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40" windowWidth="24615" windowHeight="12210"/>
  </bookViews>
  <sheets>
    <sheet name="Rekapitulace stavby" sheetId="1" r:id="rId1"/>
    <sheet name="D1_01_1 - Stavební" sheetId="2" r:id="rId2"/>
    <sheet name="D1_01_3 - Požárně bezpečn..." sheetId="3" r:id="rId3"/>
    <sheet name="D1_01_4a1 - Vytápění" sheetId="4" r:id="rId4"/>
    <sheet name="D1_01_4b1 - Chlazení" sheetId="5" r:id="rId5"/>
    <sheet name="D1_01_4c1 - Vzduchotechni..." sheetId="6" r:id="rId6"/>
    <sheet name="D1_01_4c2 - Vzduchotechni..." sheetId="7" r:id="rId7"/>
    <sheet name="D1_01_4d - Měření a regulace" sheetId="8" r:id="rId8"/>
    <sheet name="D1_01_4e-D07 - Zdravotně ..." sheetId="9" r:id="rId9"/>
    <sheet name="D1_01_4g1 - Silnoproudá e..." sheetId="10" r:id="rId10"/>
    <sheet name="D1_01_4g2 - Silnoproudá e..." sheetId="11" r:id="rId11"/>
    <sheet name="D1_01_4h1 - Slaboproudá e..." sheetId="12" r:id="rId12"/>
    <sheet name="D1_01_4h3 - Elektrická po..." sheetId="13" r:id="rId13"/>
    <sheet name="D1_01_4i - Medicinální plyny" sheetId="14" r:id="rId14"/>
    <sheet name="D1_01_4j - Potrubní pošta" sheetId="15" r:id="rId15"/>
    <sheet name="D2_56-D05 - Vestavba čist..." sheetId="16" r:id="rId16"/>
    <sheet name="D2_51 - Lékařská technolo..." sheetId="17" r:id="rId17"/>
    <sheet name="OVN - Ostatní a vedlejší ..." sheetId="18" r:id="rId18"/>
  </sheets>
  <definedNames>
    <definedName name="_xlnm._FilterDatabase" localSheetId="1" hidden="1">'D1_01_1 - Stavební'!$C$153:$K$6769</definedName>
    <definedName name="_xlnm._FilterDatabase" localSheetId="2" hidden="1">'D1_01_3 - Požárně bezpečn...'!$C$123:$K$209</definedName>
    <definedName name="_xlnm._FilterDatabase" localSheetId="3" hidden="1">'D1_01_4a1 - Vytápění'!$C$129:$K$495</definedName>
    <definedName name="_xlnm._FilterDatabase" localSheetId="4" hidden="1">'D1_01_4b1 - Chlazení'!$C$133:$K$515</definedName>
    <definedName name="_xlnm._FilterDatabase" localSheetId="5" hidden="1">'D1_01_4c1 - Vzduchotechni...'!$C$131:$K$349</definedName>
    <definedName name="_xlnm._FilterDatabase" localSheetId="6" hidden="1">'D1_01_4c2 - Vzduchotechni...'!$C$147:$K$2495</definedName>
    <definedName name="_xlnm._FilterDatabase" localSheetId="7" hidden="1">'D1_01_4d - Měření a regulace'!$C$129:$K$303</definedName>
    <definedName name="_xlnm._FilterDatabase" localSheetId="8" hidden="1">'D1_01_4e-D07 - Zdravotně ...'!$C$126:$K$338</definedName>
    <definedName name="_xlnm._FilterDatabase" localSheetId="9" hidden="1">'D1_01_4g1 - Silnoproudá e...'!$C$136:$K$705</definedName>
    <definedName name="_xlnm._FilterDatabase" localSheetId="10" hidden="1">'D1_01_4g2 - Silnoproudá e...'!$C$128:$K$182</definedName>
    <definedName name="_xlnm._FilterDatabase" localSheetId="11" hidden="1">'D1_01_4h1 - Slaboproudá e...'!$C$129:$K$281</definedName>
    <definedName name="_xlnm._FilterDatabase" localSheetId="12" hidden="1">'D1_01_4h3 - Elektrická po...'!$C$123:$K$187</definedName>
    <definedName name="_xlnm._FilterDatabase" localSheetId="13" hidden="1">'D1_01_4i - Medicinální plyny'!$C$120:$K$169</definedName>
    <definedName name="_xlnm._FilterDatabase" localSheetId="14" hidden="1">'D1_01_4j - Potrubní pošta'!$C$124:$K$285</definedName>
    <definedName name="_xlnm._FilterDatabase" localSheetId="16" hidden="1">'D2_51 - Lékařská technolo...'!$C$115:$K$180</definedName>
    <definedName name="_xlnm._FilterDatabase" localSheetId="15" hidden="1">'D2_56-D05 - Vestavba čist...'!$C$124:$K$456</definedName>
    <definedName name="_xlnm._FilterDatabase" localSheetId="17" hidden="1">'OVN - Ostatní a vedlejší ...'!$C$121:$K$234</definedName>
    <definedName name="_xlnm.Print_Titles" localSheetId="1">'D1_01_1 - Stavební'!$153:$153</definedName>
    <definedName name="_xlnm.Print_Titles" localSheetId="2">'D1_01_3 - Požárně bezpečn...'!$123:$123</definedName>
    <definedName name="_xlnm.Print_Titles" localSheetId="3">'D1_01_4a1 - Vytápění'!$129:$129</definedName>
    <definedName name="_xlnm.Print_Titles" localSheetId="4">'D1_01_4b1 - Chlazení'!$133:$133</definedName>
    <definedName name="_xlnm.Print_Titles" localSheetId="5">'D1_01_4c1 - Vzduchotechni...'!$131:$131</definedName>
    <definedName name="_xlnm.Print_Titles" localSheetId="6">'D1_01_4c2 - Vzduchotechni...'!$147:$147</definedName>
    <definedName name="_xlnm.Print_Titles" localSheetId="7">'D1_01_4d - Měření a regulace'!$129:$129</definedName>
    <definedName name="_xlnm.Print_Titles" localSheetId="8">'D1_01_4e-D07 - Zdravotně ...'!$126:$126</definedName>
    <definedName name="_xlnm.Print_Titles" localSheetId="9">'D1_01_4g1 - Silnoproudá e...'!$136:$136</definedName>
    <definedName name="_xlnm.Print_Titles" localSheetId="10">'D1_01_4g2 - Silnoproudá e...'!$128:$128</definedName>
    <definedName name="_xlnm.Print_Titles" localSheetId="11">'D1_01_4h1 - Slaboproudá e...'!$129:$129</definedName>
    <definedName name="_xlnm.Print_Titles" localSheetId="12">'D1_01_4h3 - Elektrická po...'!$123:$123</definedName>
    <definedName name="_xlnm.Print_Titles" localSheetId="13">'D1_01_4i - Medicinální plyny'!$120:$120</definedName>
    <definedName name="_xlnm.Print_Titles" localSheetId="14">'D1_01_4j - Potrubní pošta'!$124:$124</definedName>
    <definedName name="_xlnm.Print_Titles" localSheetId="16">'D2_51 - Lékařská technolo...'!$115:$115</definedName>
    <definedName name="_xlnm.Print_Titles" localSheetId="15">'D2_56-D05 - Vestavba čist...'!$124:$124</definedName>
    <definedName name="_xlnm.Print_Titles" localSheetId="17">'OVN - Ostatní a vedlejší ...'!$121:$121</definedName>
    <definedName name="_xlnm.Print_Titles" localSheetId="0">'Rekapitulace stavby'!$92:$92</definedName>
    <definedName name="_xlnm.Print_Area" localSheetId="1">'D1_01_1 - Stavební'!$C$4:$J$76,'D1_01_1 - Stavební'!$C$82:$J$133,'D1_01_1 - Stavební'!$C$139:$K$6769</definedName>
    <definedName name="_xlnm.Print_Area" localSheetId="2">'D1_01_3 - Požárně bezpečn...'!$C$4:$J$76,'D1_01_3 - Požárně bezpečn...'!$C$82:$J$103,'D1_01_3 - Požárně bezpečn...'!$C$109:$K$209</definedName>
    <definedName name="_xlnm.Print_Area" localSheetId="3">'D1_01_4a1 - Vytápění'!$C$4:$J$76,'D1_01_4a1 - Vytápění'!$C$82:$J$109,'D1_01_4a1 - Vytápění'!$C$115:$K$495</definedName>
    <definedName name="_xlnm.Print_Area" localSheetId="4">'D1_01_4b1 - Chlazení'!$C$4:$J$76,'D1_01_4b1 - Chlazení'!$C$82:$J$113,'D1_01_4b1 - Chlazení'!$C$119:$K$515</definedName>
    <definedName name="_xlnm.Print_Area" localSheetId="5">'D1_01_4c1 - Vzduchotechni...'!$C$4:$J$76,'D1_01_4c1 - Vzduchotechni...'!$C$82:$J$109,'D1_01_4c1 - Vzduchotechni...'!$C$115:$K$349</definedName>
    <definedName name="_xlnm.Print_Area" localSheetId="6">'D1_01_4c2 - Vzduchotechni...'!$C$4:$J$76,'D1_01_4c2 - Vzduchotechni...'!$C$82:$J$125,'D1_01_4c2 - Vzduchotechni...'!$C$131:$K$2495</definedName>
    <definedName name="_xlnm.Print_Area" localSheetId="7">'D1_01_4d - Měření a regulace'!$C$4:$J$76,'D1_01_4d - Měření a regulace'!$C$82:$J$109,'D1_01_4d - Měření a regulace'!$C$115:$K$303</definedName>
    <definedName name="_xlnm.Print_Area" localSheetId="8">'D1_01_4e-D07 - Zdravotně ...'!$C$4:$J$76,'D1_01_4e-D07 - Zdravotně ...'!$C$82:$J$106,'D1_01_4e-D07 - Zdravotně ...'!$C$112:$K$338</definedName>
    <definedName name="_xlnm.Print_Area" localSheetId="9">'D1_01_4g1 - Silnoproudá e...'!$C$4:$J$76,'D1_01_4g1 - Silnoproudá e...'!$C$82:$J$116,'D1_01_4g1 - Silnoproudá e...'!$C$122:$K$705</definedName>
    <definedName name="_xlnm.Print_Area" localSheetId="10">'D1_01_4g2 - Silnoproudá e...'!$C$4:$J$76,'D1_01_4g2 - Silnoproudá e...'!$C$82:$J$108,'D1_01_4g2 - Silnoproudá e...'!$C$114:$K$182</definedName>
    <definedName name="_xlnm.Print_Area" localSheetId="11">'D1_01_4h1 - Slaboproudá e...'!$C$4:$J$76,'D1_01_4h1 - Slaboproudá e...'!$C$82:$J$109,'D1_01_4h1 - Slaboproudá e...'!$C$115:$K$281</definedName>
    <definedName name="_xlnm.Print_Area" localSheetId="12">'D1_01_4h3 - Elektrická po...'!$C$4:$J$76,'D1_01_4h3 - Elektrická po...'!$C$82:$J$103,'D1_01_4h3 - Elektrická po...'!$C$109:$K$187</definedName>
    <definedName name="_xlnm.Print_Area" localSheetId="13">'D1_01_4i - Medicinální plyny'!$C$4:$J$76,'D1_01_4i - Medicinální plyny'!$C$82:$J$100,'D1_01_4i - Medicinální plyny'!$C$106:$K$169</definedName>
    <definedName name="_xlnm.Print_Area" localSheetId="14">'D1_01_4j - Potrubní pošta'!$C$4:$J$76,'D1_01_4j - Potrubní pošta'!$C$82:$J$104,'D1_01_4j - Potrubní pošta'!$C$110:$K$285</definedName>
    <definedName name="_xlnm.Print_Area" localSheetId="16">'D2_51 - Lékařská technolo...'!$C$4:$J$76,'D2_51 - Lékařská technolo...'!$C$82:$J$97,'D2_51 - Lékařská technolo...'!$C$103:$K$180</definedName>
    <definedName name="_xlnm.Print_Area" localSheetId="15">'D2_56-D05 - Vestavba čist...'!$C$4:$J$76,'D2_56-D05 - Vestavba čist...'!$C$82:$J$106,'D2_56-D05 - Vestavba čist...'!$C$112:$K$456</definedName>
    <definedName name="_xlnm.Print_Area" localSheetId="17">'OVN - Ostatní a vedlejší ...'!$C$4:$J$76,'OVN - Ostatní a vedlejší ...'!$C$82:$J$103,'OVN - Ostatní a vedlejší ...'!$C$109:$K$234</definedName>
    <definedName name="_xlnm.Print_Area" localSheetId="0">'Rekapitulace stavby'!$D$4:$AO$76,'Rekapitulace stavby'!$C$82:$AQ$114</definedName>
  </definedNames>
  <calcPr calcId="144525"/>
</workbook>
</file>

<file path=xl/calcChain.xml><?xml version="1.0" encoding="utf-8"?>
<calcChain xmlns="http://schemas.openxmlformats.org/spreadsheetml/2006/main">
  <c r="J37" i="18" l="1"/>
  <c r="J36" i="18"/>
  <c r="AY113" i="1"/>
  <c r="J35" i="18"/>
  <c r="AX113" i="1" s="1"/>
  <c r="BI232" i="18"/>
  <c r="BH232" i="18"/>
  <c r="BG232" i="18"/>
  <c r="BF232" i="18"/>
  <c r="T232" i="18"/>
  <c r="R232" i="18"/>
  <c r="P232" i="18"/>
  <c r="BI229" i="18"/>
  <c r="BH229" i="18"/>
  <c r="BG229" i="18"/>
  <c r="BF229" i="18"/>
  <c r="T229" i="18"/>
  <c r="R229" i="18"/>
  <c r="P229" i="18"/>
  <c r="BI217" i="18"/>
  <c r="BH217" i="18"/>
  <c r="BG217" i="18"/>
  <c r="BF217" i="18"/>
  <c r="T217" i="18"/>
  <c r="R217" i="18"/>
  <c r="P217" i="18"/>
  <c r="BI208" i="18"/>
  <c r="BH208" i="18"/>
  <c r="BG208" i="18"/>
  <c r="BF208" i="18"/>
  <c r="T208" i="18"/>
  <c r="R208" i="18"/>
  <c r="P208" i="18"/>
  <c r="BI195" i="18"/>
  <c r="BH195" i="18"/>
  <c r="BG195" i="18"/>
  <c r="BF195" i="18"/>
  <c r="T195" i="18"/>
  <c r="R195" i="18"/>
  <c r="P195" i="18"/>
  <c r="BI189" i="18"/>
  <c r="BH189" i="18"/>
  <c r="BG189" i="18"/>
  <c r="BF189" i="18"/>
  <c r="T189" i="18"/>
  <c r="T188" i="18" s="1"/>
  <c r="R189" i="18"/>
  <c r="R188" i="18" s="1"/>
  <c r="P189" i="18"/>
  <c r="P188" i="18" s="1"/>
  <c r="BI185" i="18"/>
  <c r="BH185" i="18"/>
  <c r="BG185" i="18"/>
  <c r="BF185" i="18"/>
  <c r="T185" i="18"/>
  <c r="R185" i="18"/>
  <c r="P185" i="18"/>
  <c r="BI182" i="18"/>
  <c r="BH182" i="18"/>
  <c r="BG182" i="18"/>
  <c r="BF182" i="18"/>
  <c r="T182" i="18"/>
  <c r="R182" i="18"/>
  <c r="P182" i="18"/>
  <c r="BI179" i="18"/>
  <c r="BH179" i="18"/>
  <c r="BG179" i="18"/>
  <c r="BF179" i="18"/>
  <c r="T179" i="18"/>
  <c r="R179" i="18"/>
  <c r="P179" i="18"/>
  <c r="BI173" i="18"/>
  <c r="BH173" i="18"/>
  <c r="BG173" i="18"/>
  <c r="BF173" i="18"/>
  <c r="T173" i="18"/>
  <c r="R173" i="18"/>
  <c r="P173" i="18"/>
  <c r="BI169" i="18"/>
  <c r="BH169" i="18"/>
  <c r="BG169" i="18"/>
  <c r="BF169" i="18"/>
  <c r="T169" i="18"/>
  <c r="R169" i="18"/>
  <c r="P169" i="18"/>
  <c r="BI162" i="18"/>
  <c r="BH162" i="18"/>
  <c r="BG162" i="18"/>
  <c r="BF162" i="18"/>
  <c r="T162" i="18"/>
  <c r="R162" i="18"/>
  <c r="P162" i="18"/>
  <c r="BI154" i="18"/>
  <c r="BH154" i="18"/>
  <c r="BG154" i="18"/>
  <c r="BF154" i="18"/>
  <c r="T154" i="18"/>
  <c r="R154" i="18"/>
  <c r="P154" i="18"/>
  <c r="BI145" i="18"/>
  <c r="BH145" i="18"/>
  <c r="BG145" i="18"/>
  <c r="BF145" i="18"/>
  <c r="T145" i="18"/>
  <c r="R145" i="18"/>
  <c r="P145" i="18"/>
  <c r="BI125" i="18"/>
  <c r="BH125" i="18"/>
  <c r="BG125" i="18"/>
  <c r="BF125" i="18"/>
  <c r="T125" i="18"/>
  <c r="R125" i="18"/>
  <c r="P125" i="18"/>
  <c r="J119" i="18"/>
  <c r="J118" i="18"/>
  <c r="F118" i="18"/>
  <c r="F116" i="18"/>
  <c r="E114" i="18"/>
  <c r="J92" i="18"/>
  <c r="J91" i="18"/>
  <c r="F91" i="18"/>
  <c r="F89" i="18"/>
  <c r="E87" i="18"/>
  <c r="J18" i="18"/>
  <c r="E18" i="18"/>
  <c r="F92" i="18" s="1"/>
  <c r="J17" i="18"/>
  <c r="J12" i="18"/>
  <c r="J116" i="18" s="1"/>
  <c r="E7" i="18"/>
  <c r="E112" i="18" s="1"/>
  <c r="J37" i="17"/>
  <c r="J36" i="17"/>
  <c r="AY112" i="1"/>
  <c r="J35" i="17"/>
  <c r="AX112" i="1"/>
  <c r="BI177" i="17"/>
  <c r="BH177" i="17"/>
  <c r="BG177" i="17"/>
  <c r="BF177" i="17"/>
  <c r="T177" i="17"/>
  <c r="R177" i="17"/>
  <c r="P177" i="17"/>
  <c r="BI173" i="17"/>
  <c r="BH173" i="17"/>
  <c r="BG173" i="17"/>
  <c r="BF173" i="17"/>
  <c r="T173" i="17"/>
  <c r="R173" i="17"/>
  <c r="P173" i="17"/>
  <c r="BI169" i="17"/>
  <c r="BH169" i="17"/>
  <c r="BG169" i="17"/>
  <c r="BF169" i="17"/>
  <c r="T169" i="17"/>
  <c r="R169" i="17"/>
  <c r="P169" i="17"/>
  <c r="BI165" i="17"/>
  <c r="BH165" i="17"/>
  <c r="BG165" i="17"/>
  <c r="BF165" i="17"/>
  <c r="T165" i="17"/>
  <c r="R165" i="17"/>
  <c r="P165" i="17"/>
  <c r="BI161" i="17"/>
  <c r="BH161" i="17"/>
  <c r="BG161" i="17"/>
  <c r="BF161" i="17"/>
  <c r="T161" i="17"/>
  <c r="R161" i="17"/>
  <c r="P161" i="17"/>
  <c r="BI157" i="17"/>
  <c r="BH157" i="17"/>
  <c r="BG157" i="17"/>
  <c r="BF157" i="17"/>
  <c r="T157" i="17"/>
  <c r="R157" i="17"/>
  <c r="P157" i="17"/>
  <c r="BI153" i="17"/>
  <c r="BH153" i="17"/>
  <c r="BG153" i="17"/>
  <c r="BF153" i="17"/>
  <c r="T153" i="17"/>
  <c r="R153" i="17"/>
  <c r="P153" i="17"/>
  <c r="BI149" i="17"/>
  <c r="BH149" i="17"/>
  <c r="BG149" i="17"/>
  <c r="BF149" i="17"/>
  <c r="T149" i="17"/>
  <c r="R149" i="17"/>
  <c r="P149" i="17"/>
  <c r="BI145" i="17"/>
  <c r="BH145" i="17"/>
  <c r="BG145" i="17"/>
  <c r="BF145" i="17"/>
  <c r="T145" i="17"/>
  <c r="R145" i="17"/>
  <c r="P145" i="17"/>
  <c r="BI141" i="17"/>
  <c r="BH141" i="17"/>
  <c r="BG141" i="17"/>
  <c r="BF141" i="17"/>
  <c r="T141" i="17"/>
  <c r="R141" i="17"/>
  <c r="P141" i="17"/>
  <c r="BI137" i="17"/>
  <c r="BH137" i="17"/>
  <c r="BG137" i="17"/>
  <c r="BF137" i="17"/>
  <c r="T137" i="17"/>
  <c r="R137" i="17"/>
  <c r="P137" i="17"/>
  <c r="BI133" i="17"/>
  <c r="BH133" i="17"/>
  <c r="BG133" i="17"/>
  <c r="BF133" i="17"/>
  <c r="T133" i="17"/>
  <c r="R133" i="17"/>
  <c r="P133" i="17"/>
  <c r="BI129" i="17"/>
  <c r="BH129" i="17"/>
  <c r="BG129" i="17"/>
  <c r="BF129" i="17"/>
  <c r="T129" i="17"/>
  <c r="R129" i="17"/>
  <c r="P129" i="17"/>
  <c r="BI125" i="17"/>
  <c r="BH125" i="17"/>
  <c r="BG125" i="17"/>
  <c r="BF125" i="17"/>
  <c r="T125" i="17"/>
  <c r="R125" i="17"/>
  <c r="P125" i="17"/>
  <c r="BI121" i="17"/>
  <c r="BH121" i="17"/>
  <c r="BG121" i="17"/>
  <c r="BF121" i="17"/>
  <c r="T121" i="17"/>
  <c r="R121" i="17"/>
  <c r="P121" i="17"/>
  <c r="BI117" i="17"/>
  <c r="BH117" i="17"/>
  <c r="BG117" i="17"/>
  <c r="BF117" i="17"/>
  <c r="T117" i="17"/>
  <c r="R117" i="17"/>
  <c r="P117" i="17"/>
  <c r="J113" i="17"/>
  <c r="J112" i="17"/>
  <c r="F112" i="17"/>
  <c r="F110" i="17"/>
  <c r="E108" i="17"/>
  <c r="J92" i="17"/>
  <c r="J91" i="17"/>
  <c r="F91" i="17"/>
  <c r="F89" i="17"/>
  <c r="E87" i="17"/>
  <c r="J18" i="17"/>
  <c r="E18" i="17"/>
  <c r="F113" i="17"/>
  <c r="J17" i="17"/>
  <c r="J12" i="17"/>
  <c r="J89" i="17" s="1"/>
  <c r="E7" i="17"/>
  <c r="E106" i="17"/>
  <c r="J37" i="16"/>
  <c r="J36" i="16"/>
  <c r="AY111" i="1"/>
  <c r="J35" i="16"/>
  <c r="AX111" i="1" s="1"/>
  <c r="BI456" i="16"/>
  <c r="BH456" i="16"/>
  <c r="BG456" i="16"/>
  <c r="BF456" i="16"/>
  <c r="T456" i="16"/>
  <c r="R456" i="16"/>
  <c r="P456" i="16"/>
  <c r="BI455" i="16"/>
  <c r="BH455" i="16"/>
  <c r="BG455" i="16"/>
  <c r="BF455" i="16"/>
  <c r="T455" i="16"/>
  <c r="R455" i="16"/>
  <c r="P455" i="16"/>
  <c r="BI454" i="16"/>
  <c r="BH454" i="16"/>
  <c r="BG454" i="16"/>
  <c r="BF454" i="16"/>
  <c r="T454" i="16"/>
  <c r="R454" i="16"/>
  <c r="P454" i="16"/>
  <c r="BI450" i="16"/>
  <c r="BH450" i="16"/>
  <c r="BG450" i="16"/>
  <c r="BF450" i="16"/>
  <c r="T450" i="16"/>
  <c r="R450" i="16"/>
  <c r="P450" i="16"/>
  <c r="BI449" i="16"/>
  <c r="BH449" i="16"/>
  <c r="BG449" i="16"/>
  <c r="BF449" i="16"/>
  <c r="T449" i="16"/>
  <c r="R449" i="16"/>
  <c r="P449" i="16"/>
  <c r="BI448" i="16"/>
  <c r="BH448" i="16"/>
  <c r="BG448" i="16"/>
  <c r="BF448" i="16"/>
  <c r="T448" i="16"/>
  <c r="R448" i="16"/>
  <c r="P448" i="16"/>
  <c r="BI447" i="16"/>
  <c r="BH447" i="16"/>
  <c r="BG447" i="16"/>
  <c r="BF447" i="16"/>
  <c r="T447" i="16"/>
  <c r="R447" i="16"/>
  <c r="P447" i="16"/>
  <c r="BI446" i="16"/>
  <c r="BH446" i="16"/>
  <c r="BG446" i="16"/>
  <c r="BF446" i="16"/>
  <c r="T446" i="16"/>
  <c r="R446" i="16"/>
  <c r="P446" i="16"/>
  <c r="BI442" i="16"/>
  <c r="BH442" i="16"/>
  <c r="BG442" i="16"/>
  <c r="BF442" i="16"/>
  <c r="T442" i="16"/>
  <c r="R442" i="16"/>
  <c r="P442" i="16"/>
  <c r="BI437" i="16"/>
  <c r="BH437" i="16"/>
  <c r="BG437" i="16"/>
  <c r="BF437" i="16"/>
  <c r="T437" i="16"/>
  <c r="R437" i="16"/>
  <c r="P437" i="16"/>
  <c r="BI436" i="16"/>
  <c r="BH436" i="16"/>
  <c r="BG436" i="16"/>
  <c r="BF436" i="16"/>
  <c r="T436" i="16"/>
  <c r="R436" i="16"/>
  <c r="P436" i="16"/>
  <c r="BI433" i="16"/>
  <c r="BH433" i="16"/>
  <c r="BG433" i="16"/>
  <c r="BF433" i="16"/>
  <c r="T433" i="16"/>
  <c r="R433" i="16"/>
  <c r="P433" i="16"/>
  <c r="BI432" i="16"/>
  <c r="BH432" i="16"/>
  <c r="BG432" i="16"/>
  <c r="BF432" i="16"/>
  <c r="T432" i="16"/>
  <c r="R432" i="16"/>
  <c r="P432" i="16"/>
  <c r="BI421" i="16"/>
  <c r="BH421" i="16"/>
  <c r="BG421" i="16"/>
  <c r="BF421" i="16"/>
  <c r="T421" i="16"/>
  <c r="R421" i="16"/>
  <c r="P421" i="16"/>
  <c r="BI409" i="16"/>
  <c r="BH409" i="16"/>
  <c r="BG409" i="16"/>
  <c r="BF409" i="16"/>
  <c r="T409" i="16"/>
  <c r="R409" i="16"/>
  <c r="P409" i="16"/>
  <c r="BI398" i="16"/>
  <c r="BH398" i="16"/>
  <c r="BG398" i="16"/>
  <c r="BF398" i="16"/>
  <c r="T398" i="16"/>
  <c r="R398" i="16"/>
  <c r="P398" i="16"/>
  <c r="BI394" i="16"/>
  <c r="BH394" i="16"/>
  <c r="BG394" i="16"/>
  <c r="BF394" i="16"/>
  <c r="T394" i="16"/>
  <c r="R394" i="16"/>
  <c r="P394" i="16"/>
  <c r="BI391" i="16"/>
  <c r="BH391" i="16"/>
  <c r="BG391" i="16"/>
  <c r="BF391" i="16"/>
  <c r="T391" i="16"/>
  <c r="R391" i="16"/>
  <c r="P391" i="16"/>
  <c r="BI362" i="16"/>
  <c r="BH362" i="16"/>
  <c r="BG362" i="16"/>
  <c r="BF362" i="16"/>
  <c r="T362" i="16"/>
  <c r="R362" i="16"/>
  <c r="P362" i="16"/>
  <c r="BI333" i="16"/>
  <c r="BH333" i="16"/>
  <c r="BG333" i="16"/>
  <c r="BF333" i="16"/>
  <c r="T333" i="16"/>
  <c r="R333" i="16"/>
  <c r="P333" i="16"/>
  <c r="BI304" i="16"/>
  <c r="BH304" i="16"/>
  <c r="BG304" i="16"/>
  <c r="BF304" i="16"/>
  <c r="T304" i="16"/>
  <c r="R304" i="16"/>
  <c r="P304" i="16"/>
  <c r="BI302" i="16"/>
  <c r="BH302" i="16"/>
  <c r="BG302" i="16"/>
  <c r="BF302" i="16"/>
  <c r="T302" i="16"/>
  <c r="R302" i="16"/>
  <c r="P302" i="16"/>
  <c r="BI299" i="16"/>
  <c r="BH299" i="16"/>
  <c r="BG299" i="16"/>
  <c r="BF299" i="16"/>
  <c r="T299" i="16"/>
  <c r="R299" i="16"/>
  <c r="P299" i="16"/>
  <c r="BI298" i="16"/>
  <c r="BH298" i="16"/>
  <c r="BG298" i="16"/>
  <c r="BF298" i="16"/>
  <c r="T298" i="16"/>
  <c r="R298" i="16"/>
  <c r="P298" i="16"/>
  <c r="BI297" i="16"/>
  <c r="BH297" i="16"/>
  <c r="BG297" i="16"/>
  <c r="BF297" i="16"/>
  <c r="T297" i="16"/>
  <c r="R297" i="16"/>
  <c r="P297" i="16"/>
  <c r="BI295" i="16"/>
  <c r="BH295" i="16"/>
  <c r="BG295" i="16"/>
  <c r="BF295" i="16"/>
  <c r="T295" i="16"/>
  <c r="R295" i="16"/>
  <c r="P295" i="16"/>
  <c r="BI294" i="16"/>
  <c r="BH294" i="16"/>
  <c r="BG294" i="16"/>
  <c r="BF294" i="16"/>
  <c r="T294" i="16"/>
  <c r="R294" i="16"/>
  <c r="P294" i="16"/>
  <c r="BI293" i="16"/>
  <c r="BH293" i="16"/>
  <c r="BG293" i="16"/>
  <c r="BF293" i="16"/>
  <c r="T293" i="16"/>
  <c r="R293" i="16"/>
  <c r="P293" i="16"/>
  <c r="BI290" i="16"/>
  <c r="BH290" i="16"/>
  <c r="BG290" i="16"/>
  <c r="BF290" i="16"/>
  <c r="T290" i="16"/>
  <c r="R290" i="16"/>
  <c r="P290" i="16"/>
  <c r="BI287" i="16"/>
  <c r="BH287" i="16"/>
  <c r="BG287" i="16"/>
  <c r="BF287" i="16"/>
  <c r="T287" i="16"/>
  <c r="R287" i="16"/>
  <c r="P287" i="16"/>
  <c r="BI284" i="16"/>
  <c r="BH284" i="16"/>
  <c r="BG284" i="16"/>
  <c r="BF284" i="16"/>
  <c r="T284" i="16"/>
  <c r="R284" i="16"/>
  <c r="P284" i="16"/>
  <c r="BI280" i="16"/>
  <c r="BH280" i="16"/>
  <c r="BG280" i="16"/>
  <c r="BF280" i="16"/>
  <c r="T280" i="16"/>
  <c r="R280" i="16"/>
  <c r="P280" i="16"/>
  <c r="BI276" i="16"/>
  <c r="BH276" i="16"/>
  <c r="BG276" i="16"/>
  <c r="BF276" i="16"/>
  <c r="T276" i="16"/>
  <c r="R276" i="16"/>
  <c r="P276" i="16"/>
  <c r="BI264" i="16"/>
  <c r="BH264" i="16"/>
  <c r="BG264" i="16"/>
  <c r="BF264" i="16"/>
  <c r="T264" i="16"/>
  <c r="R264" i="16"/>
  <c r="P264" i="16"/>
  <c r="BI252" i="16"/>
  <c r="BH252" i="16"/>
  <c r="BG252" i="16"/>
  <c r="BF252" i="16"/>
  <c r="T252" i="16"/>
  <c r="R252" i="16"/>
  <c r="P252" i="16"/>
  <c r="BI248" i="16"/>
  <c r="BH248" i="16"/>
  <c r="BG248" i="16"/>
  <c r="BF248" i="16"/>
  <c r="T248" i="16"/>
  <c r="R248" i="16"/>
  <c r="P248" i="16"/>
  <c r="BI244" i="16"/>
  <c r="BH244" i="16"/>
  <c r="BG244" i="16"/>
  <c r="BF244" i="16"/>
  <c r="T244" i="16"/>
  <c r="R244" i="16"/>
  <c r="P244" i="16"/>
  <c r="BI240" i="16"/>
  <c r="BH240" i="16"/>
  <c r="BG240" i="16"/>
  <c r="BF240" i="16"/>
  <c r="T240" i="16"/>
  <c r="R240" i="16"/>
  <c r="P240" i="16"/>
  <c r="BI236" i="16"/>
  <c r="BH236" i="16"/>
  <c r="BG236" i="16"/>
  <c r="BF236" i="16"/>
  <c r="T236" i="16"/>
  <c r="R236" i="16"/>
  <c r="P236" i="16"/>
  <c r="BI229" i="16"/>
  <c r="BH229" i="16"/>
  <c r="BG229" i="16"/>
  <c r="BF229" i="16"/>
  <c r="T229" i="16"/>
  <c r="R229" i="16"/>
  <c r="P229" i="16"/>
  <c r="BI222" i="16"/>
  <c r="BH222" i="16"/>
  <c r="BG222" i="16"/>
  <c r="BF222" i="16"/>
  <c r="T222" i="16"/>
  <c r="R222" i="16"/>
  <c r="P222" i="16"/>
  <c r="BI215" i="16"/>
  <c r="BH215" i="16"/>
  <c r="BG215" i="16"/>
  <c r="BF215" i="16"/>
  <c r="T215" i="16"/>
  <c r="R215" i="16"/>
  <c r="P215" i="16"/>
  <c r="BI208" i="16"/>
  <c r="BH208" i="16"/>
  <c r="BG208" i="16"/>
  <c r="BF208" i="16"/>
  <c r="T208" i="16"/>
  <c r="R208" i="16"/>
  <c r="P208" i="16"/>
  <c r="BI204" i="16"/>
  <c r="BH204" i="16"/>
  <c r="BG204" i="16"/>
  <c r="BF204" i="16"/>
  <c r="T204" i="16"/>
  <c r="R204" i="16"/>
  <c r="P204" i="16"/>
  <c r="BI201" i="16"/>
  <c r="BH201" i="16"/>
  <c r="BG201" i="16"/>
  <c r="BF201" i="16"/>
  <c r="T201" i="16"/>
  <c r="R201" i="16"/>
  <c r="P201" i="16"/>
  <c r="BI198" i="16"/>
  <c r="BH198" i="16"/>
  <c r="BG198" i="16"/>
  <c r="BF198" i="16"/>
  <c r="T198" i="16"/>
  <c r="R198" i="16"/>
  <c r="P198" i="16"/>
  <c r="BI195" i="16"/>
  <c r="BH195" i="16"/>
  <c r="BG195" i="16"/>
  <c r="BF195" i="16"/>
  <c r="T195" i="16"/>
  <c r="R195" i="16"/>
  <c r="P195"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9" i="16"/>
  <c r="BH189" i="16"/>
  <c r="BG189" i="16"/>
  <c r="BF189" i="16"/>
  <c r="T189" i="16"/>
  <c r="R189" i="16"/>
  <c r="P189" i="16"/>
  <c r="BI186" i="16"/>
  <c r="BH186" i="16"/>
  <c r="BG186" i="16"/>
  <c r="BF186" i="16"/>
  <c r="T186" i="16"/>
  <c r="R186" i="16"/>
  <c r="P186" i="16"/>
  <c r="BI185" i="16"/>
  <c r="BH185" i="16"/>
  <c r="BG185" i="16"/>
  <c r="BF185" i="16"/>
  <c r="T185" i="16"/>
  <c r="R185" i="16"/>
  <c r="P185" i="16"/>
  <c r="BI178" i="16"/>
  <c r="BH178" i="16"/>
  <c r="BG178" i="16"/>
  <c r="BF178" i="16"/>
  <c r="T178" i="16"/>
  <c r="R178" i="16"/>
  <c r="P178" i="16"/>
  <c r="BI171" i="16"/>
  <c r="BH171" i="16"/>
  <c r="BG171" i="16"/>
  <c r="BF171" i="16"/>
  <c r="T171" i="16"/>
  <c r="R171" i="16"/>
  <c r="P171" i="16"/>
  <c r="BI163" i="16"/>
  <c r="BH163" i="16"/>
  <c r="BG163" i="16"/>
  <c r="BF163" i="16"/>
  <c r="T163" i="16"/>
  <c r="R163" i="16"/>
  <c r="P163" i="16"/>
  <c r="BI155" i="16"/>
  <c r="BH155" i="16"/>
  <c r="BG155" i="16"/>
  <c r="BF155" i="16"/>
  <c r="T155" i="16"/>
  <c r="R155" i="16"/>
  <c r="P155" i="16"/>
  <c r="BI148" i="16"/>
  <c r="BH148" i="16"/>
  <c r="BG148" i="16"/>
  <c r="BF148" i="16"/>
  <c r="T148" i="16"/>
  <c r="R148" i="16"/>
  <c r="P148" i="16"/>
  <c r="BI141" i="16"/>
  <c r="BH141" i="16"/>
  <c r="BG141" i="16"/>
  <c r="BF141" i="16"/>
  <c r="T141" i="16"/>
  <c r="R141" i="16"/>
  <c r="P141" i="16"/>
  <c r="BI139" i="16"/>
  <c r="BH139" i="16"/>
  <c r="BG139" i="16"/>
  <c r="BF139" i="16"/>
  <c r="T139" i="16"/>
  <c r="R139" i="16"/>
  <c r="P139" i="16"/>
  <c r="BI138" i="16"/>
  <c r="BH138" i="16"/>
  <c r="BG138" i="16"/>
  <c r="BF138" i="16"/>
  <c r="T138" i="16"/>
  <c r="R138" i="16"/>
  <c r="P138" i="16"/>
  <c r="BI127" i="16"/>
  <c r="BH127" i="16"/>
  <c r="BG127" i="16"/>
  <c r="BF127" i="16"/>
  <c r="T127" i="16"/>
  <c r="R127" i="16"/>
  <c r="P127" i="16"/>
  <c r="J122" i="16"/>
  <c r="J121" i="16"/>
  <c r="F121" i="16"/>
  <c r="F119" i="16"/>
  <c r="E117" i="16"/>
  <c r="J92" i="16"/>
  <c r="J91" i="16"/>
  <c r="F91" i="16"/>
  <c r="F89" i="16"/>
  <c r="E87" i="16"/>
  <c r="J18" i="16"/>
  <c r="E18" i="16"/>
  <c r="F122" i="16"/>
  <c r="J17" i="16"/>
  <c r="J12" i="16"/>
  <c r="J119" i="16" s="1"/>
  <c r="E7" i="16"/>
  <c r="E85" i="16" s="1"/>
  <c r="J39" i="15"/>
  <c r="J38" i="15"/>
  <c r="AY110" i="1"/>
  <c r="J37" i="15"/>
  <c r="AX110" i="1"/>
  <c r="BI281" i="15"/>
  <c r="BH281" i="15"/>
  <c r="BG281" i="15"/>
  <c r="BF281" i="15"/>
  <c r="T281" i="15"/>
  <c r="R281" i="15"/>
  <c r="P281" i="15"/>
  <c r="BI276" i="15"/>
  <c r="BH276" i="15"/>
  <c r="BG276" i="15"/>
  <c r="BF276" i="15"/>
  <c r="T276" i="15"/>
  <c r="R276" i="15"/>
  <c r="P276" i="15"/>
  <c r="BI271" i="15"/>
  <c r="BH271" i="15"/>
  <c r="BG271" i="15"/>
  <c r="BF271" i="15"/>
  <c r="T271" i="15"/>
  <c r="R271" i="15"/>
  <c r="P271" i="15"/>
  <c r="BI267" i="15"/>
  <c r="BH267" i="15"/>
  <c r="BG267" i="15"/>
  <c r="BF267" i="15"/>
  <c r="T267" i="15"/>
  <c r="R267" i="15"/>
  <c r="P267" i="15"/>
  <c r="BI261" i="15"/>
  <c r="BH261" i="15"/>
  <c r="BG261" i="15"/>
  <c r="BF261" i="15"/>
  <c r="T261" i="15"/>
  <c r="R261" i="15"/>
  <c r="P261" i="15"/>
  <c r="BI255" i="15"/>
  <c r="BH255" i="15"/>
  <c r="BG255" i="15"/>
  <c r="BF255" i="15"/>
  <c r="T255" i="15"/>
  <c r="R255" i="15"/>
  <c r="P255" i="15"/>
  <c r="BI249" i="15"/>
  <c r="BH249" i="15"/>
  <c r="BG249" i="15"/>
  <c r="BF249" i="15"/>
  <c r="T249" i="15"/>
  <c r="R249" i="15"/>
  <c r="P249" i="15"/>
  <c r="BI244" i="15"/>
  <c r="BH244" i="15"/>
  <c r="BG244" i="15"/>
  <c r="BF244" i="15"/>
  <c r="T244" i="15"/>
  <c r="R244" i="15"/>
  <c r="P244" i="15"/>
  <c r="BI240" i="15"/>
  <c r="BH240" i="15"/>
  <c r="BG240" i="15"/>
  <c r="BF240" i="15"/>
  <c r="T240" i="15"/>
  <c r="R240" i="15"/>
  <c r="P240" i="15"/>
  <c r="BI236" i="15"/>
  <c r="BH236" i="15"/>
  <c r="BG236" i="15"/>
  <c r="BF236" i="15"/>
  <c r="T236" i="15"/>
  <c r="R236" i="15"/>
  <c r="P236" i="15"/>
  <c r="BI231" i="15"/>
  <c r="BH231" i="15"/>
  <c r="BG231" i="15"/>
  <c r="BF231" i="15"/>
  <c r="T231" i="15"/>
  <c r="R231" i="15"/>
  <c r="P231" i="15"/>
  <c r="BI226" i="15"/>
  <c r="BH226" i="15"/>
  <c r="BG226" i="15"/>
  <c r="BF226" i="15"/>
  <c r="T226" i="15"/>
  <c r="R226" i="15"/>
  <c r="P226" i="15"/>
  <c r="BI220" i="15"/>
  <c r="BH220" i="15"/>
  <c r="BG220" i="15"/>
  <c r="BF220" i="15"/>
  <c r="T220" i="15"/>
  <c r="R220" i="15"/>
  <c r="P220" i="15"/>
  <c r="BI215" i="15"/>
  <c r="BH215" i="15"/>
  <c r="BG215" i="15"/>
  <c r="BF215" i="15"/>
  <c r="T215" i="15"/>
  <c r="R215" i="15"/>
  <c r="P215" i="15"/>
  <c r="BI210" i="15"/>
  <c r="BH210" i="15"/>
  <c r="BG210" i="15"/>
  <c r="BF210" i="15"/>
  <c r="T210" i="15"/>
  <c r="T209" i="15" s="1"/>
  <c r="R210" i="15"/>
  <c r="R209" i="15" s="1"/>
  <c r="P210" i="15"/>
  <c r="P209" i="15" s="1"/>
  <c r="BI204" i="15"/>
  <c r="BH204" i="15"/>
  <c r="BG204" i="15"/>
  <c r="BF204" i="15"/>
  <c r="T204" i="15"/>
  <c r="R204" i="15"/>
  <c r="P204" i="15"/>
  <c r="BI199" i="15"/>
  <c r="BH199" i="15"/>
  <c r="BG199" i="15"/>
  <c r="BF199" i="15"/>
  <c r="T199" i="15"/>
  <c r="R199" i="15"/>
  <c r="P199" i="15"/>
  <c r="BI194" i="15"/>
  <c r="BH194" i="15"/>
  <c r="BG194" i="15"/>
  <c r="BF194" i="15"/>
  <c r="T194" i="15"/>
  <c r="R194" i="15"/>
  <c r="P194" i="15"/>
  <c r="BI189" i="15"/>
  <c r="BH189" i="15"/>
  <c r="BG189" i="15"/>
  <c r="BF189" i="15"/>
  <c r="T189" i="15"/>
  <c r="R189" i="15"/>
  <c r="P189" i="15"/>
  <c r="BI184" i="15"/>
  <c r="BH184" i="15"/>
  <c r="BG184" i="15"/>
  <c r="BF184" i="15"/>
  <c r="T184" i="15"/>
  <c r="R184" i="15"/>
  <c r="P184" i="15"/>
  <c r="BI179" i="15"/>
  <c r="BH179" i="15"/>
  <c r="BG179" i="15"/>
  <c r="BF179" i="15"/>
  <c r="T179" i="15"/>
  <c r="R179" i="15"/>
  <c r="P179" i="15"/>
  <c r="BI174" i="15"/>
  <c r="BH174" i="15"/>
  <c r="BG174" i="15"/>
  <c r="BF174" i="15"/>
  <c r="T174" i="15"/>
  <c r="R174" i="15"/>
  <c r="P174" i="15"/>
  <c r="BI169" i="15"/>
  <c r="BH169" i="15"/>
  <c r="BG169" i="15"/>
  <c r="BF169" i="15"/>
  <c r="T169" i="15"/>
  <c r="R169" i="15"/>
  <c r="P169" i="15"/>
  <c r="BI164" i="15"/>
  <c r="BH164" i="15"/>
  <c r="BG164" i="15"/>
  <c r="BF164" i="15"/>
  <c r="T164" i="15"/>
  <c r="R164" i="15"/>
  <c r="P164" i="15"/>
  <c r="BI159" i="15"/>
  <c r="BH159" i="15"/>
  <c r="BG159" i="15"/>
  <c r="BF159" i="15"/>
  <c r="T159" i="15"/>
  <c r="R159" i="15"/>
  <c r="P159" i="15"/>
  <c r="BI154" i="15"/>
  <c r="BH154" i="15"/>
  <c r="BG154" i="15"/>
  <c r="BF154" i="15"/>
  <c r="T154" i="15"/>
  <c r="R154" i="15"/>
  <c r="P154" i="15"/>
  <c r="BI149" i="15"/>
  <c r="BH149" i="15"/>
  <c r="BG149" i="15"/>
  <c r="BF149" i="15"/>
  <c r="T149" i="15"/>
  <c r="R149" i="15"/>
  <c r="P149" i="15"/>
  <c r="BI144" i="15"/>
  <c r="BH144" i="15"/>
  <c r="BG144" i="15"/>
  <c r="BF144" i="15"/>
  <c r="T144" i="15"/>
  <c r="R144" i="15"/>
  <c r="P144" i="15"/>
  <c r="BI135" i="15"/>
  <c r="BH135" i="15"/>
  <c r="BG135" i="15"/>
  <c r="BF135" i="15"/>
  <c r="T135" i="15"/>
  <c r="R135" i="15"/>
  <c r="P135" i="15"/>
  <c r="BI127" i="15"/>
  <c r="BH127" i="15"/>
  <c r="BG127" i="15"/>
  <c r="BF127" i="15"/>
  <c r="T127" i="15"/>
  <c r="R127" i="15"/>
  <c r="P127" i="15"/>
  <c r="J122" i="15"/>
  <c r="J121" i="15"/>
  <c r="F121" i="15"/>
  <c r="F119" i="15"/>
  <c r="E117" i="15"/>
  <c r="J94" i="15"/>
  <c r="J93" i="15"/>
  <c r="F93" i="15"/>
  <c r="F91" i="15"/>
  <c r="E89" i="15"/>
  <c r="J20" i="15"/>
  <c r="E20" i="15"/>
  <c r="F94" i="15"/>
  <c r="J19" i="15"/>
  <c r="J14" i="15"/>
  <c r="J91" i="15" s="1"/>
  <c r="E7" i="15"/>
  <c r="E113" i="15" s="1"/>
  <c r="J39" i="14"/>
  <c r="J38" i="14"/>
  <c r="AY109" i="1"/>
  <c r="J37" i="14"/>
  <c r="AX109" i="1"/>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J118" i="14"/>
  <c r="J117" i="14"/>
  <c r="F117" i="14"/>
  <c r="F115" i="14"/>
  <c r="E113" i="14"/>
  <c r="J94" i="14"/>
  <c r="J93" i="14"/>
  <c r="F93" i="14"/>
  <c r="F91" i="14"/>
  <c r="E89" i="14"/>
  <c r="J20" i="14"/>
  <c r="E20" i="14"/>
  <c r="F118" i="14"/>
  <c r="J19" i="14"/>
  <c r="J14" i="14"/>
  <c r="J91" i="14" s="1"/>
  <c r="E7" i="14"/>
  <c r="E85" i="14" s="1"/>
  <c r="J39" i="13"/>
  <c r="J38" i="13"/>
  <c r="AY108" i="1"/>
  <c r="J37" i="13"/>
  <c r="AX108" i="1"/>
  <c r="BI187" i="13"/>
  <c r="BH187" i="13"/>
  <c r="BG187" i="13"/>
  <c r="BF187" i="13"/>
  <c r="T187" i="13"/>
  <c r="T186" i="13"/>
  <c r="R187" i="13"/>
  <c r="R186" i="13"/>
  <c r="P187" i="13"/>
  <c r="P186" i="13"/>
  <c r="BI185" i="13"/>
  <c r="BH185" i="13"/>
  <c r="BG185" i="13"/>
  <c r="BF185" i="13"/>
  <c r="T185" i="13"/>
  <c r="R185" i="13"/>
  <c r="P185" i="13"/>
  <c r="BI180" i="13"/>
  <c r="BH180" i="13"/>
  <c r="BG180" i="13"/>
  <c r="BF180" i="13"/>
  <c r="T180" i="13"/>
  <c r="R180" i="13"/>
  <c r="P180"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7" i="13"/>
  <c r="BH157" i="13"/>
  <c r="BG157" i="13"/>
  <c r="BF157" i="13"/>
  <c r="T157" i="13"/>
  <c r="R157" i="13"/>
  <c r="P157" i="13"/>
  <c r="BI156" i="13"/>
  <c r="BH156" i="13"/>
  <c r="BG156" i="13"/>
  <c r="BF156" i="13"/>
  <c r="T156" i="13"/>
  <c r="R156" i="13"/>
  <c r="P156" i="13"/>
  <c r="BI155" i="13"/>
  <c r="BH155" i="13"/>
  <c r="BG155" i="13"/>
  <c r="BF155" i="13"/>
  <c r="T155" i="13"/>
  <c r="R155" i="13"/>
  <c r="P155"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J121" i="13"/>
  <c r="J120" i="13"/>
  <c r="F120" i="13"/>
  <c r="F118" i="13"/>
  <c r="E116" i="13"/>
  <c r="J94" i="13"/>
  <c r="J93" i="13"/>
  <c r="F93" i="13"/>
  <c r="F91" i="13"/>
  <c r="E89" i="13"/>
  <c r="J20" i="13"/>
  <c r="E20" i="13"/>
  <c r="F121" i="13"/>
  <c r="J19" i="13"/>
  <c r="J14" i="13"/>
  <c r="J118" i="13" s="1"/>
  <c r="E7" i="13"/>
  <c r="E112" i="13" s="1"/>
  <c r="J39" i="12"/>
  <c r="J38" i="12"/>
  <c r="AY107" i="1"/>
  <c r="J37" i="12"/>
  <c r="AX107" i="1"/>
  <c r="BI281" i="12"/>
  <c r="BH281" i="12"/>
  <c r="BG281" i="12"/>
  <c r="BF281" i="12"/>
  <c r="T281" i="12"/>
  <c r="T280" i="12"/>
  <c r="R281" i="12"/>
  <c r="R280" i="12" s="1"/>
  <c r="P281" i="12"/>
  <c r="P280" i="12"/>
  <c r="BI279" i="12"/>
  <c r="BH279" i="12"/>
  <c r="BG279" i="12"/>
  <c r="BF279" i="12"/>
  <c r="T279" i="12"/>
  <c r="R279" i="12"/>
  <c r="P279" i="12"/>
  <c r="BI278" i="12"/>
  <c r="BH278" i="12"/>
  <c r="BG278" i="12"/>
  <c r="BF278" i="12"/>
  <c r="T278" i="12"/>
  <c r="R278" i="12"/>
  <c r="P278" i="12"/>
  <c r="BI277" i="12"/>
  <c r="BH277" i="12"/>
  <c r="BG277" i="12"/>
  <c r="BF277" i="12"/>
  <c r="T277" i="12"/>
  <c r="R277" i="12"/>
  <c r="P277" i="12"/>
  <c r="BI276" i="12"/>
  <c r="BH276" i="12"/>
  <c r="BG276" i="12"/>
  <c r="BF276" i="12"/>
  <c r="T276" i="12"/>
  <c r="R276" i="12"/>
  <c r="P276" i="12"/>
  <c r="BI275" i="12"/>
  <c r="BH275" i="12"/>
  <c r="BG275" i="12"/>
  <c r="BF275" i="12"/>
  <c r="T275" i="12"/>
  <c r="R275" i="12"/>
  <c r="P275" i="12"/>
  <c r="BI274" i="12"/>
  <c r="BH274" i="12"/>
  <c r="BG274" i="12"/>
  <c r="BF274" i="12"/>
  <c r="T274" i="12"/>
  <c r="R274" i="12"/>
  <c r="P274" i="12"/>
  <c r="BI273" i="12"/>
  <c r="BH273" i="12"/>
  <c r="BG273" i="12"/>
  <c r="BF273" i="12"/>
  <c r="T273" i="12"/>
  <c r="R273" i="12"/>
  <c r="P273" i="12"/>
  <c r="BI272" i="12"/>
  <c r="BH272" i="12"/>
  <c r="BG272" i="12"/>
  <c r="BF272" i="12"/>
  <c r="T272" i="12"/>
  <c r="R272" i="12"/>
  <c r="P272" i="12"/>
  <c r="BI271" i="12"/>
  <c r="BH271" i="12"/>
  <c r="BG271" i="12"/>
  <c r="BF271" i="12"/>
  <c r="T271" i="12"/>
  <c r="R271" i="12"/>
  <c r="P271" i="12"/>
  <c r="BI270" i="12"/>
  <c r="BH270" i="12"/>
  <c r="BG270" i="12"/>
  <c r="BF270" i="12"/>
  <c r="T270" i="12"/>
  <c r="R270" i="12"/>
  <c r="P270" i="12"/>
  <c r="BI269" i="12"/>
  <c r="BH269" i="12"/>
  <c r="BG269" i="12"/>
  <c r="BF269" i="12"/>
  <c r="T269" i="12"/>
  <c r="R269" i="12"/>
  <c r="P269" i="12"/>
  <c r="BI268" i="12"/>
  <c r="BH268" i="12"/>
  <c r="BG268" i="12"/>
  <c r="BF268" i="12"/>
  <c r="T268" i="12"/>
  <c r="R268" i="12"/>
  <c r="P268" i="12"/>
  <c r="BI267" i="12"/>
  <c r="BH267" i="12"/>
  <c r="BG267" i="12"/>
  <c r="BF267" i="12"/>
  <c r="T267" i="12"/>
  <c r="R267" i="12"/>
  <c r="P267" i="12"/>
  <c r="BI266" i="12"/>
  <c r="BH266" i="12"/>
  <c r="BG266" i="12"/>
  <c r="BF266" i="12"/>
  <c r="T266" i="12"/>
  <c r="R266" i="12"/>
  <c r="P266" i="12"/>
  <c r="BI265" i="12"/>
  <c r="BH265" i="12"/>
  <c r="BG265" i="12"/>
  <c r="BF265" i="12"/>
  <c r="T265" i="12"/>
  <c r="R265" i="12"/>
  <c r="P265" i="12"/>
  <c r="BI264" i="12"/>
  <c r="BH264" i="12"/>
  <c r="BG264" i="12"/>
  <c r="BF264" i="12"/>
  <c r="T264" i="12"/>
  <c r="R264" i="12"/>
  <c r="P264" i="12"/>
  <c r="BI263" i="12"/>
  <c r="BH263" i="12"/>
  <c r="BG263" i="12"/>
  <c r="BF263" i="12"/>
  <c r="T263" i="12"/>
  <c r="R263" i="12"/>
  <c r="P263"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0" i="12"/>
  <c r="BH250" i="12"/>
  <c r="BG250" i="12"/>
  <c r="BF250" i="12"/>
  <c r="T250" i="12"/>
  <c r="R250" i="12"/>
  <c r="P250" i="12"/>
  <c r="BI249" i="12"/>
  <c r="BH249" i="12"/>
  <c r="BG249" i="12"/>
  <c r="BF249" i="12"/>
  <c r="T249" i="12"/>
  <c r="R249" i="12"/>
  <c r="P249" i="12"/>
  <c r="BI247" i="12"/>
  <c r="BH247" i="12"/>
  <c r="BG247" i="12"/>
  <c r="BF247" i="12"/>
  <c r="T247" i="12"/>
  <c r="R247" i="12"/>
  <c r="P247" i="12"/>
  <c r="BI246" i="12"/>
  <c r="BH246" i="12"/>
  <c r="BG246" i="12"/>
  <c r="BF246" i="12"/>
  <c r="T246" i="12"/>
  <c r="R246" i="12"/>
  <c r="P246" i="12"/>
  <c r="BI245" i="12"/>
  <c r="BH245" i="12"/>
  <c r="BG245" i="12"/>
  <c r="BF245" i="12"/>
  <c r="T245" i="12"/>
  <c r="R245" i="12"/>
  <c r="P245" i="12"/>
  <c r="BI244" i="12"/>
  <c r="BH244" i="12"/>
  <c r="BG244" i="12"/>
  <c r="BF244" i="12"/>
  <c r="T244" i="12"/>
  <c r="R244" i="12"/>
  <c r="P244" i="12"/>
  <c r="BI243" i="12"/>
  <c r="BH243" i="12"/>
  <c r="BG243" i="12"/>
  <c r="BF243" i="12"/>
  <c r="T243" i="12"/>
  <c r="R243" i="12"/>
  <c r="P243" i="12"/>
  <c r="BI242" i="12"/>
  <c r="BH242" i="12"/>
  <c r="BG242" i="12"/>
  <c r="BF242" i="12"/>
  <c r="T242" i="12"/>
  <c r="R242" i="12"/>
  <c r="P242" i="12"/>
  <c r="BI241" i="12"/>
  <c r="BH241" i="12"/>
  <c r="BG241" i="12"/>
  <c r="BF241" i="12"/>
  <c r="T241" i="12"/>
  <c r="R241" i="12"/>
  <c r="P241" i="12"/>
  <c r="BI240" i="12"/>
  <c r="BH240" i="12"/>
  <c r="BG240" i="12"/>
  <c r="BF240" i="12"/>
  <c r="T240" i="12"/>
  <c r="R240" i="12"/>
  <c r="P240" i="12"/>
  <c r="BI238" i="12"/>
  <c r="BH238" i="12"/>
  <c r="BG238" i="12"/>
  <c r="BF238" i="12"/>
  <c r="T238" i="12"/>
  <c r="R238" i="12"/>
  <c r="P238" i="12"/>
  <c r="BI237" i="12"/>
  <c r="BH237" i="12"/>
  <c r="BG237" i="12"/>
  <c r="BF237" i="12"/>
  <c r="T237" i="12"/>
  <c r="R237" i="12"/>
  <c r="P237" i="12"/>
  <c r="BI236" i="12"/>
  <c r="BH236" i="12"/>
  <c r="BG236" i="12"/>
  <c r="BF236" i="12"/>
  <c r="T236" i="12"/>
  <c r="R236" i="12"/>
  <c r="P236" i="12"/>
  <c r="BI235" i="12"/>
  <c r="BH235" i="12"/>
  <c r="BG235" i="12"/>
  <c r="BF235" i="12"/>
  <c r="T235" i="12"/>
  <c r="R235" i="12"/>
  <c r="P235" i="12"/>
  <c r="BI234" i="12"/>
  <c r="BH234" i="12"/>
  <c r="BG234" i="12"/>
  <c r="BF234" i="12"/>
  <c r="T234" i="12"/>
  <c r="R234" i="12"/>
  <c r="P234" i="12"/>
  <c r="BI232" i="12"/>
  <c r="BH232" i="12"/>
  <c r="BG232" i="12"/>
  <c r="BF232" i="12"/>
  <c r="T232" i="12"/>
  <c r="R232" i="12"/>
  <c r="P232" i="12"/>
  <c r="BI231" i="12"/>
  <c r="BH231" i="12"/>
  <c r="BG231" i="12"/>
  <c r="BF231" i="12"/>
  <c r="T231" i="12"/>
  <c r="R231" i="12"/>
  <c r="P231" i="12"/>
  <c r="BI230" i="12"/>
  <c r="BH230" i="12"/>
  <c r="BG230" i="12"/>
  <c r="BF230" i="12"/>
  <c r="T230" i="12"/>
  <c r="R230" i="12"/>
  <c r="P230"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1" i="12"/>
  <c r="BH221" i="12"/>
  <c r="BG221" i="12"/>
  <c r="BF221" i="12"/>
  <c r="T221" i="12"/>
  <c r="R221" i="12"/>
  <c r="P221"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5" i="12"/>
  <c r="BH215" i="12"/>
  <c r="BG215" i="12"/>
  <c r="BF215" i="12"/>
  <c r="T215" i="12"/>
  <c r="R215" i="12"/>
  <c r="P215" i="12"/>
  <c r="BI214" i="12"/>
  <c r="BH214" i="12"/>
  <c r="BG214" i="12"/>
  <c r="BF214" i="12"/>
  <c r="T214" i="12"/>
  <c r="R214" i="12"/>
  <c r="P214" i="12"/>
  <c r="BI213" i="12"/>
  <c r="BH213" i="12"/>
  <c r="BG213" i="12"/>
  <c r="BF213" i="12"/>
  <c r="T213" i="12"/>
  <c r="R213" i="12"/>
  <c r="P213"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8" i="12"/>
  <c r="BH208" i="12"/>
  <c r="BG208" i="12"/>
  <c r="BF208" i="12"/>
  <c r="T208" i="12"/>
  <c r="R208" i="12"/>
  <c r="P208"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9" i="12"/>
  <c r="BH199" i="12"/>
  <c r="BG199" i="12"/>
  <c r="BF199" i="12"/>
  <c r="T199" i="12"/>
  <c r="R199" i="12"/>
  <c r="P199" i="12"/>
  <c r="BI198" i="12"/>
  <c r="BH198" i="12"/>
  <c r="BG198" i="12"/>
  <c r="BF198" i="12"/>
  <c r="T198" i="12"/>
  <c r="R198" i="12"/>
  <c r="P198" i="12"/>
  <c r="BI197" i="12"/>
  <c r="BH197" i="12"/>
  <c r="BG197" i="12"/>
  <c r="BF197" i="12"/>
  <c r="T197" i="12"/>
  <c r="R197" i="12"/>
  <c r="P197"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1" i="12"/>
  <c r="BH171" i="12"/>
  <c r="BG171" i="12"/>
  <c r="BF171" i="12"/>
  <c r="T171" i="12"/>
  <c r="R171" i="12"/>
  <c r="P171" i="12"/>
  <c r="BI170" i="12"/>
  <c r="BH170" i="12"/>
  <c r="BG170" i="12"/>
  <c r="BF170" i="12"/>
  <c r="T170" i="12"/>
  <c r="R170" i="12"/>
  <c r="P170" i="12"/>
  <c r="BI169" i="12"/>
  <c r="BH169" i="12"/>
  <c r="BG169" i="12"/>
  <c r="BF169" i="12"/>
  <c r="T169" i="12"/>
  <c r="R169" i="12"/>
  <c r="P169" i="12"/>
  <c r="BI167" i="12"/>
  <c r="BH167" i="12"/>
  <c r="BG167" i="12"/>
  <c r="BF167" i="12"/>
  <c r="T167" i="12"/>
  <c r="R167" i="12"/>
  <c r="P167" i="12"/>
  <c r="BI166" i="12"/>
  <c r="BH166" i="12"/>
  <c r="BG166" i="12"/>
  <c r="BF166" i="12"/>
  <c r="T166" i="12"/>
  <c r="R166" i="12"/>
  <c r="P166" i="12"/>
  <c r="BI162" i="12"/>
  <c r="BH162" i="12"/>
  <c r="BG162" i="12"/>
  <c r="BF162" i="12"/>
  <c r="T162" i="12"/>
  <c r="R162" i="12"/>
  <c r="P162"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J127" i="12"/>
  <c r="J126" i="12"/>
  <c r="F126" i="12"/>
  <c r="F124" i="12"/>
  <c r="E122" i="12"/>
  <c r="J94" i="12"/>
  <c r="J93" i="12"/>
  <c r="F93" i="12"/>
  <c r="F91" i="12"/>
  <c r="E89" i="12"/>
  <c r="J20" i="12"/>
  <c r="E20" i="12"/>
  <c r="F127" i="12" s="1"/>
  <c r="J19" i="12"/>
  <c r="J14" i="12"/>
  <c r="J91" i="12" s="1"/>
  <c r="E7" i="12"/>
  <c r="E118" i="12" s="1"/>
  <c r="J39" i="11"/>
  <c r="J38" i="11"/>
  <c r="AY106" i="1" s="1"/>
  <c r="J37" i="11"/>
  <c r="AX106" i="1"/>
  <c r="BI179" i="11"/>
  <c r="BH179" i="11"/>
  <c r="BG179" i="11"/>
  <c r="BF179" i="11"/>
  <c r="T179" i="11"/>
  <c r="R179" i="11"/>
  <c r="P179" i="11"/>
  <c r="BI175" i="11"/>
  <c r="BH175" i="11"/>
  <c r="BG175" i="11"/>
  <c r="BF175" i="11"/>
  <c r="T175" i="11"/>
  <c r="R175" i="11"/>
  <c r="P175" i="11"/>
  <c r="BI170" i="11"/>
  <c r="BH170" i="11"/>
  <c r="BG170" i="11"/>
  <c r="BF170" i="11"/>
  <c r="T170" i="11"/>
  <c r="T169" i="11"/>
  <c r="R170" i="11"/>
  <c r="R169" i="11" s="1"/>
  <c r="P170" i="11"/>
  <c r="P169" i="11"/>
  <c r="BI165" i="11"/>
  <c r="BH165" i="11"/>
  <c r="BG165" i="11"/>
  <c r="BF165" i="11"/>
  <c r="T165" i="11"/>
  <c r="T164" i="11" s="1"/>
  <c r="R165" i="11"/>
  <c r="R164" i="11"/>
  <c r="P165" i="11"/>
  <c r="P164" i="11" s="1"/>
  <c r="BI160" i="11"/>
  <c r="BH160" i="11"/>
  <c r="BG160" i="11"/>
  <c r="BF160" i="11"/>
  <c r="T160" i="11"/>
  <c r="T159" i="11"/>
  <c r="R160" i="11"/>
  <c r="R159" i="11" s="1"/>
  <c r="P160" i="11"/>
  <c r="P159" i="11"/>
  <c r="BI155" i="11"/>
  <c r="BH155" i="11"/>
  <c r="BG155" i="11"/>
  <c r="BF155" i="11"/>
  <c r="T155" i="11"/>
  <c r="T154" i="11" s="1"/>
  <c r="R155" i="11"/>
  <c r="R154" i="11"/>
  <c r="P155" i="11"/>
  <c r="P154" i="11" s="1"/>
  <c r="BI150" i="11"/>
  <c r="BH150" i="11"/>
  <c r="BG150" i="11"/>
  <c r="BF150" i="11"/>
  <c r="T150" i="11"/>
  <c r="T149" i="11"/>
  <c r="R150" i="11"/>
  <c r="R149" i="11" s="1"/>
  <c r="P150" i="11"/>
  <c r="P149" i="11" s="1"/>
  <c r="BI145" i="11"/>
  <c r="BH145" i="11"/>
  <c r="BG145" i="11"/>
  <c r="BF145" i="11"/>
  <c r="T145" i="11"/>
  <c r="R145" i="11"/>
  <c r="P145" i="11"/>
  <c r="BI141" i="11"/>
  <c r="BH141" i="11"/>
  <c r="BG141" i="11"/>
  <c r="BF141" i="11"/>
  <c r="T141" i="11"/>
  <c r="R141" i="11"/>
  <c r="P141" i="11"/>
  <c r="BI136" i="11"/>
  <c r="BH136" i="11"/>
  <c r="BG136" i="11"/>
  <c r="BF136" i="11"/>
  <c r="T136" i="11"/>
  <c r="T135" i="11" s="1"/>
  <c r="R136" i="11"/>
  <c r="R135" i="11" s="1"/>
  <c r="P136" i="11"/>
  <c r="P135" i="11" s="1"/>
  <c r="BI131" i="11"/>
  <c r="BH131" i="11"/>
  <c r="BG131" i="11"/>
  <c r="BF131" i="11"/>
  <c r="T131" i="11"/>
  <c r="T130" i="11" s="1"/>
  <c r="R131" i="11"/>
  <c r="R130" i="11" s="1"/>
  <c r="P131" i="11"/>
  <c r="P130" i="11" s="1"/>
  <c r="J126" i="11"/>
  <c r="J125" i="11"/>
  <c r="F125" i="11"/>
  <c r="F123" i="11"/>
  <c r="E121" i="11"/>
  <c r="J94" i="11"/>
  <c r="J93" i="11"/>
  <c r="F93" i="11"/>
  <c r="F91" i="11"/>
  <c r="E89" i="11"/>
  <c r="J20" i="11"/>
  <c r="E20" i="11"/>
  <c r="F126" i="11"/>
  <c r="J19" i="11"/>
  <c r="J14" i="11"/>
  <c r="J91" i="11" s="1"/>
  <c r="E7" i="11"/>
  <c r="E85" i="11" s="1"/>
  <c r="J219" i="10"/>
  <c r="J39" i="10"/>
  <c r="J38" i="10"/>
  <c r="AY105" i="1" s="1"/>
  <c r="J37" i="10"/>
  <c r="AX105" i="1" s="1"/>
  <c r="BI704" i="10"/>
  <c r="BH704" i="10"/>
  <c r="BG704" i="10"/>
  <c r="BF704" i="10"/>
  <c r="T704" i="10"/>
  <c r="R704" i="10"/>
  <c r="P704" i="10"/>
  <c r="BI702" i="10"/>
  <c r="BH702" i="10"/>
  <c r="BG702" i="10"/>
  <c r="BF702" i="10"/>
  <c r="T702" i="10"/>
  <c r="R702" i="10"/>
  <c r="P702" i="10"/>
  <c r="BI700" i="10"/>
  <c r="BH700" i="10"/>
  <c r="BG700" i="10"/>
  <c r="BF700" i="10"/>
  <c r="T700" i="10"/>
  <c r="R700" i="10"/>
  <c r="P700" i="10"/>
  <c r="BI698" i="10"/>
  <c r="BH698" i="10"/>
  <c r="BG698" i="10"/>
  <c r="BF698" i="10"/>
  <c r="T698" i="10"/>
  <c r="R698" i="10"/>
  <c r="P698" i="10"/>
  <c r="BI694" i="10"/>
  <c r="BH694" i="10"/>
  <c r="BG694" i="10"/>
  <c r="BF694" i="10"/>
  <c r="T694" i="10"/>
  <c r="R694" i="10"/>
  <c r="P694" i="10"/>
  <c r="BI692" i="10"/>
  <c r="BH692" i="10"/>
  <c r="BG692" i="10"/>
  <c r="BF692" i="10"/>
  <c r="T692" i="10"/>
  <c r="R692" i="10"/>
  <c r="P692" i="10"/>
  <c r="BI690" i="10"/>
  <c r="BH690" i="10"/>
  <c r="BG690" i="10"/>
  <c r="BF690" i="10"/>
  <c r="T690" i="10"/>
  <c r="R690" i="10"/>
  <c r="P690" i="10"/>
  <c r="BI688" i="10"/>
  <c r="BH688" i="10"/>
  <c r="BG688" i="10"/>
  <c r="BF688" i="10"/>
  <c r="T688" i="10"/>
  <c r="R688" i="10"/>
  <c r="P688" i="10"/>
  <c r="BI686" i="10"/>
  <c r="BH686" i="10"/>
  <c r="BG686" i="10"/>
  <c r="BF686" i="10"/>
  <c r="T686" i="10"/>
  <c r="R686" i="10"/>
  <c r="P686" i="10"/>
  <c r="BI683" i="10"/>
  <c r="BH683" i="10"/>
  <c r="BG683" i="10"/>
  <c r="BF683" i="10"/>
  <c r="T683" i="10"/>
  <c r="R683" i="10"/>
  <c r="P683" i="10"/>
  <c r="BI681" i="10"/>
  <c r="BH681" i="10"/>
  <c r="BG681" i="10"/>
  <c r="BF681" i="10"/>
  <c r="T681" i="10"/>
  <c r="R681" i="10"/>
  <c r="P681" i="10"/>
  <c r="BI678" i="10"/>
  <c r="BH678" i="10"/>
  <c r="BG678" i="10"/>
  <c r="BF678" i="10"/>
  <c r="T678" i="10"/>
  <c r="R678" i="10"/>
  <c r="P678" i="10"/>
  <c r="BI676" i="10"/>
  <c r="BH676" i="10"/>
  <c r="BG676" i="10"/>
  <c r="BF676" i="10"/>
  <c r="T676" i="10"/>
  <c r="R676" i="10"/>
  <c r="P676" i="10"/>
  <c r="BI674" i="10"/>
  <c r="BH674" i="10"/>
  <c r="BG674" i="10"/>
  <c r="BF674" i="10"/>
  <c r="T674" i="10"/>
  <c r="R674" i="10"/>
  <c r="P674" i="10"/>
  <c r="BI671" i="10"/>
  <c r="BH671" i="10"/>
  <c r="BG671" i="10"/>
  <c r="BF671" i="10"/>
  <c r="T671" i="10"/>
  <c r="R671" i="10"/>
  <c r="P671" i="10"/>
  <c r="BI669" i="10"/>
  <c r="BH669" i="10"/>
  <c r="BG669" i="10"/>
  <c r="BF669" i="10"/>
  <c r="T669" i="10"/>
  <c r="R669" i="10"/>
  <c r="P669" i="10"/>
  <c r="BI667" i="10"/>
  <c r="BH667" i="10"/>
  <c r="BG667" i="10"/>
  <c r="BF667" i="10"/>
  <c r="T667" i="10"/>
  <c r="R667" i="10"/>
  <c r="P667" i="10"/>
  <c r="BI666" i="10"/>
  <c r="BH666" i="10"/>
  <c r="BG666" i="10"/>
  <c r="BF666" i="10"/>
  <c r="T666" i="10"/>
  <c r="R666" i="10"/>
  <c r="P666" i="10"/>
  <c r="BI663" i="10"/>
  <c r="BH663" i="10"/>
  <c r="BG663" i="10"/>
  <c r="BF663" i="10"/>
  <c r="T663" i="10"/>
  <c r="R663" i="10"/>
  <c r="P663" i="10"/>
  <c r="BI662" i="10"/>
  <c r="BH662" i="10"/>
  <c r="BG662" i="10"/>
  <c r="BF662" i="10"/>
  <c r="T662" i="10"/>
  <c r="R662" i="10"/>
  <c r="P662" i="10"/>
  <c r="BI659" i="10"/>
  <c r="BH659" i="10"/>
  <c r="BG659" i="10"/>
  <c r="BF659" i="10"/>
  <c r="T659" i="10"/>
  <c r="R659" i="10"/>
  <c r="P659" i="10"/>
  <c r="BI658" i="10"/>
  <c r="BH658" i="10"/>
  <c r="BG658" i="10"/>
  <c r="BF658" i="10"/>
  <c r="T658" i="10"/>
  <c r="R658" i="10"/>
  <c r="P658" i="10"/>
  <c r="BI656" i="10"/>
  <c r="BH656" i="10"/>
  <c r="BG656" i="10"/>
  <c r="BF656" i="10"/>
  <c r="T656" i="10"/>
  <c r="R656" i="10"/>
  <c r="P656" i="10"/>
  <c r="BI654" i="10"/>
  <c r="BH654" i="10"/>
  <c r="BG654" i="10"/>
  <c r="BF654" i="10"/>
  <c r="T654" i="10"/>
  <c r="R654" i="10"/>
  <c r="P654" i="10"/>
  <c r="BI652" i="10"/>
  <c r="BH652" i="10"/>
  <c r="BG652" i="10"/>
  <c r="BF652" i="10"/>
  <c r="T652" i="10"/>
  <c r="R652" i="10"/>
  <c r="P652" i="10"/>
  <c r="BI650" i="10"/>
  <c r="BH650" i="10"/>
  <c r="BG650" i="10"/>
  <c r="BF650" i="10"/>
  <c r="T650" i="10"/>
  <c r="R650" i="10"/>
  <c r="P650" i="10"/>
  <c r="BI649" i="10"/>
  <c r="BH649" i="10"/>
  <c r="BG649" i="10"/>
  <c r="BF649" i="10"/>
  <c r="T649" i="10"/>
  <c r="R649" i="10"/>
  <c r="P649" i="10"/>
  <c r="BI647" i="10"/>
  <c r="BH647" i="10"/>
  <c r="BG647" i="10"/>
  <c r="BF647" i="10"/>
  <c r="T647" i="10"/>
  <c r="R647" i="10"/>
  <c r="P647" i="10"/>
  <c r="BI645" i="10"/>
  <c r="BH645" i="10"/>
  <c r="BG645" i="10"/>
  <c r="BF645" i="10"/>
  <c r="T645" i="10"/>
  <c r="R645" i="10"/>
  <c r="P645" i="10"/>
  <c r="BI643" i="10"/>
  <c r="BH643" i="10"/>
  <c r="BG643" i="10"/>
  <c r="BF643" i="10"/>
  <c r="T643" i="10"/>
  <c r="R643" i="10"/>
  <c r="P643" i="10"/>
  <c r="BI641" i="10"/>
  <c r="BH641" i="10"/>
  <c r="BG641" i="10"/>
  <c r="BF641" i="10"/>
  <c r="T641" i="10"/>
  <c r="R641" i="10"/>
  <c r="P641" i="10"/>
  <c r="BI640" i="10"/>
  <c r="BH640" i="10"/>
  <c r="BG640" i="10"/>
  <c r="BF640" i="10"/>
  <c r="T640" i="10"/>
  <c r="R640" i="10"/>
  <c r="P640" i="10"/>
  <c r="BI638" i="10"/>
  <c r="BH638" i="10"/>
  <c r="BG638" i="10"/>
  <c r="BF638" i="10"/>
  <c r="T638" i="10"/>
  <c r="R638" i="10"/>
  <c r="P638" i="10"/>
  <c r="BI637" i="10"/>
  <c r="BH637" i="10"/>
  <c r="BG637" i="10"/>
  <c r="BF637" i="10"/>
  <c r="T637" i="10"/>
  <c r="R637" i="10"/>
  <c r="P637" i="10"/>
  <c r="BI635" i="10"/>
  <c r="BH635" i="10"/>
  <c r="BG635" i="10"/>
  <c r="BF635" i="10"/>
  <c r="T635" i="10"/>
  <c r="R635" i="10"/>
  <c r="P635" i="10"/>
  <c r="BI634" i="10"/>
  <c r="BH634" i="10"/>
  <c r="BG634" i="10"/>
  <c r="BF634" i="10"/>
  <c r="T634" i="10"/>
  <c r="R634" i="10"/>
  <c r="P634" i="10"/>
  <c r="BI632" i="10"/>
  <c r="BH632" i="10"/>
  <c r="BG632" i="10"/>
  <c r="BF632" i="10"/>
  <c r="T632" i="10"/>
  <c r="R632" i="10"/>
  <c r="P632" i="10"/>
  <c r="BI630" i="10"/>
  <c r="BH630" i="10"/>
  <c r="BG630" i="10"/>
  <c r="BF630" i="10"/>
  <c r="T630" i="10"/>
  <c r="R630" i="10"/>
  <c r="P630" i="10"/>
  <c r="BI628" i="10"/>
  <c r="BH628" i="10"/>
  <c r="BG628" i="10"/>
  <c r="BF628" i="10"/>
  <c r="T628" i="10"/>
  <c r="R628" i="10"/>
  <c r="P628" i="10"/>
  <c r="BI627" i="10"/>
  <c r="BH627" i="10"/>
  <c r="BG627" i="10"/>
  <c r="BF627" i="10"/>
  <c r="T627" i="10"/>
  <c r="R627" i="10"/>
  <c r="P627" i="10"/>
  <c r="BI625" i="10"/>
  <c r="BH625" i="10"/>
  <c r="BG625" i="10"/>
  <c r="BF625" i="10"/>
  <c r="T625" i="10"/>
  <c r="R625" i="10"/>
  <c r="P625" i="10"/>
  <c r="BI623" i="10"/>
  <c r="BH623" i="10"/>
  <c r="BG623" i="10"/>
  <c r="BF623" i="10"/>
  <c r="T623" i="10"/>
  <c r="R623" i="10"/>
  <c r="P623" i="10"/>
  <c r="BI621" i="10"/>
  <c r="BH621" i="10"/>
  <c r="BG621" i="10"/>
  <c r="BF621" i="10"/>
  <c r="T621" i="10"/>
  <c r="R621" i="10"/>
  <c r="P621" i="10"/>
  <c r="BI619" i="10"/>
  <c r="BH619" i="10"/>
  <c r="BG619" i="10"/>
  <c r="BF619" i="10"/>
  <c r="T619" i="10"/>
  <c r="R619" i="10"/>
  <c r="P619" i="10"/>
  <c r="BI617" i="10"/>
  <c r="BH617" i="10"/>
  <c r="BG617" i="10"/>
  <c r="BF617" i="10"/>
  <c r="T617" i="10"/>
  <c r="R617" i="10"/>
  <c r="P617" i="10"/>
  <c r="BI615" i="10"/>
  <c r="BH615" i="10"/>
  <c r="BG615" i="10"/>
  <c r="BF615" i="10"/>
  <c r="T615" i="10"/>
  <c r="R615" i="10"/>
  <c r="P615" i="10"/>
  <c r="BI613" i="10"/>
  <c r="BH613" i="10"/>
  <c r="BG613" i="10"/>
  <c r="BF613" i="10"/>
  <c r="T613" i="10"/>
  <c r="R613" i="10"/>
  <c r="P613" i="10"/>
  <c r="BI611" i="10"/>
  <c r="BH611" i="10"/>
  <c r="BG611" i="10"/>
  <c r="BF611" i="10"/>
  <c r="T611" i="10"/>
  <c r="R611" i="10"/>
  <c r="P611" i="10"/>
  <c r="BI609" i="10"/>
  <c r="BH609" i="10"/>
  <c r="BG609" i="10"/>
  <c r="BF609" i="10"/>
  <c r="T609" i="10"/>
  <c r="R609" i="10"/>
  <c r="P609" i="10"/>
  <c r="BI607" i="10"/>
  <c r="BH607" i="10"/>
  <c r="BG607" i="10"/>
  <c r="BF607" i="10"/>
  <c r="T607" i="10"/>
  <c r="R607" i="10"/>
  <c r="P607" i="10"/>
  <c r="BI605" i="10"/>
  <c r="BH605" i="10"/>
  <c r="BG605" i="10"/>
  <c r="BF605" i="10"/>
  <c r="T605" i="10"/>
  <c r="R605" i="10"/>
  <c r="P605" i="10"/>
  <c r="BI603" i="10"/>
  <c r="BH603" i="10"/>
  <c r="BG603" i="10"/>
  <c r="BF603" i="10"/>
  <c r="T603" i="10"/>
  <c r="R603" i="10"/>
  <c r="P603" i="10"/>
  <c r="BI602" i="10"/>
  <c r="BH602" i="10"/>
  <c r="BG602" i="10"/>
  <c r="BF602" i="10"/>
  <c r="T602" i="10"/>
  <c r="R602" i="10"/>
  <c r="P602" i="10"/>
  <c r="BI601" i="10"/>
  <c r="BH601" i="10"/>
  <c r="BG601" i="10"/>
  <c r="BF601" i="10"/>
  <c r="T601" i="10"/>
  <c r="R601" i="10"/>
  <c r="P601" i="10"/>
  <c r="BI600" i="10"/>
  <c r="BH600" i="10"/>
  <c r="BG600" i="10"/>
  <c r="BF600" i="10"/>
  <c r="T600" i="10"/>
  <c r="R600" i="10"/>
  <c r="P600" i="10"/>
  <c r="BI599" i="10"/>
  <c r="BH599" i="10"/>
  <c r="BG599" i="10"/>
  <c r="BF599" i="10"/>
  <c r="T599" i="10"/>
  <c r="R599" i="10"/>
  <c r="P599" i="10"/>
  <c r="BI598" i="10"/>
  <c r="BH598" i="10"/>
  <c r="BG598" i="10"/>
  <c r="BF598" i="10"/>
  <c r="T598" i="10"/>
  <c r="R598" i="10"/>
  <c r="P598" i="10"/>
  <c r="BI595" i="10"/>
  <c r="BH595" i="10"/>
  <c r="BG595" i="10"/>
  <c r="BF595" i="10"/>
  <c r="T595" i="10"/>
  <c r="R595" i="10"/>
  <c r="P595" i="10"/>
  <c r="BI594" i="10"/>
  <c r="BH594" i="10"/>
  <c r="BG594" i="10"/>
  <c r="BF594" i="10"/>
  <c r="T594" i="10"/>
  <c r="R594" i="10"/>
  <c r="P594" i="10"/>
  <c r="BI591" i="10"/>
  <c r="BH591" i="10"/>
  <c r="BG591" i="10"/>
  <c r="BF591" i="10"/>
  <c r="T591" i="10"/>
  <c r="R591" i="10"/>
  <c r="P591" i="10"/>
  <c r="BI588" i="10"/>
  <c r="BH588" i="10"/>
  <c r="BG588" i="10"/>
  <c r="BF588" i="10"/>
  <c r="T588" i="10"/>
  <c r="R588" i="10"/>
  <c r="P588" i="10"/>
  <c r="BI587" i="10"/>
  <c r="BH587" i="10"/>
  <c r="BG587" i="10"/>
  <c r="BF587" i="10"/>
  <c r="T587" i="10"/>
  <c r="R587" i="10"/>
  <c r="P587" i="10"/>
  <c r="BI584" i="10"/>
  <c r="BH584" i="10"/>
  <c r="BG584" i="10"/>
  <c r="BF584" i="10"/>
  <c r="T584" i="10"/>
  <c r="R584" i="10"/>
  <c r="P584" i="10"/>
  <c r="BI583" i="10"/>
  <c r="BH583" i="10"/>
  <c r="BG583" i="10"/>
  <c r="BF583" i="10"/>
  <c r="T583" i="10"/>
  <c r="R583" i="10"/>
  <c r="P583" i="10"/>
  <c r="BI580" i="10"/>
  <c r="BH580" i="10"/>
  <c r="BG580" i="10"/>
  <c r="BF580" i="10"/>
  <c r="T580" i="10"/>
  <c r="R580" i="10"/>
  <c r="P580" i="10"/>
  <c r="BI579" i="10"/>
  <c r="BH579" i="10"/>
  <c r="BG579" i="10"/>
  <c r="BF579" i="10"/>
  <c r="T579" i="10"/>
  <c r="R579" i="10"/>
  <c r="P579" i="10"/>
  <c r="BI576" i="10"/>
  <c r="BH576" i="10"/>
  <c r="BG576" i="10"/>
  <c r="BF576" i="10"/>
  <c r="T576" i="10"/>
  <c r="R576" i="10"/>
  <c r="P576" i="10"/>
  <c r="BI573" i="10"/>
  <c r="BH573" i="10"/>
  <c r="BG573" i="10"/>
  <c r="BF573" i="10"/>
  <c r="T573" i="10"/>
  <c r="R573" i="10"/>
  <c r="P573" i="10"/>
  <c r="BI571" i="10"/>
  <c r="BH571" i="10"/>
  <c r="BG571" i="10"/>
  <c r="BF571" i="10"/>
  <c r="T571" i="10"/>
  <c r="R571" i="10"/>
  <c r="P571" i="10"/>
  <c r="BI570" i="10"/>
  <c r="BH570" i="10"/>
  <c r="BG570" i="10"/>
  <c r="BF570" i="10"/>
  <c r="T570" i="10"/>
  <c r="R570" i="10"/>
  <c r="P570" i="10"/>
  <c r="BI566" i="10"/>
  <c r="BH566" i="10"/>
  <c r="BG566" i="10"/>
  <c r="BF566" i="10"/>
  <c r="T566" i="10"/>
  <c r="R566" i="10"/>
  <c r="P566" i="10"/>
  <c r="BI562" i="10"/>
  <c r="BH562" i="10"/>
  <c r="BG562" i="10"/>
  <c r="BF562" i="10"/>
  <c r="T562" i="10"/>
  <c r="R562" i="10"/>
  <c r="P562" i="10"/>
  <c r="BI559" i="10"/>
  <c r="BH559" i="10"/>
  <c r="BG559" i="10"/>
  <c r="BF559" i="10"/>
  <c r="T559" i="10"/>
  <c r="R559" i="10"/>
  <c r="P559" i="10"/>
  <c r="BI554" i="10"/>
  <c r="BH554" i="10"/>
  <c r="BG554" i="10"/>
  <c r="BF554" i="10"/>
  <c r="T554" i="10"/>
  <c r="R554" i="10"/>
  <c r="P554" i="10"/>
  <c r="BI550" i="10"/>
  <c r="BH550" i="10"/>
  <c r="BG550" i="10"/>
  <c r="BF550" i="10"/>
  <c r="T550" i="10"/>
  <c r="R550" i="10"/>
  <c r="P550" i="10"/>
  <c r="BI546" i="10"/>
  <c r="BH546" i="10"/>
  <c r="BG546" i="10"/>
  <c r="BF546" i="10"/>
  <c r="T546" i="10"/>
  <c r="R546" i="10"/>
  <c r="P546" i="10"/>
  <c r="BI543" i="10"/>
  <c r="BH543" i="10"/>
  <c r="BG543" i="10"/>
  <c r="BF543" i="10"/>
  <c r="T543" i="10"/>
  <c r="R543" i="10"/>
  <c r="P543" i="10"/>
  <c r="BI542" i="10"/>
  <c r="BH542" i="10"/>
  <c r="BG542" i="10"/>
  <c r="BF542" i="10"/>
  <c r="T542" i="10"/>
  <c r="R542" i="10"/>
  <c r="P542" i="10"/>
  <c r="BI540" i="10"/>
  <c r="BH540" i="10"/>
  <c r="BG540" i="10"/>
  <c r="BF540" i="10"/>
  <c r="T540" i="10"/>
  <c r="R540" i="10"/>
  <c r="P540" i="10"/>
  <c r="BI539" i="10"/>
  <c r="BH539" i="10"/>
  <c r="BG539" i="10"/>
  <c r="BF539" i="10"/>
  <c r="T539" i="10"/>
  <c r="R539" i="10"/>
  <c r="P539" i="10"/>
  <c r="BI536" i="10"/>
  <c r="BH536" i="10"/>
  <c r="BG536" i="10"/>
  <c r="BF536" i="10"/>
  <c r="T536" i="10"/>
  <c r="R536" i="10"/>
  <c r="P536" i="10"/>
  <c r="BI535" i="10"/>
  <c r="BH535" i="10"/>
  <c r="BG535" i="10"/>
  <c r="BF535" i="10"/>
  <c r="T535" i="10"/>
  <c r="R535" i="10"/>
  <c r="P535" i="10"/>
  <c r="BI532" i="10"/>
  <c r="BH532" i="10"/>
  <c r="BG532" i="10"/>
  <c r="BF532" i="10"/>
  <c r="T532" i="10"/>
  <c r="R532" i="10"/>
  <c r="P532" i="10"/>
  <c r="BI531" i="10"/>
  <c r="BH531" i="10"/>
  <c r="BG531" i="10"/>
  <c r="BF531" i="10"/>
  <c r="T531" i="10"/>
  <c r="R531" i="10"/>
  <c r="P531" i="10"/>
  <c r="BI528" i="10"/>
  <c r="BH528" i="10"/>
  <c r="BG528" i="10"/>
  <c r="BF528" i="10"/>
  <c r="T528" i="10"/>
  <c r="R528" i="10"/>
  <c r="P528" i="10"/>
  <c r="BI527" i="10"/>
  <c r="BH527" i="10"/>
  <c r="BG527" i="10"/>
  <c r="BF527" i="10"/>
  <c r="T527" i="10"/>
  <c r="R527" i="10"/>
  <c r="P527" i="10"/>
  <c r="BI525" i="10"/>
  <c r="BH525" i="10"/>
  <c r="BG525" i="10"/>
  <c r="BF525" i="10"/>
  <c r="T525" i="10"/>
  <c r="R525" i="10"/>
  <c r="P525" i="10"/>
  <c r="BI524" i="10"/>
  <c r="BH524" i="10"/>
  <c r="BG524" i="10"/>
  <c r="BF524" i="10"/>
  <c r="T524" i="10"/>
  <c r="R524" i="10"/>
  <c r="P524" i="10"/>
  <c r="BI521" i="10"/>
  <c r="BH521" i="10"/>
  <c r="BG521" i="10"/>
  <c r="BF521" i="10"/>
  <c r="T521" i="10"/>
  <c r="R521" i="10"/>
  <c r="P521" i="10"/>
  <c r="BI520" i="10"/>
  <c r="BH520" i="10"/>
  <c r="BG520" i="10"/>
  <c r="BF520" i="10"/>
  <c r="T520" i="10"/>
  <c r="R520" i="10"/>
  <c r="P520" i="10"/>
  <c r="BI518" i="10"/>
  <c r="BH518" i="10"/>
  <c r="BG518" i="10"/>
  <c r="BF518" i="10"/>
  <c r="T518" i="10"/>
  <c r="R518" i="10"/>
  <c r="P518" i="10"/>
  <c r="BI517" i="10"/>
  <c r="BH517" i="10"/>
  <c r="BG517" i="10"/>
  <c r="BF517" i="10"/>
  <c r="T517" i="10"/>
  <c r="R517" i="10"/>
  <c r="P517" i="10"/>
  <c r="BI514" i="10"/>
  <c r="BH514" i="10"/>
  <c r="BG514" i="10"/>
  <c r="BF514" i="10"/>
  <c r="T514" i="10"/>
  <c r="R514" i="10"/>
  <c r="P514" i="10"/>
  <c r="BI513" i="10"/>
  <c r="BH513" i="10"/>
  <c r="BG513" i="10"/>
  <c r="BF513" i="10"/>
  <c r="T513" i="10"/>
  <c r="R513" i="10"/>
  <c r="P513" i="10"/>
  <c r="BI512" i="10"/>
  <c r="BH512" i="10"/>
  <c r="BG512" i="10"/>
  <c r="BF512" i="10"/>
  <c r="T512" i="10"/>
  <c r="R512" i="10"/>
  <c r="P512" i="10"/>
  <c r="BI511" i="10"/>
  <c r="BH511" i="10"/>
  <c r="BG511" i="10"/>
  <c r="BF511" i="10"/>
  <c r="T511" i="10"/>
  <c r="R511" i="10"/>
  <c r="P511" i="10"/>
  <c r="BI507" i="10"/>
  <c r="BH507" i="10"/>
  <c r="BG507" i="10"/>
  <c r="BF507" i="10"/>
  <c r="T507" i="10"/>
  <c r="R507" i="10"/>
  <c r="P507" i="10"/>
  <c r="BI506" i="10"/>
  <c r="BH506" i="10"/>
  <c r="BG506" i="10"/>
  <c r="BF506" i="10"/>
  <c r="T506" i="10"/>
  <c r="R506" i="10"/>
  <c r="P506" i="10"/>
  <c r="BI505" i="10"/>
  <c r="BH505" i="10"/>
  <c r="BG505" i="10"/>
  <c r="BF505" i="10"/>
  <c r="T505" i="10"/>
  <c r="R505" i="10"/>
  <c r="P505" i="10"/>
  <c r="BI504" i="10"/>
  <c r="BH504" i="10"/>
  <c r="BG504" i="10"/>
  <c r="BF504" i="10"/>
  <c r="T504" i="10"/>
  <c r="R504" i="10"/>
  <c r="P504" i="10"/>
  <c r="BI501" i="10"/>
  <c r="BH501" i="10"/>
  <c r="BG501" i="10"/>
  <c r="BF501" i="10"/>
  <c r="T501" i="10"/>
  <c r="R501" i="10"/>
  <c r="P501" i="10"/>
  <c r="BI500" i="10"/>
  <c r="BH500" i="10"/>
  <c r="BG500" i="10"/>
  <c r="BF500" i="10"/>
  <c r="T500" i="10"/>
  <c r="R500" i="10"/>
  <c r="P500" i="10"/>
  <c r="BI499" i="10"/>
  <c r="BH499" i="10"/>
  <c r="BG499" i="10"/>
  <c r="BF499" i="10"/>
  <c r="T499" i="10"/>
  <c r="R499" i="10"/>
  <c r="P499" i="10"/>
  <c r="BI498" i="10"/>
  <c r="BH498" i="10"/>
  <c r="BG498" i="10"/>
  <c r="BF498" i="10"/>
  <c r="T498" i="10"/>
  <c r="R498" i="10"/>
  <c r="P498" i="10"/>
  <c r="BI494" i="10"/>
  <c r="BH494" i="10"/>
  <c r="BG494" i="10"/>
  <c r="BF494" i="10"/>
  <c r="T494" i="10"/>
  <c r="R494" i="10"/>
  <c r="P494" i="10"/>
  <c r="BI493" i="10"/>
  <c r="BH493" i="10"/>
  <c r="BG493" i="10"/>
  <c r="BF493" i="10"/>
  <c r="T493" i="10"/>
  <c r="R493" i="10"/>
  <c r="P493" i="10"/>
  <c r="BI492" i="10"/>
  <c r="BH492" i="10"/>
  <c r="BG492" i="10"/>
  <c r="BF492" i="10"/>
  <c r="T492" i="10"/>
  <c r="R492" i="10"/>
  <c r="P492" i="10"/>
  <c r="BI491" i="10"/>
  <c r="BH491" i="10"/>
  <c r="BG491" i="10"/>
  <c r="BF491" i="10"/>
  <c r="T491" i="10"/>
  <c r="R491" i="10"/>
  <c r="P491" i="10"/>
  <c r="BI488" i="10"/>
  <c r="BH488" i="10"/>
  <c r="BG488" i="10"/>
  <c r="BF488" i="10"/>
  <c r="T488" i="10"/>
  <c r="R488" i="10"/>
  <c r="P488" i="10"/>
  <c r="BI487" i="10"/>
  <c r="BH487" i="10"/>
  <c r="BG487" i="10"/>
  <c r="BF487" i="10"/>
  <c r="T487" i="10"/>
  <c r="R487" i="10"/>
  <c r="P487" i="10"/>
  <c r="BI486" i="10"/>
  <c r="BH486" i="10"/>
  <c r="BG486" i="10"/>
  <c r="BF486" i="10"/>
  <c r="T486" i="10"/>
  <c r="R486" i="10"/>
  <c r="P486" i="10"/>
  <c r="BI485" i="10"/>
  <c r="BH485" i="10"/>
  <c r="BG485" i="10"/>
  <c r="BF485" i="10"/>
  <c r="T485" i="10"/>
  <c r="R485" i="10"/>
  <c r="P485" i="10"/>
  <c r="BI482" i="10"/>
  <c r="BH482" i="10"/>
  <c r="BG482" i="10"/>
  <c r="BF482" i="10"/>
  <c r="T482" i="10"/>
  <c r="R482" i="10"/>
  <c r="P482" i="10"/>
  <c r="BI481" i="10"/>
  <c r="BH481" i="10"/>
  <c r="BG481" i="10"/>
  <c r="BF481" i="10"/>
  <c r="T481" i="10"/>
  <c r="R481" i="10"/>
  <c r="P481" i="10"/>
  <c r="BI480" i="10"/>
  <c r="BH480" i="10"/>
  <c r="BG480" i="10"/>
  <c r="BF480" i="10"/>
  <c r="T480" i="10"/>
  <c r="R480" i="10"/>
  <c r="P480" i="10"/>
  <c r="BI479" i="10"/>
  <c r="BH479" i="10"/>
  <c r="BG479" i="10"/>
  <c r="BF479" i="10"/>
  <c r="T479" i="10"/>
  <c r="R479" i="10"/>
  <c r="P479"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4" i="10"/>
  <c r="BH464" i="10"/>
  <c r="BG464" i="10"/>
  <c r="BF464" i="10"/>
  <c r="T464" i="10"/>
  <c r="R464" i="10"/>
  <c r="P464" i="10"/>
  <c r="BI462" i="10"/>
  <c r="BH462" i="10"/>
  <c r="BG462" i="10"/>
  <c r="BF462" i="10"/>
  <c r="T462" i="10"/>
  <c r="R462" i="10"/>
  <c r="P462" i="10"/>
  <c r="BI457" i="10"/>
  <c r="BH457" i="10"/>
  <c r="BG457" i="10"/>
  <c r="BF457" i="10"/>
  <c r="T457" i="10"/>
  <c r="R457" i="10"/>
  <c r="P457" i="10"/>
  <c r="BI456" i="10"/>
  <c r="BH456" i="10"/>
  <c r="BG456" i="10"/>
  <c r="BF456" i="10"/>
  <c r="T456" i="10"/>
  <c r="R456" i="10"/>
  <c r="P456" i="10"/>
  <c r="BI453" i="10"/>
  <c r="BH453" i="10"/>
  <c r="BG453" i="10"/>
  <c r="BF453" i="10"/>
  <c r="T453" i="10"/>
  <c r="R453" i="10"/>
  <c r="P453" i="10"/>
  <c r="BI449" i="10"/>
  <c r="BH449" i="10"/>
  <c r="BG449" i="10"/>
  <c r="BF449" i="10"/>
  <c r="T449" i="10"/>
  <c r="R449" i="10"/>
  <c r="P449" i="10"/>
  <c r="BI446" i="10"/>
  <c r="BH446" i="10"/>
  <c r="BG446" i="10"/>
  <c r="BF446" i="10"/>
  <c r="T446" i="10"/>
  <c r="R446" i="10"/>
  <c r="P446" i="10"/>
  <c r="BI445" i="10"/>
  <c r="BH445" i="10"/>
  <c r="BG445" i="10"/>
  <c r="BF445" i="10"/>
  <c r="T445" i="10"/>
  <c r="R445" i="10"/>
  <c r="P445" i="10"/>
  <c r="BI442" i="10"/>
  <c r="BH442" i="10"/>
  <c r="BG442" i="10"/>
  <c r="BF442" i="10"/>
  <c r="T442" i="10"/>
  <c r="R442" i="10"/>
  <c r="P442" i="10"/>
  <c r="BI441" i="10"/>
  <c r="BH441" i="10"/>
  <c r="BG441" i="10"/>
  <c r="BF441" i="10"/>
  <c r="T441" i="10"/>
  <c r="R441" i="10"/>
  <c r="P441" i="10"/>
  <c r="BI439" i="10"/>
  <c r="BH439" i="10"/>
  <c r="BG439" i="10"/>
  <c r="BF439" i="10"/>
  <c r="T439" i="10"/>
  <c r="R439" i="10"/>
  <c r="P439" i="10"/>
  <c r="BI437" i="10"/>
  <c r="BH437" i="10"/>
  <c r="BG437" i="10"/>
  <c r="BF437" i="10"/>
  <c r="T437" i="10"/>
  <c r="R437" i="10"/>
  <c r="P437" i="10"/>
  <c r="BI435" i="10"/>
  <c r="BH435" i="10"/>
  <c r="BG435" i="10"/>
  <c r="BF435" i="10"/>
  <c r="T435" i="10"/>
  <c r="R435" i="10"/>
  <c r="P435" i="10"/>
  <c r="BI434" i="10"/>
  <c r="BH434" i="10"/>
  <c r="BG434" i="10"/>
  <c r="BF434" i="10"/>
  <c r="T434" i="10"/>
  <c r="R434" i="10"/>
  <c r="P434" i="10"/>
  <c r="BI427" i="10"/>
  <c r="BH427" i="10"/>
  <c r="BG427" i="10"/>
  <c r="BF427" i="10"/>
  <c r="T427" i="10"/>
  <c r="R427" i="10"/>
  <c r="P427" i="10"/>
  <c r="BI426" i="10"/>
  <c r="BH426" i="10"/>
  <c r="BG426" i="10"/>
  <c r="BF426" i="10"/>
  <c r="T426" i="10"/>
  <c r="R426" i="10"/>
  <c r="P426" i="10"/>
  <c r="BI423" i="10"/>
  <c r="BH423" i="10"/>
  <c r="BG423" i="10"/>
  <c r="BF423" i="10"/>
  <c r="T423" i="10"/>
  <c r="R423" i="10"/>
  <c r="P423" i="10"/>
  <c r="BI422" i="10"/>
  <c r="BH422" i="10"/>
  <c r="BG422" i="10"/>
  <c r="BF422" i="10"/>
  <c r="T422" i="10"/>
  <c r="R422" i="10"/>
  <c r="P422" i="10"/>
  <c r="BI419" i="10"/>
  <c r="BH419" i="10"/>
  <c r="BG419" i="10"/>
  <c r="BF419" i="10"/>
  <c r="T419" i="10"/>
  <c r="R419" i="10"/>
  <c r="P419" i="10"/>
  <c r="BI418" i="10"/>
  <c r="BH418" i="10"/>
  <c r="BG418" i="10"/>
  <c r="BF418" i="10"/>
  <c r="T418" i="10"/>
  <c r="R418" i="10"/>
  <c r="P418" i="10"/>
  <c r="BI415" i="10"/>
  <c r="BH415" i="10"/>
  <c r="BG415" i="10"/>
  <c r="BF415" i="10"/>
  <c r="T415" i="10"/>
  <c r="R415" i="10"/>
  <c r="P415" i="10"/>
  <c r="BI408" i="10"/>
  <c r="BH408" i="10"/>
  <c r="BG408" i="10"/>
  <c r="BF408" i="10"/>
  <c r="T408" i="10"/>
  <c r="R408" i="10"/>
  <c r="P408" i="10"/>
  <c r="BI407" i="10"/>
  <c r="BH407" i="10"/>
  <c r="BG407" i="10"/>
  <c r="BF407" i="10"/>
  <c r="T407" i="10"/>
  <c r="R407" i="10"/>
  <c r="P407" i="10"/>
  <c r="BI404" i="10"/>
  <c r="BH404" i="10"/>
  <c r="BG404" i="10"/>
  <c r="BF404" i="10"/>
  <c r="T404" i="10"/>
  <c r="R404" i="10"/>
  <c r="P404" i="10"/>
  <c r="BI403" i="10"/>
  <c r="BH403" i="10"/>
  <c r="BG403" i="10"/>
  <c r="BF403" i="10"/>
  <c r="T403" i="10"/>
  <c r="R403" i="10"/>
  <c r="P403" i="10"/>
  <c r="BI398" i="10"/>
  <c r="BH398" i="10"/>
  <c r="BG398" i="10"/>
  <c r="BF398" i="10"/>
  <c r="T398" i="10"/>
  <c r="R398" i="10"/>
  <c r="P398" i="10"/>
  <c r="BI391" i="10"/>
  <c r="BH391" i="10"/>
  <c r="BG391" i="10"/>
  <c r="BF391" i="10"/>
  <c r="T391" i="10"/>
  <c r="R391" i="10"/>
  <c r="P391" i="10"/>
  <c r="BI388" i="10"/>
  <c r="BH388" i="10"/>
  <c r="BG388" i="10"/>
  <c r="BF388" i="10"/>
  <c r="T388" i="10"/>
  <c r="R388" i="10"/>
  <c r="P388" i="10"/>
  <c r="BI387" i="10"/>
  <c r="BH387" i="10"/>
  <c r="BG387" i="10"/>
  <c r="BF387" i="10"/>
  <c r="T387" i="10"/>
  <c r="R387" i="10"/>
  <c r="P387" i="10"/>
  <c r="BI383" i="10"/>
  <c r="BH383" i="10"/>
  <c r="BG383" i="10"/>
  <c r="BF383" i="10"/>
  <c r="T383" i="10"/>
  <c r="R383" i="10"/>
  <c r="P383" i="10"/>
  <c r="BI382" i="10"/>
  <c r="BH382" i="10"/>
  <c r="BG382" i="10"/>
  <c r="BF382" i="10"/>
  <c r="T382" i="10"/>
  <c r="R382" i="10"/>
  <c r="P382" i="10"/>
  <c r="BI380" i="10"/>
  <c r="BH380" i="10"/>
  <c r="BG380" i="10"/>
  <c r="BF380" i="10"/>
  <c r="T380" i="10"/>
  <c r="R380" i="10"/>
  <c r="P380" i="10"/>
  <c r="BI379" i="10"/>
  <c r="BH379" i="10"/>
  <c r="BG379" i="10"/>
  <c r="BF379" i="10"/>
  <c r="T379" i="10"/>
  <c r="R379" i="10"/>
  <c r="P379" i="10"/>
  <c r="BI373" i="10"/>
  <c r="BH373" i="10"/>
  <c r="BG373" i="10"/>
  <c r="BF373" i="10"/>
  <c r="T373" i="10"/>
  <c r="R373" i="10"/>
  <c r="P373" i="10"/>
  <c r="BI372" i="10"/>
  <c r="BH372" i="10"/>
  <c r="BG372" i="10"/>
  <c r="BF372" i="10"/>
  <c r="T372" i="10"/>
  <c r="R372" i="10"/>
  <c r="P372" i="10"/>
  <c r="BI369" i="10"/>
  <c r="BH369" i="10"/>
  <c r="BG369" i="10"/>
  <c r="BF369" i="10"/>
  <c r="T369" i="10"/>
  <c r="R369" i="10"/>
  <c r="P369" i="10"/>
  <c r="BI364" i="10"/>
  <c r="BH364" i="10"/>
  <c r="BG364" i="10"/>
  <c r="BF364" i="10"/>
  <c r="T364" i="10"/>
  <c r="R364" i="10"/>
  <c r="P364" i="10"/>
  <c r="BI363" i="10"/>
  <c r="BH363" i="10"/>
  <c r="BG363" i="10"/>
  <c r="BF363" i="10"/>
  <c r="T363" i="10"/>
  <c r="R363" i="10"/>
  <c r="P363" i="10"/>
  <c r="BI359" i="10"/>
  <c r="BH359" i="10"/>
  <c r="BG359" i="10"/>
  <c r="BF359" i="10"/>
  <c r="T359" i="10"/>
  <c r="R359" i="10"/>
  <c r="P359" i="10"/>
  <c r="BI356" i="10"/>
  <c r="BH356" i="10"/>
  <c r="BG356" i="10"/>
  <c r="BF356" i="10"/>
  <c r="T356" i="10"/>
  <c r="R356" i="10"/>
  <c r="P356" i="10"/>
  <c r="BI354" i="10"/>
  <c r="BH354" i="10"/>
  <c r="BG354" i="10"/>
  <c r="BF354" i="10"/>
  <c r="T354" i="10"/>
  <c r="R354" i="10"/>
  <c r="P354" i="10"/>
  <c r="BI352" i="10"/>
  <c r="BH352" i="10"/>
  <c r="BG352" i="10"/>
  <c r="BF352" i="10"/>
  <c r="T352" i="10"/>
  <c r="R352" i="10"/>
  <c r="P352" i="10"/>
  <c r="BI350" i="10"/>
  <c r="BH350" i="10"/>
  <c r="BG350" i="10"/>
  <c r="BF350" i="10"/>
  <c r="T350" i="10"/>
  <c r="R350" i="10"/>
  <c r="P350" i="10"/>
  <c r="BI348" i="10"/>
  <c r="BH348" i="10"/>
  <c r="BG348" i="10"/>
  <c r="BF348" i="10"/>
  <c r="T348" i="10"/>
  <c r="R348" i="10"/>
  <c r="P348" i="10"/>
  <c r="BI346" i="10"/>
  <c r="BH346" i="10"/>
  <c r="BG346" i="10"/>
  <c r="BF346" i="10"/>
  <c r="T346" i="10"/>
  <c r="R346" i="10"/>
  <c r="P346" i="10"/>
  <c r="BI344" i="10"/>
  <c r="BH344" i="10"/>
  <c r="BG344" i="10"/>
  <c r="BF344" i="10"/>
  <c r="T344" i="10"/>
  <c r="R344" i="10"/>
  <c r="P344" i="10"/>
  <c r="BI343" i="10"/>
  <c r="BH343" i="10"/>
  <c r="BG343" i="10"/>
  <c r="BF343" i="10"/>
  <c r="T343" i="10"/>
  <c r="R343" i="10"/>
  <c r="P343" i="10"/>
  <c r="BI340" i="10"/>
  <c r="BH340" i="10"/>
  <c r="BG340" i="10"/>
  <c r="BF340" i="10"/>
  <c r="T340" i="10"/>
  <c r="R340" i="10"/>
  <c r="P340" i="10"/>
  <c r="BI339" i="10"/>
  <c r="BH339" i="10"/>
  <c r="BG339" i="10"/>
  <c r="BF339" i="10"/>
  <c r="T339" i="10"/>
  <c r="R339" i="10"/>
  <c r="P339" i="10"/>
  <c r="BI336" i="10"/>
  <c r="BH336" i="10"/>
  <c r="BG336" i="10"/>
  <c r="BF336" i="10"/>
  <c r="T336" i="10"/>
  <c r="R336" i="10"/>
  <c r="P336" i="10"/>
  <c r="BI334" i="10"/>
  <c r="BH334" i="10"/>
  <c r="BG334" i="10"/>
  <c r="BF334" i="10"/>
  <c r="T334" i="10"/>
  <c r="R334" i="10"/>
  <c r="P334" i="10"/>
  <c r="BI332" i="10"/>
  <c r="BH332" i="10"/>
  <c r="BG332" i="10"/>
  <c r="BF332" i="10"/>
  <c r="T332" i="10"/>
  <c r="R332" i="10"/>
  <c r="P332" i="10"/>
  <c r="BI329" i="10"/>
  <c r="BH329" i="10"/>
  <c r="BG329" i="10"/>
  <c r="BF329" i="10"/>
  <c r="T329" i="10"/>
  <c r="R329" i="10"/>
  <c r="P329" i="10"/>
  <c r="BI326" i="10"/>
  <c r="BH326" i="10"/>
  <c r="BG326" i="10"/>
  <c r="BF326" i="10"/>
  <c r="T326" i="10"/>
  <c r="R326" i="10"/>
  <c r="P326" i="10"/>
  <c r="BI322" i="10"/>
  <c r="BH322" i="10"/>
  <c r="BG322" i="10"/>
  <c r="BF322" i="10"/>
  <c r="T322" i="10"/>
  <c r="R322" i="10"/>
  <c r="P322" i="10"/>
  <c r="BI318" i="10"/>
  <c r="BH318" i="10"/>
  <c r="BG318" i="10"/>
  <c r="BF318" i="10"/>
  <c r="T318" i="10"/>
  <c r="R318" i="10"/>
  <c r="P318" i="10"/>
  <c r="BI312" i="10"/>
  <c r="BH312" i="10"/>
  <c r="BG312" i="10"/>
  <c r="BF312" i="10"/>
  <c r="T312" i="10"/>
  <c r="R312" i="10"/>
  <c r="P312" i="10"/>
  <c r="BI310" i="10"/>
  <c r="BH310" i="10"/>
  <c r="BG310" i="10"/>
  <c r="BF310" i="10"/>
  <c r="T310" i="10"/>
  <c r="R310" i="10"/>
  <c r="P310" i="10"/>
  <c r="BI307" i="10"/>
  <c r="BH307" i="10"/>
  <c r="BG307" i="10"/>
  <c r="BF307" i="10"/>
  <c r="T307" i="10"/>
  <c r="R307" i="10"/>
  <c r="P307" i="10"/>
  <c r="BI306" i="10"/>
  <c r="BH306" i="10"/>
  <c r="BG306" i="10"/>
  <c r="BF306" i="10"/>
  <c r="T306" i="10"/>
  <c r="R306" i="10"/>
  <c r="P306" i="10"/>
  <c r="BI304" i="10"/>
  <c r="BH304" i="10"/>
  <c r="BG304" i="10"/>
  <c r="BF304" i="10"/>
  <c r="T304" i="10"/>
  <c r="R304" i="10"/>
  <c r="P304" i="10"/>
  <c r="BI302" i="10"/>
  <c r="BH302" i="10"/>
  <c r="BG302" i="10"/>
  <c r="BF302" i="10"/>
  <c r="T302" i="10"/>
  <c r="R302" i="10"/>
  <c r="P302" i="10"/>
  <c r="BI297" i="10"/>
  <c r="BH297" i="10"/>
  <c r="BG297" i="10"/>
  <c r="BF297" i="10"/>
  <c r="T297" i="10"/>
  <c r="R297" i="10"/>
  <c r="P297" i="10"/>
  <c r="BI296" i="10"/>
  <c r="BH296" i="10"/>
  <c r="BG296" i="10"/>
  <c r="BF296" i="10"/>
  <c r="T296" i="10"/>
  <c r="R296" i="10"/>
  <c r="P296" i="10"/>
  <c r="BI292" i="10"/>
  <c r="BH292" i="10"/>
  <c r="BG292" i="10"/>
  <c r="BF292" i="10"/>
  <c r="T292" i="10"/>
  <c r="R292" i="10"/>
  <c r="P292" i="10"/>
  <c r="BI291" i="10"/>
  <c r="BH291" i="10"/>
  <c r="BG291" i="10"/>
  <c r="BF291" i="10"/>
  <c r="T291" i="10"/>
  <c r="R291" i="10"/>
  <c r="P291" i="10"/>
  <c r="BI284" i="10"/>
  <c r="BH284" i="10"/>
  <c r="BG284" i="10"/>
  <c r="BF284" i="10"/>
  <c r="T284" i="10"/>
  <c r="R284" i="10"/>
  <c r="P284" i="10"/>
  <c r="BI283" i="10"/>
  <c r="BH283" i="10"/>
  <c r="BG283" i="10"/>
  <c r="BF283" i="10"/>
  <c r="T283" i="10"/>
  <c r="R283" i="10"/>
  <c r="P283" i="10"/>
  <c r="BI280" i="10"/>
  <c r="BH280" i="10"/>
  <c r="BG280" i="10"/>
  <c r="BF280" i="10"/>
  <c r="T280" i="10"/>
  <c r="R280" i="10"/>
  <c r="P280" i="10"/>
  <c r="BI279" i="10"/>
  <c r="BH279" i="10"/>
  <c r="BG279" i="10"/>
  <c r="BF279" i="10"/>
  <c r="T279" i="10"/>
  <c r="R279" i="10"/>
  <c r="P279" i="10"/>
  <c r="BI274" i="10"/>
  <c r="BH274" i="10"/>
  <c r="BG274" i="10"/>
  <c r="BF274" i="10"/>
  <c r="T274" i="10"/>
  <c r="R274" i="10"/>
  <c r="P274" i="10"/>
  <c r="BI273" i="10"/>
  <c r="BH273" i="10"/>
  <c r="BG273" i="10"/>
  <c r="BF273" i="10"/>
  <c r="T273" i="10"/>
  <c r="R273" i="10"/>
  <c r="P273" i="10"/>
  <c r="BI271" i="10"/>
  <c r="BH271" i="10"/>
  <c r="BG271" i="10"/>
  <c r="BF271" i="10"/>
  <c r="T271" i="10"/>
  <c r="R271" i="10"/>
  <c r="P271" i="10"/>
  <c r="BI269" i="10"/>
  <c r="BH269" i="10"/>
  <c r="BG269" i="10"/>
  <c r="BF269" i="10"/>
  <c r="T269" i="10"/>
  <c r="R269" i="10"/>
  <c r="P269" i="10"/>
  <c r="BI268" i="10"/>
  <c r="BH268" i="10"/>
  <c r="BG268" i="10"/>
  <c r="BF268" i="10"/>
  <c r="T268" i="10"/>
  <c r="R268" i="10"/>
  <c r="P268" i="10"/>
  <c r="BI266" i="10"/>
  <c r="BH266" i="10"/>
  <c r="BG266" i="10"/>
  <c r="BF266" i="10"/>
  <c r="T266" i="10"/>
  <c r="R266" i="10"/>
  <c r="P266" i="10"/>
  <c r="BI264" i="10"/>
  <c r="BH264" i="10"/>
  <c r="BG264" i="10"/>
  <c r="BF264" i="10"/>
  <c r="T264" i="10"/>
  <c r="R264" i="10"/>
  <c r="P264" i="10"/>
  <c r="BI263" i="10"/>
  <c r="BH263" i="10"/>
  <c r="BG263" i="10"/>
  <c r="BF263" i="10"/>
  <c r="T263" i="10"/>
  <c r="R263" i="10"/>
  <c r="P263" i="10"/>
  <c r="BI261" i="10"/>
  <c r="BH261" i="10"/>
  <c r="BG261" i="10"/>
  <c r="BF261" i="10"/>
  <c r="T261" i="10"/>
  <c r="R261" i="10"/>
  <c r="P261" i="10"/>
  <c r="BI260" i="10"/>
  <c r="BH260" i="10"/>
  <c r="BG260" i="10"/>
  <c r="BF260" i="10"/>
  <c r="T260" i="10"/>
  <c r="R260" i="10"/>
  <c r="P260" i="10"/>
  <c r="BI257" i="10"/>
  <c r="BH257" i="10"/>
  <c r="BG257" i="10"/>
  <c r="BF257" i="10"/>
  <c r="T257" i="10"/>
  <c r="R257" i="10"/>
  <c r="P257" i="10"/>
  <c r="BI256" i="10"/>
  <c r="BH256" i="10"/>
  <c r="BG256" i="10"/>
  <c r="BF256" i="10"/>
  <c r="T256" i="10"/>
  <c r="R256" i="10"/>
  <c r="P256" i="10"/>
  <c r="BI251" i="10"/>
  <c r="BH251" i="10"/>
  <c r="BG251" i="10"/>
  <c r="BF251" i="10"/>
  <c r="T251" i="10"/>
  <c r="R251" i="10"/>
  <c r="P251" i="10"/>
  <c r="BI250" i="10"/>
  <c r="BH250" i="10"/>
  <c r="BG250" i="10"/>
  <c r="BF250" i="10"/>
  <c r="T250" i="10"/>
  <c r="R250" i="10"/>
  <c r="P250" i="10"/>
  <c r="BI245" i="10"/>
  <c r="BH245" i="10"/>
  <c r="BG245" i="10"/>
  <c r="BF245" i="10"/>
  <c r="T245" i="10"/>
  <c r="R245" i="10"/>
  <c r="P245" i="10"/>
  <c r="BI244" i="10"/>
  <c r="BH244" i="10"/>
  <c r="BG244" i="10"/>
  <c r="BF244" i="10"/>
  <c r="T244" i="10"/>
  <c r="R244" i="10"/>
  <c r="P244" i="10"/>
  <c r="BI242" i="10"/>
  <c r="BH242" i="10"/>
  <c r="BG242" i="10"/>
  <c r="BF242" i="10"/>
  <c r="T242" i="10"/>
  <c r="R242" i="10"/>
  <c r="P242" i="10"/>
  <c r="BI240" i="10"/>
  <c r="BH240" i="10"/>
  <c r="BG240" i="10"/>
  <c r="BF240" i="10"/>
  <c r="T240" i="10"/>
  <c r="R240" i="10"/>
  <c r="P240" i="10"/>
  <c r="BI239" i="10"/>
  <c r="BH239" i="10"/>
  <c r="BG239" i="10"/>
  <c r="BF239" i="10"/>
  <c r="T239" i="10"/>
  <c r="R239" i="10"/>
  <c r="P239" i="10"/>
  <c r="BI237" i="10"/>
  <c r="BH237" i="10"/>
  <c r="BG237" i="10"/>
  <c r="BF237" i="10"/>
  <c r="T237" i="10"/>
  <c r="R237" i="10"/>
  <c r="P237" i="10"/>
  <c r="BI235" i="10"/>
  <c r="BH235" i="10"/>
  <c r="BG235" i="10"/>
  <c r="BF235" i="10"/>
  <c r="T235" i="10"/>
  <c r="R235" i="10"/>
  <c r="P235" i="10"/>
  <c r="BI234" i="10"/>
  <c r="BH234" i="10"/>
  <c r="BG234" i="10"/>
  <c r="BF234" i="10"/>
  <c r="T234" i="10"/>
  <c r="R234" i="10"/>
  <c r="P234" i="10"/>
  <c r="BI232" i="10"/>
  <c r="BH232" i="10"/>
  <c r="BG232" i="10"/>
  <c r="BF232" i="10"/>
  <c r="T232" i="10"/>
  <c r="R232" i="10"/>
  <c r="P232" i="10"/>
  <c r="BI231" i="10"/>
  <c r="BH231" i="10"/>
  <c r="BG231" i="10"/>
  <c r="BF231" i="10"/>
  <c r="T231" i="10"/>
  <c r="R231" i="10"/>
  <c r="P231" i="10"/>
  <c r="BI229" i="10"/>
  <c r="BH229" i="10"/>
  <c r="BG229" i="10"/>
  <c r="BF229" i="10"/>
  <c r="T229" i="10"/>
  <c r="R229" i="10"/>
  <c r="P229" i="10"/>
  <c r="BI227" i="10"/>
  <c r="BH227" i="10"/>
  <c r="BG227" i="10"/>
  <c r="BF227" i="10"/>
  <c r="T227" i="10"/>
  <c r="R227" i="10"/>
  <c r="P227" i="10"/>
  <c r="BI225" i="10"/>
  <c r="BH225" i="10"/>
  <c r="BG225" i="10"/>
  <c r="BF225" i="10"/>
  <c r="T225" i="10"/>
  <c r="R225" i="10"/>
  <c r="P225" i="10"/>
  <c r="BI224" i="10"/>
  <c r="BH224" i="10"/>
  <c r="BG224" i="10"/>
  <c r="BF224" i="10"/>
  <c r="T224" i="10"/>
  <c r="R224" i="10"/>
  <c r="P224" i="10"/>
  <c r="BI221" i="10"/>
  <c r="BH221" i="10"/>
  <c r="BG221" i="10"/>
  <c r="BF221" i="10"/>
  <c r="T221" i="10"/>
  <c r="R221" i="10"/>
  <c r="P221" i="10"/>
  <c r="J110" i="10"/>
  <c r="BI218" i="10"/>
  <c r="BH218" i="10"/>
  <c r="BG218" i="10"/>
  <c r="BF218" i="10"/>
  <c r="T218" i="10"/>
  <c r="R218" i="10"/>
  <c r="P218" i="10"/>
  <c r="BI215" i="10"/>
  <c r="BH215" i="10"/>
  <c r="BG215" i="10"/>
  <c r="BF215" i="10"/>
  <c r="T215" i="10"/>
  <c r="R215" i="10"/>
  <c r="P215" i="10"/>
  <c r="BI214" i="10"/>
  <c r="BH214" i="10"/>
  <c r="BG214" i="10"/>
  <c r="BF214" i="10"/>
  <c r="T214" i="10"/>
  <c r="R214" i="10"/>
  <c r="P214" i="10"/>
  <c r="BI211" i="10"/>
  <c r="BH211" i="10"/>
  <c r="BG211" i="10"/>
  <c r="BF211" i="10"/>
  <c r="T211" i="10"/>
  <c r="R211" i="10"/>
  <c r="P211" i="10"/>
  <c r="BI210" i="10"/>
  <c r="BH210" i="10"/>
  <c r="BG210" i="10"/>
  <c r="BF210" i="10"/>
  <c r="T210" i="10"/>
  <c r="R210" i="10"/>
  <c r="P210" i="10"/>
  <c r="BI207" i="10"/>
  <c r="BH207" i="10"/>
  <c r="BG207" i="10"/>
  <c r="BF207" i="10"/>
  <c r="T207" i="10"/>
  <c r="R207" i="10"/>
  <c r="P207" i="10"/>
  <c r="BI206" i="10"/>
  <c r="BH206" i="10"/>
  <c r="BG206" i="10"/>
  <c r="BF206" i="10"/>
  <c r="T206" i="10"/>
  <c r="R206" i="10"/>
  <c r="P206" i="10"/>
  <c r="BI203" i="10"/>
  <c r="BH203" i="10"/>
  <c r="BG203" i="10"/>
  <c r="BF203" i="10"/>
  <c r="T203" i="10"/>
  <c r="R203" i="10"/>
  <c r="P203" i="10"/>
  <c r="BI202" i="10"/>
  <c r="BH202" i="10"/>
  <c r="BG202" i="10"/>
  <c r="BF202" i="10"/>
  <c r="T202" i="10"/>
  <c r="R202" i="10"/>
  <c r="P202" i="10"/>
  <c r="BI199" i="10"/>
  <c r="BH199" i="10"/>
  <c r="BG199" i="10"/>
  <c r="BF199" i="10"/>
  <c r="T199" i="10"/>
  <c r="R199" i="10"/>
  <c r="P199" i="10"/>
  <c r="BI197" i="10"/>
  <c r="BH197" i="10"/>
  <c r="BG197" i="10"/>
  <c r="BF197" i="10"/>
  <c r="T197" i="10"/>
  <c r="R197" i="10"/>
  <c r="P197" i="10"/>
  <c r="BI196" i="10"/>
  <c r="BH196" i="10"/>
  <c r="BG196" i="10"/>
  <c r="BF196" i="10"/>
  <c r="T196" i="10"/>
  <c r="R196" i="10"/>
  <c r="P196" i="10"/>
  <c r="BI195" i="10"/>
  <c r="BH195" i="10"/>
  <c r="BG195" i="10"/>
  <c r="BF195" i="10"/>
  <c r="T195" i="10"/>
  <c r="R195" i="10"/>
  <c r="P195" i="10"/>
  <c r="BI192" i="10"/>
  <c r="BH192" i="10"/>
  <c r="BG192" i="10"/>
  <c r="BF192" i="10"/>
  <c r="T192" i="10"/>
  <c r="R192" i="10"/>
  <c r="P192" i="10"/>
  <c r="BI189" i="10"/>
  <c r="BH189" i="10"/>
  <c r="BG189" i="10"/>
  <c r="BF189" i="10"/>
  <c r="T189" i="10"/>
  <c r="R189" i="10"/>
  <c r="P189" i="10"/>
  <c r="BI188" i="10"/>
  <c r="BH188" i="10"/>
  <c r="BG188" i="10"/>
  <c r="BF188" i="10"/>
  <c r="T188" i="10"/>
  <c r="R188" i="10"/>
  <c r="P188" i="10"/>
  <c r="BI185" i="10"/>
  <c r="BH185" i="10"/>
  <c r="BG185" i="10"/>
  <c r="BF185" i="10"/>
  <c r="T185" i="10"/>
  <c r="R185" i="10"/>
  <c r="P185" i="10"/>
  <c r="BI180" i="10"/>
  <c r="BH180" i="10"/>
  <c r="BG180" i="10"/>
  <c r="BF180" i="10"/>
  <c r="T180" i="10"/>
  <c r="R180" i="10"/>
  <c r="P180" i="10"/>
  <c r="BI177" i="10"/>
  <c r="BH177" i="10"/>
  <c r="BG177" i="10"/>
  <c r="BF177" i="10"/>
  <c r="T177" i="10"/>
  <c r="R177" i="10"/>
  <c r="P177" i="10"/>
  <c r="BI175" i="10"/>
  <c r="BH175" i="10"/>
  <c r="BG175" i="10"/>
  <c r="BF175" i="10"/>
  <c r="T175" i="10"/>
  <c r="R175" i="10"/>
  <c r="P175" i="10"/>
  <c r="BI173" i="10"/>
  <c r="BH173" i="10"/>
  <c r="BG173" i="10"/>
  <c r="BF173" i="10"/>
  <c r="T173" i="10"/>
  <c r="R173" i="10"/>
  <c r="P173" i="10"/>
  <c r="BI172" i="10"/>
  <c r="BH172" i="10"/>
  <c r="BG172" i="10"/>
  <c r="BF172" i="10"/>
  <c r="T172" i="10"/>
  <c r="R172" i="10"/>
  <c r="P172" i="10"/>
  <c r="BI170" i="10"/>
  <c r="BH170" i="10"/>
  <c r="BG170" i="10"/>
  <c r="BF170" i="10"/>
  <c r="T170" i="10"/>
  <c r="R170" i="10"/>
  <c r="P170" i="10"/>
  <c r="BI169" i="10"/>
  <c r="BH169" i="10"/>
  <c r="BG169" i="10"/>
  <c r="BF169" i="10"/>
  <c r="T169" i="10"/>
  <c r="R169" i="10"/>
  <c r="P169" i="10"/>
  <c r="BI167" i="10"/>
  <c r="BH167" i="10"/>
  <c r="BG167" i="10"/>
  <c r="BF167" i="10"/>
  <c r="T167" i="10"/>
  <c r="R167" i="10"/>
  <c r="P167" i="10"/>
  <c r="BI165" i="10"/>
  <c r="BH165" i="10"/>
  <c r="BG165" i="10"/>
  <c r="BF165" i="10"/>
  <c r="T165" i="10"/>
  <c r="R165" i="10"/>
  <c r="P165" i="10"/>
  <c r="BI164" i="10"/>
  <c r="BH164" i="10"/>
  <c r="BG164" i="10"/>
  <c r="BF164" i="10"/>
  <c r="T164" i="10"/>
  <c r="R164" i="10"/>
  <c r="P164" i="10"/>
  <c r="BI162" i="10"/>
  <c r="BH162" i="10"/>
  <c r="BG162" i="10"/>
  <c r="BF162" i="10"/>
  <c r="T162" i="10"/>
  <c r="R162" i="10"/>
  <c r="P162" i="10"/>
  <c r="BI159" i="10"/>
  <c r="BH159" i="10"/>
  <c r="BG159" i="10"/>
  <c r="BF159" i="10"/>
  <c r="T159" i="10"/>
  <c r="T158" i="10" s="1"/>
  <c r="T157" i="10" s="1"/>
  <c r="R159" i="10"/>
  <c r="R158" i="10"/>
  <c r="R157" i="10" s="1"/>
  <c r="P159" i="10"/>
  <c r="P158" i="10" s="1"/>
  <c r="P157" i="10" s="1"/>
  <c r="BI152" i="10"/>
  <c r="BH152" i="10"/>
  <c r="BG152" i="10"/>
  <c r="BF152" i="10"/>
  <c r="T152" i="10"/>
  <c r="T151" i="10"/>
  <c r="T150" i="10" s="1"/>
  <c r="R152" i="10"/>
  <c r="R151" i="10" s="1"/>
  <c r="R150" i="10" s="1"/>
  <c r="P152" i="10"/>
  <c r="P151" i="10"/>
  <c r="P150" i="10" s="1"/>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J134" i="10"/>
  <c r="J133" i="10"/>
  <c r="F133" i="10"/>
  <c r="F131" i="10"/>
  <c r="E129" i="10"/>
  <c r="J94" i="10"/>
  <c r="J93" i="10"/>
  <c r="F93" i="10"/>
  <c r="F91" i="10"/>
  <c r="E89" i="10"/>
  <c r="J20" i="10"/>
  <c r="E20" i="10"/>
  <c r="F94" i="10"/>
  <c r="J19" i="10"/>
  <c r="J14" i="10"/>
  <c r="J91" i="10" s="1"/>
  <c r="E7" i="10"/>
  <c r="E125" i="10" s="1"/>
  <c r="J39" i="9"/>
  <c r="J38" i="9"/>
  <c r="AY104" i="1"/>
  <c r="J37" i="9"/>
  <c r="AX104" i="1"/>
  <c r="BI337" i="9"/>
  <c r="BH337" i="9"/>
  <c r="BG337" i="9"/>
  <c r="BF337" i="9"/>
  <c r="T337" i="9"/>
  <c r="R337" i="9"/>
  <c r="P337" i="9"/>
  <c r="BI335" i="9"/>
  <c r="BH335" i="9"/>
  <c r="BG335" i="9"/>
  <c r="BF335" i="9"/>
  <c r="T335" i="9"/>
  <c r="R335" i="9"/>
  <c r="P335" i="9"/>
  <c r="BI333" i="9"/>
  <c r="BH333" i="9"/>
  <c r="BG333" i="9"/>
  <c r="BF333" i="9"/>
  <c r="T333" i="9"/>
  <c r="R333" i="9"/>
  <c r="P333" i="9"/>
  <c r="BI331" i="9"/>
  <c r="BH331" i="9"/>
  <c r="BG331" i="9"/>
  <c r="BF331" i="9"/>
  <c r="T331" i="9"/>
  <c r="R331" i="9"/>
  <c r="P331" i="9"/>
  <c r="BI329" i="9"/>
  <c r="BH329" i="9"/>
  <c r="BG329" i="9"/>
  <c r="BF329" i="9"/>
  <c r="T329" i="9"/>
  <c r="R329" i="9"/>
  <c r="P329" i="9"/>
  <c r="BI327" i="9"/>
  <c r="BH327" i="9"/>
  <c r="BG327" i="9"/>
  <c r="BF327" i="9"/>
  <c r="T327" i="9"/>
  <c r="R327" i="9"/>
  <c r="P327" i="9"/>
  <c r="BI326" i="9"/>
  <c r="BH326" i="9"/>
  <c r="BG326" i="9"/>
  <c r="BF326" i="9"/>
  <c r="T326" i="9"/>
  <c r="R326" i="9"/>
  <c r="P326" i="9"/>
  <c r="BI324" i="9"/>
  <c r="BH324" i="9"/>
  <c r="BG324" i="9"/>
  <c r="BF324" i="9"/>
  <c r="T324" i="9"/>
  <c r="R324" i="9"/>
  <c r="P324" i="9"/>
  <c r="BI321" i="9"/>
  <c r="BH321" i="9"/>
  <c r="BG321" i="9"/>
  <c r="BF321" i="9"/>
  <c r="T321" i="9"/>
  <c r="R321" i="9"/>
  <c r="P321" i="9"/>
  <c r="BI319" i="9"/>
  <c r="BH319" i="9"/>
  <c r="BG319" i="9"/>
  <c r="BF319" i="9"/>
  <c r="T319" i="9"/>
  <c r="R319" i="9"/>
  <c r="P319" i="9"/>
  <c r="BI318" i="9"/>
  <c r="BH318" i="9"/>
  <c r="BG318" i="9"/>
  <c r="BF318" i="9"/>
  <c r="T318" i="9"/>
  <c r="R318" i="9"/>
  <c r="P318" i="9"/>
  <c r="BI316" i="9"/>
  <c r="BH316" i="9"/>
  <c r="BG316" i="9"/>
  <c r="BF316" i="9"/>
  <c r="T316" i="9"/>
  <c r="R316" i="9"/>
  <c r="P316" i="9"/>
  <c r="BI314" i="9"/>
  <c r="BH314" i="9"/>
  <c r="BG314" i="9"/>
  <c r="BF314" i="9"/>
  <c r="T314" i="9"/>
  <c r="R314" i="9"/>
  <c r="P314" i="9"/>
  <c r="BI313" i="9"/>
  <c r="BH313" i="9"/>
  <c r="BG313" i="9"/>
  <c r="BF313" i="9"/>
  <c r="T313" i="9"/>
  <c r="R313" i="9"/>
  <c r="P313" i="9"/>
  <c r="BI311" i="9"/>
  <c r="BH311" i="9"/>
  <c r="BG311" i="9"/>
  <c r="BF311" i="9"/>
  <c r="T311" i="9"/>
  <c r="R311" i="9"/>
  <c r="P311" i="9"/>
  <c r="BI310" i="9"/>
  <c r="BH310" i="9"/>
  <c r="BG310" i="9"/>
  <c r="BF310" i="9"/>
  <c r="T310" i="9"/>
  <c r="R310" i="9"/>
  <c r="P310" i="9"/>
  <c r="BI308" i="9"/>
  <c r="BH308" i="9"/>
  <c r="BG308" i="9"/>
  <c r="BF308" i="9"/>
  <c r="T308" i="9"/>
  <c r="R308" i="9"/>
  <c r="P308" i="9"/>
  <c r="BI307" i="9"/>
  <c r="BH307" i="9"/>
  <c r="BG307" i="9"/>
  <c r="BF307" i="9"/>
  <c r="T307" i="9"/>
  <c r="R307" i="9"/>
  <c r="P307" i="9"/>
  <c r="BI305" i="9"/>
  <c r="BH305" i="9"/>
  <c r="BG305" i="9"/>
  <c r="BF305" i="9"/>
  <c r="T305" i="9"/>
  <c r="R305" i="9"/>
  <c r="P305" i="9"/>
  <c r="BI304" i="9"/>
  <c r="BH304" i="9"/>
  <c r="BG304" i="9"/>
  <c r="BF304" i="9"/>
  <c r="T304" i="9"/>
  <c r="R304" i="9"/>
  <c r="P304" i="9"/>
  <c r="BI302" i="9"/>
  <c r="BH302" i="9"/>
  <c r="BG302" i="9"/>
  <c r="BF302" i="9"/>
  <c r="T302" i="9"/>
  <c r="R302" i="9"/>
  <c r="P302" i="9"/>
  <c r="BI300" i="9"/>
  <c r="BH300" i="9"/>
  <c r="BG300" i="9"/>
  <c r="BF300" i="9"/>
  <c r="T300" i="9"/>
  <c r="R300" i="9"/>
  <c r="P300" i="9"/>
  <c r="BI298" i="9"/>
  <c r="BH298" i="9"/>
  <c r="BG298" i="9"/>
  <c r="BF298" i="9"/>
  <c r="T298" i="9"/>
  <c r="R298" i="9"/>
  <c r="P298" i="9"/>
  <c r="BI295" i="9"/>
  <c r="BH295" i="9"/>
  <c r="BG295" i="9"/>
  <c r="BF295" i="9"/>
  <c r="T295" i="9"/>
  <c r="R295" i="9"/>
  <c r="P295" i="9"/>
  <c r="BI293" i="9"/>
  <c r="BH293" i="9"/>
  <c r="BG293" i="9"/>
  <c r="BF293" i="9"/>
  <c r="T293" i="9"/>
  <c r="R293" i="9"/>
  <c r="P293" i="9"/>
  <c r="BI291" i="9"/>
  <c r="BH291" i="9"/>
  <c r="BG291" i="9"/>
  <c r="BF291" i="9"/>
  <c r="T291" i="9"/>
  <c r="R291" i="9"/>
  <c r="P291" i="9"/>
  <c r="BI290" i="9"/>
  <c r="BH290" i="9"/>
  <c r="BG290" i="9"/>
  <c r="BF290" i="9"/>
  <c r="T290" i="9"/>
  <c r="R290" i="9"/>
  <c r="P290" i="9"/>
  <c r="BI288" i="9"/>
  <c r="BH288" i="9"/>
  <c r="BG288" i="9"/>
  <c r="BF288" i="9"/>
  <c r="T288" i="9"/>
  <c r="R288" i="9"/>
  <c r="P288" i="9"/>
  <c r="BI286" i="9"/>
  <c r="BH286" i="9"/>
  <c r="BG286" i="9"/>
  <c r="BF286" i="9"/>
  <c r="T286" i="9"/>
  <c r="R286" i="9"/>
  <c r="P286" i="9"/>
  <c r="BI284" i="9"/>
  <c r="BH284" i="9"/>
  <c r="BG284" i="9"/>
  <c r="BF284" i="9"/>
  <c r="T284" i="9"/>
  <c r="R284" i="9"/>
  <c r="P284" i="9"/>
  <c r="BI282" i="9"/>
  <c r="BH282" i="9"/>
  <c r="BG282" i="9"/>
  <c r="BF282" i="9"/>
  <c r="T282" i="9"/>
  <c r="R282" i="9"/>
  <c r="P282" i="9"/>
  <c r="BI280" i="9"/>
  <c r="BH280" i="9"/>
  <c r="BG280" i="9"/>
  <c r="BF280" i="9"/>
  <c r="T280" i="9"/>
  <c r="R280" i="9"/>
  <c r="P280" i="9"/>
  <c r="BI278" i="9"/>
  <c r="BH278" i="9"/>
  <c r="BG278" i="9"/>
  <c r="BF278" i="9"/>
  <c r="T278" i="9"/>
  <c r="R278" i="9"/>
  <c r="P278" i="9"/>
  <c r="BI276" i="9"/>
  <c r="BH276" i="9"/>
  <c r="BG276" i="9"/>
  <c r="BF276" i="9"/>
  <c r="T276" i="9"/>
  <c r="R276" i="9"/>
  <c r="P276" i="9"/>
  <c r="BI275" i="9"/>
  <c r="BH275" i="9"/>
  <c r="BG275" i="9"/>
  <c r="BF275" i="9"/>
  <c r="T275" i="9"/>
  <c r="R275" i="9"/>
  <c r="P275" i="9"/>
  <c r="BI273" i="9"/>
  <c r="BH273" i="9"/>
  <c r="BG273" i="9"/>
  <c r="BF273" i="9"/>
  <c r="T273" i="9"/>
  <c r="R273" i="9"/>
  <c r="P273" i="9"/>
  <c r="BI271" i="9"/>
  <c r="BH271" i="9"/>
  <c r="BG271" i="9"/>
  <c r="BF271" i="9"/>
  <c r="T271" i="9"/>
  <c r="R271" i="9"/>
  <c r="P271"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1" i="9"/>
  <c r="BH261" i="9"/>
  <c r="BG261" i="9"/>
  <c r="BF261" i="9"/>
  <c r="T261" i="9"/>
  <c r="R261" i="9"/>
  <c r="P261" i="9"/>
  <c r="BI259" i="9"/>
  <c r="BH259" i="9"/>
  <c r="BG259" i="9"/>
  <c r="BF259" i="9"/>
  <c r="T259" i="9"/>
  <c r="R259" i="9"/>
  <c r="P259" i="9"/>
  <c r="BI257" i="9"/>
  <c r="BH257" i="9"/>
  <c r="BG257" i="9"/>
  <c r="BF257" i="9"/>
  <c r="T257" i="9"/>
  <c r="R257" i="9"/>
  <c r="P257" i="9"/>
  <c r="BI255" i="9"/>
  <c r="BH255" i="9"/>
  <c r="BG255" i="9"/>
  <c r="BF255" i="9"/>
  <c r="T255" i="9"/>
  <c r="R255" i="9"/>
  <c r="P255" i="9"/>
  <c r="BI253" i="9"/>
  <c r="BH253" i="9"/>
  <c r="BG253" i="9"/>
  <c r="BF253" i="9"/>
  <c r="T253" i="9"/>
  <c r="R253" i="9"/>
  <c r="P253" i="9"/>
  <c r="BI251" i="9"/>
  <c r="BH251" i="9"/>
  <c r="BG251" i="9"/>
  <c r="BF251" i="9"/>
  <c r="T251" i="9"/>
  <c r="R251" i="9"/>
  <c r="P251" i="9"/>
  <c r="BI250" i="9"/>
  <c r="BH250" i="9"/>
  <c r="BG250" i="9"/>
  <c r="BF250" i="9"/>
  <c r="T250" i="9"/>
  <c r="R250" i="9"/>
  <c r="P250"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1" i="9"/>
  <c r="BH241" i="9"/>
  <c r="BG241" i="9"/>
  <c r="BF241" i="9"/>
  <c r="T241" i="9"/>
  <c r="R241" i="9"/>
  <c r="P241" i="9"/>
  <c r="BI239" i="9"/>
  <c r="BH239" i="9"/>
  <c r="BG239" i="9"/>
  <c r="BF239" i="9"/>
  <c r="T239" i="9"/>
  <c r="R239" i="9"/>
  <c r="P239" i="9"/>
  <c r="BI238" i="9"/>
  <c r="BH238" i="9"/>
  <c r="BG238" i="9"/>
  <c r="BF238" i="9"/>
  <c r="T238" i="9"/>
  <c r="R238" i="9"/>
  <c r="P238" i="9"/>
  <c r="BI236" i="9"/>
  <c r="BH236" i="9"/>
  <c r="BG236" i="9"/>
  <c r="BF236" i="9"/>
  <c r="T236" i="9"/>
  <c r="R236" i="9"/>
  <c r="P236" i="9"/>
  <c r="BI233" i="9"/>
  <c r="BH233" i="9"/>
  <c r="BG233" i="9"/>
  <c r="BF233" i="9"/>
  <c r="T233" i="9"/>
  <c r="R233" i="9"/>
  <c r="P233" i="9"/>
  <c r="BI231" i="9"/>
  <c r="BH231" i="9"/>
  <c r="BG231" i="9"/>
  <c r="BF231" i="9"/>
  <c r="T231" i="9"/>
  <c r="R231" i="9"/>
  <c r="P231" i="9"/>
  <c r="BI229" i="9"/>
  <c r="BH229" i="9"/>
  <c r="BG229" i="9"/>
  <c r="BF229" i="9"/>
  <c r="T229" i="9"/>
  <c r="R229" i="9"/>
  <c r="P229" i="9"/>
  <c r="BI227" i="9"/>
  <c r="BH227" i="9"/>
  <c r="BG227" i="9"/>
  <c r="BF227" i="9"/>
  <c r="T227" i="9"/>
  <c r="R227" i="9"/>
  <c r="P227" i="9"/>
  <c r="BI224" i="9"/>
  <c r="BH224" i="9"/>
  <c r="BG224" i="9"/>
  <c r="BF224" i="9"/>
  <c r="T224" i="9"/>
  <c r="R224" i="9"/>
  <c r="P224" i="9"/>
  <c r="BI222" i="9"/>
  <c r="BH222" i="9"/>
  <c r="BG222" i="9"/>
  <c r="BF222" i="9"/>
  <c r="T222" i="9"/>
  <c r="R222" i="9"/>
  <c r="P222" i="9"/>
  <c r="BI218" i="9"/>
  <c r="BH218" i="9"/>
  <c r="BG218" i="9"/>
  <c r="BF218" i="9"/>
  <c r="T218" i="9"/>
  <c r="R218" i="9"/>
  <c r="P218" i="9"/>
  <c r="BI215" i="9"/>
  <c r="BH215" i="9"/>
  <c r="BG215" i="9"/>
  <c r="BF215" i="9"/>
  <c r="T215" i="9"/>
  <c r="R215" i="9"/>
  <c r="P215" i="9"/>
  <c r="BI210" i="9"/>
  <c r="BH210" i="9"/>
  <c r="BG210" i="9"/>
  <c r="BF210" i="9"/>
  <c r="T210" i="9"/>
  <c r="R210" i="9"/>
  <c r="P210" i="9"/>
  <c r="BI208" i="9"/>
  <c r="BH208" i="9"/>
  <c r="BG208" i="9"/>
  <c r="BF208" i="9"/>
  <c r="T208" i="9"/>
  <c r="R208" i="9"/>
  <c r="P208" i="9"/>
  <c r="BI206" i="9"/>
  <c r="BH206" i="9"/>
  <c r="BG206" i="9"/>
  <c r="BF206" i="9"/>
  <c r="T206" i="9"/>
  <c r="R206" i="9"/>
  <c r="P206" i="9"/>
  <c r="BI203" i="9"/>
  <c r="BH203" i="9"/>
  <c r="BG203" i="9"/>
  <c r="BF203" i="9"/>
  <c r="T203" i="9"/>
  <c r="R203" i="9"/>
  <c r="P203" i="9"/>
  <c r="BI201" i="9"/>
  <c r="BH201" i="9"/>
  <c r="BG201" i="9"/>
  <c r="BF201" i="9"/>
  <c r="T201" i="9"/>
  <c r="R201" i="9"/>
  <c r="P201" i="9"/>
  <c r="BI198" i="9"/>
  <c r="BH198" i="9"/>
  <c r="BG198" i="9"/>
  <c r="BF198" i="9"/>
  <c r="T198" i="9"/>
  <c r="R198" i="9"/>
  <c r="P198" i="9"/>
  <c r="BI196" i="9"/>
  <c r="BH196" i="9"/>
  <c r="BG196" i="9"/>
  <c r="BF196" i="9"/>
  <c r="T196" i="9"/>
  <c r="R196" i="9"/>
  <c r="P196" i="9"/>
  <c r="BI193" i="9"/>
  <c r="BH193" i="9"/>
  <c r="BG193" i="9"/>
  <c r="BF193" i="9"/>
  <c r="T193" i="9"/>
  <c r="R193" i="9"/>
  <c r="P193"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5" i="9"/>
  <c r="BH145" i="9"/>
  <c r="BG145" i="9"/>
  <c r="BF145" i="9"/>
  <c r="T145" i="9"/>
  <c r="R145" i="9"/>
  <c r="P145" i="9"/>
  <c r="BI142" i="9"/>
  <c r="BH142" i="9"/>
  <c r="BG142" i="9"/>
  <c r="BF142" i="9"/>
  <c r="T142" i="9"/>
  <c r="R142" i="9"/>
  <c r="P142" i="9"/>
  <c r="BI139" i="9"/>
  <c r="BH139" i="9"/>
  <c r="BG139" i="9"/>
  <c r="BF139" i="9"/>
  <c r="T139" i="9"/>
  <c r="R139" i="9"/>
  <c r="P139" i="9"/>
  <c r="BI135" i="9"/>
  <c r="BH135" i="9"/>
  <c r="BG135" i="9"/>
  <c r="BF135" i="9"/>
  <c r="T135" i="9"/>
  <c r="R135" i="9"/>
  <c r="P135" i="9"/>
  <c r="BI131" i="9"/>
  <c r="BH131" i="9"/>
  <c r="BG131" i="9"/>
  <c r="BF131" i="9"/>
  <c r="T131" i="9"/>
  <c r="R131" i="9"/>
  <c r="P131" i="9"/>
  <c r="BI130" i="9"/>
  <c r="BH130" i="9"/>
  <c r="BG130" i="9"/>
  <c r="BF130" i="9"/>
  <c r="T130" i="9"/>
  <c r="R130" i="9"/>
  <c r="P130" i="9"/>
  <c r="J124" i="9"/>
  <c r="J123" i="9"/>
  <c r="F123" i="9"/>
  <c r="F121" i="9"/>
  <c r="E119" i="9"/>
  <c r="J94" i="9"/>
  <c r="J93" i="9"/>
  <c r="F93" i="9"/>
  <c r="F91" i="9"/>
  <c r="E89" i="9"/>
  <c r="J20" i="9"/>
  <c r="E20" i="9"/>
  <c r="F124" i="9" s="1"/>
  <c r="J19" i="9"/>
  <c r="J14" i="9"/>
  <c r="J121" i="9" s="1"/>
  <c r="E7" i="9"/>
  <c r="E85" i="9" s="1"/>
  <c r="J39" i="8"/>
  <c r="J38" i="8"/>
  <c r="AY103" i="1"/>
  <c r="J37" i="8"/>
  <c r="AX103" i="1"/>
  <c r="BI303" i="8"/>
  <c r="BH303" i="8"/>
  <c r="BG303" i="8"/>
  <c r="BF303" i="8"/>
  <c r="T303" i="8"/>
  <c r="R303" i="8"/>
  <c r="P303" i="8"/>
  <c r="BI302" i="8"/>
  <c r="BH302" i="8"/>
  <c r="BG302" i="8"/>
  <c r="BF302" i="8"/>
  <c r="T302" i="8"/>
  <c r="R302" i="8"/>
  <c r="P302" i="8"/>
  <c r="BI301" i="8"/>
  <c r="BH301" i="8"/>
  <c r="BG301" i="8"/>
  <c r="BF301" i="8"/>
  <c r="T301" i="8"/>
  <c r="R301" i="8"/>
  <c r="P301" i="8"/>
  <c r="BI300" i="8"/>
  <c r="BH300" i="8"/>
  <c r="BG300" i="8"/>
  <c r="BF300" i="8"/>
  <c r="T300" i="8"/>
  <c r="R300" i="8"/>
  <c r="P300" i="8"/>
  <c r="BI299" i="8"/>
  <c r="BH299" i="8"/>
  <c r="BG299" i="8"/>
  <c r="BF299" i="8"/>
  <c r="T299" i="8"/>
  <c r="R299" i="8"/>
  <c r="P299" i="8"/>
  <c r="BI298" i="8"/>
  <c r="BH298" i="8"/>
  <c r="BG298" i="8"/>
  <c r="BF298" i="8"/>
  <c r="T298" i="8"/>
  <c r="R298" i="8"/>
  <c r="P298" i="8"/>
  <c r="BI297" i="8"/>
  <c r="BH297" i="8"/>
  <c r="BG297" i="8"/>
  <c r="BF297" i="8"/>
  <c r="T297" i="8"/>
  <c r="R297" i="8"/>
  <c r="P297" i="8"/>
  <c r="BI296" i="8"/>
  <c r="BH296" i="8"/>
  <c r="BG296" i="8"/>
  <c r="BF296" i="8"/>
  <c r="T296" i="8"/>
  <c r="R296" i="8"/>
  <c r="P296" i="8"/>
  <c r="BI295" i="8"/>
  <c r="BH295" i="8"/>
  <c r="BG295" i="8"/>
  <c r="BF295" i="8"/>
  <c r="T295" i="8"/>
  <c r="R295" i="8"/>
  <c r="P295" i="8"/>
  <c r="BI294" i="8"/>
  <c r="BH294" i="8"/>
  <c r="BG294" i="8"/>
  <c r="BF294" i="8"/>
  <c r="T294" i="8"/>
  <c r="R294" i="8"/>
  <c r="P294" i="8"/>
  <c r="BI293" i="8"/>
  <c r="BH293" i="8"/>
  <c r="BG293" i="8"/>
  <c r="BF293" i="8"/>
  <c r="T293" i="8"/>
  <c r="R293" i="8"/>
  <c r="P293" i="8"/>
  <c r="BI292" i="8"/>
  <c r="BH292" i="8"/>
  <c r="BG292" i="8"/>
  <c r="BF292" i="8"/>
  <c r="T292" i="8"/>
  <c r="R292" i="8"/>
  <c r="P292" i="8"/>
  <c r="BI290" i="8"/>
  <c r="BH290" i="8"/>
  <c r="BG290" i="8"/>
  <c r="BF290" i="8"/>
  <c r="T290" i="8"/>
  <c r="R290" i="8"/>
  <c r="P290" i="8"/>
  <c r="BI289" i="8"/>
  <c r="BH289" i="8"/>
  <c r="BG289" i="8"/>
  <c r="BF289" i="8"/>
  <c r="T289" i="8"/>
  <c r="R289" i="8"/>
  <c r="P289" i="8"/>
  <c r="BI288" i="8"/>
  <c r="BH288" i="8"/>
  <c r="BG288" i="8"/>
  <c r="BF288" i="8"/>
  <c r="T288" i="8"/>
  <c r="R288" i="8"/>
  <c r="P288" i="8"/>
  <c r="BI287" i="8"/>
  <c r="BH287" i="8"/>
  <c r="BG287" i="8"/>
  <c r="BF287" i="8"/>
  <c r="T287" i="8"/>
  <c r="R287" i="8"/>
  <c r="P287" i="8"/>
  <c r="BI286" i="8"/>
  <c r="BH286" i="8"/>
  <c r="BG286" i="8"/>
  <c r="BF286" i="8"/>
  <c r="T286" i="8"/>
  <c r="R286" i="8"/>
  <c r="P286" i="8"/>
  <c r="BI285" i="8"/>
  <c r="BH285" i="8"/>
  <c r="BG285" i="8"/>
  <c r="BF285" i="8"/>
  <c r="T285" i="8"/>
  <c r="R285" i="8"/>
  <c r="P285" i="8"/>
  <c r="BI284" i="8"/>
  <c r="BH284" i="8"/>
  <c r="BG284" i="8"/>
  <c r="BF284" i="8"/>
  <c r="T284" i="8"/>
  <c r="R284" i="8"/>
  <c r="P284" i="8"/>
  <c r="BI282" i="8"/>
  <c r="BH282" i="8"/>
  <c r="BG282" i="8"/>
  <c r="BF282" i="8"/>
  <c r="T282" i="8"/>
  <c r="R282" i="8"/>
  <c r="P282" i="8"/>
  <c r="BI281" i="8"/>
  <c r="BH281" i="8"/>
  <c r="BG281" i="8"/>
  <c r="BF281" i="8"/>
  <c r="T281" i="8"/>
  <c r="R281" i="8"/>
  <c r="P281" i="8"/>
  <c r="BI280" i="8"/>
  <c r="BH280" i="8"/>
  <c r="BG280" i="8"/>
  <c r="BF280" i="8"/>
  <c r="T280" i="8"/>
  <c r="R280" i="8"/>
  <c r="P280" i="8"/>
  <c r="BI279" i="8"/>
  <c r="BH279" i="8"/>
  <c r="BG279" i="8"/>
  <c r="BF279" i="8"/>
  <c r="T279" i="8"/>
  <c r="R279" i="8"/>
  <c r="P279" i="8"/>
  <c r="BI278" i="8"/>
  <c r="BH278" i="8"/>
  <c r="BG278" i="8"/>
  <c r="BF278" i="8"/>
  <c r="T278" i="8"/>
  <c r="R278" i="8"/>
  <c r="P278" i="8"/>
  <c r="BI277" i="8"/>
  <c r="BH277" i="8"/>
  <c r="BG277" i="8"/>
  <c r="BF277" i="8"/>
  <c r="T277" i="8"/>
  <c r="R277" i="8"/>
  <c r="P277" i="8"/>
  <c r="BI276" i="8"/>
  <c r="BH276" i="8"/>
  <c r="BG276" i="8"/>
  <c r="BF276" i="8"/>
  <c r="T276" i="8"/>
  <c r="R276" i="8"/>
  <c r="P276" i="8"/>
  <c r="BI275" i="8"/>
  <c r="BH275" i="8"/>
  <c r="BG275" i="8"/>
  <c r="BF275" i="8"/>
  <c r="T275" i="8"/>
  <c r="R275" i="8"/>
  <c r="P275" i="8"/>
  <c r="BI274" i="8"/>
  <c r="BH274" i="8"/>
  <c r="BG274" i="8"/>
  <c r="BF274" i="8"/>
  <c r="T274" i="8"/>
  <c r="R274" i="8"/>
  <c r="P274" i="8"/>
  <c r="BI273" i="8"/>
  <c r="BH273" i="8"/>
  <c r="BG273" i="8"/>
  <c r="BF273" i="8"/>
  <c r="T273" i="8"/>
  <c r="R273" i="8"/>
  <c r="P273" i="8"/>
  <c r="BI272" i="8"/>
  <c r="BH272" i="8"/>
  <c r="BG272" i="8"/>
  <c r="BF272" i="8"/>
  <c r="T272" i="8"/>
  <c r="R272" i="8"/>
  <c r="P272" i="8"/>
  <c r="BI271" i="8"/>
  <c r="BH271" i="8"/>
  <c r="BG271" i="8"/>
  <c r="BF271" i="8"/>
  <c r="T271" i="8"/>
  <c r="R271" i="8"/>
  <c r="P271" i="8"/>
  <c r="BI269" i="8"/>
  <c r="BH269" i="8"/>
  <c r="BG269" i="8"/>
  <c r="BF269" i="8"/>
  <c r="T269" i="8"/>
  <c r="R269" i="8"/>
  <c r="P269" i="8"/>
  <c r="BI268" i="8"/>
  <c r="BH268" i="8"/>
  <c r="BG268" i="8"/>
  <c r="BF268" i="8"/>
  <c r="T268" i="8"/>
  <c r="R268" i="8"/>
  <c r="P268" i="8"/>
  <c r="BI267" i="8"/>
  <c r="BH267" i="8"/>
  <c r="BG267" i="8"/>
  <c r="BF267" i="8"/>
  <c r="T267" i="8"/>
  <c r="R267" i="8"/>
  <c r="P267" i="8"/>
  <c r="BI266" i="8"/>
  <c r="BH266" i="8"/>
  <c r="BG266" i="8"/>
  <c r="BF266" i="8"/>
  <c r="T266" i="8"/>
  <c r="R266" i="8"/>
  <c r="P266" i="8"/>
  <c r="BI262" i="8"/>
  <c r="BH262" i="8"/>
  <c r="BG262" i="8"/>
  <c r="BF262" i="8"/>
  <c r="T262" i="8"/>
  <c r="R262" i="8"/>
  <c r="P262" i="8"/>
  <c r="BI259" i="8"/>
  <c r="BH259" i="8"/>
  <c r="BG259" i="8"/>
  <c r="BF259" i="8"/>
  <c r="T259" i="8"/>
  <c r="R259" i="8"/>
  <c r="P259" i="8"/>
  <c r="BI258" i="8"/>
  <c r="BH258" i="8"/>
  <c r="BG258" i="8"/>
  <c r="BF258" i="8"/>
  <c r="T258" i="8"/>
  <c r="R258" i="8"/>
  <c r="P258" i="8"/>
  <c r="BI255" i="8"/>
  <c r="BH255" i="8"/>
  <c r="BG255" i="8"/>
  <c r="BF255" i="8"/>
  <c r="T255" i="8"/>
  <c r="R255" i="8"/>
  <c r="P255" i="8"/>
  <c r="BI252" i="8"/>
  <c r="BH252" i="8"/>
  <c r="BG252" i="8"/>
  <c r="BF252" i="8"/>
  <c r="T252" i="8"/>
  <c r="R252" i="8"/>
  <c r="P252" i="8"/>
  <c r="BI251" i="8"/>
  <c r="BH251" i="8"/>
  <c r="BG251" i="8"/>
  <c r="BF251" i="8"/>
  <c r="T251" i="8"/>
  <c r="R251" i="8"/>
  <c r="P251" i="8"/>
  <c r="BI250" i="8"/>
  <c r="BH250" i="8"/>
  <c r="BG250" i="8"/>
  <c r="BF250" i="8"/>
  <c r="T250" i="8"/>
  <c r="R250" i="8"/>
  <c r="P250" i="8"/>
  <c r="BI249" i="8"/>
  <c r="BH249" i="8"/>
  <c r="BG249" i="8"/>
  <c r="BF249" i="8"/>
  <c r="T249" i="8"/>
  <c r="R249" i="8"/>
  <c r="P249" i="8"/>
  <c r="BI248" i="8"/>
  <c r="BH248" i="8"/>
  <c r="BG248" i="8"/>
  <c r="BF248" i="8"/>
  <c r="T248" i="8"/>
  <c r="R248" i="8"/>
  <c r="P248" i="8"/>
  <c r="BI246" i="8"/>
  <c r="BH246" i="8"/>
  <c r="BG246" i="8"/>
  <c r="BF246" i="8"/>
  <c r="T246" i="8"/>
  <c r="R246" i="8"/>
  <c r="P246" i="8"/>
  <c r="BI245" i="8"/>
  <c r="BH245" i="8"/>
  <c r="BG245" i="8"/>
  <c r="BF245" i="8"/>
  <c r="T245" i="8"/>
  <c r="R245" i="8"/>
  <c r="P245" i="8"/>
  <c r="BI244" i="8"/>
  <c r="BH244" i="8"/>
  <c r="BG244" i="8"/>
  <c r="BF244" i="8"/>
  <c r="T244" i="8"/>
  <c r="R244" i="8"/>
  <c r="P244" i="8"/>
  <c r="BI243" i="8"/>
  <c r="BH243" i="8"/>
  <c r="BG243" i="8"/>
  <c r="BF243" i="8"/>
  <c r="T243" i="8"/>
  <c r="R243" i="8"/>
  <c r="P243" i="8"/>
  <c r="BI239" i="8"/>
  <c r="BH239" i="8"/>
  <c r="BG239" i="8"/>
  <c r="BF239" i="8"/>
  <c r="T239" i="8"/>
  <c r="R239" i="8"/>
  <c r="P239" i="8"/>
  <c r="BI236" i="8"/>
  <c r="BH236" i="8"/>
  <c r="BG236" i="8"/>
  <c r="BF236" i="8"/>
  <c r="T236" i="8"/>
  <c r="R236" i="8"/>
  <c r="P236" i="8"/>
  <c r="BI235" i="8"/>
  <c r="BH235" i="8"/>
  <c r="BG235" i="8"/>
  <c r="BF235" i="8"/>
  <c r="T235" i="8"/>
  <c r="R235" i="8"/>
  <c r="P235" i="8"/>
  <c r="BI234" i="8"/>
  <c r="BH234" i="8"/>
  <c r="BG234" i="8"/>
  <c r="BF234" i="8"/>
  <c r="T234" i="8"/>
  <c r="R234" i="8"/>
  <c r="P234" i="8"/>
  <c r="BI231" i="8"/>
  <c r="BH231" i="8"/>
  <c r="BG231" i="8"/>
  <c r="BF231" i="8"/>
  <c r="T231" i="8"/>
  <c r="R231" i="8"/>
  <c r="P231"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09" i="8"/>
  <c r="BH209" i="8"/>
  <c r="BG209" i="8"/>
  <c r="BF209" i="8"/>
  <c r="T209" i="8"/>
  <c r="R209" i="8"/>
  <c r="P209" i="8"/>
  <c r="BI205" i="8"/>
  <c r="BH205" i="8"/>
  <c r="BG205" i="8"/>
  <c r="BF205" i="8"/>
  <c r="T205" i="8"/>
  <c r="R205" i="8"/>
  <c r="P205" i="8"/>
  <c r="BI201" i="8"/>
  <c r="BH201" i="8"/>
  <c r="BG201" i="8"/>
  <c r="BF201" i="8"/>
  <c r="T201" i="8"/>
  <c r="R201" i="8"/>
  <c r="P201" i="8"/>
  <c r="BI200" i="8"/>
  <c r="BH200" i="8"/>
  <c r="BG200" i="8"/>
  <c r="BF200" i="8"/>
  <c r="T200" i="8"/>
  <c r="R200" i="8"/>
  <c r="P200" i="8"/>
  <c r="BI196" i="8"/>
  <c r="BH196" i="8"/>
  <c r="BG196" i="8"/>
  <c r="BF196" i="8"/>
  <c r="T196" i="8"/>
  <c r="R196" i="8"/>
  <c r="P196" i="8"/>
  <c r="BI195" i="8"/>
  <c r="BH195" i="8"/>
  <c r="BG195" i="8"/>
  <c r="BF195" i="8"/>
  <c r="T195" i="8"/>
  <c r="R195" i="8"/>
  <c r="P195" i="8"/>
  <c r="BI194" i="8"/>
  <c r="BH194" i="8"/>
  <c r="BG194" i="8"/>
  <c r="BF194" i="8"/>
  <c r="T194" i="8"/>
  <c r="R194" i="8"/>
  <c r="P194" i="8"/>
  <c r="BI192" i="8"/>
  <c r="BH192" i="8"/>
  <c r="BG192" i="8"/>
  <c r="BF192" i="8"/>
  <c r="T192" i="8"/>
  <c r="R192" i="8"/>
  <c r="P192" i="8"/>
  <c r="BI191" i="8"/>
  <c r="BH191" i="8"/>
  <c r="BG191" i="8"/>
  <c r="BF191" i="8"/>
  <c r="T191" i="8"/>
  <c r="R191" i="8"/>
  <c r="P191" i="8"/>
  <c r="BI190" i="8"/>
  <c r="BH190" i="8"/>
  <c r="BG190" i="8"/>
  <c r="BF190" i="8"/>
  <c r="T190" i="8"/>
  <c r="R190" i="8"/>
  <c r="P190"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J127" i="8"/>
  <c r="J126" i="8"/>
  <c r="F126" i="8"/>
  <c r="F124" i="8"/>
  <c r="E122" i="8"/>
  <c r="J94" i="8"/>
  <c r="J93" i="8"/>
  <c r="F93" i="8"/>
  <c r="F91" i="8"/>
  <c r="E89" i="8"/>
  <c r="J20" i="8"/>
  <c r="E20" i="8"/>
  <c r="F127" i="8"/>
  <c r="J19" i="8"/>
  <c r="J14" i="8"/>
  <c r="J91" i="8" s="1"/>
  <c r="E7" i="8"/>
  <c r="E85" i="8" s="1"/>
  <c r="J41" i="7"/>
  <c r="J40" i="7"/>
  <c r="AY102" i="1"/>
  <c r="J39" i="7"/>
  <c r="AX102" i="1"/>
  <c r="BI2495" i="7"/>
  <c r="BH2495" i="7"/>
  <c r="BG2495" i="7"/>
  <c r="BF2495" i="7"/>
  <c r="T2495" i="7"/>
  <c r="R2495" i="7"/>
  <c r="P2495" i="7"/>
  <c r="BI2494" i="7"/>
  <c r="BH2494" i="7"/>
  <c r="BG2494" i="7"/>
  <c r="BF2494" i="7"/>
  <c r="T2494" i="7"/>
  <c r="R2494" i="7"/>
  <c r="P2494" i="7"/>
  <c r="BI2493" i="7"/>
  <c r="BH2493" i="7"/>
  <c r="BG2493" i="7"/>
  <c r="BF2493" i="7"/>
  <c r="T2493" i="7"/>
  <c r="R2493" i="7"/>
  <c r="P2493" i="7"/>
  <c r="BI2492" i="7"/>
  <c r="BH2492" i="7"/>
  <c r="BG2492" i="7"/>
  <c r="BF2492" i="7"/>
  <c r="T2492" i="7"/>
  <c r="R2492" i="7"/>
  <c r="P2492" i="7"/>
  <c r="BI2491" i="7"/>
  <c r="BH2491" i="7"/>
  <c r="BG2491" i="7"/>
  <c r="BF2491" i="7"/>
  <c r="T2491" i="7"/>
  <c r="R2491" i="7"/>
  <c r="P2491" i="7"/>
  <c r="BI2490" i="7"/>
  <c r="BH2490" i="7"/>
  <c r="BG2490" i="7"/>
  <c r="BF2490" i="7"/>
  <c r="T2490" i="7"/>
  <c r="R2490" i="7"/>
  <c r="P2490" i="7"/>
  <c r="BI2489" i="7"/>
  <c r="BH2489" i="7"/>
  <c r="BG2489" i="7"/>
  <c r="BF2489" i="7"/>
  <c r="T2489" i="7"/>
  <c r="R2489" i="7"/>
  <c r="P2489" i="7"/>
  <c r="BI2487" i="7"/>
  <c r="BH2487" i="7"/>
  <c r="BG2487" i="7"/>
  <c r="BF2487" i="7"/>
  <c r="T2487" i="7"/>
  <c r="R2487" i="7"/>
  <c r="P2487" i="7"/>
  <c r="BI2486" i="7"/>
  <c r="BH2486" i="7"/>
  <c r="BG2486" i="7"/>
  <c r="BF2486" i="7"/>
  <c r="T2486" i="7"/>
  <c r="R2486" i="7"/>
  <c r="P2486" i="7"/>
  <c r="BI2482" i="7"/>
  <c r="BH2482" i="7"/>
  <c r="BG2482" i="7"/>
  <c r="BF2482" i="7"/>
  <c r="T2482" i="7"/>
  <c r="R2482" i="7"/>
  <c r="P2482" i="7"/>
  <c r="BI2478" i="7"/>
  <c r="BH2478" i="7"/>
  <c r="BG2478" i="7"/>
  <c r="BF2478" i="7"/>
  <c r="T2478" i="7"/>
  <c r="R2478" i="7"/>
  <c r="P2478" i="7"/>
  <c r="BI2474" i="7"/>
  <c r="BH2474" i="7"/>
  <c r="BG2474" i="7"/>
  <c r="BF2474" i="7"/>
  <c r="T2474" i="7"/>
  <c r="R2474" i="7"/>
  <c r="P2474" i="7"/>
  <c r="BI2470" i="7"/>
  <c r="BH2470" i="7"/>
  <c r="BG2470" i="7"/>
  <c r="BF2470" i="7"/>
  <c r="T2470" i="7"/>
  <c r="R2470" i="7"/>
  <c r="P2470" i="7"/>
  <c r="BI2466" i="7"/>
  <c r="BH2466" i="7"/>
  <c r="BG2466" i="7"/>
  <c r="BF2466" i="7"/>
  <c r="T2466" i="7"/>
  <c r="R2466" i="7"/>
  <c r="P2466" i="7"/>
  <c r="BI2461" i="7"/>
  <c r="BH2461" i="7"/>
  <c r="BG2461" i="7"/>
  <c r="BF2461" i="7"/>
  <c r="T2461" i="7"/>
  <c r="R2461" i="7"/>
  <c r="P2461" i="7"/>
  <c r="BI2456" i="7"/>
  <c r="BH2456" i="7"/>
  <c r="BG2456" i="7"/>
  <c r="BF2456" i="7"/>
  <c r="T2456" i="7"/>
  <c r="R2456" i="7"/>
  <c r="P2456" i="7"/>
  <c r="BI2449" i="7"/>
  <c r="BH2449" i="7"/>
  <c r="BG2449" i="7"/>
  <c r="BF2449" i="7"/>
  <c r="T2449" i="7"/>
  <c r="R2449" i="7"/>
  <c r="P2449" i="7"/>
  <c r="BI2442" i="7"/>
  <c r="BH2442" i="7"/>
  <c r="BG2442" i="7"/>
  <c r="BF2442" i="7"/>
  <c r="T2442" i="7"/>
  <c r="R2442" i="7"/>
  <c r="P2442" i="7"/>
  <c r="BI2434" i="7"/>
  <c r="BH2434" i="7"/>
  <c r="BG2434" i="7"/>
  <c r="BF2434" i="7"/>
  <c r="T2434" i="7"/>
  <c r="R2434" i="7"/>
  <c r="P2434" i="7"/>
  <c r="BI2432" i="7"/>
  <c r="BH2432" i="7"/>
  <c r="BG2432" i="7"/>
  <c r="BF2432" i="7"/>
  <c r="T2432" i="7"/>
  <c r="R2432" i="7"/>
  <c r="P2432" i="7"/>
  <c r="BI2431" i="7"/>
  <c r="BH2431" i="7"/>
  <c r="BG2431" i="7"/>
  <c r="BF2431" i="7"/>
  <c r="T2431" i="7"/>
  <c r="R2431" i="7"/>
  <c r="P2431" i="7"/>
  <c r="BI2427" i="7"/>
  <c r="BH2427" i="7"/>
  <c r="BG2427" i="7"/>
  <c r="BF2427" i="7"/>
  <c r="T2427" i="7"/>
  <c r="R2427" i="7"/>
  <c r="P2427" i="7"/>
  <c r="BI2423" i="7"/>
  <c r="BH2423" i="7"/>
  <c r="BG2423" i="7"/>
  <c r="BF2423" i="7"/>
  <c r="T2423" i="7"/>
  <c r="R2423" i="7"/>
  <c r="P2423" i="7"/>
  <c r="BI2419" i="7"/>
  <c r="BH2419" i="7"/>
  <c r="BG2419" i="7"/>
  <c r="BF2419" i="7"/>
  <c r="T2419" i="7"/>
  <c r="R2419" i="7"/>
  <c r="P2419" i="7"/>
  <c r="BI2415" i="7"/>
  <c r="BH2415" i="7"/>
  <c r="BG2415" i="7"/>
  <c r="BF2415" i="7"/>
  <c r="T2415" i="7"/>
  <c r="R2415" i="7"/>
  <c r="P2415" i="7"/>
  <c r="BI2411" i="7"/>
  <c r="BH2411" i="7"/>
  <c r="BG2411" i="7"/>
  <c r="BF2411" i="7"/>
  <c r="T2411" i="7"/>
  <c r="R2411" i="7"/>
  <c r="P2411" i="7"/>
  <c r="BI2407" i="7"/>
  <c r="BH2407" i="7"/>
  <c r="BG2407" i="7"/>
  <c r="BF2407" i="7"/>
  <c r="T2407" i="7"/>
  <c r="R2407" i="7"/>
  <c r="P2407" i="7"/>
  <c r="BI2403" i="7"/>
  <c r="BH2403" i="7"/>
  <c r="BG2403" i="7"/>
  <c r="BF2403" i="7"/>
  <c r="T2403" i="7"/>
  <c r="R2403" i="7"/>
  <c r="P2403" i="7"/>
  <c r="BI2396" i="7"/>
  <c r="BH2396" i="7"/>
  <c r="BG2396" i="7"/>
  <c r="BF2396" i="7"/>
  <c r="T2396" i="7"/>
  <c r="R2396" i="7"/>
  <c r="P2396" i="7"/>
  <c r="BI2389" i="7"/>
  <c r="BH2389" i="7"/>
  <c r="BG2389" i="7"/>
  <c r="BF2389" i="7"/>
  <c r="T2389" i="7"/>
  <c r="R2389" i="7"/>
  <c r="P2389" i="7"/>
  <c r="BI2381" i="7"/>
  <c r="BH2381" i="7"/>
  <c r="BG2381" i="7"/>
  <c r="BF2381" i="7"/>
  <c r="T2381" i="7"/>
  <c r="R2381" i="7"/>
  <c r="P2381" i="7"/>
  <c r="BI2379" i="7"/>
  <c r="BH2379" i="7"/>
  <c r="BG2379" i="7"/>
  <c r="BF2379" i="7"/>
  <c r="T2379" i="7"/>
  <c r="R2379" i="7"/>
  <c r="P2379" i="7"/>
  <c r="BI2378" i="7"/>
  <c r="BH2378" i="7"/>
  <c r="BG2378" i="7"/>
  <c r="BF2378" i="7"/>
  <c r="T2378" i="7"/>
  <c r="R2378" i="7"/>
  <c r="P2378" i="7"/>
  <c r="BI2374" i="7"/>
  <c r="BH2374" i="7"/>
  <c r="BG2374" i="7"/>
  <c r="BF2374" i="7"/>
  <c r="T2374" i="7"/>
  <c r="R2374" i="7"/>
  <c r="P2374" i="7"/>
  <c r="BI2370" i="7"/>
  <c r="BH2370" i="7"/>
  <c r="BG2370" i="7"/>
  <c r="BF2370" i="7"/>
  <c r="T2370" i="7"/>
  <c r="R2370" i="7"/>
  <c r="P2370" i="7"/>
  <c r="BI2366" i="7"/>
  <c r="BH2366" i="7"/>
  <c r="BG2366" i="7"/>
  <c r="BF2366" i="7"/>
  <c r="T2366" i="7"/>
  <c r="R2366" i="7"/>
  <c r="P2366" i="7"/>
  <c r="BI2362" i="7"/>
  <c r="BH2362" i="7"/>
  <c r="BG2362" i="7"/>
  <c r="BF2362" i="7"/>
  <c r="T2362" i="7"/>
  <c r="R2362" i="7"/>
  <c r="P2362" i="7"/>
  <c r="BI2358" i="7"/>
  <c r="BH2358" i="7"/>
  <c r="BG2358" i="7"/>
  <c r="BF2358" i="7"/>
  <c r="T2358" i="7"/>
  <c r="R2358" i="7"/>
  <c r="P2358" i="7"/>
  <c r="BI2353" i="7"/>
  <c r="BH2353" i="7"/>
  <c r="BG2353" i="7"/>
  <c r="BF2353" i="7"/>
  <c r="T2353" i="7"/>
  <c r="R2353" i="7"/>
  <c r="P2353" i="7"/>
  <c r="BI2348" i="7"/>
  <c r="BH2348" i="7"/>
  <c r="BG2348" i="7"/>
  <c r="BF2348" i="7"/>
  <c r="T2348" i="7"/>
  <c r="R2348" i="7"/>
  <c r="P2348" i="7"/>
  <c r="BI2341" i="7"/>
  <c r="BH2341" i="7"/>
  <c r="BG2341" i="7"/>
  <c r="BF2341" i="7"/>
  <c r="T2341" i="7"/>
  <c r="R2341" i="7"/>
  <c r="P2341" i="7"/>
  <c r="BI2334" i="7"/>
  <c r="BH2334" i="7"/>
  <c r="BG2334" i="7"/>
  <c r="BF2334" i="7"/>
  <c r="T2334" i="7"/>
  <c r="R2334" i="7"/>
  <c r="P2334" i="7"/>
  <c r="BI2326" i="7"/>
  <c r="BH2326" i="7"/>
  <c r="BG2326" i="7"/>
  <c r="BF2326" i="7"/>
  <c r="T2326" i="7"/>
  <c r="R2326" i="7"/>
  <c r="P2326" i="7"/>
  <c r="BI2324" i="7"/>
  <c r="BH2324" i="7"/>
  <c r="BG2324" i="7"/>
  <c r="BF2324" i="7"/>
  <c r="T2324" i="7"/>
  <c r="R2324" i="7"/>
  <c r="P2324" i="7"/>
  <c r="BI2323" i="7"/>
  <c r="BH2323" i="7"/>
  <c r="BG2323" i="7"/>
  <c r="BF2323" i="7"/>
  <c r="T2323" i="7"/>
  <c r="R2323" i="7"/>
  <c r="P2323" i="7"/>
  <c r="BI2319" i="7"/>
  <c r="BH2319" i="7"/>
  <c r="BG2319" i="7"/>
  <c r="BF2319" i="7"/>
  <c r="T2319" i="7"/>
  <c r="R2319" i="7"/>
  <c r="P2319" i="7"/>
  <c r="BI2315" i="7"/>
  <c r="BH2315" i="7"/>
  <c r="BG2315" i="7"/>
  <c r="BF2315" i="7"/>
  <c r="T2315" i="7"/>
  <c r="R2315" i="7"/>
  <c r="P2315" i="7"/>
  <c r="BI2311" i="7"/>
  <c r="BH2311" i="7"/>
  <c r="BG2311" i="7"/>
  <c r="BF2311" i="7"/>
  <c r="T2311" i="7"/>
  <c r="R2311" i="7"/>
  <c r="P2311" i="7"/>
  <c r="BI2307" i="7"/>
  <c r="BH2307" i="7"/>
  <c r="BG2307" i="7"/>
  <c r="BF2307" i="7"/>
  <c r="T2307" i="7"/>
  <c r="R2307" i="7"/>
  <c r="P2307" i="7"/>
  <c r="BI2303" i="7"/>
  <c r="BH2303" i="7"/>
  <c r="BG2303" i="7"/>
  <c r="BF2303" i="7"/>
  <c r="T2303" i="7"/>
  <c r="R2303" i="7"/>
  <c r="P2303" i="7"/>
  <c r="BI2299" i="7"/>
  <c r="BH2299" i="7"/>
  <c r="BG2299" i="7"/>
  <c r="BF2299" i="7"/>
  <c r="T2299" i="7"/>
  <c r="R2299" i="7"/>
  <c r="P2299" i="7"/>
  <c r="BI2295" i="7"/>
  <c r="BH2295" i="7"/>
  <c r="BG2295" i="7"/>
  <c r="BF2295" i="7"/>
  <c r="T2295" i="7"/>
  <c r="R2295" i="7"/>
  <c r="P2295" i="7"/>
  <c r="BI2288" i="7"/>
  <c r="BH2288" i="7"/>
  <c r="BG2288" i="7"/>
  <c r="BF2288" i="7"/>
  <c r="T2288" i="7"/>
  <c r="R2288" i="7"/>
  <c r="P2288" i="7"/>
  <c r="BI2281" i="7"/>
  <c r="BH2281" i="7"/>
  <c r="BG2281" i="7"/>
  <c r="BF2281" i="7"/>
  <c r="T2281" i="7"/>
  <c r="R2281" i="7"/>
  <c r="P2281" i="7"/>
  <c r="BI2273" i="7"/>
  <c r="BH2273" i="7"/>
  <c r="BG2273" i="7"/>
  <c r="BF2273" i="7"/>
  <c r="T2273" i="7"/>
  <c r="R2273" i="7"/>
  <c r="P2273" i="7"/>
  <c r="BI2271" i="7"/>
  <c r="BH2271" i="7"/>
  <c r="BG2271" i="7"/>
  <c r="BF2271" i="7"/>
  <c r="T2271" i="7"/>
  <c r="R2271" i="7"/>
  <c r="P2271" i="7"/>
  <c r="BI2270" i="7"/>
  <c r="BH2270" i="7"/>
  <c r="BG2270" i="7"/>
  <c r="BF2270" i="7"/>
  <c r="T2270" i="7"/>
  <c r="R2270" i="7"/>
  <c r="P2270" i="7"/>
  <c r="BI2266" i="7"/>
  <c r="BH2266" i="7"/>
  <c r="BG2266" i="7"/>
  <c r="BF2266" i="7"/>
  <c r="T2266" i="7"/>
  <c r="R2266" i="7"/>
  <c r="P2266" i="7"/>
  <c r="BI2262" i="7"/>
  <c r="BH2262" i="7"/>
  <c r="BG2262" i="7"/>
  <c r="BF2262" i="7"/>
  <c r="T2262" i="7"/>
  <c r="R2262" i="7"/>
  <c r="P2262" i="7"/>
  <c r="BI2258" i="7"/>
  <c r="BH2258" i="7"/>
  <c r="BG2258" i="7"/>
  <c r="BF2258" i="7"/>
  <c r="T2258" i="7"/>
  <c r="R2258" i="7"/>
  <c r="P2258" i="7"/>
  <c r="BI2254" i="7"/>
  <c r="BH2254" i="7"/>
  <c r="BG2254" i="7"/>
  <c r="BF2254" i="7"/>
  <c r="T2254" i="7"/>
  <c r="R2254" i="7"/>
  <c r="P2254" i="7"/>
  <c r="BI2250" i="7"/>
  <c r="BH2250" i="7"/>
  <c r="BG2250" i="7"/>
  <c r="BF2250" i="7"/>
  <c r="T2250" i="7"/>
  <c r="R2250" i="7"/>
  <c r="P2250" i="7"/>
  <c r="BI2246" i="7"/>
  <c r="BH2246" i="7"/>
  <c r="BG2246" i="7"/>
  <c r="BF2246" i="7"/>
  <c r="T2246" i="7"/>
  <c r="R2246" i="7"/>
  <c r="P2246" i="7"/>
  <c r="BI2241" i="7"/>
  <c r="BH2241" i="7"/>
  <c r="BG2241" i="7"/>
  <c r="BF2241" i="7"/>
  <c r="T2241" i="7"/>
  <c r="R2241" i="7"/>
  <c r="P2241" i="7"/>
  <c r="BI2236" i="7"/>
  <c r="BH2236" i="7"/>
  <c r="BG2236" i="7"/>
  <c r="BF2236" i="7"/>
  <c r="T2236" i="7"/>
  <c r="R2236" i="7"/>
  <c r="P2236" i="7"/>
  <c r="BI2229" i="7"/>
  <c r="BH2229" i="7"/>
  <c r="BG2229" i="7"/>
  <c r="BF2229" i="7"/>
  <c r="T2229" i="7"/>
  <c r="R2229" i="7"/>
  <c r="P2229" i="7"/>
  <c r="BI2222" i="7"/>
  <c r="BH2222" i="7"/>
  <c r="BG2222" i="7"/>
  <c r="BF2222" i="7"/>
  <c r="T2222" i="7"/>
  <c r="R2222" i="7"/>
  <c r="P2222" i="7"/>
  <c r="BI2214" i="7"/>
  <c r="BH2214" i="7"/>
  <c r="BG2214" i="7"/>
  <c r="BF2214" i="7"/>
  <c r="T2214" i="7"/>
  <c r="R2214" i="7"/>
  <c r="P2214" i="7"/>
  <c r="BI2212" i="7"/>
  <c r="BH2212" i="7"/>
  <c r="BG2212" i="7"/>
  <c r="BF2212" i="7"/>
  <c r="T2212" i="7"/>
  <c r="R2212" i="7"/>
  <c r="P2212" i="7"/>
  <c r="BI2211" i="7"/>
  <c r="BH2211" i="7"/>
  <c r="BG2211" i="7"/>
  <c r="BF2211" i="7"/>
  <c r="T2211" i="7"/>
  <c r="R2211" i="7"/>
  <c r="P2211" i="7"/>
  <c r="BI2207" i="7"/>
  <c r="BH2207" i="7"/>
  <c r="BG2207" i="7"/>
  <c r="BF2207" i="7"/>
  <c r="T2207" i="7"/>
  <c r="R2207" i="7"/>
  <c r="P2207" i="7"/>
  <c r="BI2203" i="7"/>
  <c r="BH2203" i="7"/>
  <c r="BG2203" i="7"/>
  <c r="BF2203" i="7"/>
  <c r="T2203" i="7"/>
  <c r="R2203" i="7"/>
  <c r="P2203" i="7"/>
  <c r="BI2199" i="7"/>
  <c r="BH2199" i="7"/>
  <c r="BG2199" i="7"/>
  <c r="BF2199" i="7"/>
  <c r="T2199" i="7"/>
  <c r="R2199" i="7"/>
  <c r="P2199" i="7"/>
  <c r="BI2195" i="7"/>
  <c r="BH2195" i="7"/>
  <c r="BG2195" i="7"/>
  <c r="BF2195" i="7"/>
  <c r="T2195" i="7"/>
  <c r="R2195" i="7"/>
  <c r="P2195" i="7"/>
  <c r="BI2191" i="7"/>
  <c r="BH2191" i="7"/>
  <c r="BG2191" i="7"/>
  <c r="BF2191" i="7"/>
  <c r="T2191" i="7"/>
  <c r="R2191" i="7"/>
  <c r="P2191" i="7"/>
  <c r="BI2187" i="7"/>
  <c r="BH2187" i="7"/>
  <c r="BG2187" i="7"/>
  <c r="BF2187" i="7"/>
  <c r="T2187" i="7"/>
  <c r="R2187" i="7"/>
  <c r="P2187" i="7"/>
  <c r="BI2183" i="7"/>
  <c r="BH2183" i="7"/>
  <c r="BG2183" i="7"/>
  <c r="BF2183" i="7"/>
  <c r="T2183" i="7"/>
  <c r="R2183" i="7"/>
  <c r="P2183" i="7"/>
  <c r="BI2179" i="7"/>
  <c r="BH2179" i="7"/>
  <c r="BG2179" i="7"/>
  <c r="BF2179" i="7"/>
  <c r="T2179" i="7"/>
  <c r="R2179" i="7"/>
  <c r="P2179" i="7"/>
  <c r="BI2172" i="7"/>
  <c r="BH2172" i="7"/>
  <c r="BG2172" i="7"/>
  <c r="BF2172" i="7"/>
  <c r="T2172" i="7"/>
  <c r="R2172" i="7"/>
  <c r="P2172" i="7"/>
  <c r="BI2165" i="7"/>
  <c r="BH2165" i="7"/>
  <c r="BG2165" i="7"/>
  <c r="BF2165" i="7"/>
  <c r="T2165" i="7"/>
  <c r="R2165" i="7"/>
  <c r="P2165" i="7"/>
  <c r="BI2157" i="7"/>
  <c r="BH2157" i="7"/>
  <c r="BG2157" i="7"/>
  <c r="BF2157" i="7"/>
  <c r="T2157" i="7"/>
  <c r="R2157" i="7"/>
  <c r="P2157" i="7"/>
  <c r="BI2155" i="7"/>
  <c r="BH2155" i="7"/>
  <c r="BG2155" i="7"/>
  <c r="BF2155" i="7"/>
  <c r="T2155" i="7"/>
  <c r="R2155" i="7"/>
  <c r="P2155" i="7"/>
  <c r="BI2154" i="7"/>
  <c r="BH2154" i="7"/>
  <c r="BG2154" i="7"/>
  <c r="BF2154" i="7"/>
  <c r="T2154" i="7"/>
  <c r="R2154" i="7"/>
  <c r="P2154" i="7"/>
  <c r="BI2150" i="7"/>
  <c r="BH2150" i="7"/>
  <c r="BG2150" i="7"/>
  <c r="BF2150" i="7"/>
  <c r="T2150" i="7"/>
  <c r="R2150" i="7"/>
  <c r="P2150" i="7"/>
  <c r="BI2146" i="7"/>
  <c r="BH2146" i="7"/>
  <c r="BG2146" i="7"/>
  <c r="BF2146" i="7"/>
  <c r="T2146" i="7"/>
  <c r="R2146" i="7"/>
  <c r="P2146" i="7"/>
  <c r="BI2142" i="7"/>
  <c r="BH2142" i="7"/>
  <c r="BG2142" i="7"/>
  <c r="BF2142" i="7"/>
  <c r="T2142" i="7"/>
  <c r="R2142" i="7"/>
  <c r="P2142" i="7"/>
  <c r="BI2138" i="7"/>
  <c r="BH2138" i="7"/>
  <c r="BG2138" i="7"/>
  <c r="BF2138" i="7"/>
  <c r="T2138" i="7"/>
  <c r="R2138" i="7"/>
  <c r="P2138" i="7"/>
  <c r="BI2134" i="7"/>
  <c r="BH2134" i="7"/>
  <c r="BG2134" i="7"/>
  <c r="BF2134" i="7"/>
  <c r="T2134" i="7"/>
  <c r="R2134" i="7"/>
  <c r="P2134" i="7"/>
  <c r="BI2130" i="7"/>
  <c r="BH2130" i="7"/>
  <c r="BG2130" i="7"/>
  <c r="BF2130" i="7"/>
  <c r="T2130" i="7"/>
  <c r="R2130" i="7"/>
  <c r="P2130" i="7"/>
  <c r="BI2125" i="7"/>
  <c r="BH2125" i="7"/>
  <c r="BG2125" i="7"/>
  <c r="BF2125" i="7"/>
  <c r="T2125" i="7"/>
  <c r="R2125" i="7"/>
  <c r="P2125" i="7"/>
  <c r="BI2120" i="7"/>
  <c r="BH2120" i="7"/>
  <c r="BG2120" i="7"/>
  <c r="BF2120" i="7"/>
  <c r="T2120" i="7"/>
  <c r="R2120" i="7"/>
  <c r="P2120" i="7"/>
  <c r="BI2113" i="7"/>
  <c r="BH2113" i="7"/>
  <c r="BG2113" i="7"/>
  <c r="BF2113" i="7"/>
  <c r="T2113" i="7"/>
  <c r="R2113" i="7"/>
  <c r="P2113" i="7"/>
  <c r="BI2106" i="7"/>
  <c r="BH2106" i="7"/>
  <c r="BG2106" i="7"/>
  <c r="BF2106" i="7"/>
  <c r="T2106" i="7"/>
  <c r="R2106" i="7"/>
  <c r="P2106" i="7"/>
  <c r="BI2098" i="7"/>
  <c r="BH2098" i="7"/>
  <c r="BG2098" i="7"/>
  <c r="BF2098" i="7"/>
  <c r="T2098" i="7"/>
  <c r="R2098" i="7"/>
  <c r="P2098" i="7"/>
  <c r="BI2096" i="7"/>
  <c r="BH2096" i="7"/>
  <c r="BG2096" i="7"/>
  <c r="BF2096" i="7"/>
  <c r="T2096" i="7"/>
  <c r="R2096" i="7"/>
  <c r="P2096" i="7"/>
  <c r="BI2095" i="7"/>
  <c r="BH2095" i="7"/>
  <c r="BG2095" i="7"/>
  <c r="BF2095" i="7"/>
  <c r="T2095" i="7"/>
  <c r="R2095" i="7"/>
  <c r="P2095" i="7"/>
  <c r="BI2091" i="7"/>
  <c r="BH2091" i="7"/>
  <c r="BG2091" i="7"/>
  <c r="BF2091" i="7"/>
  <c r="T2091" i="7"/>
  <c r="R2091" i="7"/>
  <c r="P2091" i="7"/>
  <c r="BI2087" i="7"/>
  <c r="BH2087" i="7"/>
  <c r="BG2087" i="7"/>
  <c r="BF2087" i="7"/>
  <c r="T2087" i="7"/>
  <c r="R2087" i="7"/>
  <c r="P2087" i="7"/>
  <c r="BI2083" i="7"/>
  <c r="BH2083" i="7"/>
  <c r="BG2083" i="7"/>
  <c r="BF2083" i="7"/>
  <c r="T2083" i="7"/>
  <c r="R2083" i="7"/>
  <c r="P2083" i="7"/>
  <c r="BI2079" i="7"/>
  <c r="BH2079" i="7"/>
  <c r="BG2079" i="7"/>
  <c r="BF2079" i="7"/>
  <c r="T2079" i="7"/>
  <c r="R2079" i="7"/>
  <c r="P2079" i="7"/>
  <c r="BI2075" i="7"/>
  <c r="BH2075" i="7"/>
  <c r="BG2075" i="7"/>
  <c r="BF2075" i="7"/>
  <c r="T2075" i="7"/>
  <c r="R2075" i="7"/>
  <c r="P2075" i="7"/>
  <c r="BI2071" i="7"/>
  <c r="BH2071" i="7"/>
  <c r="BG2071" i="7"/>
  <c r="BF2071" i="7"/>
  <c r="T2071" i="7"/>
  <c r="R2071" i="7"/>
  <c r="P2071" i="7"/>
  <c r="BI2067" i="7"/>
  <c r="BH2067" i="7"/>
  <c r="BG2067" i="7"/>
  <c r="BF2067" i="7"/>
  <c r="T2067" i="7"/>
  <c r="R2067" i="7"/>
  <c r="P2067" i="7"/>
  <c r="BI2063" i="7"/>
  <c r="BH2063" i="7"/>
  <c r="BG2063" i="7"/>
  <c r="BF2063" i="7"/>
  <c r="T2063" i="7"/>
  <c r="R2063" i="7"/>
  <c r="P2063" i="7"/>
  <c r="BI2056" i="7"/>
  <c r="BH2056" i="7"/>
  <c r="BG2056" i="7"/>
  <c r="BF2056" i="7"/>
  <c r="T2056" i="7"/>
  <c r="R2056" i="7"/>
  <c r="P2056" i="7"/>
  <c r="BI2049" i="7"/>
  <c r="BH2049" i="7"/>
  <c r="BG2049" i="7"/>
  <c r="BF2049" i="7"/>
  <c r="T2049" i="7"/>
  <c r="R2049" i="7"/>
  <c r="P2049" i="7"/>
  <c r="BI2041" i="7"/>
  <c r="BH2041" i="7"/>
  <c r="BG2041" i="7"/>
  <c r="BF2041" i="7"/>
  <c r="T2041" i="7"/>
  <c r="R2041" i="7"/>
  <c r="P2041" i="7"/>
  <c r="BI2039" i="7"/>
  <c r="BH2039" i="7"/>
  <c r="BG2039" i="7"/>
  <c r="BF2039" i="7"/>
  <c r="T2039" i="7"/>
  <c r="R2039" i="7"/>
  <c r="P2039" i="7"/>
  <c r="BI2038" i="7"/>
  <c r="BH2038" i="7"/>
  <c r="BG2038" i="7"/>
  <c r="BF2038" i="7"/>
  <c r="T2038" i="7"/>
  <c r="R2038" i="7"/>
  <c r="P2038" i="7"/>
  <c r="BI2034" i="7"/>
  <c r="BH2034" i="7"/>
  <c r="BG2034" i="7"/>
  <c r="BF2034" i="7"/>
  <c r="T2034" i="7"/>
  <c r="R2034" i="7"/>
  <c r="P2034" i="7"/>
  <c r="BI2030" i="7"/>
  <c r="BH2030" i="7"/>
  <c r="BG2030" i="7"/>
  <c r="BF2030" i="7"/>
  <c r="T2030" i="7"/>
  <c r="R2030" i="7"/>
  <c r="P2030" i="7"/>
  <c r="BI2026" i="7"/>
  <c r="BH2026" i="7"/>
  <c r="BG2026" i="7"/>
  <c r="BF2026" i="7"/>
  <c r="T2026" i="7"/>
  <c r="R2026" i="7"/>
  <c r="P2026" i="7"/>
  <c r="BI2024" i="7"/>
  <c r="BH2024" i="7"/>
  <c r="BG2024" i="7"/>
  <c r="BF2024" i="7"/>
  <c r="T2024" i="7"/>
  <c r="R2024" i="7"/>
  <c r="P2024" i="7"/>
  <c r="BI2023" i="7"/>
  <c r="BH2023" i="7"/>
  <c r="BG2023" i="7"/>
  <c r="BF2023" i="7"/>
  <c r="T2023" i="7"/>
  <c r="R2023" i="7"/>
  <c r="P2023" i="7"/>
  <c r="BI2019" i="7"/>
  <c r="BH2019" i="7"/>
  <c r="BG2019" i="7"/>
  <c r="BF2019" i="7"/>
  <c r="T2019" i="7"/>
  <c r="R2019" i="7"/>
  <c r="P2019" i="7"/>
  <c r="BI2015" i="7"/>
  <c r="BH2015" i="7"/>
  <c r="BG2015" i="7"/>
  <c r="BF2015" i="7"/>
  <c r="T2015" i="7"/>
  <c r="R2015" i="7"/>
  <c r="P2015" i="7"/>
  <c r="BI2011" i="7"/>
  <c r="BH2011" i="7"/>
  <c r="BG2011" i="7"/>
  <c r="BF2011" i="7"/>
  <c r="T2011" i="7"/>
  <c r="R2011" i="7"/>
  <c r="P2011" i="7"/>
  <c r="BI2010" i="7"/>
  <c r="BH2010" i="7"/>
  <c r="BG2010" i="7"/>
  <c r="BF2010" i="7"/>
  <c r="T2010" i="7"/>
  <c r="R2010" i="7"/>
  <c r="P2010" i="7"/>
  <c r="BI2009" i="7"/>
  <c r="BH2009" i="7"/>
  <c r="BG2009" i="7"/>
  <c r="BF2009" i="7"/>
  <c r="T2009" i="7"/>
  <c r="R2009" i="7"/>
  <c r="P2009" i="7"/>
  <c r="BI2005" i="7"/>
  <c r="BH2005" i="7"/>
  <c r="BG2005" i="7"/>
  <c r="BF2005" i="7"/>
  <c r="T2005" i="7"/>
  <c r="R2005" i="7"/>
  <c r="P2005" i="7"/>
  <c r="BI2001" i="7"/>
  <c r="BH2001" i="7"/>
  <c r="BG2001" i="7"/>
  <c r="BF2001" i="7"/>
  <c r="T2001" i="7"/>
  <c r="R2001" i="7"/>
  <c r="P2001" i="7"/>
  <c r="BI1997" i="7"/>
  <c r="BH1997" i="7"/>
  <c r="BG1997" i="7"/>
  <c r="BF1997" i="7"/>
  <c r="T1997" i="7"/>
  <c r="R1997" i="7"/>
  <c r="P1997" i="7"/>
  <c r="BI1995" i="7"/>
  <c r="BH1995" i="7"/>
  <c r="BG1995" i="7"/>
  <c r="BF1995" i="7"/>
  <c r="T1995" i="7"/>
  <c r="R1995" i="7"/>
  <c r="P1995" i="7"/>
  <c r="BI1994" i="7"/>
  <c r="BH1994" i="7"/>
  <c r="BG1994" i="7"/>
  <c r="BF1994" i="7"/>
  <c r="T1994" i="7"/>
  <c r="R1994" i="7"/>
  <c r="P1994" i="7"/>
  <c r="BI1990" i="7"/>
  <c r="BH1990" i="7"/>
  <c r="BG1990" i="7"/>
  <c r="BF1990" i="7"/>
  <c r="T1990" i="7"/>
  <c r="R1990" i="7"/>
  <c r="P1990" i="7"/>
  <c r="BI1986" i="7"/>
  <c r="BH1986" i="7"/>
  <c r="BG1986" i="7"/>
  <c r="BF1986" i="7"/>
  <c r="T1986" i="7"/>
  <c r="R1986" i="7"/>
  <c r="P1986" i="7"/>
  <c r="BI1982" i="7"/>
  <c r="BH1982" i="7"/>
  <c r="BG1982" i="7"/>
  <c r="BF1982" i="7"/>
  <c r="T1982" i="7"/>
  <c r="R1982" i="7"/>
  <c r="P1982" i="7"/>
  <c r="BI1978" i="7"/>
  <c r="BH1978" i="7"/>
  <c r="BG1978" i="7"/>
  <c r="BF1978" i="7"/>
  <c r="T1978" i="7"/>
  <c r="R1978" i="7"/>
  <c r="P1978" i="7"/>
  <c r="BI1974" i="7"/>
  <c r="BH1974" i="7"/>
  <c r="BG1974" i="7"/>
  <c r="BF1974" i="7"/>
  <c r="T1974" i="7"/>
  <c r="R1974" i="7"/>
  <c r="P1974" i="7"/>
  <c r="BI1970" i="7"/>
  <c r="BH1970" i="7"/>
  <c r="BG1970" i="7"/>
  <c r="BF1970" i="7"/>
  <c r="T1970" i="7"/>
  <c r="R1970" i="7"/>
  <c r="P1970" i="7"/>
  <c r="BI1958" i="7"/>
  <c r="BH1958" i="7"/>
  <c r="BG1958" i="7"/>
  <c r="BF1958" i="7"/>
  <c r="T1958" i="7"/>
  <c r="R1958" i="7"/>
  <c r="P1958" i="7"/>
  <c r="BI1956" i="7"/>
  <c r="BH1956" i="7"/>
  <c r="BG1956" i="7"/>
  <c r="BF1956" i="7"/>
  <c r="T1956" i="7"/>
  <c r="R1956" i="7"/>
  <c r="P1956" i="7"/>
  <c r="BI1955" i="7"/>
  <c r="BH1955" i="7"/>
  <c r="BG1955" i="7"/>
  <c r="BF1955" i="7"/>
  <c r="T1955" i="7"/>
  <c r="R1955" i="7"/>
  <c r="P1955" i="7"/>
  <c r="BI1951" i="7"/>
  <c r="BH1951" i="7"/>
  <c r="BG1951" i="7"/>
  <c r="BF1951" i="7"/>
  <c r="T1951" i="7"/>
  <c r="R1951" i="7"/>
  <c r="P1951" i="7"/>
  <c r="BI1947" i="7"/>
  <c r="BH1947" i="7"/>
  <c r="BG1947" i="7"/>
  <c r="BF1947" i="7"/>
  <c r="T1947" i="7"/>
  <c r="R1947" i="7"/>
  <c r="P1947" i="7"/>
  <c r="BI1943" i="7"/>
  <c r="BH1943" i="7"/>
  <c r="BG1943" i="7"/>
  <c r="BF1943" i="7"/>
  <c r="T1943" i="7"/>
  <c r="R1943" i="7"/>
  <c r="P1943" i="7"/>
  <c r="BI1939" i="7"/>
  <c r="BH1939" i="7"/>
  <c r="BG1939" i="7"/>
  <c r="BF1939" i="7"/>
  <c r="T1939" i="7"/>
  <c r="R1939" i="7"/>
  <c r="P1939" i="7"/>
  <c r="BI1935" i="7"/>
  <c r="BH1935" i="7"/>
  <c r="BG1935" i="7"/>
  <c r="BF1935" i="7"/>
  <c r="T1935" i="7"/>
  <c r="R1935" i="7"/>
  <c r="P1935" i="7"/>
  <c r="BI1931" i="7"/>
  <c r="BH1931" i="7"/>
  <c r="BG1931" i="7"/>
  <c r="BF1931" i="7"/>
  <c r="T1931" i="7"/>
  <c r="R1931" i="7"/>
  <c r="P1931" i="7"/>
  <c r="BI1919" i="7"/>
  <c r="BH1919" i="7"/>
  <c r="BG1919" i="7"/>
  <c r="BF1919" i="7"/>
  <c r="T1919" i="7"/>
  <c r="R1919" i="7"/>
  <c r="P1919" i="7"/>
  <c r="BI1917" i="7"/>
  <c r="BH1917" i="7"/>
  <c r="BG1917" i="7"/>
  <c r="BF1917" i="7"/>
  <c r="T1917" i="7"/>
  <c r="R1917" i="7"/>
  <c r="P1917" i="7"/>
  <c r="BI1916" i="7"/>
  <c r="BH1916" i="7"/>
  <c r="BG1916" i="7"/>
  <c r="BF1916" i="7"/>
  <c r="T1916" i="7"/>
  <c r="R1916" i="7"/>
  <c r="P1916" i="7"/>
  <c r="BI1915" i="7"/>
  <c r="BH1915" i="7"/>
  <c r="BG1915" i="7"/>
  <c r="BF1915" i="7"/>
  <c r="T1915" i="7"/>
  <c r="R1915" i="7"/>
  <c r="P1915" i="7"/>
  <c r="BI1913" i="7"/>
  <c r="BH1913" i="7"/>
  <c r="BG1913" i="7"/>
  <c r="BF1913" i="7"/>
  <c r="T1913" i="7"/>
  <c r="R1913" i="7"/>
  <c r="P1913" i="7"/>
  <c r="BI1912" i="7"/>
  <c r="BH1912" i="7"/>
  <c r="BG1912" i="7"/>
  <c r="BF1912" i="7"/>
  <c r="T1912" i="7"/>
  <c r="R1912" i="7"/>
  <c r="P1912" i="7"/>
  <c r="BI1911" i="7"/>
  <c r="BH1911" i="7"/>
  <c r="BG1911" i="7"/>
  <c r="BF1911" i="7"/>
  <c r="T1911" i="7"/>
  <c r="R1911" i="7"/>
  <c r="P1911" i="7"/>
  <c r="BI1909" i="7"/>
  <c r="BH1909" i="7"/>
  <c r="BG1909" i="7"/>
  <c r="BF1909" i="7"/>
  <c r="T1909" i="7"/>
  <c r="R1909" i="7"/>
  <c r="P1909" i="7"/>
  <c r="BI1908" i="7"/>
  <c r="BH1908" i="7"/>
  <c r="BG1908" i="7"/>
  <c r="BF1908" i="7"/>
  <c r="T1908" i="7"/>
  <c r="R1908" i="7"/>
  <c r="P1908" i="7"/>
  <c r="BI1895" i="7"/>
  <c r="BH1895" i="7"/>
  <c r="BG1895" i="7"/>
  <c r="BF1895" i="7"/>
  <c r="T1895" i="7"/>
  <c r="R1895" i="7"/>
  <c r="P1895" i="7"/>
  <c r="BI1893" i="7"/>
  <c r="BH1893" i="7"/>
  <c r="BG1893" i="7"/>
  <c r="BF1893" i="7"/>
  <c r="T1893" i="7"/>
  <c r="R1893" i="7"/>
  <c r="P1893" i="7"/>
  <c r="BI1892" i="7"/>
  <c r="BH1892" i="7"/>
  <c r="BG1892" i="7"/>
  <c r="BF1892" i="7"/>
  <c r="T1892" i="7"/>
  <c r="R1892" i="7"/>
  <c r="P1892" i="7"/>
  <c r="BI1884" i="7"/>
  <c r="BH1884" i="7"/>
  <c r="BG1884" i="7"/>
  <c r="BF1884" i="7"/>
  <c r="T1884" i="7"/>
  <c r="R1884" i="7"/>
  <c r="P1884" i="7"/>
  <c r="BI1882" i="7"/>
  <c r="BH1882" i="7"/>
  <c r="BG1882" i="7"/>
  <c r="BF1882" i="7"/>
  <c r="T1882" i="7"/>
  <c r="R1882" i="7"/>
  <c r="P1882" i="7"/>
  <c r="BI1881" i="7"/>
  <c r="BH1881" i="7"/>
  <c r="BG1881" i="7"/>
  <c r="BF1881" i="7"/>
  <c r="T1881" i="7"/>
  <c r="R1881" i="7"/>
  <c r="P1881" i="7"/>
  <c r="BI1877" i="7"/>
  <c r="BH1877" i="7"/>
  <c r="BG1877" i="7"/>
  <c r="BF1877" i="7"/>
  <c r="T1877" i="7"/>
  <c r="R1877" i="7"/>
  <c r="P1877" i="7"/>
  <c r="BI1873" i="7"/>
  <c r="BH1873" i="7"/>
  <c r="BG1873" i="7"/>
  <c r="BF1873" i="7"/>
  <c r="T1873" i="7"/>
  <c r="R1873" i="7"/>
  <c r="P1873" i="7"/>
  <c r="BI1869" i="7"/>
  <c r="BH1869" i="7"/>
  <c r="BG1869" i="7"/>
  <c r="BF1869" i="7"/>
  <c r="T1869" i="7"/>
  <c r="R1869" i="7"/>
  <c r="P1869" i="7"/>
  <c r="BI1865" i="7"/>
  <c r="BH1865" i="7"/>
  <c r="BG1865" i="7"/>
  <c r="BF1865" i="7"/>
  <c r="T1865" i="7"/>
  <c r="R1865" i="7"/>
  <c r="P1865" i="7"/>
  <c r="BI1861" i="7"/>
  <c r="BH1861" i="7"/>
  <c r="BG1861" i="7"/>
  <c r="BF1861" i="7"/>
  <c r="T1861" i="7"/>
  <c r="R1861" i="7"/>
  <c r="P1861" i="7"/>
  <c r="BI1857" i="7"/>
  <c r="BH1857" i="7"/>
  <c r="BG1857" i="7"/>
  <c r="BF1857" i="7"/>
  <c r="T1857" i="7"/>
  <c r="R1857" i="7"/>
  <c r="P1857" i="7"/>
  <c r="BI1853" i="7"/>
  <c r="BH1853" i="7"/>
  <c r="BG1853" i="7"/>
  <c r="BF1853" i="7"/>
  <c r="T1853" i="7"/>
  <c r="R1853" i="7"/>
  <c r="P1853" i="7"/>
  <c r="BI1849" i="7"/>
  <c r="BH1849" i="7"/>
  <c r="BG1849" i="7"/>
  <c r="BF1849" i="7"/>
  <c r="T1849" i="7"/>
  <c r="R1849" i="7"/>
  <c r="P1849" i="7"/>
  <c r="BI1845" i="7"/>
  <c r="BH1845" i="7"/>
  <c r="BG1845" i="7"/>
  <c r="BF1845" i="7"/>
  <c r="T1845" i="7"/>
  <c r="R1845" i="7"/>
  <c r="P1845" i="7"/>
  <c r="BI1841" i="7"/>
  <c r="BH1841" i="7"/>
  <c r="BG1841" i="7"/>
  <c r="BF1841" i="7"/>
  <c r="T1841" i="7"/>
  <c r="R1841" i="7"/>
  <c r="P1841" i="7"/>
  <c r="BI1837" i="7"/>
  <c r="BH1837" i="7"/>
  <c r="BG1837" i="7"/>
  <c r="BF1837" i="7"/>
  <c r="T1837" i="7"/>
  <c r="R1837" i="7"/>
  <c r="P1837" i="7"/>
  <c r="BI1833" i="7"/>
  <c r="BH1833" i="7"/>
  <c r="BG1833" i="7"/>
  <c r="BF1833" i="7"/>
  <c r="T1833" i="7"/>
  <c r="R1833" i="7"/>
  <c r="P1833" i="7"/>
  <c r="BI1829" i="7"/>
  <c r="BH1829" i="7"/>
  <c r="BG1829" i="7"/>
  <c r="BF1829" i="7"/>
  <c r="T1829" i="7"/>
  <c r="R1829" i="7"/>
  <c r="P1829" i="7"/>
  <c r="BI1825" i="7"/>
  <c r="BH1825" i="7"/>
  <c r="BG1825" i="7"/>
  <c r="BF1825" i="7"/>
  <c r="T1825" i="7"/>
  <c r="R1825" i="7"/>
  <c r="P1825" i="7"/>
  <c r="BI1821" i="7"/>
  <c r="BH1821" i="7"/>
  <c r="BG1821" i="7"/>
  <c r="BF1821" i="7"/>
  <c r="T1821" i="7"/>
  <c r="R1821" i="7"/>
  <c r="P1821" i="7"/>
  <c r="BI1817" i="7"/>
  <c r="BH1817" i="7"/>
  <c r="BG1817" i="7"/>
  <c r="BF1817" i="7"/>
  <c r="T1817" i="7"/>
  <c r="R1817" i="7"/>
  <c r="P1817" i="7"/>
  <c r="BI1813" i="7"/>
  <c r="BH1813" i="7"/>
  <c r="BG1813" i="7"/>
  <c r="BF1813" i="7"/>
  <c r="T1813" i="7"/>
  <c r="R1813" i="7"/>
  <c r="P1813" i="7"/>
  <c r="BI1809" i="7"/>
  <c r="BH1809" i="7"/>
  <c r="BG1809" i="7"/>
  <c r="BF1809" i="7"/>
  <c r="T1809" i="7"/>
  <c r="R1809" i="7"/>
  <c r="P1809" i="7"/>
  <c r="BI1805" i="7"/>
  <c r="BH1805" i="7"/>
  <c r="BG1805" i="7"/>
  <c r="BF1805" i="7"/>
  <c r="T1805" i="7"/>
  <c r="R1805" i="7"/>
  <c r="P1805" i="7"/>
  <c r="BI1801" i="7"/>
  <c r="BH1801" i="7"/>
  <c r="BG1801" i="7"/>
  <c r="BF1801" i="7"/>
  <c r="T1801" i="7"/>
  <c r="R1801" i="7"/>
  <c r="P1801" i="7"/>
  <c r="BI1797" i="7"/>
  <c r="BH1797" i="7"/>
  <c r="BG1797" i="7"/>
  <c r="BF1797" i="7"/>
  <c r="T1797" i="7"/>
  <c r="R1797" i="7"/>
  <c r="P1797" i="7"/>
  <c r="BI1793" i="7"/>
  <c r="BH1793" i="7"/>
  <c r="BG1793" i="7"/>
  <c r="BF1793" i="7"/>
  <c r="T1793" i="7"/>
  <c r="R1793" i="7"/>
  <c r="P1793" i="7"/>
  <c r="BI1780" i="7"/>
  <c r="BH1780" i="7"/>
  <c r="BG1780" i="7"/>
  <c r="BF1780" i="7"/>
  <c r="T1780" i="7"/>
  <c r="R1780" i="7"/>
  <c r="P1780" i="7"/>
  <c r="BI1767" i="7"/>
  <c r="BH1767" i="7"/>
  <c r="BG1767" i="7"/>
  <c r="BF1767" i="7"/>
  <c r="T1767" i="7"/>
  <c r="R1767" i="7"/>
  <c r="P1767" i="7"/>
  <c r="BI1754" i="7"/>
  <c r="BH1754" i="7"/>
  <c r="BG1754" i="7"/>
  <c r="BF1754" i="7"/>
  <c r="T1754" i="7"/>
  <c r="R1754" i="7"/>
  <c r="P1754" i="7"/>
  <c r="BI1741" i="7"/>
  <c r="BH1741" i="7"/>
  <c r="BG1741" i="7"/>
  <c r="BF1741" i="7"/>
  <c r="T1741" i="7"/>
  <c r="R1741" i="7"/>
  <c r="P1741" i="7"/>
  <c r="BI1728" i="7"/>
  <c r="BH1728" i="7"/>
  <c r="BG1728" i="7"/>
  <c r="BF1728" i="7"/>
  <c r="T1728" i="7"/>
  <c r="R1728" i="7"/>
  <c r="P1728" i="7"/>
  <c r="BI1715" i="7"/>
  <c r="BH1715" i="7"/>
  <c r="BG1715" i="7"/>
  <c r="BF1715" i="7"/>
  <c r="T1715" i="7"/>
  <c r="R1715" i="7"/>
  <c r="P1715" i="7"/>
  <c r="BI1702" i="7"/>
  <c r="BH1702" i="7"/>
  <c r="BG1702" i="7"/>
  <c r="BF1702" i="7"/>
  <c r="T1702" i="7"/>
  <c r="R1702" i="7"/>
  <c r="P1702" i="7"/>
  <c r="BI1698" i="7"/>
  <c r="BH1698" i="7"/>
  <c r="BG1698" i="7"/>
  <c r="BF1698" i="7"/>
  <c r="T1698" i="7"/>
  <c r="R1698" i="7"/>
  <c r="P1698" i="7"/>
  <c r="BI1694" i="7"/>
  <c r="BH1694" i="7"/>
  <c r="BG1694" i="7"/>
  <c r="BF1694" i="7"/>
  <c r="T1694" i="7"/>
  <c r="R1694" i="7"/>
  <c r="P1694" i="7"/>
  <c r="BI1690" i="7"/>
  <c r="BH1690" i="7"/>
  <c r="BG1690" i="7"/>
  <c r="BF1690" i="7"/>
  <c r="T1690" i="7"/>
  <c r="R1690" i="7"/>
  <c r="P1690" i="7"/>
  <c r="BI1686" i="7"/>
  <c r="BH1686" i="7"/>
  <c r="BG1686" i="7"/>
  <c r="BF1686" i="7"/>
  <c r="T1686" i="7"/>
  <c r="R1686" i="7"/>
  <c r="P1686" i="7"/>
  <c r="BI1682" i="7"/>
  <c r="BH1682" i="7"/>
  <c r="BG1682" i="7"/>
  <c r="BF1682" i="7"/>
  <c r="T1682" i="7"/>
  <c r="R1682" i="7"/>
  <c r="P1682" i="7"/>
  <c r="BI1677" i="7"/>
  <c r="BH1677" i="7"/>
  <c r="BG1677" i="7"/>
  <c r="BF1677" i="7"/>
  <c r="T1677" i="7"/>
  <c r="R1677" i="7"/>
  <c r="P1677" i="7"/>
  <c r="BI1673" i="7"/>
  <c r="BH1673" i="7"/>
  <c r="BG1673" i="7"/>
  <c r="BF1673" i="7"/>
  <c r="T1673" i="7"/>
  <c r="R1673" i="7"/>
  <c r="P1673" i="7"/>
  <c r="BI1669" i="7"/>
  <c r="BH1669" i="7"/>
  <c r="BG1669" i="7"/>
  <c r="BF1669" i="7"/>
  <c r="T1669" i="7"/>
  <c r="R1669" i="7"/>
  <c r="P1669" i="7"/>
  <c r="BI1665" i="7"/>
  <c r="BH1665" i="7"/>
  <c r="BG1665" i="7"/>
  <c r="BF1665" i="7"/>
  <c r="T1665" i="7"/>
  <c r="R1665" i="7"/>
  <c r="P1665" i="7"/>
  <c r="BI1660" i="7"/>
  <c r="BH1660" i="7"/>
  <c r="BG1660" i="7"/>
  <c r="BF1660" i="7"/>
  <c r="T1660" i="7"/>
  <c r="R1660" i="7"/>
  <c r="P1660" i="7"/>
  <c r="BI1655" i="7"/>
  <c r="BH1655" i="7"/>
  <c r="BG1655" i="7"/>
  <c r="BF1655" i="7"/>
  <c r="T1655" i="7"/>
  <c r="R1655" i="7"/>
  <c r="P1655" i="7"/>
  <c r="BI1650" i="7"/>
  <c r="BH1650" i="7"/>
  <c r="BG1650" i="7"/>
  <c r="BF1650" i="7"/>
  <c r="T1650" i="7"/>
  <c r="R1650" i="7"/>
  <c r="P1650" i="7"/>
  <c r="BI1645" i="7"/>
  <c r="BH1645" i="7"/>
  <c r="BG1645" i="7"/>
  <c r="BF1645" i="7"/>
  <c r="T1645" i="7"/>
  <c r="R1645" i="7"/>
  <c r="P1645" i="7"/>
  <c r="BI1640" i="7"/>
  <c r="BH1640" i="7"/>
  <c r="BG1640" i="7"/>
  <c r="BF1640" i="7"/>
  <c r="T1640" i="7"/>
  <c r="R1640" i="7"/>
  <c r="P1640" i="7"/>
  <c r="BI1635" i="7"/>
  <c r="BH1635" i="7"/>
  <c r="BG1635" i="7"/>
  <c r="BF1635" i="7"/>
  <c r="T1635" i="7"/>
  <c r="R1635" i="7"/>
  <c r="P1635" i="7"/>
  <c r="BI1628" i="7"/>
  <c r="BH1628" i="7"/>
  <c r="BG1628" i="7"/>
  <c r="BF1628" i="7"/>
  <c r="T1628" i="7"/>
  <c r="R1628" i="7"/>
  <c r="P1628" i="7"/>
  <c r="BI1623" i="7"/>
  <c r="BH1623" i="7"/>
  <c r="BG1623" i="7"/>
  <c r="BF1623" i="7"/>
  <c r="T1623" i="7"/>
  <c r="R1623" i="7"/>
  <c r="P1623" i="7"/>
  <c r="BI1616" i="7"/>
  <c r="BH1616" i="7"/>
  <c r="BG1616" i="7"/>
  <c r="BF1616" i="7"/>
  <c r="T1616" i="7"/>
  <c r="R1616" i="7"/>
  <c r="P1616" i="7"/>
  <c r="BI1611" i="7"/>
  <c r="BH1611" i="7"/>
  <c r="BG1611" i="7"/>
  <c r="BF1611" i="7"/>
  <c r="T1611" i="7"/>
  <c r="R1611" i="7"/>
  <c r="P1611" i="7"/>
  <c r="BI1604" i="7"/>
  <c r="BH1604" i="7"/>
  <c r="BG1604" i="7"/>
  <c r="BF1604" i="7"/>
  <c r="T1604" i="7"/>
  <c r="R1604" i="7"/>
  <c r="P1604" i="7"/>
  <c r="BI1599" i="7"/>
  <c r="BH1599" i="7"/>
  <c r="BG1599" i="7"/>
  <c r="BF1599" i="7"/>
  <c r="T1599" i="7"/>
  <c r="R1599" i="7"/>
  <c r="P1599" i="7"/>
  <c r="BI1592" i="7"/>
  <c r="BH1592" i="7"/>
  <c r="BG1592" i="7"/>
  <c r="BF1592" i="7"/>
  <c r="T1592" i="7"/>
  <c r="R1592" i="7"/>
  <c r="P1592" i="7"/>
  <c r="BI1587" i="7"/>
  <c r="BH1587" i="7"/>
  <c r="BG1587" i="7"/>
  <c r="BF1587" i="7"/>
  <c r="T1587" i="7"/>
  <c r="R1587" i="7"/>
  <c r="P1587" i="7"/>
  <c r="BI1580" i="7"/>
  <c r="BH1580" i="7"/>
  <c r="BG1580" i="7"/>
  <c r="BF1580" i="7"/>
  <c r="T1580" i="7"/>
  <c r="R1580" i="7"/>
  <c r="P1580" i="7"/>
  <c r="BI1575" i="7"/>
  <c r="BH1575" i="7"/>
  <c r="BG1575" i="7"/>
  <c r="BF1575" i="7"/>
  <c r="T1575" i="7"/>
  <c r="R1575" i="7"/>
  <c r="P1575" i="7"/>
  <c r="BI1568" i="7"/>
  <c r="BH1568" i="7"/>
  <c r="BG1568" i="7"/>
  <c r="BF1568" i="7"/>
  <c r="T1568" i="7"/>
  <c r="R1568" i="7"/>
  <c r="P1568" i="7"/>
  <c r="BI1563" i="7"/>
  <c r="BH1563" i="7"/>
  <c r="BG1563" i="7"/>
  <c r="BF1563" i="7"/>
  <c r="T1563" i="7"/>
  <c r="R1563" i="7"/>
  <c r="P1563" i="7"/>
  <c r="BI1556" i="7"/>
  <c r="BH1556" i="7"/>
  <c r="BG1556" i="7"/>
  <c r="BF1556" i="7"/>
  <c r="T1556" i="7"/>
  <c r="R1556" i="7"/>
  <c r="P1556" i="7"/>
  <c r="BI1551" i="7"/>
  <c r="BH1551" i="7"/>
  <c r="BG1551" i="7"/>
  <c r="BF1551" i="7"/>
  <c r="T1551" i="7"/>
  <c r="R1551" i="7"/>
  <c r="P1551" i="7"/>
  <c r="BI1544" i="7"/>
  <c r="BH1544" i="7"/>
  <c r="BG1544" i="7"/>
  <c r="BF1544" i="7"/>
  <c r="T1544" i="7"/>
  <c r="R1544" i="7"/>
  <c r="P1544" i="7"/>
  <c r="BI1540" i="7"/>
  <c r="BH1540" i="7"/>
  <c r="BG1540" i="7"/>
  <c r="BF1540" i="7"/>
  <c r="T1540" i="7"/>
  <c r="R1540" i="7"/>
  <c r="P1540" i="7"/>
  <c r="BI1536" i="7"/>
  <c r="BH1536" i="7"/>
  <c r="BG1536" i="7"/>
  <c r="BF1536" i="7"/>
  <c r="T1536" i="7"/>
  <c r="R1536" i="7"/>
  <c r="P1536" i="7"/>
  <c r="BI1532" i="7"/>
  <c r="BH1532" i="7"/>
  <c r="BG1532" i="7"/>
  <c r="BF1532" i="7"/>
  <c r="T1532" i="7"/>
  <c r="R1532" i="7"/>
  <c r="P1532" i="7"/>
  <c r="BI1528" i="7"/>
  <c r="BH1528" i="7"/>
  <c r="BG1528" i="7"/>
  <c r="BF1528" i="7"/>
  <c r="T1528" i="7"/>
  <c r="R1528" i="7"/>
  <c r="P1528" i="7"/>
  <c r="BI1524" i="7"/>
  <c r="BH1524" i="7"/>
  <c r="BG1524" i="7"/>
  <c r="BF1524" i="7"/>
  <c r="T1524" i="7"/>
  <c r="R1524" i="7"/>
  <c r="P1524" i="7"/>
  <c r="BI1520" i="7"/>
  <c r="BH1520" i="7"/>
  <c r="BG1520" i="7"/>
  <c r="BF1520" i="7"/>
  <c r="T1520" i="7"/>
  <c r="R1520" i="7"/>
  <c r="P1520" i="7"/>
  <c r="BI1516" i="7"/>
  <c r="BH1516" i="7"/>
  <c r="BG1516" i="7"/>
  <c r="BF1516" i="7"/>
  <c r="T1516" i="7"/>
  <c r="R1516" i="7"/>
  <c r="P1516" i="7"/>
  <c r="BI1512" i="7"/>
  <c r="BH1512" i="7"/>
  <c r="BG1512" i="7"/>
  <c r="BF1512" i="7"/>
  <c r="T1512" i="7"/>
  <c r="R1512" i="7"/>
  <c r="P1512" i="7"/>
  <c r="BI1490" i="7"/>
  <c r="BH1490" i="7"/>
  <c r="BG1490" i="7"/>
  <c r="BF1490" i="7"/>
  <c r="T1490" i="7"/>
  <c r="R1490" i="7"/>
  <c r="P1490" i="7"/>
  <c r="BI1488" i="7"/>
  <c r="BH1488" i="7"/>
  <c r="BG1488" i="7"/>
  <c r="BF1488" i="7"/>
  <c r="T1488" i="7"/>
  <c r="R1488" i="7"/>
  <c r="P1488" i="7"/>
  <c r="BI1487" i="7"/>
  <c r="BH1487" i="7"/>
  <c r="BG1487" i="7"/>
  <c r="BF1487" i="7"/>
  <c r="T1487" i="7"/>
  <c r="R1487" i="7"/>
  <c r="P1487" i="7"/>
  <c r="BI1479" i="7"/>
  <c r="BH1479" i="7"/>
  <c r="BG1479" i="7"/>
  <c r="BF1479" i="7"/>
  <c r="T1479" i="7"/>
  <c r="R1479" i="7"/>
  <c r="P1479" i="7"/>
  <c r="BI1477" i="7"/>
  <c r="BH1477" i="7"/>
  <c r="BG1477" i="7"/>
  <c r="BF1477" i="7"/>
  <c r="T1477" i="7"/>
  <c r="R1477" i="7"/>
  <c r="P1477" i="7"/>
  <c r="BI1476" i="7"/>
  <c r="BH1476" i="7"/>
  <c r="BG1476" i="7"/>
  <c r="BF1476" i="7"/>
  <c r="T1476" i="7"/>
  <c r="R1476" i="7"/>
  <c r="P1476" i="7"/>
  <c r="BI1472" i="7"/>
  <c r="BH1472" i="7"/>
  <c r="BG1472" i="7"/>
  <c r="BF1472" i="7"/>
  <c r="T1472" i="7"/>
  <c r="R1472" i="7"/>
  <c r="P1472" i="7"/>
  <c r="BI1468" i="7"/>
  <c r="BH1468" i="7"/>
  <c r="BG1468" i="7"/>
  <c r="BF1468" i="7"/>
  <c r="T1468" i="7"/>
  <c r="R1468" i="7"/>
  <c r="P1468" i="7"/>
  <c r="BI1464" i="7"/>
  <c r="BH1464" i="7"/>
  <c r="BG1464" i="7"/>
  <c r="BF1464" i="7"/>
  <c r="T1464" i="7"/>
  <c r="R1464" i="7"/>
  <c r="P1464" i="7"/>
  <c r="BI1460" i="7"/>
  <c r="BH1460" i="7"/>
  <c r="BG1460" i="7"/>
  <c r="BF1460" i="7"/>
  <c r="T1460" i="7"/>
  <c r="R1460" i="7"/>
  <c r="P1460" i="7"/>
  <c r="BI1456" i="7"/>
  <c r="BH1456" i="7"/>
  <c r="BG1456" i="7"/>
  <c r="BF1456" i="7"/>
  <c r="T1456" i="7"/>
  <c r="R1456" i="7"/>
  <c r="P1456" i="7"/>
  <c r="BI1452" i="7"/>
  <c r="BH1452" i="7"/>
  <c r="BG1452" i="7"/>
  <c r="BF1452" i="7"/>
  <c r="T1452" i="7"/>
  <c r="R1452" i="7"/>
  <c r="P1452" i="7"/>
  <c r="BI1448" i="7"/>
  <c r="BH1448" i="7"/>
  <c r="BG1448" i="7"/>
  <c r="BF1448" i="7"/>
  <c r="T1448" i="7"/>
  <c r="R1448" i="7"/>
  <c r="P1448" i="7"/>
  <c r="BI1444" i="7"/>
  <c r="BH1444" i="7"/>
  <c r="BG1444" i="7"/>
  <c r="BF1444" i="7"/>
  <c r="T1444" i="7"/>
  <c r="R1444" i="7"/>
  <c r="P1444" i="7"/>
  <c r="BI1440" i="7"/>
  <c r="BH1440" i="7"/>
  <c r="BG1440" i="7"/>
  <c r="BF1440" i="7"/>
  <c r="T1440" i="7"/>
  <c r="R1440" i="7"/>
  <c r="P1440" i="7"/>
  <c r="BI1436" i="7"/>
  <c r="BH1436" i="7"/>
  <c r="BG1436" i="7"/>
  <c r="BF1436" i="7"/>
  <c r="T1436" i="7"/>
  <c r="R1436" i="7"/>
  <c r="P1436" i="7"/>
  <c r="BI1432" i="7"/>
  <c r="BH1432" i="7"/>
  <c r="BG1432" i="7"/>
  <c r="BF1432" i="7"/>
  <c r="T1432" i="7"/>
  <c r="R1432" i="7"/>
  <c r="P1432" i="7"/>
  <c r="BI1428" i="7"/>
  <c r="BH1428" i="7"/>
  <c r="BG1428" i="7"/>
  <c r="BF1428" i="7"/>
  <c r="T1428" i="7"/>
  <c r="R1428" i="7"/>
  <c r="P1428" i="7"/>
  <c r="BI1424" i="7"/>
  <c r="BH1424" i="7"/>
  <c r="BG1424" i="7"/>
  <c r="BF1424" i="7"/>
  <c r="T1424" i="7"/>
  <c r="R1424" i="7"/>
  <c r="P1424" i="7"/>
  <c r="BI1420" i="7"/>
  <c r="BH1420" i="7"/>
  <c r="BG1420" i="7"/>
  <c r="BF1420" i="7"/>
  <c r="T1420" i="7"/>
  <c r="R1420" i="7"/>
  <c r="P1420" i="7"/>
  <c r="BI1416" i="7"/>
  <c r="BH1416" i="7"/>
  <c r="BG1416" i="7"/>
  <c r="BF1416" i="7"/>
  <c r="T1416" i="7"/>
  <c r="R1416" i="7"/>
  <c r="P1416" i="7"/>
  <c r="BI1412" i="7"/>
  <c r="BH1412" i="7"/>
  <c r="BG1412" i="7"/>
  <c r="BF1412" i="7"/>
  <c r="T1412" i="7"/>
  <c r="R1412" i="7"/>
  <c r="P1412" i="7"/>
  <c r="BI1408" i="7"/>
  <c r="BH1408" i="7"/>
  <c r="BG1408" i="7"/>
  <c r="BF1408" i="7"/>
  <c r="T1408" i="7"/>
  <c r="R1408" i="7"/>
  <c r="P1408" i="7"/>
  <c r="BI1404" i="7"/>
  <c r="BH1404" i="7"/>
  <c r="BG1404" i="7"/>
  <c r="BF1404" i="7"/>
  <c r="T1404" i="7"/>
  <c r="R1404" i="7"/>
  <c r="P1404" i="7"/>
  <c r="BI1400" i="7"/>
  <c r="BH1400" i="7"/>
  <c r="BG1400" i="7"/>
  <c r="BF1400" i="7"/>
  <c r="T1400" i="7"/>
  <c r="R1400" i="7"/>
  <c r="P1400" i="7"/>
  <c r="BI1396" i="7"/>
  <c r="BH1396" i="7"/>
  <c r="BG1396" i="7"/>
  <c r="BF1396" i="7"/>
  <c r="T1396" i="7"/>
  <c r="R1396" i="7"/>
  <c r="P1396" i="7"/>
  <c r="BI1392" i="7"/>
  <c r="BH1392" i="7"/>
  <c r="BG1392" i="7"/>
  <c r="BF1392" i="7"/>
  <c r="T1392" i="7"/>
  <c r="R1392" i="7"/>
  <c r="P1392" i="7"/>
  <c r="BI1388" i="7"/>
  <c r="BH1388" i="7"/>
  <c r="BG1388" i="7"/>
  <c r="BF1388" i="7"/>
  <c r="T1388" i="7"/>
  <c r="R1388" i="7"/>
  <c r="P1388" i="7"/>
  <c r="BI1375" i="7"/>
  <c r="BH1375" i="7"/>
  <c r="BG1375" i="7"/>
  <c r="BF1375" i="7"/>
  <c r="T1375" i="7"/>
  <c r="R1375" i="7"/>
  <c r="P1375" i="7"/>
  <c r="BI1362" i="7"/>
  <c r="BH1362" i="7"/>
  <c r="BG1362" i="7"/>
  <c r="BF1362" i="7"/>
  <c r="T1362" i="7"/>
  <c r="R1362" i="7"/>
  <c r="P1362" i="7"/>
  <c r="BI1349" i="7"/>
  <c r="BH1349" i="7"/>
  <c r="BG1349" i="7"/>
  <c r="BF1349" i="7"/>
  <c r="T1349" i="7"/>
  <c r="R1349" i="7"/>
  <c r="P1349" i="7"/>
  <c r="BI1336" i="7"/>
  <c r="BH1336" i="7"/>
  <c r="BG1336" i="7"/>
  <c r="BF1336" i="7"/>
  <c r="T1336" i="7"/>
  <c r="R1336" i="7"/>
  <c r="P1336" i="7"/>
  <c r="BI1323" i="7"/>
  <c r="BH1323" i="7"/>
  <c r="BG1323" i="7"/>
  <c r="BF1323" i="7"/>
  <c r="T1323" i="7"/>
  <c r="R1323" i="7"/>
  <c r="P1323" i="7"/>
  <c r="BI1310" i="7"/>
  <c r="BH1310" i="7"/>
  <c r="BG1310" i="7"/>
  <c r="BF1310" i="7"/>
  <c r="T1310" i="7"/>
  <c r="R1310" i="7"/>
  <c r="P1310" i="7"/>
  <c r="BI1297" i="7"/>
  <c r="BH1297" i="7"/>
  <c r="BG1297" i="7"/>
  <c r="BF1297" i="7"/>
  <c r="T1297" i="7"/>
  <c r="R1297" i="7"/>
  <c r="P1297" i="7"/>
  <c r="BI1293" i="7"/>
  <c r="BH1293" i="7"/>
  <c r="BG1293" i="7"/>
  <c r="BF1293" i="7"/>
  <c r="T1293" i="7"/>
  <c r="R1293" i="7"/>
  <c r="P1293" i="7"/>
  <c r="BI1289" i="7"/>
  <c r="BH1289" i="7"/>
  <c r="BG1289" i="7"/>
  <c r="BF1289" i="7"/>
  <c r="T1289" i="7"/>
  <c r="R1289" i="7"/>
  <c r="P1289" i="7"/>
  <c r="BI1285" i="7"/>
  <c r="BH1285" i="7"/>
  <c r="BG1285" i="7"/>
  <c r="BF1285" i="7"/>
  <c r="T1285" i="7"/>
  <c r="R1285" i="7"/>
  <c r="P1285" i="7"/>
  <c r="BI1281" i="7"/>
  <c r="BH1281" i="7"/>
  <c r="BG1281" i="7"/>
  <c r="BF1281" i="7"/>
  <c r="T1281" i="7"/>
  <c r="R1281" i="7"/>
  <c r="P1281" i="7"/>
  <c r="BI1277" i="7"/>
  <c r="BH1277" i="7"/>
  <c r="BG1277" i="7"/>
  <c r="BF1277" i="7"/>
  <c r="T1277" i="7"/>
  <c r="R1277" i="7"/>
  <c r="P1277" i="7"/>
  <c r="BI1273" i="7"/>
  <c r="BH1273" i="7"/>
  <c r="BG1273" i="7"/>
  <c r="BF1273" i="7"/>
  <c r="T1273" i="7"/>
  <c r="R1273" i="7"/>
  <c r="P1273" i="7"/>
  <c r="BI1269" i="7"/>
  <c r="BH1269" i="7"/>
  <c r="BG1269" i="7"/>
  <c r="BF1269" i="7"/>
  <c r="T1269" i="7"/>
  <c r="R1269" i="7"/>
  <c r="P1269" i="7"/>
  <c r="BI1264" i="7"/>
  <c r="BH1264" i="7"/>
  <c r="BG1264" i="7"/>
  <c r="BF1264" i="7"/>
  <c r="T1264" i="7"/>
  <c r="R1264" i="7"/>
  <c r="P1264" i="7"/>
  <c r="BI1260" i="7"/>
  <c r="BH1260" i="7"/>
  <c r="BG1260" i="7"/>
  <c r="BF1260" i="7"/>
  <c r="T1260" i="7"/>
  <c r="R1260" i="7"/>
  <c r="P1260" i="7"/>
  <c r="BI1256" i="7"/>
  <c r="BH1256" i="7"/>
  <c r="BG1256" i="7"/>
  <c r="BF1256" i="7"/>
  <c r="T1256" i="7"/>
  <c r="R1256" i="7"/>
  <c r="P1256" i="7"/>
  <c r="BI1252" i="7"/>
  <c r="BH1252" i="7"/>
  <c r="BG1252" i="7"/>
  <c r="BF1252" i="7"/>
  <c r="T1252" i="7"/>
  <c r="R1252" i="7"/>
  <c r="P1252" i="7"/>
  <c r="BI1248" i="7"/>
  <c r="BH1248" i="7"/>
  <c r="BG1248" i="7"/>
  <c r="BF1248" i="7"/>
  <c r="T1248" i="7"/>
  <c r="R1248" i="7"/>
  <c r="P1248" i="7"/>
  <c r="BI1244" i="7"/>
  <c r="BH1244" i="7"/>
  <c r="BG1244" i="7"/>
  <c r="BF1244" i="7"/>
  <c r="T1244" i="7"/>
  <c r="R1244" i="7"/>
  <c r="P1244" i="7"/>
  <c r="BI1239" i="7"/>
  <c r="BH1239" i="7"/>
  <c r="BG1239" i="7"/>
  <c r="BF1239" i="7"/>
  <c r="T1239" i="7"/>
  <c r="R1239" i="7"/>
  <c r="P1239" i="7"/>
  <c r="BI1234" i="7"/>
  <c r="BH1234" i="7"/>
  <c r="BG1234" i="7"/>
  <c r="BF1234" i="7"/>
  <c r="T1234" i="7"/>
  <c r="R1234" i="7"/>
  <c r="P1234" i="7"/>
  <c r="BI1229" i="7"/>
  <c r="BH1229" i="7"/>
  <c r="BG1229" i="7"/>
  <c r="BF1229" i="7"/>
  <c r="T1229" i="7"/>
  <c r="R1229" i="7"/>
  <c r="P1229" i="7"/>
  <c r="BI1224" i="7"/>
  <c r="BH1224" i="7"/>
  <c r="BG1224" i="7"/>
  <c r="BF1224" i="7"/>
  <c r="T1224" i="7"/>
  <c r="R1224" i="7"/>
  <c r="P1224" i="7"/>
  <c r="BI1219" i="7"/>
  <c r="BH1219" i="7"/>
  <c r="BG1219" i="7"/>
  <c r="BF1219" i="7"/>
  <c r="T1219" i="7"/>
  <c r="R1219" i="7"/>
  <c r="P1219" i="7"/>
  <c r="BI1214" i="7"/>
  <c r="BH1214" i="7"/>
  <c r="BG1214" i="7"/>
  <c r="BF1214" i="7"/>
  <c r="T1214" i="7"/>
  <c r="R1214" i="7"/>
  <c r="P1214" i="7"/>
  <c r="BI1207" i="7"/>
  <c r="BH1207" i="7"/>
  <c r="BG1207" i="7"/>
  <c r="BF1207" i="7"/>
  <c r="T1207" i="7"/>
  <c r="R1207" i="7"/>
  <c r="P1207" i="7"/>
  <c r="BI1202" i="7"/>
  <c r="BH1202" i="7"/>
  <c r="BG1202" i="7"/>
  <c r="BF1202" i="7"/>
  <c r="T1202" i="7"/>
  <c r="R1202" i="7"/>
  <c r="P1202" i="7"/>
  <c r="BI1195" i="7"/>
  <c r="BH1195" i="7"/>
  <c r="BG1195" i="7"/>
  <c r="BF1195" i="7"/>
  <c r="T1195" i="7"/>
  <c r="R1195" i="7"/>
  <c r="P1195" i="7"/>
  <c r="BI1190" i="7"/>
  <c r="BH1190" i="7"/>
  <c r="BG1190" i="7"/>
  <c r="BF1190" i="7"/>
  <c r="T1190" i="7"/>
  <c r="R1190" i="7"/>
  <c r="P1190" i="7"/>
  <c r="BI1183" i="7"/>
  <c r="BH1183" i="7"/>
  <c r="BG1183" i="7"/>
  <c r="BF1183" i="7"/>
  <c r="T1183" i="7"/>
  <c r="R1183" i="7"/>
  <c r="P1183" i="7"/>
  <c r="BI1178" i="7"/>
  <c r="BH1178" i="7"/>
  <c r="BG1178" i="7"/>
  <c r="BF1178" i="7"/>
  <c r="T1178" i="7"/>
  <c r="R1178" i="7"/>
  <c r="P1178" i="7"/>
  <c r="BI1171" i="7"/>
  <c r="BH1171" i="7"/>
  <c r="BG1171" i="7"/>
  <c r="BF1171" i="7"/>
  <c r="T1171" i="7"/>
  <c r="R1171" i="7"/>
  <c r="P1171" i="7"/>
  <c r="BI1166" i="7"/>
  <c r="BH1166" i="7"/>
  <c r="BG1166" i="7"/>
  <c r="BF1166" i="7"/>
  <c r="T1166" i="7"/>
  <c r="R1166" i="7"/>
  <c r="P1166" i="7"/>
  <c r="BI1159" i="7"/>
  <c r="BH1159" i="7"/>
  <c r="BG1159" i="7"/>
  <c r="BF1159" i="7"/>
  <c r="T1159" i="7"/>
  <c r="R1159" i="7"/>
  <c r="P1159" i="7"/>
  <c r="BI1154" i="7"/>
  <c r="BH1154" i="7"/>
  <c r="BG1154" i="7"/>
  <c r="BF1154" i="7"/>
  <c r="T1154" i="7"/>
  <c r="R1154" i="7"/>
  <c r="P1154" i="7"/>
  <c r="BI1147" i="7"/>
  <c r="BH1147" i="7"/>
  <c r="BG1147" i="7"/>
  <c r="BF1147" i="7"/>
  <c r="T1147" i="7"/>
  <c r="R1147" i="7"/>
  <c r="P1147" i="7"/>
  <c r="BI1142" i="7"/>
  <c r="BH1142" i="7"/>
  <c r="BG1142" i="7"/>
  <c r="BF1142" i="7"/>
  <c r="T1142" i="7"/>
  <c r="R1142" i="7"/>
  <c r="P1142" i="7"/>
  <c r="BI1135" i="7"/>
  <c r="BH1135" i="7"/>
  <c r="BG1135" i="7"/>
  <c r="BF1135" i="7"/>
  <c r="T1135" i="7"/>
  <c r="R1135" i="7"/>
  <c r="P1135" i="7"/>
  <c r="BI1130" i="7"/>
  <c r="BH1130" i="7"/>
  <c r="BG1130" i="7"/>
  <c r="BF1130" i="7"/>
  <c r="T1130" i="7"/>
  <c r="R1130" i="7"/>
  <c r="P1130" i="7"/>
  <c r="BI1123" i="7"/>
  <c r="BH1123" i="7"/>
  <c r="BG1123" i="7"/>
  <c r="BF1123" i="7"/>
  <c r="T1123" i="7"/>
  <c r="R1123" i="7"/>
  <c r="P1123" i="7"/>
  <c r="BI1118" i="7"/>
  <c r="BH1118" i="7"/>
  <c r="BG1118" i="7"/>
  <c r="BF1118" i="7"/>
  <c r="T1118" i="7"/>
  <c r="R1118" i="7"/>
  <c r="P1118" i="7"/>
  <c r="BI1111" i="7"/>
  <c r="BH1111" i="7"/>
  <c r="BG1111" i="7"/>
  <c r="BF1111" i="7"/>
  <c r="T1111" i="7"/>
  <c r="R1111" i="7"/>
  <c r="P1111" i="7"/>
  <c r="BI1107" i="7"/>
  <c r="BH1107" i="7"/>
  <c r="BG1107" i="7"/>
  <c r="BF1107" i="7"/>
  <c r="T1107" i="7"/>
  <c r="R1107" i="7"/>
  <c r="P1107" i="7"/>
  <c r="BI1103" i="7"/>
  <c r="BH1103" i="7"/>
  <c r="BG1103" i="7"/>
  <c r="BF1103" i="7"/>
  <c r="T1103" i="7"/>
  <c r="R1103" i="7"/>
  <c r="P1103" i="7"/>
  <c r="BI1099" i="7"/>
  <c r="BH1099" i="7"/>
  <c r="BG1099" i="7"/>
  <c r="BF1099" i="7"/>
  <c r="T1099" i="7"/>
  <c r="R1099" i="7"/>
  <c r="P1099" i="7"/>
  <c r="BI1095" i="7"/>
  <c r="BH1095" i="7"/>
  <c r="BG1095" i="7"/>
  <c r="BF1095" i="7"/>
  <c r="T1095" i="7"/>
  <c r="R1095" i="7"/>
  <c r="P1095" i="7"/>
  <c r="BI1091" i="7"/>
  <c r="BH1091" i="7"/>
  <c r="BG1091" i="7"/>
  <c r="BF1091" i="7"/>
  <c r="T1091" i="7"/>
  <c r="R1091" i="7"/>
  <c r="P1091" i="7"/>
  <c r="BI1087" i="7"/>
  <c r="BH1087" i="7"/>
  <c r="BG1087" i="7"/>
  <c r="BF1087" i="7"/>
  <c r="T1087" i="7"/>
  <c r="R1087" i="7"/>
  <c r="P1087" i="7"/>
  <c r="BI1083" i="7"/>
  <c r="BH1083" i="7"/>
  <c r="BG1083" i="7"/>
  <c r="BF1083" i="7"/>
  <c r="T1083" i="7"/>
  <c r="R1083" i="7"/>
  <c r="P1083" i="7"/>
  <c r="BI1060" i="7"/>
  <c r="BH1060" i="7"/>
  <c r="BG1060" i="7"/>
  <c r="BF1060" i="7"/>
  <c r="T1060" i="7"/>
  <c r="R1060" i="7"/>
  <c r="P1060" i="7"/>
  <c r="BI1058" i="7"/>
  <c r="BH1058" i="7"/>
  <c r="BG1058" i="7"/>
  <c r="BF1058" i="7"/>
  <c r="T1058" i="7"/>
  <c r="R1058" i="7"/>
  <c r="P1058" i="7"/>
  <c r="BI1057" i="7"/>
  <c r="BH1057" i="7"/>
  <c r="BG1057" i="7"/>
  <c r="BF1057" i="7"/>
  <c r="T1057" i="7"/>
  <c r="R1057" i="7"/>
  <c r="P1057" i="7"/>
  <c r="BI1049" i="7"/>
  <c r="BH1049" i="7"/>
  <c r="BG1049" i="7"/>
  <c r="BF1049" i="7"/>
  <c r="T1049" i="7"/>
  <c r="R1049" i="7"/>
  <c r="P1049" i="7"/>
  <c r="BI1047" i="7"/>
  <c r="BH1047" i="7"/>
  <c r="BG1047" i="7"/>
  <c r="BF1047" i="7"/>
  <c r="T1047" i="7"/>
  <c r="R1047" i="7"/>
  <c r="P1047" i="7"/>
  <c r="BI1046" i="7"/>
  <c r="BH1046" i="7"/>
  <c r="BG1046" i="7"/>
  <c r="BF1046" i="7"/>
  <c r="T1046" i="7"/>
  <c r="R1046" i="7"/>
  <c r="P1046" i="7"/>
  <c r="BI1042" i="7"/>
  <c r="BH1042" i="7"/>
  <c r="BG1042" i="7"/>
  <c r="BF1042" i="7"/>
  <c r="T1042" i="7"/>
  <c r="R1042" i="7"/>
  <c r="P1042" i="7"/>
  <c r="BI1038" i="7"/>
  <c r="BH1038" i="7"/>
  <c r="BG1038" i="7"/>
  <c r="BF1038" i="7"/>
  <c r="T1038" i="7"/>
  <c r="R1038" i="7"/>
  <c r="P1038" i="7"/>
  <c r="BI1034" i="7"/>
  <c r="BH1034" i="7"/>
  <c r="BG1034" i="7"/>
  <c r="BF1034" i="7"/>
  <c r="T1034" i="7"/>
  <c r="R1034" i="7"/>
  <c r="P1034" i="7"/>
  <c r="BI1030" i="7"/>
  <c r="BH1030" i="7"/>
  <c r="BG1030" i="7"/>
  <c r="BF1030" i="7"/>
  <c r="T1030" i="7"/>
  <c r="R1030" i="7"/>
  <c r="P1030" i="7"/>
  <c r="BI1026" i="7"/>
  <c r="BH1026" i="7"/>
  <c r="BG1026" i="7"/>
  <c r="BF1026" i="7"/>
  <c r="T1026" i="7"/>
  <c r="R1026" i="7"/>
  <c r="P1026" i="7"/>
  <c r="BI1022" i="7"/>
  <c r="BH1022" i="7"/>
  <c r="BG1022" i="7"/>
  <c r="BF1022" i="7"/>
  <c r="T1022" i="7"/>
  <c r="R1022" i="7"/>
  <c r="P1022" i="7"/>
  <c r="BI1018" i="7"/>
  <c r="BH1018" i="7"/>
  <c r="BG1018" i="7"/>
  <c r="BF1018" i="7"/>
  <c r="T1018" i="7"/>
  <c r="R1018" i="7"/>
  <c r="P1018" i="7"/>
  <c r="BI1014" i="7"/>
  <c r="BH1014" i="7"/>
  <c r="BG1014" i="7"/>
  <c r="BF1014" i="7"/>
  <c r="T1014" i="7"/>
  <c r="R1014" i="7"/>
  <c r="P1014" i="7"/>
  <c r="BI1010" i="7"/>
  <c r="BH1010" i="7"/>
  <c r="BG1010" i="7"/>
  <c r="BF1010" i="7"/>
  <c r="T1010" i="7"/>
  <c r="R1010" i="7"/>
  <c r="P1010" i="7"/>
  <c r="BI1006" i="7"/>
  <c r="BH1006" i="7"/>
  <c r="BG1006" i="7"/>
  <c r="BF1006" i="7"/>
  <c r="T1006" i="7"/>
  <c r="R1006" i="7"/>
  <c r="P1006" i="7"/>
  <c r="BI1002" i="7"/>
  <c r="BH1002" i="7"/>
  <c r="BG1002" i="7"/>
  <c r="BF1002" i="7"/>
  <c r="T1002" i="7"/>
  <c r="R1002" i="7"/>
  <c r="P1002" i="7"/>
  <c r="BI998" i="7"/>
  <c r="BH998" i="7"/>
  <c r="BG998" i="7"/>
  <c r="BF998" i="7"/>
  <c r="T998" i="7"/>
  <c r="R998" i="7"/>
  <c r="P998" i="7"/>
  <c r="BI994" i="7"/>
  <c r="BH994" i="7"/>
  <c r="BG994" i="7"/>
  <c r="BF994" i="7"/>
  <c r="T994" i="7"/>
  <c r="R994" i="7"/>
  <c r="P994" i="7"/>
  <c r="BI990" i="7"/>
  <c r="BH990" i="7"/>
  <c r="BG990" i="7"/>
  <c r="BF990" i="7"/>
  <c r="T990" i="7"/>
  <c r="R990" i="7"/>
  <c r="P990" i="7"/>
  <c r="BI986" i="7"/>
  <c r="BH986" i="7"/>
  <c r="BG986" i="7"/>
  <c r="BF986" i="7"/>
  <c r="T986" i="7"/>
  <c r="R986" i="7"/>
  <c r="P986" i="7"/>
  <c r="BI982" i="7"/>
  <c r="BH982" i="7"/>
  <c r="BG982" i="7"/>
  <c r="BF982" i="7"/>
  <c r="T982" i="7"/>
  <c r="R982" i="7"/>
  <c r="P982" i="7"/>
  <c r="BI978" i="7"/>
  <c r="BH978" i="7"/>
  <c r="BG978" i="7"/>
  <c r="BF978" i="7"/>
  <c r="T978" i="7"/>
  <c r="R978" i="7"/>
  <c r="P978" i="7"/>
  <c r="BI974" i="7"/>
  <c r="BH974" i="7"/>
  <c r="BG974" i="7"/>
  <c r="BF974" i="7"/>
  <c r="T974" i="7"/>
  <c r="R974" i="7"/>
  <c r="P974" i="7"/>
  <c r="BI970" i="7"/>
  <c r="BH970" i="7"/>
  <c r="BG970" i="7"/>
  <c r="BF970" i="7"/>
  <c r="T970" i="7"/>
  <c r="R970" i="7"/>
  <c r="P970" i="7"/>
  <c r="BI966" i="7"/>
  <c r="BH966" i="7"/>
  <c r="BG966" i="7"/>
  <c r="BF966" i="7"/>
  <c r="T966" i="7"/>
  <c r="R966" i="7"/>
  <c r="P966" i="7"/>
  <c r="BI962" i="7"/>
  <c r="BH962" i="7"/>
  <c r="BG962" i="7"/>
  <c r="BF962" i="7"/>
  <c r="T962" i="7"/>
  <c r="R962" i="7"/>
  <c r="P962" i="7"/>
  <c r="BI958" i="7"/>
  <c r="BH958" i="7"/>
  <c r="BG958" i="7"/>
  <c r="BF958" i="7"/>
  <c r="T958" i="7"/>
  <c r="R958" i="7"/>
  <c r="P958" i="7"/>
  <c r="BI954" i="7"/>
  <c r="BH954" i="7"/>
  <c r="BG954" i="7"/>
  <c r="BF954" i="7"/>
  <c r="T954" i="7"/>
  <c r="R954" i="7"/>
  <c r="P954" i="7"/>
  <c r="BI950" i="7"/>
  <c r="BH950" i="7"/>
  <c r="BG950" i="7"/>
  <c r="BF950" i="7"/>
  <c r="T950" i="7"/>
  <c r="R950" i="7"/>
  <c r="P950" i="7"/>
  <c r="BI937" i="7"/>
  <c r="BH937" i="7"/>
  <c r="BG937" i="7"/>
  <c r="BF937" i="7"/>
  <c r="T937" i="7"/>
  <c r="R937" i="7"/>
  <c r="P937" i="7"/>
  <c r="BI924" i="7"/>
  <c r="BH924" i="7"/>
  <c r="BG924" i="7"/>
  <c r="BF924" i="7"/>
  <c r="T924" i="7"/>
  <c r="R924" i="7"/>
  <c r="P924" i="7"/>
  <c r="BI911" i="7"/>
  <c r="BH911" i="7"/>
  <c r="BG911" i="7"/>
  <c r="BF911" i="7"/>
  <c r="T911" i="7"/>
  <c r="R911" i="7"/>
  <c r="P911" i="7"/>
  <c r="BI898" i="7"/>
  <c r="BH898" i="7"/>
  <c r="BG898" i="7"/>
  <c r="BF898" i="7"/>
  <c r="T898" i="7"/>
  <c r="R898" i="7"/>
  <c r="P898" i="7"/>
  <c r="BI885" i="7"/>
  <c r="BH885" i="7"/>
  <c r="BG885" i="7"/>
  <c r="BF885" i="7"/>
  <c r="T885" i="7"/>
  <c r="R885" i="7"/>
  <c r="P885" i="7"/>
  <c r="BI872" i="7"/>
  <c r="BH872" i="7"/>
  <c r="BG872" i="7"/>
  <c r="BF872" i="7"/>
  <c r="T872" i="7"/>
  <c r="R872" i="7"/>
  <c r="P872" i="7"/>
  <c r="BI859" i="7"/>
  <c r="BH859" i="7"/>
  <c r="BG859" i="7"/>
  <c r="BF859" i="7"/>
  <c r="T859" i="7"/>
  <c r="R859" i="7"/>
  <c r="P859" i="7"/>
  <c r="BI855" i="7"/>
  <c r="BH855" i="7"/>
  <c r="BG855" i="7"/>
  <c r="BF855" i="7"/>
  <c r="T855" i="7"/>
  <c r="R855" i="7"/>
  <c r="P855" i="7"/>
  <c r="BI851" i="7"/>
  <c r="BH851" i="7"/>
  <c r="BG851" i="7"/>
  <c r="BF851" i="7"/>
  <c r="T851" i="7"/>
  <c r="R851" i="7"/>
  <c r="P851" i="7"/>
  <c r="BI847" i="7"/>
  <c r="BH847" i="7"/>
  <c r="BG847" i="7"/>
  <c r="BF847" i="7"/>
  <c r="T847" i="7"/>
  <c r="R847" i="7"/>
  <c r="P847" i="7"/>
  <c r="BI843" i="7"/>
  <c r="BH843" i="7"/>
  <c r="BG843" i="7"/>
  <c r="BF843" i="7"/>
  <c r="T843" i="7"/>
  <c r="R843" i="7"/>
  <c r="P843" i="7"/>
  <c r="BI839" i="7"/>
  <c r="BH839" i="7"/>
  <c r="BG839" i="7"/>
  <c r="BF839" i="7"/>
  <c r="T839" i="7"/>
  <c r="R839" i="7"/>
  <c r="P839" i="7"/>
  <c r="BI835" i="7"/>
  <c r="BH835" i="7"/>
  <c r="BG835" i="7"/>
  <c r="BF835" i="7"/>
  <c r="T835" i="7"/>
  <c r="R835" i="7"/>
  <c r="P835" i="7"/>
  <c r="BI830" i="7"/>
  <c r="BH830" i="7"/>
  <c r="BG830" i="7"/>
  <c r="BF830" i="7"/>
  <c r="T830" i="7"/>
  <c r="R830" i="7"/>
  <c r="P830" i="7"/>
  <c r="BI826" i="7"/>
  <c r="BH826" i="7"/>
  <c r="BG826" i="7"/>
  <c r="BF826" i="7"/>
  <c r="T826" i="7"/>
  <c r="R826" i="7"/>
  <c r="P826" i="7"/>
  <c r="BI822" i="7"/>
  <c r="BH822" i="7"/>
  <c r="BG822" i="7"/>
  <c r="BF822" i="7"/>
  <c r="T822" i="7"/>
  <c r="R822" i="7"/>
  <c r="P822" i="7"/>
  <c r="BI818" i="7"/>
  <c r="BH818" i="7"/>
  <c r="BG818" i="7"/>
  <c r="BF818" i="7"/>
  <c r="T818" i="7"/>
  <c r="R818" i="7"/>
  <c r="P818" i="7"/>
  <c r="BI814" i="7"/>
  <c r="BH814" i="7"/>
  <c r="BG814" i="7"/>
  <c r="BF814" i="7"/>
  <c r="T814" i="7"/>
  <c r="R814" i="7"/>
  <c r="P814" i="7"/>
  <c r="BI810" i="7"/>
  <c r="BH810" i="7"/>
  <c r="BG810" i="7"/>
  <c r="BF810" i="7"/>
  <c r="T810" i="7"/>
  <c r="R810" i="7"/>
  <c r="P810" i="7"/>
  <c r="BI805" i="7"/>
  <c r="BH805" i="7"/>
  <c r="BG805" i="7"/>
  <c r="BF805" i="7"/>
  <c r="T805" i="7"/>
  <c r="R805" i="7"/>
  <c r="P805" i="7"/>
  <c r="BI800" i="7"/>
  <c r="BH800" i="7"/>
  <c r="BG800" i="7"/>
  <c r="BF800" i="7"/>
  <c r="T800" i="7"/>
  <c r="R800" i="7"/>
  <c r="P800" i="7"/>
  <c r="BI795" i="7"/>
  <c r="BH795" i="7"/>
  <c r="BG795" i="7"/>
  <c r="BF795" i="7"/>
  <c r="T795" i="7"/>
  <c r="R795" i="7"/>
  <c r="P795" i="7"/>
  <c r="BI790" i="7"/>
  <c r="BH790" i="7"/>
  <c r="BG790" i="7"/>
  <c r="BF790" i="7"/>
  <c r="T790" i="7"/>
  <c r="R790" i="7"/>
  <c r="P790" i="7"/>
  <c r="BI785" i="7"/>
  <c r="BH785" i="7"/>
  <c r="BG785" i="7"/>
  <c r="BF785" i="7"/>
  <c r="T785" i="7"/>
  <c r="R785" i="7"/>
  <c r="P785" i="7"/>
  <c r="BI780" i="7"/>
  <c r="BH780" i="7"/>
  <c r="BG780" i="7"/>
  <c r="BF780" i="7"/>
  <c r="T780" i="7"/>
  <c r="R780" i="7"/>
  <c r="P780" i="7"/>
  <c r="BI773" i="7"/>
  <c r="BH773" i="7"/>
  <c r="BG773" i="7"/>
  <c r="BF773" i="7"/>
  <c r="T773" i="7"/>
  <c r="R773" i="7"/>
  <c r="P773" i="7"/>
  <c r="BI768" i="7"/>
  <c r="BH768" i="7"/>
  <c r="BG768" i="7"/>
  <c r="BF768" i="7"/>
  <c r="T768" i="7"/>
  <c r="R768" i="7"/>
  <c r="P768" i="7"/>
  <c r="BI761" i="7"/>
  <c r="BH761" i="7"/>
  <c r="BG761" i="7"/>
  <c r="BF761" i="7"/>
  <c r="T761" i="7"/>
  <c r="R761" i="7"/>
  <c r="P761" i="7"/>
  <c r="BI756" i="7"/>
  <c r="BH756" i="7"/>
  <c r="BG756" i="7"/>
  <c r="BF756" i="7"/>
  <c r="T756" i="7"/>
  <c r="R756" i="7"/>
  <c r="P756" i="7"/>
  <c r="BI749" i="7"/>
  <c r="BH749" i="7"/>
  <c r="BG749" i="7"/>
  <c r="BF749" i="7"/>
  <c r="T749" i="7"/>
  <c r="R749" i="7"/>
  <c r="P749" i="7"/>
  <c r="BI744" i="7"/>
  <c r="BH744" i="7"/>
  <c r="BG744" i="7"/>
  <c r="BF744" i="7"/>
  <c r="T744" i="7"/>
  <c r="R744" i="7"/>
  <c r="P744" i="7"/>
  <c r="BI737" i="7"/>
  <c r="BH737" i="7"/>
  <c r="BG737" i="7"/>
  <c r="BF737" i="7"/>
  <c r="T737" i="7"/>
  <c r="R737" i="7"/>
  <c r="P737" i="7"/>
  <c r="BI732" i="7"/>
  <c r="BH732" i="7"/>
  <c r="BG732" i="7"/>
  <c r="BF732" i="7"/>
  <c r="T732" i="7"/>
  <c r="R732" i="7"/>
  <c r="P732" i="7"/>
  <c r="BI725" i="7"/>
  <c r="BH725" i="7"/>
  <c r="BG725" i="7"/>
  <c r="BF725" i="7"/>
  <c r="T725" i="7"/>
  <c r="R725" i="7"/>
  <c r="P725" i="7"/>
  <c r="BI720" i="7"/>
  <c r="BH720" i="7"/>
  <c r="BG720" i="7"/>
  <c r="BF720" i="7"/>
  <c r="T720" i="7"/>
  <c r="R720" i="7"/>
  <c r="P720" i="7"/>
  <c r="BI713" i="7"/>
  <c r="BH713" i="7"/>
  <c r="BG713" i="7"/>
  <c r="BF713" i="7"/>
  <c r="T713" i="7"/>
  <c r="R713" i="7"/>
  <c r="P713" i="7"/>
  <c r="BI708" i="7"/>
  <c r="BH708" i="7"/>
  <c r="BG708" i="7"/>
  <c r="BF708" i="7"/>
  <c r="T708" i="7"/>
  <c r="R708" i="7"/>
  <c r="P708" i="7"/>
  <c r="BI701" i="7"/>
  <c r="BH701" i="7"/>
  <c r="BG701" i="7"/>
  <c r="BF701" i="7"/>
  <c r="T701" i="7"/>
  <c r="R701" i="7"/>
  <c r="P701" i="7"/>
  <c r="BI696" i="7"/>
  <c r="BH696" i="7"/>
  <c r="BG696" i="7"/>
  <c r="BF696" i="7"/>
  <c r="T696" i="7"/>
  <c r="R696" i="7"/>
  <c r="P696" i="7"/>
  <c r="BI689" i="7"/>
  <c r="BH689" i="7"/>
  <c r="BG689" i="7"/>
  <c r="BF689" i="7"/>
  <c r="T689" i="7"/>
  <c r="R689" i="7"/>
  <c r="P689" i="7"/>
  <c r="BI684" i="7"/>
  <c r="BH684" i="7"/>
  <c r="BG684" i="7"/>
  <c r="BF684" i="7"/>
  <c r="T684" i="7"/>
  <c r="R684" i="7"/>
  <c r="P684" i="7"/>
  <c r="BI677" i="7"/>
  <c r="BH677" i="7"/>
  <c r="BG677" i="7"/>
  <c r="BF677" i="7"/>
  <c r="T677" i="7"/>
  <c r="R677" i="7"/>
  <c r="P677" i="7"/>
  <c r="BI672" i="7"/>
  <c r="BH672" i="7"/>
  <c r="BG672" i="7"/>
  <c r="BF672" i="7"/>
  <c r="T672" i="7"/>
  <c r="R672" i="7"/>
  <c r="P672" i="7"/>
  <c r="BI665" i="7"/>
  <c r="BH665" i="7"/>
  <c r="BG665" i="7"/>
  <c r="BF665" i="7"/>
  <c r="T665" i="7"/>
  <c r="R665" i="7"/>
  <c r="P665" i="7"/>
  <c r="BI660" i="7"/>
  <c r="BH660" i="7"/>
  <c r="BG660" i="7"/>
  <c r="BF660" i="7"/>
  <c r="T660" i="7"/>
  <c r="R660" i="7"/>
  <c r="P660" i="7"/>
  <c r="BI653" i="7"/>
  <c r="BH653" i="7"/>
  <c r="BG653" i="7"/>
  <c r="BF653" i="7"/>
  <c r="T653" i="7"/>
  <c r="R653" i="7"/>
  <c r="P653" i="7"/>
  <c r="BI649" i="7"/>
  <c r="BH649" i="7"/>
  <c r="BG649" i="7"/>
  <c r="BF649" i="7"/>
  <c r="T649" i="7"/>
  <c r="R649" i="7"/>
  <c r="P649" i="7"/>
  <c r="BI645" i="7"/>
  <c r="BH645" i="7"/>
  <c r="BG645" i="7"/>
  <c r="BF645" i="7"/>
  <c r="T645" i="7"/>
  <c r="R645" i="7"/>
  <c r="P645" i="7"/>
  <c r="BI641" i="7"/>
  <c r="BH641" i="7"/>
  <c r="BG641" i="7"/>
  <c r="BF641" i="7"/>
  <c r="T641" i="7"/>
  <c r="R641" i="7"/>
  <c r="P641" i="7"/>
  <c r="BI637" i="7"/>
  <c r="BH637" i="7"/>
  <c r="BG637" i="7"/>
  <c r="BF637" i="7"/>
  <c r="T637" i="7"/>
  <c r="R637" i="7"/>
  <c r="P637" i="7"/>
  <c r="BI633" i="7"/>
  <c r="BH633" i="7"/>
  <c r="BG633" i="7"/>
  <c r="BF633" i="7"/>
  <c r="T633" i="7"/>
  <c r="R633" i="7"/>
  <c r="P633" i="7"/>
  <c r="BI629" i="7"/>
  <c r="BH629" i="7"/>
  <c r="BG629" i="7"/>
  <c r="BF629" i="7"/>
  <c r="T629" i="7"/>
  <c r="R629" i="7"/>
  <c r="P629" i="7"/>
  <c r="BI625" i="7"/>
  <c r="BH625" i="7"/>
  <c r="BG625" i="7"/>
  <c r="BF625" i="7"/>
  <c r="T625" i="7"/>
  <c r="R625" i="7"/>
  <c r="P625" i="7"/>
  <c r="BI602" i="7"/>
  <c r="BH602" i="7"/>
  <c r="BG602" i="7"/>
  <c r="BF602" i="7"/>
  <c r="T602" i="7"/>
  <c r="R602" i="7"/>
  <c r="P602" i="7"/>
  <c r="BI600" i="7"/>
  <c r="BH600" i="7"/>
  <c r="BG600" i="7"/>
  <c r="BF600" i="7"/>
  <c r="T600" i="7"/>
  <c r="R600" i="7"/>
  <c r="P600" i="7"/>
  <c r="BI599" i="7"/>
  <c r="BH599" i="7"/>
  <c r="BG599" i="7"/>
  <c r="BF599" i="7"/>
  <c r="T599" i="7"/>
  <c r="R599" i="7"/>
  <c r="P599" i="7"/>
  <c r="BI591" i="7"/>
  <c r="BH591" i="7"/>
  <c r="BG591" i="7"/>
  <c r="BF591" i="7"/>
  <c r="T591" i="7"/>
  <c r="R591" i="7"/>
  <c r="P591" i="7"/>
  <c r="BI589" i="7"/>
  <c r="BH589" i="7"/>
  <c r="BG589" i="7"/>
  <c r="BF589" i="7"/>
  <c r="T589" i="7"/>
  <c r="R589" i="7"/>
  <c r="P589" i="7"/>
  <c r="BI588" i="7"/>
  <c r="BH588" i="7"/>
  <c r="BG588" i="7"/>
  <c r="BF588" i="7"/>
  <c r="T588" i="7"/>
  <c r="R588" i="7"/>
  <c r="P588" i="7"/>
  <c r="BI584" i="7"/>
  <c r="BH584" i="7"/>
  <c r="BG584" i="7"/>
  <c r="BF584" i="7"/>
  <c r="T584" i="7"/>
  <c r="R584" i="7"/>
  <c r="P584" i="7"/>
  <c r="BI580" i="7"/>
  <c r="BH580" i="7"/>
  <c r="BG580" i="7"/>
  <c r="BF580" i="7"/>
  <c r="T580" i="7"/>
  <c r="R580" i="7"/>
  <c r="P580" i="7"/>
  <c r="BI576" i="7"/>
  <c r="BH576" i="7"/>
  <c r="BG576" i="7"/>
  <c r="BF576" i="7"/>
  <c r="T576" i="7"/>
  <c r="R576" i="7"/>
  <c r="P576" i="7"/>
  <c r="BI572" i="7"/>
  <c r="BH572" i="7"/>
  <c r="BG572" i="7"/>
  <c r="BF572" i="7"/>
  <c r="T572" i="7"/>
  <c r="R572" i="7"/>
  <c r="P572" i="7"/>
  <c r="BI568" i="7"/>
  <c r="BH568" i="7"/>
  <c r="BG568" i="7"/>
  <c r="BF568" i="7"/>
  <c r="T568" i="7"/>
  <c r="R568" i="7"/>
  <c r="P568" i="7"/>
  <c r="BI564" i="7"/>
  <c r="BH564" i="7"/>
  <c r="BG564" i="7"/>
  <c r="BF564" i="7"/>
  <c r="T564" i="7"/>
  <c r="R564" i="7"/>
  <c r="P564" i="7"/>
  <c r="BI560" i="7"/>
  <c r="BH560" i="7"/>
  <c r="BG560" i="7"/>
  <c r="BF560" i="7"/>
  <c r="T560" i="7"/>
  <c r="R560" i="7"/>
  <c r="P560" i="7"/>
  <c r="BI556" i="7"/>
  <c r="BH556" i="7"/>
  <c r="BG556" i="7"/>
  <c r="BF556" i="7"/>
  <c r="T556" i="7"/>
  <c r="R556" i="7"/>
  <c r="P556" i="7"/>
  <c r="BI552" i="7"/>
  <c r="BH552" i="7"/>
  <c r="BG552" i="7"/>
  <c r="BF552" i="7"/>
  <c r="T552" i="7"/>
  <c r="R552" i="7"/>
  <c r="P552" i="7"/>
  <c r="BI548" i="7"/>
  <c r="BH548" i="7"/>
  <c r="BG548" i="7"/>
  <c r="BF548" i="7"/>
  <c r="T548" i="7"/>
  <c r="R548" i="7"/>
  <c r="P548" i="7"/>
  <c r="BI544" i="7"/>
  <c r="BH544" i="7"/>
  <c r="BG544" i="7"/>
  <c r="BF544" i="7"/>
  <c r="T544" i="7"/>
  <c r="R544" i="7"/>
  <c r="P544" i="7"/>
  <c r="BI540" i="7"/>
  <c r="BH540" i="7"/>
  <c r="BG540" i="7"/>
  <c r="BF540" i="7"/>
  <c r="T540" i="7"/>
  <c r="R540" i="7"/>
  <c r="P540" i="7"/>
  <c r="BI536" i="7"/>
  <c r="BH536" i="7"/>
  <c r="BG536" i="7"/>
  <c r="BF536" i="7"/>
  <c r="T536" i="7"/>
  <c r="R536" i="7"/>
  <c r="P536" i="7"/>
  <c r="BI532" i="7"/>
  <c r="BH532" i="7"/>
  <c r="BG532" i="7"/>
  <c r="BF532" i="7"/>
  <c r="T532" i="7"/>
  <c r="R532" i="7"/>
  <c r="P532" i="7"/>
  <c r="BI528" i="7"/>
  <c r="BH528" i="7"/>
  <c r="BG528" i="7"/>
  <c r="BF528" i="7"/>
  <c r="T528" i="7"/>
  <c r="R528" i="7"/>
  <c r="P528" i="7"/>
  <c r="BI524" i="7"/>
  <c r="BH524" i="7"/>
  <c r="BG524" i="7"/>
  <c r="BF524" i="7"/>
  <c r="T524" i="7"/>
  <c r="R524" i="7"/>
  <c r="P524" i="7"/>
  <c r="BI520" i="7"/>
  <c r="BH520" i="7"/>
  <c r="BG520" i="7"/>
  <c r="BF520" i="7"/>
  <c r="T520" i="7"/>
  <c r="R520" i="7"/>
  <c r="P520" i="7"/>
  <c r="BI516" i="7"/>
  <c r="BH516" i="7"/>
  <c r="BG516" i="7"/>
  <c r="BF516" i="7"/>
  <c r="T516" i="7"/>
  <c r="R516" i="7"/>
  <c r="P516" i="7"/>
  <c r="BI512" i="7"/>
  <c r="BH512" i="7"/>
  <c r="BG512" i="7"/>
  <c r="BF512" i="7"/>
  <c r="T512" i="7"/>
  <c r="R512" i="7"/>
  <c r="P512" i="7"/>
  <c r="BI508" i="7"/>
  <c r="BH508" i="7"/>
  <c r="BG508" i="7"/>
  <c r="BF508" i="7"/>
  <c r="T508" i="7"/>
  <c r="R508" i="7"/>
  <c r="P508" i="7"/>
  <c r="BI504" i="7"/>
  <c r="BH504" i="7"/>
  <c r="BG504" i="7"/>
  <c r="BF504" i="7"/>
  <c r="T504" i="7"/>
  <c r="R504" i="7"/>
  <c r="P504" i="7"/>
  <c r="BI500" i="7"/>
  <c r="BH500" i="7"/>
  <c r="BG500" i="7"/>
  <c r="BF500" i="7"/>
  <c r="T500" i="7"/>
  <c r="R500" i="7"/>
  <c r="P500" i="7"/>
  <c r="BI496" i="7"/>
  <c r="BH496" i="7"/>
  <c r="BG496" i="7"/>
  <c r="BF496" i="7"/>
  <c r="T496" i="7"/>
  <c r="R496" i="7"/>
  <c r="P496" i="7"/>
  <c r="BI492" i="7"/>
  <c r="BH492" i="7"/>
  <c r="BG492" i="7"/>
  <c r="BF492" i="7"/>
  <c r="T492" i="7"/>
  <c r="R492" i="7"/>
  <c r="P492" i="7"/>
  <c r="BI479" i="7"/>
  <c r="BH479" i="7"/>
  <c r="BG479" i="7"/>
  <c r="BF479" i="7"/>
  <c r="T479" i="7"/>
  <c r="R479" i="7"/>
  <c r="P479" i="7"/>
  <c r="BI466" i="7"/>
  <c r="BH466" i="7"/>
  <c r="BG466" i="7"/>
  <c r="BF466" i="7"/>
  <c r="T466" i="7"/>
  <c r="R466" i="7"/>
  <c r="P466" i="7"/>
  <c r="BI453" i="7"/>
  <c r="BH453" i="7"/>
  <c r="BG453" i="7"/>
  <c r="BF453" i="7"/>
  <c r="T453" i="7"/>
  <c r="R453" i="7"/>
  <c r="P453" i="7"/>
  <c r="BI440" i="7"/>
  <c r="BH440" i="7"/>
  <c r="BG440" i="7"/>
  <c r="BF440" i="7"/>
  <c r="T440" i="7"/>
  <c r="R440" i="7"/>
  <c r="P440" i="7"/>
  <c r="BI427" i="7"/>
  <c r="BH427" i="7"/>
  <c r="BG427" i="7"/>
  <c r="BF427" i="7"/>
  <c r="T427" i="7"/>
  <c r="R427" i="7"/>
  <c r="P427" i="7"/>
  <c r="BI414" i="7"/>
  <c r="BH414" i="7"/>
  <c r="BG414" i="7"/>
  <c r="BF414" i="7"/>
  <c r="T414" i="7"/>
  <c r="R414" i="7"/>
  <c r="P414" i="7"/>
  <c r="BI401" i="7"/>
  <c r="BH401" i="7"/>
  <c r="BG401" i="7"/>
  <c r="BF401" i="7"/>
  <c r="T401" i="7"/>
  <c r="R401" i="7"/>
  <c r="P401" i="7"/>
  <c r="BI397" i="7"/>
  <c r="BH397" i="7"/>
  <c r="BG397" i="7"/>
  <c r="BF397" i="7"/>
  <c r="T397" i="7"/>
  <c r="R397" i="7"/>
  <c r="P397" i="7"/>
  <c r="BI393" i="7"/>
  <c r="BH393" i="7"/>
  <c r="BG393" i="7"/>
  <c r="BF393" i="7"/>
  <c r="T393" i="7"/>
  <c r="R393" i="7"/>
  <c r="P393" i="7"/>
  <c r="BI389" i="7"/>
  <c r="BH389" i="7"/>
  <c r="BG389" i="7"/>
  <c r="BF389" i="7"/>
  <c r="T389" i="7"/>
  <c r="R389" i="7"/>
  <c r="P389" i="7"/>
  <c r="BI385" i="7"/>
  <c r="BH385" i="7"/>
  <c r="BG385" i="7"/>
  <c r="BF385" i="7"/>
  <c r="T385" i="7"/>
  <c r="R385" i="7"/>
  <c r="P385" i="7"/>
  <c r="BI381" i="7"/>
  <c r="BH381" i="7"/>
  <c r="BG381" i="7"/>
  <c r="BF381" i="7"/>
  <c r="T381" i="7"/>
  <c r="R381" i="7"/>
  <c r="P381" i="7"/>
  <c r="BI377" i="7"/>
  <c r="BH377" i="7"/>
  <c r="BG377" i="7"/>
  <c r="BF377" i="7"/>
  <c r="T377" i="7"/>
  <c r="R377" i="7"/>
  <c r="P377" i="7"/>
  <c r="BI373" i="7"/>
  <c r="BH373" i="7"/>
  <c r="BG373" i="7"/>
  <c r="BF373" i="7"/>
  <c r="T373" i="7"/>
  <c r="R373" i="7"/>
  <c r="P373" i="7"/>
  <c r="BI369" i="7"/>
  <c r="BH369" i="7"/>
  <c r="BG369" i="7"/>
  <c r="BF369" i="7"/>
  <c r="T369" i="7"/>
  <c r="R369" i="7"/>
  <c r="P369" i="7"/>
  <c r="BI365" i="7"/>
  <c r="BH365" i="7"/>
  <c r="BG365" i="7"/>
  <c r="BF365" i="7"/>
  <c r="T365" i="7"/>
  <c r="R365" i="7"/>
  <c r="P365" i="7"/>
  <c r="BI361" i="7"/>
  <c r="BH361" i="7"/>
  <c r="BG361" i="7"/>
  <c r="BF361" i="7"/>
  <c r="T361" i="7"/>
  <c r="R361" i="7"/>
  <c r="P361" i="7"/>
  <c r="BI357" i="7"/>
  <c r="BH357" i="7"/>
  <c r="BG357" i="7"/>
  <c r="BF357" i="7"/>
  <c r="T357" i="7"/>
  <c r="R357" i="7"/>
  <c r="P357" i="7"/>
  <c r="BI353" i="7"/>
  <c r="BH353" i="7"/>
  <c r="BG353" i="7"/>
  <c r="BF353" i="7"/>
  <c r="T353" i="7"/>
  <c r="R353" i="7"/>
  <c r="P353" i="7"/>
  <c r="BI348" i="7"/>
  <c r="BH348" i="7"/>
  <c r="BG348" i="7"/>
  <c r="BF348" i="7"/>
  <c r="T348" i="7"/>
  <c r="R348" i="7"/>
  <c r="P348" i="7"/>
  <c r="BI343" i="7"/>
  <c r="BH343" i="7"/>
  <c r="BG343" i="7"/>
  <c r="BF343" i="7"/>
  <c r="T343" i="7"/>
  <c r="R343" i="7"/>
  <c r="P343" i="7"/>
  <c r="BI338" i="7"/>
  <c r="BH338" i="7"/>
  <c r="BG338" i="7"/>
  <c r="BF338" i="7"/>
  <c r="T338" i="7"/>
  <c r="R338" i="7"/>
  <c r="P338" i="7"/>
  <c r="BI333" i="7"/>
  <c r="BH333" i="7"/>
  <c r="BG333" i="7"/>
  <c r="BF333" i="7"/>
  <c r="T333" i="7"/>
  <c r="R333" i="7"/>
  <c r="P333" i="7"/>
  <c r="BI328" i="7"/>
  <c r="BH328" i="7"/>
  <c r="BG328" i="7"/>
  <c r="BF328" i="7"/>
  <c r="T328" i="7"/>
  <c r="R328" i="7"/>
  <c r="P328" i="7"/>
  <c r="BI321" i="7"/>
  <c r="BH321" i="7"/>
  <c r="BG321" i="7"/>
  <c r="BF321" i="7"/>
  <c r="T321" i="7"/>
  <c r="R321" i="7"/>
  <c r="P321" i="7"/>
  <c r="BI316" i="7"/>
  <c r="BH316" i="7"/>
  <c r="BG316" i="7"/>
  <c r="BF316" i="7"/>
  <c r="T316" i="7"/>
  <c r="R316" i="7"/>
  <c r="P316" i="7"/>
  <c r="BI309" i="7"/>
  <c r="BH309" i="7"/>
  <c r="BG309" i="7"/>
  <c r="BF309" i="7"/>
  <c r="T309" i="7"/>
  <c r="R309" i="7"/>
  <c r="P309" i="7"/>
  <c r="BI304" i="7"/>
  <c r="BH304" i="7"/>
  <c r="BG304" i="7"/>
  <c r="BF304" i="7"/>
  <c r="T304" i="7"/>
  <c r="R304" i="7"/>
  <c r="P304" i="7"/>
  <c r="BI297" i="7"/>
  <c r="BH297" i="7"/>
  <c r="BG297" i="7"/>
  <c r="BF297" i="7"/>
  <c r="T297" i="7"/>
  <c r="R297" i="7"/>
  <c r="P297" i="7"/>
  <c r="BI292" i="7"/>
  <c r="BH292" i="7"/>
  <c r="BG292" i="7"/>
  <c r="BF292" i="7"/>
  <c r="T292" i="7"/>
  <c r="R292" i="7"/>
  <c r="P292" i="7"/>
  <c r="BI285" i="7"/>
  <c r="BH285" i="7"/>
  <c r="BG285" i="7"/>
  <c r="BF285" i="7"/>
  <c r="T285" i="7"/>
  <c r="R285" i="7"/>
  <c r="P285" i="7"/>
  <c r="BI280" i="7"/>
  <c r="BH280" i="7"/>
  <c r="BG280" i="7"/>
  <c r="BF280" i="7"/>
  <c r="T280" i="7"/>
  <c r="R280" i="7"/>
  <c r="P280" i="7"/>
  <c r="BI273" i="7"/>
  <c r="BH273" i="7"/>
  <c r="BG273" i="7"/>
  <c r="BF273" i="7"/>
  <c r="T273" i="7"/>
  <c r="R273" i="7"/>
  <c r="P273" i="7"/>
  <c r="BI268" i="7"/>
  <c r="BH268" i="7"/>
  <c r="BG268" i="7"/>
  <c r="BF268" i="7"/>
  <c r="T268" i="7"/>
  <c r="R268" i="7"/>
  <c r="P268" i="7"/>
  <c r="BI261" i="7"/>
  <c r="BH261" i="7"/>
  <c r="BG261" i="7"/>
  <c r="BF261" i="7"/>
  <c r="T261" i="7"/>
  <c r="R261" i="7"/>
  <c r="P261" i="7"/>
  <c r="BI256" i="7"/>
  <c r="BH256" i="7"/>
  <c r="BG256" i="7"/>
  <c r="BF256" i="7"/>
  <c r="T256" i="7"/>
  <c r="R256" i="7"/>
  <c r="P256" i="7"/>
  <c r="BI249" i="7"/>
  <c r="BH249" i="7"/>
  <c r="BG249" i="7"/>
  <c r="BF249" i="7"/>
  <c r="T249" i="7"/>
  <c r="R249" i="7"/>
  <c r="P249" i="7"/>
  <c r="BI244" i="7"/>
  <c r="BH244" i="7"/>
  <c r="BG244" i="7"/>
  <c r="BF244" i="7"/>
  <c r="T244" i="7"/>
  <c r="R244" i="7"/>
  <c r="P244" i="7"/>
  <c r="BI237" i="7"/>
  <c r="BH237" i="7"/>
  <c r="BG237" i="7"/>
  <c r="BF237" i="7"/>
  <c r="T237" i="7"/>
  <c r="R237" i="7"/>
  <c r="P237" i="7"/>
  <c r="BI232" i="7"/>
  <c r="BH232" i="7"/>
  <c r="BG232" i="7"/>
  <c r="BF232" i="7"/>
  <c r="T232" i="7"/>
  <c r="R232" i="7"/>
  <c r="P232" i="7"/>
  <c r="BI225" i="7"/>
  <c r="BH225" i="7"/>
  <c r="BG225" i="7"/>
  <c r="BF225" i="7"/>
  <c r="T225" i="7"/>
  <c r="R225" i="7"/>
  <c r="P225" i="7"/>
  <c r="BI220" i="7"/>
  <c r="BH220" i="7"/>
  <c r="BG220" i="7"/>
  <c r="BF220" i="7"/>
  <c r="T220" i="7"/>
  <c r="R220" i="7"/>
  <c r="P220" i="7"/>
  <c r="BI213" i="7"/>
  <c r="BH213" i="7"/>
  <c r="BG213" i="7"/>
  <c r="BF213" i="7"/>
  <c r="T213" i="7"/>
  <c r="R213" i="7"/>
  <c r="P213" i="7"/>
  <c r="BI208" i="7"/>
  <c r="BH208" i="7"/>
  <c r="BG208" i="7"/>
  <c r="BF208" i="7"/>
  <c r="T208" i="7"/>
  <c r="R208" i="7"/>
  <c r="P208" i="7"/>
  <c r="BI201" i="7"/>
  <c r="BH201" i="7"/>
  <c r="BG201" i="7"/>
  <c r="BF201" i="7"/>
  <c r="T201" i="7"/>
  <c r="R201" i="7"/>
  <c r="P201" i="7"/>
  <c r="BI197" i="7"/>
  <c r="BH197" i="7"/>
  <c r="BG197" i="7"/>
  <c r="BF197" i="7"/>
  <c r="T197" i="7"/>
  <c r="R197" i="7"/>
  <c r="P197" i="7"/>
  <c r="BI193" i="7"/>
  <c r="BH193" i="7"/>
  <c r="BG193" i="7"/>
  <c r="BF193" i="7"/>
  <c r="T193" i="7"/>
  <c r="R193" i="7"/>
  <c r="P193" i="7"/>
  <c r="BI189" i="7"/>
  <c r="BH189" i="7"/>
  <c r="BG189" i="7"/>
  <c r="BF189" i="7"/>
  <c r="T189" i="7"/>
  <c r="R189" i="7"/>
  <c r="P189" i="7"/>
  <c r="BI185" i="7"/>
  <c r="BH185" i="7"/>
  <c r="BG185" i="7"/>
  <c r="BF185" i="7"/>
  <c r="T185" i="7"/>
  <c r="R185" i="7"/>
  <c r="P185" i="7"/>
  <c r="BI181" i="7"/>
  <c r="BH181" i="7"/>
  <c r="BG181" i="7"/>
  <c r="BF181" i="7"/>
  <c r="T181" i="7"/>
  <c r="R181" i="7"/>
  <c r="P181" i="7"/>
  <c r="BI177" i="7"/>
  <c r="BH177" i="7"/>
  <c r="BG177" i="7"/>
  <c r="BF177" i="7"/>
  <c r="T177" i="7"/>
  <c r="R177" i="7"/>
  <c r="P177" i="7"/>
  <c r="BI173" i="7"/>
  <c r="BH173" i="7"/>
  <c r="BG173" i="7"/>
  <c r="BF173" i="7"/>
  <c r="T173" i="7"/>
  <c r="R173" i="7"/>
  <c r="P173" i="7"/>
  <c r="BI150" i="7"/>
  <c r="BH150" i="7"/>
  <c r="BG150" i="7"/>
  <c r="BF150" i="7"/>
  <c r="T150" i="7"/>
  <c r="R150" i="7"/>
  <c r="P150" i="7"/>
  <c r="J145" i="7"/>
  <c r="J144" i="7"/>
  <c r="F144" i="7"/>
  <c r="F142" i="7"/>
  <c r="E140" i="7"/>
  <c r="J96" i="7"/>
  <c r="J95" i="7"/>
  <c r="F95" i="7"/>
  <c r="F93" i="7"/>
  <c r="E91" i="7"/>
  <c r="J22" i="7"/>
  <c r="E22" i="7"/>
  <c r="F96" i="7" s="1"/>
  <c r="J21" i="7"/>
  <c r="J16" i="7"/>
  <c r="J93" i="7" s="1"/>
  <c r="E7" i="7"/>
  <c r="E134" i="7" s="1"/>
  <c r="J41" i="6"/>
  <c r="J40" i="6"/>
  <c r="AY101" i="1"/>
  <c r="J39" i="6"/>
  <c r="AX101" i="1"/>
  <c r="BI349" i="6"/>
  <c r="BH349" i="6"/>
  <c r="BG349" i="6"/>
  <c r="BF349" i="6"/>
  <c r="T349" i="6"/>
  <c r="R349" i="6"/>
  <c r="P349" i="6"/>
  <c r="BI348" i="6"/>
  <c r="BH348" i="6"/>
  <c r="BG348" i="6"/>
  <c r="BF348" i="6"/>
  <c r="T348" i="6"/>
  <c r="R348" i="6"/>
  <c r="P348" i="6"/>
  <c r="BI347" i="6"/>
  <c r="BH347" i="6"/>
  <c r="BG347" i="6"/>
  <c r="BF347" i="6"/>
  <c r="T347" i="6"/>
  <c r="R347" i="6"/>
  <c r="P347" i="6"/>
  <c r="BI346" i="6"/>
  <c r="BH346" i="6"/>
  <c r="BG346" i="6"/>
  <c r="BF346" i="6"/>
  <c r="T346" i="6"/>
  <c r="R346" i="6"/>
  <c r="P346" i="6"/>
  <c r="BI345" i="6"/>
  <c r="BH345" i="6"/>
  <c r="BG345" i="6"/>
  <c r="BF345" i="6"/>
  <c r="T345" i="6"/>
  <c r="R345" i="6"/>
  <c r="P345" i="6"/>
  <c r="BI344" i="6"/>
  <c r="BH344" i="6"/>
  <c r="BG344" i="6"/>
  <c r="BF344" i="6"/>
  <c r="T344" i="6"/>
  <c r="R344" i="6"/>
  <c r="P344" i="6"/>
  <c r="BI343" i="6"/>
  <c r="BH343" i="6"/>
  <c r="BG343" i="6"/>
  <c r="BF343" i="6"/>
  <c r="T343" i="6"/>
  <c r="R343" i="6"/>
  <c r="P343" i="6"/>
  <c r="BI342" i="6"/>
  <c r="BH342" i="6"/>
  <c r="BG342" i="6"/>
  <c r="BF342" i="6"/>
  <c r="T342" i="6"/>
  <c r="R342" i="6"/>
  <c r="P342" i="6"/>
  <c r="BI338" i="6"/>
  <c r="BH338" i="6"/>
  <c r="BG338" i="6"/>
  <c r="BF338" i="6"/>
  <c r="T338" i="6"/>
  <c r="R338" i="6"/>
  <c r="P338" i="6"/>
  <c r="BI337" i="6"/>
  <c r="BH337" i="6"/>
  <c r="BG337" i="6"/>
  <c r="BF337" i="6"/>
  <c r="T337" i="6"/>
  <c r="R337" i="6"/>
  <c r="P337" i="6"/>
  <c r="BI324" i="6"/>
  <c r="BH324" i="6"/>
  <c r="BG324" i="6"/>
  <c r="BF324" i="6"/>
  <c r="T324" i="6"/>
  <c r="R324" i="6"/>
  <c r="P324" i="6"/>
  <c r="BI311" i="6"/>
  <c r="BH311" i="6"/>
  <c r="BG311" i="6"/>
  <c r="BF311" i="6"/>
  <c r="T311" i="6"/>
  <c r="R311" i="6"/>
  <c r="P311"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3" i="6"/>
  <c r="BH293" i="6"/>
  <c r="BG293" i="6"/>
  <c r="BF293" i="6"/>
  <c r="T293" i="6"/>
  <c r="R293" i="6"/>
  <c r="P293" i="6"/>
  <c r="BI292" i="6"/>
  <c r="BH292" i="6"/>
  <c r="BG292" i="6"/>
  <c r="BF292" i="6"/>
  <c r="T292" i="6"/>
  <c r="R292" i="6"/>
  <c r="P292" i="6"/>
  <c r="BI291" i="6"/>
  <c r="BH291" i="6"/>
  <c r="BG291" i="6"/>
  <c r="BF291" i="6"/>
  <c r="T291" i="6"/>
  <c r="R291" i="6"/>
  <c r="P291" i="6"/>
  <c r="BI289" i="6"/>
  <c r="BH289" i="6"/>
  <c r="BG289" i="6"/>
  <c r="BF289" i="6"/>
  <c r="T289" i="6"/>
  <c r="T288" i="6"/>
  <c r="R289" i="6"/>
  <c r="R288" i="6" s="1"/>
  <c r="P289" i="6"/>
  <c r="P288" i="6"/>
  <c r="BI287" i="6"/>
  <c r="BH287" i="6"/>
  <c r="BG287" i="6"/>
  <c r="BF287" i="6"/>
  <c r="T287" i="6"/>
  <c r="R287" i="6"/>
  <c r="P287" i="6"/>
  <c r="BI286" i="6"/>
  <c r="BH286" i="6"/>
  <c r="BG286" i="6"/>
  <c r="BF286" i="6"/>
  <c r="T286" i="6"/>
  <c r="R286" i="6"/>
  <c r="P286" i="6"/>
  <c r="BI285" i="6"/>
  <c r="BH285" i="6"/>
  <c r="BG285" i="6"/>
  <c r="BF285" i="6"/>
  <c r="T285" i="6"/>
  <c r="R285" i="6"/>
  <c r="P285" i="6"/>
  <c r="BI284" i="6"/>
  <c r="BH284" i="6"/>
  <c r="BG284" i="6"/>
  <c r="BF284" i="6"/>
  <c r="T284" i="6"/>
  <c r="R284" i="6"/>
  <c r="P284" i="6"/>
  <c r="BI283" i="6"/>
  <c r="BH283" i="6"/>
  <c r="BG283" i="6"/>
  <c r="BF283" i="6"/>
  <c r="T283" i="6"/>
  <c r="R283" i="6"/>
  <c r="P283" i="6"/>
  <c r="BI282" i="6"/>
  <c r="BH282" i="6"/>
  <c r="BG282" i="6"/>
  <c r="BF282" i="6"/>
  <c r="T282" i="6"/>
  <c r="R282" i="6"/>
  <c r="P282" i="6"/>
  <c r="BI278" i="6"/>
  <c r="BH278" i="6"/>
  <c r="BG278" i="6"/>
  <c r="BF278" i="6"/>
  <c r="T278" i="6"/>
  <c r="R278" i="6"/>
  <c r="P278" i="6"/>
  <c r="BI274" i="6"/>
  <c r="BH274" i="6"/>
  <c r="BG274" i="6"/>
  <c r="BF274" i="6"/>
  <c r="T274" i="6"/>
  <c r="R274" i="6"/>
  <c r="P274" i="6"/>
  <c r="BI272" i="6"/>
  <c r="BH272" i="6"/>
  <c r="BG272" i="6"/>
  <c r="BF272" i="6"/>
  <c r="T272" i="6"/>
  <c r="R272" i="6"/>
  <c r="P272" i="6"/>
  <c r="BI271" i="6"/>
  <c r="BH271" i="6"/>
  <c r="BG271" i="6"/>
  <c r="BF271" i="6"/>
  <c r="T271" i="6"/>
  <c r="R271" i="6"/>
  <c r="P271" i="6"/>
  <c r="BI270" i="6"/>
  <c r="BH270" i="6"/>
  <c r="BG270" i="6"/>
  <c r="BF270" i="6"/>
  <c r="T270" i="6"/>
  <c r="R270" i="6"/>
  <c r="P270" i="6"/>
  <c r="BI269" i="6"/>
  <c r="BH269" i="6"/>
  <c r="BG269" i="6"/>
  <c r="BF269" i="6"/>
  <c r="T269" i="6"/>
  <c r="R269" i="6"/>
  <c r="P269" i="6"/>
  <c r="BI268" i="6"/>
  <c r="BH268" i="6"/>
  <c r="BG268" i="6"/>
  <c r="BF268" i="6"/>
  <c r="T268" i="6"/>
  <c r="R268" i="6"/>
  <c r="P268" i="6"/>
  <c r="BI264" i="6"/>
  <c r="BH264" i="6"/>
  <c r="BG264" i="6"/>
  <c r="BF264" i="6"/>
  <c r="T264" i="6"/>
  <c r="R264" i="6"/>
  <c r="P264" i="6"/>
  <c r="BI260" i="6"/>
  <c r="BH260" i="6"/>
  <c r="BG260" i="6"/>
  <c r="BF260" i="6"/>
  <c r="T260" i="6"/>
  <c r="R260" i="6"/>
  <c r="P260"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48" i="6"/>
  <c r="BH248" i="6"/>
  <c r="BG248" i="6"/>
  <c r="BF248" i="6"/>
  <c r="T248" i="6"/>
  <c r="R248" i="6"/>
  <c r="P248"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2" i="6"/>
  <c r="BH232" i="6"/>
  <c r="BG232" i="6"/>
  <c r="BF232" i="6"/>
  <c r="T232" i="6"/>
  <c r="R232" i="6"/>
  <c r="P232" i="6"/>
  <c r="BI228" i="6"/>
  <c r="BH228" i="6"/>
  <c r="BG228" i="6"/>
  <c r="BF228" i="6"/>
  <c r="T228" i="6"/>
  <c r="R228" i="6"/>
  <c r="P228" i="6"/>
  <c r="BI224" i="6"/>
  <c r="BH224" i="6"/>
  <c r="BG224" i="6"/>
  <c r="BF224" i="6"/>
  <c r="T224" i="6"/>
  <c r="R224" i="6"/>
  <c r="P224"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07" i="6"/>
  <c r="BH207" i="6"/>
  <c r="BG207" i="6"/>
  <c r="BF207" i="6"/>
  <c r="T207" i="6"/>
  <c r="R207" i="6"/>
  <c r="P207" i="6"/>
  <c r="BI203" i="6"/>
  <c r="BH203" i="6"/>
  <c r="BG203" i="6"/>
  <c r="BF203" i="6"/>
  <c r="T203" i="6"/>
  <c r="R203" i="6"/>
  <c r="P203" i="6"/>
  <c r="BI199" i="6"/>
  <c r="BH199" i="6"/>
  <c r="BG199" i="6"/>
  <c r="BF199" i="6"/>
  <c r="T199" i="6"/>
  <c r="R199" i="6"/>
  <c r="P199" i="6"/>
  <c r="BI186" i="6"/>
  <c r="BH186" i="6"/>
  <c r="BG186" i="6"/>
  <c r="BF186" i="6"/>
  <c r="T186" i="6"/>
  <c r="R186" i="6"/>
  <c r="P186" i="6"/>
  <c r="BI173" i="6"/>
  <c r="BH173" i="6"/>
  <c r="BG173" i="6"/>
  <c r="BF173" i="6"/>
  <c r="T173" i="6"/>
  <c r="R173" i="6"/>
  <c r="P173" i="6"/>
  <c r="BI160" i="6"/>
  <c r="BH160" i="6"/>
  <c r="BG160" i="6"/>
  <c r="BF160" i="6"/>
  <c r="T160" i="6"/>
  <c r="R160" i="6"/>
  <c r="P160" i="6"/>
  <c r="BI147" i="6"/>
  <c r="BH147" i="6"/>
  <c r="BG147" i="6"/>
  <c r="BF147" i="6"/>
  <c r="T147" i="6"/>
  <c r="R147" i="6"/>
  <c r="P147" i="6"/>
  <c r="BI146" i="6"/>
  <c r="BH146" i="6"/>
  <c r="BG146" i="6"/>
  <c r="BF146" i="6"/>
  <c r="T146" i="6"/>
  <c r="R146" i="6"/>
  <c r="P146" i="6"/>
  <c r="BI142" i="6"/>
  <c r="BH142" i="6"/>
  <c r="BG142" i="6"/>
  <c r="BF142" i="6"/>
  <c r="T142" i="6"/>
  <c r="R142" i="6"/>
  <c r="P142" i="6"/>
  <c r="BI138" i="6"/>
  <c r="BH138" i="6"/>
  <c r="BG138" i="6"/>
  <c r="BF138" i="6"/>
  <c r="T138" i="6"/>
  <c r="R138" i="6"/>
  <c r="P138" i="6"/>
  <c r="BI134" i="6"/>
  <c r="BH134" i="6"/>
  <c r="BG134" i="6"/>
  <c r="BF134" i="6"/>
  <c r="T134" i="6"/>
  <c r="R134" i="6"/>
  <c r="P134" i="6"/>
  <c r="J129" i="6"/>
  <c r="J128" i="6"/>
  <c r="F128" i="6"/>
  <c r="F126" i="6"/>
  <c r="E124" i="6"/>
  <c r="J96" i="6"/>
  <c r="J95" i="6"/>
  <c r="F95" i="6"/>
  <c r="F93" i="6"/>
  <c r="E91" i="6"/>
  <c r="J22" i="6"/>
  <c r="E22" i="6"/>
  <c r="F96" i="6"/>
  <c r="J21" i="6"/>
  <c r="J16" i="6"/>
  <c r="J126" i="6" s="1"/>
  <c r="E7" i="6"/>
  <c r="E85" i="6" s="1"/>
  <c r="J39" i="5"/>
  <c r="J38" i="5"/>
  <c r="AY99" i="1"/>
  <c r="J37" i="5"/>
  <c r="AX99" i="1"/>
  <c r="BI515" i="5"/>
  <c r="BH515" i="5"/>
  <c r="BG515" i="5"/>
  <c r="BF515" i="5"/>
  <c r="T515" i="5"/>
  <c r="R515" i="5"/>
  <c r="P515" i="5"/>
  <c r="BI514" i="5"/>
  <c r="BH514" i="5"/>
  <c r="BG514" i="5"/>
  <c r="BF514" i="5"/>
  <c r="T514" i="5"/>
  <c r="R514" i="5"/>
  <c r="P514" i="5"/>
  <c r="BI513" i="5"/>
  <c r="BH513" i="5"/>
  <c r="BG513" i="5"/>
  <c r="BF513" i="5"/>
  <c r="T513" i="5"/>
  <c r="R513" i="5"/>
  <c r="P513" i="5"/>
  <c r="BI512" i="5"/>
  <c r="BH512" i="5"/>
  <c r="BG512" i="5"/>
  <c r="BF512" i="5"/>
  <c r="T512" i="5"/>
  <c r="R512" i="5"/>
  <c r="P512" i="5"/>
  <c r="BI511" i="5"/>
  <c r="BH511" i="5"/>
  <c r="BG511" i="5"/>
  <c r="BF511" i="5"/>
  <c r="T511" i="5"/>
  <c r="R511" i="5"/>
  <c r="P511" i="5"/>
  <c r="BI510" i="5"/>
  <c r="BH510" i="5"/>
  <c r="BG510" i="5"/>
  <c r="BF510" i="5"/>
  <c r="T510" i="5"/>
  <c r="R510" i="5"/>
  <c r="P510" i="5"/>
  <c r="BI509" i="5"/>
  <c r="BH509" i="5"/>
  <c r="BG509" i="5"/>
  <c r="BF509" i="5"/>
  <c r="T509" i="5"/>
  <c r="R509" i="5"/>
  <c r="P509" i="5"/>
  <c r="BI508" i="5"/>
  <c r="BH508" i="5"/>
  <c r="BG508" i="5"/>
  <c r="BF508" i="5"/>
  <c r="T508" i="5"/>
  <c r="R508" i="5"/>
  <c r="P508" i="5"/>
  <c r="BI507" i="5"/>
  <c r="BH507" i="5"/>
  <c r="BG507" i="5"/>
  <c r="BF507" i="5"/>
  <c r="T507" i="5"/>
  <c r="R507" i="5"/>
  <c r="P507" i="5"/>
  <c r="BI506" i="5"/>
  <c r="BH506" i="5"/>
  <c r="BG506" i="5"/>
  <c r="BF506" i="5"/>
  <c r="T506" i="5"/>
  <c r="R506" i="5"/>
  <c r="P506" i="5"/>
  <c r="BI505" i="5"/>
  <c r="BH505" i="5"/>
  <c r="BG505" i="5"/>
  <c r="BF505" i="5"/>
  <c r="T505" i="5"/>
  <c r="R505" i="5"/>
  <c r="P505" i="5"/>
  <c r="BI503" i="5"/>
  <c r="BH503" i="5"/>
  <c r="BG503" i="5"/>
  <c r="BF503" i="5"/>
  <c r="T503" i="5"/>
  <c r="R503" i="5"/>
  <c r="P503" i="5"/>
  <c r="BI502" i="5"/>
  <c r="BH502" i="5"/>
  <c r="BG502" i="5"/>
  <c r="BF502" i="5"/>
  <c r="T502" i="5"/>
  <c r="R502" i="5"/>
  <c r="P502" i="5"/>
  <c r="BI498" i="5"/>
  <c r="BH498" i="5"/>
  <c r="BG498" i="5"/>
  <c r="BF498" i="5"/>
  <c r="T498" i="5"/>
  <c r="R498" i="5"/>
  <c r="P498" i="5"/>
  <c r="BI496" i="5"/>
  <c r="BH496" i="5"/>
  <c r="BG496" i="5"/>
  <c r="BF496" i="5"/>
  <c r="T496" i="5"/>
  <c r="R496" i="5"/>
  <c r="P496" i="5"/>
  <c r="BI495" i="5"/>
  <c r="BH495" i="5"/>
  <c r="BG495" i="5"/>
  <c r="BF495" i="5"/>
  <c r="T495" i="5"/>
  <c r="R495" i="5"/>
  <c r="P495" i="5"/>
  <c r="BI494" i="5"/>
  <c r="BH494" i="5"/>
  <c r="BG494" i="5"/>
  <c r="BF494" i="5"/>
  <c r="T494" i="5"/>
  <c r="R494" i="5"/>
  <c r="P494" i="5"/>
  <c r="BI492" i="5"/>
  <c r="BH492" i="5"/>
  <c r="BG492" i="5"/>
  <c r="BF492" i="5"/>
  <c r="T492" i="5"/>
  <c r="R492" i="5"/>
  <c r="P492" i="5"/>
  <c r="BI488" i="5"/>
  <c r="BH488" i="5"/>
  <c r="BG488" i="5"/>
  <c r="BF488" i="5"/>
  <c r="T488" i="5"/>
  <c r="R488" i="5"/>
  <c r="P488" i="5"/>
  <c r="BI484" i="5"/>
  <c r="BH484" i="5"/>
  <c r="BG484" i="5"/>
  <c r="BF484" i="5"/>
  <c r="T484" i="5"/>
  <c r="R484" i="5"/>
  <c r="P484" i="5"/>
  <c r="BI480" i="5"/>
  <c r="BH480" i="5"/>
  <c r="BG480" i="5"/>
  <c r="BF480" i="5"/>
  <c r="T480" i="5"/>
  <c r="R480" i="5"/>
  <c r="P480" i="5"/>
  <c r="BI476" i="5"/>
  <c r="BH476" i="5"/>
  <c r="BG476" i="5"/>
  <c r="BF476" i="5"/>
  <c r="T476" i="5"/>
  <c r="R476" i="5"/>
  <c r="P476" i="5"/>
  <c r="BI472" i="5"/>
  <c r="BH472" i="5"/>
  <c r="BG472" i="5"/>
  <c r="BF472" i="5"/>
  <c r="T472" i="5"/>
  <c r="R472" i="5"/>
  <c r="P472" i="5"/>
  <c r="BI468" i="5"/>
  <c r="BH468" i="5"/>
  <c r="BG468" i="5"/>
  <c r="BF468" i="5"/>
  <c r="T468" i="5"/>
  <c r="R468" i="5"/>
  <c r="P468" i="5"/>
  <c r="BI467" i="5"/>
  <c r="BH467" i="5"/>
  <c r="BG467" i="5"/>
  <c r="BF467" i="5"/>
  <c r="T467" i="5"/>
  <c r="R467" i="5"/>
  <c r="P467" i="5"/>
  <c r="BI466" i="5"/>
  <c r="BH466" i="5"/>
  <c r="BG466" i="5"/>
  <c r="BF466" i="5"/>
  <c r="T466" i="5"/>
  <c r="R466" i="5"/>
  <c r="P466" i="5"/>
  <c r="BI462" i="5"/>
  <c r="BH462" i="5"/>
  <c r="BG462" i="5"/>
  <c r="BF462" i="5"/>
  <c r="T462" i="5"/>
  <c r="R462" i="5"/>
  <c r="P462" i="5"/>
  <c r="BI461" i="5"/>
  <c r="BH461" i="5"/>
  <c r="BG461" i="5"/>
  <c r="BF461" i="5"/>
  <c r="T461" i="5"/>
  <c r="R461" i="5"/>
  <c r="P461" i="5"/>
  <c r="BI460" i="5"/>
  <c r="BH460" i="5"/>
  <c r="BG460" i="5"/>
  <c r="BF460" i="5"/>
  <c r="T460" i="5"/>
  <c r="R460" i="5"/>
  <c r="P460" i="5"/>
  <c r="BI456" i="5"/>
  <c r="BH456" i="5"/>
  <c r="BG456" i="5"/>
  <c r="BF456" i="5"/>
  <c r="T456" i="5"/>
  <c r="R456" i="5"/>
  <c r="P456" i="5"/>
  <c r="BI452" i="5"/>
  <c r="BH452" i="5"/>
  <c r="BG452" i="5"/>
  <c r="BF452" i="5"/>
  <c r="T452" i="5"/>
  <c r="R452" i="5"/>
  <c r="P452" i="5"/>
  <c r="BI448" i="5"/>
  <c r="BH448" i="5"/>
  <c r="BG448" i="5"/>
  <c r="BF448" i="5"/>
  <c r="T448" i="5"/>
  <c r="R448" i="5"/>
  <c r="P448" i="5"/>
  <c r="BI444" i="5"/>
  <c r="BH444" i="5"/>
  <c r="BG444" i="5"/>
  <c r="BF444" i="5"/>
  <c r="T444" i="5"/>
  <c r="R444" i="5"/>
  <c r="P444" i="5"/>
  <c r="BI440" i="5"/>
  <c r="BH440" i="5"/>
  <c r="BG440" i="5"/>
  <c r="BF440" i="5"/>
  <c r="T440" i="5"/>
  <c r="R440" i="5"/>
  <c r="P440" i="5"/>
  <c r="BI436" i="5"/>
  <c r="BH436" i="5"/>
  <c r="BG436" i="5"/>
  <c r="BF436" i="5"/>
  <c r="T436" i="5"/>
  <c r="R436" i="5"/>
  <c r="P436" i="5"/>
  <c r="BI434" i="5"/>
  <c r="BH434" i="5"/>
  <c r="BG434" i="5"/>
  <c r="BF434" i="5"/>
  <c r="T434" i="5"/>
  <c r="R434" i="5"/>
  <c r="P434" i="5"/>
  <c r="BI430" i="5"/>
  <c r="BH430" i="5"/>
  <c r="BG430" i="5"/>
  <c r="BF430" i="5"/>
  <c r="T430" i="5"/>
  <c r="R430" i="5"/>
  <c r="P430" i="5"/>
  <c r="BI429" i="5"/>
  <c r="BH429" i="5"/>
  <c r="BG429" i="5"/>
  <c r="BF429" i="5"/>
  <c r="T429" i="5"/>
  <c r="R429" i="5"/>
  <c r="P429" i="5"/>
  <c r="BI425" i="5"/>
  <c r="BH425" i="5"/>
  <c r="BG425" i="5"/>
  <c r="BF425" i="5"/>
  <c r="T425" i="5"/>
  <c r="R425" i="5"/>
  <c r="P425" i="5"/>
  <c r="BI421" i="5"/>
  <c r="BH421" i="5"/>
  <c r="BG421" i="5"/>
  <c r="BF421" i="5"/>
  <c r="T421" i="5"/>
  <c r="R421" i="5"/>
  <c r="P421" i="5"/>
  <c r="BI417" i="5"/>
  <c r="BH417" i="5"/>
  <c r="BG417" i="5"/>
  <c r="BF417" i="5"/>
  <c r="T417" i="5"/>
  <c r="R417" i="5"/>
  <c r="P417" i="5"/>
  <c r="BI416" i="5"/>
  <c r="BH416" i="5"/>
  <c r="BG416" i="5"/>
  <c r="BF416" i="5"/>
  <c r="T416" i="5"/>
  <c r="R416" i="5"/>
  <c r="P416" i="5"/>
  <c r="BI412" i="5"/>
  <c r="BH412" i="5"/>
  <c r="BG412" i="5"/>
  <c r="BF412" i="5"/>
  <c r="T412" i="5"/>
  <c r="R412" i="5"/>
  <c r="P412" i="5"/>
  <c r="BI408" i="5"/>
  <c r="BH408" i="5"/>
  <c r="BG408" i="5"/>
  <c r="BF408" i="5"/>
  <c r="T408" i="5"/>
  <c r="R408" i="5"/>
  <c r="P408" i="5"/>
  <c r="BI404" i="5"/>
  <c r="BH404" i="5"/>
  <c r="BG404" i="5"/>
  <c r="BF404" i="5"/>
  <c r="T404" i="5"/>
  <c r="R404" i="5"/>
  <c r="P404" i="5"/>
  <c r="BI402" i="5"/>
  <c r="BH402" i="5"/>
  <c r="BG402" i="5"/>
  <c r="BF402" i="5"/>
  <c r="T402" i="5"/>
  <c r="R402" i="5"/>
  <c r="P402" i="5"/>
  <c r="BI398" i="5"/>
  <c r="BH398" i="5"/>
  <c r="BG398" i="5"/>
  <c r="BF398" i="5"/>
  <c r="T398" i="5"/>
  <c r="R398" i="5"/>
  <c r="P398" i="5"/>
  <c r="BI397" i="5"/>
  <c r="BH397" i="5"/>
  <c r="BG397" i="5"/>
  <c r="BF397" i="5"/>
  <c r="T397" i="5"/>
  <c r="R397" i="5"/>
  <c r="P397" i="5"/>
  <c r="BI393" i="5"/>
  <c r="BH393" i="5"/>
  <c r="BG393" i="5"/>
  <c r="BF393" i="5"/>
  <c r="T393" i="5"/>
  <c r="R393" i="5"/>
  <c r="P393" i="5"/>
  <c r="BI389" i="5"/>
  <c r="BH389" i="5"/>
  <c r="BG389" i="5"/>
  <c r="BF389" i="5"/>
  <c r="T389" i="5"/>
  <c r="R389" i="5"/>
  <c r="P389" i="5"/>
  <c r="BI385" i="5"/>
  <c r="BH385" i="5"/>
  <c r="BG385" i="5"/>
  <c r="BF385" i="5"/>
  <c r="T385" i="5"/>
  <c r="R385" i="5"/>
  <c r="P385" i="5"/>
  <c r="BI384" i="5"/>
  <c r="BH384" i="5"/>
  <c r="BG384" i="5"/>
  <c r="BF384" i="5"/>
  <c r="T384" i="5"/>
  <c r="R384" i="5"/>
  <c r="P384" i="5"/>
  <c r="BI380" i="5"/>
  <c r="BH380" i="5"/>
  <c r="BG380" i="5"/>
  <c r="BF380" i="5"/>
  <c r="T380" i="5"/>
  <c r="R380" i="5"/>
  <c r="P380" i="5"/>
  <c r="BI376" i="5"/>
  <c r="BH376" i="5"/>
  <c r="BG376" i="5"/>
  <c r="BF376" i="5"/>
  <c r="T376" i="5"/>
  <c r="R376" i="5"/>
  <c r="P376" i="5"/>
  <c r="BI372" i="5"/>
  <c r="BH372" i="5"/>
  <c r="BG372" i="5"/>
  <c r="BF372" i="5"/>
  <c r="T372" i="5"/>
  <c r="R372" i="5"/>
  <c r="P372" i="5"/>
  <c r="BI370" i="5"/>
  <c r="BH370" i="5"/>
  <c r="BG370" i="5"/>
  <c r="BF370" i="5"/>
  <c r="T370" i="5"/>
  <c r="R370" i="5"/>
  <c r="P370" i="5"/>
  <c r="BI366" i="5"/>
  <c r="BH366" i="5"/>
  <c r="BG366" i="5"/>
  <c r="BF366" i="5"/>
  <c r="T366" i="5"/>
  <c r="R366" i="5"/>
  <c r="P366" i="5"/>
  <c r="BI365" i="5"/>
  <c r="BH365" i="5"/>
  <c r="BG365" i="5"/>
  <c r="BF365" i="5"/>
  <c r="T365" i="5"/>
  <c r="R365" i="5"/>
  <c r="P365" i="5"/>
  <c r="BI361" i="5"/>
  <c r="BH361" i="5"/>
  <c r="BG361" i="5"/>
  <c r="BF361" i="5"/>
  <c r="T361" i="5"/>
  <c r="R361" i="5"/>
  <c r="P361" i="5"/>
  <c r="BI357" i="5"/>
  <c r="BH357" i="5"/>
  <c r="BG357" i="5"/>
  <c r="BF357" i="5"/>
  <c r="T357" i="5"/>
  <c r="R357" i="5"/>
  <c r="P357" i="5"/>
  <c r="BI356" i="5"/>
  <c r="BH356" i="5"/>
  <c r="BG356" i="5"/>
  <c r="BF356" i="5"/>
  <c r="T356" i="5"/>
  <c r="R356" i="5"/>
  <c r="P356" i="5"/>
  <c r="BI352" i="5"/>
  <c r="BH352" i="5"/>
  <c r="BG352" i="5"/>
  <c r="BF352" i="5"/>
  <c r="T352" i="5"/>
  <c r="R352" i="5"/>
  <c r="P352" i="5"/>
  <c r="BI348" i="5"/>
  <c r="BH348" i="5"/>
  <c r="BG348" i="5"/>
  <c r="BF348" i="5"/>
  <c r="T348" i="5"/>
  <c r="R348" i="5"/>
  <c r="P348" i="5"/>
  <c r="BI344" i="5"/>
  <c r="BH344" i="5"/>
  <c r="BG344" i="5"/>
  <c r="BF344" i="5"/>
  <c r="T344" i="5"/>
  <c r="R344" i="5"/>
  <c r="P344" i="5"/>
  <c r="BI342" i="5"/>
  <c r="BH342" i="5"/>
  <c r="BG342" i="5"/>
  <c r="BF342" i="5"/>
  <c r="T342" i="5"/>
  <c r="R342" i="5"/>
  <c r="P342" i="5"/>
  <c r="BI338" i="5"/>
  <c r="BH338" i="5"/>
  <c r="BG338" i="5"/>
  <c r="BF338" i="5"/>
  <c r="T338" i="5"/>
  <c r="R338" i="5"/>
  <c r="P338" i="5"/>
  <c r="BI337" i="5"/>
  <c r="BH337" i="5"/>
  <c r="BG337" i="5"/>
  <c r="BF337" i="5"/>
  <c r="T337" i="5"/>
  <c r="R337" i="5"/>
  <c r="P337" i="5"/>
  <c r="BI333" i="5"/>
  <c r="BH333" i="5"/>
  <c r="BG333" i="5"/>
  <c r="BF333" i="5"/>
  <c r="T333" i="5"/>
  <c r="R333" i="5"/>
  <c r="P333" i="5"/>
  <c r="BI329" i="5"/>
  <c r="BH329" i="5"/>
  <c r="BG329" i="5"/>
  <c r="BF329" i="5"/>
  <c r="T329" i="5"/>
  <c r="R329" i="5"/>
  <c r="P329" i="5"/>
  <c r="BI328" i="5"/>
  <c r="BH328" i="5"/>
  <c r="BG328" i="5"/>
  <c r="BF328" i="5"/>
  <c r="T328" i="5"/>
  <c r="R328" i="5"/>
  <c r="P328" i="5"/>
  <c r="BI324" i="5"/>
  <c r="BH324" i="5"/>
  <c r="BG324" i="5"/>
  <c r="BF324" i="5"/>
  <c r="T324" i="5"/>
  <c r="R324" i="5"/>
  <c r="P324" i="5"/>
  <c r="BI320" i="5"/>
  <c r="BH320" i="5"/>
  <c r="BG320" i="5"/>
  <c r="BF320" i="5"/>
  <c r="T320" i="5"/>
  <c r="R320" i="5"/>
  <c r="P320" i="5"/>
  <c r="BI316" i="5"/>
  <c r="BH316" i="5"/>
  <c r="BG316" i="5"/>
  <c r="BF316" i="5"/>
  <c r="T316" i="5"/>
  <c r="R316" i="5"/>
  <c r="P316" i="5"/>
  <c r="BI314" i="5"/>
  <c r="BH314" i="5"/>
  <c r="BG314" i="5"/>
  <c r="BF314" i="5"/>
  <c r="T314" i="5"/>
  <c r="R314" i="5"/>
  <c r="P314" i="5"/>
  <c r="BI313" i="5"/>
  <c r="BH313" i="5"/>
  <c r="BG313" i="5"/>
  <c r="BF313" i="5"/>
  <c r="T313" i="5"/>
  <c r="R313" i="5"/>
  <c r="P313" i="5"/>
  <c r="BI309" i="5"/>
  <c r="BH309" i="5"/>
  <c r="BG309" i="5"/>
  <c r="BF309" i="5"/>
  <c r="T309" i="5"/>
  <c r="R309" i="5"/>
  <c r="P309" i="5"/>
  <c r="BI305" i="5"/>
  <c r="BH305" i="5"/>
  <c r="BG305" i="5"/>
  <c r="BF305" i="5"/>
  <c r="T305" i="5"/>
  <c r="R305" i="5"/>
  <c r="P305" i="5"/>
  <c r="BI301" i="5"/>
  <c r="BH301" i="5"/>
  <c r="BG301" i="5"/>
  <c r="BF301" i="5"/>
  <c r="T301" i="5"/>
  <c r="R301" i="5"/>
  <c r="P301" i="5"/>
  <c r="BI297" i="5"/>
  <c r="BH297" i="5"/>
  <c r="BG297" i="5"/>
  <c r="BF297" i="5"/>
  <c r="T297" i="5"/>
  <c r="R297" i="5"/>
  <c r="P297" i="5"/>
  <c r="BI293" i="5"/>
  <c r="BH293" i="5"/>
  <c r="BG293" i="5"/>
  <c r="BF293" i="5"/>
  <c r="T293" i="5"/>
  <c r="R293" i="5"/>
  <c r="P293" i="5"/>
  <c r="BI289" i="5"/>
  <c r="BH289" i="5"/>
  <c r="BG289" i="5"/>
  <c r="BF289" i="5"/>
  <c r="T289" i="5"/>
  <c r="R289" i="5"/>
  <c r="P289" i="5"/>
  <c r="BI285" i="5"/>
  <c r="BH285" i="5"/>
  <c r="BG285" i="5"/>
  <c r="BF285" i="5"/>
  <c r="T285" i="5"/>
  <c r="R285" i="5"/>
  <c r="P285" i="5"/>
  <c r="BI281" i="5"/>
  <c r="BH281" i="5"/>
  <c r="BG281" i="5"/>
  <c r="BF281" i="5"/>
  <c r="T281" i="5"/>
  <c r="R281" i="5"/>
  <c r="P281" i="5"/>
  <c r="BI277" i="5"/>
  <c r="BH277" i="5"/>
  <c r="BG277" i="5"/>
  <c r="BF277" i="5"/>
  <c r="T277" i="5"/>
  <c r="R277" i="5"/>
  <c r="P277" i="5"/>
  <c r="BI273" i="5"/>
  <c r="BH273" i="5"/>
  <c r="BG273" i="5"/>
  <c r="BF273" i="5"/>
  <c r="T273" i="5"/>
  <c r="R273" i="5"/>
  <c r="P273" i="5"/>
  <c r="BI269" i="5"/>
  <c r="BH269" i="5"/>
  <c r="BG269" i="5"/>
  <c r="BF269" i="5"/>
  <c r="T269" i="5"/>
  <c r="R269" i="5"/>
  <c r="P269" i="5"/>
  <c r="BI267" i="5"/>
  <c r="BH267" i="5"/>
  <c r="BG267" i="5"/>
  <c r="BF267" i="5"/>
  <c r="T267" i="5"/>
  <c r="R267" i="5"/>
  <c r="P267" i="5"/>
  <c r="BI266" i="5"/>
  <c r="BH266" i="5"/>
  <c r="BG266" i="5"/>
  <c r="BF266" i="5"/>
  <c r="T266" i="5"/>
  <c r="R266" i="5"/>
  <c r="P266"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2" i="5"/>
  <c r="BH252" i="5"/>
  <c r="BG252" i="5"/>
  <c r="BF252" i="5"/>
  <c r="T252" i="5"/>
  <c r="R252" i="5"/>
  <c r="P252"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6" i="5"/>
  <c r="BH236" i="5"/>
  <c r="BG236" i="5"/>
  <c r="BF236" i="5"/>
  <c r="T236" i="5"/>
  <c r="R236" i="5"/>
  <c r="P236" i="5"/>
  <c r="BI235" i="5"/>
  <c r="BH235" i="5"/>
  <c r="BG235" i="5"/>
  <c r="BF235" i="5"/>
  <c r="T235" i="5"/>
  <c r="R235" i="5"/>
  <c r="P235"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4" i="5"/>
  <c r="BH224" i="5"/>
  <c r="BG224" i="5"/>
  <c r="BF224" i="5"/>
  <c r="T224" i="5"/>
  <c r="R224" i="5"/>
  <c r="P224" i="5"/>
  <c r="BI220" i="5"/>
  <c r="BH220" i="5"/>
  <c r="BG220" i="5"/>
  <c r="BF220" i="5"/>
  <c r="T220" i="5"/>
  <c r="R220" i="5"/>
  <c r="P220" i="5"/>
  <c r="BI219" i="5"/>
  <c r="BH219" i="5"/>
  <c r="BG219" i="5"/>
  <c r="BF219" i="5"/>
  <c r="T219" i="5"/>
  <c r="R219" i="5"/>
  <c r="P219" i="5"/>
  <c r="BI215" i="5"/>
  <c r="BH215" i="5"/>
  <c r="BG215" i="5"/>
  <c r="BF215" i="5"/>
  <c r="T215" i="5"/>
  <c r="R215" i="5"/>
  <c r="P215" i="5"/>
  <c r="BI211" i="5"/>
  <c r="BH211" i="5"/>
  <c r="BG211" i="5"/>
  <c r="BF211" i="5"/>
  <c r="T211" i="5"/>
  <c r="R211" i="5"/>
  <c r="P211" i="5"/>
  <c r="BI207" i="5"/>
  <c r="BH207" i="5"/>
  <c r="BG207" i="5"/>
  <c r="BF207" i="5"/>
  <c r="T207" i="5"/>
  <c r="R207" i="5"/>
  <c r="P207" i="5"/>
  <c r="BI203" i="5"/>
  <c r="BH203" i="5"/>
  <c r="BG203" i="5"/>
  <c r="BF203" i="5"/>
  <c r="T203" i="5"/>
  <c r="R203" i="5"/>
  <c r="P203" i="5"/>
  <c r="BI199" i="5"/>
  <c r="BH199" i="5"/>
  <c r="BG199" i="5"/>
  <c r="BF199" i="5"/>
  <c r="T199" i="5"/>
  <c r="R199" i="5"/>
  <c r="P199" i="5"/>
  <c r="BI195" i="5"/>
  <c r="BH195" i="5"/>
  <c r="BG195" i="5"/>
  <c r="BF195" i="5"/>
  <c r="T195" i="5"/>
  <c r="R195" i="5"/>
  <c r="P195" i="5"/>
  <c r="BI191" i="5"/>
  <c r="BH191" i="5"/>
  <c r="BG191" i="5"/>
  <c r="BF191" i="5"/>
  <c r="T191" i="5"/>
  <c r="R191" i="5"/>
  <c r="P191" i="5"/>
  <c r="BI190" i="5"/>
  <c r="BH190" i="5"/>
  <c r="BG190" i="5"/>
  <c r="BF190" i="5"/>
  <c r="T190" i="5"/>
  <c r="R190" i="5"/>
  <c r="P190" i="5"/>
  <c r="BI188" i="5"/>
  <c r="BH188" i="5"/>
  <c r="BG188" i="5"/>
  <c r="BF188" i="5"/>
  <c r="T188" i="5"/>
  <c r="R188" i="5"/>
  <c r="P188" i="5"/>
  <c r="BI184" i="5"/>
  <c r="BH184" i="5"/>
  <c r="BG184" i="5"/>
  <c r="BF184" i="5"/>
  <c r="T184" i="5"/>
  <c r="R184" i="5"/>
  <c r="P184" i="5"/>
  <c r="BI180" i="5"/>
  <c r="BH180" i="5"/>
  <c r="BG180" i="5"/>
  <c r="BF180" i="5"/>
  <c r="T180" i="5"/>
  <c r="R180" i="5"/>
  <c r="P180" i="5"/>
  <c r="BI176" i="5"/>
  <c r="BH176" i="5"/>
  <c r="BG176" i="5"/>
  <c r="BF176" i="5"/>
  <c r="T176" i="5"/>
  <c r="R176" i="5"/>
  <c r="P176" i="5"/>
  <c r="BI172" i="5"/>
  <c r="BH172" i="5"/>
  <c r="BG172" i="5"/>
  <c r="BF172" i="5"/>
  <c r="T172" i="5"/>
  <c r="R172" i="5"/>
  <c r="P172" i="5"/>
  <c r="BI168" i="5"/>
  <c r="BH168" i="5"/>
  <c r="BG168" i="5"/>
  <c r="BF168" i="5"/>
  <c r="T168" i="5"/>
  <c r="R168" i="5"/>
  <c r="P168" i="5"/>
  <c r="BI164" i="5"/>
  <c r="BH164" i="5"/>
  <c r="BG164" i="5"/>
  <c r="BF164" i="5"/>
  <c r="T164" i="5"/>
  <c r="R164" i="5"/>
  <c r="P164"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4" i="5"/>
  <c r="BH144" i="5"/>
  <c r="BG144" i="5"/>
  <c r="BF144" i="5"/>
  <c r="T144" i="5"/>
  <c r="R144" i="5"/>
  <c r="P144" i="5"/>
  <c r="BI140" i="5"/>
  <c r="BH140" i="5"/>
  <c r="BG140" i="5"/>
  <c r="BF140" i="5"/>
  <c r="T140" i="5"/>
  <c r="R140" i="5"/>
  <c r="P140" i="5"/>
  <c r="BI136" i="5"/>
  <c r="BH136" i="5"/>
  <c r="BG136" i="5"/>
  <c r="BF136" i="5"/>
  <c r="T136" i="5"/>
  <c r="R136" i="5"/>
  <c r="P136" i="5"/>
  <c r="J131" i="5"/>
  <c r="J130" i="5"/>
  <c r="F130" i="5"/>
  <c r="F128" i="5"/>
  <c r="E126" i="5"/>
  <c r="J94" i="5"/>
  <c r="J93" i="5"/>
  <c r="F93" i="5"/>
  <c r="F91" i="5"/>
  <c r="E89" i="5"/>
  <c r="J20" i="5"/>
  <c r="E20" i="5"/>
  <c r="F94" i="5"/>
  <c r="J19" i="5"/>
  <c r="J14" i="5"/>
  <c r="J128" i="5" s="1"/>
  <c r="E7" i="5"/>
  <c r="E122" i="5" s="1"/>
  <c r="J39" i="4"/>
  <c r="J38" i="4"/>
  <c r="AY98" i="1"/>
  <c r="J37" i="4"/>
  <c r="AX98" i="1" s="1"/>
  <c r="BI493" i="4"/>
  <c r="BH493" i="4"/>
  <c r="BG493" i="4"/>
  <c r="BF493" i="4"/>
  <c r="T493" i="4"/>
  <c r="R493" i="4"/>
  <c r="P493" i="4"/>
  <c r="BI490" i="4"/>
  <c r="BH490" i="4"/>
  <c r="BG490" i="4"/>
  <c r="BF490" i="4"/>
  <c r="T490" i="4"/>
  <c r="R490" i="4"/>
  <c r="P490" i="4"/>
  <c r="BI487" i="4"/>
  <c r="BH487" i="4"/>
  <c r="BG487" i="4"/>
  <c r="BF487" i="4"/>
  <c r="T487" i="4"/>
  <c r="R487" i="4"/>
  <c r="P487" i="4"/>
  <c r="BI484" i="4"/>
  <c r="BH484" i="4"/>
  <c r="BG484" i="4"/>
  <c r="BF484" i="4"/>
  <c r="T484" i="4"/>
  <c r="R484" i="4"/>
  <c r="P484" i="4"/>
  <c r="BI481" i="4"/>
  <c r="BH481" i="4"/>
  <c r="BG481" i="4"/>
  <c r="BF481" i="4"/>
  <c r="T481" i="4"/>
  <c r="R481" i="4"/>
  <c r="P481" i="4"/>
  <c r="BI478" i="4"/>
  <c r="BH478" i="4"/>
  <c r="BG478" i="4"/>
  <c r="BF478" i="4"/>
  <c r="T478" i="4"/>
  <c r="R478" i="4"/>
  <c r="P478" i="4"/>
  <c r="BI474" i="4"/>
  <c r="BH474" i="4"/>
  <c r="BG474" i="4"/>
  <c r="BF474" i="4"/>
  <c r="T474" i="4"/>
  <c r="T473" i="4" s="1"/>
  <c r="R474" i="4"/>
  <c r="R473" i="4"/>
  <c r="P474" i="4"/>
  <c r="P473" i="4"/>
  <c r="BI472" i="4"/>
  <c r="BH472" i="4"/>
  <c r="BG472" i="4"/>
  <c r="BF472" i="4"/>
  <c r="T472" i="4"/>
  <c r="R472" i="4"/>
  <c r="P472" i="4"/>
  <c r="BI468" i="4"/>
  <c r="BH468" i="4"/>
  <c r="BG468" i="4"/>
  <c r="BF468" i="4"/>
  <c r="T468" i="4"/>
  <c r="R468" i="4"/>
  <c r="P468" i="4"/>
  <c r="BI465" i="4"/>
  <c r="BH465" i="4"/>
  <c r="BG465" i="4"/>
  <c r="BF465" i="4"/>
  <c r="T465" i="4"/>
  <c r="R465" i="4"/>
  <c r="P465" i="4"/>
  <c r="BI462" i="4"/>
  <c r="BH462" i="4"/>
  <c r="BG462" i="4"/>
  <c r="BF462" i="4"/>
  <c r="T462" i="4"/>
  <c r="R462" i="4"/>
  <c r="P462" i="4"/>
  <c r="BI459" i="4"/>
  <c r="BH459" i="4"/>
  <c r="BG459" i="4"/>
  <c r="BF459" i="4"/>
  <c r="T459" i="4"/>
  <c r="R459" i="4"/>
  <c r="P459" i="4"/>
  <c r="BI456" i="4"/>
  <c r="BH456" i="4"/>
  <c r="BG456" i="4"/>
  <c r="BF456" i="4"/>
  <c r="T456" i="4"/>
  <c r="R456" i="4"/>
  <c r="P456" i="4"/>
  <c r="BI453" i="4"/>
  <c r="BH453" i="4"/>
  <c r="BG453" i="4"/>
  <c r="BF453" i="4"/>
  <c r="T453" i="4"/>
  <c r="R453" i="4"/>
  <c r="P453" i="4"/>
  <c r="BI450" i="4"/>
  <c r="BH450" i="4"/>
  <c r="BG450" i="4"/>
  <c r="BF450" i="4"/>
  <c r="T450" i="4"/>
  <c r="R450" i="4"/>
  <c r="P450" i="4"/>
  <c r="BI447" i="4"/>
  <c r="BH447" i="4"/>
  <c r="BG447" i="4"/>
  <c r="BF447" i="4"/>
  <c r="T447" i="4"/>
  <c r="R447" i="4"/>
  <c r="P447" i="4"/>
  <c r="BI444" i="4"/>
  <c r="BH444" i="4"/>
  <c r="BG444" i="4"/>
  <c r="BF444" i="4"/>
  <c r="T444" i="4"/>
  <c r="R444" i="4"/>
  <c r="P444" i="4"/>
  <c r="BI441" i="4"/>
  <c r="BH441" i="4"/>
  <c r="BG441" i="4"/>
  <c r="BF441" i="4"/>
  <c r="T441" i="4"/>
  <c r="R441" i="4"/>
  <c r="P441" i="4"/>
  <c r="BI438" i="4"/>
  <c r="BH438" i="4"/>
  <c r="BG438" i="4"/>
  <c r="BF438" i="4"/>
  <c r="T438" i="4"/>
  <c r="R438" i="4"/>
  <c r="P438" i="4"/>
  <c r="BI435" i="4"/>
  <c r="BH435" i="4"/>
  <c r="BG435" i="4"/>
  <c r="BF435" i="4"/>
  <c r="T435" i="4"/>
  <c r="R435" i="4"/>
  <c r="P435" i="4"/>
  <c r="BI432" i="4"/>
  <c r="BH432" i="4"/>
  <c r="BG432" i="4"/>
  <c r="BF432" i="4"/>
  <c r="T432" i="4"/>
  <c r="R432" i="4"/>
  <c r="P432" i="4"/>
  <c r="BI429" i="4"/>
  <c r="BH429" i="4"/>
  <c r="BG429" i="4"/>
  <c r="BF429" i="4"/>
  <c r="T429" i="4"/>
  <c r="R429" i="4"/>
  <c r="P429" i="4"/>
  <c r="BI426" i="4"/>
  <c r="BH426" i="4"/>
  <c r="BG426" i="4"/>
  <c r="BF426" i="4"/>
  <c r="T426" i="4"/>
  <c r="R426" i="4"/>
  <c r="P426" i="4"/>
  <c r="BI423" i="4"/>
  <c r="BH423" i="4"/>
  <c r="BG423" i="4"/>
  <c r="BF423" i="4"/>
  <c r="T423" i="4"/>
  <c r="R423" i="4"/>
  <c r="P423" i="4"/>
  <c r="BI420" i="4"/>
  <c r="BH420" i="4"/>
  <c r="BG420" i="4"/>
  <c r="BF420" i="4"/>
  <c r="T420" i="4"/>
  <c r="R420" i="4"/>
  <c r="P420" i="4"/>
  <c r="BI417" i="4"/>
  <c r="BH417" i="4"/>
  <c r="BG417" i="4"/>
  <c r="BF417" i="4"/>
  <c r="T417" i="4"/>
  <c r="R417" i="4"/>
  <c r="P417" i="4"/>
  <c r="BI414" i="4"/>
  <c r="BH414" i="4"/>
  <c r="BG414" i="4"/>
  <c r="BF414" i="4"/>
  <c r="T414" i="4"/>
  <c r="R414" i="4"/>
  <c r="P414" i="4"/>
  <c r="BI411" i="4"/>
  <c r="BH411" i="4"/>
  <c r="BG411" i="4"/>
  <c r="BF411" i="4"/>
  <c r="T411" i="4"/>
  <c r="R411" i="4"/>
  <c r="P411" i="4"/>
  <c r="BI408" i="4"/>
  <c r="BH408" i="4"/>
  <c r="BG408" i="4"/>
  <c r="BF408" i="4"/>
  <c r="T408" i="4"/>
  <c r="R408" i="4"/>
  <c r="P408" i="4"/>
  <c r="BI405" i="4"/>
  <c r="BH405" i="4"/>
  <c r="BG405" i="4"/>
  <c r="BF405" i="4"/>
  <c r="T405" i="4"/>
  <c r="R405" i="4"/>
  <c r="P405" i="4"/>
  <c r="BI402" i="4"/>
  <c r="BH402" i="4"/>
  <c r="BG402" i="4"/>
  <c r="BF402" i="4"/>
  <c r="T402" i="4"/>
  <c r="R402" i="4"/>
  <c r="P402" i="4"/>
  <c r="BI399" i="4"/>
  <c r="BH399" i="4"/>
  <c r="BG399" i="4"/>
  <c r="BF399" i="4"/>
  <c r="T399" i="4"/>
  <c r="R399" i="4"/>
  <c r="P399" i="4"/>
  <c r="BI396" i="4"/>
  <c r="BH396" i="4"/>
  <c r="BG396" i="4"/>
  <c r="BF396" i="4"/>
  <c r="T396" i="4"/>
  <c r="R396" i="4"/>
  <c r="P396" i="4"/>
  <c r="BI393" i="4"/>
  <c r="BH393" i="4"/>
  <c r="BG393" i="4"/>
  <c r="BF393" i="4"/>
  <c r="T393" i="4"/>
  <c r="R393" i="4"/>
  <c r="P393" i="4"/>
  <c r="BI390" i="4"/>
  <c r="BH390" i="4"/>
  <c r="BG390" i="4"/>
  <c r="BF390" i="4"/>
  <c r="T390" i="4"/>
  <c r="R390" i="4"/>
  <c r="P390" i="4"/>
  <c r="BI387" i="4"/>
  <c r="BH387" i="4"/>
  <c r="BG387" i="4"/>
  <c r="BF387" i="4"/>
  <c r="T387" i="4"/>
  <c r="R387" i="4"/>
  <c r="P387" i="4"/>
  <c r="BI384" i="4"/>
  <c r="BH384" i="4"/>
  <c r="BG384" i="4"/>
  <c r="BF384" i="4"/>
  <c r="T384" i="4"/>
  <c r="R384" i="4"/>
  <c r="P384" i="4"/>
  <c r="BI381" i="4"/>
  <c r="BH381" i="4"/>
  <c r="BG381" i="4"/>
  <c r="BF381" i="4"/>
  <c r="T381" i="4"/>
  <c r="R381" i="4"/>
  <c r="P381" i="4"/>
  <c r="BI378" i="4"/>
  <c r="BH378" i="4"/>
  <c r="BG378" i="4"/>
  <c r="BF378" i="4"/>
  <c r="T378" i="4"/>
  <c r="R378" i="4"/>
  <c r="P378" i="4"/>
  <c r="BI375" i="4"/>
  <c r="BH375" i="4"/>
  <c r="BG375" i="4"/>
  <c r="BF375" i="4"/>
  <c r="T375" i="4"/>
  <c r="R375" i="4"/>
  <c r="P375" i="4"/>
  <c r="BI374" i="4"/>
  <c r="BH374" i="4"/>
  <c r="BG374" i="4"/>
  <c r="BF374" i="4"/>
  <c r="T374" i="4"/>
  <c r="R374" i="4"/>
  <c r="P374" i="4"/>
  <c r="BI371" i="4"/>
  <c r="BH371" i="4"/>
  <c r="BG371" i="4"/>
  <c r="BF371" i="4"/>
  <c r="T371" i="4"/>
  <c r="R371" i="4"/>
  <c r="P371" i="4"/>
  <c r="BI368" i="4"/>
  <c r="BH368" i="4"/>
  <c r="BG368" i="4"/>
  <c r="BF368" i="4"/>
  <c r="T368" i="4"/>
  <c r="R368" i="4"/>
  <c r="P368" i="4"/>
  <c r="BI365" i="4"/>
  <c r="BH365" i="4"/>
  <c r="BG365" i="4"/>
  <c r="BF365" i="4"/>
  <c r="T365" i="4"/>
  <c r="R365" i="4"/>
  <c r="P365" i="4"/>
  <c r="BI362" i="4"/>
  <c r="BH362" i="4"/>
  <c r="BG362" i="4"/>
  <c r="BF362" i="4"/>
  <c r="T362" i="4"/>
  <c r="R362" i="4"/>
  <c r="P362" i="4"/>
  <c r="BI359" i="4"/>
  <c r="BH359" i="4"/>
  <c r="BG359" i="4"/>
  <c r="BF359" i="4"/>
  <c r="T359" i="4"/>
  <c r="R359" i="4"/>
  <c r="P359" i="4"/>
  <c r="BI356" i="4"/>
  <c r="BH356" i="4"/>
  <c r="BG356" i="4"/>
  <c r="BF356" i="4"/>
  <c r="T356" i="4"/>
  <c r="R356" i="4"/>
  <c r="P356" i="4"/>
  <c r="BI353" i="4"/>
  <c r="BH353" i="4"/>
  <c r="BG353" i="4"/>
  <c r="BF353" i="4"/>
  <c r="T353" i="4"/>
  <c r="R353" i="4"/>
  <c r="P353" i="4"/>
  <c r="BI350" i="4"/>
  <c r="BH350" i="4"/>
  <c r="BG350" i="4"/>
  <c r="BF350" i="4"/>
  <c r="T350" i="4"/>
  <c r="R350" i="4"/>
  <c r="P350" i="4"/>
  <c r="BI347" i="4"/>
  <c r="BH347" i="4"/>
  <c r="BG347" i="4"/>
  <c r="BF347" i="4"/>
  <c r="T347" i="4"/>
  <c r="R347" i="4"/>
  <c r="P347" i="4"/>
  <c r="BI344" i="4"/>
  <c r="BH344" i="4"/>
  <c r="BG344" i="4"/>
  <c r="BF344" i="4"/>
  <c r="T344" i="4"/>
  <c r="R344" i="4"/>
  <c r="P344" i="4"/>
  <c r="BI341" i="4"/>
  <c r="BH341" i="4"/>
  <c r="BG341" i="4"/>
  <c r="BF341" i="4"/>
  <c r="T341" i="4"/>
  <c r="R341" i="4"/>
  <c r="P341" i="4"/>
  <c r="BI338" i="4"/>
  <c r="BH338" i="4"/>
  <c r="BG338" i="4"/>
  <c r="BF338" i="4"/>
  <c r="T338" i="4"/>
  <c r="R338" i="4"/>
  <c r="P338" i="4"/>
  <c r="BI335" i="4"/>
  <c r="BH335" i="4"/>
  <c r="BG335" i="4"/>
  <c r="BF335" i="4"/>
  <c r="T335" i="4"/>
  <c r="R335" i="4"/>
  <c r="P335" i="4"/>
  <c r="BI332" i="4"/>
  <c r="BH332" i="4"/>
  <c r="BG332" i="4"/>
  <c r="BF332" i="4"/>
  <c r="T332" i="4"/>
  <c r="R332" i="4"/>
  <c r="P332" i="4"/>
  <c r="BI329" i="4"/>
  <c r="BH329" i="4"/>
  <c r="BG329" i="4"/>
  <c r="BF329" i="4"/>
  <c r="T329" i="4"/>
  <c r="R329" i="4"/>
  <c r="P329" i="4"/>
  <c r="BI326" i="4"/>
  <c r="BH326" i="4"/>
  <c r="BG326" i="4"/>
  <c r="BF326" i="4"/>
  <c r="T326" i="4"/>
  <c r="R326" i="4"/>
  <c r="P326" i="4"/>
  <c r="BI323" i="4"/>
  <c r="BH323" i="4"/>
  <c r="BG323" i="4"/>
  <c r="BF323" i="4"/>
  <c r="T323" i="4"/>
  <c r="R323" i="4"/>
  <c r="P323" i="4"/>
  <c r="BI320" i="4"/>
  <c r="BH320" i="4"/>
  <c r="BG320" i="4"/>
  <c r="BF320" i="4"/>
  <c r="T320" i="4"/>
  <c r="R320" i="4"/>
  <c r="P320" i="4"/>
  <c r="BI317" i="4"/>
  <c r="BH317" i="4"/>
  <c r="BG317" i="4"/>
  <c r="BF317" i="4"/>
  <c r="T317" i="4"/>
  <c r="R317" i="4"/>
  <c r="P317" i="4"/>
  <c r="BI314" i="4"/>
  <c r="BH314" i="4"/>
  <c r="BG314" i="4"/>
  <c r="BF314" i="4"/>
  <c r="T314" i="4"/>
  <c r="R314" i="4"/>
  <c r="P314" i="4"/>
  <c r="BI311" i="4"/>
  <c r="BH311" i="4"/>
  <c r="BG311" i="4"/>
  <c r="BF311" i="4"/>
  <c r="T311" i="4"/>
  <c r="R311" i="4"/>
  <c r="P311" i="4"/>
  <c r="BI308" i="4"/>
  <c r="BH308" i="4"/>
  <c r="BG308" i="4"/>
  <c r="BF308" i="4"/>
  <c r="T308" i="4"/>
  <c r="R308" i="4"/>
  <c r="P308" i="4"/>
  <c r="BI305" i="4"/>
  <c r="BH305" i="4"/>
  <c r="BG305" i="4"/>
  <c r="BF305" i="4"/>
  <c r="T305" i="4"/>
  <c r="R305" i="4"/>
  <c r="P305" i="4"/>
  <c r="BI302" i="4"/>
  <c r="BH302" i="4"/>
  <c r="BG302" i="4"/>
  <c r="BF302" i="4"/>
  <c r="T302" i="4"/>
  <c r="R302" i="4"/>
  <c r="P302" i="4"/>
  <c r="BI299" i="4"/>
  <c r="BH299" i="4"/>
  <c r="BG299" i="4"/>
  <c r="BF299" i="4"/>
  <c r="T299" i="4"/>
  <c r="R299" i="4"/>
  <c r="P299" i="4"/>
  <c r="BI296" i="4"/>
  <c r="BH296" i="4"/>
  <c r="BG296" i="4"/>
  <c r="BF296" i="4"/>
  <c r="T296" i="4"/>
  <c r="R296" i="4"/>
  <c r="P296" i="4"/>
  <c r="BI293" i="4"/>
  <c r="BH293" i="4"/>
  <c r="BG293" i="4"/>
  <c r="BF293" i="4"/>
  <c r="T293" i="4"/>
  <c r="R293" i="4"/>
  <c r="P293" i="4"/>
  <c r="BI290" i="4"/>
  <c r="BH290" i="4"/>
  <c r="BG290" i="4"/>
  <c r="BF290" i="4"/>
  <c r="T290" i="4"/>
  <c r="R290" i="4"/>
  <c r="P290" i="4"/>
  <c r="BI287" i="4"/>
  <c r="BH287" i="4"/>
  <c r="BG287" i="4"/>
  <c r="BF287" i="4"/>
  <c r="T287" i="4"/>
  <c r="R287" i="4"/>
  <c r="P287" i="4"/>
  <c r="BI284" i="4"/>
  <c r="BH284" i="4"/>
  <c r="BG284" i="4"/>
  <c r="BF284" i="4"/>
  <c r="T284" i="4"/>
  <c r="R284" i="4"/>
  <c r="P284" i="4"/>
  <c r="BI281" i="4"/>
  <c r="BH281" i="4"/>
  <c r="BG281" i="4"/>
  <c r="BF281" i="4"/>
  <c r="T281" i="4"/>
  <c r="R281" i="4"/>
  <c r="P281" i="4"/>
  <c r="BI278" i="4"/>
  <c r="BH278" i="4"/>
  <c r="BG278" i="4"/>
  <c r="BF278" i="4"/>
  <c r="T278" i="4"/>
  <c r="R278" i="4"/>
  <c r="P278" i="4"/>
  <c r="BI275" i="4"/>
  <c r="BH275" i="4"/>
  <c r="BG275" i="4"/>
  <c r="BF275" i="4"/>
  <c r="T275" i="4"/>
  <c r="R275" i="4"/>
  <c r="P275" i="4"/>
  <c r="BI272" i="4"/>
  <c r="BH272" i="4"/>
  <c r="BG272" i="4"/>
  <c r="BF272" i="4"/>
  <c r="T272" i="4"/>
  <c r="R272" i="4"/>
  <c r="P272" i="4"/>
  <c r="BI269" i="4"/>
  <c r="BH269" i="4"/>
  <c r="BG269" i="4"/>
  <c r="BF269" i="4"/>
  <c r="T269" i="4"/>
  <c r="R269" i="4"/>
  <c r="P269" i="4"/>
  <c r="BI266" i="4"/>
  <c r="BH266" i="4"/>
  <c r="BG266" i="4"/>
  <c r="BF266" i="4"/>
  <c r="T266" i="4"/>
  <c r="R266" i="4"/>
  <c r="P266" i="4"/>
  <c r="BI263" i="4"/>
  <c r="BH263" i="4"/>
  <c r="BG263" i="4"/>
  <c r="BF263" i="4"/>
  <c r="T263" i="4"/>
  <c r="R263" i="4"/>
  <c r="P263" i="4"/>
  <c r="BI262" i="4"/>
  <c r="BH262" i="4"/>
  <c r="BG262" i="4"/>
  <c r="BF262" i="4"/>
  <c r="T262" i="4"/>
  <c r="R262" i="4"/>
  <c r="P262" i="4"/>
  <c r="BI259" i="4"/>
  <c r="BH259" i="4"/>
  <c r="BG259" i="4"/>
  <c r="BF259" i="4"/>
  <c r="T259" i="4"/>
  <c r="R259" i="4"/>
  <c r="P259" i="4"/>
  <c r="BI256" i="4"/>
  <c r="BH256" i="4"/>
  <c r="BG256" i="4"/>
  <c r="BF256" i="4"/>
  <c r="T256" i="4"/>
  <c r="R256" i="4"/>
  <c r="P256" i="4"/>
  <c r="BI253" i="4"/>
  <c r="BH253" i="4"/>
  <c r="BG253" i="4"/>
  <c r="BF253" i="4"/>
  <c r="T253" i="4"/>
  <c r="R253" i="4"/>
  <c r="P253" i="4"/>
  <c r="BI250" i="4"/>
  <c r="BH250" i="4"/>
  <c r="BG250" i="4"/>
  <c r="BF250" i="4"/>
  <c r="T250" i="4"/>
  <c r="R250" i="4"/>
  <c r="P250" i="4"/>
  <c r="BI247" i="4"/>
  <c r="BH247" i="4"/>
  <c r="BG247" i="4"/>
  <c r="BF247" i="4"/>
  <c r="T247" i="4"/>
  <c r="R247" i="4"/>
  <c r="P247" i="4"/>
  <c r="BI244" i="4"/>
  <c r="BH244" i="4"/>
  <c r="BG244" i="4"/>
  <c r="BF244" i="4"/>
  <c r="T244" i="4"/>
  <c r="R244" i="4"/>
  <c r="P244" i="4"/>
  <c r="BI241" i="4"/>
  <c r="BH241" i="4"/>
  <c r="BG241" i="4"/>
  <c r="BF241" i="4"/>
  <c r="T241" i="4"/>
  <c r="R241" i="4"/>
  <c r="P241" i="4"/>
  <c r="BI238" i="4"/>
  <c r="BH238" i="4"/>
  <c r="BG238" i="4"/>
  <c r="BF238" i="4"/>
  <c r="T238" i="4"/>
  <c r="R238" i="4"/>
  <c r="P238" i="4"/>
  <c r="BI235" i="4"/>
  <c r="BH235" i="4"/>
  <c r="BG235" i="4"/>
  <c r="BF235" i="4"/>
  <c r="T235" i="4"/>
  <c r="R235" i="4"/>
  <c r="P235" i="4"/>
  <c r="BI232" i="4"/>
  <c r="BH232" i="4"/>
  <c r="BG232" i="4"/>
  <c r="BF232" i="4"/>
  <c r="T232" i="4"/>
  <c r="R232" i="4"/>
  <c r="P232" i="4"/>
  <c r="BI229" i="4"/>
  <c r="BH229" i="4"/>
  <c r="BG229" i="4"/>
  <c r="BF229" i="4"/>
  <c r="T229" i="4"/>
  <c r="R229" i="4"/>
  <c r="P229" i="4"/>
  <c r="BI226" i="4"/>
  <c r="BH226" i="4"/>
  <c r="BG226" i="4"/>
  <c r="BF226" i="4"/>
  <c r="T226" i="4"/>
  <c r="R226" i="4"/>
  <c r="P226" i="4"/>
  <c r="BI223" i="4"/>
  <c r="BH223" i="4"/>
  <c r="BG223" i="4"/>
  <c r="BF223" i="4"/>
  <c r="T223" i="4"/>
  <c r="R223" i="4"/>
  <c r="P223" i="4"/>
  <c r="BI220" i="4"/>
  <c r="BH220" i="4"/>
  <c r="BG220" i="4"/>
  <c r="BF220" i="4"/>
  <c r="T220" i="4"/>
  <c r="R220" i="4"/>
  <c r="P220" i="4"/>
  <c r="BI217" i="4"/>
  <c r="BH217" i="4"/>
  <c r="BG217" i="4"/>
  <c r="BF217" i="4"/>
  <c r="T217" i="4"/>
  <c r="R217" i="4"/>
  <c r="P217" i="4"/>
  <c r="BI214" i="4"/>
  <c r="BH214" i="4"/>
  <c r="BG214" i="4"/>
  <c r="BF214" i="4"/>
  <c r="T214" i="4"/>
  <c r="R214" i="4"/>
  <c r="P214" i="4"/>
  <c r="BI211" i="4"/>
  <c r="BH211" i="4"/>
  <c r="BG211" i="4"/>
  <c r="BF211" i="4"/>
  <c r="T211" i="4"/>
  <c r="R211" i="4"/>
  <c r="P211" i="4"/>
  <c r="BI208" i="4"/>
  <c r="BH208" i="4"/>
  <c r="BG208" i="4"/>
  <c r="BF208" i="4"/>
  <c r="T208" i="4"/>
  <c r="R208" i="4"/>
  <c r="P208" i="4"/>
  <c r="BI205" i="4"/>
  <c r="BH205" i="4"/>
  <c r="BG205" i="4"/>
  <c r="BF205" i="4"/>
  <c r="T205" i="4"/>
  <c r="R205" i="4"/>
  <c r="P205" i="4"/>
  <c r="BI202" i="4"/>
  <c r="BH202" i="4"/>
  <c r="BG202" i="4"/>
  <c r="BF202" i="4"/>
  <c r="T202" i="4"/>
  <c r="R202" i="4"/>
  <c r="P202" i="4"/>
  <c r="BI199" i="4"/>
  <c r="BH199" i="4"/>
  <c r="BG199" i="4"/>
  <c r="BF199" i="4"/>
  <c r="T199" i="4"/>
  <c r="R199" i="4"/>
  <c r="P199" i="4"/>
  <c r="BI196" i="4"/>
  <c r="BH196" i="4"/>
  <c r="BG196" i="4"/>
  <c r="BF196" i="4"/>
  <c r="T196" i="4"/>
  <c r="R196" i="4"/>
  <c r="P196" i="4"/>
  <c r="BI193" i="4"/>
  <c r="BH193" i="4"/>
  <c r="BG193" i="4"/>
  <c r="BF193" i="4"/>
  <c r="T193" i="4"/>
  <c r="R193" i="4"/>
  <c r="P193" i="4"/>
  <c r="BI191" i="4"/>
  <c r="BH191" i="4"/>
  <c r="BG191" i="4"/>
  <c r="BF191" i="4"/>
  <c r="T191" i="4"/>
  <c r="R191" i="4"/>
  <c r="P191" i="4"/>
  <c r="BI188" i="4"/>
  <c r="BH188" i="4"/>
  <c r="BG188" i="4"/>
  <c r="BF188" i="4"/>
  <c r="T188" i="4"/>
  <c r="R188" i="4"/>
  <c r="P188" i="4"/>
  <c r="BI185" i="4"/>
  <c r="BH185" i="4"/>
  <c r="BG185" i="4"/>
  <c r="BF185" i="4"/>
  <c r="T185" i="4"/>
  <c r="R185" i="4"/>
  <c r="P185" i="4"/>
  <c r="BI182" i="4"/>
  <c r="BH182" i="4"/>
  <c r="BG182" i="4"/>
  <c r="BF182" i="4"/>
  <c r="T182" i="4"/>
  <c r="R182" i="4"/>
  <c r="P182" i="4"/>
  <c r="BI179" i="4"/>
  <c r="BH179" i="4"/>
  <c r="BG179" i="4"/>
  <c r="BF179" i="4"/>
  <c r="T179" i="4"/>
  <c r="R179" i="4"/>
  <c r="P179"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5" i="4"/>
  <c r="BH155" i="4"/>
  <c r="BG155" i="4"/>
  <c r="BF155" i="4"/>
  <c r="T155" i="4"/>
  <c r="R155" i="4"/>
  <c r="P155" i="4"/>
  <c r="BI152" i="4"/>
  <c r="BH152" i="4"/>
  <c r="BG152" i="4"/>
  <c r="BF152" i="4"/>
  <c r="T152" i="4"/>
  <c r="R152" i="4"/>
  <c r="P152" i="4"/>
  <c r="BI149" i="4"/>
  <c r="BH149" i="4"/>
  <c r="BG149" i="4"/>
  <c r="BF149" i="4"/>
  <c r="T149" i="4"/>
  <c r="R149" i="4"/>
  <c r="P149" i="4"/>
  <c r="BI146" i="4"/>
  <c r="BH146" i="4"/>
  <c r="BG146" i="4"/>
  <c r="BF146" i="4"/>
  <c r="T146" i="4"/>
  <c r="R146" i="4"/>
  <c r="P146" i="4"/>
  <c r="BI143" i="4"/>
  <c r="BH143" i="4"/>
  <c r="BG143" i="4"/>
  <c r="BF143" i="4"/>
  <c r="T143" i="4"/>
  <c r="R143" i="4"/>
  <c r="P143" i="4"/>
  <c r="BI139" i="4"/>
  <c r="BH139" i="4"/>
  <c r="BG139" i="4"/>
  <c r="BF139" i="4"/>
  <c r="T139" i="4"/>
  <c r="R139" i="4"/>
  <c r="P139" i="4"/>
  <c r="BI136" i="4"/>
  <c r="BH136" i="4"/>
  <c r="BG136" i="4"/>
  <c r="BF136" i="4"/>
  <c r="T136" i="4"/>
  <c r="R136" i="4"/>
  <c r="P136" i="4"/>
  <c r="BI133" i="4"/>
  <c r="BH133" i="4"/>
  <c r="BG133" i="4"/>
  <c r="BF133" i="4"/>
  <c r="T133" i="4"/>
  <c r="R133" i="4"/>
  <c r="P133" i="4"/>
  <c r="J127" i="4"/>
  <c r="J126" i="4"/>
  <c r="F126" i="4"/>
  <c r="F124" i="4"/>
  <c r="E122" i="4"/>
  <c r="J94" i="4"/>
  <c r="J93" i="4"/>
  <c r="F93" i="4"/>
  <c r="F91" i="4"/>
  <c r="E89" i="4"/>
  <c r="J20" i="4"/>
  <c r="E20" i="4"/>
  <c r="F127" i="4"/>
  <c r="J19" i="4"/>
  <c r="J14" i="4"/>
  <c r="J124" i="4" s="1"/>
  <c r="E7" i="4"/>
  <c r="E118" i="4" s="1"/>
  <c r="J39" i="3"/>
  <c r="J38" i="3"/>
  <c r="AY97" i="1"/>
  <c r="J37" i="3"/>
  <c r="AX97" i="1"/>
  <c r="BI207" i="3"/>
  <c r="BH207" i="3"/>
  <c r="BG207" i="3"/>
  <c r="BF207" i="3"/>
  <c r="T207" i="3"/>
  <c r="R207" i="3"/>
  <c r="P207" i="3"/>
  <c r="BI204" i="3"/>
  <c r="BH204" i="3"/>
  <c r="BG204" i="3"/>
  <c r="BF204" i="3"/>
  <c r="T204" i="3"/>
  <c r="R204" i="3"/>
  <c r="P204" i="3"/>
  <c r="BI199" i="3"/>
  <c r="BH199" i="3"/>
  <c r="BG199" i="3"/>
  <c r="BF199" i="3"/>
  <c r="T199" i="3"/>
  <c r="R199" i="3"/>
  <c r="P199" i="3"/>
  <c r="BI196" i="3"/>
  <c r="BH196" i="3"/>
  <c r="BG196" i="3"/>
  <c r="BF196" i="3"/>
  <c r="T196" i="3"/>
  <c r="R196" i="3"/>
  <c r="P196" i="3"/>
  <c r="BI193" i="3"/>
  <c r="BH193" i="3"/>
  <c r="BG193" i="3"/>
  <c r="BF193" i="3"/>
  <c r="T193" i="3"/>
  <c r="R193" i="3"/>
  <c r="P193" i="3"/>
  <c r="BI190" i="3"/>
  <c r="BH190" i="3"/>
  <c r="BG190" i="3"/>
  <c r="BF190" i="3"/>
  <c r="T190" i="3"/>
  <c r="R190" i="3"/>
  <c r="P190" i="3"/>
  <c r="BI187" i="3"/>
  <c r="BH187" i="3"/>
  <c r="BG187" i="3"/>
  <c r="BF187" i="3"/>
  <c r="T187" i="3"/>
  <c r="R187" i="3"/>
  <c r="P187" i="3"/>
  <c r="BI184" i="3"/>
  <c r="BH184" i="3"/>
  <c r="BG184" i="3"/>
  <c r="BF184" i="3"/>
  <c r="T184" i="3"/>
  <c r="R184" i="3"/>
  <c r="P184" i="3"/>
  <c r="BI181" i="3"/>
  <c r="BH181" i="3"/>
  <c r="BG181" i="3"/>
  <c r="BF181" i="3"/>
  <c r="T181" i="3"/>
  <c r="R181" i="3"/>
  <c r="P181" i="3"/>
  <c r="BI178" i="3"/>
  <c r="BH178" i="3"/>
  <c r="BG178" i="3"/>
  <c r="BF178" i="3"/>
  <c r="T178" i="3"/>
  <c r="R178" i="3"/>
  <c r="P178" i="3"/>
  <c r="BI175" i="3"/>
  <c r="BH175" i="3"/>
  <c r="BG175" i="3"/>
  <c r="BF175" i="3"/>
  <c r="T175" i="3"/>
  <c r="R175" i="3"/>
  <c r="P175" i="3"/>
  <c r="BI172" i="3"/>
  <c r="BH172" i="3"/>
  <c r="BG172" i="3"/>
  <c r="BF172" i="3"/>
  <c r="T172" i="3"/>
  <c r="R172" i="3"/>
  <c r="P172" i="3"/>
  <c r="BI169" i="3"/>
  <c r="BH169" i="3"/>
  <c r="BG169" i="3"/>
  <c r="BF169" i="3"/>
  <c r="T169" i="3"/>
  <c r="R169" i="3"/>
  <c r="P169" i="3"/>
  <c r="BI166" i="3"/>
  <c r="BH166" i="3"/>
  <c r="BG166" i="3"/>
  <c r="BF166" i="3"/>
  <c r="T166" i="3"/>
  <c r="R166" i="3"/>
  <c r="P166" i="3"/>
  <c r="BI163" i="3"/>
  <c r="BH163" i="3"/>
  <c r="BG163" i="3"/>
  <c r="BF163" i="3"/>
  <c r="T163" i="3"/>
  <c r="R163" i="3"/>
  <c r="P163" i="3"/>
  <c r="BI160" i="3"/>
  <c r="BH160" i="3"/>
  <c r="BG160" i="3"/>
  <c r="BF160" i="3"/>
  <c r="T160" i="3"/>
  <c r="R160" i="3"/>
  <c r="P160" i="3"/>
  <c r="BI157" i="3"/>
  <c r="BH157" i="3"/>
  <c r="BG157" i="3"/>
  <c r="BF157" i="3"/>
  <c r="T157" i="3"/>
  <c r="R157" i="3"/>
  <c r="P157" i="3"/>
  <c r="BI154" i="3"/>
  <c r="BH154" i="3"/>
  <c r="BG154" i="3"/>
  <c r="BF154" i="3"/>
  <c r="T154" i="3"/>
  <c r="R154" i="3"/>
  <c r="P154" i="3"/>
  <c r="BI151" i="3"/>
  <c r="BH151" i="3"/>
  <c r="BG151" i="3"/>
  <c r="BF151" i="3"/>
  <c r="T151" i="3"/>
  <c r="R151" i="3"/>
  <c r="P151" i="3"/>
  <c r="BI148" i="3"/>
  <c r="BH148" i="3"/>
  <c r="BG148" i="3"/>
  <c r="BF148" i="3"/>
  <c r="T148" i="3"/>
  <c r="R148" i="3"/>
  <c r="P148" i="3"/>
  <c r="BI145" i="3"/>
  <c r="BH145" i="3"/>
  <c r="BG145" i="3"/>
  <c r="BF145" i="3"/>
  <c r="T145" i="3"/>
  <c r="R145" i="3"/>
  <c r="P145" i="3"/>
  <c r="BI142" i="3"/>
  <c r="BH142" i="3"/>
  <c r="BG142" i="3"/>
  <c r="BF142" i="3"/>
  <c r="T142" i="3"/>
  <c r="R142" i="3"/>
  <c r="P142" i="3"/>
  <c r="BI139" i="3"/>
  <c r="BH139" i="3"/>
  <c r="BG139" i="3"/>
  <c r="BF139" i="3"/>
  <c r="T139" i="3"/>
  <c r="R139" i="3"/>
  <c r="P139" i="3"/>
  <c r="BI136" i="3"/>
  <c r="BH136" i="3"/>
  <c r="BG136" i="3"/>
  <c r="BF136" i="3"/>
  <c r="T136" i="3"/>
  <c r="R136" i="3"/>
  <c r="P136" i="3"/>
  <c r="BI133" i="3"/>
  <c r="BH133" i="3"/>
  <c r="BG133" i="3"/>
  <c r="BF133" i="3"/>
  <c r="T133" i="3"/>
  <c r="R133" i="3"/>
  <c r="P133" i="3"/>
  <c r="BI130" i="3"/>
  <c r="BH130" i="3"/>
  <c r="BG130" i="3"/>
  <c r="BF130" i="3"/>
  <c r="T130" i="3"/>
  <c r="R130" i="3"/>
  <c r="P130" i="3"/>
  <c r="BI127" i="3"/>
  <c r="BH127" i="3"/>
  <c r="BG127" i="3"/>
  <c r="BF127" i="3"/>
  <c r="T127" i="3"/>
  <c r="R127" i="3"/>
  <c r="P127" i="3"/>
  <c r="J121" i="3"/>
  <c r="J120" i="3"/>
  <c r="F120" i="3"/>
  <c r="F118" i="3"/>
  <c r="E116" i="3"/>
  <c r="J94" i="3"/>
  <c r="J93" i="3"/>
  <c r="F93" i="3"/>
  <c r="F91" i="3"/>
  <c r="E89" i="3"/>
  <c r="J20" i="3"/>
  <c r="E20" i="3"/>
  <c r="F121" i="3"/>
  <c r="J19" i="3"/>
  <c r="J14" i="3"/>
  <c r="J118" i="3" s="1"/>
  <c r="E7" i="3"/>
  <c r="E85" i="3" s="1"/>
  <c r="J39" i="2"/>
  <c r="J38" i="2"/>
  <c r="AY96" i="1"/>
  <c r="J37" i="2"/>
  <c r="AX96" i="1"/>
  <c r="BI6768" i="2"/>
  <c r="BH6768" i="2"/>
  <c r="BG6768" i="2"/>
  <c r="BF6768" i="2"/>
  <c r="T6768" i="2"/>
  <c r="R6768" i="2"/>
  <c r="P6768" i="2"/>
  <c r="BI6692" i="2"/>
  <c r="BH6692" i="2"/>
  <c r="BG6692" i="2"/>
  <c r="BF6692" i="2"/>
  <c r="T6692" i="2"/>
  <c r="R6692" i="2"/>
  <c r="P6692" i="2"/>
  <c r="BI6679" i="2"/>
  <c r="BH6679" i="2"/>
  <c r="BG6679" i="2"/>
  <c r="BF6679" i="2"/>
  <c r="T6679" i="2"/>
  <c r="R6679" i="2"/>
  <c r="P6679" i="2"/>
  <c r="BI6673" i="2"/>
  <c r="BH6673" i="2"/>
  <c r="BG6673" i="2"/>
  <c r="BF6673" i="2"/>
  <c r="T6673" i="2"/>
  <c r="R6673" i="2"/>
  <c r="P6673" i="2"/>
  <c r="BI6606" i="2"/>
  <c r="BH6606" i="2"/>
  <c r="BG6606" i="2"/>
  <c r="BF6606" i="2"/>
  <c r="T6606" i="2"/>
  <c r="R6606" i="2"/>
  <c r="P6606" i="2"/>
  <c r="BI6481" i="2"/>
  <c r="BH6481" i="2"/>
  <c r="BG6481" i="2"/>
  <c r="BF6481" i="2"/>
  <c r="T6481" i="2"/>
  <c r="R6481" i="2"/>
  <c r="P6481" i="2"/>
  <c r="BI6389" i="2"/>
  <c r="BH6389" i="2"/>
  <c r="BG6389" i="2"/>
  <c r="BF6389" i="2"/>
  <c r="T6389" i="2"/>
  <c r="R6389" i="2"/>
  <c r="P6389" i="2"/>
  <c r="BI6387" i="2"/>
  <c r="BH6387" i="2"/>
  <c r="BG6387" i="2"/>
  <c r="BF6387" i="2"/>
  <c r="T6387" i="2"/>
  <c r="R6387" i="2"/>
  <c r="P6387" i="2"/>
  <c r="BI6369" i="2"/>
  <c r="BH6369" i="2"/>
  <c r="BG6369" i="2"/>
  <c r="BF6369" i="2"/>
  <c r="T6369" i="2"/>
  <c r="R6369" i="2"/>
  <c r="P6369" i="2"/>
  <c r="BI6367" i="2"/>
  <c r="BH6367" i="2"/>
  <c r="BG6367" i="2"/>
  <c r="BF6367" i="2"/>
  <c r="T6367" i="2"/>
  <c r="R6367" i="2"/>
  <c r="P6367" i="2"/>
  <c r="BI6347" i="2"/>
  <c r="BH6347" i="2"/>
  <c r="BG6347" i="2"/>
  <c r="BF6347" i="2"/>
  <c r="T6347" i="2"/>
  <c r="R6347" i="2"/>
  <c r="P6347" i="2"/>
  <c r="BI6344" i="2"/>
  <c r="BH6344" i="2"/>
  <c r="BG6344" i="2"/>
  <c r="BF6344" i="2"/>
  <c r="T6344" i="2"/>
  <c r="R6344" i="2"/>
  <c r="P6344" i="2"/>
  <c r="BI6338" i="2"/>
  <c r="BH6338" i="2"/>
  <c r="BG6338" i="2"/>
  <c r="BF6338" i="2"/>
  <c r="T6338" i="2"/>
  <c r="R6338" i="2"/>
  <c r="P6338" i="2"/>
  <c r="BI6332" i="2"/>
  <c r="BH6332" i="2"/>
  <c r="BG6332" i="2"/>
  <c r="BF6332" i="2"/>
  <c r="T6332" i="2"/>
  <c r="R6332" i="2"/>
  <c r="P6332" i="2"/>
  <c r="BI6324" i="2"/>
  <c r="BH6324" i="2"/>
  <c r="BG6324" i="2"/>
  <c r="BF6324" i="2"/>
  <c r="T6324" i="2"/>
  <c r="R6324" i="2"/>
  <c r="P6324" i="2"/>
  <c r="BI6254" i="2"/>
  <c r="BH6254" i="2"/>
  <c r="BG6254" i="2"/>
  <c r="BF6254" i="2"/>
  <c r="T6254" i="2"/>
  <c r="R6254" i="2"/>
  <c r="P6254" i="2"/>
  <c r="BI6248" i="2"/>
  <c r="BH6248" i="2"/>
  <c r="BG6248" i="2"/>
  <c r="BF6248" i="2"/>
  <c r="T6248" i="2"/>
  <c r="R6248" i="2"/>
  <c r="P6248" i="2"/>
  <c r="BI6242" i="2"/>
  <c r="BH6242" i="2"/>
  <c r="BG6242" i="2"/>
  <c r="BF6242" i="2"/>
  <c r="T6242" i="2"/>
  <c r="R6242" i="2"/>
  <c r="P6242" i="2"/>
  <c r="BI6241" i="2"/>
  <c r="BH6241" i="2"/>
  <c r="BG6241" i="2"/>
  <c r="BF6241" i="2"/>
  <c r="T6241" i="2"/>
  <c r="R6241" i="2"/>
  <c r="P6241" i="2"/>
  <c r="BI6103" i="2"/>
  <c r="BH6103" i="2"/>
  <c r="BG6103" i="2"/>
  <c r="BF6103" i="2"/>
  <c r="T6103" i="2"/>
  <c r="R6103" i="2"/>
  <c r="P6103" i="2"/>
  <c r="BI5965" i="2"/>
  <c r="BH5965" i="2"/>
  <c r="BG5965" i="2"/>
  <c r="BF5965" i="2"/>
  <c r="T5965" i="2"/>
  <c r="R5965" i="2"/>
  <c r="P5965" i="2"/>
  <c r="BI5898" i="2"/>
  <c r="BH5898" i="2"/>
  <c r="BG5898" i="2"/>
  <c r="BF5898" i="2"/>
  <c r="T5898" i="2"/>
  <c r="R5898" i="2"/>
  <c r="P5898" i="2"/>
  <c r="BI5896" i="2"/>
  <c r="BH5896" i="2"/>
  <c r="BG5896" i="2"/>
  <c r="BF5896" i="2"/>
  <c r="T5896" i="2"/>
  <c r="R5896" i="2"/>
  <c r="P5896" i="2"/>
  <c r="BI5807" i="2"/>
  <c r="BH5807" i="2"/>
  <c r="BG5807" i="2"/>
  <c r="BF5807" i="2"/>
  <c r="T5807" i="2"/>
  <c r="R5807" i="2"/>
  <c r="P5807" i="2"/>
  <c r="BI5758" i="2"/>
  <c r="BH5758" i="2"/>
  <c r="BG5758" i="2"/>
  <c r="BF5758" i="2"/>
  <c r="T5758" i="2"/>
  <c r="R5758" i="2"/>
  <c r="P5758" i="2"/>
  <c r="BI5756" i="2"/>
  <c r="BH5756" i="2"/>
  <c r="BG5756" i="2"/>
  <c r="BF5756" i="2"/>
  <c r="T5756" i="2"/>
  <c r="R5756" i="2"/>
  <c r="P5756" i="2"/>
  <c r="BI5701" i="2"/>
  <c r="BH5701" i="2"/>
  <c r="BG5701" i="2"/>
  <c r="BF5701" i="2"/>
  <c r="T5701" i="2"/>
  <c r="R5701" i="2"/>
  <c r="P5701" i="2"/>
  <c r="BI5698" i="2"/>
  <c r="BH5698" i="2"/>
  <c r="BG5698" i="2"/>
  <c r="BF5698" i="2"/>
  <c r="T5698" i="2"/>
  <c r="R5698" i="2"/>
  <c r="P5698" i="2"/>
  <c r="BI5644" i="2"/>
  <c r="BH5644" i="2"/>
  <c r="BG5644" i="2"/>
  <c r="BF5644" i="2"/>
  <c r="T5644" i="2"/>
  <c r="R5644" i="2"/>
  <c r="P5644" i="2"/>
  <c r="BI5405" i="2"/>
  <c r="BH5405" i="2"/>
  <c r="BG5405" i="2"/>
  <c r="BF5405" i="2"/>
  <c r="T5405" i="2"/>
  <c r="R5405" i="2"/>
  <c r="P5405" i="2"/>
  <c r="BI5403" i="2"/>
  <c r="BH5403" i="2"/>
  <c r="BG5403" i="2"/>
  <c r="BF5403" i="2"/>
  <c r="T5403" i="2"/>
  <c r="R5403" i="2"/>
  <c r="P5403" i="2"/>
  <c r="BI5371" i="2"/>
  <c r="BH5371" i="2"/>
  <c r="BG5371" i="2"/>
  <c r="BF5371" i="2"/>
  <c r="T5371" i="2"/>
  <c r="R5371" i="2"/>
  <c r="P5371" i="2"/>
  <c r="BI5369" i="2"/>
  <c r="BH5369" i="2"/>
  <c r="BG5369" i="2"/>
  <c r="BF5369" i="2"/>
  <c r="T5369" i="2"/>
  <c r="R5369" i="2"/>
  <c r="P5369" i="2"/>
  <c r="BI5367" i="2"/>
  <c r="BH5367" i="2"/>
  <c r="BG5367" i="2"/>
  <c r="BF5367" i="2"/>
  <c r="T5367" i="2"/>
  <c r="R5367" i="2"/>
  <c r="P5367" i="2"/>
  <c r="BI5366" i="2"/>
  <c r="BH5366" i="2"/>
  <c r="BG5366" i="2"/>
  <c r="BF5366" i="2"/>
  <c r="T5366" i="2"/>
  <c r="R5366" i="2"/>
  <c r="P5366" i="2"/>
  <c r="BI5359" i="2"/>
  <c r="BH5359" i="2"/>
  <c r="BG5359" i="2"/>
  <c r="BF5359" i="2"/>
  <c r="T5359" i="2"/>
  <c r="R5359" i="2"/>
  <c r="P5359" i="2"/>
  <c r="BI5355" i="2"/>
  <c r="BH5355" i="2"/>
  <c r="BG5355" i="2"/>
  <c r="BF5355" i="2"/>
  <c r="T5355" i="2"/>
  <c r="R5355" i="2"/>
  <c r="P5355" i="2"/>
  <c r="BI5348" i="2"/>
  <c r="BH5348" i="2"/>
  <c r="BG5348" i="2"/>
  <c r="BF5348" i="2"/>
  <c r="T5348" i="2"/>
  <c r="R5348" i="2"/>
  <c r="P5348" i="2"/>
  <c r="BI5344" i="2"/>
  <c r="BH5344" i="2"/>
  <c r="BG5344" i="2"/>
  <c r="BF5344" i="2"/>
  <c r="T5344" i="2"/>
  <c r="R5344" i="2"/>
  <c r="P5344" i="2"/>
  <c r="BI5337" i="2"/>
  <c r="BH5337" i="2"/>
  <c r="BG5337" i="2"/>
  <c r="BF5337" i="2"/>
  <c r="T5337" i="2"/>
  <c r="R5337" i="2"/>
  <c r="P5337" i="2"/>
  <c r="BI5333" i="2"/>
  <c r="BH5333" i="2"/>
  <c r="BG5333" i="2"/>
  <c r="BF5333" i="2"/>
  <c r="T5333" i="2"/>
  <c r="R5333" i="2"/>
  <c r="P5333" i="2"/>
  <c r="BI5327" i="2"/>
  <c r="BH5327" i="2"/>
  <c r="BG5327" i="2"/>
  <c r="BF5327" i="2"/>
  <c r="T5327" i="2"/>
  <c r="R5327" i="2"/>
  <c r="P5327" i="2"/>
  <c r="BI5229" i="2"/>
  <c r="BH5229" i="2"/>
  <c r="BG5229" i="2"/>
  <c r="BF5229" i="2"/>
  <c r="T5229" i="2"/>
  <c r="R5229" i="2"/>
  <c r="P5229" i="2"/>
  <c r="BI5131" i="2"/>
  <c r="BH5131" i="2"/>
  <c r="BG5131" i="2"/>
  <c r="BF5131" i="2"/>
  <c r="T5131" i="2"/>
  <c r="R5131" i="2"/>
  <c r="P5131" i="2"/>
  <c r="BI5125" i="2"/>
  <c r="BH5125" i="2"/>
  <c r="BG5125" i="2"/>
  <c r="BF5125" i="2"/>
  <c r="T5125" i="2"/>
  <c r="R5125" i="2"/>
  <c r="P5125" i="2"/>
  <c r="BI5117" i="2"/>
  <c r="BH5117" i="2"/>
  <c r="BG5117" i="2"/>
  <c r="BF5117" i="2"/>
  <c r="T5117" i="2"/>
  <c r="R5117" i="2"/>
  <c r="P5117" i="2"/>
  <c r="BI5087" i="2"/>
  <c r="BH5087" i="2"/>
  <c r="BG5087" i="2"/>
  <c r="BF5087" i="2"/>
  <c r="T5087" i="2"/>
  <c r="R5087" i="2"/>
  <c r="P5087" i="2"/>
  <c r="BI5056" i="2"/>
  <c r="BH5056" i="2"/>
  <c r="BG5056" i="2"/>
  <c r="BF5056" i="2"/>
  <c r="T5056" i="2"/>
  <c r="R5056" i="2"/>
  <c r="P5056" i="2"/>
  <c r="BI5050" i="2"/>
  <c r="BH5050" i="2"/>
  <c r="BG5050" i="2"/>
  <c r="BF5050" i="2"/>
  <c r="T5050" i="2"/>
  <c r="R5050" i="2"/>
  <c r="P5050" i="2"/>
  <c r="BI5044" i="2"/>
  <c r="BH5044" i="2"/>
  <c r="BG5044" i="2"/>
  <c r="BF5044" i="2"/>
  <c r="T5044" i="2"/>
  <c r="R5044" i="2"/>
  <c r="P5044" i="2"/>
  <c r="BI5038" i="2"/>
  <c r="BH5038" i="2"/>
  <c r="BG5038" i="2"/>
  <c r="BF5038" i="2"/>
  <c r="T5038" i="2"/>
  <c r="R5038" i="2"/>
  <c r="P5038" i="2"/>
  <c r="BI4826" i="2"/>
  <c r="BH4826" i="2"/>
  <c r="BG4826" i="2"/>
  <c r="BF4826" i="2"/>
  <c r="T4826" i="2"/>
  <c r="R4826" i="2"/>
  <c r="P4826" i="2"/>
  <c r="BI4619" i="2"/>
  <c r="BH4619" i="2"/>
  <c r="BG4619" i="2"/>
  <c r="BF4619" i="2"/>
  <c r="T4619" i="2"/>
  <c r="R4619" i="2"/>
  <c r="P4619" i="2"/>
  <c r="BI4617" i="2"/>
  <c r="BH4617" i="2"/>
  <c r="BG4617" i="2"/>
  <c r="BF4617" i="2"/>
  <c r="T4617" i="2"/>
  <c r="R4617" i="2"/>
  <c r="P4617" i="2"/>
  <c r="BI4615" i="2"/>
  <c r="BH4615" i="2"/>
  <c r="BG4615" i="2"/>
  <c r="BF4615" i="2"/>
  <c r="T4615" i="2"/>
  <c r="R4615" i="2"/>
  <c r="P4615" i="2"/>
  <c r="BI4613" i="2"/>
  <c r="BH4613" i="2"/>
  <c r="BG4613" i="2"/>
  <c r="BF4613" i="2"/>
  <c r="T4613" i="2"/>
  <c r="R4613" i="2"/>
  <c r="P4613" i="2"/>
  <c r="BI4582" i="2"/>
  <c r="BH4582" i="2"/>
  <c r="BG4582" i="2"/>
  <c r="BF4582" i="2"/>
  <c r="T4582" i="2"/>
  <c r="R4582" i="2"/>
  <c r="P4582" i="2"/>
  <c r="BI4580" i="2"/>
  <c r="BH4580" i="2"/>
  <c r="BG4580" i="2"/>
  <c r="BF4580" i="2"/>
  <c r="T4580" i="2"/>
  <c r="R4580" i="2"/>
  <c r="P4580" i="2"/>
  <c r="BI4578" i="2"/>
  <c r="BH4578" i="2"/>
  <c r="BG4578" i="2"/>
  <c r="BF4578" i="2"/>
  <c r="T4578" i="2"/>
  <c r="R4578" i="2"/>
  <c r="P4578" i="2"/>
  <c r="BI4566" i="2"/>
  <c r="BH4566" i="2"/>
  <c r="BG4566" i="2"/>
  <c r="BF4566" i="2"/>
  <c r="T4566" i="2"/>
  <c r="R4566" i="2"/>
  <c r="P4566" i="2"/>
  <c r="BI4558" i="2"/>
  <c r="BH4558" i="2"/>
  <c r="BG4558" i="2"/>
  <c r="BF4558" i="2"/>
  <c r="T4558" i="2"/>
  <c r="T4557" i="2"/>
  <c r="R4558" i="2"/>
  <c r="R4557" i="2" s="1"/>
  <c r="P4558" i="2"/>
  <c r="P4557" i="2"/>
  <c r="BI4552" i="2"/>
  <c r="BH4552" i="2"/>
  <c r="BG4552" i="2"/>
  <c r="BF4552" i="2"/>
  <c r="T4552" i="2"/>
  <c r="R4552" i="2"/>
  <c r="P4552" i="2"/>
  <c r="BI4547" i="2"/>
  <c r="BH4547" i="2"/>
  <c r="BG4547" i="2"/>
  <c r="BF4547" i="2"/>
  <c r="T4547" i="2"/>
  <c r="R4547" i="2"/>
  <c r="P4547" i="2"/>
  <c r="BI4542" i="2"/>
  <c r="BH4542" i="2"/>
  <c r="BG4542" i="2"/>
  <c r="BF4542" i="2"/>
  <c r="T4542" i="2"/>
  <c r="R4542" i="2"/>
  <c r="P4542" i="2"/>
  <c r="BI4537" i="2"/>
  <c r="BH4537" i="2"/>
  <c r="BG4537" i="2"/>
  <c r="BF4537" i="2"/>
  <c r="T4537" i="2"/>
  <c r="R4537" i="2"/>
  <c r="P4537" i="2"/>
  <c r="BI4532" i="2"/>
  <c r="BH4532" i="2"/>
  <c r="BG4532" i="2"/>
  <c r="BF4532" i="2"/>
  <c r="T4532" i="2"/>
  <c r="R4532" i="2"/>
  <c r="P4532" i="2"/>
  <c r="BI4527" i="2"/>
  <c r="BH4527" i="2"/>
  <c r="BG4527" i="2"/>
  <c r="BF4527" i="2"/>
  <c r="T4527" i="2"/>
  <c r="R4527" i="2"/>
  <c r="P4527" i="2"/>
  <c r="BI4522" i="2"/>
  <c r="BH4522" i="2"/>
  <c r="BG4522" i="2"/>
  <c r="BF4522" i="2"/>
  <c r="T4522" i="2"/>
  <c r="R4522" i="2"/>
  <c r="P4522" i="2"/>
  <c r="BI4515" i="2"/>
  <c r="BH4515" i="2"/>
  <c r="BG4515" i="2"/>
  <c r="BF4515" i="2"/>
  <c r="T4515" i="2"/>
  <c r="R4515" i="2"/>
  <c r="P4515" i="2"/>
  <c r="BI4509" i="2"/>
  <c r="BH4509" i="2"/>
  <c r="BG4509" i="2"/>
  <c r="BF4509" i="2"/>
  <c r="T4509" i="2"/>
  <c r="R4509" i="2"/>
  <c r="P4509" i="2"/>
  <c r="BI4503" i="2"/>
  <c r="BH4503" i="2"/>
  <c r="BG4503" i="2"/>
  <c r="BF4503" i="2"/>
  <c r="T4503" i="2"/>
  <c r="R4503" i="2"/>
  <c r="P4503" i="2"/>
  <c r="BI4497" i="2"/>
  <c r="BH4497" i="2"/>
  <c r="BG4497" i="2"/>
  <c r="BF4497" i="2"/>
  <c r="T4497" i="2"/>
  <c r="R4497" i="2"/>
  <c r="P4497" i="2"/>
  <c r="BI4491" i="2"/>
  <c r="BH4491" i="2"/>
  <c r="BG4491" i="2"/>
  <c r="BF4491" i="2"/>
  <c r="T4491" i="2"/>
  <c r="R4491" i="2"/>
  <c r="P4491" i="2"/>
  <c r="BI4485" i="2"/>
  <c r="BH4485" i="2"/>
  <c r="BG4485" i="2"/>
  <c r="BF4485" i="2"/>
  <c r="T4485" i="2"/>
  <c r="R4485" i="2"/>
  <c r="P4485" i="2"/>
  <c r="BI4480" i="2"/>
  <c r="BH4480" i="2"/>
  <c r="BG4480" i="2"/>
  <c r="BF4480" i="2"/>
  <c r="T4480" i="2"/>
  <c r="R4480" i="2"/>
  <c r="P4480" i="2"/>
  <c r="BI4474" i="2"/>
  <c r="BH4474" i="2"/>
  <c r="BG4474" i="2"/>
  <c r="BF4474" i="2"/>
  <c r="T4474" i="2"/>
  <c r="R4474" i="2"/>
  <c r="P4474" i="2"/>
  <c r="BI4469" i="2"/>
  <c r="BH4469" i="2"/>
  <c r="BG4469" i="2"/>
  <c r="BF4469" i="2"/>
  <c r="T4469" i="2"/>
  <c r="R4469" i="2"/>
  <c r="P4469" i="2"/>
  <c r="BI4464" i="2"/>
  <c r="BH4464" i="2"/>
  <c r="BG4464" i="2"/>
  <c r="BF4464" i="2"/>
  <c r="T4464" i="2"/>
  <c r="R4464" i="2"/>
  <c r="P4464" i="2"/>
  <c r="BI4459" i="2"/>
  <c r="BH4459" i="2"/>
  <c r="BG4459" i="2"/>
  <c r="BF4459" i="2"/>
  <c r="T4459" i="2"/>
  <c r="R4459" i="2"/>
  <c r="P4459" i="2"/>
  <c r="BI4454" i="2"/>
  <c r="BH4454" i="2"/>
  <c r="BG4454" i="2"/>
  <c r="BF4454" i="2"/>
  <c r="T4454" i="2"/>
  <c r="R4454" i="2"/>
  <c r="P4454" i="2"/>
  <c r="BI4449" i="2"/>
  <c r="BH4449" i="2"/>
  <c r="BG4449" i="2"/>
  <c r="BF4449" i="2"/>
  <c r="T4449" i="2"/>
  <c r="R4449" i="2"/>
  <c r="P4449" i="2"/>
  <c r="BI4444" i="2"/>
  <c r="BH4444" i="2"/>
  <c r="BG4444" i="2"/>
  <c r="BF4444" i="2"/>
  <c r="T4444" i="2"/>
  <c r="R4444" i="2"/>
  <c r="P4444" i="2"/>
  <c r="BI4439" i="2"/>
  <c r="BH4439" i="2"/>
  <c r="BG4439" i="2"/>
  <c r="BF4439" i="2"/>
  <c r="T4439" i="2"/>
  <c r="R4439" i="2"/>
  <c r="P4439" i="2"/>
  <c r="BI4434" i="2"/>
  <c r="BH4434" i="2"/>
  <c r="BG4434" i="2"/>
  <c r="BF4434" i="2"/>
  <c r="T4434" i="2"/>
  <c r="R4434" i="2"/>
  <c r="P4434" i="2"/>
  <c r="BI4429" i="2"/>
  <c r="BH4429" i="2"/>
  <c r="BG4429" i="2"/>
  <c r="BF4429" i="2"/>
  <c r="T4429" i="2"/>
  <c r="R4429" i="2"/>
  <c r="P4429" i="2"/>
  <c r="BI4424" i="2"/>
  <c r="BH4424" i="2"/>
  <c r="BG4424" i="2"/>
  <c r="BF4424" i="2"/>
  <c r="T4424" i="2"/>
  <c r="R4424" i="2"/>
  <c r="P4424" i="2"/>
  <c r="BI4419" i="2"/>
  <c r="BH4419" i="2"/>
  <c r="BG4419" i="2"/>
  <c r="BF4419" i="2"/>
  <c r="T4419" i="2"/>
  <c r="R4419" i="2"/>
  <c r="P4419" i="2"/>
  <c r="BI4414" i="2"/>
  <c r="BH4414" i="2"/>
  <c r="BG4414" i="2"/>
  <c r="BF4414" i="2"/>
  <c r="T4414" i="2"/>
  <c r="R4414" i="2"/>
  <c r="P4414" i="2"/>
  <c r="BI4409" i="2"/>
  <c r="BH4409" i="2"/>
  <c r="BG4409" i="2"/>
  <c r="BF4409" i="2"/>
  <c r="T4409" i="2"/>
  <c r="R4409" i="2"/>
  <c r="P4409" i="2"/>
  <c r="BI4404" i="2"/>
  <c r="BH4404" i="2"/>
  <c r="BG4404" i="2"/>
  <c r="BF4404" i="2"/>
  <c r="T4404" i="2"/>
  <c r="R4404" i="2"/>
  <c r="P4404" i="2"/>
  <c r="BI4399" i="2"/>
  <c r="BH4399" i="2"/>
  <c r="BG4399" i="2"/>
  <c r="BF4399" i="2"/>
  <c r="T4399" i="2"/>
  <c r="R4399" i="2"/>
  <c r="P4399" i="2"/>
  <c r="BI4394" i="2"/>
  <c r="BH4394" i="2"/>
  <c r="BG4394" i="2"/>
  <c r="BF4394" i="2"/>
  <c r="T4394" i="2"/>
  <c r="R4394" i="2"/>
  <c r="P4394" i="2"/>
  <c r="BI4389" i="2"/>
  <c r="BH4389" i="2"/>
  <c r="BG4389" i="2"/>
  <c r="BF4389" i="2"/>
  <c r="T4389" i="2"/>
  <c r="R4389" i="2"/>
  <c r="P4389" i="2"/>
  <c r="BI4384" i="2"/>
  <c r="BH4384" i="2"/>
  <c r="BG4384" i="2"/>
  <c r="BF4384" i="2"/>
  <c r="T4384" i="2"/>
  <c r="R4384" i="2"/>
  <c r="P4384" i="2"/>
  <c r="BI4379" i="2"/>
  <c r="BH4379" i="2"/>
  <c r="BG4379" i="2"/>
  <c r="BF4379" i="2"/>
  <c r="T4379" i="2"/>
  <c r="R4379" i="2"/>
  <c r="P4379" i="2"/>
  <c r="BI4374" i="2"/>
  <c r="BH4374" i="2"/>
  <c r="BG4374" i="2"/>
  <c r="BF4374" i="2"/>
  <c r="T4374" i="2"/>
  <c r="R4374" i="2"/>
  <c r="P4374" i="2"/>
  <c r="BI4369" i="2"/>
  <c r="BH4369" i="2"/>
  <c r="BG4369" i="2"/>
  <c r="BF4369" i="2"/>
  <c r="T4369" i="2"/>
  <c r="R4369" i="2"/>
  <c r="P4369" i="2"/>
  <c r="BI4364" i="2"/>
  <c r="BH4364" i="2"/>
  <c r="BG4364" i="2"/>
  <c r="BF4364" i="2"/>
  <c r="T4364" i="2"/>
  <c r="R4364" i="2"/>
  <c r="P4364" i="2"/>
  <c r="BI4359" i="2"/>
  <c r="BH4359" i="2"/>
  <c r="BG4359" i="2"/>
  <c r="BF4359" i="2"/>
  <c r="T4359" i="2"/>
  <c r="R4359" i="2"/>
  <c r="P4359" i="2"/>
  <c r="BI4354" i="2"/>
  <c r="BH4354" i="2"/>
  <c r="BG4354" i="2"/>
  <c r="BF4354" i="2"/>
  <c r="T4354" i="2"/>
  <c r="R4354" i="2"/>
  <c r="P4354" i="2"/>
  <c r="BI4349" i="2"/>
  <c r="BH4349" i="2"/>
  <c r="BG4349" i="2"/>
  <c r="BF4349" i="2"/>
  <c r="T4349" i="2"/>
  <c r="R4349" i="2"/>
  <c r="P4349" i="2"/>
  <c r="BI4344" i="2"/>
  <c r="BH4344" i="2"/>
  <c r="BG4344" i="2"/>
  <c r="BF4344" i="2"/>
  <c r="T4344" i="2"/>
  <c r="R4344" i="2"/>
  <c r="P4344" i="2"/>
  <c r="BI4339" i="2"/>
  <c r="BH4339" i="2"/>
  <c r="BG4339" i="2"/>
  <c r="BF4339" i="2"/>
  <c r="T4339" i="2"/>
  <c r="R4339" i="2"/>
  <c r="P4339" i="2"/>
  <c r="BI4334" i="2"/>
  <c r="BH4334" i="2"/>
  <c r="BG4334" i="2"/>
  <c r="BF4334" i="2"/>
  <c r="T4334" i="2"/>
  <c r="R4334" i="2"/>
  <c r="P4334" i="2"/>
  <c r="BI4328" i="2"/>
  <c r="BH4328" i="2"/>
  <c r="BG4328" i="2"/>
  <c r="BF4328" i="2"/>
  <c r="T4328" i="2"/>
  <c r="R4328" i="2"/>
  <c r="P4328" i="2"/>
  <c r="BI4324" i="2"/>
  <c r="BH4324" i="2"/>
  <c r="BG4324" i="2"/>
  <c r="BF4324" i="2"/>
  <c r="T4324" i="2"/>
  <c r="R4324" i="2"/>
  <c r="P4324" i="2"/>
  <c r="BI4320" i="2"/>
  <c r="BH4320" i="2"/>
  <c r="BG4320" i="2"/>
  <c r="BF4320" i="2"/>
  <c r="T4320" i="2"/>
  <c r="R4320" i="2"/>
  <c r="P4320" i="2"/>
  <c r="BI4316" i="2"/>
  <c r="BH4316" i="2"/>
  <c r="BG4316" i="2"/>
  <c r="BF4316" i="2"/>
  <c r="T4316" i="2"/>
  <c r="R4316" i="2"/>
  <c r="P4316" i="2"/>
  <c r="BI4312" i="2"/>
  <c r="BH4312" i="2"/>
  <c r="BG4312" i="2"/>
  <c r="BF4312" i="2"/>
  <c r="T4312" i="2"/>
  <c r="R4312" i="2"/>
  <c r="P4312" i="2"/>
  <c r="BI4308" i="2"/>
  <c r="BH4308" i="2"/>
  <c r="BG4308" i="2"/>
  <c r="BF4308" i="2"/>
  <c r="T4308" i="2"/>
  <c r="R4308" i="2"/>
  <c r="P4308" i="2"/>
  <c r="BI4303" i="2"/>
  <c r="BH4303" i="2"/>
  <c r="BG4303" i="2"/>
  <c r="BF4303" i="2"/>
  <c r="T4303" i="2"/>
  <c r="R4303" i="2"/>
  <c r="P4303" i="2"/>
  <c r="BI4298" i="2"/>
  <c r="BH4298" i="2"/>
  <c r="BG4298" i="2"/>
  <c r="BF4298" i="2"/>
  <c r="T4298" i="2"/>
  <c r="R4298" i="2"/>
  <c r="P4298" i="2"/>
  <c r="BI4293" i="2"/>
  <c r="BH4293" i="2"/>
  <c r="BG4293" i="2"/>
  <c r="BF4293" i="2"/>
  <c r="T4293" i="2"/>
  <c r="R4293" i="2"/>
  <c r="P4293" i="2"/>
  <c r="BI4288" i="2"/>
  <c r="BH4288" i="2"/>
  <c r="BG4288" i="2"/>
  <c r="BF4288" i="2"/>
  <c r="T4288" i="2"/>
  <c r="R4288" i="2"/>
  <c r="P4288" i="2"/>
  <c r="BI4283" i="2"/>
  <c r="BH4283" i="2"/>
  <c r="BG4283" i="2"/>
  <c r="BF4283" i="2"/>
  <c r="T4283" i="2"/>
  <c r="R4283" i="2"/>
  <c r="P4283" i="2"/>
  <c r="BI4278" i="2"/>
  <c r="BH4278" i="2"/>
  <c r="BG4278" i="2"/>
  <c r="BF4278" i="2"/>
  <c r="T4278" i="2"/>
  <c r="R4278" i="2"/>
  <c r="P4278" i="2"/>
  <c r="BI4273" i="2"/>
  <c r="BH4273" i="2"/>
  <c r="BG4273" i="2"/>
  <c r="BF4273" i="2"/>
  <c r="T4273" i="2"/>
  <c r="R4273" i="2"/>
  <c r="P4273" i="2"/>
  <c r="BI4268" i="2"/>
  <c r="BH4268" i="2"/>
  <c r="BG4268" i="2"/>
  <c r="BF4268" i="2"/>
  <c r="T4268" i="2"/>
  <c r="R4268" i="2"/>
  <c r="P4268" i="2"/>
  <c r="BI4263" i="2"/>
  <c r="BH4263" i="2"/>
  <c r="BG4263" i="2"/>
  <c r="BF4263" i="2"/>
  <c r="T4263" i="2"/>
  <c r="R4263" i="2"/>
  <c r="P4263" i="2"/>
  <c r="BI4258" i="2"/>
  <c r="BH4258" i="2"/>
  <c r="BG4258" i="2"/>
  <c r="BF4258" i="2"/>
  <c r="T4258" i="2"/>
  <c r="R4258" i="2"/>
  <c r="P4258" i="2"/>
  <c r="BI4253" i="2"/>
  <c r="BH4253" i="2"/>
  <c r="BG4253" i="2"/>
  <c r="BF4253" i="2"/>
  <c r="T4253" i="2"/>
  <c r="R4253" i="2"/>
  <c r="P4253" i="2"/>
  <c r="BI4248" i="2"/>
  <c r="BH4248" i="2"/>
  <c r="BG4248" i="2"/>
  <c r="BF4248" i="2"/>
  <c r="T4248" i="2"/>
  <c r="R4248" i="2"/>
  <c r="P4248" i="2"/>
  <c r="BI4243" i="2"/>
  <c r="BH4243" i="2"/>
  <c r="BG4243" i="2"/>
  <c r="BF4243" i="2"/>
  <c r="T4243" i="2"/>
  <c r="R4243" i="2"/>
  <c r="P4243" i="2"/>
  <c r="BI4238" i="2"/>
  <c r="BH4238" i="2"/>
  <c r="BG4238" i="2"/>
  <c r="BF4238" i="2"/>
  <c r="T4238" i="2"/>
  <c r="R4238" i="2"/>
  <c r="P4238" i="2"/>
  <c r="BI4233" i="2"/>
  <c r="BH4233" i="2"/>
  <c r="BG4233" i="2"/>
  <c r="BF4233" i="2"/>
  <c r="T4233" i="2"/>
  <c r="R4233" i="2"/>
  <c r="P4233" i="2"/>
  <c r="BI4228" i="2"/>
  <c r="BH4228" i="2"/>
  <c r="BG4228" i="2"/>
  <c r="BF4228" i="2"/>
  <c r="T4228" i="2"/>
  <c r="R4228" i="2"/>
  <c r="P4228" i="2"/>
  <c r="BI4216" i="2"/>
  <c r="BH4216" i="2"/>
  <c r="BG4216" i="2"/>
  <c r="BF4216" i="2"/>
  <c r="T4216" i="2"/>
  <c r="R4216" i="2"/>
  <c r="P4216" i="2"/>
  <c r="BI4205" i="2"/>
  <c r="BH4205" i="2"/>
  <c r="BG4205" i="2"/>
  <c r="BF4205" i="2"/>
  <c r="T4205" i="2"/>
  <c r="R4205" i="2"/>
  <c r="P4205" i="2"/>
  <c r="BI4196" i="2"/>
  <c r="BH4196" i="2"/>
  <c r="BG4196" i="2"/>
  <c r="BF4196" i="2"/>
  <c r="T4196" i="2"/>
  <c r="R4196" i="2"/>
  <c r="P4196" i="2"/>
  <c r="BI4191" i="2"/>
  <c r="BH4191" i="2"/>
  <c r="BG4191" i="2"/>
  <c r="BF4191" i="2"/>
  <c r="T4191" i="2"/>
  <c r="R4191" i="2"/>
  <c r="P4191" i="2"/>
  <c r="BI4186" i="2"/>
  <c r="BH4186" i="2"/>
  <c r="BG4186" i="2"/>
  <c r="BF4186" i="2"/>
  <c r="T4186" i="2"/>
  <c r="R4186" i="2"/>
  <c r="P4186" i="2"/>
  <c r="BI4181" i="2"/>
  <c r="BH4181" i="2"/>
  <c r="BG4181" i="2"/>
  <c r="BF4181" i="2"/>
  <c r="T4181" i="2"/>
  <c r="R4181" i="2"/>
  <c r="P4181" i="2"/>
  <c r="BI4176" i="2"/>
  <c r="BH4176" i="2"/>
  <c r="BG4176" i="2"/>
  <c r="BF4176" i="2"/>
  <c r="T4176" i="2"/>
  <c r="R4176" i="2"/>
  <c r="P4176" i="2"/>
  <c r="BI4171" i="2"/>
  <c r="BH4171" i="2"/>
  <c r="BG4171" i="2"/>
  <c r="BF4171" i="2"/>
  <c r="T4171" i="2"/>
  <c r="R4171" i="2"/>
  <c r="P4171" i="2"/>
  <c r="BI4166" i="2"/>
  <c r="BH4166" i="2"/>
  <c r="BG4166" i="2"/>
  <c r="BF4166" i="2"/>
  <c r="T4166" i="2"/>
  <c r="R4166" i="2"/>
  <c r="P4166" i="2"/>
  <c r="BI4161" i="2"/>
  <c r="BH4161" i="2"/>
  <c r="BG4161" i="2"/>
  <c r="BF4161" i="2"/>
  <c r="T4161" i="2"/>
  <c r="R4161" i="2"/>
  <c r="P4161" i="2"/>
  <c r="BI4156" i="2"/>
  <c r="BH4156" i="2"/>
  <c r="BG4156" i="2"/>
  <c r="BF4156" i="2"/>
  <c r="T4156" i="2"/>
  <c r="R4156" i="2"/>
  <c r="P4156" i="2"/>
  <c r="BI4151" i="2"/>
  <c r="BH4151" i="2"/>
  <c r="BG4151" i="2"/>
  <c r="BF4151" i="2"/>
  <c r="T4151" i="2"/>
  <c r="R4151" i="2"/>
  <c r="P4151" i="2"/>
  <c r="BI4146" i="2"/>
  <c r="BH4146" i="2"/>
  <c r="BG4146" i="2"/>
  <c r="BF4146" i="2"/>
  <c r="T4146" i="2"/>
  <c r="R4146" i="2"/>
  <c r="P4146" i="2"/>
  <c r="BI4141" i="2"/>
  <c r="BH4141" i="2"/>
  <c r="BG4141" i="2"/>
  <c r="BF4141" i="2"/>
  <c r="T4141" i="2"/>
  <c r="R4141" i="2"/>
  <c r="P4141" i="2"/>
  <c r="BI4136" i="2"/>
  <c r="BH4136" i="2"/>
  <c r="BG4136" i="2"/>
  <c r="BF4136" i="2"/>
  <c r="T4136" i="2"/>
  <c r="R4136" i="2"/>
  <c r="P4136" i="2"/>
  <c r="BI4131" i="2"/>
  <c r="BH4131" i="2"/>
  <c r="BG4131" i="2"/>
  <c r="BF4131" i="2"/>
  <c r="T4131" i="2"/>
  <c r="R4131" i="2"/>
  <c r="P4131" i="2"/>
  <c r="BI4126" i="2"/>
  <c r="BH4126" i="2"/>
  <c r="BG4126" i="2"/>
  <c r="BF4126" i="2"/>
  <c r="T4126" i="2"/>
  <c r="R4126" i="2"/>
  <c r="P4126" i="2"/>
  <c r="BI4121" i="2"/>
  <c r="BH4121" i="2"/>
  <c r="BG4121" i="2"/>
  <c r="BF4121" i="2"/>
  <c r="T4121" i="2"/>
  <c r="R4121" i="2"/>
  <c r="P4121" i="2"/>
  <c r="BI4116" i="2"/>
  <c r="BH4116" i="2"/>
  <c r="BG4116" i="2"/>
  <c r="BF4116" i="2"/>
  <c r="T4116" i="2"/>
  <c r="R4116" i="2"/>
  <c r="P4116" i="2"/>
  <c r="BI4111" i="2"/>
  <c r="BH4111" i="2"/>
  <c r="BG4111" i="2"/>
  <c r="BF4111" i="2"/>
  <c r="T4111" i="2"/>
  <c r="R4111" i="2"/>
  <c r="P4111" i="2"/>
  <c r="BI4106" i="2"/>
  <c r="BH4106" i="2"/>
  <c r="BG4106" i="2"/>
  <c r="BF4106" i="2"/>
  <c r="T4106" i="2"/>
  <c r="R4106" i="2"/>
  <c r="P4106" i="2"/>
  <c r="BI4101" i="2"/>
  <c r="BH4101" i="2"/>
  <c r="BG4101" i="2"/>
  <c r="BF4101" i="2"/>
  <c r="T4101" i="2"/>
  <c r="R4101" i="2"/>
  <c r="P4101" i="2"/>
  <c r="BI4096" i="2"/>
  <c r="BH4096" i="2"/>
  <c r="BG4096" i="2"/>
  <c r="BF4096" i="2"/>
  <c r="T4096" i="2"/>
  <c r="R4096" i="2"/>
  <c r="P4096" i="2"/>
  <c r="BI4091" i="2"/>
  <c r="BH4091" i="2"/>
  <c r="BG4091" i="2"/>
  <c r="BF4091" i="2"/>
  <c r="T4091" i="2"/>
  <c r="R4091" i="2"/>
  <c r="P4091" i="2"/>
  <c r="BI4082" i="2"/>
  <c r="BH4082" i="2"/>
  <c r="BG4082" i="2"/>
  <c r="BF4082" i="2"/>
  <c r="T4082" i="2"/>
  <c r="R4082" i="2"/>
  <c r="P4082" i="2"/>
  <c r="BI4074" i="2"/>
  <c r="BH4074" i="2"/>
  <c r="BG4074" i="2"/>
  <c r="BF4074" i="2"/>
  <c r="T4074" i="2"/>
  <c r="R4074" i="2"/>
  <c r="P4074" i="2"/>
  <c r="BI4065" i="2"/>
  <c r="BH4065" i="2"/>
  <c r="BG4065" i="2"/>
  <c r="BF4065" i="2"/>
  <c r="T4065" i="2"/>
  <c r="R4065" i="2"/>
  <c r="P4065" i="2"/>
  <c r="BI4060" i="2"/>
  <c r="BH4060" i="2"/>
  <c r="BG4060" i="2"/>
  <c r="BF4060" i="2"/>
  <c r="T4060" i="2"/>
  <c r="R4060" i="2"/>
  <c r="P4060" i="2"/>
  <c r="BI4054" i="2"/>
  <c r="BH4054" i="2"/>
  <c r="BG4054" i="2"/>
  <c r="BF4054" i="2"/>
  <c r="T4054" i="2"/>
  <c r="R4054" i="2"/>
  <c r="P4054" i="2"/>
  <c r="BI4048" i="2"/>
  <c r="BH4048" i="2"/>
  <c r="BG4048" i="2"/>
  <c r="BF4048" i="2"/>
  <c r="T4048" i="2"/>
  <c r="R4048" i="2"/>
  <c r="P4048" i="2"/>
  <c r="BI4042" i="2"/>
  <c r="BH4042" i="2"/>
  <c r="BG4042" i="2"/>
  <c r="BF4042" i="2"/>
  <c r="T4042" i="2"/>
  <c r="R4042" i="2"/>
  <c r="P4042" i="2"/>
  <c r="BI4036" i="2"/>
  <c r="BH4036" i="2"/>
  <c r="BG4036" i="2"/>
  <c r="BF4036" i="2"/>
  <c r="T4036" i="2"/>
  <c r="R4036" i="2"/>
  <c r="P4036" i="2"/>
  <c r="BI4031" i="2"/>
  <c r="BH4031" i="2"/>
  <c r="BG4031" i="2"/>
  <c r="BF4031" i="2"/>
  <c r="T4031" i="2"/>
  <c r="R4031" i="2"/>
  <c r="P4031" i="2"/>
  <c r="BI4026" i="2"/>
  <c r="BH4026" i="2"/>
  <c r="BG4026" i="2"/>
  <c r="BF4026" i="2"/>
  <c r="T4026" i="2"/>
  <c r="T4025" i="2" s="1"/>
  <c r="R4026" i="2"/>
  <c r="R4025" i="2" s="1"/>
  <c r="P4026" i="2"/>
  <c r="P4025" i="2" s="1"/>
  <c r="BI4019" i="2"/>
  <c r="BH4019" i="2"/>
  <c r="BG4019" i="2"/>
  <c r="BF4019" i="2"/>
  <c r="T4019" i="2"/>
  <c r="R4019" i="2"/>
  <c r="P4019" i="2"/>
  <c r="BI4013" i="2"/>
  <c r="BH4013" i="2"/>
  <c r="BG4013" i="2"/>
  <c r="BF4013" i="2"/>
  <c r="T4013" i="2"/>
  <c r="R4013" i="2"/>
  <c r="P4013" i="2"/>
  <c r="BI4007" i="2"/>
  <c r="BH4007" i="2"/>
  <c r="BG4007" i="2"/>
  <c r="BF4007" i="2"/>
  <c r="T4007" i="2"/>
  <c r="R4007" i="2"/>
  <c r="P4007" i="2"/>
  <c r="BI4001" i="2"/>
  <c r="BH4001" i="2"/>
  <c r="BG4001" i="2"/>
  <c r="BF4001" i="2"/>
  <c r="T4001" i="2"/>
  <c r="R4001" i="2"/>
  <c r="P4001" i="2"/>
  <c r="BI3995" i="2"/>
  <c r="BH3995" i="2"/>
  <c r="BG3995" i="2"/>
  <c r="BF3995" i="2"/>
  <c r="T3995" i="2"/>
  <c r="R3995" i="2"/>
  <c r="P3995" i="2"/>
  <c r="BI3989" i="2"/>
  <c r="BH3989" i="2"/>
  <c r="BG3989" i="2"/>
  <c r="BF3989" i="2"/>
  <c r="T3989" i="2"/>
  <c r="R3989" i="2"/>
  <c r="P3989" i="2"/>
  <c r="BI3983" i="2"/>
  <c r="BH3983" i="2"/>
  <c r="BG3983" i="2"/>
  <c r="BF3983" i="2"/>
  <c r="T3983" i="2"/>
  <c r="R3983" i="2"/>
  <c r="P3983" i="2"/>
  <c r="BI3977" i="2"/>
  <c r="BH3977" i="2"/>
  <c r="BG3977" i="2"/>
  <c r="BF3977" i="2"/>
  <c r="T3977" i="2"/>
  <c r="R3977" i="2"/>
  <c r="P3977" i="2"/>
  <c r="BI3971" i="2"/>
  <c r="BH3971" i="2"/>
  <c r="BG3971" i="2"/>
  <c r="BF3971" i="2"/>
  <c r="T3971" i="2"/>
  <c r="R3971" i="2"/>
  <c r="P3971" i="2"/>
  <c r="BI3965" i="2"/>
  <c r="BH3965" i="2"/>
  <c r="BG3965" i="2"/>
  <c r="BF3965" i="2"/>
  <c r="T3965" i="2"/>
  <c r="R3965" i="2"/>
  <c r="P3965" i="2"/>
  <c r="BI3959" i="2"/>
  <c r="BH3959" i="2"/>
  <c r="BG3959" i="2"/>
  <c r="BF3959" i="2"/>
  <c r="T3959" i="2"/>
  <c r="R3959" i="2"/>
  <c r="P3959" i="2"/>
  <c r="BI3953" i="2"/>
  <c r="BH3953" i="2"/>
  <c r="BG3953" i="2"/>
  <c r="BF3953" i="2"/>
  <c r="T3953" i="2"/>
  <c r="R3953" i="2"/>
  <c r="P3953" i="2"/>
  <c r="BI3947" i="2"/>
  <c r="BH3947" i="2"/>
  <c r="BG3947" i="2"/>
  <c r="BF3947" i="2"/>
  <c r="T3947" i="2"/>
  <c r="R3947" i="2"/>
  <c r="P3947" i="2"/>
  <c r="BI3941" i="2"/>
  <c r="BH3941" i="2"/>
  <c r="BG3941" i="2"/>
  <c r="BF3941" i="2"/>
  <c r="T3941" i="2"/>
  <c r="R3941" i="2"/>
  <c r="P3941" i="2"/>
  <c r="BI3939" i="2"/>
  <c r="BH3939" i="2"/>
  <c r="BG3939" i="2"/>
  <c r="BF3939" i="2"/>
  <c r="T3939" i="2"/>
  <c r="R3939" i="2"/>
  <c r="P3939" i="2"/>
  <c r="BI3931" i="2"/>
  <c r="BH3931" i="2"/>
  <c r="BG3931" i="2"/>
  <c r="BF3931" i="2"/>
  <c r="T3931" i="2"/>
  <c r="R3931" i="2"/>
  <c r="P3931" i="2"/>
  <c r="BI3924" i="2"/>
  <c r="BH3924" i="2"/>
  <c r="BG3924" i="2"/>
  <c r="BF3924" i="2"/>
  <c r="T3924" i="2"/>
  <c r="T3923" i="2" s="1"/>
  <c r="R3924" i="2"/>
  <c r="R3923" i="2" s="1"/>
  <c r="P3924" i="2"/>
  <c r="P3923" i="2" s="1"/>
  <c r="BI3917" i="2"/>
  <c r="BH3917" i="2"/>
  <c r="BG3917" i="2"/>
  <c r="BF3917" i="2"/>
  <c r="T3917" i="2"/>
  <c r="R3917" i="2"/>
  <c r="P3917" i="2"/>
  <c r="BI3911" i="2"/>
  <c r="BH3911" i="2"/>
  <c r="BG3911" i="2"/>
  <c r="BF3911" i="2"/>
  <c r="T3911" i="2"/>
  <c r="R3911" i="2"/>
  <c r="P3911" i="2"/>
  <c r="BI3905" i="2"/>
  <c r="BH3905" i="2"/>
  <c r="BG3905" i="2"/>
  <c r="BF3905" i="2"/>
  <c r="T3905" i="2"/>
  <c r="R3905" i="2"/>
  <c r="P3905" i="2"/>
  <c r="BI3899" i="2"/>
  <c r="BH3899" i="2"/>
  <c r="BG3899" i="2"/>
  <c r="BF3899" i="2"/>
  <c r="T3899" i="2"/>
  <c r="R3899" i="2"/>
  <c r="P3899" i="2"/>
  <c r="BI3893" i="2"/>
  <c r="BH3893" i="2"/>
  <c r="BG3893" i="2"/>
  <c r="BF3893" i="2"/>
  <c r="T3893" i="2"/>
  <c r="R3893" i="2"/>
  <c r="P3893" i="2"/>
  <c r="BI3887" i="2"/>
  <c r="BH3887" i="2"/>
  <c r="BG3887" i="2"/>
  <c r="BF3887" i="2"/>
  <c r="T3887" i="2"/>
  <c r="R3887" i="2"/>
  <c r="P3887" i="2"/>
  <c r="BI3881" i="2"/>
  <c r="BH3881" i="2"/>
  <c r="BG3881" i="2"/>
  <c r="BF3881" i="2"/>
  <c r="T3881" i="2"/>
  <c r="R3881" i="2"/>
  <c r="P3881" i="2"/>
  <c r="BI3875" i="2"/>
  <c r="BH3875" i="2"/>
  <c r="BG3875" i="2"/>
  <c r="BF3875" i="2"/>
  <c r="T3875" i="2"/>
  <c r="R3875" i="2"/>
  <c r="P3875" i="2"/>
  <c r="BI3869" i="2"/>
  <c r="BH3869" i="2"/>
  <c r="BG3869" i="2"/>
  <c r="BF3869" i="2"/>
  <c r="T3869" i="2"/>
  <c r="R3869" i="2"/>
  <c r="P3869" i="2"/>
  <c r="BI3863" i="2"/>
  <c r="BH3863" i="2"/>
  <c r="BG3863" i="2"/>
  <c r="BF3863" i="2"/>
  <c r="T3863" i="2"/>
  <c r="R3863" i="2"/>
  <c r="P3863" i="2"/>
  <c r="BI3857" i="2"/>
  <c r="BH3857" i="2"/>
  <c r="BG3857" i="2"/>
  <c r="BF3857" i="2"/>
  <c r="T3857" i="2"/>
  <c r="R3857" i="2"/>
  <c r="P3857" i="2"/>
  <c r="BI3850" i="2"/>
  <c r="BH3850" i="2"/>
  <c r="BG3850" i="2"/>
  <c r="BF3850" i="2"/>
  <c r="T3850" i="2"/>
  <c r="R3850" i="2"/>
  <c r="P3850" i="2"/>
  <c r="BI3844" i="2"/>
  <c r="BH3844" i="2"/>
  <c r="BG3844" i="2"/>
  <c r="BF3844" i="2"/>
  <c r="T3844" i="2"/>
  <c r="R3844" i="2"/>
  <c r="P3844" i="2"/>
  <c r="BI3838" i="2"/>
  <c r="BH3838" i="2"/>
  <c r="BG3838" i="2"/>
  <c r="BF3838" i="2"/>
  <c r="T3838" i="2"/>
  <c r="R3838" i="2"/>
  <c r="P3838" i="2"/>
  <c r="BI3832" i="2"/>
  <c r="BH3832" i="2"/>
  <c r="BG3832" i="2"/>
  <c r="BF3832" i="2"/>
  <c r="T3832" i="2"/>
  <c r="R3832" i="2"/>
  <c r="P3832" i="2"/>
  <c r="BI3826" i="2"/>
  <c r="BH3826" i="2"/>
  <c r="BG3826" i="2"/>
  <c r="BF3826" i="2"/>
  <c r="T3826" i="2"/>
  <c r="R3826" i="2"/>
  <c r="P3826" i="2"/>
  <c r="BI3820" i="2"/>
  <c r="BH3820" i="2"/>
  <c r="BG3820" i="2"/>
  <c r="BF3820" i="2"/>
  <c r="T3820" i="2"/>
  <c r="R3820" i="2"/>
  <c r="P3820" i="2"/>
  <c r="BI3813" i="2"/>
  <c r="BH3813" i="2"/>
  <c r="BG3813" i="2"/>
  <c r="BF3813" i="2"/>
  <c r="T3813" i="2"/>
  <c r="R3813" i="2"/>
  <c r="P3813" i="2"/>
  <c r="BI3807" i="2"/>
  <c r="BH3807" i="2"/>
  <c r="BG3807" i="2"/>
  <c r="BF3807" i="2"/>
  <c r="T3807" i="2"/>
  <c r="R3807" i="2"/>
  <c r="P3807" i="2"/>
  <c r="BI3801" i="2"/>
  <c r="BH3801" i="2"/>
  <c r="BG3801" i="2"/>
  <c r="BF3801" i="2"/>
  <c r="T3801" i="2"/>
  <c r="R3801" i="2"/>
  <c r="P3801" i="2"/>
  <c r="BI3795" i="2"/>
  <c r="BH3795" i="2"/>
  <c r="BG3795" i="2"/>
  <c r="BF3795" i="2"/>
  <c r="T3795" i="2"/>
  <c r="R3795" i="2"/>
  <c r="P3795" i="2"/>
  <c r="BI3789" i="2"/>
  <c r="BH3789" i="2"/>
  <c r="BG3789" i="2"/>
  <c r="BF3789" i="2"/>
  <c r="T3789" i="2"/>
  <c r="R3789" i="2"/>
  <c r="P3789" i="2"/>
  <c r="BI3783" i="2"/>
  <c r="BH3783" i="2"/>
  <c r="BG3783" i="2"/>
  <c r="BF3783" i="2"/>
  <c r="T3783" i="2"/>
  <c r="R3783" i="2"/>
  <c r="P3783" i="2"/>
  <c r="BI3777" i="2"/>
  <c r="BH3777" i="2"/>
  <c r="BG3777" i="2"/>
  <c r="BF3777" i="2"/>
  <c r="T3777" i="2"/>
  <c r="R3777" i="2"/>
  <c r="P3777" i="2"/>
  <c r="BI3771" i="2"/>
  <c r="BH3771" i="2"/>
  <c r="BG3771" i="2"/>
  <c r="BF3771" i="2"/>
  <c r="T3771" i="2"/>
  <c r="R3771" i="2"/>
  <c r="P3771" i="2"/>
  <c r="BI3765" i="2"/>
  <c r="BH3765" i="2"/>
  <c r="BG3765" i="2"/>
  <c r="BF3765" i="2"/>
  <c r="T3765" i="2"/>
  <c r="R3765" i="2"/>
  <c r="P3765" i="2"/>
  <c r="BI3759" i="2"/>
  <c r="BH3759" i="2"/>
  <c r="BG3759" i="2"/>
  <c r="BF3759" i="2"/>
  <c r="T3759" i="2"/>
  <c r="R3759" i="2"/>
  <c r="P3759" i="2"/>
  <c r="BI3753" i="2"/>
  <c r="BH3753" i="2"/>
  <c r="BG3753" i="2"/>
  <c r="BF3753" i="2"/>
  <c r="T3753" i="2"/>
  <c r="R3753" i="2"/>
  <c r="P3753" i="2"/>
  <c r="BI3747" i="2"/>
  <c r="BH3747" i="2"/>
  <c r="BG3747" i="2"/>
  <c r="BF3747" i="2"/>
  <c r="T3747" i="2"/>
  <c r="R3747" i="2"/>
  <c r="P3747" i="2"/>
  <c r="BI3741" i="2"/>
  <c r="BH3741" i="2"/>
  <c r="BG3741" i="2"/>
  <c r="BF3741" i="2"/>
  <c r="T3741" i="2"/>
  <c r="R3741" i="2"/>
  <c r="P3741" i="2"/>
  <c r="BI3735" i="2"/>
  <c r="BH3735" i="2"/>
  <c r="BG3735" i="2"/>
  <c r="BF3735" i="2"/>
  <c r="T3735" i="2"/>
  <c r="R3735" i="2"/>
  <c r="P3735" i="2"/>
  <c r="BI3729" i="2"/>
  <c r="BH3729" i="2"/>
  <c r="BG3729" i="2"/>
  <c r="BF3729" i="2"/>
  <c r="T3729" i="2"/>
  <c r="R3729" i="2"/>
  <c r="P3729" i="2"/>
  <c r="BI3723" i="2"/>
  <c r="BH3723" i="2"/>
  <c r="BG3723" i="2"/>
  <c r="BF3723" i="2"/>
  <c r="T3723" i="2"/>
  <c r="R3723" i="2"/>
  <c r="P3723" i="2"/>
  <c r="BI3721" i="2"/>
  <c r="BH3721" i="2"/>
  <c r="BG3721" i="2"/>
  <c r="BF3721" i="2"/>
  <c r="T3721" i="2"/>
  <c r="R3721" i="2"/>
  <c r="P3721" i="2"/>
  <c r="BI3719" i="2"/>
  <c r="BH3719" i="2"/>
  <c r="BG3719" i="2"/>
  <c r="BF3719" i="2"/>
  <c r="T3719" i="2"/>
  <c r="R3719" i="2"/>
  <c r="P3719" i="2"/>
  <c r="BI3717" i="2"/>
  <c r="BH3717" i="2"/>
  <c r="BG3717" i="2"/>
  <c r="BF3717" i="2"/>
  <c r="T3717" i="2"/>
  <c r="R3717" i="2"/>
  <c r="P3717" i="2"/>
  <c r="BI3715" i="2"/>
  <c r="BH3715" i="2"/>
  <c r="BG3715" i="2"/>
  <c r="BF3715" i="2"/>
  <c r="T3715" i="2"/>
  <c r="R3715" i="2"/>
  <c r="P3715" i="2"/>
  <c r="BI3696" i="2"/>
  <c r="BH3696" i="2"/>
  <c r="BG3696" i="2"/>
  <c r="BF3696" i="2"/>
  <c r="T3696" i="2"/>
  <c r="R3696" i="2"/>
  <c r="P3696" i="2"/>
  <c r="BI3694" i="2"/>
  <c r="BH3694" i="2"/>
  <c r="BG3694" i="2"/>
  <c r="BF3694" i="2"/>
  <c r="T3694" i="2"/>
  <c r="R3694" i="2"/>
  <c r="P3694" i="2"/>
  <c r="BI3693" i="2"/>
  <c r="BH3693" i="2"/>
  <c r="BG3693" i="2"/>
  <c r="BF3693" i="2"/>
  <c r="T3693" i="2"/>
  <c r="R3693" i="2"/>
  <c r="P3693" i="2"/>
  <c r="BI3684" i="2"/>
  <c r="BH3684" i="2"/>
  <c r="BG3684" i="2"/>
  <c r="BF3684" i="2"/>
  <c r="T3684" i="2"/>
  <c r="R3684" i="2"/>
  <c r="P3684" i="2"/>
  <c r="BI3665" i="2"/>
  <c r="BH3665" i="2"/>
  <c r="BG3665" i="2"/>
  <c r="BF3665" i="2"/>
  <c r="T3665" i="2"/>
  <c r="R3665" i="2"/>
  <c r="P3665" i="2"/>
  <c r="BI3659" i="2"/>
  <c r="BH3659" i="2"/>
  <c r="BG3659" i="2"/>
  <c r="BF3659" i="2"/>
  <c r="T3659" i="2"/>
  <c r="R3659" i="2"/>
  <c r="P3659" i="2"/>
  <c r="BI3650" i="2"/>
  <c r="BH3650" i="2"/>
  <c r="BG3650" i="2"/>
  <c r="BF3650" i="2"/>
  <c r="T3650" i="2"/>
  <c r="R3650" i="2"/>
  <c r="P3650" i="2"/>
  <c r="BI3620" i="2"/>
  <c r="BH3620" i="2"/>
  <c r="BG3620" i="2"/>
  <c r="BF3620" i="2"/>
  <c r="T3620" i="2"/>
  <c r="R3620" i="2"/>
  <c r="P3620" i="2"/>
  <c r="BI3610" i="2"/>
  <c r="BH3610" i="2"/>
  <c r="BG3610" i="2"/>
  <c r="BF3610" i="2"/>
  <c r="T3610" i="2"/>
  <c r="R3610" i="2"/>
  <c r="P3610" i="2"/>
  <c r="BI3604" i="2"/>
  <c r="BH3604" i="2"/>
  <c r="BG3604" i="2"/>
  <c r="BF3604" i="2"/>
  <c r="T3604" i="2"/>
  <c r="R3604" i="2"/>
  <c r="P3604" i="2"/>
  <c r="BI3603" i="2"/>
  <c r="BH3603" i="2"/>
  <c r="BG3603" i="2"/>
  <c r="BF3603" i="2"/>
  <c r="T3603" i="2"/>
  <c r="R3603" i="2"/>
  <c r="P3603" i="2"/>
  <c r="BI3498" i="2"/>
  <c r="BH3498" i="2"/>
  <c r="BG3498" i="2"/>
  <c r="BF3498" i="2"/>
  <c r="T3498" i="2"/>
  <c r="R3498" i="2"/>
  <c r="P3498" i="2"/>
  <c r="BI3497" i="2"/>
  <c r="BH3497" i="2"/>
  <c r="BG3497" i="2"/>
  <c r="BF3497" i="2"/>
  <c r="T3497" i="2"/>
  <c r="R3497" i="2"/>
  <c r="P3497" i="2"/>
  <c r="BI3457" i="2"/>
  <c r="BH3457" i="2"/>
  <c r="BG3457" i="2"/>
  <c r="BF3457" i="2"/>
  <c r="T3457" i="2"/>
  <c r="R3457" i="2"/>
  <c r="P3457" i="2"/>
  <c r="BI3408" i="2"/>
  <c r="BH3408" i="2"/>
  <c r="BG3408" i="2"/>
  <c r="BF3408" i="2"/>
  <c r="T3408" i="2"/>
  <c r="R3408" i="2"/>
  <c r="P3408" i="2"/>
  <c r="BI3323" i="2"/>
  <c r="BH3323" i="2"/>
  <c r="BG3323" i="2"/>
  <c r="BF3323" i="2"/>
  <c r="T3323" i="2"/>
  <c r="R3323" i="2"/>
  <c r="P3323" i="2"/>
  <c r="BI3322" i="2"/>
  <c r="BH3322" i="2"/>
  <c r="BG3322" i="2"/>
  <c r="BF3322" i="2"/>
  <c r="T3322" i="2"/>
  <c r="R3322" i="2"/>
  <c r="P3322" i="2"/>
  <c r="BI3321" i="2"/>
  <c r="BH3321" i="2"/>
  <c r="BG3321" i="2"/>
  <c r="BF3321" i="2"/>
  <c r="T3321" i="2"/>
  <c r="R3321" i="2"/>
  <c r="P3321" i="2"/>
  <c r="BI3301" i="2"/>
  <c r="BH3301" i="2"/>
  <c r="BG3301" i="2"/>
  <c r="BF3301" i="2"/>
  <c r="T3301" i="2"/>
  <c r="R3301" i="2"/>
  <c r="P3301" i="2"/>
  <c r="BI3299" i="2"/>
  <c r="BH3299" i="2"/>
  <c r="BG3299" i="2"/>
  <c r="BF3299" i="2"/>
  <c r="T3299" i="2"/>
  <c r="R3299" i="2"/>
  <c r="P3299" i="2"/>
  <c r="BI3297" i="2"/>
  <c r="BH3297" i="2"/>
  <c r="BG3297" i="2"/>
  <c r="BF3297" i="2"/>
  <c r="T3297" i="2"/>
  <c r="R3297" i="2"/>
  <c r="P3297" i="2"/>
  <c r="BI3288" i="2"/>
  <c r="BH3288" i="2"/>
  <c r="BG3288" i="2"/>
  <c r="BF3288" i="2"/>
  <c r="T3288" i="2"/>
  <c r="R3288" i="2"/>
  <c r="P3288" i="2"/>
  <c r="BI3286" i="2"/>
  <c r="BH3286" i="2"/>
  <c r="BG3286" i="2"/>
  <c r="BF3286" i="2"/>
  <c r="T3286" i="2"/>
  <c r="R3286" i="2"/>
  <c r="P3286" i="2"/>
  <c r="BI3284" i="2"/>
  <c r="BH3284" i="2"/>
  <c r="BG3284" i="2"/>
  <c r="BF3284" i="2"/>
  <c r="T3284" i="2"/>
  <c r="R3284" i="2"/>
  <c r="P3284" i="2"/>
  <c r="BI3279" i="2"/>
  <c r="BH3279" i="2"/>
  <c r="BG3279" i="2"/>
  <c r="BF3279" i="2"/>
  <c r="T3279" i="2"/>
  <c r="R3279" i="2"/>
  <c r="P3279" i="2"/>
  <c r="BI3175" i="2"/>
  <c r="BH3175" i="2"/>
  <c r="BG3175" i="2"/>
  <c r="BF3175" i="2"/>
  <c r="T3175" i="2"/>
  <c r="R3175" i="2"/>
  <c r="P3175" i="2"/>
  <c r="BI3174" i="2"/>
  <c r="BH3174" i="2"/>
  <c r="BG3174" i="2"/>
  <c r="BF3174" i="2"/>
  <c r="T3174" i="2"/>
  <c r="R3174" i="2"/>
  <c r="P3174" i="2"/>
  <c r="BI2936" i="2"/>
  <c r="BH2936" i="2"/>
  <c r="BG2936" i="2"/>
  <c r="BF2936" i="2"/>
  <c r="T2936" i="2"/>
  <c r="R2936" i="2"/>
  <c r="P2936" i="2"/>
  <c r="BI2817" i="2"/>
  <c r="BH2817" i="2"/>
  <c r="BG2817" i="2"/>
  <c r="BF2817" i="2"/>
  <c r="T2817" i="2"/>
  <c r="R2817" i="2"/>
  <c r="P2817" i="2"/>
  <c r="BI2816" i="2"/>
  <c r="BH2816" i="2"/>
  <c r="BG2816" i="2"/>
  <c r="BF2816" i="2"/>
  <c r="T2816" i="2"/>
  <c r="R2816" i="2"/>
  <c r="P2816" i="2"/>
  <c r="BI2814" i="2"/>
  <c r="BH2814" i="2"/>
  <c r="BG2814" i="2"/>
  <c r="BF2814" i="2"/>
  <c r="T2814" i="2"/>
  <c r="R2814" i="2"/>
  <c r="P2814" i="2"/>
  <c r="BI2812" i="2"/>
  <c r="BH2812" i="2"/>
  <c r="BG2812" i="2"/>
  <c r="BF2812" i="2"/>
  <c r="T2812" i="2"/>
  <c r="R2812" i="2"/>
  <c r="P2812" i="2"/>
  <c r="BI2690" i="2"/>
  <c r="BH2690" i="2"/>
  <c r="BG2690" i="2"/>
  <c r="BF2690" i="2"/>
  <c r="T2690" i="2"/>
  <c r="R2690" i="2"/>
  <c r="P2690" i="2"/>
  <c r="BI2585" i="2"/>
  <c r="BH2585" i="2"/>
  <c r="BG2585" i="2"/>
  <c r="BF2585" i="2"/>
  <c r="T2585" i="2"/>
  <c r="R2585" i="2"/>
  <c r="P2585" i="2"/>
  <c r="BI2582" i="2"/>
  <c r="BH2582" i="2"/>
  <c r="BG2582" i="2"/>
  <c r="BF2582" i="2"/>
  <c r="T2582" i="2"/>
  <c r="R2582" i="2"/>
  <c r="P2582" i="2"/>
  <c r="BI2579" i="2"/>
  <c r="BH2579" i="2"/>
  <c r="BG2579" i="2"/>
  <c r="BF2579" i="2"/>
  <c r="T2579" i="2"/>
  <c r="R2579" i="2"/>
  <c r="P2579" i="2"/>
  <c r="BI2576" i="2"/>
  <c r="BH2576" i="2"/>
  <c r="BG2576" i="2"/>
  <c r="BF2576" i="2"/>
  <c r="T2576" i="2"/>
  <c r="R2576" i="2"/>
  <c r="P2576" i="2"/>
  <c r="BI2575" i="2"/>
  <c r="BH2575" i="2"/>
  <c r="BG2575" i="2"/>
  <c r="BF2575" i="2"/>
  <c r="T2575" i="2"/>
  <c r="R2575" i="2"/>
  <c r="P2575" i="2"/>
  <c r="BI2573" i="2"/>
  <c r="BH2573" i="2"/>
  <c r="BG2573" i="2"/>
  <c r="BF2573" i="2"/>
  <c r="T2573" i="2"/>
  <c r="R2573" i="2"/>
  <c r="P2573" i="2"/>
  <c r="BI2571" i="2"/>
  <c r="BH2571" i="2"/>
  <c r="BG2571" i="2"/>
  <c r="BF2571" i="2"/>
  <c r="T2571" i="2"/>
  <c r="R2571" i="2"/>
  <c r="P2571" i="2"/>
  <c r="BI2564" i="2"/>
  <c r="BH2564" i="2"/>
  <c r="BG2564" i="2"/>
  <c r="BF2564" i="2"/>
  <c r="T2564" i="2"/>
  <c r="R2564" i="2"/>
  <c r="P2564" i="2"/>
  <c r="BI2558" i="2"/>
  <c r="BH2558" i="2"/>
  <c r="BG2558" i="2"/>
  <c r="BF2558" i="2"/>
  <c r="T2558" i="2"/>
  <c r="R2558" i="2"/>
  <c r="P2558" i="2"/>
  <c r="BI2552" i="2"/>
  <c r="BH2552" i="2"/>
  <c r="BG2552" i="2"/>
  <c r="BF2552" i="2"/>
  <c r="T2552" i="2"/>
  <c r="R2552" i="2"/>
  <c r="P2552" i="2"/>
  <c r="BI2546" i="2"/>
  <c r="BH2546" i="2"/>
  <c r="BG2546" i="2"/>
  <c r="BF2546" i="2"/>
  <c r="T2546" i="2"/>
  <c r="R2546" i="2"/>
  <c r="P2546" i="2"/>
  <c r="BI2540" i="2"/>
  <c r="BH2540" i="2"/>
  <c r="BG2540" i="2"/>
  <c r="BF2540" i="2"/>
  <c r="T2540" i="2"/>
  <c r="R2540" i="2"/>
  <c r="P2540" i="2"/>
  <c r="BI2533" i="2"/>
  <c r="BH2533" i="2"/>
  <c r="BG2533" i="2"/>
  <c r="BF2533" i="2"/>
  <c r="T2533" i="2"/>
  <c r="R2533" i="2"/>
  <c r="P2533" i="2"/>
  <c r="BI2527" i="2"/>
  <c r="BH2527" i="2"/>
  <c r="BG2527" i="2"/>
  <c r="BF2527" i="2"/>
  <c r="T2527" i="2"/>
  <c r="R2527" i="2"/>
  <c r="P2527" i="2"/>
  <c r="BI2521" i="2"/>
  <c r="BH2521" i="2"/>
  <c r="BG2521" i="2"/>
  <c r="BF2521" i="2"/>
  <c r="T2521" i="2"/>
  <c r="R2521" i="2"/>
  <c r="P2521" i="2"/>
  <c r="BI2515" i="2"/>
  <c r="BH2515" i="2"/>
  <c r="BG2515" i="2"/>
  <c r="BF2515" i="2"/>
  <c r="T2515" i="2"/>
  <c r="R2515" i="2"/>
  <c r="P2515" i="2"/>
  <c r="BI2509" i="2"/>
  <c r="BH2509" i="2"/>
  <c r="BG2509" i="2"/>
  <c r="BF2509" i="2"/>
  <c r="T2509" i="2"/>
  <c r="R2509" i="2"/>
  <c r="P2509" i="2"/>
  <c r="BI2503" i="2"/>
  <c r="BH2503" i="2"/>
  <c r="BG2503" i="2"/>
  <c r="BF2503" i="2"/>
  <c r="T2503" i="2"/>
  <c r="R2503" i="2"/>
  <c r="P2503" i="2"/>
  <c r="BI2496" i="2"/>
  <c r="BH2496" i="2"/>
  <c r="BG2496" i="2"/>
  <c r="BF2496" i="2"/>
  <c r="T2496" i="2"/>
  <c r="R2496" i="2"/>
  <c r="P2496" i="2"/>
  <c r="BI2490" i="2"/>
  <c r="BH2490" i="2"/>
  <c r="BG2490" i="2"/>
  <c r="BF2490" i="2"/>
  <c r="T2490" i="2"/>
  <c r="R2490" i="2"/>
  <c r="P2490" i="2"/>
  <c r="BI2484" i="2"/>
  <c r="BH2484" i="2"/>
  <c r="BG2484" i="2"/>
  <c r="BF2484" i="2"/>
  <c r="T2484" i="2"/>
  <c r="R2484" i="2"/>
  <c r="P2484" i="2"/>
  <c r="BI2478" i="2"/>
  <c r="BH2478" i="2"/>
  <c r="BG2478" i="2"/>
  <c r="BF2478" i="2"/>
  <c r="T2478" i="2"/>
  <c r="R2478" i="2"/>
  <c r="P2478" i="2"/>
  <c r="BI2472" i="2"/>
  <c r="BH2472" i="2"/>
  <c r="BG2472" i="2"/>
  <c r="BF2472" i="2"/>
  <c r="T2472" i="2"/>
  <c r="R2472" i="2"/>
  <c r="P2472" i="2"/>
  <c r="BI2467" i="2"/>
  <c r="BH2467" i="2"/>
  <c r="BG2467" i="2"/>
  <c r="BF2467" i="2"/>
  <c r="T2467" i="2"/>
  <c r="R2467" i="2"/>
  <c r="P2467" i="2"/>
  <c r="BI2462" i="2"/>
  <c r="BH2462" i="2"/>
  <c r="BG2462" i="2"/>
  <c r="BF2462" i="2"/>
  <c r="T2462" i="2"/>
  <c r="R2462" i="2"/>
  <c r="P2462" i="2"/>
  <c r="BI2457" i="2"/>
  <c r="BH2457" i="2"/>
  <c r="BG2457" i="2"/>
  <c r="BF2457" i="2"/>
  <c r="T2457" i="2"/>
  <c r="R2457" i="2"/>
  <c r="P2457" i="2"/>
  <c r="BI2452" i="2"/>
  <c r="BH2452" i="2"/>
  <c r="BG2452" i="2"/>
  <c r="BF2452" i="2"/>
  <c r="T2452" i="2"/>
  <c r="R2452" i="2"/>
  <c r="P2452" i="2"/>
  <c r="BI2447" i="2"/>
  <c r="BH2447" i="2"/>
  <c r="BG2447" i="2"/>
  <c r="BF2447" i="2"/>
  <c r="T2447" i="2"/>
  <c r="R2447" i="2"/>
  <c r="P2447" i="2"/>
  <c r="BI2442" i="2"/>
  <c r="BH2442" i="2"/>
  <c r="BG2442" i="2"/>
  <c r="BF2442" i="2"/>
  <c r="T2442" i="2"/>
  <c r="R2442" i="2"/>
  <c r="P2442" i="2"/>
  <c r="BI2437" i="2"/>
  <c r="BH2437" i="2"/>
  <c r="BG2437" i="2"/>
  <c r="BF2437" i="2"/>
  <c r="T2437" i="2"/>
  <c r="R2437" i="2"/>
  <c r="P2437" i="2"/>
  <c r="BI2432" i="2"/>
  <c r="BH2432" i="2"/>
  <c r="BG2432" i="2"/>
  <c r="BF2432" i="2"/>
  <c r="T2432" i="2"/>
  <c r="R2432" i="2"/>
  <c r="P2432" i="2"/>
  <c r="BI2427" i="2"/>
  <c r="BH2427" i="2"/>
  <c r="BG2427" i="2"/>
  <c r="BF2427" i="2"/>
  <c r="T2427" i="2"/>
  <c r="R2427" i="2"/>
  <c r="P2427" i="2"/>
  <c r="BI2421" i="2"/>
  <c r="BH2421" i="2"/>
  <c r="BG2421" i="2"/>
  <c r="BF2421" i="2"/>
  <c r="T2421" i="2"/>
  <c r="R2421" i="2"/>
  <c r="P2421" i="2"/>
  <c r="BI2415" i="2"/>
  <c r="BH2415" i="2"/>
  <c r="BG2415" i="2"/>
  <c r="BF2415" i="2"/>
  <c r="T2415" i="2"/>
  <c r="R2415" i="2"/>
  <c r="P2415" i="2"/>
  <c r="BI2409" i="2"/>
  <c r="BH2409" i="2"/>
  <c r="BG2409" i="2"/>
  <c r="BF2409" i="2"/>
  <c r="T2409" i="2"/>
  <c r="R2409" i="2"/>
  <c r="P2409" i="2"/>
  <c r="BI2403" i="2"/>
  <c r="BH2403" i="2"/>
  <c r="BG2403" i="2"/>
  <c r="BF2403" i="2"/>
  <c r="T2403" i="2"/>
  <c r="R2403" i="2"/>
  <c r="P2403" i="2"/>
  <c r="BI2398" i="2"/>
  <c r="BH2398" i="2"/>
  <c r="BG2398" i="2"/>
  <c r="BF2398" i="2"/>
  <c r="T2398" i="2"/>
  <c r="R2398" i="2"/>
  <c r="P2398" i="2"/>
  <c r="BI2393" i="2"/>
  <c r="BH2393" i="2"/>
  <c r="BG2393" i="2"/>
  <c r="BF2393" i="2"/>
  <c r="T2393" i="2"/>
  <c r="R2393" i="2"/>
  <c r="P2393" i="2"/>
  <c r="BI2388" i="2"/>
  <c r="BH2388" i="2"/>
  <c r="BG2388" i="2"/>
  <c r="BF2388" i="2"/>
  <c r="T2388" i="2"/>
  <c r="R2388" i="2"/>
  <c r="P2388" i="2"/>
  <c r="BI2382" i="2"/>
  <c r="BH2382" i="2"/>
  <c r="BG2382" i="2"/>
  <c r="BF2382" i="2"/>
  <c r="T2382" i="2"/>
  <c r="R2382" i="2"/>
  <c r="P2382" i="2"/>
  <c r="BI2376" i="2"/>
  <c r="BH2376" i="2"/>
  <c r="BG2376" i="2"/>
  <c r="BF2376" i="2"/>
  <c r="T2376" i="2"/>
  <c r="R2376" i="2"/>
  <c r="P2376" i="2"/>
  <c r="BI2370" i="2"/>
  <c r="BH2370" i="2"/>
  <c r="BG2370" i="2"/>
  <c r="BF2370" i="2"/>
  <c r="T2370" i="2"/>
  <c r="R2370" i="2"/>
  <c r="P2370" i="2"/>
  <c r="BI2364" i="2"/>
  <c r="BH2364" i="2"/>
  <c r="BG2364" i="2"/>
  <c r="BF2364" i="2"/>
  <c r="T2364" i="2"/>
  <c r="R2364" i="2"/>
  <c r="P2364" i="2"/>
  <c r="BI2358" i="2"/>
  <c r="BH2358" i="2"/>
  <c r="BG2358" i="2"/>
  <c r="BF2358" i="2"/>
  <c r="T2358" i="2"/>
  <c r="R2358" i="2"/>
  <c r="P2358" i="2"/>
  <c r="BI2352" i="2"/>
  <c r="BH2352" i="2"/>
  <c r="BG2352" i="2"/>
  <c r="BF2352" i="2"/>
  <c r="T2352" i="2"/>
  <c r="R2352" i="2"/>
  <c r="P2352" i="2"/>
  <c r="BI2340" i="2"/>
  <c r="BH2340" i="2"/>
  <c r="BG2340" i="2"/>
  <c r="BF2340" i="2"/>
  <c r="T2340" i="2"/>
  <c r="T2339" i="2" s="1"/>
  <c r="R2340" i="2"/>
  <c r="R2339" i="2" s="1"/>
  <c r="P2340" i="2"/>
  <c r="P2339" i="2" s="1"/>
  <c r="BI2335" i="2"/>
  <c r="BH2335" i="2"/>
  <c r="BG2335" i="2"/>
  <c r="BF2335" i="2"/>
  <c r="T2335" i="2"/>
  <c r="R2335" i="2"/>
  <c r="P2335" i="2"/>
  <c r="BI2320" i="2"/>
  <c r="BH2320" i="2"/>
  <c r="BG2320" i="2"/>
  <c r="BF2320" i="2"/>
  <c r="T2320" i="2"/>
  <c r="T2319" i="2" s="1"/>
  <c r="R2320" i="2"/>
  <c r="R2319" i="2" s="1"/>
  <c r="P2320" i="2"/>
  <c r="P2319" i="2" s="1"/>
  <c r="BI2317" i="2"/>
  <c r="BH2317" i="2"/>
  <c r="BG2317" i="2"/>
  <c r="BF2317" i="2"/>
  <c r="T2317" i="2"/>
  <c r="R2317" i="2"/>
  <c r="P2317" i="2"/>
  <c r="BI2305" i="2"/>
  <c r="BH2305" i="2"/>
  <c r="BG2305" i="2"/>
  <c r="BF2305" i="2"/>
  <c r="T2305" i="2"/>
  <c r="R2305" i="2"/>
  <c r="P2305" i="2"/>
  <c r="BI2222" i="2"/>
  <c r="BH2222" i="2"/>
  <c r="BG2222" i="2"/>
  <c r="BF2222" i="2"/>
  <c r="T2222" i="2"/>
  <c r="R2222" i="2"/>
  <c r="P2222" i="2"/>
  <c r="BI1946" i="2"/>
  <c r="BH1946" i="2"/>
  <c r="BG1946" i="2"/>
  <c r="BF1946" i="2"/>
  <c r="T1946" i="2"/>
  <c r="R1946" i="2"/>
  <c r="P1946" i="2"/>
  <c r="BI1943" i="2"/>
  <c r="BH1943" i="2"/>
  <c r="BG1943" i="2"/>
  <c r="BF1943" i="2"/>
  <c r="T1943" i="2"/>
  <c r="R1943" i="2"/>
  <c r="P1943" i="2"/>
  <c r="BI1932" i="2"/>
  <c r="BH1932" i="2"/>
  <c r="BG1932" i="2"/>
  <c r="BF1932" i="2"/>
  <c r="T1932" i="2"/>
  <c r="R1932" i="2"/>
  <c r="P1932" i="2"/>
  <c r="BI1930" i="2"/>
  <c r="BH1930" i="2"/>
  <c r="BG1930" i="2"/>
  <c r="BF1930" i="2"/>
  <c r="T1930" i="2"/>
  <c r="R1930" i="2"/>
  <c r="P1930" i="2"/>
  <c r="BI1919" i="2"/>
  <c r="BH1919" i="2"/>
  <c r="BG1919" i="2"/>
  <c r="BF1919" i="2"/>
  <c r="T1919" i="2"/>
  <c r="R1919" i="2"/>
  <c r="P1919" i="2"/>
  <c r="BI1901" i="2"/>
  <c r="BH1901" i="2"/>
  <c r="BG1901" i="2"/>
  <c r="BF1901" i="2"/>
  <c r="T1901" i="2"/>
  <c r="R1901" i="2"/>
  <c r="P1901" i="2"/>
  <c r="BI1896" i="2"/>
  <c r="BH1896" i="2"/>
  <c r="BG1896" i="2"/>
  <c r="BF1896" i="2"/>
  <c r="T1896" i="2"/>
  <c r="R1896" i="2"/>
  <c r="P1896" i="2"/>
  <c r="BI1888" i="2"/>
  <c r="BH1888" i="2"/>
  <c r="BG1888" i="2"/>
  <c r="BF1888" i="2"/>
  <c r="T1888" i="2"/>
  <c r="R1888" i="2"/>
  <c r="P1888" i="2"/>
  <c r="BI1862" i="2"/>
  <c r="BH1862" i="2"/>
  <c r="BG1862" i="2"/>
  <c r="BF1862" i="2"/>
  <c r="T1862" i="2"/>
  <c r="R1862" i="2"/>
  <c r="P1862" i="2"/>
  <c r="BI1856" i="2"/>
  <c r="BH1856" i="2"/>
  <c r="BG1856" i="2"/>
  <c r="BF1856" i="2"/>
  <c r="T1856" i="2"/>
  <c r="R1856" i="2"/>
  <c r="P1856" i="2"/>
  <c r="BI1709" i="2"/>
  <c r="BH1709" i="2"/>
  <c r="BG1709" i="2"/>
  <c r="BF1709" i="2"/>
  <c r="T1709" i="2"/>
  <c r="R1709" i="2"/>
  <c r="P1709" i="2"/>
  <c r="BI1634" i="2"/>
  <c r="BH1634" i="2"/>
  <c r="BG1634" i="2"/>
  <c r="BF1634" i="2"/>
  <c r="T1634" i="2"/>
  <c r="R1634" i="2"/>
  <c r="P1634" i="2"/>
  <c r="BI1628" i="2"/>
  <c r="BH1628" i="2"/>
  <c r="BG1628" i="2"/>
  <c r="BF1628" i="2"/>
  <c r="T1628" i="2"/>
  <c r="R1628" i="2"/>
  <c r="P1628" i="2"/>
  <c r="BI1623" i="2"/>
  <c r="BH1623" i="2"/>
  <c r="BG1623" i="2"/>
  <c r="BF1623" i="2"/>
  <c r="T1623" i="2"/>
  <c r="R1623" i="2"/>
  <c r="P1623" i="2"/>
  <c r="BI1304" i="2"/>
  <c r="BH1304" i="2"/>
  <c r="BG1304" i="2"/>
  <c r="BF1304" i="2"/>
  <c r="T1304" i="2"/>
  <c r="R1304" i="2"/>
  <c r="P1304" i="2"/>
  <c r="BI1299" i="2"/>
  <c r="BH1299" i="2"/>
  <c r="BG1299" i="2"/>
  <c r="BF1299" i="2"/>
  <c r="T1299" i="2"/>
  <c r="R1299" i="2"/>
  <c r="P1299" i="2"/>
  <c r="BI1293" i="2"/>
  <c r="BH1293" i="2"/>
  <c r="BG1293" i="2"/>
  <c r="BF1293" i="2"/>
  <c r="T1293" i="2"/>
  <c r="R1293" i="2"/>
  <c r="P1293" i="2"/>
  <c r="BI1286" i="2"/>
  <c r="BH1286" i="2"/>
  <c r="BG1286" i="2"/>
  <c r="BF1286" i="2"/>
  <c r="T1286" i="2"/>
  <c r="R1286" i="2"/>
  <c r="P1286" i="2"/>
  <c r="BI1285" i="2"/>
  <c r="BH1285" i="2"/>
  <c r="BG1285" i="2"/>
  <c r="BF1285" i="2"/>
  <c r="T1285" i="2"/>
  <c r="R1285" i="2"/>
  <c r="P1285" i="2"/>
  <c r="BI1277" i="2"/>
  <c r="BH1277" i="2"/>
  <c r="BG1277" i="2"/>
  <c r="BF1277" i="2"/>
  <c r="T1277" i="2"/>
  <c r="R1277" i="2"/>
  <c r="P1277" i="2"/>
  <c r="BI1269" i="2"/>
  <c r="BH1269" i="2"/>
  <c r="BG1269" i="2"/>
  <c r="BF1269" i="2"/>
  <c r="T1269" i="2"/>
  <c r="R1269" i="2"/>
  <c r="P1269" i="2"/>
  <c r="BI1263" i="2"/>
  <c r="BH1263" i="2"/>
  <c r="BG1263" i="2"/>
  <c r="BF1263" i="2"/>
  <c r="T1263" i="2"/>
  <c r="R1263" i="2"/>
  <c r="P1263" i="2"/>
  <c r="BI1253" i="2"/>
  <c r="BH1253" i="2"/>
  <c r="BG1253" i="2"/>
  <c r="BF1253" i="2"/>
  <c r="T1253" i="2"/>
  <c r="R1253" i="2"/>
  <c r="P1253" i="2"/>
  <c r="BI768" i="2"/>
  <c r="BH768" i="2"/>
  <c r="BG768" i="2"/>
  <c r="BF768" i="2"/>
  <c r="T768" i="2"/>
  <c r="R768" i="2"/>
  <c r="P768" i="2"/>
  <c r="BI531" i="2"/>
  <c r="BH531" i="2"/>
  <c r="BG531" i="2"/>
  <c r="BF531" i="2"/>
  <c r="T531" i="2"/>
  <c r="R531" i="2"/>
  <c r="P531" i="2"/>
  <c r="BI365" i="2"/>
  <c r="BH365" i="2"/>
  <c r="BG365" i="2"/>
  <c r="BF365" i="2"/>
  <c r="T365" i="2"/>
  <c r="R365" i="2"/>
  <c r="P365" i="2"/>
  <c r="BI360" i="2"/>
  <c r="BH360" i="2"/>
  <c r="BG360" i="2"/>
  <c r="BF360" i="2"/>
  <c r="T360" i="2"/>
  <c r="R360" i="2"/>
  <c r="P360" i="2"/>
  <c r="BI354" i="2"/>
  <c r="BH354" i="2"/>
  <c r="BG354" i="2"/>
  <c r="BF354" i="2"/>
  <c r="T354" i="2"/>
  <c r="R354" i="2"/>
  <c r="P354" i="2"/>
  <c r="BI346" i="2"/>
  <c r="BH346" i="2"/>
  <c r="BG346" i="2"/>
  <c r="BF346" i="2"/>
  <c r="T346" i="2"/>
  <c r="R346" i="2"/>
  <c r="P346" i="2"/>
  <c r="BI344" i="2"/>
  <c r="BH344" i="2"/>
  <c r="BG344" i="2"/>
  <c r="BF344" i="2"/>
  <c r="T344" i="2"/>
  <c r="R344" i="2"/>
  <c r="P344" i="2"/>
  <c r="BI339" i="2"/>
  <c r="BH339" i="2"/>
  <c r="BG339" i="2"/>
  <c r="BF339" i="2"/>
  <c r="T339" i="2"/>
  <c r="R339" i="2"/>
  <c r="P339" i="2"/>
  <c r="BI334" i="2"/>
  <c r="BH334" i="2"/>
  <c r="BG334" i="2"/>
  <c r="BF334" i="2"/>
  <c r="T334" i="2"/>
  <c r="R334" i="2"/>
  <c r="P334" i="2"/>
  <c r="BI329" i="2"/>
  <c r="BH329" i="2"/>
  <c r="BG329" i="2"/>
  <c r="BF329" i="2"/>
  <c r="T329" i="2"/>
  <c r="R329" i="2"/>
  <c r="P329" i="2"/>
  <c r="BI322" i="2"/>
  <c r="BH322" i="2"/>
  <c r="BG322" i="2"/>
  <c r="BF322" i="2"/>
  <c r="T322" i="2"/>
  <c r="R322" i="2"/>
  <c r="P322" i="2"/>
  <c r="BI316" i="2"/>
  <c r="BH316" i="2"/>
  <c r="BG316" i="2"/>
  <c r="BF316" i="2"/>
  <c r="T316" i="2"/>
  <c r="R316" i="2"/>
  <c r="P316" i="2"/>
  <c r="BI310" i="2"/>
  <c r="BH310" i="2"/>
  <c r="BG310" i="2"/>
  <c r="BF310" i="2"/>
  <c r="T310" i="2"/>
  <c r="R310" i="2"/>
  <c r="P310" i="2"/>
  <c r="BI304" i="2"/>
  <c r="BH304" i="2"/>
  <c r="BG304" i="2"/>
  <c r="BF304" i="2"/>
  <c r="T304" i="2"/>
  <c r="R304" i="2"/>
  <c r="P304" i="2"/>
  <c r="BI297" i="2"/>
  <c r="BH297" i="2"/>
  <c r="BG297" i="2"/>
  <c r="BF297" i="2"/>
  <c r="T297" i="2"/>
  <c r="R297" i="2"/>
  <c r="P297" i="2"/>
  <c r="BI197" i="2"/>
  <c r="BH197" i="2"/>
  <c r="BG197" i="2"/>
  <c r="BF197" i="2"/>
  <c r="T197" i="2"/>
  <c r="R197" i="2"/>
  <c r="P197" i="2"/>
  <c r="BI182" i="2"/>
  <c r="BH182" i="2"/>
  <c r="BG182" i="2"/>
  <c r="BF182" i="2"/>
  <c r="T182" i="2"/>
  <c r="R182" i="2"/>
  <c r="P182" i="2"/>
  <c r="BI172" i="2"/>
  <c r="BH172" i="2"/>
  <c r="BG172" i="2"/>
  <c r="BF172" i="2"/>
  <c r="T172" i="2"/>
  <c r="R172" i="2"/>
  <c r="P172" i="2"/>
  <c r="BI167" i="2"/>
  <c r="BH167" i="2"/>
  <c r="BG167" i="2"/>
  <c r="BF167" i="2"/>
  <c r="T167" i="2"/>
  <c r="R167" i="2"/>
  <c r="P167" i="2"/>
  <c r="BI162" i="2"/>
  <c r="BH162" i="2"/>
  <c r="BG162" i="2"/>
  <c r="BF162" i="2"/>
  <c r="T162" i="2"/>
  <c r="R162" i="2"/>
  <c r="P162" i="2"/>
  <c r="BI157" i="2"/>
  <c r="BH157" i="2"/>
  <c r="BG157" i="2"/>
  <c r="BF157" i="2"/>
  <c r="T157" i="2"/>
  <c r="R157" i="2"/>
  <c r="P157" i="2"/>
  <c r="J151" i="2"/>
  <c r="J150" i="2"/>
  <c r="F150" i="2"/>
  <c r="F148" i="2"/>
  <c r="E146" i="2"/>
  <c r="J94" i="2"/>
  <c r="J93" i="2"/>
  <c r="F93" i="2"/>
  <c r="F91" i="2"/>
  <c r="E89" i="2"/>
  <c r="J20" i="2"/>
  <c r="E20" i="2"/>
  <c r="F151" i="2"/>
  <c r="J19" i="2"/>
  <c r="J14" i="2"/>
  <c r="J91" i="2" s="1"/>
  <c r="E7" i="2"/>
  <c r="E142" i="2" s="1"/>
  <c r="L90" i="1"/>
  <c r="AM90" i="1"/>
  <c r="AM89" i="1"/>
  <c r="L89" i="1"/>
  <c r="AM87" i="1"/>
  <c r="L87" i="1"/>
  <c r="L85" i="1"/>
  <c r="L84" i="1"/>
  <c r="BK232" i="18"/>
  <c r="BK217" i="18"/>
  <c r="J208" i="18"/>
  <c r="BK179" i="18"/>
  <c r="J173" i="18"/>
  <c r="J169" i="18"/>
  <c r="BK154" i="18"/>
  <c r="BK145" i="18"/>
  <c r="J125" i="18"/>
  <c r="BK177" i="17"/>
  <c r="BK173" i="17"/>
  <c r="BK169" i="17"/>
  <c r="BK161" i="17"/>
  <c r="J157" i="17"/>
  <c r="BK145" i="17"/>
  <c r="J141" i="17"/>
  <c r="BK137" i="17"/>
  <c r="J133" i="17"/>
  <c r="J129" i="17"/>
  <c r="J117" i="17"/>
  <c r="BK456" i="16"/>
  <c r="J456" i="16"/>
  <c r="BK449" i="16"/>
  <c r="J448" i="16"/>
  <c r="J446" i="16"/>
  <c r="J436" i="16"/>
  <c r="J433" i="16"/>
  <c r="J421" i="16"/>
  <c r="J409" i="16"/>
  <c r="BK398" i="16"/>
  <c r="BK394" i="16"/>
  <c r="J333" i="16"/>
  <c r="J299" i="16"/>
  <c r="J293" i="16"/>
  <c r="J280" i="16"/>
  <c r="BK276" i="16"/>
  <c r="BK264" i="16"/>
  <c r="J248" i="16"/>
  <c r="J240" i="16"/>
  <c r="BK229" i="16"/>
  <c r="BK215" i="16"/>
  <c r="J193" i="16"/>
  <c r="J192" i="16"/>
  <c r="J186" i="16"/>
  <c r="J155" i="16"/>
  <c r="BK148" i="16"/>
  <c r="BK141" i="16"/>
  <c r="BK139" i="16"/>
  <c r="J127" i="16"/>
  <c r="BK281" i="15"/>
  <c r="BK276" i="15"/>
  <c r="J267" i="15"/>
  <c r="J255" i="15"/>
  <c r="BK249" i="15"/>
  <c r="J231" i="15"/>
  <c r="BK226" i="15"/>
  <c r="J220" i="15"/>
  <c r="BK210" i="15"/>
  <c r="BK179" i="15"/>
  <c r="BK169" i="15"/>
  <c r="BK164" i="15"/>
  <c r="J149" i="15"/>
  <c r="J144" i="15"/>
  <c r="BK135" i="15"/>
  <c r="BK127" i="15"/>
  <c r="J168" i="14"/>
  <c r="J163" i="14"/>
  <c r="J160" i="14"/>
  <c r="BK158" i="14"/>
  <c r="J157" i="14"/>
  <c r="BK155" i="14"/>
  <c r="BK152" i="14"/>
  <c r="J151" i="14"/>
  <c r="BK150" i="14"/>
  <c r="BK146" i="14"/>
  <c r="J145" i="14"/>
  <c r="J144" i="14"/>
  <c r="J137" i="14"/>
  <c r="J136" i="14"/>
  <c r="J135" i="14"/>
  <c r="BK134" i="14"/>
  <c r="BK133" i="14"/>
  <c r="BK131" i="14"/>
  <c r="J125" i="14"/>
  <c r="BK124" i="14"/>
  <c r="J123" i="14"/>
  <c r="BK173" i="13"/>
  <c r="J171" i="13"/>
  <c r="J170" i="13"/>
  <c r="BK168" i="13"/>
  <c r="J165" i="13"/>
  <c r="J164" i="13"/>
  <c r="BK162" i="13"/>
  <c r="BK157" i="13"/>
  <c r="BK155" i="13"/>
  <c r="J152" i="13"/>
  <c r="J151" i="13"/>
  <c r="BK149" i="13"/>
  <c r="BK148" i="13"/>
  <c r="J145" i="13"/>
  <c r="BK144" i="13"/>
  <c r="J142" i="13"/>
  <c r="BK141" i="13"/>
  <c r="BK140" i="13"/>
  <c r="J139" i="13"/>
  <c r="BK138" i="13"/>
  <c r="J135" i="13"/>
  <c r="BK128" i="13"/>
  <c r="BK127" i="13"/>
  <c r="BK279" i="12"/>
  <c r="BK278" i="12"/>
  <c r="J275" i="12"/>
  <c r="J271" i="12"/>
  <c r="BK268" i="12"/>
  <c r="BK267" i="12"/>
  <c r="J264" i="12"/>
  <c r="BK262" i="12"/>
  <c r="BK260" i="12"/>
  <c r="BK259" i="12"/>
  <c r="J256" i="12"/>
  <c r="BK255" i="12"/>
  <c r="BK254" i="12"/>
  <c r="BK253" i="12"/>
  <c r="J252" i="12"/>
  <c r="J250" i="12"/>
  <c r="BK249" i="12"/>
  <c r="BK246" i="12"/>
  <c r="J245" i="12"/>
  <c r="J244" i="12"/>
  <c r="J243" i="12"/>
  <c r="BK242" i="12"/>
  <c r="BK241" i="12"/>
  <c r="BK240" i="12"/>
  <c r="J238" i="12"/>
  <c r="BK234" i="12"/>
  <c r="BK231" i="12"/>
  <c r="BK230" i="12"/>
  <c r="J229" i="12"/>
  <c r="J228" i="12"/>
  <c r="BK227" i="12"/>
  <c r="J219" i="12"/>
  <c r="J218" i="12"/>
  <c r="BK216" i="12"/>
  <c r="BK215" i="12"/>
  <c r="J214" i="12"/>
  <c r="J213" i="12"/>
  <c r="BK212" i="12"/>
  <c r="BK210" i="12"/>
  <c r="J209" i="12"/>
  <c r="BK208" i="12"/>
  <c r="BK207" i="12"/>
  <c r="J206" i="12"/>
  <c r="BK204" i="12"/>
  <c r="BK202" i="12"/>
  <c r="J200" i="12"/>
  <c r="BK195" i="12"/>
  <c r="J194" i="12"/>
  <c r="J192" i="12"/>
  <c r="J190" i="12"/>
  <c r="J189" i="12"/>
  <c r="BK188" i="12"/>
  <c r="BK187" i="12"/>
  <c r="BK185" i="12"/>
  <c r="BK181" i="12"/>
  <c r="BK180" i="12"/>
  <c r="BK178" i="12"/>
  <c r="J176" i="12"/>
  <c r="BK174" i="12"/>
  <c r="BK173" i="12"/>
  <c r="J172" i="12"/>
  <c r="J171" i="12"/>
  <c r="J170" i="12"/>
  <c r="J169" i="12"/>
  <c r="BK167" i="12"/>
  <c r="J158" i="12"/>
  <c r="J157" i="12"/>
  <c r="BK154" i="12"/>
  <c r="BK151" i="12"/>
  <c r="BK149" i="12"/>
  <c r="BK148" i="12"/>
  <c r="J147" i="12"/>
  <c r="BK144" i="12"/>
  <c r="J141" i="12"/>
  <c r="BK139" i="12"/>
  <c r="J138" i="12"/>
  <c r="BK137" i="12"/>
  <c r="BK136" i="12"/>
  <c r="J135" i="12"/>
  <c r="J132" i="12"/>
  <c r="BK179" i="11"/>
  <c r="BK175" i="11"/>
  <c r="BK160" i="11"/>
  <c r="BK155" i="11"/>
  <c r="J150" i="11"/>
  <c r="J145" i="11"/>
  <c r="BK131" i="11"/>
  <c r="J686" i="10"/>
  <c r="BK683" i="10"/>
  <c r="J671" i="10"/>
  <c r="BK666" i="10"/>
  <c r="BK663" i="10"/>
  <c r="J659" i="10"/>
  <c r="BK658" i="10"/>
  <c r="J656" i="10"/>
  <c r="BK650" i="10"/>
  <c r="BK649" i="10"/>
  <c r="BK647" i="10"/>
  <c r="BK643" i="10"/>
  <c r="J641" i="10"/>
  <c r="J640" i="10"/>
  <c r="J628" i="10"/>
  <c r="J627" i="10"/>
  <c r="J625" i="10"/>
  <c r="BK623" i="10"/>
  <c r="J619" i="10"/>
  <c r="J609" i="10"/>
  <c r="BK607" i="10"/>
  <c r="BK603" i="10"/>
  <c r="J602" i="10"/>
  <c r="J599" i="10"/>
  <c r="BK598" i="10"/>
  <c r="BK594" i="10"/>
  <c r="J591" i="10"/>
  <c r="BK588" i="10"/>
  <c r="BK587" i="10"/>
  <c r="J584" i="10"/>
  <c r="BK583" i="10"/>
  <c r="BK579" i="10"/>
  <c r="J573" i="10"/>
  <c r="J554" i="10"/>
  <c r="J546" i="10"/>
  <c r="BK540" i="10"/>
  <c r="J539" i="10"/>
  <c r="BK531" i="10"/>
  <c r="BK527" i="10"/>
  <c r="J521" i="10"/>
  <c r="BK514" i="10"/>
  <c r="BK513" i="10"/>
  <c r="J506" i="10"/>
  <c r="BK505" i="10"/>
  <c r="BK501" i="10"/>
  <c r="J498" i="10"/>
  <c r="BK494" i="10"/>
  <c r="J493" i="10"/>
  <c r="BK491" i="10"/>
  <c r="J488" i="10"/>
  <c r="J487" i="10"/>
  <c r="BK485" i="10"/>
  <c r="BK482" i="10"/>
  <c r="J481" i="10"/>
  <c r="J480" i="10"/>
  <c r="J479" i="10"/>
  <c r="BK474" i="10"/>
  <c r="J473" i="10"/>
  <c r="J470" i="10"/>
  <c r="BK468" i="10"/>
  <c r="BK467" i="10"/>
  <c r="J462" i="10"/>
  <c r="J457" i="10"/>
  <c r="J453" i="10"/>
  <c r="J445" i="10"/>
  <c r="J441" i="10"/>
  <c r="BK439" i="10"/>
  <c r="BK437" i="10"/>
  <c r="J435" i="10"/>
  <c r="BK434" i="10"/>
  <c r="J423" i="10"/>
  <c r="J422" i="10"/>
  <c r="BK419" i="10"/>
  <c r="J418" i="10"/>
  <c r="BK407" i="10"/>
  <c r="J391" i="10"/>
  <c r="BK387" i="10"/>
  <c r="J383" i="10"/>
  <c r="J382" i="10"/>
  <c r="J369" i="10"/>
  <c r="J359" i="10"/>
  <c r="BK352" i="10"/>
  <c r="BK350" i="10"/>
  <c r="J346" i="10"/>
  <c r="BK344" i="10"/>
  <c r="BK340" i="10"/>
  <c r="BK318" i="10"/>
  <c r="J312" i="10"/>
  <c r="BK302" i="10"/>
  <c r="J292" i="10"/>
  <c r="BK291" i="10"/>
  <c r="J284" i="10"/>
  <c r="J280" i="10"/>
  <c r="J273" i="10"/>
  <c r="BK271" i="10"/>
  <c r="BK269" i="10"/>
  <c r="J261" i="10"/>
  <c r="BK256" i="10"/>
  <c r="BK251" i="10"/>
  <c r="J250" i="10"/>
  <c r="J244" i="10"/>
  <c r="BK239" i="10"/>
  <c r="J229" i="10"/>
  <c r="J224" i="10"/>
  <c r="J221" i="10"/>
  <c r="J218" i="10"/>
  <c r="BK215" i="10"/>
  <c r="BK210" i="10"/>
  <c r="J207" i="10"/>
  <c r="BK202" i="10"/>
  <c r="J197" i="10"/>
  <c r="J196" i="10"/>
  <c r="BK189" i="10"/>
  <c r="J180" i="10"/>
  <c r="J169" i="10"/>
  <c r="J167" i="10"/>
  <c r="BK159" i="10"/>
  <c r="BK147" i="10"/>
  <c r="J146" i="10"/>
  <c r="BK145" i="10"/>
  <c r="J144" i="10"/>
  <c r="J140" i="10"/>
  <c r="BK333" i="9"/>
  <c r="J329" i="9"/>
  <c r="BK327" i="9"/>
  <c r="J324" i="9"/>
  <c r="BK321" i="9"/>
  <c r="J314" i="9"/>
  <c r="BK305" i="9"/>
  <c r="BK304" i="9"/>
  <c r="J302" i="9"/>
  <c r="J300" i="9"/>
  <c r="J295" i="9"/>
  <c r="BK293" i="9"/>
  <c r="J290" i="9"/>
  <c r="J286" i="9"/>
  <c r="J284" i="9"/>
  <c r="J282" i="9"/>
  <c r="BK275" i="9"/>
  <c r="BK273" i="9"/>
  <c r="J271" i="9"/>
  <c r="J270" i="9"/>
  <c r="BK268" i="9"/>
  <c r="BK266" i="9"/>
  <c r="BK264" i="9"/>
  <c r="J262" i="9"/>
  <c r="BK261" i="9"/>
  <c r="BK259" i="9"/>
  <c r="J257" i="9"/>
  <c r="J255" i="9"/>
  <c r="J253" i="9"/>
  <c r="J250" i="9"/>
  <c r="J248" i="9"/>
  <c r="J244" i="9"/>
  <c r="BK242" i="9"/>
  <c r="BK241" i="9"/>
  <c r="J239" i="9"/>
  <c r="J236" i="9"/>
  <c r="BK224" i="9"/>
  <c r="BK222" i="9"/>
  <c r="J218" i="9"/>
  <c r="BK215" i="9"/>
  <c r="J210" i="9"/>
  <c r="BK201" i="9"/>
  <c r="J191" i="9"/>
  <c r="J190" i="9"/>
  <c r="BK189" i="9"/>
  <c r="J188" i="9"/>
  <c r="J187" i="9"/>
  <c r="BK186" i="9"/>
  <c r="BK185" i="9"/>
  <c r="BK183" i="9"/>
  <c r="J182" i="9"/>
  <c r="J179" i="9"/>
  <c r="BK176" i="9"/>
  <c r="J173" i="9"/>
  <c r="BK170" i="9"/>
  <c r="BK167" i="9"/>
  <c r="J166" i="9"/>
  <c r="J158" i="9"/>
  <c r="J157" i="9"/>
  <c r="J156" i="9"/>
  <c r="BK155" i="9"/>
  <c r="BK154" i="9"/>
  <c r="J153" i="9"/>
  <c r="BK152" i="9"/>
  <c r="J151" i="9"/>
  <c r="BK145" i="9"/>
  <c r="J142" i="9"/>
  <c r="BK139" i="9"/>
  <c r="J135" i="9"/>
  <c r="J300" i="8"/>
  <c r="BK299" i="8"/>
  <c r="BK298" i="8"/>
  <c r="BK296" i="8"/>
  <c r="J295" i="8"/>
  <c r="J294" i="8"/>
  <c r="J290" i="8"/>
  <c r="J289" i="8"/>
  <c r="J288" i="8"/>
  <c r="J287" i="8"/>
  <c r="BK286" i="8"/>
  <c r="BK285" i="8"/>
  <c r="J282" i="8"/>
  <c r="BK279" i="8"/>
  <c r="BK278" i="8"/>
  <c r="J276" i="8"/>
  <c r="J272" i="8"/>
  <c r="J271" i="8"/>
  <c r="J262" i="8"/>
  <c r="J259" i="8"/>
  <c r="BK258" i="8"/>
  <c r="BK255" i="8"/>
  <c r="J251" i="8"/>
  <c r="BK244" i="8"/>
  <c r="J243" i="8"/>
  <c r="BK239" i="8"/>
  <c r="J235" i="8"/>
  <c r="BK234" i="8"/>
  <c r="J221" i="8"/>
  <c r="BK220" i="8"/>
  <c r="BK216" i="8"/>
  <c r="J211" i="8"/>
  <c r="BK196" i="8"/>
  <c r="J177" i="8"/>
  <c r="J175" i="8"/>
  <c r="BK173" i="8"/>
  <c r="BK172" i="8"/>
  <c r="BK171" i="8"/>
  <c r="BK170" i="8"/>
  <c r="BK169" i="8"/>
  <c r="J168" i="8"/>
  <c r="BK167" i="8"/>
  <c r="J166" i="8"/>
  <c r="BK160" i="8"/>
  <c r="BK158" i="8"/>
  <c r="J155" i="8"/>
  <c r="J151" i="8"/>
  <c r="BK150" i="8"/>
  <c r="J149" i="8"/>
  <c r="BK148" i="8"/>
  <c r="BK144" i="8"/>
  <c r="BK142" i="8"/>
  <c r="BK141" i="8"/>
  <c r="J140" i="8"/>
  <c r="BK136" i="8"/>
  <c r="J133" i="8"/>
  <c r="J2415" i="7"/>
  <c r="J2411" i="7"/>
  <c r="BK2396" i="7"/>
  <c r="BK2389" i="7"/>
  <c r="BK2370" i="7"/>
  <c r="J2353" i="7"/>
  <c r="J2334" i="7"/>
  <c r="BK2326" i="7"/>
  <c r="BK2324" i="7"/>
  <c r="BK2315" i="7"/>
  <c r="BK2311" i="7"/>
  <c r="BK2299" i="7"/>
  <c r="J2295" i="7"/>
  <c r="BK2288" i="7"/>
  <c r="J2281" i="7"/>
  <c r="BK2273" i="7"/>
  <c r="J2271" i="7"/>
  <c r="J2262" i="7"/>
  <c r="J2250" i="7"/>
  <c r="BK2222" i="7"/>
  <c r="BK2214" i="7"/>
  <c r="BK2212" i="7"/>
  <c r="BK2211" i="7"/>
  <c r="J2203" i="7"/>
  <c r="BK2195" i="7"/>
  <c r="BK2191" i="7"/>
  <c r="J2183" i="7"/>
  <c r="BK2165" i="7"/>
  <c r="BK2157" i="7"/>
  <c r="BK2155" i="7"/>
  <c r="BK2154" i="7"/>
  <c r="J2150" i="7"/>
  <c r="J2146" i="7"/>
  <c r="BK2134" i="7"/>
  <c r="J2130" i="7"/>
  <c r="BK2120" i="7"/>
  <c r="J2096" i="7"/>
  <c r="J2087" i="7"/>
  <c r="BK2075" i="7"/>
  <c r="BK2071" i="7"/>
  <c r="J2063" i="7"/>
  <c r="J2041" i="7"/>
  <c r="BK2039" i="7"/>
  <c r="BK2038" i="7"/>
  <c r="J2034" i="7"/>
  <c r="J2030" i="7"/>
  <c r="J2024" i="7"/>
  <c r="BK2019" i="7"/>
  <c r="BK2011" i="7"/>
  <c r="BK2010" i="7"/>
  <c r="BK1997" i="7"/>
  <c r="BK1995" i="7"/>
  <c r="J1994" i="7"/>
  <c r="BK1990" i="7"/>
  <c r="BK1982" i="7"/>
  <c r="J1978" i="7"/>
  <c r="J1970" i="7"/>
  <c r="BK1956" i="7"/>
  <c r="BK1955" i="7"/>
  <c r="BK1951" i="7"/>
  <c r="J1947" i="7"/>
  <c r="J1943" i="7"/>
  <c r="J1939" i="7"/>
  <c r="BK1935" i="7"/>
  <c r="BK1931" i="7"/>
  <c r="BK1913" i="7"/>
  <c r="BK1912" i="7"/>
  <c r="J1911" i="7"/>
  <c r="BK1895" i="7"/>
  <c r="BK1882" i="7"/>
  <c r="BK1881" i="7"/>
  <c r="J1877" i="7"/>
  <c r="BK1873" i="7"/>
  <c r="J1869" i="7"/>
  <c r="BK1865" i="7"/>
  <c r="J1861" i="7"/>
  <c r="BK1853" i="7"/>
  <c r="J1845" i="7"/>
  <c r="J1841" i="7"/>
  <c r="J1837" i="7"/>
  <c r="BK1833" i="7"/>
  <c r="BK1821" i="7"/>
  <c r="J1817" i="7"/>
  <c r="J1813" i="7"/>
  <c r="J1797" i="7"/>
  <c r="J1780" i="7"/>
  <c r="J1767" i="7"/>
  <c r="J1754" i="7"/>
  <c r="BK1698" i="7"/>
  <c r="J1694" i="7"/>
  <c r="BK1690" i="7"/>
  <c r="BK1686" i="7"/>
  <c r="BK1682" i="7"/>
  <c r="J1677" i="7"/>
  <c r="J1669" i="7"/>
  <c r="J1665" i="7"/>
  <c r="J1660" i="7"/>
  <c r="J1655" i="7"/>
  <c r="J1635" i="7"/>
  <c r="J1623" i="7"/>
  <c r="BK1604" i="7"/>
  <c r="J1599" i="7"/>
  <c r="BK1592" i="7"/>
  <c r="J1587" i="7"/>
  <c r="J1580" i="7"/>
  <c r="BK1575" i="7"/>
  <c r="BK1551" i="7"/>
  <c r="J1544" i="7"/>
  <c r="J1524" i="7"/>
  <c r="BK1490" i="7"/>
  <c r="J1488" i="7"/>
  <c r="J1487" i="7"/>
  <c r="BK1472" i="7"/>
  <c r="BK1456" i="7"/>
  <c r="BK1448" i="7"/>
  <c r="BK1444" i="7"/>
  <c r="J1440" i="7"/>
  <c r="BK1420" i="7"/>
  <c r="J1408" i="7"/>
  <c r="BK1400" i="7"/>
  <c r="J1396" i="7"/>
  <c r="BK1392" i="7"/>
  <c r="J1388" i="7"/>
  <c r="J1375" i="7"/>
  <c r="J1362" i="7"/>
  <c r="J1285" i="7"/>
  <c r="BK1273" i="7"/>
  <c r="J1264" i="7"/>
  <c r="J1244" i="7"/>
  <c r="BK1239" i="7"/>
  <c r="J1214" i="7"/>
  <c r="BK1207" i="7"/>
  <c r="J1202" i="7"/>
  <c r="BK1195" i="7"/>
  <c r="J1190" i="7"/>
  <c r="J1183" i="7"/>
  <c r="BK1178" i="7"/>
  <c r="J1171" i="7"/>
  <c r="BK1166" i="7"/>
  <c r="BK1159" i="7"/>
  <c r="BK1147" i="7"/>
  <c r="J1142" i="7"/>
  <c r="BK1135" i="7"/>
  <c r="J1130" i="7"/>
  <c r="BK1123" i="7"/>
  <c r="BK1107" i="7"/>
  <c r="BK1103" i="7"/>
  <c r="BK1095" i="7"/>
  <c r="BK1083" i="7"/>
  <c r="J1058" i="7"/>
  <c r="BK1038" i="7"/>
  <c r="J1034" i="7"/>
  <c r="BK1026" i="7"/>
  <c r="BK1022" i="7"/>
  <c r="BK1018" i="7"/>
  <c r="BK1014" i="7"/>
  <c r="BK1002" i="7"/>
  <c r="BK994" i="7"/>
  <c r="J986" i="7"/>
  <c r="BK978" i="7"/>
  <c r="J974" i="7"/>
  <c r="J962" i="7"/>
  <c r="J958" i="7"/>
  <c r="J954" i="7"/>
  <c r="J950" i="7"/>
  <c r="J885" i="7"/>
  <c r="J872" i="7"/>
  <c r="J851" i="7"/>
  <c r="J847" i="7"/>
  <c r="BK843" i="7"/>
  <c r="J830" i="7"/>
  <c r="BK805" i="7"/>
  <c r="J800" i="7"/>
  <c r="BK795" i="7"/>
  <c r="BK790" i="7"/>
  <c r="J785" i="7"/>
  <c r="BK768" i="7"/>
  <c r="J761" i="7"/>
  <c r="BK749" i="7"/>
  <c r="J744" i="7"/>
  <c r="J737" i="7"/>
  <c r="J732" i="7"/>
  <c r="J720" i="7"/>
  <c r="BK713" i="7"/>
  <c r="BK708" i="7"/>
  <c r="J689" i="7"/>
  <c r="J684" i="7"/>
  <c r="BK677" i="7"/>
  <c r="J672" i="7"/>
  <c r="BK665" i="7"/>
  <c r="J660" i="7"/>
  <c r="J653" i="7"/>
  <c r="BK637" i="7"/>
  <c r="J629" i="7"/>
  <c r="BK625" i="7"/>
  <c r="BK588" i="7"/>
  <c r="BK576" i="7"/>
  <c r="J572" i="7"/>
  <c r="J564" i="7"/>
  <c r="BK556" i="7"/>
  <c r="J548" i="7"/>
  <c r="BK532" i="7"/>
  <c r="BK520" i="7"/>
  <c r="J512" i="7"/>
  <c r="J508" i="7"/>
  <c r="J440" i="7"/>
  <c r="BK427" i="7"/>
  <c r="J414" i="7"/>
  <c r="BK389" i="7"/>
  <c r="J385" i="7"/>
  <c r="BK381" i="7"/>
  <c r="J377" i="7"/>
  <c r="J343" i="7"/>
  <c r="J328" i="7"/>
  <c r="BK316" i="7"/>
  <c r="J309" i="7"/>
  <c r="J304" i="7"/>
  <c r="J297" i="7"/>
  <c r="J285" i="7"/>
  <c r="BK280" i="7"/>
  <c r="BK261" i="7"/>
  <c r="BK256" i="7"/>
  <c r="J244" i="7"/>
  <c r="BK220" i="7"/>
  <c r="BK193" i="7"/>
  <c r="J189" i="7"/>
  <c r="J177" i="7"/>
  <c r="BK349" i="6"/>
  <c r="J349" i="6"/>
  <c r="BK211" i="4"/>
  <c r="BK208" i="4"/>
  <c r="J205" i="4"/>
  <c r="BK199" i="4"/>
  <c r="J196" i="4"/>
  <c r="J191" i="4"/>
  <c r="BK185" i="4"/>
  <c r="J182" i="4"/>
  <c r="BK176" i="4"/>
  <c r="BK173" i="4"/>
  <c r="BK164" i="4"/>
  <c r="BK161" i="4"/>
  <c r="BK152" i="4"/>
  <c r="J149" i="4"/>
  <c r="BK146" i="4"/>
  <c r="BK139" i="4"/>
  <c r="BK207" i="3"/>
  <c r="BK204" i="3"/>
  <c r="J199" i="3"/>
  <c r="J196" i="3"/>
  <c r="J193" i="3"/>
  <c r="BK190" i="3"/>
  <c r="J187" i="3"/>
  <c r="BK184" i="3"/>
  <c r="J181" i="3"/>
  <c r="BK178" i="3"/>
  <c r="BK175" i="3"/>
  <c r="J172" i="3"/>
  <c r="J169" i="3"/>
  <c r="BK166" i="3"/>
  <c r="J163" i="3"/>
  <c r="BK160" i="3"/>
  <c r="BK157" i="3"/>
  <c r="BK154" i="3"/>
  <c r="J151" i="3"/>
  <c r="J148" i="3"/>
  <c r="BK145" i="3"/>
  <c r="BK139" i="3"/>
  <c r="BK133" i="3"/>
  <c r="BK130" i="3"/>
  <c r="J4293" i="2"/>
  <c r="BK4288" i="2"/>
  <c r="J4283" i="2"/>
  <c r="BK4278" i="2"/>
  <c r="J4273" i="2"/>
  <c r="BK4268" i="2"/>
  <c r="J4258" i="2"/>
  <c r="J4248" i="2"/>
  <c r="J4243" i="2"/>
  <c r="BK4233" i="2"/>
  <c r="BK4216" i="2"/>
  <c r="BK4205" i="2"/>
  <c r="BK4191" i="2"/>
  <c r="BK4186" i="2"/>
  <c r="BK4176" i="2"/>
  <c r="J4171" i="2"/>
  <c r="BK4166" i="2"/>
  <c r="J4151" i="2"/>
  <c r="BK4141" i="2"/>
  <c r="BK4131" i="2"/>
  <c r="J4121" i="2"/>
  <c r="BK4116" i="2"/>
  <c r="BK4106" i="2"/>
  <c r="J4101" i="2"/>
  <c r="J4091" i="2"/>
  <c r="BK4082" i="2"/>
  <c r="BK4065" i="2"/>
  <c r="BK4048" i="2"/>
  <c r="J4036" i="2"/>
  <c r="J4031" i="2"/>
  <c r="J4026" i="2"/>
  <c r="J4019" i="2"/>
  <c r="J4007" i="2"/>
  <c r="J4001" i="2"/>
  <c r="J3995" i="2"/>
  <c r="J3989" i="2"/>
  <c r="BK3983" i="2"/>
  <c r="J3977" i="2"/>
  <c r="BK3971" i="2"/>
  <c r="BK3959" i="2"/>
  <c r="J3953" i="2"/>
  <c r="J3941" i="2"/>
  <c r="BK3939" i="2"/>
  <c r="J3931" i="2"/>
  <c r="BK3905" i="2"/>
  <c r="BK3893" i="2"/>
  <c r="BK3881" i="2"/>
  <c r="J3875" i="2"/>
  <c r="BK3863" i="2"/>
  <c r="J3857" i="2"/>
  <c r="J3850" i="2"/>
  <c r="J3838" i="2"/>
  <c r="J3826" i="2"/>
  <c r="J3807" i="2"/>
  <c r="J3801" i="2"/>
  <c r="J3795" i="2"/>
  <c r="BK3789" i="2"/>
  <c r="J3777" i="2"/>
  <c r="BK3771" i="2"/>
  <c r="J3765" i="2"/>
  <c r="J3759" i="2"/>
  <c r="J3753" i="2"/>
  <c r="BK3741" i="2"/>
  <c r="J3723" i="2"/>
  <c r="BK3719" i="2"/>
  <c r="J3715" i="2"/>
  <c r="J3696" i="2"/>
  <c r="BK3693" i="2"/>
  <c r="BK3684" i="2"/>
  <c r="J3665" i="2"/>
  <c r="J3650" i="2"/>
  <c r="BK3610" i="2"/>
  <c r="J3604" i="2"/>
  <c r="BK3603" i="2"/>
  <c r="BK3498" i="2"/>
  <c r="BK3457" i="2"/>
  <c r="BK3323" i="2"/>
  <c r="BK3322" i="2"/>
  <c r="BK3288" i="2"/>
  <c r="J3286" i="2"/>
  <c r="J3284" i="2"/>
  <c r="J3279" i="2"/>
  <c r="J3175" i="2"/>
  <c r="BK2936" i="2"/>
  <c r="J2817" i="2"/>
  <c r="J2816" i="2"/>
  <c r="BK2812" i="2"/>
  <c r="BK2690" i="2"/>
  <c r="BK2585" i="2"/>
  <c r="J2582" i="2"/>
  <c r="J2576" i="2"/>
  <c r="BK2575" i="2"/>
  <c r="J2571" i="2"/>
  <c r="BK2564" i="2"/>
  <c r="BK2558" i="2"/>
  <c r="BK2552" i="2"/>
  <c r="J2546" i="2"/>
  <c r="BK2540" i="2"/>
  <c r="BK2527" i="2"/>
  <c r="J2521" i="2"/>
  <c r="BK2509" i="2"/>
  <c r="J2503" i="2"/>
  <c r="BK2496" i="2"/>
  <c r="BK2490" i="2"/>
  <c r="BK2478" i="2"/>
  <c r="BK2467" i="2"/>
  <c r="BK2457" i="2"/>
  <c r="J2447" i="2"/>
  <c r="BK2442" i="2"/>
  <c r="J2437" i="2"/>
  <c r="BK2432" i="2"/>
  <c r="J2427" i="2"/>
  <c r="J2421" i="2"/>
  <c r="J2415" i="2"/>
  <c r="BK2398" i="2"/>
  <c r="BK2388" i="2"/>
  <c r="BK2382" i="2"/>
  <c r="BK2370" i="2"/>
  <c r="J2364" i="2"/>
  <c r="BK2358" i="2"/>
  <c r="J2352" i="2"/>
  <c r="BK2317" i="2"/>
  <c r="J2222" i="2"/>
  <c r="J1946" i="2"/>
  <c r="J1943" i="2"/>
  <c r="BK1932" i="2"/>
  <c r="BK1930" i="2"/>
  <c r="BK1919" i="2"/>
  <c r="J1862" i="2"/>
  <c r="BK1709" i="2"/>
  <c r="J1628" i="2"/>
  <c r="BK1623" i="2"/>
  <c r="J1304" i="2"/>
  <c r="BK1286" i="2"/>
  <c r="J1277" i="2"/>
  <c r="J1253" i="2"/>
  <c r="BK768" i="2"/>
  <c r="BK531" i="2"/>
  <c r="BK365" i="2"/>
  <c r="BK354" i="2"/>
  <c r="BK344" i="2"/>
  <c r="J339" i="2"/>
  <c r="BK334" i="2"/>
  <c r="BK322" i="2"/>
  <c r="BK310" i="2"/>
  <c r="BK304" i="2"/>
  <c r="BK297" i="2"/>
  <c r="J197" i="2"/>
  <c r="J172" i="2"/>
  <c r="BK162" i="2"/>
  <c r="J229" i="18"/>
  <c r="BK208" i="18"/>
  <c r="J195" i="18"/>
  <c r="J182" i="18"/>
  <c r="BK173" i="18"/>
  <c r="J154" i="18"/>
  <c r="J145" i="18"/>
  <c r="J177" i="17"/>
  <c r="J165" i="17"/>
  <c r="J161" i="17"/>
  <c r="BK153" i="17"/>
  <c r="BK149" i="17"/>
  <c r="J145" i="17"/>
  <c r="BK141" i="17"/>
  <c r="J137" i="17"/>
  <c r="BK125" i="17"/>
  <c r="J121" i="17"/>
  <c r="J455" i="16"/>
  <c r="BK450" i="16"/>
  <c r="J449" i="16"/>
  <c r="J447" i="16"/>
  <c r="BK442" i="16"/>
  <c r="BK437" i="16"/>
  <c r="BK436" i="16"/>
  <c r="BK433" i="16"/>
  <c r="J432" i="16"/>
  <c r="BK421" i="16"/>
  <c r="J391" i="16"/>
  <c r="BK362" i="16"/>
  <c r="BK304" i="16"/>
  <c r="BK302" i="16"/>
  <c r="BK299" i="16"/>
  <c r="J298" i="16"/>
  <c r="BK295" i="16"/>
  <c r="BK294" i="16"/>
  <c r="J290" i="16"/>
  <c r="J287" i="16"/>
  <c r="BK280" i="16"/>
  <c r="BK248" i="16"/>
  <c r="BK244" i="16"/>
  <c r="J229" i="16"/>
  <c r="BK222" i="16"/>
  <c r="J215" i="16"/>
  <c r="J208" i="16"/>
  <c r="J195" i="16"/>
  <c r="BK192" i="16"/>
  <c r="J191" i="16"/>
  <c r="BK190" i="16"/>
  <c r="J189" i="16"/>
  <c r="J178" i="16"/>
  <c r="J171" i="16"/>
  <c r="BK155" i="16"/>
  <c r="J148" i="16"/>
  <c r="J138" i="16"/>
  <c r="BK127" i="16"/>
  <c r="BK271" i="15"/>
  <c r="BK267" i="15"/>
  <c r="BK261" i="15"/>
  <c r="BK255" i="15"/>
  <c r="J249" i="15"/>
  <c r="J244" i="15"/>
  <c r="BK240" i="15"/>
  <c r="BK236" i="15"/>
  <c r="J215" i="15"/>
  <c r="BK204" i="15"/>
  <c r="J199" i="15"/>
  <c r="BK189" i="15"/>
  <c r="J184" i="15"/>
  <c r="BK174" i="15"/>
  <c r="J164" i="15"/>
  <c r="BK159" i="15"/>
  <c r="BK169" i="14"/>
  <c r="BK167" i="14"/>
  <c r="BK166" i="14"/>
  <c r="J165" i="14"/>
  <c r="BK162" i="14"/>
  <c r="BK157" i="14"/>
  <c r="BK156" i="14"/>
  <c r="BK154" i="14"/>
  <c r="J150" i="14"/>
  <c r="BK149" i="14"/>
  <c r="BK147" i="14"/>
  <c r="BK144" i="14"/>
  <c r="BK140" i="14"/>
  <c r="J139" i="14"/>
  <c r="J132" i="14"/>
  <c r="BK130" i="14"/>
  <c r="J129" i="14"/>
  <c r="J126" i="14"/>
  <c r="BK123" i="14"/>
  <c r="J187" i="13"/>
  <c r="J172" i="13"/>
  <c r="BK169" i="13"/>
  <c r="J167" i="13"/>
  <c r="BK166" i="13"/>
  <c r="BK165" i="13"/>
  <c r="BK164" i="13"/>
  <c r="J163" i="13"/>
  <c r="BK159" i="13"/>
  <c r="BK156" i="13"/>
  <c r="J155" i="13"/>
  <c r="BK151" i="13"/>
  <c r="J149" i="13"/>
  <c r="J146" i="13"/>
  <c r="J144" i="13"/>
  <c r="J137" i="13"/>
  <c r="J136" i="13"/>
  <c r="J134" i="13"/>
  <c r="J133" i="13"/>
  <c r="BK131" i="13"/>
  <c r="J130" i="13"/>
  <c r="BK129" i="13"/>
  <c r="J128" i="13"/>
  <c r="BK126" i="13"/>
  <c r="BK281" i="12"/>
  <c r="J281" i="12"/>
  <c r="J279" i="12"/>
  <c r="J278" i="12"/>
  <c r="J277" i="12"/>
  <c r="BK276" i="12"/>
  <c r="J273" i="12"/>
  <c r="BK272" i="12"/>
  <c r="BK271" i="12"/>
  <c r="J270" i="12"/>
  <c r="J265" i="12"/>
  <c r="BK263" i="12"/>
  <c r="J261" i="12"/>
  <c r="BK257" i="12"/>
  <c r="J247" i="12"/>
  <c r="BK244" i="12"/>
  <c r="J242" i="12"/>
  <c r="J241" i="12"/>
  <c r="J240" i="12"/>
  <c r="J237" i="12"/>
  <c r="BK236" i="12"/>
  <c r="BK235" i="12"/>
  <c r="J232" i="12"/>
  <c r="J230" i="12"/>
  <c r="BK229" i="12"/>
  <c r="J226" i="12"/>
  <c r="BK221" i="12"/>
  <c r="BK218" i="12"/>
  <c r="J217" i="12"/>
  <c r="J216" i="12"/>
  <c r="J215" i="12"/>
  <c r="BK214" i="12"/>
  <c r="J212" i="12"/>
  <c r="J211" i="12"/>
  <c r="J208" i="12"/>
  <c r="J207" i="12"/>
  <c r="BK205" i="12"/>
  <c r="J204" i="12"/>
  <c r="J203" i="12"/>
  <c r="BK201" i="12"/>
  <c r="J199" i="12"/>
  <c r="J198" i="12"/>
  <c r="J197" i="12"/>
  <c r="J195" i="12"/>
  <c r="BK193" i="12"/>
  <c r="BK191" i="12"/>
  <c r="BK190" i="12"/>
  <c r="J188" i="12"/>
  <c r="J187" i="12"/>
  <c r="J186" i="12"/>
  <c r="J185" i="12"/>
  <c r="J184" i="12"/>
  <c r="J183" i="12"/>
  <c r="BK182" i="12"/>
  <c r="J180" i="12"/>
  <c r="J179" i="12"/>
  <c r="J178" i="12"/>
  <c r="J177" i="12"/>
  <c r="BK176" i="12"/>
  <c r="J175" i="12"/>
  <c r="J173" i="12"/>
  <c r="BK172" i="12"/>
  <c r="BK171" i="12"/>
  <c r="J167" i="12"/>
  <c r="BK166" i="12"/>
  <c r="BK160" i="12"/>
  <c r="J159" i="12"/>
  <c r="BK158" i="12"/>
  <c r="BK157" i="12"/>
  <c r="J156" i="12"/>
  <c r="J155" i="12"/>
  <c r="BK153" i="12"/>
  <c r="J152" i="12"/>
  <c r="J150" i="12"/>
  <c r="J149" i="12"/>
  <c r="BK143" i="12"/>
  <c r="J142" i="12"/>
  <c r="BK140" i="12"/>
  <c r="J139" i="12"/>
  <c r="BK138" i="12"/>
  <c r="J136" i="12"/>
  <c r="BK135" i="12"/>
  <c r="BK133" i="12"/>
  <c r="J175" i="11"/>
  <c r="BK165" i="11"/>
  <c r="BK150" i="11"/>
  <c r="BK141" i="11"/>
  <c r="BK136" i="11"/>
  <c r="J131" i="11"/>
  <c r="BK704" i="10"/>
  <c r="J704" i="10"/>
  <c r="BK702" i="10"/>
  <c r="J702" i="10"/>
  <c r="BK700" i="10"/>
  <c r="J700" i="10"/>
  <c r="BK698" i="10"/>
  <c r="J698" i="10"/>
  <c r="J694" i="10"/>
  <c r="BK692" i="10"/>
  <c r="J683" i="10"/>
  <c r="J678" i="10"/>
  <c r="J676" i="10"/>
  <c r="BK674" i="10"/>
  <c r="J669" i="10"/>
  <c r="J667" i="10"/>
  <c r="J666" i="10"/>
  <c r="J663" i="10"/>
  <c r="J662" i="10"/>
  <c r="J650" i="10"/>
  <c r="J649" i="10"/>
  <c r="J645" i="10"/>
  <c r="J638" i="10"/>
  <c r="J637" i="10"/>
  <c r="J635" i="10"/>
  <c r="BK634" i="10"/>
  <c r="J632" i="10"/>
  <c r="BK630" i="10"/>
  <c r="BK627" i="10"/>
  <c r="J623" i="10"/>
  <c r="BK621" i="10"/>
  <c r="J615" i="10"/>
  <c r="BK613" i="10"/>
  <c r="J611" i="10"/>
  <c r="J603" i="10"/>
  <c r="BK602" i="10"/>
  <c r="BK601" i="10"/>
  <c r="J600" i="10"/>
  <c r="BK599" i="10"/>
  <c r="J598" i="10"/>
  <c r="BK595" i="10"/>
  <c r="J594" i="10"/>
  <c r="BK591" i="10"/>
  <c r="J576" i="10"/>
  <c r="BK573" i="10"/>
  <c r="J566" i="10"/>
  <c r="BK559" i="10"/>
  <c r="J550" i="10"/>
  <c r="J542" i="10"/>
  <c r="J540" i="10"/>
  <c r="J527" i="10"/>
  <c r="J524" i="10"/>
  <c r="BK521" i="10"/>
  <c r="J520" i="10"/>
  <c r="BK518" i="10"/>
  <c r="J517" i="10"/>
  <c r="J514" i="10"/>
  <c r="BK512" i="10"/>
  <c r="J511" i="10"/>
  <c r="J505" i="10"/>
  <c r="BK504" i="10"/>
  <c r="J500" i="10"/>
  <c r="BK415" i="10"/>
  <c r="J408" i="10"/>
  <c r="J403" i="10"/>
  <c r="BK388" i="10"/>
  <c r="BK380" i="10"/>
  <c r="J379" i="10"/>
  <c r="J372" i="10"/>
  <c r="BK369" i="10"/>
  <c r="BK364" i="10"/>
  <c r="BK363" i="10"/>
  <c r="BK359" i="10"/>
  <c r="BK356" i="10"/>
  <c r="J354" i="10"/>
  <c r="J350" i="10"/>
  <c r="BK348" i="10"/>
  <c r="BK343" i="10"/>
  <c r="BK332" i="10"/>
  <c r="BK326" i="10"/>
  <c r="BK312" i="10"/>
  <c r="BK310" i="10"/>
  <c r="J297" i="10"/>
  <c r="J296" i="10"/>
  <c r="BK292" i="10"/>
  <c r="BK279" i="10"/>
  <c r="BK263" i="10"/>
  <c r="BK260" i="10"/>
  <c r="J251" i="10"/>
  <c r="BK242" i="10"/>
  <c r="J240" i="10"/>
  <c r="J239" i="10"/>
  <c r="J237" i="10"/>
  <c r="BK234" i="10"/>
  <c r="J232" i="10"/>
  <c r="BK227" i="10"/>
  <c r="J225" i="10"/>
  <c r="BK224" i="10"/>
  <c r="BK221" i="10"/>
  <c r="J214" i="10"/>
  <c r="BK211" i="10"/>
  <c r="BK206" i="10"/>
  <c r="J203" i="10"/>
  <c r="BK196" i="10"/>
  <c r="J195" i="10"/>
  <c r="J192" i="10"/>
  <c r="J185" i="10"/>
  <c r="BK180" i="10"/>
  <c r="BK177" i="10"/>
  <c r="BK175" i="10"/>
  <c r="BK173" i="10"/>
  <c r="J172" i="10"/>
  <c r="J170" i="10"/>
  <c r="BK164" i="10"/>
  <c r="BK162" i="10"/>
  <c r="J159" i="10"/>
  <c r="BK152" i="10"/>
  <c r="J148" i="10"/>
  <c r="J147" i="10"/>
  <c r="BK146" i="10"/>
  <c r="BK142" i="10"/>
  <c r="J141" i="10"/>
  <c r="BK326" i="9"/>
  <c r="BK324" i="9"/>
  <c r="J321" i="9"/>
  <c r="BK319" i="9"/>
  <c r="J316" i="9"/>
  <c r="BK314" i="9"/>
  <c r="BK313" i="9"/>
  <c r="J310" i="9"/>
  <c r="BK308" i="9"/>
  <c r="J307" i="9"/>
  <c r="J298" i="9"/>
  <c r="J293" i="9"/>
  <c r="BK286" i="9"/>
  <c r="BK278" i="9"/>
  <c r="BK271" i="9"/>
  <c r="J268" i="9"/>
  <c r="J261" i="9"/>
  <c r="BK257" i="9"/>
  <c r="BK253" i="9"/>
  <c r="BK246" i="9"/>
  <c r="J241" i="9"/>
  <c r="BK239" i="9"/>
  <c r="BK238" i="9"/>
  <c r="BK231" i="9"/>
  <c r="J229" i="9"/>
  <c r="J224" i="9"/>
  <c r="BK208" i="9"/>
  <c r="BK206" i="9"/>
  <c r="J198" i="9"/>
  <c r="J196" i="9"/>
  <c r="BK193" i="9"/>
  <c r="BK191" i="9"/>
  <c r="BK188" i="9"/>
  <c r="BK184" i="9"/>
  <c r="J183" i="9"/>
  <c r="BK179" i="9"/>
  <c r="J178" i="9"/>
  <c r="J177" i="9"/>
  <c r="BK174" i="9"/>
  <c r="J169" i="9"/>
  <c r="J168" i="9"/>
  <c r="J167" i="9"/>
  <c r="BK164" i="9"/>
  <c r="J163" i="9"/>
  <c r="BK162" i="9"/>
  <c r="J161" i="9"/>
  <c r="J160" i="9"/>
  <c r="BK159" i="9"/>
  <c r="J155" i="9"/>
  <c r="J150" i="9"/>
  <c r="BK149" i="9"/>
  <c r="J145" i="9"/>
  <c r="BK131" i="9"/>
  <c r="J130" i="9"/>
  <c r="BK303" i="8"/>
  <c r="J303" i="8"/>
  <c r="J302" i="8"/>
  <c r="J299" i="8"/>
  <c r="BK297" i="8"/>
  <c r="BK293" i="8"/>
  <c r="BK292" i="8"/>
  <c r="BK287" i="8"/>
  <c r="J285" i="8"/>
  <c r="BK284" i="8"/>
  <c r="BK282" i="8"/>
  <c r="BK281" i="8"/>
  <c r="J280" i="8"/>
  <c r="BK277" i="8"/>
  <c r="J275" i="8"/>
  <c r="BK274" i="8"/>
  <c r="BK273" i="8"/>
  <c r="BK272" i="8"/>
  <c r="J268" i="8"/>
  <c r="BK267" i="8"/>
  <c r="BK266" i="8"/>
  <c r="J258" i="8"/>
  <c r="BK252" i="8"/>
  <c r="BK251" i="8"/>
  <c r="J250" i="8"/>
  <c r="BK249" i="8"/>
  <c r="J248" i="8"/>
  <c r="J246" i="8"/>
  <c r="BK245" i="8"/>
  <c r="J236" i="8"/>
  <c r="BK235" i="8"/>
  <c r="J231" i="8"/>
  <c r="BK228" i="8"/>
  <c r="J226" i="8"/>
  <c r="BK225" i="8"/>
  <c r="J224" i="8"/>
  <c r="J220" i="8"/>
  <c r="BK218" i="8"/>
  <c r="BK217" i="8"/>
  <c r="J216" i="8"/>
  <c r="BK215" i="8"/>
  <c r="J212" i="8"/>
  <c r="BK205" i="8"/>
  <c r="J201" i="8"/>
  <c r="BK195" i="8"/>
  <c r="BK191" i="8"/>
  <c r="BK190" i="8"/>
  <c r="BK183" i="8"/>
  <c r="J182" i="8"/>
  <c r="J174" i="8"/>
  <c r="J173" i="8"/>
  <c r="J172" i="8"/>
  <c r="J170" i="8"/>
  <c r="J167" i="8"/>
  <c r="BK166" i="8"/>
  <c r="J165" i="8"/>
  <c r="J161" i="8"/>
  <c r="BK159" i="8"/>
  <c r="BK157" i="8"/>
  <c r="BK154" i="8"/>
  <c r="J153" i="8"/>
  <c r="J148" i="8"/>
  <c r="J146" i="8"/>
  <c r="BK143" i="8"/>
  <c r="J142" i="8"/>
  <c r="J141" i="8"/>
  <c r="J135" i="8"/>
  <c r="J134" i="8"/>
  <c r="BK133" i="8"/>
  <c r="BK2466" i="7"/>
  <c r="J2461" i="7"/>
  <c r="BK2456" i="7"/>
  <c r="BK2449" i="7"/>
  <c r="BK2434" i="7"/>
  <c r="J2432" i="7"/>
  <c r="BK2431" i="7"/>
  <c r="J2427" i="7"/>
  <c r="J2423" i="7"/>
  <c r="BK2419" i="7"/>
  <c r="BK2407" i="7"/>
  <c r="BK2403" i="7"/>
  <c r="BK2379" i="7"/>
  <c r="BK2374" i="7"/>
  <c r="J2370" i="7"/>
  <c r="J2362" i="7"/>
  <c r="BK2358" i="7"/>
  <c r="BK2341" i="7"/>
  <c r="J2326" i="7"/>
  <c r="J2315" i="7"/>
  <c r="J2307" i="7"/>
  <c r="J2288" i="7"/>
  <c r="J2270" i="7"/>
  <c r="BK2258" i="7"/>
  <c r="J2246" i="7"/>
  <c r="BK2241" i="7"/>
  <c r="J2236" i="7"/>
  <c r="J2211" i="7"/>
  <c r="BK2207" i="7"/>
  <c r="BK2199" i="7"/>
  <c r="J2195" i="7"/>
  <c r="J2172" i="7"/>
  <c r="J2165" i="7"/>
  <c r="BK2142" i="7"/>
  <c r="J2138" i="7"/>
  <c r="J2134" i="7"/>
  <c r="BK2130" i="7"/>
  <c r="BK2106" i="7"/>
  <c r="J2098" i="7"/>
  <c r="BK2095" i="7"/>
  <c r="BK2091" i="7"/>
  <c r="J2091" i="7"/>
  <c r="BK2087" i="7"/>
  <c r="J2083" i="7"/>
  <c r="BK2079" i="7"/>
  <c r="BK2063" i="7"/>
  <c r="J2056" i="7"/>
  <c r="BK2049" i="7"/>
  <c r="J2038" i="7"/>
  <c r="BK2034" i="7"/>
  <c r="J2023" i="7"/>
  <c r="BK2009" i="7"/>
  <c r="J2005" i="7"/>
  <c r="J2001" i="7"/>
  <c r="J1997" i="7"/>
  <c r="J1995" i="7"/>
  <c r="BK1994" i="7"/>
  <c r="J1986" i="7"/>
  <c r="J1974" i="7"/>
  <c r="BK1958" i="7"/>
  <c r="J1955" i="7"/>
  <c r="BK1943" i="7"/>
  <c r="BK1919" i="7"/>
  <c r="BK1917" i="7"/>
  <c r="BK1915" i="7"/>
  <c r="BK1909" i="7"/>
  <c r="J1893" i="7"/>
  <c r="BK1892" i="7"/>
  <c r="BK1884" i="7"/>
  <c r="J1882" i="7"/>
  <c r="J1865" i="7"/>
  <c r="BK1861" i="7"/>
  <c r="J1857" i="7"/>
  <c r="J1849" i="7"/>
  <c r="BK1817" i="7"/>
  <c r="BK1813" i="7"/>
  <c r="J1809" i="7"/>
  <c r="BK1805" i="7"/>
  <c r="J1801" i="7"/>
  <c r="BK1797" i="7"/>
  <c r="J1793" i="7"/>
  <c r="BK1754" i="7"/>
  <c r="BK1741" i="7"/>
  <c r="J1728" i="7"/>
  <c r="J1715" i="7"/>
  <c r="J1702" i="7"/>
  <c r="J1698" i="7"/>
  <c r="J1686" i="7"/>
  <c r="J1682" i="7"/>
  <c r="J1673" i="7"/>
  <c r="BK1660" i="7"/>
  <c r="BK1650" i="7"/>
  <c r="BK1635" i="7"/>
  <c r="J1628" i="7"/>
  <c r="BK1616" i="7"/>
  <c r="J1611" i="7"/>
  <c r="J1575" i="7"/>
  <c r="J1568" i="7"/>
  <c r="BK1556" i="7"/>
  <c r="J1551" i="7"/>
  <c r="BK1544" i="7"/>
  <c r="J1540" i="7"/>
  <c r="J1536" i="7"/>
  <c r="J1532" i="7"/>
  <c r="BK1528" i="7"/>
  <c r="BK1524" i="7"/>
  <c r="J1520" i="7"/>
  <c r="BK1488" i="7"/>
  <c r="BK1487" i="7"/>
  <c r="J1479" i="7"/>
  <c r="J1476" i="7"/>
  <c r="J1472" i="7"/>
  <c r="J1460" i="7"/>
  <c r="J1432" i="7"/>
  <c r="BK1428" i="7"/>
  <c r="BK1424" i="7"/>
  <c r="J1420" i="7"/>
  <c r="BK1416" i="7"/>
  <c r="BK1404" i="7"/>
  <c r="J1400" i="7"/>
  <c r="J1392" i="7"/>
  <c r="BK1349" i="7"/>
  <c r="J1336" i="7"/>
  <c r="BK1323" i="7"/>
  <c r="J1310" i="7"/>
  <c r="BK1293" i="7"/>
  <c r="BK1277" i="7"/>
  <c r="J1269" i="7"/>
  <c r="BK1264" i="7"/>
  <c r="BK1260" i="7"/>
  <c r="J1256" i="7"/>
  <c r="J1252" i="7"/>
  <c r="J1248" i="7"/>
  <c r="J1239" i="7"/>
  <c r="BK1234" i="7"/>
  <c r="J1229" i="7"/>
  <c r="J1224" i="7"/>
  <c r="BK1219" i="7"/>
  <c r="BK1214" i="7"/>
  <c r="J1207" i="7"/>
  <c r="J1195" i="7"/>
  <c r="BK1190" i="7"/>
  <c r="BK1154" i="7"/>
  <c r="J1147" i="7"/>
  <c r="BK1130" i="7"/>
  <c r="BK1118" i="7"/>
  <c r="J1103" i="7"/>
  <c r="BK1087" i="7"/>
  <c r="BK1058" i="7"/>
  <c r="BK1057" i="7"/>
  <c r="BK1042" i="7"/>
  <c r="J1038" i="7"/>
  <c r="J1030" i="7"/>
  <c r="J1018" i="7"/>
  <c r="BK998" i="7"/>
  <c r="J994" i="7"/>
  <c r="J990" i="7"/>
  <c r="J966" i="7"/>
  <c r="BK962" i="7"/>
  <c r="BK958" i="7"/>
  <c r="BK924" i="7"/>
  <c r="J911" i="7"/>
  <c r="BK898" i="7"/>
  <c r="BK885" i="7"/>
  <c r="J859" i="7"/>
  <c r="J839" i="7"/>
  <c r="BK835" i="7"/>
  <c r="BK830" i="7"/>
  <c r="J826" i="7"/>
  <c r="J818" i="7"/>
  <c r="J814" i="7"/>
  <c r="BK780" i="7"/>
  <c r="J773" i="7"/>
  <c r="J756" i="7"/>
  <c r="BK737" i="7"/>
  <c r="J713" i="7"/>
  <c r="J708" i="7"/>
  <c r="BK701" i="7"/>
  <c r="BK696" i="7"/>
  <c r="BK684" i="7"/>
  <c r="J677" i="7"/>
  <c r="BK649" i="7"/>
  <c r="BK645" i="7"/>
  <c r="BK633" i="7"/>
  <c r="BK599" i="7"/>
  <c r="J591" i="7"/>
  <c r="J589" i="7"/>
  <c r="BK580" i="7"/>
  <c r="J576" i="7"/>
  <c r="J568" i="7"/>
  <c r="BK564" i="7"/>
  <c r="BK560" i="7"/>
  <c r="J544" i="7"/>
  <c r="J540" i="7"/>
  <c r="J528" i="7"/>
  <c r="J520" i="7"/>
  <c r="BK512" i="7"/>
  <c r="J504" i="7"/>
  <c r="J500" i="7"/>
  <c r="BK492" i="7"/>
  <c r="BK479" i="7"/>
  <c r="BK466" i="7"/>
  <c r="BK453" i="7"/>
  <c r="BK440" i="7"/>
  <c r="BK401" i="7"/>
  <c r="J381" i="7"/>
  <c r="BK369" i="7"/>
  <c r="J361" i="7"/>
  <c r="J357" i="7"/>
  <c r="BK338" i="7"/>
  <c r="BK333" i="7"/>
  <c r="J321" i="7"/>
  <c r="J316" i="7"/>
  <c r="BK292" i="7"/>
  <c r="BK285" i="7"/>
  <c r="BK273" i="7"/>
  <c r="J268" i="7"/>
  <c r="J261" i="7"/>
  <c r="J256" i="7"/>
  <c r="BK249" i="7"/>
  <c r="J232" i="7"/>
  <c r="BK225" i="7"/>
  <c r="J220" i="7"/>
  <c r="BK213" i="7"/>
  <c r="J208" i="7"/>
  <c r="BK197" i="7"/>
  <c r="BK185" i="7"/>
  <c r="J181" i="7"/>
  <c r="J173" i="7"/>
  <c r="J150" i="7"/>
  <c r="J348" i="6"/>
  <c r="J347" i="6"/>
  <c r="J346" i="6"/>
  <c r="BK344" i="6"/>
  <c r="BK343" i="6"/>
  <c r="J338" i="6"/>
  <c r="J337" i="6"/>
  <c r="J324" i="6"/>
  <c r="BK311" i="6"/>
  <c r="BK295" i="6"/>
  <c r="BK293" i="6"/>
  <c r="J292" i="6"/>
  <c r="BK291" i="6"/>
  <c r="J287" i="6"/>
  <c r="J286" i="6"/>
  <c r="BK285" i="6"/>
  <c r="BK284" i="6"/>
  <c r="BK283" i="6"/>
  <c r="J282" i="6"/>
  <c r="J278" i="6"/>
  <c r="J274" i="6"/>
  <c r="BK272" i="6"/>
  <c r="BK271" i="6"/>
  <c r="BK270" i="6"/>
  <c r="J269" i="6"/>
  <c r="BK268" i="6"/>
  <c r="BK264" i="6"/>
  <c r="J260" i="6"/>
  <c r="J258" i="6"/>
  <c r="BK257" i="6"/>
  <c r="J256" i="6"/>
  <c r="BK255" i="6"/>
  <c r="J254" i="6"/>
  <c r="BK253" i="6"/>
  <c r="J252" i="6"/>
  <c r="BK248" i="6"/>
  <c r="J245" i="6"/>
  <c r="J244" i="6"/>
  <c r="J242" i="6"/>
  <c r="BK241" i="6"/>
  <c r="BK239" i="6"/>
  <c r="J237" i="6"/>
  <c r="J236" i="6"/>
  <c r="J232" i="6"/>
  <c r="BK228" i="6"/>
  <c r="J222" i="6"/>
  <c r="BK220" i="6"/>
  <c r="J218" i="6"/>
  <c r="J216" i="6"/>
  <c r="BK213" i="6"/>
  <c r="BK211" i="6"/>
  <c r="J207" i="6"/>
  <c r="BK199" i="6"/>
  <c r="J186" i="6"/>
  <c r="BK173" i="6"/>
  <c r="BK147" i="6"/>
  <c r="BK146" i="6"/>
  <c r="J511" i="5"/>
  <c r="J510" i="5"/>
  <c r="BK509" i="5"/>
  <c r="J507" i="5"/>
  <c r="J505" i="5"/>
  <c r="BK503" i="5"/>
  <c r="BK502" i="5"/>
  <c r="BK496" i="5"/>
  <c r="BK495" i="5"/>
  <c r="BK494" i="5"/>
  <c r="BK492" i="5"/>
  <c r="BK484" i="5"/>
  <c r="BK476" i="5"/>
  <c r="J461" i="5"/>
  <c r="J460" i="5"/>
  <c r="BK452" i="5"/>
  <c r="BK444" i="5"/>
  <c r="BK440" i="5"/>
  <c r="BK425" i="5"/>
  <c r="BK416" i="5"/>
  <c r="J412" i="5"/>
  <c r="BK408" i="5"/>
  <c r="J398" i="5"/>
  <c r="BK393" i="5"/>
  <c r="J389" i="5"/>
  <c r="BK385" i="5"/>
  <c r="J384" i="5"/>
  <c r="BK380" i="5"/>
  <c r="J372" i="5"/>
  <c r="BK370" i="5"/>
  <c r="J366" i="5"/>
  <c r="BK365" i="5"/>
  <c r="J361" i="5"/>
  <c r="J357" i="5"/>
  <c r="J356" i="5"/>
  <c r="J352" i="5"/>
  <c r="BK348" i="5"/>
  <c r="J344" i="5"/>
  <c r="BK342" i="5"/>
  <c r="BK337" i="5"/>
  <c r="BK333" i="5"/>
  <c r="BK328" i="5"/>
  <c r="J324" i="5"/>
  <c r="J320" i="5"/>
  <c r="BK314" i="5"/>
  <c r="BK313" i="5"/>
  <c r="J305" i="5"/>
  <c r="BK297" i="5"/>
  <c r="BK289" i="5"/>
  <c r="BK281" i="5"/>
  <c r="J277" i="5"/>
  <c r="BK273" i="5"/>
  <c r="BK269" i="5"/>
  <c r="BK267" i="5"/>
  <c r="J266" i="5"/>
  <c r="BK265" i="5"/>
  <c r="J263" i="5"/>
  <c r="J262" i="5"/>
  <c r="J261" i="5"/>
  <c r="J259" i="5"/>
  <c r="BK258" i="5"/>
  <c r="BK257" i="5"/>
  <c r="J252" i="5"/>
  <c r="BK249" i="5"/>
  <c r="BK247" i="5"/>
  <c r="BK244" i="5"/>
  <c r="J243" i="5"/>
  <c r="BK242" i="5"/>
  <c r="J240" i="5"/>
  <c r="J236" i="5"/>
  <c r="J235" i="5"/>
  <c r="J232" i="5"/>
  <c r="BK231" i="5"/>
  <c r="J230" i="5"/>
  <c r="BK229" i="5"/>
  <c r="J224" i="5"/>
  <c r="BK215" i="5"/>
  <c r="BK207" i="5"/>
  <c r="J199" i="5"/>
  <c r="J195" i="5"/>
  <c r="BK190" i="5"/>
  <c r="J188" i="5"/>
  <c r="BK184" i="5"/>
  <c r="J180" i="5"/>
  <c r="BK172" i="5"/>
  <c r="J168" i="5"/>
  <c r="BK164" i="5"/>
  <c r="BK159" i="5"/>
  <c r="BK157" i="5"/>
  <c r="BK152" i="5"/>
  <c r="J151" i="5"/>
  <c r="BK150" i="5"/>
  <c r="BK144" i="5"/>
  <c r="J140" i="5"/>
  <c r="J136" i="5"/>
  <c r="J484" i="4"/>
  <c r="BK481" i="4"/>
  <c r="BK478" i="4"/>
  <c r="J472" i="4"/>
  <c r="BK465" i="4"/>
  <c r="BK456" i="4"/>
  <c r="BK453" i="4"/>
  <c r="BK450" i="4"/>
  <c r="BK444" i="4"/>
  <c r="J441" i="4"/>
  <c r="BK435" i="4"/>
  <c r="J432" i="4"/>
  <c r="J429" i="4"/>
  <c r="J426" i="4"/>
  <c r="BK420" i="4"/>
  <c r="J417" i="4"/>
  <c r="J414" i="4"/>
  <c r="J411" i="4"/>
  <c r="J408" i="4"/>
  <c r="BK405" i="4"/>
  <c r="J399" i="4"/>
  <c r="J393" i="4"/>
  <c r="BK390" i="4"/>
  <c r="J387" i="4"/>
  <c r="J384" i="4"/>
  <c r="J381" i="4"/>
  <c r="BK378" i="4"/>
  <c r="J374" i="4"/>
  <c r="J371" i="4"/>
  <c r="BK365" i="4"/>
  <c r="BK359" i="4"/>
  <c r="J353" i="4"/>
  <c r="J350" i="4"/>
  <c r="J347" i="4"/>
  <c r="BK344" i="4"/>
  <c r="J338" i="4"/>
  <c r="BK332" i="4"/>
  <c r="BK317" i="4"/>
  <c r="BK314" i="4"/>
  <c r="BK308" i="4"/>
  <c r="BK305" i="4"/>
  <c r="BK302" i="4"/>
  <c r="J299" i="4"/>
  <c r="BK296" i="4"/>
  <c r="J293" i="4"/>
  <c r="J287" i="4"/>
  <c r="BK281" i="4"/>
  <c r="J278" i="4"/>
  <c r="J272" i="4"/>
  <c r="BK266" i="4"/>
  <c r="BK263" i="4"/>
  <c r="J259" i="4"/>
  <c r="BK253" i="4"/>
  <c r="BK247" i="4"/>
  <c r="BK238" i="4"/>
  <c r="J235" i="4"/>
  <c r="J232" i="4"/>
  <c r="J229" i="4"/>
  <c r="J226" i="4"/>
  <c r="BK223" i="4"/>
  <c r="J220" i="4"/>
  <c r="J217" i="4"/>
  <c r="BK214" i="4"/>
  <c r="J211" i="4"/>
  <c r="BK205" i="4"/>
  <c r="J202" i="4"/>
  <c r="BK196" i="4"/>
  <c r="BK193" i="4"/>
  <c r="J188" i="4"/>
  <c r="BK182" i="4"/>
  <c r="J179" i="4"/>
  <c r="J176" i="4"/>
  <c r="BK170" i="4"/>
  <c r="BK167" i="4"/>
  <c r="J161" i="4"/>
  <c r="BK158" i="4"/>
  <c r="BK155" i="4"/>
  <c r="BK149" i="4"/>
  <c r="J143" i="4"/>
  <c r="BK136" i="4"/>
  <c r="BK133" i="4"/>
  <c r="J207" i="3"/>
  <c r="J204" i="3"/>
  <c r="BK199" i="3"/>
  <c r="BK196" i="3"/>
  <c r="BK193" i="3"/>
  <c r="J190" i="3"/>
  <c r="BK187" i="3"/>
  <c r="J184" i="3"/>
  <c r="BK181" i="3"/>
  <c r="J178" i="3"/>
  <c r="J175" i="3"/>
  <c r="BK172" i="3"/>
  <c r="BK169" i="3"/>
  <c r="J166" i="3"/>
  <c r="BK163" i="3"/>
  <c r="J160" i="3"/>
  <c r="J157" i="3"/>
  <c r="J154" i="3"/>
  <c r="BK151" i="3"/>
  <c r="BK148" i="3"/>
  <c r="J142" i="3"/>
  <c r="J136" i="3"/>
  <c r="J133" i="3"/>
  <c r="J127" i="3"/>
  <c r="BK6768" i="2"/>
  <c r="BK6692" i="2"/>
  <c r="J6679" i="2"/>
  <c r="J6673" i="2"/>
  <c r="BK6606" i="2"/>
  <c r="J6481" i="2"/>
  <c r="J6389" i="2"/>
  <c r="J6387" i="2"/>
  <c r="J6369" i="2"/>
  <c r="BK6367" i="2"/>
  <c r="J6347" i="2"/>
  <c r="BK6344" i="2"/>
  <c r="J6338" i="2"/>
  <c r="J6332" i="2"/>
  <c r="BK6324" i="2"/>
  <c r="BK6254" i="2"/>
  <c r="J6248" i="2"/>
  <c r="J6242" i="2"/>
  <c r="BK6241" i="2"/>
  <c r="J6103" i="2"/>
  <c r="J5965" i="2"/>
  <c r="J5898" i="2"/>
  <c r="BK5896" i="2"/>
  <c r="BK5807" i="2"/>
  <c r="BK5758" i="2"/>
  <c r="BK5756" i="2"/>
  <c r="BK5701" i="2"/>
  <c r="J5698" i="2"/>
  <c r="J5644" i="2"/>
  <c r="J5405" i="2"/>
  <c r="J5403" i="2"/>
  <c r="BK5371" i="2"/>
  <c r="J5369" i="2"/>
  <c r="J5367" i="2"/>
  <c r="J5366" i="2"/>
  <c r="BK5359" i="2"/>
  <c r="J5355" i="2"/>
  <c r="J5348" i="2"/>
  <c r="BK5344" i="2"/>
  <c r="J5337" i="2"/>
  <c r="J5333" i="2"/>
  <c r="BK5229" i="2"/>
  <c r="J5131" i="2"/>
  <c r="J5125" i="2"/>
  <c r="BK5117" i="2"/>
  <c r="J5087" i="2"/>
  <c r="BK5056" i="2"/>
  <c r="BK5050" i="2"/>
  <c r="J5044" i="2"/>
  <c r="J5038" i="2"/>
  <c r="J4826" i="2"/>
  <c r="J4619" i="2"/>
  <c r="BK4617" i="2"/>
  <c r="J4615" i="2"/>
  <c r="BK4613" i="2"/>
  <c r="J4582" i="2"/>
  <c r="J4580" i="2"/>
  <c r="BK4578" i="2"/>
  <c r="J4566" i="2"/>
  <c r="J4558" i="2"/>
  <c r="BK4552" i="2"/>
  <c r="BK4547" i="2"/>
  <c r="J4542" i="2"/>
  <c r="J4537" i="2"/>
  <c r="BK4532" i="2"/>
  <c r="BK4527" i="2"/>
  <c r="BK4522" i="2"/>
  <c r="BK4515" i="2"/>
  <c r="BK4509" i="2"/>
  <c r="J4503" i="2"/>
  <c r="BK4497" i="2"/>
  <c r="BK4491" i="2"/>
  <c r="J4485" i="2"/>
  <c r="BK4480" i="2"/>
  <c r="BK4474" i="2"/>
  <c r="J4469" i="2"/>
  <c r="BK4464" i="2"/>
  <c r="J4459" i="2"/>
  <c r="BK4454" i="2"/>
  <c r="BK4449" i="2"/>
  <c r="J4444" i="2"/>
  <c r="BK4439" i="2"/>
  <c r="J4434" i="2"/>
  <c r="J4429" i="2"/>
  <c r="J4424" i="2"/>
  <c r="J4419" i="2"/>
  <c r="BK4414" i="2"/>
  <c r="J4409" i="2"/>
  <c r="J4404" i="2"/>
  <c r="J4399" i="2"/>
  <c r="BK4394" i="2"/>
  <c r="BK4389" i="2"/>
  <c r="BK4384" i="2"/>
  <c r="BK4379" i="2"/>
  <c r="J4374" i="2"/>
  <c r="BK4369" i="2"/>
  <c r="J4364" i="2"/>
  <c r="J4359" i="2"/>
  <c r="BK4354" i="2"/>
  <c r="BK4349" i="2"/>
  <c r="BK4344" i="2"/>
  <c r="BK4339" i="2"/>
  <c r="BK4334" i="2"/>
  <c r="J4328" i="2"/>
  <c r="BK4324" i="2"/>
  <c r="J4320" i="2"/>
  <c r="BK4316" i="2"/>
  <c r="J4312" i="2"/>
  <c r="BK4308" i="2"/>
  <c r="J4303" i="2"/>
  <c r="BK4298" i="2"/>
  <c r="BK4283" i="2"/>
  <c r="BK4273" i="2"/>
  <c r="J4268" i="2"/>
  <c r="J4263" i="2"/>
  <c r="BK4258" i="2"/>
  <c r="BK4253" i="2"/>
  <c r="BK4243" i="2"/>
  <c r="BK4238" i="2"/>
  <c r="J4228" i="2"/>
  <c r="J4216" i="2"/>
  <c r="J4196" i="2"/>
  <c r="J4191" i="2"/>
  <c r="J4186" i="2"/>
  <c r="BK4181" i="2"/>
  <c r="J4176" i="2"/>
  <c r="BK4161" i="2"/>
  <c r="BK4156" i="2"/>
  <c r="BK4151" i="2"/>
  <c r="BK4146" i="2"/>
  <c r="J4141" i="2"/>
  <c r="BK4136" i="2"/>
  <c r="J4126" i="2"/>
  <c r="BK4121" i="2"/>
  <c r="J4111" i="2"/>
  <c r="BK4101" i="2"/>
  <c r="J4096" i="2"/>
  <c r="BK4074" i="2"/>
  <c r="BK4060" i="2"/>
  <c r="BK4054" i="2"/>
  <c r="J4048" i="2"/>
  <c r="BK4042" i="2"/>
  <c r="BK4036" i="2"/>
  <c r="BK4026" i="2"/>
  <c r="BK4019" i="2"/>
  <c r="BK4013" i="2"/>
  <c r="BK4007" i="2"/>
  <c r="BK4001" i="2"/>
  <c r="BK3995" i="2"/>
  <c r="J3983" i="2"/>
  <c r="J3965" i="2"/>
  <c r="BK3953" i="2"/>
  <c r="BK3947" i="2"/>
  <c r="J3924" i="2"/>
  <c r="BK3917" i="2"/>
  <c r="J3911" i="2"/>
  <c r="J3905" i="2"/>
  <c r="BK3899" i="2"/>
  <c r="BK3887" i="2"/>
  <c r="BK3875" i="2"/>
  <c r="J3869" i="2"/>
  <c r="J3863" i="2"/>
  <c r="BK3857" i="2"/>
  <c r="J3844" i="2"/>
  <c r="BK3832" i="2"/>
  <c r="BK3826" i="2"/>
  <c r="J3820" i="2"/>
  <c r="J3813" i="2"/>
  <c r="BK3807" i="2"/>
  <c r="BK3783" i="2"/>
  <c r="J3771" i="2"/>
  <c r="BK3759" i="2"/>
  <c r="BK3753" i="2"/>
  <c r="J3747" i="2"/>
  <c r="J3735" i="2"/>
  <c r="BK3729" i="2"/>
  <c r="BK3723" i="2"/>
  <c r="J3721" i="2"/>
  <c r="J3719" i="2"/>
  <c r="J3717" i="2"/>
  <c r="BK3696" i="2"/>
  <c r="J217" i="18"/>
  <c r="BK195" i="18"/>
  <c r="BK189" i="18"/>
  <c r="BK185" i="18"/>
  <c r="BK182" i="18"/>
  <c r="J179" i="18"/>
  <c r="BK162" i="18"/>
  <c r="BK165" i="17"/>
  <c r="J153" i="17"/>
  <c r="J149" i="17"/>
  <c r="BK133" i="17"/>
  <c r="BK129" i="17"/>
  <c r="J125" i="17"/>
  <c r="BK117" i="17"/>
  <c r="BK455" i="16"/>
  <c r="BK454" i="16"/>
  <c r="J450" i="16"/>
  <c r="BK448" i="16"/>
  <c r="BK447" i="16"/>
  <c r="BK446" i="16"/>
  <c r="J442" i="16"/>
  <c r="BK409" i="16"/>
  <c r="J398" i="16"/>
  <c r="J394" i="16"/>
  <c r="BK391" i="16"/>
  <c r="BK333" i="16"/>
  <c r="J302" i="16"/>
  <c r="BK298" i="16"/>
  <c r="J297" i="16"/>
  <c r="J295" i="16"/>
  <c r="J294" i="16"/>
  <c r="BK293" i="16"/>
  <c r="BK290" i="16"/>
  <c r="BK287" i="16"/>
  <c r="BK284" i="16"/>
  <c r="J276" i="16"/>
  <c r="J252" i="16"/>
  <c r="J244" i="16"/>
  <c r="BK236" i="16"/>
  <c r="BK208" i="16"/>
  <c r="J204" i="16"/>
  <c r="BK201" i="16"/>
  <c r="J201" i="16"/>
  <c r="J198" i="16"/>
  <c r="BK191" i="16"/>
  <c r="BK189" i="16"/>
  <c r="BK185" i="16"/>
  <c r="BK163" i="16"/>
  <c r="J276" i="15"/>
  <c r="J271" i="15"/>
  <c r="BK244" i="15"/>
  <c r="J240" i="15"/>
  <c r="J226" i="15"/>
  <c r="BK220" i="15"/>
  <c r="J204" i="15"/>
  <c r="J194" i="15"/>
  <c r="J189" i="15"/>
  <c r="J179" i="15"/>
  <c r="J159" i="15"/>
  <c r="J154" i="15"/>
  <c r="J135" i="15"/>
  <c r="J127" i="15"/>
  <c r="BK168" i="14"/>
  <c r="J167" i="14"/>
  <c r="J166" i="14"/>
  <c r="BK165" i="14"/>
  <c r="BK164" i="14"/>
  <c r="BK163" i="14"/>
  <c r="J162" i="14"/>
  <c r="BK161" i="14"/>
  <c r="J159" i="14"/>
  <c r="J156" i="14"/>
  <c r="J155" i="14"/>
  <c r="J154" i="14"/>
  <c r="BK153" i="14"/>
  <c r="J152" i="14"/>
  <c r="J148" i="14"/>
  <c r="J147" i="14"/>
  <c r="BK138" i="14"/>
  <c r="BK137" i="14"/>
  <c r="BK136" i="14"/>
  <c r="BK135" i="14"/>
  <c r="J134" i="14"/>
  <c r="BK132" i="14"/>
  <c r="BK129" i="14"/>
  <c r="J128" i="14"/>
  <c r="J127" i="14"/>
  <c r="BK126" i="14"/>
  <c r="BK125" i="14"/>
  <c r="BK185" i="13"/>
  <c r="J180" i="13"/>
  <c r="J173" i="13"/>
  <c r="BK171" i="13"/>
  <c r="BK167" i="13"/>
  <c r="J161" i="13"/>
  <c r="BK160" i="13"/>
  <c r="J159" i="13"/>
  <c r="J157" i="13"/>
  <c r="BK153" i="13"/>
  <c r="BK152" i="13"/>
  <c r="J150" i="13"/>
  <c r="BK147" i="13"/>
  <c r="BK143" i="13"/>
  <c r="BK142" i="13"/>
  <c r="J141" i="13"/>
  <c r="BK139" i="13"/>
  <c r="BK137" i="13"/>
  <c r="BK136" i="13"/>
  <c r="BK135" i="13"/>
  <c r="BK134" i="13"/>
  <c r="J132" i="13"/>
  <c r="BK130" i="13"/>
  <c r="J129" i="13"/>
  <c r="BK277" i="12"/>
  <c r="J276" i="12"/>
  <c r="J274" i="12"/>
  <c r="BK273" i="12"/>
  <c r="BK269" i="12"/>
  <c r="BK266" i="12"/>
  <c r="J262" i="12"/>
  <c r="J259" i="12"/>
  <c r="BK258" i="12"/>
  <c r="J255" i="12"/>
  <c r="J254" i="12"/>
  <c r="J253" i="12"/>
  <c r="BK252" i="12"/>
  <c r="BK250" i="12"/>
  <c r="J249" i="12"/>
  <c r="BK247" i="12"/>
  <c r="J246" i="12"/>
  <c r="BK245" i="12"/>
  <c r="BK243" i="12"/>
  <c r="BK238" i="12"/>
  <c r="BK237" i="12"/>
  <c r="J236" i="12"/>
  <c r="J235" i="12"/>
  <c r="J234" i="12"/>
  <c r="BK232" i="12"/>
  <c r="J231" i="12"/>
  <c r="BK228" i="12"/>
  <c r="J227" i="12"/>
  <c r="BK226" i="12"/>
  <c r="J221" i="12"/>
  <c r="BK219" i="12"/>
  <c r="BK217" i="12"/>
  <c r="J166" i="12"/>
  <c r="BK162" i="12"/>
  <c r="BK159" i="12"/>
  <c r="BK155" i="12"/>
  <c r="J154" i="12"/>
  <c r="BK152" i="12"/>
  <c r="J151" i="12"/>
  <c r="BK150" i="12"/>
  <c r="J148" i="12"/>
  <c r="BK146" i="12"/>
  <c r="J145" i="12"/>
  <c r="BK142" i="12"/>
  <c r="BK141" i="12"/>
  <c r="J140" i="12"/>
  <c r="J137" i="12"/>
  <c r="J134" i="12"/>
  <c r="J179" i="11"/>
  <c r="BK170" i="11"/>
  <c r="J160" i="11"/>
  <c r="BK145" i="11"/>
  <c r="J136" i="11"/>
  <c r="BK694" i="10"/>
  <c r="J692" i="10"/>
  <c r="BK690" i="10"/>
  <c r="BK688" i="10"/>
  <c r="BK686" i="10"/>
  <c r="BK681" i="10"/>
  <c r="BK676" i="10"/>
  <c r="J674" i="10"/>
  <c r="BK671" i="10"/>
  <c r="BK669" i="10"/>
  <c r="BK659" i="10"/>
  <c r="J658" i="10"/>
  <c r="BK656" i="10"/>
  <c r="BK654" i="10"/>
  <c r="J652" i="10"/>
  <c r="J643" i="10"/>
  <c r="BK641" i="10"/>
  <c r="BK637" i="10"/>
  <c r="BK635" i="10"/>
  <c r="J634" i="10"/>
  <c r="BK632" i="10"/>
  <c r="J630" i="10"/>
  <c r="BK628" i="10"/>
  <c r="BK625" i="10"/>
  <c r="BK619" i="10"/>
  <c r="BK617" i="10"/>
  <c r="BK615" i="10"/>
  <c r="J613" i="10"/>
  <c r="BK611" i="10"/>
  <c r="BK609" i="10"/>
  <c r="J605" i="10"/>
  <c r="J595" i="10"/>
  <c r="J588" i="10"/>
  <c r="J587" i="10"/>
  <c r="J580" i="10"/>
  <c r="J579" i="10"/>
  <c r="BK576" i="10"/>
  <c r="J571" i="10"/>
  <c r="BK570" i="10"/>
  <c r="BK562" i="10"/>
  <c r="J559" i="10"/>
  <c r="BK554" i="10"/>
  <c r="BK550" i="10"/>
  <c r="BK546" i="10"/>
  <c r="BK543" i="10"/>
  <c r="BK542" i="10"/>
  <c r="BK536" i="10"/>
  <c r="J535" i="10"/>
  <c r="BK532" i="10"/>
  <c r="J528" i="10"/>
  <c r="BK525" i="10"/>
  <c r="BK520" i="10"/>
  <c r="J518" i="10"/>
  <c r="BK517" i="10"/>
  <c r="J513" i="10"/>
  <c r="BK511" i="10"/>
  <c r="BK507" i="10"/>
  <c r="J504" i="10"/>
  <c r="J501" i="10"/>
  <c r="J499" i="10"/>
  <c r="BK493" i="10"/>
  <c r="J492" i="10"/>
  <c r="BK488" i="10"/>
  <c r="J486" i="10"/>
  <c r="BK481" i="10"/>
  <c r="BK480" i="10"/>
  <c r="BK476" i="10"/>
  <c r="J475" i="10"/>
  <c r="BK473" i="10"/>
  <c r="BK469" i="10"/>
  <c r="J468" i="10"/>
  <c r="J467" i="10"/>
  <c r="BK464" i="10"/>
  <c r="BK462" i="10"/>
  <c r="J456" i="10"/>
  <c r="BK449" i="10"/>
  <c r="J446" i="10"/>
  <c r="BK445" i="10"/>
  <c r="BK442" i="10"/>
  <c r="J439" i="10"/>
  <c r="BK427" i="10"/>
  <c r="J426" i="10"/>
  <c r="BK422" i="10"/>
  <c r="BK408" i="10"/>
  <c r="J407" i="10"/>
  <c r="BK398" i="10"/>
  <c r="J387" i="10"/>
  <c r="BK383" i="10"/>
  <c r="BK382" i="10"/>
  <c r="BK373" i="10"/>
  <c r="J348" i="10"/>
  <c r="BK346" i="10"/>
  <c r="J344" i="10"/>
  <c r="BK339" i="10"/>
  <c r="BK336" i="10"/>
  <c r="BK334" i="10"/>
  <c r="J329" i="10"/>
  <c r="J326" i="10"/>
  <c r="J322" i="10"/>
  <c r="J307" i="10"/>
  <c r="BK306" i="10"/>
  <c r="J304" i="10"/>
  <c r="BK297" i="10"/>
  <c r="J291" i="10"/>
  <c r="BK283" i="10"/>
  <c r="BK280" i="10"/>
  <c r="J274" i="10"/>
  <c r="J269" i="10"/>
  <c r="BK268" i="10"/>
  <c r="BK266" i="10"/>
  <c r="J264" i="10"/>
  <c r="BK257" i="10"/>
  <c r="J256" i="10"/>
  <c r="BK250" i="10"/>
  <c r="BK245" i="10"/>
  <c r="BK244" i="10"/>
  <c r="J242" i="10"/>
  <c r="BK237" i="10"/>
  <c r="J235" i="10"/>
  <c r="BK231" i="10"/>
  <c r="BK229" i="10"/>
  <c r="J227" i="10"/>
  <c r="BK218" i="10"/>
  <c r="J215" i="10"/>
  <c r="BK214" i="10"/>
  <c r="J210" i="10"/>
  <c r="BK207" i="10"/>
  <c r="J206" i="10"/>
  <c r="J199" i="10"/>
  <c r="BK197" i="10"/>
  <c r="BK192" i="10"/>
  <c r="J189" i="10"/>
  <c r="J188" i="10"/>
  <c r="BK185" i="10"/>
  <c r="J175" i="10"/>
  <c r="BK167" i="10"/>
  <c r="J165" i="10"/>
  <c r="J149" i="10"/>
  <c r="BK143" i="10"/>
  <c r="BK141" i="10"/>
  <c r="BK140" i="10"/>
  <c r="J335" i="9"/>
  <c r="J331" i="9"/>
  <c r="J326" i="9"/>
  <c r="J319" i="9"/>
  <c r="BK318" i="9"/>
  <c r="BK316" i="9"/>
  <c r="J311" i="9"/>
  <c r="BK310" i="9"/>
  <c r="J308" i="9"/>
  <c r="J305" i="9"/>
  <c r="BK302" i="9"/>
  <c r="J291" i="9"/>
  <c r="BK288" i="9"/>
  <c r="BK284" i="9"/>
  <c r="BK280" i="9"/>
  <c r="J278" i="9"/>
  <c r="BK276" i="9"/>
  <c r="J275" i="9"/>
  <c r="J273" i="9"/>
  <c r="J266" i="9"/>
  <c r="BK262" i="9"/>
  <c r="BK255" i="9"/>
  <c r="J251" i="9"/>
  <c r="BK248" i="9"/>
  <c r="J246" i="9"/>
  <c r="BK244" i="9"/>
  <c r="J242" i="9"/>
  <c r="J233" i="9"/>
  <c r="J231" i="9"/>
  <c r="BK229" i="9"/>
  <c r="BK227" i="9"/>
  <c r="BK218" i="9"/>
  <c r="J215" i="9"/>
  <c r="BK210" i="9"/>
  <c r="J208" i="9"/>
  <c r="J206" i="9"/>
  <c r="BK203" i="9"/>
  <c r="J201" i="9"/>
  <c r="BK198" i="9"/>
  <c r="J184" i="9"/>
  <c r="BK182" i="9"/>
  <c r="J181" i="9"/>
  <c r="J180" i="9"/>
  <c r="BK178" i="9"/>
  <c r="J176" i="9"/>
  <c r="BK175" i="9"/>
  <c r="J174" i="9"/>
  <c r="J172" i="9"/>
  <c r="BK171" i="9"/>
  <c r="J170" i="9"/>
  <c r="BK169" i="9"/>
  <c r="BK168" i="9"/>
  <c r="BK165" i="9"/>
  <c r="J164" i="9"/>
  <c r="BK163" i="9"/>
  <c r="J162" i="9"/>
  <c r="BK161" i="9"/>
  <c r="J159" i="9"/>
  <c r="BK158" i="9"/>
  <c r="BK156" i="9"/>
  <c r="BK153" i="9"/>
  <c r="J152" i="9"/>
  <c r="BK151" i="9"/>
  <c r="BK150" i="9"/>
  <c r="J139" i="9"/>
  <c r="J301" i="8"/>
  <c r="BK300" i="8"/>
  <c r="J298" i="8"/>
  <c r="J297" i="8"/>
  <c r="BK294" i="8"/>
  <c r="J293" i="8"/>
  <c r="J284" i="8"/>
  <c r="J281" i="8"/>
  <c r="J278" i="8"/>
  <c r="J277" i="8"/>
  <c r="BK276" i="8"/>
  <c r="J274" i="8"/>
  <c r="J269" i="8"/>
  <c r="J266" i="8"/>
  <c r="BK262" i="8"/>
  <c r="BK259" i="8"/>
  <c r="BK250" i="8"/>
  <c r="J249" i="8"/>
  <c r="BK236" i="8"/>
  <c r="J234" i="8"/>
  <c r="BK231" i="8"/>
  <c r="J228" i="8"/>
  <c r="BK227" i="8"/>
  <c r="BK226" i="8"/>
  <c r="J225" i="8"/>
  <c r="BK219" i="8"/>
  <c r="J218" i="8"/>
  <c r="J217" i="8"/>
  <c r="BK214" i="8"/>
  <c r="BK213" i="8"/>
  <c r="BK212" i="8"/>
  <c r="J209" i="8"/>
  <c r="J205" i="8"/>
  <c r="BK201" i="8"/>
  <c r="J200" i="8"/>
  <c r="J195" i="8"/>
  <c r="BK194" i="8"/>
  <c r="BK192" i="8"/>
  <c r="J191" i="8"/>
  <c r="J183" i="8"/>
  <c r="BK182" i="8"/>
  <c r="BK181" i="8"/>
  <c r="BK176" i="8"/>
  <c r="J171" i="8"/>
  <c r="J169" i="8"/>
  <c r="BK168" i="8"/>
  <c r="J158" i="8"/>
  <c r="BK156" i="8"/>
  <c r="BK153" i="8"/>
  <c r="J152" i="8"/>
  <c r="BK151" i="8"/>
  <c r="BK149" i="8"/>
  <c r="BK147" i="8"/>
  <c r="BK145" i="8"/>
  <c r="BK140" i="8"/>
  <c r="BK139" i="8"/>
  <c r="J138" i="8"/>
  <c r="BK137" i="8"/>
  <c r="J136" i="8"/>
  <c r="BK135" i="8"/>
  <c r="BK134" i="8"/>
  <c r="BK2495" i="7"/>
  <c r="J2495" i="7"/>
  <c r="BK2494" i="7"/>
  <c r="J2494" i="7"/>
  <c r="BK2493" i="7"/>
  <c r="J2493" i="7"/>
  <c r="BK2492" i="7"/>
  <c r="J2492" i="7"/>
  <c r="BK2491" i="7"/>
  <c r="J2491" i="7"/>
  <c r="BK2490" i="7"/>
  <c r="J2490" i="7"/>
  <c r="BK2489" i="7"/>
  <c r="J2489" i="7"/>
  <c r="BK2487" i="7"/>
  <c r="J2487" i="7"/>
  <c r="BK2486" i="7"/>
  <c r="J2486" i="7"/>
  <c r="BK2482" i="7"/>
  <c r="J2482" i="7"/>
  <c r="BK2478" i="7"/>
  <c r="J2478" i="7"/>
  <c r="BK2474" i="7"/>
  <c r="J2474" i="7"/>
  <c r="BK2470" i="7"/>
  <c r="J2470" i="7"/>
  <c r="J2466" i="7"/>
  <c r="BK2461" i="7"/>
  <c r="J2456" i="7"/>
  <c r="J2449" i="7"/>
  <c r="BK2442" i="7"/>
  <c r="J2434" i="7"/>
  <c r="J2431" i="7"/>
  <c r="BK2427" i="7"/>
  <c r="BK2411" i="7"/>
  <c r="J2403" i="7"/>
  <c r="J2396" i="7"/>
  <c r="BK2381" i="7"/>
  <c r="BK2378" i="7"/>
  <c r="J2374" i="7"/>
  <c r="BK2366" i="7"/>
  <c r="BK2362" i="7"/>
  <c r="J2358" i="7"/>
  <c r="BK2353" i="7"/>
  <c r="J2348" i="7"/>
  <c r="BK2334" i="7"/>
  <c r="J2324" i="7"/>
  <c r="BK2323" i="7"/>
  <c r="J2319" i="7"/>
  <c r="J2311" i="7"/>
  <c r="BK2307" i="7"/>
  <c r="J2303" i="7"/>
  <c r="BK2295" i="7"/>
  <c r="BK2271" i="7"/>
  <c r="J2266" i="7"/>
  <c r="BK2262" i="7"/>
  <c r="J2258" i="7"/>
  <c r="J2254" i="7"/>
  <c r="BK2250" i="7"/>
  <c r="BK2229" i="7"/>
  <c r="J2222" i="7"/>
  <c r="J2207" i="7"/>
  <c r="BK2203" i="7"/>
  <c r="J2199" i="7"/>
  <c r="BK2187" i="7"/>
  <c r="BK2183" i="7"/>
  <c r="BK2179" i="7"/>
  <c r="J2157" i="7"/>
  <c r="J2155" i="7"/>
  <c r="J2154" i="7"/>
  <c r="BK2150" i="7"/>
  <c r="BK2125" i="7"/>
  <c r="J2113" i="7"/>
  <c r="BK2098" i="7"/>
  <c r="BK2096" i="7"/>
  <c r="J2095" i="7"/>
  <c r="J2079" i="7"/>
  <c r="J2075" i="7"/>
  <c r="J2071" i="7"/>
  <c r="J2067" i="7"/>
  <c r="BK2041" i="7"/>
  <c r="J2039" i="7"/>
  <c r="BK2026" i="7"/>
  <c r="BK2024" i="7"/>
  <c r="BK2015" i="7"/>
  <c r="BK2001" i="7"/>
  <c r="J1990" i="7"/>
  <c r="BK1978" i="7"/>
  <c r="J1951" i="7"/>
  <c r="J1931" i="7"/>
  <c r="J1919" i="7"/>
  <c r="J1916" i="7"/>
  <c r="J1915" i="7"/>
  <c r="J1913" i="7"/>
  <c r="BK1908" i="7"/>
  <c r="J1892" i="7"/>
  <c r="J1881" i="7"/>
  <c r="BK1869" i="7"/>
  <c r="BK1849" i="7"/>
  <c r="BK1841" i="7"/>
  <c r="BK1837" i="7"/>
  <c r="J1829" i="7"/>
  <c r="J1825" i="7"/>
  <c r="J1821" i="7"/>
  <c r="BK1793" i="7"/>
  <c r="BK1767" i="7"/>
  <c r="BK1728" i="7"/>
  <c r="BK1715" i="7"/>
  <c r="BK1694" i="7"/>
  <c r="BK1677" i="7"/>
  <c r="BK1673" i="7"/>
  <c r="BK1669" i="7"/>
  <c r="BK1655" i="7"/>
  <c r="J1650" i="7"/>
  <c r="J1645" i="7"/>
  <c r="J1640" i="7"/>
  <c r="BK1623" i="7"/>
  <c r="J1616" i="7"/>
  <c r="BK1599" i="7"/>
  <c r="BK1587" i="7"/>
  <c r="BK1563" i="7"/>
  <c r="BK1540" i="7"/>
  <c r="BK1536" i="7"/>
  <c r="BK1532" i="7"/>
  <c r="J1528" i="7"/>
  <c r="J1516" i="7"/>
  <c r="BK1512" i="7"/>
  <c r="BK1479" i="7"/>
  <c r="BK1477" i="7"/>
  <c r="BK1468" i="7"/>
  <c r="J1464" i="7"/>
  <c r="BK1460" i="7"/>
  <c r="J1456" i="7"/>
  <c r="BK1452" i="7"/>
  <c r="J1448" i="7"/>
  <c r="BK1440" i="7"/>
  <c r="BK1436" i="7"/>
  <c r="BK1432" i="7"/>
  <c r="J1428" i="7"/>
  <c r="J1424" i="7"/>
  <c r="BK1412" i="7"/>
  <c r="J1404" i="7"/>
  <c r="BK1388" i="7"/>
  <c r="BK1375" i="7"/>
  <c r="BK1336" i="7"/>
  <c r="J1323" i="7"/>
  <c r="J1297" i="7"/>
  <c r="J1293" i="7"/>
  <c r="BK1289" i="7"/>
  <c r="BK1281" i="7"/>
  <c r="J1277" i="7"/>
  <c r="J1273" i="7"/>
  <c r="BK1256" i="7"/>
  <c r="BK1252" i="7"/>
  <c r="BK1248" i="7"/>
  <c r="BK1244" i="7"/>
  <c r="BK1229" i="7"/>
  <c r="BK1224" i="7"/>
  <c r="BK1202" i="7"/>
  <c r="J1159" i="7"/>
  <c r="J1154" i="7"/>
  <c r="BK1142" i="7"/>
  <c r="BK1111" i="7"/>
  <c r="J1107" i="7"/>
  <c r="BK1099" i="7"/>
  <c r="J1095" i="7"/>
  <c r="J1091" i="7"/>
  <c r="J1087" i="7"/>
  <c r="J1083" i="7"/>
  <c r="J1060" i="7"/>
  <c r="BK1049" i="7"/>
  <c r="J1047" i="7"/>
  <c r="J1046" i="7"/>
  <c r="BK1034" i="7"/>
  <c r="BK1030" i="7"/>
  <c r="J1026" i="7"/>
  <c r="J1014" i="7"/>
  <c r="J1010" i="7"/>
  <c r="J1006" i="7"/>
  <c r="BK990" i="7"/>
  <c r="BK986" i="7"/>
  <c r="J982" i="7"/>
  <c r="J978" i="7"/>
  <c r="BK974" i="7"/>
  <c r="J970" i="7"/>
  <c r="BK950" i="7"/>
  <c r="J937" i="7"/>
  <c r="J898" i="7"/>
  <c r="BK855" i="7"/>
  <c r="BK851" i="7"/>
  <c r="BK847" i="7"/>
  <c r="J843" i="7"/>
  <c r="BK839" i="7"/>
  <c r="J835" i="7"/>
  <c r="J822" i="7"/>
  <c r="J810" i="7"/>
  <c r="J805" i="7"/>
  <c r="BK800" i="7"/>
  <c r="BK785" i="7"/>
  <c r="J780" i="7"/>
  <c r="BK773" i="7"/>
  <c r="BK761" i="7"/>
  <c r="BK756" i="7"/>
  <c r="BK732" i="7"/>
  <c r="J725" i="7"/>
  <c r="BK720" i="7"/>
  <c r="BK689" i="7"/>
  <c r="J665" i="7"/>
  <c r="J645" i="7"/>
  <c r="BK641" i="7"/>
  <c r="J637" i="7"/>
  <c r="J633" i="7"/>
  <c r="BK602" i="7"/>
  <c r="J600" i="7"/>
  <c r="J599" i="7"/>
  <c r="BK591" i="7"/>
  <c r="J588" i="7"/>
  <c r="J584" i="7"/>
  <c r="BK572" i="7"/>
  <c r="J552" i="7"/>
  <c r="BK544" i="7"/>
  <c r="BK540" i="7"/>
  <c r="J536" i="7"/>
  <c r="BK524" i="7"/>
  <c r="BK516" i="7"/>
  <c r="BK508" i="7"/>
  <c r="BK504" i="7"/>
  <c r="J496" i="7"/>
  <c r="J466" i="7"/>
  <c r="J453" i="7"/>
  <c r="J427" i="7"/>
  <c r="BK397" i="7"/>
  <c r="J393" i="7"/>
  <c r="BK385" i="7"/>
  <c r="BK373" i="7"/>
  <c r="J369" i="7"/>
  <c r="J365" i="7"/>
  <c r="J353" i="7"/>
  <c r="BK348" i="7"/>
  <c r="BK343" i="7"/>
  <c r="J338" i="7"/>
  <c r="J333" i="7"/>
  <c r="BK328" i="7"/>
  <c r="BK321" i="7"/>
  <c r="BK309" i="7"/>
  <c r="J292" i="7"/>
  <c r="BK237" i="7"/>
  <c r="BK232" i="7"/>
  <c r="J225" i="7"/>
  <c r="BK208" i="7"/>
  <c r="BK201" i="7"/>
  <c r="J197" i="7"/>
  <c r="J193" i="7"/>
  <c r="BK189" i="7"/>
  <c r="J185" i="7"/>
  <c r="BK173" i="7"/>
  <c r="BK150" i="7"/>
  <c r="BK345" i="6"/>
  <c r="J343" i="6"/>
  <c r="J342" i="6"/>
  <c r="BK338" i="6"/>
  <c r="J311" i="6"/>
  <c r="BK298" i="6"/>
  <c r="BK297" i="6"/>
  <c r="BK296" i="6"/>
  <c r="J291" i="6"/>
  <c r="J289" i="6"/>
  <c r="BK287" i="6"/>
  <c r="J255" i="6"/>
  <c r="J253" i="6"/>
  <c r="BK252" i="6"/>
  <c r="J248" i="6"/>
  <c r="BK246" i="6"/>
  <c r="BK244" i="6"/>
  <c r="J243" i="6"/>
  <c r="BK242" i="6"/>
  <c r="J240" i="6"/>
  <c r="J239" i="6"/>
  <c r="J238" i="6"/>
  <c r="BK237" i="6"/>
  <c r="BK232" i="6"/>
  <c r="BK224" i="6"/>
  <c r="BK221" i="6"/>
  <c r="BK219" i="6"/>
  <c r="BK217" i="6"/>
  <c r="J215" i="6"/>
  <c r="J214" i="6"/>
  <c r="J213" i="6"/>
  <c r="J212" i="6"/>
  <c r="J211" i="6"/>
  <c r="BK207" i="6"/>
  <c r="BK203" i="6"/>
  <c r="J199" i="6"/>
  <c r="J173" i="6"/>
  <c r="BK160" i="6"/>
  <c r="J147" i="6"/>
  <c r="J146" i="6"/>
  <c r="BK142" i="6"/>
  <c r="BK138" i="6"/>
  <c r="J134" i="6"/>
  <c r="BK515" i="5"/>
  <c r="BK514" i="5"/>
  <c r="BK513" i="5"/>
  <c r="BK512" i="5"/>
  <c r="BK511" i="5"/>
  <c r="BK510" i="5"/>
  <c r="J509" i="5"/>
  <c r="BK508" i="5"/>
  <c r="BK507" i="5"/>
  <c r="J506" i="5"/>
  <c r="BK505" i="5"/>
  <c r="J502" i="5"/>
  <c r="J498" i="5"/>
  <c r="J496" i="5"/>
  <c r="J495" i="5"/>
  <c r="BK488" i="5"/>
  <c r="BK480" i="5"/>
  <c r="J472" i="5"/>
  <c r="J468" i="5"/>
  <c r="BK467" i="5"/>
  <c r="BK466" i="5"/>
  <c r="BK462" i="5"/>
  <c r="BK461" i="5"/>
  <c r="BK456" i="5"/>
  <c r="BK448" i="5"/>
  <c r="J444" i="5"/>
  <c r="J440" i="5"/>
  <c r="J436" i="5"/>
  <c r="BK434" i="5"/>
  <c r="J430" i="5"/>
  <c r="J429" i="5"/>
  <c r="J425" i="5"/>
  <c r="BK421" i="5"/>
  <c r="BK417" i="5"/>
  <c r="BK404" i="5"/>
  <c r="J402" i="5"/>
  <c r="BK398" i="5"/>
  <c r="J397" i="5"/>
  <c r="J393" i="5"/>
  <c r="BK389" i="5"/>
  <c r="J385" i="5"/>
  <c r="J376" i="5"/>
  <c r="J365" i="5"/>
  <c r="BK361" i="5"/>
  <c r="BK357" i="5"/>
  <c r="BK356" i="5"/>
  <c r="BK352" i="5"/>
  <c r="BK344" i="5"/>
  <c r="BK338" i="5"/>
  <c r="J337" i="5"/>
  <c r="J329" i="5"/>
  <c r="BK320" i="5"/>
  <c r="BK316" i="5"/>
  <c r="J313" i="5"/>
  <c r="J309" i="5"/>
  <c r="BK305" i="5"/>
  <c r="BK301" i="5"/>
  <c r="BK293" i="5"/>
  <c r="BK285" i="5"/>
  <c r="J281" i="5"/>
  <c r="J273" i="5"/>
  <c r="J267" i="5"/>
  <c r="J265" i="5"/>
  <c r="BK264" i="5"/>
  <c r="BK263" i="5"/>
  <c r="BK262" i="5"/>
  <c r="BK260" i="5"/>
  <c r="J258" i="5"/>
  <c r="J256" i="5"/>
  <c r="J250" i="5"/>
  <c r="J248" i="5"/>
  <c r="J247" i="5"/>
  <c r="J246" i="5"/>
  <c r="BK245" i="5"/>
  <c r="J244" i="5"/>
  <c r="BK243" i="5"/>
  <c r="BK241" i="5"/>
  <c r="BK236" i="5"/>
  <c r="BK232" i="5"/>
  <c r="J229" i="5"/>
  <c r="J228" i="5"/>
  <c r="BK224" i="5"/>
  <c r="J220" i="5"/>
  <c r="BK219" i="5"/>
  <c r="J211" i="5"/>
  <c r="J207" i="5"/>
  <c r="BK203" i="5"/>
  <c r="BK199" i="5"/>
  <c r="BK191" i="5"/>
  <c r="J190" i="5"/>
  <c r="J184" i="5"/>
  <c r="BK176" i="5"/>
  <c r="BK168" i="5"/>
  <c r="J164" i="5"/>
  <c r="J160" i="5"/>
  <c r="BK158" i="5"/>
  <c r="BK156" i="5"/>
  <c r="BK151" i="5"/>
  <c r="J150" i="5"/>
  <c r="BK149" i="5"/>
  <c r="J148" i="5"/>
  <c r="BK140" i="5"/>
  <c r="J493" i="4"/>
  <c r="J490" i="4"/>
  <c r="BK487" i="4"/>
  <c r="BK484" i="4"/>
  <c r="J478" i="4"/>
  <c r="J474" i="4"/>
  <c r="BK472" i="4"/>
  <c r="J468" i="4"/>
  <c r="J465" i="4"/>
  <c r="J462" i="4"/>
  <c r="BK459" i="4"/>
  <c r="BK447" i="4"/>
  <c r="BK441" i="4"/>
  <c r="BK438" i="4"/>
  <c r="BK432" i="4"/>
  <c r="BK426" i="4"/>
  <c r="J423" i="4"/>
  <c r="BK417" i="4"/>
  <c r="BK402" i="4"/>
  <c r="BK399" i="4"/>
  <c r="J396" i="4"/>
  <c r="BK393" i="4"/>
  <c r="J390" i="4"/>
  <c r="BK387" i="4"/>
  <c r="BK384" i="4"/>
  <c r="J378" i="4"/>
  <c r="BK375" i="4"/>
  <c r="BK371" i="4"/>
  <c r="BK368" i="4"/>
  <c r="J362" i="4"/>
  <c r="J359" i="4"/>
  <c r="J356" i="4"/>
  <c r="BK353" i="4"/>
  <c r="BK347" i="4"/>
  <c r="J344" i="4"/>
  <c r="BK341" i="4"/>
  <c r="BK335" i="4"/>
  <c r="J332" i="4"/>
  <c r="J329" i="4"/>
  <c r="J326" i="4"/>
  <c r="BK323" i="4"/>
  <c r="BK320" i="4"/>
  <c r="J314" i="4"/>
  <c r="BK311" i="4"/>
  <c r="J308" i="4"/>
  <c r="BK293" i="4"/>
  <c r="J290" i="4"/>
  <c r="BK287" i="4"/>
  <c r="J284" i="4"/>
  <c r="J281" i="4"/>
  <c r="BK278" i="4"/>
  <c r="J275" i="4"/>
  <c r="BK272" i="4"/>
  <c r="J269" i="4"/>
  <c r="J262" i="4"/>
  <c r="BK259" i="4"/>
  <c r="J256" i="4"/>
  <c r="J253" i="4"/>
  <c r="J250" i="4"/>
  <c r="J247" i="4"/>
  <c r="BK244" i="4"/>
  <c r="J241" i="4"/>
  <c r="BK235" i="4"/>
  <c r="J145" i="3"/>
  <c r="BK142" i="3"/>
  <c r="J139" i="3"/>
  <c r="BK136" i="3"/>
  <c r="J130" i="3"/>
  <c r="BK127" i="3"/>
  <c r="J6768" i="2"/>
  <c r="J6692" i="2"/>
  <c r="BK6679" i="2"/>
  <c r="BK6673" i="2"/>
  <c r="J6606" i="2"/>
  <c r="BK6481" i="2"/>
  <c r="BK6389" i="2"/>
  <c r="BK6387" i="2"/>
  <c r="BK6369" i="2"/>
  <c r="J6367" i="2"/>
  <c r="BK6347" i="2"/>
  <c r="J6344" i="2"/>
  <c r="BK6338" i="2"/>
  <c r="BK6332" i="2"/>
  <c r="J6324" i="2"/>
  <c r="J6254" i="2"/>
  <c r="BK6248" i="2"/>
  <c r="BK6242" i="2"/>
  <c r="J6241" i="2"/>
  <c r="BK6103" i="2"/>
  <c r="BK5965" i="2"/>
  <c r="BK5898" i="2"/>
  <c r="J5896" i="2"/>
  <c r="J5807" i="2"/>
  <c r="J5758" i="2"/>
  <c r="J5756" i="2"/>
  <c r="J5701" i="2"/>
  <c r="BK5698" i="2"/>
  <c r="BK5644" i="2"/>
  <c r="BK5405" i="2"/>
  <c r="BK5403" i="2"/>
  <c r="J5371" i="2"/>
  <c r="BK5369" i="2"/>
  <c r="BK5367" i="2"/>
  <c r="BK5366" i="2"/>
  <c r="J5359" i="2"/>
  <c r="BK5355" i="2"/>
  <c r="BK5348" i="2"/>
  <c r="J5344" i="2"/>
  <c r="BK5337" i="2"/>
  <c r="BK5333" i="2"/>
  <c r="BK5327" i="2"/>
  <c r="J5327" i="2"/>
  <c r="J5229" i="2"/>
  <c r="BK5131" i="2"/>
  <c r="BK5125" i="2"/>
  <c r="J5117" i="2"/>
  <c r="BK5087" i="2"/>
  <c r="J5056" i="2"/>
  <c r="J5050" i="2"/>
  <c r="BK5044" i="2"/>
  <c r="BK5038" i="2"/>
  <c r="BK4826" i="2"/>
  <c r="BK4619" i="2"/>
  <c r="J4617" i="2"/>
  <c r="BK4615" i="2"/>
  <c r="J4613" i="2"/>
  <c r="BK4582" i="2"/>
  <c r="BK4580" i="2"/>
  <c r="J4578" i="2"/>
  <c r="BK4566" i="2"/>
  <c r="BK4558" i="2"/>
  <c r="J4552" i="2"/>
  <c r="J4547" i="2"/>
  <c r="BK4542" i="2"/>
  <c r="BK4537" i="2"/>
  <c r="J4532" i="2"/>
  <c r="J4527" i="2"/>
  <c r="J4522" i="2"/>
  <c r="J4515" i="2"/>
  <c r="J4509" i="2"/>
  <c r="BK4503" i="2"/>
  <c r="J4497" i="2"/>
  <c r="J4491" i="2"/>
  <c r="BK4485" i="2"/>
  <c r="J4480" i="2"/>
  <c r="J4474" i="2"/>
  <c r="BK4469" i="2"/>
  <c r="J4464" i="2"/>
  <c r="BK4459" i="2"/>
  <c r="J4454" i="2"/>
  <c r="J4449" i="2"/>
  <c r="BK4444" i="2"/>
  <c r="J4439" i="2"/>
  <c r="BK4434" i="2"/>
  <c r="BK4429" i="2"/>
  <c r="BK4424" i="2"/>
  <c r="BK4419" i="2"/>
  <c r="J4414" i="2"/>
  <c r="BK4409" i="2"/>
  <c r="BK4404" i="2"/>
  <c r="BK4399" i="2"/>
  <c r="J4394" i="2"/>
  <c r="J4389" i="2"/>
  <c r="J4384" i="2"/>
  <c r="J4379" i="2"/>
  <c r="BK4374" i="2"/>
  <c r="J4369" i="2"/>
  <c r="BK4364" i="2"/>
  <c r="BK4359" i="2"/>
  <c r="J4354" i="2"/>
  <c r="J4349" i="2"/>
  <c r="J4344" i="2"/>
  <c r="J4339" i="2"/>
  <c r="J4334" i="2"/>
  <c r="BK4328" i="2"/>
  <c r="J4324" i="2"/>
  <c r="BK4320" i="2"/>
  <c r="J4316" i="2"/>
  <c r="BK4312" i="2"/>
  <c r="J4308" i="2"/>
  <c r="BK4303" i="2"/>
  <c r="J4298" i="2"/>
  <c r="BK4293" i="2"/>
  <c r="J4288" i="2"/>
  <c r="J4278" i="2"/>
  <c r="BK4263" i="2"/>
  <c r="J4253" i="2"/>
  <c r="BK4248" i="2"/>
  <c r="J4238" i="2"/>
  <c r="J4233" i="2"/>
  <c r="BK4228" i="2"/>
  <c r="J4205" i="2"/>
  <c r="BK4196" i="2"/>
  <c r="J4181" i="2"/>
  <c r="BK4171" i="2"/>
  <c r="J4166" i="2"/>
  <c r="J4161" i="2"/>
  <c r="J4156" i="2"/>
  <c r="J4146" i="2"/>
  <c r="J4136" i="2"/>
  <c r="J4131" i="2"/>
  <c r="BK4126" i="2"/>
  <c r="J4116" i="2"/>
  <c r="BK4111" i="2"/>
  <c r="J4106" i="2"/>
  <c r="BK4096" i="2"/>
  <c r="BK4091" i="2"/>
  <c r="J4082" i="2"/>
  <c r="J4074" i="2"/>
  <c r="J4065" i="2"/>
  <c r="J4060" i="2"/>
  <c r="J4054" i="2"/>
  <c r="J4042" i="2"/>
  <c r="BK4031" i="2"/>
  <c r="J4013" i="2"/>
  <c r="BK3989" i="2"/>
  <c r="BK3977" i="2"/>
  <c r="J3971" i="2"/>
  <c r="BK3965" i="2"/>
  <c r="J3959" i="2"/>
  <c r="J3947" i="2"/>
  <c r="BK3941" i="2"/>
  <c r="J3939" i="2"/>
  <c r="BK3931" i="2"/>
  <c r="BK3924" i="2"/>
  <c r="J3917" i="2"/>
  <c r="BK3911" i="2"/>
  <c r="J3899" i="2"/>
  <c r="J3893" i="2"/>
  <c r="J3887" i="2"/>
  <c r="J3881" i="2"/>
  <c r="BK3869" i="2"/>
  <c r="BK3850" i="2"/>
  <c r="BK3844" i="2"/>
  <c r="BK3838" i="2"/>
  <c r="J3832" i="2"/>
  <c r="BK3820" i="2"/>
  <c r="BK3813" i="2"/>
  <c r="BK3801" i="2"/>
  <c r="BK3795" i="2"/>
  <c r="J3789" i="2"/>
  <c r="J3783" i="2"/>
  <c r="BK3777" i="2"/>
  <c r="BK3765" i="2"/>
  <c r="BK3747" i="2"/>
  <c r="J3741" i="2"/>
  <c r="BK3735" i="2"/>
  <c r="J3729" i="2"/>
  <c r="BK3721" i="2"/>
  <c r="BK3717" i="2"/>
  <c r="BK3715" i="2"/>
  <c r="BK3694" i="2"/>
  <c r="J3684" i="2"/>
  <c r="BK3659" i="2"/>
  <c r="BK3650" i="2"/>
  <c r="BK3620" i="2"/>
  <c r="J3610" i="2"/>
  <c r="J3603" i="2"/>
  <c r="BK3497" i="2"/>
  <c r="BK3408" i="2"/>
  <c r="J3322" i="2"/>
  <c r="J3321" i="2"/>
  <c r="BK3301" i="2"/>
  <c r="J3299" i="2"/>
  <c r="J3297" i="2"/>
  <c r="J3288" i="2"/>
  <c r="BK3286" i="2"/>
  <c r="BK3279" i="2"/>
  <c r="BK3174" i="2"/>
  <c r="J2936" i="2"/>
  <c r="BK2816" i="2"/>
  <c r="J2814" i="2"/>
  <c r="J2690" i="2"/>
  <c r="BK2579" i="2"/>
  <c r="J2575" i="2"/>
  <c r="J2573" i="2"/>
  <c r="BK2571" i="2"/>
  <c r="J2558" i="2"/>
  <c r="J2552" i="2"/>
  <c r="BK2533" i="2"/>
  <c r="J2527" i="2"/>
  <c r="BK2521" i="2"/>
  <c r="J2515" i="2"/>
  <c r="J2509" i="2"/>
  <c r="J2496" i="2"/>
  <c r="J2484" i="2"/>
  <c r="BK2472" i="2"/>
  <c r="BK2462" i="2"/>
  <c r="J2457" i="2"/>
  <c r="J2452" i="2"/>
  <c r="BK2447" i="2"/>
  <c r="J2442" i="2"/>
  <c r="BK2437" i="2"/>
  <c r="BK2421" i="2"/>
  <c r="J2409" i="2"/>
  <c r="BK2403" i="2"/>
  <c r="J2393" i="2"/>
  <c r="J2388" i="2"/>
  <c r="BK2376" i="2"/>
  <c r="BK2364" i="2"/>
  <c r="BK2352" i="2"/>
  <c r="BK2340" i="2"/>
  <c r="BK2335" i="2"/>
  <c r="J2320" i="2"/>
  <c r="J2317" i="2"/>
  <c r="J2305" i="2"/>
  <c r="BK1946" i="2"/>
  <c r="BK1943" i="2"/>
  <c r="J1930" i="2"/>
  <c r="BK1901" i="2"/>
  <c r="BK1896" i="2"/>
  <c r="BK1888" i="2"/>
  <c r="J1856" i="2"/>
  <c r="J1709" i="2"/>
  <c r="BK1634" i="2"/>
  <c r="BK1628" i="2"/>
  <c r="BK1299" i="2"/>
  <c r="J1293" i="2"/>
  <c r="BK1285" i="2"/>
  <c r="J1269" i="2"/>
  <c r="J1263" i="2"/>
  <c r="J531" i="2"/>
  <c r="J365" i="2"/>
  <c r="J360" i="2"/>
  <c r="BK346" i="2"/>
  <c r="J344" i="2"/>
  <c r="J334" i="2"/>
  <c r="J329" i="2"/>
  <c r="J322" i="2"/>
  <c r="BK316" i="2"/>
  <c r="J310" i="2"/>
  <c r="J304" i="2"/>
  <c r="BK182" i="2"/>
  <c r="BK167" i="2"/>
  <c r="J157" i="2"/>
  <c r="AS100" i="1"/>
  <c r="J232" i="18"/>
  <c r="BK229" i="18"/>
  <c r="J189" i="18"/>
  <c r="J185" i="18"/>
  <c r="BK169" i="18"/>
  <c r="J162" i="18"/>
  <c r="BK125" i="18"/>
  <c r="J173" i="17"/>
  <c r="J169" i="17"/>
  <c r="BK157" i="17"/>
  <c r="BK121" i="17"/>
  <c r="J454" i="16"/>
  <c r="J437" i="16"/>
  <c r="BK432" i="16"/>
  <c r="J362" i="16"/>
  <c r="J304" i="16"/>
  <c r="BK297" i="16"/>
  <c r="J284" i="16"/>
  <c r="J264" i="16"/>
  <c r="BK252" i="16"/>
  <c r="BK240" i="16"/>
  <c r="J236" i="16"/>
  <c r="J222" i="16"/>
  <c r="BK204" i="16"/>
  <c r="BK198" i="16"/>
  <c r="BK195" i="16"/>
  <c r="BK193" i="16"/>
  <c r="J190" i="16"/>
  <c r="BK186" i="16"/>
  <c r="J185" i="16"/>
  <c r="BK178" i="16"/>
  <c r="BK171" i="16"/>
  <c r="J163" i="16"/>
  <c r="J141" i="16"/>
  <c r="J139" i="16"/>
  <c r="BK138" i="16"/>
  <c r="J281" i="15"/>
  <c r="J261" i="15"/>
  <c r="J236" i="15"/>
  <c r="BK231" i="15"/>
  <c r="BK215" i="15"/>
  <c r="J210" i="15"/>
  <c r="BK199" i="15"/>
  <c r="BK194" i="15"/>
  <c r="BK184" i="15"/>
  <c r="J174" i="15"/>
  <c r="J169" i="15"/>
  <c r="BK154" i="15"/>
  <c r="BK149" i="15"/>
  <c r="BK144" i="15"/>
  <c r="J169" i="14"/>
  <c r="J164" i="14"/>
  <c r="J161" i="14"/>
  <c r="BK160" i="14"/>
  <c r="BK159" i="14"/>
  <c r="J158" i="14"/>
  <c r="J153" i="14"/>
  <c r="BK151" i="14"/>
  <c r="J149" i="14"/>
  <c r="BK148" i="14"/>
  <c r="J146" i="14"/>
  <c r="BK145" i="14"/>
  <c r="J140" i="14"/>
  <c r="BK139" i="14"/>
  <c r="J138" i="14"/>
  <c r="J133" i="14"/>
  <c r="J131" i="14"/>
  <c r="J130" i="14"/>
  <c r="BK128" i="14"/>
  <c r="BK127" i="14"/>
  <c r="J124" i="14"/>
  <c r="BK187" i="13"/>
  <c r="J185" i="13"/>
  <c r="BK180" i="13"/>
  <c r="BK172" i="13"/>
  <c r="BK170" i="13"/>
  <c r="J169" i="13"/>
  <c r="J168" i="13"/>
  <c r="J166" i="13"/>
  <c r="BK163" i="13"/>
  <c r="J162" i="13"/>
  <c r="BK161" i="13"/>
  <c r="J160" i="13"/>
  <c r="J156" i="13"/>
  <c r="J153" i="13"/>
  <c r="BK150" i="13"/>
  <c r="J148" i="13"/>
  <c r="J147" i="13"/>
  <c r="BK146" i="13"/>
  <c r="BK145" i="13"/>
  <c r="J143" i="13"/>
  <c r="J140" i="13"/>
  <c r="J138" i="13"/>
  <c r="BK133" i="13"/>
  <c r="BK132" i="13"/>
  <c r="J131" i="13"/>
  <c r="J127" i="13"/>
  <c r="J126" i="13"/>
  <c r="BK275" i="12"/>
  <c r="BK274" i="12"/>
  <c r="J272" i="12"/>
  <c r="BK270" i="12"/>
  <c r="J269" i="12"/>
  <c r="J268" i="12"/>
  <c r="J267" i="12"/>
  <c r="J266" i="12"/>
  <c r="BK265" i="12"/>
  <c r="BK264" i="12"/>
  <c r="J263" i="12"/>
  <c r="BK261" i="12"/>
  <c r="J260" i="12"/>
  <c r="J258" i="12"/>
  <c r="J257" i="12"/>
  <c r="BK256" i="12"/>
  <c r="BK213" i="12"/>
  <c r="BK211" i="12"/>
  <c r="J210" i="12"/>
  <c r="BK209" i="12"/>
  <c r="BK206" i="12"/>
  <c r="J205" i="12"/>
  <c r="BK203" i="12"/>
  <c r="J202" i="12"/>
  <c r="J201" i="12"/>
  <c r="BK200" i="12"/>
  <c r="BK199" i="12"/>
  <c r="BK198" i="12"/>
  <c r="BK197" i="12"/>
  <c r="BK194" i="12"/>
  <c r="J193" i="12"/>
  <c r="BK192" i="12"/>
  <c r="J191" i="12"/>
  <c r="BK189" i="12"/>
  <c r="BK186" i="12"/>
  <c r="BK184" i="12"/>
  <c r="BK183" i="12"/>
  <c r="J182" i="12"/>
  <c r="J181" i="12"/>
  <c r="BK179" i="12"/>
  <c r="BK177" i="12"/>
  <c r="BK175" i="12"/>
  <c r="J174" i="12"/>
  <c r="BK170" i="12"/>
  <c r="BK169" i="12"/>
  <c r="J162" i="12"/>
  <c r="J160" i="12"/>
  <c r="BK156" i="12"/>
  <c r="J153" i="12"/>
  <c r="BK147" i="12"/>
  <c r="J146" i="12"/>
  <c r="BK145" i="12"/>
  <c r="J144" i="12"/>
  <c r="J143" i="12"/>
  <c r="BK134" i="12"/>
  <c r="J133" i="12"/>
  <c r="BK132" i="12"/>
  <c r="J170" i="11"/>
  <c r="J165" i="11"/>
  <c r="J155" i="11"/>
  <c r="J141" i="11"/>
  <c r="J690" i="10"/>
  <c r="J688" i="10"/>
  <c r="J681" i="10"/>
  <c r="BK678" i="10"/>
  <c r="BK667" i="10"/>
  <c r="BK662" i="10"/>
  <c r="J654" i="10"/>
  <c r="BK652" i="10"/>
  <c r="J647" i="10"/>
  <c r="BK645" i="10"/>
  <c r="BK640" i="10"/>
  <c r="BK638" i="10"/>
  <c r="J621" i="10"/>
  <c r="J617" i="10"/>
  <c r="J607" i="10"/>
  <c r="BK605" i="10"/>
  <c r="J601" i="10"/>
  <c r="BK600" i="10"/>
  <c r="BK584" i="10"/>
  <c r="J583" i="10"/>
  <c r="BK580" i="10"/>
  <c r="BK571" i="10"/>
  <c r="J570" i="10"/>
  <c r="BK566" i="10"/>
  <c r="J562" i="10"/>
  <c r="J543" i="10"/>
  <c r="BK539" i="10"/>
  <c r="J536" i="10"/>
  <c r="BK535" i="10"/>
  <c r="J532" i="10"/>
  <c r="J531" i="10"/>
  <c r="BK528" i="10"/>
  <c r="J525" i="10"/>
  <c r="BK524" i="10"/>
  <c r="J512" i="10"/>
  <c r="J507" i="10"/>
  <c r="BK506" i="10"/>
  <c r="BK500" i="10"/>
  <c r="BK499" i="10"/>
  <c r="BK498" i="10"/>
  <c r="J494" i="10"/>
  <c r="BK492" i="10"/>
  <c r="J491" i="10"/>
  <c r="BK487" i="10"/>
  <c r="BK486" i="10"/>
  <c r="J485" i="10"/>
  <c r="J482" i="10"/>
  <c r="BK479" i="10"/>
  <c r="J476" i="10"/>
  <c r="BK475" i="10"/>
  <c r="J474" i="10"/>
  <c r="BK470" i="10"/>
  <c r="J469" i="10"/>
  <c r="J464" i="10"/>
  <c r="BK457" i="10"/>
  <c r="BK456" i="10"/>
  <c r="BK453" i="10"/>
  <c r="J449" i="10"/>
  <c r="BK446" i="10"/>
  <c r="J442" i="10"/>
  <c r="BK441" i="10"/>
  <c r="J437" i="10"/>
  <c r="BK435" i="10"/>
  <c r="J434" i="10"/>
  <c r="J427" i="10"/>
  <c r="BK426" i="10"/>
  <c r="BK423" i="10"/>
  <c r="J419" i="10"/>
  <c r="BK418" i="10"/>
  <c r="J415" i="10"/>
  <c r="BK404" i="10"/>
  <c r="J404" i="10"/>
  <c r="BK403" i="10"/>
  <c r="J398" i="10"/>
  <c r="BK391" i="10"/>
  <c r="J388" i="10"/>
  <c r="J380" i="10"/>
  <c r="BK379" i="10"/>
  <c r="J373" i="10"/>
  <c r="BK372" i="10"/>
  <c r="J364" i="10"/>
  <c r="J363" i="10"/>
  <c r="J356" i="10"/>
  <c r="BK354" i="10"/>
  <c r="J352" i="10"/>
  <c r="J343" i="10"/>
  <c r="J340" i="10"/>
  <c r="J339" i="10"/>
  <c r="J336" i="10"/>
  <c r="J334" i="10"/>
  <c r="J332" i="10"/>
  <c r="BK329" i="10"/>
  <c r="BK322" i="10"/>
  <c r="J318" i="10"/>
  <c r="J310" i="10"/>
  <c r="BK307" i="10"/>
  <c r="J306" i="10"/>
  <c r="BK304" i="10"/>
  <c r="J302" i="10"/>
  <c r="BK296" i="10"/>
  <c r="BK284" i="10"/>
  <c r="J283" i="10"/>
  <c r="J279" i="10"/>
  <c r="BK274" i="10"/>
  <c r="BK273" i="10"/>
  <c r="J271" i="10"/>
  <c r="J268" i="10"/>
  <c r="J266" i="10"/>
  <c r="BK264" i="10"/>
  <c r="J263" i="10"/>
  <c r="BK261" i="10"/>
  <c r="J260" i="10"/>
  <c r="J257" i="10"/>
  <c r="J245" i="10"/>
  <c r="BK240" i="10"/>
  <c r="BK235" i="10"/>
  <c r="J234" i="10"/>
  <c r="BK232" i="10"/>
  <c r="J231" i="10"/>
  <c r="BK225" i="10"/>
  <c r="J211" i="10"/>
  <c r="BK203" i="10"/>
  <c r="J202" i="10"/>
  <c r="BK199" i="10"/>
  <c r="BK195" i="10"/>
  <c r="BK188" i="10"/>
  <c r="J177" i="10"/>
  <c r="J173" i="10"/>
  <c r="BK172" i="10"/>
  <c r="BK170" i="10"/>
  <c r="BK169" i="10"/>
  <c r="BK165" i="10"/>
  <c r="J164" i="10"/>
  <c r="J162" i="10"/>
  <c r="J152" i="10"/>
  <c r="BK149" i="10"/>
  <c r="BK148" i="10"/>
  <c r="J145" i="10"/>
  <c r="BK144" i="10"/>
  <c r="J143" i="10"/>
  <c r="J142" i="10"/>
  <c r="BK337" i="9"/>
  <c r="J337" i="9"/>
  <c r="BK335" i="9"/>
  <c r="J333" i="9"/>
  <c r="BK331" i="9"/>
  <c r="BK329" i="9"/>
  <c r="J327" i="9"/>
  <c r="J318" i="9"/>
  <c r="J313" i="9"/>
  <c r="BK311" i="9"/>
  <c r="BK307" i="9"/>
  <c r="J304" i="9"/>
  <c r="BK300" i="9"/>
  <c r="BK298" i="9"/>
  <c r="BK295" i="9"/>
  <c r="BK291" i="9"/>
  <c r="BK290" i="9"/>
  <c r="J288" i="9"/>
  <c r="BK282" i="9"/>
  <c r="J280" i="9"/>
  <c r="J276" i="9"/>
  <c r="BK270" i="9"/>
  <c r="J264" i="9"/>
  <c r="J259" i="9"/>
  <c r="BK251" i="9"/>
  <c r="BK250" i="9"/>
  <c r="J238" i="9"/>
  <c r="BK236" i="9"/>
  <c r="BK233" i="9"/>
  <c r="J227" i="9"/>
  <c r="J222" i="9"/>
  <c r="J203" i="9"/>
  <c r="BK196" i="9"/>
  <c r="J193" i="9"/>
  <c r="BK190" i="9"/>
  <c r="J189" i="9"/>
  <c r="BK187" i="9"/>
  <c r="J186" i="9"/>
  <c r="J185" i="9"/>
  <c r="BK181" i="9"/>
  <c r="BK180" i="9"/>
  <c r="BK177" i="9"/>
  <c r="J175" i="9"/>
  <c r="BK173" i="9"/>
  <c r="BK172" i="9"/>
  <c r="J171" i="9"/>
  <c r="BK166" i="9"/>
  <c r="J165" i="9"/>
  <c r="BK160" i="9"/>
  <c r="BK157" i="9"/>
  <c r="J154" i="9"/>
  <c r="J149" i="9"/>
  <c r="BK142" i="9"/>
  <c r="BK135" i="9"/>
  <c r="J131" i="9"/>
  <c r="BK130" i="9"/>
  <c r="BK302" i="8"/>
  <c r="BK301" i="8"/>
  <c r="J296" i="8"/>
  <c r="BK295" i="8"/>
  <c r="J292" i="8"/>
  <c r="BK290" i="8"/>
  <c r="BK289" i="8"/>
  <c r="BK288" i="8"/>
  <c r="J286" i="8"/>
  <c r="BK280" i="8"/>
  <c r="J279" i="8"/>
  <c r="BK275" i="8"/>
  <c r="J273" i="8"/>
  <c r="BK271" i="8"/>
  <c r="BK269" i="8"/>
  <c r="BK268" i="8"/>
  <c r="J267" i="8"/>
  <c r="J255" i="8"/>
  <c r="J252" i="8"/>
  <c r="BK248" i="8"/>
  <c r="BK246" i="8"/>
  <c r="J245" i="8"/>
  <c r="J244" i="8"/>
  <c r="BK243" i="8"/>
  <c r="J239" i="8"/>
  <c r="J227" i="8"/>
  <c r="BK224" i="8"/>
  <c r="BK221" i="8"/>
  <c r="J219" i="8"/>
  <c r="J215" i="8"/>
  <c r="J214" i="8"/>
  <c r="J213" i="8"/>
  <c r="BK211" i="8"/>
  <c r="BK209" i="8"/>
  <c r="BK200" i="8"/>
  <c r="J196" i="8"/>
  <c r="J194" i="8"/>
  <c r="J192" i="8"/>
  <c r="J190" i="8"/>
  <c r="BK186" i="8"/>
  <c r="J186" i="8"/>
  <c r="BK185" i="8"/>
  <c r="J185" i="8"/>
  <c r="BK184" i="8"/>
  <c r="J184" i="8"/>
  <c r="J181" i="8"/>
  <c r="BK177" i="8"/>
  <c r="J176" i="8"/>
  <c r="BK175" i="8"/>
  <c r="BK174" i="8"/>
  <c r="BK165" i="8"/>
  <c r="BK161" i="8"/>
  <c r="J160" i="8"/>
  <c r="J159" i="8"/>
  <c r="J157" i="8"/>
  <c r="J156" i="8"/>
  <c r="BK155" i="8"/>
  <c r="J154" i="8"/>
  <c r="BK152" i="8"/>
  <c r="J150" i="8"/>
  <c r="J147" i="8"/>
  <c r="BK146" i="8"/>
  <c r="J145" i="8"/>
  <c r="J144" i="8"/>
  <c r="J143" i="8"/>
  <c r="J139" i="8"/>
  <c r="BK138" i="8"/>
  <c r="J137" i="8"/>
  <c r="J2442" i="7"/>
  <c r="BK2432" i="7"/>
  <c r="BK2423" i="7"/>
  <c r="J2419" i="7"/>
  <c r="BK2415" i="7"/>
  <c r="J2407" i="7"/>
  <c r="J2389" i="7"/>
  <c r="J2381" i="7"/>
  <c r="J2379" i="7"/>
  <c r="J2378" i="7"/>
  <c r="J2366" i="7"/>
  <c r="BK2348" i="7"/>
  <c r="J2341" i="7"/>
  <c r="J2323" i="7"/>
  <c r="BK2319" i="7"/>
  <c r="BK2303" i="7"/>
  <c r="J2299" i="7"/>
  <c r="BK2281" i="7"/>
  <c r="J2273" i="7"/>
  <c r="BK2270" i="7"/>
  <c r="BK2266" i="7"/>
  <c r="BK2254" i="7"/>
  <c r="BK2246" i="7"/>
  <c r="J2241" i="7"/>
  <c r="BK2236" i="7"/>
  <c r="J2229" i="7"/>
  <c r="J2214" i="7"/>
  <c r="J2212" i="7"/>
  <c r="J2191" i="7"/>
  <c r="J2187" i="7"/>
  <c r="J2179" i="7"/>
  <c r="BK2172" i="7"/>
  <c r="BK2146" i="7"/>
  <c r="J2142" i="7"/>
  <c r="BK2138" i="7"/>
  <c r="J2125" i="7"/>
  <c r="J2120" i="7"/>
  <c r="BK2113" i="7"/>
  <c r="J2106" i="7"/>
  <c r="BK2083" i="7"/>
  <c r="BK2067" i="7"/>
  <c r="BK2056" i="7"/>
  <c r="J2049" i="7"/>
  <c r="BK2030" i="7"/>
  <c r="J2026" i="7"/>
  <c r="BK2023" i="7"/>
  <c r="J2019" i="7"/>
  <c r="J2015" i="7"/>
  <c r="J2011" i="7"/>
  <c r="J2010" i="7"/>
  <c r="J2009" i="7"/>
  <c r="BK2005" i="7"/>
  <c r="BK1986" i="7"/>
  <c r="J1982" i="7"/>
  <c r="BK1974" i="7"/>
  <c r="BK1970" i="7"/>
  <c r="J1958" i="7"/>
  <c r="J1956" i="7"/>
  <c r="BK1947" i="7"/>
  <c r="BK1939" i="7"/>
  <c r="J1935" i="7"/>
  <c r="J1917" i="7"/>
  <c r="BK1916" i="7"/>
  <c r="J1912" i="7"/>
  <c r="BK1911" i="7"/>
  <c r="J1909" i="7"/>
  <c r="J1908" i="7"/>
  <c r="J1895" i="7"/>
  <c r="BK1893" i="7"/>
  <c r="J1884" i="7"/>
  <c r="BK1877" i="7"/>
  <c r="J1873" i="7"/>
  <c r="BK1857" i="7"/>
  <c r="J1853" i="7"/>
  <c r="BK1845" i="7"/>
  <c r="J1833" i="7"/>
  <c r="BK1829" i="7"/>
  <c r="BK1825" i="7"/>
  <c r="BK1809" i="7"/>
  <c r="J1805" i="7"/>
  <c r="BK1801" i="7"/>
  <c r="BK1780" i="7"/>
  <c r="J1741" i="7"/>
  <c r="BK1702" i="7"/>
  <c r="J1690" i="7"/>
  <c r="BK1665" i="7"/>
  <c r="BK1645" i="7"/>
  <c r="BK1640" i="7"/>
  <c r="BK1628" i="7"/>
  <c r="BK1611" i="7"/>
  <c r="J1604" i="7"/>
  <c r="J1592" i="7"/>
  <c r="BK1580" i="7"/>
  <c r="BK1568" i="7"/>
  <c r="J1563" i="7"/>
  <c r="J1556" i="7"/>
  <c r="BK1520" i="7"/>
  <c r="BK1516" i="7"/>
  <c r="J1512" i="7"/>
  <c r="J1490" i="7"/>
  <c r="J1477" i="7"/>
  <c r="BK1476" i="7"/>
  <c r="J1468" i="7"/>
  <c r="BK1464" i="7"/>
  <c r="J1452" i="7"/>
  <c r="J1444" i="7"/>
  <c r="J1436" i="7"/>
  <c r="J1416" i="7"/>
  <c r="J1412" i="7"/>
  <c r="BK1408" i="7"/>
  <c r="BK1396" i="7"/>
  <c r="BK1362" i="7"/>
  <c r="J1349" i="7"/>
  <c r="BK1310" i="7"/>
  <c r="BK1297" i="7"/>
  <c r="J1289" i="7"/>
  <c r="BK1285" i="7"/>
  <c r="J1281" i="7"/>
  <c r="BK1269" i="7"/>
  <c r="J1260" i="7"/>
  <c r="J1234" i="7"/>
  <c r="J1219" i="7"/>
  <c r="BK1183" i="7"/>
  <c r="J1178" i="7"/>
  <c r="BK1171" i="7"/>
  <c r="J1166" i="7"/>
  <c r="J1135" i="7"/>
  <c r="J1123" i="7"/>
  <c r="J1118" i="7"/>
  <c r="J1111" i="7"/>
  <c r="J1099" i="7"/>
  <c r="BK1091" i="7"/>
  <c r="BK1060" i="7"/>
  <c r="J1057" i="7"/>
  <c r="J1049" i="7"/>
  <c r="BK1047" i="7"/>
  <c r="BK1046" i="7"/>
  <c r="J1042" i="7"/>
  <c r="J1022" i="7"/>
  <c r="BK1010" i="7"/>
  <c r="BK1006" i="7"/>
  <c r="J1002" i="7"/>
  <c r="J998" i="7"/>
  <c r="BK982" i="7"/>
  <c r="BK970" i="7"/>
  <c r="BK966" i="7"/>
  <c r="BK954" i="7"/>
  <c r="BK937" i="7"/>
  <c r="J924" i="7"/>
  <c r="BK911" i="7"/>
  <c r="BK872" i="7"/>
  <c r="BK859" i="7"/>
  <c r="J855" i="7"/>
  <c r="BK826" i="7"/>
  <c r="BK822" i="7"/>
  <c r="BK818" i="7"/>
  <c r="BK814" i="7"/>
  <c r="BK810" i="7"/>
  <c r="J795" i="7"/>
  <c r="J790" i="7"/>
  <c r="J768" i="7"/>
  <c r="J749" i="7"/>
  <c r="BK744" i="7"/>
  <c r="BK725" i="7"/>
  <c r="J701" i="7"/>
  <c r="J696" i="7"/>
  <c r="BK672" i="7"/>
  <c r="BK660" i="7"/>
  <c r="BK653" i="7"/>
  <c r="J649" i="7"/>
  <c r="J641" i="7"/>
  <c r="BK629" i="7"/>
  <c r="J625" i="7"/>
  <c r="J602" i="7"/>
  <c r="BK600" i="7"/>
  <c r="BK589" i="7"/>
  <c r="BK584" i="7"/>
  <c r="J580" i="7"/>
  <c r="BK568" i="7"/>
  <c r="J560" i="7"/>
  <c r="J556" i="7"/>
  <c r="BK552" i="7"/>
  <c r="BK548" i="7"/>
  <c r="BK536" i="7"/>
  <c r="J532" i="7"/>
  <c r="BK528" i="7"/>
  <c r="J524" i="7"/>
  <c r="J516" i="7"/>
  <c r="BK500" i="7"/>
  <c r="BK496" i="7"/>
  <c r="J492" i="7"/>
  <c r="J479" i="7"/>
  <c r="BK414" i="7"/>
  <c r="J401" i="7"/>
  <c r="J397" i="7"/>
  <c r="BK393" i="7"/>
  <c r="J389" i="7"/>
  <c r="BK377" i="7"/>
  <c r="J373" i="7"/>
  <c r="BK365" i="7"/>
  <c r="BK361" i="7"/>
  <c r="BK357" i="7"/>
  <c r="BK353" i="7"/>
  <c r="J348" i="7"/>
  <c r="BK304" i="7"/>
  <c r="BK297" i="7"/>
  <c r="J280" i="7"/>
  <c r="J273" i="7"/>
  <c r="BK268" i="7"/>
  <c r="J249" i="7"/>
  <c r="BK244" i="7"/>
  <c r="J237" i="7"/>
  <c r="J213" i="7"/>
  <c r="J201" i="7"/>
  <c r="BK181" i="7"/>
  <c r="BK177" i="7"/>
  <c r="BK348" i="6"/>
  <c r="BK347" i="6"/>
  <c r="BK346" i="6"/>
  <c r="J345" i="6"/>
  <c r="J344" i="6"/>
  <c r="BK342" i="6"/>
  <c r="BK337" i="6"/>
  <c r="BK324" i="6"/>
  <c r="J298" i="6"/>
  <c r="J297" i="6"/>
  <c r="J296" i="6"/>
  <c r="J295" i="6"/>
  <c r="J293" i="6"/>
  <c r="BK292" i="6"/>
  <c r="BK289" i="6"/>
  <c r="BK286" i="6"/>
  <c r="J285" i="6"/>
  <c r="J284" i="6"/>
  <c r="J283" i="6"/>
  <c r="BK282" i="6"/>
  <c r="BK278" i="6"/>
  <c r="BK274" i="6"/>
  <c r="J272" i="6"/>
  <c r="J271" i="6"/>
  <c r="J270" i="6"/>
  <c r="BK269" i="6"/>
  <c r="J268" i="6"/>
  <c r="J264" i="6"/>
  <c r="BK260" i="6"/>
  <c r="BK258" i="6"/>
  <c r="J257" i="6"/>
  <c r="BK256" i="6"/>
  <c r="BK254" i="6"/>
  <c r="J246" i="6"/>
  <c r="BK245" i="6"/>
  <c r="BK243" i="6"/>
  <c r="J241" i="6"/>
  <c r="BK240" i="6"/>
  <c r="BK238" i="6"/>
  <c r="BK236" i="6"/>
  <c r="J228" i="6"/>
  <c r="J224" i="6"/>
  <c r="BK222" i="6"/>
  <c r="J221" i="6"/>
  <c r="J220" i="6"/>
  <c r="J219" i="6"/>
  <c r="BK218" i="6"/>
  <c r="J217" i="6"/>
  <c r="BK216" i="6"/>
  <c r="BK215" i="6"/>
  <c r="BK214" i="6"/>
  <c r="BK212" i="6"/>
  <c r="J203" i="6"/>
  <c r="BK186" i="6"/>
  <c r="J160" i="6"/>
  <c r="J142" i="6"/>
  <c r="J138" i="6"/>
  <c r="BK134" i="6"/>
  <c r="J515" i="5"/>
  <c r="J514" i="5"/>
  <c r="J513" i="5"/>
  <c r="J512" i="5"/>
  <c r="J508" i="5"/>
  <c r="BK506" i="5"/>
  <c r="J503" i="5"/>
  <c r="BK498" i="5"/>
  <c r="J494" i="5"/>
  <c r="J492" i="5"/>
  <c r="J488" i="5"/>
  <c r="J484" i="5"/>
  <c r="J480" i="5"/>
  <c r="J476" i="5"/>
  <c r="BK472" i="5"/>
  <c r="BK468" i="5"/>
  <c r="J467" i="5"/>
  <c r="J466" i="5"/>
  <c r="J462" i="5"/>
  <c r="BK460" i="5"/>
  <c r="J456" i="5"/>
  <c r="J452" i="5"/>
  <c r="J448" i="5"/>
  <c r="BK436" i="5"/>
  <c r="J434" i="5"/>
  <c r="BK430" i="5"/>
  <c r="BK429" i="5"/>
  <c r="J421" i="5"/>
  <c r="J417" i="5"/>
  <c r="J416" i="5"/>
  <c r="BK412" i="5"/>
  <c r="J408" i="5"/>
  <c r="J404" i="5"/>
  <c r="BK402" i="5"/>
  <c r="BK397" i="5"/>
  <c r="BK384" i="5"/>
  <c r="J380" i="5"/>
  <c r="BK376" i="5"/>
  <c r="BK372" i="5"/>
  <c r="J370" i="5"/>
  <c r="BK366" i="5"/>
  <c r="J348" i="5"/>
  <c r="J342" i="5"/>
  <c r="J338" i="5"/>
  <c r="J333" i="5"/>
  <c r="BK329" i="5"/>
  <c r="J328" i="5"/>
  <c r="BK324" i="5"/>
  <c r="J316" i="5"/>
  <c r="J314" i="5"/>
  <c r="BK309" i="5"/>
  <c r="J301" i="5"/>
  <c r="J297" i="5"/>
  <c r="J293" i="5"/>
  <c r="J289" i="5"/>
  <c r="J285" i="5"/>
  <c r="BK277" i="5"/>
  <c r="J269" i="5"/>
  <c r="BK266" i="5"/>
  <c r="J264" i="5"/>
  <c r="BK261" i="5"/>
  <c r="J260" i="5"/>
  <c r="BK259" i="5"/>
  <c r="J257" i="5"/>
  <c r="BK256" i="5"/>
  <c r="BK252" i="5"/>
  <c r="BK250" i="5"/>
  <c r="J249" i="5"/>
  <c r="BK248" i="5"/>
  <c r="BK246" i="5"/>
  <c r="J245" i="5"/>
  <c r="J242" i="5"/>
  <c r="J241" i="5"/>
  <c r="BK240" i="5"/>
  <c r="BK235" i="5"/>
  <c r="J231" i="5"/>
  <c r="BK230" i="5"/>
  <c r="BK228" i="5"/>
  <c r="BK220" i="5"/>
  <c r="J219" i="5"/>
  <c r="J215" i="5"/>
  <c r="BK211" i="5"/>
  <c r="J203" i="5"/>
  <c r="BK195" i="5"/>
  <c r="J191" i="5"/>
  <c r="BK188" i="5"/>
  <c r="BK180" i="5"/>
  <c r="J176" i="5"/>
  <c r="J172" i="5"/>
  <c r="BK160" i="5"/>
  <c r="J159" i="5"/>
  <c r="J158" i="5"/>
  <c r="J157" i="5"/>
  <c r="J156" i="5"/>
  <c r="J152" i="5"/>
  <c r="J149" i="5"/>
  <c r="BK148" i="5"/>
  <c r="J144" i="5"/>
  <c r="BK136" i="5"/>
  <c r="BK493" i="4"/>
  <c r="BK490" i="4"/>
  <c r="J487" i="4"/>
  <c r="J481" i="4"/>
  <c r="BK474" i="4"/>
  <c r="BK468" i="4"/>
  <c r="BK462" i="4"/>
  <c r="J459" i="4"/>
  <c r="J456" i="4"/>
  <c r="J453" i="4"/>
  <c r="J450" i="4"/>
  <c r="J447" i="4"/>
  <c r="J444" i="4"/>
  <c r="J438" i="4"/>
  <c r="J435" i="4"/>
  <c r="BK429" i="4"/>
  <c r="BK423" i="4"/>
  <c r="J420" i="4"/>
  <c r="BK414" i="4"/>
  <c r="BK411" i="4"/>
  <c r="BK408" i="4"/>
  <c r="J405" i="4"/>
  <c r="J402" i="4"/>
  <c r="BK396" i="4"/>
  <c r="BK381" i="4"/>
  <c r="J375" i="4"/>
  <c r="BK374" i="4"/>
  <c r="J368" i="4"/>
  <c r="J365" i="4"/>
  <c r="BK362" i="4"/>
  <c r="BK356" i="4"/>
  <c r="BK350" i="4"/>
  <c r="J341" i="4"/>
  <c r="BK338" i="4"/>
  <c r="J335" i="4"/>
  <c r="BK329" i="4"/>
  <c r="BK326" i="4"/>
  <c r="J323" i="4"/>
  <c r="J320" i="4"/>
  <c r="J317" i="4"/>
  <c r="J311" i="4"/>
  <c r="J305" i="4"/>
  <c r="J302" i="4"/>
  <c r="BK299" i="4"/>
  <c r="J296" i="4"/>
  <c r="BK290" i="4"/>
  <c r="BK284" i="4"/>
  <c r="BK275" i="4"/>
  <c r="BK269" i="4"/>
  <c r="J266" i="4"/>
  <c r="J263" i="4"/>
  <c r="BK262" i="4"/>
  <c r="BK256" i="4"/>
  <c r="BK250" i="4"/>
  <c r="J244" i="4"/>
  <c r="BK241" i="4"/>
  <c r="J238" i="4"/>
  <c r="BK232" i="4"/>
  <c r="BK229" i="4"/>
  <c r="BK226" i="4"/>
  <c r="J223" i="4"/>
  <c r="BK220" i="4"/>
  <c r="BK217" i="4"/>
  <c r="J214" i="4"/>
  <c r="J208" i="4"/>
  <c r="BK202" i="4"/>
  <c r="J199" i="4"/>
  <c r="J193" i="4"/>
  <c r="BK191" i="4"/>
  <c r="BK188" i="4"/>
  <c r="J185" i="4"/>
  <c r="BK179" i="4"/>
  <c r="J173" i="4"/>
  <c r="J170" i="4"/>
  <c r="J167" i="4"/>
  <c r="J164" i="4"/>
  <c r="J158" i="4"/>
  <c r="J155" i="4"/>
  <c r="J152" i="4"/>
  <c r="J146" i="4"/>
  <c r="BK143" i="4"/>
  <c r="J139" i="4"/>
  <c r="J136" i="4"/>
  <c r="J133" i="4"/>
  <c r="J3694" i="2"/>
  <c r="J3693" i="2"/>
  <c r="BK3665" i="2"/>
  <c r="J3659" i="2"/>
  <c r="J3620" i="2"/>
  <c r="BK3604" i="2"/>
  <c r="J3498" i="2"/>
  <c r="J3497" i="2"/>
  <c r="J3457" i="2"/>
  <c r="J3408" i="2"/>
  <c r="J3323" i="2"/>
  <c r="BK3321" i="2"/>
  <c r="J3301" i="2"/>
  <c r="BK3299" i="2"/>
  <c r="BK3297" i="2"/>
  <c r="BK3284" i="2"/>
  <c r="BK3175" i="2"/>
  <c r="J3174" i="2"/>
  <c r="BK2817" i="2"/>
  <c r="BK2814" i="2"/>
  <c r="J2812" i="2"/>
  <c r="J2585" i="2"/>
  <c r="BK2582" i="2"/>
  <c r="J2579" i="2"/>
  <c r="BK2576" i="2"/>
  <c r="BK2573" i="2"/>
  <c r="J2564" i="2"/>
  <c r="BK2546" i="2"/>
  <c r="J2540" i="2"/>
  <c r="J2533" i="2"/>
  <c r="BK2515" i="2"/>
  <c r="BK2503" i="2"/>
  <c r="J2490" i="2"/>
  <c r="BK2484" i="2"/>
  <c r="J2478" i="2"/>
  <c r="J2472" i="2"/>
  <c r="J2467" i="2"/>
  <c r="J2462" i="2"/>
  <c r="BK2452" i="2"/>
  <c r="J2432" i="2"/>
  <c r="BK2427" i="2"/>
  <c r="BK2415" i="2"/>
  <c r="BK2409" i="2"/>
  <c r="J2403" i="2"/>
  <c r="J2398" i="2"/>
  <c r="BK2393" i="2"/>
  <c r="J2382" i="2"/>
  <c r="J2376" i="2"/>
  <c r="J2370" i="2"/>
  <c r="J2358" i="2"/>
  <c r="J2340" i="2"/>
  <c r="J2335" i="2"/>
  <c r="BK2320" i="2"/>
  <c r="BK2305" i="2"/>
  <c r="BK2222" i="2"/>
  <c r="J1932" i="2"/>
  <c r="J1919" i="2"/>
  <c r="J1901" i="2"/>
  <c r="J1896" i="2"/>
  <c r="J1888" i="2"/>
  <c r="BK1862" i="2"/>
  <c r="BK1856" i="2"/>
  <c r="J1634" i="2"/>
  <c r="J1623" i="2"/>
  <c r="BK1304" i="2"/>
  <c r="J1299" i="2"/>
  <c r="BK1293" i="2"/>
  <c r="J1286" i="2"/>
  <c r="J1285" i="2"/>
  <c r="BK1277" i="2"/>
  <c r="BK1269" i="2"/>
  <c r="BK1263" i="2"/>
  <c r="BK1253" i="2"/>
  <c r="J768" i="2"/>
  <c r="BK360" i="2"/>
  <c r="J354" i="2"/>
  <c r="J346" i="2"/>
  <c r="BK339" i="2"/>
  <c r="BK329" i="2"/>
  <c r="J316" i="2"/>
  <c r="J297" i="2"/>
  <c r="BK197" i="2"/>
  <c r="J182" i="2"/>
  <c r="BK172" i="2"/>
  <c r="J167" i="2"/>
  <c r="J162" i="2"/>
  <c r="BK157" i="2"/>
  <c r="BK126" i="3" l="1"/>
  <c r="J126" i="3" s="1"/>
  <c r="J100" i="3" s="1"/>
  <c r="R126" i="3"/>
  <c r="R125" i="3" s="1"/>
  <c r="P203" i="3"/>
  <c r="P202" i="3" s="1"/>
  <c r="P124" i="3" s="1"/>
  <c r="AU97" i="1" s="1"/>
  <c r="R203" i="3"/>
  <c r="R202" i="3" s="1"/>
  <c r="BK132" i="4"/>
  <c r="J132" i="4" s="1"/>
  <c r="J100" i="4" s="1"/>
  <c r="BK142" i="4"/>
  <c r="J142" i="4" s="1"/>
  <c r="J101" i="4" s="1"/>
  <c r="R142" i="4"/>
  <c r="BK184" i="4"/>
  <c r="J184" i="4" s="1"/>
  <c r="J102" i="4" s="1"/>
  <c r="P192" i="4"/>
  <c r="T192" i="4"/>
  <c r="R265" i="4"/>
  <c r="T377" i="4"/>
  <c r="P461" i="4"/>
  <c r="T477" i="4"/>
  <c r="BK135" i="5"/>
  <c r="J135" i="5" s="1"/>
  <c r="J99" i="5" s="1"/>
  <c r="R135" i="5"/>
  <c r="P189" i="5"/>
  <c r="BK234" i="5"/>
  <c r="T234" i="5"/>
  <c r="BK268" i="5"/>
  <c r="J268" i="5" s="1"/>
  <c r="J104" i="5" s="1"/>
  <c r="T268" i="5"/>
  <c r="T315" i="5"/>
  <c r="R343" i="5"/>
  <c r="P371" i="5"/>
  <c r="BK403" i="5"/>
  <c r="J403" i="5" s="1"/>
  <c r="J108" i="5" s="1"/>
  <c r="T403" i="5"/>
  <c r="T435" i="5"/>
  <c r="T493" i="5"/>
  <c r="BK504" i="5"/>
  <c r="J504" i="5" s="1"/>
  <c r="J112" i="5" s="1"/>
  <c r="P504" i="5"/>
  <c r="R133" i="6"/>
  <c r="P223" i="6"/>
  <c r="R247" i="6"/>
  <c r="T259" i="6"/>
  <c r="R273" i="6"/>
  <c r="BK290" i="6"/>
  <c r="J290" i="6"/>
  <c r="J107" i="6" s="1"/>
  <c r="BK294" i="6"/>
  <c r="J294" i="6" s="1"/>
  <c r="J108" i="6" s="1"/>
  <c r="P149" i="7"/>
  <c r="P590" i="7"/>
  <c r="P601" i="7"/>
  <c r="R1059" i="7"/>
  <c r="R1478" i="7"/>
  <c r="BK1489" i="7"/>
  <c r="J1489" i="7" s="1"/>
  <c r="J107" i="7" s="1"/>
  <c r="BK1883" i="7"/>
  <c r="J1883" i="7" s="1"/>
  <c r="J108" i="7" s="1"/>
  <c r="R1883" i="7"/>
  <c r="BK1910" i="7"/>
  <c r="J1910" i="7" s="1"/>
  <c r="J110" i="7" s="1"/>
  <c r="T1910" i="7"/>
  <c r="T1914" i="7"/>
  <c r="T1918" i="7"/>
  <c r="T1957" i="7"/>
  <c r="R1996" i="7"/>
  <c r="P2025" i="7"/>
  <c r="P2040" i="7"/>
  <c r="T2097" i="7"/>
  <c r="R2156" i="7"/>
  <c r="BK2213" i="7"/>
  <c r="J2213" i="7" s="1"/>
  <c r="J119" i="7" s="1"/>
  <c r="P2272" i="7"/>
  <c r="R2325" i="7"/>
  <c r="BK2380" i="7"/>
  <c r="J2380" i="7" s="1"/>
  <c r="J122" i="7" s="1"/>
  <c r="P2433" i="7"/>
  <c r="T2488" i="7"/>
  <c r="R132" i="8"/>
  <c r="R193" i="8"/>
  <c r="T210" i="8"/>
  <c r="T223" i="8"/>
  <c r="R247" i="8"/>
  <c r="R270" i="8"/>
  <c r="P283" i="8"/>
  <c r="R291" i="8"/>
  <c r="BK129" i="9"/>
  <c r="T148" i="9"/>
  <c r="R192" i="9"/>
  <c r="T249" i="9"/>
  <c r="R325" i="9"/>
  <c r="P332" i="9"/>
  <c r="P128" i="9" s="1"/>
  <c r="P127" i="9" s="1"/>
  <c r="AU104" i="1" s="1"/>
  <c r="R139" i="10"/>
  <c r="P161" i="10"/>
  <c r="R184" i="10"/>
  <c r="R191" i="10"/>
  <c r="R198" i="10"/>
  <c r="T220" i="10"/>
  <c r="T311" i="10"/>
  <c r="R463" i="10"/>
  <c r="BK604" i="10"/>
  <c r="J604" i="10" s="1"/>
  <c r="J114" i="10" s="1"/>
  <c r="BK670" i="10"/>
  <c r="J670" i="10" s="1"/>
  <c r="J115" i="10" s="1"/>
  <c r="R140" i="11"/>
  <c r="R129" i="11"/>
  <c r="T174" i="11"/>
  <c r="T131" i="12"/>
  <c r="P161" i="12"/>
  <c r="P168" i="12"/>
  <c r="P196" i="12"/>
  <c r="P220" i="12"/>
  <c r="T233" i="12"/>
  <c r="BK248" i="12"/>
  <c r="J248" i="12" s="1"/>
  <c r="J106" i="12" s="1"/>
  <c r="BK251" i="12"/>
  <c r="J251" i="12"/>
  <c r="J107" i="12" s="1"/>
  <c r="P125" i="13"/>
  <c r="T158" i="13"/>
  <c r="BK122" i="14"/>
  <c r="J122" i="14" s="1"/>
  <c r="J99" i="14" s="1"/>
  <c r="T126" i="15"/>
  <c r="P183" i="15"/>
  <c r="R225" i="15"/>
  <c r="R254" i="15"/>
  <c r="P126" i="16"/>
  <c r="P140" i="16"/>
  <c r="P194" i="16"/>
  <c r="P207" i="16"/>
  <c r="P251" i="16"/>
  <c r="P296" i="16"/>
  <c r="R303" i="16"/>
  <c r="BK397" i="16"/>
  <c r="J397" i="16" s="1"/>
  <c r="J104" i="16" s="1"/>
  <c r="BK453" i="16"/>
  <c r="J453" i="16"/>
  <c r="J105" i="16" s="1"/>
  <c r="T116" i="17"/>
  <c r="P156" i="2"/>
  <c r="BK1292" i="2"/>
  <c r="T1292" i="2"/>
  <c r="T1945" i="2"/>
  <c r="T2351" i="2"/>
  <c r="T2318" i="2" s="1"/>
  <c r="P2584" i="2"/>
  <c r="T2584" i="2"/>
  <c r="R2815" i="2"/>
  <c r="BK3287" i="2"/>
  <c r="J3287" i="2"/>
  <c r="J113" i="2"/>
  <c r="R3287" i="2"/>
  <c r="T3300" i="2"/>
  <c r="BK3722" i="2"/>
  <c r="J3722" i="2"/>
  <c r="J117" i="2" s="1"/>
  <c r="R3722" i="2"/>
  <c r="R3720" i="2" s="1"/>
  <c r="P3819" i="2"/>
  <c r="P3720" i="2" s="1"/>
  <c r="T3819" i="2"/>
  <c r="P3856" i="2"/>
  <c r="BK4081" i="2"/>
  <c r="J4081" i="2"/>
  <c r="J125" i="2" s="1"/>
  <c r="P4081" i="2"/>
  <c r="BK4479" i="2"/>
  <c r="J4479" i="2"/>
  <c r="J126" i="2" s="1"/>
  <c r="R4479" i="2"/>
  <c r="BK4521" i="2"/>
  <c r="J4521" i="2"/>
  <c r="J127" i="2" s="1"/>
  <c r="P4618" i="2"/>
  <c r="BK5368" i="2"/>
  <c r="J5368" i="2"/>
  <c r="J131" i="2" s="1"/>
  <c r="P5368" i="2"/>
  <c r="BK6346" i="2"/>
  <c r="J6346" i="2"/>
  <c r="J132" i="2" s="1"/>
  <c r="P6346" i="2"/>
  <c r="T132" i="4"/>
  <c r="T142" i="4"/>
  <c r="P184" i="4"/>
  <c r="R184" i="4"/>
  <c r="T184" i="4"/>
  <c r="R192" i="4"/>
  <c r="P265" i="4"/>
  <c r="BK377" i="4"/>
  <c r="J377" i="4" s="1"/>
  <c r="J105" i="4" s="1"/>
  <c r="P377" i="4"/>
  <c r="BK461" i="4"/>
  <c r="J461" i="4" s="1"/>
  <c r="J106" i="4" s="1"/>
  <c r="T461" i="4"/>
  <c r="P477" i="4"/>
  <c r="T135" i="5"/>
  <c r="T189" i="5"/>
  <c r="P234" i="5"/>
  <c r="BK251" i="5"/>
  <c r="J251" i="5" s="1"/>
  <c r="J103" i="5" s="1"/>
  <c r="R251" i="5"/>
  <c r="R268" i="5"/>
  <c r="P315" i="5"/>
  <c r="BK343" i="5"/>
  <c r="J343" i="5" s="1"/>
  <c r="J106" i="5" s="1"/>
  <c r="T343" i="5"/>
  <c r="T371" i="5"/>
  <c r="BK435" i="5"/>
  <c r="J435" i="5"/>
  <c r="J109" i="5" s="1"/>
  <c r="P435" i="5"/>
  <c r="BK493" i="5"/>
  <c r="J493" i="5"/>
  <c r="J110" i="5" s="1"/>
  <c r="R493" i="5"/>
  <c r="P497" i="5"/>
  <c r="T497" i="5"/>
  <c r="R504" i="5"/>
  <c r="T133" i="6"/>
  <c r="T223" i="6"/>
  <c r="T247" i="6"/>
  <c r="P259" i="6"/>
  <c r="T273" i="6"/>
  <c r="T290" i="6"/>
  <c r="T294" i="6"/>
  <c r="R149" i="7"/>
  <c r="R590" i="7"/>
  <c r="T590" i="7"/>
  <c r="BK601" i="7"/>
  <c r="J601" i="7" s="1"/>
  <c r="J103" i="7" s="1"/>
  <c r="BK1048" i="7"/>
  <c r="J1048" i="7"/>
  <c r="J104" i="7" s="1"/>
  <c r="R1048" i="7"/>
  <c r="BK1059" i="7"/>
  <c r="J1059" i="7"/>
  <c r="J105" i="7" s="1"/>
  <c r="P1478" i="7"/>
  <c r="R1489" i="7"/>
  <c r="BK1894" i="7"/>
  <c r="J1894" i="7" s="1"/>
  <c r="J109" i="7" s="1"/>
  <c r="T1894" i="7"/>
  <c r="R1910" i="7"/>
  <c r="R1914" i="7"/>
  <c r="P1918" i="7"/>
  <c r="R1957" i="7"/>
  <c r="T1996" i="7"/>
  <c r="T2025" i="7"/>
  <c r="T2040" i="7"/>
  <c r="P2097" i="7"/>
  <c r="BK2156" i="7"/>
  <c r="J2156" i="7" s="1"/>
  <c r="J118" i="7" s="1"/>
  <c r="P2213" i="7"/>
  <c r="R2272" i="7"/>
  <c r="P2325" i="7"/>
  <c r="T2380" i="7"/>
  <c r="T2433" i="7"/>
  <c r="P2488" i="7"/>
  <c r="T132" i="8"/>
  <c r="BK210" i="8"/>
  <c r="J210" i="8" s="1"/>
  <c r="J102" i="8" s="1"/>
  <c r="BK223" i="8"/>
  <c r="BK247" i="8"/>
  <c r="J247" i="8" s="1"/>
  <c r="J105" i="8" s="1"/>
  <c r="BK270" i="8"/>
  <c r="J270" i="8"/>
  <c r="J106" i="8" s="1"/>
  <c r="BK283" i="8"/>
  <c r="J283" i="8" s="1"/>
  <c r="J107" i="8" s="1"/>
  <c r="R283" i="8"/>
  <c r="P291" i="8"/>
  <c r="T129" i="9"/>
  <c r="R148" i="9"/>
  <c r="T192" i="9"/>
  <c r="P249" i="9"/>
  <c r="BK332" i="9"/>
  <c r="J332" i="9"/>
  <c r="J105" i="9" s="1"/>
  <c r="BK139" i="10"/>
  <c r="T161" i="10"/>
  <c r="T184" i="10"/>
  <c r="BK198" i="10"/>
  <c r="J198" i="10"/>
  <c r="J109" i="10" s="1"/>
  <c r="BK220" i="10"/>
  <c r="J220" i="10" s="1"/>
  <c r="J111" i="10" s="1"/>
  <c r="BK311" i="10"/>
  <c r="J311" i="10"/>
  <c r="J112" i="10" s="1"/>
  <c r="T463" i="10"/>
  <c r="T604" i="10"/>
  <c r="R670" i="10"/>
  <c r="BK140" i="11"/>
  <c r="J140" i="11"/>
  <c r="J101" i="11" s="1"/>
  <c r="P140" i="11"/>
  <c r="P129" i="11" s="1"/>
  <c r="AU106" i="1" s="1"/>
  <c r="P174" i="11"/>
  <c r="R131" i="12"/>
  <c r="R161" i="12"/>
  <c r="R168" i="12"/>
  <c r="R196" i="12"/>
  <c r="R220" i="12"/>
  <c r="P233" i="12"/>
  <c r="T239" i="12"/>
  <c r="T248" i="12"/>
  <c r="T251" i="12"/>
  <c r="BK125" i="13"/>
  <c r="J125" i="13"/>
  <c r="J99" i="13" s="1"/>
  <c r="BK154" i="13"/>
  <c r="J154" i="13" s="1"/>
  <c r="J100" i="13" s="1"/>
  <c r="T154" i="13"/>
  <c r="R158" i="13"/>
  <c r="T122" i="14"/>
  <c r="T121" i="14"/>
  <c r="R126" i="15"/>
  <c r="R125" i="15"/>
  <c r="R183" i="15"/>
  <c r="T225" i="15"/>
  <c r="T254" i="15"/>
  <c r="BK126" i="16"/>
  <c r="J126" i="16" s="1"/>
  <c r="J97" i="16" s="1"/>
  <c r="BK140" i="16"/>
  <c r="J140" i="16"/>
  <c r="J98" i="16" s="1"/>
  <c r="BK194" i="16"/>
  <c r="J194" i="16" s="1"/>
  <c r="J99" i="16" s="1"/>
  <c r="BK207" i="16"/>
  <c r="J207" i="16"/>
  <c r="J100" i="16" s="1"/>
  <c r="BK251" i="16"/>
  <c r="J251" i="16" s="1"/>
  <c r="J101" i="16" s="1"/>
  <c r="BK296" i="16"/>
  <c r="J296" i="16"/>
  <c r="J102" i="16" s="1"/>
  <c r="T303" i="16"/>
  <c r="P397" i="16"/>
  <c r="T453" i="16"/>
  <c r="P116" i="17"/>
  <c r="AU112" i="1"/>
  <c r="P207" i="18"/>
  <c r="BK156" i="2"/>
  <c r="J156" i="2" s="1"/>
  <c r="J100" i="2" s="1"/>
  <c r="T156" i="2"/>
  <c r="P1292" i="2"/>
  <c r="BK1945" i="2"/>
  <c r="J1945" i="2"/>
  <c r="J104" i="2" s="1"/>
  <c r="P1945" i="2"/>
  <c r="BK2351" i="2"/>
  <c r="J2351" i="2"/>
  <c r="J108" i="2" s="1"/>
  <c r="R2351" i="2"/>
  <c r="R2318" i="2" s="1"/>
  <c r="BK2570" i="2"/>
  <c r="J2570" i="2" s="1"/>
  <c r="J109" i="2" s="1"/>
  <c r="P2570" i="2"/>
  <c r="R2570" i="2"/>
  <c r="T2570" i="2"/>
  <c r="BK2815" i="2"/>
  <c r="J2815" i="2" s="1"/>
  <c r="J112" i="2" s="1"/>
  <c r="T2815" i="2"/>
  <c r="P3287" i="2"/>
  <c r="T3287" i="2"/>
  <c r="P3300" i="2"/>
  <c r="BK3695" i="2"/>
  <c r="J3695" i="2"/>
  <c r="J115" i="2" s="1"/>
  <c r="T3695" i="2"/>
  <c r="T3722" i="2"/>
  <c r="BK3856" i="2"/>
  <c r="J3856" i="2"/>
  <c r="J119" i="2" s="1"/>
  <c r="T3856" i="2"/>
  <c r="T3720" i="2" s="1"/>
  <c r="P3940" i="2"/>
  <c r="T3940" i="2"/>
  <c r="P4041" i="2"/>
  <c r="R4041" i="2"/>
  <c r="T4081" i="2"/>
  <c r="P4479" i="2"/>
  <c r="P3938" i="2" s="1"/>
  <c r="T4479" i="2"/>
  <c r="P4521" i="2"/>
  <c r="R4521" i="2"/>
  <c r="T4521" i="2"/>
  <c r="T3938" i="2" s="1"/>
  <c r="BK4565" i="2"/>
  <c r="J4565" i="2"/>
  <c r="J129" i="2" s="1"/>
  <c r="P4565" i="2"/>
  <c r="R4565" i="2"/>
  <c r="T4565" i="2"/>
  <c r="T4618" i="2"/>
  <c r="T5368" i="2"/>
  <c r="T6346" i="2"/>
  <c r="T126" i="3"/>
  <c r="T125" i="3" s="1"/>
  <c r="BK203" i="3"/>
  <c r="J203" i="3" s="1"/>
  <c r="J102" i="3" s="1"/>
  <c r="T203" i="3"/>
  <c r="T202" i="3"/>
  <c r="P132" i="4"/>
  <c r="R132" i="4"/>
  <c r="P142" i="4"/>
  <c r="BK192" i="4"/>
  <c r="J192" i="4" s="1"/>
  <c r="J103" i="4" s="1"/>
  <c r="BK265" i="4"/>
  <c r="J265" i="4"/>
  <c r="J104" i="4" s="1"/>
  <c r="T265" i="4"/>
  <c r="R377" i="4"/>
  <c r="R461" i="4"/>
  <c r="BK477" i="4"/>
  <c r="J477" i="4"/>
  <c r="J108" i="4" s="1"/>
  <c r="R477" i="4"/>
  <c r="P135" i="5"/>
  <c r="BK189" i="5"/>
  <c r="J189" i="5" s="1"/>
  <c r="J100" i="5" s="1"/>
  <c r="R189" i="5"/>
  <c r="R234" i="5"/>
  <c r="P251" i="5"/>
  <c r="T251" i="5"/>
  <c r="P268" i="5"/>
  <c r="BK315" i="5"/>
  <c r="J315" i="5" s="1"/>
  <c r="J105" i="5" s="1"/>
  <c r="R315" i="5"/>
  <c r="P343" i="5"/>
  <c r="BK371" i="5"/>
  <c r="J371" i="5"/>
  <c r="J107" i="5" s="1"/>
  <c r="R371" i="5"/>
  <c r="P403" i="5"/>
  <c r="R403" i="5"/>
  <c r="R435" i="5"/>
  <c r="P493" i="5"/>
  <c r="BK497" i="5"/>
  <c r="J497" i="5"/>
  <c r="J111" i="5" s="1"/>
  <c r="R497" i="5"/>
  <c r="T504" i="5"/>
  <c r="BK133" i="6"/>
  <c r="BK223" i="6"/>
  <c r="J223" i="6"/>
  <c r="J102" i="6" s="1"/>
  <c r="BK247" i="6"/>
  <c r="J247" i="6" s="1"/>
  <c r="J103" i="6" s="1"/>
  <c r="BK259" i="6"/>
  <c r="J259" i="6"/>
  <c r="J104" i="6" s="1"/>
  <c r="BK273" i="6"/>
  <c r="J273" i="6" s="1"/>
  <c r="J105" i="6" s="1"/>
  <c r="P290" i="6"/>
  <c r="P294" i="6"/>
  <c r="T149" i="7"/>
  <c r="T601" i="7"/>
  <c r="P1048" i="7"/>
  <c r="T1048" i="7"/>
  <c r="P1059" i="7"/>
  <c r="BK1478" i="7"/>
  <c r="J1478" i="7" s="1"/>
  <c r="J106" i="7" s="1"/>
  <c r="P1489" i="7"/>
  <c r="T1883" i="7"/>
  <c r="R1894" i="7"/>
  <c r="BK1914" i="7"/>
  <c r="J1914" i="7"/>
  <c r="J111" i="7"/>
  <c r="BK1918" i="7"/>
  <c r="J1918" i="7"/>
  <c r="J112" i="7"/>
  <c r="BK1957" i="7"/>
  <c r="J1957" i="7" s="1"/>
  <c r="J113" i="7" s="1"/>
  <c r="BK1996" i="7"/>
  <c r="J1996" i="7"/>
  <c r="J114" i="7" s="1"/>
  <c r="BK2025" i="7"/>
  <c r="J2025" i="7"/>
  <c r="J115" i="7"/>
  <c r="BK2040" i="7"/>
  <c r="J2040" i="7"/>
  <c r="J116" i="7"/>
  <c r="BK2097" i="7"/>
  <c r="J2097" i="7" s="1"/>
  <c r="J117" i="7" s="1"/>
  <c r="T2156" i="7"/>
  <c r="T2213" i="7"/>
  <c r="BK2272" i="7"/>
  <c r="J2272" i="7"/>
  <c r="J120" i="7"/>
  <c r="BK2325" i="7"/>
  <c r="J2325" i="7" s="1"/>
  <c r="J121" i="7" s="1"/>
  <c r="P2380" i="7"/>
  <c r="BK2433" i="7"/>
  <c r="J2433" i="7" s="1"/>
  <c r="J123" i="7" s="1"/>
  <c r="BK2488" i="7"/>
  <c r="J2488" i="7"/>
  <c r="J124" i="7" s="1"/>
  <c r="P132" i="8"/>
  <c r="P193" i="8"/>
  <c r="P131" i="8" s="1"/>
  <c r="R210" i="8"/>
  <c r="P223" i="8"/>
  <c r="P247" i="8"/>
  <c r="P222" i="8" s="1"/>
  <c r="T270" i="8"/>
  <c r="BK291" i="8"/>
  <c r="J291" i="8"/>
  <c r="J108" i="8"/>
  <c r="R129" i="9"/>
  <c r="P148" i="9"/>
  <c r="P192" i="9"/>
  <c r="R249" i="9"/>
  <c r="P325" i="9"/>
  <c r="T332" i="9"/>
  <c r="T139" i="10"/>
  <c r="R161" i="10"/>
  <c r="P184" i="10"/>
  <c r="P191" i="10"/>
  <c r="P198" i="10"/>
  <c r="R220" i="10"/>
  <c r="P311" i="10"/>
  <c r="BK463" i="10"/>
  <c r="J463" i="10"/>
  <c r="J113" i="10"/>
  <c r="R604" i="10"/>
  <c r="P670" i="10"/>
  <c r="T140" i="11"/>
  <c r="T129" i="11"/>
  <c r="R174" i="11"/>
  <c r="P131" i="12"/>
  <c r="BK168" i="12"/>
  <c r="J168" i="12"/>
  <c r="J101" i="12" s="1"/>
  <c r="BK196" i="12"/>
  <c r="J196" i="12"/>
  <c r="J102" i="12"/>
  <c r="BK220" i="12"/>
  <c r="J220" i="12"/>
  <c r="J103" i="12"/>
  <c r="BK233" i="12"/>
  <c r="J233" i="12" s="1"/>
  <c r="J104" i="12" s="1"/>
  <c r="BK239" i="12"/>
  <c r="J239" i="12"/>
  <c r="J105" i="12" s="1"/>
  <c r="R239" i="12"/>
  <c r="P248" i="12"/>
  <c r="P251" i="12"/>
  <c r="R125" i="13"/>
  <c r="P154" i="13"/>
  <c r="BK158" i="13"/>
  <c r="J158" i="13"/>
  <c r="J101" i="13" s="1"/>
  <c r="P122" i="14"/>
  <c r="P121" i="14"/>
  <c r="AU109" i="1"/>
  <c r="BK126" i="15"/>
  <c r="BK183" i="15"/>
  <c r="J183" i="15"/>
  <c r="J100" i="15"/>
  <c r="BK225" i="15"/>
  <c r="J225" i="15"/>
  <c r="J102" i="15"/>
  <c r="BK254" i="15"/>
  <c r="J254" i="15" s="1"/>
  <c r="J103" i="15" s="1"/>
  <c r="R126" i="16"/>
  <c r="T140" i="16"/>
  <c r="T194" i="16"/>
  <c r="T207" i="16"/>
  <c r="R251" i="16"/>
  <c r="R296" i="16"/>
  <c r="BK303" i="16"/>
  <c r="J303" i="16"/>
  <c r="J103" i="16"/>
  <c r="T397" i="16"/>
  <c r="P453" i="16"/>
  <c r="BK116" i="17"/>
  <c r="J116" i="17"/>
  <c r="J96" i="17"/>
  <c r="P124" i="18"/>
  <c r="T124" i="18"/>
  <c r="BK161" i="18"/>
  <c r="J161" i="18"/>
  <c r="J99" i="18" s="1"/>
  <c r="P161" i="18"/>
  <c r="R207" i="18"/>
  <c r="R156" i="2"/>
  <c r="BK1268" i="2"/>
  <c r="J1268" i="2"/>
  <c r="J101" i="2"/>
  <c r="P1268" i="2"/>
  <c r="R1268" i="2"/>
  <c r="T1268" i="2"/>
  <c r="R1292" i="2"/>
  <c r="R1945" i="2"/>
  <c r="P2351" i="2"/>
  <c r="P2318" i="2"/>
  <c r="BK2584" i="2"/>
  <c r="J2584" i="2"/>
  <c r="J111" i="2" s="1"/>
  <c r="R2584" i="2"/>
  <c r="P2815" i="2"/>
  <c r="BK3300" i="2"/>
  <c r="J3300" i="2" s="1"/>
  <c r="J114" i="2" s="1"/>
  <c r="R3300" i="2"/>
  <c r="P3695" i="2"/>
  <c r="R3695" i="2"/>
  <c r="P3722" i="2"/>
  <c r="BK3819" i="2"/>
  <c r="J3819" i="2" s="1"/>
  <c r="J118" i="2" s="1"/>
  <c r="R3819" i="2"/>
  <c r="R3856" i="2"/>
  <c r="BK3940" i="2"/>
  <c r="J3940" i="2"/>
  <c r="J122" i="2"/>
  <c r="R3940" i="2"/>
  <c r="R3938" i="2" s="1"/>
  <c r="BK4041" i="2"/>
  <c r="J4041" i="2"/>
  <c r="J124" i="2"/>
  <c r="T4041" i="2"/>
  <c r="R4081" i="2"/>
  <c r="BK4618" i="2"/>
  <c r="J4618" i="2"/>
  <c r="J130" i="2" s="1"/>
  <c r="R4618" i="2"/>
  <c r="R5368" i="2"/>
  <c r="R6346" i="2"/>
  <c r="P126" i="3"/>
  <c r="P125" i="3"/>
  <c r="P133" i="6"/>
  <c r="R223" i="6"/>
  <c r="P247" i="6"/>
  <c r="R259" i="6"/>
  <c r="P273" i="6"/>
  <c r="R290" i="6"/>
  <c r="R294" i="6"/>
  <c r="BK149" i="7"/>
  <c r="J149" i="7" s="1"/>
  <c r="J101" i="7" s="1"/>
  <c r="BK590" i="7"/>
  <c r="J590" i="7"/>
  <c r="J102" i="7" s="1"/>
  <c r="R601" i="7"/>
  <c r="T1059" i="7"/>
  <c r="T1478" i="7"/>
  <c r="T1489" i="7"/>
  <c r="P1883" i="7"/>
  <c r="P1894" i="7"/>
  <c r="P1910" i="7"/>
  <c r="P1914" i="7"/>
  <c r="R1918" i="7"/>
  <c r="P1957" i="7"/>
  <c r="P1996" i="7"/>
  <c r="R2025" i="7"/>
  <c r="R2040" i="7"/>
  <c r="R2097" i="7"/>
  <c r="P2156" i="7"/>
  <c r="R2213" i="7"/>
  <c r="T2272" i="7"/>
  <c r="T2325" i="7"/>
  <c r="R2380" i="7"/>
  <c r="R2433" i="7"/>
  <c r="R2488" i="7"/>
  <c r="BK132" i="8"/>
  <c r="J132" i="8"/>
  <c r="J100" i="8" s="1"/>
  <c r="BK193" i="8"/>
  <c r="J193" i="8"/>
  <c r="J101" i="8"/>
  <c r="T193" i="8"/>
  <c r="P210" i="8"/>
  <c r="R223" i="8"/>
  <c r="R222" i="8"/>
  <c r="T247" i="8"/>
  <c r="P270" i="8"/>
  <c r="T283" i="8"/>
  <c r="T291" i="8"/>
  <c r="P129" i="9"/>
  <c r="BK148" i="9"/>
  <c r="J148" i="9"/>
  <c r="J101" i="9"/>
  <c r="BK192" i="9"/>
  <c r="J192" i="9" s="1"/>
  <c r="J102" i="9" s="1"/>
  <c r="BK249" i="9"/>
  <c r="J249" i="9"/>
  <c r="J103" i="9" s="1"/>
  <c r="BK325" i="9"/>
  <c r="J325" i="9"/>
  <c r="J104" i="9"/>
  <c r="T325" i="9"/>
  <c r="R332" i="9"/>
  <c r="P139" i="10"/>
  <c r="BK161" i="10"/>
  <c r="J161" i="10" s="1"/>
  <c r="J105" i="10" s="1"/>
  <c r="BK184" i="10"/>
  <c r="BK191" i="10"/>
  <c r="J191" i="10" s="1"/>
  <c r="J108" i="10" s="1"/>
  <c r="T191" i="10"/>
  <c r="T198" i="10"/>
  <c r="P220" i="10"/>
  <c r="R311" i="10"/>
  <c r="P463" i="10"/>
  <c r="P604" i="10"/>
  <c r="T670" i="10"/>
  <c r="BK174" i="11"/>
  <c r="J174" i="11"/>
  <c r="J107" i="11"/>
  <c r="BK131" i="12"/>
  <c r="J131" i="12"/>
  <c r="J99" i="12"/>
  <c r="BK161" i="12"/>
  <c r="J161" i="12" s="1"/>
  <c r="J100" i="12" s="1"/>
  <c r="T161" i="12"/>
  <c r="T168" i="12"/>
  <c r="T196" i="12"/>
  <c r="T220" i="12"/>
  <c r="R233" i="12"/>
  <c r="P239" i="12"/>
  <c r="R248" i="12"/>
  <c r="R251" i="12"/>
  <c r="T125" i="13"/>
  <c r="T124" i="13"/>
  <c r="R154" i="13"/>
  <c r="P158" i="13"/>
  <c r="R122" i="14"/>
  <c r="R121" i="14"/>
  <c r="P126" i="15"/>
  <c r="T183" i="15"/>
  <c r="P225" i="15"/>
  <c r="P254" i="15"/>
  <c r="T126" i="16"/>
  <c r="R140" i="16"/>
  <c r="R194" i="16"/>
  <c r="R207" i="16"/>
  <c r="T251" i="16"/>
  <c r="T296" i="16"/>
  <c r="P303" i="16"/>
  <c r="R397" i="16"/>
  <c r="R453" i="16"/>
  <c r="R116" i="17"/>
  <c r="BK124" i="18"/>
  <c r="J124" i="18"/>
  <c r="J98" i="18" s="1"/>
  <c r="R124" i="18"/>
  <c r="R161" i="18"/>
  <c r="T161" i="18"/>
  <c r="BK178" i="18"/>
  <c r="J178" i="18"/>
  <c r="J100" i="18"/>
  <c r="P178" i="18"/>
  <c r="R178" i="18"/>
  <c r="T178" i="18"/>
  <c r="BK207" i="18"/>
  <c r="J207" i="18"/>
  <c r="J102" i="18" s="1"/>
  <c r="T207" i="18"/>
  <c r="E85" i="2"/>
  <c r="F94" i="2"/>
  <c r="BE182" i="2"/>
  <c r="BE334" i="2"/>
  <c r="BE344" i="2"/>
  <c r="BE354" i="2"/>
  <c r="BE531" i="2"/>
  <c r="BE1263" i="2"/>
  <c r="BE1269" i="2"/>
  <c r="BE1286" i="2"/>
  <c r="BE1293" i="2"/>
  <c r="BE1628" i="2"/>
  <c r="BE1709" i="2"/>
  <c r="BE1856" i="2"/>
  <c r="BE1901" i="2"/>
  <c r="BE1930" i="2"/>
  <c r="BE1946" i="2"/>
  <c r="BE2222" i="2"/>
  <c r="BE2388" i="2"/>
  <c r="BE2403" i="2"/>
  <c r="BE2421" i="2"/>
  <c r="BE2457" i="2"/>
  <c r="BE2478" i="2"/>
  <c r="BE2496" i="2"/>
  <c r="BE2509" i="2"/>
  <c r="BE2540" i="2"/>
  <c r="BE2564" i="2"/>
  <c r="BE2571" i="2"/>
  <c r="BE2575" i="2"/>
  <c r="BE2582" i="2"/>
  <c r="BE2816" i="2"/>
  <c r="BE3279" i="2"/>
  <c r="BE3288" i="2"/>
  <c r="BE3301" i="2"/>
  <c r="BE3497" i="2"/>
  <c r="BE3603" i="2"/>
  <c r="BE3650" i="2"/>
  <c r="BE3665" i="2"/>
  <c r="BE3684" i="2"/>
  <c r="F94" i="4"/>
  <c r="BE139" i="4"/>
  <c r="BE152" i="4"/>
  <c r="BE161" i="4"/>
  <c r="BE176" i="4"/>
  <c r="BE182" i="4"/>
  <c r="BE188" i="4"/>
  <c r="BE199" i="4"/>
  <c r="BE205" i="4"/>
  <c r="BE211" i="4"/>
  <c r="BE217" i="4"/>
  <c r="BE220" i="4"/>
  <c r="BE226" i="4"/>
  <c r="BE238" i="4"/>
  <c r="BE247" i="4"/>
  <c r="BE253" i="4"/>
  <c r="BE272" i="4"/>
  <c r="BE287" i="4"/>
  <c r="BE296" i="4"/>
  <c r="BE314" i="4"/>
  <c r="BE323" i="4"/>
  <c r="BE332" i="4"/>
  <c r="BE335" i="4"/>
  <c r="BE347" i="4"/>
  <c r="BE359" i="4"/>
  <c r="BE371" i="4"/>
  <c r="BE375" i="4"/>
  <c r="BE378" i="4"/>
  <c r="BE393" i="4"/>
  <c r="BE399" i="4"/>
  <c r="BE405" i="4"/>
  <c r="BE420" i="4"/>
  <c r="BE441" i="4"/>
  <c r="BE453" i="4"/>
  <c r="BE465" i="4"/>
  <c r="BE478" i="4"/>
  <c r="BE484" i="4"/>
  <c r="BK473" i="4"/>
  <c r="J473" i="4"/>
  <c r="J107" i="4" s="1"/>
  <c r="J91" i="5"/>
  <c r="F131" i="5"/>
  <c r="BE164" i="5"/>
  <c r="BE168" i="5"/>
  <c r="BE180" i="5"/>
  <c r="BE184" i="5"/>
  <c r="BE191" i="5"/>
  <c r="BE199" i="5"/>
  <c r="BE207" i="5"/>
  <c r="BE219" i="5"/>
  <c r="BE224" i="5"/>
  <c r="BE229" i="5"/>
  <c r="BE236" i="5"/>
  <c r="BE244" i="5"/>
  <c r="BE258" i="5"/>
  <c r="BE263" i="5"/>
  <c r="BE265" i="5"/>
  <c r="BE267" i="5"/>
  <c r="BE273" i="5"/>
  <c r="BE281" i="5"/>
  <c r="BE305" i="5"/>
  <c r="BE314" i="5"/>
  <c r="BE320" i="5"/>
  <c r="BE328" i="5"/>
  <c r="BE342" i="5"/>
  <c r="BE356" i="5"/>
  <c r="BE365" i="5"/>
  <c r="BE370" i="5"/>
  <c r="BE372" i="5"/>
  <c r="BE380" i="5"/>
  <c r="BE393" i="5"/>
  <c r="BE398" i="5"/>
  <c r="BE402" i="5"/>
  <c r="BE408" i="5"/>
  <c r="BE416" i="5"/>
  <c r="BE429" i="5"/>
  <c r="BE434" i="5"/>
  <c r="BE440" i="5"/>
  <c r="BE456" i="5"/>
  <c r="BE462" i="5"/>
  <c r="BE467" i="5"/>
  <c r="BE502" i="5"/>
  <c r="BE505" i="5"/>
  <c r="BE510" i="5"/>
  <c r="BE515" i="5"/>
  <c r="E118" i="6"/>
  <c r="F129" i="6"/>
  <c r="BE146" i="6"/>
  <c r="BE173" i="6"/>
  <c r="BE211" i="6"/>
  <c r="BE213" i="6"/>
  <c r="BE214" i="6"/>
  <c r="BE221" i="6"/>
  <c r="BE232" i="6"/>
  <c r="BE237" i="6"/>
  <c r="BE239" i="6"/>
  <c r="BE242" i="6"/>
  <c r="BE244" i="6"/>
  <c r="BE246" i="6"/>
  <c r="BE248" i="6"/>
  <c r="BE253" i="6"/>
  <c r="BE255" i="6"/>
  <c r="BE257" i="6"/>
  <c r="BE268" i="6"/>
  <c r="BE274" i="6"/>
  <c r="BE278" i="6"/>
  <c r="BE282" i="6"/>
  <c r="BE285" i="6"/>
  <c r="BE289" i="6"/>
  <c r="BE291" i="6"/>
  <c r="BE296" i="6"/>
  <c r="BE311" i="6"/>
  <c r="BE338" i="6"/>
  <c r="BE346" i="6"/>
  <c r="J142" i="7"/>
  <c r="BE150" i="7"/>
  <c r="BE185" i="7"/>
  <c r="BE193" i="7"/>
  <c r="BE197" i="7"/>
  <c r="BE201" i="7"/>
  <c r="BE220" i="7"/>
  <c r="BE225" i="7"/>
  <c r="BE256" i="7"/>
  <c r="BE285" i="7"/>
  <c r="BE292" i="7"/>
  <c r="BE309" i="7"/>
  <c r="BE321" i="7"/>
  <c r="BE338" i="7"/>
  <c r="BE365" i="7"/>
  <c r="BE381" i="7"/>
  <c r="BE427" i="7"/>
  <c r="BE453" i="7"/>
  <c r="BE504" i="7"/>
  <c r="BE508" i="7"/>
  <c r="BE572" i="7"/>
  <c r="BE588" i="7"/>
  <c r="BE633" i="7"/>
  <c r="BE684" i="7"/>
  <c r="BE713" i="7"/>
  <c r="BE732" i="7"/>
  <c r="BE749" i="7"/>
  <c r="BE756" i="7"/>
  <c r="BE768" i="7"/>
  <c r="BE780" i="7"/>
  <c r="BE785" i="7"/>
  <c r="BE800" i="7"/>
  <c r="BE830" i="7"/>
  <c r="BE839" i="7"/>
  <c r="BE847" i="7"/>
  <c r="BE885" i="7"/>
  <c r="BE958" i="7"/>
  <c r="BE974" i="7"/>
  <c r="BE986" i="7"/>
  <c r="BE990" i="7"/>
  <c r="BE1014" i="7"/>
  <c r="BE1026" i="7"/>
  <c r="BE1034" i="7"/>
  <c r="BE1058" i="7"/>
  <c r="BE1083" i="7"/>
  <c r="BE1099" i="7"/>
  <c r="BE1103" i="7"/>
  <c r="BE1142" i="7"/>
  <c r="BE1147" i="7"/>
  <c r="BE1154" i="7"/>
  <c r="BE1183" i="7"/>
  <c r="BE1195" i="7"/>
  <c r="BE1202" i="7"/>
  <c r="BE1207" i="7"/>
  <c r="BE1224" i="7"/>
  <c r="BE1239" i="7"/>
  <c r="BE1244" i="7"/>
  <c r="BE1252" i="7"/>
  <c r="BE1273" i="7"/>
  <c r="BE1289" i="7"/>
  <c r="BE1323" i="7"/>
  <c r="BE1375" i="7"/>
  <c r="BE1388" i="7"/>
  <c r="BE1400" i="7"/>
  <c r="BE1420" i="7"/>
  <c r="BE1428" i="7"/>
  <c r="BE1444" i="7"/>
  <c r="BE1448" i="7"/>
  <c r="BE1456" i="7"/>
  <c r="BE1468" i="7"/>
  <c r="BE1477" i="7"/>
  <c r="BE1479" i="7"/>
  <c r="BE1487" i="7"/>
  <c r="BE1524" i="7"/>
  <c r="BE1528" i="7"/>
  <c r="BE1536" i="7"/>
  <c r="BE1540" i="7"/>
  <c r="BE1587" i="7"/>
  <c r="BE1592" i="7"/>
  <c r="BE1616" i="7"/>
  <c r="BE1650" i="7"/>
  <c r="BE1655" i="7"/>
  <c r="BE1673" i="7"/>
  <c r="BE1677" i="7"/>
  <c r="BE1694" i="7"/>
  <c r="BE1715" i="7"/>
  <c r="BE1754" i="7"/>
  <c r="BE1793" i="7"/>
  <c r="BE1813" i="7"/>
  <c r="BE1817" i="7"/>
  <c r="BE1837" i="7"/>
  <c r="BE1845" i="7"/>
  <c r="BE1865" i="7"/>
  <c r="BE1869" i="7"/>
  <c r="BE1884" i="7"/>
  <c r="BE1913" i="7"/>
  <c r="BE1951" i="7"/>
  <c r="BE1990" i="7"/>
  <c r="BE1995" i="7"/>
  <c r="BE1997" i="7"/>
  <c r="BE2038" i="7"/>
  <c r="BE2039" i="7"/>
  <c r="BE2063" i="7"/>
  <c r="BE2067" i="7"/>
  <c r="BE2075" i="7"/>
  <c r="BE2098" i="7"/>
  <c r="BE2130" i="7"/>
  <c r="BE2150" i="7"/>
  <c r="BE2155" i="7"/>
  <c r="BE2179" i="7"/>
  <c r="BE2195" i="7"/>
  <c r="BE2203" i="7"/>
  <c r="BE2207" i="7"/>
  <c r="BE2250" i="7"/>
  <c r="BE2258" i="7"/>
  <c r="BE2270" i="7"/>
  <c r="BE2288" i="7"/>
  <c r="BE2295" i="7"/>
  <c r="BE2307" i="7"/>
  <c r="BE2311" i="7"/>
  <c r="BE2324" i="7"/>
  <c r="BE2326" i="7"/>
  <c r="BE2353" i="7"/>
  <c r="BE2358" i="7"/>
  <c r="BE2370" i="7"/>
  <c r="BE2378" i="7"/>
  <c r="BE2396" i="7"/>
  <c r="BE2431" i="7"/>
  <c r="E118" i="8"/>
  <c r="J124" i="8"/>
  <c r="BE133" i="8"/>
  <c r="BE135" i="8"/>
  <c r="BE140" i="8"/>
  <c r="BE148" i="8"/>
  <c r="BE150" i="8"/>
  <c r="BE157" i="8"/>
  <c r="BE167" i="8"/>
  <c r="BE170" i="8"/>
  <c r="BE183" i="8"/>
  <c r="BE184" i="8"/>
  <c r="BE185" i="8"/>
  <c r="BE201" i="8"/>
  <c r="BE205" i="8"/>
  <c r="BE216" i="8"/>
  <c r="BE217" i="8"/>
  <c r="BE218" i="8"/>
  <c r="BE219" i="8"/>
  <c r="BE225" i="8"/>
  <c r="BE228" i="8"/>
  <c r="BE231" i="8"/>
  <c r="BE234" i="8"/>
  <c r="BE235" i="8"/>
  <c r="BE250" i="8"/>
  <c r="BE258" i="8"/>
  <c r="BE262" i="8"/>
  <c r="BE266" i="8"/>
  <c r="BE273" i="8"/>
  <c r="BE276" i="8"/>
  <c r="BE277" i="8"/>
  <c r="BE282" i="8"/>
  <c r="BE293" i="8"/>
  <c r="BE299" i="8"/>
  <c r="E115" i="9"/>
  <c r="BE145" i="9"/>
  <c r="BE149" i="9"/>
  <c r="BE151" i="9"/>
  <c r="BE153" i="9"/>
  <c r="BE155" i="9"/>
  <c r="BE158" i="9"/>
  <c r="BE161" i="9"/>
  <c r="BE163" i="9"/>
  <c r="BE164" i="9"/>
  <c r="BE167" i="9"/>
  <c r="BE169" i="9"/>
  <c r="BE178" i="9"/>
  <c r="BE182" i="9"/>
  <c r="BE183" i="9"/>
  <c r="BE184" i="9"/>
  <c r="BE191" i="9"/>
  <c r="BE198" i="9"/>
  <c r="BE206" i="9"/>
  <c r="BE208" i="9"/>
  <c r="BE215" i="9"/>
  <c r="BE229" i="9"/>
  <c r="BE239" i="9"/>
  <c r="BE241" i="9"/>
  <c r="BE244" i="9"/>
  <c r="BE246" i="9"/>
  <c r="BE253" i="9"/>
  <c r="BE255" i="9"/>
  <c r="BE261" i="9"/>
  <c r="BE271" i="9"/>
  <c r="BE273" i="9"/>
  <c r="BE276" i="9"/>
  <c r="BE284" i="9"/>
  <c r="BE308" i="9"/>
  <c r="BE314" i="9"/>
  <c r="BE319" i="9"/>
  <c r="BE321" i="9"/>
  <c r="BE324" i="9"/>
  <c r="BE335" i="9"/>
  <c r="BE337" i="9"/>
  <c r="F134" i="10"/>
  <c r="BE140" i="10"/>
  <c r="BE146" i="10"/>
  <c r="BE180" i="10"/>
  <c r="BE189" i="10"/>
  <c r="BE196" i="10"/>
  <c r="BE206" i="10"/>
  <c r="BE215" i="10"/>
  <c r="BE227" i="10"/>
  <c r="BE237" i="10"/>
  <c r="BE242" i="10"/>
  <c r="BE250" i="10"/>
  <c r="BE251" i="10"/>
  <c r="BE279" i="10"/>
  <c r="BE291" i="10"/>
  <c r="BE297" i="10"/>
  <c r="BE344" i="10"/>
  <c r="BE348" i="10"/>
  <c r="BE380" i="10"/>
  <c r="BE382" i="10"/>
  <c r="BE403" i="10"/>
  <c r="BE407" i="10"/>
  <c r="BE422" i="10"/>
  <c r="BE423" i="10"/>
  <c r="BE426" i="10"/>
  <c r="BE434" i="10"/>
  <c r="BE439" i="10"/>
  <c r="BE441" i="10"/>
  <c r="BE445" i="10"/>
  <c r="BE449" i="10"/>
  <c r="BE456" i="10"/>
  <c r="BE468" i="10"/>
  <c r="BE474" i="10"/>
  <c r="BE476" i="10"/>
  <c r="BE482" i="10"/>
  <c r="BE485" i="10"/>
  <c r="BE487" i="10"/>
  <c r="BE491" i="10"/>
  <c r="BE493" i="10"/>
  <c r="BE501" i="10"/>
  <c r="BE504" i="10"/>
  <c r="BE512" i="10"/>
  <c r="BE513" i="10"/>
  <c r="BE518" i="10"/>
  <c r="BE521" i="10"/>
  <c r="BE525" i="10"/>
  <c r="BE540" i="10"/>
  <c r="BE546" i="10"/>
  <c r="BE550" i="10"/>
  <c r="BE554" i="10"/>
  <c r="BE573" i="10"/>
  <c r="BE591" i="10"/>
  <c r="BE594" i="10"/>
  <c r="BE598" i="10"/>
  <c r="BE609" i="10"/>
  <c r="BE611" i="10"/>
  <c r="BE613" i="10"/>
  <c r="BE623" i="10"/>
  <c r="BE627" i="10"/>
  <c r="BE628" i="10"/>
  <c r="BE630" i="10"/>
  <c r="BE635" i="10"/>
  <c r="BE641" i="10"/>
  <c r="BE649" i="10"/>
  <c r="BE656" i="10"/>
  <c r="BE663" i="10"/>
  <c r="BE669" i="10"/>
  <c r="BE671" i="10"/>
  <c r="BE674" i="10"/>
  <c r="BK151" i="10"/>
  <c r="BK150" i="10"/>
  <c r="J150" i="10" s="1"/>
  <c r="J101" i="10" s="1"/>
  <c r="BK158" i="10"/>
  <c r="J158" i="10"/>
  <c r="J104" i="10" s="1"/>
  <c r="J123" i="11"/>
  <c r="BE131" i="11"/>
  <c r="BE141" i="11"/>
  <c r="BE179" i="11"/>
  <c r="BK154" i="11"/>
  <c r="J154" i="11"/>
  <c r="J103" i="11"/>
  <c r="E85" i="12"/>
  <c r="BE136" i="12"/>
  <c r="BE137" i="12"/>
  <c r="BE138" i="12"/>
  <c r="BE139" i="12"/>
  <c r="BE140" i="12"/>
  <c r="BE141" i="12"/>
  <c r="BE148" i="12"/>
  <c r="BE151" i="12"/>
  <c r="BE153" i="12"/>
  <c r="BE154" i="12"/>
  <c r="BE155" i="12"/>
  <c r="BE157" i="12"/>
  <c r="BE166" i="12"/>
  <c r="BE169" i="12"/>
  <c r="BE172" i="12"/>
  <c r="BE174" i="12"/>
  <c r="BE176" i="12"/>
  <c r="BE178" i="12"/>
  <c r="BE182" i="12"/>
  <c r="BE185" i="12"/>
  <c r="BE188" i="12"/>
  <c r="BE193" i="12"/>
  <c r="BE199" i="12"/>
  <c r="BE202" i="12"/>
  <c r="BE205" i="12"/>
  <c r="BE208" i="12"/>
  <c r="BE211" i="12"/>
  <c r="BE212" i="12"/>
  <c r="BE214" i="12"/>
  <c r="BE254" i="12"/>
  <c r="BE272" i="12"/>
  <c r="BE128" i="13"/>
  <c r="BE129" i="13"/>
  <c r="BE134" i="13"/>
  <c r="BE135" i="13"/>
  <c r="BE138" i="13"/>
  <c r="BE139" i="13"/>
  <c r="BE140" i="13"/>
  <c r="BE141" i="13"/>
  <c r="BE151" i="13"/>
  <c r="BE153" i="13"/>
  <c r="BE157" i="13"/>
  <c r="BE164" i="13"/>
  <c r="BE165" i="13"/>
  <c r="BE166" i="13"/>
  <c r="BE173" i="13"/>
  <c r="F94" i="14"/>
  <c r="BE133" i="14"/>
  <c r="BE136" i="14"/>
  <c r="BE137" i="14"/>
  <c r="BE146" i="14"/>
  <c r="BE154" i="14"/>
  <c r="BE155" i="14"/>
  <c r="BE156" i="14"/>
  <c r="BE162" i="14"/>
  <c r="BE167" i="14"/>
  <c r="E85" i="15"/>
  <c r="F122" i="15"/>
  <c r="BE169" i="15"/>
  <c r="BE189" i="15"/>
  <c r="BE204" i="15"/>
  <c r="BE220" i="15"/>
  <c r="BE240" i="15"/>
  <c r="BE255" i="15"/>
  <c r="BE271" i="15"/>
  <c r="E115" i="16"/>
  <c r="BE186" i="16"/>
  <c r="BE191" i="16"/>
  <c r="BE192" i="16"/>
  <c r="BE208" i="16"/>
  <c r="BE244" i="16"/>
  <c r="BE252" i="16"/>
  <c r="BE276" i="16"/>
  <c r="BE280" i="16"/>
  <c r="BE287" i="16"/>
  <c r="BE293" i="16"/>
  <c r="BE294" i="16"/>
  <c r="BE299" i="16"/>
  <c r="BE362" i="16"/>
  <c r="BE394" i="16"/>
  <c r="BE398" i="16"/>
  <c r="BE433" i="16"/>
  <c r="BE442" i="16"/>
  <c r="BE446" i="16"/>
  <c r="E85" i="17"/>
  <c r="F92" i="17"/>
  <c r="BE125" i="17"/>
  <c r="BE137" i="17"/>
  <c r="BE145" i="17"/>
  <c r="BE149" i="17"/>
  <c r="BE161" i="17"/>
  <c r="E85" i="18"/>
  <c r="J89" i="18"/>
  <c r="F119" i="18"/>
  <c r="BE145" i="18"/>
  <c r="BE173" i="18"/>
  <c r="BE179" i="18"/>
  <c r="BE195" i="18"/>
  <c r="BE208" i="18"/>
  <c r="BE232" i="18"/>
  <c r="J148" i="2"/>
  <c r="BE162" i="2"/>
  <c r="BE172" i="2"/>
  <c r="BE297" i="2"/>
  <c r="BE310" i="2"/>
  <c r="BE1253" i="2"/>
  <c r="BE1277" i="2"/>
  <c r="BE1623" i="2"/>
  <c r="BE1862" i="2"/>
  <c r="BE1888" i="2"/>
  <c r="BE1932" i="2"/>
  <c r="BE2317" i="2"/>
  <c r="BE2320" i="2"/>
  <c r="BE2358" i="2"/>
  <c r="BE2370" i="2"/>
  <c r="BE2382" i="2"/>
  <c r="BE2398" i="2"/>
  <c r="BE2415" i="2"/>
  <c r="BE2432" i="2"/>
  <c r="BE2442" i="2"/>
  <c r="BE2452" i="2"/>
  <c r="BE2467" i="2"/>
  <c r="BE2515" i="2"/>
  <c r="BE2527" i="2"/>
  <c r="BE2552" i="2"/>
  <c r="BE2576" i="2"/>
  <c r="BE2585" i="2"/>
  <c r="BE2812" i="2"/>
  <c r="BE2936" i="2"/>
  <c r="BE3175" i="2"/>
  <c r="BE3284" i="2"/>
  <c r="BE3286" i="2"/>
  <c r="BE3299" i="2"/>
  <c r="BE3323" i="2"/>
  <c r="BE3457" i="2"/>
  <c r="BE3610" i="2"/>
  <c r="BE3620" i="2"/>
  <c r="BE3693" i="2"/>
  <c r="BE3694" i="2"/>
  <c r="BE3696" i="2"/>
  <c r="BE3723" i="2"/>
  <c r="BE3729" i="2"/>
  <c r="BE3753" i="2"/>
  <c r="BE3771" i="2"/>
  <c r="BE3789" i="2"/>
  <c r="BE3826" i="2"/>
  <c r="BE3838" i="2"/>
  <c r="BE3863" i="2"/>
  <c r="BE3875" i="2"/>
  <c r="BE3905" i="2"/>
  <c r="BE3931" i="2"/>
  <c r="BE3953" i="2"/>
  <c r="BE3959" i="2"/>
  <c r="BE3977" i="2"/>
  <c r="BE3983" i="2"/>
  <c r="BE4026" i="2"/>
  <c r="BE4054" i="2"/>
  <c r="BE4082" i="2"/>
  <c r="BE4101" i="2"/>
  <c r="BE4141" i="2"/>
  <c r="BE4151" i="2"/>
  <c r="BE4166" i="2"/>
  <c r="BE4191" i="2"/>
  <c r="BE4216" i="2"/>
  <c r="BE4243" i="2"/>
  <c r="BE4258" i="2"/>
  <c r="BE4288" i="2"/>
  <c r="BE4303" i="2"/>
  <c r="BE4312" i="2"/>
  <c r="BE4320" i="2"/>
  <c r="BE4328" i="2"/>
  <c r="BE4344" i="2"/>
  <c r="BE4354" i="2"/>
  <c r="BE4359" i="2"/>
  <c r="BE4369" i="2"/>
  <c r="BE4379" i="2"/>
  <c r="BE4384" i="2"/>
  <c r="BE4394" i="2"/>
  <c r="BE4404" i="2"/>
  <c r="BE4419" i="2"/>
  <c r="BE4429" i="2"/>
  <c r="BE4439" i="2"/>
  <c r="BE4454" i="2"/>
  <c r="BE4464" i="2"/>
  <c r="BE4474" i="2"/>
  <c r="BE4480" i="2"/>
  <c r="BE4497" i="2"/>
  <c r="BE4515" i="2"/>
  <c r="BE4532" i="2"/>
  <c r="BE4537" i="2"/>
  <c r="BE4547" i="2"/>
  <c r="BE4578" i="2"/>
  <c r="BE4580" i="2"/>
  <c r="BE4613" i="2"/>
  <c r="BE4826" i="2"/>
  <c r="BE5044" i="2"/>
  <c r="BE5087" i="2"/>
  <c r="BE5125" i="2"/>
  <c r="BE5131" i="2"/>
  <c r="BE5229" i="2"/>
  <c r="BE5337" i="2"/>
  <c r="BE5355" i="2"/>
  <c r="BE5366" i="2"/>
  <c r="BE5371" i="2"/>
  <c r="BE5403" i="2"/>
  <c r="BE5405" i="2"/>
  <c r="BE5698" i="2"/>
  <c r="BE5701" i="2"/>
  <c r="BE5758" i="2"/>
  <c r="BE5807" i="2"/>
  <c r="BE5898" i="2"/>
  <c r="BE5965" i="2"/>
  <c r="BE6242" i="2"/>
  <c r="BE6324" i="2"/>
  <c r="BE6332" i="2"/>
  <c r="BE6369" i="2"/>
  <c r="BE6387" i="2"/>
  <c r="BE6389" i="2"/>
  <c r="BE6606" i="2"/>
  <c r="BE6673" i="2"/>
  <c r="BE6679" i="2"/>
  <c r="BK3923" i="2"/>
  <c r="J3923" i="2"/>
  <c r="J120" i="2" s="1"/>
  <c r="J91" i="3"/>
  <c r="E112" i="3"/>
  <c r="BE133" i="3"/>
  <c r="BE229" i="4"/>
  <c r="BE232" i="4"/>
  <c r="BE241" i="4"/>
  <c r="BE256" i="4"/>
  <c r="BE266" i="4"/>
  <c r="BE269" i="4"/>
  <c r="BE275" i="4"/>
  <c r="BE281" i="4"/>
  <c r="BE302" i="4"/>
  <c r="BE308" i="4"/>
  <c r="BE317" i="4"/>
  <c r="BE326" i="4"/>
  <c r="BE338" i="4"/>
  <c r="BE344" i="4"/>
  <c r="BE350" i="4"/>
  <c r="BE365" i="4"/>
  <c r="BE374" i="4"/>
  <c r="BE384" i="4"/>
  <c r="BE390" i="4"/>
  <c r="BE396" i="4"/>
  <c r="BE411" i="4"/>
  <c r="BE414" i="4"/>
  <c r="BE417" i="4"/>
  <c r="BE423" i="4"/>
  <c r="BE429" i="4"/>
  <c r="BE435" i="4"/>
  <c r="BE444" i="4"/>
  <c r="BE456" i="4"/>
  <c r="BE468" i="4"/>
  <c r="BE481" i="4"/>
  <c r="BE487" i="4"/>
  <c r="BE490" i="4"/>
  <c r="BE493" i="4"/>
  <c r="BE136" i="5"/>
  <c r="BE144" i="5"/>
  <c r="BE148" i="5"/>
  <c r="BE150" i="5"/>
  <c r="BE152" i="5"/>
  <c r="BE157" i="5"/>
  <c r="BE159" i="5"/>
  <c r="BE172" i="5"/>
  <c r="BE190" i="5"/>
  <c r="BE195" i="5"/>
  <c r="BE215" i="5"/>
  <c r="BE231" i="5"/>
  <c r="BE235" i="5"/>
  <c r="BE240" i="5"/>
  <c r="BE242" i="5"/>
  <c r="BE245" i="5"/>
  <c r="BE247" i="5"/>
  <c r="BE249" i="5"/>
  <c r="BE252" i="5"/>
  <c r="BE257" i="5"/>
  <c r="BE259" i="5"/>
  <c r="BE261" i="5"/>
  <c r="BE262" i="5"/>
  <c r="BE264" i="5"/>
  <c r="BE266" i="5"/>
  <c r="BE269" i="5"/>
  <c r="BE289" i="5"/>
  <c r="BE297" i="5"/>
  <c r="BE316" i="5"/>
  <c r="BE333" i="5"/>
  <c r="BE348" i="5"/>
  <c r="BE352" i="5"/>
  <c r="BE357" i="5"/>
  <c r="BE385" i="5"/>
  <c r="BE417" i="5"/>
  <c r="BE425" i="5"/>
  <c r="BE430" i="5"/>
  <c r="BE444" i="5"/>
  <c r="BE452" i="5"/>
  <c r="BE460" i="5"/>
  <c r="BE461" i="5"/>
  <c r="BE466" i="5"/>
  <c r="BE468" i="5"/>
  <c r="BE476" i="5"/>
  <c r="BE484" i="5"/>
  <c r="BE492" i="5"/>
  <c r="BE494" i="5"/>
  <c r="BE496" i="5"/>
  <c r="BE503" i="5"/>
  <c r="BE507" i="5"/>
  <c r="BE509" i="5"/>
  <c r="BE511" i="5"/>
  <c r="BE512" i="5"/>
  <c r="BE513" i="5"/>
  <c r="BE514" i="5"/>
  <c r="J93" i="6"/>
  <c r="BE134" i="6"/>
  <c r="BE138" i="6"/>
  <c r="BE147" i="6"/>
  <c r="BE199" i="6"/>
  <c r="BE207" i="6"/>
  <c r="BE216" i="6"/>
  <c r="BE218" i="6"/>
  <c r="BE220" i="6"/>
  <c r="BE228" i="6"/>
  <c r="BE236" i="6"/>
  <c r="BE241" i="6"/>
  <c r="BE245" i="6"/>
  <c r="BE254" i="6"/>
  <c r="BE287" i="6"/>
  <c r="BE295" i="6"/>
  <c r="BE297" i="6"/>
  <c r="BE324" i="6"/>
  <c r="BE343" i="6"/>
  <c r="BE344" i="6"/>
  <c r="E85" i="7"/>
  <c r="F145" i="7"/>
  <c r="BE177" i="7"/>
  <c r="BE213" i="7"/>
  <c r="BE244" i="7"/>
  <c r="BE249" i="7"/>
  <c r="BE261" i="7"/>
  <c r="BE273" i="7"/>
  <c r="BE280" i="7"/>
  <c r="BE297" i="7"/>
  <c r="BE316" i="7"/>
  <c r="BE357" i="7"/>
  <c r="BE377" i="7"/>
  <c r="BE401" i="7"/>
  <c r="BE479" i="7"/>
  <c r="BE496" i="7"/>
  <c r="BE528" i="7"/>
  <c r="BE548" i="7"/>
  <c r="BE556" i="7"/>
  <c r="BE560" i="7"/>
  <c r="BE564" i="7"/>
  <c r="BE576" i="7"/>
  <c r="BE625" i="7"/>
  <c r="BE629" i="7"/>
  <c r="BE649" i="7"/>
  <c r="BE660" i="7"/>
  <c r="BE672" i="7"/>
  <c r="BE677" i="7"/>
  <c r="BE689" i="7"/>
  <c r="BE701" i="7"/>
  <c r="BE708" i="7"/>
  <c r="BE737" i="7"/>
  <c r="BE814" i="7"/>
  <c r="BE826" i="7"/>
  <c r="BE859" i="7"/>
  <c r="BE872" i="7"/>
  <c r="BE911" i="7"/>
  <c r="BE954" i="7"/>
  <c r="BE962" i="7"/>
  <c r="BE994" i="7"/>
  <c r="BE998" i="7"/>
  <c r="BE1018" i="7"/>
  <c r="BE1038" i="7"/>
  <c r="BE1057" i="7"/>
  <c r="BE1118" i="7"/>
  <c r="BE1123" i="7"/>
  <c r="BE1130" i="7"/>
  <c r="BE1171" i="7"/>
  <c r="BE1190" i="7"/>
  <c r="BE1214" i="7"/>
  <c r="BE1234" i="7"/>
  <c r="BE1260" i="7"/>
  <c r="BE1264" i="7"/>
  <c r="BE1349" i="7"/>
  <c r="BE1396" i="7"/>
  <c r="BE1404" i="7"/>
  <c r="BE1416" i="7"/>
  <c r="BE1472" i="7"/>
  <c r="BE1488" i="7"/>
  <c r="BE1520" i="7"/>
  <c r="BE1568" i="7"/>
  <c r="BE1575" i="7"/>
  <c r="BE1604" i="7"/>
  <c r="BE1660" i="7"/>
  <c r="BE1682" i="7"/>
  <c r="BE1686" i="7"/>
  <c r="BE1690" i="7"/>
  <c r="BE1698" i="7"/>
  <c r="BE1702" i="7"/>
  <c r="BE1741" i="7"/>
  <c r="BE1780" i="7"/>
  <c r="BE1797" i="7"/>
  <c r="BE1805" i="7"/>
  <c r="BE1809" i="7"/>
  <c r="BE1853" i="7"/>
  <c r="BE1861" i="7"/>
  <c r="BE1877" i="7"/>
  <c r="BE1881" i="7"/>
  <c r="BE1882" i="7"/>
  <c r="BE1893" i="7"/>
  <c r="BE1909" i="7"/>
  <c r="BE1911" i="7"/>
  <c r="BE1935" i="7"/>
  <c r="BE1939" i="7"/>
  <c r="BE1943" i="7"/>
  <c r="BE1955" i="7"/>
  <c r="BE1958" i="7"/>
  <c r="BE1970" i="7"/>
  <c r="BE1982" i="7"/>
  <c r="BE1994" i="7"/>
  <c r="BE2005" i="7"/>
  <c r="BE2009" i="7"/>
  <c r="BE2019" i="7"/>
  <c r="BE2030" i="7"/>
  <c r="BE2034" i="7"/>
  <c r="BE2041" i="7"/>
  <c r="BE2056" i="7"/>
  <c r="BE2083" i="7"/>
  <c r="BE2087" i="7"/>
  <c r="BE2091" i="7"/>
  <c r="BE2096" i="7"/>
  <c r="BE2134" i="7"/>
  <c r="BE2142" i="7"/>
  <c r="BE2146" i="7"/>
  <c r="BE2165" i="7"/>
  <c r="BE2191" i="7"/>
  <c r="BE2211" i="7"/>
  <c r="BE2212" i="7"/>
  <c r="BE2236" i="7"/>
  <c r="BE2241" i="7"/>
  <c r="BE2273" i="7"/>
  <c r="BE2281" i="7"/>
  <c r="BE2315" i="7"/>
  <c r="BE2334" i="7"/>
  <c r="BE2379" i="7"/>
  <c r="BE2389" i="7"/>
  <c r="BE2415" i="7"/>
  <c r="BE2423" i="7"/>
  <c r="BE2434" i="7"/>
  <c r="BE2461" i="7"/>
  <c r="BE2470" i="7"/>
  <c r="BE2474" i="7"/>
  <c r="BE2478" i="7"/>
  <c r="BE2482" i="7"/>
  <c r="BE2486" i="7"/>
  <c r="BE2487" i="7"/>
  <c r="BE2489" i="7"/>
  <c r="BE2490" i="7"/>
  <c r="BE2491" i="7"/>
  <c r="BE2492" i="7"/>
  <c r="BE2493" i="7"/>
  <c r="BE2494" i="7"/>
  <c r="BE2495" i="7"/>
  <c r="F94" i="8"/>
  <c r="BE141" i="8"/>
  <c r="BE142" i="8"/>
  <c r="BE143" i="8"/>
  <c r="BE147" i="8"/>
  <c r="BE154" i="8"/>
  <c r="BE158" i="8"/>
  <c r="BE159" i="8"/>
  <c r="BE160" i="8"/>
  <c r="BE161" i="8"/>
  <c r="BE166" i="8"/>
  <c r="BE169" i="8"/>
  <c r="BE171" i="8"/>
  <c r="BE172" i="8"/>
  <c r="BE173" i="8"/>
  <c r="BE174" i="8"/>
  <c r="BE195" i="8"/>
  <c r="BE215" i="8"/>
  <c r="BE220" i="8"/>
  <c r="BE221" i="8"/>
  <c r="BE239" i="8"/>
  <c r="BE244" i="8"/>
  <c r="BE248" i="8"/>
  <c r="BE251" i="8"/>
  <c r="BE252" i="8"/>
  <c r="BE267" i="8"/>
  <c r="BE271" i="8"/>
  <c r="BE272" i="8"/>
  <c r="BE279" i="8"/>
  <c r="BE280" i="8"/>
  <c r="BE281" i="8"/>
  <c r="BE285" i="8"/>
  <c r="BE286" i="8"/>
  <c r="BE287" i="8"/>
  <c r="BE290" i="8"/>
  <c r="BE292" i="8"/>
  <c r="BE296" i="8"/>
  <c r="BE297" i="8"/>
  <c r="BE298" i="8"/>
  <c r="J91" i="9"/>
  <c r="BE131" i="9"/>
  <c r="BE139" i="9"/>
  <c r="BE142" i="9"/>
  <c r="BE154" i="9"/>
  <c r="BE156" i="9"/>
  <c r="BE166" i="9"/>
  <c r="BE176" i="9"/>
  <c r="BE179" i="9"/>
  <c r="BE185" i="9"/>
  <c r="BE186" i="9"/>
  <c r="BE187" i="9"/>
  <c r="BE188" i="9"/>
  <c r="BE189" i="9"/>
  <c r="BE190" i="9"/>
  <c r="BE222" i="9"/>
  <c r="BE236" i="9"/>
  <c r="BE238" i="9"/>
  <c r="BE251" i="9"/>
  <c r="BE257" i="9"/>
  <c r="BE259" i="9"/>
  <c r="BE264" i="9"/>
  <c r="BE266" i="9"/>
  <c r="BE270" i="9"/>
  <c r="BE298" i="9"/>
  <c r="BE302" i="9"/>
  <c r="BE305" i="9"/>
  <c r="BE313" i="9"/>
  <c r="BE326" i="9"/>
  <c r="BE327" i="9"/>
  <c r="BE333" i="9"/>
  <c r="BE144" i="10"/>
  <c r="BE147" i="10"/>
  <c r="BE159" i="10"/>
  <c r="BE162" i="10"/>
  <c r="BE169" i="10"/>
  <c r="BE170" i="10"/>
  <c r="BE172" i="10"/>
  <c r="BE177" i="10"/>
  <c r="BE195" i="10"/>
  <c r="BE202" i="10"/>
  <c r="BE210" i="10"/>
  <c r="BE224" i="10"/>
  <c r="BE232" i="10"/>
  <c r="BE239" i="10"/>
  <c r="BE261" i="10"/>
  <c r="BE271" i="10"/>
  <c r="BE292" i="10"/>
  <c r="BE304" i="10"/>
  <c r="BE310" i="10"/>
  <c r="BE312" i="10"/>
  <c r="BE340" i="10"/>
  <c r="BE350" i="10"/>
  <c r="BE352" i="10"/>
  <c r="BE359" i="10"/>
  <c r="BE364" i="10"/>
  <c r="BE369" i="10"/>
  <c r="BE379" i="10"/>
  <c r="BE387" i="10"/>
  <c r="BE388" i="10"/>
  <c r="BE404" i="10"/>
  <c r="BE415" i="10"/>
  <c r="BE418" i="10"/>
  <c r="BE419" i="10"/>
  <c r="BE435" i="10"/>
  <c r="BE442" i="10"/>
  <c r="BE446" i="10"/>
  <c r="BE453" i="10"/>
  <c r="BE462" i="10"/>
  <c r="BE470" i="10"/>
  <c r="BE475" i="10"/>
  <c r="BE479" i="10"/>
  <c r="BE481" i="10"/>
  <c r="BE494" i="10"/>
  <c r="BE498" i="10"/>
  <c r="BE514" i="10"/>
  <c r="BE527" i="10"/>
  <c r="BE539" i="10"/>
  <c r="BE566" i="10"/>
  <c r="BE571" i="10"/>
  <c r="BE583" i="10"/>
  <c r="BE588" i="10"/>
  <c r="BE595" i="10"/>
  <c r="BE599" i="10"/>
  <c r="BE602" i="10"/>
  <c r="BE621" i="10"/>
  <c r="BE638" i="10"/>
  <c r="BE645" i="10"/>
  <c r="BE647" i="10"/>
  <c r="BE662" i="10"/>
  <c r="BE666" i="10"/>
  <c r="BE692" i="10"/>
  <c r="F94" i="11"/>
  <c r="E117" i="11"/>
  <c r="BE150" i="11"/>
  <c r="BK159" i="11"/>
  <c r="J159" i="11" s="1"/>
  <c r="J104" i="11" s="1"/>
  <c r="BK169" i="11"/>
  <c r="J169" i="11"/>
  <c r="J106" i="11" s="1"/>
  <c r="F94" i="12"/>
  <c r="J124" i="12"/>
  <c r="BE135" i="12"/>
  <c r="BE143" i="12"/>
  <c r="BE149" i="12"/>
  <c r="BE156" i="12"/>
  <c r="BE158" i="12"/>
  <c r="BE216" i="12"/>
  <c r="BE221" i="12"/>
  <c r="BE227" i="12"/>
  <c r="BE231" i="12"/>
  <c r="BE234" i="12"/>
  <c r="BE242" i="12"/>
  <c r="BE244" i="12"/>
  <c r="BE246" i="12"/>
  <c r="BE249" i="12"/>
  <c r="BE259" i="12"/>
  <c r="BE261" i="12"/>
  <c r="BE262" i="12"/>
  <c r="BE270" i="12"/>
  <c r="BE271" i="12"/>
  <c r="BE274" i="12"/>
  <c r="BE277" i="12"/>
  <c r="J91" i="13"/>
  <c r="F94" i="13"/>
  <c r="BE126" i="13"/>
  <c r="BE127" i="13"/>
  <c r="BE145" i="13"/>
  <c r="BE146" i="13"/>
  <c r="BE148" i="13"/>
  <c r="BE150" i="13"/>
  <c r="BE155" i="13"/>
  <c r="BE162" i="13"/>
  <c r="BE163" i="13"/>
  <c r="BE168" i="13"/>
  <c r="BE169" i="13"/>
  <c r="BE180" i="13"/>
  <c r="J115" i="14"/>
  <c r="BE123" i="14"/>
  <c r="BE130" i="14"/>
  <c r="BE131" i="14"/>
  <c r="BE144" i="14"/>
  <c r="BE145" i="14"/>
  <c r="BE149" i="14"/>
  <c r="BE150" i="14"/>
  <c r="BE151" i="14"/>
  <c r="BE157" i="14"/>
  <c r="BE166" i="14"/>
  <c r="BE144" i="15"/>
  <c r="BE159" i="15"/>
  <c r="BE179" i="15"/>
  <c r="BE210" i="15"/>
  <c r="BE226" i="15"/>
  <c r="BE249" i="15"/>
  <c r="BE267" i="15"/>
  <c r="F92" i="16"/>
  <c r="BE127" i="16"/>
  <c r="BE138" i="16"/>
  <c r="BE148" i="16"/>
  <c r="BE171" i="16"/>
  <c r="BE198" i="16"/>
  <c r="BE240" i="16"/>
  <c r="BE409" i="16"/>
  <c r="BE432" i="16"/>
  <c r="BE436" i="16"/>
  <c r="BE449" i="16"/>
  <c r="J110" i="17"/>
  <c r="BE117" i="17"/>
  <c r="BE133" i="17"/>
  <c r="BE141" i="17"/>
  <c r="BE153" i="17"/>
  <c r="BE157" i="17"/>
  <c r="BE177" i="17"/>
  <c r="BE125" i="18"/>
  <c r="BE169" i="18"/>
  <c r="BE229" i="18"/>
  <c r="BE3715" i="2"/>
  <c r="BE3719" i="2"/>
  <c r="BE3721" i="2"/>
  <c r="BE3741" i="2"/>
  <c r="BE3765" i="2"/>
  <c r="BE3777" i="2"/>
  <c r="BE3801" i="2"/>
  <c r="BE3807" i="2"/>
  <c r="BE3869" i="2"/>
  <c r="BE3881" i="2"/>
  <c r="BE3893" i="2"/>
  <c r="BE3911" i="2"/>
  <c r="BE3939" i="2"/>
  <c r="BE3941" i="2"/>
  <c r="BE3971" i="2"/>
  <c r="BE3995" i="2"/>
  <c r="BE4007" i="2"/>
  <c r="BE4019" i="2"/>
  <c r="BE4031" i="2"/>
  <c r="BE4048" i="2"/>
  <c r="BE4065" i="2"/>
  <c r="BE4074" i="2"/>
  <c r="BE4091" i="2"/>
  <c r="BE4106" i="2"/>
  <c r="BE4116" i="2"/>
  <c r="BE4131" i="2"/>
  <c r="BE4146" i="2"/>
  <c r="BE4205" i="2"/>
  <c r="BE4233" i="2"/>
  <c r="BE4238" i="2"/>
  <c r="BE4248" i="2"/>
  <c r="BE4268" i="2"/>
  <c r="BE4278" i="2"/>
  <c r="BE4293" i="2"/>
  <c r="BE4298" i="2"/>
  <c r="BE4308" i="2"/>
  <c r="BE4316" i="2"/>
  <c r="BE4324" i="2"/>
  <c r="BE4334" i="2"/>
  <c r="BE4339" i="2"/>
  <c r="BE4349" i="2"/>
  <c r="BE4364" i="2"/>
  <c r="BE4374" i="2"/>
  <c r="BE4389" i="2"/>
  <c r="BE4399" i="2"/>
  <c r="BE4409" i="2"/>
  <c r="BE4414" i="2"/>
  <c r="BE4424" i="2"/>
  <c r="BE4434" i="2"/>
  <c r="BE4444" i="2"/>
  <c r="BE4449" i="2"/>
  <c r="BE4459" i="2"/>
  <c r="BE4469" i="2"/>
  <c r="BE4485" i="2"/>
  <c r="BE4491" i="2"/>
  <c r="BE4503" i="2"/>
  <c r="BE4509" i="2"/>
  <c r="BE4522" i="2"/>
  <c r="BE4527" i="2"/>
  <c r="BE4542" i="2"/>
  <c r="BE4552" i="2"/>
  <c r="BE4558" i="2"/>
  <c r="BE4566" i="2"/>
  <c r="BE4582" i="2"/>
  <c r="BE4615" i="2"/>
  <c r="BE4617" i="2"/>
  <c r="BE4619" i="2"/>
  <c r="BE5038" i="2"/>
  <c r="BE5050" i="2"/>
  <c r="BE5056" i="2"/>
  <c r="BE5117" i="2"/>
  <c r="BE5327" i="2"/>
  <c r="BE5333" i="2"/>
  <c r="BE5344" i="2"/>
  <c r="BE5348" i="2"/>
  <c r="BE5359" i="2"/>
  <c r="BE5367" i="2"/>
  <c r="BE5369" i="2"/>
  <c r="BE5644" i="2"/>
  <c r="BE5756" i="2"/>
  <c r="BE5896" i="2"/>
  <c r="BE6103" i="2"/>
  <c r="BE6241" i="2"/>
  <c r="BE6248" i="2"/>
  <c r="BE6254" i="2"/>
  <c r="BE6338" i="2"/>
  <c r="BE6344" i="2"/>
  <c r="BE6347" i="2"/>
  <c r="BE6367" i="2"/>
  <c r="BE6481" i="2"/>
  <c r="BE6692" i="2"/>
  <c r="BE6768" i="2"/>
  <c r="BK4557" i="2"/>
  <c r="J4557" i="2"/>
  <c r="J128" i="2"/>
  <c r="BE139" i="3"/>
  <c r="BE145" i="3"/>
  <c r="BE148" i="3"/>
  <c r="BE160" i="3"/>
  <c r="BE166" i="3"/>
  <c r="BE169" i="3"/>
  <c r="BE175" i="3"/>
  <c r="BE184" i="3"/>
  <c r="BE193" i="3"/>
  <c r="BE196" i="3"/>
  <c r="BE207" i="3"/>
  <c r="J91" i="4"/>
  <c r="BE146" i="4"/>
  <c r="BE155" i="4"/>
  <c r="BE164" i="4"/>
  <c r="BE167" i="4"/>
  <c r="BE173" i="4"/>
  <c r="BE179" i="4"/>
  <c r="BE185" i="4"/>
  <c r="BE191" i="4"/>
  <c r="BE193" i="4"/>
  <c r="BE202" i="4"/>
  <c r="BE214" i="4"/>
  <c r="BE223" i="4"/>
  <c r="BE235" i="4"/>
  <c r="BE244" i="4"/>
  <c r="BE250" i="4"/>
  <c r="BE259" i="4"/>
  <c r="BE262" i="4"/>
  <c r="BE263" i="4"/>
  <c r="BE278" i="4"/>
  <c r="BE284" i="4"/>
  <c r="BE290" i="4"/>
  <c r="BE293" i="4"/>
  <c r="BE299" i="4"/>
  <c r="BE305" i="4"/>
  <c r="BE311" i="4"/>
  <c r="BE320" i="4"/>
  <c r="BE329" i="4"/>
  <c r="BE341" i="4"/>
  <c r="BE353" i="4"/>
  <c r="BE356" i="4"/>
  <c r="BE362" i="4"/>
  <c r="BE368" i="4"/>
  <c r="BE381" i="4"/>
  <c r="BE387" i="4"/>
  <c r="BE402" i="4"/>
  <c r="BE408" i="4"/>
  <c r="BE426" i="4"/>
  <c r="BE432" i="4"/>
  <c r="BE438" i="4"/>
  <c r="BE447" i="4"/>
  <c r="BE450" i="4"/>
  <c r="BE459" i="4"/>
  <c r="BE462" i="4"/>
  <c r="BE472" i="4"/>
  <c r="BE474" i="4"/>
  <c r="E85" i="5"/>
  <c r="BE140" i="5"/>
  <c r="BE149" i="5"/>
  <c r="BE151" i="5"/>
  <c r="BE156" i="5"/>
  <c r="BE158" i="5"/>
  <c r="BE160" i="5"/>
  <c r="BE176" i="5"/>
  <c r="BE188" i="5"/>
  <c r="BE203" i="5"/>
  <c r="BE211" i="5"/>
  <c r="BE220" i="5"/>
  <c r="BE228" i="5"/>
  <c r="BE230" i="5"/>
  <c r="BE232" i="5"/>
  <c r="BE241" i="5"/>
  <c r="BE243" i="5"/>
  <c r="BE246" i="5"/>
  <c r="BE248" i="5"/>
  <c r="BE250" i="5"/>
  <c r="BE256" i="5"/>
  <c r="BE260" i="5"/>
  <c r="BE277" i="5"/>
  <c r="BE285" i="5"/>
  <c r="BE293" i="5"/>
  <c r="BE301" i="5"/>
  <c r="BE309" i="5"/>
  <c r="BE313" i="5"/>
  <c r="BE324" i="5"/>
  <c r="BE329" i="5"/>
  <c r="BE337" i="5"/>
  <c r="BE338" i="5"/>
  <c r="BE344" i="5"/>
  <c r="BE361" i="5"/>
  <c r="BE366" i="5"/>
  <c r="BE376" i="5"/>
  <c r="BE384" i="5"/>
  <c r="BE389" i="5"/>
  <c r="BE397" i="5"/>
  <c r="BE404" i="5"/>
  <c r="BE412" i="5"/>
  <c r="BE421" i="5"/>
  <c r="BE436" i="5"/>
  <c r="BE448" i="5"/>
  <c r="BE472" i="5"/>
  <c r="BE480" i="5"/>
  <c r="BE488" i="5"/>
  <c r="BE495" i="5"/>
  <c r="BE498" i="5"/>
  <c r="BE506" i="5"/>
  <c r="BE508" i="5"/>
  <c r="BE142" i="6"/>
  <c r="BE160" i="6"/>
  <c r="BE186" i="6"/>
  <c r="BE203" i="6"/>
  <c r="BE212" i="6"/>
  <c r="BE215" i="6"/>
  <c r="BE217" i="6"/>
  <c r="BE219" i="6"/>
  <c r="BE222" i="6"/>
  <c r="BE224" i="6"/>
  <c r="BE238" i="6"/>
  <c r="BE240" i="6"/>
  <c r="BE243" i="6"/>
  <c r="BE252" i="6"/>
  <c r="BE256" i="6"/>
  <c r="BE258" i="6"/>
  <c r="BE260" i="6"/>
  <c r="BE264" i="6"/>
  <c r="BE269" i="6"/>
  <c r="BE270" i="6"/>
  <c r="BE271" i="6"/>
  <c r="BE272" i="6"/>
  <c r="BE283" i="6"/>
  <c r="BE284" i="6"/>
  <c r="BE286" i="6"/>
  <c r="BE292" i="6"/>
  <c r="BE293" i="6"/>
  <c r="BE298" i="6"/>
  <c r="BE337" i="6"/>
  <c r="BE342" i="6"/>
  <c r="BE345" i="6"/>
  <c r="BE347" i="6"/>
  <c r="BK288" i="6"/>
  <c r="J288" i="6" s="1"/>
  <c r="J106" i="6" s="1"/>
  <c r="BE189" i="7"/>
  <c r="BE237" i="7"/>
  <c r="BE304" i="7"/>
  <c r="BE328" i="7"/>
  <c r="BE343" i="7"/>
  <c r="BE348" i="7"/>
  <c r="BE361" i="7"/>
  <c r="BE373" i="7"/>
  <c r="BE385" i="7"/>
  <c r="BE389" i="7"/>
  <c r="BE397" i="7"/>
  <c r="BE414" i="7"/>
  <c r="BE440" i="7"/>
  <c r="BE516" i="7"/>
  <c r="BE520" i="7"/>
  <c r="BE532" i="7"/>
  <c r="BE552" i="7"/>
  <c r="BE568" i="7"/>
  <c r="BE584" i="7"/>
  <c r="BE600" i="7"/>
  <c r="BE602" i="7"/>
  <c r="BE637" i="7"/>
  <c r="BE653" i="7"/>
  <c r="BE665" i="7"/>
  <c r="BE720" i="7"/>
  <c r="BE725" i="7"/>
  <c r="BE744" i="7"/>
  <c r="BE761" i="7"/>
  <c r="BE790" i="7"/>
  <c r="BE795" i="7"/>
  <c r="BE805" i="7"/>
  <c r="BE843" i="7"/>
  <c r="BE851" i="7"/>
  <c r="BE937" i="7"/>
  <c r="BE950" i="7"/>
  <c r="BE970" i="7"/>
  <c r="BE978" i="7"/>
  <c r="BE982" i="7"/>
  <c r="BE1002" i="7"/>
  <c r="BE1010" i="7"/>
  <c r="BE1022" i="7"/>
  <c r="BE1046" i="7"/>
  <c r="BE1060" i="7"/>
  <c r="BE1091" i="7"/>
  <c r="BE1095" i="7"/>
  <c r="BE1107" i="7"/>
  <c r="BE1135" i="7"/>
  <c r="BE1159" i="7"/>
  <c r="BE1166" i="7"/>
  <c r="BE1178" i="7"/>
  <c r="BE1269" i="7"/>
  <c r="BE1281" i="7"/>
  <c r="BE1362" i="7"/>
  <c r="BE1392" i="7"/>
  <c r="BE1408" i="7"/>
  <c r="BE1436" i="7"/>
  <c r="BE1440" i="7"/>
  <c r="BE1452" i="7"/>
  <c r="BE1490" i="7"/>
  <c r="BE1512" i="7"/>
  <c r="BE1580" i="7"/>
  <c r="BE1599" i="7"/>
  <c r="BE1640" i="7"/>
  <c r="BE1665" i="7"/>
  <c r="BE1669" i="7"/>
  <c r="BE1767" i="7"/>
  <c r="BE1821" i="7"/>
  <c r="BE1829" i="7"/>
  <c r="BE1833" i="7"/>
  <c r="BE1849" i="7"/>
  <c r="BE1873" i="7"/>
  <c r="BE1912" i="7"/>
  <c r="BE1915" i="7"/>
  <c r="BE1931" i="7"/>
  <c r="BE1947" i="7"/>
  <c r="BE1956" i="7"/>
  <c r="BE1978" i="7"/>
  <c r="BE2010" i="7"/>
  <c r="BE2011" i="7"/>
  <c r="BE2015" i="7"/>
  <c r="BE2023" i="7"/>
  <c r="BE2026" i="7"/>
  <c r="BE2071" i="7"/>
  <c r="BE2113" i="7"/>
  <c r="BE2120" i="7"/>
  <c r="BE2125" i="7"/>
  <c r="BE2154" i="7"/>
  <c r="BE2157" i="7"/>
  <c r="BE2183" i="7"/>
  <c r="BE2187" i="7"/>
  <c r="BE2214" i="7"/>
  <c r="BE2222" i="7"/>
  <c r="BE2262" i="7"/>
  <c r="BE2271" i="7"/>
  <c r="BE2299" i="7"/>
  <c r="BE2319" i="7"/>
  <c r="BE2348" i="7"/>
  <c r="BE2366" i="7"/>
  <c r="BE2381" i="7"/>
  <c r="BE2411" i="7"/>
  <c r="BE2432" i="7"/>
  <c r="BE2442" i="7"/>
  <c r="BE2449" i="7"/>
  <c r="BE2456" i="7"/>
  <c r="BE2466" i="7"/>
  <c r="BE136" i="8"/>
  <c r="BE139" i="8"/>
  <c r="BE144" i="8"/>
  <c r="BE149" i="8"/>
  <c r="BE155" i="8"/>
  <c r="BE168" i="8"/>
  <c r="BE175" i="8"/>
  <c r="BE176" i="8"/>
  <c r="BE177" i="8"/>
  <c r="BE192" i="8"/>
  <c r="BE196" i="8"/>
  <c r="BE209" i="8"/>
  <c r="BE211" i="8"/>
  <c r="BE213" i="8"/>
  <c r="BE236" i="8"/>
  <c r="BE243" i="8"/>
  <c r="BE255" i="8"/>
  <c r="BE259" i="8"/>
  <c r="BE269" i="8"/>
  <c r="BE275" i="8"/>
  <c r="BE278" i="8"/>
  <c r="BE288" i="8"/>
  <c r="BE289" i="8"/>
  <c r="BE294" i="8"/>
  <c r="BE295" i="8"/>
  <c r="BE300" i="8"/>
  <c r="BE301" i="8"/>
  <c r="BE302" i="8"/>
  <c r="BE303" i="8"/>
  <c r="BE135" i="9"/>
  <c r="BE152" i="9"/>
  <c r="BE157" i="9"/>
  <c r="BE165" i="9"/>
  <c r="BE170" i="9"/>
  <c r="BE172" i="9"/>
  <c r="BE175" i="9"/>
  <c r="BE180" i="9"/>
  <c r="BE181" i="9"/>
  <c r="BE201" i="9"/>
  <c r="BE210" i="9"/>
  <c r="BE218" i="9"/>
  <c r="BE224" i="9"/>
  <c r="BE233" i="9"/>
  <c r="BE242" i="9"/>
  <c r="BE248" i="9"/>
  <c r="BE250" i="9"/>
  <c r="BE262" i="9"/>
  <c r="BE268" i="9"/>
  <c r="BE275" i="9"/>
  <c r="BE280" i="9"/>
  <c r="BE282" i="9"/>
  <c r="BE288" i="9"/>
  <c r="BE291" i="9"/>
  <c r="BE300" i="9"/>
  <c r="BE304" i="9"/>
  <c r="BE331" i="9"/>
  <c r="E85" i="10"/>
  <c r="J131" i="10"/>
  <c r="BE143" i="10"/>
  <c r="BE145" i="10"/>
  <c r="BE149" i="10"/>
  <c r="BE165" i="10"/>
  <c r="BE167" i="10"/>
  <c r="BE188" i="10"/>
  <c r="BE197" i="10"/>
  <c r="BE199" i="10"/>
  <c r="BE207" i="10"/>
  <c r="BE214" i="10"/>
  <c r="BE218" i="10"/>
  <c r="BE221" i="10"/>
  <c r="BE229" i="10"/>
  <c r="BE244" i="10"/>
  <c r="BE245" i="10"/>
  <c r="BE256" i="10"/>
  <c r="BE260" i="10"/>
  <c r="BE268" i="10"/>
  <c r="BE269" i="10"/>
  <c r="BE273" i="10"/>
  <c r="BE283" i="10"/>
  <c r="BE284" i="10"/>
  <c r="BE302" i="10"/>
  <c r="BE318" i="10"/>
  <c r="BE334" i="10"/>
  <c r="BE339" i="10"/>
  <c r="BE383" i="10"/>
  <c r="BE391" i="10"/>
  <c r="BE500" i="10"/>
  <c r="BE505" i="10"/>
  <c r="BE506" i="10"/>
  <c r="BE507" i="10"/>
  <c r="BE511" i="10"/>
  <c r="BE528" i="10"/>
  <c r="BE531" i="10"/>
  <c r="BE536" i="10"/>
  <c r="BE543" i="10"/>
  <c r="BE559" i="10"/>
  <c r="BE570" i="10"/>
  <c r="BE576" i="10"/>
  <c r="BE579" i="10"/>
  <c r="BE584" i="10"/>
  <c r="BE587" i="10"/>
  <c r="BE603" i="10"/>
  <c r="BE605" i="10"/>
  <c r="BE607" i="10"/>
  <c r="BE617" i="10"/>
  <c r="BE619" i="10"/>
  <c r="BE640" i="10"/>
  <c r="BE643" i="10"/>
  <c r="BE650" i="10"/>
  <c r="BE652" i="10"/>
  <c r="BE654" i="10"/>
  <c r="BE658" i="10"/>
  <c r="BE678" i="10"/>
  <c r="BE683" i="10"/>
  <c r="BE686" i="10"/>
  <c r="BE690" i="10"/>
  <c r="BE694" i="10"/>
  <c r="BE698" i="10"/>
  <c r="BE700" i="10"/>
  <c r="BE702" i="10"/>
  <c r="BE704" i="10"/>
  <c r="BE145" i="11"/>
  <c r="BE155" i="11"/>
  <c r="BE160" i="11"/>
  <c r="BE175" i="11"/>
  <c r="BK135" i="11"/>
  <c r="J135" i="11"/>
  <c r="J100" i="11"/>
  <c r="BE132" i="12"/>
  <c r="BE133" i="12"/>
  <c r="BE144" i="12"/>
  <c r="BE146" i="12"/>
  <c r="BE147" i="12"/>
  <c r="BE150" i="12"/>
  <c r="BE170" i="12"/>
  <c r="BE171" i="12"/>
  <c r="BE173" i="12"/>
  <c r="BE175" i="12"/>
  <c r="BE177" i="12"/>
  <c r="BE181" i="12"/>
  <c r="BE183" i="12"/>
  <c r="BE189" i="12"/>
  <c r="BE190" i="12"/>
  <c r="BE192" i="12"/>
  <c r="BE194" i="12"/>
  <c r="BE195" i="12"/>
  <c r="BE197" i="12"/>
  <c r="BE200" i="12"/>
  <c r="BE204" i="12"/>
  <c r="BE206" i="12"/>
  <c r="BE210" i="12"/>
  <c r="BE213" i="12"/>
  <c r="BE215" i="12"/>
  <c r="BE219" i="12"/>
  <c r="BE229" i="12"/>
  <c r="BE232" i="12"/>
  <c r="BE235" i="12"/>
  <c r="BE238" i="12"/>
  <c r="BE243" i="12"/>
  <c r="BE250" i="12"/>
  <c r="BE253" i="12"/>
  <c r="BE255" i="12"/>
  <c r="BE258" i="12"/>
  <c r="BE260" i="12"/>
  <c r="BE267" i="12"/>
  <c r="BE268" i="12"/>
  <c r="BE275" i="12"/>
  <c r="BE278" i="12"/>
  <c r="BE279" i="12"/>
  <c r="BE281" i="12"/>
  <c r="BE132" i="13"/>
  <c r="BE143" i="13"/>
  <c r="BE144" i="13"/>
  <c r="BE152" i="13"/>
  <c r="BE156" i="13"/>
  <c r="BE161" i="13"/>
  <c r="BE167" i="13"/>
  <c r="BE170" i="13"/>
  <c r="BE172" i="13"/>
  <c r="BE187" i="13"/>
  <c r="BK186" i="13"/>
  <c r="J186" i="13" s="1"/>
  <c r="J102" i="13" s="1"/>
  <c r="E109" i="14"/>
  <c r="BE124" i="14"/>
  <c r="BE132" i="14"/>
  <c r="BE135" i="14"/>
  <c r="BE138" i="14"/>
  <c r="BE140" i="14"/>
  <c r="BE152" i="14"/>
  <c r="BE158" i="14"/>
  <c r="BE159" i="14"/>
  <c r="BE163" i="14"/>
  <c r="BE168" i="14"/>
  <c r="BE169" i="14"/>
  <c r="J119" i="15"/>
  <c r="BE127" i="15"/>
  <c r="BE135" i="15"/>
  <c r="BE149" i="15"/>
  <c r="BE154" i="15"/>
  <c r="BE164" i="15"/>
  <c r="BE231" i="15"/>
  <c r="BE276" i="15"/>
  <c r="BK209" i="15"/>
  <c r="J209" i="15" s="1"/>
  <c r="J101" i="15" s="1"/>
  <c r="J89" i="16"/>
  <c r="BE139" i="16"/>
  <c r="BE141" i="16"/>
  <c r="BE178" i="16"/>
  <c r="BE185" i="16"/>
  <c r="BE189" i="16"/>
  <c r="BE229" i="16"/>
  <c r="BE236" i="16"/>
  <c r="BE264" i="16"/>
  <c r="BE284" i="16"/>
  <c r="BE290" i="16"/>
  <c r="BE391" i="16"/>
  <c r="BE447" i="16"/>
  <c r="BE448" i="16"/>
  <c r="BE129" i="17"/>
  <c r="BE173" i="17"/>
  <c r="BE154" i="18"/>
  <c r="BE162" i="18"/>
  <c r="BE182" i="18"/>
  <c r="BE217" i="18"/>
  <c r="BE157" i="2"/>
  <c r="BE167" i="2"/>
  <c r="BE197" i="2"/>
  <c r="BE304" i="2"/>
  <c r="BE316" i="2"/>
  <c r="BE322" i="2"/>
  <c r="BE329" i="2"/>
  <c r="BE339" i="2"/>
  <c r="BE346" i="2"/>
  <c r="BE360" i="2"/>
  <c r="BE365" i="2"/>
  <c r="BE768" i="2"/>
  <c r="BE1285" i="2"/>
  <c r="BE1299" i="2"/>
  <c r="BE1304" i="2"/>
  <c r="BE1634" i="2"/>
  <c r="BE1896" i="2"/>
  <c r="BE1919" i="2"/>
  <c r="BE1943" i="2"/>
  <c r="BE2305" i="2"/>
  <c r="BE2335" i="2"/>
  <c r="BE2340" i="2"/>
  <c r="BE2352" i="2"/>
  <c r="BE2364" i="2"/>
  <c r="BE2376" i="2"/>
  <c r="BE2393" i="2"/>
  <c r="BE2409" i="2"/>
  <c r="BE2427" i="2"/>
  <c r="BE2437" i="2"/>
  <c r="BE2447" i="2"/>
  <c r="BE2462" i="2"/>
  <c r="BE2472" i="2"/>
  <c r="BE2484" i="2"/>
  <c r="BE2490" i="2"/>
  <c r="BE2503" i="2"/>
  <c r="BE2521" i="2"/>
  <c r="BE2533" i="2"/>
  <c r="BE2546" i="2"/>
  <c r="BE2558" i="2"/>
  <c r="BE2573" i="2"/>
  <c r="BE2579" i="2"/>
  <c r="BE2690" i="2"/>
  <c r="BE2814" i="2"/>
  <c r="BE2817" i="2"/>
  <c r="BE3174" i="2"/>
  <c r="BE3297" i="2"/>
  <c r="BE3321" i="2"/>
  <c r="BE3322" i="2"/>
  <c r="BE3408" i="2"/>
  <c r="BE3498" i="2"/>
  <c r="BE3604" i="2"/>
  <c r="BE3659" i="2"/>
  <c r="BE3717" i="2"/>
  <c r="BE3735" i="2"/>
  <c r="BE3747" i="2"/>
  <c r="BE3759" i="2"/>
  <c r="BE3783" i="2"/>
  <c r="BE3795" i="2"/>
  <c r="BE3813" i="2"/>
  <c r="BE3820" i="2"/>
  <c r="BE3832" i="2"/>
  <c r="BE3844" i="2"/>
  <c r="BE3850" i="2"/>
  <c r="BE3857" i="2"/>
  <c r="BE3887" i="2"/>
  <c r="BE3899" i="2"/>
  <c r="BE3917" i="2"/>
  <c r="BE3924" i="2"/>
  <c r="BE3947" i="2"/>
  <c r="BE3965" i="2"/>
  <c r="BE3989" i="2"/>
  <c r="BE4001" i="2"/>
  <c r="BE4013" i="2"/>
  <c r="BE4036" i="2"/>
  <c r="BE4042" i="2"/>
  <c r="BE4060" i="2"/>
  <c r="BE4096" i="2"/>
  <c r="BE4111" i="2"/>
  <c r="BE4121" i="2"/>
  <c r="BE4126" i="2"/>
  <c r="BE4136" i="2"/>
  <c r="BE4156" i="2"/>
  <c r="BE4161" i="2"/>
  <c r="BE4171" i="2"/>
  <c r="BE4176" i="2"/>
  <c r="BE4181" i="2"/>
  <c r="BE4186" i="2"/>
  <c r="BE4196" i="2"/>
  <c r="BE4228" i="2"/>
  <c r="BE4253" i="2"/>
  <c r="BE4263" i="2"/>
  <c r="BE4273" i="2"/>
  <c r="BE4283" i="2"/>
  <c r="BK2319" i="2"/>
  <c r="J2319" i="2" s="1"/>
  <c r="J106" i="2" s="1"/>
  <c r="BK2339" i="2"/>
  <c r="J2339" i="2"/>
  <c r="J107" i="2" s="1"/>
  <c r="BK3720" i="2"/>
  <c r="J3720" i="2"/>
  <c r="J116" i="2"/>
  <c r="BK4025" i="2"/>
  <c r="J4025" i="2" s="1"/>
  <c r="J123" i="2" s="1"/>
  <c r="F94" i="3"/>
  <c r="BE127" i="3"/>
  <c r="BE130" i="3"/>
  <c r="BE136" i="3"/>
  <c r="BE142" i="3"/>
  <c r="BE151" i="3"/>
  <c r="BE154" i="3"/>
  <c r="BE157" i="3"/>
  <c r="BE163" i="3"/>
  <c r="BE172" i="3"/>
  <c r="BE178" i="3"/>
  <c r="BE181" i="3"/>
  <c r="BE187" i="3"/>
  <c r="BE190" i="3"/>
  <c r="BE199" i="3"/>
  <c r="BE204" i="3"/>
  <c r="E85" i="4"/>
  <c r="BE133" i="4"/>
  <c r="BE136" i="4"/>
  <c r="BE143" i="4"/>
  <c r="BE149" i="4"/>
  <c r="BE158" i="4"/>
  <c r="BE170" i="4"/>
  <c r="BE196" i="4"/>
  <c r="BE208" i="4"/>
  <c r="BE348" i="6"/>
  <c r="BE349" i="6"/>
  <c r="BE173" i="7"/>
  <c r="BE181" i="7"/>
  <c r="BE208" i="7"/>
  <c r="BE232" i="7"/>
  <c r="BE268" i="7"/>
  <c r="BE333" i="7"/>
  <c r="BE353" i="7"/>
  <c r="BE369" i="7"/>
  <c r="BE393" i="7"/>
  <c r="BE466" i="7"/>
  <c r="BE492" i="7"/>
  <c r="BE500" i="7"/>
  <c r="BE512" i="7"/>
  <c r="BE524" i="7"/>
  <c r="BE536" i="7"/>
  <c r="BE540" i="7"/>
  <c r="BE544" i="7"/>
  <c r="BE580" i="7"/>
  <c r="BE589" i="7"/>
  <c r="BE591" i="7"/>
  <c r="BE599" i="7"/>
  <c r="BE641" i="7"/>
  <c r="BE645" i="7"/>
  <c r="BE696" i="7"/>
  <c r="BE773" i="7"/>
  <c r="BE810" i="7"/>
  <c r="BE818" i="7"/>
  <c r="BE822" i="7"/>
  <c r="BE835" i="7"/>
  <c r="BE855" i="7"/>
  <c r="BE898" i="7"/>
  <c r="BE924" i="7"/>
  <c r="BE966" i="7"/>
  <c r="BE1006" i="7"/>
  <c r="BE1030" i="7"/>
  <c r="BE1042" i="7"/>
  <c r="BE1047" i="7"/>
  <c r="BE1049" i="7"/>
  <c r="BE1087" i="7"/>
  <c r="BE1111" i="7"/>
  <c r="BE1219" i="7"/>
  <c r="BE1229" i="7"/>
  <c r="BE1248" i="7"/>
  <c r="BE1256" i="7"/>
  <c r="BE1277" i="7"/>
  <c r="BE1285" i="7"/>
  <c r="BE1293" i="7"/>
  <c r="BE1297" i="7"/>
  <c r="BE1310" i="7"/>
  <c r="BE1336" i="7"/>
  <c r="BE1412" i="7"/>
  <c r="BE1424" i="7"/>
  <c r="BE1432" i="7"/>
  <c r="BE1460" i="7"/>
  <c r="BE1464" i="7"/>
  <c r="BE1476" i="7"/>
  <c r="BE1516" i="7"/>
  <c r="BE1532" i="7"/>
  <c r="BE1544" i="7"/>
  <c r="BE1551" i="7"/>
  <c r="BE1556" i="7"/>
  <c r="BE1563" i="7"/>
  <c r="BE1611" i="7"/>
  <c r="BE1623" i="7"/>
  <c r="BE1628" i="7"/>
  <c r="BE1635" i="7"/>
  <c r="BE1645" i="7"/>
  <c r="BE1728" i="7"/>
  <c r="BE1801" i="7"/>
  <c r="BE1825" i="7"/>
  <c r="BE1841" i="7"/>
  <c r="BE1857" i="7"/>
  <c r="BE1892" i="7"/>
  <c r="BE1895" i="7"/>
  <c r="BE1908" i="7"/>
  <c r="BE1916" i="7"/>
  <c r="BE1917" i="7"/>
  <c r="BE1919" i="7"/>
  <c r="BE1974" i="7"/>
  <c r="BE1986" i="7"/>
  <c r="BE2001" i="7"/>
  <c r="BE2024" i="7"/>
  <c r="BE2049" i="7"/>
  <c r="BE2079" i="7"/>
  <c r="BE2095" i="7"/>
  <c r="BE2106" i="7"/>
  <c r="BE2138" i="7"/>
  <c r="BE2172" i="7"/>
  <c r="BE2199" i="7"/>
  <c r="BE2229" i="7"/>
  <c r="BE2246" i="7"/>
  <c r="BE2254" i="7"/>
  <c r="BE2266" i="7"/>
  <c r="BE2303" i="7"/>
  <c r="BE2323" i="7"/>
  <c r="BE2341" i="7"/>
  <c r="BE2362" i="7"/>
  <c r="BE2374" i="7"/>
  <c r="BE2403" i="7"/>
  <c r="BE2407" i="7"/>
  <c r="BE2419" i="7"/>
  <c r="BE2427" i="7"/>
  <c r="BE134" i="8"/>
  <c r="BE137" i="8"/>
  <c r="BE138" i="8"/>
  <c r="BE145" i="8"/>
  <c r="BE146" i="8"/>
  <c r="BE151" i="8"/>
  <c r="BE152" i="8"/>
  <c r="BE153" i="8"/>
  <c r="BE156" i="8"/>
  <c r="BE165" i="8"/>
  <c r="BE181" i="8"/>
  <c r="BE182" i="8"/>
  <c r="BE186" i="8"/>
  <c r="BE190" i="8"/>
  <c r="BE191" i="8"/>
  <c r="BE194" i="8"/>
  <c r="BE200" i="8"/>
  <c r="BE212" i="8"/>
  <c r="BE214" i="8"/>
  <c r="BE224" i="8"/>
  <c r="BE226" i="8"/>
  <c r="BE227" i="8"/>
  <c r="BE245" i="8"/>
  <c r="BE246" i="8"/>
  <c r="BE249" i="8"/>
  <c r="BE268" i="8"/>
  <c r="BE274" i="8"/>
  <c r="BE284" i="8"/>
  <c r="F94" i="9"/>
  <c r="BE130" i="9"/>
  <c r="BE150" i="9"/>
  <c r="BE159" i="9"/>
  <c r="BE160" i="9"/>
  <c r="BE162" i="9"/>
  <c r="BE168" i="9"/>
  <c r="BE171" i="9"/>
  <c r="BE173" i="9"/>
  <c r="BE174" i="9"/>
  <c r="BE177" i="9"/>
  <c r="BE193" i="9"/>
  <c r="BE196" i="9"/>
  <c r="BE203" i="9"/>
  <c r="BE227" i="9"/>
  <c r="BE231" i="9"/>
  <c r="BE278" i="9"/>
  <c r="BE286" i="9"/>
  <c r="BE290" i="9"/>
  <c r="BE293" i="9"/>
  <c r="BE295" i="9"/>
  <c r="BE307" i="9"/>
  <c r="BE310" i="9"/>
  <c r="BE311" i="9"/>
  <c r="BE316" i="9"/>
  <c r="BE318" i="9"/>
  <c r="BE329" i="9"/>
  <c r="BE141" i="10"/>
  <c r="BE142" i="10"/>
  <c r="BE148" i="10"/>
  <c r="BE152" i="10"/>
  <c r="BE164" i="10"/>
  <c r="BE173" i="10"/>
  <c r="BE175" i="10"/>
  <c r="BE185" i="10"/>
  <c r="BE192" i="10"/>
  <c r="BE203" i="10"/>
  <c r="BE211" i="10"/>
  <c r="BE225" i="10"/>
  <c r="BE231" i="10"/>
  <c r="BE234" i="10"/>
  <c r="BE235" i="10"/>
  <c r="BE240" i="10"/>
  <c r="BE257" i="10"/>
  <c r="BE263" i="10"/>
  <c r="BE264" i="10"/>
  <c r="BE266" i="10"/>
  <c r="BE274" i="10"/>
  <c r="BE280" i="10"/>
  <c r="BE296" i="10"/>
  <c r="BE306" i="10"/>
  <c r="BE307" i="10"/>
  <c r="BE322" i="10"/>
  <c r="BE326" i="10"/>
  <c r="BE329" i="10"/>
  <c r="BE332" i="10"/>
  <c r="BE336" i="10"/>
  <c r="BE343" i="10"/>
  <c r="BE346" i="10"/>
  <c r="BE354" i="10"/>
  <c r="BE356" i="10"/>
  <c r="BE363" i="10"/>
  <c r="BE372" i="10"/>
  <c r="BE373" i="10"/>
  <c r="BE398" i="10"/>
  <c r="BE408" i="10"/>
  <c r="BE427" i="10"/>
  <c r="BE437" i="10"/>
  <c r="BE457" i="10"/>
  <c r="BE464" i="10"/>
  <c r="BE467" i="10"/>
  <c r="BE469" i="10"/>
  <c r="BE473" i="10"/>
  <c r="BE480" i="10"/>
  <c r="BE486" i="10"/>
  <c r="BE488" i="10"/>
  <c r="BE492" i="10"/>
  <c r="BE499" i="10"/>
  <c r="BE517" i="10"/>
  <c r="BE520" i="10"/>
  <c r="BE524" i="10"/>
  <c r="BE532" i="10"/>
  <c r="BE535" i="10"/>
  <c r="BE542" i="10"/>
  <c r="BE562" i="10"/>
  <c r="BE580" i="10"/>
  <c r="BE600" i="10"/>
  <c r="BE601" i="10"/>
  <c r="BE615" i="10"/>
  <c r="BE625" i="10"/>
  <c r="BE632" i="10"/>
  <c r="BE634" i="10"/>
  <c r="BE637" i="10"/>
  <c r="BE659" i="10"/>
  <c r="BE667" i="10"/>
  <c r="BE676" i="10"/>
  <c r="BE681" i="10"/>
  <c r="BE688" i="10"/>
  <c r="BE136" i="11"/>
  <c r="BE165" i="11"/>
  <c r="BE170" i="11"/>
  <c r="BK130" i="11"/>
  <c r="J130" i="11"/>
  <c r="J99" i="11"/>
  <c r="BK149" i="11"/>
  <c r="J149" i="11" s="1"/>
  <c r="J102" i="11" s="1"/>
  <c r="BK164" i="11"/>
  <c r="J164" i="11" s="1"/>
  <c r="J105" i="11" s="1"/>
  <c r="BE134" i="12"/>
  <c r="BE142" i="12"/>
  <c r="BE145" i="12"/>
  <c r="BE152" i="12"/>
  <c r="BE159" i="12"/>
  <c r="BE160" i="12"/>
  <c r="BE162" i="12"/>
  <c r="BE167" i="12"/>
  <c r="BE179" i="12"/>
  <c r="BE180" i="12"/>
  <c r="BE184" i="12"/>
  <c r="BE186" i="12"/>
  <c r="BE187" i="12"/>
  <c r="BE191" i="12"/>
  <c r="BE198" i="12"/>
  <c r="BE201" i="12"/>
  <c r="BE203" i="12"/>
  <c r="BE207" i="12"/>
  <c r="BE209" i="12"/>
  <c r="BE217" i="12"/>
  <c r="BE218" i="12"/>
  <c r="BE226" i="12"/>
  <c r="BE228" i="12"/>
  <c r="BE230" i="12"/>
  <c r="BE236" i="12"/>
  <c r="BE237" i="12"/>
  <c r="BE240" i="12"/>
  <c r="BE241" i="12"/>
  <c r="BE245" i="12"/>
  <c r="BE247" i="12"/>
  <c r="BE252" i="12"/>
  <c r="BE256" i="12"/>
  <c r="BE257" i="12"/>
  <c r="BE263" i="12"/>
  <c r="BE264" i="12"/>
  <c r="BE265" i="12"/>
  <c r="BE266" i="12"/>
  <c r="BE269" i="12"/>
  <c r="BE273" i="12"/>
  <c r="BE276" i="12"/>
  <c r="BK280" i="12"/>
  <c r="J280" i="12"/>
  <c r="J108" i="12" s="1"/>
  <c r="E85" i="13"/>
  <c r="BE130" i="13"/>
  <c r="BE131" i="13"/>
  <c r="BE133" i="13"/>
  <c r="BE136" i="13"/>
  <c r="BE137" i="13"/>
  <c r="BE142" i="13"/>
  <c r="BE147" i="13"/>
  <c r="BE149" i="13"/>
  <c r="BE159" i="13"/>
  <c r="BE160" i="13"/>
  <c r="BE171" i="13"/>
  <c r="BE185" i="13"/>
  <c r="BE125" i="14"/>
  <c r="BE126" i="14"/>
  <c r="BE127" i="14"/>
  <c r="BE128" i="14"/>
  <c r="BE129" i="14"/>
  <c r="BE134" i="14"/>
  <c r="BE139" i="14"/>
  <c r="BE147" i="14"/>
  <c r="BE148" i="14"/>
  <c r="BE153" i="14"/>
  <c r="BE160" i="14"/>
  <c r="BE161" i="14"/>
  <c r="BE164" i="14"/>
  <c r="BE165" i="14"/>
  <c r="BE174" i="15"/>
  <c r="BE184" i="15"/>
  <c r="BE194" i="15"/>
  <c r="BE199" i="15"/>
  <c r="BE215" i="15"/>
  <c r="BE236" i="15"/>
  <c r="BE244" i="15"/>
  <c r="BE261" i="15"/>
  <c r="BE281" i="15"/>
  <c r="BE155" i="16"/>
  <c r="BE163" i="16"/>
  <c r="BE190" i="16"/>
  <c r="BE193" i="16"/>
  <c r="BE195" i="16"/>
  <c r="BE201" i="16"/>
  <c r="BE204" i="16"/>
  <c r="BE215" i="16"/>
  <c r="BE222" i="16"/>
  <c r="BE248" i="16"/>
  <c r="BE295" i="16"/>
  <c r="BE297" i="16"/>
  <c r="BE298" i="16"/>
  <c r="BE302" i="16"/>
  <c r="BE304" i="16"/>
  <c r="BE333" i="16"/>
  <c r="BE421" i="16"/>
  <c r="BE437" i="16"/>
  <c r="BE450" i="16"/>
  <c r="BE454" i="16"/>
  <c r="BE455" i="16"/>
  <c r="BE456" i="16"/>
  <c r="BE121" i="17"/>
  <c r="BE165" i="17"/>
  <c r="BE169" i="17"/>
  <c r="BE185" i="18"/>
  <c r="BE189" i="18"/>
  <c r="BK188" i="18"/>
  <c r="J188" i="18" s="1"/>
  <c r="J101" i="18" s="1"/>
  <c r="F37" i="5"/>
  <c r="BB99" i="1" s="1"/>
  <c r="F39" i="7"/>
  <c r="BB102" i="1" s="1"/>
  <c r="F39" i="11"/>
  <c r="BD106" i="1" s="1"/>
  <c r="F35" i="18"/>
  <c r="BB113" i="1" s="1"/>
  <c r="F41" i="6"/>
  <c r="BD101" i="1" s="1"/>
  <c r="F38" i="8"/>
  <c r="BC103" i="1" s="1"/>
  <c r="F36" i="10"/>
  <c r="BA105" i="1" s="1"/>
  <c r="F39" i="10"/>
  <c r="BD105" i="1" s="1"/>
  <c r="F36" i="14"/>
  <c r="BA109" i="1" s="1"/>
  <c r="F36" i="17"/>
  <c r="BC112" i="1" s="1"/>
  <c r="F37" i="2"/>
  <c r="BB96" i="1" s="1"/>
  <c r="F38" i="7"/>
  <c r="BA102" i="1" s="1"/>
  <c r="J36" i="8"/>
  <c r="AW103" i="1" s="1"/>
  <c r="F36" i="2"/>
  <c r="BA96" i="1" s="1"/>
  <c r="F38" i="3"/>
  <c r="BC97" i="1" s="1"/>
  <c r="F39" i="6"/>
  <c r="BB101" i="1"/>
  <c r="F36" i="12"/>
  <c r="BA107" i="1" s="1"/>
  <c r="F35" i="16"/>
  <c r="BB111" i="1"/>
  <c r="J36" i="3"/>
  <c r="AW97" i="1" s="1"/>
  <c r="F39" i="4"/>
  <c r="BD98" i="1"/>
  <c r="F36" i="11"/>
  <c r="BA106" i="1" s="1"/>
  <c r="F39" i="14"/>
  <c r="BD109" i="1"/>
  <c r="F39" i="5"/>
  <c r="BD99" i="1" s="1"/>
  <c r="F39" i="9"/>
  <c r="BD104" i="1"/>
  <c r="F38" i="11"/>
  <c r="BC106" i="1" s="1"/>
  <c r="J36" i="12"/>
  <c r="AW107" i="1"/>
  <c r="F38" i="14"/>
  <c r="BC109" i="1" s="1"/>
  <c r="J34" i="16"/>
  <c r="AW111" i="1"/>
  <c r="F36" i="18"/>
  <c r="BC113" i="1" s="1"/>
  <c r="J36" i="5"/>
  <c r="AW99" i="1"/>
  <c r="F41" i="7"/>
  <c r="BD102" i="1" s="1"/>
  <c r="J36" i="11"/>
  <c r="AW106" i="1"/>
  <c r="F38" i="12"/>
  <c r="BC107" i="1" s="1"/>
  <c r="F37" i="14"/>
  <c r="BB109" i="1"/>
  <c r="F37" i="18"/>
  <c r="BD113" i="1" s="1"/>
  <c r="F38" i="2"/>
  <c r="BC96" i="1"/>
  <c r="F37" i="9"/>
  <c r="BB104" i="1" s="1"/>
  <c r="F37" i="12"/>
  <c r="BB107" i="1"/>
  <c r="J36" i="14"/>
  <c r="AW109" i="1" s="1"/>
  <c r="F39" i="15"/>
  <c r="BD110" i="1"/>
  <c r="F37" i="17"/>
  <c r="BD112" i="1" s="1"/>
  <c r="F34" i="18"/>
  <c r="BA113" i="1"/>
  <c r="F39" i="3"/>
  <c r="BD97" i="1" s="1"/>
  <c r="J38" i="6"/>
  <c r="AW101" i="1"/>
  <c r="F36" i="8"/>
  <c r="BA103" i="1" s="1"/>
  <c r="J36" i="10"/>
  <c r="AW105" i="1"/>
  <c r="J36" i="13"/>
  <c r="AW108" i="1" s="1"/>
  <c r="J36" i="15"/>
  <c r="AW110" i="1"/>
  <c r="J34" i="17"/>
  <c r="AW112" i="1" s="1"/>
  <c r="J36" i="2"/>
  <c r="AW96" i="1"/>
  <c r="J36" i="4"/>
  <c r="AW98" i="1" s="1"/>
  <c r="J38" i="7"/>
  <c r="AW102" i="1"/>
  <c r="F39" i="13"/>
  <c r="BD108" i="1" s="1"/>
  <c r="F34" i="16"/>
  <c r="BA111" i="1"/>
  <c r="F37" i="3"/>
  <c r="BB97" i="1" s="1"/>
  <c r="F38" i="4"/>
  <c r="BC98" i="1"/>
  <c r="F38" i="5"/>
  <c r="BC99" i="1" s="1"/>
  <c r="F40" i="6"/>
  <c r="BC101" i="1"/>
  <c r="F38" i="9"/>
  <c r="BC104" i="1" s="1"/>
  <c r="F38" i="15"/>
  <c r="BC110" i="1" s="1"/>
  <c r="F35" i="17"/>
  <c r="BB112" i="1" s="1"/>
  <c r="F37" i="8"/>
  <c r="BB103" i="1" s="1"/>
  <c r="F37" i="10"/>
  <c r="BB105" i="1" s="1"/>
  <c r="F38" i="13"/>
  <c r="BC108" i="1" s="1"/>
  <c r="J34" i="18"/>
  <c r="AW113" i="1" s="1"/>
  <c r="AS95" i="1"/>
  <c r="AS94" i="1" s="1"/>
  <c r="F36" i="5"/>
  <c r="BA99" i="1" s="1"/>
  <c r="F39" i="8"/>
  <c r="BD103" i="1" s="1"/>
  <c r="J36" i="9"/>
  <c r="AW104" i="1" s="1"/>
  <c r="F39" i="12"/>
  <c r="BD107" i="1" s="1"/>
  <c r="F37" i="16"/>
  <c r="BD111" i="1" s="1"/>
  <c r="F39" i="2"/>
  <c r="BD96" i="1" s="1"/>
  <c r="F37" i="4"/>
  <c r="BB98" i="1" s="1"/>
  <c r="F38" i="6"/>
  <c r="BA101" i="1" s="1"/>
  <c r="F36" i="9"/>
  <c r="BA104" i="1" s="1"/>
  <c r="F36" i="15"/>
  <c r="BA110" i="1" s="1"/>
  <c r="F37" i="15"/>
  <c r="BB110" i="1" s="1"/>
  <c r="F34" i="17"/>
  <c r="BA112" i="1" s="1"/>
  <c r="F36" i="3"/>
  <c r="BA97" i="1" s="1"/>
  <c r="F36" i="4"/>
  <c r="BA98" i="1" s="1"/>
  <c r="F38" i="10"/>
  <c r="BC105" i="1" s="1"/>
  <c r="F37" i="13"/>
  <c r="BB108" i="1" s="1"/>
  <c r="F36" i="16"/>
  <c r="BC111" i="1" s="1"/>
  <c r="F40" i="7"/>
  <c r="BC102" i="1" s="1"/>
  <c r="F37" i="11"/>
  <c r="BB106" i="1" s="1"/>
  <c r="F36" i="13"/>
  <c r="BA108" i="1" s="1"/>
  <c r="R1291" i="2" l="1"/>
  <c r="T123" i="18"/>
  <c r="T122" i="18" s="1"/>
  <c r="BK125" i="15"/>
  <c r="J125" i="15" s="1"/>
  <c r="J98" i="15" s="1"/>
  <c r="R128" i="9"/>
  <c r="R127" i="9"/>
  <c r="T148" i="7"/>
  <c r="R233" i="5"/>
  <c r="T124" i="3"/>
  <c r="T183" i="10"/>
  <c r="BK222" i="8"/>
  <c r="J222" i="8" s="1"/>
  <c r="J103" i="8" s="1"/>
  <c r="T125" i="15"/>
  <c r="R183" i="10"/>
  <c r="R124" i="3"/>
  <c r="T125" i="16"/>
  <c r="P132" i="6"/>
  <c r="AU101" i="1" s="1"/>
  <c r="R2583" i="2"/>
  <c r="R155" i="2"/>
  <c r="P123" i="18"/>
  <c r="P122" i="18" s="1"/>
  <c r="AU113" i="1" s="1"/>
  <c r="P130" i="12"/>
  <c r="AU107" i="1" s="1"/>
  <c r="P130" i="8"/>
  <c r="AU103" i="1"/>
  <c r="R130" i="12"/>
  <c r="T132" i="6"/>
  <c r="P233" i="5"/>
  <c r="P134" i="5" s="1"/>
  <c r="AU99" i="1" s="1"/>
  <c r="BK128" i="9"/>
  <c r="J128" i="9" s="1"/>
  <c r="J99" i="9" s="1"/>
  <c r="T233" i="5"/>
  <c r="BK233" i="5"/>
  <c r="J233" i="5" s="1"/>
  <c r="J101" i="5" s="1"/>
  <c r="R134" i="5"/>
  <c r="R125" i="16"/>
  <c r="BK132" i="6"/>
  <c r="J132" i="6" s="1"/>
  <c r="J34" i="6" s="1"/>
  <c r="AG101" i="1" s="1"/>
  <c r="R131" i="4"/>
  <c r="R130" i="4" s="1"/>
  <c r="P131" i="4"/>
  <c r="P130" i="4" s="1"/>
  <c r="AU98" i="1" s="1"/>
  <c r="P1291" i="2"/>
  <c r="T131" i="8"/>
  <c r="R148" i="7"/>
  <c r="P2583" i="2"/>
  <c r="P155" i="2"/>
  <c r="P124" i="13"/>
  <c r="AU108" i="1"/>
  <c r="T130" i="12"/>
  <c r="R138" i="10"/>
  <c r="R137" i="10" s="1"/>
  <c r="T222" i="8"/>
  <c r="R131" i="8"/>
  <c r="R130" i="8" s="1"/>
  <c r="P148" i="7"/>
  <c r="AU102" i="1" s="1"/>
  <c r="R132" i="6"/>
  <c r="R123" i="18"/>
  <c r="R122" i="18" s="1"/>
  <c r="P125" i="15"/>
  <c r="AU110" i="1"/>
  <c r="BK183" i="10"/>
  <c r="J183" i="10" s="1"/>
  <c r="J106" i="10" s="1"/>
  <c r="R124" i="13"/>
  <c r="P183" i="10"/>
  <c r="P138" i="10" s="1"/>
  <c r="P137" i="10" s="1"/>
  <c r="AU105" i="1" s="1"/>
  <c r="T138" i="10"/>
  <c r="T137" i="10" s="1"/>
  <c r="T128" i="9"/>
  <c r="T127" i="9"/>
  <c r="T134" i="5"/>
  <c r="T131" i="4"/>
  <c r="T130" i="4" s="1"/>
  <c r="T2583" i="2"/>
  <c r="T1291" i="2"/>
  <c r="T155" i="2" s="1"/>
  <c r="T154" i="2" s="1"/>
  <c r="BK1291" i="2"/>
  <c r="J1291" i="2" s="1"/>
  <c r="J102" i="2" s="1"/>
  <c r="P125" i="16"/>
  <c r="AU111" i="1"/>
  <c r="BK3938" i="2"/>
  <c r="J3938" i="2" s="1"/>
  <c r="J121" i="2" s="1"/>
  <c r="BK202" i="3"/>
  <c r="J202" i="3" s="1"/>
  <c r="J101" i="3" s="1"/>
  <c r="J234" i="5"/>
  <c r="J102" i="5"/>
  <c r="J129" i="9"/>
  <c r="J100" i="9" s="1"/>
  <c r="J151" i="10"/>
  <c r="J102" i="10"/>
  <c r="BK129" i="11"/>
  <c r="J129" i="11" s="1"/>
  <c r="J32" i="11" s="1"/>
  <c r="AG106" i="1" s="1"/>
  <c r="BK130" i="12"/>
  <c r="J130" i="12"/>
  <c r="J98" i="12" s="1"/>
  <c r="BK124" i="13"/>
  <c r="J124" i="13"/>
  <c r="BK121" i="14"/>
  <c r="J121" i="14" s="1"/>
  <c r="J32" i="14" s="1"/>
  <c r="AG109" i="1" s="1"/>
  <c r="BK125" i="16"/>
  <c r="J125" i="16"/>
  <c r="J1292" i="2"/>
  <c r="J103" i="2" s="1"/>
  <c r="BK134" i="5"/>
  <c r="J134" i="5"/>
  <c r="J98" i="5"/>
  <c r="BK148" i="7"/>
  <c r="J148" i="7" s="1"/>
  <c r="J100" i="7" s="1"/>
  <c r="J223" i="8"/>
  <c r="J104" i="8"/>
  <c r="J139" i="10"/>
  <c r="J100" i="10"/>
  <c r="J184" i="10"/>
  <c r="J107" i="10"/>
  <c r="BK2583" i="2"/>
  <c r="J2583" i="2" s="1"/>
  <c r="J110" i="2" s="1"/>
  <c r="BK125" i="3"/>
  <c r="BK124" i="3" s="1"/>
  <c r="J124" i="3" s="1"/>
  <c r="J32" i="3" s="1"/>
  <c r="AG97" i="1" s="1"/>
  <c r="AN97" i="1" s="1"/>
  <c r="BK131" i="4"/>
  <c r="J131" i="4" s="1"/>
  <c r="J99" i="4" s="1"/>
  <c r="J133" i="6"/>
  <c r="J101" i="6"/>
  <c r="BK131" i="8"/>
  <c r="J131" i="8" s="1"/>
  <c r="J99" i="8" s="1"/>
  <c r="BK157" i="10"/>
  <c r="J157" i="10" s="1"/>
  <c r="J103" i="10" s="1"/>
  <c r="J126" i="15"/>
  <c r="J99" i="15"/>
  <c r="BK123" i="18"/>
  <c r="J123" i="18" s="1"/>
  <c r="J97" i="18" s="1"/>
  <c r="BK2318" i="2"/>
  <c r="J2318" i="2" s="1"/>
  <c r="J105" i="2" s="1"/>
  <c r="J30" i="16"/>
  <c r="AG111" i="1" s="1"/>
  <c r="J35" i="4"/>
  <c r="AV98" i="1" s="1"/>
  <c r="AT98" i="1" s="1"/>
  <c r="F35" i="13"/>
  <c r="AZ108" i="1"/>
  <c r="J35" i="15"/>
  <c r="AV110" i="1" s="1"/>
  <c r="AT110" i="1" s="1"/>
  <c r="J33" i="17"/>
  <c r="AV112" i="1" s="1"/>
  <c r="AT112" i="1" s="1"/>
  <c r="AN112" i="1" s="1"/>
  <c r="J35" i="5"/>
  <c r="AV99" i="1" s="1"/>
  <c r="AT99" i="1" s="1"/>
  <c r="J35" i="9"/>
  <c r="AV104" i="1"/>
  <c r="AT104" i="1" s="1"/>
  <c r="J35" i="3"/>
  <c r="AV97" i="1"/>
  <c r="AT97" i="1"/>
  <c r="F37" i="7"/>
  <c r="AZ102" i="1" s="1"/>
  <c r="F35" i="9"/>
  <c r="AZ104" i="1"/>
  <c r="J35" i="10"/>
  <c r="AV105" i="1" s="1"/>
  <c r="AT105" i="1" s="1"/>
  <c r="J32" i="13"/>
  <c r="AG108" i="1"/>
  <c r="J30" i="17"/>
  <c r="AG112" i="1"/>
  <c r="BB100" i="1"/>
  <c r="AX100" i="1" s="1"/>
  <c r="J37" i="7"/>
  <c r="AV102" i="1" s="1"/>
  <c r="AT102" i="1" s="1"/>
  <c r="J35" i="8"/>
  <c r="AV103" i="1"/>
  <c r="AT103" i="1" s="1"/>
  <c r="J35" i="14"/>
  <c r="AV109" i="1" s="1"/>
  <c r="AT109" i="1" s="1"/>
  <c r="F33" i="17"/>
  <c r="AZ112" i="1"/>
  <c r="J37" i="6"/>
  <c r="AV101" i="1"/>
  <c r="AT101" i="1" s="1"/>
  <c r="J35" i="12"/>
  <c r="AV107" i="1" s="1"/>
  <c r="AT107" i="1" s="1"/>
  <c r="F33" i="16"/>
  <c r="AZ111" i="1"/>
  <c r="J35" i="11"/>
  <c r="AV106" i="1"/>
  <c r="AT106" i="1" s="1"/>
  <c r="F35" i="12"/>
  <c r="AZ107" i="1" s="1"/>
  <c r="J35" i="13"/>
  <c r="AV108" i="1" s="1"/>
  <c r="AT108" i="1" s="1"/>
  <c r="J33" i="18"/>
  <c r="AV113" i="1"/>
  <c r="AT113" i="1" s="1"/>
  <c r="F35" i="4"/>
  <c r="AZ98" i="1" s="1"/>
  <c r="F35" i="5"/>
  <c r="AZ99" i="1" s="1"/>
  <c r="F37" i="6"/>
  <c r="AZ101" i="1" s="1"/>
  <c r="F35" i="11"/>
  <c r="AZ106" i="1" s="1"/>
  <c r="F35" i="14"/>
  <c r="AZ109" i="1" s="1"/>
  <c r="F35" i="15"/>
  <c r="AZ110" i="1" s="1"/>
  <c r="J33" i="16"/>
  <c r="AV111" i="1" s="1"/>
  <c r="AT111" i="1" s="1"/>
  <c r="F33" i="18"/>
  <c r="AZ113" i="1"/>
  <c r="BA100" i="1"/>
  <c r="AW100" i="1"/>
  <c r="BD100" i="1"/>
  <c r="F35" i="2"/>
  <c r="AZ96" i="1" s="1"/>
  <c r="F35" i="3"/>
  <c r="AZ97" i="1" s="1"/>
  <c r="F35" i="10"/>
  <c r="AZ105" i="1" s="1"/>
  <c r="BC100" i="1"/>
  <c r="AY100" i="1" s="1"/>
  <c r="F35" i="8"/>
  <c r="AZ103" i="1" s="1"/>
  <c r="J35" i="2"/>
  <c r="AV96" i="1" s="1"/>
  <c r="AT96" i="1" s="1"/>
  <c r="AN106" i="1" l="1"/>
  <c r="P154" i="2"/>
  <c r="AU96" i="1"/>
  <c r="T130" i="8"/>
  <c r="R154" i="2"/>
  <c r="J43" i="6"/>
  <c r="J41" i="13"/>
  <c r="J41" i="11"/>
  <c r="J41" i="14"/>
  <c r="J39" i="16"/>
  <c r="J39" i="17"/>
  <c r="J41" i="3"/>
  <c r="BK155" i="2"/>
  <c r="BK154" i="2"/>
  <c r="J154" i="2"/>
  <c r="J98" i="2"/>
  <c r="BK138" i="10"/>
  <c r="BK137" i="10" s="1"/>
  <c r="J137" i="10" s="1"/>
  <c r="J98" i="10" s="1"/>
  <c r="J98" i="3"/>
  <c r="J100" i="6"/>
  <c r="J98" i="11"/>
  <c r="J98" i="14"/>
  <c r="J96" i="16"/>
  <c r="BK130" i="4"/>
  <c r="J130" i="4"/>
  <c r="J98" i="4"/>
  <c r="BK130" i="8"/>
  <c r="J130" i="8" s="1"/>
  <c r="J98" i="8" s="1"/>
  <c r="J125" i="3"/>
  <c r="J99" i="3" s="1"/>
  <c r="BK127" i="9"/>
  <c r="J127" i="9"/>
  <c r="J98" i="9"/>
  <c r="J98" i="13"/>
  <c r="BK122" i="18"/>
  <c r="J122" i="18"/>
  <c r="J96" i="18"/>
  <c r="BB95" i="1"/>
  <c r="BB94" i="1" s="1"/>
  <c r="AX94" i="1" s="1"/>
  <c r="BA95" i="1"/>
  <c r="BA94" i="1" s="1"/>
  <c r="W30" i="1" s="1"/>
  <c r="BC95" i="1"/>
  <c r="AY95" i="1"/>
  <c r="BD95" i="1"/>
  <c r="BD94" i="1" s="1"/>
  <c r="W33" i="1" s="1"/>
  <c r="AN109" i="1"/>
  <c r="AN111" i="1"/>
  <c r="AN108" i="1"/>
  <c r="AN101" i="1"/>
  <c r="J32" i="15"/>
  <c r="AG110" i="1" s="1"/>
  <c r="AN110" i="1" s="1"/>
  <c r="AU100" i="1"/>
  <c r="AZ100" i="1"/>
  <c r="AV100" i="1" s="1"/>
  <c r="AT100" i="1" s="1"/>
  <c r="J32" i="5"/>
  <c r="AG99" i="1"/>
  <c r="AN99" i="1" s="1"/>
  <c r="J34" i="7"/>
  <c r="AG102" i="1"/>
  <c r="AN102" i="1"/>
  <c r="J32" i="12"/>
  <c r="AG107" i="1" s="1"/>
  <c r="AN107" i="1" s="1"/>
  <c r="J43" i="7" l="1"/>
  <c r="J138" i="10"/>
  <c r="J99" i="10"/>
  <c r="J41" i="15"/>
  <c r="J155" i="2"/>
  <c r="J99" i="2"/>
  <c r="J41" i="5"/>
  <c r="J41" i="12"/>
  <c r="AZ95" i="1"/>
  <c r="AV95" i="1" s="1"/>
  <c r="AU95" i="1"/>
  <c r="AU94" i="1"/>
  <c r="AX95" i="1"/>
  <c r="AG100" i="1"/>
  <c r="AN100" i="1"/>
  <c r="J32" i="9"/>
  <c r="AG104" i="1" s="1"/>
  <c r="J32" i="8"/>
  <c r="AG103" i="1"/>
  <c r="AN103" i="1" s="1"/>
  <c r="AW94" i="1"/>
  <c r="AK30" i="1"/>
  <c r="W31" i="1"/>
  <c r="AW95" i="1"/>
  <c r="J32" i="4"/>
  <c r="AG98" i="1"/>
  <c r="AN98" i="1"/>
  <c r="J32" i="10"/>
  <c r="AG105" i="1" s="1"/>
  <c r="AN105" i="1" s="1"/>
  <c r="BC94" i="1"/>
  <c r="W32" i="1" s="1"/>
  <c r="J32" i="2"/>
  <c r="AG96" i="1"/>
  <c r="J30" i="18"/>
  <c r="AG113" i="1" s="1"/>
  <c r="AN113" i="1" s="1"/>
  <c r="AN104" i="1" l="1"/>
  <c r="AG95" i="1"/>
  <c r="J41" i="4"/>
  <c r="J41" i="10"/>
  <c r="J39" i="18"/>
  <c r="J41" i="8"/>
  <c r="J41" i="9"/>
  <c r="AN96" i="1"/>
  <c r="J41" i="2"/>
  <c r="AG94" i="1"/>
  <c r="AK26" i="1"/>
  <c r="AT95" i="1"/>
  <c r="AY94" i="1"/>
  <c r="AZ94" i="1"/>
  <c r="AV94" i="1" s="1"/>
  <c r="AK29" i="1" s="1"/>
  <c r="AN95" i="1" l="1"/>
  <c r="AK35" i="1"/>
  <c r="W29" i="1"/>
  <c r="AT94" i="1"/>
  <c r="AN94" i="1" l="1"/>
</calcChain>
</file>

<file path=xl/sharedStrings.xml><?xml version="1.0" encoding="utf-8"?>
<sst xmlns="http://schemas.openxmlformats.org/spreadsheetml/2006/main" count="124808" uniqueCount="10566">
  <si>
    <t>Export Komplet</t>
  </si>
  <si>
    <t/>
  </si>
  <si>
    <t>2.0</t>
  </si>
  <si>
    <t>ZAMOK</t>
  </si>
  <si>
    <t>False</t>
  </si>
  <si>
    <t>{c865df9f-cde5-415d-8427-e61755fff80f}</t>
  </si>
  <si>
    <t>0,01</t>
  </si>
  <si>
    <t>21</t>
  </si>
  <si>
    <t>15</t>
  </si>
  <si>
    <t>REKAPITULACE STAVBY</t>
  </si>
  <si>
    <t>v ---  níže se nacházejí doplnkové a pomocné údaje k sestavám  --- v</t>
  </si>
  <si>
    <t>Návod na vyplnění</t>
  </si>
  <si>
    <t>0,001</t>
  </si>
  <si>
    <t>Kód:</t>
  </si>
  <si>
    <t>A06-18-P_F2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</si>
  <si>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</si>
  <si>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</si>
  <si>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NPK a.s., Pardubická nemocnice, Výstavba pavilonu CUP s centralizací akutních provozů - fáze II.</t>
  </si>
  <si>
    <t>KSO:</t>
  </si>
  <si>
    <t>CC-CZ:</t>
  </si>
  <si>
    <t>Místo:</t>
  </si>
  <si>
    <t>Pardubice</t>
  </si>
  <si>
    <t>Datum:</t>
  </si>
  <si>
    <t>Zadavatel:</t>
  </si>
  <si>
    <t>IČ:</t>
  </si>
  <si>
    <t>Pardubický kraj</t>
  </si>
  <si>
    <t>DIČ:</t>
  </si>
  <si>
    <t>Uchazeč:</t>
  </si>
  <si>
    <t>Vyplň údaj</t>
  </si>
  <si>
    <t>Projektant:</t>
  </si>
  <si>
    <t>Atelier Penta v.o.s., Mrštíkova 12, Jihlava</t>
  </si>
  <si>
    <t>True</t>
  </si>
  <si>
    <t>Zpracovatel:</t>
  </si>
  <si>
    <t>Ing. Avuk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</si>
  <si>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</si>
  <si>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</si>
  <si>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</si>
  <si>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</si>
  <si>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</si>
  <si>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</si>
  <si>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</si>
  <si>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</si>
  <si>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</si>
  <si>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</si>
  <si>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</si>
  <si>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</si>
  <si>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</si>
  <si>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</si>
  <si>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</si>
  <si>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</si>
  <si>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</si>
  <si>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</si>
  <si>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</si>
  <si>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</si>
  <si>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</si>
  <si>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</si>
  <si>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</si>
  <si>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</si>
  <si>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</si>
  <si>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</si>
  <si>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</si>
  <si>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</si>
  <si>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</si>
  <si>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</si>
  <si>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</si>
  <si>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</si>
  <si>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</si>
  <si>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</si>
  <si>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</si>
  <si>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</si>
  <si>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</si>
  <si>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</si>
  <si>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</si>
  <si>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</si>
  <si>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</si>
  <si>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</si>
  <si>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</si>
  <si>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</si>
  <si>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</si>
  <si>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D1_01</t>
  </si>
  <si>
    <t>Centrální urgentní příjem – fáze II.</t>
  </si>
  <si>
    <t>STA</t>
  </si>
  <si>
    <t>1</t>
  </si>
  <si>
    <t>{d1988567-a07d-4a97-a3ac-43b357da0d8a}</t>
  </si>
  <si>
    <t>2</t>
  </si>
  <si>
    <t>/</t>
  </si>
  <si>
    <t>D1_01_1</t>
  </si>
  <si>
    <t>Stavební</t>
  </si>
  <si>
    <t>Soupis</t>
  </si>
  <si>
    <t>{6bbdbd20-5180-4a7e-95da-051103148a48}</t>
  </si>
  <si>
    <t>D1_01_3</t>
  </si>
  <si>
    <t>Požárně bezpečnostní řešení</t>
  </si>
  <si>
    <t>{a90bde98-a9b8-419b-b272-4217fef8b3d0}</t>
  </si>
  <si>
    <t>D1_01_4a1</t>
  </si>
  <si>
    <t>Vytápění</t>
  </si>
  <si>
    <t>{9173f0cc-3091-4259-b3ce-ba4368217934}</t>
  </si>
  <si>
    <t>D1_01_4b1</t>
  </si>
  <si>
    <t>Chlazení</t>
  </si>
  <si>
    <t>{ecf52866-aaeb-485d-a17a-f22420fbd3ed}</t>
  </si>
  <si>
    <t>D1_01_4c</t>
  </si>
  <si>
    <t>Vzduchotechnika</t>
  </si>
  <si>
    <t>{2fe6a6d7-1afe-43e7-9254-d0c663667eff}</t>
  </si>
  <si>
    <t>D1_01_4c1</t>
  </si>
  <si>
    <t>Vzduchotechnika 1 (OS, CS)</t>
  </si>
  <si>
    <t>3</t>
  </si>
  <si>
    <t>{960b6152-6cd7-490b-b2db-524a5e77ca92}</t>
  </si>
  <si>
    <t>D1_01_4c2</t>
  </si>
  <si>
    <t>Vzduchotechnika 2</t>
  </si>
  <si>
    <t>{2d5c9ec3-7ebc-49c9-a0dc-d9b1bf2f9191}</t>
  </si>
  <si>
    <t>D1_01_4d</t>
  </si>
  <si>
    <t>Měření a regulace</t>
  </si>
  <si>
    <t>{2e02ae35-be14-4c61-98bd-ed77701e2999}</t>
  </si>
  <si>
    <t>D1_01_4e-D07</t>
  </si>
  <si>
    <t>Zdravotně technické instalace - Dotazy 2020_10_12</t>
  </si>
  <si>
    <t>{ecb3c616-58ce-486a-98db-35c0aa91d1f7}</t>
  </si>
  <si>
    <t>D1_01_4g1</t>
  </si>
  <si>
    <t>Silnoproudá elektrotechnika</t>
  </si>
  <si>
    <t>{21a46738-8636-49a9-86ff-dfb4ae534be4}</t>
  </si>
  <si>
    <t>D1_01_4g2</t>
  </si>
  <si>
    <t>Silnoproudá elektrotechnika - PBZ</t>
  </si>
  <si>
    <t>{6f3ee6b4-7247-4eb3-8b68-002efb3e5425}</t>
  </si>
  <si>
    <t>D1_01_4h1</t>
  </si>
  <si>
    <t>Slaboproudá elektrotechnika – SK, EKV, DT, CCTV</t>
  </si>
  <si>
    <t>{81394a66-9fdf-4ba1-a3d9-c6e0f53a9ea0}</t>
  </si>
  <si>
    <t>D1_01_4h3</t>
  </si>
  <si>
    <t>Elektrická požární signalizace (EPS) a evakuační rozhlas (EVAC)</t>
  </si>
  <si>
    <t>{5f801a31-72c5-4cf9-b3fd-8207c11220b9}</t>
  </si>
  <si>
    <t>D1_01_4i</t>
  </si>
  <si>
    <t>Medicinální plyny</t>
  </si>
  <si>
    <t>{a91d4cca-2b54-46a6-9f4f-19d5c4bb7219}</t>
  </si>
  <si>
    <t>D1_01_4j</t>
  </si>
  <si>
    <t>Potrubní pošta</t>
  </si>
  <si>
    <t>{63e01b05-1a70-4117-af49-c12bf772830a}</t>
  </si>
  <si>
    <t>D2_56-D05</t>
  </si>
  <si>
    <t>Vestavba čistých prostor - fáze II. - Dotazy 2020_10_02</t>
  </si>
  <si>
    <t>{544ad77f-712d-495a-9317-43d291e552a5}</t>
  </si>
  <si>
    <t>D2_51</t>
  </si>
  <si>
    <t>Lékařská technologie pevně spojená se stavbou</t>
  </si>
  <si>
    <t>{cc608618-6baa-4d33-8fff-218ca359bf03}</t>
  </si>
  <si>
    <t>OVN</t>
  </si>
  <si>
    <t>Ostatní a vedlejší náklady</t>
  </si>
  <si>
    <t>VON</t>
  </si>
  <si>
    <t>{1f0385a4-961e-4464-a0a6-cfcfbaa487d8}</t>
  </si>
  <si>
    <t>KRYCÍ LIST SOUPISU PRACÍ</t>
  </si>
  <si>
    <t>Objekt:</t>
  </si>
  <si>
    <t>D1_01 - Centrální urgentní příjem – fáze II.</t>
  </si>
  <si>
    <t>Soupis:</t>
  </si>
  <si>
    <t>D1_01_1 - Stavební</t>
  </si>
  <si>
    <t>Ing. Avuk, Baloun, Šíma</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</si>
  <si>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</si>
  <si>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</si>
  <si>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</si>
  <si>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</si>
  <si>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</si>
  <si>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</si>
  <si>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</si>
  <si>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</si>
  <si>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</si>
  <si>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61 - Úprava povrchů vnitřní</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</si>
  <si>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</si>
  <si>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</si>
  <si>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</si>
  <si>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</si>
  <si>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</si>
  <si>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Přesuny hmot a suti</t>
  </si>
  <si>
    <t>PSV - Práce a dodávky PSV</t>
  </si>
  <si>
    <t xml:space="preserve">    711 - Izolace proti vodě, vlhkosti a plynům</t>
  </si>
  <si>
    <t xml:space="preserve">    713 - Izolace tepelné</t>
  </si>
  <si>
    <t xml:space="preserve">    714 - Akustická a protiotřesová opatření</t>
  </si>
  <si>
    <t xml:space="preserve">    763 - Konstrukce suché výstavby</t>
  </si>
  <si>
    <t xml:space="preserve">    763.b - Konstrukce suché výstavby - provizoria</t>
  </si>
  <si>
    <t xml:space="preserve">    766 - Konstrukce truhlářské</t>
  </si>
  <si>
    <t xml:space="preserve">      766.a - truhlářské vnitřní</t>
  </si>
  <si>
    <t xml:space="preserve">      766.b - truhlářské protipožární</t>
  </si>
  <si>
    <t xml:space="preserve">      766.c - truhlářské ostatní</t>
  </si>
  <si>
    <t xml:space="preserve">      766.d - plastové</t>
  </si>
  <si>
    <t xml:space="preserve">    767 - Konstrukce zámečnické</t>
  </si>
  <si>
    <t xml:space="preserve">      767.a - zámečnické vnitřní - výplně otvorů</t>
  </si>
  <si>
    <t xml:space="preserve">      767.b - zámečnické vnitřní protipožární</t>
  </si>
  <si>
    <t xml:space="preserve">      767.c - zámečnické vnitřní</t>
  </si>
  <si>
    <t xml:space="preserve">      767.e - ostatní</t>
  </si>
  <si>
    <t xml:space="preserve">      767.f - hliníkové vnitřní</t>
  </si>
  <si>
    <t xml:space="preserve">      767.g - hliníkové vnitřní protipožární</t>
  </si>
  <si>
    <t xml:space="preserve">      767.h - hliníkové venkovní</t>
  </si>
  <si>
    <t xml:space="preserve">    771 - Podlahy z dlaždic keramických</t>
  </si>
  <si>
    <t xml:space="preserve">    776 - Podlahy povlakové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</si>
  <si>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</si>
  <si>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</si>
  <si>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</si>
  <si>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</si>
  <si>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</si>
  <si>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</si>
  <si>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</si>
  <si>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</si>
  <si>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</si>
  <si>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</si>
  <si>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</si>
  <si>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</si>
  <si>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</si>
  <si>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</si>
  <si>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</si>
  <si>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</si>
  <si>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</si>
  <si>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</si>
  <si>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</si>
  <si>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</si>
  <si>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310235241</t>
  </si>
  <si>
    <t>Zazdívka otvorů pl do 0,0225 m2 ve zdivu nadzákladovém cihlami pálenými tl do 300 mm</t>
  </si>
  <si>
    <t>kus</t>
  </si>
  <si>
    <t>4</t>
  </si>
  <si>
    <t>-1827207133</t>
  </si>
  <si>
    <t>VV</t>
  </si>
  <si>
    <t>Viz. PD stavební část - výkresy půdorysu 4.NP-6.NP, výkresy řezů A-F a Tech.zpr.</t>
  </si>
  <si>
    <t>.</t>
  </si>
  <si>
    <t>"zdivo tl. do 300 mm-předpoklad:" 120</t>
  </si>
  <si>
    <t>"zdivo tl. do 150 mm-předpoklad:" 285</t>
  </si>
  <si>
    <t>310237241</t>
  </si>
  <si>
    <t>Zazdívka otvorů pl do 0,25 m2 ve zdivu nadzákladovém cihlami pálenými tl do 300 mm</t>
  </si>
  <si>
    <t>CS ÚRS 2020 01</t>
  </si>
  <si>
    <t>755284423</t>
  </si>
  <si>
    <t>"zdivo tl. do 300 mm-předpoklad:" 25</t>
  </si>
  <si>
    <t>"zdivo tl. do 150 mm-předpoklad:" 60</t>
  </si>
  <si>
    <t>310238411</t>
  </si>
  <si>
    <t>Zazdívka otvorů pl do 1 m2 ve zdivu nadzákladovém cihlami pálenými na MC</t>
  </si>
  <si>
    <t>m3</t>
  </si>
  <si>
    <t>290372422</t>
  </si>
  <si>
    <t>"zdivo tl. do 300 mm-předpoklad:" 3,0</t>
  </si>
  <si>
    <t>"zdivo tl. do 150 mm-předpoklad:" 10,0</t>
  </si>
  <si>
    <t>311231116</t>
  </si>
  <si>
    <t>Zdivo nosné z cihel dl 290 mm P7 až 15 na MC 10</t>
  </si>
  <si>
    <t>-919322404</t>
  </si>
  <si>
    <t>Viz PD stavební část - výkresy půdorysu 4.NP-6.NP, výkresy řezů A-F a Tech.zpr.</t>
  </si>
  <si>
    <t>"výška * plocha z dwg"</t>
  </si>
  <si>
    <t>"m.č.5066"3,425*(0,35+0,18)</t>
  </si>
  <si>
    <t>"m.č.5166"3,425*(0,35+0,18)</t>
  </si>
  <si>
    <t>"m.č.6066"3,425*(0,35+0,13)</t>
  </si>
  <si>
    <t>"m.č.6166"3,425*(0,35+0,13)</t>
  </si>
  <si>
    <t>5</t>
  </si>
  <si>
    <t>311235131</t>
  </si>
  <si>
    <t>Zdivo jednovrstvé z cihel broušenýchdo P10 na tenkovrstvou maltu tl 240 mm</t>
  </si>
  <si>
    <t>m2</t>
  </si>
  <si>
    <t>375193610</t>
  </si>
  <si>
    <t>5.NP - navíc k 1. fázi</t>
  </si>
  <si>
    <t>"m.č.5007"3,425*(0,93)+0,95*(2,15)</t>
  </si>
  <si>
    <t>"m.č.5081b"1,5*(1,6+1,6)</t>
  </si>
  <si>
    <t>"m.č.5107"3,425*(0,78)+0,95*(2,15)</t>
  </si>
  <si>
    <t>"m.č.5108"0,95*(3,25)</t>
  </si>
  <si>
    <t>"m.č.5109"3,425*(2,3)</t>
  </si>
  <si>
    <t>"nad střechou"1,65*(0,45*10)</t>
  </si>
  <si>
    <t>6.NP - navíc k 1. fázi</t>
  </si>
  <si>
    <t>"m.č.6081b"1,5*(1,6+1,6+0,45+0,45)</t>
  </si>
  <si>
    <t>"mezi okny nad střechou"1,65*(0,45*10)</t>
  </si>
  <si>
    <t>6</t>
  </si>
  <si>
    <t>311236301</t>
  </si>
  <si>
    <t>Zdivo jednovrstvé zvukově izolační na tenkovrstvou maltu z cihel děrovaných broušených P15 tloušťky 190 mm</t>
  </si>
  <si>
    <t>1059568402</t>
  </si>
  <si>
    <t>4. NP-2. fáze</t>
  </si>
  <si>
    <t>"m.č.4035"4,025*(0,3)</t>
  </si>
  <si>
    <t>5.NP-2.fáze</t>
  </si>
  <si>
    <t>"m.č.5005a,5010"3,425*(5,53+1,65)</t>
  </si>
  <si>
    <t>"m.č.5005b"3,425*(28,95+3,18+15,2)-1,3*2,2*13</t>
  </si>
  <si>
    <t>"m.č.5005c"3,425*(8,15)-1,3*2,2*2</t>
  </si>
  <si>
    <t>"m.č.5005d"3,425*(15,84)-1,3*2,2*4</t>
  </si>
  <si>
    <t>"m.č.5005e"3,425*(8,13)</t>
  </si>
  <si>
    <t>"m.č.5013,5014"3,425*(7,88+5,53+1,65)</t>
  </si>
  <si>
    <t>"m.č.5017,5018"3,425*(7,75+2*0,25+5,5)</t>
  </si>
  <si>
    <t>"m.č.5021,5022"3,425*(7,88+5,13+1,65)</t>
  </si>
  <si>
    <t>"m.č.5023,5024"3,425*(7,75+5,5+0,25*2)</t>
  </si>
  <si>
    <t>"m.č.5025,5026"3,425*(7,75+2*0,25+5,45)</t>
  </si>
  <si>
    <t>"m.č.5029,5030"3,425*(7,88+5,13+1,65)</t>
  </si>
  <si>
    <t>"m.č.5032"3,425*(3,38+6,48)-1,3*2,2-1,0*2,2</t>
  </si>
  <si>
    <t>"m.č.5038,5039"3,425*(7,88+5,53+1,65)</t>
  </si>
  <si>
    <t>"m.č.5040,5041"3,425*(7,88)</t>
  </si>
  <si>
    <t>"m.č.5058a"3,425*(7,9+5,5+2*0,25)</t>
  </si>
  <si>
    <t>"m.č.5059,5060"3,425*(7,75+5,5+0,25*2)</t>
  </si>
  <si>
    <t>"m.č.5061"3,425*(7,75+2*0,25+5,5)</t>
  </si>
  <si>
    <t>"m.č.5065"3,425*(1,93+0,73+3,03+2,13+5,55+3,85)-0,9*2,2*5-0,8*2,0-0,7*0,7*2</t>
  </si>
  <si>
    <t>"m.č.5066"3,425*(7,03+5,13)-0,9*2,2*2</t>
  </si>
  <si>
    <t>"m.č.5069"3,425*(8,15+6,75)</t>
  </si>
  <si>
    <t>"m.č.5071"3,425*(7,93+6,75)</t>
  </si>
  <si>
    <t>"m.č.5073"3,425*(8,18)</t>
  </si>
  <si>
    <t>"m.č.5080"3,425*(8,28)</t>
  </si>
  <si>
    <t>"m.č.5081a"3,425*(0,58+0,28+0,83+0,33)</t>
  </si>
  <si>
    <t>"m.č.5105a,5110"3,425*(5,53+1,65)</t>
  </si>
  <si>
    <t>"m.č.5105b"3,425*(28,95+3,18+15,2)-1,3*2,2*13</t>
  </si>
  <si>
    <t>"m.č.5105c"3,425*(8,15)-1,3*2,2*2</t>
  </si>
  <si>
    <t>"m.č.5105d"3,425*(15,84)-1,3*2,2*4</t>
  </si>
  <si>
    <t>"m.č.5105e"3,425*(8,13)</t>
  </si>
  <si>
    <t>"m.č.5113,5114"3,425*(7,88+5,53+1,65)</t>
  </si>
  <si>
    <t>"m.č.5117,5118"3,425*(7,75+5,5+2*0,25)</t>
  </si>
  <si>
    <t>"m.č.5121,5122"3,425*(7,88+5,53+1,65)</t>
  </si>
  <si>
    <t>"m.č.5123,5124"3,425*(7,75+5,5+0,25*2)</t>
  </si>
  <si>
    <t>"m.č.5125,5126"3,425*(7,9+2*0,25+5,5)</t>
  </si>
  <si>
    <t>"m.č.5129,5130"3,425*(7,88+5,13+1,65)</t>
  </si>
  <si>
    <t>"m.č.5132"3,425*(3,38+6,48)-1,3*2,2-1,0*2,2</t>
  </si>
  <si>
    <t>"m.č.5138,5139"3,425*(7,88+5,53+1,65)</t>
  </si>
  <si>
    <t>"m.č.5140,5141"3,425*(7,88)</t>
  </si>
  <si>
    <t>"m.č.5157"3,425*(7,9+5,5+2*0,25)</t>
  </si>
  <si>
    <t>"m.č.5159,5160"3,425*(7,75+5,5+0,25*2)</t>
  </si>
  <si>
    <t>"m.č.5161"3,425*(7,9+2*0,25+5,5)</t>
  </si>
  <si>
    <t>"m.č.5165"3,425*(1,93+0,73+3,03+2,13+5,55+3,85)-0,9*2,2*5-0,8*2,0-0,7*0,7*2</t>
  </si>
  <si>
    <t>"m.č.5166"3,425*(7,03+5,13)-0,9*2,2*2</t>
  </si>
  <si>
    <t>"m.č.5169"3,425*(8,15+6,75)</t>
  </si>
  <si>
    <t>"m.č.5171"3,425*(7,93+6,75)</t>
  </si>
  <si>
    <t>"m.č.5173"3,425*(8,18)</t>
  </si>
  <si>
    <t>"m.č.5180"3,425*(4,45)</t>
  </si>
  <si>
    <t>6.NP-2.fáze</t>
  </si>
  <si>
    <t>"m.č.6005b"3,425*(28,95+3,18+15,2)-13*1,3*2,2</t>
  </si>
  <si>
    <t>"m.č.6005c"3,425*(8,15)-1,2*2,2*2-1,0*2,2</t>
  </si>
  <si>
    <t>"m.č.6005d"3,425*(15,84)-4*1,3*2,2</t>
  </si>
  <si>
    <t>"m.č.6005a,6010"3,425*(1,65+5,53)</t>
  </si>
  <si>
    <t>"m.č.6013,6014"3,425*(7,88+1,65+5,53)</t>
  </si>
  <si>
    <t>"m.č.6017,6018"3,425*(7,75+5,5+0,25*2)</t>
  </si>
  <si>
    <t>"m.č.6021,6022"3,425*(7,88+1,65+5,13)</t>
  </si>
  <si>
    <t>"m.č.6023,6024"3,425*(7,75+5,5+0,25*2)</t>
  </si>
  <si>
    <t>"m.č.6025,6026"3,425*(7,75+5,5+0,25*2)</t>
  </si>
  <si>
    <t>"m.č.6029,6030"3,425*(7,88+1,65+5,13)</t>
  </si>
  <si>
    <t>"m.č.6032"3,425*(6,28+3,58)-1,3*2,2-1,0*2,2</t>
  </si>
  <si>
    <t>"m.č.6038,6039"3,425*(7,88+1,65+5,13)</t>
  </si>
  <si>
    <t>"m.č.6042"3,425*(7,88*2)</t>
  </si>
  <si>
    <t>"m.č.6057,6058"3,425*(7,9+5,5+0,25*2)</t>
  </si>
  <si>
    <t>"m.č.6059,6060"3,425*(7,75+5,5+0,25*2)</t>
  </si>
  <si>
    <t>"m.č.6061,6062"3,425*(7,9+5,5+0,25*2)</t>
  </si>
  <si>
    <t>"m.č.6065"3,425*(1,93+0,73+5,55+5,55+3,55)-0,9*2,2*5</t>
  </si>
  <si>
    <t>"m.č.6066"3,425*(7,03+5,13)-0,9*2,2*2</t>
  </si>
  <si>
    <t>"m.č.6069"3,425*(8,15+6,75)</t>
  </si>
  <si>
    <t>"m.č.6071"3,425*(7,93+6,75)</t>
  </si>
  <si>
    <t>"m.č.6073"3,425*(8,18)</t>
  </si>
  <si>
    <t>"m.č.6080"3,425*(7,42)</t>
  </si>
  <si>
    <t>"m.č.6105a,6110"3,425*(1,65+5,53)</t>
  </si>
  <si>
    <t>"m.č.6105b"3,425*(28,95+3,18+15,2)-13*1,3*2,2</t>
  </si>
  <si>
    <t>"m.č.6105c"3,425*(8,15)-1,3*2,2*2-1,0*2,2</t>
  </si>
  <si>
    <t>"m.č.6105d"3,425*(15,84)-4*1,3*2,2</t>
  </si>
  <si>
    <t>"m.č.6113,6114"3,425*(7,88+1,65+5,53)</t>
  </si>
  <si>
    <t>"m.č.6117,6118"3,425*(7,75+5,5+0,25*2)</t>
  </si>
  <si>
    <t>"m.č.6121,6122"3,425*(7,88+1,65+5,13)</t>
  </si>
  <si>
    <t>"m.č.6123,6124"3,425*(7,75+5,5+0,25*2)</t>
  </si>
  <si>
    <t>"m.č.6125,6126"3,425*(7,75+5,5+0,25*2)</t>
  </si>
  <si>
    <t>"m.č.6129,6130"3,425*(7,88+1,65+5,13)</t>
  </si>
  <si>
    <t>"m.č.6132"3,425*(6,28+3,58)-1,3*2,2-1,0*2,2</t>
  </si>
  <si>
    <t>"m.č.6138,6139"3,425*(7,88+1,65+5,53)</t>
  </si>
  <si>
    <t>"m.č.6142"3,425*(7,88+8,13)</t>
  </si>
  <si>
    <t>"m.č.6157"3,425*(7,9+5,5+0,25*2)</t>
  </si>
  <si>
    <t>"m.č.6159,6160"3,425*(7,75+5,5+0,25*2)</t>
  </si>
  <si>
    <t>"m.č.6161,6162"3,425*(7,9+5,5+0,25*2)</t>
  </si>
  <si>
    <t>"m.č.6165"3,425*(1,93+0,73+5,55+5,55+3,45)-0,9*2,2*5</t>
  </si>
  <si>
    <t>"m.č.6166"3,425*(7,03+5,13)-0,9*2,2*2</t>
  </si>
  <si>
    <t>"m.č.6169"3,425*(8,15+6,75)</t>
  </si>
  <si>
    <t>"m.č.6171"3,425*(7,93+6,75)</t>
  </si>
  <si>
    <t>"m.č.6173"3,425*(8,18)</t>
  </si>
  <si>
    <t>"m.č.6180"3,425*(3,6)</t>
  </si>
  <si>
    <t>7</t>
  </si>
  <si>
    <t>317168011</t>
  </si>
  <si>
    <t>Překlad keramický plochý š 115 mm dl 1000 mm</t>
  </si>
  <si>
    <t>1917774735</t>
  </si>
  <si>
    <t>PSC</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</si>
  <si>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</si>
  <si>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Viz. PD stavební část - výkresy půdorysu základů, 4.NP-6.NP, výkresy řezů A-F a Tech.zpr.</t>
  </si>
  <si>
    <t>"4.NP-fáze 2:" 6</t>
  </si>
  <si>
    <t>"5.NP-fáze 2:" 7</t>
  </si>
  <si>
    <t>"6.NP-fáze 2:" 7</t>
  </si>
  <si>
    <t>8</t>
  </si>
  <si>
    <t>317168012</t>
  </si>
  <si>
    <t>Překlad keramický plochý š 115 mm dl 1250 mm</t>
  </si>
  <si>
    <t>728630929</t>
  </si>
  <si>
    <t>"4.NP-fáze 2:" 3</t>
  </si>
  <si>
    <t>"5.NP-fáze 2:" 35</t>
  </si>
  <si>
    <t>"6.NP-fáze 2:" 36</t>
  </si>
  <si>
    <t>9</t>
  </si>
  <si>
    <t>317168021</t>
  </si>
  <si>
    <t>Překlad keramický plochý š 145 mm dl 1000 mm</t>
  </si>
  <si>
    <t>201710343</t>
  </si>
  <si>
    <t>"4.NP - fáze 2:" 1</t>
  </si>
  <si>
    <t>"5.NP - fáze 2:" 20</t>
  </si>
  <si>
    <t>"6.NP - fáze 2:" 20</t>
  </si>
  <si>
    <t>10</t>
  </si>
  <si>
    <t>317168022</t>
  </si>
  <si>
    <t>Překlad keramický plochý š 145 mm dl 1250 mm</t>
  </si>
  <si>
    <t>-904145761</t>
  </si>
  <si>
    <t>"4.NP - fáze 2:" 9</t>
  </si>
  <si>
    <t>"5.NP - fáze 2:" 25</t>
  </si>
  <si>
    <t>"6.NP - fáze 2:" 27</t>
  </si>
  <si>
    <t>11</t>
  </si>
  <si>
    <t>317168023</t>
  </si>
  <si>
    <t>Překlad keramický plochý š 145 mm dl 1500 mm</t>
  </si>
  <si>
    <t>391862408</t>
  </si>
  <si>
    <t>"4.NP - fáze 2:" 2</t>
  </si>
  <si>
    <t>"5.NP - fáze 2:" 2</t>
  </si>
  <si>
    <t>"6.NP - fáze 2:" 2</t>
  </si>
  <si>
    <t>12</t>
  </si>
  <si>
    <t>317168024</t>
  </si>
  <si>
    <t>Překlad keramický plochý š 145 mm dl 1750 mm</t>
  </si>
  <si>
    <t>-1842373409</t>
  </si>
  <si>
    <t>"5.NP - fáze 2:" 4</t>
  </si>
  <si>
    <t>"6.NP - fáze 2:" 4</t>
  </si>
  <si>
    <t>13</t>
  </si>
  <si>
    <t>317168052</t>
  </si>
  <si>
    <t>Překlad keramický vysoký v 238 mm dl 1250 mm</t>
  </si>
  <si>
    <t>-1381575510</t>
  </si>
  <si>
    <t>"5.NP - fáze 2:" 2*16</t>
  </si>
  <si>
    <t>"6.NP - fáze 2:" 2*16</t>
  </si>
  <si>
    <t>14</t>
  </si>
  <si>
    <t>317168054</t>
  </si>
  <si>
    <t>Překlad keramický vysoký v 238 mm dl 1750 mm</t>
  </si>
  <si>
    <t>2083921015</t>
  </si>
  <si>
    <t>"5.NP - fáze 2:" 2*40</t>
  </si>
  <si>
    <t>"6.NP - fáze 2:" 2*40</t>
  </si>
  <si>
    <t>317941123</t>
  </si>
  <si>
    <t>Osazování ocelových válcovaných nosníků na zdivu I, IE, U, UE nebo L do č 22</t>
  </si>
  <si>
    <t>t</t>
  </si>
  <si>
    <t>-972715588</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</si>
  <si>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</si>
  <si>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16</t>
  </si>
  <si>
    <t>M</t>
  </si>
  <si>
    <t>13010820</t>
  </si>
  <si>
    <t>ocel profilová UPN 140 jakost 11 375</t>
  </si>
  <si>
    <t>-912131662</t>
  </si>
  <si>
    <t>Nad hlinikovými profily</t>
  </si>
  <si>
    <t>5.NP - fáze 2</t>
  </si>
  <si>
    <t>0,016*(3,5*2*6+3,5*2*2+3,1*2*2+3,3*2+3,0*2)*1,08</t>
  </si>
  <si>
    <t>6.NP - fáze 2</t>
  </si>
  <si>
    <t>17</t>
  </si>
  <si>
    <t>317944321</t>
  </si>
  <si>
    <t>Válcované nosníky do č.12 dodatečně osazované do připravených otvorů</t>
  </si>
  <si>
    <t>1985181109</t>
  </si>
  <si>
    <t>Prostupy profese</t>
  </si>
  <si>
    <t>"I100:" 1,30</t>
  </si>
  <si>
    <t>1,3*1,15 'Přepočtené koeficientem množství</t>
  </si>
  <si>
    <t>18</t>
  </si>
  <si>
    <t>342244201</t>
  </si>
  <si>
    <t>Příčka z cihel broušených na tenkovrstvou maltu tloušťky 80 mm</t>
  </si>
  <si>
    <t>-1537790559</t>
  </si>
  <si>
    <t>"m.č.5180"3,425*(4,25)</t>
  </si>
  <si>
    <t>"m.č.6180"3,425*(4,25)</t>
  </si>
  <si>
    <t>19</t>
  </si>
  <si>
    <t>342244211</t>
  </si>
  <si>
    <t>Příčka z cihel broušených na tenkovrstvou maltu tloušťky 115 mm</t>
  </si>
  <si>
    <t>2015298209</t>
  </si>
  <si>
    <t>4.NP</t>
  </si>
  <si>
    <t>"m.č.4030"4,025*(2,27+0,7+0,58*2)-0,7*0,7</t>
  </si>
  <si>
    <t>"m.č.4031"4,025*(3,5+3,35)</t>
  </si>
  <si>
    <t>"m.č.4033"4,025*(3,35+3,35)</t>
  </si>
  <si>
    <t>"m.č.4035"4,025*(0,2*2+0,6+5,55+6,45+0,18*6+0,7)-0,35*1,5-0,61*2,04-0,7*0,7*3-1,0*2,0-0,8*2,0*2</t>
  </si>
  <si>
    <t>"m.č.4036,4038"4,025*(0,9+2,78+0,65+0,2)</t>
  </si>
  <si>
    <t>"m.č.4037"4,025*(1,88*2+0,9)-0,8*2,2</t>
  </si>
  <si>
    <t>"m.č.4039"4,025*(0,4*2+0,2)</t>
  </si>
  <si>
    <t>"m.č.4044"4,025*(0,4*2+0,2)</t>
  </si>
  <si>
    <t>5.NP</t>
  </si>
  <si>
    <t>"m.č.5005b"3,425*(1,28+0,18+0,3+1,2)-2*0,7*0,7-1,2*2,0</t>
  </si>
  <si>
    <t>"m.č.5005e"3,425*(0,45)</t>
  </si>
  <si>
    <t>"m.č.5007"3,425*(0,68+0,3)</t>
  </si>
  <si>
    <t>"m.č.5011"3,425*(0,38+0,1+3,4+1,6)-1,0*2,2-1,6*2,0</t>
  </si>
  <si>
    <t>"m.č.5013"3,425*(3,4+1,6)-1,0*2,2-1,6*2,0</t>
  </si>
  <si>
    <t>"m.č.5015"3,425*(7,75+3,4+1,6)-1,0*2,2-1,6*2,0</t>
  </si>
  <si>
    <t>"m.č.5017"3,425*(3,4+1,6)-1,0*2,2-1,6*2,0</t>
  </si>
  <si>
    <t>"m.č.5019"3,425*(3,4+1,6)-1,0*2,2-1,6*2,0</t>
  </si>
  <si>
    <t>"m.č.5021"3,425*(3,4+1,6)-1,0*2,2-1,6*2,0</t>
  </si>
  <si>
    <t>"m.č.5023"3,425*(3,4+1,6)-1,0*2,2-1,6*2,0</t>
  </si>
  <si>
    <t>"m.č.5025"3,425*(3,4+1,6)-1,0*2,2-1,6*2,0</t>
  </si>
  <si>
    <t>"m.č.5027"3,425*(3,4+1,6+0,38)-1,0*2,2-1,3*2,0</t>
  </si>
  <si>
    <t>"m.č.5029"3,425*(3,4+1,6)-1,0*2,2-1,6*2,0</t>
  </si>
  <si>
    <t>"m.č.5031"3,425*(6,575+1,4)-1,0*2,2*2</t>
  </si>
  <si>
    <t>"m.č.5033"3,425*(0,28+0,48)</t>
  </si>
  <si>
    <t>"m.č.5035"3,425*(6,18+0,83+0,1*4+1,2)</t>
  </si>
  <si>
    <t>"m.č.5036"3,425*(3,4+1,6)-1,0*2,2-1,6*2,0</t>
  </si>
  <si>
    <t>"m.č.5038"3,425*(3,4+1,6)-1,0*2,2-1,6*2,0</t>
  </si>
  <si>
    <t>"m.č.5040"3,425*(3,4+1,6)-1,0*2,2-1,6*2,0</t>
  </si>
  <si>
    <t>"m.č.5049"3,425*(2,75)</t>
  </si>
  <si>
    <t>"m.č.5052"3,425*(4,18)</t>
  </si>
  <si>
    <t>"m.č.5054"3,425*(1,3)-0,8*2,2</t>
  </si>
  <si>
    <t>"m.č.5055b"3,425*(1,05)-0,8*2,2</t>
  </si>
  <si>
    <t>"m.č.5056"3,425*(2,3)-2,3*2,0</t>
  </si>
  <si>
    <t>"m.č.5058a"3,425*(2,95+2,4)-2,4*2,0-1,0*2,2</t>
  </si>
  <si>
    <t>"m.č.5059"3,425*(3,4+1,6)-1,0*2,2-1,6*2,0</t>
  </si>
  <si>
    <t>"m.č.5061"3,425*(3,4+1,6)-1,0*2,2-1,6*2,0</t>
  </si>
  <si>
    <t>"m.č.5063"3,425*(3,4+2,43)-1,0*2,2-1,6*2,0</t>
  </si>
  <si>
    <t>"m.č.5065"3,425*(0,28+0,3)</t>
  </si>
  <si>
    <t>"m.č.5067"3,425*(0,45)</t>
  </si>
  <si>
    <t>"m.č.5069"3,425*(0,48+0,28+0,25+0,35)</t>
  </si>
  <si>
    <t>"m.č.5070"3,425*(0,25+0,3)</t>
  </si>
  <si>
    <t>"m.č.5072"3,425*(0,25+0,28+0,28+0,48)</t>
  </si>
  <si>
    <t>"m.č.5073"3,425*(0,25+0,18)</t>
  </si>
  <si>
    <t>"m.č.5074"3,425*(1,8)</t>
  </si>
  <si>
    <t>"m.č.5075"3,425*(1,18+1,7)-0,8*2,2</t>
  </si>
  <si>
    <t>"m.č.5076"3,425*(1,03+1,7)-0,8*2,2</t>
  </si>
  <si>
    <t>"m.č.5078"3,425*(0,9)-0,8*2,2</t>
  </si>
  <si>
    <t>"m.č.5079"3,425*(1,08+1,85)-0,8*2,2</t>
  </si>
  <si>
    <t>"m.č.5081a"3,425*(0,45*2)</t>
  </si>
  <si>
    <t>"m.č.5105b"3,425*(1,48+0,18*2+1,33+0,3+0,7)-3*0,7*0,7-1,2*2,0</t>
  </si>
  <si>
    <t>"m.č.5107"3,425*(0,3+0,68)</t>
  </si>
  <si>
    <t>"m.č.5111"3,425*(0,23+0,25+3,4+1,6)-1,0*2,2-1,6*2,0</t>
  </si>
  <si>
    <t>"m.č.5113"3,425*(3,4+1,6)-1,0*2,2-1,6*2,0</t>
  </si>
  <si>
    <t>"m.č.5115"3,425*(7,75+3,4+1,6)-1,0*2,2-1,6*2,0</t>
  </si>
  <si>
    <t>"m.č.5117"3,425*(3,4+1,6)-1,0*2,2-1,6*2,0</t>
  </si>
  <si>
    <t>"m.č.5119"3,425*(3,4+1,6)-1,0*2,2-1,6*2,0</t>
  </si>
  <si>
    <t>"m.č.5121"3,425*(3,4+1,6)-1,0*2,2-1,6*2,0</t>
  </si>
  <si>
    <t>"m.č.5123"3,425*(3,4+1,6)-1,0*2,2-1,6*2,0</t>
  </si>
  <si>
    <t>"m.č.5125"3,425*(3,4+1,6)-1,0*2,2-1,6*2,0</t>
  </si>
  <si>
    <t>"m.č.5127"3,425*(3,4+1,6+0,38)-1,0*2,2-1,3*2,0</t>
  </si>
  <si>
    <t>"m.č.5129"3,425*(3,4+1,6)-1,0*2,2-1,6*2,0</t>
  </si>
  <si>
    <t>"m.č.5131"3,425*(6,575+1,4)-1,0*2,2*2</t>
  </si>
  <si>
    <t>"m.č.5133"3,425*(0,28+0,48)</t>
  </si>
  <si>
    <t>"m.č.5135"3,425*(6,05+0,82+0,1*4+1,2)</t>
  </si>
  <si>
    <t>"m.č.5136"3,425*(3,4+1,6)-1,0*2,2-1,6*2,0</t>
  </si>
  <si>
    <t>"m.č.5138"3,425*(3,4+1,6)-1,0*2,2-1,6*2,0</t>
  </si>
  <si>
    <t>"m.č.5140"3,425*(3,4+1,6)-1,0*2,2-1,6*2,0</t>
  </si>
  <si>
    <t>"m.č.5148a"3,425*(2,475+4,25)-1,0*2,2</t>
  </si>
  <si>
    <t>"m.č.5148b"3,425*(2,98+1,73+2,6+0,1+0,5)-1,0*2,2</t>
  </si>
  <si>
    <t>"m.č.5150"3,425*(0,28+0,48)</t>
  </si>
  <si>
    <t>"m.č.5152"3,425*(4,18)</t>
  </si>
  <si>
    <t>"m.č.5154"3,425*(1,3)-0,8*2,2</t>
  </si>
  <si>
    <t>"m.č.5156"3,425*(1,05)</t>
  </si>
  <si>
    <t>"m.č.5157"3,425*(2,95+2,4)-1,0*2,2-2,4*2,0</t>
  </si>
  <si>
    <t>"m.č.5159"3,425*(3,4+1,6)-1,0*2,2-1,6*2,0</t>
  </si>
  <si>
    <t>"m.č.5161"3,425*(3,4+1,6)-1,0*2,2-1,6*2,0</t>
  </si>
  <si>
    <t>"m.č.5163"3,425*(3,4+2,43)-1,0*2,2-2,43*2,0</t>
  </si>
  <si>
    <t>"m.č.5165"3,425*(0,4+0,18)</t>
  </si>
  <si>
    <t>"m.č.5169"3,425*(0,48+0,38)</t>
  </si>
  <si>
    <t>"m.č.5172"3,425*(0,25+0,28+0,28+0,48)</t>
  </si>
  <si>
    <t>"m.č.5174"3,425*(2,58)</t>
  </si>
  <si>
    <t>"m.č.5177"3,425*(2,83)</t>
  </si>
  <si>
    <t>6.NP</t>
  </si>
  <si>
    <t>"m.č.6007"3,425*(0,8+0,18)</t>
  </si>
  <si>
    <t>"m.č.6011"3,425*(0,1+0,38+3,4+1,6)-1,0*2,2-1,6*2,0</t>
  </si>
  <si>
    <t>"m.č.6013"3,425*(3,4+1,6)-1,0*2,2-1,6*2,0</t>
  </si>
  <si>
    <t>"m.č.6015"3,425*(7,75+3,4+1,6)-1,0*2,2-1,6*2,0</t>
  </si>
  <si>
    <t>"m.č.6017"3,425*(3,4+1,6)-1,0*2,2-1,6*2,0</t>
  </si>
  <si>
    <t>"m.č.6019"3,425*(3,4+1,6)-1,0*2,2-1,6*2,0</t>
  </si>
  <si>
    <t>"m.č.6021"3,425*(3,4+1,6)-1,0*2,2-1,6*2,0</t>
  </si>
  <si>
    <t>"m.č.6023"3,425*(3,4+1,6)-1,0*2,2-1,6*2,0</t>
  </si>
  <si>
    <t>"m.č.6025"3,425*(3,4+1,6)-1,0*2,2-1,6*2,0</t>
  </si>
  <si>
    <t>"m.č.6027"3,425*(3,4+1,6)-1,0*2,2-1,6*2,0</t>
  </si>
  <si>
    <t>"m.č.6029"3,425*(3,4+1,6)-1,0*2,2-1,6*2,0</t>
  </si>
  <si>
    <t>"m.č.6031"3,425*(6,575+1,4)-1,0*2,2*2</t>
  </si>
  <si>
    <t>"m.č.6036"3,425*(3,4+1,6)-1,0*2,2-1,6*2,0</t>
  </si>
  <si>
    <t>"m.č.6038"3,425*(3,4+1,6)-1,0*2,2-1,6*2,0</t>
  </si>
  <si>
    <t>"m.č.6040"3,425*(3,4+1,6)-1,0*2,2-1,6*2,0</t>
  </si>
  <si>
    <t>"m.č.6042"3,425*(3,85+2,3+0,15+0,63)</t>
  </si>
  <si>
    <t>"m.č.6043"3,425*(2,175+3,85)</t>
  </si>
  <si>
    <t>"m.č.6050"3,425*(0,28+0,48)</t>
  </si>
  <si>
    <t>"m.č.6052"3,425*(4,18)</t>
  </si>
  <si>
    <t>"m.č.6054"3,425*(1,3)-0,8*2,2</t>
  </si>
  <si>
    <t>"m.č.6056"3,425*(1,05)-0,8*2,2</t>
  </si>
  <si>
    <t>"m.č.6057"3,425*(2,95+2,4)-1,0*2,2-2,4*2,0</t>
  </si>
  <si>
    <t>"m.č.6059"3,425*(3,4+1,6)-1,0*2,2-1,6*2,0</t>
  </si>
  <si>
    <t>"m.č.6061"3,425*(3,4+1,6)-1,0*2,2-1,6*2,0</t>
  </si>
  <si>
    <t>"m.č.6063"3,425*(3,4+2,43)-1,0*2,2-2,43*2,0</t>
  </si>
  <si>
    <t>"m.č.6065"3,425*(0,4+0,18)</t>
  </si>
  <si>
    <t>"m.č.6067"3,425*(0,45)</t>
  </si>
  <si>
    <t>"m.č.6068"3,425*(0,28+0,45)</t>
  </si>
  <si>
    <t>"m.č.6069"3,425*(0,25+0,35)</t>
  </si>
  <si>
    <t>"m.č.6070"3,425*(0,55+0,13)</t>
  </si>
  <si>
    <t>"m.č.6072"3,425*(0,53+0,13+0,6+0,15)</t>
  </si>
  <si>
    <t>"m.č.6073"3,425*(0,13+0,35)</t>
  </si>
  <si>
    <t>"m.č.6074"3,425*(1,8)</t>
  </si>
  <si>
    <t>"m.č.6075"3,425*(1,18+1,7)-0,8*2,2</t>
  </si>
  <si>
    <t>"m.č.6076"3,425*(1,03+1,7)-0,8*2,2</t>
  </si>
  <si>
    <t>"m.č.6077"3,425*(0,93+0,3)</t>
  </si>
  <si>
    <t>"m.č.6078"3,425*(0,95)-0,8*2,2</t>
  </si>
  <si>
    <t>"m.č.6079"3,425*(1,03+1,85)-0,8*2,2</t>
  </si>
  <si>
    <t>"m.č.6081a"3,425*(0,45*2)</t>
  </si>
  <si>
    <t>"m.č.6105b"3,425*(1,48+0,18*2+1,2+0,3)-2*0,7*0,7-1,2*2,0</t>
  </si>
  <si>
    <t>"m.č.6105e"3,425*(0,45)</t>
  </si>
  <si>
    <t>"m.č.6107"3,425*(2*0,48+0,23+0,8+0,15)-0,35*0,7</t>
  </si>
  <si>
    <t>"m.č.6111"3,425*(0,1+0,4+3,4+1,6)-1,0*2,2-1,6*2,0</t>
  </si>
  <si>
    <t>"m.č.6113"3,425*(3,4+1,6)-1,0*2,2-1,6*2,0</t>
  </si>
  <si>
    <t>"m.č.6115"3,425*(7,75+3,4+1,6)-1,0*2,2-1,6*2,0</t>
  </si>
  <si>
    <t>"m.č.6117"3,425*(3,4+1,6)-1,0*2,2-1,6*2,0</t>
  </si>
  <si>
    <t>"m.č.6119"3,425*(3,4+1,6)-1,0*2,2-1,6*2,0</t>
  </si>
  <si>
    <t>"m.č.6121"3,425*(3,4+1,6)-1,0*2,2-1,6*2,0</t>
  </si>
  <si>
    <t>"m.č.6123"3,425*(3,4+1,6)-1,0*2,2-1,6*2,0</t>
  </si>
  <si>
    <t>"m.č.6125"3,425*(3,4+1,6)-1,0*2,2-1,6*2,0</t>
  </si>
  <si>
    <t>"m.č.6127"3,425*(3,4+1,6)-1,0*2,2-1,6*2,0</t>
  </si>
  <si>
    <t>"m.č.6129"3,425*(3,4+1,6)-1,0*2,2-1,6*2,0</t>
  </si>
  <si>
    <t>"m.č.6131"3,425*(6,575+1,4)-1,0*2,2*2</t>
  </si>
  <si>
    <t>"m.č.6133"3,425*(0,6+0,15)</t>
  </si>
  <si>
    <t>"m.č.6135"3,425*(6,05+0,95+0,1*4+1,2)</t>
  </si>
  <si>
    <t>"m.č.6136"3,425*(3,4+1,6)-1,0*2,2-1,6*2,0</t>
  </si>
  <si>
    <t>"m.č.6138"3,425*(3,4+1,6)-1,0*2,2-1,6*2,0</t>
  </si>
  <si>
    <t>"m.č.6140"3,425*(3,4+1,6)-1,0*2,2-1,6*2,0</t>
  </si>
  <si>
    <t>"m.č.6142"3,425*(2,175+4,25)</t>
  </si>
  <si>
    <t>"m.č.6143"3,425*(4,25+2,18+2,48+0,1)</t>
  </si>
  <si>
    <t>"m.č.6150"3,425*(0,6+0,15)</t>
  </si>
  <si>
    <t>"m.č.6152"3,425*(4,18)</t>
  </si>
  <si>
    <t>"m.č.6154"3,425*(1,3)-0,8*2,2</t>
  </si>
  <si>
    <t>"m.č.6156"3,425*(1,05)-0,8*2,2</t>
  </si>
  <si>
    <t>"m.č.6157"3,425*(2,95+2,4)-1,0*2,2-2,4*2,0</t>
  </si>
  <si>
    <t>"m.č.6159"3,425*(3,4+1,6)-1,0*2,2-1,6*2,0</t>
  </si>
  <si>
    <t>"m.č.6161"3,425*(3,4+1,6)-1,0*2,2-1,6*2,0</t>
  </si>
  <si>
    <t>"m.č.6163"3,425*(3,4+2,43)-1,0*2,2-2,43*2,0</t>
  </si>
  <si>
    <t>"m.č.6165"3,425*(0,4+0,18)</t>
  </si>
  <si>
    <t>"m.č.6169"3,425*(0,6+0,25)</t>
  </si>
  <si>
    <t>"m.č.6170"1,4*(0,65)</t>
  </si>
  <si>
    <t>"m.č.6172"3,425*(0,28+0,48+0,53+0,13)</t>
  </si>
  <si>
    <t>"m.č.6174"3,425*(2,58)</t>
  </si>
  <si>
    <t>"m.č.6177"3,425*(2,83)</t>
  </si>
  <si>
    <t>20</t>
  </si>
  <si>
    <t>342244221</t>
  </si>
  <si>
    <t>Příčka z cihel broušených na tenkovrstvou maltu tloušťky 140 mm</t>
  </si>
  <si>
    <t>-1751440443</t>
  </si>
  <si>
    <t>4. NP - 2. fáze</t>
  </si>
  <si>
    <t>"m.č.4024b"4,025*(3,58+5,05)-1,1*2,3</t>
  </si>
  <si>
    <t>"m.č.4030"4,025*(7,35)+0,95*(2,37)-1,3*2,4-1,0*2,2</t>
  </si>
  <si>
    <t>"m.č.4031"4,025*(1,3)-1,1*2,2</t>
  </si>
  <si>
    <t>"m.č.4032"4,025*(2,3)-1,0*2,2</t>
  </si>
  <si>
    <t>"m.č.4033"4,025*(1,95+1,58)-0,9*2,2</t>
  </si>
  <si>
    <t>"m.č.4034"4,025*(0,55+1,33+1,5)+0,95*(4,75)-1,0*2,2</t>
  </si>
  <si>
    <t>"m.č.4035"4,025*(0,45+3,0+0,7+1,0)-1,1*2,3+3,025*(3,3)+0,95*(3,55)</t>
  </si>
  <si>
    <t>"m.č.4036"4,025*(1,29)-0,8*2,2</t>
  </si>
  <si>
    <t>"m.č.4037"4,025*(0,9)</t>
  </si>
  <si>
    <t>"m.č.4038"4,025*(2,93+2,93)-1,0*2,2</t>
  </si>
  <si>
    <t>"m.č.4039"4,025*(5,69+4,78)+0,95*(4,78)</t>
  </si>
  <si>
    <t>"m.č.4040"0,95*(2,35)</t>
  </si>
  <si>
    <t>"m.č.4041"4,025*(2,25*2+3,64+0,7)-0,9*2,2</t>
  </si>
  <si>
    <t>"m.č.4042"4,025*(5,54+2,44+3,08)+0,95*(3,45)-1,0*2,2</t>
  </si>
  <si>
    <t>"m.č.4043"4,025*(2,75+3,75)*2-1,0*2,2</t>
  </si>
  <si>
    <t>"m.č.5005a"3,425*(3,55+8,775)-1,3*2,2-1,0*2,2*2-1,0*2,6-0,9*2,6</t>
  </si>
  <si>
    <t>"m.č.5005b"3,425*(0,3+0,63)</t>
  </si>
  <si>
    <t>"m.č.5007"3,425*(3,43+3,38)-1,0*2,2</t>
  </si>
  <si>
    <t>"m.č.5008"3,425*(3,23+3,4)+0,95*(3,25)-1,3*2,1</t>
  </si>
  <si>
    <t>"m.č.5009"3,425*(5,28+2,35+2,15)-1,0*2,5</t>
  </si>
  <si>
    <t>"m.č.5010"3,425*(1,95+2,35)-0,9*2,5</t>
  </si>
  <si>
    <t>"m.č.5012"3,425*(1,6*2)</t>
  </si>
  <si>
    <t>"m.č.5014"3,425*(1,6*2)</t>
  </si>
  <si>
    <t>"m.č.5015"0,95*(3,55)+3,425*(1,6*2)</t>
  </si>
  <si>
    <t>"m.č.5017"0,95*(3,55)+3,425*(1,6*2)</t>
  </si>
  <si>
    <t>"m.č.5020"3,425*(1,6*2)</t>
  </si>
  <si>
    <t>"m.č.5021"3,425*(1,6*2+0,25*2+0,45)</t>
  </si>
  <si>
    <t>"m.č.5023"0,95*(3,55)+3,425*(1,6*2+0,85*2+0,45)</t>
  </si>
  <si>
    <t>"m.č.5025"0,95*(3,55)+3,425*(1,6*2+0,85*2+0,45)</t>
  </si>
  <si>
    <t>"m.č.5028"3,425*(1,6*2)</t>
  </si>
  <si>
    <t>"m.č.5029"3,425*(1,6*2+0,25*2+0,45)</t>
  </si>
  <si>
    <t>"m.č.5032"0,95*(3,55)</t>
  </si>
  <si>
    <t>"m.č.5033"0,95*(3,55)+3,425*(3,35)-1,0*2,2</t>
  </si>
  <si>
    <t>"m.č.5034"0,95*(2,35)+3,425*(0,63+3,08+3,2+0,85*2+0,45)-1,0*2,2</t>
  </si>
  <si>
    <t>"m.č.5035"3,425*(6,43+0,48+0,83)+0,95*(2,35)-1,0*2,1</t>
  </si>
  <si>
    <t>"m.č.5037"3,425*(1,6*2)</t>
  </si>
  <si>
    <t>"m.č.5039"3,425*(1,6*2)</t>
  </si>
  <si>
    <t>"m.č.5040"3,425*(1,6*2+0,45)</t>
  </si>
  <si>
    <t>"m.č.5049"3,425*(2,23+2,43)-0,9*2,2</t>
  </si>
  <si>
    <t>"m.č.5050"3,425*(2,1+2,1+2,75)-0,9*2,2</t>
  </si>
  <si>
    <t>"m.č.5051"3,425*(3,4+2,9+3,55+0,25+1,2+2,35)-0,35*1,5-1,4*2,2</t>
  </si>
  <si>
    <t>"m.č.5052"3,425*(1,68)-1,0*2,2</t>
  </si>
  <si>
    <t>"m.č.5053"3,425*(1,43)-0,8*2,2</t>
  </si>
  <si>
    <t>"m.č.5054"3,425*(1,3)</t>
  </si>
  <si>
    <t>"m.č.5055a"3,425*(1,45+1,7+2,2)-0,8*2,2</t>
  </si>
  <si>
    <t>"m.č.5055b"3,425*(1,98*2+1,05)</t>
  </si>
  <si>
    <t>"m.č.5057"3,425*(2,75+1,9+1,65)-1,0*2,2</t>
  </si>
  <si>
    <t>"m.č.5058a"0,95*(5,72)</t>
  </si>
  <si>
    <t>"m.č.5058b"3,425*(2,4+2,2)</t>
  </si>
  <si>
    <t>"m.č.5059"0,95*(3,55)+3,425*(0,85*2+0,45+1,6*2)</t>
  </si>
  <si>
    <t>"m.č.5061"0,95*(3,55)+3,425*(0,85*2+0,45+1,6*2)</t>
  </si>
  <si>
    <t>"m.č.5063"0,95*(3,55)+3,425*(1,0+2,43*2)</t>
  </si>
  <si>
    <t>"m.č.5064"3,425*(0,9)</t>
  </si>
  <si>
    <t>"m.č.5066"3,425*(0,25)+0,95*(2,15)</t>
  </si>
  <si>
    <t>"m.č.5067"0,95*(5,73+3,63)+3,425*(2,35+1,9)</t>
  </si>
  <si>
    <t>"m.č.5068"3,425*(2,05+2,2*2+0,28+1,03)-0,8*2,2</t>
  </si>
  <si>
    <t>"m.č.5069"0,95*(3,55)+3,425*(0,58*2+0,45)</t>
  </si>
  <si>
    <t>"m.č.5070"0,95*(2,35)+3,425*(0,53+0,25+0,45)</t>
  </si>
  <si>
    <t>"m.č.5071"0,95*(2,35)+3,425*(0,73+0,25+0,75+0,75+0,25+0,58*2+0,45)</t>
  </si>
  <si>
    <t>"m.č.5072"0,95*(3,35)</t>
  </si>
  <si>
    <t>"m.č.5073"0,95*(2,63+0,73+5,75)+3,425*(1,0)</t>
  </si>
  <si>
    <t>"m.č.5074"3,425*(1,8+2,23)-0,8*2,2</t>
  </si>
  <si>
    <t>"m.č.5075"3,425*(1,83+1,05)</t>
  </si>
  <si>
    <t>"m.č.5077"3,425*(2,1)-0,8*2,2</t>
  </si>
  <si>
    <t>"m.č.5079"3,425*(0,95)</t>
  </si>
  <si>
    <t>"m.č.5080"2,2*(3,3)</t>
  </si>
  <si>
    <t>"m.č.5081a"3,425*(0,27+0,31)</t>
  </si>
  <si>
    <t>"m.č.5084"2,2*(3,5+3,5)</t>
  </si>
  <si>
    <t>"m.č.5105a"3,425*(3,55+8,775)-1,3*2,2-1,0*2,2*2-1,0*2,6-0,9*2,6</t>
  </si>
  <si>
    <t>"m.č.5105b"3,425*(0,3)</t>
  </si>
  <si>
    <t>"m.č.5105e"3,425*(0,45)</t>
  </si>
  <si>
    <t>"m.č.5107"3,425*(3,43+3,53+3,23)-1,0*2,2</t>
  </si>
  <si>
    <t>"m.č.5108"3,425*(3,25)</t>
  </si>
  <si>
    <t>"m.č.5109"3,425*(5,03)-1,0*2,6</t>
  </si>
  <si>
    <t>"m.č.5110"3,425*(1,95+2,35)-0,9*2,6</t>
  </si>
  <si>
    <t>"m.č.5112"3,425*(1,6*2)</t>
  </si>
  <si>
    <t>"m.č.5114"3,425*(1,6*2)</t>
  </si>
  <si>
    <t>"m.č.5115"3,425*(1,6*2+0,33)+0,95*(3,55)</t>
  </si>
  <si>
    <t>"m.č.5117"3,425*(1,6*2+0,4+2*0,85)+0,95*(3,55)</t>
  </si>
  <si>
    <t>"m.č.5120"3,425*(1,6*2)</t>
  </si>
  <si>
    <t>"m.č.5121"3,425*(1,6*2+0,45+0,2*2)</t>
  </si>
  <si>
    <t>"m.č.5123"3,425*(1,6*2)+0,95*(3,55)</t>
  </si>
  <si>
    <t>"m.č.5125"3,425*(1,6*2+0,4+2*0,85)+0,95*(3,55)</t>
  </si>
  <si>
    <t>"m.č.5128"3,425*(1,6*2)</t>
  </si>
  <si>
    <t>"m.č.5129"3,425*(1,6*2+0,45+0,2*2)</t>
  </si>
  <si>
    <t>"m.č.5132"0,95*(3,55)</t>
  </si>
  <si>
    <t>"m.č.5133"3,425*(3,5+3,2+0,4+2*0,85)+0,95*(3,55)-1,0*2,2</t>
  </si>
  <si>
    <t>"m.č.5134"3,425*(2,93+0,63)+0,95*(2,35)-1,0*2,2</t>
  </si>
  <si>
    <t>"m.č.5135"3,425*(6,43+0,48+0,83)+0,95*(2,35)-1,0*2,2</t>
  </si>
  <si>
    <t>"m.č.5137"3,425*(1,6*2)</t>
  </si>
  <si>
    <t>"m.č.5139"3,425*(1,6*2)</t>
  </si>
  <si>
    <t>"m.č.5140"3,425*(0,45+1,6*2)</t>
  </si>
  <si>
    <t>"m.č.5149"3,425*(2,37+2,75)-0,9*2,2</t>
  </si>
  <si>
    <t>"m.č.5150"3,425*(1,95+2,75)-0,9*2,2</t>
  </si>
  <si>
    <t>"m.č.5151"3,425*(3,55+2,75+1,2+0,25+2,35)-1,4*2,2-0,35*1,5</t>
  </si>
  <si>
    <t>"m.č.5152"3,425*(4,38+1,95)-1,0*2,2</t>
  </si>
  <si>
    <t>"m.č.5153"3,425*(1,58+2,2)-0,8*2,2</t>
  </si>
  <si>
    <t>"m.č.5154"3,425*(1,98+1,3)</t>
  </si>
  <si>
    <t>"m.č.5155"3,425*(1,6+1,7)-0,8*2,2</t>
  </si>
  <si>
    <t>"m.č.5156"3,425*(1,98+1,05)</t>
  </si>
  <si>
    <t>"m.č.5157"0,95*(5,74)</t>
  </si>
  <si>
    <t>"m.č.5158"3,425*(2,25+2,35)</t>
  </si>
  <si>
    <t>"m.č.5159"3,425*(0,45+2*0,85+2*1,6)+0,95*(3,55)</t>
  </si>
  <si>
    <t>"m.č.5161"3,425*(0,45+2*0,85+2*1,6)+0,95*(3,55)</t>
  </si>
  <si>
    <t>"m.č.5163"3,425*(2,43+1,0)+0,95*(3,55)</t>
  </si>
  <si>
    <t>"m.č.5164"3,425*(2,43+0,9)</t>
  </si>
  <si>
    <t>"m.č.5166"3,425*(0,25)+0,95*(2,15)</t>
  </si>
  <si>
    <t>"m.č.5167"0,95*(3,78+5,73)+3,425*(2,35+1,9)</t>
  </si>
  <si>
    <t>"m.č.5168"3,425*(2,35+0,28+1,03+2,35+1,75)-0,8*2,2</t>
  </si>
  <si>
    <t>"m.č.5169"0,95*(3,55)</t>
  </si>
  <si>
    <t>"m.č.5170"3,425*(0,58*2+0,45+0,25+0,45+0,53)+0,95*(2,35)</t>
  </si>
  <si>
    <t>"m.č.5171"3,425*(0,73+0,75+0,25+0,25+0,75+0,45+0,58*2)+0,95*(2,35)</t>
  </si>
  <si>
    <t>"m.č.5172"0,95*(3,55)</t>
  </si>
  <si>
    <t>"m.č.5173"3,425*(1,0)+0,95*(5,75+0,73+2,63)</t>
  </si>
  <si>
    <t>"m.č.5174"3,425*(1,15+2,73)-0,8*2,2</t>
  </si>
  <si>
    <t>"m.č.5175"3,425*(1,05+2,05+0,9)-0,8*2,2</t>
  </si>
  <si>
    <t>"m.č.5176"3,425*(1,05+3,63)-0,8*2,2</t>
  </si>
  <si>
    <t>"m.č.5177"3,425*(1,05+2,83)-0,8*2,2</t>
  </si>
  <si>
    <t>"m.č.5178"3,425*(1,13+1,0)-0,9*2,2</t>
  </si>
  <si>
    <t>"m.č.5179"3,425*(0,9+2,18+0,9)-0,8*2,2</t>
  </si>
  <si>
    <t>"m.č.5180"3,425*(3,55)</t>
  </si>
  <si>
    <t>"m.č.6005a"3,425*(3,55+8,775)-1,3*2,2-1,0*2,2*2-1,0*2,6-0,9*2,6</t>
  </si>
  <si>
    <t>"m.č.6007"3,425*(2,93+1,13+3,23+0,87)+0,95*(2,15)-1,0*2,2</t>
  </si>
  <si>
    <t>"m.č.6008"3,425*(3,23+3,4)+0,95*(3,25)-1,0*2,2</t>
  </si>
  <si>
    <t>"m.č.6009"3,425*(2,3+5,13+2,35)-1,0*2,5</t>
  </si>
  <si>
    <t>"m.č.6010"3,425*(1,95+2,35)-0,9*2,5</t>
  </si>
  <si>
    <t>"m.č.6012"3,425*(1,6*2)</t>
  </si>
  <si>
    <t>"m.č.6014"3,425*(1,6*2)</t>
  </si>
  <si>
    <t>"m.č.6015"3,425*(1,6*2+0,33)+0,95*(3,55)</t>
  </si>
  <si>
    <t>"m.č.6017"3,425*(1,6*2+0,4+0,85*2)+0,95*(3,55)</t>
  </si>
  <si>
    <t>"m.č.6023"3,425*(1,6*2)+0,95*(3,55)</t>
  </si>
  <si>
    <t>"m.č.6020"3,425*(1,6*2)</t>
  </si>
  <si>
    <t>"m.č.6022"3,425*(1,6*2)</t>
  </si>
  <si>
    <t>"m.č.6025"3,425*(1,6*2+0,4+0,85*2)+0,95*(3,55)</t>
  </si>
  <si>
    <t>"m.č.6027"3,425*(1,6*2+0,25*2+0,45)</t>
  </si>
  <si>
    <t>"m.č.6029"3,425*(1,6*2+0,25*2+0,45)</t>
  </si>
  <si>
    <t>"m.č.6032"0,95*(3,55)</t>
  </si>
  <si>
    <t>"m.č.6033"3,425*(3,35)+0,95*(3,55)-1,0*2,2</t>
  </si>
  <si>
    <t>"m.č.6034"3,425*(3,08+3,2+0,4+2*0,85+6,28+0,78)+0,95*(2,35)-1,0*2,2</t>
  </si>
  <si>
    <t>"m.č.6035"3,425*(0,48+0,83)+0,95*(2,35)</t>
  </si>
  <si>
    <t>"m.č.6037"3,425*(1,6*2)</t>
  </si>
  <si>
    <t>"m.č.6039"3,425*(1,6*2)</t>
  </si>
  <si>
    <t>"m.č.6040"3,425*(1,6*2+0,45)</t>
  </si>
  <si>
    <t>"m.č.6042"3,425*(3,85)</t>
  </si>
  <si>
    <t>"m.č.6049"3,425*(2,38+3,6+2,58+2,43)-0,9*2,2</t>
  </si>
  <si>
    <t>"m.č.6050"3,425*(1,8+4,73+1,8)-0,9*2,2</t>
  </si>
  <si>
    <t>"m.č.6051"3,425*(3,55+2,9+3,4+2,35+1,2+0,25)-1,4*2,2</t>
  </si>
  <si>
    <t>"m.č.6052"3,425*(1,8)-1,0*2,2</t>
  </si>
  <si>
    <t>"m.č.6053"3,425*(1,45+2,2)-0,7*2,2</t>
  </si>
  <si>
    <t>"m.č.6054"3,425*(1,98+1,3)</t>
  </si>
  <si>
    <t>"m.č.6055"3,425*(1,45+1,7)-0,8*2,2</t>
  </si>
  <si>
    <t>"m.č.6056"3,425*(1,98+1,05)</t>
  </si>
  <si>
    <t>"m.č.6057"0,95*(5,72)</t>
  </si>
  <si>
    <t>"m.č.6058"3,425*(2,25+2,35)</t>
  </si>
  <si>
    <t>"m.č.6059"3,425*(0,4+0,85+1,6*2)+0,95*(3,55)</t>
  </si>
  <si>
    <t>"m.č.6061"3,425*(0,4+0,85+1,6*2)+0,95*(3,55)</t>
  </si>
  <si>
    <t>"m.č.6063"3,425*(2,43+1,0)+0,95*(3,55)</t>
  </si>
  <si>
    <t>"m.č.6064"3,425*(2,43+0,9)</t>
  </si>
  <si>
    <t>"m.č.6066"3,425*(0,25)+0,95*(2,15)</t>
  </si>
  <si>
    <t>"m.č.6067"0,95*(5,73+3,78)+3,425*(2,35+1,9)</t>
  </si>
  <si>
    <t>"m.č.6068"3,425*(1,03+0,28+2,35+1,75+2,35)-0,8*2,2</t>
  </si>
  <si>
    <t>"m.č.6069"0,95*(3,55)</t>
  </si>
  <si>
    <t>"m.č.6070"0,95*(2,35)+3,425*(0,73+0,45+0,25+0,45+0,57*2)</t>
  </si>
  <si>
    <t>"m.č.6071"0,95*(2,35)+3,425*(0,53+0,75+0,25+0,78+0,25+0,58*2+0,45)</t>
  </si>
  <si>
    <t>"m.č.6072"0,95*(3,55)</t>
  </si>
  <si>
    <t>"m.č.6073"0,95*(2,48+0,88+5,75)+3,425*(1,0)</t>
  </si>
  <si>
    <t>"m.č.6074"3,425*(1,8+2,23)-0,8*2,2</t>
  </si>
  <si>
    <t>"m.č.6075"3,425*(1,83+1,05)</t>
  </si>
  <si>
    <t>"m.č.6076"3,425*(1,83+1,05)</t>
  </si>
  <si>
    <t>"m.č.6077"3,425*(2,1)-0,8*2,2</t>
  </si>
  <si>
    <t>"m.č.6079"3,425*(0,95)</t>
  </si>
  <si>
    <t>"m.č.6080"2,2*(3,3)</t>
  </si>
  <si>
    <t>"m.č.6081"3,425*(0,27+0,31)</t>
  </si>
  <si>
    <t>"m.č.6084"2,2*(3,5+3,5)</t>
  </si>
  <si>
    <t>"m.č.6105a"3,425*(3,55+8,775)-1,3*2,2-1,0*2,2*2-1,0*2,6-0,9*2,6</t>
  </si>
  <si>
    <t>"m.č.6105b"3,425*(0,63+0,3)</t>
  </si>
  <si>
    <t>"m.č.6107"3,425*(3,18+1,08+0,93+2,93)+0,95*(2,15)-1,0*2,2</t>
  </si>
  <si>
    <t>"m.č.6108"3,425*(3,23+3,4)-1,0*2,2</t>
  </si>
  <si>
    <t>"m.č.6109"3,425*(2,3+4,98+2,35)-1,0*2,5</t>
  </si>
  <si>
    <t>"m.č.6110"3,425*(2,35+1,95)-0,9*2,5</t>
  </si>
  <si>
    <t>"m.č.6112"3,425*(2*1,6)</t>
  </si>
  <si>
    <t>"m.č.6114"3,425*(2*1,6)</t>
  </si>
  <si>
    <t>"m.č.6115"3,425*(2*1,6+0,33)+0,95*(3,55)</t>
  </si>
  <si>
    <t>"m.č.6117"3,425*(2*1,6+0,4+0,85*2)+0,95*(3,55)</t>
  </si>
  <si>
    <t>"m.č.6120"3,425*(2*1,6)</t>
  </si>
  <si>
    <t>"m.č.6122"3,425*(2*1,6)</t>
  </si>
  <si>
    <t>"m.č.6123"3,425*(2*1,6)+0,95*(3,55)</t>
  </si>
  <si>
    <t>"m.č.6125"3,425*(2*1,6+0,4+0,85*2)+0,95*(3,55)</t>
  </si>
  <si>
    <t>"m.č.6127"3,425*(2*1,6+0,45+2*0,25)</t>
  </si>
  <si>
    <t>"m.č.6130"3,425*(2*1,6)</t>
  </si>
  <si>
    <t>"m.č.6133"3,425*(3,35)+0,95*(3,55)-1,0*2,2</t>
  </si>
  <si>
    <t>"m.č.6134"3,425*(3,08+3,2+0,4+0,84*2+0,63)+0,95*(2,35)</t>
  </si>
  <si>
    <t>"m.č.6135"3,425*(6,43+0,48+0,83)+0,95*(2,35)-1,0*2,2</t>
  </si>
  <si>
    <t>"m.č.6136"3,425*(2*1,6+0,45+0,25*2)</t>
  </si>
  <si>
    <t>"m.č.6139"3,425*(2*1,6)</t>
  </si>
  <si>
    <t>"m.č.6140"3,425*(2*1,6)</t>
  </si>
  <si>
    <t>"m.č.6149"3,425*(2,23+2,43)-0,9*2,2</t>
  </si>
  <si>
    <t>"m.č.6150"3,425*(2,1+3,6)-0,9*2,2</t>
  </si>
  <si>
    <t>"m.č.6151"3,425*(3,55+2,9+2,35+0,25+1,2)-0,35*1,5-1,4*2,2</t>
  </si>
  <si>
    <t>"m.č.6152"3,425*(1,83+3,4+1,83)-1,0*2,2</t>
  </si>
  <si>
    <t>"m.č.6153"3,425*(1,58+2,2)-0,8*2,2</t>
  </si>
  <si>
    <t>"m.č.6154"3,425*(1,98+1,3)</t>
  </si>
  <si>
    <t>"m.č.6155"3,425*(1,45+1,7)-0,8*2,2</t>
  </si>
  <si>
    <t>"m.č.6156"3,425*(1,98+1,05)</t>
  </si>
  <si>
    <t>"m.č.6157"0,95*(5,72)</t>
  </si>
  <si>
    <t>"m.č.6158"3,425*(2,2+2,4)</t>
  </si>
  <si>
    <t>"m.č.6159"3,425*(0,4+0,85*2+1,6*2)+0,95*(3,55)</t>
  </si>
  <si>
    <t>"m.č.6161"3,425*(0,4+0,85*2+1,6*2)+0,95*(3,55)</t>
  </si>
  <si>
    <t>"m.č.6163"3,425*(1,05+1,6)+0,95*(3,55)</t>
  </si>
  <si>
    <t>"m.č.6164"3,425*(0,9+2,43)+0,95*(3,55)</t>
  </si>
  <si>
    <t>"m.č.6165"3,425*(0,25)+0,95*(2,15)</t>
  </si>
  <si>
    <t>"m.č.6167"0,95*(5,73+3,78)+3,425*(2,35+1,9)</t>
  </si>
  <si>
    <t>"m.č.6168"3,425*(2,35+1,75+2,35+1,03+0,28)-0,8*2,2</t>
  </si>
  <si>
    <t>"m.č.6169"3,425*(0,45+0,58*2)+0,95*(3,55)</t>
  </si>
  <si>
    <t>"m.č.6170"3,425*(0,53+0,45+0,25)+0,95*(2,35)</t>
  </si>
  <si>
    <t>"m.č.6171"3,425*(0,73+0,75+0,25+0,75+0,25)+0,95*(2,35)</t>
  </si>
  <si>
    <t>"m.č.6172"3,425*(0,45+0,58*2)+0,95*(3,55)</t>
  </si>
  <si>
    <t>"m.č.6173"3,425*(1,0)+0,95*(5,75+0,73+2,63)</t>
  </si>
  <si>
    <t>"m.č.6174"3,425*(2,58+1,3)-0,8*2,2</t>
  </si>
  <si>
    <t>"m.č.6175"3,425*(1,05+2,05+0,9)</t>
  </si>
  <si>
    <t>"m.č.6176"3,425*(1,05+3,63)</t>
  </si>
  <si>
    <t>"m.č.6177"3,425*(1,2+2,98)-0,8*2,2</t>
  </si>
  <si>
    <t>"m.č.6178"3,425*(1,13+3,62+1,0)-0,9*2,2</t>
  </si>
  <si>
    <t>"m.č.6179"3,425*(2,18+0,9+0,9)-0,8*2,2</t>
  </si>
  <si>
    <t>"m.č.6180"3,425*(4,38+2*0,45+0,75)</t>
  </si>
  <si>
    <t>342291112</t>
  </si>
  <si>
    <t>Ukotvení příček montážní polyuretanovou pěnou tl příčky přes 100 mm</t>
  </si>
  <si>
    <t>m</t>
  </si>
  <si>
    <t>-1995743905</t>
  </si>
  <si>
    <t>Příčky 115 mm</t>
  </si>
  <si>
    <t>4.NP - 2 fáze</t>
  </si>
  <si>
    <t>"m.č.4030"(2,27+0,7+0,58*2)</t>
  </si>
  <si>
    <t>"m.č.4031"(3,5+3,35)</t>
  </si>
  <si>
    <t>"m.č.4033"(3,35+3,35)</t>
  </si>
  <si>
    <t>"m.č.4035"(0,2*2+0,6+5,55+6,45+0,18*6+0,7)</t>
  </si>
  <si>
    <t>"m.č.4036,4038"(0,9+2,78+0,65+0,2)</t>
  </si>
  <si>
    <t>"m.č.4037"(1,88*2+0,9)</t>
  </si>
  <si>
    <t>"m.č.4039"(0,4*2+0,2)</t>
  </si>
  <si>
    <t>"m.č.4044"(0,4*2+0,2)</t>
  </si>
  <si>
    <t>5.NP - 2 fáze</t>
  </si>
  <si>
    <t>"m.č.5005b"(1,28+0,18+0,3+1,2)</t>
  </si>
  <si>
    <t>"m.č.5005e"(0,45)</t>
  </si>
  <si>
    <t>"m.č.5007"(0,68+0,3)</t>
  </si>
  <si>
    <t>"m.č.5011"(0,38+0,1+3,4+1,6)</t>
  </si>
  <si>
    <t>"m.č.5013"(3,4+1,6)</t>
  </si>
  <si>
    <t>"m.č.5015"(7,75+3,4+1,6)</t>
  </si>
  <si>
    <t>"m.č.5017"(3,4+1,6)</t>
  </si>
  <si>
    <t>"m.č.5019"(3,4+1,6)</t>
  </si>
  <si>
    <t>"m.č.5021"(3,4+1,6)</t>
  </si>
  <si>
    <t>"m.č.5023"(3,4+1,6)</t>
  </si>
  <si>
    <t>"m.č.5025"(3,4+1,6)</t>
  </si>
  <si>
    <t>"m.č.5027"(3,4+1,6+0,38)</t>
  </si>
  <si>
    <t>"m.č.5029"(3,4+1,6)</t>
  </si>
  <si>
    <t>"m.č.5031"(6,575+1,4)</t>
  </si>
  <si>
    <t>"m.č.5033"(0,28+0,48)</t>
  </si>
  <si>
    <t>"m.č.5035"(6,18+0,83+0,1*4+1,2)</t>
  </si>
  <si>
    <t>"m.č.5036"(3,4+1,6)</t>
  </si>
  <si>
    <t>"m.č.5038"(3,4+1,6)</t>
  </si>
  <si>
    <t>"m.č.5040"(3,4+1,6)</t>
  </si>
  <si>
    <t>"m.č.5049"(2,75)</t>
  </si>
  <si>
    <t>"m.č.5052"(4,18)</t>
  </si>
  <si>
    <t>"m.č.5054"(1,3)</t>
  </si>
  <si>
    <t>"m.č.5055b"(1,05)</t>
  </si>
  <si>
    <t>"m.č.5056"(2,3)</t>
  </si>
  <si>
    <t>"m.č.5058a"(2,95+2,4)</t>
  </si>
  <si>
    <t>"m.č.5059"(3,4+1,6)</t>
  </si>
  <si>
    <t>"m.č.5061"(3,4+1,6)</t>
  </si>
  <si>
    <t>"m.č.5063"(3,4+2,43)</t>
  </si>
  <si>
    <t>"m.č.5065"(0,28+0,3)</t>
  </si>
  <si>
    <t>"m.č.5067"(0,45)</t>
  </si>
  <si>
    <t>"m.č.5069"(0,48+0,28+0,25+0,35)</t>
  </si>
  <si>
    <t>"m.č.5070"(0,25+0,3)</t>
  </si>
  <si>
    <t>"m.č.5072"(0,25+0,28+0,28+0,48)</t>
  </si>
  <si>
    <t>"m.č.5073"(0,25+0,18)</t>
  </si>
  <si>
    <t>"m.č.5074"(1,8)</t>
  </si>
  <si>
    <t>"m.č.5075"(1,18+1,7)</t>
  </si>
  <si>
    <t>"m.č.5076"(1,03+1,7)</t>
  </si>
  <si>
    <t>"m.č.5078"(0,9)</t>
  </si>
  <si>
    <t>"m.č.5079"(1,08+1,85)</t>
  </si>
  <si>
    <t>"m.č.5081a"(0,45*2)</t>
  </si>
  <si>
    <t>"m.č.5105b"(1,48+0,18*2+1,33+0,3+0,7)</t>
  </si>
  <si>
    <t>"m.č.5107"(0,3+0,68)</t>
  </si>
  <si>
    <t>"m.č.5111"(0,23+0,25+3,4+1,6)</t>
  </si>
  <si>
    <t>"m.č.5113"(3,4+1,6)</t>
  </si>
  <si>
    <t>"m.č.5115"(7,75+3,4+1,6)</t>
  </si>
  <si>
    <t>"m.č.5117"(3,4+1,6)</t>
  </si>
  <si>
    <t>"m.č.5119"(3,4+1,6)</t>
  </si>
  <si>
    <t>"m.č.5121"(3,4+1,6)</t>
  </si>
  <si>
    <t>"m.č.5123"(3,4+1,6)</t>
  </si>
  <si>
    <t>"m.č.5125"(3,4+1,6)</t>
  </si>
  <si>
    <t>"m.č.5127"(3,4+1,6+0,38)</t>
  </si>
  <si>
    <t>"m.č.5129"*(3,4+1,6)</t>
  </si>
  <si>
    <t>"m.č.5131"(6,575+1,4)</t>
  </si>
  <si>
    <t>"m.č.5133"(0,28+0,48)</t>
  </si>
  <si>
    <t>"m.č.5135"(6,05+0,82+0,1*4+1,2)</t>
  </si>
  <si>
    <t>"m.č.5136"(3,4+1,6)</t>
  </si>
  <si>
    <t>"m.č.5138"(3,4+1,6)</t>
  </si>
  <si>
    <t>"m.č.5140"(3,4+1,6)</t>
  </si>
  <si>
    <t>"m.č.5148a(2,475+4,25)</t>
  </si>
  <si>
    <t>"m.č.5148b"(2,98+1,73+2,6+0,1+0,5)</t>
  </si>
  <si>
    <t>"m.č.5150"(0,28+0,48)</t>
  </si>
  <si>
    <t>"m.č.5152"(4,18)</t>
  </si>
  <si>
    <t>"m.č.5154"(1,3)</t>
  </si>
  <si>
    <t>"m.č.5156"(1,05)</t>
  </si>
  <si>
    <t>"m.č.5157"(2,95+2,4)</t>
  </si>
  <si>
    <t>"m.č.5159"(3,4+1,6)</t>
  </si>
  <si>
    <t>"m.č.5161"(3,4+1,6)</t>
  </si>
  <si>
    <t>"m.č.5163"(3,4+2,43)</t>
  </si>
  <si>
    <t>"m.č.5165"(0,4+0,18)</t>
  </si>
  <si>
    <t>"m.č.5169"(0,48+0,38)</t>
  </si>
  <si>
    <t>"m.č.5172"(0,25+0,28+0,28+0,48)</t>
  </si>
  <si>
    <t>"m.č.5174"(2,58)</t>
  </si>
  <si>
    <t>"m.č.5177"(2,83)</t>
  </si>
  <si>
    <t>6.NP - 2 fáze</t>
  </si>
  <si>
    <t>"m.č.6007"(0,8+0,18)</t>
  </si>
  <si>
    <t>"m.č.6011"(0,1+0,38+3,4+1,6)</t>
  </si>
  <si>
    <t>"m.č.6013"(3,4+1,6)</t>
  </si>
  <si>
    <t>"m.č.6015"(7,75+3,4+1,6)</t>
  </si>
  <si>
    <t>"m.č.6017"(3,4+1,6)</t>
  </si>
  <si>
    <t>"m.č.6019"(3,4+1,6)</t>
  </si>
  <si>
    <t>"m.č.6021"(3,4+1,6)</t>
  </si>
  <si>
    <t>"m.č.6023"(3,4+1,6)</t>
  </si>
  <si>
    <t>"m.č.6025"(3,4+1,6)</t>
  </si>
  <si>
    <t>"m.č.6027"(3,4+1,6)</t>
  </si>
  <si>
    <t>"m.č.6029"(3,4+1,6)</t>
  </si>
  <si>
    <t>"m.č.6031"(6,575+1,4)</t>
  </si>
  <si>
    <t>"m.č.6036"(3,4+1,6)</t>
  </si>
  <si>
    <t>"m.č.6038"(3,4+1,6)</t>
  </si>
  <si>
    <t>"m.č.6040"(3,4+1,6)</t>
  </si>
  <si>
    <t>"m.č.6042"(3,85+2,3+0,15+0,63)</t>
  </si>
  <si>
    <t>"m.č.6043"(2,175+3,85)</t>
  </si>
  <si>
    <t>"m.č.6050"(0,28+0,48)</t>
  </si>
  <si>
    <t>"m.č.6052"(4,18)</t>
  </si>
  <si>
    <t>"m.č.6054"(1,3)</t>
  </si>
  <si>
    <t>"m.č.6056"(1,05)</t>
  </si>
  <si>
    <t>"m.č.6057"(2,95+2,4)</t>
  </si>
  <si>
    <t>"m.č.6059"(3,4+1,6)</t>
  </si>
  <si>
    <t>"m.č.6061"(3,4+1,6)</t>
  </si>
  <si>
    <t>"m.č.6063"(3,4+2,43)</t>
  </si>
  <si>
    <t>"m.č.6065"(0,4+0,18)</t>
  </si>
  <si>
    <t>"m.č.6067"(0,45)</t>
  </si>
  <si>
    <t>"m.č.6068"(0,28+0,45)</t>
  </si>
  <si>
    <t>"m.č.6069"(0,25+0,35)</t>
  </si>
  <si>
    <t>"m.č.6070"(0,55+0,13)</t>
  </si>
  <si>
    <t>"m.č.6072"(0,53+0,13+0,6+0,15)</t>
  </si>
  <si>
    <t>"m.č.6073"(0,13+0,35)</t>
  </si>
  <si>
    <t>"m.č.6074"(1,8)</t>
  </si>
  <si>
    <t>"m.č.6075"(1,18+1,7)</t>
  </si>
  <si>
    <t>"m.č.6076"(1,03+1,7)</t>
  </si>
  <si>
    <t>"m.č.6077"(0,93+0,3)</t>
  </si>
  <si>
    <t>"m.č.6078"(0,95)</t>
  </si>
  <si>
    <t>"m.č.6079"(1,03+1,85)</t>
  </si>
  <si>
    <t>"m.č.6081a"(0,45*2)</t>
  </si>
  <si>
    <t>"m.č.6105b"(1,48+0,18*2+1,2+0,3)</t>
  </si>
  <si>
    <t>"m.č.6105e"(0,45)</t>
  </si>
  <si>
    <t>"m.č.6107"(2*0,48+0,23+0,8+0,15)</t>
  </si>
  <si>
    <t>"m.č.6111"(0,1+0,4+3,4+1,6)</t>
  </si>
  <si>
    <t>"m.č.6113"(3,4+1,6)</t>
  </si>
  <si>
    <t>"m.č.6115"(7,75+3,4+1,6)</t>
  </si>
  <si>
    <t>"m.č.6117"(3,4+1,6)</t>
  </si>
  <si>
    <t>"m.č.6119"(3,4+1,6)</t>
  </si>
  <si>
    <t>"m.č.6121"(3,4+1,6)</t>
  </si>
  <si>
    <t>"m.č.6123"(3,4+1,6)</t>
  </si>
  <si>
    <t>"m.č.6125"(3,4+1,6)</t>
  </si>
  <si>
    <t>"m.č.6127"(3,4+1,6)</t>
  </si>
  <si>
    <t>"m.č.6129"(3,4+1,6)</t>
  </si>
  <si>
    <t>"m.č.6131"(6,575+1,4)</t>
  </si>
  <si>
    <t>"m.č.6133"(0,6+0,15)</t>
  </si>
  <si>
    <t>"m.č.6135"(6,05+0,95+0,1*4+1,2)</t>
  </si>
  <si>
    <t>"m.č.6136"(3,4+1,6)</t>
  </si>
  <si>
    <t>"m.č.6138"(3,4+1,6)</t>
  </si>
  <si>
    <t>"m.č.6140"(3,4+1,6)</t>
  </si>
  <si>
    <t>"m.č.6142"(2,175+4,25)</t>
  </si>
  <si>
    <t>"m.č.6143"(4,25+2,18+2,48+0,1)</t>
  </si>
  <si>
    <t>"m.č.6150"(0,6+0,15)</t>
  </si>
  <si>
    <t>"m.č.6152"(4,18)</t>
  </si>
  <si>
    <t>"m.č.6154"(1,3)</t>
  </si>
  <si>
    <t>"m.č.6156"(1,05)</t>
  </si>
  <si>
    <t>"m.č.6157"(2,95+2,4)</t>
  </si>
  <si>
    <t>"m.č.6159"(3,4+1,6)</t>
  </si>
  <si>
    <t>"m.č.6161"(3,4+1,6)</t>
  </si>
  <si>
    <t>"m.č.6163"(3,4+2,43)</t>
  </si>
  <si>
    <t>"m.č.6165"(0,4+0,18)</t>
  </si>
  <si>
    <t>"m.č.6169"(0,6+0,25)</t>
  </si>
  <si>
    <t>"m.č.6170"(0,65)</t>
  </si>
  <si>
    <t>"m.č.6172"(0,28+0,48+0,53+0,13)</t>
  </si>
  <si>
    <t>"m.č.6174"(2,58)</t>
  </si>
  <si>
    <t>"m.č.6177"(2,83)</t>
  </si>
  <si>
    <t>Příčky 145 mm</t>
  </si>
  <si>
    <t>"m.č.4024b"(3,58+5,05)</t>
  </si>
  <si>
    <t>"m.č.4030"(7,35)</t>
  </si>
  <si>
    <t>"m.č.4031"(1,3)</t>
  </si>
  <si>
    <t>"m.č.4032"(2,3)</t>
  </si>
  <si>
    <t>"m.č.4033"(1,95+1,58)</t>
  </si>
  <si>
    <t>"m.č.4034"(0,55+1,33+1,5)</t>
  </si>
  <si>
    <t>"m.č.4035"(0,45+3,0+0,7+1,0)</t>
  </si>
  <si>
    <t>"m.č.4036"(1,29)</t>
  </si>
  <si>
    <t>"m.č.4037"(0,9)</t>
  </si>
  <si>
    <t>"m.č.4038"(2,93+2,93)</t>
  </si>
  <si>
    <t>"m.č.4039"(5,69+4,78)</t>
  </si>
  <si>
    <t>"m.č.4041"(2,25*2+3,64+0,7)</t>
  </si>
  <si>
    <t>"m.č.4042"(5,54+2,44+3,08)</t>
  </si>
  <si>
    <t>"m.č.4043"(2,75+3,75)*2</t>
  </si>
  <si>
    <t>"m.č.5005a"(3,55+8,775)</t>
  </si>
  <si>
    <t>"m.č.5005b"(0,3+0,63)</t>
  </si>
  <si>
    <t>"m.č.5007"(3,43+3,38)</t>
  </si>
  <si>
    <t>"m.č.5008"(3,23+3,4)</t>
  </si>
  <si>
    <t>"m.č.5009"(5,28+2,35+2,15)</t>
  </si>
  <si>
    <t>"m.č.5010"(1,95+2,35)</t>
  </si>
  <si>
    <t>"m.č.5012"(1,6*2)</t>
  </si>
  <si>
    <t>"m.č.5014"(1,6*2)</t>
  </si>
  <si>
    <t>"m.č.5015"(1,6*2)</t>
  </si>
  <si>
    <t>"m.č.5017"(1,6*2)</t>
  </si>
  <si>
    <t>"m.č.5020"(1,6*2)</t>
  </si>
  <si>
    <t>"m.č.5021"(1,6*2+0,25*2+0,45)</t>
  </si>
  <si>
    <t>"m.č.5023"(1,6*2+0,85*2+0,45)</t>
  </si>
  <si>
    <t>"m.č.5025"(1,6*2+0,85*2+0,45)</t>
  </si>
  <si>
    <t>"m.č.5028"(1,6*2)</t>
  </si>
  <si>
    <t>"m.č.5029"(1,6*2+0,25*2+0,45)</t>
  </si>
  <si>
    <t>"m.č.5033"(3,35)</t>
  </si>
  <si>
    <t>"m.č.5034"(0,63+3,08+3,2+0,85*2+0,45)</t>
  </si>
  <si>
    <t>"m.č.5035"(6,43+0,48+0,83)</t>
  </si>
  <si>
    <t>"m.č.5037"(1,6*2)</t>
  </si>
  <si>
    <t>"m.č.5039"(1,6*2)</t>
  </si>
  <si>
    <t>"m.č.5040"(1,6*2+0,45)</t>
  </si>
  <si>
    <t>"m.č.5049"(2,23+2,43)</t>
  </si>
  <si>
    <t>"m.č.5050"(2,1+2,1+2,75)</t>
  </si>
  <si>
    <t>"m.č.5051"(3,4+2,9+3,55+0,25+1,2+2,35)</t>
  </si>
  <si>
    <t>"m.č.5052"(1,68)</t>
  </si>
  <si>
    <t>"m.č.5053"(1,43)</t>
  </si>
  <si>
    <t>"m.č.5055a"(1,45+1,7+2,2)</t>
  </si>
  <si>
    <t>"m.č.5055b"(1,98*2+1,05)</t>
  </si>
  <si>
    <t>"m.č.5057"(2,75+1,9+1,65)</t>
  </si>
  <si>
    <t>"m.č.5058b"(2,4+2,2)</t>
  </si>
  <si>
    <t>"m.č.5059"(0,85*2+0,45+1,6*2)</t>
  </si>
  <si>
    <t>"m.č.5061"(0,85*2+0,45+1,6*2)</t>
  </si>
  <si>
    <t>"m.č.5063"(1,0+2,43*2)</t>
  </si>
  <si>
    <t>"m.č.5064"(0,9)</t>
  </si>
  <si>
    <t>"m.č.5066"(0,25)</t>
  </si>
  <si>
    <t>"m.č.5067"(2,35+1,9)</t>
  </si>
  <si>
    <t>"m.č.5068"(2,05+2,2*2+0,28+1,03)</t>
  </si>
  <si>
    <t>"m.č.5069"(0,58*2+0,45)</t>
  </si>
  <si>
    <t>"m.č.5070"(0,53+0,25+0,45)</t>
  </si>
  <si>
    <t>"m.č.5071"(0,73+0,25+0,75+0,75+0,25+0,58*2+0,45)</t>
  </si>
  <si>
    <t>"m.č.5073"(1,0)</t>
  </si>
  <si>
    <t>"m.č.5074"(1,8+2,23)</t>
  </si>
  <si>
    <t>"m.č.5075"(1,83+1,05)</t>
  </si>
  <si>
    <t>"m.č.5077"(2,1)</t>
  </si>
  <si>
    <t>"m.č.5079"(0,95)</t>
  </si>
  <si>
    <t>"m.č.5080"(3,3)</t>
  </si>
  <si>
    <t>"m.č.5081a"(0,27+0,31)</t>
  </si>
  <si>
    <t>"m.č.5084"(3,5+3,5)</t>
  </si>
  <si>
    <t>"m.č.5105a"(3,55+8,775)</t>
  </si>
  <si>
    <t>"m.č.5105b"(0,3)</t>
  </si>
  <si>
    <t>"m.č.5105e"(0,45)</t>
  </si>
  <si>
    <t>"m.č.5107"(3,43+3,53+3,23)</t>
  </si>
  <si>
    <t>"m.č.5108"(3,25)</t>
  </si>
  <si>
    <t>"m.č.5109"(5,03)</t>
  </si>
  <si>
    <t>"m.č.5110"(1,95+2,35)</t>
  </si>
  <si>
    <t>"m.č.5112"(1,6*2)</t>
  </si>
  <si>
    <t>"m.č.5114"(1,6*2)</t>
  </si>
  <si>
    <t>"m.č.5115"(1,6*2+0,33)</t>
  </si>
  <si>
    <t>"m.č.5117"(1,6*2+0,4+2*0,85)</t>
  </si>
  <si>
    <t>"m.č.5120"(1,6*2)</t>
  </si>
  <si>
    <t>"m.č.5121"(1,6*2+0,45+0,2*2)</t>
  </si>
  <si>
    <t>"m.č.5123"(1,6*2)</t>
  </si>
  <si>
    <t>"m.č.5125"(1,6*2+0,4+2*0,85)</t>
  </si>
  <si>
    <t>"m.č.5128"(1,6*2)</t>
  </si>
  <si>
    <t>"m.č.5129"(1,6*2+0,45+0,2*2)</t>
  </si>
  <si>
    <t>"m.č.5133"(3,5+3,2+0,4+2*0,85)</t>
  </si>
  <si>
    <t>"m.č.5134"(2,93+0,63)</t>
  </si>
  <si>
    <t>"m.č.5135"(6,43+0,48+0,83)</t>
  </si>
  <si>
    <t>"m.č.5137"(1,6*2)</t>
  </si>
  <si>
    <t>"m.č.5139"(1,6*2)</t>
  </si>
  <si>
    <t>"m.č.5140"(0,45+1,6*2)</t>
  </si>
  <si>
    <t>"m.č.5149"(2,37+2,75)</t>
  </si>
  <si>
    <t>"m.č.5150"(1,95+2,75)</t>
  </si>
  <si>
    <t>"m.č.5151"(3,55+2,75+1,2+0,25+2,35)</t>
  </si>
  <si>
    <t>"m.č.5152"(4,38+1,95)</t>
  </si>
  <si>
    <t>"m.č.5153"(1,58+2,2)</t>
  </si>
  <si>
    <t>"m.č.5154"(1,98+1,3)</t>
  </si>
  <si>
    <t>"m.č.5155"(1,6+1,7)</t>
  </si>
  <si>
    <t>"m.č.5156"(1,98+1,05)</t>
  </si>
  <si>
    <t>"m.č.5158"(2,25+2,35)</t>
  </si>
  <si>
    <t>"m.č.5159"(0,45+2*0,85+2*1,6)</t>
  </si>
  <si>
    <t>"m.č.5161"(0,45+2*0,85+2*1,6)</t>
  </si>
  <si>
    <t>"m.č.5163"(2,43+1,0)</t>
  </si>
  <si>
    <t>"m.č.5164"(2,43+0,9)</t>
  </si>
  <si>
    <t>"m.č.5166"(0,25)</t>
  </si>
  <si>
    <t>"m.č.5167"(2,35+1,9)</t>
  </si>
  <si>
    <t>"m.č.5168"(2,35+0,28+1,03+2,35+1,75)</t>
  </si>
  <si>
    <t>"m.č.5170"(0,58*2+0,45+0,25+0,45+0,53)</t>
  </si>
  <si>
    <t>"m.č.5171"(0,73+0,75+0,25+0,25+0,75+0,45+0,58*2)</t>
  </si>
  <si>
    <t>"m.č.5173"(1,0)</t>
  </si>
  <si>
    <t>"m.č.5174"(1,15+2,73)</t>
  </si>
  <si>
    <t>"m.č.5175"(1,05+2,05+0,9)</t>
  </si>
  <si>
    <t>"m.č.5176"(1,05+3,63)</t>
  </si>
  <si>
    <t>"m.č.5177"(1,05+2,83)</t>
  </si>
  <si>
    <t>"m.č.5178"(1,13+1,0)</t>
  </si>
  <si>
    <t>"m.č.5179"(0,9+2,18+0,9)</t>
  </si>
  <si>
    <t>"m.č.5180"(3,55)</t>
  </si>
  <si>
    <t>"m.č.6005a"(3,55+8,775)</t>
  </si>
  <si>
    <t>"m.č.6007"(2,93+1,13+3,23+0,87)</t>
  </si>
  <si>
    <t>"m.č.6008"(3,23+3,4)</t>
  </si>
  <si>
    <t>"m.č.6009"(2,3+5,13+2,35)</t>
  </si>
  <si>
    <t>"m.č.6010"(1,95+2,35)</t>
  </si>
  <si>
    <t>"m.č.6012"(1,6*2)</t>
  </si>
  <si>
    <t>"m.č.6014"(1,6*2)</t>
  </si>
  <si>
    <t>"m.č.6015"(1,6*2+0,33)</t>
  </si>
  <si>
    <t>"m.č.6017"(1,6*2+0,4+0,85*2)</t>
  </si>
  <si>
    <t>"m.č.6023"(1,6*2)</t>
  </si>
  <si>
    <t>"m.č.6020"(1,6*2)</t>
  </si>
  <si>
    <t>"m.č.6022"(1,6*2)</t>
  </si>
  <si>
    <t>"m.č.6025"(1,6*2+0,4+0,85*2)</t>
  </si>
  <si>
    <t>"m.č.6027"(1,6*2+0,25*2+0,45)</t>
  </si>
  <si>
    <t>"m.č.6029"(1,6*2+0,25*2+0,45)</t>
  </si>
  <si>
    <t>"m.č.6033"(3,35)</t>
  </si>
  <si>
    <t>"m.č.6034"(3,08+3,2+0,4+2*0,85+6,28+0,78)</t>
  </si>
  <si>
    <t>"m.č.6035"(0,48+0,83)</t>
  </si>
  <si>
    <t>"m.č.6037"(1,6*2)</t>
  </si>
  <si>
    <t>"m.č.6039"(1,6*2)</t>
  </si>
  <si>
    <t>"m.č.6040"(1,6*2+0,45)</t>
  </si>
  <si>
    <t>"m.č.6042"(3,85)</t>
  </si>
  <si>
    <t>"m.č.6049"(2,38+3,6+2,58+2,43)</t>
  </si>
  <si>
    <t>"m.č.6050"(1,8+4,73+1,8)</t>
  </si>
  <si>
    <t>"m.č.6051"(3,55+2,9+3,4+2,35+1,2+0,25)</t>
  </si>
  <si>
    <t>"m.č.6052"(1,8)</t>
  </si>
  <si>
    <t>"m.č.6053"(1,45+2,2)</t>
  </si>
  <si>
    <t>"m.č.6054"(1,98+1,3)</t>
  </si>
  <si>
    <t>"m.č.6055"(1,45+1,7)</t>
  </si>
  <si>
    <t>"m.č.6056"(1,98+1,05)</t>
  </si>
  <si>
    <t>"m.č.6058"(2,25+2,35)</t>
  </si>
  <si>
    <t>"m.č.6059"(0,4+0,85+1,6*2)</t>
  </si>
  <si>
    <t>"m.č.6061"(0,4+0,85+1,6*2)</t>
  </si>
  <si>
    <t>"m.č.6063"(2,43+1,0)</t>
  </si>
  <si>
    <t>"m.č.6064"(2,43+0,9)</t>
  </si>
  <si>
    <t>"m.č.6066"(0,25)</t>
  </si>
  <si>
    <t>"m.č.6067"(2,35+1,9)</t>
  </si>
  <si>
    <t>"m.č.6068"(1,03+0,28+2,35+1,75+2,35)</t>
  </si>
  <si>
    <t>"m.č.6070"(0,73+0,45+0,25+0,45+0,57*2)</t>
  </si>
  <si>
    <t>"m.č.6071"(0,53+0,75+0,25+0,78+0,25+0,58*2+0,45)</t>
  </si>
  <si>
    <t>"m.č.6073"(1,0)</t>
  </si>
  <si>
    <t>"m.č.6074"(1,8+2,23)</t>
  </si>
  <si>
    <t>"m.č.6075"(1,83+1,05)</t>
  </si>
  <si>
    <t>"m.č.6076"(1,83+1,05)</t>
  </si>
  <si>
    <t>"m.č.6077"(2,1)</t>
  </si>
  <si>
    <t>"m.č.6081"(0,27+0,31)</t>
  </si>
  <si>
    <t>"m.č.6105a"(3,55+8,775)</t>
  </si>
  <si>
    <t>"m.č.6105b"(0,63+0,3)</t>
  </si>
  <si>
    <t>"m.č.6107"(3,18+1,08+0,93+2,93)</t>
  </si>
  <si>
    <t>"m.č.6108"(3,23+3,4)</t>
  </si>
  <si>
    <t>"m.č.6109"(2,3+4,98+2,35)</t>
  </si>
  <si>
    <t>"m.č.6110"(2,35+1,95)</t>
  </si>
  <si>
    <t>"m.č.6112"(2*1,6)</t>
  </si>
  <si>
    <t>"m.č.6114"(2*1,6)</t>
  </si>
  <si>
    <t>"m.č.6115"(2*1,6+0,33)</t>
  </si>
  <si>
    <t>"m.č.6117"(2*1,6+0,4+0,85*2)</t>
  </si>
  <si>
    <t>"m.č.6120"(2*1,6)</t>
  </si>
  <si>
    <t>"m.č.6122"(2*1,6)</t>
  </si>
  <si>
    <t>"m.č.6123"(2*1,6)</t>
  </si>
  <si>
    <t>"m.č.6125"(2*1,6+0,4+0,85*2)</t>
  </si>
  <si>
    <t>"m.č.6127"(2*1,6+0,45+2*0,25)</t>
  </si>
  <si>
    <t>"m.č.6130"(2*1,6)</t>
  </si>
  <si>
    <t>"m.č.6133"(3,35)</t>
  </si>
  <si>
    <t>"m.č.6134"(3,08+3,2+0,4+0,84*2+0,63)</t>
  </si>
  <si>
    <t>"m.č.6135"(6,43+0,48+0,83)</t>
  </si>
  <si>
    <t>"m.č.6136"(2*1,6+0,45+0,25*2)</t>
  </si>
  <si>
    <t>"m.č.6139"(2*1,6)</t>
  </si>
  <si>
    <t>"m.č.6140"(2*1,6)</t>
  </si>
  <si>
    <t>"m.č.6149"(2,23+2,43)</t>
  </si>
  <si>
    <t>"m.č.6150"(2,1+3,6)</t>
  </si>
  <si>
    <t>"m.č.6151"(3,55+2,9+2,35+0,25+1,2)</t>
  </si>
  <si>
    <t>"m.č.6152"(1,83+3,4+1,83)</t>
  </si>
  <si>
    <t>"m.č.6153"(1,58+2,2)</t>
  </si>
  <si>
    <t>"m.č.6154"(1,98+1,3)</t>
  </si>
  <si>
    <t>"m.č.6155"(1,45+1,7)</t>
  </si>
  <si>
    <t>"m.č.6156"(1,98+1,05)</t>
  </si>
  <si>
    <t>"m.č.6158"(2,2+2,4)</t>
  </si>
  <si>
    <t>"m.č.6159"(0,4+0,85*2+1,6*2)</t>
  </si>
  <si>
    <t>"m.č.6161"(0,4+0,85*2+1,6*2)</t>
  </si>
  <si>
    <t>"m.č.6163"(1,05+1,6)</t>
  </si>
  <si>
    <t>"m.č.6164"(0,9+2,43)</t>
  </si>
  <si>
    <t>"m.č.6165"(0,25)</t>
  </si>
  <si>
    <t>"m.č.6167"(2,35+1,9)</t>
  </si>
  <si>
    <t>"m.č.6168"(2,35+1,75+2,35+1,03+0,28)</t>
  </si>
  <si>
    <t>"m.č.6169"(0,45+0,58*2)</t>
  </si>
  <si>
    <t>"m.č.6170"(0,53+0,45+0,25)</t>
  </si>
  <si>
    <t>"m.č.6171"(0,73+0,75+0,25+0,75+0,25)</t>
  </si>
  <si>
    <t>"m.č.6172"(0,45+0,58*2)</t>
  </si>
  <si>
    <t>"m.č.6173"(1,0)</t>
  </si>
  <si>
    <t>"m.č.6174"(2,58+1,3)</t>
  </si>
  <si>
    <t>"m.č.6175"(1,05+2,05+0,9)</t>
  </si>
  <si>
    <t>"m.č.6176"(1,05+3,63)</t>
  </si>
  <si>
    <t>"m.č.6177"(1,2+2,98)</t>
  </si>
  <si>
    <t>"m.č.6178"(1,13+3,62+1,0)</t>
  </si>
  <si>
    <t>"m.č.6179"(2,18+0,9+0,9)</t>
  </si>
  <si>
    <t>"m.č.6180"(4,38+2*0,45+0,75)</t>
  </si>
  <si>
    <t>Příčky 200 mm</t>
  </si>
  <si>
    <t>"m.č.4035"(0,3)</t>
  </si>
  <si>
    <t>"m.č.5005a,5010"(5,53+1,65)</t>
  </si>
  <si>
    <t>"m.č.5005b"(28,95+3,18+15,2)</t>
  </si>
  <si>
    <t>"m.č.5005c"(8,15)</t>
  </si>
  <si>
    <t>"m.č.5005d"(15,84)</t>
  </si>
  <si>
    <t>"m.č.5005e"(8,13)</t>
  </si>
  <si>
    <t>"m.č.5013,5014"(7,88+5,53+1,65)</t>
  </si>
  <si>
    <t>"m.č.5017,5018"(7,75+2*0,25+5,5)</t>
  </si>
  <si>
    <t>"m.č.5021,5022"(7,88+5,13+1,65)</t>
  </si>
  <si>
    <t>"m.č.5023,5024"(7,75+5,5+0,25*2)</t>
  </si>
  <si>
    <t>"m.č.5025,5026"(7,75+2*0,25+5,45)</t>
  </si>
  <si>
    <t>"m.č.5029,5030"(7,88+5,13+1,65)</t>
  </si>
  <si>
    <t>"m.č.5032"(3,38+6,48)</t>
  </si>
  <si>
    <t>"m.č.5038,5039"(7,88+5,53+1,65)</t>
  </si>
  <si>
    <t>"m.č.5040,5041"(7,88)</t>
  </si>
  <si>
    <t>"m.č.5058a"(7,9+5,5+2*0,25)</t>
  </si>
  <si>
    <t>"m.č.5059,5060"(7,75+5,5+0,25*2)</t>
  </si>
  <si>
    <t>"m.č.5061"(7,75+2*0,25+5,5)</t>
  </si>
  <si>
    <t>"m.č.5065"(1,93+0,73+3,03+2,13+5,55+3,85)</t>
  </si>
  <si>
    <t>"m.č.5066"(7,03+5,13)</t>
  </si>
  <si>
    <t>"m.č.5069"(8,15+6,75)</t>
  </si>
  <si>
    <t>"m.č.5071"(7,93+6,75)</t>
  </si>
  <si>
    <t>"m.č.5073"(8,18)</t>
  </si>
  <si>
    <t>"m.č.5080"(8,28)</t>
  </si>
  <si>
    <t>"m.č.5081a"(0,58+0,28+0,83+0,33)</t>
  </si>
  <si>
    <t>"m.č.5105a,5110"(5,53+1,65)</t>
  </si>
  <si>
    <t>"m.č.5105b"(28,95+3,18+15,2)</t>
  </si>
  <si>
    <t>"m.č.5105c"(8,15)</t>
  </si>
  <si>
    <t>"m.č.5105d"(15,84)</t>
  </si>
  <si>
    <t>"m.č.5105e"(8,13)</t>
  </si>
  <si>
    <t>"m.č.5113,5114"(7,88+5,53+1,65)</t>
  </si>
  <si>
    <t>"m.č.5117,5118"(7,75+5,5+2*0,25)</t>
  </si>
  <si>
    <t>"m.č.5121,5122"(7,88+5,53+1,65)</t>
  </si>
  <si>
    <t>"m.č.5123,5124"(7,75+5,5+0,25*2)</t>
  </si>
  <si>
    <t>"m.č.5125,5126"(7,9+2*0,25+5,5)</t>
  </si>
  <si>
    <t>"m.č.5129,5130"(7,88+5,13+1,65)</t>
  </si>
  <si>
    <t>"m.č.5132"(3,38+6,48)</t>
  </si>
  <si>
    <t>"m.č.5138,5139"(7,88+5,53+1,65)</t>
  </si>
  <si>
    <t>"m.č.5140,5141"(7,88)</t>
  </si>
  <si>
    <t>"m.č.5157"(7,9+5,5+2*0,25)</t>
  </si>
  <si>
    <t>"m.č.5159,5160"(7,75+5,5+0,25*2)</t>
  </si>
  <si>
    <t>"m.č.5161"(7,9+2*0,25+5,5)</t>
  </si>
  <si>
    <t>"m.č.5165"(1,93+0,73+3,03+2,13+5,55+3,85)</t>
  </si>
  <si>
    <t>"m.č.5166"(7,03+5,13)</t>
  </si>
  <si>
    <t>"m.č.5169"(8,15+6,75)</t>
  </si>
  <si>
    <t>"m.č.5171"(7,93+6,75)</t>
  </si>
  <si>
    <t>"m.č.5173"(8,18)</t>
  </si>
  <si>
    <t>"m.č.5180"(4,45)</t>
  </si>
  <si>
    <t>"m.č.6005b"(28,95+3,18+15,2)</t>
  </si>
  <si>
    <t>"m.č.6005c"(8,15)</t>
  </si>
  <si>
    <t>"m.č.6005d"(15,84)</t>
  </si>
  <si>
    <t>"m.č.6005a,6010"(1,65+5,53)</t>
  </si>
  <si>
    <t>"m.č.6013,6014"(7,88+1,65+5,53)</t>
  </si>
  <si>
    <t>"m.č.6017,6018"(7,75+5,5+0,25*2)</t>
  </si>
  <si>
    <t>"m.č.6021,6022"(7,88+1,65+5,13)</t>
  </si>
  <si>
    <t>"m.č.6023,6024"(7,75+5,5+0,25*2)</t>
  </si>
  <si>
    <t>"m.č.6025,6026"(7,75+5,5+0,25*2)</t>
  </si>
  <si>
    <t>"m.č.6029,6030"(7,88+1,65+5,13)</t>
  </si>
  <si>
    <t>"m.č.6032"(6,28+3,58)</t>
  </si>
  <si>
    <t>"m.č.6038,6039"(7,88+1,65+5,13)</t>
  </si>
  <si>
    <t>"m.č.6042"(7,88*2)</t>
  </si>
  <si>
    <t>"m.č.6057,6058"(7,9+5,5+0,25*2)</t>
  </si>
  <si>
    <t>"m.č.6059,6060"(7,75+5,5+0,25*2)</t>
  </si>
  <si>
    <t>"m.č.6061,6062"(7,9+5,5+0,25*2)</t>
  </si>
  <si>
    <t>"m.č.6065"(1,93+0,73+5,55+5,55+3,55)</t>
  </si>
  <si>
    <t>"m.č.6066"(7,03+5,13)</t>
  </si>
  <si>
    <t>"m.č.6069"(8,15+6,75)</t>
  </si>
  <si>
    <t>"m.č.6071"(7,93+6,75)</t>
  </si>
  <si>
    <t>"m.č.6073"(8,18)</t>
  </si>
  <si>
    <t>"m.č.6080"(7,42)</t>
  </si>
  <si>
    <t>"m.č.6105a,6110"(1,65+5,53)</t>
  </si>
  <si>
    <t>"m.č.6105b"(28,95+3,18+15,2)</t>
  </si>
  <si>
    <t>"m.č.6105c"(8,15)</t>
  </si>
  <si>
    <t>"m.č.6105d"(15,84)</t>
  </si>
  <si>
    <t>"m.č.6113,6114"(7,88+1,65+5,53)</t>
  </si>
  <si>
    <t>"m.č.6117,6118"(7,75+5,5+0,25*2)</t>
  </si>
  <si>
    <t>"m.č.6121,6122"(7,88+1,65+5,13)</t>
  </si>
  <si>
    <t>"m.č.6123,6124"(7,75+5,5+0,25*2)</t>
  </si>
  <si>
    <t>"m.č.6125,6126"(7,75+5,5+0,25*2)</t>
  </si>
  <si>
    <t>"m.č.6129,6130"(7,88+1,65+5,13)</t>
  </si>
  <si>
    <t>"m.č.6132"(6,28+3,58)</t>
  </si>
  <si>
    <t>"m.č.6138,6139"(7,88+1,65+5,53)</t>
  </si>
  <si>
    <t>"m.č.6142"(7,88+8,13)</t>
  </si>
  <si>
    <t>"m.č.6157"(7,9+5,5+0,25*2)</t>
  </si>
  <si>
    <t>"m.č.6159,6160"(7,75+5,5+0,25*2)</t>
  </si>
  <si>
    <t>"m.č.6161,6162"(7,9+5,5+0,25*2)</t>
  </si>
  <si>
    <t>"m.č.6165"(1,93+0,73+5,55+5,55+3,45)</t>
  </si>
  <si>
    <t>"m.č.6166"(7,03+5,13)</t>
  </si>
  <si>
    <t>"m.č.6169"(8,15+6,75)</t>
  </si>
  <si>
    <t>"m.č.6171"(7,93+6,75)</t>
  </si>
  <si>
    <t>"m.č.6173"(8,18)</t>
  </si>
  <si>
    <t>"m.č.6180"(3,6)</t>
  </si>
  <si>
    <t>22</t>
  </si>
  <si>
    <t>342291131</t>
  </si>
  <si>
    <t>Ukotvení příček k betonovým konstrukcím plochými kotvami</t>
  </si>
  <si>
    <t>-7852641</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</si>
  <si>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</si>
  <si>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4.NP -fáze 2</t>
  </si>
  <si>
    <t>20*4,025</t>
  </si>
  <si>
    <t>182*3,425</t>
  </si>
  <si>
    <t>23</t>
  </si>
  <si>
    <t>346244381</t>
  </si>
  <si>
    <t>Plentování jednostranné v do 200 mm válcovaných nosníků cihlami</t>
  </si>
  <si>
    <t>-573629011</t>
  </si>
  <si>
    <t>Viz. PD statika</t>
  </si>
  <si>
    <t>44,0</t>
  </si>
  <si>
    <t>Vodorovné konstrukce</t>
  </si>
  <si>
    <t>24</t>
  </si>
  <si>
    <t>417321616</t>
  </si>
  <si>
    <t>Ztužující pásy a věnce ze ŽB tř. C 30/37</t>
  </si>
  <si>
    <t>1692828292</t>
  </si>
  <si>
    <t>Viz. PD Statika</t>
  </si>
  <si>
    <t>Změřeno v programu AutoCAD</t>
  </si>
  <si>
    <t>"m.č.4074:" 2,7*0,15*0,15*2</t>
  </si>
  <si>
    <t>25</t>
  </si>
  <si>
    <t>417351115</t>
  </si>
  <si>
    <t>Zřízení bednění ztužujících věnců</t>
  </si>
  <si>
    <t>-1962126204</t>
  </si>
  <si>
    <t>"m.č.4074:" 2,7*0,15*2*2+0,15*0,15*2</t>
  </si>
  <si>
    <t>26</t>
  </si>
  <si>
    <t>417351116</t>
  </si>
  <si>
    <t>Odstranění bednění ztužujících věnců</t>
  </si>
  <si>
    <t>-2051523725</t>
  </si>
  <si>
    <t>27</t>
  </si>
  <si>
    <t>417361821</t>
  </si>
  <si>
    <t>Výztuž ztužujících pásů a věnců betonářskou ocelí 10 505</t>
  </si>
  <si>
    <t>1879811470</t>
  </si>
  <si>
    <t>Viz PD Statika</t>
  </si>
  <si>
    <t>0,122*0,23</t>
  </si>
  <si>
    <t>Úpravy povrchů, podlahy a osazování výplní</t>
  </si>
  <si>
    <t>61</t>
  </si>
  <si>
    <t>Úprava povrchů vnitřní</t>
  </si>
  <si>
    <t>28</t>
  </si>
  <si>
    <t>611131301</t>
  </si>
  <si>
    <t>Cementový postřik vnitřních stropů nanášený celoplošně strojně</t>
  </si>
  <si>
    <t>1794873289</t>
  </si>
  <si>
    <t>4.NP - fáze 2</t>
  </si>
  <si>
    <t>"m.č.4043:" 9,2</t>
  </si>
  <si>
    <t>29</t>
  </si>
  <si>
    <t>611321341</t>
  </si>
  <si>
    <t>Vápenocementová omítka štuková dvouvrstvá vnitřních stropů rovných nanášená strojně</t>
  </si>
  <si>
    <t>-697057292</t>
  </si>
  <si>
    <t>30</t>
  </si>
  <si>
    <t>612131301</t>
  </si>
  <si>
    <t>Cementový postřik vnitřních stěn nanášený celoplošně strojně</t>
  </si>
  <si>
    <t>221327819</t>
  </si>
  <si>
    <t>"m.č.4024b"4,025*(4,9+3,43)*2-1,1*2,3</t>
  </si>
  <si>
    <t>"m.č.4030"4,025*(2,27+7,13)*2-1,3*2,3-1,3*2,4-1,0*2,2-2,27*2,25+0,15*(2,25)</t>
  </si>
  <si>
    <t>"m.č.4031"4,025*(3,35+1,63)*2-1,3*2,45-1,1*2,2</t>
  </si>
  <si>
    <t>"m.č.4032"4,025*(3,35+2,05)*2-1,0*2,2*2</t>
  </si>
  <si>
    <t>"m.č.4033"4,025*(3,35+1,58)*2-0,9*2,2</t>
  </si>
  <si>
    <t>"m.č.4034"4,025*(5,3+1,73)*2-1,0*2,2-4,75*2,6+0,15*(2,6)</t>
  </si>
  <si>
    <t>"m.č.4035a"4,025*(6,3+0,45+1,8+4,37+12,84+6,45+26,85+4,75)-1,1*2,1-1,1*2,3*2-0,8*2,2-0,9*2,2*3-1,0*2,2*4-2,6*(3,55)-1,65*(6,5+6,75)+0,25*(1,65*4)</t>
  </si>
  <si>
    <t>"m.č.4036"4,025*(2,49+2,78)*2-0,8*2,2*2</t>
  </si>
  <si>
    <t>"m.č.4037"4,025*(3,9+1,6)*2-0,8*2,2</t>
  </si>
  <si>
    <t>"m.č.4038"4,025*(2,8+2,78)*2-1,0*2,2</t>
  </si>
  <si>
    <t>"m.č.4039"4,025*(4,78+5,39)*2-0,9*2,2-1,9*4,025-4,78*2,6+0,15*(2,6)</t>
  </si>
  <si>
    <t>"m.č.4040"0,95*(2,4*2+1,9)-2,4*2,6+0,15*(2,6)</t>
  </si>
  <si>
    <t>"m.č.4041"4,025*(2,25+3,19)*2-0,9*2,2</t>
  </si>
  <si>
    <t>"m.č.4042"4,025*(2,44+5,39+6,53+2,58)-1,0*2,2-3,45*2,6+0,15*(2,6)</t>
  </si>
  <si>
    <t>"m.č.4043"4,025*(3,75+2,45)*2-1,0*2,2</t>
  </si>
  <si>
    <t>"m.č.4044"4,025*(4,05+6,0+2*0,15)</t>
  </si>
  <si>
    <t>"m.č.4046"4,025*(2,6+5,55)</t>
  </si>
  <si>
    <t>"m.č.4047"4,025*(3,73)</t>
  </si>
  <si>
    <t>"m.č.4055a"4,025*(0,61+3,0)*2-1,1*2,5*2</t>
  </si>
  <si>
    <t>"m.č.5005a"3,425*(8,78+3,4)*2-1,0*2,2*2-1,3*2,2-1,0*2,5-0,9*2,5-3,2*3,425-1,48*2,45</t>
  </si>
  <si>
    <t>"m.č.5005b"3,425*(28,95+4,68)*2-3,2*3,425*2-1,3*2,2*14-6,43*3,425</t>
  </si>
  <si>
    <t>"m.č.5005c"3,425*(8,15*2)-3,5*2,45-1,3*2,2*2</t>
  </si>
  <si>
    <t>"m.č.5005d,e"3,425*(11,53+16,65)*2-0,8*2,2*2-0,9*2,2*2-1,0*2,2-1,3*2,2*4-1,4*2,2-3,2*3,425*2-6,45*1,65</t>
  </si>
  <si>
    <t>"m.č.5007"3,425*(3,43+3,23)*2-1,0*2,2-2,15*2,0+0,25*(2,0*2+2,15)</t>
  </si>
  <si>
    <t>"m.č.5008"3,425*(3,25+3,53)*2-1,3*2,2-3,25*2,0+0,15*(2,0*2+3,25)</t>
  </si>
  <si>
    <t>"m.č.5009"3,425*(4,98+2,35)*2-1,0*2,5-4,68*1,65+0,25*(1,65*2+4,68)</t>
  </si>
  <si>
    <t>"m.č.5010"3,425*2*(1,8+2,35)*2-0,9*2,2-1,63*1,65+0,25*(1,65*2+1,63)</t>
  </si>
  <si>
    <t>"m.č.5011"3,425*(3,5+7,88+0,2)*2-1,0*2,2-1,3*2,2-3,15*1,65+0,25*(1,65*2+3,15)</t>
  </si>
  <si>
    <t>"m.č.5012"3,425*(1,6+2,6)*2-1,0*2,2</t>
  </si>
  <si>
    <t>"m.č.5013"3,425*(3,4+7,88+0,1)*2-1,0*2,2-1,3*2,2-3,15*1,65+0,25*(1,65*2+3,15)</t>
  </si>
  <si>
    <t>"m.č.5014"3,425*(1,6+2,6)*2-1,0*2,2</t>
  </si>
  <si>
    <t>"m.č.5015"3,425*(7,75+3,6)*2-1,0*2,2-1,3*2,2-3,4*2,0+0,15*(2,0)</t>
  </si>
  <si>
    <t>"m.č.5016"3,425*(3,6+2,6)*2-1,0*2,2</t>
  </si>
  <si>
    <t>"m.č.5017"3,425*(7,75+3,48)*2-1,0*2,2-1,3*2,2-3,38*2,0</t>
  </si>
  <si>
    <t>"m.č.5018"3,425*(1,6+2,6)*2-1,0*2,2</t>
  </si>
  <si>
    <t>"m.č.5019"3,425*(3,4+7,88+0,1)*2-1,0*2,2-1,3*2,2-3,15*1,65+0,25*(1,65*2+3,15)</t>
  </si>
  <si>
    <t>"m.č.5020"3,425*(3,6+2,6)*2-1,0*2,2</t>
  </si>
  <si>
    <t>"m.č.5021"3,425*(3,4+7,88+0,1)*2-1,0*2,2-1,3*2,2-3,15*1,65+0,25*(1,65*2+3,15)</t>
  </si>
  <si>
    <t>"m.č.5022"3,425*(1,6+2,6)*2-1,0*2,2</t>
  </si>
  <si>
    <t>"m.č.5023"3,425*(7,75+3,48)*2-1,0*2,2-1,3*2,2-3,38*2,0</t>
  </si>
  <si>
    <t>"m.č.5024"3,425*(1,6+2,6)*2-1,0*2,2</t>
  </si>
  <si>
    <t>"m.č.5025"3,425*(7,75+3,48)*2-1,0*2,2-1,3*2,2-3,23*2,0</t>
  </si>
  <si>
    <t>"m.č.5026"3,425*(1,6+2,6)*2-1,0*2,2</t>
  </si>
  <si>
    <t>"m.č.5027"3,425*(3,4+7,88+0,1)*2-1,0*2,2-1,3*2,2-3,15*1,65+0,25*(1,65*2+3,15)</t>
  </si>
  <si>
    <t>"m.č.5028"3,425*(1,6+2,6)*2-1,0*2,2</t>
  </si>
  <si>
    <t>"m.č.5029"3,425*(3,4+7,88+0,1)*2-1,0*2,2-1,3*2,2-3,15*1,65+0,25*(1,65*2+3,15)</t>
  </si>
  <si>
    <t>"m.č.5030"3,425*(1,6+2,6)*2-1,0*2,2</t>
  </si>
  <si>
    <t>"m.č.5031"3,425*(1,63*2+6,43)-4*1,0*2,2</t>
  </si>
  <si>
    <t>"m.č.5032"3,425*(3,38+6,28)*2-1,3*2,2-1,0*2,2-3,38*2,0</t>
  </si>
  <si>
    <t>"m.č.5033"3,425*(3,35+4,7)*2-1,0*2,2-3,35*2,0</t>
  </si>
  <si>
    <t>"m.č.5034"3,425*(2,93+4,7)*2-1,0*2,2-2,3*2,0+0,15*(2,0)</t>
  </si>
  <si>
    <t>"m.č.5035"3,425*(6,28+3,53)*2-1,0*2,2-1,3*2,2-2,35*2,0</t>
  </si>
  <si>
    <t>"m.č.5036"3,425*(3,4+7,88+0,1)*2-1,0*2,2-1,3*2,2-3,15*1,65+0,25*(1,65*2+3,15)</t>
  </si>
  <si>
    <t>"m.č.5037"3,425*(1,6+2,6)*2-1,0*2,2</t>
  </si>
  <si>
    <t>"m.č.5038"3,425*(3,4+7,88+0,1)*2-1,0*2,2-1,3*2,2-3,15*1,65+0,25*(1,65*2+3,15)</t>
  </si>
  <si>
    <t>"m.č.5039"3,425*(1,6+2,6)*2-1,0*2,2</t>
  </si>
  <si>
    <t>"m.č.5040"3,425*(3,4+7,88+0,1)*2-1,0*2,2-1,3*2,2-3,15*1,65+0,25*(1,65*2+3,15)</t>
  </si>
  <si>
    <t>"m.č.5041"3,425*(1,6+2,6)*2-1,0*2,2</t>
  </si>
  <si>
    <t>"m.č.5049"3,425*(2,75+2,43)*2-0,9*2,2-1,73*1,65+0,25*(1,65*2+1,73)</t>
  </si>
  <si>
    <t>"m.č.5050"3,425*(2,75+1,8)*2-0,9*2,2</t>
  </si>
  <si>
    <t>"m.č.5051"3,425*(2,75+3,25)*2-1,4*2,2</t>
  </si>
  <si>
    <t>"m.č.5052"3,425*(1,68+4,18)*2-1,0*2,2</t>
  </si>
  <si>
    <t>"m.č.5053"3,425*(1,3+2,08)*2-0,8*2,2*2</t>
  </si>
  <si>
    <t>"m.č.5054"3,425*(1,3+1,83)*2-0,8*2,2</t>
  </si>
  <si>
    <t>"m.č.5055a"3,425*(1,3+2,08)*2-0,8*2,2*2</t>
  </si>
  <si>
    <t>"m.č.5055b"3,425*(1,98+1,05)*2-0,8*2,2</t>
  </si>
  <si>
    <t>"m.č.5056"3,425*(4,2+7,88)*2-1,0*2,2-1,3*2,2</t>
  </si>
  <si>
    <t>"m.č.5057"3,425*(2,0+2,15)*2-1,0*2,2</t>
  </si>
  <si>
    <t>"m.č.5058a"3,425*(7,75+5,54)*2-1,0*2,2-1,3*2,2-5,54*2,0+0,15*(2,0)</t>
  </si>
  <si>
    <t>"m.č.5058b"3,425*(2,25+2,2)*2-1,0*2,2</t>
  </si>
  <si>
    <t>"m.č.5059"3,425*(3,5+7,75)*2-1,0*2,2-1,3*2,2-3,3*2,0</t>
  </si>
  <si>
    <t>"m.č.5060"3,425*(1,6+2,6)*2-1,0*2,2</t>
  </si>
  <si>
    <t>"m.č.5061"3,425*(3,5+7,75)*2-1,0*2,2-1,3*2,2-3,3*2,0</t>
  </si>
  <si>
    <t>"m.č.5062"3,425*(1,6+2,6)*2-1,0*2,2</t>
  </si>
  <si>
    <t>"m.č.5063"3,425*(4,18+7,75)*2-1,0*2,2-1,3*2,2-3,38*2,0+0,15*(2,0)</t>
  </si>
  <si>
    <t>"m.č.5064"3,425*(2,43+2,6)*2-1,0*2,2</t>
  </si>
  <si>
    <t>"m.č.5065"3,425*(4,33+12,28)*2-0,8*2,2*2-0,9*2,2*5-3,425*(2,4+3,2+3,0)</t>
  </si>
  <si>
    <t>"m.č.5066"3,425*(2,4+7,03)*2-0,9*2,2*2-2,15*2,0-2,4*3,425</t>
  </si>
  <si>
    <t>"m.č.5067"3,425*(8,18+3,63)*2-0,8*2,2-0,9*2,2-2,0*(5,73+3,63)+0,15*(2,0)</t>
  </si>
  <si>
    <t>"m.č.5068"3,425*2*(1,75+2,05)*2-0,8*2,2</t>
  </si>
  <si>
    <t>"m.č.5069"3,425*(8,18+3,33)*2-0,9*2,2-3,2*2,0</t>
  </si>
  <si>
    <t>"m.č.5070"3,425*(8,18+2,8)*2-0,9*2,2-2,15*2,0+0,15*(2,0)</t>
  </si>
  <si>
    <t>"m.č.5071"3,425*(8,18+2,8)*2-0,9*2,2-2,28*2,0+0,15*(2,0)</t>
  </si>
  <si>
    <t>"m.č.5072"3,425*(8,18+3,3)*2-0,9*2,2-3,18*2,0</t>
  </si>
  <si>
    <t>"m.č.5073"3,425*(8,18+2,48)*2-0,9*2,2-2,0*(5,75+0,73+2,48)+0,15*(2,0*3)</t>
  </si>
  <si>
    <t>"m.č.5074"3,425*2*(1,8+2,08)*2-0,8*2,2*3</t>
  </si>
  <si>
    <t>"m.č.5075"3,425*(1,55+1,05)*2-0,8*2,2</t>
  </si>
  <si>
    <t>"m.č.5076"3,425*(1,7+0,9)*2-0,8*2,2</t>
  </si>
  <si>
    <t>"m.č.5077"3,425*(1,9+1,98)*2-0,8*2,2*3</t>
  </si>
  <si>
    <t>"m.č.5078"3,425*(0,9+1,85)*2-0,8*2,2</t>
  </si>
  <si>
    <t>"m.č.5079"3,425*(1,7+0,95)*2-0,8*2,2</t>
  </si>
  <si>
    <t>"m.č.5080"3,425*(8,28+3,55)*2-0,9*2,2-3,18*1,65+0,25*(1,65*2+3,18)</t>
  </si>
  <si>
    <t>"m.č.5105a"3,425*(8,78+3,4)*2-3,2*3,425-1,48*2,45-1,0*2,2*3-1,3*2,2-0,9*2,5</t>
  </si>
  <si>
    <t>"m.č.5105b"3,425*(28,95+4,68)*2-3,2*3,425*2-1,3*2,2*14-6,43*3,425</t>
  </si>
  <si>
    <t>"m.č.5105c"3,425*(8,15*2)-3,5*2,45-1,3*2,2*2</t>
  </si>
  <si>
    <t>"m.č.5105d,e"3,425*(11,53+16,65)*2-0,7*2,2*2-0,9*2,2*2-1,0*2,2-1,3*2,2*4-1,4*2,2-3,2*3,425*2-6,45*1,65</t>
  </si>
  <si>
    <t>"m.č.5107"3,425*(3,43+3,23)*2-1,0*2,2-2,15*2,0+0,25*(2,0*2+2,15)</t>
  </si>
  <si>
    <t>"m.č.5108"3,425*(3,25+3,53)*2-1,3*2,2-3,25*2,0+0,15*(2,0*2+3,25)</t>
  </si>
  <si>
    <t>"m.č.5109"3,425*(4,98+2,35)*2-1,0*2,5-4,68*1,65+0,25*(1,65*2+4,68)</t>
  </si>
  <si>
    <t>"m.č.5110"3,425*2*(1,8+2,35)*2-0,9*2,2-1,63*1,65+0,25*(1,65*2+1,63)</t>
  </si>
  <si>
    <t>"m.č.5111"3,425*(3,5+7,88+0,2)*2-1,0*2,2-1,3*2,2-3,15*1,65+0,25*(1,65*2+3,15)</t>
  </si>
  <si>
    <t>"m.č.5112"3,425*(1,6+2,6)*2-1,0*2,2</t>
  </si>
  <si>
    <t>"m.č.5113"3,425*(3,4+7,88+0,1)*2-1,0*2,2-1,3*2,2-3,15*1,65+0,25*(1,65*2+3,15)</t>
  </si>
  <si>
    <t>"m.č.5114"3,425*(1,6+2,6)*2-1,0*2,2</t>
  </si>
  <si>
    <t>"m.č.5115"3,425*(7,75+3,6)*2-1,0*2,2-1,3*2,2-3,4*2,0+0,15*(2,0)</t>
  </si>
  <si>
    <t>"m.č.5116"3,425*(3,6+2,6)*2-1,0*2,2</t>
  </si>
  <si>
    <t>"m.č.5117"3,425*(7,75+3,48)*2-1,0*2,2-1,3*2,2-3,38*2,0</t>
  </si>
  <si>
    <t>"m.č.5118"3,425*(1,6+2,6)*2-1,0*2,2</t>
  </si>
  <si>
    <t>"m.č.5119"3,425*(3,4+7,88+0,1)*2-1,0*2,2-1,3*2,2-3,15*1,65+0,25*(1,65*2+3,15)</t>
  </si>
  <si>
    <t>"m.č.5120"3,425*(3,6+2,6)*2-1,0*2,2</t>
  </si>
  <si>
    <t>"m.č.5121"3,425*(3,4+7,88+0,1)*2-1,0*2,2-1,3*2,2-3,15*1,65+0,25*(1,65*2+3,15)</t>
  </si>
  <si>
    <t>"m.č.5122"3,425*(1,6+2,6)*2-1,0*2,2</t>
  </si>
  <si>
    <t>"m.č.5123"3,425*(7,75+3,48)*2-1,0*2,2-1,3*2,2-3,38*2,0</t>
  </si>
  <si>
    <t>"m.č.5124"3,425*(1,6+2,6)*2-1,0*2,2</t>
  </si>
  <si>
    <t>"m.č.5125"3,425*(7,75+3,48)*2-1,0*2,2-1,3*2,2-3,23*2,0</t>
  </si>
  <si>
    <t>"m.č.5126"3,425*(1,6+2,6)*2-1,0*2,2</t>
  </si>
  <si>
    <t>"m.č.5127"3,425*(3,4+7,88+0,1)*2-1,0*2,2-1,3*2,2-3,15*1,65+0,25*(1,65*2+3,15)</t>
  </si>
  <si>
    <t>"m.č.5128"3,425*(1,6+2,6)*2-1,0*2,2</t>
  </si>
  <si>
    <t>"m.č.5129"3,425*(3,4+7,88+0,1)*2-1,0*2,2-1,3*2,2-3,15*1,65+0,25*(1,65*2+3,15)</t>
  </si>
  <si>
    <t>"m.č.5130"3,425*(1,6+2,6)*2-1,0*2,2</t>
  </si>
  <si>
    <t>"m.č.5131"3,425*(1,63*2+6,43)-4*1,0*2,2</t>
  </si>
  <si>
    <t>"m.č.5132"3,425*(3,38+6,28)*2-1,3*2,2-1,0*2,2-3,38*2,0</t>
  </si>
  <si>
    <t>"m.č.5133"3,425*(3,35+4,7)*2-1,0*2,2-3,35*2,0</t>
  </si>
  <si>
    <t>"m.č.5134"3,425*(2,93+4,7)*2-1,0*2,2-2,3*2,0+0,15*(2,0)</t>
  </si>
  <si>
    <t>"m.č.5135"3,425*(6,28+3,53)*2-1,0*2,2-1,3*2,2-2,35*2,0</t>
  </si>
  <si>
    <t>"m.č.5136"3,425*(3,4+7,88+0,1)*2-1,0*2,2-1,3*2,2-3,15*1,65+0,25*(1,65*2+3,15)</t>
  </si>
  <si>
    <t>"m.č.5137"3,425*(1,6+2,6)*2-1,0*2,2</t>
  </si>
  <si>
    <t>"m.č.5138"3,425*(3,4+7,88+0,1)*2-1,0*2,2-1,3*2,2-3,15*1,65+0,25*(1,65*2+3,15)</t>
  </si>
  <si>
    <t>"m.č.5139"3,425*(1,6+2,6)*2-1,0*2,2</t>
  </si>
  <si>
    <t>"m.č.5140"3,425*(3,4+7,88+0,1)*2-1,0*2,2-1,3*2,2-3,15*1,65+0,25*(1,65*2+3,15)</t>
  </si>
  <si>
    <t>"m.č.5141"3,425*(1,6+2,6)*2-1,0*2,2</t>
  </si>
  <si>
    <t>"m.č.5148a"3,425*(4,2+7,88)*2-1,0*2,2-1,3*2,2-3,53*1,65+0,25*(1,65*2+3,53)</t>
  </si>
  <si>
    <t>"m.č.5148b"3,425*(2,35+2,85)*2-1,0*2,2*2</t>
  </si>
  <si>
    <t>"m.č.5149"3,425*(2,75+2,43)*2-0,9*2,2-1,73*1,65+0,25*(1,65*2+1,73)</t>
  </si>
  <si>
    <t>"m.č.5150"3,425*(2,75+1,8)*2-0,9*2,2</t>
  </si>
  <si>
    <t>"m.č.5151"3,425*(2,75+3,25)*2-1,4*2,2</t>
  </si>
  <si>
    <t>"m.č.5152"3,425*(1,68+4,18)*2-1,0*2,2</t>
  </si>
  <si>
    <t>"m.č.5153"3,425*(1,3+2,08)*2-0,8*2,2*2</t>
  </si>
  <si>
    <t>"m.č.5154"3,425*(1,3+1,83)*2-0,8*2,2</t>
  </si>
  <si>
    <t>"m.č.5155"3,425*(1,3+2,08)*2-0,8*2,2*2</t>
  </si>
  <si>
    <t>"m.č.5156"3,425*(1,83+1,05)*2-0,8*2,2</t>
  </si>
  <si>
    <t>"m.č.5157"3,425*(5,54+7,75)*2-1,0*2,2-1,3*2,2-5,54*2,0+0,15*(2,0)</t>
  </si>
  <si>
    <t>"m.č.5158"3,425*(2,25+2,2)*2-1,0*2,2</t>
  </si>
  <si>
    <t>"m.č.5159"3,425*(3,5+7,75)*2-1,0*2,2-1,3*2,2-3,3*2,0</t>
  </si>
  <si>
    <t>"m.č.5160"3,425*(1,6+2,6)*2-1,0*2,2</t>
  </si>
  <si>
    <t>"m.č.5161"3,425*(3,5+7,75)*2-1,0*2,2-1,3*2,2-3,3*2,0</t>
  </si>
  <si>
    <t>"m.č.5162"3,425*(1,6+2,6)*2-1,0*2,2</t>
  </si>
  <si>
    <t>"m.č.5163"3,425*(4,18+7,75)*2-1,0*2,2-1,3*2,2-3,38*2,0+0,15*(2,0)</t>
  </si>
  <si>
    <t>"m.č.5164"3,425*(2,43+2,6)*2-1,0*2,2</t>
  </si>
  <si>
    <t>"m.č.5165"3,425*(4,33+12,28)*2-0,8*2,2*3-0,9*2,2*6-3,425*(2,4+3,2+3,0)</t>
  </si>
  <si>
    <t>"m.č.5166"3,425*(2,4+7,03)*2-0,9*2,2*2-2,15*2,0-2,4*3,425</t>
  </si>
  <si>
    <t>"m.č.5167"3,425*(8,18+3,63)*2-0,8*2,2-0,9*2,2-2,0*(5,73+3,63)+0,15*(2,0)</t>
  </si>
  <si>
    <t>"m.č.5168"3,425*2*(1,75+2,05)*2-0,8*2,2</t>
  </si>
  <si>
    <t>"m.č.5169"3,425*(8,18+3,33)*2-0,9*2,2-3,2*2,0</t>
  </si>
  <si>
    <t>"m.č.5170"3,425*(8,18+2,8)*2-0,9*2,2-2,15*2,0+0,15*(2,0)</t>
  </si>
  <si>
    <t>"m.č.5171"3,425*(8,18+2,8)*2-0,9*2,2-2,28*2,0+0,15*(2,0)</t>
  </si>
  <si>
    <t>"m.č.5172"3,425*(8,18+3,3)*2-0,9*2,2-3,18*2,0</t>
  </si>
  <si>
    <t>"m.č.5173"3,425*(8,18+2,48)*2-0,9*2,2-2,0*(5,75+0,73+2,48)+0,15*(2,0*3)</t>
  </si>
  <si>
    <t>"m.č.5174"3,425*2*(1,03+2,58)*2-0,8*2,2*2</t>
  </si>
  <si>
    <t>"m.č.5175"3,425*(1,9+0,9)*2-0,8*2,2</t>
  </si>
  <si>
    <t>"m.č.5176"3,425*(2,58+0,9)*2-0,8*2,2</t>
  </si>
  <si>
    <t>"m.č.5177"3,425*(1,05+2,83)*2-0,8*2,2*2</t>
  </si>
  <si>
    <t>"m.č.5178"3,425*(1,0+2,68)*2-0,9*2,2</t>
  </si>
  <si>
    <t>"m.č.5179"3,425*(1,88+0,9)*2-0,8*2,2</t>
  </si>
  <si>
    <t>"m.č.6005a"3,425*(8,78+3,4)*2-0,9*2,5-1,0*2,2*4-3,2*3,425-1,48*2,45</t>
  </si>
  <si>
    <t>"m.č.6005b"3,425*(28,95+4,68)*2-3,2*3,425*2-1,3*2,2*14-6,43*3,425</t>
  </si>
  <si>
    <t>"m.č.6005c"3,425*(8,15*2)-3,5*2,45-1,3*2,2*2-1,0*2,2</t>
  </si>
  <si>
    <t>"m.č.6005d,e"3,425*(11,53+16,65)*2-0,8*2,2*2-0,9*2,2*2-1,0*2,2-1,3*2,2*4-1,4*2,2-3,2*3,425*2-6,45*1,65</t>
  </si>
  <si>
    <t>"m.č.6007"3,425*(2,93+3,53)*2-1,0*2,2-2,15*2,0+0,15*(2,0*2+2,15)</t>
  </si>
  <si>
    <t>"m.č.6008"3,425*(3,25+3,53)*2-1,0*2,2-3,25*2,0+0,15*(2,0*2+3,25)</t>
  </si>
  <si>
    <t>"m.č.6009"3,425*(4,98+2,35)*2-1,0*2,5-4,68*1,65+0,25*(1,65*2+4,68)</t>
  </si>
  <si>
    <t>"m.č.6010"3,425*2*(1,8+2,35)*2-0,9*2,5-1,63*1,65+0,25*(1,65*2+1,63)</t>
  </si>
  <si>
    <t>"m.č.6011"3,425*(3,5+7,88+0,2)*2-1,0*2,2-1,3*2,2-3,15*1,65+0,25*(1,65*2+3,15)</t>
  </si>
  <si>
    <t>"m.č.6012"3,425*(1,6+2,6)*2-1,0*2,2</t>
  </si>
  <si>
    <t>"m.č.6013"3,425*(3,4+7,88+0,1)*2-1,0*2,2-1,3*2,2-3,15*1,65+0,25*(1,65*2+3,15)</t>
  </si>
  <si>
    <t>"m.č.6014"3,425*(1,6+2,6)*2-1,0*2,2</t>
  </si>
  <si>
    <t>"m.č.6015"3,425*(7,75+3,6)*2-1,0*2,2-1,3*2,2-3,4*2,0+0,15*(2,0)</t>
  </si>
  <si>
    <t>"m.č.6016"3,425*(3,6+2,6)*2-1,0*2,2</t>
  </si>
  <si>
    <t>"m.č.6017"3,425*(7,75+3,48)*2-1,0*2,2-1,3*2,2-3,38*2,0</t>
  </si>
  <si>
    <t>"m.č.6018"3,425*(1,6+2,6)*2-1,0*2,2</t>
  </si>
  <si>
    <t>"m.č.6019"3,425*(3,4+7,88+0,1)*2-1,0*2,2-1,3*2,2-3,15*1,65+0,25*(1,65*2+3,15)</t>
  </si>
  <si>
    <t>"m.č.6020"3,425*(3,6+2,6)*2-1,0*2,2</t>
  </si>
  <si>
    <t>"m.č.6021"3,425*(3,4+7,88+0,1)*2-1,0*2,2-1,3*2,2-3,15*1,65+0,25*(1,65*2+3,15)</t>
  </si>
  <si>
    <t>"m.č.6022"3,425*(1,6+2,6)*2-1,0*2,2</t>
  </si>
  <si>
    <t>"m.č.6023"3,425*(7,75+3,48)*2-1,0*2,2-1,3*2,2-3,38*2,0</t>
  </si>
  <si>
    <t>"m.č.6024"3,425*(1,6+2,6)*2-1,0*2,2</t>
  </si>
  <si>
    <t>"m.č.6025"3,425*(7,75+3,43)*2-1,0*2,2-1,3*2,2-3,23*2,0</t>
  </si>
  <si>
    <t>"m.č.6026"3,425*(1,6+2,6)*2-1,0*2,2</t>
  </si>
  <si>
    <t>"m.č.6027"3,425*(3,4+7,88+0,1)*2-1,0*2,2-1,3*2,2-3,15*1,65+0,25*(1,65*2+3,15)</t>
  </si>
  <si>
    <t>"m.č.6028"3,425*(1,6+2,6)*2-1,0*2,2</t>
  </si>
  <si>
    <t>"m.č.6029"3,425*(3,4+7,88+0,1)*2-1,0*2,2-1,3*2,2-3,15*1,65+0,25*(1,65*2+3,15)</t>
  </si>
  <si>
    <t>"m.č.6030"3,425*(1,6+2,6)*2-1,0*2,2</t>
  </si>
  <si>
    <t>"m.č.6031"3,425*(1,63*2+6,4)-4*1,0*2,2</t>
  </si>
  <si>
    <t>"m.č.6032"3,425*(3,4+6,28)*2-1,3*2,2-1,0*2,2-3,38*2,0</t>
  </si>
  <si>
    <t>"m.č.6033"3,425*(3,35+4,7)*2-1,0*2,2-3,35*2,0</t>
  </si>
  <si>
    <t>"m.č.6034"3,425*(2,93+4,7)*2-1,0*2,2-2,3*2,0+0,15*(2,0)</t>
  </si>
  <si>
    <t>"m.č.6035"3,425*(6,28+3,53)*2-1,0*2,2-1,3*2,2-2,35*2,0</t>
  </si>
  <si>
    <t>"m.č.6036"3,425*(3,4+7,88+0,1)*2-1,0*2,2-1,3*2,2-3,15*1,65+0,25*(1,65*2+3,15)</t>
  </si>
  <si>
    <t>"m.č.6037"3,425*(1,6+2,6)*2-1,0*2,2</t>
  </si>
  <si>
    <t>"m.č.6038"3,425*(3,4+7,88+0,1)*2-1,0*2,2-1,3*2,2-3,15*1,65+0,25*(1,65*2+3,15)</t>
  </si>
  <si>
    <t>"m.č.6039"3,425*(1,6+2,6)*2-1,0*2,2</t>
  </si>
  <si>
    <t>"m.č.6040"3,425*(3,4+7,88+0,1)*2-1,0*2,2-1,3*2,2-3,15*1,65+0,25*(1,65*2+3,15)</t>
  </si>
  <si>
    <t>"m.č.6041"3,425*(1,6+2,6)*2-1,0*2,2</t>
  </si>
  <si>
    <t>"m.č.6042"3,425*(4,2+7,88)*2-1,3*2,2-3,53*1,65+0,25*(1,65*2+3,15)</t>
  </si>
  <si>
    <t>"m.č.6043"3,425*(2,18+3,85)*2-1,0*2,2</t>
  </si>
  <si>
    <t>"m.č.6049"3,425*(2,75+2,43)*2-0,9*2,2-1,73*1,65+0,25*(1,65*2+1,73)</t>
  </si>
  <si>
    <t>"m.č.6050"3,425*(3,6+1,8)*2-0,9*2,2</t>
  </si>
  <si>
    <t>"m.č.6051"3,425*(2,75+3,25)*2-1,4*2,2</t>
  </si>
  <si>
    <t>"m.č.6052"3,425*2*(1,68+3,4)*2-1,0*2,2</t>
  </si>
  <si>
    <t>"m.č.6053"3,425*(1,3+2,08)*2-0,8*2,2*2</t>
  </si>
  <si>
    <t>"m.č.6054"3,425*(1,3+1,83)*2-0,8*2,2</t>
  </si>
  <si>
    <t>"m.č.6055"3,425*(1,3+2,08)*2-0,8*2,2*2</t>
  </si>
  <si>
    <t>"m.č.6056"3,425*(1,05+1,83)*2-0,8*2,2</t>
  </si>
  <si>
    <t>"m.č.6057"3,425*(7,75+5,54)*2-1,0*2,2-1,3*2,2-5,54*2,0+0,15*(2,0)</t>
  </si>
  <si>
    <t>"m.č.6058"3,425*(2,25+2,2)*2-1,0*2,2</t>
  </si>
  <si>
    <t>"m.č.6059"3,425*(3,5+7,75)*2-1,0*2,2-1,3*2,2-3,3*2,0</t>
  </si>
  <si>
    <t>"m.č.6060"3,425*(1,6+2,6)*2-1,0*2,2</t>
  </si>
  <si>
    <t>"m.č.6061"3,425*(3,5+7,75)*2-1,0*2,2-1,3*2,2-3,3*2,0</t>
  </si>
  <si>
    <t>"m.č.6062"3,425*(1,6+2,6)*2-1,0*2,2</t>
  </si>
  <si>
    <t>"m.č.6063"3,425*(4,18+7,75)*2-1,0*2,2-1,3*2,2-3,38*2,0+0,15*(2,0)</t>
  </si>
  <si>
    <t>"m.č.6064"3,425*(2,43+2,6)*2-1,0*2,2</t>
  </si>
  <si>
    <t>"m.č.6065"3,425*(4,33+12,28)*2-0,8*2,2*2-0,9*2,2*5-3,425*(2,4+3,2+3,0)</t>
  </si>
  <si>
    <t>"m.č.6066"3,425*(2,4+7,03)*2-0,9*2,2*2-2,15*2,0-2,4*3,425</t>
  </si>
  <si>
    <t>"m.č.6067"3,425*(8,18+3,63)*2-0,8*2,2-0,9*2,2-2,0*(5,73+3,63)+0,15*(2,0)</t>
  </si>
  <si>
    <t>"m.č.6068"3,425*2*(1,75+2,05)*2-0,8*2,2</t>
  </si>
  <si>
    <t>"m.č.6069"3,425*(8,18+3,33)*2-0,9*2,2-3,2*2,0</t>
  </si>
  <si>
    <t>"m.č.6070"3,425*(8,18+2,8)*2-0,9*2,2-2,15*2,0+0,15*(2,0)</t>
  </si>
  <si>
    <t>"m.č.6071"3,425*(8,18+2,8)*2-0,9*2,2-2,28*2,0+0,15*(2,0)</t>
  </si>
  <si>
    <t>"m.č.6072"3,425*(8,18+3,3)*2-0,9*2,2-3,18*2,0</t>
  </si>
  <si>
    <t>"m.č.6073"3,425*(8,18+2,48)*2-0,9*2,2-2,0*(5,75+0,73+2,48)+0,15*(2,0*3)</t>
  </si>
  <si>
    <t>"m.č.6074"3,425*(1,8+2,08)*2-0,8*2,2*3</t>
  </si>
  <si>
    <t>"m.č.6075"3,425*(1,55+1,05)*2-0,8*2,2</t>
  </si>
  <si>
    <t>"m.č.6076"3,425*(1,7+0,9)*2-0,8*2,2</t>
  </si>
  <si>
    <t>"m.č.6077"3,425*(1,9+1,98)*2-0,8*2,2*3</t>
  </si>
  <si>
    <t>"m.č.6078"3,425*(0,9+1,85)*2-0,8*2,2</t>
  </si>
  <si>
    <t>"m.č.6079"3,425*(1,7+0,95)*2-0,8*2,2</t>
  </si>
  <si>
    <t>"m.č.6080"3,425*(7,43+3,35)*2-0,9*2,2-3,17*1,65+0,25*(1,65*2+3,18)</t>
  </si>
  <si>
    <t>"m.č.6105a"3,425*(8,78+3,4)*2-3,2*3,425-1,48*2,45-1,0*2,2*4-0,9*2,2</t>
  </si>
  <si>
    <t>"m.č.6105b"3,425*(28,95+4,68)*2-3,2*3,425*2-1,3*2,2*14-6,43*3,425</t>
  </si>
  <si>
    <t>"m.č.6105c"3,425*(8,15*2)-3,5*2,45-1,3*2,2*2</t>
  </si>
  <si>
    <t>"m.č.6105d,e"3,425*(11,53+16,65)*2-0,8*2,2*2-0,9*2,2*2-1,0*2,2-1,3*2,2*4-1,4*2,2-3,2*3,425*2-6,45*1,65</t>
  </si>
  <si>
    <t>"m.č.6107"3,425*(3,53+2,93)*2-1,0*2,2-2,15*2,0+0,15*(2,0*2+2,15)</t>
  </si>
  <si>
    <t>"m.č.6108"3,425*(3,25+3,53)*2-1,0*2,2-3,25*2,0+0,15*(2,0*2+3,25)</t>
  </si>
  <si>
    <t>"m.č.6109"3,425*(4,98+2,35)*2-1,0*2,5-4,68*1,65+0,25*(1,65*2+4,68)</t>
  </si>
  <si>
    <t>"m.č.6110"3,425*2*(1,8+2,35)*2-0,9*2,2-1,63*1,65+0,25*(1,65*2+1,63)</t>
  </si>
  <si>
    <t>"m.č.6111"3,425*(3,5+7,88+0,2)*2-1,0*2,2-1,3*2,2-3,15*1,65+0,25*(1,65*2+3,15)</t>
  </si>
  <si>
    <t>"m.č.6112"3,425*(1,6+2,6)*2-1,0*2,2</t>
  </si>
  <si>
    <t>"m.č.6113"3,425*(3,4+7,88+0,1)*2-1,0*2,2-1,3*2,2-3,15*1,65+0,25*(1,65*2+3,15)</t>
  </si>
  <si>
    <t>"m.č.6114"3,425*(1,6+2,6)*2-1,0*2,2</t>
  </si>
  <si>
    <t>"m.č.6115"3,425*(7,75+3,6)*2-1,0*2,2-1,3*2,2-3,4*2,0+0,15*(2,0)</t>
  </si>
  <si>
    <t>"m.č.6116"3,425*(3,6+2,6)*2-1,0*2,2</t>
  </si>
  <si>
    <t>"m.č.6117"3,425*(7,75+3,48)*2-1,0*2,2-1,3*2,2-3,38*2,0</t>
  </si>
  <si>
    <t>"m.č.6118"3,425*(1,6+2,6)*2-1,0*2,2</t>
  </si>
  <si>
    <t>"m.č.6119"3,425*(3,4+7,88+0,1)*2-1,0*2,2-1,3*2,2-3,15*1,65+0,25*(1,65*2+3,15)</t>
  </si>
  <si>
    <t>"m.č.6120"3,425*(3,6+2,6)*2-1,0*2,2</t>
  </si>
  <si>
    <t>"m.č.6121"3,425*(3,4+7,88+0,1)*2-1,0*2,2-1,3*2,2-3,15*1,65+0,25*(1,65*2+3,15)</t>
  </si>
  <si>
    <t>"m.č.6122"3,425*(1,6+2,6)*2-1,0*2,2</t>
  </si>
  <si>
    <t>"m.č.6123"3,425*(7,75+3,48)*2-1,0*2,2-1,3*2,2-3,38*2,0</t>
  </si>
  <si>
    <t>"m.č.6124"3,425*(1,6+2,6)*2-1,0*2,2</t>
  </si>
  <si>
    <t>"m.č.6125"3,425*(7,75+3,43)*2-1,0*2,2-1,3*2,2-3,23*2,0</t>
  </si>
  <si>
    <t>"m.č.6126"3,425*(1,6+2,6)*2-1,0*2,2</t>
  </si>
  <si>
    <t>"m.č.6127"3,425*(3,4+7,88+0,1)*2-1,0*2,2-1,3*2,2-3,15*1,65+0,25*(1,65*2+3,15)</t>
  </si>
  <si>
    <t>"m.č.6128"3,425*(1,6+2,6)*2-1,0*2,2</t>
  </si>
  <si>
    <t>"m.č.6129"3,425*(3,4+7,88+0,1)*2-1,0*2,2-1,3*2,2-3,15*1,65+0,25*(1,65*2+3,15)</t>
  </si>
  <si>
    <t>"m.č.6130"3,425*(1,6+2,6)*2-1,0*2,2</t>
  </si>
  <si>
    <t>"m.č.6131"3,425*(1,63*2+6,43)-4*1,0*2,2</t>
  </si>
  <si>
    <t>"m.č.6132"3,425*(3,38+6,28)*2-1,3*2,2-1,0*2,2-3,38*2,0</t>
  </si>
  <si>
    <t>"m.č.6133"3,425*(3,35+4,7)*2-1,0*2,2-3,35*2,0</t>
  </si>
  <si>
    <t>"m.č.6134"3,425*(2,93+4,7)*2-1,0*2,2-2,18*2,0+0,15*(2,0)</t>
  </si>
  <si>
    <t>"m.č.6135"3,425*(6,28+3,53)*2-1,0*2,2-1,3*2,2-2,35*2,0</t>
  </si>
  <si>
    <t>"m.č.6136"3,425*(3,4+7,88+0,1)*2-1,0*2,2-1,3*2,2-3,15*1,65+0,25*(1,65*2+3,15)</t>
  </si>
  <si>
    <t>"m.č.6137"3,425*(1,6+2,6)*2-1,0*2,2</t>
  </si>
  <si>
    <t>"m.č.6138"3,425*(3,4+7,88+0,1)*2-1,0*2,2-1,3*2,2-3,15*1,65+0,25*(1,65*2+3,15)</t>
  </si>
  <si>
    <t>"m.č.6139"3,425*(1,6+2,6)*2-1,0*2,2</t>
  </si>
  <si>
    <t>"m.č.6140"3,425*(3,4+7,88+0,1)*2-1,0*2,2-1,3*2,2-3,15*1,65+0,25*(1,65*2+3,15)</t>
  </si>
  <si>
    <t>"m.č.6141"3,425*(1,6+2,6)*2-1,0*2,2</t>
  </si>
  <si>
    <t>"m.č.6142"3,425*(4,2+7,88)*2-1,3*2,2-3,53*2,65+0,25*(1,65*2+3,53)</t>
  </si>
  <si>
    <t>"m.č.6143"3,425*(4,12+2,18)*2-1,0*2,2</t>
  </si>
  <si>
    <t>"m.č.6149"3,425*(2,75+2,43)*2-0,9*2,2-1,73*1,65+0,25*(1,65*2+1,73)</t>
  </si>
  <si>
    <t>"m.č.6150"3,425*(3,6+1,8)*2-0,9*2,2</t>
  </si>
  <si>
    <t>"m.č.6151"3,425*(2,75+3,25)*2-1,4*2,2</t>
  </si>
  <si>
    <t>"m.č.6152"3,425*2*(1,68+3,4)*2-1,0*2,2</t>
  </si>
  <si>
    <t>"m.č.6153"3,425*(1,3+2,08)*2-0,8*2,2*2</t>
  </si>
  <si>
    <t>"m.č.6154"3,425*(1,3+1,83)*2-0,8*2,2</t>
  </si>
  <si>
    <t>"m.č.6155"3,425*(1,3+2,08)*2-0,8*2,2*2</t>
  </si>
  <si>
    <t>"m.č.6156"3,425*(1,83+1,05)*2-0,8*2,2</t>
  </si>
  <si>
    <t>"m.č.6157"3,425*(5,54+7,75)*2-1,0*2,2-1,3*2,2-5,54*2,0+0,15*(2,0)</t>
  </si>
  <si>
    <t>"m.č.6158"3,425*(2,25+2,2)*2-1,0*2,2</t>
  </si>
  <si>
    <t>"m.č.6159"3,425*(3,5+7,75)*2-1,0*2,2-1,3*2,2-3,3*2,0</t>
  </si>
  <si>
    <t>"m.č.6160"3,425*(1,6+2,6)*2-1,0*2,2</t>
  </si>
  <si>
    <t>"m.č.6161"3,425*(3,5+7,75)*2-1,0*2,2-1,3*2,2-3,3*2,0</t>
  </si>
  <si>
    <t>"m.č.6162"3,425*(1,6+2,6)*2-1,0*2,2</t>
  </si>
  <si>
    <t>"m.č.6163"3,425*(4,18+7,75)*2-1,0*2,2-1,3*2,2-3,38*2,0+0,15*(2,0)</t>
  </si>
  <si>
    <t>"m.č.6164"3,425*(2,43+2,6)*2-1,0*2,2</t>
  </si>
  <si>
    <t>"m.č.6165"3,425*(4,33+12,28)*2-0,8*2,2*3-0,9*2,2*6-3,425*(2,4+3,2+3,0)</t>
  </si>
  <si>
    <t>"m.č.6166"3,425*(2,4+7,03)*2-0,9*2,2*2-2,15*2,0-2,4*3,425</t>
  </si>
  <si>
    <t>"m.č.6167"3,425*(8,18+3,63)*2-0,8*2,2-0,9*2,2-2,0*(5,73+3,63)+0,15*(2,0)</t>
  </si>
  <si>
    <t>"m.č.6168"3,425*2*(1,75+2,05)*2-0,8*2,2</t>
  </si>
  <si>
    <t>"m.č.6169"3,425*(8,18+3,33)*2-0,9*2,2-3,2*2,0</t>
  </si>
  <si>
    <t>"m.č.6170"3,425*(8,18+2,8)*2-0,9*2,2-2,15*2,0+0,15*(2,0)</t>
  </si>
  <si>
    <t>"m.č.6171"3,425*(8,18+2,8)*2-0,9*2,2-2,28*2,0+0,15*(2,0)</t>
  </si>
  <si>
    <t>"m.č.6172"3,425*(8,18+3,3)*2-0,9*2,2-3,18*2,0</t>
  </si>
  <si>
    <t>"m.č.6173"3,425*(8,18+2,48)*2-0,9*2,2-2,0*(5,75+0,73+2,48)+0,15*(2,0*3)</t>
  </si>
  <si>
    <t>"m.č.6174"3,425*(1,03+2,58)*2-0,8*2,2*2</t>
  </si>
  <si>
    <t>"m.č.6175"3,425*(1,9+0,9)*2-0,8*2,2</t>
  </si>
  <si>
    <t>"m.č.6176"3,425*(2,58+0,9)*2-0,8*2,2</t>
  </si>
  <si>
    <t>"m.č.6177"3,425*(1,05+2,83)*2-0,8*2,2*2</t>
  </si>
  <si>
    <t>"m.č.6178"3,425*(1,0+2,68)*2-0,9*2,2</t>
  </si>
  <si>
    <t>"m.č.6179"3,425*(1,88+0,9)*2-0,8*2,2</t>
  </si>
  <si>
    <t>"m.č.6180"3,425*(7,42+3,55)*2-0,9*2,2-3,17*1,65+0,25*(1,65*2+3,18)</t>
  </si>
  <si>
    <t>31</t>
  </si>
  <si>
    <t>612135101</t>
  </si>
  <si>
    <t>Hrubá výplň rýh ve stěnách maltou jakékoli šířky rýhy</t>
  </si>
  <si>
    <t>1862117163</t>
  </si>
  <si>
    <t>Drážky po profesích</t>
  </si>
  <si>
    <t>853,0*0,03+(212,0+77,0)*0,07+(142,0+51,0)*0,1+(95,0+67,0+21,0)*0,15+(7,0+16,0)*0,2</t>
  </si>
  <si>
    <t>32</t>
  </si>
  <si>
    <t>612142001</t>
  </si>
  <si>
    <t>Potažení vnitřních stěn sklovláknitým pletivem vtlačeným do tenkovrstvé hmoty</t>
  </si>
  <si>
    <t>229284747</t>
  </si>
  <si>
    <t>Viz. PD stavební část - výkresy půdorysu 4.NP-6.NP, výkresy řezů a Tech.zpr.</t>
  </si>
  <si>
    <t>styk různých druhů materiálu-zdivo cihelné ŽB. kce, rýhy po instalacích atd.:</t>
  </si>
  <si>
    <t>předpoklad cca 25 %:</t>
  </si>
  <si>
    <t>"viz pol.č.612131301:" 15064,603*0,25</t>
  </si>
  <si>
    <t>33</t>
  </si>
  <si>
    <t>612181001</t>
  </si>
  <si>
    <t>Sádrová stěrka tl.do 3 mm vnitřních stěn</t>
  </si>
  <si>
    <t>-1068423952</t>
  </si>
  <si>
    <t>Viz. PD stavební část - výkresy půdorysu základů, 4.NP-6.NP, výkresy řezů A-F a Tech.zpr., PD interiéru</t>
  </si>
  <si>
    <t>5.NP - 2.fáze</t>
  </si>
  <si>
    <t>"m.č.5011:" 4,975*2,65</t>
  </si>
  <si>
    <t>"m.č.5013:" 4,975*2,65</t>
  </si>
  <si>
    <t>"m.č.5015:" 4,85*2,65</t>
  </si>
  <si>
    <t>"m.č.5017:" 4,85*2,65</t>
  </si>
  <si>
    <t>"m.č.5019:" 4,975*2,65</t>
  </si>
  <si>
    <t>"m.č.5021:" 4,975*2,65</t>
  </si>
  <si>
    <t>"m.č.5023:" 4,85*2,65</t>
  </si>
  <si>
    <t>"m.č.5025:" 4,85*2,65</t>
  </si>
  <si>
    <t>"m.č.5027:" 4,975*2,65</t>
  </si>
  <si>
    <t>"m.č.5029:" 4,975*2,65</t>
  </si>
  <si>
    <t>"m.č.5036:" 4,975*2,65</t>
  </si>
  <si>
    <t>"m.č.5038:" 4,975*2,65</t>
  </si>
  <si>
    <t>"m.č.5040:" 4,975*2,65+1,8*0,25</t>
  </si>
  <si>
    <t>"m.č.5056:" 5,525*2,65</t>
  </si>
  <si>
    <t>"m.č.5058a:" 5,4*2,65</t>
  </si>
  <si>
    <t>"m.č.5059:" 4,85*2,65</t>
  </si>
  <si>
    <t>"m.č.5061:" 4,85*2,65</t>
  </si>
  <si>
    <t>"m.č.5063:" 4,85*2,65</t>
  </si>
  <si>
    <t>"m.č.5111:" 4,975*2,65</t>
  </si>
  <si>
    <t>"m.č.5113:" 4,975*2,65</t>
  </si>
  <si>
    <t>"m.č.5115:" 4,85*2,65</t>
  </si>
  <si>
    <t>"m.č.5117:" 4,85*2,65</t>
  </si>
  <si>
    <t>"m.č.5119:" 4,975*2,65</t>
  </si>
  <si>
    <t>"m.č.5121:" 4,975*2,65</t>
  </si>
  <si>
    <t>"m.č.5123:" 4,85*2,65</t>
  </si>
  <si>
    <t>"m.č.5125:" 4,85*2,65</t>
  </si>
  <si>
    <t>"m.č.5127:" 4,975*2,65</t>
  </si>
  <si>
    <t>"m.č.5129:" 4,975*2,65</t>
  </si>
  <si>
    <t>"m.č.5136:" 4,975*2,65</t>
  </si>
  <si>
    <t>"m.č.5138:" 4,975*2,65</t>
  </si>
  <si>
    <t>"m.č.5140:" 4,975*2,65+1,8*0,25</t>
  </si>
  <si>
    <t>"m.č.5157:" 5,4*2,65</t>
  </si>
  <si>
    <t>"m.č.5159:" 4,85*2,65</t>
  </si>
  <si>
    <t>"m.č.5161:" 4,85*2,65</t>
  </si>
  <si>
    <t>"m.č.5163:" 4,85*2,65</t>
  </si>
  <si>
    <t>6.NP - 2.fáze</t>
  </si>
  <si>
    <t>"m.č.6011:" 4,975*2,65</t>
  </si>
  <si>
    <t>"m.č.6013:" 4,975*2,65</t>
  </si>
  <si>
    <t>"m.č.6015:" 4,85*2,65</t>
  </si>
  <si>
    <t>"m.č.6017:" 4,85*2,65</t>
  </si>
  <si>
    <t>"m.č.6019:" 4,975*2,65</t>
  </si>
  <si>
    <t>"m.č.6021:" 4,975*2,65</t>
  </si>
  <si>
    <t>"m.č.6023:" 4,85*2,65</t>
  </si>
  <si>
    <t>"m.č.6025:" 4,85*2,65</t>
  </si>
  <si>
    <t>"m.č.6027:" 4,975*2,65</t>
  </si>
  <si>
    <t>"m.č.6029:" 4,975*2,65</t>
  </si>
  <si>
    <t>"m.č.6036:" 4,975*2,65</t>
  </si>
  <si>
    <t>"m.č.6038:" 4,975*2,65</t>
  </si>
  <si>
    <t>"m.č.6040:" 4,975*2,65+1,8*0,25</t>
  </si>
  <si>
    <t>"m.č.6057:" 5,4*2,65</t>
  </si>
  <si>
    <t>"m.č.6059:" 4,85*2,65</t>
  </si>
  <si>
    <t>"m.č.6061:" 4,85*2,65</t>
  </si>
  <si>
    <t>"m.č.6063:" 4,85*2,65</t>
  </si>
  <si>
    <t>"m.č.6111:" 4,975*2,65</t>
  </si>
  <si>
    <t>"m.č.6113:" 4,975*2,65</t>
  </si>
  <si>
    <t>"m.č.6115:" 4,85*2,65</t>
  </si>
  <si>
    <t>"m.č.6117:" 4,85*2,65</t>
  </si>
  <si>
    <t>"m.č.6119:" 4,975*2,65</t>
  </si>
  <si>
    <t>"m.č.6121:" 4,975*2,65</t>
  </si>
  <si>
    <t>"m.č.6123:" 4,85*2,65</t>
  </si>
  <si>
    <t>"m.č.6125:" 4,85*2,65</t>
  </si>
  <si>
    <t>"m.č.6127:" 4,975*2,65</t>
  </si>
  <si>
    <t>"m.č.6129:" 4,975*2,65</t>
  </si>
  <si>
    <t>"m.č.6136:" 4,975*2,65</t>
  </si>
  <si>
    <t>"m.č.6138:" 4,975*2,65</t>
  </si>
  <si>
    <t>"m.č.6140:" 4,975*2,65+1,8*0,25</t>
  </si>
  <si>
    <t>"m.č.6157:" 5,4*2,65</t>
  </si>
  <si>
    <t>"m.č.6159:" 4,85*2,65</t>
  </si>
  <si>
    <t>"m.č.6161:" 4,85*2,65</t>
  </si>
  <si>
    <t>"m.č.6163:" 4,85*2,65</t>
  </si>
  <si>
    <t>34</t>
  </si>
  <si>
    <t>612321321</t>
  </si>
  <si>
    <t>Vápenocementová omítka hladká jednovrstvá vnitřních stěn nanášená strojně</t>
  </si>
  <si>
    <t>1302365683</t>
  </si>
  <si>
    <t>V místě obkladů</t>
  </si>
  <si>
    <t>"m.č.4037"4,025*(0,9+1,6)*2-0,8*2,2</t>
  </si>
  <si>
    <t>"m.č.5010"3,425*(1,8+2,35)*2-0,9*2,2-1,63*1,65+0,25*(1,65*2+1,63)</t>
  </si>
  <si>
    <t>"m.č.5016"3,425*(1,6+2,6)*2-1,0*2,2</t>
  </si>
  <si>
    <t>"m.č.5020"3,425*(1,6+2,6)*2-1,0*2,2</t>
  </si>
  <si>
    <t>"m.č.5068"3,425*(1,75+2,05)-0,8*2,2</t>
  </si>
  <si>
    <t>"m.č.5074"3,425*(1,8+2,08)*2-0,8*2,2*3</t>
  </si>
  <si>
    <t>"m.č.5110"3,425*(1,8+2,35)*2-0,9*2,2-1,63*1,65+0,25*(1,65*2+1,63)</t>
  </si>
  <si>
    <t>"m.č.5116"3,425*(1,6+2,6)*2-1,0*2,2</t>
  </si>
  <si>
    <t>"m.č.5120"3,425*(1,6+2,6)*2-1,0*2,2</t>
  </si>
  <si>
    <t>"m.č.5168"3,425*(1,75+2,05)-0,8*2,2</t>
  </si>
  <si>
    <t>"m.č.5174"3,425*(1,03+2,58)*2-0,8*2,2*2</t>
  </si>
  <si>
    <t>"m.č.6010"3,425*(1,8+2,35)*2-0,9*2,5-1,63*1,65+0,25*(1,65*2+1,63)</t>
  </si>
  <si>
    <t>"m.č.6016"3,425*(1,6+2,6)*2-1,0*2,2</t>
  </si>
  <si>
    <t>"m.č.6020"3,425*(1,6+2,6)*2-1,0*2,2</t>
  </si>
  <si>
    <t>"m.č.6068"3,425*(1,75+2,05)-0,8*2,2</t>
  </si>
  <si>
    <t>"m.č.6110"3,425*(1,8+2,35)*2-0,9*2,2-1,63*1,65+0,25*(1,65*2+1,63)</t>
  </si>
  <si>
    <t>"m.č.6116"3,425*(1,6+2,6)*2-1,0*2,2</t>
  </si>
  <si>
    <t>"m.č.6120"3,425*(1,6+2,6)*2-1,0*2,2</t>
  </si>
  <si>
    <t>"m.č.6168"3,425*(1,75+2,05)-0,8*2,2</t>
  </si>
  <si>
    <t>Pod sadrovou stěrku</t>
  </si>
  <si>
    <t>"viz pol.č.612181001:" 908,189</t>
  </si>
  <si>
    <t>35</t>
  </si>
  <si>
    <t>612321341</t>
  </si>
  <si>
    <t>Vápenocementová omítka štuková dvouvrstvá vnitřních stěn nanášená strojně</t>
  </si>
  <si>
    <t>596391198</t>
  </si>
  <si>
    <t>"viz pol.č.612131301:" 15064,603</t>
  </si>
  <si>
    <t>"viz pol.č.612321321:" -3602,892</t>
  </si>
  <si>
    <t>"viz pol.č.612181001:" -908,189</t>
  </si>
  <si>
    <t>36</t>
  </si>
  <si>
    <t>613131301</t>
  </si>
  <si>
    <t>Cementový postřik vnitřních pilířů nebo sloupů nanášený celoplošně strojně</t>
  </si>
  <si>
    <t>-418678919</t>
  </si>
  <si>
    <t>"m.č.4035a:" 0,45*4*4,025</t>
  </si>
  <si>
    <t>"m.č.4039:" (0,45*2+0,85*2)*4,025</t>
  </si>
  <si>
    <t>"m.č.4042:" 0,45*4*4,025</t>
  </si>
  <si>
    <t>"m.č.4043:" 0,45*4*4,025</t>
  </si>
  <si>
    <t>"m.č.4044:" (0,45*2+0,85*2)*4,025</t>
  </si>
  <si>
    <t>"m.č.4054:" 0,45*4*4,025*2</t>
  </si>
  <si>
    <t>"m.č.4048:" 0,45*4*4,025</t>
  </si>
  <si>
    <t>"m.č.4049:" 0,45*4*4,025</t>
  </si>
  <si>
    <t>"m.č.5031:" 0,45*4*4,025</t>
  </si>
  <si>
    <t>"m.č.5067:" (0,58*2+0,45*2)*4,025</t>
  </si>
  <si>
    <t>"m.č.5131:" 0,45*4*4,025</t>
  </si>
  <si>
    <t>"m.č.5167:" 0,45*4*4,025</t>
  </si>
  <si>
    <t>"m.č.6031:" 0,45*4*4,025</t>
  </si>
  <si>
    <t>"m.č.6067:" (0,58*2+0,45*2)*4,025</t>
  </si>
  <si>
    <t>"m.č.6131:" 0,45*4*4,025</t>
  </si>
  <si>
    <t>"m.č.6167:" 0,45*4*4,025</t>
  </si>
  <si>
    <t>37</t>
  </si>
  <si>
    <t>613321321</t>
  </si>
  <si>
    <t>Vápenocementová omítka hladká jednovrstvá vnitřních pilířů nebo sloupů nanášená strojně</t>
  </si>
  <si>
    <t>-940274485</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</si>
  <si>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</si>
  <si>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38</t>
  </si>
  <si>
    <t>613321341</t>
  </si>
  <si>
    <t>Vápenocementová omítka štuková dvouvrstvá vnitřních pilířů nebo sloupů nanášená strojně</t>
  </si>
  <si>
    <t>-1037273353</t>
  </si>
  <si>
    <t xml:space="preserve">"pol.613 131 301 - 613 321 321"164,865-7,245 </t>
  </si>
  <si>
    <t>39</t>
  </si>
  <si>
    <t>619991011</t>
  </si>
  <si>
    <t>Obalení konstrukcí a prvků fólií přilepenou lepící páskou</t>
  </si>
  <si>
    <t>-1579557404</t>
  </si>
  <si>
    <t>Venkovní otvory</t>
  </si>
  <si>
    <t>2,26*2,25+2,6*(4,9+10,775+3,55)+1,65*(6,495+6,75)</t>
  </si>
  <si>
    <t>2,0*(23,95+2,35+16,515+2,15+6,125+10,025+8,85+1,125+5,75+3,25+2,15)*2+1,65*(6,495+6,45+3,525+3,125+3,15*8+1,625+4,675)*2+2,75*(18,5+4,675)</t>
  </si>
  <si>
    <t>Vnitřní prosklené stěny</t>
  </si>
  <si>
    <t>2,275*2,45+1,9*2,6*2</t>
  </si>
  <si>
    <t>(3,2*2,45*2*4+3,5*2,45*2+2,4*2,45*2+3,0*2,5*2)*2</t>
  </si>
  <si>
    <t>40</t>
  </si>
  <si>
    <t>622143003</t>
  </si>
  <si>
    <t>Montáž omítkových plastových nebo pozinkovaných rohových profilů s tkaninou</t>
  </si>
  <si>
    <t>1632300156</t>
  </si>
  <si>
    <t>4.NP  -fáze 2</t>
  </si>
  <si>
    <t>4,025*(46)+2,5*(17)</t>
  </si>
  <si>
    <t>3,425*(98)+2,5*(4)+2,0*(10)+1,65*(12)</t>
  </si>
  <si>
    <t>41</t>
  </si>
  <si>
    <t>59051486</t>
  </si>
  <si>
    <t>profil rohový PVC 15x15mm s výztužnou tkaninou š 100mm pro ETICS</t>
  </si>
  <si>
    <t>978323102</t>
  </si>
  <si>
    <t>1769,45*1,02 'Přepočtené koeficientem množství</t>
  </si>
  <si>
    <t>42</t>
  </si>
  <si>
    <t>622143004</t>
  </si>
  <si>
    <t>Montáž omítkových samolepících začišťovacích profilů pro spojení s okenním rámem</t>
  </si>
  <si>
    <t>-1764749883</t>
  </si>
  <si>
    <t>4.NP - 2. fáze</t>
  </si>
  <si>
    <t>2,5*(16)</t>
  </si>
  <si>
    <t>2,5*(24)+1,5+3,5+1,6*(30)+4,7+1,6+3,15*8+3,1+3,5+6,45+1,7+3,2</t>
  </si>
  <si>
    <t>6.NP - 2. fáze</t>
  </si>
  <si>
    <t>43</t>
  </si>
  <si>
    <t>59051476</t>
  </si>
  <si>
    <t>profil začišťovací PVC 9mm s výztužnou tkaninou pro ostění ETICS</t>
  </si>
  <si>
    <t>1023018432</t>
  </si>
  <si>
    <t>689,8*1,05 'Přepočtené koeficientem množství</t>
  </si>
  <si>
    <t>63</t>
  </si>
  <si>
    <t>Podlahy a podlahové konstrukce</t>
  </si>
  <si>
    <t>44</t>
  </si>
  <si>
    <t>63245-R02</t>
  </si>
  <si>
    <t xml:space="preserve">Podkladní samonivelační potěr CT-C20-F4 na bázi cementu, plniva a vláken organického původu, včetně veškerých systémových prací a dopňků, Podrobný popis viz PD </t>
  </si>
  <si>
    <t>-357167090</t>
  </si>
  <si>
    <t>Viz Tabulky podlah</t>
  </si>
  <si>
    <t>Podlaha D 10</t>
  </si>
  <si>
    <t>"m.č.4033:" 5,0*0,072</t>
  </si>
  <si>
    <t>"m.č.4037:" 1,4*0,072</t>
  </si>
  <si>
    <t>"m.č.5010:" (4,2+0,9*0,15)*0,072</t>
  </si>
  <si>
    <t>"m.č.5053:" (2,7+0,8*0,15)*0,072</t>
  </si>
  <si>
    <t>"m.č.5054:" 2,4*0,072</t>
  </si>
  <si>
    <t>"m.č.5055a:" (2,6+0,8*0,15*2)*0,072</t>
  </si>
  <si>
    <t>"m.č.5055b:" 1,9*0,072</t>
  </si>
  <si>
    <t>"m.č.5153:" (2,7+0,8*0,15*2)*0,072</t>
  </si>
  <si>
    <t>"m.č.5154:" 2,4*0,072</t>
  </si>
  <si>
    <t>"m.č.5155:" (2,6+0,8*0,15*2)*0,072</t>
  </si>
  <si>
    <t>"m.č.5156:" (1,9+0,8*0,15)*0,072</t>
  </si>
  <si>
    <t>"m.č.5174:" (2,6+0,8*0,15)*0,072</t>
  </si>
  <si>
    <t>"m.č.5175:" 1,7*0,072</t>
  </si>
  <si>
    <t>"m.č.5177:" (2,5+0,8*0,15)*0,072</t>
  </si>
  <si>
    <t>"m.č.5178:" (2,8+0,8*0,15*0,072</t>
  </si>
  <si>
    <t>"m.č.5179:" 1,7*0,072</t>
  </si>
  <si>
    <t>"m.č.6010:" (4,2+0,9*0,15)*0,072</t>
  </si>
  <si>
    <t>"m.č.6053:" (2,7+0,8*0,15+0,8*0,125)*0,072</t>
  </si>
  <si>
    <t>"m.č.6054:" 2,4*0,072</t>
  </si>
  <si>
    <t>"m.č.6055:" (2,6+0,8*0,15+0,8*0,125)*0,072</t>
  </si>
  <si>
    <t>"m.č.6056:" 1,9*0,072</t>
  </si>
  <si>
    <t>"m.č.6110:" (4,2+0,9*0,15)*0,072</t>
  </si>
  <si>
    <t>"m.č.6153:" (2,7+0,8*0,15+0,8*0,125)*0,072</t>
  </si>
  <si>
    <t>"m.č.6154:" 2,4*0,072</t>
  </si>
  <si>
    <t>"m.č.6155:" (2,6+0,8*0,15+0,8*0,125)*0,072</t>
  </si>
  <si>
    <t>"m.č.6156:" 1,9*0,072</t>
  </si>
  <si>
    <t>"m.č.6174:" (2,9+0,8*0,15+0,8*0,125)*0,072</t>
  </si>
  <si>
    <t>"m.č.6175:" 1,6*0,072</t>
  </si>
  <si>
    <t>"m.č.6177:" (3,9+0,8*0,15+0,8*0,125)*0,072</t>
  </si>
  <si>
    <t>"m.č.6178:" (2,8+0,8*0,15)*0,072</t>
  </si>
  <si>
    <t>"m.č.6179:" 1,6*0,072</t>
  </si>
  <si>
    <t>Podlaha P11</t>
  </si>
  <si>
    <t>"m.č.4042:" 23,4*0,07</t>
  </si>
  <si>
    <t>"m.č.4043:" (9,2+1,0*0,15)*0,07</t>
  </si>
  <si>
    <t>"m.č.5032:" (21,1+1,0*0,2+1,3*0,2)*0,07</t>
  </si>
  <si>
    <t>"m.č.5035:" (21,3+1,0*0,15+1,3*0,2)*0,07</t>
  </si>
  <si>
    <t>"m.č.5132:" (21,1+1,0*0,2+1,3*0,2)*0,07</t>
  </si>
  <si>
    <t>"m.č.5135:" (21,36+1,0*0,15+1,3*0,2)*0,07</t>
  </si>
  <si>
    <t>"m.č.6032:" (21,3+1,3*0,2)*0,07</t>
  </si>
  <si>
    <t>"m.č.6035:" (21,3+1,0*0,15+1,5*0,45)*0,07</t>
  </si>
  <si>
    <t>"m.č.6132:" (21,1+1,3*0,2)*0,07</t>
  </si>
  <si>
    <t>"m.č.6135:" (15,6+1,0*0,15+1,5*0,45)*0,07</t>
  </si>
  <si>
    <t>Podlaha P11, P11a</t>
  </si>
  <si>
    <t>P11, P11a - plocha operačních sálů</t>
  </si>
  <si>
    <t>"m.č.4044,4052-4054:" (8,65*14,2+2,9*2,8)*0,07</t>
  </si>
  <si>
    <t>"m.č.4045-4051:" 14,6*9,3*0,07</t>
  </si>
  <si>
    <t>Podlaha P11a</t>
  </si>
  <si>
    <t>"m.č.4030:" (17,4+1,0*0,15)*0,07</t>
  </si>
  <si>
    <t>"m.č.4031:" (5,4+1,2*0,15*2)*0,07</t>
  </si>
  <si>
    <t>"m.č.4032:" (6,9+1,0*0,15)*0,07</t>
  </si>
  <si>
    <t>"m.č.4034:" 7,8*0,07</t>
  </si>
  <si>
    <t>"m.č.4035a:" (114,2+1,0*0,15*4+0,9*0,15*3+0,8*0,15+2,275*0,17)*0,07</t>
  </si>
  <si>
    <t>"m.č.4035b" 19,6*0,07</t>
  </si>
  <si>
    <t>"m.č.4038:" 7,8*0,07</t>
  </si>
  <si>
    <t>"m.č.5031:" (22,8+6,4*0,15)*0,07</t>
  </si>
  <si>
    <t>"m.č.5034:" 13,7*0,07</t>
  </si>
  <si>
    <t>"m.č.5131:" (22,8+6,4*0,15)*0,07</t>
  </si>
  <si>
    <t>"m.č.5134:" 13,7*0,07</t>
  </si>
  <si>
    <t>"m.č.6031:" (22,8+(7,0+2,0*2)*0,1+1,0*0,15*2)*0,07</t>
  </si>
  <si>
    <t>"m.č.6034:" 13,7*0,07</t>
  </si>
  <si>
    <t>"m.č.6131:" (22,8+(7,0+2,0*2)*0,1+1,0*0,15*2)*0,07</t>
  </si>
  <si>
    <t>"m.č.6134:" 13,7*0,07</t>
  </si>
  <si>
    <t>Podlaha P12</t>
  </si>
  <si>
    <t>"m.č.5005a:" (29,8+0,8*0,15*2+3,2*0,15)*0,07</t>
  </si>
  <si>
    <t>"m.č.5005b:" (99,2+1,3*0,2*14+3,2*0,17)*0,07</t>
  </si>
  <si>
    <t>"m.č.5005c:" (25,3+1,3*0,2*2+3,5*0,2)*0,07</t>
  </si>
  <si>
    <t>"m.č.5005d:" (53,1+1,0*0,15+1,4*0,15+1,3*0,2*2+3,2*0,17)*0,07</t>
  </si>
  <si>
    <t>"m.č.5005e:" (52,3+0,9*0,15)*0,07</t>
  </si>
  <si>
    <t>"m.č.5007:" (11,0+1,0*0,15)*0,07</t>
  </si>
  <si>
    <t>"m.č.5008:" (11,5+1,3*0,15)*0,07</t>
  </si>
  <si>
    <t>"m.č.5009:" (11,6+0,9*0,15)*0,07</t>
  </si>
  <si>
    <t>"m.č.5011:" 22,4*0,07</t>
  </si>
  <si>
    <t>"m.č.5013:" 21,6*0,07</t>
  </si>
  <si>
    <t>"m.č.5015:" 22,8*0,07</t>
  </si>
  <si>
    <t>"m.č.5017:" 21,7*0,07</t>
  </si>
  <si>
    <t>"m.č.5019:" 21,6*0,07</t>
  </si>
  <si>
    <t>"m.č.5021:" 21,6*0,07</t>
  </si>
  <si>
    <t>"m.č.5023:" 21,7*0,07</t>
  </si>
  <si>
    <t>"m.č.5025:" 21,2*0,07</t>
  </si>
  <si>
    <t>"m.č.5027:" 21,6*0,07</t>
  </si>
  <si>
    <t>"m.č.5029:" 21,6*0,07</t>
  </si>
  <si>
    <t>"m.č.5036:" 21,6*0,07</t>
  </si>
  <si>
    <t>"m.č.5038:" 21,6*0,07</t>
  </si>
  <si>
    <t>"m.č.5040:" 21,6*0,07</t>
  </si>
  <si>
    <t>"m.č.5049:" 6,6*0,07</t>
  </si>
  <si>
    <t>"m.č.5050:" (5,1+0,9*0,15)*0,07</t>
  </si>
  <si>
    <t>"m.č.5052:" (7,0+1,0*0,15)*0,07</t>
  </si>
  <si>
    <t>"m.č.5056:" 26,3*0,07</t>
  </si>
  <si>
    <t>"m.č.5058a:" 35,5*0,07</t>
  </si>
  <si>
    <t>"m.č.5059:" 21,8*0,07</t>
  </si>
  <si>
    <t>"m.č.5061:" 21,8*0,07</t>
  </si>
  <si>
    <t>"m.č.5063:" 23,7*0,07</t>
  </si>
  <si>
    <t>"m.č.5065:" (41,3+0,9*0,2*5+0,8*0,12*2)*0,07</t>
  </si>
  <si>
    <t>"m.č.5066:" (16,5+0,9*0,2*2+2,4*0,15)*0,07</t>
  </si>
  <si>
    <t>"m.č.5067:" (24,8+0,8*0,15)*0,07</t>
  </si>
  <si>
    <t>"m.č.5105a:" (29,8+0,8*0,15*2+1,4*0,15)*0,07</t>
  </si>
  <si>
    <t>"m.č.5105b:" (99,2+3,2*0,15*2+1,3*0,2*13)*0,07</t>
  </si>
  <si>
    <t>"m.č.5105c:" (25,3+3,5*0,2+1,3*0,2*2)*0,07</t>
  </si>
  <si>
    <t>"m.č.5105d:" (53,1+0,9*0,15+1,3*0,2*4)*0,07</t>
  </si>
  <si>
    <t>"m.č.5105e:" (52,3+3,2*0,15+0,9*0,15+1,3*0,2*4)*0,07</t>
  </si>
  <si>
    <t>"m.č.5107:" (11,0+1,0*0,15)*0,07</t>
  </si>
  <si>
    <t>"m.č.5108:" (11,5+1,3*0,15)*0,07</t>
  </si>
  <si>
    <t>"m.č.5109:" (11,6+1,0*0,15)*0,07</t>
  </si>
  <si>
    <t>"m.č.5111:" 22,4*0,07</t>
  </si>
  <si>
    <t>"m.č.5113:" 21,6*0,07</t>
  </si>
  <si>
    <t>"m.č.5115:" 22,8*0,07</t>
  </si>
  <si>
    <t>"m.č.5117:" 21,7*0,07</t>
  </si>
  <si>
    <t>"m.č.5119:" 21,6*0,07</t>
  </si>
  <si>
    <t>"m.č.5121:" 21,6*0,07</t>
  </si>
  <si>
    <t>"m.č.5123:" 21,7*0,07</t>
  </si>
  <si>
    <t>"m.č.5125:" 21,2*0,07</t>
  </si>
  <si>
    <t>"m.č.5127:" 21,6*0,07</t>
  </si>
  <si>
    <t>"m.č.5129:" 21,6*0,07</t>
  </si>
  <si>
    <t>"m.č.5136:" 21,6*0,07</t>
  </si>
  <si>
    <t>"m.č.5138:" 21,6*0,07</t>
  </si>
  <si>
    <t>"m.č.5140:" 21,6*0,07</t>
  </si>
  <si>
    <t>"m.č.5148a:" (24,8+1,0*0,15)*0,07</t>
  </si>
  <si>
    <t>"m.č.5148b:" (5,9+1,0*0,2)*0,07</t>
  </si>
  <si>
    <t>"m.č.5149:" 6,6*0,07</t>
  </si>
  <si>
    <t>"m.č.5150:" (6,1+0,9*0,15)*0,07</t>
  </si>
  <si>
    <t>"m.č.5152:" (7,0+1,0*0,15)*0,07</t>
  </si>
  <si>
    <t>"m.č.5157:" 37,4*0,07</t>
  </si>
  <si>
    <t>"m.č.5159:" 21,8*0,07</t>
  </si>
  <si>
    <t>"m.č.5161:" 21,8*0,07</t>
  </si>
  <si>
    <t>"m.č.5163:" 23,7*0,07</t>
  </si>
  <si>
    <t>"m.č.5165:" (42,1+3,0*0,15+0,9*0,2*6+0,8*0,15*4)*0,07</t>
  </si>
  <si>
    <t>"m.č.5166:" (16,5+2,4*0,15+0,9*0,2*2)*0,07</t>
  </si>
  <si>
    <t>"m.č.6005a:" (29,8+0,8*0,15*2+3,2*0,15)*0,07</t>
  </si>
  <si>
    <t>"m.č.6005b:" (99,2+1,3*0,2*14+3,2*0,17)*0,07</t>
  </si>
  <si>
    <t>"m.č.6005c:" (25,3+1,3*0,2*2+3,5*0,2)*0,07</t>
  </si>
  <si>
    <t>"m.č.6005d:" (53.1+1,0*0,15+1,4*0,15+1,3*0,2*2+3,2*0,17)*0,07</t>
  </si>
  <si>
    <t>"m.č.6005e:" (52,3+0,9*0,15)*0,07</t>
  </si>
  <si>
    <t>"m.č.6007:" (10,0+1,0*0,15)*0,07</t>
  </si>
  <si>
    <t>"m.č.6008:" (11,5+1,3*0,15)*0,07</t>
  </si>
  <si>
    <t>"m.č.6009:" (11,6+0,9*0,15)*0,07</t>
  </si>
  <si>
    <t>"m.č.6011:" 22,4*0,07</t>
  </si>
  <si>
    <t>"m.č.6013:" 21,6*0,07</t>
  </si>
  <si>
    <t>"m.č.6015:" 22,8*0,07</t>
  </si>
  <si>
    <t>"m.č.6017:" 21,7*0,07</t>
  </si>
  <si>
    <t>"m.č.6019:" 21,6*0,07</t>
  </si>
  <si>
    <t>"m.č.6021:" 21,6*0,07</t>
  </si>
  <si>
    <t>"m.č.6023:" 21,7*0,07</t>
  </si>
  <si>
    <t>"m.č.6025:" 21,2*0,07</t>
  </si>
  <si>
    <t>"m.č.6027:" 21,6*0,07</t>
  </si>
  <si>
    <t>"m.č.6029:" 21,6*0,07</t>
  </si>
  <si>
    <t>"m.č.6036:" 21,6*0,07</t>
  </si>
  <si>
    <t>"m.č.6038:" 21,6*0,07</t>
  </si>
  <si>
    <t>"m.č.6040:" 21,6*0,07</t>
  </si>
  <si>
    <t>"m.č.6042:" 23,1*0,07</t>
  </si>
  <si>
    <t>"m.č.6043:" (8,8+1,0*0,2)*0,07</t>
  </si>
  <si>
    <t>"m.č.6049:" 6,5*0,07</t>
  </si>
  <si>
    <t>"m.č.6050:" (6,5+0,9*0,15)*0,07</t>
  </si>
  <si>
    <t>"m.č.6052:" (5,7+1,0*0,15)*0,07</t>
  </si>
  <si>
    <t>"m.č.6057:" 36,9*0,07</t>
  </si>
  <si>
    <t>"m.č.6059:" 21,8*0,07</t>
  </si>
  <si>
    <t>"m.č.6061:" 21,8*0,07</t>
  </si>
  <si>
    <t>"m.č.6063:" 23,7*0,07</t>
  </si>
  <si>
    <t>"m.č.6065:" (41,2+0,9*0,2*5+0,8*0,12*2)*0,07</t>
  </si>
  <si>
    <t>"m.č.6066:" (16,5+0,9*0,2*2+2,4*0,15)*0,07</t>
  </si>
  <si>
    <t>"m.č.6067:" (24,8+0,8*0,15)*0,07</t>
  </si>
  <si>
    <t>"m.č.6105a:" (29,8+0,8*0,15*2+1,4*0,15)*0,07</t>
  </si>
  <si>
    <t>"m.č.6105b:" (99,2+3,2*0,15*2+1,3*0,2*13)*0,07</t>
  </si>
  <si>
    <t>"m.č.6105c:" (25,3+3,5*0,2+1,3*0,2*2)*0,07</t>
  </si>
  <si>
    <t>"m.č.6105d:" (53,1+0,9*0,15+1,3*0,2*4)*0,07</t>
  </si>
  <si>
    <t>"m.č.6105e:" (52,3+3,2*0,15+0,9*0,15+1,3*0,2*4)*0,07</t>
  </si>
  <si>
    <t>"m.č.6107:" (10,0+1,0*0,15)*0,07</t>
  </si>
  <si>
    <t>"m.č.6108:" (11,5+1,3*0,15)*0,07</t>
  </si>
  <si>
    <t>"m.č.6109:" (11,6+1,0*0,15)*0,07</t>
  </si>
  <si>
    <t>"m.č.6111:" 22,4*0,07</t>
  </si>
  <si>
    <t>"m.č.6113:" 21,6*0,07</t>
  </si>
  <si>
    <t>"m.č.6115:" 22,8*0,07</t>
  </si>
  <si>
    <t>"m.č.6117:" 21,7*0,07</t>
  </si>
  <si>
    <t>"m.č.6119:" 21,6*0,07</t>
  </si>
  <si>
    <t>"m.č.6121:" 21,6*0,07</t>
  </si>
  <si>
    <t>"m.č.6123:" 21,7*0,07</t>
  </si>
  <si>
    <t>"m.č.6125:" 21,2*0,07</t>
  </si>
  <si>
    <t>"m.č.6127:" 21,6*0,07</t>
  </si>
  <si>
    <t>"m.č.6129:" 21,6*0,07</t>
  </si>
  <si>
    <t>"m.č.6136:" 21,6*0,07</t>
  </si>
  <si>
    <t>"m.č.6138:" 21,6*0,07</t>
  </si>
  <si>
    <t>"m.č.6140:" 21,6*0,07</t>
  </si>
  <si>
    <t>"m.č.6142:" 23,7*0,07</t>
  </si>
  <si>
    <t>"m.č.6143:" (7,0+1,0*0,2)*0,07</t>
  </si>
  <si>
    <t>"m.č.6149:" 6,6*0,07</t>
  </si>
  <si>
    <t>"m.č.6150:" (6,5+0,9*0,15)*0,07</t>
  </si>
  <si>
    <t>"m.č.6152:" (5,7+1,0*0,15)*0,07</t>
  </si>
  <si>
    <t>"m.č.6157:" 33,5*0,07</t>
  </si>
  <si>
    <t>"m.č.6159:" 21,8*0,07</t>
  </si>
  <si>
    <t>"m.č.6161:" 21,8*0,07</t>
  </si>
  <si>
    <t>"m.č.6163:" 23,7*0,07</t>
  </si>
  <si>
    <t>"m.č.6165:" (42,1+3,0*0,15+0,9*0,2*6+0,8*0,15*4)*0,07</t>
  </si>
  <si>
    <t>"m.č.6166:" (16,5+2,4*0,15+0,9*0,2*2)*0,07</t>
  </si>
  <si>
    <t>"m.č.6167:" (24,8+0,8*0,15)*0,07</t>
  </si>
  <si>
    <t>Podlaha P14</t>
  </si>
  <si>
    <t>"m.č.4039:" (25,7+1,9*0,1)*0,07</t>
  </si>
  <si>
    <t>"m.č.4040:" 4,4*0,07</t>
  </si>
  <si>
    <t>"m.č.5033:" (15,6+1,0*0,15)*0,07</t>
  </si>
  <si>
    <t>"m.č.5069:" 27,1*0,07</t>
  </si>
  <si>
    <t>"m.č.5070:" 22,7*0,07</t>
  </si>
  <si>
    <t>"m.č.5071:" 22,7*0,07</t>
  </si>
  <si>
    <t>"m.č.5072:" 26,8*0,07</t>
  </si>
  <si>
    <t>"m.č.5073:" 20,0*0,07</t>
  </si>
  <si>
    <t>"m.č.5080:" 28,6*0,07</t>
  </si>
  <si>
    <t>"m.č.5133:" (15,6+1,0*0,15)*0,07</t>
  </si>
  <si>
    <t xml:space="preserve">"m.č.5167:" (24,8+0,8*0,15)*0,07 </t>
  </si>
  <si>
    <t>"m.č.5169:" 27,1*0,07</t>
  </si>
  <si>
    <t>"m.č.5170:"22,7*0,07</t>
  </si>
  <si>
    <t>"m.č.5171:"22,5*0,07</t>
  </si>
  <si>
    <t>"m.č.5172:"26,8*0,07</t>
  </si>
  <si>
    <t>"m.č.5173:"20,0*0,07</t>
  </si>
  <si>
    <t>"m.č.5180:"29,4*0,07</t>
  </si>
  <si>
    <t>"m.č.6033:" (21,1+1,0*0,15)*0,07</t>
  </si>
  <si>
    <t>"m.č.6069:" 27,1*0,07</t>
  </si>
  <si>
    <t>"m.č.6070:" 22,7*0,07</t>
  </si>
  <si>
    <t>"m.č.6071:" 22,7*0,07</t>
  </si>
  <si>
    <t>"m.č.6072:" 26,8*0,07</t>
  </si>
  <si>
    <t>"m.č.6073:" 20,0*0,07</t>
  </si>
  <si>
    <t>"m.č.6080:" 25,6*0,07</t>
  </si>
  <si>
    <t>"m.č.6133:" (15,6+1,0*0,15)*0,07</t>
  </si>
  <si>
    <t>"m.č.6169:" 27,1*0,07</t>
  </si>
  <si>
    <t>"m.č.6170:"22,7*0,07</t>
  </si>
  <si>
    <t>"m.č.6171:"22,5*0,07</t>
  </si>
  <si>
    <t>"m.č.6172:"26,8*0,07</t>
  </si>
  <si>
    <t>"m.č.6173:"20,0*0,07</t>
  </si>
  <si>
    <t>"m.č.6180:"25,6*0,07</t>
  </si>
  <si>
    <t>Podlaha P15</t>
  </si>
  <si>
    <t>"m.č.5068:" 3,6*0,068</t>
  </si>
  <si>
    <t>"m.č.5074:" (3,5+0,8*0,125)*0,068</t>
  </si>
  <si>
    <t>"m.č.5075:" 1,6*0,068</t>
  </si>
  <si>
    <t>"m.č.5076:" (1,5+0,8*0,125)*0,068</t>
  </si>
  <si>
    <t>"m.č.5078:" (1,7+0,8*0,125)*0,068</t>
  </si>
  <si>
    <t>"m.č.5079:" 1,8*0,068</t>
  </si>
  <si>
    <t>"m.č.5168:" 3,6*0,068</t>
  </si>
  <si>
    <t>"m.č.5176:" 2,3*0,068</t>
  </si>
  <si>
    <t>"m.č.6068:" 3,6*0,068</t>
  </si>
  <si>
    <t>"m.č.6075:" 1,6*0,068</t>
  </si>
  <si>
    <t>"m.č.6074:" (3,5+0,8*0,125)*0,068</t>
  </si>
  <si>
    <t>"m.č.6076:" (1,5+0,8*0,125)*0,068</t>
  </si>
  <si>
    <t>"m.č.6077:" (3,8+0,8*0,125)*0,068</t>
  </si>
  <si>
    <t>"m.č.6078:" (1,7+0,8*0,125)*0,068</t>
  </si>
  <si>
    <t>"m.č.6079:" 1,6*0,068</t>
  </si>
  <si>
    <t>"m.č.6168:" 3,6*0,068</t>
  </si>
  <si>
    <t>"m.č.6176:" 3,3*0,068</t>
  </si>
  <si>
    <t>prahy pod vestavěné skříně</t>
  </si>
  <si>
    <t>"5.NP:" (1,6*0,5*31+2,4*0,6*2+2,425*0,5*2+2,3*0,6*2)*0,1</t>
  </si>
  <si>
    <t>"6.NP:" (1,6*0,5*31+2,4*0,6*2+2,425*0,5*2)*0,1</t>
  </si>
  <si>
    <t>45</t>
  </si>
  <si>
    <t>63245-R03</t>
  </si>
  <si>
    <t xml:space="preserve">Podkladní samonivelační potěr CT-C30-F5 na bázi cementu, plniva a vláken organického původu, včetně veškerých systémových prací a dopňků, Podrobný popis viz PD </t>
  </si>
  <si>
    <t>1638019906</t>
  </si>
  <si>
    <t>Podlaha P13</t>
  </si>
  <si>
    <t>"m.č.5012:" (4,2+1,0*0,125)*0,078</t>
  </si>
  <si>
    <t>"m.č.5014:" (4,2+1,0*0,125)*0,078</t>
  </si>
  <si>
    <t>"m.č.5016:" (4,2+1,0*0,125)*0,078</t>
  </si>
  <si>
    <t>"m.č.5018:" (4,2+1,0*0,125)*0,078</t>
  </si>
  <si>
    <t>"m.č.5020:" (4,2+1,0*0,125)*0,078</t>
  </si>
  <si>
    <t>"m.č.5022:" (4,2+1,0*0,125)*0,078</t>
  </si>
  <si>
    <t>"m.č.5024:" (4,2+1,0*0,125)*0,078</t>
  </si>
  <si>
    <t>"m.č.5026:" (4,2+1,0*0,125)*0,078</t>
  </si>
  <si>
    <t>"m.č.5028:" (4,2+1,0*0,125)*0,078</t>
  </si>
  <si>
    <t>"m.č.5030:" (4,2+1,0*0,125)*0,078</t>
  </si>
  <si>
    <t>"m.č.5037:" (4,2+1,0*0,125)*0,078</t>
  </si>
  <si>
    <t>"m.č.5039:" (4,2+1,0*0,125)*0,078</t>
  </si>
  <si>
    <t>"m.č.5041:" (4,2+1,0*0,125)*0,078</t>
  </si>
  <si>
    <t>"m.č.5051:" (8,6+1,4*0,15)*0,078</t>
  </si>
  <si>
    <t>"m.č.5057:" (4,3+1,0*0,125)*0,078</t>
  </si>
  <si>
    <t>"m.č.5058b:" (5,0+1,0*0,125)*0,078</t>
  </si>
  <si>
    <t>"m.č.5060:" (4,2+1,0*0,125)*0,078</t>
  </si>
  <si>
    <t>"m.č.5062:" (4,2+1,0*0,125)*0,078</t>
  </si>
  <si>
    <t>"m.č.5064:" (6,3+1,0*0,125)*0,078</t>
  </si>
  <si>
    <t>"m.č.5068:" (3,6+0,8*0,15)*0,078</t>
  </si>
  <si>
    <t>"m.č.5112:" (4,2+1,0*0,125)*0,078</t>
  </si>
  <si>
    <t>"m.č.5114:" (4,2+1,0*0,125)*0,078</t>
  </si>
  <si>
    <t>"m.č.5116:" (4,2+1,0*0,125)*0,078</t>
  </si>
  <si>
    <t>"m.č.5118:" (4,2+1,0*0,125)*0,078</t>
  </si>
  <si>
    <t>"m.č.5120:" (4,2+1,0*0,125)*0,078</t>
  </si>
  <si>
    <t>"m.č.5122:" (4,2+1,0*0,125)*0,078</t>
  </si>
  <si>
    <t>"m.č.5124:" (4,2+1,0*0,125)*0,078</t>
  </si>
  <si>
    <t>"m.č.5126:" (4,2+1,0*0,125)*0,078</t>
  </si>
  <si>
    <t>"m.č.5128:" (4,2+1,0*0,125)*0,078</t>
  </si>
  <si>
    <t>"m.č.5130:" (4,2+1,0*0,125)*0,078</t>
  </si>
  <si>
    <t>"m.č.5137:" (4,2+1,0*0,125)*0,078</t>
  </si>
  <si>
    <t>"m.č.5139:" (4,2+1,0*0,125)*0,078</t>
  </si>
  <si>
    <t>"m.č.5141:" (4,2+1,0*0,125)*0,078</t>
  </si>
  <si>
    <t>"m.č.5151:" (8,6+1,5*0,15)*0,078</t>
  </si>
  <si>
    <t>"m.č.5158:" (4,2+1,0*0,125)*0,078</t>
  </si>
  <si>
    <t>"m.č.5160:" (4,2+1,0*0,125)*0,078</t>
  </si>
  <si>
    <t>"m.č.5162:" (4,2+1,0*0,125)*0,078</t>
  </si>
  <si>
    <t>"m.č.5164:" (6,3+1,0*0,125)*0,078</t>
  </si>
  <si>
    <t>"m.č.5168:" (3,6+0,8*0,15)*0,078</t>
  </si>
  <si>
    <t>"m.č.6012:" (4,2+1,0*0,125)*0,078</t>
  </si>
  <si>
    <t>"m.č.6014:" (4,2+1,0*0,125)*0,078</t>
  </si>
  <si>
    <t>"m.č.6016:" (4,2+1,0*0,125)*0,078</t>
  </si>
  <si>
    <t>"m.č.6018:" (4,2+1,0*0,125)*0,078</t>
  </si>
  <si>
    <t>"m.č.6020:" (4,2+1,0*0,125)*0,078</t>
  </si>
  <si>
    <t>"m.č.6022:" (4,2+1,0*0,125)*0,078</t>
  </si>
  <si>
    <t>"m.č.6024:" (4,2+1,0*0,125)*0,078</t>
  </si>
  <si>
    <t>"m.č.6026:" (4,2+1,0*0,125)*0,078</t>
  </si>
  <si>
    <t>"m.č.6028:" (4,2+1,0*0,125)*0,078</t>
  </si>
  <si>
    <t>"m.č.6030:" (4,2+1,0*0,125)*0,078</t>
  </si>
  <si>
    <t>"m.č.6037:" (4,2+1,0*0,125)*0,078</t>
  </si>
  <si>
    <t>"m.č.6039:" (4,2+1,0*0,125)*0,078</t>
  </si>
  <si>
    <t>"m.č.6041:" (4,2+1,0*0,125)*0,078</t>
  </si>
  <si>
    <t>"m.č.6051:" (8,6+1,4*0,15)*0,078</t>
  </si>
  <si>
    <t>"m.č.6058:" (4,9+1,0*0,125)*0,078</t>
  </si>
  <si>
    <t>"m.č.6060:" (4,2+1,0*0,125)*0,078</t>
  </si>
  <si>
    <t>"m.č.6062:" (4,2+1,0*0,125)*0,078</t>
  </si>
  <si>
    <t>"m.č.6064:" (6,3+1,0*0,125)*0,078</t>
  </si>
  <si>
    <t>"m.č.6112:" (4,2+1,0*0,125)*0,078</t>
  </si>
  <si>
    <t>"m.č.6114:" (4,2+1,0*0,125)*0,078</t>
  </si>
  <si>
    <t>"m.č.6116:" (4,2+1,0*0,125)*0,078</t>
  </si>
  <si>
    <t>"m.č.6118:" (4,2+1,0*0,125)*0,078</t>
  </si>
  <si>
    <t>"m.č.6120:" (4,2+1,0*0,125)*0,078</t>
  </si>
  <si>
    <t>"m.č.6122:" (4,2+1,0*0,125)*0,078</t>
  </si>
  <si>
    <t>"m.č.6124:" (4,2+1,0*0,125)*0,078</t>
  </si>
  <si>
    <t>"m.č.6126:" (4,2+1,0*0,125)*0,078</t>
  </si>
  <si>
    <t>"m.č.6128:" (4,2+1,0*0,125)*0,078</t>
  </si>
  <si>
    <t>"m.č.6130:" (4,2+1,0*0,125)*0,078</t>
  </si>
  <si>
    <t>"m.č.6137:" (4,2+1,0*0,125)*0,078</t>
  </si>
  <si>
    <t>"m.č.6139:" (4,2+1,0*0,125)*0,078</t>
  </si>
  <si>
    <t>"m.č.6141:" (4,2+1,0*0,125)*0,078</t>
  </si>
  <si>
    <t>"m.č.6151:" (8,6 +1,4*0,125)*0,078</t>
  </si>
  <si>
    <t>"m.č.6158:" (5,0+1,0*0,125)*0,078</t>
  </si>
  <si>
    <t>"m.č.6160:" (4,2+1,0*0,125)*0,078</t>
  </si>
  <si>
    <t>"m.č.6162:" (4,2+1,0*0,125)*0,078</t>
  </si>
  <si>
    <t>"m.č.6164:" (6,3+1,0*0,125)*0,078</t>
  </si>
  <si>
    <t>46</t>
  </si>
  <si>
    <t>631351101</t>
  </si>
  <si>
    <t>Zřízení bednění rýh a hran v podlahách</t>
  </si>
  <si>
    <t>-1606929131</t>
  </si>
  <si>
    <t>Viz. PD stavební část - skladby konstrukcí (střechy), výkresy půdorysu střechy, výkresy řezů A - E a Tech.zpr.</t>
  </si>
  <si>
    <t>nadbetonované prahy pod vestav. skříně</t>
  </si>
  <si>
    <t>"5.NP:" (1,6*31+2,4*2+2,425*2+2,3*2)*0,1</t>
  </si>
  <si>
    <t>"6.NP:" (1,6*31+2,4*2+2,425*2)*0,1</t>
  </si>
  <si>
    <t>volné okraje</t>
  </si>
  <si>
    <t>"6.NP:" (2,9+16,5)*0,11</t>
  </si>
  <si>
    <t>"prahové plochy, oddělení různých druhů mazanin a potěrů" 25,0</t>
  </si>
  <si>
    <t>47</t>
  </si>
  <si>
    <t>631351102</t>
  </si>
  <si>
    <t>Odstranění bednění rýh a hran v podlahách</t>
  </si>
  <si>
    <t>-1284923965</t>
  </si>
  <si>
    <t>Ostatní konstrukce a práce, bourání</t>
  </si>
  <si>
    <t>94</t>
  </si>
  <si>
    <t>Lešení a stavební výtahy</t>
  </si>
  <si>
    <t>48</t>
  </si>
  <si>
    <t>949101111</t>
  </si>
  <si>
    <t>Lešení pomocné pro objekty pozemních staveb s lešeňovou podlahou v do 1,9 m zatížení do 150 kg/m2</t>
  </si>
  <si>
    <t>-1396774130</t>
  </si>
  <si>
    <t>Viz. PD stavební část - výkresy půdorysu 4.NP- 6.NP, výkresy řezů A-F a Tech.zpr.</t>
  </si>
  <si>
    <t>vnitřní lešení:</t>
  </si>
  <si>
    <t xml:space="preserve">  montáž výplní otvorů, montáž podhledů, AKU obkladů, omítky, obklady</t>
  </si>
  <si>
    <t xml:space="preserve">  montáž instalací ve větších výškách, ostatní drobné stavební práce</t>
  </si>
  <si>
    <t>4.NP-2.fáze</t>
  </si>
  <si>
    <t>21,25*18,5*3</t>
  </si>
  <si>
    <t>5.NP-2. fáze</t>
  </si>
  <si>
    <t>(74,325*58,5+0,95*42,6-18,25*7,55)*3</t>
  </si>
  <si>
    <t>-((7,15*8,4+3,85*2,0)*2+9,4*8,15*2+4,2*19,4)*3</t>
  </si>
  <si>
    <t>49</t>
  </si>
  <si>
    <t>949101_R1</t>
  </si>
  <si>
    <t>Stavební výtah výšky 24m, dodávka, montáž, pronájem a demontáž</t>
  </si>
  <si>
    <t>1175701355</t>
  </si>
  <si>
    <t>95</t>
  </si>
  <si>
    <t>Různé dokončovací konstrukce a práce pozemních staveb</t>
  </si>
  <si>
    <t>50</t>
  </si>
  <si>
    <t>952901111</t>
  </si>
  <si>
    <t>Vyčištění budov bytové a občanské výstavby při výšce podlaží do 4 m</t>
  </si>
  <si>
    <t>1535425682</t>
  </si>
  <si>
    <t>4.NP-1.fáze</t>
  </si>
  <si>
    <t>28,9*20,125-3,8*5,08</t>
  </si>
  <si>
    <t>77,4*58,5-18,2*7,55-36,28*18,2</t>
  </si>
  <si>
    <t>-((7,15*8,4+3,85*2,0)*2+9,4*8,15*2+4,2*19,4)</t>
  </si>
  <si>
    <t>96</t>
  </si>
  <si>
    <t>Bourání konstrukcí</t>
  </si>
  <si>
    <t>51</t>
  </si>
  <si>
    <t>971033131</t>
  </si>
  <si>
    <t>Vybourání otvorů ve zdivu cihelném D do 60 mm na MVC nebo MV tl do 150 mm</t>
  </si>
  <si>
    <t>-855561082</t>
  </si>
  <si>
    <t>Viz. PD stavební část - výkresy půdorysů</t>
  </si>
  <si>
    <t>Viz. PD profesí - výkresy půdorysů</t>
  </si>
  <si>
    <t>Profese:</t>
  </si>
  <si>
    <t>89</t>
  </si>
  <si>
    <t>52</t>
  </si>
  <si>
    <t>971033141</t>
  </si>
  <si>
    <t>Vybourání otvorů ve zdivu cihelném D do 60 mm na MVC nebo MV tl do 300 mm</t>
  </si>
  <si>
    <t>2136361227</t>
  </si>
  <si>
    <t>53</t>
  </si>
  <si>
    <t>971033231</t>
  </si>
  <si>
    <t>Vybourání otvorů ve zdivu cihelném pl do 0,0225 m2 na MVC nebo MV tl do 150 mm</t>
  </si>
  <si>
    <t>495603982</t>
  </si>
  <si>
    <t>156</t>
  </si>
  <si>
    <t>54</t>
  </si>
  <si>
    <t>971033241</t>
  </si>
  <si>
    <t>Vybourání otvorů ve zdivu cihelném pl do 0,0225 m2 na MVC nebo MV tl do 300 mm</t>
  </si>
  <si>
    <t>788957600</t>
  </si>
  <si>
    <t>74</t>
  </si>
  <si>
    <t>55</t>
  </si>
  <si>
    <t>971033331</t>
  </si>
  <si>
    <t>Vybourání otvorů ve zdivu cihelném pl do 0,09 m2 na MVC nebo MV tl do 150 mm</t>
  </si>
  <si>
    <t>442064534</t>
  </si>
  <si>
    <t>138</t>
  </si>
  <si>
    <t>56</t>
  </si>
  <si>
    <t>971033341</t>
  </si>
  <si>
    <t>Vybourání otvorů ve zdivu cihelném pl do 0,09 m2 na MVC nebo MV tl do 300 mm</t>
  </si>
  <si>
    <t>-1116463282</t>
  </si>
  <si>
    <t>57</t>
  </si>
  <si>
    <t>971033521</t>
  </si>
  <si>
    <t>Vybourání otvorů ve zdivu cihelném pl do 1 m2 na MVC nebo MV tl do 100 mm</t>
  </si>
  <si>
    <t>-518562687</t>
  </si>
  <si>
    <t>1,5</t>
  </si>
  <si>
    <t>58</t>
  </si>
  <si>
    <t>971033531</t>
  </si>
  <si>
    <t>Vybourání otvorů ve zdivu cihelném pl do 1 m2 na MVC nebo MV tl do 150 mm</t>
  </si>
  <si>
    <t>31793427</t>
  </si>
  <si>
    <t>2,3</t>
  </si>
  <si>
    <t>59</t>
  </si>
  <si>
    <t>971033541</t>
  </si>
  <si>
    <t>Vybourání otvorů ve zdivu cihelném pl do 1 m2 na MVC nebo MV tl do 300 mm</t>
  </si>
  <si>
    <t>-2121238343</t>
  </si>
  <si>
    <t>1,9</t>
  </si>
  <si>
    <t>60</t>
  </si>
  <si>
    <t>971035431</t>
  </si>
  <si>
    <t>Vybourání otvorů ve zdivu cihelném pl do 0,25 m2 na MC tl do 150 mm</t>
  </si>
  <si>
    <t>-1957791014</t>
  </si>
  <si>
    <t>971035441</t>
  </si>
  <si>
    <t>Vybourání otvorů ve zdivu cihelném pl do 0,25 m2 na MC tl do 300 mm</t>
  </si>
  <si>
    <t>-909243653</t>
  </si>
  <si>
    <t>62</t>
  </si>
  <si>
    <t>972054241</t>
  </si>
  <si>
    <t>Vybourání otvorů v ŽB stropech nebo klenbách pl do 0,09 m2 tl do 150 mm</t>
  </si>
  <si>
    <t>-1499684614</t>
  </si>
  <si>
    <t>972054341</t>
  </si>
  <si>
    <t>Vybourání otvorů v ŽB stropech nebo klenbách pl do 0,25 m2 tl do 150 mm</t>
  </si>
  <si>
    <t>988823530</t>
  </si>
  <si>
    <t>Profese</t>
  </si>
  <si>
    <t>64</t>
  </si>
  <si>
    <t>974031121</t>
  </si>
  <si>
    <t>Vysekání rýh ve zdivu cihelném hl do 30 mm š do 30 mm</t>
  </si>
  <si>
    <t>-1179467126</t>
  </si>
  <si>
    <t>853,0</t>
  </si>
  <si>
    <t>65</t>
  </si>
  <si>
    <t>974031122</t>
  </si>
  <si>
    <t>Vysekání rýh ve zdivu cihelném hl do 30 mm š do 70 mm</t>
  </si>
  <si>
    <t>-1706071284</t>
  </si>
  <si>
    <t>212,0</t>
  </si>
  <si>
    <t>66</t>
  </si>
  <si>
    <t>974031133</t>
  </si>
  <si>
    <t>Vysekání rýh ve zdivu cihelném hl do 50 mm š do 100 mm</t>
  </si>
  <si>
    <t>296615104</t>
  </si>
  <si>
    <t>142,0</t>
  </si>
  <si>
    <t>67</t>
  </si>
  <si>
    <t>974031134</t>
  </si>
  <si>
    <t>Vysekání rýh ve zdivu cihelném hl do 50 mm š do 150 mm</t>
  </si>
  <si>
    <t>1664992264</t>
  </si>
  <si>
    <t>95,0</t>
  </si>
  <si>
    <t>68</t>
  </si>
  <si>
    <t>974031142</t>
  </si>
  <si>
    <t>Vysekání rýh ve zdivu cihelném hl do 70 mm š do 70 mm</t>
  </si>
  <si>
    <t>-1649527209</t>
  </si>
  <si>
    <t>77,0</t>
  </si>
  <si>
    <t>69</t>
  </si>
  <si>
    <t>974031153</t>
  </si>
  <si>
    <t>Vysekání rýh ve zdivu cihelném hl do 100 mm š do 100 mm</t>
  </si>
  <si>
    <t>-1161535051</t>
  </si>
  <si>
    <t>51,0</t>
  </si>
  <si>
    <t>70</t>
  </si>
  <si>
    <t>974031154</t>
  </si>
  <si>
    <t>Vysekání rýh ve zdivu cihelném hl do 100 mm š do 150 mm</t>
  </si>
  <si>
    <t>-1576693594</t>
  </si>
  <si>
    <t>67,0</t>
  </si>
  <si>
    <t>71</t>
  </si>
  <si>
    <t>974031155</t>
  </si>
  <si>
    <t>Vysekání rýh ve zdivu cihelném hl do 100 mm š do 200 mm</t>
  </si>
  <si>
    <t>-595286004</t>
  </si>
  <si>
    <t>7,0</t>
  </si>
  <si>
    <t>72</t>
  </si>
  <si>
    <t>974031164</t>
  </si>
  <si>
    <t>Vysekání rýh ve zdivu cihelném hl do 150 mm š do 150 mm</t>
  </si>
  <si>
    <t>725826636</t>
  </si>
  <si>
    <t>21,0</t>
  </si>
  <si>
    <t>73</t>
  </si>
  <si>
    <t>974031165</t>
  </si>
  <si>
    <t>Vysekání rýh ve zdivu cihelném hl do 150 mm š do 200 mm</t>
  </si>
  <si>
    <t>-1589877384</t>
  </si>
  <si>
    <t>16,0</t>
  </si>
  <si>
    <t>974031664</t>
  </si>
  <si>
    <t>Vysekání rýh ve zdivu cihelném pro vtahování nosníků hl do 150 mm v do 150 mm</t>
  </si>
  <si>
    <t>-799989497</t>
  </si>
  <si>
    <t>85,0</t>
  </si>
  <si>
    <t>75</t>
  </si>
  <si>
    <t>974042554</t>
  </si>
  <si>
    <t>Vysekání rýh v dlažbě betonové nebo jiné monolitické hl do 100 mm š do 150 mm</t>
  </si>
  <si>
    <t>-1882911739</t>
  </si>
  <si>
    <t>54,0</t>
  </si>
  <si>
    <t>76</t>
  </si>
  <si>
    <t>975022241</t>
  </si>
  <si>
    <t>Podchycení nadzákladového zdiva tl do 450 mm dřevěnou výztuhou v do 3 m dl podchycení do 3 m</t>
  </si>
  <si>
    <t>113643304</t>
  </si>
  <si>
    <t>77</t>
  </si>
  <si>
    <t>975032241</t>
  </si>
  <si>
    <t>Podchycení příček tl do 150 mm dřevěnou výztuhou v do 3 m dl podchycení do 3 m</t>
  </si>
  <si>
    <t>20661930</t>
  </si>
  <si>
    <t xml:space="preserve">Poznámka k souboru cen:_x000D_
1. V cenách je započítáno vybourání otvorů pro podvléknutí vynášecích trámů. Zazdění a omítnutí těchto otvorů po demontáži není v cenách započteno. Oceňuje se samostatně cenami katalogu 801-4 Budovy a haly-opravy a údržba. 2. V cenách je započteno oboustranné vynesení podchycené konstrukce. </t>
  </si>
  <si>
    <t>64,0</t>
  </si>
  <si>
    <t>78</t>
  </si>
  <si>
    <t>977151113</t>
  </si>
  <si>
    <t>Jádrové vrty diamantovými korunkami do D 50 mm do stavebních materiálů</t>
  </si>
  <si>
    <t>1261508424</t>
  </si>
  <si>
    <t>"Profese:</t>
  </si>
  <si>
    <t>36*0,2+66*0,15+12*0,1</t>
  </si>
  <si>
    <t>79</t>
  </si>
  <si>
    <t>977151118</t>
  </si>
  <si>
    <t>Jádrové vrty diamantovými korunkami do D 100 mm do stavebních materiálů</t>
  </si>
  <si>
    <t>291971488</t>
  </si>
  <si>
    <t>40*0,2+52*0,15+14*0,1</t>
  </si>
  <si>
    <t>80</t>
  </si>
  <si>
    <t>977151123</t>
  </si>
  <si>
    <t>Jádrové vrty diamantovými korunkami do D 150 mm do stavebních materiálů</t>
  </si>
  <si>
    <t>912416243</t>
  </si>
  <si>
    <t>22*0,2+41*0,15+13*0,1</t>
  </si>
  <si>
    <t>81</t>
  </si>
  <si>
    <t>977151125</t>
  </si>
  <si>
    <t>Jádrové vrty diamantovými korunkami do D 200 mm do stavebních materiálů</t>
  </si>
  <si>
    <t>-1219221758</t>
  </si>
  <si>
    <t>8*0,2+15*0,15+8*0,1</t>
  </si>
  <si>
    <t>82</t>
  </si>
  <si>
    <t>977151128</t>
  </si>
  <si>
    <t>Jádrové vrty diamantovými korunkami do D 300 mm do stavebních materiálů</t>
  </si>
  <si>
    <t>328436557</t>
  </si>
  <si>
    <t>5*0,2+22*0,15</t>
  </si>
  <si>
    <t>83</t>
  </si>
  <si>
    <t>977151212</t>
  </si>
  <si>
    <t>Jádrové vrty dovrchní diamantovými korunkami do D 40 mm do stavebních materiálů</t>
  </si>
  <si>
    <t>1850552056</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</si>
  <si>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</si>
  <si>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0,25*98</t>
  </si>
  <si>
    <t>84</t>
  </si>
  <si>
    <t>977151216</t>
  </si>
  <si>
    <t>Jádrové vrty dovrchní diamantovými korunkami do D 80 mm do stavebních materiálů</t>
  </si>
  <si>
    <t>-492442864</t>
  </si>
  <si>
    <t>0,25*26</t>
  </si>
  <si>
    <t>85</t>
  </si>
  <si>
    <t>977151218</t>
  </si>
  <si>
    <t>Jádrové vrty dovrchní diamantovými korunkami do D 100 mm do stavebních materiálů</t>
  </si>
  <si>
    <t>48451978</t>
  </si>
  <si>
    <t>0,25*18</t>
  </si>
  <si>
    <t>86</t>
  </si>
  <si>
    <t>977151223</t>
  </si>
  <si>
    <t>Jádrové vrty dovrchní diamantovými korunkami do D 150 mm do stavebních materiálů</t>
  </si>
  <si>
    <t>1929285955</t>
  </si>
  <si>
    <t>0,25*10</t>
  </si>
  <si>
    <t>87</t>
  </si>
  <si>
    <t>977151225</t>
  </si>
  <si>
    <t>Jádrové vrty dovrchní diamantovými korunkami do D 200 mm do stavebních materiálů</t>
  </si>
  <si>
    <t>-1686219329</t>
  </si>
  <si>
    <t>0,25*6</t>
  </si>
  <si>
    <t>88</t>
  </si>
  <si>
    <t>977151227</t>
  </si>
  <si>
    <t>Jádrové vrty dovrchní diamantovými korunkami do D 250 mm do stavebních materiálů</t>
  </si>
  <si>
    <t>-229989540</t>
  </si>
  <si>
    <t>0,25*2</t>
  </si>
  <si>
    <t>99</t>
  </si>
  <si>
    <t>Přesuny hmot a suti</t>
  </si>
  <si>
    <t>997013119</t>
  </si>
  <si>
    <t>Vnitrostaveništní doprava suti a vybouraných hmot pro budovy v do 30 m s použitím mechanizace</t>
  </si>
  <si>
    <t>-1202079394</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</si>
  <si>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</si>
  <si>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90</t>
  </si>
  <si>
    <t>997013509</t>
  </si>
  <si>
    <t>Příplatek k odvozu suti a vybouraných hmot na skládku ZKD 1 km přes 1 km</t>
  </si>
  <si>
    <t>-1335234135</t>
  </si>
  <si>
    <t>45,422*7 'Přepočtené koeficientem množství</t>
  </si>
  <si>
    <t>91</t>
  </si>
  <si>
    <t>997013511</t>
  </si>
  <si>
    <t>Odvoz suti a vybouraných hmot z meziskládky na skládku do 1 km s naložením a se složením</t>
  </si>
  <si>
    <t>-1934080207</t>
  </si>
  <si>
    <t>92</t>
  </si>
  <si>
    <t>997013861</t>
  </si>
  <si>
    <t>Poplatek za uložení stavebního odpadu na recyklační skládce (skládkovné) z prostého betonu kód odpadu 17 01 01</t>
  </si>
  <si>
    <t>-742095627</t>
  </si>
  <si>
    <t xml:space="preserve">Poznámka k souboru cen:_x000D_
1. Ceny uvedené v souboru cen je doporučeno upravit podle aktuálních cen místně příslušné skládky odpadů. 2. Uložení odpadů neuvedených v souboru cen se oceňuje individuálně. </t>
  </si>
  <si>
    <t>45,422*0,5 'Přepočtené koeficientem množství</t>
  </si>
  <si>
    <t>93</t>
  </si>
  <si>
    <t>997013863</t>
  </si>
  <si>
    <t>Poplatek za uložení stavebního odpadu na recyklační skládce (skládkovné) cihelného kód odpadu  17 01 02</t>
  </si>
  <si>
    <t>-930428491</t>
  </si>
  <si>
    <t>998011004</t>
  </si>
  <si>
    <t>Přesun hmot pro budovy zděné v do 36 m</t>
  </si>
  <si>
    <t>1185130215</t>
  </si>
  <si>
    <t>PSV</t>
  </si>
  <si>
    <t>Práce a dodávky PSV</t>
  </si>
  <si>
    <t>711</t>
  </si>
  <si>
    <t>Izolace proti vodě, vlhkosti a plynům</t>
  </si>
  <si>
    <t>711411011</t>
  </si>
  <si>
    <t>Provedení izolace proti tlakové vodě vodorovné za studena suspenzí asfaltovou</t>
  </si>
  <si>
    <t>494318116</t>
  </si>
  <si>
    <t>Viz. PD stavební část - výkresy půdorysu 4.NP-6.NP, výkresy řezů A-F, techn.zpr., tabulky podlah</t>
  </si>
  <si>
    <t>ve styku podlaha - stěna a koutech stěn vložena pružná bandáž</t>
  </si>
  <si>
    <t>"m.č.5012:" 4,2+1,0*0,125</t>
  </si>
  <si>
    <t>"m.č.5014:" 4,2+1,0*0,125</t>
  </si>
  <si>
    <t>"m.č.5016:" 4,2+1,0*0,125</t>
  </si>
  <si>
    <t>"m.č.5018:" 4,2+1,0*0,125</t>
  </si>
  <si>
    <t>"m.č.5020:" 4,2+1,0*0,125</t>
  </si>
  <si>
    <t>"m.č.5022:" 4,2+1,0*0,125</t>
  </si>
  <si>
    <t>"m.č.5024:" 4,2+1,0*0,125</t>
  </si>
  <si>
    <t>"m.č.5026:" 4,2+1,0*0,125</t>
  </si>
  <si>
    <t>"m.č.5028:" 4,2+1,0*0,125</t>
  </si>
  <si>
    <t>"m.č.5030:" 4,2+1,0*0,125</t>
  </si>
  <si>
    <t>"m.č.5037:" 4,2+1,0*0,125</t>
  </si>
  <si>
    <t>"m.č.5039:" 4,2+1,0*0,125</t>
  </si>
  <si>
    <t>"m.č.5041:" 4,2+1,0*0,125</t>
  </si>
  <si>
    <t>"m.č.5051:" 8,6+1,4*0,15</t>
  </si>
  <si>
    <t>"m.č.5057:" 4,3+1,0*0,125</t>
  </si>
  <si>
    <t>"m.č.5058b:" 5,0+1,0*0,125</t>
  </si>
  <si>
    <t>"m.č.5060:" 4,2+1,0*0,125</t>
  </si>
  <si>
    <t>"m.č.5062:" 4,2+1,0*0,125</t>
  </si>
  <si>
    <t>"m.č.5064:" 6,3+1,0*0,125</t>
  </si>
  <si>
    <t>"m.č.5112:" 4,2+1,0*0,125</t>
  </si>
  <si>
    <t>"m.č.5114:" 4,2+1,0*0,125</t>
  </si>
  <si>
    <t>"m.č.5116:" 4,2+1,0*0,125</t>
  </si>
  <si>
    <t>"m.č.5118:" 4,2+1,0*0,125</t>
  </si>
  <si>
    <t>"m.č.5120:" 4,2+1,0*0,125</t>
  </si>
  <si>
    <t>"m.č.5122:" 4,2+1,0*0,125</t>
  </si>
  <si>
    <t>"m.č.5124:" 4,2+1,0*0,125</t>
  </si>
  <si>
    <t>"m.č.5126:" 4,2+1,0*0,125</t>
  </si>
  <si>
    <t>"m.č.5128:" 4,2+1,0*0,125</t>
  </si>
  <si>
    <t>"m.č.5130:" 4,2+1,0*0,125</t>
  </si>
  <si>
    <t>"m.č.5137:" 4,2+1,0*0,125</t>
  </si>
  <si>
    <t>"m.č.5139:" 4,2+1,0*0,125</t>
  </si>
  <si>
    <t>"m.č.5141:" 4,2+1,0*0,125</t>
  </si>
  <si>
    <t>"m.č.5151:" 8,6+1,5*0,15</t>
  </si>
  <si>
    <t>"m.č.5158:" 4,2+1,0*0,125</t>
  </si>
  <si>
    <t>"m.č.5160:" 4,2+1,0*0,125</t>
  </si>
  <si>
    <t>"m.č.5162:" 4,2+1,0*0,125</t>
  </si>
  <si>
    <t>"m.č.5164:" 6,3+1,0*0,125</t>
  </si>
  <si>
    <t>"m.č.6012:" 4,2+1,0*0,125</t>
  </si>
  <si>
    <t>"m.č.6014:" 4,2+1,0*0,125</t>
  </si>
  <si>
    <t>"m.č.6016:" 4,2+1,0*0,125</t>
  </si>
  <si>
    <t>"m.č.6018:" 4,2+1,0*0,125</t>
  </si>
  <si>
    <t>"m.č.6020:" 4,2+1,0*0,125</t>
  </si>
  <si>
    <t>"m.č.6022:" 4,2+1,0*0,125</t>
  </si>
  <si>
    <t>"m.č.6024:" 4,2+1,0*0,125</t>
  </si>
  <si>
    <t>"m.č.6026:" 4,2+1,0*0,125</t>
  </si>
  <si>
    <t>"m.č.6028:" 4,2+1,0*0,125</t>
  </si>
  <si>
    <t>"m.č.6030:" 4,2+1,0*0,125</t>
  </si>
  <si>
    <t>"m.č.6037:" 4,2+1,0*0,125</t>
  </si>
  <si>
    <t>"m.č.6039:" 4,2+1,0*0,125</t>
  </si>
  <si>
    <t>"m.č.6041:" 4,2+1,0*0,125</t>
  </si>
  <si>
    <t>"m.č.6051:" 8,6+1,4*0,15</t>
  </si>
  <si>
    <t>"m.č.6058:" 4,9+1,0*0,125</t>
  </si>
  <si>
    <t>"m.č.6060:" 4,2+1,0*0,125</t>
  </si>
  <si>
    <t>"m.č.6062:" 4,2+1,0*0,125</t>
  </si>
  <si>
    <t>"m.č.6064:" 6,3+1,0*0,125</t>
  </si>
  <si>
    <t>"m.č.6112:" 4,2+1,0*0,125</t>
  </si>
  <si>
    <t>"m.č.6114:" 4,2+1,0*0,125</t>
  </si>
  <si>
    <t>"m.č.6116:" 4,2+1,0*0,125</t>
  </si>
  <si>
    <t>"m.č.6118:" 4,2+1,0*0,125</t>
  </si>
  <si>
    <t>"m.č.6120:" 4,2+1,0*0,125</t>
  </si>
  <si>
    <t>"m.č.6122:" 4,2+1,0*0,125</t>
  </si>
  <si>
    <t>"m.č.6124:" 4,2+1,0*0,125</t>
  </si>
  <si>
    <t>"m.č.6126:" 4,2+1,0*0,125</t>
  </si>
  <si>
    <t>"m.č.6128:" 4,2+1,0*0,125</t>
  </si>
  <si>
    <t>"m.č.6130:" 4,2+1,0*0,125</t>
  </si>
  <si>
    <t>"m.č.6137:" 4,2+1,0*0,125</t>
  </si>
  <si>
    <t>"m.č.6139:" 4,2+1,0*0,125</t>
  </si>
  <si>
    <t>"m.č.6141:" 4,2+1,0*0,125</t>
  </si>
  <si>
    <t>"m.č.6151:" 8,6 +1,4*0,125</t>
  </si>
  <si>
    <t>"m.č.6158:" 5,0+1,0*0,125</t>
  </si>
  <si>
    <t>"m.č.6160:" 4,2+1,0*0,125</t>
  </si>
  <si>
    <t>"m.č.6162:" 4,2+1,0*0,125</t>
  </si>
  <si>
    <t>"m.č.6164:" 6,3+1,0*0,125</t>
  </si>
  <si>
    <t>"m.č.5068:" 3,6</t>
  </si>
  <si>
    <t>"m.č.5074:" 3,5+0,8*0,125</t>
  </si>
  <si>
    <t>"m.č.5075:" 1,6</t>
  </si>
  <si>
    <t>"m.č.5076:" 1,5+0,8*0,125</t>
  </si>
  <si>
    <t>"m.č.5077:" 3,8+0,8*0,125</t>
  </si>
  <si>
    <t>"m.č.5078:" 1,7+0,8*0,125</t>
  </si>
  <si>
    <t>"m.č.5079:" 1,8</t>
  </si>
  <si>
    <t>"m.č.5168:" 3,6</t>
  </si>
  <si>
    <t>"m.č.5176:" 2,3</t>
  </si>
  <si>
    <t>"m.č.6068:" 3,6</t>
  </si>
  <si>
    <t>"m.č.6075:" 1,6</t>
  </si>
  <si>
    <t>"m.č.6074:" 3,5+0,8*0,125</t>
  </si>
  <si>
    <t>"m.č.6076:" 1,5+0,8*0,125</t>
  </si>
  <si>
    <t>"m.č.6077:" 3,8+0,8*0,125</t>
  </si>
  <si>
    <t>"m.č.6078:" 1,7+0,8*0,125</t>
  </si>
  <si>
    <t>"m.č.6079:" 1,6</t>
  </si>
  <si>
    <t>"m.č.6168:" 3,6</t>
  </si>
  <si>
    <t>"m.č.6176:" 3,3</t>
  </si>
  <si>
    <t>711412011</t>
  </si>
  <si>
    <t>Provedení izolace proti tlakové vodě svislé za studena suspenzí asfaltovou</t>
  </si>
  <si>
    <t>1021185765</t>
  </si>
  <si>
    <t>"m.č.5012:" (1,6+2,6)*2*0,2+(1,6+1,0*2)*1,9+0,9*1,3*2</t>
  </si>
  <si>
    <t>"m.č.5014:" (1,6+2,6)*2*0,2+(1,6+1,0*2)*1,9+0,9*1,3*2</t>
  </si>
  <si>
    <t>"m.č.5016:" (1,6+2,6)*2*0,2+(1,6+1,0*2)*1,9+0,9*1,3*2</t>
  </si>
  <si>
    <t>"m.č.5018:" (1,6+2,6)*2*0,2+(1,6+1,0*2)*1,9+0,9*1,3*2</t>
  </si>
  <si>
    <t>"m.č.5020:" (1,6+2,6)*2*0,2+(1,6+1,0*2)*1,9+0,9*1,3*2</t>
  </si>
  <si>
    <t>"m.č.5022:" (1,6+2,6)*2*0,2+(1,6+1,0*2)*1,9+0,9*1,3*2</t>
  </si>
  <si>
    <t>"m.č.5024:" (1,6+2,6)*2*0,2+(1,6+1,0*2)*1,9+0,9*1,3*2</t>
  </si>
  <si>
    <t>"m.č.5026:" (1,6+2,6)*2*0,2+(1,6+1,0*2)*1,9+0,9*1,3*2</t>
  </si>
  <si>
    <t>"m.č.5028:" (1,6+2,6)*2*0,2+(1,6+1,0*2)*1,9+0,9*1,3*2</t>
  </si>
  <si>
    <t>"m.č.5030:" (1,6+2,6)*2*0,2+(1,6+1,0*2)*1,9+0,9*1,3*2</t>
  </si>
  <si>
    <t>"m.č.5037:" (1,6+2,6)*2*0,2+(1,6+1,0*2)*1,9+0,9*1,3*2</t>
  </si>
  <si>
    <t>"m.č.5039:" (1,6+2,6)*2*0,2+(1,6+1,0*2)*1,9+0,9*1,3*2</t>
  </si>
  <si>
    <t>"m.č.5041:" (1,6+2,6)*2*0,2+(1,6+1,0*2)*1,9+0,9*1,3*2</t>
  </si>
  <si>
    <t>"m.č.5051:" (2,75+3,25)*2*2,1-1,3*2,1</t>
  </si>
  <si>
    <t>"m.č.5057:" (2,15+2,0)*2*0,2+1,2*2*1,9+0,9*1,3*2</t>
  </si>
  <si>
    <t>"m.č.5058b:" (2,25+2,2)*2*0,2+1,2*2*1,9+0,9*1,3*2</t>
  </si>
  <si>
    <t>"m.č.5060:" (1,6+2,6)*2*0,2+(1,6+1,0*2)*1,9+0,9*1,3*2</t>
  </si>
  <si>
    <t>"m.č.5062:" (1,6+2,6)*2*0,2+(1,6+1,0*2)*1,9+0,9*1,3*2</t>
  </si>
  <si>
    <t>"m.č..5064:" (2,425+2,6)*2*0,2+1,2*2*1,9+0,9*1,3*2</t>
  </si>
  <si>
    <t>"m.č.5112:" (1,6+2,6)*2*0,2+(1,6+1,0*2)*1,9+0,9*1,3*2</t>
  </si>
  <si>
    <t>"m.č.5114:" (1,6+2,6)*2*0,2+(1,6+1,0*2)*1,9+0,9*1,3*2</t>
  </si>
  <si>
    <t>"m.č.5116:" (1,6+2,6)*2*0,2+(1,6+1,0*2)*1,9+0,9*1,3*2</t>
  </si>
  <si>
    <t>"m.č.5118:" (1,6+2,6)*2*0,2+(1,6+1,0*2)*1,9+0,9*1,3*2</t>
  </si>
  <si>
    <t>"m.č.5120:" (1,6+2,6)*2*0,2+(1,6+1,0*2)*1,9+0,9*1,3*2</t>
  </si>
  <si>
    <t>"m.č.5122:" (1,6+2,6)*2*0,2+(1,6+1,0*2)*1,9+0,9*1,3*2</t>
  </si>
  <si>
    <t>"m.č.5124:" (1,6+2,6)*2*0,2+(1,6+1,0*2)*1,9+0,9*1,3*2</t>
  </si>
  <si>
    <t>"m.č.5126:" (1,6+2,6)*2*0,2+(1,6+1,0*2)*1,9+0,9*1,3*2</t>
  </si>
  <si>
    <t>"m.č.5128:" (1,6+2,6)*2*0,2+(1,6+1,0*2)*1,9+0,9*1,3*2</t>
  </si>
  <si>
    <t>"m.č.5130:" (1,6+2,6)*2*0,2+(1,6+1,0*2)*1,9+0,9*1,3*2</t>
  </si>
  <si>
    <t>"m.č.5137:" (1,6+2,6)*2*0,2+(1,6+1,0*2)*1,9+0,9*1,3*2</t>
  </si>
  <si>
    <t>"m.č.5139:" (1,6+2,6)*2*0,2+(1,6+1,0*2)*1,9+0,9*1,3*2</t>
  </si>
  <si>
    <t>"m.č.5141:" (1,6+2,6)*2*0,2+(1,6+1,0*2)*1,9+0,9*1,3*2</t>
  </si>
  <si>
    <t>"m.č.5057:" (2,15+2,0)*2*0,2+1,2*1,9*2+0,9*1,3*2</t>
  </si>
  <si>
    <t>"m.č.5058b:" (2,25+2,2)*2*0,2+1,2*1,9*2+0,9*1,3*2</t>
  </si>
  <si>
    <t>"m.č.5160:" (1,6+2,6)*2*0,2+(1,6+1,0*2)*1,9+0,9*1,3*2</t>
  </si>
  <si>
    <t>"m.č.5162:" (1,6+2,6)*2*0,2+(1,6+1,0*2)*1,9+0,9*1,3*2</t>
  </si>
  <si>
    <t>"m.č.5064:" (2,425+2,6)*2+1,2*2*1,9+0,9*1,3*2</t>
  </si>
  <si>
    <t>"m.č.5151:" (2,75+3,25)*2*2,1-1,3*2,1</t>
  </si>
  <si>
    <t>"m.č.5158:" (1,6+2,6)*2*0,2+(1,6+1,0*2)*1,9+0,9*1,3*2</t>
  </si>
  <si>
    <t>"m.č.5164:" (2,425+2,6)*2*0,2+1,2*1,9*2+0,9*1,3*2</t>
  </si>
  <si>
    <t>"m.č.6012:" (1,6+2,6)*2*0,2+(1,6+1,0*2)*1,9+0,9*1,3*2</t>
  </si>
  <si>
    <t>"m.č.6014:" (1,6+2,6)*2*0,2+(1,6+1,0*2)*1,9+0,9*1,3*2</t>
  </si>
  <si>
    <t>"m.č.6016:" (1,6+2,6)*2*0,2+(1,6+1,0*2)*1,9+0,9*1,3*2</t>
  </si>
  <si>
    <t>"m.č.6018:" (1,6+2,6)*2*0,2+(1,6+1,0*2)*1,9+0,9*1,3*2</t>
  </si>
  <si>
    <t>"m.č.6020:" (1,6+2,6)*2*0,2+(1,6+1,0*2)*1,9+0,9*1,3*2</t>
  </si>
  <si>
    <t>"m.č.6022:" (1,6+2,6)*2*0,2+(1,6+1,0*2)*1,9+0,9*1,3*2</t>
  </si>
  <si>
    <t>"m.č.6024:" (1,6+2,6)*2*0,2+(1,6+1,0*2)*1,9+0,9*1,3*2</t>
  </si>
  <si>
    <t>"m.č.6026:" (1,6+2,6)*2*0,2+(1,6+1,0*2)*1,9+0,9*1,3*2</t>
  </si>
  <si>
    <t>"m.č.6028:" (1,6+2,6)*2*0,2+(1,6+1,0*2)*1,9+0,9*1,3*2</t>
  </si>
  <si>
    <t>"m.č.6030:" (1,6+2,6)*2*0,2+(1,6+1,0*2)*1,9+0,9*1,3*2</t>
  </si>
  <si>
    <t>"m.č.6037:" (1,6+2,6)*2*0,2+(1,6+1,0*2)*1,9+0,9*1,3*2</t>
  </si>
  <si>
    <t>"m.č.6039:" (1,6+2,6)*2*0,2+(1,6+1,0*2)*1,9+0,9*1,3*2</t>
  </si>
  <si>
    <t>"m.č.6041:" (1,6+2,6)*2*0,2+(1,6+1,0*2)*1,9+0,9*1,3*2</t>
  </si>
  <si>
    <t>"m.č.6051:" (2,75+3,25)*2*2,1-1,3*2,1</t>
  </si>
  <si>
    <t>"m.č.6058:" (2,25+2,2)*2*0,2+1,2*1,9*2+0,9*1,3*2</t>
  </si>
  <si>
    <t>"m.č.6060:" (1,6+2,6)*2*0,2+(1,6+1,0*2)*1,9+0,9*1,3*2</t>
  </si>
  <si>
    <t>"m.č.6062:" (1,6+2,6)*2*0,2+(1,6+1,0*2)*1,9+0,9*1,3*2</t>
  </si>
  <si>
    <t>"m.č.6064:" (1,6+2,6)*2*0,2+(1,6+1,0*2)*1,9+0,9*1,3*2</t>
  </si>
  <si>
    <t>"m.č.6112:" (1,6+2,6)*2*0,2+(1,6+1,0*2)*1,9+0,9*1,3*2</t>
  </si>
  <si>
    <t>"m.č.6114:" (1,6+2,6)*2*0,2+(1,6+1,0*2)*1,9+0,9*1,3*2</t>
  </si>
  <si>
    <t>"m.č.6116:" (1,6+2,6)*2*0,2+(1,6+1,0*2)*1,9+0,9*1,3*2</t>
  </si>
  <si>
    <t>"m.č.6118:" (1,6+2,6)*2*0,2+(1,6+1,0*2)*1,9+0,9*1,3*2</t>
  </si>
  <si>
    <t>"m.č.6120:" (1,6+2,6)*2*0,2+(1,6+1,0*2)*1,9+0,9*1,3*2</t>
  </si>
  <si>
    <t>"m.č.6122:" (1,6+2,6)*2*0,2+(1,6+1,0*2)*1,9+0,9*1,3*2</t>
  </si>
  <si>
    <t>"m.č.6124:" (1,6+2,6)*2*0,2+(1,6+1,0*2)*1,9+0,9*1,3*2</t>
  </si>
  <si>
    <t>"m.č.6126:" (1,6+2,6)*2*0,2+(1,6+1,0*2)*1,9+0,9*1,3*2</t>
  </si>
  <si>
    <t>"m.č.6128:" (1,6+2,6)*2*0,2+(1,6+1,0*2)*1,9+0,9*1,3*2</t>
  </si>
  <si>
    <t>"m.č.6130:" (1,6+2,6)*2*0,2+(1,6+1,0*2)*1,9+0,9*1,3*2</t>
  </si>
  <si>
    <t>"m.č.6137:" (1,6+2,6)*2*0,2+(1,6+1,0*2)*1,9+0,9*1,3*2</t>
  </si>
  <si>
    <t>"m.č.6139:" (1,6+2,6)*2*0,2+(1,6+1,0*2)*1,9+0,9*1,3*2</t>
  </si>
  <si>
    <t>"m.č.6141:" (1,6+2,6)*2*0,2+(1,6+1,0*2)*1,9+0,9*1,3*2</t>
  </si>
  <si>
    <t>"m.č.6151:" (2,75+3,25)*2*2,1-1,3*2,1</t>
  </si>
  <si>
    <t>"m.č.6158:" (2,25+2,2)*2*0,2+1,2*2*1,9+0,9*1,3*2</t>
  </si>
  <si>
    <t>"m.č.6160:" (1,6+2,6)*2*0,2+(1,6+1,0*2)*1,9+0,9*1,3*2</t>
  </si>
  <si>
    <t>"m.č.6164:" (2,425+2,6)*2*0,2+1,2*1,9*2+0,9*1,3*2</t>
  </si>
  <si>
    <t>"m.č.5068:" (2,05+1,75)*2*0,2+1,0*1,9*2+0,9*1,3*2</t>
  </si>
  <si>
    <t>"m.č.5074:" (1,8+2,075)*2*0,2+0,9*1,3</t>
  </si>
  <si>
    <t>"m.č.5075:" (1,7+1,05)*2*0,2+1,05*1,3</t>
  </si>
  <si>
    <t>"m.č.5076:" (1,7+0,9)*2*0,2+0,9*3*1,9</t>
  </si>
  <si>
    <t>"m.č.5077:" (1,9+1,975)*2*0,2+0,9*1,3</t>
  </si>
  <si>
    <t>"m.č.5078:" (1,7+0,9)*2*0,2+0,9*3*1,9</t>
  </si>
  <si>
    <t>"m.č.5079:" (1,7+0,95)*2*0,2+0,95*1,3</t>
  </si>
  <si>
    <t>"m.č.5168:" (2,05+1,75)*2*0,2+0,9*3*1,9+0,9*1,3*2</t>
  </si>
  <si>
    <t>"m.č.5176:" (2,575+0,9)*2*0,2+0,9*3*1,9</t>
  </si>
  <si>
    <t>"m.č.6068:" (2,05+1,75)*2*0,2+1,0*1,9*2+0,9*1,3*2</t>
  </si>
  <si>
    <t>"m.č.6074:" (1,8+2,075)*2*0,2+0,9*1,3</t>
  </si>
  <si>
    <t>"m.č.6075:" (1,7+1,05)*2*0,2+1,05*1,3</t>
  </si>
  <si>
    <t>"m.č.6076:" (1,7+0,9)*2*0,2+0,9*3*1,9</t>
  </si>
  <si>
    <t>"m.č.6077:" (1,9+1,975)*2*0,2+0,9*1,3</t>
  </si>
  <si>
    <t>"m.č.6078:" (1,7+0,9)*2*0,2+0,9*3*1,9</t>
  </si>
  <si>
    <t>"m.č.6079:" (1,7+0,95)*2*0,2+0,95*1,3</t>
  </si>
  <si>
    <t>"m.č.6168:" (2,05+1,75)*2*0,2+0,9*3*1,9+0,9*1,3*2</t>
  </si>
  <si>
    <t>"m.č.6176:" (2,575+0,9)*2*0,2+0,9*3*1,9</t>
  </si>
  <si>
    <t>97</t>
  </si>
  <si>
    <t>24551030</t>
  </si>
  <si>
    <t>stěrka hydroizolační dvousložková cemento-polymerová vlákny vyztužená proti zemní vlhkosti</t>
  </si>
  <si>
    <t>kg</t>
  </si>
  <si>
    <t>1191316373</t>
  </si>
  <si>
    <t>1527,745*1,5 'Přepočtené koeficientem množství</t>
  </si>
  <si>
    <t>98</t>
  </si>
  <si>
    <t>998711203</t>
  </si>
  <si>
    <t>Přesun hmot procentní pro izolace proti vodě, vlhkosti a plynům v objektech v do 60 m</t>
  </si>
  <si>
    <t>%</t>
  </si>
  <si>
    <t>902015825</t>
  </si>
  <si>
    <t>713</t>
  </si>
  <si>
    <t>Izolace tepelné</t>
  </si>
  <si>
    <t>713121111</t>
  </si>
  <si>
    <t>Montáž izolace tepelné podlah volně kladenými rohožemi, pásy, dílci, deskami 1 vrstva</t>
  </si>
  <si>
    <t>472819809</t>
  </si>
  <si>
    <t>100</t>
  </si>
  <si>
    <t>28376558</t>
  </si>
  <si>
    <t>deska polystyrénová pro snížení kročejového hluku (max. zatížení 6,5 kN/m2) tl 40mm</t>
  </si>
  <si>
    <t>1323838626</t>
  </si>
  <si>
    <t>"m.č.4033:" 5,0</t>
  </si>
  <si>
    <t>"m.č.4037:" 1,4</t>
  </si>
  <si>
    <t>"m.č.5010:" 4,2+0,9*0,15</t>
  </si>
  <si>
    <t>"m.č.5053:" 2,7+0,8*0,15</t>
  </si>
  <si>
    <t>"m.č.5054:" 2,4</t>
  </si>
  <si>
    <t>"m.č.5055a:" 2,6+0,8*0,15*2</t>
  </si>
  <si>
    <t>"m.č.5055b:" 1,9</t>
  </si>
  <si>
    <t>"m.č.5153:" 2,7+0,8*0,15*2</t>
  </si>
  <si>
    <t>"m.č.5154:" 2,4</t>
  </si>
  <si>
    <t>"m.č.5155:" 2,6+0,8*0,15*2</t>
  </si>
  <si>
    <t>"m.č.5156:" 1,9+0,8*0,15</t>
  </si>
  <si>
    <t>"m.č.5174:" 2,6+0,8*0,15</t>
  </si>
  <si>
    <t>"m.č.5175:" 1,7</t>
  </si>
  <si>
    <t>"m.č.5177:" 2,5+0,8*0,15</t>
  </si>
  <si>
    <t>"m.č.5178:" 2,8+0,8*0,15</t>
  </si>
  <si>
    <t>"m.č.5179:" 1,7</t>
  </si>
  <si>
    <t>"m.č.6010:" 4,2+0,9*0,15</t>
  </si>
  <si>
    <t>"m.č.6053:" 2,7+0,8*0,15+0,8*0,125</t>
  </si>
  <si>
    <t>"m.č.6054:" 2,4</t>
  </si>
  <si>
    <t>"m.č.6055:" 2,6+0,8*0,15+0,8*0,125</t>
  </si>
  <si>
    <t>"m.č.6056:" 1,9</t>
  </si>
  <si>
    <t>"m.č.6110:" 4,2+0,9*0,15</t>
  </si>
  <si>
    <t>"m.č.6153:" 2,7+0,8*0,15+0,8*0,125</t>
  </si>
  <si>
    <t>"m.č.6154:" 2,4</t>
  </si>
  <si>
    <t>"m.č.6155:" 2,6+0,8*0,15+0,8*0,125</t>
  </si>
  <si>
    <t>"m.č.6156:" 1,9</t>
  </si>
  <si>
    <t>"m.č.6174:" 2,9+0,8*0,15+0,8*0,125</t>
  </si>
  <si>
    <t>"m.č.6175:" 1,6</t>
  </si>
  <si>
    <t>"m.č.6177:" 3,9+0,8*0,15+0,8*0,125</t>
  </si>
  <si>
    <t>"m.č.6178:" 2,8+0,8*0,15</t>
  </si>
  <si>
    <t>"m.č.6179:" 1,6</t>
  </si>
  <si>
    <t>"m.č.5068:" 3,6+0,8*0,15</t>
  </si>
  <si>
    <t>"m.č.5168:" 3,6+0,8*0,15</t>
  </si>
  <si>
    <t>101</t>
  </si>
  <si>
    <t>28376559</t>
  </si>
  <si>
    <t>deska polystyrénová pro snížení kročejového hluku (max. zatížení 6,5 kN/m2) tl 50mm</t>
  </si>
  <si>
    <t>1481466414</t>
  </si>
  <si>
    <t>"m.č.4042:" 23,4</t>
  </si>
  <si>
    <t>"m.č.4043:" 9,2+1,0*0,15</t>
  </si>
  <si>
    <t>"m.č.5032:" 21,1+1,0*0,2+1,3*0,2</t>
  </si>
  <si>
    <t>"m.č.5035:" 21,3++1,0*0,15+1,3*0,2</t>
  </si>
  <si>
    <t>"m.č.5132:" 21,1+1,0*0,2+1,3*0,2</t>
  </si>
  <si>
    <t>"m.č.5135:" 21,36+1,0*0,15+1,3*0,2</t>
  </si>
  <si>
    <t>"m.č.6032:" 21,3+1,3*0,2</t>
  </si>
  <si>
    <t>"m.č.6035:" 21,3+1,0*0,15+1,5*0,45</t>
  </si>
  <si>
    <t>"m.č.6132:" 21,1+1,3*0,2</t>
  </si>
  <si>
    <t>"m.č.6135:" 15,6+1,0*0,15+1,5*0,45</t>
  </si>
  <si>
    <t>"m.č.4044,4052-4054:" 8,65*14,2+2,9*2,8</t>
  </si>
  <si>
    <t>"m.č.4045-4051:" 14,6*9,3</t>
  </si>
  <si>
    <t>"m.č.4030:" 17,4+1,0*0,15</t>
  </si>
  <si>
    <t>"m.č.4031:" 5,4+1,2*0,15*2</t>
  </si>
  <si>
    <t>"m.č.4032:" 6,9+1,0*0,15</t>
  </si>
  <si>
    <t>"m.č.4034:" 7,8</t>
  </si>
  <si>
    <t>"m.č.4035a:" 114,2+1,0*0,15*4+0,9*0,15*3+0,8*0,15+2,275*0,17</t>
  </si>
  <si>
    <t>"m.č.4035b" 19,6</t>
  </si>
  <si>
    <t>"m.č.4038:" 7,8</t>
  </si>
  <si>
    <t>"m.č.5031:" 22,8+6,4*0,15</t>
  </si>
  <si>
    <t>"m.č.5034:" 13,7</t>
  </si>
  <si>
    <t>"m.č.5131:" 22,8+6,4*0,15</t>
  </si>
  <si>
    <t>"m.č.5134:" 13,7</t>
  </si>
  <si>
    <t>"m.č.6031:" 22,8+(7,0+2,0*2)*0,1+1,0*0,15*2</t>
  </si>
  <si>
    <t>"m.č.6034:" 13,7</t>
  </si>
  <si>
    <t>"m.č.6131:" 22,8+(7,0+2,0*2)*0,1+1,0*0,15*2</t>
  </si>
  <si>
    <t>"m.č.6134:" 13,7</t>
  </si>
  <si>
    <t>"m.č.5005a:" 29,8+0,8*0,15*2+3,2*0,15</t>
  </si>
  <si>
    <t>"m.č.5005b:" 99,2+1,3*0,2*14+3,2*0,17</t>
  </si>
  <si>
    <t>"m.č.5005c:" 25,3+1,3*0,2*2+3,5*0,2</t>
  </si>
  <si>
    <t>"m.č.5005d:" 53,1+1,0*0,15+1,4*0,15+1,3*0,2*2+3,2*0,17</t>
  </si>
  <si>
    <t>"m.č.5005e:" 52,3+0,9*0,15</t>
  </si>
  <si>
    <t>"m.č.5007:" 11,0+1,0*0,15</t>
  </si>
  <si>
    <t>"m.č.5008:" 11,5+1,3*0,15</t>
  </si>
  <si>
    <t>"m.č.5009:" 11,6+0,9*0,15</t>
  </si>
  <si>
    <t>"m.č.5011:" 22,4</t>
  </si>
  <si>
    <t>"m.č.5013:" 21,6</t>
  </si>
  <si>
    <t>"m.č.5015:" 22,8</t>
  </si>
  <si>
    <t>"m.č.5017:" 21,7</t>
  </si>
  <si>
    <t>"m.č.5019:" 21,6</t>
  </si>
  <si>
    <t>"m.č.5021:" 21,6</t>
  </si>
  <si>
    <t>"m.č.5023:" 21,7</t>
  </si>
  <si>
    <t>"m.č.5025:" 21,2</t>
  </si>
  <si>
    <t>"m.č.5027:" 21,6</t>
  </si>
  <si>
    <t>"m.č.5029:" 21,6</t>
  </si>
  <si>
    <t>"m.č.5036:" 21,6</t>
  </si>
  <si>
    <t>"m.č.5038:" 21,6</t>
  </si>
  <si>
    <t>"m.č.5040:" 21,6</t>
  </si>
  <si>
    <t>"m.č.5049:" 6,6</t>
  </si>
  <si>
    <t>"m.č.5050:" 5,1+0,9*0,15</t>
  </si>
  <si>
    <t>"m.č.5052:" 7,0+1,0*0,15</t>
  </si>
  <si>
    <t>"m.č.5056:" 26,3</t>
  </si>
  <si>
    <t>"m.č.5058a:" 35,5</t>
  </si>
  <si>
    <t>"m.č.5059:" 21,8</t>
  </si>
  <si>
    <t>"m.č.5061:" 21,8</t>
  </si>
  <si>
    <t>"m.č.5063:" 23,7</t>
  </si>
  <si>
    <t>"m.č.5065:" 41,3+0,9*0,2*5+0,8*0,12*2</t>
  </si>
  <si>
    <t>"m.č.5066:" 16,5+0,9*0,2*2+2,4*0,15</t>
  </si>
  <si>
    <t>"m.č.5067:" 24,8+0,8*0,15</t>
  </si>
  <si>
    <t>"m.č.5105a:" 29,8+0,8*0,15*2+1,4*0,15</t>
  </si>
  <si>
    <t>"m.č.5105b:" 99,2+3,2*0,15*2+1,3*0,2*13</t>
  </si>
  <si>
    <t>"m.č.5105c:" 25,3+3,5*0,2+1,3*0,2*2</t>
  </si>
  <si>
    <t>"m.č.5105d:" 53,1+0,9*0,15+1,3*0,2*4</t>
  </si>
  <si>
    <t>"m.č.5105e:" 52,3+3,2*0,15+0,9*0,15+1,3*0,2*4</t>
  </si>
  <si>
    <t>"m.č.5107:" 11,0+1,0*0,15</t>
  </si>
  <si>
    <t>"m.č.5108:" 11,5+1,3*0,15</t>
  </si>
  <si>
    <t>"m.č.5109:" 11,6+1,0*0,15</t>
  </si>
  <si>
    <t>"m.č.5111:" 22,4</t>
  </si>
  <si>
    <t>"m.č.5113:" 21,6</t>
  </si>
  <si>
    <t>"m.č.5115:" 22,8</t>
  </si>
  <si>
    <t>"m.č.5117:" 21,7</t>
  </si>
  <si>
    <t>"m.č.5119:" 21,6</t>
  </si>
  <si>
    <t>"m.č.5121:" 21,6</t>
  </si>
  <si>
    <t>"m.č.5123:" 21,7</t>
  </si>
  <si>
    <t>"m.č.5125:" 21,2</t>
  </si>
  <si>
    <t>"m.č.5127:" 21,6</t>
  </si>
  <si>
    <t>"m.č.5129:" 21,6</t>
  </si>
  <si>
    <t>"m.č.5136:" 21,6</t>
  </si>
  <si>
    <t>"m.č.5138:" 21,6</t>
  </si>
  <si>
    <t>"m.č.5140:" 21,6</t>
  </si>
  <si>
    <t>"m.č.5148a:" 24,8+1,0*0,15</t>
  </si>
  <si>
    <t>"m.č.5148b:" 5,9+1,0*0,2</t>
  </si>
  <si>
    <t>"m.č.5149:" 6,6</t>
  </si>
  <si>
    <t>"m.č.5150:" 6,1+0,9*0,15</t>
  </si>
  <si>
    <t>"m.č.5152:" 7,0+1,0*0,15</t>
  </si>
  <si>
    <t>"m.č.5157:" 37,4</t>
  </si>
  <si>
    <t>"m.č.5159:" 21,8</t>
  </si>
  <si>
    <t>"m.č.5161:" 21,8</t>
  </si>
  <si>
    <t>"m.č.5163:" 23,7</t>
  </si>
  <si>
    <t>"m.č.5165:" 42,1+3,0*0,15+0,9*0,2*6+0,8*0,15*4</t>
  </si>
  <si>
    <t>"m.č.5166:" 16,5+2,4*0,15+0,9*0,2*2</t>
  </si>
  <si>
    <t>"m.č.6005a:" 29,8+0,8*0,15*2+3,2*0,15</t>
  </si>
  <si>
    <t>"m.č.6005b:" 99,2+1,3*0,2*14+3,2*0,17</t>
  </si>
  <si>
    <t>"m.č.6005c:" 25,3+1,3*0,2*2+3,5*0,2</t>
  </si>
  <si>
    <t>"m.č.6005d:" 53.1+1,0*0,15+1,4*0,15+1,3*0,2*2+3,2*0,17</t>
  </si>
  <si>
    <t>"m.č.6005e:" 52,3+0,9*0,15</t>
  </si>
  <si>
    <t>"m.č.6007:" 10,0+1,0*0,15</t>
  </si>
  <si>
    <t>"m.č.6008:" 11,5+1,3*0,15</t>
  </si>
  <si>
    <t>"m.č.6009:" 11,6+0,9*0,15</t>
  </si>
  <si>
    <t>"m.č.6011:" 22,4</t>
  </si>
  <si>
    <t>"m.č.6013:" 21,6</t>
  </si>
  <si>
    <t>"m.č.6015:" 22,8</t>
  </si>
  <si>
    <t>"m.č.6017:" 21,7</t>
  </si>
  <si>
    <t>"m.č.6019:" 21,6</t>
  </si>
  <si>
    <t>"m.č.6021:" 21,6</t>
  </si>
  <si>
    <t>"m.č.6023:" 21,7</t>
  </si>
  <si>
    <t>"m.č.6025:" 21,2</t>
  </si>
  <si>
    <t>"m.č.6027:" 21,6</t>
  </si>
  <si>
    <t>"m.č.6029:" 21,6</t>
  </si>
  <si>
    <t>"m.č.6036:" 21,6</t>
  </si>
  <si>
    <t>"m.č.6038:" 21,6</t>
  </si>
  <si>
    <t>"m.č.6040:" 21,6</t>
  </si>
  <si>
    <t>"m.č.6042:" 23,1</t>
  </si>
  <si>
    <t>"m.č.6043:" 8,8+1,0*0,2</t>
  </si>
  <si>
    <t>"m.č.6049:" 6,5</t>
  </si>
  <si>
    <t>"m.č.6050:" 6,5+0,9*0,15</t>
  </si>
  <si>
    <t>"m.č.6052:" 5,7+1,0*0,15</t>
  </si>
  <si>
    <t>"m.č.6057:" 36,9</t>
  </si>
  <si>
    <t>"m.č.6059:" 21,8</t>
  </si>
  <si>
    <t>"m.č.6061:" 21,8</t>
  </si>
  <si>
    <t>"m.č.6063:" 23,7</t>
  </si>
  <si>
    <t>"m.č.6065:" 41,2+0,9*0,2*5+0,8*0,12*2</t>
  </si>
  <si>
    <t>"m.č.6066:" 16,5+0,9*0,2*2+2,4*0,15</t>
  </si>
  <si>
    <t>"m.č.6067:" 24,8+0,8*0,15</t>
  </si>
  <si>
    <t>"m.č.6105a:" 29,8+0,8*0,15*2+1,4*0,15</t>
  </si>
  <si>
    <t>"m.č.6105b:" 99,2+3,2*0,15*2+1,3*0,2*13</t>
  </si>
  <si>
    <t>"m.č.6105c:" 25,3+3,5*0,2+1,3*0,2*2</t>
  </si>
  <si>
    <t>"m.č.6105d:" 53,1+0,9*0,15+1,3*0,2*4</t>
  </si>
  <si>
    <t>"m.č.6105e:" 52,3+3,2*0,15+0,9*0,15+1,3*0,2*4</t>
  </si>
  <si>
    <t>"m.č.6107:" 10,0+1,0*0,15</t>
  </si>
  <si>
    <t>"m.č.6108:" 11,5+1,3*0,15</t>
  </si>
  <si>
    <t>"m.č.6109:" 11,6+1,0*0,15</t>
  </si>
  <si>
    <t>"m.č.6111:" 22,4</t>
  </si>
  <si>
    <t>"m.č.6113:" 21,6</t>
  </si>
  <si>
    <t>"m.č.6115:" 22,8</t>
  </si>
  <si>
    <t>"m.č.6117:" 21,7</t>
  </si>
  <si>
    <t>"m.č.6119:" 21,6</t>
  </si>
  <si>
    <t>"m.č.6121:" 21,6</t>
  </si>
  <si>
    <t>"m.č.6123:" 21,7</t>
  </si>
  <si>
    <t>"m.č.6125:" 21,2</t>
  </si>
  <si>
    <t>"m.č.6127:" 21,6</t>
  </si>
  <si>
    <t>"m.č.6129:" 21,6</t>
  </si>
  <si>
    <t>"m.č.6136:" 21,6</t>
  </si>
  <si>
    <t>"m.č.6138:" 21,6</t>
  </si>
  <si>
    <t>"m.č.6140:" 21,6</t>
  </si>
  <si>
    <t>"m.č.6142:" 23,7</t>
  </si>
  <si>
    <t>"m.č.6143:" 7,0+1,0*0,2</t>
  </si>
  <si>
    <t>"m.č.6149:" 6,6</t>
  </si>
  <si>
    <t>"m.č.6150:" 6,5+0,9*0,15</t>
  </si>
  <si>
    <t>"m.č.6152:" 5,7+1,0*0,15</t>
  </si>
  <si>
    <t>"m.č.6157:" 33,5</t>
  </si>
  <si>
    <t>"m.č.6159:" 21,8</t>
  </si>
  <si>
    <t>"m.č.6161:" 21,8</t>
  </si>
  <si>
    <t>"m.č.6163:" 23,7</t>
  </si>
  <si>
    <t>"m.č.6165:" 42,1+3,0*0,15+0,9*0,2*6+0,8*0,15*4</t>
  </si>
  <si>
    <t>"m.č.6166:" 16,5+2,4*0,15+0,9*0,2*2</t>
  </si>
  <si>
    <t>"m.č.6167:" 24,8+0,8*0,15</t>
  </si>
  <si>
    <t>"m.č.4039:" 25,7+1,9*0,1</t>
  </si>
  <si>
    <t>"m.č.4040:" 4,4</t>
  </si>
  <si>
    <t>"m.č.5033:" 15,6+1,0*0,15</t>
  </si>
  <si>
    <t>"m.č.5069:" 27,1</t>
  </si>
  <si>
    <t>"m.č.5070:" 22,7</t>
  </si>
  <si>
    <t>"m.č.5071:" 22,7</t>
  </si>
  <si>
    <t>"m.č.5072:" 26,8</t>
  </si>
  <si>
    <t>"m.č.5073:" 20,0</t>
  </si>
  <si>
    <t>"m.č.5080:" 28,6</t>
  </si>
  <si>
    <t>"m.č.5133:" 15,6+1,0*0,15</t>
  </si>
  <si>
    <t xml:space="preserve">"m.č.5167:" 24,8+0,8*0,15 </t>
  </si>
  <si>
    <t>"m.č.5169:" 27,1</t>
  </si>
  <si>
    <t>"m.č.5170:"22,7</t>
  </si>
  <si>
    <t>"m.č.5171:"22,5</t>
  </si>
  <si>
    <t>"m.č.5172:"26,8</t>
  </si>
  <si>
    <t>"m.č.5173:"20,0</t>
  </si>
  <si>
    <t>"m.č.5180:"29,4</t>
  </si>
  <si>
    <t>"m.č.6033:" 21,1+1,0*0,15</t>
  </si>
  <si>
    <t>"m.č.6069:" 27,1</t>
  </si>
  <si>
    <t>"m.č.6070:" 22,7</t>
  </si>
  <si>
    <t>"m.č.6071:" 22,7</t>
  </si>
  <si>
    <t>"m.č.6072:" 26,8</t>
  </si>
  <si>
    <t>"m.č.6073:" 20,0</t>
  </si>
  <si>
    <t>"m.č.6080:" 25,6</t>
  </si>
  <si>
    <t>"m.č.6133:" 15,6+1,0*0,15</t>
  </si>
  <si>
    <t>"m.č.6169:" 27,1</t>
  </si>
  <si>
    <t>"m.č.6170:"22,7</t>
  </si>
  <si>
    <t>"m.č.6171:"22,5</t>
  </si>
  <si>
    <t>"m.č.6172:"26,8</t>
  </si>
  <si>
    <t>"m.č.6173:"20,0</t>
  </si>
  <si>
    <t>"m.č.6180:"25,6</t>
  </si>
  <si>
    <t>4824,282*1,05 'Přepočtené koeficientem množství</t>
  </si>
  <si>
    <t>102</t>
  </si>
  <si>
    <t>713121211</t>
  </si>
  <si>
    <t>Montáž izolace tepelné podlah volně kladenými okrajovými pásky</t>
  </si>
  <si>
    <t>327488066</t>
  </si>
  <si>
    <t>103</t>
  </si>
  <si>
    <t>28340-R02</t>
  </si>
  <si>
    <t>pásek okrajový z pěnového polyetylenu tl.10 mm s PE folií, šíře 105 - 125 mm</t>
  </si>
  <si>
    <t>-1789039902</t>
  </si>
  <si>
    <t>"m.č.4024b:" )4,9+3,425ú*2</t>
  </si>
  <si>
    <t>"m.č.4030-4034:" (2,265+7,15+3,35*4+1,9+1,625+2,05+1,575+1,725)*2</t>
  </si>
  <si>
    <t>"m.č.4035a:" 1,8+6,25+0,45+0,6+4,5+12,85+0,15+0,45*4+0,6+6,45+0,6+5,05+29,9+0,45*8</t>
  </si>
  <si>
    <t>"m.č.4035b:" 8,15*2+0,45*2</t>
  </si>
  <si>
    <t>"m.č.4036-4038:" (2,775*2+1,6+145+0,9+2,8)*2</t>
  </si>
  <si>
    <t>"m.č.4039-4041:" (7,2*2+5,3*2+2,25+3,2)*2+(0,45+0,9)*2</t>
  </si>
  <si>
    <t>"m.č.4042,4043:" (6,525+5,4+3,75+2,45)*2+0,4*4*2</t>
  </si>
  <si>
    <t>"m.č.4044, 4054:" 6,45+0,15*2+(0,45+0,9)*2+0,45*4</t>
  </si>
  <si>
    <t>"m.č.4045-4051:" 2,6+9,3+0,45*4*4</t>
  </si>
  <si>
    <t>"m.č.5005a:" (3,4+8,775)*2</t>
  </si>
  <si>
    <t>"m.č.5005b,5031,5005c:" (28,8+0,15*2+1,65+4,675+8,2)*2-3,2*2+0,45*2</t>
  </si>
  <si>
    <t>"m.č.5005d, e:" 16,7+10,2+8,1*2+6,45</t>
  </si>
  <si>
    <t>"m.č.5007-5010:" (3,425*2+3,225+3,25+4,975+1,8+2,35*2)</t>
  </si>
  <si>
    <t>"m.č.5015,5017,5023,5025:" (3,6+3,475*2+3,425+0,15*4+7,75*4+1,6*4+0,5*4*2)*2</t>
  </si>
  <si>
    <t>"m.č.5016,5018,5024,5026:" (1,6+2,6)*2*4</t>
  </si>
  <si>
    <t>"m.č.5011,5013,5019,5021,5027,5029,5036,5038,5040:" (3,5+3,4*8+7,875*9+0,15*91,6*9+0,5*9*2)*2</t>
  </si>
  <si>
    <t>"m.č.5012,5014,5020,5022,5028,5030.5037,5039,5041:" (1,6+2,6)*2*9</t>
  </si>
  <si>
    <t>"m.č.5032-5035:" (3,375+3,35+2,45+3,525+6,275+4,7*2+6,275)*2</t>
  </si>
  <si>
    <t>"m.č.5049-5051:" (2,75*2+2,425+1,8+3,25)*2</t>
  </si>
  <si>
    <t>"m.č.5052:" (1,675+4,1275)*2</t>
  </si>
  <si>
    <t>"m.č.5053-5056:" (1,3*3+1,05+2,075*2+1,825*2)*2</t>
  </si>
  <si>
    <t>"m.č.5058a,5058b:" (4,2+7,875+2,15+2,0)*2</t>
  </si>
  <si>
    <t>"m.č.5058a,5059,5061,5063:" (5,55+3,5*2+4,175+7,75*4+1,6*3+0,5*3*2+2,4+1,6*2+0,6+0,5*2)*2</t>
  </si>
  <si>
    <t>"m.č.5058b:" (2,25+2,2)*2</t>
  </si>
  <si>
    <t>"m.č.5060,5062:" (1,6+2,6)*2*2</t>
  </si>
  <si>
    <t>"m.č.5064:" (2,425+2,6)*2</t>
  </si>
  <si>
    <t>"m.č.5065,5066:" (4,325+19,25)*2-3,2</t>
  </si>
  <si>
    <t>"m.č.5068:" (2,05+1,75)*2</t>
  </si>
  <si>
    <t>"m.č.5067,5069-5072:" (8,175*6+3,625+3,325+2,8+2,8+3,3+2,475)*2</t>
  </si>
  <si>
    <t>"m.č.5074-5079:" (1,8+1,7*2+2,075+1,05+0,9+1,9+1,975+1,7*2+0,9+0,95)*2</t>
  </si>
  <si>
    <t>"m.č.5080:" (8,275+3,55)*2</t>
  </si>
  <si>
    <t>"m.č.5105a:" (3,4+8,775)*2</t>
  </si>
  <si>
    <t>"m.č.5105b,5131,5105c:" (28,8+0,15*2+1,65+4,675+8,2)*2-3,2*2+0,45*2</t>
  </si>
  <si>
    <t>"m.č.5105d, e:" 16,7+10,2+8,1*2+6,45</t>
  </si>
  <si>
    <t>"m.č.5107-5110:" (3,425*2+3,225+3,25+4,975+1,8+2,35*2)</t>
  </si>
  <si>
    <t>"m.č.5111,5113,5119,5121,5127,5129,5136,5138,5140:" (3,5+3,4*9+0,15*2+7,875*9+1,6+0,5*9*2)*2</t>
  </si>
  <si>
    <t>"m.č.5112,5114,5120,5122,5128,5130,5137,5139,5141:" (1,6+2,6)*2*9</t>
  </si>
  <si>
    <t>"m.č.5115,5117,5123,5125:" (3,6+3,475*2+3,425+7,75*4+0,15*4+1,6*2+0,5*4*2)*2</t>
  </si>
  <si>
    <t>"m.ř.5116,5118,5124,5126:" (1,6+2,6)*2*4</t>
  </si>
  <si>
    <t>"m.č.5132-5135:" (3,375+3,325*2+3,525+6,275+4,7*2+6,275)*2</t>
  </si>
  <si>
    <t>"m.č.5148a, 5148b:" (4,2+7,875+2,35+2,85)*2</t>
  </si>
  <si>
    <t>"m.č.5149-5151:" (2,75*2+2,425+1,8+3,25)*2</t>
  </si>
  <si>
    <t>"m.č.5152:" (1,675+4,1275)*2</t>
  </si>
  <si>
    <t>"m.č.5153-5156:" (1,3*3+1,05+2,075*2+1,825*2)*2</t>
  </si>
  <si>
    <t>"m.č.5157,5159,5161,5163:" (5,55+3,5*2+4,175+7,75*4+1,6*4+0,5*4*2)*2</t>
  </si>
  <si>
    <t>"m.č.5158:" (2,25+2,2)*2</t>
  </si>
  <si>
    <t>"m.č.6160,6162:" (1,6+2,6)*2*2</t>
  </si>
  <si>
    <t>"m.ř.5164:" (2,425+2,6)*2</t>
  </si>
  <si>
    <t>"m.č.5165,5166:" (4,325+19,25)*2-3,2</t>
  </si>
  <si>
    <t>"m.č.5168:" (2,05+1,75)*2</t>
  </si>
  <si>
    <t>"m.č.5167,5169-5172:" (8,175*6+3,625+3,325+2,8+2,8+3,3+2,475)*2</t>
  </si>
  <si>
    <t>"m.č.5174-5179:" (1,8+1,7*2+2,075+1,05+0,9+1,9+1,975+1,7*2+0,9+0,95)*2</t>
  </si>
  <si>
    <t>"m.č.5180:" (8,275+3,55)*2</t>
  </si>
  <si>
    <t>"m.č.6005a:" (3,4+8,775)*2</t>
  </si>
  <si>
    <t>"m.č.6005b,6031,6005c:" (28,8+0,15*2+1,65+4,675+8,2)*2-3,2*2+0,45*2</t>
  </si>
  <si>
    <t>"m.č.6005d, e:" 16,7+10,2+8,1*2+6,45</t>
  </si>
  <si>
    <t>"m.č.6007-6010:" (3,425*2+3,225+3,25+4,975+1,8+2,35*2)</t>
  </si>
  <si>
    <t>"m.č.6015,6017,6023,6025:" (3,6+3,475*2+3,425+0,15*4+7,75*4+1,6*4+0,5*4*2)*2</t>
  </si>
  <si>
    <t>"m.č.6016,6018,6024,6026:" (1,6+2,6)*2*4</t>
  </si>
  <si>
    <t>"m.č.6011,6013,6019,6021,6027,6029,6036,6038,6040:" (3,5+3,4*8+7,875*9+0,15*91,6*9+0,5*9*2)*2</t>
  </si>
  <si>
    <t>"m.č.6012,6014,6020,6022,6028,6030.6037,6039,6041:" (1,6+2,6)*2*9</t>
  </si>
  <si>
    <t>"m.č.6032-6035:" (3,375+3,35+2,45+3,525+6,275+4,7*2+6,275)*2</t>
  </si>
  <si>
    <t>"m.č.6042,6043:" (4,2+7,875+2,175+3,85+0,45)*2</t>
  </si>
  <si>
    <t>"m.č.6049-6051:" (2,75*2+2,425+1,8+3,25)*2</t>
  </si>
  <si>
    <t>"m.č.6052:" (1,675+4,1275)*2</t>
  </si>
  <si>
    <t>"m.č.6053-6056:" (1,3*3+1,05+2,075*2+1,825*2)*2</t>
  </si>
  <si>
    <t>"m.č.6057,6058:" (4,2+7,875+2,15+2,0)*2</t>
  </si>
  <si>
    <t>"m.č.6059,6061,6060,6062:" (3,5*2+7,825*2+0,15*2+1,6+0,5*2+1,6*2+2,6*2)*2</t>
  </si>
  <si>
    <t>"m.č.6063,6064:" (3,375+7,825+2,425+0,5*2+2,425+2,6)*2</t>
  </si>
  <si>
    <t>"m.č.6065,6066:" (4,325+19,25)*2-3,2</t>
  </si>
  <si>
    <t>"m.č.6068:" (2,05+1,75)*2</t>
  </si>
  <si>
    <t>"m.č.6067,6069-6073:" (8,175*6+3,625+3,325+2,8*2+3,3+2,475)*2</t>
  </si>
  <si>
    <t>"m.č.6074-6079:" (1,8+1,7*2+2,075+1,05+0,9+1,9+1,975+1,7*2+0,9+0,95)*2</t>
  </si>
  <si>
    <t>"m.č.6080:" (8,275+3,55)*2</t>
  </si>
  <si>
    <t>"m.č.6105a:" (3,4+8,775)*2</t>
  </si>
  <si>
    <t>"m.č.6105b,6131,6105c:" (28,8+0,15*2+1,65+4,675+8,2)*2-3,2*2+0,45*2</t>
  </si>
  <si>
    <t>"m.č.6105d, e:" 16,7+10,2+8,1*2+6,45</t>
  </si>
  <si>
    <t>"m.č.6107-6110:" (3,425*2+3,225+3,25+4,975+1,8+2,35*2)</t>
  </si>
  <si>
    <t>"m.č.6111,6113,6119,6121,6127,6129,6136,6138,6140:" (3,5+3,4*9+0,15*2+7,875*9+1,6+0,5*9*2)*2</t>
  </si>
  <si>
    <t>"m.č.6112,6114,6120,6122,6128,6130,6137,6139,6141:" (1,6+2,6)*2*9</t>
  </si>
  <si>
    <t>"m.č.6115,6117,6123,6125:" (3,6+3,475*2+3,425+7,75*4+0,15*4+1,6*2+0,5*4*2)*2</t>
  </si>
  <si>
    <t>"m.ř.6116,6118,6124,6126:" (1,6+2,6)*2*4</t>
  </si>
  <si>
    <t>"m.č.6132-6135:" (3,375+3,325*2+3,525+6,275+4,7*2+6,275)*2</t>
  </si>
  <si>
    <t>"m.č.6142,6143:" (4,2+7,875+2,175+3,85)*2</t>
  </si>
  <si>
    <t>"m.č.6149-6151:" (2,75*2+2,425+1,8+3,25)*2</t>
  </si>
  <si>
    <t>"m.č.6152:" (1,675+4,1275)*2</t>
  </si>
  <si>
    <t>"m.č.6153-6156:" (1,3*3+1,05+2,075*2+1,825*2)*2</t>
  </si>
  <si>
    <t>"m.č.6157,6159,6161,6163:" (5,55+3,5*2+4,175+7,75*4+1,6*4+0,5*4*2)*2</t>
  </si>
  <si>
    <t>"m.č.6158:" (2,25+2,2)*2</t>
  </si>
  <si>
    <t>"m.č.6165,6166:" (4,325+19,25)*2-3,2</t>
  </si>
  <si>
    <t>"m.č.6168:" (2,05+1,75)*2</t>
  </si>
  <si>
    <t>"m.č.6174-6179:" (1,8+1,7*2+2,075+1,05+0,9+1,9+1,975+1,7*2+0,9+0,95)*2</t>
  </si>
  <si>
    <t>"m.č.6180:" (8,275+3,55)*2</t>
  </si>
  <si>
    <t>5830,34*1,05 'Přepočtené koeficientem množství</t>
  </si>
  <si>
    <t>104</t>
  </si>
  <si>
    <t>713191132</t>
  </si>
  <si>
    <t>Montáž izolace tepelné podlah, stropů vrchem nebo střech překrytí separační fólií z PE</t>
  </si>
  <si>
    <t>-100815208</t>
  </si>
  <si>
    <t>"713121111:" 5265,157</t>
  </si>
  <si>
    <t>105</t>
  </si>
  <si>
    <t>28323020</t>
  </si>
  <si>
    <t>fólie separační PE 2 x 50 m</t>
  </si>
  <si>
    <t>1802429674</t>
  </si>
  <si>
    <t>5265,157*1,1 'Přepočtené koeficientem množství</t>
  </si>
  <si>
    <t>106</t>
  </si>
  <si>
    <t>998713204</t>
  </si>
  <si>
    <t>Přesun hmot procentní pro izolace tepelné v objektech v do 36 m</t>
  </si>
  <si>
    <t>-1867086187</t>
  </si>
  <si>
    <t>714</t>
  </si>
  <si>
    <t>Akustická a protiotřesová opatření</t>
  </si>
  <si>
    <t>107</t>
  </si>
  <si>
    <t>714183002</t>
  </si>
  <si>
    <t>Montáž pohltivých desek na sraz volně stropů a stěn</t>
  </si>
  <si>
    <t>168928076</t>
  </si>
  <si>
    <t>"m.č.5058a:" 7,9*3,425</t>
  </si>
  <si>
    <t>"m.č.5157:" 7,9*3,425</t>
  </si>
  <si>
    <t>"m.č.6057:" 7,9*3,425</t>
  </si>
  <si>
    <t>"m.č.6157:" 7,9*3,425</t>
  </si>
  <si>
    <t>108</t>
  </si>
  <si>
    <t>63150966</t>
  </si>
  <si>
    <t>pás tepelně izolační příčkový akustický λ=0,036-0,037 tl 50mm</t>
  </si>
  <si>
    <t>-2054728452</t>
  </si>
  <si>
    <t>108,232*1,05 'Přepočtené koeficientem množství</t>
  </si>
  <si>
    <t>109</t>
  </si>
  <si>
    <t>998714204</t>
  </si>
  <si>
    <t>Přesun hmot procentní pro akustická a protiotřesová opatření v objektech v do 36 m</t>
  </si>
  <si>
    <t>1559381090</t>
  </si>
  <si>
    <t>763</t>
  </si>
  <si>
    <t>Konstrukce suché výstavby</t>
  </si>
  <si>
    <t>110</t>
  </si>
  <si>
    <t>763113-R1</t>
  </si>
  <si>
    <t>SDK příčka instalační tl min.170, zdvojený profil CW+UW 50 desky 2xH2 12,5 s dvojitou izolací 40 mm, EI min.60</t>
  </si>
  <si>
    <t>1265176532</t>
  </si>
  <si>
    <t>Viz Tabulky podhledů</t>
  </si>
  <si>
    <t>SDK 4 - SDK příčka nadpraží prosklených stěn</t>
  </si>
  <si>
    <t>"m.č.5005b:" 3,2*0,75*2</t>
  </si>
  <si>
    <t>"m.č.5005e:" 3,2*0,75*2</t>
  </si>
  <si>
    <t>"m.č.5065:" 2,4*0,75+3,0*0,75</t>
  </si>
  <si>
    <t>"m.č.5105b:" 3,2*0,75*2</t>
  </si>
  <si>
    <t>"m.č.5105e:" 3,2*0,75*2</t>
  </si>
  <si>
    <t>"m.č.5165:" 2,4*0,75+3,0*0,75</t>
  </si>
  <si>
    <t>"m.č.6005b:" 3,2*0,75*2</t>
  </si>
  <si>
    <t>"m.č.6005e:" 3,2*0,75*2</t>
  </si>
  <si>
    <t>"m.č.6065:" 2,4*0,75+3,0*0,75</t>
  </si>
  <si>
    <t>"m.č.6105b:" 3,2*0,75*2</t>
  </si>
  <si>
    <t>"m.č.6105e:" 3,2*0,75*2</t>
  </si>
  <si>
    <t>"m.č.6165:" 2,4*0,75+3,0*0,75</t>
  </si>
  <si>
    <t>111</t>
  </si>
  <si>
    <t>763111717</t>
  </si>
  <si>
    <t>SDK příčka základní penetrační nátěr (oboustranně)</t>
  </si>
  <si>
    <t>547403093</t>
  </si>
  <si>
    <t>112</t>
  </si>
  <si>
    <t>763431011</t>
  </si>
  <si>
    <t>Montáž minerálního podhledu s vyjímatelnými panely vel. do 0,36 m2 na zavěšený polozapuštěný rošt</t>
  </si>
  <si>
    <t>827787520</t>
  </si>
  <si>
    <t>113</t>
  </si>
  <si>
    <t>59036-R4.2</t>
  </si>
  <si>
    <t>Rastr R4b - panel akustický ze skelných vláken, hygienický, 600x600x15 mm, Podrobný popis viz PD</t>
  </si>
  <si>
    <t>-1062716872</t>
  </si>
  <si>
    <t>Viz. PD stavební část - výkresy podhledů 4.NP-6.NP, výkresy řezů a Tech.zpr.</t>
  </si>
  <si>
    <t>"m.č.4032:" 6,9</t>
  </si>
  <si>
    <t>"m.č.4035:" 7,8</t>
  </si>
  <si>
    <t>"m.č.5007-část:" 11,0-1,2*3,225</t>
  </si>
  <si>
    <t>"m.č.5008-část:" 11,5-1,2*3,25</t>
  </si>
  <si>
    <t>"m.č.5009:" 11,6</t>
  </si>
  <si>
    <t>"m.č.5010:" 4,2</t>
  </si>
  <si>
    <t>"m.č.5012,5014,5016,5018,5020,5022,5024,5026,5028,5030,5037,5039,5041,5057,5058b,5060,5062,5064:" 4,2*18</t>
  </si>
  <si>
    <t>"m.č.5050:" 5,1</t>
  </si>
  <si>
    <t>"m.č.5051:" 8,6</t>
  </si>
  <si>
    <t>"m.č.5052:" 7,0</t>
  </si>
  <si>
    <t>"m.č.5056:" 26,3+3,5*0,25</t>
  </si>
  <si>
    <t>"m.č.5107-část:" 11,0-1,2*1,2*3,225</t>
  </si>
  <si>
    <t>"m.č.5108-část:" 11,5-1,2*3,25</t>
  </si>
  <si>
    <t>"m.č.5110:" 4,2</t>
  </si>
  <si>
    <t>"m.č.5112,5114,5115,5118,5120,5122,5124,5126,5128,5130,5137,5139,5141,5158,5160,5162,5164:" 4,2*17</t>
  </si>
  <si>
    <t>"m.č.5148a:" 24,8*3,6*0,25</t>
  </si>
  <si>
    <t>"m.č.5148b:" 5,9</t>
  </si>
  <si>
    <t>"m.č.5150:" 5,1</t>
  </si>
  <si>
    <t>"m.č.5151:" 8,6</t>
  </si>
  <si>
    <t>"m.č.5152:" 7,0</t>
  </si>
  <si>
    <t>"m.č.5112,5114,5115,5118,5120,5122,5124,5126,5128,5130,5137,5139,5141,5160,5162,5164:" 4,2*16</t>
  </si>
  <si>
    <t>"m.č.58b:" 5,0</t>
  </si>
  <si>
    <t>"m.č.6007-část:" 10,0-1,2*2,925</t>
  </si>
  <si>
    <t>"m.č.6008-část:" 11,5-1,2*3,25</t>
  </si>
  <si>
    <t>"m.č.6009:" 11,6</t>
  </si>
  <si>
    <t>"m.č.6010:" 4,2</t>
  </si>
  <si>
    <t>"m.č.6012,6014,6016,6018,6020,6022,6024,6026,6028,6030,6037,6039,6041,6060,6062:" 4,2*15</t>
  </si>
  <si>
    <t>"m.č,6042:" 23,1+3,5*0,25</t>
  </si>
  <si>
    <t>"m.č,6043:" 8,8</t>
  </si>
  <si>
    <t>"m.č.6050:" 6,5</t>
  </si>
  <si>
    <t>"m.č.6051:" 8,6</t>
  </si>
  <si>
    <t>"m.č.6052:" 2,7</t>
  </si>
  <si>
    <t>"m.č.6056:" 26,3+3,5*0,25</t>
  </si>
  <si>
    <t>"m.č.6058:" 4,9</t>
  </si>
  <si>
    <t>"m.č.6064:" 6,3</t>
  </si>
  <si>
    <t>"m.č.6107-část:" 10,0-1,2*1,2*2,925</t>
  </si>
  <si>
    <t>"m.č.6108-část:" 11,5-1,2*3,25</t>
  </si>
  <si>
    <t>"m.č.6110:" 4,2</t>
  </si>
  <si>
    <t>"m.č.6112,6114,6115,6118,6120,6122,6124,6126,6128,6130,6137,6139,6141,6160,6162:" 4,2*15</t>
  </si>
  <si>
    <t>"m.č.6148a:" 24,8*3,6*0,25</t>
  </si>
  <si>
    <t>"m.č.6148b:" 5,9</t>
  </si>
  <si>
    <t>"m.č.6150:" 5,1</t>
  </si>
  <si>
    <t>"m.č.6151:" 8,6</t>
  </si>
  <si>
    <t>"m.č.6152:" 7,0</t>
  </si>
  <si>
    <t>"m.č.6158:" 5,0</t>
  </si>
  <si>
    <t>"m.č.6164:" 6,3</t>
  </si>
  <si>
    <t>114</t>
  </si>
  <si>
    <t>59036-R5</t>
  </si>
  <si>
    <t>Rastr R5 - panel akustický ze skelných vláken, 1200x300x20 mm, Podrobný popis viz PD</t>
  </si>
  <si>
    <t>-317714931</t>
  </si>
  <si>
    <t>4.NP-2.fáze:</t>
  </si>
  <si>
    <t>"m.č.4036:" 5,0</t>
  </si>
  <si>
    <t>"m.č.5053:" 2,7</t>
  </si>
  <si>
    <t>"m.č.5055:" 2,6</t>
  </si>
  <si>
    <t>"m.č.5056:" 1,9</t>
  </si>
  <si>
    <t>"m.č.5074:" 3,5</t>
  </si>
  <si>
    <t>"m.č.5076:" 1,5</t>
  </si>
  <si>
    <t>"m.č.5077:" 3,8</t>
  </si>
  <si>
    <t>"m.č.5078:" 1,7</t>
  </si>
  <si>
    <t>"m.č.5079:" 1,6</t>
  </si>
  <si>
    <t>"m.č.5153:" 2,7</t>
  </si>
  <si>
    <t>"m.č.5155:" 2,6</t>
  </si>
  <si>
    <t>"m.č.5156:" 1,9</t>
  </si>
  <si>
    <t>"m.č.5174:" 2,6</t>
  </si>
  <si>
    <t>"m.č.5177:" 2,5</t>
  </si>
  <si>
    <t>"m.č.5178:" 2,8</t>
  </si>
  <si>
    <t>"m.č.6053:" 2,7</t>
  </si>
  <si>
    <t>"m.č.6055:" 2,6</t>
  </si>
  <si>
    <t>"m.č.6074:" 3,5</t>
  </si>
  <si>
    <t>"m.č.6076:" 1,5</t>
  </si>
  <si>
    <t>"m.č.6077:" 3,8</t>
  </si>
  <si>
    <t>"m.č.6078:" 1,7</t>
  </si>
  <si>
    <t>"m.č.6153:" 2,7</t>
  </si>
  <si>
    <t>"m.č.6155:" 2,6</t>
  </si>
  <si>
    <t>"m.č.6174:" 1,9</t>
  </si>
  <si>
    <t>"m.č.6177:" 3,9</t>
  </si>
  <si>
    <t>"m.č.6178:" 1,7</t>
  </si>
  <si>
    <t>115</t>
  </si>
  <si>
    <t>59036-R7</t>
  </si>
  <si>
    <t>Rastr R7 - panel akustický ze skelných vláken, 150,300,600 x600,1200 x20 mm, Podrobný popis viz PD</t>
  </si>
  <si>
    <t>-330350261</t>
  </si>
  <si>
    <t>Viz. PD stavební část - výkresy podhledů 4. NP-6.NP, výkresy řezů a Tech.zpr.</t>
  </si>
  <si>
    <t>"m.č.4030:" 17,4+2,625*0,15</t>
  </si>
  <si>
    <t>"m.č.5005a:" 29,8</t>
  </si>
  <si>
    <t>"m.č.5005b:" 99,2</t>
  </si>
  <si>
    <t>"m.č.5005c:" 25,3</t>
  </si>
  <si>
    <t>"m.č.5005d:" 53,1</t>
  </si>
  <si>
    <t>"m.č.5005e:" 52,3+6,45*0,25</t>
  </si>
  <si>
    <t>"m.č.5031:" 22,8</t>
  </si>
  <si>
    <t>"m.č.5065:" 41,3</t>
  </si>
  <si>
    <t>"m.č.5066:" 16,5</t>
  </si>
  <si>
    <t>"m.č.5105a:" 29,8</t>
  </si>
  <si>
    <t>"m.č.5105b:" 99,2</t>
  </si>
  <si>
    <t>"m.č.5105c:" 25,3</t>
  </si>
  <si>
    <t>"m.č.5105d:" 53,1</t>
  </si>
  <si>
    <t>"m.č.5105e:" 52,3+6,45*0,25</t>
  </si>
  <si>
    <t>"m.č.5131:" 22,8</t>
  </si>
  <si>
    <t>"m.č.5165:" 42,1</t>
  </si>
  <si>
    <t>"m.č.5166:" 16,5</t>
  </si>
  <si>
    <t>"m.č.6005a:" 29,8</t>
  </si>
  <si>
    <t>"m.č.6005b:" 99,2</t>
  </si>
  <si>
    <t>"m.č.6005c:" 25,3</t>
  </si>
  <si>
    <t>"m.č.6005d:" 53,1</t>
  </si>
  <si>
    <t>"m.č.6005e:" 52,3+6,45*0,25</t>
  </si>
  <si>
    <t>"m.č.6031:" 22,8</t>
  </si>
  <si>
    <t>"m.č.6065:" 41,2</t>
  </si>
  <si>
    <t>"m.č.6066:" 16,5</t>
  </si>
  <si>
    <t>"m.č.6105a:" 29,8</t>
  </si>
  <si>
    <t>"m.č.6105b:" 99,2</t>
  </si>
  <si>
    <t>"m.č.6105c:" 25,3</t>
  </si>
  <si>
    <t>"m.č.6105d:" 53,1</t>
  </si>
  <si>
    <t>"m.č.6105e:" 52,3+6,45*0,25</t>
  </si>
  <si>
    <t>"m.č.6131:" 22,8</t>
  </si>
  <si>
    <t>"m.č.6165:" 42,1</t>
  </si>
  <si>
    <t>"m.č.6166:" 16,5</t>
  </si>
  <si>
    <t>116</t>
  </si>
  <si>
    <t>763431012</t>
  </si>
  <si>
    <t>Montáž minerálního podhledu s vyjímatelnými panely vel. do 0,72 m2 na zavěšený polozapuštěný rošt</t>
  </si>
  <si>
    <t>-1388962643</t>
  </si>
  <si>
    <t>117</t>
  </si>
  <si>
    <t>59036-R4.1</t>
  </si>
  <si>
    <t>Rastr R4a - panel akustický ze skelných vláken, hygienický,1200x600x15 mm, Podrobný popis viz PD</t>
  </si>
  <si>
    <t>-1978513555</t>
  </si>
  <si>
    <t>Viz. PD stavební část - výkresy podhledů 4.PP-6.NP, výkresy řezů a Tech.zpr.</t>
  </si>
  <si>
    <t>Rastr 4a</t>
  </si>
  <si>
    <t>"m.č.4039:" 25,7+4,775*0,15</t>
  </si>
  <si>
    <t>"m.č.4040:" 4,4+2,4*0,15</t>
  </si>
  <si>
    <t>"m.č.4041:" 7,5</t>
  </si>
  <si>
    <t>"m.č.4042:" 23,4+6,525*0,15</t>
  </si>
  <si>
    <t>"m.č.5007-část:" 1,2*3,225</t>
  </si>
  <si>
    <t>"m.č.5008-část:"1,2*3,25</t>
  </si>
  <si>
    <t>"m.č.5011:" 22,4+3,15*0,25</t>
  </si>
  <si>
    <t>"m.č.5013:" 21,6+3,15*0,25</t>
  </si>
  <si>
    <t>"m.č.5015:" 22,8+3,6*0,15</t>
  </si>
  <si>
    <t>"m.č.5017:" 21,7+3,575*0,15</t>
  </si>
  <si>
    <t>"m.č.5019:" 21,6++3,15*0,25</t>
  </si>
  <si>
    <t>"m.č.5021:" 21,6+3,15*0,25</t>
  </si>
  <si>
    <t>"m.č.5023:" 21,7+3,35*0,15</t>
  </si>
  <si>
    <t>"m.č.5025:" 21,2+3,425*0,15</t>
  </si>
  <si>
    <t>"m.č.5027:" 21,6+3,15*0,25</t>
  </si>
  <si>
    <t>"m.č.5029:" 21,8+3,15*0,25</t>
  </si>
  <si>
    <t>"m.č.5032:" 21,3+3,6*0,15</t>
  </si>
  <si>
    <t>"m.č.5033:" 15,6+3,45*0,15</t>
  </si>
  <si>
    <t>"m.č.5034:" 13,7+2,4*0,15</t>
  </si>
  <si>
    <t>"m.č.5035:" 21,3+2,35*0,15</t>
  </si>
  <si>
    <t>"m.č.5036:" 21,6+3,15*0,25</t>
  </si>
  <si>
    <t>"m.č.5038:" 21,6+3,2*0,25</t>
  </si>
  <si>
    <t>"m.č.5040:" 21,6+3,15*0,25</t>
  </si>
  <si>
    <t>"m.č.5058a:" 35,5+2,75*0,15</t>
  </si>
  <si>
    <t>"m.č.5059:" 21,8+3,6*0,15</t>
  </si>
  <si>
    <t>"m.č.5061:" 21,8+3,5*0,15</t>
  </si>
  <si>
    <t>"m.č.5063:" 23,7+3,6*0,15</t>
  </si>
  <si>
    <t>"m.č.5107-část:" 1,2*3,225</t>
  </si>
  <si>
    <t>"m.č.5108-část:" 1,2*3,25</t>
  </si>
  <si>
    <t>"m.č.5111:" 22,4+3,2*0,25</t>
  </si>
  <si>
    <t>"m.č.5113:" 21,6+3,2*0,25</t>
  </si>
  <si>
    <t>"m.č.5115:" 22,8+3,6*0,15</t>
  </si>
  <si>
    <t>"m.č.5117:" 21,7+3,575*0,15</t>
  </si>
  <si>
    <t>"m.č.5119:" 21,6+3,2*0,25</t>
  </si>
  <si>
    <t>"m.č.5121:" 21,6+3,2*0,25</t>
  </si>
  <si>
    <t>"m.č.5123:" 21,7+3,675*0,15</t>
  </si>
  <si>
    <t>"m.č.5125:" 21,2+3,625*0,15</t>
  </si>
  <si>
    <t>"m.č.5127:" 21,6+3,2*0,25</t>
  </si>
  <si>
    <t>"m.č.5129:" 21,6+3,2*0,25</t>
  </si>
  <si>
    <t>"m.č.5132:" 21,3+3,6*0,25</t>
  </si>
  <si>
    <t>"m.č.5133:" 15,6+3,525*0,15</t>
  </si>
  <si>
    <t>"m.č.5134:" 13,7+2,35*0,15</t>
  </si>
  <si>
    <t>"m.č.5135:" 21,3+2,35*0,15</t>
  </si>
  <si>
    <t>"m.č.5136:" 21,6+3,2*0,25</t>
  </si>
  <si>
    <t>"m.č.5138:" 21,6+3,2*0,25</t>
  </si>
  <si>
    <t>"m.č.5140:" 21,6+3,15*0,25</t>
  </si>
  <si>
    <t>"m.č.5157:" 35,5+5,65*0,15</t>
  </si>
  <si>
    <t>"m.č.5159:" 21,8+3,5*0,15</t>
  </si>
  <si>
    <t>"m.č.5161:" 21,8+3,7*0,15</t>
  </si>
  <si>
    <t>"m.č.5163:" 23,7+3,6*0,15</t>
  </si>
  <si>
    <t>6.NP-1.fáze</t>
  </si>
  <si>
    <t>"m.č.6007-část:" 1,2*2,925</t>
  </si>
  <si>
    <t>"m.č.6008-část:"1,2*3,25</t>
  </si>
  <si>
    <t>"m.č.6011:" 22,4+3,15*0,25</t>
  </si>
  <si>
    <t>"m.č.6013:" 21,6+3,15*0,25</t>
  </si>
  <si>
    <t>"m.č.6015:" 22,8+3,6*0,15</t>
  </si>
  <si>
    <t>"m.č.6017:" 21,7+3,575*0,15</t>
  </si>
  <si>
    <t>"m.č.6019:" 21,6++3,15*0,25</t>
  </si>
  <si>
    <t>"m.č.6021:" 21,6+3,15*0,25</t>
  </si>
  <si>
    <t>"m.č.6023:" 21,7+3,35*0,15</t>
  </si>
  <si>
    <t>"m.č.6025:" 21,2+3,425*0,15</t>
  </si>
  <si>
    <t>"m.č.6027:" 21,6+3,15*0,25</t>
  </si>
  <si>
    <t>"m.č.6029:" 21,6+3,15*0,25</t>
  </si>
  <si>
    <t>"m.č.6032:" 21,1+3,6*0,15</t>
  </si>
  <si>
    <t>"m.č.6033:" 15,6+3,45*0,15</t>
  </si>
  <si>
    <t>"m.č.6034:" 13,7+2,4*0,15</t>
  </si>
  <si>
    <t>"m.č.6035:" 21,3+2,35*0,15</t>
  </si>
  <si>
    <t>"m.č.6036:" 21,6+3,15*0,25</t>
  </si>
  <si>
    <t>"m.č.6038:" 21,6+3,2*0,25</t>
  </si>
  <si>
    <t>"m.č.6040:" 21,6+3,15*0,25</t>
  </si>
  <si>
    <t>"m.č.6057:" 36,9+5,75*0,15</t>
  </si>
  <si>
    <t>"m.č.6059:" 21,8+3,6*0,15</t>
  </si>
  <si>
    <t>"m.č.6061:" 21,8+3,5*0,15</t>
  </si>
  <si>
    <t>"m.č.6063:" 23,7+3,6*0,15</t>
  </si>
  <si>
    <t>"m.č.6107-část:" 1,2*2,925</t>
  </si>
  <si>
    <t>"m.č.6108-část:" 1,2*3,25</t>
  </si>
  <si>
    <t>"m.č.6111:" 22,4+3,2*0,25</t>
  </si>
  <si>
    <t>"m.č.6113:" 21,6+3,2*0,25</t>
  </si>
  <si>
    <t>"m.č.6115:" 22,8+3,6*0,15</t>
  </si>
  <si>
    <t>"m.č.6117:" 21,7+3,575*0,15</t>
  </si>
  <si>
    <t>"m.č.6119:" 21,6+3,2*0,25</t>
  </si>
  <si>
    <t>"m.č.6121:" 21,6+3,2*0,25</t>
  </si>
  <si>
    <t>"m.č.6123:" 21,7+3,675*0,15</t>
  </si>
  <si>
    <t>"m.č.6125:" 21,2+3,625*0,15</t>
  </si>
  <si>
    <t>"m.č.6127:" 21,6+3,2*0,25</t>
  </si>
  <si>
    <t>"m.č.6129:" 21,6+3,2*0,25</t>
  </si>
  <si>
    <t>"m.č.6132:" 21,1+3,6*0,25</t>
  </si>
  <si>
    <t>"m.č.6133:" 15,6+3,525*0,15</t>
  </si>
  <si>
    <t>"m.č.6134:" 13,7+2,35*0,15</t>
  </si>
  <si>
    <t>"m.č.6135:" 21,3+2,35*0,15</t>
  </si>
  <si>
    <t>"m.č.6136:" 21,6+3,2*0,25</t>
  </si>
  <si>
    <t>"m.č.6138:" 21,6+3,2*0,25</t>
  </si>
  <si>
    <t>"m.č.6140:" 21,6+3,15*0,25</t>
  </si>
  <si>
    <t>"m.č.6157:" 35,5+5,65*0,15</t>
  </si>
  <si>
    <t>"m.č.6159:" 21,8+3,5*0,15</t>
  </si>
  <si>
    <t>"m.č.6161:" 21,8+3,7*0,15</t>
  </si>
  <si>
    <t>"m.č.6163:" 23,7+3,6*0,15</t>
  </si>
  <si>
    <t>118</t>
  </si>
  <si>
    <t>763431031</t>
  </si>
  <si>
    <t>Montáž minerálního podhledu s vyjímatelnými panely na zavěšený skrytý rošt</t>
  </si>
  <si>
    <t>1015127619</t>
  </si>
  <si>
    <t>119</t>
  </si>
  <si>
    <t>59036-R1</t>
  </si>
  <si>
    <t xml:space="preserve">Rastr R1 - panel akustický ze skelných vláken, hygienický antibakteriální,  600x600x20 mm, Podrobný popis viz PD </t>
  </si>
  <si>
    <t>304579978</t>
  </si>
  <si>
    <t>"m.č.4031:" 5,4</t>
  </si>
  <si>
    <t>120</t>
  </si>
  <si>
    <t>59036-R9</t>
  </si>
  <si>
    <t xml:space="preserve">Rastr R9 - panel akustický ze skelných vláken, bílý, 600x600x40 mm, Podrobný popis viz PD </t>
  </si>
  <si>
    <t>-609353921</t>
  </si>
  <si>
    <t>"m.č.5080:" 28,6+3,2*0,25</t>
  </si>
  <si>
    <t>"m.č.5180:" 29,4+3,2*0,25</t>
  </si>
  <si>
    <t>"m.č.6080:" 25,6+3,2*0,25</t>
  </si>
  <si>
    <t>"m.č.6180:" 25,6+3,2*0,25</t>
  </si>
  <si>
    <t>121</t>
  </si>
  <si>
    <t>59036-R11</t>
  </si>
  <si>
    <t xml:space="preserve">Rastr R11 - panel akustický ze skelných vláken, 1200x600x20 mm, Podrobný popis viz PD </t>
  </si>
  <si>
    <t>-1928777549</t>
  </si>
  <si>
    <t>"m.č.5067:" 24,8+(5,9+3,625)*0,15</t>
  </si>
  <si>
    <t>"m.č.5069:" 27,1+3,2*0,15</t>
  </si>
  <si>
    <t>"m.č.5070:" 22,7+2,15*0,15</t>
  </si>
  <si>
    <t>"m.č.5071:" 22,7+2,35*0,15</t>
  </si>
  <si>
    <t>"m.č.5072:" 26,8+3,2*0,15</t>
  </si>
  <si>
    <t>"m.č.5073:" 20,0+(7,0+2,745)*0,15</t>
  </si>
  <si>
    <t>"m.č.5167:" 24,8+(5,9+3,625)*0,15</t>
  </si>
  <si>
    <t>"m.č.5169:" 27,1+3,2*0,15</t>
  </si>
  <si>
    <t>"m.č.5170:" 22,7+2,15*0,15</t>
  </si>
  <si>
    <t>"m.č.5171:" 22,5+2,35*0,15</t>
  </si>
  <si>
    <t>"m.č.5172:" 26,8+3,2*0,15</t>
  </si>
  <si>
    <t>"m.č.5173:" 20,0+(5,9+3,625)*0,15</t>
  </si>
  <si>
    <t>"m.č.6067:" 24,8+(5,9+3,625)*0,15</t>
  </si>
  <si>
    <t>"m.č.6069:" 27,1+3,2*0,15</t>
  </si>
  <si>
    <t>"m.č.6070:" 22,7+2,15*0,15</t>
  </si>
  <si>
    <t>"m.č.6071:" 22,7+2,35*0,15</t>
  </si>
  <si>
    <t>"m.č.6072:" 26,8+3,2*0,15</t>
  </si>
  <si>
    <t>"m.č.6073:" 20,0+(7,0+2,745)*0,15</t>
  </si>
  <si>
    <t>"m.č.6167:" 24,8+(5,9+3,625)*0,15</t>
  </si>
  <si>
    <t>"m.č.6169:" 27,1+3,2*0,15</t>
  </si>
  <si>
    <t>"m.č.6170:" 22,7+2,15*0,15</t>
  </si>
  <si>
    <t>"m.č.6171:" 22,5+2,35*0,15</t>
  </si>
  <si>
    <t>"m.č.6172:" 26,8+3,2*0,15</t>
  </si>
  <si>
    <t>"m.č.6173:" 20,0+(5,9+3,625)*0,15</t>
  </si>
  <si>
    <t>122</t>
  </si>
  <si>
    <t>763431041</t>
  </si>
  <si>
    <t>Příplatek k montáži minerálního podhledu na zavěšený rošt za výšku zavěšení přes 0,5 do 1,0 m</t>
  </si>
  <si>
    <t>512</t>
  </si>
  <si>
    <t>-2084053691</t>
  </si>
  <si>
    <t>Viz PD stavební část - Tabulka podhledů</t>
  </si>
  <si>
    <t>- místnosti s podhledem výšky 2,3m,  2,5m, 2,6m</t>
  </si>
  <si>
    <t>313,681+46,50+684,626+957,288+59,6+297,621-22,8-21,1-21,3-52,3-22,8</t>
  </si>
  <si>
    <t xml:space="preserve"> 342,948+46,90+684,526+957,818+52,80+297,021-52,3-22,8-21,3-21,3-52,3-21,1-21,3</t>
  </si>
  <si>
    <t>123</t>
  </si>
  <si>
    <t>763431042</t>
  </si>
  <si>
    <t>Příplatek k montáži minerálního podhledu na zavěšený rošt za výšku zavěšení přes 1,0 do 1,4 m</t>
  </si>
  <si>
    <t>-227966399</t>
  </si>
  <si>
    <t>- místnosti s podhledem výšky 2,5m, 2,6m</t>
  </si>
  <si>
    <t>27,5+6,4+17,794+5,4</t>
  </si>
  <si>
    <t>124</t>
  </si>
  <si>
    <t>763121-R2</t>
  </si>
  <si>
    <t>SDK podhled zavěšený - výšková změna rastr. podhledů, R-CD 68 deska 1xA 12,5</t>
  </si>
  <si>
    <t>-1960311546</t>
  </si>
  <si>
    <t>SDK 5 - svěšená SDK čela,skokové změny podhledů</t>
  </si>
  <si>
    <t>"m.č.5015,5017,5023, 5025,5085a,5059,5061,5063" (1,875+1,75*2+1,7+3,015+1,775*2+1,625)*0,3</t>
  </si>
  <si>
    <t>"m.č.5031:" (6,9+1,9*2)*0,2</t>
  </si>
  <si>
    <t>"m.č.5011,5013,5019.5021,5027,5029,5036,5038,5040:" (1,775+1,675*8)*0,3</t>
  </si>
  <si>
    <t>"m.č.5111,5113,5119,5121,5127,5129,5136,5138,5140:" (1,775+1,675*8)*0,3</t>
  </si>
  <si>
    <t>"m.č.5157,5159,5161,5163:" (3,015+1,775*2+1,625)*0,3</t>
  </si>
  <si>
    <t>"m.č.5131:" (6,9+1,9*2)*0,2</t>
  </si>
  <si>
    <t>"m.č.6015,6017,6023, 6025,6057,6059,6061,6063" (1,875+1,75*2+1,7+3,015+1,775*2+1,625)*0,3</t>
  </si>
  <si>
    <t>"m.č.6031:" (6,9+1,9*2)*0,2</t>
  </si>
  <si>
    <t>"m.č.6011,6013,6019.6021,6027,6029,6036,6038,6040:" (1,775+1,675*8)*0,3</t>
  </si>
  <si>
    <t>"m.č.6111,6113,6113,61119,6121,6127,6129,6136,6140:" (1,775+1,675*8)*0,3</t>
  </si>
  <si>
    <t>"m.č.6115,6117,6123,6125,,6157,6159,6161,6163:" (1,875+1,75*23,0+1,775*2+1,7+3,015+1,775*2+1,625)*0,3</t>
  </si>
  <si>
    <t>"m.č.6131:" (6,9+1,9*2)*0,2</t>
  </si>
  <si>
    <t>125</t>
  </si>
  <si>
    <t>763164-R1</t>
  </si>
  <si>
    <t>SDK obklad ŽB kcí pro utěsnění protipožárních fasádních pásů, s PO, deskami kalcium-sulfát-silikonové požárně ochranné desly, typ A 2x tl. 20 mm, vč. systémového přikotvení</t>
  </si>
  <si>
    <t>1475684685</t>
  </si>
  <si>
    <t>Viz. PD stavební část - výkresy půdorysu 4.P-6.NP, výkresy řezů A-F a Tech.zpr.</t>
  </si>
  <si>
    <t>Obklad SDK 8</t>
  </si>
  <si>
    <t>"m.č.5081a:" 18,2*0,3</t>
  </si>
  <si>
    <t>"m.č.6081a:" 18,2*0,3</t>
  </si>
  <si>
    <t>126</t>
  </si>
  <si>
    <t>763131714</t>
  </si>
  <si>
    <t>SDK podhled základní penetrační nátěr</t>
  </si>
  <si>
    <t>839567054</t>
  </si>
  <si>
    <t>127</t>
  </si>
  <si>
    <t>998763404</t>
  </si>
  <si>
    <t>Přesun hmot procentní pro sádrokartonové konstrukce v objektech v do 36 m</t>
  </si>
  <si>
    <t>1996433748</t>
  </si>
  <si>
    <t>763.b</t>
  </si>
  <si>
    <t>Konstrukce suché výstavby - provizoria</t>
  </si>
  <si>
    <t>128</t>
  </si>
  <si>
    <t>763111812</t>
  </si>
  <si>
    <t>Demontáž SDK příčky s jednoduchou ocelovou nosnou konstrukcí opláštění dvojité</t>
  </si>
  <si>
    <t>-1592756251</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</si>
  <si>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</si>
  <si>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Viz. PD stavební část - výkresy půdorysu 1.PP-8.NP, výkresy řezů A-F a Tech.zpr.</t>
  </si>
  <si>
    <t>uzavření prostor - 1.fáze</t>
  </si>
  <si>
    <t>"m.č.4027:" 1,3*2,3-0,9*2,1</t>
  </si>
  <si>
    <t>"m.č.5002:" 1,48*2,45-0,9*2,1</t>
  </si>
  <si>
    <t>"m.č.5102:" 1,48*2,45-0,9*2,1</t>
  </si>
  <si>
    <t>"m.č.5045:" 3,5*2,45</t>
  </si>
  <si>
    <t>"m.č.5145:" 3,5*2,45</t>
  </si>
  <si>
    <t>"m.č.5081a:" (3,05*3,3-0,9*2,1)*2</t>
  </si>
  <si>
    <t>"m.č.6002:" 1,48*2,45-0,9*2,1</t>
  </si>
  <si>
    <t>"m.č.6102:" 1,48*2,45-0,9*2,1</t>
  </si>
  <si>
    <t>"m.č.6045:" 3,5*2,45</t>
  </si>
  <si>
    <t>"m.č.6145:" 3,5*2,45</t>
  </si>
  <si>
    <t>"m.č.6081a:" (3,05*3,3-0,9*2,1)*2</t>
  </si>
  <si>
    <t>129</t>
  </si>
  <si>
    <t>763181_R1</t>
  </si>
  <si>
    <t>Demontáž jednokřídlových dřevěných dveří</t>
  </si>
  <si>
    <t>-584374550</t>
  </si>
  <si>
    <t>130</t>
  </si>
  <si>
    <t>763181811</t>
  </si>
  <si>
    <t>Demontáž jednokřídlové kovové zárubně v do 2,75 m SDK příčka</t>
  </si>
  <si>
    <t>2118659767</t>
  </si>
  <si>
    <t>131</t>
  </si>
  <si>
    <t>1614538113</t>
  </si>
  <si>
    <t>766</t>
  </si>
  <si>
    <t>Konstrukce truhlářské</t>
  </si>
  <si>
    <t>132</t>
  </si>
  <si>
    <t>998766204</t>
  </si>
  <si>
    <t>Přesun hmot procentní pro konstrukce truhlářské v objektech v do 36 m</t>
  </si>
  <si>
    <t>-598249405</t>
  </si>
  <si>
    <t>766.a</t>
  </si>
  <si>
    <t>truhlářské vnitřní</t>
  </si>
  <si>
    <t>133</t>
  </si>
  <si>
    <t>76611_R01</t>
  </si>
  <si>
    <t>Ozn. T01a - Dřevěné dveře 700x2100 mm, HPL, vnitřní polodrážkové, jednokřídlové, otočné, plné, D+M</t>
  </si>
  <si>
    <t>-64072823</t>
  </si>
  <si>
    <t>Viz PD stavební část - výrobky PSV (truhlářské vnitřní), výkresy půdorysu 4.NP-6.NP, výkresy řezů A-F a Tech.zpr.</t>
  </si>
  <si>
    <t>- včetně příslušenství</t>
  </si>
  <si>
    <t>2.fáze</t>
  </si>
  <si>
    <t>0+1</t>
  </si>
  <si>
    <t>134</t>
  </si>
  <si>
    <t>76611_R03</t>
  </si>
  <si>
    <t>Ozn. T01c - Dřevěné dveře 700x2100 mm, HPL, vnitřní polodrážkové, jednokřídlové, otočné, plné, D+M</t>
  </si>
  <si>
    <t>-1912965946</t>
  </si>
  <si>
    <t>13+12</t>
  </si>
  <si>
    <t>135</t>
  </si>
  <si>
    <t>76611_R04</t>
  </si>
  <si>
    <t>Ozn. T01d - Dřevěné dveře 700x2100 mm, HPL, vnitřní polodrážkové, jednokřídlové, otočné, plné, D+M</t>
  </si>
  <si>
    <t>565569689</t>
  </si>
  <si>
    <t>6+12</t>
  </si>
  <si>
    <t>136</t>
  </si>
  <si>
    <t>76611_R09</t>
  </si>
  <si>
    <t>Ozn. T02a - Dřevěné dveře 800x2100 mm, HPL, vnitřní polodrážkové, jednokřídlové, otočné, plné, D+M</t>
  </si>
  <si>
    <t>1668675106</t>
  </si>
  <si>
    <t>1+1</t>
  </si>
  <si>
    <t>137</t>
  </si>
  <si>
    <t>76611_R12</t>
  </si>
  <si>
    <t>Ozn. T02d - Dřevěné dveře 800x2100 mm, HPL, vnitřní polodrážkové, jednokřídlové, otočné, plné, D+M</t>
  </si>
  <si>
    <t>1945467549</t>
  </si>
  <si>
    <t>2. fáze</t>
  </si>
  <si>
    <t>6+8</t>
  </si>
  <si>
    <t>76611_R14</t>
  </si>
  <si>
    <t>Ozn. T02f - Dřevěné dveře 800x2100 mm, HPL, vnitřní akustické polodrážkové, jednokřídlové, otočné, plné, D+M</t>
  </si>
  <si>
    <t>83028611</t>
  </si>
  <si>
    <t>1+0</t>
  </si>
  <si>
    <t>139</t>
  </si>
  <si>
    <t>76611_R15</t>
  </si>
  <si>
    <t>Ozn. T02g - Dřevěné dveře 800x2100 mm, HPL, vnitřní akustické polodrážkové, jednokřídlové, otočné, plné, D+M</t>
  </si>
  <si>
    <t>-1677660441</t>
  </si>
  <si>
    <t>15+13</t>
  </si>
  <si>
    <t>140</t>
  </si>
  <si>
    <t>76611_R24</t>
  </si>
  <si>
    <t>Ozn. T03a - Dřevěné dveře 900x2100 mm, HPL, vnitřní polodrážkové, jednokřídlové, otočné, plné, D+M</t>
  </si>
  <si>
    <t>-74072268</t>
  </si>
  <si>
    <t>3+5</t>
  </si>
  <si>
    <t>141</t>
  </si>
  <si>
    <t>76611_R27</t>
  </si>
  <si>
    <t>Ozn. T03d - Dřevěné dveře 900x2100 mm, HPL, vnitřní polodrážkové, jednokřídlové, otočné, plné, D+M</t>
  </si>
  <si>
    <t>-186386830</t>
  </si>
  <si>
    <t>7+7</t>
  </si>
  <si>
    <t>142</t>
  </si>
  <si>
    <t>76611_R28</t>
  </si>
  <si>
    <t>Ozn. T03e - Dřevěné dveře 900x2100 mm, HPL, vnitřní polodrážkové, jednokřídlové, posuvné, plné, D+M</t>
  </si>
  <si>
    <t>-930963619</t>
  </si>
  <si>
    <t>35+34</t>
  </si>
  <si>
    <t>143</t>
  </si>
  <si>
    <t>76611_R29</t>
  </si>
  <si>
    <t>Ozn. T03f - Dřevěné dveře 900x2100 mm, HPL, vnitřní polodrážkové, jednokřídlové, otočné akustické, plné, D+M</t>
  </si>
  <si>
    <t>-1688159273</t>
  </si>
  <si>
    <t>5+4</t>
  </si>
  <si>
    <t>144</t>
  </si>
  <si>
    <t>76611_R30</t>
  </si>
  <si>
    <t>Ozn. T03g - Dřevěné dveře 900x2100 mm, HPL, vnitřní polodrážkové, jednokřídlové, posuvné, plné, D+M</t>
  </si>
  <si>
    <t>277073922</t>
  </si>
  <si>
    <t>2+2</t>
  </si>
  <si>
    <t>145</t>
  </si>
  <si>
    <t>76611_R38</t>
  </si>
  <si>
    <t>Ozn. T06d - Dřevěné dveře 1200x2100 mm, HPL, vnitřní polodrážkové, jednokřídlové, otočné, plné, D+M</t>
  </si>
  <si>
    <t>-1725324517</t>
  </si>
  <si>
    <t>146</t>
  </si>
  <si>
    <t>76611_R39</t>
  </si>
  <si>
    <t>Ozn. T06f - Dřevěné dveře 1200x2100 mm, HPL, vnitřní akustické polodrážkové, jednokřídlové, otočné, plné, D+M</t>
  </si>
  <si>
    <t>457417196</t>
  </si>
  <si>
    <t>32+32</t>
  </si>
  <si>
    <t>147</t>
  </si>
  <si>
    <t>76611_R40</t>
  </si>
  <si>
    <t>Ozn. T06g - Dřevěné dveře 1200x2100 mm, HPL, vnitřní akustické polodrážkové, jednokřídlové, otočné, plné, D+M</t>
  </si>
  <si>
    <t>592522999</t>
  </si>
  <si>
    <t>4+4</t>
  </si>
  <si>
    <t>148</t>
  </si>
  <si>
    <t>76611_R47</t>
  </si>
  <si>
    <t>Ozn. T08d - Dřevěné dveře 900+400x2100 mm, HPL, vnitřní polodrážkové, dvoukřídlé, asymetrické, otočné, plné, D+M</t>
  </si>
  <si>
    <t>-947269663</t>
  </si>
  <si>
    <t>766.b</t>
  </si>
  <si>
    <t>truhlářské protipožární</t>
  </si>
  <si>
    <t>149</t>
  </si>
  <si>
    <t>76612-R04</t>
  </si>
  <si>
    <t>Ozn. T21b - Dřevěné dveře 900x2100 mm s PO, HPL, vnitřní polodrážkové, jednokřídlové, otočné, plné, kouřotěsné D+M</t>
  </si>
  <si>
    <t>-1121367549</t>
  </si>
  <si>
    <t>-včetně příslušenství</t>
  </si>
  <si>
    <t>2+1</t>
  </si>
  <si>
    <t>150</t>
  </si>
  <si>
    <t>76612-R05</t>
  </si>
  <si>
    <t>Ozn. T21d - Dřevěné dveře 900x2100 mm s PO, HPL, vnitřní polodrážkové, jednokřídlové, otočné, plné, kouřotěsné D+M</t>
  </si>
  <si>
    <t>-1879155213</t>
  </si>
  <si>
    <t>151</t>
  </si>
  <si>
    <t>76612-R06</t>
  </si>
  <si>
    <t>Ozn. T21e - Dřevěné dveře 900x2100 mm s PO, HPL, vnitřní polodrážkové, jednokřídlové, otočné, plné, kouřotěsné D+M</t>
  </si>
  <si>
    <t>1000839424</t>
  </si>
  <si>
    <t>152</t>
  </si>
  <si>
    <t>76612-R7</t>
  </si>
  <si>
    <t>Ozn. T23a - Dřevěné dveře 1200x2100 mm s PO, HPL, vnitřní akustické, polodrážkové, jednokřídlové, otočné, plné, akustické, kouřotěsné, D+M</t>
  </si>
  <si>
    <t>-730794997</t>
  </si>
  <si>
    <t>2+3</t>
  </si>
  <si>
    <t>153</t>
  </si>
  <si>
    <t>76612-R8</t>
  </si>
  <si>
    <t>Ozn. T23c - Dřevěné dveře 1200x2100 mm s PO, napojeno na EPS, HPL, vnitřní, polodrážkové, jednokřídlové, otočné, plné, kouřotěsné D+M</t>
  </si>
  <si>
    <t>-2065693453</t>
  </si>
  <si>
    <t>154</t>
  </si>
  <si>
    <t>76612-R12</t>
  </si>
  <si>
    <t>Ozn. T23d - Dřevěné dveře 1200x2100 mm s PO, napojeno na EPS, HPL, vnitřní akustické, polodrážkové, jednokřídlové, otočné, plné, kouřotěsné D+M</t>
  </si>
  <si>
    <t>1280377346</t>
  </si>
  <si>
    <t>766.c</t>
  </si>
  <si>
    <t>truhlářské ostatní</t>
  </si>
  <si>
    <t>155</t>
  </si>
  <si>
    <t>76601-R63</t>
  </si>
  <si>
    <t>Ozn. T63 - Skříň vestavná 1600x2000+100 mm, hl.500 mm, D+M</t>
  </si>
  <si>
    <t>1706049458</t>
  </si>
  <si>
    <t>Viz. PD stavební část - výrobky PSV (truhlářské ostatní ), výkresy půdorysu 4.NP - 6.NP a Tech.zpr.</t>
  </si>
  <si>
    <t>76601-R64</t>
  </si>
  <si>
    <t>Ozn. T64 - Skříň vestavná 1600x2000+100 mm, hl.500 mm, D+M</t>
  </si>
  <si>
    <t>-1215052857</t>
  </si>
  <si>
    <t>157</t>
  </si>
  <si>
    <t>76601-R65</t>
  </si>
  <si>
    <t>Ozn. T65 - Skříň vestavná 1600x2000+100 mm, hl.500 mm, D+M</t>
  </si>
  <si>
    <t>485138452</t>
  </si>
  <si>
    <t>158</t>
  </si>
  <si>
    <t>76601-R660</t>
  </si>
  <si>
    <t>Ozn. T66 - Skříň vestavná 1600x2000+100 mm, hl.500 mm, D+M</t>
  </si>
  <si>
    <t>1861371810</t>
  </si>
  <si>
    <t>159</t>
  </si>
  <si>
    <t>76601-R67</t>
  </si>
  <si>
    <t>Ozn. T67 - Skříň vestavná 1300x2000+100 mm, hl.500 mm, D+M</t>
  </si>
  <si>
    <t>-403143140</t>
  </si>
  <si>
    <t>160</t>
  </si>
  <si>
    <t>76601-R68</t>
  </si>
  <si>
    <t>Ozn. T68 - Skříň vestavná policová 2300x2000+100 mm, hl.600 mm, D+M</t>
  </si>
  <si>
    <t>-1260172449</t>
  </si>
  <si>
    <t>161</t>
  </si>
  <si>
    <t>76601-R69</t>
  </si>
  <si>
    <t>Ozn. T69 - Skříň vestavná 2400x2000+100 mm, hl.600 mm, D+M</t>
  </si>
  <si>
    <t>513352749</t>
  </si>
  <si>
    <t>162</t>
  </si>
  <si>
    <t>76601-R70</t>
  </si>
  <si>
    <t>Ozn. T70 - Skříň vestavná 2425x2000+100 mm, hl.500 mm, D+M</t>
  </si>
  <si>
    <t>16241601</t>
  </si>
  <si>
    <t>163</t>
  </si>
  <si>
    <t>76601-R71</t>
  </si>
  <si>
    <t>Ozn. T71 - Skříň vestavná 2425x2000+100 mm, hl.500 mm, D+M</t>
  </si>
  <si>
    <t>-2025298759</t>
  </si>
  <si>
    <t>164</t>
  </si>
  <si>
    <t>76601-R72</t>
  </si>
  <si>
    <t>Ozn. T72 - Skříň vestavná 2400x2000+100 mm, hl.600 mm, D+M</t>
  </si>
  <si>
    <t>1453188253</t>
  </si>
  <si>
    <t>165</t>
  </si>
  <si>
    <t>76601-R73</t>
  </si>
  <si>
    <t>Ozn. T73 - Skříň vestavná 2425x2000+100 mm, hl.500 mm, D+M</t>
  </si>
  <si>
    <t>1326427225</t>
  </si>
  <si>
    <t>766.d</t>
  </si>
  <si>
    <t>plastové</t>
  </si>
  <si>
    <t>166</t>
  </si>
  <si>
    <t>76691-R01</t>
  </si>
  <si>
    <t>Ozn. P01 - Plastový dutinkový vnitřní parapet z tvrdého PVC, šířka 220 mm s čelní hranou 40 mm - D+M</t>
  </si>
  <si>
    <t>-1371065531</t>
  </si>
  <si>
    <t>Viz PD stavební část - výrobky PSV (plastové), výkresy půdorysu 1.PP-8.NP, výkresy řezů A-F a Tech.zpr.</t>
  </si>
  <si>
    <t>-včetně koncovek</t>
  </si>
  <si>
    <t>-včetně kotvení</t>
  </si>
  <si>
    <t>23,4+172,5+182,2</t>
  </si>
  <si>
    <t>167</t>
  </si>
  <si>
    <t>76691-R02</t>
  </si>
  <si>
    <t>Ozn. P02 - Plastový dutinkový vnitřní parapet z tvrdého PVC, šířka 320 mm s čelní hranou 40 mm - D+M</t>
  </si>
  <si>
    <t>639742349</t>
  </si>
  <si>
    <t>14,7+122,5+114,0</t>
  </si>
  <si>
    <t>767</t>
  </si>
  <si>
    <t>Konstrukce zámečnické</t>
  </si>
  <si>
    <t>168</t>
  </si>
  <si>
    <t>998767204</t>
  </si>
  <si>
    <t>Přesun hmot procentní pro zámečnické konstrukce v objektech v do 36 m</t>
  </si>
  <si>
    <t>-1948202253</t>
  </si>
  <si>
    <t>767.a</t>
  </si>
  <si>
    <t>zámečnické vnitřní - výplně otvorů</t>
  </si>
  <si>
    <t>169</t>
  </si>
  <si>
    <t>76711-R15</t>
  </si>
  <si>
    <t>Ozn. Z40a - Ocelová lisovaná zárubeň 700/2100 mm, pro dodatečnou montáž, do zděné stěny tl.125 mm pro dveře jednokřídlové otočné, polodrážkové, D+M</t>
  </si>
  <si>
    <t>1242238185</t>
  </si>
  <si>
    <t>Viz PD stavební část - výrobky PSV (zámečnické vnitřní), výkresy půdorysu 4.NP-6.NP, výkresy řezů A-F a Tech.zpr.</t>
  </si>
  <si>
    <t>-včetně příslušenství a nátěrů</t>
  </si>
  <si>
    <t>8+9</t>
  </si>
  <si>
    <t>170</t>
  </si>
  <si>
    <t>76711-R16</t>
  </si>
  <si>
    <t>Ozn. Z40b - Ocelová lisovaná zárubeň 700/2100 mm, pro dodatečnou montáž, do zděné stěny tl.150 mm pro dveře jednokřídlové otočné, polodrážkové, D+M</t>
  </si>
  <si>
    <t>-762074960</t>
  </si>
  <si>
    <t>10+17</t>
  </si>
  <si>
    <t>171</t>
  </si>
  <si>
    <t>76711-R22</t>
  </si>
  <si>
    <t>Ozn. Z41b - Ocelová lisovaná zárubeň 800/2100 mm, pro dodatečnou montáž, do zděné stěny tl.150 mm pro dveře jednokřídlové otočné, polodrážkové,  D+M</t>
  </si>
  <si>
    <t>-1390170177</t>
  </si>
  <si>
    <t>6+7</t>
  </si>
  <si>
    <t>172</t>
  </si>
  <si>
    <t>76711-R23</t>
  </si>
  <si>
    <t>Ozn. Z41c - Ocelová lisovaná zárubeň 800/2100 mm, pro dodatečnou montáž, do zděné stěny tl.200 mm pro dveře jednokřídlové otočné, polodrážkové,  D+M</t>
  </si>
  <si>
    <t>-1919139744</t>
  </si>
  <si>
    <t>173</t>
  </si>
  <si>
    <t>76711-R30</t>
  </si>
  <si>
    <t>Ozn. Z42a - Ocelová lisovaná zárubeň 900/2100 mm, pro dodatečnou montáž, do zděné stěny tl.125 mm pro dveře jednokřídlové otočné, polodrážkové,  D+M</t>
  </si>
  <si>
    <t>181239052</t>
  </si>
  <si>
    <t>174</t>
  </si>
  <si>
    <t>76711-R31</t>
  </si>
  <si>
    <t>Ozn. Z42b - Ocelová lisovaná zárubeň 900/2100 mm, pro dodatečnou montáž, do zděné stěny tl.150 mm pro dveře jednokřídlové otočné, polodrážkové,  D+M</t>
  </si>
  <si>
    <t>1713307501</t>
  </si>
  <si>
    <t>9+12</t>
  </si>
  <si>
    <t>175</t>
  </si>
  <si>
    <t>76711-R32</t>
  </si>
  <si>
    <t>Ozn. Z42c - Ocelová lisovaná zárubeň 900/2100 mm, pro dodatečnou montáž, do zděné stěny tl.200 mm pro dveře jednokřídlové otočné, polodrážkové,  D+M</t>
  </si>
  <si>
    <t>1285432353</t>
  </si>
  <si>
    <t>176</t>
  </si>
  <si>
    <t>76701-R33</t>
  </si>
  <si>
    <t>Ozn. Z42d - Ocelová lisovaná zárubeň 900/2100 mm, pro dodatečnou montáž, do zděné stěny tl.125 mm pro dveře jednokřídlové, posuvné, D+M</t>
  </si>
  <si>
    <t>-120335024</t>
  </si>
  <si>
    <t>34+34</t>
  </si>
  <si>
    <t>177</t>
  </si>
  <si>
    <t>76701-R34</t>
  </si>
  <si>
    <t>Ozn. Z42e - Ocelová lisovaná zárubeň 900/2100 mm, pro dodatečnou montáž, do zděné stěny tl.150 mm pro dveře jednokřídlové, posuvné, D+M</t>
  </si>
  <si>
    <t>490732130</t>
  </si>
  <si>
    <t>3+2</t>
  </si>
  <si>
    <t>178</t>
  </si>
  <si>
    <t>76701-R41</t>
  </si>
  <si>
    <t>Ozn. Z45b - Ocelová lisovaná zárubeň 1200/2100 mm, pro dodatečnou montáž, do zděné stěny tl.150 mm pro dveře jednokřídlové otočné, polodrážkové,  D+M</t>
  </si>
  <si>
    <t>-711541707</t>
  </si>
  <si>
    <t>179</t>
  </si>
  <si>
    <t>76701-R42</t>
  </si>
  <si>
    <t>Ozn. Z45c - Ocelová lisovaná zárubeň 1200/2100 mm, pro dodatečnou montáž, do zděné stěny tl.200 mm pro dveře jednokřídlové otočné, polodrážkové,  D+M</t>
  </si>
  <si>
    <t>-98684859</t>
  </si>
  <si>
    <t>36+36</t>
  </si>
  <si>
    <t>180</t>
  </si>
  <si>
    <t>76701-R45</t>
  </si>
  <si>
    <t>Ozn. Z48a - Ocelová lisovaná zárubeň 900+400/2100 mm, pro dodatečnou montáž, do zděné stěny tl.150 mm pro dveře dvoukřídlé otočné, polodrážkové,  D+M</t>
  </si>
  <si>
    <t>640240473</t>
  </si>
  <si>
    <t>181</t>
  </si>
  <si>
    <t>76701-R54a</t>
  </si>
  <si>
    <t>Ozn. Z54a - Ocelová lisovaná zárubeň 800/2100+400 mm, pro zděnou montáž, do zděné stěny tl.150 mm pro dveře jednokřídlé otočné, polodrážkové, nadsvětlík zasklený  D+M</t>
  </si>
  <si>
    <t>1880841791</t>
  </si>
  <si>
    <t>182</t>
  </si>
  <si>
    <t>76701-R54B</t>
  </si>
  <si>
    <t>Ozn. Z54b - Ocelová lisovaná zárubeň 900/2100+400 mm, pro zděnou montáž, do zděné stěny tl.150 mm pro dveře jednokřídlé otočné, polodrážkové, nadsvětlík zasklený  D+M</t>
  </si>
  <si>
    <t>143738192</t>
  </si>
  <si>
    <t>767.b</t>
  </si>
  <si>
    <t>zámečnické vnitřní protipožární</t>
  </si>
  <si>
    <t>183</t>
  </si>
  <si>
    <t>76721-R08</t>
  </si>
  <si>
    <t>Ozn. Z61b - Ocelová lisovaná zárubeň 900/2100 mm, pro dodatečnou montáž, do zděné stěny tl.150 mm pro dveře jednokřídlé otočné, polodrážkové, kouřotěsné s PO, D+M</t>
  </si>
  <si>
    <t>-1137264217</t>
  </si>
  <si>
    <t>Viz PD stavební část - výrobky PSV (zámečnické vnitřní protipožární), výkresy půdorysu 4.NP-6.NP, výkresy řezů A-F a Tech.zpr.</t>
  </si>
  <si>
    <t>184</t>
  </si>
  <si>
    <t>76721-R09</t>
  </si>
  <si>
    <t>Ozn. Z61c - Ocelová lisovaná zárubeň 900/2100 mm, pro dodatečnou montáž, do zděné stěny tl.200 mm pro dveře jednokřídlé otočné, polodrážkové, kouřotěsné s PO, D+M</t>
  </si>
  <si>
    <t>-234987214</t>
  </si>
  <si>
    <t>185</t>
  </si>
  <si>
    <t>76721-R24</t>
  </si>
  <si>
    <t>Ozn. Z64a - Ocelová lisovaná zárubeň 1200/2100 mm, pro el. zámek, pro dodatečnou montáž, do zděné stěny tl.200 mm pro dveře jednokřídlé otočné, polodrážkové, kouřotěsné s PO, D+M</t>
  </si>
  <si>
    <t>1481392716</t>
  </si>
  <si>
    <t>767.c</t>
  </si>
  <si>
    <t>zámečnické vnitřní</t>
  </si>
  <si>
    <t>186</t>
  </si>
  <si>
    <t>76713-R20</t>
  </si>
  <si>
    <t>Ozn. Z119 - Lemování volného okraje podlahy L-profilem z Pz, D+M</t>
  </si>
  <si>
    <t>-554511755</t>
  </si>
  <si>
    <t>Viz PD stavební část - výrobky PSV (zámečnické vnitřní ostatní), výkresy půdorysu 4.PP-6.NP, výkresy řezů A-F a Tech.zpr.</t>
  </si>
  <si>
    <t>- včetně kotevních prvků</t>
  </si>
  <si>
    <t>- v barevném řešení</t>
  </si>
  <si>
    <t>24,0</t>
  </si>
  <si>
    <t>187</t>
  </si>
  <si>
    <t>76713-R22</t>
  </si>
  <si>
    <t>Ozn. Z121 - Ocel. nosná konstrukce lemující nové dveřní otvory, žárový pozink, D+M</t>
  </si>
  <si>
    <t>988904035</t>
  </si>
  <si>
    <t>Viz PD stavební část - výrobky PSV (zámečnické vnitřní ostatní), výkresy půdorysu 4.NP-6.NP, výkresy řezů A-F a Tech.zpr.</t>
  </si>
  <si>
    <t xml:space="preserve">- včetně kotevních prvků </t>
  </si>
  <si>
    <t xml:space="preserve">1. fáze </t>
  </si>
  <si>
    <t>160,0</t>
  </si>
  <si>
    <t>188</t>
  </si>
  <si>
    <t>76713-R23</t>
  </si>
  <si>
    <t>Ozn. Z122 - Konzoly pro uložení překladů mezi sloupy, žárový pozink, D+M</t>
  </si>
  <si>
    <t>1334701623</t>
  </si>
  <si>
    <t>380,0</t>
  </si>
  <si>
    <t>189</t>
  </si>
  <si>
    <t>76713-R52</t>
  </si>
  <si>
    <t>Ozn. Z151 - Dveřní oboustranná větrací mřížka 500x100 mm, oboustranná, Al, D+M</t>
  </si>
  <si>
    <t>-428086969</t>
  </si>
  <si>
    <t>190</t>
  </si>
  <si>
    <t>76713-R55</t>
  </si>
  <si>
    <t>Ozn. Z154 - Prostavovací kusi pro kotvení mezikusu závěsného příslušenství, D+M</t>
  </si>
  <si>
    <t>1710615245</t>
  </si>
  <si>
    <t>Viz PD stavební část - výrobky PSV (zámečnické vnitřní ostatní), výkresy půdorysu 4.P-6.NP, výkresy řezů A-F a Tech.zpr.</t>
  </si>
  <si>
    <t>- vč. uchycení mezikusu</t>
  </si>
  <si>
    <t>- mezikus a svítidlo jsou dodávka dle PD lékařské technologie</t>
  </si>
  <si>
    <t>- celkem 8ks chemických kotev na 1ks, vč. šroubu</t>
  </si>
  <si>
    <t>- celkem 8ks svorníků na 1ks</t>
  </si>
  <si>
    <t>- hmostnost 1 prostavovací kus 51kg</t>
  </si>
  <si>
    <t>191</t>
  </si>
  <si>
    <t>76713-R56</t>
  </si>
  <si>
    <t>Ozn. Z155 - Kotvení mezikusu závěsného příslušenství lékařské technologie, D+M</t>
  </si>
  <si>
    <t>1671471953</t>
  </si>
  <si>
    <t>- stativ vč. mezikusu jsou součástí dodávky dle PD medicinální plyny</t>
  </si>
  <si>
    <t>- celkem 6ks chemických kotev na 1ks vč. šroubu</t>
  </si>
  <si>
    <t>767.e</t>
  </si>
  <si>
    <t>ostatní</t>
  </si>
  <si>
    <t>192</t>
  </si>
  <si>
    <t>76741-R01b</t>
  </si>
  <si>
    <t>Ozn.O01b - Řídící systém předokenních žaluzií, Podrobný popis viz PD, D+M</t>
  </si>
  <si>
    <t>soubor</t>
  </si>
  <si>
    <t>1860877743</t>
  </si>
  <si>
    <t>Viz. PD stavební část - výrobky PSV (ostatní), výkresy půdorysu 4.NP-6.NP a techn.zpr.</t>
  </si>
  <si>
    <t>Sobor:</t>
  </si>
  <si>
    <t>- centrální řídící jednotka - osazena v 1. fázi</t>
  </si>
  <si>
    <t>- motory 37 ks</t>
  </si>
  <si>
    <t xml:space="preserve">- včetně příslušenství </t>
  </si>
  <si>
    <t>193</t>
  </si>
  <si>
    <t>76741-R31</t>
  </si>
  <si>
    <t>Ozn.O31 - Sestava předokenních žaluzií s el. ovládáním, TYP 1, (západní fasáda 4.NP), průběžná krycí galerie dl.10800 mm, zakrývaná plocha 10800x1700 mm, Podrobný popis viz PD, D+M</t>
  </si>
  <si>
    <t>-849155498</t>
  </si>
  <si>
    <t>194</t>
  </si>
  <si>
    <t>76741-R32</t>
  </si>
  <si>
    <t>Ozn.O32 - Sestava předokenních žaluzií s el. ovládáním, TYP 1, (západní fasáda 5.NP), průběžná krycí galerie dl.27600 mm, zakrývaná plocha 27600x1700 mm, Podrobný popis viz PD, D+M</t>
  </si>
  <si>
    <t>1248128595</t>
  </si>
  <si>
    <t>195</t>
  </si>
  <si>
    <t>76741-R33</t>
  </si>
  <si>
    <t>Ozn.O33 - Sestava předokenních žaluzií s el. ovládáním, TYP 1, (západní fasáda 5.NP), průběžná krycí galerie dl.16800 mm, zakrývaná plocha 16800x1700 mm, Podrobný popis viz PD, D+M</t>
  </si>
  <si>
    <t>-1283132836</t>
  </si>
  <si>
    <t>196</t>
  </si>
  <si>
    <t>76741-R34</t>
  </si>
  <si>
    <t>Ozn.O34 - Sestava předokenních žaluzií s el. ovládáním, TYP 1, (západní fasáda 5.NP), průběžná krycí galerie dl.6035 mm, zakrývaná plocha 6035x1700 mm, Podrobný popis viz PD, D+M</t>
  </si>
  <si>
    <t>494919533</t>
  </si>
  <si>
    <t>197</t>
  </si>
  <si>
    <t>76741-R35</t>
  </si>
  <si>
    <t>Ozn.O35 - Sestava předokenních žaluzií s el. ovládáním, TYP 1, (východní fasáda 5.NP), průběžná krycí galerie dl.7235 mm, zakrývaná plocha 7235x1700 mm, Podrobný popis viz PD, D+M</t>
  </si>
  <si>
    <t>-848326535</t>
  </si>
  <si>
    <t>198</t>
  </si>
  <si>
    <t>76741-R36</t>
  </si>
  <si>
    <t>Ozn.O36 - Sestava předokenních žaluzií s el. ovládáním, TYP 1, (západní fasáda 5.NP), průběžná krycí galerie dl.7235 mm, zakrývaná plocha 7235x1700 mm, Podrobný popis viz PD, D+M</t>
  </si>
  <si>
    <t>-1512605951</t>
  </si>
  <si>
    <t>199</t>
  </si>
  <si>
    <t>76741-R37</t>
  </si>
  <si>
    <t>Ozn.O37 - Sestava předokenních žaluzií s el. ovládáním, TYP 1, (východníí fasáda 5.NP), průběžná krycí galerie dl.6035 mm, zakrývaná plocha 6035x1700 mm, Podrobný popis viz PD, D+M</t>
  </si>
  <si>
    <t>-902440582</t>
  </si>
  <si>
    <t>200</t>
  </si>
  <si>
    <t>76741-R38</t>
  </si>
  <si>
    <t>Ozn.O38 - Sestava předokenních žaluzií s el. ovládáním, TYP 1, (východní fasáda 5.NP), průběžná krycí galerie dl.16800 mm, zakrývaná plocha 16800x1700 mm, Podrobný popis viz PD, D+M</t>
  </si>
  <si>
    <t>-614930569</t>
  </si>
  <si>
    <t>201</t>
  </si>
  <si>
    <t>76741-R39</t>
  </si>
  <si>
    <t>Ozn.O39 - Sestava předokenních žaluzií s el. ovládáním, TYP 1, (východní fasáda 5.NP), průběžná krycí galerie dl.27600 mm, zakrývaná plocha 27600x1700 mm, Podrobný popis viz PD, D+M</t>
  </si>
  <si>
    <t>1615132462</t>
  </si>
  <si>
    <t>202</t>
  </si>
  <si>
    <t>76741-R40</t>
  </si>
  <si>
    <t>Ozn.O40 - Sestava předokenních žaluzií s el. ovládáním, bez krycí galerie (západní fasáda 7.NP), zakrývaná plocha 35460x1700 mm, Podrobný popis viz PD, D+M</t>
  </si>
  <si>
    <t>-1743353044</t>
  </si>
  <si>
    <t>203</t>
  </si>
  <si>
    <t>76741-R41</t>
  </si>
  <si>
    <t>Ozn.O41 - Sestava předokenních žaluzií s el. ovládáním, bez krycí galerie, (východní fasáda 5.NP), zakrývaná plocha 35460x1700 mm, Podrobný popis viz PD, D+M</t>
  </si>
  <si>
    <t>-829124512</t>
  </si>
  <si>
    <t>204</t>
  </si>
  <si>
    <t>76741-R42</t>
  </si>
  <si>
    <t>Ozn.O42 - Sestava předokenních žaluzií s el. ovládáním, TYP 1, (západní fasáda 6.NP), průběžná krycí galerie dl.27600 mm, zakrývaná plocha 27600x1700 mm, Podrobný popis viz PD, D+M</t>
  </si>
  <si>
    <t>1522216160</t>
  </si>
  <si>
    <t>205</t>
  </si>
  <si>
    <t>76741-R43</t>
  </si>
  <si>
    <t>Ozn.O43 - Sestava předokenních žaluzií s el. ovládáním, TYP 1, (západní fasáda 6.NP), průběžná krycí galerie dl.16800 mm, zakrývaná plocha 16800x1700 mm, Podrobný popis viz PD, D+M</t>
  </si>
  <si>
    <t>-1900860987</t>
  </si>
  <si>
    <t>206</t>
  </si>
  <si>
    <t>76741-R44</t>
  </si>
  <si>
    <t>Ozn.O44 - Sestava předokenních žaluzií s el. ovládáním, TYP 1, (západní fasáda 6.NP), průběžná krycí galerie dl.6035 mm, zakrývaná plocha 6035x1700 mm, Podrobný popis viz PD, D+M</t>
  </si>
  <si>
    <t>450733886</t>
  </si>
  <si>
    <t>207</t>
  </si>
  <si>
    <t>76741-R45</t>
  </si>
  <si>
    <t>Ozn.O45 - Sestava předokenních žaluzií s el. ovládáním, TYP 1, (východní fasáda 6.NP), průběžná krycí galerie dl.7235 mm, zakrývaná plocha 7235x1700 mm, Podrobný popis viz PD, D+M</t>
  </si>
  <si>
    <t>496202719</t>
  </si>
  <si>
    <t>208</t>
  </si>
  <si>
    <t>76741-R46</t>
  </si>
  <si>
    <t>Ozn.O46 - Sestava předokenních žaluzií s el. ovládáním, TYP 1, (západní fasáda 6.NP), průběžná krycí galerie dl.7235 mm, zakrývaná plocha 7235x1700 mm, Podrobný popis viz PD, D+M</t>
  </si>
  <si>
    <t>-293085685</t>
  </si>
  <si>
    <t>209</t>
  </si>
  <si>
    <t>76741-R47</t>
  </si>
  <si>
    <t>Ozn.O47 - Sestava předokenních žaluzií s el. ovládáním, TYP 1, (východní fasáda 6.NP), průběžná krycí galerie dl.6035 mm, zakrývaná plocha 6035x1700 mm, Podrobný popis viz PD, D+M</t>
  </si>
  <si>
    <t>-1894778995</t>
  </si>
  <si>
    <t>210</t>
  </si>
  <si>
    <t>76741-R48</t>
  </si>
  <si>
    <t>Ozn.O48 - Sestava předokenních žaluzií s el. ovládáním, TYP 1, (východní fasáda 6.NP), průběžná krycí galerie dl.16800 mm, zakrývaná plocha 16800x1700 mm, Podrobný popis viz PD, D+M</t>
  </si>
  <si>
    <t>575952961</t>
  </si>
  <si>
    <t>211</t>
  </si>
  <si>
    <t>76741-R49</t>
  </si>
  <si>
    <t>Ozn.O49 - Sestava předokenních žaluzií s el. ovládáním, TYP 1, (východní fasáda 6.NP), průběžná krycí galerie dl.27600 mm, zakrývaná plocha 27600x1700 mm, Podrobný popis viz PD, D+M</t>
  </si>
  <si>
    <t>1589478837</t>
  </si>
  <si>
    <t>212</t>
  </si>
  <si>
    <t>76741-R50</t>
  </si>
  <si>
    <t>Ozn.O50 - Sestava předokenních žaluzií s el. ovládáním, bez krycí galerie (západní fasáda 6.NP), zakrývaná plocha 35460x1700 mm, Podrobný popis viz PD, D+M</t>
  </si>
  <si>
    <t>1520509753</t>
  </si>
  <si>
    <t>213</t>
  </si>
  <si>
    <t>76741-R51</t>
  </si>
  <si>
    <t>Ozn.O51 - Sestava předokenních žaluzií s el. ovládáním, bez krycí galerie (východní fasáda 6.NP), zakrývaná plocha 35460x1700 mm, Podrobný popis viz PD, D+M</t>
  </si>
  <si>
    <t>74781457</t>
  </si>
  <si>
    <t>214</t>
  </si>
  <si>
    <t>76741-R100</t>
  </si>
  <si>
    <t>Ozn. O100 - Vybavení běžné hygienické buňky, D+M</t>
  </si>
  <si>
    <t>-2082436101</t>
  </si>
  <si>
    <t>Viz. PD stavební část - výrobky PSV (ostatní), výkresy půdorysu 4.NP - 6.NP a Tech.zpr.</t>
  </si>
  <si>
    <t>- 2x madlo na zeď sklopné</t>
  </si>
  <si>
    <t>- 1x sedátko sklopné</t>
  </si>
  <si>
    <t>- 2x madlo vodorovné na zeď pevné</t>
  </si>
  <si>
    <t>- 1x madlo svislé na zeď pevné</t>
  </si>
  <si>
    <t>- 1x sklopné zrcadlo</t>
  </si>
  <si>
    <t>215</t>
  </si>
  <si>
    <t>76741-R104</t>
  </si>
  <si>
    <t>Ozn. O104 - Vybavení hygienické buňky pro imobilní, D+M</t>
  </si>
  <si>
    <t>-23392472</t>
  </si>
  <si>
    <t>- 1x štítek - Brailovo písmo</t>
  </si>
  <si>
    <t>- 2x madlo svislé na zeď pevné</t>
  </si>
  <si>
    <t>- 1x hliníková konstrukce pro zavěšení závěsů, závěs</t>
  </si>
  <si>
    <t>216</t>
  </si>
  <si>
    <t>76741-R105</t>
  </si>
  <si>
    <t>Ozn. O105 - Vybavení asistované očisty pacienta, D+M</t>
  </si>
  <si>
    <t>-1777300152</t>
  </si>
  <si>
    <t>- 1x madlo vodorovné na dveře</t>
  </si>
  <si>
    <t>- 2x madlo sklopné na zeď</t>
  </si>
  <si>
    <t>- 2x madlo na zeď svislé</t>
  </si>
  <si>
    <t>217</t>
  </si>
  <si>
    <t>76741-R107</t>
  </si>
  <si>
    <t>Ozn. O107 - Skříň s prosklenými dvířky pro hydrant 700x700x300 mm, kartáčovaná nerez, D+M</t>
  </si>
  <si>
    <t>-42639583</t>
  </si>
  <si>
    <t>Viz. PD stavební část - výrobky PSV (ostatní), výkresy půdorysu 4.NP-6.NP a Tech.zpr.</t>
  </si>
  <si>
    <t>218</t>
  </si>
  <si>
    <t>76741-R108</t>
  </si>
  <si>
    <t>Ozn. O108 - Skříň s prosklenými dvířky pro osazení hasicch přístrojů, 700x700x300 mm, kartáčovaná nerez, D+M</t>
  </si>
  <si>
    <t>-379642650</t>
  </si>
  <si>
    <t>219</t>
  </si>
  <si>
    <t>76741-R109</t>
  </si>
  <si>
    <t>Ozn. O109 - Skříň s prosklenými dvířky pro osazení přenosného hasicíiho přístroje, 350x700x300 mm, kartáčovaná nerez, D+M</t>
  </si>
  <si>
    <t>1969112581</t>
  </si>
  <si>
    <t>Viz. PD stavební část - výrobky PSV (ostatní), výkresy půdorysu 4.np-6.NP a Tech.zpr.</t>
  </si>
  <si>
    <t>220</t>
  </si>
  <si>
    <t>76741-R110</t>
  </si>
  <si>
    <t>Ozn. O110 - Skříň s prosklenými dvířky pro osazení přenosného hasicího přístroje, 350x700x300 mm, kartáčovaná nerez, D+M</t>
  </si>
  <si>
    <t>-747139163</t>
  </si>
  <si>
    <t>221</t>
  </si>
  <si>
    <t>76741-R112</t>
  </si>
  <si>
    <t>Ozn. O112 - Skříň s prosklenými dvířky pro osazení přenosných hasicích přístrojů, 700x700x300 mm, kartáčovaná nerez, D+M</t>
  </si>
  <si>
    <t>-2136168767</t>
  </si>
  <si>
    <t>Viz. PD stavební část - výrobky PSV (ostatní), výkresy půdorysu 4.1NP-6.NP a Tech.zpr.</t>
  </si>
  <si>
    <t>222</t>
  </si>
  <si>
    <t>76741-R114</t>
  </si>
  <si>
    <t>Ozn. O114 - Podlahový přechodový profil ve tvaru T, šířky 25 mm, D+M</t>
  </si>
  <si>
    <t>1013151700</t>
  </si>
  <si>
    <t>44,0*1,05</t>
  </si>
  <si>
    <t>223</t>
  </si>
  <si>
    <t>76741-R115</t>
  </si>
  <si>
    <t>Ozn.O115 - Dilatace keramických podlahových krytin, D+M</t>
  </si>
  <si>
    <t>1117199119</t>
  </si>
  <si>
    <t>22,1*1,05</t>
  </si>
  <si>
    <t>224</t>
  </si>
  <si>
    <t>76741-R116b</t>
  </si>
  <si>
    <t>Ozn. O116b - Zakončovací lišta pro PVC v návaznosti na keramický obklad (čepcové těsnění), D+M</t>
  </si>
  <si>
    <t>-1560376268</t>
  </si>
  <si>
    <t>910,0*1,05</t>
  </si>
  <si>
    <t>225</t>
  </si>
  <si>
    <t>76741-R117</t>
  </si>
  <si>
    <t>Ozn. O117 - Zakončovací lišta  u zděné stěny, D+M</t>
  </si>
  <si>
    <t>-1991178200</t>
  </si>
  <si>
    <t>2428,0*1,05</t>
  </si>
  <si>
    <t>226</t>
  </si>
  <si>
    <t>76741-R118</t>
  </si>
  <si>
    <t>Ozn. O118 - Přechodový obvodový profil pro aplikaci mezi podlahu a obklad z koextrudovaného PVC, D+M</t>
  </si>
  <si>
    <t>513050169</t>
  </si>
  <si>
    <t>171,1*1,05</t>
  </si>
  <si>
    <t>227</t>
  </si>
  <si>
    <t>76741-R119a</t>
  </si>
  <si>
    <t>Ozn.O119a - Dilatační profil pro Vnitřní omítky pro rovné plochy , D+M</t>
  </si>
  <si>
    <t>323953687</t>
  </si>
  <si>
    <t>Viz. PD stavební část - výrobky PSV (ostatní), výkresy půdorysu 4.NP - 6.NP a techn.zpr.</t>
  </si>
  <si>
    <t>496,0*1,05</t>
  </si>
  <si>
    <t>228</t>
  </si>
  <si>
    <t>76741-R0119b</t>
  </si>
  <si>
    <t>Ozn.O119b  - Dilatační profil pro vnitřní omítky, pro kouty , D+M</t>
  </si>
  <si>
    <t>924091908</t>
  </si>
  <si>
    <t>629,0*1,05</t>
  </si>
  <si>
    <t>229</t>
  </si>
  <si>
    <t>76741-R120</t>
  </si>
  <si>
    <t>Ozn. O120 - Dvoudílný pružný napojovací profil pro připojení obkladů k zabudovaným sprchovým vaničkám, D+M</t>
  </si>
  <si>
    <t>1419250463</t>
  </si>
  <si>
    <t>29,0*1,05</t>
  </si>
  <si>
    <t>230</t>
  </si>
  <si>
    <t>76741-R122</t>
  </si>
  <si>
    <t>Ozn.O122 - Vnitřní podlahový profil pro objektové dilatace do litého teraca, D+M</t>
  </si>
  <si>
    <t>1141350330</t>
  </si>
  <si>
    <t>3,2*1,05</t>
  </si>
  <si>
    <t>231</t>
  </si>
  <si>
    <t>76741-R123</t>
  </si>
  <si>
    <t>Ozn.O123 - Vnitřní dilatační profily pro stěny, D+M</t>
  </si>
  <si>
    <t>-1245826663</t>
  </si>
  <si>
    <t>Viz. PD stavební část - výrobky PSV (ostatní), výkresy půdorysu 4.NP-6.NP  a Tech.zpr.</t>
  </si>
  <si>
    <t>8,0*1,05</t>
  </si>
  <si>
    <t>232</t>
  </si>
  <si>
    <t>76741-R124</t>
  </si>
  <si>
    <t>Ozn.O124 - Vnitřní dilatační profily pro stropy, D+M</t>
  </si>
  <si>
    <t>1865951571</t>
  </si>
  <si>
    <t>3,0*1,05</t>
  </si>
  <si>
    <t>233</t>
  </si>
  <si>
    <t>76741-R130</t>
  </si>
  <si>
    <t>Ozn.O130 - Dveřní zarážka na zeď, D+M</t>
  </si>
  <si>
    <t>1914345759</t>
  </si>
  <si>
    <t>234</t>
  </si>
  <si>
    <t>76741-R131</t>
  </si>
  <si>
    <t>Ozn.O131 - Dveřní podlahová zarážka, D+M</t>
  </si>
  <si>
    <t>1346884141</t>
  </si>
  <si>
    <t>235</t>
  </si>
  <si>
    <t>76741-R132</t>
  </si>
  <si>
    <t>Ozn.O132 - Ochrana stěn nalepovacím plastovým pásem tl.3 mm ve dvou úrovních, š.300+200 mm, D+M</t>
  </si>
  <si>
    <t>-509717693</t>
  </si>
  <si>
    <t>1384,0*1,05</t>
  </si>
  <si>
    <t>236</t>
  </si>
  <si>
    <t>76741-R133</t>
  </si>
  <si>
    <t>Ozn.O133 - Ochrana dveří speciálním ochranným pásem ve dvou úrovních, š.300+200 mm, D+M</t>
  </si>
  <si>
    <t>-235130864</t>
  </si>
  <si>
    <t>138,0*1,05</t>
  </si>
  <si>
    <t>237</t>
  </si>
  <si>
    <t>76741-R134</t>
  </si>
  <si>
    <t>Ozn.O134 - Nárazové madlo šíře 140 mm, D+M</t>
  </si>
  <si>
    <t>80732726</t>
  </si>
  <si>
    <t>258,0*1,05</t>
  </si>
  <si>
    <t>238</t>
  </si>
  <si>
    <t>76741-R145</t>
  </si>
  <si>
    <t>Ozn.O145  - Systém generálního klíče ( SGK) včetně cylindrických vložek , D+M</t>
  </si>
  <si>
    <t>-1413143670</t>
  </si>
  <si>
    <t>-332 vložek po deseti klíčích</t>
  </si>
  <si>
    <t>239</t>
  </si>
  <si>
    <t>76741-R146</t>
  </si>
  <si>
    <t>Ozn.O146 - Značení jednotlivých druhů médií na kazetách rastrového podhledu, D+M</t>
  </si>
  <si>
    <t>203376917</t>
  </si>
  <si>
    <t>polepy kruhového půdorysu</t>
  </si>
  <si>
    <t>240</t>
  </si>
  <si>
    <t>76741-R154</t>
  </si>
  <si>
    <t>Ozn.O154 - Provětrávací kovová lakovaná mřížka do rastrových podhledů 600x100x8 mm, D+M</t>
  </si>
  <si>
    <t>1875919223</t>
  </si>
  <si>
    <t>Viz. PD stavební část - výrobky PSV (ostatní), výkresy půdorysu 4.NP - 6.NP  a Tech.zpr.</t>
  </si>
  <si>
    <t>241</t>
  </si>
  <si>
    <t>76741-R156</t>
  </si>
  <si>
    <t>Ozn.O156 - Základní běžná dveřní popisová tabulka, hliníkový vypouklý profil 222x210 mm, antireflexní plast, tištěná grafika na papír, D+M</t>
  </si>
  <si>
    <t>-1161980475</t>
  </si>
  <si>
    <t>Viz. PD stavební část - výrobky PSV (ostatní), výkresy půdorysu 4.NP - 6.NP a Tech.zpr., PD interier</t>
  </si>
  <si>
    <t>242</t>
  </si>
  <si>
    <t>76741-R157</t>
  </si>
  <si>
    <t>Ozn.O157 - Doplňková dveřní popisová tabulka s doplňujícími texty, hliníkový vypouklý profil 222x210 mm, antireflexní plast, tištěná grafika na papír, D+M</t>
  </si>
  <si>
    <t>180266408</t>
  </si>
  <si>
    <t>243</t>
  </si>
  <si>
    <t>76741-R158</t>
  </si>
  <si>
    <t>Ozn.O158 - Doplňková dveřní popisová tabulka se jmény, hliníkový vypouklý profil 222x105 mm, antireflexní plast, tištěná grafika na papír, D+M</t>
  </si>
  <si>
    <t>1587772776</t>
  </si>
  <si>
    <t>244</t>
  </si>
  <si>
    <t>76741-R159</t>
  </si>
  <si>
    <t>Ozn.O159 - Dveřní piktogramy 80x80 mm, atypická grafika z fólie lepená na dveře,  D+M</t>
  </si>
  <si>
    <t>1488033657</t>
  </si>
  <si>
    <t>245</t>
  </si>
  <si>
    <t>76741-R160</t>
  </si>
  <si>
    <t>Ozn.O160 - Podlažní stropní závěsný směrovník,velikost 2x 800x100 mm, nosič hliníková lišta, atypická oboustranná grafika z fólie, D+M</t>
  </si>
  <si>
    <t>1486250573</t>
  </si>
  <si>
    <t>Viz. PD stavební část - výrobky PSV (ostatní), výkresy půdorysu  4.NP - 6.NP aTech.zpr.</t>
  </si>
  <si>
    <t>246</t>
  </si>
  <si>
    <t>76741-R161</t>
  </si>
  <si>
    <t>Ozn.O161 - Lepené texty na prosklené, plné dveře, barevná fólie D+M</t>
  </si>
  <si>
    <t>591152520</t>
  </si>
  <si>
    <t>247</t>
  </si>
  <si>
    <t>76741-R162</t>
  </si>
  <si>
    <t>Ozn.O162 - Lepené texty na prosklené, plné dveře, barevná fólie D+M</t>
  </si>
  <si>
    <t>2089015019</t>
  </si>
  <si>
    <t>248</t>
  </si>
  <si>
    <t>76741-R164</t>
  </si>
  <si>
    <t>Ozn.O164 - Podlažní informační tabule 2050x1400 mm z čirého bezpečnostního skla, plnoplošná fóĺiová grafika, D+M</t>
  </si>
  <si>
    <t>-2026951697</t>
  </si>
  <si>
    <t>249</t>
  </si>
  <si>
    <t>76741-R169</t>
  </si>
  <si>
    <t>Ozn.O169 - Dohledový pult na v sesterně, dl.2150+7300+2150 mm - Podrobný popis technického řešení vč. výkresů viz PD interier, D+M</t>
  </si>
  <si>
    <t>292929405</t>
  </si>
  <si>
    <t>Viz. PD stavební část - výrobky PSV (ostatní), výkresy půdorysu 4.NP - 6.NP, PD interier</t>
  </si>
  <si>
    <t>250</t>
  </si>
  <si>
    <t>76741-R188a</t>
  </si>
  <si>
    <t>Ozn.O188a - Protipožární utěsnění hliníkových profilů (LOP) protipožárních fasádních z kalcium-sulfát-silikonových desek 2x 20 mm, PO 30,45,60 DP1, D+M</t>
  </si>
  <si>
    <t>-1299251546</t>
  </si>
  <si>
    <t>- včetně veškerého příslušenství</t>
  </si>
  <si>
    <t>77,0*1,05</t>
  </si>
  <si>
    <t>251</t>
  </si>
  <si>
    <t>76741-R188b</t>
  </si>
  <si>
    <t>Ozn.O188b - Protipožární utěsnění hliníkových profilů (LOP) a protipožárních dělicích stěn z kalcium-sulfát-silikonových desek 2x 20 mm, PO 30,45,60 DP1, D+M</t>
  </si>
  <si>
    <t>1192528873</t>
  </si>
  <si>
    <t>2,0*1,05</t>
  </si>
  <si>
    <t>252</t>
  </si>
  <si>
    <t>76741-R189</t>
  </si>
  <si>
    <t>Ozn.O189 - Napojení hliníkových profilů (LOP) ke stěně - hl. napojení 430 mm z desek SDK 12,5 mm,  D+M</t>
  </si>
  <si>
    <t>506896058</t>
  </si>
  <si>
    <t>Viz. PD stavební část - výrobky PSV (ostatní), výkresy půdorysu 1.PP - 8.NP a techn.zpr.</t>
  </si>
  <si>
    <t>129,0*1,05</t>
  </si>
  <si>
    <t>253</t>
  </si>
  <si>
    <t>76741-R191</t>
  </si>
  <si>
    <t>Ozn.O191 - Napojení hliníkových profilů (LOP) ke stěně - hl. napojení 230 mm z hliníkového lakovaného plechu tl. 2 mm,vč. ztužení, D+M</t>
  </si>
  <si>
    <t>-1172022853</t>
  </si>
  <si>
    <t>151,0*1,05</t>
  </si>
  <si>
    <t>254</t>
  </si>
  <si>
    <t>76741-R192</t>
  </si>
  <si>
    <t>Ozn.O192 - Zakončení viditelné hrany desel podhledových SDK čel nasunutým hliníkovým profilem, D+M</t>
  </si>
  <si>
    <t>564387929</t>
  </si>
  <si>
    <t>164,0*1,05</t>
  </si>
  <si>
    <t>255</t>
  </si>
  <si>
    <t>76741-R199</t>
  </si>
  <si>
    <t>Ozn.O199 - Interiérová textilní žaluzie, výška zakrývaného okna 1750 mm, pojezdná garnýž, D+M</t>
  </si>
  <si>
    <t>-986399677</t>
  </si>
  <si>
    <t>144,8</t>
  </si>
  <si>
    <t>256</t>
  </si>
  <si>
    <t>76741-R200</t>
  </si>
  <si>
    <t>Ozn.O200 - Interiérová textilní žaluzie, výška zakrývaného okna 1650 mm, pojezdná garnýž, D+M</t>
  </si>
  <si>
    <t>1193679193</t>
  </si>
  <si>
    <t>30,3</t>
  </si>
  <si>
    <t>257</t>
  </si>
  <si>
    <t>76741-R205</t>
  </si>
  <si>
    <t>Ozn.O205 - Nástěnné lepené zrcadlo 600x900 mm, tl.4 mm s bezpečnostní fólií, lepené na obklad,  D+M</t>
  </si>
  <si>
    <t>-1785839937</t>
  </si>
  <si>
    <t>258</t>
  </si>
  <si>
    <t>76741-R209</t>
  </si>
  <si>
    <t>Ozn.O209 - Nástěnné lepené zrcadlo 1700x1200 mm, tl. 4 mm s bezpečnostní fólií, lepené na obklad,  D+M</t>
  </si>
  <si>
    <t>-713977037</t>
  </si>
  <si>
    <t>259</t>
  </si>
  <si>
    <t>76741-R210</t>
  </si>
  <si>
    <t>Ozn.O210 - Nástěnné lepené zrcadlo 2075x900 mm, tl. 4 mm s bezpečnostní fólií, lepené na obklad,  D+M</t>
  </si>
  <si>
    <t>936086502</t>
  </si>
  <si>
    <t>260</t>
  </si>
  <si>
    <t>76741-R211</t>
  </si>
  <si>
    <t>Ozn.O211 - Vnitřní zatemňovací roleta - sestava 3170x1650 mm,100% zatemnění, mechanické ovládání, D+M</t>
  </si>
  <si>
    <t>377170934</t>
  </si>
  <si>
    <t>Viz. PD stavební část - výrobky PSV (ostatní), výkresy půdorysu 1.PP - 8.NP a tecnh. zpr.</t>
  </si>
  <si>
    <t>261</t>
  </si>
  <si>
    <t>76741-R214A</t>
  </si>
  <si>
    <t>Ozn.O214A - Interiérové horizontální celostínící žaluzie 1400x1500 mm, ovládání řetízkem, D+M</t>
  </si>
  <si>
    <t>1420352358</t>
  </si>
  <si>
    <t>262</t>
  </si>
  <si>
    <t>76741-R214B</t>
  </si>
  <si>
    <t>Ozn.O214B - Interiérové horizontální celostínící žaluzie 1425x1500 mm, ovládání řetízkem, D+M</t>
  </si>
  <si>
    <t>1817392795</t>
  </si>
  <si>
    <t>263</t>
  </si>
  <si>
    <t>76741-R214C</t>
  </si>
  <si>
    <t>Ozn.O214C - Interiérové horizontální celostínící žaluzie 1450x1500 mm, ovládání řetízkem, D+M</t>
  </si>
  <si>
    <t>-537532555</t>
  </si>
  <si>
    <t>264</t>
  </si>
  <si>
    <t>76741-R214D</t>
  </si>
  <si>
    <t>Ozn.O214D - Interiérové horizontální celostínící žaluzie 1495x1500 mm, ovládání řetízkem, D+M</t>
  </si>
  <si>
    <t>704089431</t>
  </si>
  <si>
    <t>265</t>
  </si>
  <si>
    <t>76741-R214E</t>
  </si>
  <si>
    <t>Ozn.O214E - Interiérové horizontální celostínící žaluzie 1625x1500 mm, ovládání řetízkem, D+M</t>
  </si>
  <si>
    <t>164716514</t>
  </si>
  <si>
    <t>266</t>
  </si>
  <si>
    <t>76741-R214F</t>
  </si>
  <si>
    <t>Ozn.O214F - Interiérové horizontální celostínící žaluzie 1675x1500 mm, ovládání řetízkem, D+M</t>
  </si>
  <si>
    <t>977357350</t>
  </si>
  <si>
    <t>267</t>
  </si>
  <si>
    <t>76741-R215</t>
  </si>
  <si>
    <t>Ozn.O215 - Ocelová revizní dvířka do zděné stěny 300x300 mm, D+M</t>
  </si>
  <si>
    <t>1432418973</t>
  </si>
  <si>
    <t>- včetně příslušenství anátěru</t>
  </si>
  <si>
    <t>767.f</t>
  </si>
  <si>
    <t>hliníkové vnitřní</t>
  </si>
  <si>
    <t>268</t>
  </si>
  <si>
    <t>76769-R34</t>
  </si>
  <si>
    <t>Ozn.E38 - Vnitřní hliníková plná stěna, rámový systém, 1100x2300 mm, jednokř. el. posuv. dveře 1100x2300 mm, D+M</t>
  </si>
  <si>
    <t>-1043123603</t>
  </si>
  <si>
    <t>Viz. PD stavební část - výrobky PSV (hliníkové vnitřní), výkresy půdorysu 4.NP-6.NP a Tech.zpr.</t>
  </si>
  <si>
    <t xml:space="preserve">- včetně příslušenství a doplňků </t>
  </si>
  <si>
    <t>269</t>
  </si>
  <si>
    <t>76769-R91</t>
  </si>
  <si>
    <t>Ozn.E61 - Vnitřní hliníková prosklená stěna, rámový systém, 2050x3900 mm, jednokř. otočné dveře 800x2100 mm, D+M</t>
  </si>
  <si>
    <t>-579429723</t>
  </si>
  <si>
    <t>270</t>
  </si>
  <si>
    <t>76769-R92</t>
  </si>
  <si>
    <t>Ozn.E62 - Vnitřní hliníková prosklená stěna, rámový systém, 1100x2300 mm, jednokř. el. posuv dveře 1100x2300 mm, napojeno na EPS, D+M</t>
  </si>
  <si>
    <t>1246389295</t>
  </si>
  <si>
    <t>271</t>
  </si>
  <si>
    <t>76769-R93</t>
  </si>
  <si>
    <t>Ozn.E68 - Vnitřní hliníková prosklená stěna, rámový systém, 3200x2450 mm, dvoukř. el. posuv.dveře 700+700x2300 mm, napojeno na EPS, D+M</t>
  </si>
  <si>
    <t>46836198</t>
  </si>
  <si>
    <t>272</t>
  </si>
  <si>
    <t>76769-R56</t>
  </si>
  <si>
    <t>Ozn.E69 - Vnitřní hliníková prosklená stěna, rámový systém, 3500x2450 mm, dvoukř. el. posuv.dveře 800+800x2300 mm, napojeno na EPS, únikový terminál, D+M</t>
  </si>
  <si>
    <t>1840656201</t>
  </si>
  <si>
    <t>273</t>
  </si>
  <si>
    <t>76769-R94</t>
  </si>
  <si>
    <t>Ozn.E70 - Vnitřní hliníková prosklená stěna, rámový systém, 3200x2450 mm, dvoukř. el. posuv.dveře 700+700x2300 mm, D+M</t>
  </si>
  <si>
    <t>-1426658432</t>
  </si>
  <si>
    <t>274</t>
  </si>
  <si>
    <t>76769-R95</t>
  </si>
  <si>
    <t>Ozn.E71 - Vnitřní hliníková prosklená stěna, rámový systém, 2400x2450 mm, jednokř. otočné dveře 900x2350 mm, D+M</t>
  </si>
  <si>
    <t>-871714197</t>
  </si>
  <si>
    <t>767.g</t>
  </si>
  <si>
    <t>hliníkové vnitřní protipožární</t>
  </si>
  <si>
    <t>275</t>
  </si>
  <si>
    <t>76771-R51</t>
  </si>
  <si>
    <t>Ozn. E232 - Vnitřní protipožární, kouřotěsná hliníková prosklená stěna, rámový systém, 1300x2450 mm, dveře jednokř. el. posuv. 1100x2300 mm, D+M</t>
  </si>
  <si>
    <t>1952970749</t>
  </si>
  <si>
    <t>Viz. PD stavební část - výrobky PSV (hliníkové vnitřní protipožární), výkresy půdorysu 4.NP-6.NP a Tech.zpr.</t>
  </si>
  <si>
    <t>276</t>
  </si>
  <si>
    <t>76771-R52</t>
  </si>
  <si>
    <t>Ozn. E233 - Vnitřní protipožární, kouřotěsná hliníková prosklená stěna, rámový systém, 2275x2450 mm, dveře dvoukř. posuvné 1000+1000x2350 mm, D+M</t>
  </si>
  <si>
    <t>-126774544</t>
  </si>
  <si>
    <t>Viz. PD stavební část - výrobky PSV (hliníkové vnitřní protipožární), výkresy půdorysu 1.NP-8.NP a Tech.zpr.</t>
  </si>
  <si>
    <t>277</t>
  </si>
  <si>
    <t>76771-R53</t>
  </si>
  <si>
    <t>Ozn. E235 - Vnitřní protipožární, kouřotěsná hliníková prosklená stěna, rámový systém, 1300x2500 mm, dveře jednokř. el. posuv. 1100x2350 mm, D+M</t>
  </si>
  <si>
    <t>175437969</t>
  </si>
  <si>
    <t>278</t>
  </si>
  <si>
    <t>76771-R54</t>
  </si>
  <si>
    <t>Ozn. E241 - Vnitřní protipožární, kouřotěsná hliníková prosklená stěna, rámový systém, 1480x2450 mm, dveře dvoukř. el. posuv. 650+650x2300 mm, D+M</t>
  </si>
  <si>
    <t>810028768</t>
  </si>
  <si>
    <t>279</t>
  </si>
  <si>
    <t>76771-R55</t>
  </si>
  <si>
    <t>Ozn. E242 - Vnitřní protipožární, kouřotěsná hliníková prosklená stěna, rámový systém, 3200x2450 mm, dveře dvoukř. el. posuv. 700+700x2300 mm, D+M</t>
  </si>
  <si>
    <t>-223230338</t>
  </si>
  <si>
    <t>280</t>
  </si>
  <si>
    <t>76771-R56</t>
  </si>
  <si>
    <t>Ozn. E243a - Vnitřní protipožární, kouřotěsná hliníková prosklená stěna, rámový systém, 3000x2500 mm, dveře dvoukř. el.posuv. 700+700x2300 mm, D+M</t>
  </si>
  <si>
    <t>1089688059</t>
  </si>
  <si>
    <t>281</t>
  </si>
  <si>
    <t>76771-R57</t>
  </si>
  <si>
    <t>Ozn. E243b - Vnitřní protipožární, kouřotěsná hliníková prosklená stěna, rámový systém, 3000x2500 mm, dveře dvoukř. el. posuv. 650+650x2350 mm, D+M</t>
  </si>
  <si>
    <t>-588940767</t>
  </si>
  <si>
    <t>767.h</t>
  </si>
  <si>
    <t>hliníkové venkovní</t>
  </si>
  <si>
    <t>282</t>
  </si>
  <si>
    <t>76791-R53</t>
  </si>
  <si>
    <t>Ozn. A53/2F - Demontáž a zpětná montáž celoprosklené tepelně izolační hliníkové sloupko-příčkové fasády s přitlačnými lištami, západní fasáda - 25m2</t>
  </si>
  <si>
    <t>207881971</t>
  </si>
  <si>
    <t>Viz. PD stavební část - výrobky PSV (hliníkové venkovní), výkresy půdorysu 1. 4.NP - 6.NP a Tech.zpr.</t>
  </si>
  <si>
    <t xml:space="preserve">- Západní fasáda </t>
  </si>
  <si>
    <t>- celkem se jedná o 3 otvory</t>
  </si>
  <si>
    <t>- včetně příslušenství a doplňků</t>
  </si>
  <si>
    <t>771</t>
  </si>
  <si>
    <t>Podlahy z dlaždic keramických</t>
  </si>
  <si>
    <t>283</t>
  </si>
  <si>
    <t>771574115</t>
  </si>
  <si>
    <t>Montáž podlah keramických hladkých lepených flexibilním lepidlem do 25 ks/m2</t>
  </si>
  <si>
    <t>1518544076</t>
  </si>
  <si>
    <t>Viz. PD stavební část - výkresy půdorysu 4.NP-6.NP, výkresy řezů A-F, techn.zpr., tabulky podlah, PD interier</t>
  </si>
  <si>
    <t>- protiskluz R10/A</t>
  </si>
  <si>
    <t>"m.č.6178:" 2,8</t>
  </si>
  <si>
    <t>284</t>
  </si>
  <si>
    <t>59761406</t>
  </si>
  <si>
    <t>dlažba keramická slinutá protiskluzná do interiéru i exteriéru pro vysoké mechanické namáhání přes 22 do 25ks/m2</t>
  </si>
  <si>
    <t>1361580603</t>
  </si>
  <si>
    <t>19,27*1,1 'Přepočtené koeficientem množství</t>
  </si>
  <si>
    <t>285</t>
  </si>
  <si>
    <t>771579191</t>
  </si>
  <si>
    <t>Příplatek k montáži podlah keramických lepených flexibilním lepidlem za plochu do 5 m2</t>
  </si>
  <si>
    <t>362167535</t>
  </si>
  <si>
    <t xml:space="preserve">"pol. 771574115:" 19,270 </t>
  </si>
  <si>
    <t>286</t>
  </si>
  <si>
    <t>771576132</t>
  </si>
  <si>
    <t>Montáž podlah keramických velkoformátových pro mechanické zatížení hladkých lepených flexi rychletuhnoucím lepidlem do 4ks/m2</t>
  </si>
  <si>
    <t>-1149206528</t>
  </si>
  <si>
    <t xml:space="preserve">Poznámka k souboru cen:_x000D_
1. Položky jsou určeny pro všechny druhy povrchových úprav. </t>
  </si>
  <si>
    <t>Viz. PD stavební část - výkresy půdorysu 4.HP-6.NP, výkresy řezů A-F, techn.zpr., tabulky podlah, PD interier</t>
  </si>
  <si>
    <t>- protiskluz R10/B</t>
  </si>
  <si>
    <t>"m.č.5053:" 2,7+0,8*0,15+0,8*0,125</t>
  </si>
  <si>
    <t>"m.č.5055a:" 2,6+0,8*0,15+0,8*0,125</t>
  </si>
  <si>
    <t>"m.č.5153:" 2,7+0,8*0,15+0,8*0,125</t>
  </si>
  <si>
    <t>"m.č.5155:" 2,6+0,8*0,15+0,8*0,125</t>
  </si>
  <si>
    <t>"m.č.5174:" 2,6+0,8*0,125</t>
  </si>
  <si>
    <t>"m.č.5177:" 2,5+0,8*0,125</t>
  </si>
  <si>
    <t>"m.č.5179:" 2,8</t>
  </si>
  <si>
    <t>"m.č.6055a:" 2,6+0,8*0,15+0,8*0,125</t>
  </si>
  <si>
    <t>"m.č.6174:" 2,6+0,8*0,125</t>
  </si>
  <si>
    <t>"m.č.6175:" 1,7</t>
  </si>
  <si>
    <t>"m.č.6177:" 2,5+0,8*0,125</t>
  </si>
  <si>
    <t>"m.č.6179:" 2,8</t>
  </si>
  <si>
    <t>287</t>
  </si>
  <si>
    <t>59761440</t>
  </si>
  <si>
    <t>dlažba velkoformátová keramická slinutá hladká do interiéru i exteriéru pro vysoké mechanické namáhání přes 2 do 4ks/m2</t>
  </si>
  <si>
    <t>-424305476</t>
  </si>
  <si>
    <t>59,76*1,1 'Přepočtené koeficientem množství</t>
  </si>
  <si>
    <t>288</t>
  </si>
  <si>
    <t>771577121</t>
  </si>
  <si>
    <t>Příplatek k montáži podlah keramických lepených flexibilním rychletuhnoucím lepidlem za plochu do 5 m2</t>
  </si>
  <si>
    <t>584428193</t>
  </si>
  <si>
    <t>"pol. 771576132:" 59,760</t>
  </si>
  <si>
    <t>289</t>
  </si>
  <si>
    <t>998771204</t>
  </si>
  <si>
    <t>Přesun hmot procentní pro podlahy z dlaždic v objektech v do 36 m</t>
  </si>
  <si>
    <t>1837360312</t>
  </si>
  <si>
    <t>776</t>
  </si>
  <si>
    <t>Podlahy povlakové</t>
  </si>
  <si>
    <t>290</t>
  </si>
  <si>
    <t>776411112</t>
  </si>
  <si>
    <t>Montáž obvodových soklíků výšky do 100 mm</t>
  </si>
  <si>
    <t>557769943</t>
  </si>
  <si>
    <t>Viz. PD stavební část - výkresy půdorysu 4.NP - 6.NP, výkresy řezů A-F, techn.zpr., tabulky podlah, PD interier</t>
  </si>
  <si>
    <t>Heterogenní povlaková podlahová krytina PVC , kompaktní verze, imitace šedomodrého  koberce</t>
  </si>
  <si>
    <t>Podlaha P14, P14V</t>
  </si>
  <si>
    <t>"m.č.4039:" (4,775+5,4+0,45+0,9)*2-0,8-1,9</t>
  </si>
  <si>
    <t>"m.č.4040:" 2,4*2+1,9</t>
  </si>
  <si>
    <t>"m.č.5033:" (3,35+4,7)*2-0,9</t>
  </si>
  <si>
    <t>"m.č.5067:" (8,175+3,625)*2-0,7-0,8</t>
  </si>
  <si>
    <t>"m.č.5069:" (8,175+3,325)*2-0,8</t>
  </si>
  <si>
    <t>"m.č.5070:" (8,175+2,8)*2-0,8</t>
  </si>
  <si>
    <t>"m.č.5071:" (8,125+2,8)*2-0,8</t>
  </si>
  <si>
    <t>"m.č.5072:" (8,175+3,3)*2-0,8</t>
  </si>
  <si>
    <t>"m.č.5073:" (8,175+2,475)*2-0,8</t>
  </si>
  <si>
    <t>"m.č.5080:" (8,275+3,55ú*2-0,8</t>
  </si>
  <si>
    <t>"m.č.5133:" (3,35+4,7)*2-0,9</t>
  </si>
  <si>
    <t>"m.č.5167:" (8,175+3,625)*2-0,7-0,8</t>
  </si>
  <si>
    <t>"m.č.5169:" (8,175+3,325)*2-0,8</t>
  </si>
  <si>
    <t>"m.č.5170:" (8,175+2,8)*2-0,8</t>
  </si>
  <si>
    <t>"m.č.5171:" (8,125+2,8)*2-0,8</t>
  </si>
  <si>
    <t>"m.č.5172:" (8,175+3,3)*2-0,8</t>
  </si>
  <si>
    <t>"m.č.5173:" (8,175+2,475)*2-0,8</t>
  </si>
  <si>
    <t>"m.č.5180:" (8,275+3,55)*2-0,8</t>
  </si>
  <si>
    <t>"m.č.6033:" (3,35+4,7)*2-0,9</t>
  </si>
  <si>
    <t>"m.č.6067:" (8,175+3,625)*2-0,7-0,8</t>
  </si>
  <si>
    <t>"m.č.6069:" (8,175+3,325)*2-0,8</t>
  </si>
  <si>
    <t>"m.č.6070:" (8,175+2,8)*2-0,8</t>
  </si>
  <si>
    <t>"m.č.6071:" (8,125+2,8)*2-0,8</t>
  </si>
  <si>
    <t>"m.č.6072:" (8,175+3,3)*2-0,8</t>
  </si>
  <si>
    <t>"m.č.6073:" (8,175+2,475)*2-0,8</t>
  </si>
  <si>
    <t>"m.č.6080:" (8,275+3,55ú*2-0,8</t>
  </si>
  <si>
    <t>"m.č.6133:" (3,35+4,7)*2-0,9</t>
  </si>
  <si>
    <t>"m.č.6169:" (8,175+3,325)*2-0,8</t>
  </si>
  <si>
    <t>"m.č.6170:" (8,175+2,8)*2-0,8</t>
  </si>
  <si>
    <t>"m.č.6171:" (8,125+2,8)*2-0,8</t>
  </si>
  <si>
    <t>"m.č.6172:" (8,175+3,3)*2-0,8</t>
  </si>
  <si>
    <t>"m.č.6173:" (8,175+2,475)*2-0,8</t>
  </si>
  <si>
    <t>"m.č.6180:" (8,275+3,55)*2-0,8</t>
  </si>
  <si>
    <t>Heterogenní povlaková podlahová krytina PVC , kompaktní verze, Unidekor s různobarevnými rozptýlenými cipsy</t>
  </si>
  <si>
    <t>"m.č.5005a:" (3,4+8,95)*2-3,2-1,5-0,9*3-0,8-1,2</t>
  </si>
  <si>
    <t>"m.č.5005b:" (28,5+4,7+1,8)*2-3,2*2-1,2*14-0,8*2</t>
  </si>
  <si>
    <t>"m.č.5005c:" (7,8+0,17*2+3,2)*2-1,2*2-3,5+0,2*2</t>
  </si>
  <si>
    <t>"m.č.5005d:" 16,5*2-6,45-1,2*4-1,3-0,9-0,7*2</t>
  </si>
  <si>
    <t>"m.č.5065:" (4,325+0,15+12,3+0,15)*2-3,2-2,4-3,0-0,8*5-0,7*2</t>
  </si>
  <si>
    <t>"m.č.5066:" (2,4+6,875)*2-2,4-0,8*2</t>
  </si>
  <si>
    <t>"m.č.5105a:" (3,4+8,95)*2-3,2-1,5-0,9*3-0,8-1,2</t>
  </si>
  <si>
    <t>"m.č.5105b:" (28,5+4,7+1,8)*2-3,2*2-1,2*14-0,8*2</t>
  </si>
  <si>
    <t>"m.č.5105c:" (7,8+0,17*2+3,2)*2-1,2*2-3,5+0,2*2</t>
  </si>
  <si>
    <t>"m.č.5105d:" 16,5*2-6,45-1,2*4-1,3-0,9-0,7*2</t>
  </si>
  <si>
    <t>"m.č.5165:" (4,325+0,15+12,3+0,15)*2-3,2-2,4-3,0-0,8*5-0,7*2</t>
  </si>
  <si>
    <t>"m.č.5166:" )2,4+6,875)*2-2,4-0,8*2</t>
  </si>
  <si>
    <t>"m.č.6005a:" (3,4+8,95)*2-3,2-1,5-0,9*3-0,8-1,2</t>
  </si>
  <si>
    <t>"m.č.6005b:" (28,5+4,7+1,8)*2-3,2*2-1,2*14-0,8*2</t>
  </si>
  <si>
    <t>"m.č.6005c:" (7,8+0,17*2+3,2)*2-1,2*2-3,5+0,2*2</t>
  </si>
  <si>
    <t>"m.č.6005d:" 16,5*2-6,45-1,2*4-1,3-0,9-0,7*2</t>
  </si>
  <si>
    <t>"m.č.6065:" (4,325+0,15+12,3+0,15)*2-3,2-2,4-3,0-0,8*5-0,7*2</t>
  </si>
  <si>
    <t>"m.č.6066:" (2,4+6,875)*2-2,4-0,8*2</t>
  </si>
  <si>
    <t>"m.č.6105a:" (3,4+8,95)*2-3,2-1,5-0,9*3-0,8-1,2</t>
  </si>
  <si>
    <t>"m.č.6105b:" (28,5+4,7+1,8)*2-3,2*2-1,2*14-0,8*2</t>
  </si>
  <si>
    <t>"m.č.6105c:" (7,8+0,17*2+3,2)*2-1,2*2-3,5+0,2*2</t>
  </si>
  <si>
    <t>"m.č.605d:" 16,5*2-6,45-1,2*4-1,3-0,9-0,7*2</t>
  </si>
  <si>
    <t>"m.č.6165:" (4,325+0,15+12,3+0,15)*2-3,2-2,4-3,0-0,8*5-0,7*2</t>
  </si>
  <si>
    <t>"m.č.6166:" (2,4+6,875)*2-2,4-0,8*2</t>
  </si>
  <si>
    <t>Elektricky vodivá povlaková krytina z homogen. PVC , výrazně chipsovaný design (bez uzemnění)</t>
  </si>
  <si>
    <t>"m.č.4030:" (2,235+7,15)*2-0,8</t>
  </si>
  <si>
    <t>"m.č.4031:" (3,35+1,625)*2-1,3</t>
  </si>
  <si>
    <t>"m.č.4032:" (3,35+2,05)*2-0,9</t>
  </si>
  <si>
    <t>"m.č.4034:" (4,75+1,725)*2-0,9</t>
  </si>
  <si>
    <t>"m.č.4035a:" 14,125+14,65+5,8+27,25+34,8+2,475+27,25+9,55+12,6+6,3+1,8+5,6+0,45*6-1,1-0,9*7-1,5-0,8*6-0,7-1,5-1,35*6-2,0-1,1</t>
  </si>
  <si>
    <t>"m.č.4035b" (8,2+2,475)*2-2,275-2,0-1,6*2</t>
  </si>
  <si>
    <t>"m.č.4038:" (2,775+2,8)*2-0,9</t>
  </si>
  <si>
    <t>"m.č.4041:" (2,25+3,2)*2-0,8</t>
  </si>
  <si>
    <t>"m.č.4047:" (2,225+3,55)*2-0,8*2</t>
  </si>
  <si>
    <t>"m.č.4049:" (2,85+3,5)*2-0,8*2-0,9</t>
  </si>
  <si>
    <t>"m.č.4050:" (1,765+3,5)*2-0,8*2</t>
  </si>
  <si>
    <t>"m.č.4052:" (1,95+3,5)*2-0,8*2</t>
  </si>
  <si>
    <t>"m.č.4054:" (2,7+6,225)*2-0,7-0,8</t>
  </si>
  <si>
    <t>"m.č.5031:" (6,8+3,5+0,45+0,45*2)*2-0,9*6</t>
  </si>
  <si>
    <t>"m.č.5034:" (2,925+4,7)*2-0,9</t>
  </si>
  <si>
    <t>"m.č.5131:" (6,8+3,5+0,45*4)*2-0,9*6</t>
  </si>
  <si>
    <t>"m.č.5134:" (2,925+4,7)*2-0,9</t>
  </si>
  <si>
    <t>"m.č.6031:" (6,8+3,5+0,45+0,45*2)*2-0,9*6</t>
  </si>
  <si>
    <t>"m.č.6034:" (2,925+4,7)*2-0,9</t>
  </si>
  <si>
    <t>"m.č.6131:" (6,8+3,5+0,45*4)*2-0,9*6</t>
  </si>
  <si>
    <t>"m.č.6134:" (2,925+4,7)*2-0,9</t>
  </si>
  <si>
    <t>Heterogenní povlaková podlahová krytina PVC , kompaktní verze, Unidekor s s mírným metalickým nádechem</t>
  </si>
  <si>
    <t>"m.č.5005e:" 6,45+8,075-0,8*2</t>
  </si>
  <si>
    <t>"m.č.5007:" (3,425+3,225)*2-0,9</t>
  </si>
  <si>
    <t>"m.č.5008:" (3,425+3,25)*2-1,2</t>
  </si>
  <si>
    <t>"m.č.5009:" (4,975+2,35)*2-0,9</t>
  </si>
  <si>
    <t>"m.č.5011:" (3,5+0,15+7,875)*2-0,9-1,2</t>
  </si>
  <si>
    <t>"m.č.5013:" (3,4+0,15+7,875)*2-0,9-0,12</t>
  </si>
  <si>
    <t>"m.č.5015:" (3,6+7,75)*2-0,9-1,2</t>
  </si>
  <si>
    <t>"m.č.5017:" (3,6+7,75)*2-0,9-1,2</t>
  </si>
  <si>
    <t>"m.č.5019:" (3,4+0,15+7,875)*2-0,9-1,2</t>
  </si>
  <si>
    <t>"m.č.5021:" (3,4+0,15+7,875)*2-0,9-1,2</t>
  </si>
  <si>
    <t>"m.č.5023:" (3,475+7,75)*2-0,9-1,2</t>
  </si>
  <si>
    <t>"m.č.5025:" (3,425+7,75)*2-0,9-1,2</t>
  </si>
  <si>
    <t>"m.č.5027:" (3,4+7,875)*2-0,9-1,2</t>
  </si>
  <si>
    <t>"m.č.5029:" (3,4+0,15+7,875)*2-0,9-1,2</t>
  </si>
  <si>
    <t>"m.č.5036:" (3,4+0,15+7,875)*2-0,9-1,2</t>
  </si>
  <si>
    <t>"m.č.5038:" (3,4+0,15+7,875)*2-0,9-1,2</t>
  </si>
  <si>
    <t>"m.č.5040:" (3,4+0,15+7,875)*2-0,9-1,2</t>
  </si>
  <si>
    <t>"m.č.5049:" (2,75+2,425)*2-0,8</t>
  </si>
  <si>
    <t>"m.č.5050:" (2,75+1,8)*2-0,8</t>
  </si>
  <si>
    <t>"m.č.5052:" (1,675+4,175)*2-0,8</t>
  </si>
  <si>
    <t>"m.č.5056:" (4,2+7,875)*2-0,9-1,2</t>
  </si>
  <si>
    <t>"m.č.5058a:" (5,555+7,75)*2-0,9-1,2</t>
  </si>
  <si>
    <t>"m.č.5059:" (3,5+7,75)*2-0,9-1,2</t>
  </si>
  <si>
    <t>"m.č.5061:" (3,5+7,75)*2-0,9-1,2</t>
  </si>
  <si>
    <t>"m.č.5063:" (4,175+7,75)*2-0,9-1,2</t>
  </si>
  <si>
    <t>"m.č.5105e:" 6,45+8,075-0,8*2</t>
  </si>
  <si>
    <t>"m.č.5107:" (3,425+3,225)*2-0,9</t>
  </si>
  <si>
    <t>"m.č.5108:" (3,425+3,25)*2-1,2</t>
  </si>
  <si>
    <t>"m.č.5109:" (4,975+2,35)*2-0,9</t>
  </si>
  <si>
    <t>"m.č.5111:" (3,5+0,15+7,875)*2-0,9-1,2</t>
  </si>
  <si>
    <t>"m.č.5113:" (3,4+0,15+7,875)*2-0,9-0,12</t>
  </si>
  <si>
    <t>"m.č.5115:" (3,6+7,75)*2-0,9-1,2</t>
  </si>
  <si>
    <t>"m.č.5117:" (3,6+7,75)*2-0,9-1,2</t>
  </si>
  <si>
    <t>"m.č.5119:" (3,4+0,15+7,875)*2-0,9-1,2</t>
  </si>
  <si>
    <t>"m.č.5121:" (3,4+0,15+7,875)*2-0,9-1,2</t>
  </si>
  <si>
    <t>"m.č.5123:" (3,475+7,75)*2-0,9-1,2</t>
  </si>
  <si>
    <t>"m.č.5125:" (3,425+7,75)*2-0,9-1,2</t>
  </si>
  <si>
    <t>"m.č.5127:" (3,4+7,875)*2-0,9-1,2</t>
  </si>
  <si>
    <t>"m.č.5129:" (3,4+0,15+7,875)*2-0,9-1,2</t>
  </si>
  <si>
    <t>"m.č.5136:" (3,4+0,15+7,875)*2-0,9-1,2</t>
  </si>
  <si>
    <t>"m.č.5140:" (3,4+0,15+7,875)*2-0,9-1,2</t>
  </si>
  <si>
    <t>"m.č.5149:" (2,75+2,425)*2-0,8</t>
  </si>
  <si>
    <t>"m.č.5148a:" (4,2+7,875)*2-0,9-1,2</t>
  </si>
  <si>
    <t>"m.č.5148b:" (2,35+2,85)*2-0,9*2</t>
  </si>
  <si>
    <t>"m.č.5150:" (2,75+1,8)*2-0,8</t>
  </si>
  <si>
    <t>"m.č.5152:" (1,675+4,175)*2-0,8</t>
  </si>
  <si>
    <t>"m.č.5157:" (5,55+7,75)*2-0,9-1,2</t>
  </si>
  <si>
    <t>"m.č.5159:" (3,5+7,75)*2-0,9-1,2</t>
  </si>
  <si>
    <t>"m.č.5161:" (3,5+7,75)*2-0,9-1,2</t>
  </si>
  <si>
    <t>"m.č.5163:" (4,175+7,75)*2-0,9-1,2</t>
  </si>
  <si>
    <t>"m.č.6005e:" 6,45+8,075-0,8*2</t>
  </si>
  <si>
    <t>"m.č.6007:" (3,425+3,225)*2-0,9</t>
  </si>
  <si>
    <t>"m.č.6008:" (3,425+3,25)*2-1,2</t>
  </si>
  <si>
    <t>"m.č.6009:" (4,975+2,35)*2-0,9</t>
  </si>
  <si>
    <t>"m.č.6011:" (3,5+0,15+7,875)*2-0,9-1,2</t>
  </si>
  <si>
    <t>"m.č.6013:" (3,4+0,15+7,875)*2-0,9-0,12</t>
  </si>
  <si>
    <t>"m.č.6015:" (3,6+7,75)*2-0,9-1,2</t>
  </si>
  <si>
    <t>"m.č.6017:" (3,6+7,75)*2-0,9-1,2</t>
  </si>
  <si>
    <t>"m.č.6019:" (3,4+0,15+7,875)*2-0,9-1,2</t>
  </si>
  <si>
    <t>"m.č.6021:" (3,4+0,15+7,875)*2-0,9-1,2</t>
  </si>
  <si>
    <t>"m.č.6023:" (3,475+7,75)*2-0,9-1,2</t>
  </si>
  <si>
    <t>"m.č.6025:" (3,425+7,75)*2-0,9-1,2</t>
  </si>
  <si>
    <t>"m.č.6027:" (3,4+7,875)*2-0,9-1,2</t>
  </si>
  <si>
    <t>"m.č.6029:" (3,4+0,15+7,875)*2-0,9-1,2</t>
  </si>
  <si>
    <t>"m.č.6036:" (3,4+0,15+7,875)*2-0,9-1,2</t>
  </si>
  <si>
    <t>"m.č.6038:" (3,4+0,15+7,875)*2-0,9-1,2</t>
  </si>
  <si>
    <t>"m.č.6040:" (3,4+0,15+7,875)*2-0,9-1,2</t>
  </si>
  <si>
    <t>"m.č.6042:" (4,2+7,875)*2-1,2</t>
  </si>
  <si>
    <t>"m.č.6043:" (2,175+0,45+3,85)*2-0,9</t>
  </si>
  <si>
    <t>"m.č.6049:" (2,75+2,425)*2-0,8</t>
  </si>
  <si>
    <t>"m.č.6050:" (3,6+1,8)*2-0,8</t>
  </si>
  <si>
    <t>"m.č.6052:" (1,675+4,175)*2-0,8</t>
  </si>
  <si>
    <t>"m.č.6057:" (5,55+7,75)*2-0,9-1,2</t>
  </si>
  <si>
    <t>"m.č.6059:" (3,5+7,75)*2-0,9-1,2</t>
  </si>
  <si>
    <t>"m.č.6061:" (3,5+7,75)*2-0,9-1,2</t>
  </si>
  <si>
    <t>"m.č.6063:" (4,175+7,75)*2-0,9-1,2</t>
  </si>
  <si>
    <t>"m.č.6105e:" 6,45+8,075-0,8*2</t>
  </si>
  <si>
    <t>"m.č.6107:" (3,425+3,225)*2-0,9</t>
  </si>
  <si>
    <t>"m.č.6108:" (3,425+3,25)*2-1,2</t>
  </si>
  <si>
    <t>"m.č.6109:" (4,975+2,35)*2-0,9</t>
  </si>
  <si>
    <t>"m.č.6111:" (3,5+0,15+7,875)*2-0,9-1,2</t>
  </si>
  <si>
    <t>"m.č.6113:" (3,4+0,15+7,875)*2-0,9-0,12</t>
  </si>
  <si>
    <t>"m.č.6115:" (3,6+7,75)*2-0,9-1,2</t>
  </si>
  <si>
    <t>"m.č.6117:" (3,6+7,75)*2-0,9-1,2</t>
  </si>
  <si>
    <t>"m.č.6119:" (3,4+0,15+7,875)*2-0,9-1,2</t>
  </si>
  <si>
    <t>"m.č.6121:" (3,4+0,15+7,875)*2-0,9-1,2</t>
  </si>
  <si>
    <t>"m.č.6123:" (3,475+7,75)*2-0,9-1,2</t>
  </si>
  <si>
    <t>"m.č.6125:" (3,425+7,75)*2-0,9-1,2</t>
  </si>
  <si>
    <t>"m.č.6127:" (3,4+7,875)*2-0,9-1,2</t>
  </si>
  <si>
    <t>"m.č.6129:" (3,4+0,15+7,875)*2-0,9-1,2</t>
  </si>
  <si>
    <t>"m.č.6136:" (3,4+0,15+7,875)*2-0,9-1,2</t>
  </si>
  <si>
    <t>"m.č.6140:" (3,4+0,15+7,875)*2-0,9-1,2</t>
  </si>
  <si>
    <t>"m.č.6142:" (4,2+7,875)*2-1,2</t>
  </si>
  <si>
    <t>"m.č.6143:" (2,175+3,85)*2-0,9</t>
  </si>
  <si>
    <t>"m.č.6149:" (2,75+2,425)*2-0,8</t>
  </si>
  <si>
    <t>"m.č.5150:" (3,6+1,8)*2-0,8</t>
  </si>
  <si>
    <t>"m.č.6152:" (1,675+3,4)*2-0,8</t>
  </si>
  <si>
    <t>291</t>
  </si>
  <si>
    <t>776221111</t>
  </si>
  <si>
    <t>Lepení pásů z PVC standardním lepidlem</t>
  </si>
  <si>
    <t>-640094652</t>
  </si>
  <si>
    <t>Viz. PD stavební část - výkresy půdorysu 4.NP-2.fáze-6.NP, výkresy řezů A-F, techn.zpr., tabulky podlah, PD interier</t>
  </si>
  <si>
    <t>"m.č.6033:" 15,6+1,0*0,15</t>
  </si>
  <si>
    <t>"m.č.6080:" 28,6</t>
  </si>
  <si>
    <t xml:space="preserve">"m.č.6167:" 24,8+0,8*0,15 </t>
  </si>
  <si>
    <t>"m.č.6180:"29,4</t>
  </si>
  <si>
    <t>"m.č.5105a:" 29,8+0,8*0,15*2+3,2*0,15</t>
  </si>
  <si>
    <t>"m.č.5105b:" 99,2+1,3*0,2*14+3,2*0,17</t>
  </si>
  <si>
    <t>"m.č.5105c:" 25,3+1,3*0,2*2+3,5*0,2</t>
  </si>
  <si>
    <t>"m.č.5105d:" 53,1+1,0*0,15+1,4*0,15+1,3*0,2*2+3,2*0,17</t>
  </si>
  <si>
    <t>"m.č.5165:" 41,3+0,9*0,2*5+0,8*0,12*2</t>
  </si>
  <si>
    <t>"m.č.5166:" 16,5+0,9*0,2*2+2,4*0,15</t>
  </si>
  <si>
    <t>"m.č.6005d:" 53,1+1,0*0,15+1,4*0,15+1,3*0,2*2+3,2*0,17</t>
  </si>
  <si>
    <t>"m.č.6065:" 41,3+0,9*0,2*5+0,8*0,12*2</t>
  </si>
  <si>
    <t>"m.č.6105a:" 29,8+0,8*0,15*2+3,2*0,15</t>
  </si>
  <si>
    <t>"m.č.6105b:" 99,2+1,3*0,2*14+3,2*0,17</t>
  </si>
  <si>
    <t>"m.č.6105c:" 25,3+1,3*0,2*2+3,5*0,2</t>
  </si>
  <si>
    <t>"m.č.6105d:" 53,1+1,0*0,15+1,4*0,15+1,3*0,2*2+3,2*0,17</t>
  </si>
  <si>
    <t>"m.č.6165:" 41,3+0,9*0,2*5+0,8*0,12*2</t>
  </si>
  <si>
    <t>"m.č.6166:" 16,5+0,9*0,2*2+2,4*0,15</t>
  </si>
  <si>
    <t xml:space="preserve">Podlaha P11a </t>
  </si>
  <si>
    <t>"m.č.4031:" 5,4+1,1*0,15</t>
  </si>
  <si>
    <t>"m.č.4035a:" 114,2+1,0*0,15*7+0,8*0,15+0,8*0,15*4+0,15*0,13+1,45*0,13+0,9*0,13*2+2,0*0,17</t>
  </si>
  <si>
    <t>"m.č.4035b:" 19,6</t>
  </si>
  <si>
    <t>"m.č.4047:" 7,3</t>
  </si>
  <si>
    <t>"m.č.4049:" 10,1+1,0*0,13</t>
  </si>
  <si>
    <t>"m.č.4050:" 6,4</t>
  </si>
  <si>
    <t>"m.č.4052:" 6,8</t>
  </si>
  <si>
    <t>"m.č.4054:" 15,4</t>
  </si>
  <si>
    <t>"m.č.5031:" 22,8+1,0*0,15*2+0,9*0,1*2</t>
  </si>
  <si>
    <t>"m.č.5131:" 22,8+1,0*0,15*2+0,9*0,1*2</t>
  </si>
  <si>
    <t>"m.č.6031:" 22,8+1,0*0,15*2+0,9*0,1*2</t>
  </si>
  <si>
    <t>"m.č.6131:" 22,8+1,0*0,15*2+0,9*0,1*2</t>
  </si>
  <si>
    <t>"m.č.5105e:" 51,3+0,9*0,15</t>
  </si>
  <si>
    <t>"m.č.5109:" 11,6+0,9*0,15</t>
  </si>
  <si>
    <t>"m.č.5148a:" 24,8+1,0*0,125</t>
  </si>
  <si>
    <t>"m.č.5150:" 5,1+0,9*0,15</t>
  </si>
  <si>
    <t>292</t>
  </si>
  <si>
    <t>284122-R1.1</t>
  </si>
  <si>
    <t>Zátěžová heterogenní vinylová kompaktní povlaková krytina, v rolích, tl. 2 mm, imitace koberce</t>
  </si>
  <si>
    <t>-697090511</t>
  </si>
  <si>
    <t>Podrobný popis viz PO skladba podlah a  PD interier</t>
  </si>
  <si>
    <t>"viz pol. 776411112:" 650,15*0,1</t>
  </si>
  <si>
    <t>"viz pol. 77622111:" 735,95</t>
  </si>
  <si>
    <t>800,965*1,1 'Přepočtené koeficientem množství</t>
  </si>
  <si>
    <t>293</t>
  </si>
  <si>
    <t>284122-R3</t>
  </si>
  <si>
    <t>Vysoce zátěžová heterogenní vinylová kompaktní povlaková krytina, v rolích, tl. 2 mm, s antibakteriální přísadou,unidekor s průhlednými/neprůhlednýni rozptýlenými chipsy</t>
  </si>
  <si>
    <t>1160175024</t>
  </si>
  <si>
    <t>"viz pol. 776411112:" 506,37*0,1</t>
  </si>
  <si>
    <t>"viz pol. 77622111:" 1098,240</t>
  </si>
  <si>
    <t>1148,877*1,1 'Přepočtené koeficientem množství</t>
  </si>
  <si>
    <t>294</t>
  </si>
  <si>
    <t>284122-R4</t>
  </si>
  <si>
    <t>Vysoce zátěžová heterogenní vinylová kompaktní povlaková krytina, v rolích, tl. 2 mm, s antibakteriální přísadou, unidekor s metalickým nádechem</t>
  </si>
  <si>
    <t>1539445888</t>
  </si>
  <si>
    <t>"viz pol. 776411112:" 1869,88*0,1</t>
  </si>
  <si>
    <t>"viz pol. 77622111:" 2173,315</t>
  </si>
  <si>
    <t>2360,303*1,1 'Přepočtené koeficientem množství</t>
  </si>
  <si>
    <t>295</t>
  </si>
  <si>
    <t>776421_R1</t>
  </si>
  <si>
    <t>Montáž obvodových soklíků výšky do 100 mm z PVC elektrostaticky vodivého</t>
  </si>
  <si>
    <t>-821643351</t>
  </si>
  <si>
    <t>Viz. PD stavební část - výkresy půdorysu 4.NP-2.fáze - 6.NP, výkresy řezů A-F, techn.zpr., tabulky podlah, PD interier</t>
  </si>
  <si>
    <t>Antistatická povlaková krytina z homogen. PVC , nevýrazně žíhaný design</t>
  </si>
  <si>
    <t>"m.č.5004:" (3,425+2,075)*2-0,9</t>
  </si>
  <si>
    <t>"m.č.5104:" (3,425+2,075)*2-0,9</t>
  </si>
  <si>
    <t>Elektricky vodivá povlaková krytina z homogen. PVC , výrazně chipsovaný design</t>
  </si>
  <si>
    <t>"m.č.4042:" (6,525+6,4+0,45*2)-0,9-1,35</t>
  </si>
  <si>
    <t>"m.č.4043:" (3,75+2,45+0,45*2)*2-0,9</t>
  </si>
  <si>
    <t>"m.č.4044:" (7,8+10,2+1,2-2,25-1,1*2+0,7*2-0,8-0,9-1,35</t>
  </si>
  <si>
    <t>"m.č.4045:" (6,55+5,35)*2-1,35*2-0,8*2</t>
  </si>
  <si>
    <t>"m.č.4046:" (7,0+5,35)*2-1,35*2-0,8*2</t>
  </si>
  <si>
    <t>"m.č.4048:" (3,3+3,45)*2-1,35*2</t>
  </si>
  <si>
    <t>"m.č.4051:" (3,15+3,45)*2-1,35*2</t>
  </si>
  <si>
    <t>"m.č.4053:" (3,15+3,45)*2-1,35*2</t>
  </si>
  <si>
    <t>"m.č.5032:" (3,375+6,275)*2-1,2-0,9</t>
  </si>
  <si>
    <t>"m.č.5035:" (3,525+6,275)*2-1,2-0,9</t>
  </si>
  <si>
    <t>"m.č.5132:" (3,375+6,275)*2-1,2-0,9</t>
  </si>
  <si>
    <t>"m.č.5132:" (3,525+6,275)*2-1,2-0,9</t>
  </si>
  <si>
    <t>"m.č.6032:" (3,375+6,275)*2-1,2-0,9</t>
  </si>
  <si>
    <t>"m.č.6035:" (3,525+6,275)*2-1,2-0,9</t>
  </si>
  <si>
    <t>"m.č.6132:" (3,375+6,275)*2-1,2-0,9</t>
  </si>
  <si>
    <t>"m.č.6132:" (3,525+6,275)*2-1,2-0,9</t>
  </si>
  <si>
    <t>296</t>
  </si>
  <si>
    <t>776221121</t>
  </si>
  <si>
    <t>Lepení elektrostaticky vodivých pásů z PVC standardním lepidlem</t>
  </si>
  <si>
    <t>1151762826</t>
  </si>
  <si>
    <t>"m.č.5004:" 6,3+1,0*0,15</t>
  </si>
  <si>
    <t>"m.č.5104:" 6,3+1,0*0,15</t>
  </si>
  <si>
    <t>"m.č.4044:" 78,8+2,3*0,13+1,1*0,22+1,1*0,7+0,9*0,22*2+1,35*0,2</t>
  </si>
  <si>
    <t>"m.č.4045:" 36,8+1,35*0,15+0,95*0,5+0,8*0,22*2+1,35*0,22</t>
  </si>
  <si>
    <t>"m.č.4046:" 36,8+1,35*0,13+0,8*0,22*2+1,35*0,22</t>
  </si>
  <si>
    <t>"m.č.4048:" 11,8+1,35*0,13*2</t>
  </si>
  <si>
    <t>"m.č.4051:" 11,6+1,35*0,13+1,35*0,22</t>
  </si>
  <si>
    <t>"m.č.4053:"12,4+1,35*0,13+1,35*0,22</t>
  </si>
  <si>
    <t>"m.č.5032:" 21,1+1,3*0,2+1,0*0,2</t>
  </si>
  <si>
    <t>"m.č.5035:" 21,3+1,3*0,2+1,0*0,15</t>
  </si>
  <si>
    <t>"m.č.5132:" 21,1+1,3*0,2+1,0*0,2</t>
  </si>
  <si>
    <t>"m.č.5135:" 21,3+1,3*0,2+1,0*0,15</t>
  </si>
  <si>
    <t>"m.č.6032:" 21,1+1,3*0,2+1,0*0,2</t>
  </si>
  <si>
    <t>"m.č.6035:" 21,3+1,3*0,2+1,0*0,15</t>
  </si>
  <si>
    <t>"m.č.6132:" 21,1+1,3*0,2+1,0*0,2</t>
  </si>
  <si>
    <t>"m.č.6135:" 21,3+1,3*0,2+1,0*0,15</t>
  </si>
  <si>
    <t>297</t>
  </si>
  <si>
    <t>28411-R66666</t>
  </si>
  <si>
    <t>Elektrostaticky vodivá homogenní vynilová povlaková krytina s elektrickým odporem. v rolích ti. 2 mm, nevýrazný design</t>
  </si>
  <si>
    <t>-560323062</t>
  </si>
  <si>
    <t>"viz pol. 776411112:" 406,125*0,1</t>
  </si>
  <si>
    <t>"viz pol. 776221111:" 383,397</t>
  </si>
  <si>
    <t>"viz pol. 776421-R1:" 235,375*0,1</t>
  </si>
  <si>
    <t>"viz pol. 776221121:" 399,456</t>
  </si>
  <si>
    <t>847,004*1,1 'Přepočtené koeficientem množství</t>
  </si>
  <si>
    <t>298</t>
  </si>
  <si>
    <t>28411-R6667</t>
  </si>
  <si>
    <t>Antistatická homogenní vinylová podlahová krytina s elektrickým odporem , v rolích, tl. 2 mm, výrazně chipsovaný design</t>
  </si>
  <si>
    <t>-453840679</t>
  </si>
  <si>
    <t>"viz pol. 776421-R1:" 20,2*0,1</t>
  </si>
  <si>
    <t>"viz pol. 776221121:" 12,9</t>
  </si>
  <si>
    <t>14,92*1,1 'Přepočtené koeficientem množství</t>
  </si>
  <si>
    <t>299</t>
  </si>
  <si>
    <t>776222-R1</t>
  </si>
  <si>
    <t>Montáž obvodových soklíků do 100 mm 2-složkovým lepidlem</t>
  </si>
  <si>
    <t>1117697763</t>
  </si>
  <si>
    <t>Podlaha do mokrých provozů</t>
  </si>
  <si>
    <t>4.NP-2. fáze</t>
  </si>
  <si>
    <t>"m.č.4036:" (2,775+2,5)*2-0,7*2</t>
  </si>
  <si>
    <t>"m.č.4037:" (1,6+0,9)*2-0,7</t>
  </si>
  <si>
    <t>"m.č.5012:" (1,6+2,6)*2-0,7</t>
  </si>
  <si>
    <t>"m.č.5014:" (1,6+2,6)*2-0,7</t>
  </si>
  <si>
    <t>"m.č.5016:" (1,6+2,6)*2-0,7</t>
  </si>
  <si>
    <t>"m.č.5018:" (1,6+2,6)*2-0,7</t>
  </si>
  <si>
    <t>"m.č.5020:" (1,6+2,6)*2-0,7</t>
  </si>
  <si>
    <t>"m.č.5022:" (1,6+2,6)*2-0,7</t>
  </si>
  <si>
    <t>"m.č.5024:" (1,6+2,6)*2-0,7</t>
  </si>
  <si>
    <t>"m.č.5026:" (1,6+2,6)*2-0,7</t>
  </si>
  <si>
    <t>"m.č.5028:" (1,6+2,6)*2-0,7</t>
  </si>
  <si>
    <t>"m.č.5030:" (1,6+2,6)*2-0,7</t>
  </si>
  <si>
    <t>"m.č.5037:" (1,6+2,6)*2-0,7</t>
  </si>
  <si>
    <t>"m.č.5039:" (1,6+2,6)*2-0,7</t>
  </si>
  <si>
    <t>"m.č.5041:" (1,6+2,6)*2-0,7</t>
  </si>
  <si>
    <t>"m.č.5051:" (2,75+3,25)*2-0,9</t>
  </si>
  <si>
    <t>"m.č.5057:" (2,15+2,0)*2-0,9</t>
  </si>
  <si>
    <t>"m.č.5058b:" (2,25+2,2)*2-0,9</t>
  </si>
  <si>
    <t>"m.č.5060:" (1,6+2,6)*2-0,7</t>
  </si>
  <si>
    <t>"m.č.5062:" (1,6+2,6)*2-0,7</t>
  </si>
  <si>
    <t>"m.č.5064:" (1,6+2,6)*2-0,7</t>
  </si>
  <si>
    <t>"m.č.5074:" (1,8+2,075)*2-0,7*3</t>
  </si>
  <si>
    <t>"m.č.5075:" (1,75+1,05)*2-0,7</t>
  </si>
  <si>
    <t>"m.č.5076:" (1,7+0,9)*2-0,7</t>
  </si>
  <si>
    <t>"m.č.5077:" (1,8+2,075)*2-0,7*3</t>
  </si>
  <si>
    <t>"m.č.5078:" (1,7+0,9)*2-0,7</t>
  </si>
  <si>
    <t>"m.č.5079:" (1,7+0,95)*2-0,7</t>
  </si>
  <si>
    <t>"m.č.5112:" (1,6+2,6)*2-0,7</t>
  </si>
  <si>
    <t>"m.č.5114:" (1,6+2,6)*2-0,7</t>
  </si>
  <si>
    <t>"m.č.5116:" (1,6+2,6)*2-0,7</t>
  </si>
  <si>
    <t>"m.č.5118:" (1,6+2,6)*2-0,7</t>
  </si>
  <si>
    <t>"m.č.5120:" (1,6+2,6)*2-0,7</t>
  </si>
  <si>
    <t>"m.č.5122:" (1,6+2,6)*2-0,7</t>
  </si>
  <si>
    <t>"m.č.5124:" (1,6+2,6)*2-0,7</t>
  </si>
  <si>
    <t>"m.č.5126:" (1,6+2,6)*2-0,7</t>
  </si>
  <si>
    <t>"m.č.5128:" (1,6+2,6)*2-0,7</t>
  </si>
  <si>
    <t>"m.č.5130:" (1,6+2,6)*2-0,7</t>
  </si>
  <si>
    <t>"m.č.5137:" (1,6+2,6)*2-0,7</t>
  </si>
  <si>
    <t>"m.č.5139:" (1,6+2,6)*2-0,7</t>
  </si>
  <si>
    <t>"m.č.5141:" (1,6+2,6)*2-0,7</t>
  </si>
  <si>
    <t>"m.č.5151:" (2,75+3,25)*2-0,9</t>
  </si>
  <si>
    <t>"m.č.5158:" (1,6+2,6)*2-0,7</t>
  </si>
  <si>
    <t>"m.č.5160:" (1,6+2,6)*2-0,7</t>
  </si>
  <si>
    <t>"m.č.5162:" (1,6+2,6)*2-0,7</t>
  </si>
  <si>
    <t>"m.č.5164:" (2,25+2,2)*2-0,9</t>
  </si>
  <si>
    <t>"m.č.5176:" (2,575+0,9)*2-0,7</t>
  </si>
  <si>
    <t>"m.č.6012:" (1,6+2,6)*2-0,7</t>
  </si>
  <si>
    <t>"m.č.6014:" (1,6+2,6)*2-0,7</t>
  </si>
  <si>
    <t>"m.č.6016:" (1,6+2,6)*2-0,7</t>
  </si>
  <si>
    <t>"m.č.6018:" (1,6+2,6)*2-0,7</t>
  </si>
  <si>
    <t>"m.č.6020:" (1,6+2,6)*2-0,7</t>
  </si>
  <si>
    <t>"m.č.6022:" (1,6+2,6)*2-0,7</t>
  </si>
  <si>
    <t>"m.č.6024:" (1,6+2,6)*2-0,7</t>
  </si>
  <si>
    <t>"m.č.6026:" (1,6+2,6)*2-0,7</t>
  </si>
  <si>
    <t>"m.č.6028:" (1,6+2,6)*2-0,7</t>
  </si>
  <si>
    <t>"m.č.6030:" (1,6+2,6)*2-0,7</t>
  </si>
  <si>
    <t>"m.č.6037:" (1,6+2,6)*2-0,7</t>
  </si>
  <si>
    <t>"m.č.6039:" (1,6+2,6)*2-0,7</t>
  </si>
  <si>
    <t>"m.č.6041:" (1,6+2,6)*2-0,7</t>
  </si>
  <si>
    <t>"m.č.6051:" (2,75+3,25)*2-0,9</t>
  </si>
  <si>
    <t>"m.č.6058:" (2,15+2,0)*2-0,9</t>
  </si>
  <si>
    <t>"m.č.6060:" (1,6+2,6)*2-0,7</t>
  </si>
  <si>
    <t>"m.č.6062:" (1,6+2,6)*2-0,7</t>
  </si>
  <si>
    <t>"m.č.5064:" (2,425+2,6)*2-0,7</t>
  </si>
  <si>
    <t>"m.č.6068:" (2,05+1,75)*2-0,7</t>
  </si>
  <si>
    <t>"m.č.6074:" (1,8+2,075)*2-0,7*3</t>
  </si>
  <si>
    <t>"m.č.6075:" (1,75+1,05)*2-0,7</t>
  </si>
  <si>
    <t>"m.č.6076:" (1,7+0,9)*2-0,7</t>
  </si>
  <si>
    <t>"m.č.6077:" (1,8+2,075)*2-0,7*3</t>
  </si>
  <si>
    <t>"m.č.6078:" (1,7+0,9)*2-0,7</t>
  </si>
  <si>
    <t>"m.č.6079:" (1,7+0,95)*2-0,7</t>
  </si>
  <si>
    <t>"m.č.6112:" (1,6+2,6)*2-0,7</t>
  </si>
  <si>
    <t>"m.č.6114:" (1,6+2,6)*2-0,7</t>
  </si>
  <si>
    <t>"m.č.6116:" (1,6+2,6)*2-0,7</t>
  </si>
  <si>
    <t>"m.č.6118:" (1,6+2,6)*2-0,7</t>
  </si>
  <si>
    <t>"m.č.6120:" (1,6+2,6)*2-0,7</t>
  </si>
  <si>
    <t>"m.č.6122:" (1,6+2,6)*2-0,7</t>
  </si>
  <si>
    <t>"m.č.6124:" (1,6+2,6)*2-0,7</t>
  </si>
  <si>
    <t>"m.č.6126:" (1,6+2,6)*2-0,7</t>
  </si>
  <si>
    <t>"m.č.6128:" (1,6+2,6)*2-0,7</t>
  </si>
  <si>
    <t>"m.č.6130:" (1,6+2,6)*2-0,7</t>
  </si>
  <si>
    <t>"m.č.6137:" (1,6+2,6)*2-0,7</t>
  </si>
  <si>
    <t>"m.č.6139:" (1,6+2,6)*2-0,7</t>
  </si>
  <si>
    <t>"m.č.6141:" (1,6+2,6)*2-0,7</t>
  </si>
  <si>
    <t>"m.č.6151:" (2,75+3,25)*2-0,9</t>
  </si>
  <si>
    <t>"m.č.6158:" (2,25+2,2)*2-0,7</t>
  </si>
  <si>
    <t>"m.č.6160:" (1,6+2,6)*2-0,7</t>
  </si>
  <si>
    <t>"m.č.6162:" (1,6+2,6)*2-0,7</t>
  </si>
  <si>
    <t>"m.č.6164:" (2,425+2,6)*2-0,9</t>
  </si>
  <si>
    <t>"m.č.6168:" (2,05+1,75)*2-0,7</t>
  </si>
  <si>
    <t>"m.č.6176:" (2,575+0,9)*2-0,7</t>
  </si>
  <si>
    <t>300</t>
  </si>
  <si>
    <t>776222111</t>
  </si>
  <si>
    <t>Lepení pásů z PVC 2-složkovým lepidlem</t>
  </si>
  <si>
    <t>-228426993</t>
  </si>
  <si>
    <t>Podlaha do mokrých prostorů</t>
  </si>
  <si>
    <t>"m.č.4036:" 5,0+0,8*0,125</t>
  </si>
  <si>
    <t>"m.č.4036:" 1,4</t>
  </si>
  <si>
    <t>"m.č.5074:" 3,5+0,8*0,15</t>
  </si>
  <si>
    <t>"m.č.5058:" 5,0+1,0*0,125</t>
  </si>
  <si>
    <t>"m.č.6074:" 3,5+0,8*0,15</t>
  </si>
  <si>
    <t>"m.č.6151:" 8,6+1,5*0,15</t>
  </si>
  <si>
    <t>"m.č.65176:" 3,3</t>
  </si>
  <si>
    <t>301</t>
  </si>
  <si>
    <t>284122-R777</t>
  </si>
  <si>
    <t>Protiskluzná heterogenní vinylová podlahová krytina, v rolích, tl. 2 mm, do mokrého prostředí, protiskluz na bosou nohu R10B s profilovanou povrch. úpravou, s metalickými chipsy</t>
  </si>
  <si>
    <t>945136787</t>
  </si>
  <si>
    <t>"viz pol. 776222-R1:" 678,65*0,1</t>
  </si>
  <si>
    <t>"viz pol. 776222111:" 392,235</t>
  </si>
  <si>
    <t>460,1*1,1 'Přepočtené koeficientem množství</t>
  </si>
  <si>
    <t>302</t>
  </si>
  <si>
    <t>776520-R2</t>
  </si>
  <si>
    <t>Podkladní plastový rohový profil pro vytvoření fabionu o poloměru r=30mm-dodávka+montáž</t>
  </si>
  <si>
    <t>1894495563</t>
  </si>
  <si>
    <t>"pol. 776411112:" 3260,175</t>
  </si>
  <si>
    <t>"pol. 776421-R1:" 255,575</t>
  </si>
  <si>
    <t>"pol. 776222-R1:" 678,620</t>
  </si>
  <si>
    <t>303</t>
  </si>
  <si>
    <t>776223111</t>
  </si>
  <si>
    <t>Spoj povlakových podlahovin z PVC svařováním za tepla</t>
  </si>
  <si>
    <t>1650156206</t>
  </si>
  <si>
    <t>"pol. 776411112:" 3260,175*0,1</t>
  </si>
  <si>
    <t>"pol. 776421-R1:" 255,575*0,1</t>
  </si>
  <si>
    <t>"pol. 776222-R1:" 678,620*0,1</t>
  </si>
  <si>
    <t>"pol. 776221111:" 4390,882*1,6</t>
  </si>
  <si>
    <t>"pol. 776221121:" 412,356*1,6</t>
  </si>
  <si>
    <t>"pol. 777222111:" 392,135*1,6</t>
  </si>
  <si>
    <t>304</t>
  </si>
  <si>
    <t>776111311</t>
  </si>
  <si>
    <t>Vysátí podkladu povlakových podlah</t>
  </si>
  <si>
    <t>-889968546</t>
  </si>
  <si>
    <t>"pol. 776221111:" 4390,882</t>
  </si>
  <si>
    <t>"pol. 776221121:" 412,356</t>
  </si>
  <si>
    <t>"pol. 777222111:" 392,135</t>
  </si>
  <si>
    <t>305</t>
  </si>
  <si>
    <t>776121321</t>
  </si>
  <si>
    <t>Vodou ředitelná penetrace savého podkladu povlakových podlah neředěná</t>
  </si>
  <si>
    <t>992500034</t>
  </si>
  <si>
    <t>306</t>
  </si>
  <si>
    <t>776141121</t>
  </si>
  <si>
    <t>Vyrovnání podkladu povlakových podlah stěrkou pevnosti 30 MPa tl 3 mm</t>
  </si>
  <si>
    <t>1666622623</t>
  </si>
  <si>
    <t>307</t>
  </si>
  <si>
    <t>776991121</t>
  </si>
  <si>
    <t>Základní čištění nově položených podlahovin vysátím a setřením vlhkým mopem</t>
  </si>
  <si>
    <t>-451249070</t>
  </si>
  <si>
    <t>308</t>
  </si>
  <si>
    <t>776991141</t>
  </si>
  <si>
    <t>Pastování a leštění podlahovin ručně</t>
  </si>
  <si>
    <t>-5173370</t>
  </si>
  <si>
    <t>309</t>
  </si>
  <si>
    <t>998776204</t>
  </si>
  <si>
    <t>Přesun hmot procentní pro podlahy povlakové v objektech v do 36 m</t>
  </si>
  <si>
    <t>611545689</t>
  </si>
  <si>
    <t>781</t>
  </si>
  <si>
    <t>Dokončovací práce - obklady</t>
  </si>
  <si>
    <t>310</t>
  </si>
  <si>
    <t>781474113</t>
  </si>
  <si>
    <t>Montáž obkladů vnitřních keramických hladkých do 19 ks/m2 lepených flexibilním lepidlem</t>
  </si>
  <si>
    <t>2052144211</t>
  </si>
  <si>
    <t>311</t>
  </si>
  <si>
    <t>59761071</t>
  </si>
  <si>
    <t>obklad keramický hladký přes 12 do 19ks/m2</t>
  </si>
  <si>
    <t>2089897084</t>
  </si>
  <si>
    <t>Viz. PD stavební část - výkresy půdorysu 4.NP-6.NP, výkresy řezů A-F, Techn.zpr., PD interier</t>
  </si>
  <si>
    <t>Matný povrch</t>
  </si>
  <si>
    <t>"m.č.4034:" (5,3+1,725)*2*2,6-0,9*2,1-4,75*1,75+0,15*1,75</t>
  </si>
  <si>
    <t>"m.č.4035a:" (6,3+1,8+0,45+4,365+12,325+6,45+26,85+2,475+0,45*4+0,3)*2,6-6,495*1,75-6,75*1,75-2,275*2,45-1,1*2,3-3,55*1,75+0,15*1,75*2-1,1*2,1</t>
  </si>
  <si>
    <t>-0,9*2,1*4-0,8*2,1*3-0,7*2,1+0,45*3*2,6</t>
  </si>
  <si>
    <t>"m.č.4038:" (2,775+2,8)*2*2,6-0,9*2,1</t>
  </si>
  <si>
    <t>"m.č.5032:" 2,55*0,6</t>
  </si>
  <si>
    <t>"m.č.5035:" 3,05*0,6</t>
  </si>
  <si>
    <t>"m.č.5132:" 2,55*0,6</t>
  </si>
  <si>
    <t>"m.č.5135:" 3,05*0,6</t>
  </si>
  <si>
    <t>"m.č.6032:" 2,55*0,6</t>
  </si>
  <si>
    <t>"m.č.6035:" 3,05*0,6</t>
  </si>
  <si>
    <t>"m.č.6132:" 2,55*0,6</t>
  </si>
  <si>
    <t>"m.č.6135:" 3,05*0,6</t>
  </si>
  <si>
    <t>Odpočet lesklého obkladu</t>
  </si>
  <si>
    <t>-1,919</t>
  </si>
  <si>
    <t>Odpočet mozaiky</t>
  </si>
  <si>
    <t>-3,198</t>
  </si>
  <si>
    <t>Lesklý povrch</t>
  </si>
  <si>
    <t>"m.č.4034:" 3,35*2,6*0,12</t>
  </si>
  <si>
    <t>"m.č.4038:" 2,8*2,6*0,12</t>
  </si>
  <si>
    <t>178,191*1,1 'Přepočtené koeficientem množství</t>
  </si>
  <si>
    <t>312</t>
  </si>
  <si>
    <t>781474115</t>
  </si>
  <si>
    <t>Montáž obkladů vnitřních keramických hladkých do 25 ks/m2 lepených flexibilním lepidlem</t>
  </si>
  <si>
    <t>1419137745</t>
  </si>
  <si>
    <t>313</t>
  </si>
  <si>
    <t>59761039</t>
  </si>
  <si>
    <t>obklad keramický hladký přes 22 do 25ks/m2</t>
  </si>
  <si>
    <t>-1867541195</t>
  </si>
  <si>
    <t>"m.č.4033:" (3,2+1,575)*2*2,6-0,8*2,1</t>
  </si>
  <si>
    <t>"m.č.4039:" (2,4+0,6)*0,6</t>
  </si>
  <si>
    <t>"m.č.5005a:" 1,0*1,5</t>
  </si>
  <si>
    <t>"m.č.5005e:" 1,0*1,5</t>
  </si>
  <si>
    <t>"m.č.5007:" (3,425+3,225*2)*2,6-0,9*2,1-2,15*1,75+1,75*0,25*2</t>
  </si>
  <si>
    <t>"m.č.5008:" 2,5*0,6+(1,025+0,6)*1,5</t>
  </si>
  <si>
    <t>"m.č.5009:" 1,0*1,5</t>
  </si>
  <si>
    <t>"m.č.5010:" (1,8+2,35)*2*2,6-0,8*2,5-1,625*1,75+1,75*0,25*2</t>
  </si>
  <si>
    <t>"m.č.5012:" (1,6*2+2,6)*2,6-0,9*2,1</t>
  </si>
  <si>
    <t>"m.č.5014:" (1,6*2+2,6)*2,6-0,9*2,1</t>
  </si>
  <si>
    <t>"m.č.5016:" (1,6*2+2,6)*2,6-0,9*2,1</t>
  </si>
  <si>
    <t>"m.č.5018:" (1,6*2+2,6)*2,6-0,9*2,1</t>
  </si>
  <si>
    <t>"m.č.5020:" (1,6*2+2,6)*2,6-0,9*2,1</t>
  </si>
  <si>
    <t>"m.č.5022:" (1,6*2+2,6)*2,6-0,9*2,1</t>
  </si>
  <si>
    <t>"m.č.5024:" (1,6*2+2,6)*2,6-0,9*2,1</t>
  </si>
  <si>
    <t>"m.č.5026:" (1,6*2+2,6)*2,6-0,9*2,1</t>
  </si>
  <si>
    <t>"m.č.5028:" (1,6*2+2,6)*2,6-0,9*2,1</t>
  </si>
  <si>
    <t>"m.č.5030:" (1,6*2+2,6)*2,6-0,9*2,1</t>
  </si>
  <si>
    <t>"m.č.5031:" 1,0*1,5</t>
  </si>
  <si>
    <t>"m.č.5033:" (2,25+0,6)*0,6</t>
  </si>
  <si>
    <t>"m.č.5037:" (1,6*2+2,6)*2,6-0,9*2,1</t>
  </si>
  <si>
    <t>"m.č.5039:" (1,6*2+2,6)*2,6-0,9*2,1</t>
  </si>
  <si>
    <t>"m.č.5041:" (1,6*2+2,6)*2,6-0,9*2,1</t>
  </si>
  <si>
    <t>"m.č.5049:" (2,75+2,425)*2*2,6-0,9*2,6</t>
  </si>
  <si>
    <t>"m.č.5051:" (2,75+3,25)*2*2,6-1,3*2,1-(1,7+2,35)*2,6</t>
  </si>
  <si>
    <t>"m.č.5057:" (2,15+2,0*2)*2,6-0,9*2,1</t>
  </si>
  <si>
    <t>"m.č.5058b:" (2,25+2,2*2)*2,6-0,9*2,1</t>
  </si>
  <si>
    <t>"m.č.5060:" (1,6*2+2,6)*2,6-0,9*2,1</t>
  </si>
  <si>
    <t>"m.č.5062:" (1,6*2+2,6)*2,6-0,9*2,1</t>
  </si>
  <si>
    <t>"m.č.5064:" (2,425*2+2,6)*2,6-0,9*2,1</t>
  </si>
  <si>
    <t>"m.č.5067:" 1,05*0,6</t>
  </si>
  <si>
    <t>"m.č.5069:" (0,6+1,05)*0,6+0,6*1,5</t>
  </si>
  <si>
    <t>"m.č.5070:" (0,6+1,05)*0,6+1,6*1,5</t>
  </si>
  <si>
    <t>"m.č.5071:" (0,6+1,05)*0,6+1,6*1,5</t>
  </si>
  <si>
    <t>"m.č.5072:" (0,6+1,05)*0,6+1,6*1,5</t>
  </si>
  <si>
    <t>"m.č.5073:" (0,6+1,0)*1,5</t>
  </si>
  <si>
    <t>"m.č.5105a:" 1,0*1,5</t>
  </si>
  <si>
    <t>"m.č.5105e:" 1,0*1,5</t>
  </si>
  <si>
    <t>"m.č.5107:" (3,425+3,225*2)*2,6-0,9*2,1-2,15*1,75+1,75*0,25*2</t>
  </si>
  <si>
    <t>"m.č.5108:" 2,5*0,6+(1,025+0,6)*1,5</t>
  </si>
  <si>
    <t>"m.č.5109:" 1,0*1,5</t>
  </si>
  <si>
    <t>"m.č.5110:" (1,8+2,35)*2*2,6-0,8*2,5-1,625*1,75+1,75*0,25*2</t>
  </si>
  <si>
    <t>"m.č.5112:" (1,6*2+2,6)*2,6-0,9*2,1</t>
  </si>
  <si>
    <t>"m.č.5114:" (1,6*2+2,6)*2,6-0,9*2,1</t>
  </si>
  <si>
    <t>"m.č.5116:" (1,6*2+2,6)*2,6-0,9*2,1</t>
  </si>
  <si>
    <t>"m.č.5118:" (1,6*2+2,6)*2,6-0,9*2,1</t>
  </si>
  <si>
    <t>"m.č.5120:" (1,6*2+2,6)*2,6-0,9*2,1</t>
  </si>
  <si>
    <t>"m.č.5122:" (1,6*2+2,6)*2,6-0,9*2,1</t>
  </si>
  <si>
    <t>"m.č.5124:" (1,6*2+2,6)*2,6-0,9*2,1</t>
  </si>
  <si>
    <t>"m.č.5126:" (1,6*2+2,6)*2,6-0,9*2,1</t>
  </si>
  <si>
    <t>"m.č.5128:" (1,6*2+2,6)*2,6-0,9*2,1</t>
  </si>
  <si>
    <t>"m.č.5130:" (1,6*2+2,6)*2,6-0,9*2,1</t>
  </si>
  <si>
    <t>"m.č.5131:" 1,0*1,5</t>
  </si>
  <si>
    <t>"m.č.5133:" (2,25+0,6)*0,6</t>
  </si>
  <si>
    <t>"m.č.5137:" (1,6*2+2,6)*2,6-0,9*2,1</t>
  </si>
  <si>
    <t>"m.č.5139:" (1,6*2+2,6)*2,6-0,9*2,1</t>
  </si>
  <si>
    <t>"m.č.5141:" (1,6*2+2,6)*2,6-0,9*2,1</t>
  </si>
  <si>
    <t>"m.č.5148a:" 1,0*1,5</t>
  </si>
  <si>
    <t>"m.č.5149:" (2,75+2,425)*2*2,6-0,9*2,1</t>
  </si>
  <si>
    <t>"m.č.5151:" (2,75+3,25)*2*2,6-1,3*2,1-(1,7+2,35)*2,6</t>
  </si>
  <si>
    <t>"m.č.5158:" (2,25+2,2*2)*2,6-0,9*2,1</t>
  </si>
  <si>
    <t>"m.č.5160:" (1,6*2+2,6)*2,6-0,9*2,1</t>
  </si>
  <si>
    <t>"m.č.5162:" (1,6*2+2,6)*2,6-0,9*2,1</t>
  </si>
  <si>
    <t>"m.č.5164:" (2,425*2+2,6)*2,6-0,9*2,1</t>
  </si>
  <si>
    <t>"m.č.5167:" 1,05*0,6</t>
  </si>
  <si>
    <t>"m.č.5169:" (0,6+1,05)*0,6+1,05*1,5</t>
  </si>
  <si>
    <t>"m.č.5170:" (0,6+1,05)*0,6+0,6*1,5</t>
  </si>
  <si>
    <t>"m.č.5171:" (0,6+1,05)*0,6+1,6*1,5</t>
  </si>
  <si>
    <t>"m.č.5172:" (0,6+1,05)*0,6+1,6*1,5</t>
  </si>
  <si>
    <t>"m.č.5173:" (0,6+1,0)*1,5</t>
  </si>
  <si>
    <t>"m.č.5178:" (2,675+1,0)*2*2,6-0,8*2,1</t>
  </si>
  <si>
    <t>"m.č.5180:" 1,0*1,5</t>
  </si>
  <si>
    <t>"m.č.6005a:" 1,0*1,5</t>
  </si>
  <si>
    <t>"m.č.6005e:" 1,0*1,5</t>
  </si>
  <si>
    <t>"m.č.6007:" (3,425+3,225*2)*2,6-0,9*2,1-2,15*1,75+1,75*0,25*2</t>
  </si>
  <si>
    <t>"m.č.6008:" 2,5*0,6+(1,025+0,6)*1,5</t>
  </si>
  <si>
    <t>"m.č.6009:" 1,0*1,5</t>
  </si>
  <si>
    <t>"m.č.6010:" (1,8+2,35)*2*2,6-0,8*2,5-1,625*1,75+1,75*0,25*2</t>
  </si>
  <si>
    <t>"m.č.6012:" (1,6*2+2,6)*2,6-0,9*2,1</t>
  </si>
  <si>
    <t>"m.č.6014:" (1,6*2+2,6)*2,6-0,9*2,1</t>
  </si>
  <si>
    <t>"m.č.6016:" (1,6*2+2,6)*2,6-0,9*2,1</t>
  </si>
  <si>
    <t>"m.č.6018:" (1,6*2+2,6)*2,6-0,9*2,1</t>
  </si>
  <si>
    <t>"m.č.6020:" (1,6*2+2,6)*2,6-0,9*2,1</t>
  </si>
  <si>
    <t>"m.č.6022:" (1,6*2+2,6)*2,6-0,9*2,1</t>
  </si>
  <si>
    <t>"m.č.6024:" (1,6*2+2,6)*2,6-0,9*2,1</t>
  </si>
  <si>
    <t>"m.č.6026:" (1,6*2+2,6)*2,6-0,9*2,1</t>
  </si>
  <si>
    <t>"m.č.6028:" (1,6*2+2,6)*2,6-0,9*2,1</t>
  </si>
  <si>
    <t>"m.č.6030:" (1,6*2+2,6)*2,6-0,9*2,1</t>
  </si>
  <si>
    <t>"m.č.6031:" 1,0*1,5</t>
  </si>
  <si>
    <t>"m.č.6033:" (2,25+0,6)*0,6</t>
  </si>
  <si>
    <t>"m.č.6037:" (1,6*2+2,6)*2,6-0,9*2,1</t>
  </si>
  <si>
    <t>"m.č.6039:" (1,6*2+2,6)*2,6-0,9*2,1</t>
  </si>
  <si>
    <t>"m.č.6041:" (1,6*2+2,6)*2,6-0,9*2,1</t>
  </si>
  <si>
    <t>"m.č.6042:" 1,8*0,6+(1,025+0,425)*1,5</t>
  </si>
  <si>
    <t>"m.č.6049:" (2,75+2,425)*2*2,6-0,9*2,6</t>
  </si>
  <si>
    <t>"m.č.6051:" (2,75+3,25)*2*2,6-1,3*2,1-(1,7+2,35)*2,6</t>
  </si>
  <si>
    <t>"m.č.6058:" (2,25+2,2*2)*2,6-0,9*2,1</t>
  </si>
  <si>
    <t>"m.č.6060:" (1,6*2+2,6)*2,6-0,9*2,1</t>
  </si>
  <si>
    <t>"m.č.6062:" (1,6*2+2,6)*2,6-0,9*2,1</t>
  </si>
  <si>
    <t>"m.č.6064:" (2,425*2+2,6)*2,6-0,9*2,1</t>
  </si>
  <si>
    <t>"m.č.6067:" 1,05*0,6</t>
  </si>
  <si>
    <t>"m.č.6069:" (0,6+1,05)*0,6+0,6*1,5</t>
  </si>
  <si>
    <t>"m.č.6070:" (0,6+1,05)*0,6+1,6*1,5</t>
  </si>
  <si>
    <t>"m.č.6071:" (0,6+1,05)*0,6+1,6*1,5</t>
  </si>
  <si>
    <t>"m.č.6072:" (0,6+1,05)*0,6+1,6*1,5</t>
  </si>
  <si>
    <t>"m.č.6073:" (0,6+1,0)*1,5</t>
  </si>
  <si>
    <t>"m.č.6105a:" 1,0*1,5</t>
  </si>
  <si>
    <t>"m.č.6105e:" 1,0*1,5</t>
  </si>
  <si>
    <t>"m.č.6107:" (3,425+3,225*2)*2,6-0,9*2,1-2,15*1,75+1,75*0,25*2</t>
  </si>
  <si>
    <t>"m.č.6108:" 2,5*0,6+(1,025+0,6)*1,5</t>
  </si>
  <si>
    <t>"m.č.6109:" 1,0*1,5</t>
  </si>
  <si>
    <t>"m.č.6110:" (1,8+2,35)*2*2,6-0,8*2,5-1,625*1,75+1,75*0,25*2</t>
  </si>
  <si>
    <t>"m.č.6112:" (1,6*2+2,6)*2,6-0,9*2,1</t>
  </si>
  <si>
    <t>"m.č.6114:" (1,6*2+2,6)*2,6-0,9*2,1</t>
  </si>
  <si>
    <t>"m.č.6116:" (1,6*2+2,6)*2,6-0,9*2,1</t>
  </si>
  <si>
    <t>"m.č.6118:" (1,6*2+2,6)*2,6-0,9*2,1</t>
  </si>
  <si>
    <t>"m.č.6120:" (1,6*2+2,6)*2,6-0,9*2,1</t>
  </si>
  <si>
    <t>"m.č.6122:" (1,6*2+2,6)*2,6-0,9*2,1</t>
  </si>
  <si>
    <t>"m.č.6124:" (1,6*2+2,6)*2,6-0,9*2,1</t>
  </si>
  <si>
    <t>"m.č.6126:" (1,6*2+2,6)*2,6-0,9*2,1</t>
  </si>
  <si>
    <t>"m.č.6128:" (1,6*2+2,6)*2,6-0,9*2,1</t>
  </si>
  <si>
    <t>"m.č.6130:" (1,6*2+2,6)*2,6-0,9*2,1</t>
  </si>
  <si>
    <t>"m.č.6131:" 1,0*1,5</t>
  </si>
  <si>
    <t>"m.č.6133:" (2,25+0,6)*0,6</t>
  </si>
  <si>
    <t>"m.č.6137:" (1,6*2+2,6)*2,6-0,9*2,1</t>
  </si>
  <si>
    <t>"m.č.6139:" (1,6*2+2,6)*2,6-0,9*2,1</t>
  </si>
  <si>
    <t>"m.č.6141:" (1,6*2+2,6)*2,6-0,9*2,1</t>
  </si>
  <si>
    <t>"m.č.6148a:" 1,0*1,5</t>
  </si>
  <si>
    <t>"m.č.6149:" (2,75+2,425)*2*2,6-0,9*2,1</t>
  </si>
  <si>
    <t>"m.č.6151:" (2,75+3,25)*2*2,6-1,3*2,1-(1,7+2,35)*2,6</t>
  </si>
  <si>
    <t>"m.č.6158:" (2,25+2,2*2)*2,6-0,9*2,1</t>
  </si>
  <si>
    <t>"m.č.6160:" (1,6*2+2,6)*2,6-0,9*2,1</t>
  </si>
  <si>
    <t>"m.č.6162:" (1,6*2+2,6)*2,6-0,9*2,1</t>
  </si>
  <si>
    <t>"m.č.6164:" (2,425*2+2,6)*2,6-0,9*2,1</t>
  </si>
  <si>
    <t>"m.č.6167:" 1,05*0,6</t>
  </si>
  <si>
    <t>"m.č.6169:" (0,6+1,05)*0,6+1,05*1,5</t>
  </si>
  <si>
    <t>"m.č.6170:" (0,6+1,05)*0,6+0,6*1,5</t>
  </si>
  <si>
    <t>"m.č.6171:" (0,6+1,05)*0,6+1,6*1,5</t>
  </si>
  <si>
    <t>"m.č.6172:" (0,6+1,05)*0,6+1,6*1,5</t>
  </si>
  <si>
    <t>"m.č.6173:" (0,6+1,0)*1,5</t>
  </si>
  <si>
    <t>"m.č.6178:" (2,675+1,0)*2*2,6-0,8*2,1</t>
  </si>
  <si>
    <t>"m.č.6180:" 1,0*1,5</t>
  </si>
  <si>
    <t>-64,715</t>
  </si>
  <si>
    <t>-117,874</t>
  </si>
  <si>
    <t>"m.č.5007:" 3,425*2,6*0,12</t>
  </si>
  <si>
    <t>"m.č.5012:" 2,6*2,6*0,12</t>
  </si>
  <si>
    <t>"m.č.5014:" 2,6*2,6*0,12</t>
  </si>
  <si>
    <t>"m.č.5016:" 2,6*2,6*0,12</t>
  </si>
  <si>
    <t>"m.č.5018:" 2,6*2,6*0,12</t>
  </si>
  <si>
    <t>"m.č.5020:" 2,6*2,6*0,12</t>
  </si>
  <si>
    <t>"m.č.5022:" 2,6*2,6*0,12</t>
  </si>
  <si>
    <t>"m.č.5024:" 2,6*2,6*0,12</t>
  </si>
  <si>
    <t>"m.č.5026:" 2,6*2,6*0,12</t>
  </si>
  <si>
    <t>"m.č.5028:" 2,6*2,6*0,12</t>
  </si>
  <si>
    <t>"m.č.5030:" 2,6*2,6*0,12</t>
  </si>
  <si>
    <t>"m.č.5037:" 2,6*2,6*0,12</t>
  </si>
  <si>
    <t>"m.č.5039:" 2,6*2,6*0,12</t>
  </si>
  <si>
    <t>"m.č.5041:" 2,6*2,6*0,12</t>
  </si>
  <si>
    <t>"m.č.5051:" (1,7+2,35)*2,6*0,12</t>
  </si>
  <si>
    <t>"m.č.5057:" 2,15*2,6*0,12</t>
  </si>
  <si>
    <t>"m.č.5058b:" 2,25*2,6*0,12</t>
  </si>
  <si>
    <t>"m.č.5060:" 2,6*2,6*0,12</t>
  </si>
  <si>
    <t>"m.č.5062:" 2,6*2,6*0,12</t>
  </si>
  <si>
    <t>"m.č.5064:" 2,6*2,6*0,12</t>
  </si>
  <si>
    <t>"m.č.5107:" 3,425*2,6*0,12</t>
  </si>
  <si>
    <t>"m.č.5112:" 2,6*2,6*0,12</t>
  </si>
  <si>
    <t>"m.č.5114:" 2,6*2,6*0,12</t>
  </si>
  <si>
    <t>"m.č.5116:" 2,6*2,6*0,12</t>
  </si>
  <si>
    <t>"m.č.5118:" 2,6*2,6*0,12</t>
  </si>
  <si>
    <t>"m.č.5120:" 2,6*2,6*0,12</t>
  </si>
  <si>
    <t>"m.č.5122:" 2,6*2,6*0,12</t>
  </si>
  <si>
    <t>"m.č.5124:" 2,6*2,6*0,12</t>
  </si>
  <si>
    <t>"m.č.5126:" 2,6*2,6*0,12</t>
  </si>
  <si>
    <t>"m.č.5128:" 2,6*2,6*0,12</t>
  </si>
  <si>
    <t>"m.č.5130:" 2,6*2,6*0,12</t>
  </si>
  <si>
    <t>"m.č.5137:" 2,6*2,6*0,12</t>
  </si>
  <si>
    <t>"m.č.5139:" 2,6*2,6*0,12</t>
  </si>
  <si>
    <t>"m.č.5141:" 2,6*2,6*0,12</t>
  </si>
  <si>
    <t>"m.č.5151:" (1,7+2,35)*2,6*0,12</t>
  </si>
  <si>
    <t>"m.č.5158:" 2,25*2,6*0,12</t>
  </si>
  <si>
    <t>"m.č.5160:" 2,6*2,6*0,12</t>
  </si>
  <si>
    <t>"m.č.5162:" 2,6*2,6*0,12</t>
  </si>
  <si>
    <t>"m.č.5164:" 2,6*2,6*0,12</t>
  </si>
  <si>
    <t>"m.č.6007:" 3,425*2,6*0,12</t>
  </si>
  <si>
    <t>"m.č.6012:" 2,6*2,6*0,12</t>
  </si>
  <si>
    <t>"m.č.6014:" 2,6*2,6*0,12</t>
  </si>
  <si>
    <t>"m.č.6016:" 2,6*2,6*0,12</t>
  </si>
  <si>
    <t>"m.č.6018:" 2,6*2,6*0,12</t>
  </si>
  <si>
    <t>"m.č.6020:" 2,6*2,6*0,12</t>
  </si>
  <si>
    <t>"m.č.6022:" 2,6*2,6*0,12</t>
  </si>
  <si>
    <t>"m.č.6024:" 2,6*2,6*0,12</t>
  </si>
  <si>
    <t>"m.č.6026:" 2,6*2,6*0,12</t>
  </si>
  <si>
    <t>"m.č.6028:" 2,6*2,6*0,12</t>
  </si>
  <si>
    <t>"m.č.6030:" 2,6*2,6*0,12</t>
  </si>
  <si>
    <t>"m.č.6037:" 2,6*2,6*0,12</t>
  </si>
  <si>
    <t>"m.č.6039:" 2,6*2,6*0,12</t>
  </si>
  <si>
    <t>"m.č.6041:" 2,6*2,6*0,12</t>
  </si>
  <si>
    <t>"m.č.6051:" (1,7+2,35)*2,6*0,12</t>
  </si>
  <si>
    <t>"m.č.6058:" 2,25*2,6*0,12</t>
  </si>
  <si>
    <t>"m.č.6060:" 2,6*2,6*0,12</t>
  </si>
  <si>
    <t>"m.č.6062:" 2,6*2,6*0,12</t>
  </si>
  <si>
    <t>"m.č.6064:" 2,6*2,6*0,12</t>
  </si>
  <si>
    <t>"m.č.6107:" 3,425*2,6*0,12</t>
  </si>
  <si>
    <t>"m.č.6112:" 2,6*2,6*0,12</t>
  </si>
  <si>
    <t>"m.č.6114:" 2,6*2,6*0,12</t>
  </si>
  <si>
    <t>"m.č.6116:" 2,6*2,6*0,12</t>
  </si>
  <si>
    <t>"m.č.6118:" 2,6*2,6*0,12</t>
  </si>
  <si>
    <t>"m.č.6120:" 2,6*2,6*0,12</t>
  </si>
  <si>
    <t>"m.č.6122:" 2,6*2,6*0,12</t>
  </si>
  <si>
    <t>"m.č.6124:" 2,6*2,6*0,12</t>
  </si>
  <si>
    <t>"m.č.6126:" 2,6*2,6*0,12</t>
  </si>
  <si>
    <t>"m.č.6128:" 2,6*2,6*0,12</t>
  </si>
  <si>
    <t>"m.č.6130:" 2,6*2,6*0,12</t>
  </si>
  <si>
    <t>"m.č.6137:" 2,6*2,6*0,12</t>
  </si>
  <si>
    <t>"m.č.6139:" 2,6*2,6*0,12</t>
  </si>
  <si>
    <t>"m.č.6141:" 2,6*2,6*0,12</t>
  </si>
  <si>
    <t>"m.č.6151:" (1,7+2,35)*2,6*0,12</t>
  </si>
  <si>
    <t>"m.č.6158:" 2,25*2,6*0,12</t>
  </si>
  <si>
    <t>"m.č.6160:" 2,6*2,6*0,12</t>
  </si>
  <si>
    <t>"m.č.6162:" 2,6*2,6*0,12</t>
  </si>
  <si>
    <t>"m.č.6164:" 2,6*2,6*0,12</t>
  </si>
  <si>
    <t>1318,489*1,1 'Přepočtené koeficientem množství</t>
  </si>
  <si>
    <t>314</t>
  </si>
  <si>
    <t>59761013</t>
  </si>
  <si>
    <t>dlažba keramická hutná reliéfní do interiéru přes 22 do 25ks/m2</t>
  </si>
  <si>
    <t>319467051</t>
  </si>
  <si>
    <t>50% jednobarevných obkladů, 50% s dekorativním páskem</t>
  </si>
  <si>
    <t>"m.č.4036:" 0,9*2,6</t>
  </si>
  <si>
    <t>"m.č.4037:" 0,9*2,6</t>
  </si>
  <si>
    <t>"m.č.5053:" 2,075*2,6</t>
  </si>
  <si>
    <t>"m.č.5054:" 1,3*2,6</t>
  </si>
  <si>
    <t>"m.č.5055a:" 1,7*2,6</t>
  </si>
  <si>
    <t>"m.č.5055b:" 1,05*2,6</t>
  </si>
  <si>
    <t>"m.č.5068:" 2,05*2,6</t>
  </si>
  <si>
    <t>"m.č.5074:" 1,8*2,6</t>
  </si>
  <si>
    <t>"m.č.5075:" 1,05*2,6</t>
  </si>
  <si>
    <t>"m.č.5076:" 0,9*2,6</t>
  </si>
  <si>
    <t>"m.č.5077:" 1,9*2,6</t>
  </si>
  <si>
    <t>"m.č.5078:" 0,9*2,6</t>
  </si>
  <si>
    <t>"m.č.5079:" 0,95*2,6</t>
  </si>
  <si>
    <t>"m.č.5153:" 2,075*2,6</t>
  </si>
  <si>
    <t>"m.č.5154:" 1,3*2,6</t>
  </si>
  <si>
    <t>"m.č.5155a:" 1,7*2,6</t>
  </si>
  <si>
    <t>"m.č.5155b:" 1,05*2,6</t>
  </si>
  <si>
    <t>"m.č.5168:" 2,05*2,6</t>
  </si>
  <si>
    <t>"m.č.5174:" 2,575*2,6</t>
  </si>
  <si>
    <t>"m.č.5175:" 0,9*2,6</t>
  </si>
  <si>
    <t>"m.č.5176:" 0,9*2,6</t>
  </si>
  <si>
    <t>"m.č.5177:" 2,825*2,6</t>
  </si>
  <si>
    <t>"m.č.5179:" 0,9*2,6</t>
  </si>
  <si>
    <t>"m.č.6053:" 2,075*2,6</t>
  </si>
  <si>
    <t>"m.č.6054:" 1,3*2,6</t>
  </si>
  <si>
    <t>"m.č.6055a:" 1,7*2,6</t>
  </si>
  <si>
    <t>"m.č.6055b:" 1,05*2,6</t>
  </si>
  <si>
    <t>"m.č.6068:" 2,05*2,6</t>
  </si>
  <si>
    <t>"m.č.6074:" 1,8*2,6</t>
  </si>
  <si>
    <t>"m.č.6075:" 1,05*2,6</t>
  </si>
  <si>
    <t>"m.č.6076:" 0,9*2,6</t>
  </si>
  <si>
    <t>"m.č.6077:" 1,9*2,6</t>
  </si>
  <si>
    <t>"m.č.6078:" 0,9*2,6</t>
  </si>
  <si>
    <t>"m.č.6079:" 0,95*2,6</t>
  </si>
  <si>
    <t>"m.č.6153:" 2,075*2,6</t>
  </si>
  <si>
    <t>"m.č.6154:" 1,3*2,6</t>
  </si>
  <si>
    <t>"m.č.6155a:" 1,7*2,6</t>
  </si>
  <si>
    <t>"m.č.6155b:" 1,05*2,6</t>
  </si>
  <si>
    <t>"m.č.6168:" 2,05*2,6</t>
  </si>
  <si>
    <t>"m.č.6174:" 2,575*2,6</t>
  </si>
  <si>
    <t>"m.č.6175:" 0,9*2,6</t>
  </si>
  <si>
    <t>"m.č.6176:" 0,9*2,6</t>
  </si>
  <si>
    <t>"m.č.6177:" 2,825*2,6</t>
  </si>
  <si>
    <t>"m.č.6179:" 0,9*2,6</t>
  </si>
  <si>
    <t>170,82*0,6 'Přepočtené koeficientem množství</t>
  </si>
  <si>
    <t>315</t>
  </si>
  <si>
    <t>781474226</t>
  </si>
  <si>
    <t>Montáž obkladů vnitřních keramických z dekorů do 25 ks/m2 lepených flexibilním lepidlem</t>
  </si>
  <si>
    <t>1000820782</t>
  </si>
  <si>
    <t>316</t>
  </si>
  <si>
    <t>59761_R3</t>
  </si>
  <si>
    <t>dlažba keramická hutná reliéfní do interiéru přes 200x200 mm s dekorativním lesklým příčným páskem</t>
  </si>
  <si>
    <t>1774553213</t>
  </si>
  <si>
    <t>13 ks na 1m2</t>
  </si>
  <si>
    <t>170,82*13,1 'Přepočtené koeficientem množství</t>
  </si>
  <si>
    <t>317</t>
  </si>
  <si>
    <t>781474154</t>
  </si>
  <si>
    <t>Montáž obkladů vnitřních keramických velkoformátových hladkých do 6 ks/m2 lepených flexibilním lepidlem</t>
  </si>
  <si>
    <t>-744957165</t>
  </si>
  <si>
    <t>318</t>
  </si>
  <si>
    <t>59761007</t>
  </si>
  <si>
    <t>dlažba velkoformátová keramická slinutá hladká do interiéru i exteriéru přes 4 do 6ks/m2</t>
  </si>
  <si>
    <t>-1617839821</t>
  </si>
  <si>
    <t>"m.č.5053:" (1,3*2+2,075)*2,6-0,7*2,1*2</t>
  </si>
  <si>
    <t>"m.č.5054:" (1,3+1,825*2)*2,6-0,7*2,1</t>
  </si>
  <si>
    <t>"m.č.5055a:" (1,3+2,057)*2*2,6-0,7*2,1*2-1,7*2,6</t>
  </si>
  <si>
    <t>"m.č.5055b:" (1,05+1,825*2)*2,6-0,7*2,1</t>
  </si>
  <si>
    <t>"m.č.5068:" (2,05+1,75*2)*2,6-0,7*2,1</t>
  </si>
  <si>
    <t>"m.č.5074:" (1,8+2,075*2)*2,6-0,7*2,1*3</t>
  </si>
  <si>
    <t>"m.č.5075:" (1,55*2+1,05)*2,6-0,7*2,1</t>
  </si>
  <si>
    <t>"m.č.5076:" (1,7*2+0,9)*2,6-0,7*2,1</t>
  </si>
  <si>
    <t>"m.č.5077:" (1,9+1,975*2)*2,6-0,7*2,1*3</t>
  </si>
  <si>
    <t>"m.č.5078:" (1,85*2+0,9)*2,6-0,7*2,1</t>
  </si>
  <si>
    <t>"m.č.5079:" (1,7*2+0,95)*2,6-0,7*2,1</t>
  </si>
  <si>
    <t>"m.č.5153:" (1,3*2+2,075)*2,6-0,7*2,1*2</t>
  </si>
  <si>
    <t>"m.č.5154:" (1,3+1,825*2)*2,6-0,7*2,1</t>
  </si>
  <si>
    <t>"m.č.5155a:" (1,3+2,057)*2*2,6-0,7*2,1*2-1,7*2,6</t>
  </si>
  <si>
    <t>"m.č.5155b:" (1,05+1,825*2)*2,6-0,7*2,1</t>
  </si>
  <si>
    <t>"m.č.5168:" (2,05+1,75*2)*2,6-0,7*2,1</t>
  </si>
  <si>
    <t>"m.č.5174:" (2,575+1,025*2)*2,6-0,7*2,1*2</t>
  </si>
  <si>
    <t>"m.č.5175:" (0,9+1,9*2)*2,6-0,7*2,1</t>
  </si>
  <si>
    <t>"m.č.5176:" (2,575*2+0,9)*2,6-0,7*2,1</t>
  </si>
  <si>
    <t>"m.č.5177:" (2,825+1,05*2)*2,6-0,7*2,1*2</t>
  </si>
  <si>
    <t>"m.č.5179:" (0,9+1,875*2)*2,6-0,7*2,1</t>
  </si>
  <si>
    <t>"m.č.6053:" (1,3*2+2,075)*2,6-0,7*2,1*2</t>
  </si>
  <si>
    <t>"m.č.6054:" (1,3+1,825*2)*2,6-0,7*2,1</t>
  </si>
  <si>
    <t>"m.č.6055a:" (1,3+2,057)*2*2,6-0,7*2,1*2-1,7*2,6</t>
  </si>
  <si>
    <t>"m.č.6055b:" (1,05+1,825*2)*2,6-0,7*2,1</t>
  </si>
  <si>
    <t>"m.č.6068:" (2,05+1,75*2)*2,6-0,7*2,1</t>
  </si>
  <si>
    <t>"m.č.6074:" (1,8+2,075*2)*2,6-0,7*2,1*3</t>
  </si>
  <si>
    <t>"m.č.6075:" (1,55*2+1,05)*2,6-0,7*2,1</t>
  </si>
  <si>
    <t>"m.č.6076:" (1,7*2+0,9)*2,6-0,7*2,1</t>
  </si>
  <si>
    <t>"m.č.6077:" (1,9+1,975*2)*2,6-0,7*2,1*3</t>
  </si>
  <si>
    <t>"m.č.6078:" (1,85*2+0,9)*2,6-0,7*2,1</t>
  </si>
  <si>
    <t>"m.č.6079:" (1,7*2+0,95)*2,6-0,7*2,1</t>
  </si>
  <si>
    <t>"m.č.6153:" (1,3*2+2,075)*2,6-0,7*2,1*2</t>
  </si>
  <si>
    <t>"m.č.6154:" (1,3+1,825*2)*2,6-0,7*2,1</t>
  </si>
  <si>
    <t>"m.č.6155a:" (1,3+2,057)*2*2,6-0,7*2,1*2-1,7*2,6</t>
  </si>
  <si>
    <t>"m.č.6155b:" (1,05+1,825*2)*2,6-0,7*2,1</t>
  </si>
  <si>
    <t>"m.č.6168:" (2,05+1,75*2)*2,6-0,7*2,1</t>
  </si>
  <si>
    <t>"m.č.6174:" (2,575+1,025*2)*2,6-0,7*2,1*2</t>
  </si>
  <si>
    <t>"m.č.6175:" (0,9+1,9*2)*2,6-0,7*2,1</t>
  </si>
  <si>
    <t>"m.č.6176:" (2,575*2+0,9)*2,6-0,7*2,1</t>
  </si>
  <si>
    <t>"m.č.6177:" (2,825+1,05*2)*2,6-0,7*2,1*2</t>
  </si>
  <si>
    <t>"m.č.6179:" (0,9+1,875*2)*2,6-0,7*2,1</t>
  </si>
  <si>
    <t>449,284*1,15 'Přepočtené koeficientem množství</t>
  </si>
  <si>
    <t>319</t>
  </si>
  <si>
    <t>781484115</t>
  </si>
  <si>
    <t>Montáž obkladů vnitřních z mozaiky 200x200 mm lepených flexibilním lepidlem</t>
  </si>
  <si>
    <t>-199709301</t>
  </si>
  <si>
    <t>400x200 mm</t>
  </si>
  <si>
    <t>"m.č.4034:" 3,35*2,6*0,2</t>
  </si>
  <si>
    <t>"m.č.4038:" 2,8*2,6*0,2</t>
  </si>
  <si>
    <t>200x200 mm</t>
  </si>
  <si>
    <t>"m.č.5007:" 3,425*2,6*0,2</t>
  </si>
  <si>
    <t>"m.č.5012:" 2,6*2,6*0,2</t>
  </si>
  <si>
    <t>"m.č.5014:" 2,6*2,6*0,2</t>
  </si>
  <si>
    <t>"m.č.5016:" 2,6*2,6*0,2</t>
  </si>
  <si>
    <t>"m.č.5018:" 2,6*2,6*0,2</t>
  </si>
  <si>
    <t>"m.č.5020:" 2,6*2,6*0,2</t>
  </si>
  <si>
    <t>"m.č.5022:" 2,6*2,6*0,2</t>
  </si>
  <si>
    <t>"m.č.5024:" 2,6*2,6*0,2</t>
  </si>
  <si>
    <t>"m.č.5026:" 2,6*2,6*0,2</t>
  </si>
  <si>
    <t>"m.č.5028:" 2,6*2,6*0,2</t>
  </si>
  <si>
    <t>"m.č.5030:" 2,6*2,6*0,2</t>
  </si>
  <si>
    <t>"m.č.5037:" 2,6*2,6*0,2</t>
  </si>
  <si>
    <t>"m.č.5039:" 2,6*2,6*0,2</t>
  </si>
  <si>
    <t>"m.č.5041:" 2,6*2,6*0,2</t>
  </si>
  <si>
    <t>"m.č.5051:" (1,7+2,35)*2,6*0,2</t>
  </si>
  <si>
    <t>"m.č.5057:" 2,15*2,6*0,2</t>
  </si>
  <si>
    <t>"m.č.5058b:" 2,25*2,6*0,2</t>
  </si>
  <si>
    <t>"m.č.5060:" 2,6*2,6*0,2</t>
  </si>
  <si>
    <t>"m.č.5062:" 2,6*2,6*0,2</t>
  </si>
  <si>
    <t>"m.č.5064:" 2,6*2,6*0,2</t>
  </si>
  <si>
    <t>"m.č.5107:" 3,425*2,6*0,2</t>
  </si>
  <si>
    <t>"m.č.5112:" 2,6*2,6*0,2</t>
  </si>
  <si>
    <t>"m.č.5114:" 2,6*2,6*0,2</t>
  </si>
  <si>
    <t>"m.č.5116:" 2,6*2,6*0,2</t>
  </si>
  <si>
    <t>"m.č.5118:" 2,6*2,6*0,2</t>
  </si>
  <si>
    <t>"m.č.5120:" 2,6*2,6*0,2</t>
  </si>
  <si>
    <t>"m.č.5122:" 2,6*2,6*0,2</t>
  </si>
  <si>
    <t>"m.č.5124:" 2,6*2,6*0,2</t>
  </si>
  <si>
    <t>"m.č.5126:" 2,6*2,6*0,2</t>
  </si>
  <si>
    <t>"m.č.5128:" 2,6*2,6*0,2</t>
  </si>
  <si>
    <t>"m.č.5130:" 2,6*2,6*0,2</t>
  </si>
  <si>
    <t>"m.č.5137:" 2,6*2,6*0,2</t>
  </si>
  <si>
    <t>"m.č.5139:" 2,6*2,6*0,2</t>
  </si>
  <si>
    <t>"m.č.5141:" 2,6*2,6*0,2</t>
  </si>
  <si>
    <t>"m.č.5151:" (1,7+2,35)*2,6*0,2</t>
  </si>
  <si>
    <t>"m.č.5158:" 2,25*2,6*0,2</t>
  </si>
  <si>
    <t>"m.č.5160:" 2,6*2,6*0,2</t>
  </si>
  <si>
    <t>"m.č.5162:" 2,6*2,6*0,2</t>
  </si>
  <si>
    <t>"m.č.5164:" 2,6*2,6*0,2</t>
  </si>
  <si>
    <t>"m.č.6007:" 3,425*2,6*0,2</t>
  </si>
  <si>
    <t>"m.č.6012:" 2,6*2,6*0,2</t>
  </si>
  <si>
    <t>"m.č.6014:" 2,6*2,6*0,2</t>
  </si>
  <si>
    <t>"m.č.6016:" 2,6*2,6*0,2</t>
  </si>
  <si>
    <t>"m.č.6018:" 2,6*2,6*0,2</t>
  </si>
  <si>
    <t>"m.č.6020:" 2,6*2,6*0,2</t>
  </si>
  <si>
    <t>"m.č.6022:" 2,6*2,6*0,2</t>
  </si>
  <si>
    <t>"m.č.6024:" 2,6*2,6*0,2</t>
  </si>
  <si>
    <t>"m.č.6026:" 2,6*2,6*0,2</t>
  </si>
  <si>
    <t>"m.č.6028:" 2,6*2,6*0,2</t>
  </si>
  <si>
    <t>"m.č.6030:" 2,6*2,6*0,2</t>
  </si>
  <si>
    <t>"m.č.6037:" 2,6*2,6*0,2</t>
  </si>
  <si>
    <t>"m.č.6039:" 2,6*2,6*0,2</t>
  </si>
  <si>
    <t>"m.č.6041:" 2,6*2,6*0,2</t>
  </si>
  <si>
    <t>"m.č.6051:" (1,7+2,35)*2,6*0,2</t>
  </si>
  <si>
    <t>"m.č.6058:" 2,25*2,6*0,2</t>
  </si>
  <si>
    <t>"m.č.6060:" 2,6*2,6*0,2</t>
  </si>
  <si>
    <t>"m.č.6062:" 2,6*2,6*0,2</t>
  </si>
  <si>
    <t>"m.č.6064:" 2,6*2,6*0,2</t>
  </si>
  <si>
    <t>"m.č.6107:" 3,425*2,6*0,2</t>
  </si>
  <si>
    <t>"m.č.6112:" 2,6*2,6*0,2</t>
  </si>
  <si>
    <t>"m.č.6114:" 2,6*2,6*0,2</t>
  </si>
  <si>
    <t>"m.č.6116:" 2,6*2,6*0,2</t>
  </si>
  <si>
    <t>"m.č.6118:" 2,6*2,6*0,2</t>
  </si>
  <si>
    <t>"m.č.6120:" 2,6*2,6*0,2</t>
  </si>
  <si>
    <t>"m.č.6122:" 2,6*2,6*0,2</t>
  </si>
  <si>
    <t>"m.č.6124:" 2,6*2,6*0,2</t>
  </si>
  <si>
    <t>"m.č.6126:" 2,6*2,6*0,2</t>
  </si>
  <si>
    <t>"m.č.6128:" 2,6*2,6*0,2</t>
  </si>
  <si>
    <t>"m.č.6130:" 2,6*2,6*0,2</t>
  </si>
  <si>
    <t>"m.č.6137:" 2,6*2,6*0,2</t>
  </si>
  <si>
    <t>"m.č.6139:" 2,6*2,6*0,2</t>
  </si>
  <si>
    <t>"m.č.6141:" 2,6*2,6*0,2</t>
  </si>
  <si>
    <t>"m.č.6151:" (1,7+2,35)*2,6*0,2</t>
  </si>
  <si>
    <t>"m.č.6158:" 2,25*2,6*0,2</t>
  </si>
  <si>
    <t>"m.č.6160:" 2,6*2,6*0,2</t>
  </si>
  <si>
    <t>"m.č.6162:" 2,6*2,6*0,2</t>
  </si>
  <si>
    <t>"m.č.6164:" 2,6*2,6*0,2</t>
  </si>
  <si>
    <t>320</t>
  </si>
  <si>
    <t>59761_R05</t>
  </si>
  <si>
    <t>mozaika keramická hladká na podlahu i stěnu pro interiér i exteriér (2,5x2,5)</t>
  </si>
  <si>
    <t>605117666</t>
  </si>
  <si>
    <t>111,072*1,05 'Přepočtené koeficientem množství</t>
  </si>
  <si>
    <t>321</t>
  </si>
  <si>
    <t>781419191</t>
  </si>
  <si>
    <t>Příplatek k montáži obkladů vnitřních keramických hladkých za plochu do 10 m2</t>
  </si>
  <si>
    <t>1126703715</t>
  </si>
  <si>
    <t>322</t>
  </si>
  <si>
    <t>634111114</t>
  </si>
  <si>
    <t>Obvodová dilatace pružnou těsnicí páskou mezi stěnou a mazaninou nebo potěremv 100 mm</t>
  </si>
  <si>
    <t>1065641187</t>
  </si>
  <si>
    <t>"m.č.4033:" (3,2+1,575)*2-0,8</t>
  </si>
  <si>
    <t>"m.č.5010:" (1,8+2,35)*2-0,8</t>
  </si>
  <si>
    <t>"m.č.5012:" (1,6+2,6)*2-0,9</t>
  </si>
  <si>
    <t>"m.č.5014:" (1,6+2,6)*2-0,9</t>
  </si>
  <si>
    <t>"m.č.5016:" (1,6+2,6)*2-0,9</t>
  </si>
  <si>
    <t>"m.č.5018:" (1,6+2,6)*2-0,9</t>
  </si>
  <si>
    <t>"m.č.5020:" (1,6+2,6)*2-0,9</t>
  </si>
  <si>
    <t>"m.č.5022:" (1,6+2,6)*2-0,9</t>
  </si>
  <si>
    <t>"m.č.5024:" (1,6+2,6)*2-0,9</t>
  </si>
  <si>
    <t>"m.č.5026:" (1,6+2,6)*2-0,9</t>
  </si>
  <si>
    <t>"m.č.5028:" (1,6+2,6)*2-0,9</t>
  </si>
  <si>
    <t>"m.č.5030:" (1,6+2,6)*2-0,9</t>
  </si>
  <si>
    <t>"m.č.5037:" (1,6+2,6)*2-0,9</t>
  </si>
  <si>
    <t>"m.č.5039:" (1,6+2,6)*2-0,9</t>
  </si>
  <si>
    <t>"m.č.5041:" (1,6+2,6)*2-0,9</t>
  </si>
  <si>
    <t>"m.č.5049:" (2,75+2,425)*2-0,9</t>
  </si>
  <si>
    <t>"m.č.5051:" (2,75+3,25)*2-1,3*2,1</t>
  </si>
  <si>
    <t>"m.č.5053:" (1,3+2,075)*2-0,7*2</t>
  </si>
  <si>
    <t>"m.č.5054:" (1,3+1,825)*2-0,7</t>
  </si>
  <si>
    <t>"m.č.5055a:" (1,3+2,057)*2-0,7*2</t>
  </si>
  <si>
    <t>"m.č.5055b:" (1,05+1,825)*2-0,7</t>
  </si>
  <si>
    <t>"m.č.5060:" (1,6+2,6)*2-0,9</t>
  </si>
  <si>
    <t>"m.č.5062:" (1,6+2,6)*2-0,9</t>
  </si>
  <si>
    <t>"m.č.5064:" (2,425+2,6)*2-0,9</t>
  </si>
  <si>
    <t>"m.č.5068:" (2,05+1,75)*2-0,7</t>
  </si>
  <si>
    <t>"m.č.5075:" (1,55+1,05)*2-0,7</t>
  </si>
  <si>
    <t>"m.č.5077:" (1,9+1,975)*2-0,7*3</t>
  </si>
  <si>
    <t>"m.č.5078:" (1,85+0,9)*2-0,7</t>
  </si>
  <si>
    <t>"m.č.5110:" (1,8+2,35)*2-0,8</t>
  </si>
  <si>
    <t>"m.č.5112:" (1,6+2,6)*2-0,9</t>
  </si>
  <si>
    <t>"m.č.5114:" (1,6+2,6)*2-0,9</t>
  </si>
  <si>
    <t>"m.č.5116:" (1,6+2,6)*2-0,9</t>
  </si>
  <si>
    <t>"m.č.5118:" (1,6+2,6)*2-0,9</t>
  </si>
  <si>
    <t>"m.č.5120:" (1,6+2,6)*2-0,9</t>
  </si>
  <si>
    <t>"m.č.5122:" (1,6+2,6)*2-0,9</t>
  </si>
  <si>
    <t>"m.č.5124:" (1,6+2,6)*2-0,9</t>
  </si>
  <si>
    <t>"m.č.5126:" (1,6+2,6)*2-0,9</t>
  </si>
  <si>
    <t>"m.č.5128:" (1,6+2,6)*2-0,9</t>
  </si>
  <si>
    <t>"m.č.5130:" (1,6+2,6)*2-0,9</t>
  </si>
  <si>
    <t>"m.č.5137:" (1,6+2,6)*2-0,9</t>
  </si>
  <si>
    <t>"m.č.5139:" (1,6+2,6)*2-0,9</t>
  </si>
  <si>
    <t>"m.č.5141:" (1,6+2,6)*2-0,9</t>
  </si>
  <si>
    <t>"m.č.5149:" (2,75+2,425)*2-0,9</t>
  </si>
  <si>
    <t>"m.č.5151:" (2,75+3,25)*2-1,3</t>
  </si>
  <si>
    <t>"m.č.5153:" (1,3+2,075)*2-0,7*2</t>
  </si>
  <si>
    <t>"m.č.5154:" (1,3+1,825)*2-0,7</t>
  </si>
  <si>
    <t>"m.č.5155a:" (1,3+2,057)*2-0,7</t>
  </si>
  <si>
    <t>"m.č.5155b:" (1,05+1,825)*2-0,7</t>
  </si>
  <si>
    <t>"m.č.5158:" (2,25+2,2)*2-0,9</t>
  </si>
  <si>
    <t>"m.č.5160:" (1,6+2,6)*2-0,9</t>
  </si>
  <si>
    <t>"m.č.5162:" (1,6+2,6)*2-0,9</t>
  </si>
  <si>
    <t>"m.č.5164:" (2,425+2,6)*2-0,9</t>
  </si>
  <si>
    <t>"m.č.5168:" (2,05+1,75)*2-0,7</t>
  </si>
  <si>
    <t>"m.č.5174:" (2,575+1,025)*2-0,7*2</t>
  </si>
  <si>
    <t>"m.č.5175:" (0,9+1,9)*2-0,7</t>
  </si>
  <si>
    <t>"m.č.5177:" (2,825+1,05)*2-0,7*2</t>
  </si>
  <si>
    <t>"m.č.5179:" (0,9+1,875)*2-0,7</t>
  </si>
  <si>
    <t>"m.č.5178:" (2,675+1,0)*2-0,8</t>
  </si>
  <si>
    <t>"m.č.6010:" (1,8+2,35)*2-0,8</t>
  </si>
  <si>
    <t>"m.č.6012:" (1,6+2,6)*2-0,9</t>
  </si>
  <si>
    <t>"m.č.6014:" (1,6+2,6)*2-0,9</t>
  </si>
  <si>
    <t>"m.č.6016:" (1,6+2,6)*2-0,9</t>
  </si>
  <si>
    <t>"m.č.6018:" (1,6+2,6)*2-0,9</t>
  </si>
  <si>
    <t>"m.č.6020:" (1,6+2,6)*2-0,9</t>
  </si>
  <si>
    <t>"m.č.6022:" (1,6+2,6)*2-0,9</t>
  </si>
  <si>
    <t>"m.č.6024:" (1,6+2,6)*2-0,9</t>
  </si>
  <si>
    <t>"m.č.6026:" (1,6+2,6)*2-0,9</t>
  </si>
  <si>
    <t>"m.č.6028:" (1,6+2,6)*2-0,9</t>
  </si>
  <si>
    <t>"m.č.6030:" (1,6+2,6)*2-0,9</t>
  </si>
  <si>
    <t>"m.č.6037:" (1,6+2,6)*2-0,9</t>
  </si>
  <si>
    <t>"m.č.6039:" (1,6+2,6)*2-0,9</t>
  </si>
  <si>
    <t>"m.č.6041:" (1,6+2,6)*2-0,9</t>
  </si>
  <si>
    <t>"m.č.6049:" (2,75+2,425)*2-0,9</t>
  </si>
  <si>
    <t>"m.č.6051:" (2,75+3,25)*2-1,3</t>
  </si>
  <si>
    <t>"m.č.6053:" (1,3+2,075)*2-0,7*2</t>
  </si>
  <si>
    <t>"m.č.6054:" (1,3+1,825)*2-0,7</t>
  </si>
  <si>
    <t>"m.č.6055a:" (1,3+2,057)*2-0,7</t>
  </si>
  <si>
    <t>"m.č.6055b:" (1,05+1,825)*2-0,7</t>
  </si>
  <si>
    <t>"m.č.6058:" (2,25+2,2)*2-0,9</t>
  </si>
  <si>
    <t>"m.č.6060:" (1,6+2,6)*2-0,9</t>
  </si>
  <si>
    <t>"m.č.6062:" (1,6+2,6)*2-0,9</t>
  </si>
  <si>
    <t>"m.č.6064:" (2,425+2,6)*2-0,9</t>
  </si>
  <si>
    <t>"m.č.6075:" (1,55+1,05)*2-0,7</t>
  </si>
  <si>
    <t>"m.č.6077:" (1,9+1,975)*2-0,7*3</t>
  </si>
  <si>
    <t>"m.č.6078:" (1,85+0,9)*2-0,7</t>
  </si>
  <si>
    <t>"m.č.6110:" (1,8+2,35)*2-0,8</t>
  </si>
  <si>
    <t>"m.č.6112:" (1,6+2,6)*2-0,9</t>
  </si>
  <si>
    <t>"m.č.6114:" (1,6+2,6)*2-0,9</t>
  </si>
  <si>
    <t>"m.č.6116:" (1,6+2,6)*2-0,9</t>
  </si>
  <si>
    <t>"m.č.6118:" (1,6+2,6)*2-0,9</t>
  </si>
  <si>
    <t>"m.č.6120:" (1,6+2,6)*2-0,9</t>
  </si>
  <si>
    <t>"m.č.6122:" (1,6+2,6)*2-0,9</t>
  </si>
  <si>
    <t>"m.č.6124:" (1,6+2,6)*2-0,9</t>
  </si>
  <si>
    <t>"m.č.6126:" (1,6+2,6)*2-0,9</t>
  </si>
  <si>
    <t>"m.č.6128:" (1,6+2,6)*2-0,9</t>
  </si>
  <si>
    <t>"m.č.6130:" (1,6+2,6)*2-0,9</t>
  </si>
  <si>
    <t>"m.č.6137:" (1,6+2,6)*2-0,9</t>
  </si>
  <si>
    <t>"m.č.6139:" (1,6+2,6)*2-0,9</t>
  </si>
  <si>
    <t>"m.č.6141:" (1,6+2,6)*2-0,9</t>
  </si>
  <si>
    <t>"m.č.6149:" (2,75+2,425)*2-0,9</t>
  </si>
  <si>
    <t>"m.č.6151:" (2,75+3,25)*2-1,3</t>
  </si>
  <si>
    <t>"m.č.6153:" (1,3+2,075)*2-0,7*2</t>
  </si>
  <si>
    <t>"m.č.6154:" (1,3+1,825)*2-0,7</t>
  </si>
  <si>
    <t>"m.č.6155a:" (1,3+2,057)*2-0,7</t>
  </si>
  <si>
    <t>"m.č.6155b:" (1,05+1,825)*2-0,7</t>
  </si>
  <si>
    <t>"m.č.6158:" (2,25+2,2)*2-0,9</t>
  </si>
  <si>
    <t>"m.č.6160:" (1,6+2,6)*2-0,9</t>
  </si>
  <si>
    <t>"m.č.6162:" (1,6+2,6)*2-0,9</t>
  </si>
  <si>
    <t>"m.č.6174:" (2,575+1,025)*2-0,7*2</t>
  </si>
  <si>
    <t>"m.č.6175:" (0,9+1,9)*2-0,7</t>
  </si>
  <si>
    <t>"m.č.6177:" (2,825+1,05)*2-0,7*2</t>
  </si>
  <si>
    <t>"m.č.6178:" (2,675+1,0)*2-0,8</t>
  </si>
  <si>
    <t>"m.č.6179:" (0,9+1,875)*2-0,7</t>
  </si>
  <si>
    <t>323</t>
  </si>
  <si>
    <t>771591162</t>
  </si>
  <si>
    <t>Montáž profilu dilatační spáry koutové bez izolace dlažeb</t>
  </si>
  <si>
    <t>617987597</t>
  </si>
  <si>
    <t>324</t>
  </si>
  <si>
    <t>28300-R01</t>
  </si>
  <si>
    <t>profil z extrudovaného PVC přechodový mezi dlažbou a obkladem, r. 18 mm, vč. doplňků</t>
  </si>
  <si>
    <t>1128105358</t>
  </si>
  <si>
    <t>325</t>
  </si>
  <si>
    <t>781494111</t>
  </si>
  <si>
    <t>Plastové profily rohové lepené flexibilním lepidlem</t>
  </si>
  <si>
    <t>-89076544</t>
  </si>
  <si>
    <t>"4.NP - fáze 2:" 2,6*9</t>
  </si>
  <si>
    <t>"5.NP - fáze 2:" 2,6*8</t>
  </si>
  <si>
    <t>"6.NP - fáze 2:" 2,6*8</t>
  </si>
  <si>
    <t>326</t>
  </si>
  <si>
    <t>781494211</t>
  </si>
  <si>
    <t>Plastové profily vanové lepené flexibilním lepidlem</t>
  </si>
  <si>
    <t>-58981216</t>
  </si>
  <si>
    <t>"4.NP - fáze 2:" 0,9*3</t>
  </si>
  <si>
    <t>"5.NP - fáze 2:" 0,9*3*3+0,9*2*2</t>
  </si>
  <si>
    <t>"6.NP - fáze 2:" 0,9*3*3+0,9*2*2</t>
  </si>
  <si>
    <t>327</t>
  </si>
  <si>
    <t>781494511</t>
  </si>
  <si>
    <t>Plastové profily ukončovací lepené flexibilním lepidlem</t>
  </si>
  <si>
    <t>1217035423</t>
  </si>
  <si>
    <t>"m.č.4039:" (2,4+0,6)*2+0,6*2</t>
  </si>
  <si>
    <t>"m.č.5005a:" 1,0+1,5*2</t>
  </si>
  <si>
    <t>"m.č.5005e:" 1,0+1,5*2</t>
  </si>
  <si>
    <t>"m.č.5008:" 2,5*2+0,6*2+(1,025+0,6)+1,5*2</t>
  </si>
  <si>
    <t>"m.č.5009:" 1,0+1,5*2</t>
  </si>
  <si>
    <t>"m.č.5031:" 1,0+1,5*2</t>
  </si>
  <si>
    <t>"m.č.5032:" 2,55*2+0,6*2</t>
  </si>
  <si>
    <t>"m.č.5033:" (2,25+0,6)*2+0,6*2</t>
  </si>
  <si>
    <t>"m.č.5035:" 3,05*2+0,6*2</t>
  </si>
  <si>
    <t>"m.č.5067:" 1,05*2+0,6*2</t>
  </si>
  <si>
    <t>"m.č.5069:" (0,6+1,05)*2+0,6*2+0,6+1,5*2</t>
  </si>
  <si>
    <t>"m.č.5070:" (0,6+1,05)*2+0,6*2+1,6+1,5*2</t>
  </si>
  <si>
    <t>"m.č.5071:" (0,6+1,05)*2+0,6*2+1,6+1,5*2</t>
  </si>
  <si>
    <t>"m.č.5072:" (0,6+1,05)*2+0,6*2+1,6+1,5*2</t>
  </si>
  <si>
    <t>"m.č.5073:" (0,6+1,0)+1,5*2</t>
  </si>
  <si>
    <t>"m.č.5105a:" 1,0+1,5*2</t>
  </si>
  <si>
    <t>"m.č.5105e:" 1,0+1,5*2</t>
  </si>
  <si>
    <t>"m.č.5108:" 2,5*2+0,6*2+(1,025+0,6)+1,5*2</t>
  </si>
  <si>
    <t>"m.č.5109:" 1,0+1,5*2</t>
  </si>
  <si>
    <t>"m.č.5131:" 1,0+1,5*2</t>
  </si>
  <si>
    <t>"m.č.5132:" 2,55*2+0,6*2</t>
  </si>
  <si>
    <t>"m.č.5133:" (2,25+0,6)*2+0,6*2</t>
  </si>
  <si>
    <t>"m.č.5135:" 3,05*2+0,6*2</t>
  </si>
  <si>
    <t>"m.č.5148a:" 1,0+1,5*2</t>
  </si>
  <si>
    <t>"m.č.5167:" 1,05*2+0,6*2</t>
  </si>
  <si>
    <t>"m.č.5169:" (0,6+1,05)*2+0,6*2+1,05+1,5*2</t>
  </si>
  <si>
    <t>"m.č.5170:" (0,6+1,05)*2+0,6*2+0,6+1,5*2</t>
  </si>
  <si>
    <t>"m.č.5171:" (0,6+1,05)*2+0,6*2+1,6+1,5*2</t>
  </si>
  <si>
    <t>"m.č.5172:" (0,6+1,05)*2+0,6*2+1,6+1,5*2</t>
  </si>
  <si>
    <t>"m.č.5173:" (0,6+1,0)+1,5*2</t>
  </si>
  <si>
    <t>"m.č.5180:" 1,0+1,5*2</t>
  </si>
  <si>
    <t>"m.č.6005a:" 1,0+1,5*2</t>
  </si>
  <si>
    <t>"m.č.6005e:" 1,0+1,5*2</t>
  </si>
  <si>
    <t>"m.č.6008:" 2,5*2+0,6*2+(1,025+0,6)+1,5*2</t>
  </si>
  <si>
    <t>"m.č.6009:" 1,0+1,5*2</t>
  </si>
  <si>
    <t>"m.č.6031:" 1,0+1,5*2</t>
  </si>
  <si>
    <t>"m.č.6032:" 2,55*2+0,6*2</t>
  </si>
  <si>
    <t>"m.č.6033:" (2,25+0,6)*2+0,6*2</t>
  </si>
  <si>
    <t>"m.č.6035:" 3,05*2+0,6*2</t>
  </si>
  <si>
    <t>"m.č.6042:" 1,8*2+0,6*2+(1,025+0,425)+1,5*2</t>
  </si>
  <si>
    <t>"m.č.6067:" 1,05*2+0,6*2</t>
  </si>
  <si>
    <t>"m.č.6069:" (0,6+1,05)*2+0,6*2+0,6+1,5*2</t>
  </si>
  <si>
    <t>"m.č.6070:" (0,6+1,05)*2+0,6*2+1,6+1,5*2</t>
  </si>
  <si>
    <t>"m.č.6071:" (0,6+1,05)*2+0,6*2+1,6+1,5*2</t>
  </si>
  <si>
    <t>"m.č.6072:" (0,6+1,05)*2+0,6*2+1,6+1,5*2</t>
  </si>
  <si>
    <t>"m.č.6073:" (0,6+1,0)+1,5*2</t>
  </si>
  <si>
    <t>"m.č.6105a:" 1,0+1,5*2</t>
  </si>
  <si>
    <t>"m.č.6105e:" 1,0+1,5*2</t>
  </si>
  <si>
    <t>"m.č.6108:" 2,5*2+0,6*2+(1,025+0,6)+1,5*2</t>
  </si>
  <si>
    <t>"m.č.6109:" 1,0+1,5*2</t>
  </si>
  <si>
    <t>"m.č.6131:" 1,0+1,5*2</t>
  </si>
  <si>
    <t>"m.č.6132:" 2,55*2+0,6*2</t>
  </si>
  <si>
    <t>"m.č.6133:" (2,25+0,6)*2+0,6*2</t>
  </si>
  <si>
    <t>"m.č.6135:" 3,05*2+0,6*2</t>
  </si>
  <si>
    <t>"m.č.6148a:" 1,0+1,5*2</t>
  </si>
  <si>
    <t>"m.č.6167:" 1,05*2+0,6*2</t>
  </si>
  <si>
    <t>"m.č.6169:" (0,6+1,05)*2+0,6*2+1,05+1,5*2</t>
  </si>
  <si>
    <t>"m.č.6170:" (0,6+1,05)*2+0,6*2+0,6+1,5*2</t>
  </si>
  <si>
    <t>"m.č.6171:" (0,6+1,05)*2+0,6*2+1,6+1,5*2</t>
  </si>
  <si>
    <t>"m.č.6172:" (0,6+1,05)*2+0,6*2+1,6+1,5*2</t>
  </si>
  <si>
    <t>"m.č.6173:" (0,6+1,0)+1,5*2</t>
  </si>
  <si>
    <t>"m.č.6180:" 1,0+1,5*2</t>
  </si>
  <si>
    <t>328</t>
  </si>
  <si>
    <t>781495111</t>
  </si>
  <si>
    <t>Nátěr penetrační na stěnu</t>
  </si>
  <si>
    <t>-1262233356</t>
  </si>
  <si>
    <t>"viz.pol.č.781474113:" 178,191</t>
  </si>
  <si>
    <t>"viz.pol.č.781474115:" 1489,309</t>
  </si>
  <si>
    <t>"viz.pol.č.781474226:" 102,492</t>
  </si>
  <si>
    <t>"viz.pol.č.781474154:" 449,284</t>
  </si>
  <si>
    <t>"viz.pol.č.781484115:" 111,072</t>
  </si>
  <si>
    <t>329</t>
  </si>
  <si>
    <t>781495115</t>
  </si>
  <si>
    <t>Spárování vnitřních obkladů silikonem</t>
  </si>
  <si>
    <t>169430034</t>
  </si>
  <si>
    <t xml:space="preserve">Poznámka k souboru cen:_x000D_
1. Množství měrných jednotek u ceny -5185 se stanoví podle počtu řezaných obkladaček, nezávisle na jejich velikosti. 2. Položku -5185 lze použít při nuceném použití jiného nástroje než řezačky. </t>
  </si>
  <si>
    <t>Z obou stran</t>
  </si>
  <si>
    <t>"viz.pol.č.771591162:" 937,076*2</t>
  </si>
  <si>
    <t>330</t>
  </si>
  <si>
    <t>781495116</t>
  </si>
  <si>
    <t>Spárování vnitřních obkladů epoxidem</t>
  </si>
  <si>
    <t>-1351965975</t>
  </si>
  <si>
    <t>"4.NP - fáze 2:" 2,6*31</t>
  </si>
  <si>
    <t>"5.NP - fáze 2:" 2,6*284</t>
  </si>
  <si>
    <t>"6.NP - fáze 2:" 2,6*280</t>
  </si>
  <si>
    <t>331</t>
  </si>
  <si>
    <t>998781204</t>
  </si>
  <si>
    <t>Přesun hmot procentní pro obklady keramické v objektech v do 36 m</t>
  </si>
  <si>
    <t>-1949144044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</si>
  <si>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</si>
  <si>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784</t>
  </si>
  <si>
    <t>Dokončovací práce - malby a tapety</t>
  </si>
  <si>
    <t>332</t>
  </si>
  <si>
    <t>784171001</t>
  </si>
  <si>
    <t>Olepování vnitřních ploch páskou v místnostech výšky do 3,80 m</t>
  </si>
  <si>
    <t>1490869668</t>
  </si>
  <si>
    <t>(2,26+2,25)*2+2,6*8+(4,9+10,775+3,55)*2+1,65*4+(6,495+6,75)*2</t>
  </si>
  <si>
    <t>2,0*2*48+(23,95+2,35+16,515+2,15+6,125+10,025+8,85+1,125+5,75+3,25+2,15)*2*2</t>
  </si>
  <si>
    <t>+1,65*2*30+(6,495+6,45+3,525+3,125+3,15*8+1,625+4,675)*2*2+2,75*4+(18,5+4,675)*2</t>
  </si>
  <si>
    <t>(2,275+2,45)*2+(1,9+2,6)*2*2</t>
  </si>
  <si>
    <t>((3,2+2,45)*2*2*4+(3,5+2,45)*2*2+(2,4+2,45)*2*2+(3,0+2,5)*2*2)*2</t>
  </si>
  <si>
    <t>333</t>
  </si>
  <si>
    <t>581248380</t>
  </si>
  <si>
    <t>páska maskovací krepová pro malířské potřeby š 50mm</t>
  </si>
  <si>
    <t>-629745945</t>
  </si>
  <si>
    <t>2514,59*1,05 'Přepočtené koeficientem množství</t>
  </si>
  <si>
    <t>334</t>
  </si>
  <si>
    <t>784171111</t>
  </si>
  <si>
    <t>Zakrytí vnitřních ploch stěn v místnostech výšky do 3,80 m</t>
  </si>
  <si>
    <t>465452082</t>
  </si>
  <si>
    <t>335</t>
  </si>
  <si>
    <t>581248440</t>
  </si>
  <si>
    <t>fólie pro malířské potřeby zakrývací tl 25µ 4x5m</t>
  </si>
  <si>
    <t>1839651680</t>
  </si>
  <si>
    <t>1641,508*1,05 'Přepočtené koeficientem množství</t>
  </si>
  <si>
    <t>336</t>
  </si>
  <si>
    <t>784211063</t>
  </si>
  <si>
    <t>Příplatek k cenám 1x maleb ze směsí za mokra otěruvzdorných za barevnou malbu středně sytého odstínu</t>
  </si>
  <si>
    <t>-1901711466</t>
  </si>
  <si>
    <t>Viz. PD stavební část - výkresy půdorysu základů, 4.NP-6.NP, výkresy řezů A-F a Tech.zpr..</t>
  </si>
  <si>
    <t>N1b</t>
  </si>
  <si>
    <t>"m.č.4039:" 5,54*2,7</t>
  </si>
  <si>
    <t>"m.č.4040:" 1,9*2,7</t>
  </si>
  <si>
    <t>"m.č.5005a"3,425*(8,78+3,4)*2</t>
  </si>
  <si>
    <t>"m.č.5005b"3,425*(28,95+4,68)*2</t>
  </si>
  <si>
    <t>"m.č.5005c"3,425*(8,15*2)</t>
  </si>
  <si>
    <t>"m.č.5005d,e"3,425*(11,53+16,65)*2</t>
  </si>
  <si>
    <t>"m.č.5009"3,425*(4,98+2,35)*2</t>
  </si>
  <si>
    <t>"m.č.5011"3,425*(3,5+7,88+0,2)*2</t>
  </si>
  <si>
    <t>"m.č.5013"3,425*(3,4+7,88+0,1)*2</t>
  </si>
  <si>
    <t>"m.č.5015"3,425*(7,75+3,6)*2</t>
  </si>
  <si>
    <t>"m.č.5017"3,425*(7,75+3,48)*2</t>
  </si>
  <si>
    <t>"m.č.5019"3,425*(3,4+7,88+0,1)*2</t>
  </si>
  <si>
    <t>"m.č.5021"3,425*(3,4+7,88+0,1)*2</t>
  </si>
  <si>
    <t>"m.č.5023"3,425*(7,75+3,48)*2</t>
  </si>
  <si>
    <t>"m.č.5025"3,425*(7,75+3,48)*2</t>
  </si>
  <si>
    <t>"m.č.5027"3,425*(3,4+7,88+0,1)*2</t>
  </si>
  <si>
    <t>"m.č.5029"3,425*(3,4+7,88+0,1)*2</t>
  </si>
  <si>
    <t>"m.č.5032"3,425*(3,38+6,28)*2</t>
  </si>
  <si>
    <t>"m.č.5033"3,425*(3,35+4,7)*2</t>
  </si>
  <si>
    <t>"m.č.5034"3,425*(2,93+4,7)*2</t>
  </si>
  <si>
    <t>"m.č.5035"3,425*(6,28+3,53)*2</t>
  </si>
  <si>
    <t>"m.č.5036"3,425*(3,4+7,88+0,1)*2</t>
  </si>
  <si>
    <t>"m.č.5038"3,425*(3,4+7,88+0,1)*2</t>
  </si>
  <si>
    <t>"m.č.5040"3,425*(3,4+7,88+0,1)*2</t>
  </si>
  <si>
    <t>"m.č.5056"3,425*(4,2+7,88)*2</t>
  </si>
  <si>
    <t>"m.č.5058a"3,425*(7,75+5,54)*2</t>
  </si>
  <si>
    <t>"m.č.5059"3,425*(3,5+7,75)*2</t>
  </si>
  <si>
    <t>"m.č.5061"3,425*(3,5+7,75)*2</t>
  </si>
  <si>
    <t>"m.č.5063"3,425*(4,18+7,75)*2</t>
  </si>
  <si>
    <t>"m.č.5105a"3,425*(8,78+3,4)*2</t>
  </si>
  <si>
    <t>"m.č.5105b"3,425*(28,95+4,68)*2</t>
  </si>
  <si>
    <t>"m.č.5105c"3,425*(8,15*2)</t>
  </si>
  <si>
    <t>"m.č.5105d,e"3,425*(11,53+16,65)*2</t>
  </si>
  <si>
    <t>"m.č.5109"3,425*(4,98+2,35)*2</t>
  </si>
  <si>
    <t>"m.č.5111"3,425*(3,5+7,88+0,2)*2</t>
  </si>
  <si>
    <t>"m.č.5113"3,425*(3,4+7,88+0,1)*2</t>
  </si>
  <si>
    <t>"m.č.5115"3,425*(7,75+3,6)*2</t>
  </si>
  <si>
    <t>"m.č.5117"3,425*(7,75+3,48)*2</t>
  </si>
  <si>
    <t>"m.č.5119"3,425*(3,4+7,88+0,1)*2</t>
  </si>
  <si>
    <t>"m.č.5121"3,425*(3,4+7,88+0,1)*2</t>
  </si>
  <si>
    <t>"m.č.5123"3,425*(7,75+3,48)*2</t>
  </si>
  <si>
    <t>"m.č.5125"3,425*(7,75+3,48)*2</t>
  </si>
  <si>
    <t>"m.č.5127"3,425*(3,4+7,88+0,1)*2</t>
  </si>
  <si>
    <t>"m.č.5129"3,425*(3,4+7,88+0,1)*2</t>
  </si>
  <si>
    <t>"m.č.5131"3,425*(1,63*2+6,43)</t>
  </si>
  <si>
    <t>"m.č.5133"3,425*(3,35+4,7)*2</t>
  </si>
  <si>
    <t>"m.č.5134"3,425*(2,93+4,7)*2</t>
  </si>
  <si>
    <t>"m.č.5135"3,425*(6,28+3,53)*2</t>
  </si>
  <si>
    <t>"m.č.5136"3,425*(3,4+7,88+0,1)*2</t>
  </si>
  <si>
    <t>"m.č.5138"3,425*(3,4+7,88+0,1)*2</t>
  </si>
  <si>
    <t>"m.č.5140"3,425*(3,4+7,88+0,1)*2</t>
  </si>
  <si>
    <t>"m.č.5157"3,425*(5,54+7,75)*2</t>
  </si>
  <si>
    <t>"m.č.5159"3,425*(3,5+7,75)*2</t>
  </si>
  <si>
    <t>"m.č.5161"3,425*(3,5+7,75)*2</t>
  </si>
  <si>
    <t>"m.č.5163"3,425*(4,18+7,75)*2</t>
  </si>
  <si>
    <t>N1c</t>
  </si>
  <si>
    <t>"m.č.5008"3,425*(3,25+3,53)*2</t>
  </si>
  <si>
    <t>"m.č.5052"3,425*(1,68+4,18)*2</t>
  </si>
  <si>
    <t>"m.č.5065"3,425*(4,33+12,28)*2</t>
  </si>
  <si>
    <t>"m.č.5066"3,425*(2,4+7,03)*2</t>
  </si>
  <si>
    <t>"m.č.5067"3,425*(8,18+3,63)*2</t>
  </si>
  <si>
    <t>"m.č.5069"3,425*(8,18+3,33)*2</t>
  </si>
  <si>
    <t>"m.č.5070"3,425*(8,18+2,8)*2</t>
  </si>
  <si>
    <t>"m.č.5071"3,425*(8,18+2,8)*2</t>
  </si>
  <si>
    <t>"m.č.5072"3,425*(8,18+3,3)*2</t>
  </si>
  <si>
    <t>"m.č.5073"3,425*(8,18+2,48)*2</t>
  </si>
  <si>
    <t>"m.č.5080"3,425*(8,28+3,55)*2</t>
  </si>
  <si>
    <t>"m.č.5108"3,425*(3,25+3,53)*2</t>
  </si>
  <si>
    <t>"m.č.5148a"3,425*(4,2+7,88)*2</t>
  </si>
  <si>
    <t>"m.č.5148b"3,425*(2,35+2,85)*2</t>
  </si>
  <si>
    <t>"m.č.5165"3,425*(4,33+12,28)*2</t>
  </si>
  <si>
    <t>"m.č.5166"3,425*(2,4+7,03)*2</t>
  </si>
  <si>
    <t>"m.č.5167"3,425*(8,18+3,63)*2</t>
  </si>
  <si>
    <t>"m.č.5169"3,425*(8,18+3,33)*2</t>
  </si>
  <si>
    <t>"m.č.5170"3,425*(8,18+2,8)*2</t>
  </si>
  <si>
    <t>"m.č.5171"3,425*(8,18+2,8)*2</t>
  </si>
  <si>
    <t>"m.č.5172"3,425*(8,18+3,3)*2</t>
  </si>
  <si>
    <t>"m.č.5173"3,425*(8,18+2,48)*2</t>
  </si>
  <si>
    <t>"Obdobně jako 6.NP:" 6152,040</t>
  </si>
  <si>
    <t>337</t>
  </si>
  <si>
    <t>78421-R1</t>
  </si>
  <si>
    <t>Nátěr N1b - Vysocé kvalitní polyeuretanový akrylový lak difuzní, tř.oděru za mokra 1, v místnostech výšky do 3,80 m, 1x penetrace, 2x vrchní nátěr neředěný, D+M</t>
  </si>
  <si>
    <t>-627691974</t>
  </si>
  <si>
    <t xml:space="preserve">stěny </t>
  </si>
  <si>
    <t>"m.č.4024b"4,025*(4,9+3,43)*2</t>
  </si>
  <si>
    <t>"m.č.4031"4,025*(3,35+1,63)*2</t>
  </si>
  <si>
    <t>"m.č.4032"4,025*(3,35+2,05)*2</t>
  </si>
  <si>
    <t>"m.č.5031"3,425*(1,63*2+6,43)</t>
  </si>
  <si>
    <t>"m.č.5132"3,425*(3,38+6,28)*2</t>
  </si>
  <si>
    <t>"m.č.6005a"3,425*(8,78+3,4)*2</t>
  </si>
  <si>
    <t>"m.č.6005b"3,425*(28,95+4,68)*2</t>
  </si>
  <si>
    <t>"m.č.6005c"3,425*(8,15*2)</t>
  </si>
  <si>
    <t>"m.č.6005d,e"3,425*(11,53+16,65)*2</t>
  </si>
  <si>
    <t>"m.č.6009"3,425*(4,98+2,35)*2</t>
  </si>
  <si>
    <t>"m.č.6011"3,425*(3,5+7,88+0,2)*2</t>
  </si>
  <si>
    <t>"m.č.6013"3,425*(3,4+7,88+0,1)*2</t>
  </si>
  <si>
    <t>"m.č.6015"3,425*(7,75+3,6)*2</t>
  </si>
  <si>
    <t>"m.č.6017"3,425*(7,75+3,48)*2</t>
  </si>
  <si>
    <t>"m.č.6019"3,425*(3,4+7,88+0,1)*2</t>
  </si>
  <si>
    <t>"m.č.6021"3,425*(3,4+7,88+0,1)*2</t>
  </si>
  <si>
    <t>"m.č.6023"3,425*(7,75+3,48)*2</t>
  </si>
  <si>
    <t>"m.č.6025"3,425*(7,75+3,43)*2</t>
  </si>
  <si>
    <t>"m.č.6027"3,425*(3,4+7,88+0,1)*2</t>
  </si>
  <si>
    <t>"m.č.6029"3,425*(3,4+7,88+0,1)*2</t>
  </si>
  <si>
    <t>"m.č.6031"3,425*(1,63*2+6,4)</t>
  </si>
  <si>
    <t>"m.č.6032"3,425*(3,4+6,28)*2</t>
  </si>
  <si>
    <t>"m.č.6033"3,425*(3,35+4,7)*2</t>
  </si>
  <si>
    <t>"m.č.6034"3,425*(2,93+4,7)*2</t>
  </si>
  <si>
    <t>"m.č.6035"3,425*(6,28+3,53)*2</t>
  </si>
  <si>
    <t>"m.č.6036"3,425*(3,4+7,88+0,1)*2</t>
  </si>
  <si>
    <t>"m.č.6038"3,425*(3,4+7,88+0,1)*2</t>
  </si>
  <si>
    <t>"m.č.6040"3,425*(3,4+7,88+0,1)*2</t>
  </si>
  <si>
    <t>"m.č.6042"3,425*(4,2+7,88)*2</t>
  </si>
  <si>
    <t>"m.č.6057"3,425*(7,75+5,54)*2</t>
  </si>
  <si>
    <t>"m.č.6059"3,425*(3,5+7,75)*2</t>
  </si>
  <si>
    <t>"m.č.6061"3,425*(3,5+7,75)*2</t>
  </si>
  <si>
    <t>"m.č.6063"3,425*(4,18+7,75)*2</t>
  </si>
  <si>
    <t>"m.č.6105a"3,425*(8,78+3,4)*2</t>
  </si>
  <si>
    <t>"m.č.6105b"3,425*(28,95+4,68)*2</t>
  </si>
  <si>
    <t>"m.č.6105c"3,425*(8,15*2)</t>
  </si>
  <si>
    <t>"m.č.6105d,e"3,425*(11,53+16,65)*2</t>
  </si>
  <si>
    <t>"m.č.6109"3,425*(4,98+2,35)*2</t>
  </si>
  <si>
    <t>"m.č.6111"3,425*(3,5+7,88+0,2)*2</t>
  </si>
  <si>
    <t>"m.č.6113"3,425*(3,4+7,88+0,1)*2</t>
  </si>
  <si>
    <t>"m.č.6115"3,425*(7,75+3,6)*2</t>
  </si>
  <si>
    <t>"m.č.6117"3,425*(7,75+3,48)*2</t>
  </si>
  <si>
    <t>"m.č.6119"3,425*(3,4+7,88+0,1)*2</t>
  </si>
  <si>
    <t>"m.č.6121"3,425*(3,4+7,88+0,1)*2</t>
  </si>
  <si>
    <t>"m.č.6123"3,425*(7,75+3,48)*2</t>
  </si>
  <si>
    <t>"m.č.6125"3,425*(7,75+3,43)*2</t>
  </si>
  <si>
    <t>"m.č.6127"3,425*(3,4+7,88+0,1)*2</t>
  </si>
  <si>
    <t>"m.č.6129"3,425*(3,4+7,88+0,1)*2</t>
  </si>
  <si>
    <t>"m.č.6131"3,425*(1,63*2+6,43)</t>
  </si>
  <si>
    <t>"m.č.6132"3,425*(3,38+6,28)*2</t>
  </si>
  <si>
    <t>"m.č.6133"3,425*(3,35+4,7)*2</t>
  </si>
  <si>
    <t>"m.č.6134"3,425*(2,93+4,7)*2</t>
  </si>
  <si>
    <t>"m.č.6135"3,425*(6,28+3,53)*2</t>
  </si>
  <si>
    <t>"m.č.6136"3,425*(3,4+7,88+0,1)*2</t>
  </si>
  <si>
    <t>"m.č.6138"3,425*(3,4+7,88+0,1)*2</t>
  </si>
  <si>
    <t>"m.č.6140"3,425*(3,4+7,88+0,1)*2</t>
  </si>
  <si>
    <t>"m.č.6142"3,425*(4,2+7,88)*2</t>
  </si>
  <si>
    <t>"m.č.6157"3,425*(5,54+7,75)*2</t>
  </si>
  <si>
    <t>"m.č.6159"3,425*(3,5+7,75)*2</t>
  </si>
  <si>
    <t>"m.č.6161"3,425*(3,5+7,75)*2</t>
  </si>
  <si>
    <t>"m.č.6163"3,425*(4,18+7,75)*2</t>
  </si>
  <si>
    <t>"SDK zakapotování vnitřních kcí-A83a, A83b:" 30,0+36,0*2</t>
  </si>
  <si>
    <t>338</t>
  </si>
  <si>
    <t>78421-R07</t>
  </si>
  <si>
    <t>Nátěr N1c - Malba disprezní omyvatalná, vysoce kryjící, ze  směsí za mokra výborně otěruvzdorných, třída otěru 3, povrch matný, 1x penetrační nátěr, 2x vrchní nátěr neředěný, D+M</t>
  </si>
  <si>
    <t>-1806739131</t>
  </si>
  <si>
    <t>Stěny</t>
  </si>
  <si>
    <t>"m.č.4030"4,025*(2,27+7,13)*2</t>
  </si>
  <si>
    <t>"m.č.4039"4,025*(4,78+5,39)*2</t>
  </si>
  <si>
    <t>"m.č.4040"0,95*(2,4*2+1,9)</t>
  </si>
  <si>
    <t>"m.č.4041"4,025*(2,25+3,19)*2</t>
  </si>
  <si>
    <t>"m.č.4042"4,025*(2,44+5,39+6,53+2,58)</t>
  </si>
  <si>
    <t>"m.č.4055a"4,025*(0,61+3,0)*2</t>
  </si>
  <si>
    <t>"m.č.5050"3,425*(2,75+1,8)*2</t>
  </si>
  <si>
    <t>"m.č.5150"3,425*(2,75+1,8)*2</t>
  </si>
  <si>
    <t>"m.č.5152"3,425*(1,68+4,18)*2</t>
  </si>
  <si>
    <t>"m.č.6008"3,425*(3,25+3,53)*2</t>
  </si>
  <si>
    <t>"m.č.6043"3,425*(2,18+3,85)*2</t>
  </si>
  <si>
    <t>"m.č.6050"3,425*(3,6+1,8)*2</t>
  </si>
  <si>
    <t>"m.č.6052"3,425*(1,68+3,4)*2</t>
  </si>
  <si>
    <t>"m.č.6065"3,425*(4,33+12,28)*2</t>
  </si>
  <si>
    <t>"m.č.6066"3,425*(2,4+7,03)*2</t>
  </si>
  <si>
    <t>"m.č.6067"3,425*(8,18+3,63)*2</t>
  </si>
  <si>
    <t>"m.č.6069"3,425*(8,18+3,33)*2</t>
  </si>
  <si>
    <t>"m.č.6070"3,425*(8,18+2,8)*2</t>
  </si>
  <si>
    <t>"m.č.6071"3,425*(8,18+2,8)*2</t>
  </si>
  <si>
    <t>"m.č.6072"3,425*(8,18+3,3)*2</t>
  </si>
  <si>
    <t>"m.č.6073"3,425*(8,18+2,48)*2</t>
  </si>
  <si>
    <t>"m.č.6080"3,425*(7,43+3,35)*2</t>
  </si>
  <si>
    <t>"m.č.6108"3,425*(3,25+3,53)*2</t>
  </si>
  <si>
    <t>"m.č.6143"3,425*(4,12+2,18)*2</t>
  </si>
  <si>
    <t>"m.č.6150"3,425*(3,6+1,8)*2</t>
  </si>
  <si>
    <t>"m.č.6152"3,425*(1,68+3,4)*2</t>
  </si>
  <si>
    <t>"m.č.6165"3,425*(4,33+12,28)*2</t>
  </si>
  <si>
    <t>"m.č.6166"3,425*(2,4+7,03)*2</t>
  </si>
  <si>
    <t>"m.č.6167"3,425*(8,18+3,63)*2</t>
  </si>
  <si>
    <t>"m.č.6169"3,425*(8,18+3,33)*2</t>
  </si>
  <si>
    <t>"m.č.6170"3,425*(8,18+2,8)*2</t>
  </si>
  <si>
    <t>"m.č.6171"3,425*(8,18+2,8)*2</t>
  </si>
  <si>
    <t>"m.č.6172"3,425*(8,18+3,3)*2</t>
  </si>
  <si>
    <t>"m.č.6173"3,425*(8,18+2,48)*2</t>
  </si>
  <si>
    <t>"m.č.6180"3,425*(7,42+3,55)*2</t>
  </si>
  <si>
    <t>339</t>
  </si>
  <si>
    <t>78421-R7</t>
  </si>
  <si>
    <t>Nátěr N3 - Malba disprezní, kryjící, povrch matný, 1x penetrační nátěr, 2x vrchní nátěr neředěný, D+M</t>
  </si>
  <si>
    <t>-1666724234</t>
  </si>
  <si>
    <t>stěny + strop</t>
  </si>
  <si>
    <t>4.NP - 2.fáze</t>
  </si>
  <si>
    <t>"m.č.4043"3,9*(3,75+2,45)*2</t>
  </si>
  <si>
    <t>340</t>
  </si>
  <si>
    <t>78422-R02.1</t>
  </si>
  <si>
    <t>N7 - Pohledová modelační stěrka imitace betonu, Podrobný popis viz PD interiér, D+M</t>
  </si>
  <si>
    <t>-1149518875</t>
  </si>
  <si>
    <t>Viz Skladby konstrukcí</t>
  </si>
  <si>
    <t>včetně penetrace a hydrofobizačního nátěru</t>
  </si>
  <si>
    <t>"m.č.5031"2,7*(26,43)-2*1,0*2,2</t>
  </si>
  <si>
    <t>"m.č.5131"2,7*(26,43)-2*1,0*2,2</t>
  </si>
  <si>
    <t>"m.č.6031"2,7*(6,4)-2*1,0*2,2</t>
  </si>
  <si>
    <t>"m.č.6131"2,7*(6,43)-2*1,0*2,2</t>
  </si>
  <si>
    <t>341</t>
  </si>
  <si>
    <t>784511045</t>
  </si>
  <si>
    <t>Lepení sklovláknitých vzorovaných tapet na stěny výšky do 3,00 m</t>
  </si>
  <si>
    <t>-359054468</t>
  </si>
  <si>
    <t xml:space="preserve">Poznámka k souboru cen:_x000D_
1. V cenách nejsou započteny náklady na dodávku tapet a bordury, tyto se ocení ve specifikaci. </t>
  </si>
  <si>
    <t>342</t>
  </si>
  <si>
    <t>624610-R1</t>
  </si>
  <si>
    <t>tapeta vzorovaná ze skelných vláken - opakující se motiv - viz PD interier</t>
  </si>
  <si>
    <t>-870807567</t>
  </si>
  <si>
    <t>908,189*1,05 'Přepočtené koeficientem množství</t>
  </si>
  <si>
    <t>D1_01_3 - Požárně bezpečnostní řešení</t>
  </si>
  <si>
    <t>Ing. Polický</t>
  </si>
  <si>
    <t>HSV - HSV</t>
  </si>
  <si>
    <t xml:space="preserve">    PBŘ - Požárně bezpečnostrní řešení</t>
  </si>
  <si>
    <t>PBŘ</t>
  </si>
  <si>
    <t>Požárně bezpečnostrní řešení</t>
  </si>
  <si>
    <t>PBR10PHP</t>
  </si>
  <si>
    <t>MONTÁŽ PROTIPOŽÁRNÍHO POVLAKU</t>
  </si>
  <si>
    <t>KS</t>
  </si>
  <si>
    <t>-384454044</t>
  </si>
  <si>
    <t>Součet</t>
  </si>
  <si>
    <t>PBR1PA5454</t>
  </si>
  <si>
    <t>MONTÁŽ PROTIPOŽÁRNÍ BANDÁŽE</t>
  </si>
  <si>
    <t>559771230</t>
  </si>
  <si>
    <t>PBR1PA5456</t>
  </si>
  <si>
    <t>MONTÁŽ PROTIPOŽÁRNÍ MANŽETY (rozměr dělitelné bandáže 3100 mm) montáž celého dělitelného návinu</t>
  </si>
  <si>
    <t>-1089549105</t>
  </si>
  <si>
    <t>PBR1PAS</t>
  </si>
  <si>
    <t>MONTÁŽ PROTIPOŽÁRNÍ MANŽETY DN110</t>
  </si>
  <si>
    <t>-1590974243</t>
  </si>
  <si>
    <t>PBR1TMEL</t>
  </si>
  <si>
    <t>MONTÁŽ PROTIPOŽÁRNÍHO TMELU</t>
  </si>
  <si>
    <t>2020929383</t>
  </si>
  <si>
    <t>PBR1PENA</t>
  </si>
  <si>
    <t>MONTÁŽ PROTIPOŽÁRNÍ PĚNY</t>
  </si>
  <si>
    <t>-1699629951</t>
  </si>
  <si>
    <t>PBR100PENA</t>
  </si>
  <si>
    <t>požární pěna pro kabely, kovové trubky a plastové trubky do DN 50 v 300 ml tubách</t>
  </si>
  <si>
    <t>-1643821455</t>
  </si>
  <si>
    <t>PBR100tmel</t>
  </si>
  <si>
    <t>požární tmel pro kovové trubky v 310 ml tubách</t>
  </si>
  <si>
    <t>-150196657</t>
  </si>
  <si>
    <t>PBR100NÁT</t>
  </si>
  <si>
    <t>požární povlak na desky z min. plsti 140 kg/m2 - balení 12,5 kg</t>
  </si>
  <si>
    <t>1329290216</t>
  </si>
  <si>
    <t>PBR100man</t>
  </si>
  <si>
    <t>požární manžeta na plast. potrubí dn 110</t>
  </si>
  <si>
    <t>1991191783</t>
  </si>
  <si>
    <t>PBR300man</t>
  </si>
  <si>
    <t>požární bandáž na kov. potrubí s hořlavou izolací (rozměr dělitelné bandáže 18000 x 125 x 2 mm )</t>
  </si>
  <si>
    <t>-2145033154</t>
  </si>
  <si>
    <t>PBR500man</t>
  </si>
  <si>
    <t>požární manžeta na hoř. potrubí (rozměr dělitelné bandáže 3100 mm) dodávka 3,1 m dělitelného návinu</t>
  </si>
  <si>
    <t>-1211778284</t>
  </si>
  <si>
    <t>PBR100ozn</t>
  </si>
  <si>
    <t>označení protipožární ucpávky z obou stran požár. kce</t>
  </si>
  <si>
    <t>-980724507</t>
  </si>
  <si>
    <t>PBR1ozn</t>
  </si>
  <si>
    <t>Montáž označení protipožární ucpávky z obou stran požár. kce</t>
  </si>
  <si>
    <t>-1033112760</t>
  </si>
  <si>
    <t>PBR100EVAK12</t>
  </si>
  <si>
    <t>označení únikových cest fotoluminiscenční značkou (únikové dveře)</t>
  </si>
  <si>
    <t>761306211</t>
  </si>
  <si>
    <t>PBR100EVAK2</t>
  </si>
  <si>
    <t>označení únikových cest fotoluminiscenční značkou (únik vpravo)</t>
  </si>
  <si>
    <t>1300227869</t>
  </si>
  <si>
    <t>20+30+35</t>
  </si>
  <si>
    <t>PBR100EVAK3</t>
  </si>
  <si>
    <t>označení únikových cest fotoluminiscenční značkou (únik vlevo)</t>
  </si>
  <si>
    <t>533038726</t>
  </si>
  <si>
    <t>10+25+34</t>
  </si>
  <si>
    <t>PBR1EVAK</t>
  </si>
  <si>
    <t>MONTÁŽ EVAKUAČNÍCH ZNAČEK</t>
  </si>
  <si>
    <t>1414394589</t>
  </si>
  <si>
    <t>70+85+69</t>
  </si>
  <si>
    <t>429vztr1200</t>
  </si>
  <si>
    <t>závěsný materiál - dodávka</t>
  </si>
  <si>
    <t>ks</t>
  </si>
  <si>
    <t>-2020157870</t>
  </si>
  <si>
    <t>429chlr1101</t>
  </si>
  <si>
    <t>závěsný materiál - MONTÁŽE</t>
  </si>
  <si>
    <t>kS</t>
  </si>
  <si>
    <t>801688500</t>
  </si>
  <si>
    <t>PBR100PHP</t>
  </si>
  <si>
    <t>přenosný hasící přístroj PG6 o obsahu 6 kg včetně závěsu</t>
  </si>
  <si>
    <t>1516909579</t>
  </si>
  <si>
    <t>PBR101PHP</t>
  </si>
  <si>
    <t>přenosný hasící přístroj S5 o obsahu 5 kg včetně závěsu</t>
  </si>
  <si>
    <t>-1613429633</t>
  </si>
  <si>
    <t>PBR1PHP</t>
  </si>
  <si>
    <t>MONTÁŽ PHP</t>
  </si>
  <si>
    <t>-136762356</t>
  </si>
  <si>
    <t>27+18</t>
  </si>
  <si>
    <t>PBR9R1</t>
  </si>
  <si>
    <t>Revize přenosných hasících přístrojů</t>
  </si>
  <si>
    <t>-623491022</t>
  </si>
  <si>
    <t>PBR9R2</t>
  </si>
  <si>
    <t>Vydání příslušných atestů</t>
  </si>
  <si>
    <t>-465973282</t>
  </si>
  <si>
    <t>631izol050</t>
  </si>
  <si>
    <t>deska tl.50mm z minerální plsti s hustotou větší než 140 kg/m2</t>
  </si>
  <si>
    <t>-586887579</t>
  </si>
  <si>
    <t>izol100</t>
  </si>
  <si>
    <t>Montáž izolace do prostupu</t>
  </si>
  <si>
    <t>-368449381</t>
  </si>
  <si>
    <t>D1_01_4a1 - Vytápění</t>
  </si>
  <si>
    <t>Ing. Lédl</t>
  </si>
  <si>
    <t xml:space="preserve">    Z - Zámečnické výrobky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</si>
  <si>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</si>
  <si>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</si>
  <si>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</si>
  <si>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</si>
  <si>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735B - Teplovzdušné jednotky</t>
  </si>
  <si>
    <t xml:space="preserve">    783 - Dokončovací práce - nátěry</t>
  </si>
  <si>
    <t xml:space="preserve">    HZS - HZS</t>
  </si>
  <si>
    <t>Z</t>
  </si>
  <si>
    <t>Zámečnické výrobky</t>
  </si>
  <si>
    <t>767-Z01</t>
  </si>
  <si>
    <t>Montáž kovových stvebních doplňkových konstrukcí</t>
  </si>
  <si>
    <t>1834625072</t>
  </si>
  <si>
    <t>viz. výkres: D1.01.4a1 -08a,08b,09a,09b,10a,10b</t>
  </si>
  <si>
    <t>767-Z02</t>
  </si>
  <si>
    <t>Jednoduchý závěs do stropu - sestava (jednoduchý zavěšený nosník, potrubí je uchyceno v objímkách - 2 kusy, svěšených na závitových tyčích z fixačních čepů - povrchová úprava galvanický pozink.)</t>
  </si>
  <si>
    <t>-358791624</t>
  </si>
  <si>
    <t>767-Z09</t>
  </si>
  <si>
    <t xml:space="preserve">Demontáže - jednoduchý závěs do stropu </t>
  </si>
  <si>
    <t>1562703282</t>
  </si>
  <si>
    <t>713463311</t>
  </si>
  <si>
    <t>Montáž izolace tepelné potrubí potrubními pouzdry s Al fólií s přesahem Al páskou 1x D do 50 mm</t>
  </si>
  <si>
    <t>440217066</t>
  </si>
  <si>
    <t>92+28+174+6+16</t>
  </si>
  <si>
    <t>631545310A</t>
  </si>
  <si>
    <t>pouzdro potrubní izolační z minerální vlny, s povrchovou úpravou Al fólií, 20/30 mm</t>
  </si>
  <si>
    <t>1663155479</t>
  </si>
  <si>
    <t>631545720A</t>
  </si>
  <si>
    <t>pouzdro potrubní izolační z minerální vlny, s povrchovou úpravou Al fólií, 25/40 mm</t>
  </si>
  <si>
    <t>-2084331207</t>
  </si>
  <si>
    <t>631545730A</t>
  </si>
  <si>
    <t>pouzdro potrubní izolační z minerální vlny, s povrchovou úpravou Al fólií, 32/40 mm</t>
  </si>
  <si>
    <t>-1586560816</t>
  </si>
  <si>
    <t>631545740A</t>
  </si>
  <si>
    <t>pouzdro potrubní izolační z minerální vlny, s povrchovou úpravou Al fólií, 40/40 mm</t>
  </si>
  <si>
    <t>937977973</t>
  </si>
  <si>
    <t>631546050A</t>
  </si>
  <si>
    <t>pouzdro potrubní izolační z minerální vlny, s povrchovou úpravou Al fólií, 50/50 mm</t>
  </si>
  <si>
    <t>-1454644206</t>
  </si>
  <si>
    <t>71346-PE01</t>
  </si>
  <si>
    <t>Montáž tepelné izolace potrubí z pěnového PE, lepené, DN do 16mm</t>
  </si>
  <si>
    <t>-1971640515</t>
  </si>
  <si>
    <t>2745</t>
  </si>
  <si>
    <t>7131-PE11</t>
  </si>
  <si>
    <t>Termoizolační trubice z pěnového polyethylenu ,v základním provedení, tloušťka stěny 10 mm, vnitřní průměr 15 mm</t>
  </si>
  <si>
    <t>-513181454</t>
  </si>
  <si>
    <t>71346-PE02</t>
  </si>
  <si>
    <t>Montáž tepelné izolace potrubí z pěnového PE, lepené, DN přes 16 do 25mm</t>
  </si>
  <si>
    <t>-1310228226</t>
  </si>
  <si>
    <t>420+142</t>
  </si>
  <si>
    <t>7131-PE12</t>
  </si>
  <si>
    <t>Termoizolační trubice z pěnového polyethylenu, v základním provedení, tloušťka stěny 10 mm, vnitřní průměr 18 mm</t>
  </si>
  <si>
    <t>1436773506</t>
  </si>
  <si>
    <t>420</t>
  </si>
  <si>
    <t>7131-PE13</t>
  </si>
  <si>
    <t>Termoizolační trubice z pěnového polyethylenu, v základním provedení, tloušťka stěny 10 mm, vnitřní průměr 22 mm</t>
  </si>
  <si>
    <t>-390474141</t>
  </si>
  <si>
    <t>713-R1</t>
  </si>
  <si>
    <t>Demontáže včetně přesunu - izolace z minerální vlny, do DN32</t>
  </si>
  <si>
    <t>216875670</t>
  </si>
  <si>
    <t>461+240</t>
  </si>
  <si>
    <t>713-R2</t>
  </si>
  <si>
    <t>Demontáže včetně přesunu - izolace z minerální vlny, do DN50</t>
  </si>
  <si>
    <t>-1174600937</t>
  </si>
  <si>
    <t>113+24</t>
  </si>
  <si>
    <t>998713104</t>
  </si>
  <si>
    <t>Přesun hmot tonážní pro izolace tepelné v objektech v do 36 m</t>
  </si>
  <si>
    <t>425655293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</si>
  <si>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</si>
  <si>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732</t>
  </si>
  <si>
    <t>Ústřední vytápění - strojovny</t>
  </si>
  <si>
    <t>7324213A03</t>
  </si>
  <si>
    <t>Mokroběžné čerpadlo oběhové, s elektronickou regulací otáček 25/1-6 (max 3,5m3, 6m)</t>
  </si>
  <si>
    <t>1278051562</t>
  </si>
  <si>
    <t>732429212</t>
  </si>
  <si>
    <t>Montáž čerpadla oběhového mokroběžného závitového DN 25</t>
  </si>
  <si>
    <t>1675477986</t>
  </si>
  <si>
    <t>998732102</t>
  </si>
  <si>
    <t>Přesun hmot tonážní pro strojovny v objektech v do 12 m</t>
  </si>
  <si>
    <t>52277493</t>
  </si>
  <si>
    <t>733</t>
  </si>
  <si>
    <t>Ústřední vytápění - rozvodné potrubí</t>
  </si>
  <si>
    <t>733110806</t>
  </si>
  <si>
    <t>Demontáž potrubí ocelového závitového do DN 32</t>
  </si>
  <si>
    <t>748572331</t>
  </si>
  <si>
    <t>733110808</t>
  </si>
  <si>
    <t>Demontáž potrubí ocelového závitového do DN 50</t>
  </si>
  <si>
    <t>407286446</t>
  </si>
  <si>
    <t>733111124</t>
  </si>
  <si>
    <t>Potrubí ocelové závitové bezešvé běžné nízkotlaké nebo středotlaké DN 20</t>
  </si>
  <si>
    <t>-478540203</t>
  </si>
  <si>
    <t>733111125</t>
  </si>
  <si>
    <t>Potrubí ocelové závitové bezešvé běžné nízkotlaké nebo středotlaké DN 25</t>
  </si>
  <si>
    <t>-1566444091</t>
  </si>
  <si>
    <t>733111126</t>
  </si>
  <si>
    <t>Potrubí ocelové závitové bezešvé běžné nízkotlaké nebo středotlaké DN 32</t>
  </si>
  <si>
    <t>-175653651</t>
  </si>
  <si>
    <t>733111127</t>
  </si>
  <si>
    <t>Potrubí ocelové závitové bezešvé běžné nízkotlaké nebo středotlaké DN 40</t>
  </si>
  <si>
    <t>393153009</t>
  </si>
  <si>
    <t>733111128</t>
  </si>
  <si>
    <t>Potrubí ocelové závitové bezešvé běžné nízkotlaké nebo středotlaké DN 50</t>
  </si>
  <si>
    <t>281189863</t>
  </si>
  <si>
    <t>733190107</t>
  </si>
  <si>
    <t>Zkouška těsnosti potrubí ocelové závitové do DN 40</t>
  </si>
  <si>
    <t>1346723772</t>
  </si>
  <si>
    <t>92+28+174+6</t>
  </si>
  <si>
    <t>733190108</t>
  </si>
  <si>
    <t>Zkouška těsnosti potrubí ocelové závitové do DN 50</t>
  </si>
  <si>
    <t>1099858395</t>
  </si>
  <si>
    <t>733223202</t>
  </si>
  <si>
    <t>Potrubí měděné tvrdé spojované tvrdým pájením D 15x1</t>
  </si>
  <si>
    <t>-802508726</t>
  </si>
  <si>
    <t>733223203</t>
  </si>
  <si>
    <t>Potrubí měděné tvrdé spojované tvrdým pájením D 18x1</t>
  </si>
  <si>
    <t>1680438826</t>
  </si>
  <si>
    <t>733223204</t>
  </si>
  <si>
    <t>Potrubí měděné tvrdé spojované tvrdým pájením D 22x1</t>
  </si>
  <si>
    <t>634087768</t>
  </si>
  <si>
    <t>733224222</t>
  </si>
  <si>
    <t>Příplatek k potrubí měděnému za zhotovení přípojky z trubek měděných D 15x1</t>
  </si>
  <si>
    <t>-1322391146</t>
  </si>
  <si>
    <t>346</t>
  </si>
  <si>
    <t>733224223</t>
  </si>
  <si>
    <t>Příplatek k potrubí měděnému za zhotovení přípojky z trubek měděných D 18x1</t>
  </si>
  <si>
    <t>814027256</t>
  </si>
  <si>
    <t>733224224</t>
  </si>
  <si>
    <t>Příplatek k potrubí měděnému za zhotovení přípojky z trubek měděných D 22x1</t>
  </si>
  <si>
    <t>323316996</t>
  </si>
  <si>
    <t>733291101</t>
  </si>
  <si>
    <t>Zkouška těsnosti potrubí měděné do D 35x1,5</t>
  </si>
  <si>
    <t>-1364752942</t>
  </si>
  <si>
    <t>2745+420+142</t>
  </si>
  <si>
    <t>733224216R</t>
  </si>
  <si>
    <t>Napojení potrubí měděného 15x1,0 na předem připravené odbočky - přípraveno v I.fázy výstavby</t>
  </si>
  <si>
    <t>-297055347</t>
  </si>
  <si>
    <t>733224217R</t>
  </si>
  <si>
    <t>Napojení potrubí měděného 18x1,0 na předem připravené odbočky - přípraveno v I.fázy výstavby</t>
  </si>
  <si>
    <t>1259508184</t>
  </si>
  <si>
    <t>733224218R</t>
  </si>
  <si>
    <t>Napojení potrubí měděného 22x1,0 na předem připravené odbočky - přípraveno v I.fázy výstavby</t>
  </si>
  <si>
    <t>-2122836681</t>
  </si>
  <si>
    <t>733224219R</t>
  </si>
  <si>
    <t>Napojení potrubí ocelového DN32  na předem připravené odbočky - přípraveno v I.fázy výstavby</t>
  </si>
  <si>
    <t>-28092659</t>
  </si>
  <si>
    <t>733224220R</t>
  </si>
  <si>
    <t>Napojení potrubí ocelového DN50  na předem připravené odbočky - přípraveno v I.fázy výstavby</t>
  </si>
  <si>
    <t>1674541769</t>
  </si>
  <si>
    <t>733224208R</t>
  </si>
  <si>
    <t>Zaslepení potrubí ocelového DN25 - příprava na II.fázy výstavby VZT</t>
  </si>
  <si>
    <t>-494853470</t>
  </si>
  <si>
    <t>733224210R</t>
  </si>
  <si>
    <t>Zaslepení potrubí ocelového DN50 - příprava na II.fázy výstavby VZT</t>
  </si>
  <si>
    <t>-1384034984</t>
  </si>
  <si>
    <t>733890804</t>
  </si>
  <si>
    <t>Přemístění potrubí demontovaného vodorovně do 100 m v objektech výšky přes 24 do 36 m</t>
  </si>
  <si>
    <t>-1955123877</t>
  </si>
  <si>
    <t>998733104</t>
  </si>
  <si>
    <t>Přesun hmot tonážní pro rozvody potrubí v objektech v do 36 m</t>
  </si>
  <si>
    <t>-1981075276</t>
  </si>
  <si>
    <t>734</t>
  </si>
  <si>
    <t>Ústřední vytápění - armatury</t>
  </si>
  <si>
    <t>734 20-91TH01</t>
  </si>
  <si>
    <t>Montáž termostatických hlavic M30x1,5</t>
  </si>
  <si>
    <t>-1132186195</t>
  </si>
  <si>
    <t>734 20-91TPH01</t>
  </si>
  <si>
    <t>Montáž termopohonu (dodávka M+R)</t>
  </si>
  <si>
    <t>1317331390</t>
  </si>
  <si>
    <t>734209103</t>
  </si>
  <si>
    <t>Montáž armatury závitové s jedním závitem G 1/2</t>
  </si>
  <si>
    <t>-1362932581</t>
  </si>
  <si>
    <t>14+10</t>
  </si>
  <si>
    <t>734209112</t>
  </si>
  <si>
    <t>Montáž armatury závitové s dvěma závity G 3/8</t>
  </si>
  <si>
    <t>-296091840</t>
  </si>
  <si>
    <t>734209113</t>
  </si>
  <si>
    <t>Montáž armatury závitové s dvěma závity G 1/2</t>
  </si>
  <si>
    <t>-295763018</t>
  </si>
  <si>
    <t>10+5+7+152+92+4</t>
  </si>
  <si>
    <t>734209114</t>
  </si>
  <si>
    <t>Montáž armatury závitové s dvěma závity G 3/4</t>
  </si>
  <si>
    <t>-1748685032</t>
  </si>
  <si>
    <t>10+3+3+20</t>
  </si>
  <si>
    <t>734209115</t>
  </si>
  <si>
    <t>Montáž armatury závitové s dvěma závity G 1</t>
  </si>
  <si>
    <t>-766185675</t>
  </si>
  <si>
    <t>2+1+4</t>
  </si>
  <si>
    <t>734209116</t>
  </si>
  <si>
    <t>Montáž armatury závitové s dvěma závity G 5/4</t>
  </si>
  <si>
    <t>1976963931</t>
  </si>
  <si>
    <t>16+12+4+32</t>
  </si>
  <si>
    <t>734209123</t>
  </si>
  <si>
    <t>Montáž armatury závitové s třemi závity G 1/2</t>
  </si>
  <si>
    <t>828237711</t>
  </si>
  <si>
    <t>551243890A</t>
  </si>
  <si>
    <t>kohout vypouštěcí  kulový, s hadicovou vývodkou a zátkou, PN 10, T 110°C, 1/2"</t>
  </si>
  <si>
    <t>159265297</t>
  </si>
  <si>
    <t>551212890A</t>
  </si>
  <si>
    <t>ventil automatický odvzdušňovací, svislý + zpětný ventil, mosaz   1/2"</t>
  </si>
  <si>
    <t>845770918</t>
  </si>
  <si>
    <t>734 22-16TH1</t>
  </si>
  <si>
    <t xml:space="preserve">Termostatická hlavice pro veřejné prostory (zabezpečovací kroužek, zvýšená odolnost), vestavné kapalinové čidlo, připoj. závit M 30x1,5 </t>
  </si>
  <si>
    <t>1456295408</t>
  </si>
  <si>
    <t>734 26-14RS4</t>
  </si>
  <si>
    <t>Šroubení radiátorové rohové, uzavírací, s vypouštěním, pro otop. tělesa s  integrovanou ventil. vložkou, dvoutrubková soustava, DN15 (Kvs=1,48)</t>
  </si>
  <si>
    <t>-772829554</t>
  </si>
  <si>
    <t>734 22-15TRV2</t>
  </si>
  <si>
    <t>Termostatický radiátorový ventil, rohový, DN15, s přednastavením průtoku, Kvs=0,86, připojení pro term. hlavici M30x1,5</t>
  </si>
  <si>
    <t>-1504264630</t>
  </si>
  <si>
    <t>734 26-14RS2</t>
  </si>
  <si>
    <t>Šroubení regulační radiátorové, rohové, uzavírací, s vypouštěním, DN15 (Kvs=1,31)</t>
  </si>
  <si>
    <t>-832287626</t>
  </si>
  <si>
    <t>734 22-15TRV3</t>
  </si>
  <si>
    <t>Ventilová sada pro středové připojení včetně termostatické hlavice, včetně univerzální krytky armatury v barvě bílá, DN15, Kvs=0,12-0,41, rozteč 50mm</t>
  </si>
  <si>
    <t>-1390154531</t>
  </si>
  <si>
    <t>734242413</t>
  </si>
  <si>
    <t>Ventil závitový zpětný přímý G 3/4 PN 16 do 110°C</t>
  </si>
  <si>
    <t>-840211397</t>
  </si>
  <si>
    <t>734242415</t>
  </si>
  <si>
    <t>Ventil závitový zpětný přímý G 5/4 PN 16 do 110°C</t>
  </si>
  <si>
    <t>429403079</t>
  </si>
  <si>
    <t>734261234</t>
  </si>
  <si>
    <t>Šroubení topenářské přímé G 3/4 PN 16 do 120°C</t>
  </si>
  <si>
    <t>-75885124</t>
  </si>
  <si>
    <t>734261235</t>
  </si>
  <si>
    <t>Šroubení topenářské přímé G 1 PN 16 do 120°C</t>
  </si>
  <si>
    <t>1011665854</t>
  </si>
  <si>
    <t>734261236</t>
  </si>
  <si>
    <t>Šroubení topenářské přímé G 5/4 PN 16 do 120°C</t>
  </si>
  <si>
    <t>1912357994</t>
  </si>
  <si>
    <t>734292712</t>
  </si>
  <si>
    <t>Kohout kulový přímý G 3/8 PN 42 do 185°C vnitřní závit</t>
  </si>
  <si>
    <t>681650823</t>
  </si>
  <si>
    <t>734292713</t>
  </si>
  <si>
    <t>Kohout kulový přímý G 1/2 PN 42 do 185°C vnitřní závit</t>
  </si>
  <si>
    <t>-1853805283</t>
  </si>
  <si>
    <t>734292714</t>
  </si>
  <si>
    <t>Kohout kulový přímý G 3/4 PN 42 do 185°C vnitřní závit</t>
  </si>
  <si>
    <t>-868652595</t>
  </si>
  <si>
    <t>734292715</t>
  </si>
  <si>
    <t>Kohout kulový přímý G 1 PN 42 do 185°C vnitřní závit</t>
  </si>
  <si>
    <t>-816058259</t>
  </si>
  <si>
    <t>734292716</t>
  </si>
  <si>
    <t>Kohout kulový přímý G 1 1/4 PN 42 do 185°C vnitřní závit</t>
  </si>
  <si>
    <t>-1145610253</t>
  </si>
  <si>
    <t>734 22-VV15</t>
  </si>
  <si>
    <t>Vyvažovací ventil DN15 (1/2") Kvs=2,52, vyvažování, přednastavení, měření tlaku a průtoku, uzavírání</t>
  </si>
  <si>
    <t>-35430160</t>
  </si>
  <si>
    <t>734 22-VV20</t>
  </si>
  <si>
    <t>Vyvažovací ventil DN20 (3/4") Kvs=5,7; vyvažování, přednastavení, měření tlaku a průtoku, uzavírání</t>
  </si>
  <si>
    <t>1645908088</t>
  </si>
  <si>
    <t>734 22-VV25</t>
  </si>
  <si>
    <t>Vyvažovací ventil DN25 (1") Kvs=8,7, vyvažování, přednastavení, měření tlaku a průtoku, uzavírání</t>
  </si>
  <si>
    <t>-57580874</t>
  </si>
  <si>
    <t>734 22-VV32</t>
  </si>
  <si>
    <t>Vyvažovací ventil DN32 (5/4") Kvs=14,2, vyvažování, přednastavení, měření tlaku a průtoku, uzavírání</t>
  </si>
  <si>
    <t>-1479932445</t>
  </si>
  <si>
    <t>734419111</t>
  </si>
  <si>
    <t>Montáž teploměrů s ochranným pouzdrem nebo pevným stonkem a jímkou</t>
  </si>
  <si>
    <t>-958179503</t>
  </si>
  <si>
    <t>55128018</t>
  </si>
  <si>
    <t>teploměr axiální 0-120°C zadní napojení 1/2" s jímkou D 80/dl 50mm</t>
  </si>
  <si>
    <t>1199552502</t>
  </si>
  <si>
    <t>734 42-11M01</t>
  </si>
  <si>
    <t>Montáž tlakoměru</t>
  </si>
  <si>
    <t>-1259993399</t>
  </si>
  <si>
    <t>551280340A</t>
  </si>
  <si>
    <t>manometr radiální, 0 - 6 bar včetně manometrového kohoutu</t>
  </si>
  <si>
    <t>-979312745</t>
  </si>
  <si>
    <t>734200821</t>
  </si>
  <si>
    <t>Demontáž armatury závitové se dvěma závity do G 1/2</t>
  </si>
  <si>
    <t>-181095975</t>
  </si>
  <si>
    <t>734200822</t>
  </si>
  <si>
    <t>Demontáž armatury závitové se dvěma závity do G 1</t>
  </si>
  <si>
    <t>-966970914</t>
  </si>
  <si>
    <t>734890804</t>
  </si>
  <si>
    <t>Přemístění demontovaných armatur vodorovně do 100 m v objektech výšky přes 24 do 36 m</t>
  </si>
  <si>
    <t>385953325</t>
  </si>
  <si>
    <t>998734104</t>
  </si>
  <si>
    <t>Přesun hmot tonážní pro armatury v objektech v do 36 m</t>
  </si>
  <si>
    <t>626307055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</si>
  <si>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</si>
  <si>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735</t>
  </si>
  <si>
    <t>Ústřední vytápění - otopná tělesa</t>
  </si>
  <si>
    <t>735152273R</t>
  </si>
  <si>
    <t>Otopné těleso panel HYGIENE Ventil Kompakt typ 20-xxxxxx-6CH výška/délka 600/600 mm</t>
  </si>
  <si>
    <t>-494250732</t>
  </si>
  <si>
    <t>735152276R</t>
  </si>
  <si>
    <t>Otopné těleso panel HYGIENE Ventil Kompakt typ 20-xxxxxx-6CH výška/délka 600/900 mm</t>
  </si>
  <si>
    <t>-938877284</t>
  </si>
  <si>
    <t>735152280R</t>
  </si>
  <si>
    <t>Otopné těleso panel HYGIENE Ventil Kompakt typ 20-xxxxxx-6CH výška/délka 600/1400 mm</t>
  </si>
  <si>
    <t>681895605</t>
  </si>
  <si>
    <t>735152281R</t>
  </si>
  <si>
    <t>Otopné těleso panel HYGIENE Ventil Kompakt typ 20-xxxxxx-6CH výška/délka 600/1600 mm</t>
  </si>
  <si>
    <t>-1076635874</t>
  </si>
  <si>
    <t>735152283R</t>
  </si>
  <si>
    <t>Otopné těleso panel HYGIENE Ventil Kompakt typ 20-xxxxxx-6CH výška/délka 600/2000 mm</t>
  </si>
  <si>
    <t>1494237237</t>
  </si>
  <si>
    <t>735159240R</t>
  </si>
  <si>
    <t>Montáž otopných těles panelových dvouřadých HYGIENE délky do 2820 mm</t>
  </si>
  <si>
    <t>-378569081</t>
  </si>
  <si>
    <t>1+1+1+3+1</t>
  </si>
  <si>
    <t>735152273</t>
  </si>
  <si>
    <t>Otopné těleso panelové VK jednodeskové 1 přídavná přestupní plocha výška/délka 600/600mm výkon 601 W</t>
  </si>
  <si>
    <t>-57827061</t>
  </si>
  <si>
    <t>735152274</t>
  </si>
  <si>
    <t>Otopné těleso panelové VK jednodeskové 1 přídavná přestupní plocha výška/délka 600/700mm výkon 701 W</t>
  </si>
  <si>
    <t>131587453</t>
  </si>
  <si>
    <t>735152275</t>
  </si>
  <si>
    <t>Otopné těleso panelové VK jednodeskové 1 přídavná přestupní plocha výška/délka 600/800mm výkon 802 W</t>
  </si>
  <si>
    <t>1148944493</t>
  </si>
  <si>
    <t>735152277</t>
  </si>
  <si>
    <t>Otopné těleso panel VK jednodeskové 1 přídavná přestupní plocha výška/délka 600/1000 mm výkon 1002 W</t>
  </si>
  <si>
    <t>1445845337</t>
  </si>
  <si>
    <t>735152278</t>
  </si>
  <si>
    <t>Otopné těleso panel VK jednodeskové 1 přídavná přestupní plocha výška/délka 600/1100 mm výkon 1102 W</t>
  </si>
  <si>
    <t>-25337737</t>
  </si>
  <si>
    <t>735152279</t>
  </si>
  <si>
    <t>Otopné těleso panel VK jednodeskové 1 přídavná přestupní plocha výška/délka 600/1200 mm výkon 1202 W</t>
  </si>
  <si>
    <t>1865484729</t>
  </si>
  <si>
    <t>735152280</t>
  </si>
  <si>
    <t>Otopné těleso panel VK jednodeskové 1 přídavná přestupní plocha výška/délka 600/1400 mm výkon 1403 W</t>
  </si>
  <si>
    <t>729901946</t>
  </si>
  <si>
    <t>735152282</t>
  </si>
  <si>
    <t>Otopné těleso panel VK jednodeskové 1 přídavná přestupní plocha výška/délka 600/1800 mm výkon 1804 W</t>
  </si>
  <si>
    <t>-436222071</t>
  </si>
  <si>
    <t>735152522R</t>
  </si>
  <si>
    <t>Otopné těleso panelové VK dvoudeskové 1 přídavné přestupní plocha výška/délka 400/1600mm výkon 1639W</t>
  </si>
  <si>
    <t>1215647538</t>
  </si>
  <si>
    <t>735152481</t>
  </si>
  <si>
    <t>Otopné těleso panelové VK dvoudeskové 1 přídavná přestupní plocha výška/délka 600/1600mm výkon 2061W</t>
  </si>
  <si>
    <t>-1583128699</t>
  </si>
  <si>
    <t>735152580</t>
  </si>
  <si>
    <t>Otopné těleso panelové VK dvoudeskové 2 přídavné přestupní plochy výška/délka 600/1400mm výkon 2351W</t>
  </si>
  <si>
    <t>-1432317673</t>
  </si>
  <si>
    <t>735152581</t>
  </si>
  <si>
    <t>Otopné těleso panelové VK dvoudeskové 2 přídavné přestupní plochy výška/délka 600/1600mm výkon 2686W</t>
  </si>
  <si>
    <t>-1748811759</t>
  </si>
  <si>
    <t>735159111R</t>
  </si>
  <si>
    <t>Montáž otopných těles panelových jednodeskových délky do 1000 mm</t>
  </si>
  <si>
    <t>-1073666219</t>
  </si>
  <si>
    <t>4+4+4+24</t>
  </si>
  <si>
    <t>735159120R</t>
  </si>
  <si>
    <t>Montáž otopných těles panelových jednodeskových délky do 2000 mm</t>
  </si>
  <si>
    <t>1218622729</t>
  </si>
  <si>
    <t>76+18+8+2</t>
  </si>
  <si>
    <t>735159220R</t>
  </si>
  <si>
    <t>Montáž otopných těles panelových dvoudeskových délky do 1600 mm</t>
  </si>
  <si>
    <t>-626716494</t>
  </si>
  <si>
    <t>4+2+4+2</t>
  </si>
  <si>
    <t>735164201R</t>
  </si>
  <si>
    <t>Otopné těleso trubkové, se spodním připojením, výška/délka 1220/450 mm</t>
  </si>
  <si>
    <t>1311079637</t>
  </si>
  <si>
    <t>735164202R</t>
  </si>
  <si>
    <t>Otopné těleso trubkové, se spodním připojením, výška/délka 1500/450 mm</t>
  </si>
  <si>
    <t>552752142</t>
  </si>
  <si>
    <t>735164203R</t>
  </si>
  <si>
    <t>Otopné těleso trubkové, se spodním připojením, výška/délka 1500/600 mm</t>
  </si>
  <si>
    <t>-1009713862</t>
  </si>
  <si>
    <t>735164511R</t>
  </si>
  <si>
    <t>Montáž otopného tělesa trubkového na stěnu výšky tělesa do 1500 mm</t>
  </si>
  <si>
    <t>-2059221069</t>
  </si>
  <si>
    <t>7+79+6</t>
  </si>
  <si>
    <t>735131136R</t>
  </si>
  <si>
    <t>Otopné těleso svisle orientované, s prolisovanou čelní deskou, spodní středové připojení, napojení vnitřní závit G1/2, šířka/výška 510/1800 mm</t>
  </si>
  <si>
    <t>-214268709</t>
  </si>
  <si>
    <t>735141112R</t>
  </si>
  <si>
    <t>Montáž tělesa svisle orientovaného, spodní středové připojení na stěnu</t>
  </si>
  <si>
    <t>141576027</t>
  </si>
  <si>
    <t>998735104</t>
  </si>
  <si>
    <t>Přesun hmot tonážní pro otopná tělesa v objektech v do 36 m</t>
  </si>
  <si>
    <t>-1608582933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</si>
  <si>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</si>
  <si>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735B</t>
  </si>
  <si>
    <t>Teplovzdušné jednotky</t>
  </si>
  <si>
    <t>7353RD0001</t>
  </si>
  <si>
    <t xml:space="preserve">Demontáž teplovzdušné jednotky </t>
  </si>
  <si>
    <t>647621869</t>
  </si>
  <si>
    <t>735291800</t>
  </si>
  <si>
    <t>Demontáž konzoly nebo držáku otopných těles, registrů nebo konvektorů do odpadu</t>
  </si>
  <si>
    <t>796921416</t>
  </si>
  <si>
    <t>735494811R</t>
  </si>
  <si>
    <t>Vypuštění vody z otopné soustavy</t>
  </si>
  <si>
    <t>1507344804</t>
  </si>
  <si>
    <t xml:space="preserve">Poznámka k souboru cen:_x000D_
1. V ceně je započteno vypuštění vody z otopných těles včetně rozvodu potrubí. 2. Cenami se oceňuje: a) vypuštění vody z otopných těles při jejich demontáži a opravách v úseku od rozdělovače po otopné těleso včetně, popřípadě od protipříruby potrubí připojeného ke zdroji, b) vypouštění vody ze stoupacích potrubí v úseku od uzávěru stoupacích potrubí k otopným tělesům včetně. 3. Množství se určí součtem výhřevných ploch všech otopných těles vypouštěného systému nebo stoupacího potrubí. </t>
  </si>
  <si>
    <t>735890804</t>
  </si>
  <si>
    <t>Přemístění demontovaného otopného tělesa vodorovně 100 m v objektech výšky přes 24 do 36 m</t>
  </si>
  <si>
    <t>-388685857</t>
  </si>
  <si>
    <t>783</t>
  </si>
  <si>
    <t>Dokončovací práce - nátěry</t>
  </si>
  <si>
    <t>783614651d1</t>
  </si>
  <si>
    <t>Základní antikorozní jednonásobný syntetický potrubí do DN 50 mm</t>
  </si>
  <si>
    <t>238842591</t>
  </si>
  <si>
    <t>HZS</t>
  </si>
  <si>
    <t>799-M01</t>
  </si>
  <si>
    <t>Doregulování hydrodynamických tlaků</t>
  </si>
  <si>
    <t>hod</t>
  </si>
  <si>
    <t>-1829869117</t>
  </si>
  <si>
    <t>799-M02</t>
  </si>
  <si>
    <t>Uvedení do provozu</t>
  </si>
  <si>
    <t>-1399723692</t>
  </si>
  <si>
    <t>799-M03</t>
  </si>
  <si>
    <t>Napuštění a odvzdušnění soustavy</t>
  </si>
  <si>
    <t>-238375276</t>
  </si>
  <si>
    <t>799-M04</t>
  </si>
  <si>
    <t>Topná zkouška</t>
  </si>
  <si>
    <t>304775829</t>
  </si>
  <si>
    <t>799-M07</t>
  </si>
  <si>
    <t>Zkoušky v prámci montážních prací</t>
  </si>
  <si>
    <t>672013240</t>
  </si>
  <si>
    <t>799-M09</t>
  </si>
  <si>
    <t>HZS zednické výpomoci, přípomoci během transportu potrubí, koordinace vůdči ostatním profesím</t>
  </si>
  <si>
    <t>1757038738</t>
  </si>
  <si>
    <t>D1_01_4b1 - Chlazení</t>
  </si>
  <si>
    <t>Ing. Šverák</t>
  </si>
  <si>
    <t xml:space="preserve">V jednotlivých cenách musí být zahrnuty náklady na vlastní montáž, odvoz, skládkovné, veškeré přesuny materiálu, protiprašná opatření, trvalý úklid všech prostor dotčených stavbou, opatření BOZP a to zejména zabezpečení všech stavebních prostupů proti propadnutí. Cenová nabídka je včetně dodržování odpadového hospodářství. Ceny v nabídce musí vycházet nejen z předloženého soupisu výkonů, ale i ze znalosti celého prováděcího projektu. Prostudování kompletní dokumentace je nutnou podmínkou předložení nabídky. S ohledem na propojení objektu jedním potrubní systémem je dokumentace platná jako celek, ikdyž je členěna na dva pavilony. Součástí dodávky je kompletní uvedení do provozu a zaregulování zařízení a jeho armatur, nastavení provozních parametrů jako i všech rozvodných a regulačních zařízení, až do přejímky a garance.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Dodavatel musí zpracovat realizační dokumentaci stavby - dodavatelskou dokumentaci stavby, a musí ji předložit stavebníkovi a autorskému dozoru před realizací ke kontrole. Doprava je soušástí ceny jednotlivých položek.  Náklady na koordinaci, dodavatelskou dokumentaci a dokumentaci skutečného provedení profesní částí chlazení je součástí položek stavby.  </t>
  </si>
  <si>
    <t>713 - Izolace tepelné</t>
  </si>
  <si>
    <t>733 - Rozvod potrubí</t>
  </si>
  <si>
    <t>734 - Armatury</t>
  </si>
  <si>
    <t xml:space="preserve">    D1 - REGULAČNÍ UZLY VZT JEDNOTEK Č. 403 (27,6kW), 404 (27,6kW) - celkem 2 ks</t>
  </si>
  <si>
    <t xml:space="preserve">    D2 - REGULAČNÍ UZLY VZT JEDNOTEK Č. 501 (43,9kW), 502 (43,9kW), 601 (43,9kW), 602 (41,1kW) - celkem 4ks</t>
  </si>
  <si>
    <t xml:space="preserve">    D3 - REGULAČNÍ UZLY VZT JEDNOTKY Č. 402 (61,0kW)</t>
  </si>
  <si>
    <t xml:space="preserve">    D4 - REGULAČNÍ UZLY FCU JEDNOTEK: (1,2 - 2,8kW) - celkem 107ks</t>
  </si>
  <si>
    <t xml:space="preserve">    D5 - REGULAČNÍ UZLY FCU JEDNOTEK: (2,9-5,2kW) - celkem 12ks</t>
  </si>
  <si>
    <t xml:space="preserve">    D6 - REGULAČNÍ UZLY FCU JEDNOTEK NA KONCI VĚTVÍ: (1,5 - 2,8kW) - celkem 20ks</t>
  </si>
  <si>
    <t xml:space="preserve">    D7 - REGULAČNÍ UZLY FCU JEDNOTEK NA KONCI VĚTVÍ: (2,9-5,2kW) - celkem 4ks</t>
  </si>
  <si>
    <t xml:space="preserve">    D8 - Armatury - všechny armatury budou min. PN 16</t>
  </si>
  <si>
    <t>767 - Konstrukce zámečnické</t>
  </si>
  <si>
    <t>783 - Nátěry</t>
  </si>
  <si>
    <t xml:space="preserve">900 - Ostatní položky </t>
  </si>
  <si>
    <t>713-1</t>
  </si>
  <si>
    <t>Potrubní pouzdra parotěsné (µ=min 7000) ze syntetického kaučuku rozvody chladné vody, do prům 57, tl. 25mm, včetně tvarovek. D+M</t>
  </si>
  <si>
    <t>bm</t>
  </si>
  <si>
    <t>Obsaženo ve výkresech: D1.01.4b1-04 až D1.01.4b1-12</t>
  </si>
  <si>
    <t>31,20</t>
  </si>
  <si>
    <t>713-2</t>
  </si>
  <si>
    <t>Potrubní pouzdra parotěsné (µ=min 7000) ze syntetického kaučuku rozvody chladné vody, do prům 76, tl. 25mm, včetně tvarovek. D+M</t>
  </si>
  <si>
    <t>78,00</t>
  </si>
  <si>
    <t>713-3</t>
  </si>
  <si>
    <t>Potrubní pouzdra parotěsné (µ=min 7000) ze syntetického kaučuku rozvody chladné vody, do prům 89, tl. 32mm, včetně tvarovek. D+M</t>
  </si>
  <si>
    <t>14,30</t>
  </si>
  <si>
    <t>713-4</t>
  </si>
  <si>
    <t>Potrubní pouzdra parotěsné z parotěsně uzavřených skleněných buněk pro rozvody chladné vody v prostoru s požadavkem na LZ2, vč.tvarovek, do prům 22,0, tl. 25mm. D+M</t>
  </si>
  <si>
    <t>713-5</t>
  </si>
  <si>
    <t>Potrubní pouzdra parotěsné z parotěsně uzavřených skleněných buněk pro rozvody chladné vody v prostoru s požadavkem na LZ2, vč.tvarovek, do prům 28,0, tl. 25mm. D+M</t>
  </si>
  <si>
    <t>713-6</t>
  </si>
  <si>
    <t>Potrubní pouzdra parotěsné z parotěsně uzavřených skleněných buněk pro rozvody chladné vody v prostoru s požadavkem na LZ2, vč.tvarovek, do prům 31,8, tl. 25mm. D+M</t>
  </si>
  <si>
    <t>713-7</t>
  </si>
  <si>
    <t>Potrubní pouzdra parotěsné z parotěsně uzavřených skleněných buněk pro rozvody chladné vody v prostoru s požadavkem na LZ2, vč.tvarovek, do prům 38,0, tl. 25mm. D+M</t>
  </si>
  <si>
    <t>713-8</t>
  </si>
  <si>
    <t>Potrubní pouzdra parotěsné z parotěsně uzavřených skleněných buněk pro rozvody chladné vody v prostoru s požadavkem na LZ2, vč.tvarovek, do prům 44,0, tl. 25mm. D+M</t>
  </si>
  <si>
    <t>267,54</t>
  </si>
  <si>
    <t>713-9</t>
  </si>
  <si>
    <t>Potrubní pouzdra parotěsné z parotěsně uzavřených skleněných buněk pro rozvody chladné vodyv prostoru s požadavkem na LZ2, vč.tvarovek, do prům 57, tl. 25mm. D+M</t>
  </si>
  <si>
    <t>713-10</t>
  </si>
  <si>
    <t>Potrubní pouzdra parotěsné z parotěsně uzavřených skleněných buněk pro rozvody chladné vodyv prostoru s požadavkem na LZ2, vč.tvarovek, do prům 76, tl. 25mm. D+M</t>
  </si>
  <si>
    <t>713-11</t>
  </si>
  <si>
    <t>Lepidlo pro spojování požárních parotěsných izolací . D+M</t>
  </si>
  <si>
    <t>713-12</t>
  </si>
  <si>
    <t>Parotěsná páska lepící tl. min. 3mm. D+M</t>
  </si>
  <si>
    <t>713-13</t>
  </si>
  <si>
    <t>Samolepící izolační desky parotěsné (µ=min 7000)  tl.32 mm pro izolování armatur větších DN 65 (včetně). D+M</t>
  </si>
  <si>
    <t>5,00</t>
  </si>
  <si>
    <t>713-14</t>
  </si>
  <si>
    <t>Samolepící izolační desky parotěsné (µ=min 7000)  tl.25 mm pro izolování armatur menších DN 65. D+M</t>
  </si>
  <si>
    <t>35,00</t>
  </si>
  <si>
    <t>713-15</t>
  </si>
  <si>
    <t>Parotěsný upevňovací prvek pro potrubí chlazení - do 35. D+M</t>
  </si>
  <si>
    <t>Obsaženo ve výkresech: D1.01.4b1-04 až D1.01.4b1-11</t>
  </si>
  <si>
    <t>882,00</t>
  </si>
  <si>
    <t>713-16</t>
  </si>
  <si>
    <t>Parotěsný upevňovací prvek pro potrubí chlazení - 44. D+M</t>
  </si>
  <si>
    <t>122,00</t>
  </si>
  <si>
    <t>713-17</t>
  </si>
  <si>
    <t>upevňovací prvek pro potrubí chlazení - 57. D+M</t>
  </si>
  <si>
    <t>308,00</t>
  </si>
  <si>
    <t>713-18</t>
  </si>
  <si>
    <t>upevňovací prvek pro potrubí chlazení - 76. D+M</t>
  </si>
  <si>
    <t>429,00</t>
  </si>
  <si>
    <t>713-19</t>
  </si>
  <si>
    <t>Parotěsný upevňovací prvek pro potrubí chlazení - 89. D+M</t>
  </si>
  <si>
    <t>713-20</t>
  </si>
  <si>
    <t>Přesun hmot pro izolace tepelné, výšky do 24 m</t>
  </si>
  <si>
    <t>Rozvod potrubí</t>
  </si>
  <si>
    <t>733-1</t>
  </si>
  <si>
    <t>Potrubí hladké bezešvé nízkotlaké D 22 (DN 15) včetně tvarovek a přechodů. D+M</t>
  </si>
  <si>
    <t>733-2</t>
  </si>
  <si>
    <t>Potrubí hladké bezešvé nízkotlaké D 28 (DN 20) včetně tvarovek a přechodů. D+M</t>
  </si>
  <si>
    <t>653,28</t>
  </si>
  <si>
    <t>733-3</t>
  </si>
  <si>
    <t>Potrubí hladké bezešvé nízkotlaké D 31,8 (DN 25) včetně tvarovek a přechodů. D+M</t>
  </si>
  <si>
    <t>152,52</t>
  </si>
  <si>
    <t>733-4</t>
  </si>
  <si>
    <t>Potrubí hladké bezešvé nízkotlaké D 38 (DN 32)včetně tvarovek a přechodů. D+M</t>
  </si>
  <si>
    <t>75,72</t>
  </si>
  <si>
    <t>733-5</t>
  </si>
  <si>
    <t>Potrubí hladké bezešvé nízkotlaké D 44 (DN 40)včetně tvarovek a přechodů. D+M</t>
  </si>
  <si>
    <t>205,80</t>
  </si>
  <si>
    <t>733-6</t>
  </si>
  <si>
    <t>Potrubí hladké bezešvé nízkotlaké D 57 (DN 50)včetně tvarovek a přechodů. D+M</t>
  </si>
  <si>
    <t>710,04</t>
  </si>
  <si>
    <t>733-7</t>
  </si>
  <si>
    <t>Potrubí hladké bezešvé nízkotlaké D 76 (DN 65) včetně tvarovek a přechodů. D+M</t>
  </si>
  <si>
    <t>989,16</t>
  </si>
  <si>
    <t>733-8</t>
  </si>
  <si>
    <t>Potrubí hladké bezešvé nízkotlaké D 89 (DN 80) včetně tvarovek a přechodů. D+M</t>
  </si>
  <si>
    <t>13,20</t>
  </si>
  <si>
    <t>733-9</t>
  </si>
  <si>
    <t>Montážní systém pro upevnění rozvodů chladu. D+M</t>
  </si>
  <si>
    <t>733-10</t>
  </si>
  <si>
    <t>Prostup s chráničkou do DN 32 včetně požárního zatěsnění. D+M</t>
  </si>
  <si>
    <t>P.U. - Označení položky ve výkresech: D1.01.4b1-04 až D1.01.4b-11</t>
  </si>
  <si>
    <t>6,00</t>
  </si>
  <si>
    <t>733-11</t>
  </si>
  <si>
    <t>Prostup s chráničkou do DN 65 včetně požárního zatěsnění. D+M</t>
  </si>
  <si>
    <t>42,00</t>
  </si>
  <si>
    <t>733-12</t>
  </si>
  <si>
    <t>Vrty do D80</t>
  </si>
  <si>
    <t>733-13</t>
  </si>
  <si>
    <t>Tlaková zkouška potrubí ocelového do DN 50</t>
  </si>
  <si>
    <t>733-14</t>
  </si>
  <si>
    <t>Tlak. zkouška ocelového hladkého potrubí do DN 200</t>
  </si>
  <si>
    <t>733-15</t>
  </si>
  <si>
    <t>Hzs - zednické výpomoci vrty, prostupy, drážky, přípomoci během trasnportu potrubí, koordinace vůči ostatním profesím, koordinace při etapizaci prací</t>
  </si>
  <si>
    <t>733-16</t>
  </si>
  <si>
    <t>Přesun hmot pro rozvody potrubí, výšky do 12 m</t>
  </si>
  <si>
    <t>Armatury</t>
  </si>
  <si>
    <t>D1</t>
  </si>
  <si>
    <t>REGULAČNÍ UZLY VZT JEDNOTEK Č. 403 (27,6kW), 404 (27,6kW) - celkem 2 ks</t>
  </si>
  <si>
    <t>734-1</t>
  </si>
  <si>
    <t>Redukce varná DN 40/50. D+M</t>
  </si>
  <si>
    <t>734-2</t>
  </si>
  <si>
    <t>Kulový kohout DN 50/16. D+M</t>
  </si>
  <si>
    <t>KK - Označení položky ve výkresech: D1.01.4b-12</t>
  </si>
  <si>
    <t>734-3</t>
  </si>
  <si>
    <t>Montáž regulačního ventilu s rovnoprocentní charakteristikou s autoritou blížící se 0,3 vč. pohonu 0-10, 24V - Dodávka ventilu a pohonu profesí MaR</t>
  </si>
  <si>
    <t>734-4</t>
  </si>
  <si>
    <t>Vyvažovací ventil DN 40 , včetně měření tlaku a průtoku včetně izolační skořepiny, tlaková ztráta 5kPa při daném průtoku. D+M</t>
  </si>
  <si>
    <t>734-5</t>
  </si>
  <si>
    <t>Filtr DN 50 včetně protišroubení 2ks. D+M</t>
  </si>
  <si>
    <t>734-6</t>
  </si>
  <si>
    <t>Pružný kompenzátor pro napojení výměníku VZT jednotky, včetně montážního příslušenství (přírub, těsnění apod).. D+M</t>
  </si>
  <si>
    <t>kpl</t>
  </si>
  <si>
    <t>734-7</t>
  </si>
  <si>
    <t>Vypouštěcí kohout DN15. D+M</t>
  </si>
  <si>
    <t>734-8</t>
  </si>
  <si>
    <t>Automatický odvzdušňovací ventil umístěny v komoře výměníku do DN15, uzavírací ventil motýlkový do DN15. D+M</t>
  </si>
  <si>
    <t>734-9</t>
  </si>
  <si>
    <t>Nátrubek varný G 3/8". D+M</t>
  </si>
  <si>
    <t>734-10</t>
  </si>
  <si>
    <t>Tlakoměr + smyčka + kohout. D+M</t>
  </si>
  <si>
    <t>734-11</t>
  </si>
  <si>
    <t>Teploměr + jímka. D+M</t>
  </si>
  <si>
    <t>734-12</t>
  </si>
  <si>
    <t>Zhotovení napojení na páteřní rozvod</t>
  </si>
  <si>
    <t>734-13</t>
  </si>
  <si>
    <t>Vyregulování ventilu</t>
  </si>
  <si>
    <t>D2</t>
  </si>
  <si>
    <t>REGULAČNÍ UZLY VZT JEDNOTEK Č. 501 (43,9kW), 502 (43,9kW), 601 (43,9kW), 602 (41,1kW) - celkem 4ks</t>
  </si>
  <si>
    <t>734-14</t>
  </si>
  <si>
    <t>Redukce varná DN 65/50. D+M</t>
  </si>
  <si>
    <t>Obsaženo ve výkresech: D1.01.4b-12</t>
  </si>
  <si>
    <t>16,00</t>
  </si>
  <si>
    <t>734-15</t>
  </si>
  <si>
    <t>Mezipřírubová klapka  DN 65/16 včetně navaření 2ks protipřírub. D+M</t>
  </si>
  <si>
    <t>734-16</t>
  </si>
  <si>
    <t>734-17</t>
  </si>
  <si>
    <t>Vyvažovací ventil DN 50 , včetně měření tlaku a průtoku včetně izolační skořepiny, tlaková ztráta 5kPa při daném průtoku. D+M</t>
  </si>
  <si>
    <t>734-18</t>
  </si>
  <si>
    <t>Filtr DN 65 včetně navaření protipřírub 2ks. D+M</t>
  </si>
  <si>
    <t>734-19</t>
  </si>
  <si>
    <t>734-20</t>
  </si>
  <si>
    <t>734-21</t>
  </si>
  <si>
    <t>734-22</t>
  </si>
  <si>
    <t>734-23</t>
  </si>
  <si>
    <t>734-24</t>
  </si>
  <si>
    <t>734-25</t>
  </si>
  <si>
    <t>734-26</t>
  </si>
  <si>
    <t>D3</t>
  </si>
  <si>
    <t>REGULAČNÍ UZLY VZT JEDNOTKY Č. 402 (61,0kW)</t>
  </si>
  <si>
    <t>734-27</t>
  </si>
  <si>
    <t>2,00</t>
  </si>
  <si>
    <t>734-28</t>
  </si>
  <si>
    <t>MK - Označení položky ve výkresech: D1.01.4b-12</t>
  </si>
  <si>
    <t>3,00</t>
  </si>
  <si>
    <t>734-29</t>
  </si>
  <si>
    <t>1,00</t>
  </si>
  <si>
    <t>734-30</t>
  </si>
  <si>
    <t>Vyvažovací ventil DN 65 , včetně měření tlaku a průtoku včetně izolační skořepiny, tlaková ztráta 5kPa při daném průtoku. D+M</t>
  </si>
  <si>
    <t>VA - Označení položky ve výkresech:  D1.01.4b-12</t>
  </si>
  <si>
    <t>734-31</t>
  </si>
  <si>
    <t>F - Označení položky ve výkresech: D1.01.4b-12</t>
  </si>
  <si>
    <t>734-32</t>
  </si>
  <si>
    <t>PK - Označení položky ve výkresech:  D1.01.4b-12</t>
  </si>
  <si>
    <t>734-33</t>
  </si>
  <si>
    <t>VK - Označení položky ve výkresech: D1.01.4b-12</t>
  </si>
  <si>
    <t>734-34</t>
  </si>
  <si>
    <t>AOV - Označení položky ve výkresech: D1.01.4b-12</t>
  </si>
  <si>
    <t>734-35</t>
  </si>
  <si>
    <t>734-36</t>
  </si>
  <si>
    <t>P - Označení položky ve výkresech: D1.01.4b-12</t>
  </si>
  <si>
    <t>734-37</t>
  </si>
  <si>
    <t>T - Označení položky ve výkresech: D1.01.4b-12</t>
  </si>
  <si>
    <t>734-38</t>
  </si>
  <si>
    <t>734-39</t>
  </si>
  <si>
    <t>D4</t>
  </si>
  <si>
    <t>REGULAČNÍ UZLY FCU JEDNOTEK: (1,2 - 2,8kW) - celkem 107ks</t>
  </si>
  <si>
    <t>734-40</t>
  </si>
  <si>
    <t>Redukce varná DN 20/15. D+M</t>
  </si>
  <si>
    <t>214,00</t>
  </si>
  <si>
    <t>734-41</t>
  </si>
  <si>
    <t>Kohout kulový, vnitř.-vnitř.z. DN 20 . D+M</t>
  </si>
  <si>
    <t>KK - Označení položky ve výkresech: D1.01.4b1-04 až D1.01.4b1-12</t>
  </si>
  <si>
    <t>734-42</t>
  </si>
  <si>
    <t>Regulační ventil s přednastavením DN15, včetně měřících jímek průtoku, kvs=1,70m3/h, včetně izolační skořepiny, včetně protišroubení. D+M</t>
  </si>
  <si>
    <t>107,00</t>
  </si>
  <si>
    <t>734-44</t>
  </si>
  <si>
    <t>Montáž servopohonu pro regulační ventil</t>
  </si>
  <si>
    <t>734-45</t>
  </si>
  <si>
    <t>Připojovací (uzavírací a regulační) šroubení do DN20, pro FCU a kanálových jednotek, včetně protišroubení. D+M</t>
  </si>
  <si>
    <t>734-46</t>
  </si>
  <si>
    <t>Kohouty plnicí a vypouštěcí DN 15. D+M</t>
  </si>
  <si>
    <t>VK - Označení položky ve výkresech: D1.01.4b1-04 až D1.01.4b1-12</t>
  </si>
  <si>
    <t>734-47</t>
  </si>
  <si>
    <t>734-48</t>
  </si>
  <si>
    <t>AOV - Označení položky ve výkresech: D1.01.4b1-04 až D1.01.4b1-12</t>
  </si>
  <si>
    <t>734-49</t>
  </si>
  <si>
    <t>D5</t>
  </si>
  <si>
    <t>REGULAČNÍ UZLY FCU JEDNOTEK: (2,9-5,2kW) - celkem 12ks</t>
  </si>
  <si>
    <t>734-50</t>
  </si>
  <si>
    <t>Redukce varná DN 25/20. D+M</t>
  </si>
  <si>
    <t>24,00</t>
  </si>
  <si>
    <t>734-51</t>
  </si>
  <si>
    <t>Kohout kulový, vnitř.-vnitř.z. DN 25 . D+M</t>
  </si>
  <si>
    <t>734-52</t>
  </si>
  <si>
    <t>Regulační ventil s přednastavením DN20, včetně měřících jímek průtoku, kvs=2,70m3/h, včetně izolační skořepiny, včetně protišroubení. D+M</t>
  </si>
  <si>
    <t>12,00</t>
  </si>
  <si>
    <t>734-54</t>
  </si>
  <si>
    <t>734-55</t>
  </si>
  <si>
    <t>Připojovací (uzavírací a regulační) šroubení do DN25, pro FCU a kanálových jednotek, včetně protišroubení. D+M</t>
  </si>
  <si>
    <t>734-56</t>
  </si>
  <si>
    <t>734-57</t>
  </si>
  <si>
    <t>734-58</t>
  </si>
  <si>
    <t>734-59</t>
  </si>
  <si>
    <t>D6</t>
  </si>
  <si>
    <t>REGULAČNÍ UZLY FCU JEDNOTEK NA KONCI VĚTVÍ: (1,5 - 2,8kW) - celkem 20ks</t>
  </si>
  <si>
    <t>734-60</t>
  </si>
  <si>
    <t>80,00</t>
  </si>
  <si>
    <t>734-61</t>
  </si>
  <si>
    <t>40,00</t>
  </si>
  <si>
    <t>734-62</t>
  </si>
  <si>
    <t>3-cestný regulační ventil DN15, Kvs=1,6m3/h včetně izolační skořepiny, včetně protišroubení. D+M</t>
  </si>
  <si>
    <t>20,00</t>
  </si>
  <si>
    <t>734-64</t>
  </si>
  <si>
    <t>734-65</t>
  </si>
  <si>
    <t>Smyčkový vyvažovací ventil z šedé litiny závitový  DN15 včetně měření tlaku, průtoku včetně dvou kusů protišroubení. D+M</t>
  </si>
  <si>
    <t>VA - Označení položky ve výkresech: D1.01.4b1-04 až D1.01.4b1-12</t>
  </si>
  <si>
    <t>734-66</t>
  </si>
  <si>
    <t>734-67</t>
  </si>
  <si>
    <t>734-68</t>
  </si>
  <si>
    <t>734-69</t>
  </si>
  <si>
    <t>Automatický odvzdušňovací ventil umístěny v komoře výměníku do DN12, uzavírací ventil motýlkový do DN12. D+M</t>
  </si>
  <si>
    <t>734-70</t>
  </si>
  <si>
    <t>D7</t>
  </si>
  <si>
    <t>REGULAČNÍ UZLY FCU JEDNOTEK NA KONCI VĚTVÍ: (2,9-5,2kW) - celkem 4ks</t>
  </si>
  <si>
    <t>734-70.1</t>
  </si>
  <si>
    <t>734-71</t>
  </si>
  <si>
    <t>8,00</t>
  </si>
  <si>
    <t>734-72</t>
  </si>
  <si>
    <t>3-cestný regulační ventil DN15, Kvs=2,5m3/h včetně izolační skořepiny, včetně protišroubení. D+M</t>
  </si>
  <si>
    <t>4,00</t>
  </si>
  <si>
    <t>734-74</t>
  </si>
  <si>
    <t>734-75</t>
  </si>
  <si>
    <t>Smyčkový vyvažovací ventil z šedé litiny závitový  DN20 včetně měření tlaku, průtoku včetně dvou kusů protišroubení. D+M</t>
  </si>
  <si>
    <t>VA - Označení položky ve výkresech: D1.01.4b-10</t>
  </si>
  <si>
    <t>734-76</t>
  </si>
  <si>
    <t>734-77</t>
  </si>
  <si>
    <t>734-78</t>
  </si>
  <si>
    <t>734-79</t>
  </si>
  <si>
    <t>734-80</t>
  </si>
  <si>
    <t>D8</t>
  </si>
  <si>
    <t>Armatury - všechny armatury budou min. PN 16</t>
  </si>
  <si>
    <t>734-80.1</t>
  </si>
  <si>
    <t>10,00</t>
  </si>
  <si>
    <t>734-81</t>
  </si>
  <si>
    <t>Kohouty plnicí a vypouštěcí DN 25. D+M</t>
  </si>
  <si>
    <t>734-82</t>
  </si>
  <si>
    <t>Klapka mezipřírubová KL DN65 vč. 2 ks protipřírub. D+M</t>
  </si>
  <si>
    <t>MK - Označení položky ve výkresech: D1.01.4b1-04 až D1.01.4b1-12</t>
  </si>
  <si>
    <t>734-83</t>
  </si>
  <si>
    <t>Klapka mezipřírubová KL DN 80 vč. 2 ks protipřírub. D+M</t>
  </si>
  <si>
    <t>734-84</t>
  </si>
  <si>
    <t>Teploměr dvoukovový, pevný stonek 100 mm.</t>
  </si>
  <si>
    <t>T - Označení položky ve výkresech: D1.01.4b1-04 až D1.01.4b1-12</t>
  </si>
  <si>
    <t>734-85</t>
  </si>
  <si>
    <t>Tlakoměr - topné médium.</t>
  </si>
  <si>
    <t>P- Označení položky ve výkresech: D1.01.4b1-04 až D1.01.4b1-12</t>
  </si>
  <si>
    <t>734-86</t>
  </si>
  <si>
    <t>Montáž tleploměru dvoukovového</t>
  </si>
  <si>
    <t>734-87</t>
  </si>
  <si>
    <t>Montáž tlakoměru deformačního 0-10 MPa</t>
  </si>
  <si>
    <t>734-88</t>
  </si>
  <si>
    <t>Automatické odvzdušňovací ventil do DN15 vč.kohoutu kul.do DN15. D+M</t>
  </si>
  <si>
    <t>14,00</t>
  </si>
  <si>
    <t>734-89</t>
  </si>
  <si>
    <t>Návarky pro teplotní čidla . D+M</t>
  </si>
  <si>
    <t>734-90</t>
  </si>
  <si>
    <t>Návarky pro teploměr/tlakoměr. D+M</t>
  </si>
  <si>
    <t>734-91</t>
  </si>
  <si>
    <t>Smyčkový vyvažovací ventil závitový  DN32 včetně měření tlaku, průtoku včetně dvou kusů protišroubení. D+M</t>
  </si>
  <si>
    <t>734-92</t>
  </si>
  <si>
    <t>Smyčkový vyvažovací ventil závitový  DN40 včetně měření tlaku, průtoku včetně dvou kusů protišroubení. D+M</t>
  </si>
  <si>
    <t>734-93</t>
  </si>
  <si>
    <t>Smyčkový vyvažovací ventil z šedé litiny přírubový  DN50 včetně měření tlaku, průtoku včetně dvou kusů protipřírub. D+M</t>
  </si>
  <si>
    <t>734-94</t>
  </si>
  <si>
    <t>Smyčkový vyvažovací ventil z šedé litiny přírubový  DN65 včetně měření tlaku, průtoku včetně dvou kusů protipřírub. D+M</t>
  </si>
  <si>
    <t>734-95</t>
  </si>
  <si>
    <t>Pružný kompenzátor do potrubí DN65, vč.2ks protipřírub. D+M</t>
  </si>
  <si>
    <t>PK - Označení položky ve výkresech: D1.01.4b-09</t>
  </si>
  <si>
    <t>734-96</t>
  </si>
  <si>
    <t>Odvzdušňovací nádoba DN65 vč. VK15 a napojení na horizontální rozvod. D+M</t>
  </si>
  <si>
    <t>sada</t>
  </si>
  <si>
    <t>ON - Označení položky ve výkresech: D1.01.4b-08, D1.01.4b-09, D1.01.4b-10</t>
  </si>
  <si>
    <t>734-97</t>
  </si>
  <si>
    <t>Přesun hmot pro armatury, výšky do 24 m</t>
  </si>
  <si>
    <t>767-1</t>
  </si>
  <si>
    <t>Dodávka a montáž atypických konstrukcí hmotnosti do 5 kg Drobný materiál, určený ke kotvení potrubí (dělené objímky, závitové tyče, hmoždiny, vruty...)</t>
  </si>
  <si>
    <t>767-2</t>
  </si>
  <si>
    <t>Montáž atypických konstrukcí hmotnosti do 10 kg Materiál, určený k uložení/zavěšení potrubních tras (mimo objímek, třmenů apod.) - nosné konzoly apod.</t>
  </si>
  <si>
    <t>998767202</t>
  </si>
  <si>
    <t>Přesun hmot pro zámečnické konstr., výšky do 12 m</t>
  </si>
  <si>
    <t>Nátěry</t>
  </si>
  <si>
    <t>783-1</t>
  </si>
  <si>
    <t>Nátěr syntetický OK "C" nebo "CC" 2x + 1x email</t>
  </si>
  <si>
    <t>Obsaženo ve výkresech: D1.01.4b1-04 až D1.01.4b-11</t>
  </si>
  <si>
    <t>32,00</t>
  </si>
  <si>
    <t>783-2</t>
  </si>
  <si>
    <t>Nátěr syntet. potrubí do DN 50 mm  Z+2x +1x email</t>
  </si>
  <si>
    <t>783-3</t>
  </si>
  <si>
    <t>Nátěr syntet. potrubí do DN 200 mm Z +2x +1x email</t>
  </si>
  <si>
    <t>900</t>
  </si>
  <si>
    <t xml:space="preserve">Ostatní položky </t>
  </si>
  <si>
    <t>900-141</t>
  </si>
  <si>
    <t>Plošina/pojízdné lešení  pro montáž páteřních rozvodů</t>
  </si>
  <si>
    <t>dní</t>
  </si>
  <si>
    <t>900-142</t>
  </si>
  <si>
    <t>Popisy regulačních uzlů, popisy zařízení, schema a půdorys zdroje chladu, štítkování nastavení regulačních ventilů, štítkování pozic čerpadel, štíťky na potrubí - vše zalaminováno, požární ucpávky</t>
  </si>
  <si>
    <t>900-143</t>
  </si>
  <si>
    <t>Vodivé pospojování</t>
  </si>
  <si>
    <t>900-144</t>
  </si>
  <si>
    <t>Napuštění a odvzdušnění systému</t>
  </si>
  <si>
    <t>900-145</t>
  </si>
  <si>
    <t>Čištění filtrů - 2x, včetně proplachu soustavy -2x</t>
  </si>
  <si>
    <t>900-146</t>
  </si>
  <si>
    <t>Inhibitory s vydatností 1:100</t>
  </si>
  <si>
    <t>l</t>
  </si>
  <si>
    <t>900-147</t>
  </si>
  <si>
    <t>Zpracování provozního řádu</t>
  </si>
  <si>
    <t>900-148</t>
  </si>
  <si>
    <t>Zaregulování  uzlů u VZT výměníků softwarovým způsobem pomocí zdvihu ventilu - řešeno ve spolupráci s MaR</t>
  </si>
  <si>
    <t>900-149</t>
  </si>
  <si>
    <t>Zaregulování chladícícho systému, včetně funkčních zkoušek a výstupního protokolu</t>
  </si>
  <si>
    <t>900-150</t>
  </si>
  <si>
    <t>Zkouška těsnosti po jednotlivých úsecích včetně výstupních protokolů jednotlivých odzkoušených úseků - v návaznosti na harmonogram stavby</t>
  </si>
  <si>
    <t>900-151</t>
  </si>
  <si>
    <t>Zkouška provozní obsahující zkoušku dilatační a chladící  včetně výstupních protokolů</t>
  </si>
  <si>
    <t>D1_01_4c - Vzduchotechnika</t>
  </si>
  <si>
    <t>Úroveň 3:</t>
  </si>
  <si>
    <t>D1_01_4c1 - Vzduchotechnika 1 (OS, CS)</t>
  </si>
  <si>
    <t>Ing. Petlach</t>
  </si>
  <si>
    <t>Položky jsou včetně dodávky a montáže</t>
  </si>
  <si>
    <t>ZAŘ. Č.:401 - Septická část - Chodby, zázemí-FÁZE II.</t>
  </si>
  <si>
    <t>ZAŘ. Č.:402 - Septická část - Robotický operační sál vč. zázemí-FÁZE II.</t>
  </si>
  <si>
    <t>ZAŘ. Č.:403 - Septická část - Operační sál č. 9-FÁZE II.</t>
  </si>
  <si>
    <t>ZAŘ. Č.:404 - Septická část - Operační sál č. 10-FÁZE II.</t>
  </si>
  <si>
    <t>ZAŘ. Č.:405 - Septická část - Zázemí operačních sálů-FÁZE II.</t>
  </si>
  <si>
    <t>ZAŘ. Č.:FC401 - Chlazení místností -C</t>
  </si>
  <si>
    <t>ZAŘ. Č.:K402 - Chlazení technika Robotický sál- C</t>
  </si>
  <si>
    <t>ZAŘ. Č.:P403 - Požární větrání 4.NP</t>
  </si>
  <si>
    <t>ZAŘ. Č.:401</t>
  </si>
  <si>
    <t>Septická část - Chodby, zázemí-FÁZE II.</t>
  </si>
  <si>
    <t>401.01</t>
  </si>
  <si>
    <t>Větrací jednotka s rekuperací,deskový výměník, ,ventilátory s EC motory,vodní ohřívač,vodní chladič ,podrobná specifikace viz. tabulka zařízení a technické listy</t>
  </si>
  <si>
    <t>Větrací jednotka v hygienickém provedení</t>
  </si>
  <si>
    <t>401.50.01</t>
  </si>
  <si>
    <t>Tlumič hluku kulisový, tl. kulisy 100mm, včetně náběhových a obtokových plechů</t>
  </si>
  <si>
    <t>T-S-100-100-1000-500-2500</t>
  </si>
  <si>
    <t>401.50.02</t>
  </si>
  <si>
    <t>T-S-100-100-1000-500-2000</t>
  </si>
  <si>
    <t>401.100.01</t>
  </si>
  <si>
    <t>Ruční regulační klapka do kruhového potrubí. Průměr 160 mm.</t>
  </si>
  <si>
    <t>401.200.01</t>
  </si>
  <si>
    <t>Nástavec z ocelového plechu, celosvařovaný, s bočním kruhovým přívodem s regulační klapkou ovládanou ze strany čistého prostoru bez demontáže filtru.</t>
  </si>
  <si>
    <t xml:space="preserve"> Závěsy přítlačných šroubů s plastovou hlavou jsou dokonale lakované bez korozivních míst.</t>
  </si>
  <si>
    <t xml:space="preserve">Nástavec je vybaven dvěma nerezovými pomocnými záchytnými pery pro filtr. </t>
  </si>
  <si>
    <t>Výustka s otočnými traskami je upevněna prostřednictním traverzy se středovým šroubem,</t>
  </si>
  <si>
    <t xml:space="preserve">která je demontovatelná bez nutnosti uvolnění filtru pro možnost skenování média. </t>
  </si>
  <si>
    <t>Spodní příruba nástavce je speciálně provedená pro pevnou montáž do podhledu s přiznaným nosným rastrem s T nosníky 24 mm s krokem rastru 600 mm.</t>
  </si>
  <si>
    <t xml:space="preserve"> Zároveň je vybaven konzolami pro zavěšení do stavebního stropu prostřednictvím závitových tyčí. </t>
  </si>
  <si>
    <t>Výustka nástavce lícuje s pohledovou stranou vkládaných minerálních kazet.</t>
  </si>
  <si>
    <t>Povrchová úprava nástavce - práškový lak odstínu dle požadavku zákazníka (standardně RAL 9010).</t>
  </si>
  <si>
    <t xml:space="preserve"> HEPA filtry mají hliníkový rám a oboustranné ochranné mřížky média. Vybaveny jsou půlkruhovým nekonečným polyuretanovým těsněním</t>
  </si>
  <si>
    <t>CM-2121.Dx S13 R100.Z58, výška filtru 68 mm.</t>
  </si>
  <si>
    <t>401.200.02</t>
  </si>
  <si>
    <t>CM-1818.Dx S13 R100.Z58, výška filtru 68 mm.</t>
  </si>
  <si>
    <t>401.200.03</t>
  </si>
  <si>
    <t>CM-1212.Dx S13 R100.Z58, výška filtru 80 mm.</t>
  </si>
  <si>
    <t>401.200.04</t>
  </si>
  <si>
    <t>CM-1212.Dx S13 R100.Z58, výška filtru 68 mm.</t>
  </si>
  <si>
    <t>401.250.01</t>
  </si>
  <si>
    <t>Čtvercový vířivý anemostat s nastavetilnými lamelami pro odvod vzduchu. Velikost 600,, provedení lamel typ A, 32 lamel. Horizontální (boční) napojení na kruhové potrubí průměr 250 mm. S plenum boxem.</t>
  </si>
  <si>
    <t>Barevné provedení bude stanoveno a odsouhlaseno architektem</t>
  </si>
  <si>
    <t>401.250.02</t>
  </si>
  <si>
    <t>Čtvercový vířivý anemostat s nastavetilnými lamelami pro odvod vzduchu. Velikost 500,, provedení lamel typ A, 16 lamel. Horizontální (boční) napojení na kruhové potrubí průměr 200 mm. S plenum boxem.</t>
  </si>
  <si>
    <t>401.250.03</t>
  </si>
  <si>
    <t>Čtvercový vířivý anemostat s nastavetilnými lamelami pro odvod vzduchu. Velikost 300, provedení lamel typ A, 8 lamel. Horizontální (boční) napojení na kruhové potrubí průměr 160 mm. S plenum boxem.</t>
  </si>
  <si>
    <t>401.250.04</t>
  </si>
  <si>
    <t>Talířový ventil pro odvod vzduchu pro instalaci do stropu. Průměr 125 mm. Barevné provedení bude stanoveno a odsouhlaseno architektem projektu</t>
  </si>
  <si>
    <t>401.600a</t>
  </si>
  <si>
    <t>Potrubí kruhové ohebné s útlumem hluku pr.250</t>
  </si>
  <si>
    <t>401.600b</t>
  </si>
  <si>
    <t>Potrubí kruhové ohebné s útlumem hluku pr.200</t>
  </si>
  <si>
    <t>401.600c</t>
  </si>
  <si>
    <t>Potrubí kruhové ohebné s útlumem hluku pr.160</t>
  </si>
  <si>
    <t>401.600d</t>
  </si>
  <si>
    <t>Potrubí kruhové ohebné s útlumem hluku pr.125</t>
  </si>
  <si>
    <t>401.700a</t>
  </si>
  <si>
    <t>Potrubí kruhové spirálně vinuté; včetně závěsů a montážního materiálu, 30% tvarovek, třída těsnosti C (těsnění tvarovek s gumovým těsněním) pr.250</t>
  </si>
  <si>
    <t>401.700b</t>
  </si>
  <si>
    <t>Potrubí kruhové spirálně vinuté; včetně závěsů a montážního materiálu, 30% tvarovek, třída těsnosti C (těsnění tvarovek s gumovým těsněním) pr.225</t>
  </si>
  <si>
    <t>401.700c</t>
  </si>
  <si>
    <t>Potrubí kruhové spirálně vinuté; včetně závěsů a montážního materiálu, 30% tvarovek, třída těsnosti C (těsnění tvarovek s gumovým těsněním) pr.200</t>
  </si>
  <si>
    <t>401.700d</t>
  </si>
  <si>
    <t>Potrubí kruhové spirálně vinuté; včetně závěsů a montážního materiálu, 30% tvarovek, třída těsnosti C (těsnění tvarovek s gumovým těsněním) pr.160</t>
  </si>
  <si>
    <t>401.700e</t>
  </si>
  <si>
    <t>Potrubí kruhové spirálně vinuté; včetně závěsů a montážního materiálu, 30% tvarovek, třída těsnosti C (těsnění tvarovek s gumovým těsněním) pr.125</t>
  </si>
  <si>
    <t>401.800</t>
  </si>
  <si>
    <t>Čtyřhranné potrubí z ocel. pozink. plechu spojovaného přírubami do vnitřního prostředí, včetně závěsů, spojovacího materiálu</t>
  </si>
  <si>
    <t>401.900.01</t>
  </si>
  <si>
    <t>Tepelná izolace z minerální vlny tl. 40 mm s hliníkovým polepem. Čtyřhranné potrubí. Přelepené spoje hliníkovou páskou.</t>
  </si>
  <si>
    <t>ZAŘ. Č.:402</t>
  </si>
  <si>
    <t>Septická část - Robotický operační sál vč. zázemí-FÁZE II.</t>
  </si>
  <si>
    <t>402.01</t>
  </si>
  <si>
    <t>402.50.01</t>
  </si>
  <si>
    <t>T-S-200-100-1200-500-2000</t>
  </si>
  <si>
    <t>402.50.02</t>
  </si>
  <si>
    <t>T-S-100-100-1000-800-2500</t>
  </si>
  <si>
    <t>402.100.01</t>
  </si>
  <si>
    <t>402.200.01</t>
  </si>
  <si>
    <t>Hranatá mřížka do kruhového potrubí pro přívod vzduchu s regulací. Jednořadé vertikální lamely. Upínání pružinami. Rozměr 600x100 mm.</t>
  </si>
  <si>
    <t>402.200.02</t>
  </si>
  <si>
    <t>Talířový ventil pro přívod vzduchu pro instalaci do stropu. Průměr 125 mm. Barevné provedení bude stanoveno a odsouhlaseno architektem projektu</t>
  </si>
  <si>
    <t>402.250.01</t>
  </si>
  <si>
    <t>Talířový ventil pro odvod vzduchu pro instalaci do stropu. Průměr 160 mm. Barevné provedení bude stanoveno a odsouhlaseno architektem projektu</t>
  </si>
  <si>
    <t>402.250.02</t>
  </si>
  <si>
    <t>Hranatá mřížka do kruhového potrubí pro odvod vzduchu s regulací. Jednořadé vertikální lamely. Upínání pružinami. Rozměr 600x100 mm.</t>
  </si>
  <si>
    <t>402.600a</t>
  </si>
  <si>
    <t>402.600b</t>
  </si>
  <si>
    <t>402.700a</t>
  </si>
  <si>
    <t>402.700b</t>
  </si>
  <si>
    <t>402.800</t>
  </si>
  <si>
    <t>402.900.01</t>
  </si>
  <si>
    <t>ZAŘ. Č.:403</t>
  </si>
  <si>
    <t>Septická část - Operační sál č. 9-FÁZE II.</t>
  </si>
  <si>
    <t>403.01</t>
  </si>
  <si>
    <t>403.50.01</t>
  </si>
  <si>
    <t>403.50.02</t>
  </si>
  <si>
    <t>403.200.01</t>
  </si>
  <si>
    <t>403.250.01</t>
  </si>
  <si>
    <t>403.700</t>
  </si>
  <si>
    <t>403.800</t>
  </si>
  <si>
    <t>403.900.01</t>
  </si>
  <si>
    <t>ZAŘ. Č.:404</t>
  </si>
  <si>
    <t>Septická část - Operační sál č. 10-FÁZE II.</t>
  </si>
  <si>
    <t>404.01</t>
  </si>
  <si>
    <t>404.50</t>
  </si>
  <si>
    <t>T-S-100-100-600-400-2000</t>
  </si>
  <si>
    <t>404.200.01</t>
  </si>
  <si>
    <t>404.250.01</t>
  </si>
  <si>
    <t>404.700</t>
  </si>
  <si>
    <t>Potrubí kruhové spirálně vinuté; včetně závěsů a montážního materiálu, 30% tvarovek, třída těsnosti C (těsnění tvarovek s gumovým těsněním) pr. 125</t>
  </si>
  <si>
    <t>404.800</t>
  </si>
  <si>
    <t>404.900.01</t>
  </si>
  <si>
    <t>ZAŘ. Č.:405</t>
  </si>
  <si>
    <t>Septická část - Zázemí operačních sálů-FÁZE II.</t>
  </si>
  <si>
    <t>405.01</t>
  </si>
  <si>
    <t>405.50</t>
  </si>
  <si>
    <t>405.600a</t>
  </si>
  <si>
    <t>405.600b</t>
  </si>
  <si>
    <t>405.700a</t>
  </si>
  <si>
    <t>405.700b</t>
  </si>
  <si>
    <t>405.800</t>
  </si>
  <si>
    <t>405.900.01</t>
  </si>
  <si>
    <t>ZAŘ. Č.:FC401</t>
  </si>
  <si>
    <t>Chlazení místností -C</t>
  </si>
  <si>
    <t>FC401.01.01</t>
  </si>
  <si>
    <t>Vnitřní kazetová jednotka, viz. tabulka zařízení</t>
  </si>
  <si>
    <t>ZAŘ. Č.:K402</t>
  </si>
  <si>
    <t>Chlazení technika Robotický sál- C</t>
  </si>
  <si>
    <t>K402.01.01</t>
  </si>
  <si>
    <t>Vnitřní kazetová jednotka split inverter, vč.čerpadla kondenzátu a drátového ovladače ,viz. tabulka zařízení</t>
  </si>
  <si>
    <t>K402.01.02</t>
  </si>
  <si>
    <t>Venkovní kondenzační jednotka</t>
  </si>
  <si>
    <t>K402.950</t>
  </si>
  <si>
    <t>Vedení chladiva pr. 6,3515,88 včetně rozboček (měděné potrubí včetně izolace - kapalina / plyn, komunikační vedení) vč. kotevního materiálu a montáže</t>
  </si>
  <si>
    <t>ZAŘ. Č.:P403</t>
  </si>
  <si>
    <t>Požární větrání 4.NP</t>
  </si>
  <si>
    <t>P403.01.01</t>
  </si>
  <si>
    <t>Axiální ventilátor, vč. pružné manžety do 70°C, viz. tabulka zařízení a technické listy</t>
  </si>
  <si>
    <t>P403.100.01</t>
  </si>
  <si>
    <t>Regulační klapka těsná do čtyřhranného potrubí, příprava na servopohon, rozměr 500x500</t>
  </si>
  <si>
    <t>P403.100.02</t>
  </si>
  <si>
    <t>P403.200.01</t>
  </si>
  <si>
    <t>CM-2121.Dx S13 R100.Z58, výška filtru 110 mm</t>
  </si>
  <si>
    <t>P403.200.02</t>
  </si>
  <si>
    <t>CM-1212.Dx S13 R100.Z58, výška filtru 110 mm</t>
  </si>
  <si>
    <t>P403.200.03</t>
  </si>
  <si>
    <t>CM-1212.Dx S13 R100.Z58, výška filtru 80 mm</t>
  </si>
  <si>
    <t>P403.250.01</t>
  </si>
  <si>
    <t>Hranatá mřížka do kruhového potrubí pro odvod vzduchu s regulací. Jednořadé vertikální lamely. Upínání pružinami. Rozměr 400x400 mm.</t>
  </si>
  <si>
    <t>P403.250.02</t>
  </si>
  <si>
    <t>P403.600a</t>
  </si>
  <si>
    <t>P403.600b</t>
  </si>
  <si>
    <t>P403.700a</t>
  </si>
  <si>
    <t>Potrubí kruhové spirálně vinuté; včetně závěsů a montážního materiálu, 30% tvarovek, třída těsnosti C (těsnění tvarovek s gumovým těsněním) pr.400</t>
  </si>
  <si>
    <t>P403.700b</t>
  </si>
  <si>
    <t>P403.700c</t>
  </si>
  <si>
    <t>P403.700d</t>
  </si>
  <si>
    <t>P403.800</t>
  </si>
  <si>
    <t>P403.900</t>
  </si>
  <si>
    <t>Požárně odolné vzduchotechnické potrubí s požární odolností do EI 45S pro instalaci ve vodorovném i svislém směru</t>
  </si>
  <si>
    <t>D1_01_4c2 - Vzduchotechnika 2</t>
  </si>
  <si>
    <t>Ing. Štantejský</t>
  </si>
  <si>
    <t xml:space="preserve">V jednotlivých cenách musí být zahrnuty náklady na vlastní montáž, odvoz, skládkovné, veškeré přesuny materiálu, protiprašná opatření, trvalý úklid všech prostor dotčených stavbou, opatření BOZP a to zejména zabezpečení všech stavebních prostupů proti propadnutí. Cenová nabídka je včetně dodržování odpadového hospodářství. Přírubové spoje budou provedeny pomocí šroubů adekvátní délky (nebudou zakracovány).  Ceny v nabídce musí vycházet nejen z předloženého soupisu výkonů, ale i ze znalosti celého prováděcího projektu. Prostudování kompletní dokumentace je nutnou podmínkou předložení nabídky. Součástí dodávky je kompletní uvedení do provozu a zaregulování zařízení a jeho armatur, nastavení provozních parametrů jako i všech rozvodných a regulačních zařízení, až do přejímky a garance. </t>
  </si>
  <si>
    <t>501. - Zařízení č. 501 - Lůžkové oddělení chirurgie</t>
  </si>
  <si>
    <t>501V. - Zařízení č. 501V - Lůžkové oddělení chirurgie - vlhčení</t>
  </si>
  <si>
    <t>502. - Zařízení č. 502 - Lůžkové oddělení cévní chirurgie</t>
  </si>
  <si>
    <t>502V. - Zařízení č. 502V - Lůžkové oddělení cévní chirurgie - vlhčení</t>
  </si>
  <si>
    <t>601. - Zařízení č. 601 - Lůžkové oddělení chirurgie</t>
  </si>
  <si>
    <t>601V. - Zařízení č. 601V - Lůžkové oddělení chirurgie - vlhčení</t>
  </si>
  <si>
    <t>602. - Zařízení č. 602 - Lůžkové oddělení cévní chirurgie</t>
  </si>
  <si>
    <t>602V. - Zařízení č. 602V - Lůžkové oddělení cévní chirurgie - vlhčení</t>
  </si>
  <si>
    <t>FC01. - Zařízení č. FC01 - Chlazení místností (do 3,1 kW)</t>
  </si>
  <si>
    <t>FC02. - Zařízení č. FC02 - Chlazení místností (do 6,7 kW)</t>
  </si>
  <si>
    <t>FC03. - Zařízení č. FC03 - Chlazení místností (do 4,3 kW)</t>
  </si>
  <si>
    <t>FC11. - Zařízení č. FC11 - Chlazení místností (do 1,5 kW)</t>
  </si>
  <si>
    <t>FC12. - Zařízení č. FC12 - Chlazení místností (do 1,7 kW)</t>
  </si>
  <si>
    <t>P002. - Zařízení č. P002 - Požární větrání CHÚC B - Z</t>
  </si>
  <si>
    <t>P004. - Zařízení č. P004 - Požární větrání CHÚC B - V</t>
  </si>
  <si>
    <t>P501. - Zařízení č. P501 - Požární větrání předsíně - 5.NP</t>
  </si>
  <si>
    <t>P502. - Zařízení č. P502 - Požární větrání předsíně - 5.NP</t>
  </si>
  <si>
    <t>P503. - Zařízení č. P503 - Požární větrání předsíně - 5.NP</t>
  </si>
  <si>
    <t>P504. - Zařízení č. P504 - Požární větrání předsíně - 5.NP</t>
  </si>
  <si>
    <t>P601. - Zařízení č. P601 - Požární větrání předsíně - 6.NP</t>
  </si>
  <si>
    <t>P602. - Zařízení č. P602 - Požární větrání předsíně - 6.NP</t>
  </si>
  <si>
    <t>P603. - Zařízení č. P603 - Požární větrání předsíně - 6.NP</t>
  </si>
  <si>
    <t>P604. - Zařízení č. P604 - Požární větrání předsíně - 6.NP</t>
  </si>
  <si>
    <t>999. - Ostatní položky</t>
  </si>
  <si>
    <t>501.</t>
  </si>
  <si>
    <t>Zařízení č. 501 - Lůžkové oddělení chirurgie</t>
  </si>
  <si>
    <t>501.001</t>
  </si>
  <si>
    <t>Vzduchotechnická rekuperační jednotka ve vnitřním hygienickém provedení  s deskovým rekuperátorem.  Množství vzduchu V = 7220/7220 m3/h. Tlaková ztráta 550/550 Pa. D+M</t>
  </si>
  <si>
    <t>Technické parametry viz D1.01.4c-01 Technická zpráva,  D1.01.4c-01a Technická zpráva - přílohy - část A,  D1.01.4c-03a Technické podmínky - část A.</t>
  </si>
  <si>
    <t>Jednotka je v souladu s Nařízením komise EU č. 1253/2014 a splňuje požadavky na Ekodesign a ErP 2018</t>
  </si>
  <si>
    <t>Jednotka včetně deskového rekuperačního výměníku s obtokovými klapkami,  ventilátorů s volně oběžným kolem,</t>
  </si>
  <si>
    <t>vodního ohřívače, vodního chladiče, vodního dohřívače, eliminátorů,  volné komory pro parní vlhčení,</t>
  </si>
  <si>
    <t xml:space="preserve">tlumičů hluku, spádovaných a odvodněných kondenzátních van z ušlechtilé oceli, </t>
  </si>
  <si>
    <t>filtračních komor s filtry, uzavíracích klapek (servopohony a čidla dodávka MaR), pružných manžet, revizních oken, základového rámu.</t>
  </si>
  <si>
    <t>Včetně ocelového podstavného rámu výšky 150mm a antivibračního materiálu.</t>
  </si>
  <si>
    <t>Zařízení bude napájené a ovládané profesí MaR z jejich rozváděče, který napájí  profese ELE. Dané zařízení bude ovládané pomocí plnohodnotného řízen</t>
  </si>
  <si>
    <t xml:space="preserve">Při spuštění požárního poplachu zajistí profese MaR na základě signálu od EPS odstavení zařízení z provozu. </t>
  </si>
  <si>
    <t>Frekvenční měniče jsou součástí dodávky profese MaR. Prokabelování mezi FM a motorem ventilátoru bude v dodávce profese MaR.</t>
  </si>
  <si>
    <t>Profese ELE zajistí silový přívod pro rozvaděč MaR.</t>
  </si>
  <si>
    <t>Profese ÚT zajistí napojení VZT jednotky na topnou vodu o teplotním spádu 70/50 °C. Regulační uzly jsou součástí dodávky profese ÚT.</t>
  </si>
  <si>
    <t>Profese CHL zajistí napojení VZT jednotky na chladící vodu o teplotním spádu 7/13 °C. Regulační uzel je součástí dodávky profese CHL.</t>
  </si>
  <si>
    <t>Profese pára zajistí přivedení potřebného množství čisté páry pro vlhčení.</t>
  </si>
  <si>
    <t xml:space="preserve">Profese ZTI zajistí napojení nátrubků odvodu kondenzátu z VZT jednotky  (rekuperátor, chladič, vlhčící komora). </t>
  </si>
  <si>
    <t>Sifony budou součástí dodávky profese ZTI.</t>
  </si>
  <si>
    <t>Při spuštění požárního poplachu vydá profese EPS signál, kterým odstaví příslušná profese zařízení z provozu.</t>
  </si>
  <si>
    <t>Dodávka jednotky v rozloženém stavu umožňující transport jednotlivých částí  do strojovny VZT z důvodu realizace ve II. fázi výstavby.</t>
  </si>
  <si>
    <t>Před objednáním jednotky ověřit strany a připojení médii</t>
  </si>
  <si>
    <t>Viz výkres číslo D1.01.4c-11a, D1.01.4c-11b</t>
  </si>
  <si>
    <t>501.001a</t>
  </si>
  <si>
    <t>Provedení místní montáže klimajednotky pozice 501.001 ve strojovně VZT  techniky výrobce VZT jednotky.</t>
  </si>
  <si>
    <t>501.051</t>
  </si>
  <si>
    <t>Obloukový (kulisový) tlumič hluku pro čtyřhranné potrubí 1120x1120. Délka hrany x = 450mm. Délka hrany y = 450mm, v hygienickém provedení.  Minimální útlum hluku při frekvenci 250Hz = 38,0 dB. D+M</t>
  </si>
  <si>
    <t>Viz výkres číslo D1.01.4c-11a</t>
  </si>
  <si>
    <t>501.052</t>
  </si>
  <si>
    <t>Tlumič hluku kulisový 1120x1120x1500/4 vnitřní kulisy tl. 200 mm. Minimální útlum hluku při frekvenci 250Hz = 35,0 dB. D+M</t>
  </si>
  <si>
    <t>501.053</t>
  </si>
  <si>
    <t>Obloukový (kulisový) tlumič hluku pro čtyřhranné potrubí 1120x1120. Délka hrany x = 150mm. Délka hrany y = 300mm. Minimální útlum hluku při frekvenci 250Hz = 31,0 dB. D+M</t>
  </si>
  <si>
    <t>Viz výkres číslo D1.01.4c-11b</t>
  </si>
  <si>
    <t>501.054</t>
  </si>
  <si>
    <t>Tlumič hluku kulisový 1120x1120x1250/4 vnitřní kulisy tl. 200 mm. Minimální útlum hluku při frekvenci 250Hz = 30,0 dB. D+M</t>
  </si>
  <si>
    <t>501.061</t>
  </si>
  <si>
    <t>Ohebný tlumič hluku DN 125mm, délka 1000mm,  tloušťka izolační vrstvy 25mm.  Minimální útlum hluku při frekvenci 250Hz = 32,4 dB. D+M</t>
  </si>
  <si>
    <t>Viz výkres číslo D1.01.4c-09a</t>
  </si>
  <si>
    <t>501.101</t>
  </si>
  <si>
    <t>Regulační klapka DN 125, ovl. ruční. D+M</t>
  </si>
  <si>
    <t>501.1501</t>
  </si>
  <si>
    <t>Regulátor proměného průtoku vzduchu DN 250mm, včetně servopohonu 24V. D+M</t>
  </si>
  <si>
    <t>viz D1.01.4c-01a Technická zpráva - příloha č.5 - část A</t>
  </si>
  <si>
    <t>udržovaná veličina - průtok vzduchu</t>
  </si>
  <si>
    <t>Ovládání a napájení zajistí profese MaR.</t>
  </si>
  <si>
    <t>501.1501a</t>
  </si>
  <si>
    <t>Tlumič hluku pro útlum hluku za regulátorem průtoku DN 250mm, délka 1500mm. D+M</t>
  </si>
  <si>
    <t>501.1502</t>
  </si>
  <si>
    <t>501.1502a</t>
  </si>
  <si>
    <t>501.1503</t>
  </si>
  <si>
    <t>Regulátor proměného průtoku vzduchu DN 200mm, včetně servopohonu 24V. D+M</t>
  </si>
  <si>
    <t>501.1503a</t>
  </si>
  <si>
    <t>Tlumič hluku pro útlum hluku za regulátorem průtoku DN 200mm, délka 1500mm. D+M</t>
  </si>
  <si>
    <t>501.1504</t>
  </si>
  <si>
    <t>Regulátor proměného průtoku vzduchu DN 160mm, včetně servopohonu 24V. D+M</t>
  </si>
  <si>
    <t>501.1504a</t>
  </si>
  <si>
    <t>Tlumič hluku pro útlum hluku za regulátorem průtoku DN 160mm, délka 1500mm. D+M</t>
  </si>
  <si>
    <t>501.1505</t>
  </si>
  <si>
    <t>501.1505a</t>
  </si>
  <si>
    <t>501.1506</t>
  </si>
  <si>
    <t>501.1506a</t>
  </si>
  <si>
    <t>501.1507</t>
  </si>
  <si>
    <t>501.1507a</t>
  </si>
  <si>
    <t>501.1508</t>
  </si>
  <si>
    <t>501.1508a</t>
  </si>
  <si>
    <t>501.1509</t>
  </si>
  <si>
    <t>501.1509a</t>
  </si>
  <si>
    <t>501.1510</t>
  </si>
  <si>
    <t>501.1510a</t>
  </si>
  <si>
    <t>Tlumič hluku pro útlum hluku za regulátorem průtoku DN 200mm, délka 1000mm. D+M</t>
  </si>
  <si>
    <t>501.1511</t>
  </si>
  <si>
    <t>501.1511a</t>
  </si>
  <si>
    <t>501.201</t>
  </si>
  <si>
    <t>Přívodní anemostat pro průtok do 200m3/h, včetně připojovací krabice  s bočním připojením, kruhové hrdlo s regulační klapkou pr.160mm. D+M</t>
  </si>
  <si>
    <t>Včetně čelní desky 600x600 s individuálně nastavitelnými dýzami.</t>
  </si>
  <si>
    <t>501.202</t>
  </si>
  <si>
    <t>Přívodní anemostat pro průtok 250m3/h, včetně připojovací krabice  s bočním připojením, kruhové hrdlo s regulační klapkou pr.200mm. D+M</t>
  </si>
  <si>
    <t>501.203</t>
  </si>
  <si>
    <t>Přívodní anemostat pro průtok 180m3/h, včetně připojovací krabice  s bočním připojením, kruhové hrdlo s regulační klapkou pr.160mm. D+M</t>
  </si>
  <si>
    <t>Včetně vířivé čelní desky 600x600.</t>
  </si>
  <si>
    <t>501.204</t>
  </si>
  <si>
    <t>Přívodní anemostat pro průtok do 340m3/h, včetně připojovací krabice  s bočním připojením, kruhové hrdlo s regulační klapkou pr.200mm. D+M</t>
  </si>
  <si>
    <t>501.205</t>
  </si>
  <si>
    <t>Přívodní vyústka komfortní 2řadá s regulací vel. 425x75 včetně připojovací krabice s horním připojením - kruhové hrdlo pr.160mm,  z eloxovaného hliníku opatřená vypalovací barvou. RAL dle arch. D+M</t>
  </si>
  <si>
    <t>501.206</t>
  </si>
  <si>
    <t>Přívodní vyústka komfortní 2řadá s regulací vel. 425x125 včetně připojovací krabice s horním připojením - kruhové hrdlo pr.160mm,  z eloxovaného hliníku opatřená vypalovací barvou. RAL dle arch. D+M</t>
  </si>
  <si>
    <t>501.207</t>
  </si>
  <si>
    <t>Přívodní vyústka komfortní 2řadá s regulací vel. 425x225 včetně připojovací krabice s horním připojením - kruhové hrdlo pr.200mm,  z eloxovaného hliníku opatřená vypalovací barvou. RAL dle arch. D+M</t>
  </si>
  <si>
    <t>501.208</t>
  </si>
  <si>
    <t>Přívodní talířový ventil DN 160 z oceli opatřený práškovým nátěrem  vč. montážního kroužku z nerezové oceli. RAL dle arch. D+M</t>
  </si>
  <si>
    <t>501.209</t>
  </si>
  <si>
    <t>Přívodní talířový ventil DN 200 z oceli opatřený práškovým nátěrem  vč. montážního kroužku z nerezové oceli. RAL dle arch. D+M</t>
  </si>
  <si>
    <t>501.251</t>
  </si>
  <si>
    <t>Odvodní vyústka komfortní 1řadá s regulací vel. 425x75 včetně připojovací krabice s horním připojením - kruhové hrdlo pr.160mm,  z eloxovaného hliníku opatřená vypalovací barvou. RAL dle arch. D+M</t>
  </si>
  <si>
    <t>501.252</t>
  </si>
  <si>
    <t>Odvodní vyústka komfortní 1řadá s regulací vel. 425x125 včetně připojovací krabice s horním připojením - kruhové hrdlo pr.160mm,  z eloxovaného hliníku opatřená vypalovací barvou. RAL dle arch. D+M</t>
  </si>
  <si>
    <t>501.253</t>
  </si>
  <si>
    <t>Odvodní vyústka komfortní 1řadá s regulací vel. 425x125 včetně připojovací krabice s horním připojením - kruhové hrdlo pr.200mm,  z eloxovaného hliníku opatřená vypalovací barvou. RAL dle arch. D+M</t>
  </si>
  <si>
    <t>501.254</t>
  </si>
  <si>
    <t>Odvodní vyústka komfortní 1řadá s regulací vel. 425x225 včetně připojovací krabice s bočním připojením - kruhové hrdlo pr.250mm,  z eloxovaného hliníku opatřená vypalovací barvou. RAL dle arch. D+M</t>
  </si>
  <si>
    <t>501.255</t>
  </si>
  <si>
    <t>Odvodní vyústka komfortní 1řadá s regulací vel. 525x75 včetně připojovací krabice s horním připojením - kruhové hrdlo pr.160mm,  z eloxovaného hliníku opatřená vypalovací barvou. RAL dle arch. D+M</t>
  </si>
  <si>
    <t>501.256</t>
  </si>
  <si>
    <t>Odvodní talířový ventil DN 160 z oceli opatřený práškovým nátěrem  vč. montážního kroužku z nerezové oceli. RAL dle arch. D+M</t>
  </si>
  <si>
    <t>501.257</t>
  </si>
  <si>
    <t>Odvodní talířový ventil DN 200 z oceli opatřený práškovým nátěrem  vč. montážního kroužku z nerezové oceli. RAL dle arch. D+M</t>
  </si>
  <si>
    <t>501.451</t>
  </si>
  <si>
    <t>Požární klapka kruhová s atestem DN 160, požární odolnost 90 minut,  včetně servopohonu 230V se signalizací polohy termoelektrickým spouštěním. D+M</t>
  </si>
  <si>
    <t>Včetně příslušenství pro montáž dle montážního návodu výrobce.</t>
  </si>
  <si>
    <t>Včetně provedení protipožární ucpávky a dotěsnění protipožárním tmelem  s požární odolností odpovídající prostupu stavební konstrukce.</t>
  </si>
  <si>
    <t>viz D1.01.4c-01a Technická zpráva - příloha č.4 - část A</t>
  </si>
  <si>
    <t>Před realizací bude upřesněna požární odolnost PPK  dle požadavku PBŘ a způsobu zabudování PPK.</t>
  </si>
  <si>
    <t xml:space="preserve">Napájení zajistí profese ELE. </t>
  </si>
  <si>
    <t>Součástí dodávky profese, která napájí PPK, bude spojovací krabice  se svorkovnicí pro připojení napájecího kabelu.</t>
  </si>
  <si>
    <t>Uzavření PPK zajistí profese ELE na základě signálu od profese EPS.</t>
  </si>
  <si>
    <t>Monitoring polohy listu klapky zajistí profese MaR.</t>
  </si>
  <si>
    <t>Před objednáním PPK ověřit strany a připojení médii</t>
  </si>
  <si>
    <t>501.452</t>
  </si>
  <si>
    <t>Požární klapka kruhová s atestem DN 280, požární odolnost 90 minut,  včetně servopohonu 230V se signalizací polohy termoelektrickým spouštěním. D+M</t>
  </si>
  <si>
    <t>501.453</t>
  </si>
  <si>
    <t>Požární klapka čtyřhranná s atestem 355x200, požární odolnost 90 minut,  včetně servopohonu 230V se signalizací polohy termoelektrickým spouštěním. D+M</t>
  </si>
  <si>
    <t>501.454</t>
  </si>
  <si>
    <t>501.455</t>
  </si>
  <si>
    <t>501.456</t>
  </si>
  <si>
    <t>Požární klapka čtyřhranná s atestem 250x200, požární odolnost 90 minut,  včetně servopohonu 230V se signalizací polohy termoelektrickým spouštěním. D+M</t>
  </si>
  <si>
    <t>501.457</t>
  </si>
  <si>
    <t>501.601</t>
  </si>
  <si>
    <t>Zvukově izolovaná ohebná hadice DN 160. D+M</t>
  </si>
  <si>
    <t>501.602</t>
  </si>
  <si>
    <t>Zvukově izolovaná ohebná hadice DN 200. D+M</t>
  </si>
  <si>
    <t>501.603</t>
  </si>
  <si>
    <t>Zvukově izolovaná ohebná hadice DN 250. D+M</t>
  </si>
  <si>
    <t>501.701</t>
  </si>
  <si>
    <t>Potrubí kruhové pozinkované - spiro, třída těsnosti C,  tvarovky 30%  - průměru 100mm, včetně těsnícího a spojovacího materiálu. D+M</t>
  </si>
  <si>
    <t>501.702</t>
  </si>
  <si>
    <t>Potrubí kruhové pozinkované - spiro, třída těsnosti C,  tvarovky 30%  - průměru 125mm, včetně těsnícího a spojovacího materiálu. D+M</t>
  </si>
  <si>
    <t>501.703</t>
  </si>
  <si>
    <t>Potrubí kruhové pozinkované - spiro, třída těsnosti B,  tvarovky 30%  - průměru 125mm, včetně těsnícího a spojovacího materiálu. D+M</t>
  </si>
  <si>
    <t>501.704</t>
  </si>
  <si>
    <t>Potrubí kruhové pozinkované - spiro, třída těsnosti C,  tvarovky 30%  - průměru 160mm, včetně těsnícího a spojovacího materiálu. D+M</t>
  </si>
  <si>
    <t>501.705</t>
  </si>
  <si>
    <t>Potrubí kruhové pozinkované - spiro, třída těsnosti B,  tvarovky 30%  - průměru 160mm, včetně těsnícího a spojovacího materiálu. D+M</t>
  </si>
  <si>
    <t>501.706</t>
  </si>
  <si>
    <t>Potrubí kruhové pozinkované - spiro, třída těsnosti C,  tvarovky 30%  - průměru 200mm, včetně těsnícího a spojovacího materiálu. D+M</t>
  </si>
  <si>
    <t>501.707</t>
  </si>
  <si>
    <t>Potrubí kruhové pozinkované - spiro, třída těsnosti B,  tvarovky 30%  - průměru 200mm, včetně těsnícího a spojovacího materiálu. D+M</t>
  </si>
  <si>
    <t>501.708</t>
  </si>
  <si>
    <t>Potrubí kruhové pozinkované - spiro, třída těsnosti C,  tvarovky 30%  - průměru 250mm, včetně těsnícího a spojovacího materiálu. D+M</t>
  </si>
  <si>
    <t>501.709</t>
  </si>
  <si>
    <t>Potrubí kruhové pozinkované - spiro, třída těsnosti B,  tvarovky 30%  - průměru 250mm, včetně těsnícího a spojovacího materiálu. D+M</t>
  </si>
  <si>
    <t>501.710</t>
  </si>
  <si>
    <t>Potrubí kruhové pozinkované - spiro, třída těsnosti C,  tvarovky 30%  - průměru 280mm, včetně těsnícího a spojovacího materiálu. D+M</t>
  </si>
  <si>
    <t>501.711</t>
  </si>
  <si>
    <t>Potrubí kruhové pozinkované - spiro, třída těsnosti B,  tvarovky 30%  - průměru 280mm, včetně těsnícího a spojovacího materiálu. D+M</t>
  </si>
  <si>
    <t>501.712</t>
  </si>
  <si>
    <t>Potrubí kruhové pozinkované - spiro, třída těsnosti B,  tvarovky 30%  - průměru 315mm, včetně těsnícího a spojovacího materiálu. D+M</t>
  </si>
  <si>
    <t>501.801</t>
  </si>
  <si>
    <t>Potrubí čtyřhranné pozinkované rovné, sk. 1, třída těsnosti C,  včetně těsnícího a spojovacího materiálu. D+M</t>
  </si>
  <si>
    <t>Viz výkres číslo D1.01.4c-09a, D1.01.4c-10a, D1.01.4c-11a</t>
  </si>
  <si>
    <t>501.802</t>
  </si>
  <si>
    <t>Potrubí čtyřhranné pozinkované tvarovky, sk. 1, třída těsnosti C, včetně těsnícího a spojovacího materiálu, náběhových a vodících plechů. D+M</t>
  </si>
  <si>
    <t>501.803</t>
  </si>
  <si>
    <t>Potrubí čtyřhranné pozinkované rovné, sk. 1, třída těsnosti B,  včetně těsnícího a spojovacího materiálu. D+M</t>
  </si>
  <si>
    <t>Viz výkres číslo D1.01.4c-09a, D1.01.4c-10a, D1.01.4c-11a, D1.01.4c-11b,  D1.01.4c-12b</t>
  </si>
  <si>
    <t>501.804</t>
  </si>
  <si>
    <t>Potrubí čtyřhranné pozinkované tvarovky, sk. 1, třída těsnosti B, včetně těsnícího a spojovacího materiálu, náběhových a vodících plechů. D+M</t>
  </si>
  <si>
    <t>501.901</t>
  </si>
  <si>
    <t>Parotěsná tepelná izolace sání čerstvého vzduchu, tl. 25mm. D+M</t>
  </si>
  <si>
    <t>501.902</t>
  </si>
  <si>
    <t>Kaučuková tepelná izolace přívodu upraveného vzduchu a odvodu vzduchu ve strojovně,  tl. 25mm. D+M</t>
  </si>
  <si>
    <t>501.903</t>
  </si>
  <si>
    <t>Tepelná izolace přívodu upraveného vzduchu ve větraných prostorech, tl. 40mm  z minerální vlny s Al. polepem (izolace musí splňovat třídu reakce na oheň max. Bs-1). D+M</t>
  </si>
  <si>
    <t>Viz výkres číslo D1.01.4c-09a, D1.01.4c-10a</t>
  </si>
  <si>
    <t>361</t>
  </si>
  <si>
    <t>501.904</t>
  </si>
  <si>
    <t>Kaučuková tepelná izolace výfuku vzduchu, tl. 19mm. D+M</t>
  </si>
  <si>
    <t>501.905</t>
  </si>
  <si>
    <t>Požární izolace s odpovídající požární odolností (min. 45 minut). D+M</t>
  </si>
  <si>
    <t>501.991</t>
  </si>
  <si>
    <t>Hzs zařízení č. 501 - Lůžkové oddělení chirurgie - zednické výpomoci vrty, prostupy, drážky, přípomoci během transportu potrubí, koordinace vůči ostatním profesím, koordinace při etapizaci prací</t>
  </si>
  <si>
    <t>501.992</t>
  </si>
  <si>
    <t>Přesun hmot pro vzduchotechniku, výšky do 36 m</t>
  </si>
  <si>
    <t>501V.</t>
  </si>
  <si>
    <t>Zařízení č. 501V - Lůžkové oddělení chirurgie - vlhčení</t>
  </si>
  <si>
    <t>501V.001</t>
  </si>
  <si>
    <t>Parní zvlhčovač na sytou páru - nerezová ocel. Parní výkon = 39 kg/h. D+M</t>
  </si>
  <si>
    <t xml:space="preserve">Včetně:  distributoru z nerezové oceli (2 trubice) = 1ks,  montážní sady pro izolované stěny do 75mm = 1ks, </t>
  </si>
  <si>
    <t xml:space="preserve">servopohonu - nerez (s bezp. funkcí) = 1ks,  manometru do 6 bar - nerezová ocel = 1ks, </t>
  </si>
  <si>
    <t>plovákového odvaděče kondenzátu - nerez (do 4 bar) = 1ks.</t>
  </si>
  <si>
    <t>501V.991</t>
  </si>
  <si>
    <t>Hzs zařízení č. 501V - Lůžkové oddělení chirurgie - vlhčení - zednické výpomoci vrty, prostupy, drážky, přípomoci během transportu potrubí, koordinace vůči ostatním profesím, koordinace při etapizaci prací</t>
  </si>
  <si>
    <t>501V.992</t>
  </si>
  <si>
    <t>502.</t>
  </si>
  <si>
    <t>Zařízení č. 502 - Lůžkové oddělení cévní chirurgie</t>
  </si>
  <si>
    <t>502.001</t>
  </si>
  <si>
    <t>502.001a</t>
  </si>
  <si>
    <t>Provedení místní montáže klimajednotky pozice 502.001 ve strojovně VZT  techniky výrobce VZT jednotky.</t>
  </si>
  <si>
    <t>502.051</t>
  </si>
  <si>
    <t>Tlumič hluku kulisový 1120x1120x1500/4 vnitřní kulisy tl. 200 mm, v hygienickém provedení.  Minimální útlum hluku při frekvenci 250Hz = 35,0 dB. D+M</t>
  </si>
  <si>
    <t>502.052</t>
  </si>
  <si>
    <t>502.053</t>
  </si>
  <si>
    <t>502.054</t>
  </si>
  <si>
    <t>502.061</t>
  </si>
  <si>
    <t>Viz výkres číslo D1.01.4c-09b</t>
  </si>
  <si>
    <t>502.101</t>
  </si>
  <si>
    <t>502.1501</t>
  </si>
  <si>
    <t>502.1501a</t>
  </si>
  <si>
    <t>502.1502</t>
  </si>
  <si>
    <t>502.1502a</t>
  </si>
  <si>
    <t>502.1503</t>
  </si>
  <si>
    <t>502.1503a</t>
  </si>
  <si>
    <t>502.1504</t>
  </si>
  <si>
    <t>502.1504a</t>
  </si>
  <si>
    <t>502.1505</t>
  </si>
  <si>
    <t>502.1505a</t>
  </si>
  <si>
    <t>502.1506</t>
  </si>
  <si>
    <t>502.1506a</t>
  </si>
  <si>
    <t>502.1507</t>
  </si>
  <si>
    <t>502.1507a</t>
  </si>
  <si>
    <t>502.1508</t>
  </si>
  <si>
    <t>502.1508a</t>
  </si>
  <si>
    <t>502.1509</t>
  </si>
  <si>
    <t>502.1509a</t>
  </si>
  <si>
    <t>502.1510</t>
  </si>
  <si>
    <t>502.1510a</t>
  </si>
  <si>
    <t>Tlumič hluku pro útlum hluku za regulátorem průtoku DN 160mm, délka 1000mm. D+M</t>
  </si>
  <si>
    <t>502.1511</t>
  </si>
  <si>
    <t>502.1511a</t>
  </si>
  <si>
    <t>502.201</t>
  </si>
  <si>
    <t>502.202</t>
  </si>
  <si>
    <t>502.203</t>
  </si>
  <si>
    <t>Přívodní anemostat pro průtok 210m3/h, včetně připojovací krabice  s bočním připojením, kruhové hrdlo s regulační klapkou pr.160mm. D+M</t>
  </si>
  <si>
    <t>502.204</t>
  </si>
  <si>
    <t>Přívodní anemostat pro průtok 240m3/h, včetně připojovací krabice  s bočním připojením, kruhové hrdlo s regulační klapkou pr.200mm. D+M</t>
  </si>
  <si>
    <t>502.205</t>
  </si>
  <si>
    <t>Přívodní anemostat pro průtok 390m3/h, včetně připojovací krabice  s bočním připojením, kruhové hrdlo s regulační klapkou pr.200mm. D+M</t>
  </si>
  <si>
    <t>502.206</t>
  </si>
  <si>
    <t>502.207</t>
  </si>
  <si>
    <t>502.208</t>
  </si>
  <si>
    <t>502.209</t>
  </si>
  <si>
    <t>502.210</t>
  </si>
  <si>
    <t>502.251</t>
  </si>
  <si>
    <t>Odvodní anemostat pro průtok 400m3/h, včetně připojovací krabice  s bočním připojením, kruhové hrdlo s regulační klapkou pr.200mm. D+M</t>
  </si>
  <si>
    <t>502.252</t>
  </si>
  <si>
    <t>502.253</t>
  </si>
  <si>
    <t>502.254</t>
  </si>
  <si>
    <t>502.255</t>
  </si>
  <si>
    <t>502.256</t>
  </si>
  <si>
    <t>502.257</t>
  </si>
  <si>
    <t>502.451</t>
  </si>
  <si>
    <t>502.452</t>
  </si>
  <si>
    <t>502.453</t>
  </si>
  <si>
    <t>502.454</t>
  </si>
  <si>
    <t>502.455</t>
  </si>
  <si>
    <t>502.456</t>
  </si>
  <si>
    <t>502.457</t>
  </si>
  <si>
    <t>502.601</t>
  </si>
  <si>
    <t>97,5</t>
  </si>
  <si>
    <t>502.602</t>
  </si>
  <si>
    <t>502.603</t>
  </si>
  <si>
    <t>502.701</t>
  </si>
  <si>
    <t>502.702</t>
  </si>
  <si>
    <t>502.703</t>
  </si>
  <si>
    <t>502.704</t>
  </si>
  <si>
    <t>502.705</t>
  </si>
  <si>
    <t>502.706</t>
  </si>
  <si>
    <t>502.707</t>
  </si>
  <si>
    <t>502.708</t>
  </si>
  <si>
    <t>502.709</t>
  </si>
  <si>
    <t>502.710</t>
  </si>
  <si>
    <t>502.711</t>
  </si>
  <si>
    <t>502.712</t>
  </si>
  <si>
    <t>502.801</t>
  </si>
  <si>
    <t>Viz výkres číslo D1.01.4c-09b, D1.01.4c-10b, D1.01.4c-11b</t>
  </si>
  <si>
    <t>502.802</t>
  </si>
  <si>
    <t>502.803</t>
  </si>
  <si>
    <t>Viz výkres číslo D1.01.4c-09b, D1.01.4c-10b, D1.01.4c-11a, D1.01.4c-11b,  D1.01.4c-12a</t>
  </si>
  <si>
    <t>502.804</t>
  </si>
  <si>
    <t>502.901</t>
  </si>
  <si>
    <t>502.902</t>
  </si>
  <si>
    <t>502.903</t>
  </si>
  <si>
    <t>Viz výkres číslo D1.01.4c-09b, D1.01.4c-10b</t>
  </si>
  <si>
    <t>502.904</t>
  </si>
  <si>
    <t>502.905</t>
  </si>
  <si>
    <t>502.991</t>
  </si>
  <si>
    <t>Hzs zařízení č. 502 - Lůžkové oddělení chirurgie - zednické výpomoci vrty, prostupy, drážky, přípomoci během transportu potrubí, koordinace vůči ostatním profesím, koordinace při etapizaci prací</t>
  </si>
  <si>
    <t>502.992</t>
  </si>
  <si>
    <t>502V.</t>
  </si>
  <si>
    <t>Zařízení č. 502V - Lůžkové oddělení cévní chirurgie - vlhčení</t>
  </si>
  <si>
    <t>502V.001</t>
  </si>
  <si>
    <t>502V.991</t>
  </si>
  <si>
    <t>Hzs zařízení č. 502V - Lůžkové oddělení cévní chirurgie - vlhčení - zednické výpomoci vrty, prostupy, drážky, přípomoci během transportu potrubí, koordinace vůči ostatním profesím, koordinace při etapizaci prací</t>
  </si>
  <si>
    <t>502V.992</t>
  </si>
  <si>
    <t>601.</t>
  </si>
  <si>
    <t>Zařízení č. 601 - Lůžkové oddělení chirurgie</t>
  </si>
  <si>
    <t>601.001</t>
  </si>
  <si>
    <t>601.001a</t>
  </si>
  <si>
    <t>Provedení místní montáže klimajednotky pozice 601.001 ve strojovně VZT  techniky výrobce VZT jednotky.</t>
  </si>
  <si>
    <t>601.051</t>
  </si>
  <si>
    <t>601.052</t>
  </si>
  <si>
    <t>601.053</t>
  </si>
  <si>
    <t>601.054</t>
  </si>
  <si>
    <t>601.061</t>
  </si>
  <si>
    <t>344</t>
  </si>
  <si>
    <t>Viz výkres číslo D1.01.4c-10a</t>
  </si>
  <si>
    <t>601.101</t>
  </si>
  <si>
    <t>601.161</t>
  </si>
  <si>
    <t>Regulátor proměného průtoku vzduchu 400x200mm, včetně servopohonu 24V. D+M</t>
  </si>
  <si>
    <t>348</t>
  </si>
  <si>
    <t>601.161a</t>
  </si>
  <si>
    <t>Tlumič hluku pro útlum hluku za regulátorem průtoku 400x200mm, délka 1500mm. D+M</t>
  </si>
  <si>
    <t>350</t>
  </si>
  <si>
    <t>601.162</t>
  </si>
  <si>
    <t>352</t>
  </si>
  <si>
    <t>601.162a</t>
  </si>
  <si>
    <t>354</t>
  </si>
  <si>
    <t>601.163</t>
  </si>
  <si>
    <t>356</t>
  </si>
  <si>
    <t>601.163a</t>
  </si>
  <si>
    <t>358</t>
  </si>
  <si>
    <t>601.164</t>
  </si>
  <si>
    <t>360</t>
  </si>
  <si>
    <t>601.164a</t>
  </si>
  <si>
    <t>362</t>
  </si>
  <si>
    <t>601.165</t>
  </si>
  <si>
    <t>364</t>
  </si>
  <si>
    <t>601.165a</t>
  </si>
  <si>
    <t>366</t>
  </si>
  <si>
    <t>601.166</t>
  </si>
  <si>
    <t>368</t>
  </si>
  <si>
    <t>601.166a</t>
  </si>
  <si>
    <t>370</t>
  </si>
  <si>
    <t>601.167</t>
  </si>
  <si>
    <t>372</t>
  </si>
  <si>
    <t>601.167a</t>
  </si>
  <si>
    <t>374</t>
  </si>
  <si>
    <t>601.168</t>
  </si>
  <si>
    <t>376</t>
  </si>
  <si>
    <t>601.168a</t>
  </si>
  <si>
    <t>378</t>
  </si>
  <si>
    <t>601.169</t>
  </si>
  <si>
    <t>380</t>
  </si>
  <si>
    <t>601.169a</t>
  </si>
  <si>
    <t>382</t>
  </si>
  <si>
    <t>601.201</t>
  </si>
  <si>
    <t>Přívodní anemostat pro průtok 100m3/h, včetně připojovací krabice  s bočním připojením, kruhové hrdlo s regulační klapkou pr.160mm. D+M</t>
  </si>
  <si>
    <t>384</t>
  </si>
  <si>
    <t>601.202</t>
  </si>
  <si>
    <t>386</t>
  </si>
  <si>
    <t>601.203</t>
  </si>
  <si>
    <t>Přívodní anemostat pro průtok do 300m3/h, včetně připojovací krabice  s bočním připojením, kruhové hrdlo s regulační klapkou pr.200mm. D+M</t>
  </si>
  <si>
    <t>388</t>
  </si>
  <si>
    <t>601.204</t>
  </si>
  <si>
    <t>390</t>
  </si>
  <si>
    <t>601.205</t>
  </si>
  <si>
    <t>392</t>
  </si>
  <si>
    <t>601.206</t>
  </si>
  <si>
    <t>394</t>
  </si>
  <si>
    <t>601.207</t>
  </si>
  <si>
    <t>396</t>
  </si>
  <si>
    <t>601.208</t>
  </si>
  <si>
    <t>398</t>
  </si>
  <si>
    <t>601.209</t>
  </si>
  <si>
    <t>400</t>
  </si>
  <si>
    <t>601.210</t>
  </si>
  <si>
    <t>402</t>
  </si>
  <si>
    <t>601.251</t>
  </si>
  <si>
    <t>Odvodní anemostat pro průtok 300m3/h, včetně připojovací krabice  s bočním připojením, kruhové hrdlo s regulační klapkou pr.200mm. D+M</t>
  </si>
  <si>
    <t>404</t>
  </si>
  <si>
    <t>601.252</t>
  </si>
  <si>
    <t>406</t>
  </si>
  <si>
    <t>601.253</t>
  </si>
  <si>
    <t>408</t>
  </si>
  <si>
    <t>601.254</t>
  </si>
  <si>
    <t>410</t>
  </si>
  <si>
    <t>601.255</t>
  </si>
  <si>
    <t>Odvodní vyústka komfortní 1řadá s regulací vel. 425x225 včetně připojovací krabice s bočním připojením - kruhové hrdlo pr.200mm,  z eloxovaného hliníku opatřená vypalovací barvou. RAL dle arch. D+M</t>
  </si>
  <si>
    <t>412</t>
  </si>
  <si>
    <t>601.256</t>
  </si>
  <si>
    <t>414</t>
  </si>
  <si>
    <t>601.257</t>
  </si>
  <si>
    <t>416</t>
  </si>
  <si>
    <t>601.258</t>
  </si>
  <si>
    <t>418</t>
  </si>
  <si>
    <t>601.451</t>
  </si>
  <si>
    <t>601.452</t>
  </si>
  <si>
    <t>422</t>
  </si>
  <si>
    <t>601.453</t>
  </si>
  <si>
    <t>424</t>
  </si>
  <si>
    <t>601.454</t>
  </si>
  <si>
    <t>Požární klapka čtyřhranná s atestem 450x200, požární odolnost 90 minut,  včetně servopohonu 230V se signalizací polohy termoelektrickým spouštěním. D+M</t>
  </si>
  <si>
    <t>426</t>
  </si>
  <si>
    <t>601.455</t>
  </si>
  <si>
    <t>428</t>
  </si>
  <si>
    <t>601.456</t>
  </si>
  <si>
    <t>430</t>
  </si>
  <si>
    <t>601.457</t>
  </si>
  <si>
    <t>Požární klapka čtyřhranná s atestem 355x180, požární odolnost 90 minut,  včetně servopohonu 230V se signalizací polohy termoelektrickým spouštěním. D+M</t>
  </si>
  <si>
    <t>432</t>
  </si>
  <si>
    <t>601.601</t>
  </si>
  <si>
    <t>434</t>
  </si>
  <si>
    <t>601.602</t>
  </si>
  <si>
    <t>436</t>
  </si>
  <si>
    <t>34,5</t>
  </si>
  <si>
    <t>601.701</t>
  </si>
  <si>
    <t>438</t>
  </si>
  <si>
    <t>601.702</t>
  </si>
  <si>
    <t>440</t>
  </si>
  <si>
    <t>601.703</t>
  </si>
  <si>
    <t>442</t>
  </si>
  <si>
    <t>601.704</t>
  </si>
  <si>
    <t>444</t>
  </si>
  <si>
    <t>601.705</t>
  </si>
  <si>
    <t>446</t>
  </si>
  <si>
    <t>601.706</t>
  </si>
  <si>
    <t>448</t>
  </si>
  <si>
    <t>601.707</t>
  </si>
  <si>
    <t>450</t>
  </si>
  <si>
    <t>601.708</t>
  </si>
  <si>
    <t>452</t>
  </si>
  <si>
    <t>601.709</t>
  </si>
  <si>
    <t>454</t>
  </si>
  <si>
    <t>601.710</t>
  </si>
  <si>
    <t>456</t>
  </si>
  <si>
    <t>601.711</t>
  </si>
  <si>
    <t>458</t>
  </si>
  <si>
    <t>601.801</t>
  </si>
  <si>
    <t>460</t>
  </si>
  <si>
    <t>Viz výkres číslo D1.01.4c-10a, D1.01.4c-11a</t>
  </si>
  <si>
    <t>601.802</t>
  </si>
  <si>
    <t>462</t>
  </si>
  <si>
    <t>601.803</t>
  </si>
  <si>
    <t>464</t>
  </si>
  <si>
    <t>Viz výkres číslo D1.01.4c-10a, D1.01.4c-11a, D1.01.4c-11b,  D1.01.4c-12b</t>
  </si>
  <si>
    <t>601.804</t>
  </si>
  <si>
    <t>466</t>
  </si>
  <si>
    <t>601.901</t>
  </si>
  <si>
    <t>468</t>
  </si>
  <si>
    <t>601.902</t>
  </si>
  <si>
    <t>470</t>
  </si>
  <si>
    <t>601.903</t>
  </si>
  <si>
    <t>472</t>
  </si>
  <si>
    <t>601.904</t>
  </si>
  <si>
    <t>474</t>
  </si>
  <si>
    <t>601.905</t>
  </si>
  <si>
    <t>476</t>
  </si>
  <si>
    <t>601.991</t>
  </si>
  <si>
    <t>Hzs zařízení č. 601 - Lůžkové oddělení chirurgie - zednické výpomoci vrty, prostupy, drážky, přípomoci během transportu potrubí, koordinace vůči ostatním profesím, koordinace při etapizaci prací</t>
  </si>
  <si>
    <t>478</t>
  </si>
  <si>
    <t>601.992</t>
  </si>
  <si>
    <t>480</t>
  </si>
  <si>
    <t>601V.</t>
  </si>
  <si>
    <t>Zařízení č. 601V - Lůžkové oddělení chirurgie - vlhčení</t>
  </si>
  <si>
    <t>601V.001</t>
  </si>
  <si>
    <t>482</t>
  </si>
  <si>
    <t>601V.991</t>
  </si>
  <si>
    <t>Hzs zařízení č. 601V - Lůžkové oddělení chirurgie - vlhčení - zednické výpomoci vrty, prostupy, drážky, přípomoci během transportu potrubí, koordinace vůči ostatním profesím, koordinace při etapizaci prací</t>
  </si>
  <si>
    <t>484</t>
  </si>
  <si>
    <t>601V.992</t>
  </si>
  <si>
    <t>486</t>
  </si>
  <si>
    <t>602.</t>
  </si>
  <si>
    <t>Zařízení č. 602 - Lůžkové oddělení cévní chirurgie</t>
  </si>
  <si>
    <t>602.001</t>
  </si>
  <si>
    <t>Vzduchotechnická rekuperační jednotka ve vnitřním hygienickém provedení  s deskovým rekuperátorem.  Množství vzduchu V = 6750/6750 m3/h. Tlaková ztráta 550/550 Pa. D+M</t>
  </si>
  <si>
    <t>488</t>
  </si>
  <si>
    <t>602.001a</t>
  </si>
  <si>
    <t>Provedení místní montáže klimajednotky pozice 602.001 ve strojovně VZT  techniky výrobce VZT jednotky.</t>
  </si>
  <si>
    <t>490</t>
  </si>
  <si>
    <t>602.051</t>
  </si>
  <si>
    <t>Obloukový (kulisový) tlumič hluku pro čtyřhranné potrubí 630x630. Délka hrany x = 150mm. Délka hrany y = 150mm,  v hygienickém provedení.  Minimální útlum hluku při frekvenci 250Hz = 19,0 dB. D+M</t>
  </si>
  <si>
    <t>492</t>
  </si>
  <si>
    <t>602.052</t>
  </si>
  <si>
    <t>Tlumič hluku kulisový 900x560x2000/2 vnitřní kulisy tl. 200 mm, v hygienickém provedení.  Minimální útlum hluku při frekvenci 250Hz = 18,0 dB. D+M</t>
  </si>
  <si>
    <t>494</t>
  </si>
  <si>
    <t>602.053</t>
  </si>
  <si>
    <t>Tlumič hluku kulisový 1120x800x1000/7 vnitřní kulisy tl. 100 mm. Minimální útlum hluku při frekvenci 250Hz = 21,0 dB. D+M</t>
  </si>
  <si>
    <t>496</t>
  </si>
  <si>
    <t>602.054</t>
  </si>
  <si>
    <t>Obloukový (kulisový) tlumič hluku pro čtyřhranné potrubí 1120x800. Délka hrany x = 450mm. Délka hrany y = 150mm. Minimální útlum hluku při frekvenci 250Hz = 30,0 dB. D+M</t>
  </si>
  <si>
    <t>498</t>
  </si>
  <si>
    <t>602.055</t>
  </si>
  <si>
    <t>Tlumič hluku kulisový 1120x900x1500/7 vnitřní kulisy tl. 100 mm. Minimální útlum hluku při frekvenci 250Hz = 28,0 dB. D+M</t>
  </si>
  <si>
    <t>500</t>
  </si>
  <si>
    <t>602.061</t>
  </si>
  <si>
    <t>502</t>
  </si>
  <si>
    <t>Viz výkres číslo D1.01.4c-10b</t>
  </si>
  <si>
    <t>602.101</t>
  </si>
  <si>
    <t>504</t>
  </si>
  <si>
    <t>602.161</t>
  </si>
  <si>
    <t>Regulátor proměného průtoku vzduchu 500x200mm, včetně servopohonu 24V. D+M</t>
  </si>
  <si>
    <t>506</t>
  </si>
  <si>
    <t>602.161a</t>
  </si>
  <si>
    <t>Tlumič hluku pro útlum hluku za regulátorem průtoku 500x200mm, délka 1500mm. D+M</t>
  </si>
  <si>
    <t>508</t>
  </si>
  <si>
    <t>602.162</t>
  </si>
  <si>
    <t>510</t>
  </si>
  <si>
    <t>602.162a</t>
  </si>
  <si>
    <t>602.163</t>
  </si>
  <si>
    <t>514</t>
  </si>
  <si>
    <t>602.163a</t>
  </si>
  <si>
    <t>516</t>
  </si>
  <si>
    <t>602.164</t>
  </si>
  <si>
    <t>518</t>
  </si>
  <si>
    <t>602.164a</t>
  </si>
  <si>
    <t>520</t>
  </si>
  <si>
    <t>602.165</t>
  </si>
  <si>
    <t>522</t>
  </si>
  <si>
    <t>602.165a</t>
  </si>
  <si>
    <t>524</t>
  </si>
  <si>
    <t>602.166</t>
  </si>
  <si>
    <t>526</t>
  </si>
  <si>
    <t>602.166a</t>
  </si>
  <si>
    <t>528</t>
  </si>
  <si>
    <t>602.167</t>
  </si>
  <si>
    <t>530</t>
  </si>
  <si>
    <t>602.167a</t>
  </si>
  <si>
    <t>532</t>
  </si>
  <si>
    <t>602.168</t>
  </si>
  <si>
    <t>534</t>
  </si>
  <si>
    <t>602.168a</t>
  </si>
  <si>
    <t>536</t>
  </si>
  <si>
    <t>602.201</t>
  </si>
  <si>
    <t>538</t>
  </si>
  <si>
    <t>602.202</t>
  </si>
  <si>
    <t>540</t>
  </si>
  <si>
    <t>602.203</t>
  </si>
  <si>
    <t>Přívodní anemostat pro průtok do 210m3/h, včetně připojovací krabice  s bočním připojením, kruhové hrdlo s regulační klapkou pr.160mm. D+M</t>
  </si>
  <si>
    <t>542</t>
  </si>
  <si>
    <t>602.204</t>
  </si>
  <si>
    <t>544</t>
  </si>
  <si>
    <t>602.205</t>
  </si>
  <si>
    <t>546</t>
  </si>
  <si>
    <t>602.206</t>
  </si>
  <si>
    <t>548</t>
  </si>
  <si>
    <t>602.207</t>
  </si>
  <si>
    <t>550</t>
  </si>
  <si>
    <t>602.208</t>
  </si>
  <si>
    <t>552</t>
  </si>
  <si>
    <t>602.251</t>
  </si>
  <si>
    <t>554</t>
  </si>
  <si>
    <t>602.252</t>
  </si>
  <si>
    <t>556</t>
  </si>
  <si>
    <t>602.253</t>
  </si>
  <si>
    <t>558</t>
  </si>
  <si>
    <t>602.254</t>
  </si>
  <si>
    <t>560</t>
  </si>
  <si>
    <t>602.255</t>
  </si>
  <si>
    <t>562</t>
  </si>
  <si>
    <t>602.255.1</t>
  </si>
  <si>
    <t>564</t>
  </si>
  <si>
    <t>602.451</t>
  </si>
  <si>
    <t>566</t>
  </si>
  <si>
    <t>602.452</t>
  </si>
  <si>
    <t>568</t>
  </si>
  <si>
    <t>602.453</t>
  </si>
  <si>
    <t>570</t>
  </si>
  <si>
    <t>602.454</t>
  </si>
  <si>
    <t>572</t>
  </si>
  <si>
    <t>602.455</t>
  </si>
  <si>
    <t>574</t>
  </si>
  <si>
    <t>602.456</t>
  </si>
  <si>
    <t>576</t>
  </si>
  <si>
    <t>602.457</t>
  </si>
  <si>
    <t>578</t>
  </si>
  <si>
    <t>602.601</t>
  </si>
  <si>
    <t>580</t>
  </si>
  <si>
    <t>602.602</t>
  </si>
  <si>
    <t>582</t>
  </si>
  <si>
    <t>602.701</t>
  </si>
  <si>
    <t>584</t>
  </si>
  <si>
    <t>602.702</t>
  </si>
  <si>
    <t>586</t>
  </si>
  <si>
    <t>602.703</t>
  </si>
  <si>
    <t>588</t>
  </si>
  <si>
    <t>602.704</t>
  </si>
  <si>
    <t>590</t>
  </si>
  <si>
    <t>602.705</t>
  </si>
  <si>
    <t>592</t>
  </si>
  <si>
    <t>602.706</t>
  </si>
  <si>
    <t>594</t>
  </si>
  <si>
    <t>602.707</t>
  </si>
  <si>
    <t>596</t>
  </si>
  <si>
    <t>602.708</t>
  </si>
  <si>
    <t>598</t>
  </si>
  <si>
    <t>602.709</t>
  </si>
  <si>
    <t>600</t>
  </si>
  <si>
    <t>602.710</t>
  </si>
  <si>
    <t>602</t>
  </si>
  <si>
    <t>602.711</t>
  </si>
  <si>
    <t>604</t>
  </si>
  <si>
    <t>602.801</t>
  </si>
  <si>
    <t>606</t>
  </si>
  <si>
    <t>Viz výkres číslo D1.01.4c-10b, D1.01.4c-11b</t>
  </si>
  <si>
    <t>602.802</t>
  </si>
  <si>
    <t>608</t>
  </si>
  <si>
    <t>602.803</t>
  </si>
  <si>
    <t>610</t>
  </si>
  <si>
    <t>Viz výkres číslo D1.01.4c-10b, D1.01.4c-11a, D1.01.4c-11b</t>
  </si>
  <si>
    <t>602.804</t>
  </si>
  <si>
    <t>612</t>
  </si>
  <si>
    <t>Viz výkres číslo D1.01.4c-10a, D1.01.4c-11a, D1.01.4c-11b</t>
  </si>
  <si>
    <t>602.901</t>
  </si>
  <si>
    <t>614</t>
  </si>
  <si>
    <t>602.902</t>
  </si>
  <si>
    <t>616</t>
  </si>
  <si>
    <t>602.903</t>
  </si>
  <si>
    <t>618</t>
  </si>
  <si>
    <t>602.904</t>
  </si>
  <si>
    <t>620</t>
  </si>
  <si>
    <t>622</t>
  </si>
  <si>
    <t>602.991</t>
  </si>
  <si>
    <t>Hzs zařízení č. 602 - Lůžkové oddělení chirurgie - zednické výpomoci vrty, prostupy, drážky, přípomoci během transportu potrubí, koordinace vůči ostatním profesím, koordinace při etapizaci prací</t>
  </si>
  <si>
    <t>624</t>
  </si>
  <si>
    <t>602.992</t>
  </si>
  <si>
    <t>626</t>
  </si>
  <si>
    <t>602V.</t>
  </si>
  <si>
    <t>Zařízení č. 602V - Lůžkové oddělení cévní chirurgie - vlhčení</t>
  </si>
  <si>
    <t>602V.001</t>
  </si>
  <si>
    <t>Parní zvlhčovač na sytou páru - nerezová ocel. Parní výkon = 37 kg/h. D+M</t>
  </si>
  <si>
    <t>628</t>
  </si>
  <si>
    <t>602V.991</t>
  </si>
  <si>
    <t>Hzs zařízení č. 602V - Lůžkové oddělení cévní chirurgie - vlhčení - zednické výpomoci vrty, prostupy, drážky, přípomoci během transportu potrubí, koordinace vůči ostatním profesím, koordinace při etapizaci prací</t>
  </si>
  <si>
    <t>630</t>
  </si>
  <si>
    <t>602V.992</t>
  </si>
  <si>
    <t>632</t>
  </si>
  <si>
    <t>FC01.</t>
  </si>
  <si>
    <t>Zařízení č. FC01 - Chlazení místností (do 3,1 kW)</t>
  </si>
  <si>
    <t>FC01.001</t>
  </si>
  <si>
    <t>Kazetová chladící jednotka včetně čerpadla kondenzátu.  Chladící výkon do 3,1 kW. D+M</t>
  </si>
  <si>
    <t>634</t>
  </si>
  <si>
    <t>Rozměr jednotky 575 x 575mm</t>
  </si>
  <si>
    <t>2-trubkové provedení - chlazení</t>
  </si>
  <si>
    <t>EC motorventilátor</t>
  </si>
  <si>
    <t>Barevné provedení čelní desky RAL dle architekta.</t>
  </si>
  <si>
    <t>Zařízení bude monitorované, napájené i ovládané profesí MaR.  Profese MaR zajistí napájení a ovládání čerpadla kondenzátu.</t>
  </si>
  <si>
    <t>Profese CHL zajistí napojení jednotky na chladnou vodu o teplotním spádu 7/13 °C. Regulační uzel je součástí dodávky profese CHL.</t>
  </si>
  <si>
    <t>Odvod kondenzátu zajistí profese ZTI. Kazetová chladící jednotka je vybavena sběrnou vaničkou pro záchyt vzniklého kondenzátu.</t>
  </si>
  <si>
    <t>Viz výkres číslo D1.01.4c-09a, D1.01.4c-09b, D1.01.4c-10a, D1.01.4c-10b</t>
  </si>
  <si>
    <t>FC01.991</t>
  </si>
  <si>
    <t>Hzs zařízení č. FC01 - Chlazení místností (do 3,1 kW) - zednické výpomoci vrty, prostupy, drážky, přípomoci během transportu potrubí, koordinace vůči ostatním profesím, koordinace při etapizaci prací</t>
  </si>
  <si>
    <t>636</t>
  </si>
  <si>
    <t>FC01.992</t>
  </si>
  <si>
    <t>Přesun hmot pro vzduchotechniku, výšky do 24 m</t>
  </si>
  <si>
    <t>638</t>
  </si>
  <si>
    <t>FC02.</t>
  </si>
  <si>
    <t>Zařízení č. FC02 - Chlazení místností (do 6,7 kW)</t>
  </si>
  <si>
    <t>FC02.001</t>
  </si>
  <si>
    <t>Kazetová chladící jednotka včetně čerpadla kondenzátu.  Chladící výkon do 6,7 kW. D+M</t>
  </si>
  <si>
    <t>640</t>
  </si>
  <si>
    <t>FC02.991</t>
  </si>
  <si>
    <t>Hzs zařízení č. FC02 - Chlazení místností (do 6,7 kW) - zednické výpomoci vrty, prostupy, drážky, přípomoci během transportu potrubí, koordinace vůči ostatním profesím, koordinace při etapizaci prací</t>
  </si>
  <si>
    <t>642</t>
  </si>
  <si>
    <t>FC02.992</t>
  </si>
  <si>
    <t>644</t>
  </si>
  <si>
    <t>FC03.</t>
  </si>
  <si>
    <t>Zařízení č. FC03 - Chlazení místností (do 4,3 kW)</t>
  </si>
  <si>
    <t>FC03.001</t>
  </si>
  <si>
    <t>Kazetová chladící jednotka včetně čerpadla kondenzátu.  Chladící výkon do 4,3 kW. D+M</t>
  </si>
  <si>
    <t>646</t>
  </si>
  <si>
    <t>FC03.991</t>
  </si>
  <si>
    <t>Hzs zařízení č. FC03 - Chlazení místností (do 4,3 kW) - zednické výpomoci vrty, prostupy, drážky, přípomoci během transportu potrubí, koordinace vůči ostatním profesím, koordinace při etapizaci prací</t>
  </si>
  <si>
    <t>648</t>
  </si>
  <si>
    <t>FC03.992</t>
  </si>
  <si>
    <t>650</t>
  </si>
  <si>
    <t>FC11.</t>
  </si>
  <si>
    <t>Zařízení č. FC11 - Chlazení místností (do 1,5 kW)</t>
  </si>
  <si>
    <t>FC11.001</t>
  </si>
  <si>
    <t>Kanálová chladící jednotka včetně čerpadla kondenzátu.  Chladící výkon do 1,5 kW. D+M</t>
  </si>
  <si>
    <t>652</t>
  </si>
  <si>
    <t>včetně plastové elektroskříně se svorkovnicí, pružného nástavce na výdechu</t>
  </si>
  <si>
    <t>cirkulace, 2-trubkové provedení - chlazení</t>
  </si>
  <si>
    <t xml:space="preserve">podstropní provedení </t>
  </si>
  <si>
    <t>Odvod kondenzátu zajistí profese ZTI. Kanálová chladící jednotka je vybavena sběrnou vaničkou pro záchyt vzniklého kondenzátu.</t>
  </si>
  <si>
    <t>FC11.051</t>
  </si>
  <si>
    <t>Tlumič hluku pro FCU, výlep potrubí 800x200-900, hluková izolace tl. 50mm  s kašírovaným plátnem. D+M</t>
  </si>
  <si>
    <t>654</t>
  </si>
  <si>
    <t>FC11.201</t>
  </si>
  <si>
    <t>Přívodní vyústka komfortní 2řadá s nastavitelnými lamelami vel. 1000x200,  z eloxovaného hliníku opatřená vypalovací barvou. RAL dle arch. D+M</t>
  </si>
  <si>
    <t>656</t>
  </si>
  <si>
    <t>FC11.251</t>
  </si>
  <si>
    <t>Odvodní vyústka komfortní 1řadá vel. 525x225,  z eloxovaného hliníku opatřená vypalovací barvou. RAL dle arch. D+M</t>
  </si>
  <si>
    <t>658</t>
  </si>
  <si>
    <t>FC11.801</t>
  </si>
  <si>
    <t>660</t>
  </si>
  <si>
    <t>FC11.802</t>
  </si>
  <si>
    <t>Potrubí čtyřhranné pozinkované tvarovky, sk. 1, třída těsnosti B, včetně těsnícího a spojovacího materiálu. D+M</t>
  </si>
  <si>
    <t>662</t>
  </si>
  <si>
    <t>FC11.901</t>
  </si>
  <si>
    <t>Tepelná izolace přívodu upraveného vzduchu ve větraných prostorech,  tl. 40mm z minerální vlny s Al. polepem  (izolace musí splňovat třídu reakce na oheň max. Bs-1). D+M</t>
  </si>
  <si>
    <t>664</t>
  </si>
  <si>
    <t>FC11.991</t>
  </si>
  <si>
    <t>Hzs zařízení č. FC11 - Chlazení místností (do 1,5 kW) - zednické výpomoci vrty, prostupy, drážky, přípomoci během transportu potrubí, koordinace vůči ostatním profesím, koordinace při etapizaci prací</t>
  </si>
  <si>
    <t>666</t>
  </si>
  <si>
    <t>FC11.992</t>
  </si>
  <si>
    <t>668</t>
  </si>
  <si>
    <t>FC12.</t>
  </si>
  <si>
    <t>Zařízení č. FC12 - Chlazení místností (do 1,7 kW)</t>
  </si>
  <si>
    <t>FC12.001</t>
  </si>
  <si>
    <t>670</t>
  </si>
  <si>
    <t>FC12.051</t>
  </si>
  <si>
    <t>672</t>
  </si>
  <si>
    <t>FC12.201</t>
  </si>
  <si>
    <t>674</t>
  </si>
  <si>
    <t>FC12.251</t>
  </si>
  <si>
    <t>676</t>
  </si>
  <si>
    <t>FC12.801</t>
  </si>
  <si>
    <t>678</t>
  </si>
  <si>
    <t>3,5</t>
  </si>
  <si>
    <t>FC12.802</t>
  </si>
  <si>
    <t>680</t>
  </si>
  <si>
    <t>FC12.901</t>
  </si>
  <si>
    <t>682</t>
  </si>
  <si>
    <t>FC12.991</t>
  </si>
  <si>
    <t>Hzs zařízení č. FC12 - Chlazení místností (do 1,7 kW) - zednické výpomoci vrty, prostupy, drážky, přípomoci během transportu potrubí, koordinace vůči ostatním profesím, koordinace při etapizaci prací</t>
  </si>
  <si>
    <t>684</t>
  </si>
  <si>
    <t>343</t>
  </si>
  <si>
    <t>FC12.992</t>
  </si>
  <si>
    <t>686</t>
  </si>
  <si>
    <t>P002.</t>
  </si>
  <si>
    <t>Zařízení č. P002 - Požární větrání CHÚC B - Z</t>
  </si>
  <si>
    <t>P002.204</t>
  </si>
  <si>
    <t>Přívodní výustka komfortní 1řadá vel. 425x225 včetně připojovací krabice s horním připojením - kruhové hrdlo pr.250mm, z eloxovaného hliníku opatřená vypalovací barvou. RAL dle arch. D+M</t>
  </si>
  <si>
    <t>688</t>
  </si>
  <si>
    <t>Viz výkres číslo D1.01.4c-08a</t>
  </si>
  <si>
    <t>345</t>
  </si>
  <si>
    <t>P002.205</t>
  </si>
  <si>
    <t>Přívodní výustka komfortní 1řadá vel. 425x325 včetně připojovací krabice s horním připojením - kruhové hrdlo pr.250mm, z eloxovaného hliníku opatřená vypalovací barvou. RAL dle arch. D+M</t>
  </si>
  <si>
    <t>690</t>
  </si>
  <si>
    <t>P002.254</t>
  </si>
  <si>
    <t>Odvodní výustka komfortní 1řadá vel. 425x225 včetně připojovací krabice s horním připojením - kruhové hrdlo pr.250mm, z eloxovaného hliníku opatřená vypalovací barvou. RAL dle arch. D+M</t>
  </si>
  <si>
    <t>692</t>
  </si>
  <si>
    <t>347</t>
  </si>
  <si>
    <t>P002.255</t>
  </si>
  <si>
    <t>Odvodní výustka komfortní 1řadá vel. 425x325 včetně připojovací krabice s horním připojením - kruhové hrdlo pr.250mm, z eloxovaného hliníku opatřená vypalovací barvou. RAL dle arch. D+M</t>
  </si>
  <si>
    <t>694</t>
  </si>
  <si>
    <t>P002.602</t>
  </si>
  <si>
    <t>696</t>
  </si>
  <si>
    <t>349</t>
  </si>
  <si>
    <t>P002.702</t>
  </si>
  <si>
    <t>698</t>
  </si>
  <si>
    <t>Viz výkres číslo  D1.01.4c-04a, D1.01.4c-05a, D1.01.4c-06a, D1.01.4c-07a,  D1.01.4c-08a, D1.01.4c-09a, D1.01.4c-10a, D1.01.4c-11a</t>
  </si>
  <si>
    <t>P002.703</t>
  </si>
  <si>
    <t>700</t>
  </si>
  <si>
    <t>351</t>
  </si>
  <si>
    <t>P002.802</t>
  </si>
  <si>
    <t>702</t>
  </si>
  <si>
    <t>Viz výkres číslo  D1.01.4c-04a, D1.01.4c-05a, D1.01.4c-06a, D1.01.4c-07a,  D1.01.4c-08a, D1.01.4c-09a, D1.01.4c-10a, D1.01.4c-11a, D1.01.4c-12a</t>
  </si>
  <si>
    <t>P002.991</t>
  </si>
  <si>
    <t>Hzs zařízení č. P002 - Požární větrání CHÚC B - Z - zednické výpomoci vrty, prostupy, drážky, přípomoci během transportu potrubí, koordinace vůči ostatním profesím, koordinace při etapizaci prací</t>
  </si>
  <si>
    <t>704</t>
  </si>
  <si>
    <t>353</t>
  </si>
  <si>
    <t>P002.992</t>
  </si>
  <si>
    <t>706</t>
  </si>
  <si>
    <t>P004.</t>
  </si>
  <si>
    <t>Zařízení č. P004 - Požární větrání CHÚC B - V</t>
  </si>
  <si>
    <t>P004.205</t>
  </si>
  <si>
    <t>708</t>
  </si>
  <si>
    <t xml:space="preserve">Viz výkres číslo D1.01.4c-09b, D1.01.4c-10b </t>
  </si>
  <si>
    <t>355</t>
  </si>
  <si>
    <t>P004.255</t>
  </si>
  <si>
    <t>710</t>
  </si>
  <si>
    <t>P004.603</t>
  </si>
  <si>
    <t>712</t>
  </si>
  <si>
    <t>Viz výkres číslo D1.01.4c-05b, D1.01.4c-07b, D1.01.4c-09b, D1.01.4c-10b,  D1.01.4c-11b</t>
  </si>
  <si>
    <t>357</t>
  </si>
  <si>
    <t>P004.991</t>
  </si>
  <si>
    <t>Hzs zařízení č. P004 - Požární větrání CHÚC B - V - zednické výpomoci vrty, prostupy, drážky, přípomoci během transportu potrubí, koordinace vůči ostatním profesím, koordinace při etapizaci prací</t>
  </si>
  <si>
    <t>P004.992</t>
  </si>
  <si>
    <t>716</t>
  </si>
  <si>
    <t>P501.</t>
  </si>
  <si>
    <t>Zařízení č. P501 - Požární větrání předsíně - 5.NP</t>
  </si>
  <si>
    <t>359</t>
  </si>
  <si>
    <t>P501.001</t>
  </si>
  <si>
    <t>Diagonální ventilátor do kruhového potrubí, množství vzduchu V=850 m3/h,  tlaková ztráta 200 Pa, připojení DN 315, včetně připojujících manžet. D+M</t>
  </si>
  <si>
    <t>718</t>
  </si>
  <si>
    <t>Napájení a ovládání zajistí profese ELE.</t>
  </si>
  <si>
    <t>Signál pro spuštění pro ELE zajistí profese EPS.</t>
  </si>
  <si>
    <t>Zařízení bude napojeno na záložní zdroj.</t>
  </si>
  <si>
    <t>P501.101</t>
  </si>
  <si>
    <t>Uzavírací klapka těsná 250x160,  včetně servopohonu s vratnou pružinou na 230V s havarijní funkcí. D+M</t>
  </si>
  <si>
    <t>720</t>
  </si>
  <si>
    <t>P501.151</t>
  </si>
  <si>
    <t>Uzavírací klapka těsná 200x160,  včetně servopohonu s vratnou pružinou na 230V s havarijní funkcí. D+M</t>
  </si>
  <si>
    <t>722</t>
  </si>
  <si>
    <t>P501.201</t>
  </si>
  <si>
    <t>724</t>
  </si>
  <si>
    <t>363</t>
  </si>
  <si>
    <t>P501.251</t>
  </si>
  <si>
    <t>726</t>
  </si>
  <si>
    <t>P501.601</t>
  </si>
  <si>
    <t>728</t>
  </si>
  <si>
    <t>365</t>
  </si>
  <si>
    <t>P501.701</t>
  </si>
  <si>
    <t>730</t>
  </si>
  <si>
    <t>Viz výkres číslo  D1.01.4c-09a</t>
  </si>
  <si>
    <t>P501.702</t>
  </si>
  <si>
    <t>367</t>
  </si>
  <si>
    <t>P501.801</t>
  </si>
  <si>
    <t>Viz výkres číslo  D1.01.4c-09a, D1.01.4c-10a, D1.01.4c-11a</t>
  </si>
  <si>
    <t>21,5</t>
  </si>
  <si>
    <t>P501.802</t>
  </si>
  <si>
    <t>736</t>
  </si>
  <si>
    <t>6,5</t>
  </si>
  <si>
    <t>369</t>
  </si>
  <si>
    <t>P501.901</t>
  </si>
  <si>
    <t>738</t>
  </si>
  <si>
    <t>Viz výkres číslo  D1.01.4c-10a, D1.01.4c-11a</t>
  </si>
  <si>
    <t>P501.991</t>
  </si>
  <si>
    <t>Hzs zařízení č. P501 - Požární větrání předsíně - 5.NP - zednické výpomoci vrty, prostupy, drážky, přípomoci během transportu potrubí, koordinace vůči ostatním profesím, koordinace při etapizaci prací</t>
  </si>
  <si>
    <t>740</t>
  </si>
  <si>
    <t>371</t>
  </si>
  <si>
    <t>P501.992</t>
  </si>
  <si>
    <t>742</t>
  </si>
  <si>
    <t>P502.</t>
  </si>
  <si>
    <t>Zařízení č. P502 - Požární větrání předsíně - 5.NP</t>
  </si>
  <si>
    <t>P502.001</t>
  </si>
  <si>
    <t>Diagonální ventilátor do kruhového potrubí, množství vzduchu V=1150 m3/h,  tlaková ztráta 290 Pa, připojení DN 315, včetně připojujících manžet. D+M</t>
  </si>
  <si>
    <t>744</t>
  </si>
  <si>
    <t>373</t>
  </si>
  <si>
    <t>P502.101</t>
  </si>
  <si>
    <t>Uzavírací klapka těsná 250x200,  včetně servopohonu s vratnou pružinou na 230V s havarijní funkcí. D+M</t>
  </si>
  <si>
    <t>746</t>
  </si>
  <si>
    <t>P502.151</t>
  </si>
  <si>
    <t>748</t>
  </si>
  <si>
    <t>375</t>
  </si>
  <si>
    <t>P502.201</t>
  </si>
  <si>
    <t>Přívodní anemostat pro průtok 1150m3/h, včetně připojovací krabice  s bočním připojením, kruhové hrdlo pr.315mm. D+M</t>
  </si>
  <si>
    <t>750</t>
  </si>
  <si>
    <t>Včetně čelní krycí mřížky 600x600. RAL dle arch.</t>
  </si>
  <si>
    <t>P502.251</t>
  </si>
  <si>
    <t>Odvodní anemostat, včetně připojovací krabice s bočním připojením,  kruhové hrdlo pr.315mm. D+M</t>
  </si>
  <si>
    <t>752</t>
  </si>
  <si>
    <t>377</t>
  </si>
  <si>
    <t>P502.601</t>
  </si>
  <si>
    <t>Zvukově izolovaná ohebná hadice DN 315. D+M</t>
  </si>
  <si>
    <t>754</t>
  </si>
  <si>
    <t>P502.701</t>
  </si>
  <si>
    <t>756</t>
  </si>
  <si>
    <t>379</t>
  </si>
  <si>
    <t>P502.702</t>
  </si>
  <si>
    <t>758</t>
  </si>
  <si>
    <t>P502.801</t>
  </si>
  <si>
    <t>760</t>
  </si>
  <si>
    <t>Viz výkres číslo  D1.01.4c-09a, D1.01.4c-10a</t>
  </si>
  <si>
    <t>381</t>
  </si>
  <si>
    <t>P502.802</t>
  </si>
  <si>
    <t>762</t>
  </si>
  <si>
    <t>P502.901</t>
  </si>
  <si>
    <t>764</t>
  </si>
  <si>
    <t>Viz výkres číslo  D1.01.4c-10a</t>
  </si>
  <si>
    <t>383</t>
  </si>
  <si>
    <t>P502.991</t>
  </si>
  <si>
    <t>Hzs zařízení č. P502 - Požární větrání předsíně - 5.NP - zednické výpomoci vrty, prostupy, drážky, přípomoci během transportu potrubí, koordinace vůči ostatním profesím, koordinace při etapizaci prací</t>
  </si>
  <si>
    <t>P502.992</t>
  </si>
  <si>
    <t>768</t>
  </si>
  <si>
    <t>P503.</t>
  </si>
  <si>
    <t>Zařízení č. P503 - Požární větrání předsíně - 5.NP</t>
  </si>
  <si>
    <t>385</t>
  </si>
  <si>
    <t>P503.001</t>
  </si>
  <si>
    <t>770</t>
  </si>
  <si>
    <t>P503.101</t>
  </si>
  <si>
    <t>772</t>
  </si>
  <si>
    <t>387</t>
  </si>
  <si>
    <t>P503.151</t>
  </si>
  <si>
    <t>774</t>
  </si>
  <si>
    <t>P503.201</t>
  </si>
  <si>
    <t>389</t>
  </si>
  <si>
    <t>P503.251</t>
  </si>
  <si>
    <t>778</t>
  </si>
  <si>
    <t>P503.601</t>
  </si>
  <si>
    <t>780</t>
  </si>
  <si>
    <t>391</t>
  </si>
  <si>
    <t>P503.701</t>
  </si>
  <si>
    <t>782</t>
  </si>
  <si>
    <t>Viz výkres číslo  D1.01.4c-09b</t>
  </si>
  <si>
    <t>P503.702</t>
  </si>
  <si>
    <t>393</t>
  </si>
  <si>
    <t>P503.801</t>
  </si>
  <si>
    <t>786</t>
  </si>
  <si>
    <t>Viz výkres číslo  D1.01.4c-09b, D1.01.4c-10b, D1.01.4c-11b</t>
  </si>
  <si>
    <t>P503.802</t>
  </si>
  <si>
    <t>788</t>
  </si>
  <si>
    <t>Viz výkres číslo  D1.01.4c-09b, D1.01.4c-10b, D1.01.4c-11b, D1.01.4c-12b</t>
  </si>
  <si>
    <t>395</t>
  </si>
  <si>
    <t>P503.901</t>
  </si>
  <si>
    <t>790</t>
  </si>
  <si>
    <t>Viz výkres číslo  D1.01.4c-10b, D1.01.4c-11b</t>
  </si>
  <si>
    <t>P503.991</t>
  </si>
  <si>
    <t>Hzs zařízení č. P503 - Požární větrání předsíně - 5.NP - zednické výpomoci vrty, prostupy, drážky, přípomoci během transportu potrubí, koordinace vůči ostatním profesím, koordinace při etapizaci prací</t>
  </si>
  <si>
    <t>792</t>
  </si>
  <si>
    <t>397</t>
  </si>
  <si>
    <t>P503.992</t>
  </si>
  <si>
    <t>794</t>
  </si>
  <si>
    <t>P504.</t>
  </si>
  <si>
    <t>Zařízení č. P504 - Požární větrání předsíně - 5.NP</t>
  </si>
  <si>
    <t>P504.001</t>
  </si>
  <si>
    <t>796</t>
  </si>
  <si>
    <t>399</t>
  </si>
  <si>
    <t>P504.101</t>
  </si>
  <si>
    <t>798</t>
  </si>
  <si>
    <t>P504.151</t>
  </si>
  <si>
    <t>800</t>
  </si>
  <si>
    <t>401</t>
  </si>
  <si>
    <t>P504.201</t>
  </si>
  <si>
    <t>802</t>
  </si>
  <si>
    <t>P504.251</t>
  </si>
  <si>
    <t>804</t>
  </si>
  <si>
    <t>403</t>
  </si>
  <si>
    <t>P504.601</t>
  </si>
  <si>
    <t>806</t>
  </si>
  <si>
    <t>P504.701</t>
  </si>
  <si>
    <t>808</t>
  </si>
  <si>
    <t>405</t>
  </si>
  <si>
    <t>P504.702</t>
  </si>
  <si>
    <t>810</t>
  </si>
  <si>
    <t>P504.801</t>
  </si>
  <si>
    <t>812</t>
  </si>
  <si>
    <t>Viz výkres číslo  D1.01.4c-09b, D1.01.4c-10b</t>
  </si>
  <si>
    <t>407</t>
  </si>
  <si>
    <t>P504.802</t>
  </si>
  <si>
    <t>814</t>
  </si>
  <si>
    <t>P504.901</t>
  </si>
  <si>
    <t>816</t>
  </si>
  <si>
    <t>Viz výkres číslo  D1.01.4c-10b</t>
  </si>
  <si>
    <t>409</t>
  </si>
  <si>
    <t>P504.991</t>
  </si>
  <si>
    <t>Hzs zařízení č. P504 - Požární větrání předsíně - 5.NP - zednické výpomoci vrty, prostupy, drážky, přípomoci během transportu potrubí, koordinace vůči ostatním profesím, koordinace při etapizaci prací</t>
  </si>
  <si>
    <t>818</t>
  </si>
  <si>
    <t>P504.992</t>
  </si>
  <si>
    <t>820</t>
  </si>
  <si>
    <t>P601.</t>
  </si>
  <si>
    <t>Zařízení č. P601 - Požární větrání předsíně - 6.NP</t>
  </si>
  <si>
    <t>411</t>
  </si>
  <si>
    <t>P601.001</t>
  </si>
  <si>
    <t>822</t>
  </si>
  <si>
    <t>P601.101</t>
  </si>
  <si>
    <t>824</t>
  </si>
  <si>
    <t>413</t>
  </si>
  <si>
    <t>P601.151</t>
  </si>
  <si>
    <t>826</t>
  </si>
  <si>
    <t>P601.201</t>
  </si>
  <si>
    <t>828</t>
  </si>
  <si>
    <t>415</t>
  </si>
  <si>
    <t>P601.251</t>
  </si>
  <si>
    <t>830</t>
  </si>
  <si>
    <t>P601.601</t>
  </si>
  <si>
    <t>832</t>
  </si>
  <si>
    <t>417</t>
  </si>
  <si>
    <t>P601.701</t>
  </si>
  <si>
    <t>834</t>
  </si>
  <si>
    <t>P601.702</t>
  </si>
  <si>
    <t>836</t>
  </si>
  <si>
    <t>419</t>
  </si>
  <si>
    <t>P601.801</t>
  </si>
  <si>
    <t>838</t>
  </si>
  <si>
    <t>P601.802</t>
  </si>
  <si>
    <t>840</t>
  </si>
  <si>
    <t>421</t>
  </si>
  <si>
    <t>P601.991</t>
  </si>
  <si>
    <t>Hzs zařízení č. P601 - Požární větrání předsíně - 6.NP - zednické výpomoci vrty, prostupy, drážky, přípomoci během transportu potrubí, koordinace vůči ostatním profesím, koordinace při etapizaci prací</t>
  </si>
  <si>
    <t>842</t>
  </si>
  <si>
    <t>P601.992</t>
  </si>
  <si>
    <t>844</t>
  </si>
  <si>
    <t>P602.</t>
  </si>
  <si>
    <t>Zařízení č. P602 - Požární větrání předsíně - 6.NP</t>
  </si>
  <si>
    <t>423</t>
  </si>
  <si>
    <t>P602.001</t>
  </si>
  <si>
    <t>846</t>
  </si>
  <si>
    <t>P602.101</t>
  </si>
  <si>
    <t>848</t>
  </si>
  <si>
    <t>425</t>
  </si>
  <si>
    <t>P602.151</t>
  </si>
  <si>
    <t>850</t>
  </si>
  <si>
    <t>P602.201</t>
  </si>
  <si>
    <t>852</t>
  </si>
  <si>
    <t>427</t>
  </si>
  <si>
    <t>P602.251</t>
  </si>
  <si>
    <t>854</t>
  </si>
  <si>
    <t>P602.601</t>
  </si>
  <si>
    <t>856</t>
  </si>
  <si>
    <t>429</t>
  </si>
  <si>
    <t>P602.701</t>
  </si>
  <si>
    <t>858</t>
  </si>
  <si>
    <t>P602.702</t>
  </si>
  <si>
    <t>860</t>
  </si>
  <si>
    <t>431</t>
  </si>
  <si>
    <t>P602.801</t>
  </si>
  <si>
    <t>862</t>
  </si>
  <si>
    <t>P602.802</t>
  </si>
  <si>
    <t>864</t>
  </si>
  <si>
    <t>433</t>
  </si>
  <si>
    <t>P602.991</t>
  </si>
  <si>
    <t>Hzs zařízení č. P602 - Požární větrání předsíně - 6.NP - zednické výpomoci vrty, prostupy, drážky, přípomoci během transportu potrubí, koordinace vůči ostatním profesím, koordinace při etapizaci prací</t>
  </si>
  <si>
    <t>866</t>
  </si>
  <si>
    <t>P602.992</t>
  </si>
  <si>
    <t>868</t>
  </si>
  <si>
    <t>P603.</t>
  </si>
  <si>
    <t>Zařízení č. P603 - Požární větrání předsíně - 6.NP</t>
  </si>
  <si>
    <t>435</t>
  </si>
  <si>
    <t>P603.001</t>
  </si>
  <si>
    <t>870</t>
  </si>
  <si>
    <t>P603.101</t>
  </si>
  <si>
    <t>872</t>
  </si>
  <si>
    <t>437</t>
  </si>
  <si>
    <t>P603.151</t>
  </si>
  <si>
    <t>874</t>
  </si>
  <si>
    <t>P603.201</t>
  </si>
  <si>
    <t>876</t>
  </si>
  <si>
    <t>439</t>
  </si>
  <si>
    <t>P603.251</t>
  </si>
  <si>
    <t>878</t>
  </si>
  <si>
    <t>P603.601</t>
  </si>
  <si>
    <t>880</t>
  </si>
  <si>
    <t>441</t>
  </si>
  <si>
    <t>P603.701</t>
  </si>
  <si>
    <t>882</t>
  </si>
  <si>
    <t>P603.702</t>
  </si>
  <si>
    <t>884</t>
  </si>
  <si>
    <t>443</t>
  </si>
  <si>
    <t>P603.801</t>
  </si>
  <si>
    <t>886</t>
  </si>
  <si>
    <t>P603.802</t>
  </si>
  <si>
    <t>888</t>
  </si>
  <si>
    <t>445</t>
  </si>
  <si>
    <t>P603.991</t>
  </si>
  <si>
    <t>Hzs zařízení č. P603 - Požární větrání předsíně - 6.NP - zednické výpomoci vrty, prostupy, drážky, přípomoci během transportu potrubí, koordinace vůči ostatním profesím, koordinace při etapizaci prací</t>
  </si>
  <si>
    <t>890</t>
  </si>
  <si>
    <t>P603.992</t>
  </si>
  <si>
    <t>892</t>
  </si>
  <si>
    <t>P604.</t>
  </si>
  <si>
    <t>Zařízení č. P604 - Požární větrání předsíně - 6.NP</t>
  </si>
  <si>
    <t>447</t>
  </si>
  <si>
    <t>P604.001</t>
  </si>
  <si>
    <t>894</t>
  </si>
  <si>
    <t>P604.101</t>
  </si>
  <si>
    <t>Uzavírací klapka těsná 200x250,  včetně servopohonu s vratnou pružinou na 230V s havarijní funkcí. D+M</t>
  </si>
  <si>
    <t>896</t>
  </si>
  <si>
    <t>449</t>
  </si>
  <si>
    <t>P604.151</t>
  </si>
  <si>
    <t>898</t>
  </si>
  <si>
    <t>P604.201</t>
  </si>
  <si>
    <t>451</t>
  </si>
  <si>
    <t>P604.251</t>
  </si>
  <si>
    <t>902</t>
  </si>
  <si>
    <t>P604.601</t>
  </si>
  <si>
    <t>904</t>
  </si>
  <si>
    <t>453</t>
  </si>
  <si>
    <t>P604.701</t>
  </si>
  <si>
    <t>906</t>
  </si>
  <si>
    <t>P604.702</t>
  </si>
  <si>
    <t>908</t>
  </si>
  <si>
    <t>455</t>
  </si>
  <si>
    <t>P604.801</t>
  </si>
  <si>
    <t>910</t>
  </si>
  <si>
    <t>P604.802</t>
  </si>
  <si>
    <t>912</t>
  </si>
  <si>
    <t>457</t>
  </si>
  <si>
    <t>P604.991</t>
  </si>
  <si>
    <t>Hzs zařízení č. P604 - Požární větrání předsíně - 6.NP - zednické výpomoci vrty, prostupy, drážky, přípomoci během transportu potrubí, koordinace vůči ostatním profesím, koordinace při etapizaci prací</t>
  </si>
  <si>
    <t>914</t>
  </si>
  <si>
    <t>P604.992</t>
  </si>
  <si>
    <t>916</t>
  </si>
  <si>
    <t>999.</t>
  </si>
  <si>
    <t>Ostatní položky</t>
  </si>
  <si>
    <t>459</t>
  </si>
  <si>
    <t>999.901</t>
  </si>
  <si>
    <t>Montážní materiál</t>
  </si>
  <si>
    <t>918</t>
  </si>
  <si>
    <t>999.902</t>
  </si>
  <si>
    <t>Montážní plošina, pojízdné lešení</t>
  </si>
  <si>
    <t>920</t>
  </si>
  <si>
    <t>461</t>
  </si>
  <si>
    <t>999.903</t>
  </si>
  <si>
    <t>Nátěry, RAL dle arch.</t>
  </si>
  <si>
    <t>922</t>
  </si>
  <si>
    <t>999.904</t>
  </si>
  <si>
    <t>Zprovoznění, vyregulování a seznámení s obsluhou dodaných systémů VZT,  viz D1.01.4c-01 Technická zpráva, D1.01.4c-01a Technická zpráva - přílohy - část A.</t>
  </si>
  <si>
    <t>924</t>
  </si>
  <si>
    <t>463</t>
  </si>
  <si>
    <t>999.905</t>
  </si>
  <si>
    <t>Štítky pro označení zařízení, plastové tabulky velikosti A5</t>
  </si>
  <si>
    <t>926</t>
  </si>
  <si>
    <t>999.906</t>
  </si>
  <si>
    <t>Autorský dozor</t>
  </si>
  <si>
    <t>928</t>
  </si>
  <si>
    <t>465</t>
  </si>
  <si>
    <t>999.907</t>
  </si>
  <si>
    <t>Doprava (2% z celkového rozpočtu fáze II.)</t>
  </si>
  <si>
    <t>930</t>
  </si>
  <si>
    <t>D1_01_4d - Měření a regulace</t>
  </si>
  <si>
    <t>Milan Turek</t>
  </si>
  <si>
    <t>D1 - Zařízení MaR</t>
  </si>
  <si>
    <t xml:space="preserve">    D2 - VZT, Txxx, Kxxx, Cxxx</t>
  </si>
  <si>
    <t xml:space="preserve">    D3 - Regulace prostorové teploty FCU</t>
  </si>
  <si>
    <t>D4 - Řídící systém umístěný v rozváděčích MaR</t>
  </si>
  <si>
    <t>D5 - Rozváděče</t>
  </si>
  <si>
    <t xml:space="preserve">    D6 - Doplnění rozváděče DT2.1</t>
  </si>
  <si>
    <t xml:space="preserve">    D7 - Doplnění rozváděče DT7.1</t>
  </si>
  <si>
    <t>D8 - Kabely</t>
  </si>
  <si>
    <t>D9 - Elektroinstalační materiál</t>
  </si>
  <si>
    <t>D10 - Služby</t>
  </si>
  <si>
    <t>Zařízení MaR</t>
  </si>
  <si>
    <t>VZT, Txxx, Kxxx, Cxxx</t>
  </si>
  <si>
    <t>Pol149</t>
  </si>
  <si>
    <t>Servopohon pro VZT klapku s havarijní funkcí, ovládání ot. / zav. Kroutící moment 20Nm, napájení AC 24V-240V / DC 24-125V, včetně signalizačních kontaktů koncových poloh. Dodávka a montáž do provozuschopného stavu.</t>
  </si>
  <si>
    <t>Pol150</t>
  </si>
  <si>
    <t>Servopohon pro VZT klapku s havarijní funkcí, ovládání ot. / zav. Kroutící moment 10Nm, napájení AC 24V-240V / DC 24-125V, včetně signalizačních kontaktů koncových poloh. Dodávka a montáž do provozuschopného stavu.</t>
  </si>
  <si>
    <t>Pol151</t>
  </si>
  <si>
    <t>Servopohon pro VZT klapku s havarijní funkcí, ovládání 0-10V, zpětné hlášení polohy 2-10V. Kroutící moment 10Nm, napájení 24V AC/DC.  Dodávka a montáž do provozuschopného stavu.</t>
  </si>
  <si>
    <t>Pol152</t>
  </si>
  <si>
    <t>Servopohon pro VZT klapku bez havarijní funkce, ovládání 0-10V, zpětné hlášení polohy 2-10V. Kroutící moment 20Nm, napájení 24V AC/DC.  Dodávka a montáž do provozuschopného stavu.</t>
  </si>
  <si>
    <t>Pol153</t>
  </si>
  <si>
    <t>Servopohon pro VZT klapku bez havarijní funkce, ovládání 0-10V, zpětné hlášení polohy 2-10V. Kroutící moment 10Nm, napájení 24V AC/DC.  Dodávka a montáž do provozuschopného stavu.</t>
  </si>
  <si>
    <t>Pol154</t>
  </si>
  <si>
    <t>El. připojení servopohonu regulátoru průtoku, napájení 24VAC, ovládání 0-10V, signál skutečného průtoku 0-10V. (Zařízení dodávkou technologie)</t>
  </si>
  <si>
    <t>Pol155</t>
  </si>
  <si>
    <t>Připojení signalizačního kontaktu protipožární klapky  (Zařízení dodávkou technologie)</t>
  </si>
  <si>
    <t>Pol156</t>
  </si>
  <si>
    <t>Snímač teploty a relativní vlhkosti do klimatizačních kanálů, výstup 2x 4-20mA,  napájení 24VDC, měřící rozsah - 30 až 125 °C, 0 až 100 % RV, IP 65 / 40, délka stonku 150 mm.  Dodávka a montáž do provozuschopného stavu.</t>
  </si>
  <si>
    <t>Pol157</t>
  </si>
  <si>
    <t>Odporový snímač teploty do VZT kanálu nebo jímky,snímací prvek Ni1000/6180, délka stonku 240mm, včetně distanční příruby. Dodávka a montáž do provozuschopného stavu.</t>
  </si>
  <si>
    <t>Pol158</t>
  </si>
  <si>
    <t>Ponorné teplotní čidlo Ni1000/6180 - se stonkem 120mm, -30 ... +150 ° C, včetně nerezové ochranné jímky (V4A,PN16) a návarku. Dodávka a montáž do provozuschopného stavu (montáž jímky a návarku dodávkou technologie).</t>
  </si>
  <si>
    <t>Pol158a</t>
  </si>
  <si>
    <t>Venkovní teplotní čidlo Ni1000/6180 , -30 ... +100 ° C, IP65, včetně kompletnho příslušenství pro montáž. Dodávka a montáž do provozuschopného stavu.</t>
  </si>
  <si>
    <t>-1762502563</t>
  </si>
  <si>
    <t>Pol159</t>
  </si>
  <si>
    <t>Spínač diferenčního tlaku, rozsah 20-300Pa, včetně odběrových trubiček a příslušenství, výstup přepínací kontakt pozlacený, max. přetlak 7,5kPa, krytí IP 54. Dodávka a montáž do provozuschopného stavu.</t>
  </si>
  <si>
    <t>Pol160</t>
  </si>
  <si>
    <t>Spínač diferenčního tlaku, rozsah 50-500Pa, včetně odběrových trubiček a příslušenství, výstup přepínací kontakt pozlacený, max. přetlak 7,5kPa, krytí IP 54. Dodávka a montáž do provozuschopného stavu.</t>
  </si>
  <si>
    <t>Pol161</t>
  </si>
  <si>
    <t>Kontinuálnímu měření  průtoku vzduchu. Vychází ze základního principu měření tlakové diference.  Dodávka a montáž do provozuschopného stavu.</t>
  </si>
  <si>
    <t>Pol162</t>
  </si>
  <si>
    <t>Protimrazový termostat rozsah +4,5 … +20°C, pevná spínací diference 2,5°C, nejnižší nastavení +2°C, výrobní nastavení 4,5°C / 2°C, délka kapiláry 6m, včetně veškerého příslušenství. Dodávka a montáž do provozuschopného stavu.</t>
  </si>
  <si>
    <t>Pol163</t>
  </si>
  <si>
    <t>Hygrostat s mikrospínačem, rozsah nastavení 15…95% r.v., přepínací kontakt 24V…250V AC, krytí IP 55, stonek 150mm. Dodávka a montáž do provozuschopného stavu.</t>
  </si>
  <si>
    <t>Pol164</t>
  </si>
  <si>
    <t>Snímač diferenčního tlaku, dodávka včetně propojovacích hadiček a odběrových výustek, krytí IP54 přepínací rozsah nastavení: 0…500Pa, 0…1000Pa, 0…1500Pa, 0…1500Pa 0…2500Pa, výstupní signál - 4-20mA.  Dodávka a montáž do provozuschopného stavu.</t>
  </si>
  <si>
    <t>Pol165</t>
  </si>
  <si>
    <t>Frekvenční měnič 400V / 4kW, krytí IP 54, včetně veškerého příslušenství, montáž na stěnu nebo VZT jednotku. Dodávka a montáž do provozuschopného stavu.</t>
  </si>
  <si>
    <t>Pol166</t>
  </si>
  <si>
    <t>El. připojení a ovládání ventilátoru s elektrickým příkonem do 4kW, tepelná ochrana termistor / termokontakt, včetně funkční zkoužky a zpětné signalizace provozních a poruchových stavů. (Zařízení dodávkou technologie)</t>
  </si>
  <si>
    <t>Pol167</t>
  </si>
  <si>
    <t>Frekvenční měnič 400V / 3kW, krytí IP 54, včetně veškerého příslušenství, montáž na stěnu nebo VZT jednotku. Dodávka a montáž do provozuschopného stavu.</t>
  </si>
  <si>
    <t>Pol168</t>
  </si>
  <si>
    <t>El. připojení a ovládání ventilátoru s elektrickým příkonem do 3kW, tepelná ochrana termistor / termokontakt, včetně funkční zkoužky a zpětné signalizace provozních a poruchových stavů. (Zařízení dodávkou technologie)</t>
  </si>
  <si>
    <t>Pol169</t>
  </si>
  <si>
    <t>Frekvenční měnič 400V / 2,2kW, krytí IP 54, včetně veškerého příslušenství, montáž na stěnu nebo VZT jednotku. Dodávka a montáž do provozuschopného stavu.</t>
  </si>
  <si>
    <t>Pol170</t>
  </si>
  <si>
    <t>El. připojení a ovládání ventilátoru s elektrickým příkonem do 2,2kW, tepelná ochrana termistor / termokontakt, včetně funkční zkoužky a zpětné signalizace provozních a poruchových stavů. (Zařízení dodávkou technologie)</t>
  </si>
  <si>
    <t>Pol171</t>
  </si>
  <si>
    <t>Frekvenční měnič 400V / 1,1kW, krytí IP 54, včetně veškerého příslušenství, montáž na stěnu nebo VZT jednotku. Dodávka a montáž do provozuschopného stavu.</t>
  </si>
  <si>
    <t>Pol172</t>
  </si>
  <si>
    <t>El. připojení a ovládání ventilátoru s elektrickým příkonem do 1,1kW, tepelná ochrana termistor / termokontakt, včetně funkční zkoužky a zpětné signalizace provozních a poruchových stavů. (Zařízení dodávkou technologie)</t>
  </si>
  <si>
    <t>Pol173</t>
  </si>
  <si>
    <t>El. připojení a ovládání čerpadla 230VAC / do 0,5 kW, včetně funkční zkoužky a zpětné signalizace provozních a poruchových stavů. (Zařízení dodávkou technologie)</t>
  </si>
  <si>
    <t>Pol174</t>
  </si>
  <si>
    <t>Servisní vypínač ve skřňce 400V / 16A, AC3, 4-pólový, krytí IP 65, včetně pomocný signalizační kontaktu polohy hlavních kontaktů 1Z + 1V. Dodávka a montáž do provozuschopného stavu.</t>
  </si>
  <si>
    <t>Pol175</t>
  </si>
  <si>
    <t>Servisní vypínač ve skřňce 400V / 10A, AC3, 4-pólový, krytí IP 65, včetně pomocný signalizační kontaktu polohy hlavních kontaktů 1Z + 1V. Dodávka a montáž do provozuschopného stavu.</t>
  </si>
  <si>
    <t>Pol176</t>
  </si>
  <si>
    <t>Komunikativní prostorový ovladač  průtoku vzduchu, přepínání provozního módu, regulace průtoku vzduchu 0-100%.  Napájení 24V AC, komunikace RS 485 (protokol Modbus RTU). Integrované čidlo teploty s rozsahem -20 až+70°C. Zobrazovací display LCD 60x60mm,</t>
  </si>
  <si>
    <t>ovládací otočný knoflík.</t>
  </si>
  <si>
    <t>Dodávka a montáž do provozuschopného stavu.</t>
  </si>
  <si>
    <t>Pol177</t>
  </si>
  <si>
    <t>Ovládácí skříňka včetně dvou otvorů pro ovladače a signálky, krytí min. IP44, včetně veškerého příslušenství.  Součástí skříňky je:  1x stiskací tlačítko černé, včetně 1x spínací jednotky 1x signálka bílá 24Vdc Dodávka a montáž do provozuschopného stavu.</t>
  </si>
  <si>
    <t>Pol178</t>
  </si>
  <si>
    <t>Snímač koncentrace oxidu uhličitého do VZT potrubí, napájení 24V, výstup 0-10V / 4-20mA, rozsah 370-2000ppm, včetně montážního příslušenství. Dodávka a montáž do provozuschopného stavu.</t>
  </si>
  <si>
    <t>Pol179</t>
  </si>
  <si>
    <t>Prostorový detektor pohybu, napájení 24V, výstup přepínací kontakt, včetně montážního příslušenství. Dodávka a montáž do provozuschopného stavu.</t>
  </si>
  <si>
    <t>Pol180</t>
  </si>
  <si>
    <t>Ventil regulační dvojcestný, PN16, DN15, kvs=0.4, charakteristika lineární, teplotní rozsah média 1…120°C, zdvih 5,5mm, včetně sady 2ks šroubení pro dvojcestné ventily.  Dodávka a montáž do provozuschopného stavu.</t>
  </si>
  <si>
    <t>Pol181</t>
  </si>
  <si>
    <t>Ventil regulační dvojcestný, PN16, DN15, kvs=0.63, charakteristika lineární, teplotní rozsah média 1…120°C, zdvih 5,5mm, včetně sady 2ks šroubení pro dvojcestné ventily.  Dodávka a montáž do provozuschopného stavu.</t>
  </si>
  <si>
    <t>Pol182</t>
  </si>
  <si>
    <t>Ventil regulační dvojcestný, PN16, DN15, kvs=1.6, charakteristika lineární, teplotní rozsah média 1…120°C, zdvih 5,5mm, včetně sady 2ks šroubení pro dvojcestné ventily.  Dodávka a montáž do provozuschopného stavu.</t>
  </si>
  <si>
    <t>Pol183</t>
  </si>
  <si>
    <t>Ventil regulační dvoucestný, PN16, DN15, kvs=2,5, charakteristika lineární, teplotní rozsah média 1…120°C, včetně sady 2ks šroubení pro třícestné ventily.  Dodávka a montáž do provozuschopného stavu.</t>
  </si>
  <si>
    <t>Pol184</t>
  </si>
  <si>
    <t>Ventil regulační trojcestný, PN16, DN15, kvs=0.4, charakteristika lineární, teplotní rozsah média 1…120°C, zdvih 5,5mm, včetně sady 3ks šroubení pro třícestné ventily.  Dodávka a montáž do provozuschopného stavu.</t>
  </si>
  <si>
    <t>Pol185</t>
  </si>
  <si>
    <t>Ventil regulační trojcestný, PN16, DN15, kvs=0.63, charakteristika lineární, teplotní rozsah média 1…120°C, zdvih 5,5mm, včetně sady 3ks šroubení pro třícestné ventily.  Dodávka a montáž do provozuschopného stavu.</t>
  </si>
  <si>
    <t>Pol186</t>
  </si>
  <si>
    <t>Ventil regulační trojcestný, PN16, DN15, kvs=1, charakteristika lineární, teplotní rozsah média 1…120°C, zdvih 5,5mm, včetně sady 3ks šroubení pro třícestné ventily.  Dodávka a montáž do provozuschopného stavu.</t>
  </si>
  <si>
    <t>Pol187</t>
  </si>
  <si>
    <t>Ventil regulační trojcestný, PN16, DN15, kvs=1.6, charakteristika lineární, teplotní rozsah média 1…120°C, zdvih 5,5mm, včetně sady 3ks šroubení pro třícestné ventily.  Dodávka a montáž do provozuschopného stavu.</t>
  </si>
  <si>
    <t>Pol188</t>
  </si>
  <si>
    <t>Ventil regulační trojcestný, PN16, DN15, kvs=2.5, charakteristika lineární, teplotní rozsah média 1…120°C, zdvih 5,5mm, včetně sady 3ks šroubení pro třícestné ventily.  Dodávka a montáž do provozuschopného stavu.</t>
  </si>
  <si>
    <t>Pol189</t>
  </si>
  <si>
    <t>Servopohon pro regulační ventily se zdvihem 5,5mm, AC/DC 24V, ovládácí sílá 400N, řídící signál DC 0..10V / DC 4…20mA, doba přestavení 30s, zpětná vazba od polohy DC 0…10V, krytí IP 54, teplota okolního prostředí -5…55°C, ruční ovládání, indikátor polohy,</t>
  </si>
  <si>
    <t>s připojovací svorkovnicí.</t>
  </si>
  <si>
    <t>Pol190</t>
  </si>
  <si>
    <t>Ventil přírubový dvojcestný, PN16, DN40, kvs=25, charakteristika lineární 0-30% a ekviprocentní 30-100% , teplotní rozsah média -10…150°C, zdvih 20mm. Dodávka a montáž do provozuschopného stavu.</t>
  </si>
  <si>
    <t>Pol191</t>
  </si>
  <si>
    <t>Ventil přírubový dvojcestný, PN16, DN40, kvs=16, charakteristika lineární 0-30% a ekviprocentní 30-100% , teplotní rozsah média -10…150°C, zdvih 20mm. Dodávka a montáž do provozuschopného stavu.</t>
  </si>
  <si>
    <t>Pol192</t>
  </si>
  <si>
    <t>Ventil přírubový dvojcestný, PN16, DN25, kvs=10, charakteristika lineární 0-30% a ekviprocentní 30-100% , teplotní rozsah média -10…150°C, zdvih 20mm. Dodávka a montáž do provozuschopného stavu.</t>
  </si>
  <si>
    <t>Pol193</t>
  </si>
  <si>
    <t>Ventil přírubový dvojcestný, PN16, DN25, kvs=6.3, charakteristika lineární 0-30% a ekviprocentní 30-100% , teplotní rozsah média -10…150°C, zdvih 20mm. Dodávka a montáž do provozuschopného stavu.</t>
  </si>
  <si>
    <t>Pol194</t>
  </si>
  <si>
    <t>Ventil přírubový dvojcestný, PN16, DN15, kvs=4, charakteristika lineární 0-30% a ekviprocentní 30-100% , teplotní rozsah média -10…150°C, zdvih 20mm. Dodávka a montáž do provozuschopného stavu.</t>
  </si>
  <si>
    <t>Pol195</t>
  </si>
  <si>
    <t>Servopohon pro regulační ventily se zdvihem 20mm, AC/DC 24V, ovládácí sílá 800N, řídící signál DC 0..10V / DC 4…20mA, doba přestavení 30s, zpětná vazba od polohy DC 0…10V, krytí IP 54, teplota okolního prostředí -5…55°C, ruční ovládání,</t>
  </si>
  <si>
    <t>Pol196</t>
  </si>
  <si>
    <t>Elektrické připojení a ovládání servophonu ventilu parního zvhčovače, havarijní funkce, napájení 24V, ovládání 0-10V, zpětná vazba od polohy 0-10V. (Zařízení dodávkou technologie)</t>
  </si>
  <si>
    <t>Pol197</t>
  </si>
  <si>
    <t>Signalizační propoj mezi ŘS MaR a monitorovacím panelem operačních sálů ve složení: zobrazení teploty a vlhkosti, přepínání režimu VZT jednotky se zpětnou hláškou, korekce požadované prostorové teploty +-3°C. (Monitorovací panel je dodávkou lék. techn.)</t>
  </si>
  <si>
    <t>Pol198</t>
  </si>
  <si>
    <t>Připojení signalizačního kontaktu zareagování EPS pro odstavení VZT jednotky. (Zařízení dodávkou technologie)</t>
  </si>
  <si>
    <t>Regulace prostorové teploty FCU</t>
  </si>
  <si>
    <t>Pol199</t>
  </si>
  <si>
    <t>Termický pohon pro radiátorové ventily, řízení ON/OFF nebo PWM. napájení 24V AC/DC, max. 9 W (VA). Připojovací kabel 2x 0,5mm2 v délce 1m.</t>
  </si>
  <si>
    <t>Pol200</t>
  </si>
  <si>
    <t>Termoelektrický pohon regulačního ventilu, napájení 24V, regulace 2-bodová / PWM, NC, zavírací síla 90N, krytí IP 54, kabel 5m, maximální zdvih 5mm. (Ventil dodávkou chlazení) Dodávka a montáž do provozuschopného stavu</t>
  </si>
  <si>
    <t>Pol201</t>
  </si>
  <si>
    <t>Servopohon pro regulační ventily se zdvihem 5,5mm, AC 24V, ovládácí sílá 400N, 3-polohový řídící signál , doba přestavení 120s, krytí IP 54, teplota okolního prostředí -5…55°C, ruční ovládání, indikátor polohy, s připojovací svorkovnicí.</t>
  </si>
  <si>
    <t>(Ventil dodávkou chlazení)</t>
  </si>
  <si>
    <t>Pol202</t>
  </si>
  <si>
    <t>El. připojení FCU s EC ventilátorem pro chlazení prostoru, Ventilátor 1x230V / do 0,2kW,ovládání otáček 0-10V, včetně kondezátního čerpadla se signalizací poruchy - propojení s regulátorem FCU.  (FCU dodávkou VZT)</t>
  </si>
  <si>
    <t>Pol203</t>
  </si>
  <si>
    <t xml:space="preserve">Komunikativní ovladač k regulátoru FCU pro ovládání otáček ventilátoru FCU, přepínání provozního módu, korekci prostorové teploty.  Napájení 24V AC, komunikace RS 485 (protokol Modbus RTU). Integrované čidlo teploty s rozsahem -20 až+70°C. </t>
  </si>
  <si>
    <t>Zobrazovací display LCD 60x60mm.</t>
  </si>
  <si>
    <t>Pol204</t>
  </si>
  <si>
    <t xml:space="preserve">Rozvaděčová skříň do podhledu pro pokojový regulátor (regulátor je specifikován v části "Řídící systém umístěný v rozváděčích"), krytí min. IP44,  </t>
  </si>
  <si>
    <t>včetně výzbroje (DIN lišta, 1x jistič 6A/B, 1x transformátor 230Vac / 24Vac 40VA, 5x kabelové průchodky,15x svorky, příslušenství).</t>
  </si>
  <si>
    <t>Pol205</t>
  </si>
  <si>
    <t>Instalace rozváděče, připojení na rozvodnou síť závodu, připojení komunikace</t>
  </si>
  <si>
    <t>Řídící systém umístěný v rozváděčích MaR</t>
  </si>
  <si>
    <t>Pol206</t>
  </si>
  <si>
    <t>Regulátor fancoilu, komunikativní: 2x RS485 (Modbus RTU), 2 x DI,  3 x AO 0..10V, 2 x DO triak 24V st pro term. ventily, komunikace s prostorovým ovladačem.</t>
  </si>
  <si>
    <t>Pol207</t>
  </si>
  <si>
    <t>Triakový výkonový modul pro připojení až 4 termických PWM pohonů chlazení a 4 termických PWM pohonů topení k regulátoru. Vstup 2x 24V AC / 20mA, 2x výstupní triak 24V AC / 2A. Dodávka a montáž do provozuschopného stavu.</t>
  </si>
  <si>
    <t>Pol208</t>
  </si>
  <si>
    <t>16 binárních vstupů 24V DC; 3,0ms</t>
  </si>
  <si>
    <t>Pol209</t>
  </si>
  <si>
    <t>16 binárních výstupů 24V DC 0,5 A</t>
  </si>
  <si>
    <t>Pol210</t>
  </si>
  <si>
    <t>8 analogových vstupů (2-vodiče), odpor. senzory teploty, konfigurovatelné</t>
  </si>
  <si>
    <t>Pol211</t>
  </si>
  <si>
    <t>8 analogových vstupů (2-vodiče), 0/4-20mA, konfigurovatelné</t>
  </si>
  <si>
    <t>Pol212</t>
  </si>
  <si>
    <t>8 analogových vstupů (2-vodiče), 0-10V/+-10V, konfigurovatelné</t>
  </si>
  <si>
    <t>Pol213</t>
  </si>
  <si>
    <t>8 analogových výstupů (2-vodiče), 0-10V/+-10V, konfigurovatelné</t>
  </si>
  <si>
    <t>Pol214</t>
  </si>
  <si>
    <t>napájecí modul 24V DC bez pojistky</t>
  </si>
  <si>
    <t>Pol215</t>
  </si>
  <si>
    <t>prodloužení vnitřní sběrnice - koncový modul</t>
  </si>
  <si>
    <t>Pol216</t>
  </si>
  <si>
    <t>prodloužení vnitřní sběrnice - komunikační modul</t>
  </si>
  <si>
    <t>Rozváděče</t>
  </si>
  <si>
    <t>Doplnění rozváděče DT2.1</t>
  </si>
  <si>
    <t>Pol217</t>
  </si>
  <si>
    <t>Skříňový rozvaděč 2400x2000x400 (š x v x h) se soklem 100mm, IP 54, ochrana dle ČSN 33 2000-4-41 automatickým odpojením vadné části v síti TN-S, barva RAL 7030, montážní deska,přívody a vývody horem.</t>
  </si>
  <si>
    <t>Pol218</t>
  </si>
  <si>
    <t>Další příslušenství rozvaděče: ovládací sběrny,osvětlení rozváděče, koncový snímač dveří.</t>
  </si>
  <si>
    <t>Pol219</t>
  </si>
  <si>
    <t>Hlavní vypínač do rozváděče, včetně veškerého příslušenství (připojení, ovládání), In=80A.</t>
  </si>
  <si>
    <t>Pol220</t>
  </si>
  <si>
    <t>Obvod pro zavedení analogového vstupu do řídícího systému, kompletní připojení vč. svorek, kabelových ucpávek, rozpojovacích svorek s pojistkou a upevň. materiálu, vstupy ze svorek do řídícího systému vedeny stíněnými vodiči</t>
  </si>
  <si>
    <t>Pol221</t>
  </si>
  <si>
    <t xml:space="preserve">Obvod řízení servopohonů se spojitým ovládáním 0-10V, včetně zpětné signalizace polohy                                                                 Složení: 1 x pomocné relé, 1 x jistič jednofázový, </t>
  </si>
  <si>
    <t>kompletní připojení vč. svorek, kabelových ucpávek a upevň. materiálu</t>
  </si>
  <si>
    <t>Pol222</t>
  </si>
  <si>
    <t>Obvod řízení servopohonů s ovládáním dvoubodovým, včetně zpětné signalizace polohy                                                                 Složení: 2 x pomocné relé, 1 x jistič jednofázový,</t>
  </si>
  <si>
    <t>Pol223</t>
  </si>
  <si>
    <t>Obvod signalizace z kontaktních snímačů Složení: 1 x pomocné relé, 1x signalizace do řídícího systému, kompletní připojení vč. svorek, kabelových ucpávek a upevň. materiálu</t>
  </si>
  <si>
    <t>Pol224</t>
  </si>
  <si>
    <t>Obvod pro propojení s multifunkčním panelem operačních sálů;  Složení: 6x pomocné relé, 3x galvanický oddělovač analogových signálů, kompletní připojení vč. svorek, kabelových ucpávek, ranžírovacího a upevň. materiálu.</t>
  </si>
  <si>
    <t>Pol225</t>
  </si>
  <si>
    <t>Obvod pro motor čerpadla do 0,5kW, Složení: 1x motorový spouštěč s pomocným kontaktem, 1x stykač+ jednotka pomocných kontaktů, 3x pomocné relé se čtyřmi přepínacími kontakty, silové a signalizační svorky,1x  přepínač pro ovládání v režimu RUČ, 2x signálka</t>
  </si>
  <si>
    <t>kompletní připojení vč. svorek, kabelových ucpávek a upevňovacího materiálu.</t>
  </si>
  <si>
    <t>Pol226</t>
  </si>
  <si>
    <t>Obvod pro ventilátor do 4kW / 400V ovládaný přes FM,  Složení: 1x 3f pojitkový odpojovač vč. polovodičových pojistek, 1x stykač+ jednotka pomocných kontaktů, 3x pomocné relé se čtyřmi přepínacími kontakty, silové a signalizační svorky,</t>
  </si>
  <si>
    <t xml:space="preserve">1x  přepínač pro ovládání v režimu RUČ, 2x signálka, </t>
  </si>
  <si>
    <t>Pol227</t>
  </si>
  <si>
    <t>Připojení kabelů, Složení: zavedení, upevnění, a položení všech kabelů v rozváděči a na přístrojích pole, kontrola kabelů, trvalé označení konců kabelů, kompletní připojení vč. šroubových spojů a veškerého upevňovacího materiálu</t>
  </si>
  <si>
    <t>Pol228</t>
  </si>
  <si>
    <t>Montáž a připojení řídícího systému.</t>
  </si>
  <si>
    <t>Pol229</t>
  </si>
  <si>
    <t>Drobný instalační materiál</t>
  </si>
  <si>
    <t>Pol230</t>
  </si>
  <si>
    <t>Výroba rozváděče</t>
  </si>
  <si>
    <t>Doplnění rozváděče DT7.1</t>
  </si>
  <si>
    <t>Pol231</t>
  </si>
  <si>
    <t>Skříňový rozvaděč 800x2000x400 (š x v x h) se soklem 100mm, IP 54, ochrana dle ČSN 33 2000-4-41 automatickým odpojením vadné části v síti TN-S, barva RAL 7030, montážní deska,přívody a vývody horem.</t>
  </si>
  <si>
    <t>Pol232</t>
  </si>
  <si>
    <t>Hlavní vypínač do rozváděče, včetně veškerého příslušenství (připojení, ovládání), In=63A.</t>
  </si>
  <si>
    <t>Pol233</t>
  </si>
  <si>
    <t>Pol234</t>
  </si>
  <si>
    <t>Kabely</t>
  </si>
  <si>
    <t>Pol235</t>
  </si>
  <si>
    <t>Kabel s Cu jádrem, plášť PVC komunikační stíněný 4x1. Dodávka a montáž do provozuschopného stavu.</t>
  </si>
  <si>
    <t>Pol236</t>
  </si>
  <si>
    <t>Kabel s Cu jádrem, plášť PVC komunikační stíněný 7x1. Dodávka a montáž do provozuschopného stavu.</t>
  </si>
  <si>
    <t>Pol237</t>
  </si>
  <si>
    <t>Kabel s Cu jádrem, plášť PVC silový 3x1,5. Dodávka a montáž do provozuschopného stavu.</t>
  </si>
  <si>
    <t>Pol238</t>
  </si>
  <si>
    <t>Kabel s Cu jádrem, plášť PVC silový 4x2,5. Dodávka a montáž do provozuschopného stavu.</t>
  </si>
  <si>
    <t>Pol239</t>
  </si>
  <si>
    <t>Pol240</t>
  </si>
  <si>
    <t>Kabel s Cu jádrem, plášť PVC silový stíněný 4x1,5,pro napájení motoru z frekvenčního měniče, splňující požadavky ČSN na elektromagnetickou kompatibilitu. Dodávka a montáž do provozuschopného stavu.</t>
  </si>
  <si>
    <t>Pol241</t>
  </si>
  <si>
    <t>Kabel s Cu jádrem, plášť PVC silový stíněný 4x2,5,pro napájení motoru z frekvenčního měniče, splňující požadavky ČSN na elektromagnetickou kompatibilitu. Dodávka a montáž do provozuschopného stavu.</t>
  </si>
  <si>
    <t>Pol242</t>
  </si>
  <si>
    <t>Kabel s Cu jádrem, B2CA S1D0 komunikační stíněný 2x2x0,8. Dodávka a montáž do provozuschopného stavu.</t>
  </si>
  <si>
    <t>Pol243</t>
  </si>
  <si>
    <t>Kabel s Cu jádrem, B2CA S1D0 komunikační stíněný 4x2x0,8. Dodávka a montáž do provozuschopného stavu.</t>
  </si>
  <si>
    <t>Pol244</t>
  </si>
  <si>
    <t>Kabel s Cu jádrem, B2CA S1D0 silový 3x1,5. Dodávka a montáž do provozuschopného stavu.</t>
  </si>
  <si>
    <t>Pol245</t>
  </si>
  <si>
    <t>Propojovací vodič zeleno/žlutý CY 16.  Dodávka a montáž do provozuschopného stavu.</t>
  </si>
  <si>
    <t>Pol246</t>
  </si>
  <si>
    <t>Propojovací vodič zeleno/žlutý CY 6.  Dodávka a montáž do provozuschopného stavu.</t>
  </si>
  <si>
    <t>D9</t>
  </si>
  <si>
    <t>Elektroinstalační materiál</t>
  </si>
  <si>
    <t>Pol247</t>
  </si>
  <si>
    <t>El.inst. krabice pro nasvorkování přístojů s vlastním kabelem (servophony, elektrotermické pohony, okenní kontakty, atd.), včetně svorek. Dodávka a montáž do provozuschopného stavu.</t>
  </si>
  <si>
    <t>Pol248</t>
  </si>
  <si>
    <t>Kabelový žlab 250/50 kovový, pozinkovaný, včetně tvarových dílů vík, podpěr a montážního příslušenství. Dodávka a montáž do provozuschopného stavu.</t>
  </si>
  <si>
    <t>Pol249</t>
  </si>
  <si>
    <t>Kabelový žlab 125/100 kovový, pozinkovaný, včetně tvarových dílů vík, podpěr a montážního příslušenství. Dodávka a montáž do provozuschopného stavu.</t>
  </si>
  <si>
    <t>Pol250</t>
  </si>
  <si>
    <t>Kabelový žlab 62/50 kovový, pozinkovaný, včetně tvarových dílů vík, podpěr a montážního příslušenství. Dodávka a montáž do provozuschopného stavu.</t>
  </si>
  <si>
    <t>Pol251</t>
  </si>
  <si>
    <t>Elektroinstalační trubka šedá průměr 25mm, včetně kolen vývodek a úchytného materiálu. Dodávka a montáž do provozuschopného stavu.</t>
  </si>
  <si>
    <t>Pol252</t>
  </si>
  <si>
    <t>Elektroinstalační trubka šedá průměr 32mm, včetně kolen vývodek a úchytného materiálu. Dodávka a montáž do provozuschopného stavu.</t>
  </si>
  <si>
    <t>Pol253</t>
  </si>
  <si>
    <t>Instalační trubka plastová, ohebná průměr 25mm, včetně úchytného materiálu a veškerého montážního příslušenství. Dodávka a montáž do provozuschopného stavu.</t>
  </si>
  <si>
    <t>D10</t>
  </si>
  <si>
    <t>Služby</t>
  </si>
  <si>
    <t>Pol254</t>
  </si>
  <si>
    <t>Doplnění softwarové vybavení řídícího systému</t>
  </si>
  <si>
    <t>Pol255</t>
  </si>
  <si>
    <t>Doplnění softwarové vybavení operátorského panelu</t>
  </si>
  <si>
    <t>Pol256</t>
  </si>
  <si>
    <t>Doplnění software operátorského inženýrského pracoviště (grafická schémata, generování adres)</t>
  </si>
  <si>
    <t>Pol257</t>
  </si>
  <si>
    <t>Doplnění software operátorsko inženýrského pracoviště (zpracování dat do bilancí a provozního deníku)</t>
  </si>
  <si>
    <t>Pol258</t>
  </si>
  <si>
    <t>Oživení vstupů/výstupů, včetně odladění software na stavbě</t>
  </si>
  <si>
    <t>Pol259</t>
  </si>
  <si>
    <t>Výchozí revize elektrických zařízení</t>
  </si>
  <si>
    <t>Pol260</t>
  </si>
  <si>
    <t>Funkční zkoušky, uvedení do provozu</t>
  </si>
  <si>
    <t>Pol261</t>
  </si>
  <si>
    <t>Komplexní zkoušky</t>
  </si>
  <si>
    <t>Pol262</t>
  </si>
  <si>
    <t>Zkušební provoz</t>
  </si>
  <si>
    <t>Pol263</t>
  </si>
  <si>
    <t>Zaškolení personálu obsluhy a údržby</t>
  </si>
  <si>
    <t>Pol264</t>
  </si>
  <si>
    <t>Celkové režijní náklady ( montážní plošiny, lešení, služby, ... )</t>
  </si>
  <si>
    <t>Pol265</t>
  </si>
  <si>
    <t>Likvidace demontovaného odpadu</t>
  </si>
  <si>
    <t>D1_01_4e-D07 - Zdravotně technické instalace - Dotazy 2020_10_12</t>
  </si>
  <si>
    <t>Ing. Brožová</t>
  </si>
  <si>
    <t>D1_01_4e - Zdravotně 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</si>
  <si>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</si>
  <si>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</si>
  <si>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</si>
  <si>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</si>
  <si>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HZS - Hodinové zúčtovací sazby</t>
  </si>
  <si>
    <t>D1_01_4e</t>
  </si>
  <si>
    <t>Zdravotně technické instalace</t>
  </si>
  <si>
    <t>713463211</t>
  </si>
  <si>
    <t>Montáž izolace tepelné potrubí potrubními pouzdry s Al fólií staženými Al páskou 1x D do 50 mm</t>
  </si>
  <si>
    <t>385395283</t>
  </si>
  <si>
    <t>63154003</t>
  </si>
  <si>
    <t>pouzdro izolační potrubní z minerální vlny s Al fólií max. 250/100°C 18/25mm</t>
  </si>
  <si>
    <t>857698566</t>
  </si>
  <si>
    <t>"rozvody PWC,PWH,PWHC - 4NP" 4+4+4</t>
  </si>
  <si>
    <t>"5NP" 3+3+36</t>
  </si>
  <si>
    <t>"IP"8</t>
  </si>
  <si>
    <t>63154004</t>
  </si>
  <si>
    <t>pouzdro izolační potrubní z minerální vlny s Al fólií max. 250/100°C 22/25mm</t>
  </si>
  <si>
    <t>-1956284787</t>
  </si>
  <si>
    <t>" rozvody PWC,PWH,PWHC 5NP" 33+33</t>
  </si>
  <si>
    <t>"IP"9</t>
  </si>
  <si>
    <t>D1_01_4e/II-18-20</t>
  </si>
  <si>
    <t>63154005</t>
  </si>
  <si>
    <t>pouzdro izolační potrubní z minerální vlny s Al fólií max. 250/100°C 28/25mm</t>
  </si>
  <si>
    <t>-1802353437</t>
  </si>
  <si>
    <t>"požární " 23</t>
  </si>
  <si>
    <t>"IP"5</t>
  </si>
  <si>
    <t>63154006</t>
  </si>
  <si>
    <t>pouzdro izolační potrubní z minerální vlny s Al fólií max. 250/100°C 35/25mm</t>
  </si>
  <si>
    <t>-723096160</t>
  </si>
  <si>
    <t>"požární" 20</t>
  </si>
  <si>
    <t>63154009</t>
  </si>
  <si>
    <t>pouzdro izolační potrubní z minerální vlny s Al fólií max. 250/100°C 54/30mm</t>
  </si>
  <si>
    <t>1719689686</t>
  </si>
  <si>
    <t>"rozvody požární" 3</t>
  </si>
  <si>
    <t>"IP" 5</t>
  </si>
  <si>
    <t>721</t>
  </si>
  <si>
    <t>Zdravotechnika - vnitřní kanalizace</t>
  </si>
  <si>
    <t>721171913</t>
  </si>
  <si>
    <t>Potrubí z PP propojení potrubí DN 50</t>
  </si>
  <si>
    <t>-481569000</t>
  </si>
  <si>
    <t>721171914</t>
  </si>
  <si>
    <t>Potrubí z PP propojení potrubí DN 75</t>
  </si>
  <si>
    <t>404358658</t>
  </si>
  <si>
    <t>721171915</t>
  </si>
  <si>
    <t>Potrubí z PP propojení potrubí DN 110</t>
  </si>
  <si>
    <t>1903836391</t>
  </si>
  <si>
    <t>721194104</t>
  </si>
  <si>
    <t>Vyvedení a upevnění odpadních výpustek DN 40</t>
  </si>
  <si>
    <t>924303167</t>
  </si>
  <si>
    <t>721194105</t>
  </si>
  <si>
    <t>Vyvedení a upevnění odpadních výpustek DN 50</t>
  </si>
  <si>
    <t>-1518363660</t>
  </si>
  <si>
    <t>721194109</t>
  </si>
  <si>
    <t>Vyvedení a upevnění odpadních výpustek DN 100</t>
  </si>
  <si>
    <t>2022394743</t>
  </si>
  <si>
    <t>722140105.1</t>
  </si>
  <si>
    <t>Potrubí vodovodní ocelové z ušlechtilé oceli spojované lisováním DN 32</t>
  </si>
  <si>
    <t>-582633613</t>
  </si>
  <si>
    <t>NC</t>
  </si>
  <si>
    <t>Nerezové hrdlové potrubí DN 40</t>
  </si>
  <si>
    <t>965188350</t>
  </si>
  <si>
    <t>NC.1</t>
  </si>
  <si>
    <t>Nerezové hrdlové potrubí DN 50</t>
  </si>
  <si>
    <t>1647942339</t>
  </si>
  <si>
    <t>NC.2</t>
  </si>
  <si>
    <t>Nerezové hrdlové potrubí DN 75</t>
  </si>
  <si>
    <t>1137100216</t>
  </si>
  <si>
    <t>NC.3</t>
  </si>
  <si>
    <t>Nerezové hrdlové potrubí DN 110</t>
  </si>
  <si>
    <t>-245024505</t>
  </si>
  <si>
    <t>NC.4</t>
  </si>
  <si>
    <t>Nerezové hrdlové potrubí DN 125</t>
  </si>
  <si>
    <t>-1266261843</t>
  </si>
  <si>
    <t>722174004</t>
  </si>
  <si>
    <t>Potrubí vodovodní plastové PP RTC  D 32 x 3,6 mm</t>
  </si>
  <si>
    <t>946291263</t>
  </si>
  <si>
    <t>721174042</t>
  </si>
  <si>
    <t>Potrubí kanalizační z PP připojovací DN 40</t>
  </si>
  <si>
    <t>-362275520</t>
  </si>
  <si>
    <t>721174043</t>
  </si>
  <si>
    <t>Potrubí kanalizační z PP připojovací DN 50</t>
  </si>
  <si>
    <t>550623003</t>
  </si>
  <si>
    <t>721174044</t>
  </si>
  <si>
    <t>Potrubí kanalizační z PP připojovací DN 75</t>
  </si>
  <si>
    <t>-1308035432</t>
  </si>
  <si>
    <t>721174045</t>
  </si>
  <si>
    <t>Potrubí kanalizační z PP připojovací DN 110</t>
  </si>
  <si>
    <t>409651153</t>
  </si>
  <si>
    <t>NC.5</t>
  </si>
  <si>
    <t>Návleková protihluková izolace s Al folií pro nerezové potrubí DN 32, třída reakce na oheň B-s1 d0</t>
  </si>
  <si>
    <t>-1216549367</t>
  </si>
  <si>
    <t>NC.6</t>
  </si>
  <si>
    <t>Návleková protihluková izolace s Al folií pro nerezové potrubí DN 40, třída reakce na oheň B-s1 d0</t>
  </si>
  <si>
    <t>2139064158</t>
  </si>
  <si>
    <t>NC.7</t>
  </si>
  <si>
    <t>Návleková protihluková izolace s Al folií pro nerezové potrubí DN 50, třída reakce na oheň B-s1 d0</t>
  </si>
  <si>
    <t>1458923484</t>
  </si>
  <si>
    <t>NC.8</t>
  </si>
  <si>
    <t>Návleková protihluková izolace s Al folií pro nerezové potrubí DN 75, třída reakce na oheň B-s1 d0</t>
  </si>
  <si>
    <t>137091413</t>
  </si>
  <si>
    <t>NC.9</t>
  </si>
  <si>
    <t>Návleková protihluková izolace s Al folií pro nerezové potrubí DN 110, třída reakce na oheň B-s1 d0</t>
  </si>
  <si>
    <t>-1520417052</t>
  </si>
  <si>
    <t>NC.10</t>
  </si>
  <si>
    <t>Návleková protihluková izolace s Al folií pro nerezové potrubí DN 125, třída reakce na oheň B-s1 d0</t>
  </si>
  <si>
    <t>-1628533429</t>
  </si>
  <si>
    <t>NC.11</t>
  </si>
  <si>
    <t>Vodní zápachová uzávěrka s mechanickou zápachovou uzávěrkou pro odvod kondenzátu od KLM jednotek</t>
  </si>
  <si>
    <t>752485003</t>
  </si>
  <si>
    <t>NC.12</t>
  </si>
  <si>
    <t>Napojení KLM jednotky vč. připojovací hadice</t>
  </si>
  <si>
    <t>-736535803</t>
  </si>
  <si>
    <t>NC.13</t>
  </si>
  <si>
    <t>Čerpadlo kondenzátu pro KLM jednotky</t>
  </si>
  <si>
    <t>-157385698</t>
  </si>
  <si>
    <t>725861102</t>
  </si>
  <si>
    <t>Zápachová uzávěrka pro umyvadla DN 40</t>
  </si>
  <si>
    <t>-230114973</t>
  </si>
  <si>
    <t>721226511</t>
  </si>
  <si>
    <t>Zápachová uzávěrka podomítková pro pračku a myčku DN 40</t>
  </si>
  <si>
    <t>1436297083</t>
  </si>
  <si>
    <t>721226512</t>
  </si>
  <si>
    <t>Zápachová uzávěrka podomítková pro pračku a myčku DN 50</t>
  </si>
  <si>
    <t>-995983293</t>
  </si>
  <si>
    <t>725862103</t>
  </si>
  <si>
    <t>Zápachová uzávěrka pro dřezy DN 40/50</t>
  </si>
  <si>
    <t>78552494</t>
  </si>
  <si>
    <t>725862123</t>
  </si>
  <si>
    <t>Zápachová uzávěrka pro dvojdřezy DN 50</t>
  </si>
  <si>
    <t>779495209</t>
  </si>
  <si>
    <t>725865312</t>
  </si>
  <si>
    <t>Zápachová uzávěrka sprchových van DN 40/50 s kulovým kloubem na odtoku a odpadním ventilem</t>
  </si>
  <si>
    <t>759840863</t>
  </si>
  <si>
    <t>NC.14</t>
  </si>
  <si>
    <t>Vpust DN50 , boční napojení, s vodní a mechan. zápach. uzávěrkou, Qmin=1 l/s</t>
  </si>
  <si>
    <t>-1919113096</t>
  </si>
  <si>
    <t>NC.15</t>
  </si>
  <si>
    <t>Nerezový krabicový žlab AISI 304 dl.1,5m, v-50-80 mm,š-153mm s pryž výplní okraje, Q=1,0 l/s, DN110, spodní odpad, vč. zápach. uzávěrky a mřížkového roštu</t>
  </si>
  <si>
    <t>322857839</t>
  </si>
  <si>
    <t>NC.16</t>
  </si>
  <si>
    <t>Nerezový krabicový žlab AISI 304 dl.1,0m, v-50-80 mm,š-153mm s pryž výplní okraje, Q=1,0 l/s, DN110, spodní odpad, vč. zápach. uzávěrky a mřížkového roštu</t>
  </si>
  <si>
    <t>680929763</t>
  </si>
  <si>
    <t>NC.17</t>
  </si>
  <si>
    <t>Nerezový krabicový žlab AISI 304 dl.0,5m, v-50-80 mm,š-153mm s pryž výplní okraje, Q=1,0 l/s, DN110, spodní odpad, vč. zápach. uzávěrky a mřížkového roštu</t>
  </si>
  <si>
    <t>1806495327</t>
  </si>
  <si>
    <t>721211912</t>
  </si>
  <si>
    <t>Montáž vpustí podlahových DN 50/75</t>
  </si>
  <si>
    <t>-352158067</t>
  </si>
  <si>
    <t>721219128</t>
  </si>
  <si>
    <t>Montáž odtokového sprchového žlabu délky do 1050 mm</t>
  </si>
  <si>
    <t>1239457970</t>
  </si>
  <si>
    <t>NC.18</t>
  </si>
  <si>
    <t>Montáž odtokového sprchového žlabu délky nad 1050 mm</t>
  </si>
  <si>
    <t>1528857752</t>
  </si>
  <si>
    <t>NC.19</t>
  </si>
  <si>
    <t>Mřížka 150x150 mm</t>
  </si>
  <si>
    <t>-1928652452</t>
  </si>
  <si>
    <t>NC.20</t>
  </si>
  <si>
    <t>Krycí dvířka 200x200 mm</t>
  </si>
  <si>
    <t>607714266</t>
  </si>
  <si>
    <t>721290111</t>
  </si>
  <si>
    <t>Zkouška těsnosti potrubí kanalizace vodou do DN 125</t>
  </si>
  <si>
    <t>1653293576</t>
  </si>
  <si>
    <t>998721204</t>
  </si>
  <si>
    <t>Přesun hmot procentní pro vnitřní kanalizace v objektech v do 36 m</t>
  </si>
  <si>
    <t>2053864328</t>
  </si>
  <si>
    <t>Zdravotechnika - vnitřní vodovod</t>
  </si>
  <si>
    <t>722140102</t>
  </si>
  <si>
    <t>Potrubí vodovodní ocelové z ušlechtilé oceli spojované lisováním DN 15</t>
  </si>
  <si>
    <t>250208603</t>
  </si>
  <si>
    <t>"NN" 155</t>
  </si>
  <si>
    <t>"NI"150</t>
  </si>
  <si>
    <t>722140103</t>
  </si>
  <si>
    <t>Potrubí vodovodní ocelové z ušlechtilé oceli spojované lisováním DN 20</t>
  </si>
  <si>
    <t>376805550</t>
  </si>
  <si>
    <t>"NN"50</t>
  </si>
  <si>
    <t>722140104</t>
  </si>
  <si>
    <t>Potrubí vodovodní ocelové z ušlechtilé oceli spojované lisováním DN 25</t>
  </si>
  <si>
    <t>-682628283</t>
  </si>
  <si>
    <t>"rozvody PWC,PWH,PWHC " (70+70)</t>
  </si>
  <si>
    <t>"NN"36</t>
  </si>
  <si>
    <t>722140105</t>
  </si>
  <si>
    <t>736370895</t>
  </si>
  <si>
    <t>"NN"5</t>
  </si>
  <si>
    <t>722140107</t>
  </si>
  <si>
    <t>Potrubí vodovodní ocelové z ušlechtilé oceli spojované lisováním DN 50</t>
  </si>
  <si>
    <t>2028771508</t>
  </si>
  <si>
    <t>"NN"7</t>
  </si>
  <si>
    <t>722160958r</t>
  </si>
  <si>
    <t>Oprava potrubí vodovodního z trubek nerezových propojení potrubí D 18</t>
  </si>
  <si>
    <t>-223711269</t>
  </si>
  <si>
    <t>"5NP" 25+ "6NP"  26</t>
  </si>
  <si>
    <t>722160959r</t>
  </si>
  <si>
    <t>Oprava potrubí vodovodního z trubek nerezových propojení potrubí D 22</t>
  </si>
  <si>
    <t>-1173586041</t>
  </si>
  <si>
    <t>"5NP" 22+ "6NP" 22</t>
  </si>
  <si>
    <t>722181211</t>
  </si>
  <si>
    <t>Ochrana vodovodního potrubí přilepenými termoizolačními trubicemi z PE tl do 6 mm DN do 22 mm</t>
  </si>
  <si>
    <t>-1607918967</t>
  </si>
  <si>
    <t>"IN15"155</t>
  </si>
  <si>
    <t>"IN20"50</t>
  </si>
  <si>
    <t>"IP"150</t>
  </si>
  <si>
    <t>"IPP"80</t>
  </si>
  <si>
    <t>722181212</t>
  </si>
  <si>
    <t>Ochrana vodovodního potrubí přilepenými termoizolačními trubicemi z PE tl do 6 mm DN do 32 mm</t>
  </si>
  <si>
    <t>1473637005</t>
  </si>
  <si>
    <t>"NI25"36</t>
  </si>
  <si>
    <t>"IP35"5</t>
  </si>
  <si>
    <t>722181241</t>
  </si>
  <si>
    <t>Ochrana vodovodního potrubí přilepenými termoizolačními trubicemi z PE tl do 20 mm DN do 22 mm</t>
  </si>
  <si>
    <t>-1357723861</t>
  </si>
  <si>
    <t>"rozvody PWC,PWH,PWHC-5NP" (48+48)+(28+28)</t>
  </si>
  <si>
    <t>"6NP" (1+1+2+2+2)</t>
  </si>
  <si>
    <t>722181242</t>
  </si>
  <si>
    <t>Ochrana vodovodního potrubí přilepenými termoizolačními trubicemi z PE tl do 20 mm DN do 45 mm</t>
  </si>
  <si>
    <t>1784208781</t>
  </si>
  <si>
    <t>722181243</t>
  </si>
  <si>
    <t>Ochrana vodovodního potrubí přilepenými termoizolačními trubicemi z PE tl do 20 mm DN do 63 mm</t>
  </si>
  <si>
    <t>-170238102</t>
  </si>
  <si>
    <t>"požární" 4</t>
  </si>
  <si>
    <t>722190401</t>
  </si>
  <si>
    <t>Vyvedení a upevnění výpustku do DN 25</t>
  </si>
  <si>
    <t>-1371782424</t>
  </si>
  <si>
    <t>74+ (263*2)+2</t>
  </si>
  <si>
    <t>722220111</t>
  </si>
  <si>
    <t>Nástěnka pro výtokový ventil G 1/2 s jedním závitem</t>
  </si>
  <si>
    <t>1144234995</t>
  </si>
  <si>
    <t>22+52+2</t>
  </si>
  <si>
    <t>722220121</t>
  </si>
  <si>
    <t>Nástěnka pro baterii G 1/2 s jedním závitem</t>
  </si>
  <si>
    <t>pár</t>
  </si>
  <si>
    <t>969429349</t>
  </si>
  <si>
    <t>"U2" 129+"U4" 17+ "S"  84+ "D2" 25+"D4" 4+ "D5" 2+"D6" 2</t>
  </si>
  <si>
    <t>722231072r</t>
  </si>
  <si>
    <t>Ventil zpětný nerezový G 1/2 PN 10 do 110°C se dvěma závity</t>
  </si>
  <si>
    <t>-565982073</t>
  </si>
  <si>
    <t>D1_01_4e/I-14-22</t>
  </si>
  <si>
    <t>55111420r</t>
  </si>
  <si>
    <t>uzávěr kulový zahradní provedení páčka niklovaná mosaz vnější závit PN 15 T 120°C 3/8"-3/4"</t>
  </si>
  <si>
    <t>779448145</t>
  </si>
  <si>
    <t>722229101</t>
  </si>
  <si>
    <t>Montáž vodovodních armatur s jedním závitem G 1/2 ostatní typ</t>
  </si>
  <si>
    <t>-971142032</t>
  </si>
  <si>
    <t>55114144r</t>
  </si>
  <si>
    <t>kohout kulový PN 42 T 185°C plnoprůtokový nerez páčka 1/2"</t>
  </si>
  <si>
    <t>-381220891</t>
  </si>
  <si>
    <t>722239101</t>
  </si>
  <si>
    <t>Montáž armatur vodovodních se dvěma závity G 1/2</t>
  </si>
  <si>
    <t>-1872370055</t>
  </si>
  <si>
    <t>722254115</t>
  </si>
  <si>
    <t>Hydrantová skříň vnitřní s výzbrojí D 25 polyesterová hadice</t>
  </si>
  <si>
    <t>-1538394545</t>
  </si>
  <si>
    <t>722290226</t>
  </si>
  <si>
    <t>Zkouška těsnosti vodovodního potrubí závitového do DN 50</t>
  </si>
  <si>
    <t>-1550495498</t>
  </si>
  <si>
    <t>543</t>
  </si>
  <si>
    <t>722290234</t>
  </si>
  <si>
    <t>Proplach a dezinfekce vodovodního potrubí do DN 80</t>
  </si>
  <si>
    <t>2058907341</t>
  </si>
  <si>
    <t>998722104</t>
  </si>
  <si>
    <t>Přesun hmot tonážní pro vnitřní vodovod v objektech v do 36 m</t>
  </si>
  <si>
    <t>1381154296</t>
  </si>
  <si>
    <t>725</t>
  </si>
  <si>
    <t>Zdravotechnika - zařizovací předměty</t>
  </si>
  <si>
    <t>725119125</t>
  </si>
  <si>
    <t>Montáž klozetových mís závěsných na nosné stěny</t>
  </si>
  <si>
    <t>-250172584</t>
  </si>
  <si>
    <t>64236091r</t>
  </si>
  <si>
    <t>mísa keramická klozetová závěsná bílá bez oplachvacího kruhu s hlubokým splachováním odpad vodorovný</t>
  </si>
  <si>
    <t>997085073</t>
  </si>
  <si>
    <t>"4NP" 1+ "5NP" 45+ "6NP" 44</t>
  </si>
  <si>
    <t>64236105r</t>
  </si>
  <si>
    <t>mísa keramická klozetová závěsná bílá prodloužená bez oplachovacího kruhu s hlubokým splachováním odpad vodorovný</t>
  </si>
  <si>
    <t>-871049371</t>
  </si>
  <si>
    <t>"Ki"4</t>
  </si>
  <si>
    <t>55167381</t>
  </si>
  <si>
    <t>sedátko klozetové duroplastové bílé s poklopem</t>
  </si>
  <si>
    <t>1286665486</t>
  </si>
  <si>
    <t>55167398r</t>
  </si>
  <si>
    <t>sedátko klozetové duroplastové bílé bez poklopu antibakteriální,vč.mont.</t>
  </si>
  <si>
    <t>-147032928</t>
  </si>
  <si>
    <t>725121542r</t>
  </si>
  <si>
    <t>Oddálené ovládání pneumatické podomítkové, bílá, vč. mont.</t>
  </si>
  <si>
    <t>760025586</t>
  </si>
  <si>
    <t>725219102</t>
  </si>
  <si>
    <t>Montáž umyvadla připevněného na šrouby do zdiva</t>
  </si>
  <si>
    <t>-605863758</t>
  </si>
  <si>
    <t>64211046r</t>
  </si>
  <si>
    <t>umyvadlo keramické závěsné bílé š 600mm</t>
  </si>
  <si>
    <t>151132998</t>
  </si>
  <si>
    <t>"U1" (4+5)+ "U2" (4+64+61)</t>
  </si>
  <si>
    <t>64211049r</t>
  </si>
  <si>
    <t>umyvadlo keramické závěsné bílé š 500mm</t>
  </si>
  <si>
    <t>-1988667455</t>
  </si>
  <si>
    <t>"U5"3</t>
  </si>
  <si>
    <t>64221041r</t>
  </si>
  <si>
    <t>umývátko keramické závěsné bílé 450mm</t>
  </si>
  <si>
    <t>-1936493224</t>
  </si>
  <si>
    <t>"Um" (2+2)</t>
  </si>
  <si>
    <t>64221059r</t>
  </si>
  <si>
    <t>polosploup k umyvadlu</t>
  </si>
  <si>
    <t>-2098653565</t>
  </si>
  <si>
    <t>138+3</t>
  </si>
  <si>
    <t>725241901</t>
  </si>
  <si>
    <t>Montáž vaničky sprchové</t>
  </si>
  <si>
    <t>458424100</t>
  </si>
  <si>
    <t>55423503</t>
  </si>
  <si>
    <t>vanička sprchová z litého polymermramoru čtvercová 900x900mm</t>
  </si>
  <si>
    <t>-1492621799</t>
  </si>
  <si>
    <t>"S1"4</t>
  </si>
  <si>
    <t>55423505</t>
  </si>
  <si>
    <t>vanička sprchová z litého polymermramoru čtvrtkruhová 900x900mm</t>
  </si>
  <si>
    <t>-182512639</t>
  </si>
  <si>
    <t>"S2"7</t>
  </si>
  <si>
    <t>725244904</t>
  </si>
  <si>
    <t>Montáž sprchových dveří</t>
  </si>
  <si>
    <t>1873024397</t>
  </si>
  <si>
    <t>55495008r</t>
  </si>
  <si>
    <t xml:space="preserve">dveře sprchové s pantem u zdi a pevnou stěnou 1600(900+700)/1900mm, tl. skla 5mm, šířka vstupu 866m, aluchrom, durlux, vč. nerezové konzoly “L“jako zarážky </t>
  </si>
  <si>
    <t>1722550260</t>
  </si>
  <si>
    <t>55495009r</t>
  </si>
  <si>
    <t xml:space="preserve">dveře sprchové jednokřídlé 1100/1900mm, tl. skla 5mm, šířka vstupu 557m, aluchrom, durlux, vč. nerezové konzoly “L“jako zarážky </t>
  </si>
  <si>
    <t>1840366402</t>
  </si>
  <si>
    <t>55495010r</t>
  </si>
  <si>
    <t>boční stěna 1000/1900mm, tl. skla 5mm, aluchrom, durlux</t>
  </si>
  <si>
    <t>-210408731</t>
  </si>
  <si>
    <t>55484009r</t>
  </si>
  <si>
    <t xml:space="preserve">dveře sprchové rámové dvoukřídlé lítací 900/1900mm, tl. skla 5mm, šířka vstupu 748m, aluchrom, durlux, vč. nerezové konzoly “L“jako zarážky </t>
  </si>
  <si>
    <t>1746274545</t>
  </si>
  <si>
    <t>55484028r</t>
  </si>
  <si>
    <t>čtvrtkruh s posuvnými dvoudílnými dveřmi, tl.skla 6mm, šířka vstupu 557mm, aluchrom, durlux</t>
  </si>
  <si>
    <t>346766905</t>
  </si>
  <si>
    <t>725319111</t>
  </si>
  <si>
    <t>Montáž dřezu ostatních typů</t>
  </si>
  <si>
    <t>-1899287912</t>
  </si>
  <si>
    <t>3+25+4+2+2</t>
  </si>
  <si>
    <t>725319112r</t>
  </si>
  <si>
    <t>Montáž dřezu dvojitých ostatních typů</t>
  </si>
  <si>
    <t>1570402565</t>
  </si>
  <si>
    <t>725339111</t>
  </si>
  <si>
    <t>Montáž výlevky</t>
  </si>
  <si>
    <t>-1443168598</t>
  </si>
  <si>
    <t>55231313r</t>
  </si>
  <si>
    <t>výlevka keramická závěsná se zadní stěnou a mřížkou</t>
  </si>
  <si>
    <t>-287931934</t>
  </si>
  <si>
    <t>5+5+2</t>
  </si>
  <si>
    <t>725813111</t>
  </si>
  <si>
    <t>Ventil rohový bez připojovací trubičky nebo flexi hadičky G 1/2</t>
  </si>
  <si>
    <t>-950971852</t>
  </si>
  <si>
    <t>"D1" (3*2)+ "Mž" (3*2)+ "U1" (9*2)+ "U3" (4*2)+"U5" (3*2)+ "Um" (4*2)</t>
  </si>
  <si>
    <t>725813112</t>
  </si>
  <si>
    <t>Ventil rohový pračkový G 3/4</t>
  </si>
  <si>
    <t>-299145807</t>
  </si>
  <si>
    <t>"M" (1+4+4)+"dsm" (1+1+4)+"d" (2+2)</t>
  </si>
  <si>
    <t>"PR"3</t>
  </si>
  <si>
    <t>55145688r</t>
  </si>
  <si>
    <t>baterie dřezová nástěnná páková</t>
  </si>
  <si>
    <t>41701029</t>
  </si>
  <si>
    <t>"D2" (2+12+11)+ "D4" (2+2)+ "D5" 2</t>
  </si>
  <si>
    <t>55145689r</t>
  </si>
  <si>
    <t>baterie dřezová nástěnná pro dvouddřez a výlevku páková</t>
  </si>
  <si>
    <t>599503055</t>
  </si>
  <si>
    <t>"DD"4+ "VD" 12</t>
  </si>
  <si>
    <t>55145698r</t>
  </si>
  <si>
    <t>baterie dřezová nástěnná páková s prodlouženou pákou a výtokem (lékařská)</t>
  </si>
  <si>
    <t>-1566484415</t>
  </si>
  <si>
    <t>"D6"2</t>
  </si>
  <si>
    <t>725829101</t>
  </si>
  <si>
    <t>Montáž baterie nástěnné dřezové pákové a klasické</t>
  </si>
  <si>
    <t>150626254</t>
  </si>
  <si>
    <t>55144088r</t>
  </si>
  <si>
    <t xml:space="preserve">baterie dřezová stojánková páková </t>
  </si>
  <si>
    <t>-540033083</t>
  </si>
  <si>
    <t>"D1"3</t>
  </si>
  <si>
    <t>725829111</t>
  </si>
  <si>
    <t>Montáž baterie stojánkové dřezové G 1/2</t>
  </si>
  <si>
    <t>1134038773</t>
  </si>
  <si>
    <t>55145686r</t>
  </si>
  <si>
    <t>baterie umyvadlová stojánková páková</t>
  </si>
  <si>
    <t>-1164675692</t>
  </si>
  <si>
    <t>"U1" (4+5)+ "U3" (1+3)+ "U5" 3+ "Um" (2+2)</t>
  </si>
  <si>
    <t>725829131</t>
  </si>
  <si>
    <t>Montáž baterie umyvadlové stojánkové G 1/2 ostatní typ</t>
  </si>
  <si>
    <t>732977998</t>
  </si>
  <si>
    <t>55145615r</t>
  </si>
  <si>
    <t>baterie umyvadlová nástěnná páková 150mm chrom</t>
  </si>
  <si>
    <t>114023818</t>
  </si>
  <si>
    <t>"U2" (4+64+61)+ "U4" (1+9+7)</t>
  </si>
  <si>
    <t>725829121</t>
  </si>
  <si>
    <t>Montáž baterie umyvadlové nástěnné pákové a klasické ostatní typ</t>
  </si>
  <si>
    <t>1027478465</t>
  </si>
  <si>
    <t>55145600r</t>
  </si>
  <si>
    <t>baterie sprchová nástěnná termostatická 150mm chrom</t>
  </si>
  <si>
    <t>926858831</t>
  </si>
  <si>
    <t>"S1" 4 + "S2" 7 + "S3" 5+ "S4" 60+ "Si" 8</t>
  </si>
  <si>
    <t>55145607r</t>
  </si>
  <si>
    <t>hadice, růžice,uchycení,  tyč 600mm</t>
  </si>
  <si>
    <t>-277762446</t>
  </si>
  <si>
    <t>"S1" 4 + "S2" 7 + "S3" 5 + "S4" 60+ "Si" 8</t>
  </si>
  <si>
    <t>725849413</t>
  </si>
  <si>
    <t>Montáž baterie sprchové nástěnné termostatické</t>
  </si>
  <si>
    <t>135041735</t>
  </si>
  <si>
    <t>725980122r</t>
  </si>
  <si>
    <t>Dvířka plast 20/20</t>
  </si>
  <si>
    <t>-1431061163</t>
  </si>
  <si>
    <t>"DP"5</t>
  </si>
  <si>
    <t>725980129r</t>
  </si>
  <si>
    <t xml:space="preserve">Dvířka do sádrokartonu 30/30 </t>
  </si>
  <si>
    <t>-1058286716</t>
  </si>
  <si>
    <t>998725104</t>
  </si>
  <si>
    <t>Přesun hmot tonážní pro zařizovací předměty v objektech v do 36 m</t>
  </si>
  <si>
    <t>674318757</t>
  </si>
  <si>
    <t>Zdravotechnika - předstěnové instalace</t>
  </si>
  <si>
    <t>726111204</t>
  </si>
  <si>
    <t>Instalační předstěna - montáž klozetu do masivní zděné kce</t>
  </si>
  <si>
    <t>1203801022</t>
  </si>
  <si>
    <t>55281700</t>
  </si>
  <si>
    <t>montážní prvek pro závěsné WC do zděných konstrukcí ovládání zepředu hl 120mm stavební v 1080mm, vč. zvukoizolační soupravy</t>
  </si>
  <si>
    <t>-594895379</t>
  </si>
  <si>
    <t>"K"90 + "Ki" 4</t>
  </si>
  <si>
    <t>55281728r</t>
  </si>
  <si>
    <t xml:space="preserve">montážní prvek pro závěsnou výlevku do zděných konstrukcí ovládání zepředu, vč.zvukoizolační soupravy </t>
  </si>
  <si>
    <t>353050254</t>
  </si>
  <si>
    <t>"VD"5+5+2</t>
  </si>
  <si>
    <t>998726114</t>
  </si>
  <si>
    <t>Přesun hmot tonážní pro instalační prefabrikáty v objektech v do 36 m</t>
  </si>
  <si>
    <t>-1176597911</t>
  </si>
  <si>
    <t>Hodinové zúčtovací sazby</t>
  </si>
  <si>
    <t>HZS4106r</t>
  </si>
  <si>
    <t>vyregulování rozvodu TUV</t>
  </si>
  <si>
    <t>1841619137</t>
  </si>
  <si>
    <t>HZS4126r</t>
  </si>
  <si>
    <t>koordinace rozvodů s ostatními profesemi</t>
  </si>
  <si>
    <t>619622208</t>
  </si>
  <si>
    <t>HZS4159r</t>
  </si>
  <si>
    <t>uvedení do provozu</t>
  </si>
  <si>
    <t>1443538482</t>
  </si>
  <si>
    <t>D1_01_4g1 - Silnoproudá elektrotechnika</t>
  </si>
  <si>
    <t>P. Zacha, J.Škarek</t>
  </si>
  <si>
    <t>D1.01.4g1 - Silnoproudá elektrotechnika</t>
  </si>
  <si>
    <t xml:space="preserve">    rozv_RMD - Podružné rozvaděče RMDU...</t>
  </si>
  <si>
    <t xml:space="preserve">    rozv_RT - Podružné rozvaděče RT...</t>
  </si>
  <si>
    <t xml:space="preserve">      seznam_RT - Seznam rozvaděčů RT (2xTR)</t>
  </si>
  <si>
    <t xml:space="preserve">    rozv_RZ - Podružné rozvaděče RZ...</t>
  </si>
  <si>
    <t xml:space="preserve">      seznam_RZ_4x12 - Seznam rozvaděčů RZ (4xZIS/VDO - 12 vývodů)</t>
  </si>
  <si>
    <t xml:space="preserve">    mon_ZIS_BMS - Monitoring zdravotné sítě ZIS a VDO</t>
  </si>
  <si>
    <t xml:space="preserve">    HOP-MX-KZ - Ochranné přípojnice HOP a svorkové skříně MX a KX</t>
  </si>
  <si>
    <t xml:space="preserve">      MX - Svorková skříň MX</t>
  </si>
  <si>
    <t xml:space="preserve">      KX - Svorková skříň KX</t>
  </si>
  <si>
    <t xml:space="preserve">    HT-ZLAB - Hlavní trasy - Kabelové žebříky a žlaby</t>
  </si>
  <si>
    <t xml:space="preserve">    HT-KAB - Hlavní trasy - Vodiče a kabely</t>
  </si>
  <si>
    <t xml:space="preserve">    emmp-ULM - Úložný materiál</t>
  </si>
  <si>
    <t xml:space="preserve">    emmp-VK - Vodiče a kabely</t>
  </si>
  <si>
    <t xml:space="preserve">    emmp-IP - Instalační přístroje</t>
  </si>
  <si>
    <t xml:space="preserve">    emmp-OSV - Svítidla a světelné zdroje</t>
  </si>
  <si>
    <t xml:space="preserve">    emmp-ROP - Revize a ostatní práce</t>
  </si>
  <si>
    <t>D1.01.4g1</t>
  </si>
  <si>
    <t>rozv_RMD</t>
  </si>
  <si>
    <t>Podružné rozvaděče RMDU...</t>
  </si>
  <si>
    <t>01RMDU401</t>
  </si>
  <si>
    <t>Rozvaděč  01RMDU-401 (viz výkres)</t>
  </si>
  <si>
    <t>1542254896</t>
  </si>
  <si>
    <t>01RMDU-402</t>
  </si>
  <si>
    <t>Rozvaděč  01RMDU-402 (viz výkres)</t>
  </si>
  <si>
    <t>383201999</t>
  </si>
  <si>
    <t>01RMD501</t>
  </si>
  <si>
    <t>Rozvaděč  01RMD-501 (viz výkres)</t>
  </si>
  <si>
    <t>464865400</t>
  </si>
  <si>
    <t>01RMD502</t>
  </si>
  <si>
    <t>Rozvaděč  01RMD-502 (viz výkres)</t>
  </si>
  <si>
    <t>-1146795919</t>
  </si>
  <si>
    <t>01RMD503</t>
  </si>
  <si>
    <t>Rozvaděč  01RMD-503 (viz výkres)</t>
  </si>
  <si>
    <t>-1958407078</t>
  </si>
  <si>
    <t>01RMD504</t>
  </si>
  <si>
    <t>Rozvaděč  01RMD-504 (viz výkres)</t>
  </si>
  <si>
    <t>-893688</t>
  </si>
  <si>
    <t>01RMD601</t>
  </si>
  <si>
    <t>Rozvaděč  01RMD-601 (viz výkres)</t>
  </si>
  <si>
    <t>-2115414176</t>
  </si>
  <si>
    <t>01RMD602</t>
  </si>
  <si>
    <t>Rozvaděč  01RMD-602 (viz výkres)</t>
  </si>
  <si>
    <t>-1108591225</t>
  </si>
  <si>
    <t>01RMD603</t>
  </si>
  <si>
    <t>Rozvaděč  01RMD-603 (viz výkres)</t>
  </si>
  <si>
    <t>1956307591</t>
  </si>
  <si>
    <t>01RMD604</t>
  </si>
  <si>
    <t>Rozvaděč  01RMD-604 (viz výkres)</t>
  </si>
  <si>
    <t>777056369</t>
  </si>
  <si>
    <t>rozv_RT</t>
  </si>
  <si>
    <t>Podružné rozvaděče RT...</t>
  </si>
  <si>
    <t>seznam_RT</t>
  </si>
  <si>
    <t>Seznam rozvaděčů RT (2xTR)</t>
  </si>
  <si>
    <t>4NP_RT-4xx</t>
  </si>
  <si>
    <t>Rozvaděče RT4xx.x pro 4.NP, provedení a náplň shodné se sestavou RT131.1, viz rozpiska výše (RT-131.1)</t>
  </si>
  <si>
    <t>-390284068</t>
  </si>
  <si>
    <t>"RT-431.1-2.fáze" 1</t>
  </si>
  <si>
    <t>"RT-431.2-2.fáze" 1</t>
  </si>
  <si>
    <t>"RT-432.1-2.fáze" 1</t>
  </si>
  <si>
    <t>"RT-432.2-2.fáze" 1</t>
  </si>
  <si>
    <t>rozv_RZ</t>
  </si>
  <si>
    <t>Podružné rozvaděče RZ...</t>
  </si>
  <si>
    <t>seznam_RZ_4x12</t>
  </si>
  <si>
    <t>Seznam rozvaděčů RZ (4xZIS/VDO - 12 vývodů)</t>
  </si>
  <si>
    <t>RZ-xxx-4x12</t>
  </si>
  <si>
    <t>Rozvaděče RZ-xxx pro 4xZIS/VDO/12 výv., provedení a náplň shodné se sestavou RZ-131, viz rozpiska výše (RZ-131 4x12v)</t>
  </si>
  <si>
    <t>-821526882</t>
  </si>
  <si>
    <t>"RZ-431,432 - 2.fáze"  2</t>
  </si>
  <si>
    <t>mon_ZIS_BMS</t>
  </si>
  <si>
    <t>Monitoring zdravotné sítě ZIS a VDO</t>
  </si>
  <si>
    <t>B04B95100102</t>
  </si>
  <si>
    <t>"MP1 EXT" PANEL PRO DÁLK. SIGNALIZACI ALARMU, montáž na povrch, na zeď, AC 18-28 V/DC 18-30 V &lt;viz TP ZIS&gt;</t>
  </si>
  <si>
    <t>-1401998354</t>
  </si>
  <si>
    <t>"Faze-II-4NP" 1</t>
  </si>
  <si>
    <t>741331007R</t>
  </si>
  <si>
    <t>Montáž nástěnného monitorovacího panelu ZIS a UPS</t>
  </si>
  <si>
    <t>-1573159632</t>
  </si>
  <si>
    <t>B04B95100001</t>
  </si>
  <si>
    <t>"MP2 I/O" PANEL PRO DÁLK. SIGNALIZACI ALARMU, montáž do panelu, do zdi, AC 18-28 V/DC 18-30 V &lt;viz TP ZIS&gt;</t>
  </si>
  <si>
    <t>1966572112</t>
  </si>
  <si>
    <t>"Faze-II_4NP"1</t>
  </si>
  <si>
    <t>B04B95100002</t>
  </si>
  <si>
    <t>"MP3" PANEL PRO DÁLK. SIGNALIZACI ALARMU, montáž do panelu, do zdi, AC 18-28 V/DC 18-30 V &lt;viz TP ZIS&gt;</t>
  </si>
  <si>
    <t>1489592723</t>
  </si>
  <si>
    <t>"Faze-II_4NP" 2</t>
  </si>
  <si>
    <t>741331007RR</t>
  </si>
  <si>
    <t>Montáž monitorovacího panelu ZIS a UPS, pod omítku</t>
  </si>
  <si>
    <t>1173145894</t>
  </si>
  <si>
    <t>B04B95061066</t>
  </si>
  <si>
    <t>"COM-IP" Převodník rozhraní  BMS-Ethernet, DC 24 V 50…60 Hz, vč. skříňky pro nástěnnou montáž &lt;viz TP ZIS&gt;</t>
  </si>
  <si>
    <t>-726555134</t>
  </si>
  <si>
    <t>741331081</t>
  </si>
  <si>
    <t>Montáž převodník bez zapojení vodičů</t>
  </si>
  <si>
    <t>-581882527</t>
  </si>
  <si>
    <t>mbmsatics</t>
  </si>
  <si>
    <t>BMS-RT, Oživení a naprogramování přepínače sítí s vestavěným hlídačem izolace a generátorem pro monitorování unikajícíh proudů</t>
  </si>
  <si>
    <t>-1063932732</t>
  </si>
  <si>
    <t>"RT" 2*4</t>
  </si>
  <si>
    <t>mbmlinetrax</t>
  </si>
  <si>
    <t>BMS-RZ, Oživení / konfigurace monitoru reziduálních proudů typ B s integrovanými měřícími transformátory</t>
  </si>
  <si>
    <t>1755719691</t>
  </si>
  <si>
    <t>"RZ" 4*2*2</t>
  </si>
  <si>
    <t>mbmsmk2430</t>
  </si>
  <si>
    <t>Oživení / naprogramování monitorovacího panelu MP2+MP3</t>
  </si>
  <si>
    <t>423130052</t>
  </si>
  <si>
    <t>"MP2" 1</t>
  </si>
  <si>
    <t>"MP3" 2</t>
  </si>
  <si>
    <t>mbmsobsl</t>
  </si>
  <si>
    <t>Uvedení systému do provozu, zaškolení obsluhy</t>
  </si>
  <si>
    <t>1801925690</t>
  </si>
  <si>
    <t>"2x technik, 2 dny na soustavu/oddělení"</t>
  </si>
  <si>
    <t>2*3*8</t>
  </si>
  <si>
    <t>HOP-MX-KZ</t>
  </si>
  <si>
    <t>Ochranné přípojnice HOP a svorkové skříně MX a KX</t>
  </si>
  <si>
    <t>MX</t>
  </si>
  <si>
    <t>Svorková skříň MX</t>
  </si>
  <si>
    <t>O0140554r</t>
  </si>
  <si>
    <t>Rozvodnicová skříň 1x8m, 250x250x100mm, pro zapuštěnou montáž, neprůhledné dveře, počet řad 1, počet modulů 8.</t>
  </si>
  <si>
    <t>-928105574</t>
  </si>
  <si>
    <t>"4NP"3+"5NP"4+"6NP"4</t>
  </si>
  <si>
    <t>"STR" 1</t>
  </si>
  <si>
    <t>741210001</t>
  </si>
  <si>
    <t>Montáž rozvodnice oceloplechová nebo plastová běžná do 20 kg</t>
  </si>
  <si>
    <t>790513682</t>
  </si>
  <si>
    <t>K11kk01526</t>
  </si>
  <si>
    <t>EPS 2, SVORKOVNICE EKVIPOTENCIÁLNÍ, BEZ KRYTU</t>
  </si>
  <si>
    <t>-73169334</t>
  </si>
  <si>
    <t>"2x počet MX" 2*91</t>
  </si>
  <si>
    <t>KX</t>
  </si>
  <si>
    <t>Svorková skříň KX</t>
  </si>
  <si>
    <t>K11kk02174</t>
  </si>
  <si>
    <t>KO 125 E, KRABICE ODBOČNÁ, ŠEDÁ</t>
  </si>
  <si>
    <t>-516997813</t>
  </si>
  <si>
    <t>"4NP"1+"5NP"49+"6NP"45</t>
  </si>
  <si>
    <t>"STR" 8</t>
  </si>
  <si>
    <t>125847045</t>
  </si>
  <si>
    <t>K11kk02176</t>
  </si>
  <si>
    <t>KO 125 V, VÍČKO KRABICE, BÍLÁ</t>
  </si>
  <si>
    <t>-1294713461</t>
  </si>
  <si>
    <t>741112001</t>
  </si>
  <si>
    <t>Montáž krabice zapuštěná plastová kruhová</t>
  </si>
  <si>
    <t>310775319</t>
  </si>
  <si>
    <t>HT-ZLAB</t>
  </si>
  <si>
    <t>Hlavní trasy - Kabelové žebříky a žlaby</t>
  </si>
  <si>
    <t>K11kk02636r</t>
  </si>
  <si>
    <t>KZ 35X50X0.75, KABELOVÝ ŽLAB S INT.SPOJ., POZINKOVÁNO SENDZIMIR, kompletní, vč. konzol, spojek a úchytů</t>
  </si>
  <si>
    <t>-1669766183</t>
  </si>
  <si>
    <t>"4NP"131+"5NP"395+"6NP"395</t>
  </si>
  <si>
    <t>"PR" 92</t>
  </si>
  <si>
    <t>m-kz-050-nm</t>
  </si>
  <si>
    <t>Montáž kabelového žlabu š. 50mm, včetně nosného a pomocného instalačního materiálu (hmoždiny, závitové tyče atd.)</t>
  </si>
  <si>
    <t>-1435995363</t>
  </si>
  <si>
    <t>K11kk02656r</t>
  </si>
  <si>
    <t>KZ 60X100X1.00, KABELOVÝ ŽLAB S INT.SPOJ., POZINKOVÁNO SENDZIMIR, kompletní, vč. konzol, spojek a úchytů</t>
  </si>
  <si>
    <t>-1576658759</t>
  </si>
  <si>
    <t>"4NP"97+"5NP"61+"6NP"61</t>
  </si>
  <si>
    <t>"PR" 22</t>
  </si>
  <si>
    <t>m-kz-100-nm</t>
  </si>
  <si>
    <t>Montáž kabelového žlabu š. 100mm, včetně nosného a pomocného instalačního materiálu (hmoždiny, závitové tyče atd.)</t>
  </si>
  <si>
    <t>325542345</t>
  </si>
  <si>
    <t>K11kk02680r</t>
  </si>
  <si>
    <t>KZ 60X200X1.00, KABELOVÝ ŽLAB S INT.SPOJ., POZINKOVÁNO SENDZIMIR, kompletní, vč. konzol, spojek a úchytů</t>
  </si>
  <si>
    <t>1211495815</t>
  </si>
  <si>
    <t>"4NP"12+"5NP"167+"6NP"167</t>
  </si>
  <si>
    <t>"PR" 34</t>
  </si>
  <si>
    <t>m-kz-200-nm</t>
  </si>
  <si>
    <t>Montáž kabelového žlabu š. 200mm, včetně nosného a pomocného instalačního materiálu (hmoždiny, závitové tyče atd.)</t>
  </si>
  <si>
    <t>2037861661</t>
  </si>
  <si>
    <t>K11kk02694r</t>
  </si>
  <si>
    <t>KZ 60X300X1.00, KABELOVÝ ŽLAB S INT.SPOJ., POZINKOVÁNO SENDZIMIR, kompletní, vč. konzol, spojek a úchytů</t>
  </si>
  <si>
    <t>945393713</t>
  </si>
  <si>
    <t>"4NP"68+"5NP"154+"6NP"154</t>
  </si>
  <si>
    <t>"PR" 37</t>
  </si>
  <si>
    <t>m-kz-300-nm.1</t>
  </si>
  <si>
    <t>Montáž kabelového žlabu š. 300mm, včetně nosného a pomocného instalačního materiálu (hmoždiny, závitové tyče atd.)</t>
  </si>
  <si>
    <t>1027267141</t>
  </si>
  <si>
    <t>K11kk02714r.1</t>
  </si>
  <si>
    <t>KZ 60X500X1.25, KABELOVÝ ŽLAB S INT.SPOJ., POZINKOVÁNO SENDZIMIR, kompletní, vč. konzol, spojek a úchytů</t>
  </si>
  <si>
    <t>-335469273</t>
  </si>
  <si>
    <t>"4NP"23+"5NP"10+"6NP"10</t>
  </si>
  <si>
    <t>"PR" 5</t>
  </si>
  <si>
    <t>m-kz-500-nm</t>
  </si>
  <si>
    <t>Montáž kabelového žlabu š. 500mm, včetně nosného a pomocného instalačního materiálu (hmoždiny, závitové tyče atd.)</t>
  </si>
  <si>
    <t>-847773899</t>
  </si>
  <si>
    <t>HT-KAB</t>
  </si>
  <si>
    <t>Hlavní trasy - Vodiče a kabely</t>
  </si>
  <si>
    <t>emmp-ULM</t>
  </si>
  <si>
    <t>Úložný materiál</t>
  </si>
  <si>
    <t>K11kk04020</t>
  </si>
  <si>
    <t>PK 120X55 D, PARAPETNÍ KANÁL DUTÝ 120x55mm, pro přístroje MODUL45, kompletní, RAL9003</t>
  </si>
  <si>
    <t>933466395</t>
  </si>
  <si>
    <t>"5NP"25+"6NP"24</t>
  </si>
  <si>
    <t>741110513</t>
  </si>
  <si>
    <t>Montáž lišta a kanálek vkládací šířky přes 120 do 180 mm s víčkem</t>
  </si>
  <si>
    <t>-1153124240</t>
  </si>
  <si>
    <t>34571004</t>
  </si>
  <si>
    <t>lišta elektroinstalační hranatá bílá 20 x 20, HF</t>
  </si>
  <si>
    <t>-176847113</t>
  </si>
  <si>
    <t>1600</t>
  </si>
  <si>
    <t>34571007</t>
  </si>
  <si>
    <t>lišta elektroinstalační hranatá bílá 40x20</t>
  </si>
  <si>
    <t>176310751</t>
  </si>
  <si>
    <t>1200</t>
  </si>
  <si>
    <t>34571008</t>
  </si>
  <si>
    <t>lišta elektroinstalační hranatá bílá 40 x 40, HF</t>
  </si>
  <si>
    <t>945570746</t>
  </si>
  <si>
    <t>741110511</t>
  </si>
  <si>
    <t>Montáž lišta a kanálek vkládací šířky do 60 mm s víčkem</t>
  </si>
  <si>
    <t>-332640590</t>
  </si>
  <si>
    <t>34571072</t>
  </si>
  <si>
    <t>trubka elektroinstalační ohebná z PVC (EN) 2320</t>
  </si>
  <si>
    <t>-1609462822</t>
  </si>
  <si>
    <t>741110061</t>
  </si>
  <si>
    <t>Montáž trubka plastová ohebná D přes 11 do 23 mm uložená pod omítku</t>
  </si>
  <si>
    <t>547479085</t>
  </si>
  <si>
    <t>34571073</t>
  </si>
  <si>
    <t>trubka elektroinstalační ohebná z PVC (EN) 2325</t>
  </si>
  <si>
    <t>857865147</t>
  </si>
  <si>
    <t>34571074</t>
  </si>
  <si>
    <t>trubka elektroinstalační ohebná z PVC (EN) 2332</t>
  </si>
  <si>
    <t>-1779518936</t>
  </si>
  <si>
    <t>1000</t>
  </si>
  <si>
    <t>741110062</t>
  </si>
  <si>
    <t>Montáž trubka plastová ohebná D přes 23 do 35 mm uložená pod omítku</t>
  </si>
  <si>
    <t>-1600528364</t>
  </si>
  <si>
    <t>34571075</t>
  </si>
  <si>
    <t>trubka elektroinstalační ohebná z PVC (EN) 2340</t>
  </si>
  <si>
    <t>855022868</t>
  </si>
  <si>
    <t>34571076</t>
  </si>
  <si>
    <t>trubka elektroinstalační ohebná z PVC (EN) 2350</t>
  </si>
  <si>
    <t>1072022505</t>
  </si>
  <si>
    <t>741110043</t>
  </si>
  <si>
    <t>Montáž trubka plastová ohebná D přes 35 mm uložená pevně</t>
  </si>
  <si>
    <t>-1860920620</t>
  </si>
  <si>
    <t>K11kk02282</t>
  </si>
  <si>
    <t>KRABICE PŘÍSTROJOVÁ, do SDK</t>
  </si>
  <si>
    <t>1519407336</t>
  </si>
  <si>
    <t>"4NP"174+"5NP"8+"6NP"8</t>
  </si>
  <si>
    <t>"LS" 28</t>
  </si>
  <si>
    <t>"OSV 4NP" 23</t>
  </si>
  <si>
    <t>"RP" 24</t>
  </si>
  <si>
    <t>741112062</t>
  </si>
  <si>
    <t>Montáž krabice přístrojová zapuštěná plastová kruhová pro sádrokartonové příčky</t>
  </si>
  <si>
    <t>2061600521</t>
  </si>
  <si>
    <t>K11kk02286</t>
  </si>
  <si>
    <t>KRABICE PŘÍSTROJOVÁ, s možností spojení v souvislou řadu s roztečí 71mm</t>
  </si>
  <si>
    <t>148322479</t>
  </si>
  <si>
    <t>"4NP"72+"5NP"832+"6NP"862</t>
  </si>
  <si>
    <t>"Svetelne"21+294+294</t>
  </si>
  <si>
    <t>"LS" 46</t>
  </si>
  <si>
    <t>"STR" 242</t>
  </si>
  <si>
    <t>741112061</t>
  </si>
  <si>
    <t>Montáž krabice přístrojová zapuštěná plastová kruhová</t>
  </si>
  <si>
    <t>329251627</t>
  </si>
  <si>
    <t>K11kk02424</t>
  </si>
  <si>
    <t>KRABICE ODBOČNÁ S VÍČKEM vestavná do SDK</t>
  </si>
  <si>
    <t>-142056030</t>
  </si>
  <si>
    <t>"uzem AP" 13*4+13*2</t>
  </si>
  <si>
    <t>"STR" 10</t>
  </si>
  <si>
    <t>741112002</t>
  </si>
  <si>
    <t>Montáž krabice zapuštěná plastová kruhová pro sádrokartonové příčky</t>
  </si>
  <si>
    <t>-377734143</t>
  </si>
  <si>
    <t>K11kk02173</t>
  </si>
  <si>
    <t>KO 125, KRABICE ODBOČNÁ, ŠEDÁ</t>
  </si>
  <si>
    <t>-684078988</t>
  </si>
  <si>
    <t>0+5+3</t>
  </si>
  <si>
    <t>741112003</t>
  </si>
  <si>
    <t>Montáž krabice zapuštěná plastová čtyřhranná</t>
  </si>
  <si>
    <t>-684283331</t>
  </si>
  <si>
    <t>K11kk02432</t>
  </si>
  <si>
    <t>KRABICE UNIVERZÁLNÍ 68mm  S VÍČKEM A SVORKOVNICÍ</t>
  </si>
  <si>
    <t>871927811</t>
  </si>
  <si>
    <t>K11kk02393</t>
  </si>
  <si>
    <t>KRABICE ROZVODNÁ 97mm, S VÍČKEM A SVORKOVNICÍ</t>
  </si>
  <si>
    <t>424935445</t>
  </si>
  <si>
    <t>1067910545</t>
  </si>
  <si>
    <t>K11kk00795</t>
  </si>
  <si>
    <t>KRABICE PANCÉŘOVÁ,  +VÍKO+PRŮCH.+SVORK./TM.ŠEDÁ (93x93x47mm)</t>
  </si>
  <si>
    <t>236925715</t>
  </si>
  <si>
    <t>"Zasuvky"1600+"Svetelne"1200+"Technologicke"100</t>
  </si>
  <si>
    <t>K11kk00804</t>
  </si>
  <si>
    <t>KRABICE PANCÉŘOVÁ,  +VÍKO+PRŮCH.+SVORK./TM.ŠEDÁ (116+x116x50mm)</t>
  </si>
  <si>
    <t>10079695</t>
  </si>
  <si>
    <t>741112201</t>
  </si>
  <si>
    <t>Montáž krabice pancéřová protahovací plastová 120x120 mm</t>
  </si>
  <si>
    <t>-1603325961</t>
  </si>
  <si>
    <t>K11kk00820</t>
  </si>
  <si>
    <t>KRABICE S KRYTÍM IP 54, POŽÁRNÍ ODOLNOST P90-R, RAL2004 (vč. kotev)</t>
  </si>
  <si>
    <t>2019381121</t>
  </si>
  <si>
    <t>"NO" 13+154+16+1+15+5+33</t>
  </si>
  <si>
    <t>"4NP"28+"5NP"104+"6NP"105</t>
  </si>
  <si>
    <t>"ODB" 100</t>
  </si>
  <si>
    <t>"STR" 60</t>
  </si>
  <si>
    <t>741112022</t>
  </si>
  <si>
    <t>Montáž krabice nástěnná plastová čtyřhranná do 160x160 mm</t>
  </si>
  <si>
    <t>664091766</t>
  </si>
  <si>
    <t>SKD1</t>
  </si>
  <si>
    <t>Svazkový kabelový držák (60x30mm) včetně kotvy</t>
  </si>
  <si>
    <t>903592590</t>
  </si>
  <si>
    <t>("4NP"76+"5NP"1083+"6NP"1073)*3</t>
  </si>
  <si>
    <t>"STR" 334</t>
  </si>
  <si>
    <t>741910611</t>
  </si>
  <si>
    <t>Montáž příchytka kovová pro kabelové lávky a žebříky kabel D do 40 mm</t>
  </si>
  <si>
    <t>240598520</t>
  </si>
  <si>
    <t>uzem_ss_m8</t>
  </si>
  <si>
    <t>Samořezný šroub M6</t>
  </si>
  <si>
    <t>1750600312</t>
  </si>
  <si>
    <t>"MX-KZ" 12*3</t>
  </si>
  <si>
    <t>"KX-KZ" 103*1</t>
  </si>
  <si>
    <t>"MX-VZT" 12*2</t>
  </si>
  <si>
    <t>"KX-VZT" 103*1</t>
  </si>
  <si>
    <t>"OBJ-VZT" 1600</t>
  </si>
  <si>
    <t>"ZARIZENI" 800</t>
  </si>
  <si>
    <t>uzem_vp_M6</t>
  </si>
  <si>
    <t>Vějířová podložka pro šroub M6</t>
  </si>
  <si>
    <t>706063012</t>
  </si>
  <si>
    <t>E01I132707</t>
  </si>
  <si>
    <t>Zemnicí svorka ZS 4 (standard: Ms matice + podložka)</t>
  </si>
  <si>
    <t>1775463981</t>
  </si>
  <si>
    <t>"KX-VB" 103*(2+2+1)</t>
  </si>
  <si>
    <t>"MX-VB" 12*(2+1)</t>
  </si>
  <si>
    <t>"STR" 55</t>
  </si>
  <si>
    <t>741420021</t>
  </si>
  <si>
    <t>Montáž svorka hromosvodná se 2 šrouby</t>
  </si>
  <si>
    <t>-76688298</t>
  </si>
  <si>
    <t>E01I131307</t>
  </si>
  <si>
    <t>Zemnicí svorka ZSA 16</t>
  </si>
  <si>
    <t>-1200923316</t>
  </si>
  <si>
    <t>"KX-OT" 103*2</t>
  </si>
  <si>
    <t>"MX-MP+OT" 12*(4+2)</t>
  </si>
  <si>
    <t>"potr-pošta" 20</t>
  </si>
  <si>
    <t>"stoupačky-MP" 2*4*4</t>
  </si>
  <si>
    <t>E01I142708</t>
  </si>
  <si>
    <t>Páska měděná uzemňovací ZS 16 - délka 0,5 m</t>
  </si>
  <si>
    <t>1209447870</t>
  </si>
  <si>
    <t>E01I141368</t>
  </si>
  <si>
    <t>Páska NEREZOVÁ uzemňovací ZSA 16 - délka 0,5 m</t>
  </si>
  <si>
    <t>1771946212</t>
  </si>
  <si>
    <t>-656699592</t>
  </si>
  <si>
    <t>G0120020730</t>
  </si>
  <si>
    <t>CU proudová odbočná svorka 6÷50mm2</t>
  </si>
  <si>
    <t>2006423511</t>
  </si>
  <si>
    <t>8*500</t>
  </si>
  <si>
    <t>-729119810</t>
  </si>
  <si>
    <t>emmp-VK</t>
  </si>
  <si>
    <t>Vodiče a kabely</t>
  </si>
  <si>
    <t>741130001</t>
  </si>
  <si>
    <t>Ukončení vodič izolovaný do 2,5mm2 v rozváděči nebo na přístroji</t>
  </si>
  <si>
    <t>-1350300864</t>
  </si>
  <si>
    <t>"R402" 18*3+9*5+124*3</t>
  </si>
  <si>
    <t>"R5xx" (48*3+9*5+215*3)*2</t>
  </si>
  <si>
    <t>"R6xx" (48*3+9*5+215*3)*2</t>
  </si>
  <si>
    <t>"OST" 78*3+4*5</t>
  </si>
  <si>
    <t>"RP" 409</t>
  </si>
  <si>
    <t>741130004</t>
  </si>
  <si>
    <t>Ukončení vodič izolovaný do 6 mm2 v rozváděči nebo na přístroji</t>
  </si>
  <si>
    <t>-188395386</t>
  </si>
  <si>
    <t>"5x6" 5*2*(1)</t>
  </si>
  <si>
    <t>"MX" 12*20</t>
  </si>
  <si>
    <t>"KX" 103*10</t>
  </si>
  <si>
    <t>741130005</t>
  </si>
  <si>
    <t>Ukončení vodič izolovaný do 10 mm2 v rozváděči nebo na přístroji</t>
  </si>
  <si>
    <t>1825452174</t>
  </si>
  <si>
    <t>"4x10" 4*2*(32+16)</t>
  </si>
  <si>
    <t>"5x10" 5*2*(2+2+1)</t>
  </si>
  <si>
    <t>"MX" 12*4</t>
  </si>
  <si>
    <t>741130006</t>
  </si>
  <si>
    <t>Ukončení vodič izolovaný do 16 mm2 v rozváděči nebo na přístroji</t>
  </si>
  <si>
    <t>1784177251</t>
  </si>
  <si>
    <t>"5x16" 5*2*(4+4+1)</t>
  </si>
  <si>
    <t>"KX" 145*2</t>
  </si>
  <si>
    <t>741130007</t>
  </si>
  <si>
    <t>Ukončení vodič izolovaný do 25 mm2 v rozváděči nebo na přístroji</t>
  </si>
  <si>
    <t>-2136775791</t>
  </si>
  <si>
    <t>"5x25" 5*2*(1+1+0)</t>
  </si>
  <si>
    <t>"MX" 12*2</t>
  </si>
  <si>
    <t>741130008</t>
  </si>
  <si>
    <t>Ukončení vodič izolovaný do 35 mm2 v rozváděči nebo na přístroji</t>
  </si>
  <si>
    <t>-1194569683</t>
  </si>
  <si>
    <t>"5x35" 5*2*(0+0+1)</t>
  </si>
  <si>
    <t>741130012</t>
  </si>
  <si>
    <t>Ukončení vodič izolovaný do 70 mm2 v rozváděči nebo na přístroji</t>
  </si>
  <si>
    <t>-1200286623</t>
  </si>
  <si>
    <t>"5x70" 5*2*(0+0+1)</t>
  </si>
  <si>
    <t>K0111187000J</t>
  </si>
  <si>
    <t>CYKY-J 4x10 RE</t>
  </si>
  <si>
    <t>-1248498799</t>
  </si>
  <si>
    <t>"4NP" 4*12+4*13+4*14+4*15</t>
  </si>
  <si>
    <t>"Z+P" 65</t>
  </si>
  <si>
    <t>741122623</t>
  </si>
  <si>
    <t>Montáž kabel Cu plný kulatý žíla 4x10 mm2 uložený pevně (CYKY)</t>
  </si>
  <si>
    <t>1617219665</t>
  </si>
  <si>
    <t>K0116073021J</t>
  </si>
  <si>
    <t>1-CXKH-R(J) 4X10 RE B2s1d0  M</t>
  </si>
  <si>
    <t>1671066257</t>
  </si>
  <si>
    <t>"4NP" 2*29*4</t>
  </si>
  <si>
    <t>"Z+P" 69</t>
  </si>
  <si>
    <t>-1428769160</t>
  </si>
  <si>
    <t>741122642R</t>
  </si>
  <si>
    <t>Montáž kabel Cu plný kulatý žíla 5x4 až 6 mm2 uložený pevně (CYKY) (kabel součástí I.fáze)</t>
  </si>
  <si>
    <t>146428546</t>
  </si>
  <si>
    <t>30+0+0</t>
  </si>
  <si>
    <t>741122643R</t>
  </si>
  <si>
    <t>Montáž kabel Cu plný kulatý žíla 5x10 mm2 uložený pevně (CYKY) (kabel součástí I.fáze)</t>
  </si>
  <si>
    <t>1008586052</t>
  </si>
  <si>
    <t>30+150+150</t>
  </si>
  <si>
    <t>741122644R</t>
  </si>
  <si>
    <t>Montáž kabel Cu plný kulatý žíla 5x16 mm2 uložený pevně (CYKY) (kabel součástí I.fáze)</t>
  </si>
  <si>
    <t>177809369</t>
  </si>
  <si>
    <t>30+210+210</t>
  </si>
  <si>
    <t>741122624r525R</t>
  </si>
  <si>
    <t>Montáž kabel Cu plný kulatý žíla 5x25 mm2 uložený pevně (CYKY) (kabel součástí I.fáze)</t>
  </si>
  <si>
    <t>1962683608</t>
  </si>
  <si>
    <t>0+60+60</t>
  </si>
  <si>
    <t>741122625r535R</t>
  </si>
  <si>
    <t>Montáž kabel Cu plný kulatý žíla 5x35 mm2 uložený pevně (CYKY) (kabel součástí I.fáze)</t>
  </si>
  <si>
    <t>-1044581782</t>
  </si>
  <si>
    <t>50+0+0</t>
  </si>
  <si>
    <t>741122632r550</t>
  </si>
  <si>
    <t>Montáž kabel Cu plný kulatý žíla 5x50 až 5x95 mm2 uložený pevně (CYKY) (kabel součástí I.fáze)</t>
  </si>
  <si>
    <t>908595427</t>
  </si>
  <si>
    <t>50+50</t>
  </si>
  <si>
    <t>K0111091002</t>
  </si>
  <si>
    <t>H07V-U 4,0</t>
  </si>
  <si>
    <t>-445100667</t>
  </si>
  <si>
    <t>"KX" 103*20</t>
  </si>
  <si>
    <t>"MX-10 zas" 12*12*20</t>
  </si>
  <si>
    <t>K0111091003</t>
  </si>
  <si>
    <t>H07V-U 6,0</t>
  </si>
  <si>
    <t>506870389</t>
  </si>
  <si>
    <t>"MX-AP" 12*40</t>
  </si>
  <si>
    <t>"MX-OST" 12*70</t>
  </si>
  <si>
    <t>741120001</t>
  </si>
  <si>
    <t>Montáž vodič Cu izolovaný plný a laněný žíla 0,35-6 mm2 pod omítku (CY)</t>
  </si>
  <si>
    <t>-214151628</t>
  </si>
  <si>
    <t>K0111091004</t>
  </si>
  <si>
    <t>H07V-U 10</t>
  </si>
  <si>
    <t>-1620370891</t>
  </si>
  <si>
    <t>"MX-VZT" 12*20</t>
  </si>
  <si>
    <t>"mosty,tubusy" (8+17+17+17+17)*30</t>
  </si>
  <si>
    <t>"OST" 30*20</t>
  </si>
  <si>
    <t>"VZT" 2000</t>
  </si>
  <si>
    <t>K01CP1800160F</t>
  </si>
  <si>
    <t>H07V-R 16</t>
  </si>
  <si>
    <t>1236841044</t>
  </si>
  <si>
    <t>"KX" 103*40</t>
  </si>
  <si>
    <t>"ZLABY"  2000</t>
  </si>
  <si>
    <t>741120003</t>
  </si>
  <si>
    <t>Montáž vodič Cu izolovaný plný a laněný žíla 10-16 mm2 pod omítku (CY)</t>
  </si>
  <si>
    <t>561574355</t>
  </si>
  <si>
    <t>K01CP1800250F</t>
  </si>
  <si>
    <t>H07V-R 25</t>
  </si>
  <si>
    <t>1409121528</t>
  </si>
  <si>
    <t>"MX" 12*40</t>
  </si>
  <si>
    <t>"RMDxXX" (2+4+4)*40</t>
  </si>
  <si>
    <t>"RZxx" 4*20</t>
  </si>
  <si>
    <t>"RT" 4*10</t>
  </si>
  <si>
    <t>"R-MOP"2*20</t>
  </si>
  <si>
    <t>741120203</t>
  </si>
  <si>
    <t>Montáž vodič Cu izolovaný plný a laněný s PVC pláštěm žíla 25-35 mm2 volně (CY, CHAH-R(V))</t>
  </si>
  <si>
    <t>684397346</t>
  </si>
  <si>
    <t>K01CP1800500F</t>
  </si>
  <si>
    <t>H07V-R 50</t>
  </si>
  <si>
    <t>509690044</t>
  </si>
  <si>
    <t>2*2*100</t>
  </si>
  <si>
    <t>741120205</t>
  </si>
  <si>
    <t>Montáž vodič Cu izolovaný plný a laněný s PVC pláštěm žíla 50-70 mm2 volně (CY, CHAH-R(V))</t>
  </si>
  <si>
    <t>-232309918</t>
  </si>
  <si>
    <t>K01DG200001502B-O</t>
  </si>
  <si>
    <t>1-CXKH-R(O)  2X1,5 RE B2s1d0  M</t>
  </si>
  <si>
    <t>2111110216</t>
  </si>
  <si>
    <t xml:space="preserve">"Spinace"179+1216+1248 </t>
  </si>
  <si>
    <t>"LS"464+"panel MP"3*15+"Technologicke 4NP"48</t>
  </si>
  <si>
    <t>"Z+P" 1280</t>
  </si>
  <si>
    <t>741122201</t>
  </si>
  <si>
    <t>Montáž kabel Cu plný kulatý žíla 2x1,5 až 6 mm2 uložený volně (CYKY)</t>
  </si>
  <si>
    <t>-1611290067</t>
  </si>
  <si>
    <t>K01DG200001503B-O</t>
  </si>
  <si>
    <t>1-CXKH-R(O)  3x1,5 RE B2s1d0  M</t>
  </si>
  <si>
    <t>-1511103344</t>
  </si>
  <si>
    <t>"Spinace"148+702+709</t>
  </si>
  <si>
    <t>"Z+P" 630</t>
  </si>
  <si>
    <t>K01DG200001503B-J</t>
  </si>
  <si>
    <t>1-CXKH-R(J)  3x1,5 RE B2s1d0  M</t>
  </si>
  <si>
    <t>92509362</t>
  </si>
  <si>
    <t>"RMD-402"1083</t>
  </si>
  <si>
    <t>"RMD-501"1629+"RMD-502"618+"RMD-503"1631+"RMD-504"613</t>
  </si>
  <si>
    <t>"RMD-601"1641+"RMD-602"605+"RMD-603"1641+"RMD-604"603</t>
  </si>
  <si>
    <t xml:space="preserve">"Technologicke 4NP"180+"Žaluzie vnější"25+604+508 </t>
  </si>
  <si>
    <t>"Technologicke ost"1766+"Fancoily"0+1320+1320</t>
  </si>
  <si>
    <t>"Z+P" 6350</t>
  </si>
  <si>
    <t>K01DG200002503B-J</t>
  </si>
  <si>
    <t>1-CXKH-R(J)  3x2,5 RE B2s1d0  M</t>
  </si>
  <si>
    <t>-120803291</t>
  </si>
  <si>
    <t>"RMD-402"1569+"RZ-431"1147+"RZ-432"1354</t>
  </si>
  <si>
    <t>"RMD-502"1125+"RMD-504"1174+"RMDU-501"4419+"RMDU-503"4453</t>
  </si>
  <si>
    <t>"RMD-604"1151+"RMD602"1189+"RMDU-601"4505+"RMDU-603"4534</t>
  </si>
  <si>
    <t>"Z+P" 10650</t>
  </si>
  <si>
    <t>741122211</t>
  </si>
  <si>
    <t>Montáž kabel Cu plný kulatý žíla 3x1,5 až 6 mm2 uložený volně (CYKY)</t>
  </si>
  <si>
    <t>-1287254989</t>
  </si>
  <si>
    <t>K01DG200001504B-J</t>
  </si>
  <si>
    <t>1-CXKH-R(J) 4X1,5 RE B2s1d0  M</t>
  </si>
  <si>
    <t>-521259504</t>
  </si>
  <si>
    <t>"6NP-ovl.stmívání"40</t>
  </si>
  <si>
    <t>"Z+P" 16</t>
  </si>
  <si>
    <t>741122219</t>
  </si>
  <si>
    <t>Montáž kabel Cu plný kulatý žíla 4x1,5 až 4 mm2 uložený volně (CYKY)</t>
  </si>
  <si>
    <t>1714317458</t>
  </si>
  <si>
    <t>K01DG200001505B-J</t>
  </si>
  <si>
    <t>1-CXKH-R(J)  5x1,5 RE B2s1d0  M</t>
  </si>
  <si>
    <t>200681879</t>
  </si>
  <si>
    <t>"RMD-402"426+"RMD-501"264+"RMD-502"96+"RMD-503"160+"RMD-504"96</t>
  </si>
  <si>
    <t xml:space="preserve">"RMD-601"264+"RMD-602"81+"RMD-603"160+"RMD-604"81     </t>
  </si>
  <si>
    <t>"DALI spínače"15+46+46</t>
  </si>
  <si>
    <t>"DALI systém"59+138+198+148+196</t>
  </si>
  <si>
    <t>"Technologicke"38</t>
  </si>
  <si>
    <t>"Z+P" 1050</t>
  </si>
  <si>
    <t>K01DG200002505B-J</t>
  </si>
  <si>
    <t>1-CXKH-R(J)  5x2,5 RE B2s1d0  M</t>
  </si>
  <si>
    <t>-1654876156</t>
  </si>
  <si>
    <t>"Technologicke 5NP"48*2+"Technologicke 6NP"48*2</t>
  </si>
  <si>
    <t>"Z+P" 77</t>
  </si>
  <si>
    <t>741122231</t>
  </si>
  <si>
    <t>Montáž kabel Cu plný kulatý žíla 5x1,5 až 2,5 mm2 uložený volně (CYKY)</t>
  </si>
  <si>
    <t>2145090421</t>
  </si>
  <si>
    <t>K01DG200001507B</t>
  </si>
  <si>
    <t>1-CXKH-R  7X1,5 RE B2s1d0  M</t>
  </si>
  <si>
    <t>838594206</t>
  </si>
  <si>
    <t>"Přepínač sítí-panel MP2 I/O" 4*25</t>
  </si>
  <si>
    <t>"Z+P" 40</t>
  </si>
  <si>
    <t>741122647</t>
  </si>
  <si>
    <t>Montáž kabel Cu plný kulatý žíla 7x1,5 až 2,5 mm2 uložený pevně (CYKY)</t>
  </si>
  <si>
    <t>1931376526</t>
  </si>
  <si>
    <t>K01DG240001502B</t>
  </si>
  <si>
    <t>1-CXKH-V P90-R  2x1,5 RE B2s1d0  M</t>
  </si>
  <si>
    <t>1189271550</t>
  </si>
  <si>
    <t>"monitor.podr. rozv."735</t>
  </si>
  <si>
    <t>"Z+P" 295</t>
  </si>
  <si>
    <t>741122601</t>
  </si>
  <si>
    <t>Montáž kabel Cu plný kulatý žíla 2x1,5 až 6 mm2 uložený pevně (CYKY)</t>
  </si>
  <si>
    <t>883204924</t>
  </si>
  <si>
    <t>K01DG240001503B</t>
  </si>
  <si>
    <t>1-CXKH-V P90-R 3x1,5 RE B2s1d0  M</t>
  </si>
  <si>
    <t>-801996483</t>
  </si>
  <si>
    <t>"R.NO-4A-4NP"485</t>
  </si>
  <si>
    <t>"R.NO-4A-5NP"809</t>
  </si>
  <si>
    <t>"R.NO-4B-5NP"800</t>
  </si>
  <si>
    <t>"R.NO-6A"896</t>
  </si>
  <si>
    <t>"R.NO-6B"895</t>
  </si>
  <si>
    <t>"Z+P" 1560</t>
  </si>
  <si>
    <t>741122611</t>
  </si>
  <si>
    <t>Montáž kabel Cu plný kulatý žíla 3x1,5 až 6 mm2 uložený pevně (CYKY)</t>
  </si>
  <si>
    <t>1507475551</t>
  </si>
  <si>
    <t>K01005H07325J633FB</t>
  </si>
  <si>
    <t>H07RN-F 3G2,5</t>
  </si>
  <si>
    <t>-12102286</t>
  </si>
  <si>
    <t>"Technologicke"10</t>
  </si>
  <si>
    <t>K01H0073</t>
  </si>
  <si>
    <t>H07RN-F 5G1,5</t>
  </si>
  <si>
    <t>-1605920263</t>
  </si>
  <si>
    <t>"Technologicke"12</t>
  </si>
  <si>
    <t>K01005H07525J637FB</t>
  </si>
  <si>
    <t>H07RN-F 5G2,5</t>
  </si>
  <si>
    <t>12611985</t>
  </si>
  <si>
    <t>"Technologicke"4*10</t>
  </si>
  <si>
    <t>741120541</t>
  </si>
  <si>
    <t>Montáž šňůra Cu těžká do 2,5 mm2 do 7 žil uložená volně (CGTG)</t>
  </si>
  <si>
    <t>-1659270965</t>
  </si>
  <si>
    <t>K01DP420000705FB2ca</t>
  </si>
  <si>
    <t>A05ZZ-F 5 x 0,75 HAR</t>
  </si>
  <si>
    <t>449100724</t>
  </si>
  <si>
    <t>"Žaluzie4NP"86+"žaluzie 5NP"1170+"žaluzie 6NP"1170</t>
  </si>
  <si>
    <t>"Z+P" 970</t>
  </si>
  <si>
    <t>741120501</t>
  </si>
  <si>
    <t>Montáž šňůra Cu lehká a střední do 7 žil uložená volně (CGSG)</t>
  </si>
  <si>
    <t>-46346962</t>
  </si>
  <si>
    <t>K03lam00243</t>
  </si>
  <si>
    <t>1-CXFE-R 4x1</t>
  </si>
  <si>
    <t>-680909723</t>
  </si>
  <si>
    <t>"8NP"152</t>
  </si>
  <si>
    <t>"Z+P" 61</t>
  </si>
  <si>
    <t>K03lam00244</t>
  </si>
  <si>
    <t>1-CXFE-R 5x1</t>
  </si>
  <si>
    <t>-783895788</t>
  </si>
  <si>
    <t>"UPS-MP1" 124</t>
  </si>
  <si>
    <t>"propoj MP1" 523</t>
  </si>
  <si>
    <t>"Z+P" 259</t>
  </si>
  <si>
    <t>K03lam00154</t>
  </si>
  <si>
    <t>JYTY [2x1] do 65 st.</t>
  </si>
  <si>
    <t>526083619</t>
  </si>
  <si>
    <t>"1PP"208</t>
  </si>
  <si>
    <t>"Z+P" 84</t>
  </si>
  <si>
    <t>741124703</t>
  </si>
  <si>
    <t>Montáž kabel Cu stíněný ovládací žíly 2 až 19x1 mm2 uložený volně (JYTY)</t>
  </si>
  <si>
    <t>156388649</t>
  </si>
  <si>
    <t>K03lam00365</t>
  </si>
  <si>
    <t>J-H(St)H 2x2x0,80</t>
  </si>
  <si>
    <t>1504871200</t>
  </si>
  <si>
    <t>"MP panel"160*3+"MP-2 panel"219+"žaluzie 4NP"54+"žaluzie 5NP"1030+"žaluzie 6NP"930</t>
  </si>
  <si>
    <t>"Monitoring podr.rozv."56+4*54+4*135</t>
  </si>
  <si>
    <t>"BMS_externi"245+"BMS_interni"198</t>
  </si>
  <si>
    <t>"Z+P" 1590</t>
  </si>
  <si>
    <t>741124701</t>
  </si>
  <si>
    <t>Montáž kabel Cu stíněný ovládací žíly 2 až 19x0,8 mm2 uložený volně (JYTY)</t>
  </si>
  <si>
    <t>-1446625613</t>
  </si>
  <si>
    <t>emmp-IP</t>
  </si>
  <si>
    <t>Instalační přístroje</t>
  </si>
  <si>
    <t>A023559-A01345</t>
  </si>
  <si>
    <t>Přístroj spínače jednopólového, řazení 1, barva alpská bílá</t>
  </si>
  <si>
    <t>-559704396</t>
  </si>
  <si>
    <t>A023559B-A00651214</t>
  </si>
  <si>
    <t>Kryt spínače jednoduchý, barva alpská bílá</t>
  </si>
  <si>
    <t>1490083054</t>
  </si>
  <si>
    <t>A021754-0-2155</t>
  </si>
  <si>
    <t>Rámeček s popisovým polem, jednonásobný, barva alpská bílá</t>
  </si>
  <si>
    <t>180820314</t>
  </si>
  <si>
    <t>741310101</t>
  </si>
  <si>
    <t>Montáž vypínač (polo)zapuštěný bezšroubové připojení 1-jednopólový</t>
  </si>
  <si>
    <t>-714535536</t>
  </si>
  <si>
    <t>A023559-A01345-1So</t>
  </si>
  <si>
    <t>Přístroj spínače jednopólového, řazení 1So, barva alpská bílá</t>
  </si>
  <si>
    <t>89686251</t>
  </si>
  <si>
    <t>A023559B-A00653214</t>
  </si>
  <si>
    <t>Kryt spínače jednoduchý, s čirým průzorem, barva alpská bílá</t>
  </si>
  <si>
    <t>-1908499737</t>
  </si>
  <si>
    <t>1994698597</t>
  </si>
  <si>
    <t>741310103</t>
  </si>
  <si>
    <t>Montáž vypínač (polo)zapuštěný bezšroubové připojení 1So-1pólový s orientační doutnavkou</t>
  </si>
  <si>
    <t>-917930480</t>
  </si>
  <si>
    <t>A023559-A21345-1S</t>
  </si>
  <si>
    <t>Přístroj spínače jednopólového, řazení 1S, barva alpská bílá</t>
  </si>
  <si>
    <t>579431007</t>
  </si>
  <si>
    <t>-1658842694</t>
  </si>
  <si>
    <t>-871594130</t>
  </si>
  <si>
    <t>741310102</t>
  </si>
  <si>
    <t>Montáž vypínač (polo)zapuštěný bezšroubové připojení 1S-jednopólový se signální doutnavkou</t>
  </si>
  <si>
    <t>1626560204</t>
  </si>
  <si>
    <t>A023559-A05345</t>
  </si>
  <si>
    <t>Přístroj přepínače sériového, řazení 5, barva</t>
  </si>
  <si>
    <t>-504296088</t>
  </si>
  <si>
    <t>A023559B-A00652214</t>
  </si>
  <si>
    <t>Kryt spínače dělený, barva alpská bílá</t>
  </si>
  <si>
    <t>336669447</t>
  </si>
  <si>
    <t>45138547</t>
  </si>
  <si>
    <t>741310121</t>
  </si>
  <si>
    <t>Montáž přepínač (polo)zapuštěný bezšroubové připojení 5-seriový</t>
  </si>
  <si>
    <t>-1532055664</t>
  </si>
  <si>
    <t>A023559-A06345</t>
  </si>
  <si>
    <t>Přístroj přepínače střídavého, řazení 6, 6So, barva</t>
  </si>
  <si>
    <t>-499743826</t>
  </si>
  <si>
    <t>1360706391</t>
  </si>
  <si>
    <t>-673949893</t>
  </si>
  <si>
    <t>741310122</t>
  </si>
  <si>
    <t>Montáž přepínač (polo)zapuštěný bezšroubové připojení 6-střídavý</t>
  </si>
  <si>
    <t>293750632</t>
  </si>
  <si>
    <t>A023559-A07345</t>
  </si>
  <si>
    <t>Přístroj přepínače křížového, řazení 7, 7So, barva</t>
  </si>
  <si>
    <t>1780984730</t>
  </si>
  <si>
    <t>"OSV" 1</t>
  </si>
  <si>
    <t>"tech 6NP" 2</t>
  </si>
  <si>
    <t>1808990092</t>
  </si>
  <si>
    <t>1521587323</t>
  </si>
  <si>
    <t>741310126</t>
  </si>
  <si>
    <t>Montáž přepínač (polo)zapuštěný bezšroubové připojení 7-křížový</t>
  </si>
  <si>
    <t>1847831724</t>
  </si>
  <si>
    <t>A026599-0-3026</t>
  </si>
  <si>
    <t>Přístroj potenc. DALI TW výkon. pro tlač. spín. a otoč. ovl. (2116/11), barva bílá</t>
  </si>
  <si>
    <t>-2088823901</t>
  </si>
  <si>
    <t>25+4</t>
  </si>
  <si>
    <t>A026599-0-0237</t>
  </si>
  <si>
    <t>Kryt stmívače s otočným ovládáním, s upevňovací maticí, barva alpská bílá</t>
  </si>
  <si>
    <t>1591841868</t>
  </si>
  <si>
    <t>-940944278</t>
  </si>
  <si>
    <t>741310203</t>
  </si>
  <si>
    <t>Montáž vypínač (polo)zapuštěný šroubové připojení 1-jednopólový s plynulou regulací</t>
  </si>
  <si>
    <t>-1293683960</t>
  </si>
  <si>
    <t>A023559-A91345</t>
  </si>
  <si>
    <t>Přístroj ovládače zapínacího, řazení 1/0, 1/0S, 1/0So, barva</t>
  </si>
  <si>
    <t>1437181005</t>
  </si>
  <si>
    <t>"LS"0+6+6</t>
  </si>
  <si>
    <t>1362033836</t>
  </si>
  <si>
    <t>1624983205</t>
  </si>
  <si>
    <t>741310011</t>
  </si>
  <si>
    <t>Montáž ovladač nástěnný 1/0-tlačítkový zapínací prostředí normální</t>
  </si>
  <si>
    <t>-1801125324</t>
  </si>
  <si>
    <t>A023559-A88345BB</t>
  </si>
  <si>
    <t>Přístroj spínače žaluziového kolébkového, řazení 1/0+1/0 bez blokování, barva bílá</t>
  </si>
  <si>
    <t>-1150132303</t>
  </si>
  <si>
    <t>"Žaluzie-4NP"3+"Žaluzie-5NP"34+"Žaluzie-6NP"34</t>
  </si>
  <si>
    <t>"STR" 4</t>
  </si>
  <si>
    <t>A021713-0-0163</t>
  </si>
  <si>
    <t>Kryt spínače žaluziového kolébkového, dělený, s potiskem, barva alpská bílá</t>
  </si>
  <si>
    <t>-512822478</t>
  </si>
  <si>
    <t>-379552301</t>
  </si>
  <si>
    <t>741310221</t>
  </si>
  <si>
    <t>Montáž spínač (polo)zapuštěný šroubové připojení řazení 2-pro žaluzie</t>
  </si>
  <si>
    <t>1240411370</t>
  </si>
  <si>
    <t>A023558A-06940 Br</t>
  </si>
  <si>
    <t>Spínač jednopólový, s krytem a rámečkem, řazení 1, IP44</t>
  </si>
  <si>
    <t>626179942</t>
  </si>
  <si>
    <t>741310251</t>
  </si>
  <si>
    <t>Montáž vypínač (polo)zapuštěný šroubové připojení 1-jednopólových prostředí venkovní/mokré</t>
  </si>
  <si>
    <t>326223576</t>
  </si>
  <si>
    <t>A023558A-06940 B</t>
  </si>
  <si>
    <t>Přepínač střídavý, s krytem a rámečkem, řazení 6, IP44</t>
  </si>
  <si>
    <t>-428470711</t>
  </si>
  <si>
    <t>741310263</t>
  </si>
  <si>
    <t>Montáž přepínač (polo)zapuštěný šroubové připojení 6-střídavých prostředí venkovní/mokré</t>
  </si>
  <si>
    <t>603814277</t>
  </si>
  <si>
    <t>A023553-01929 B</t>
  </si>
  <si>
    <t>Spínač jednopólový, řazení 1, IP44, na povrch, barva bílá</t>
  </si>
  <si>
    <t>1314124977</t>
  </si>
  <si>
    <t>741310031</t>
  </si>
  <si>
    <t>Montáž vypínač nástěnný 1-jednopólový prostředí venkovní/mokré</t>
  </si>
  <si>
    <t>-1576242960</t>
  </si>
  <si>
    <t>A023553-80929 B</t>
  </si>
  <si>
    <t>Ovládač zapínací, řazení 1/0, IP44, barva bílá</t>
  </si>
  <si>
    <t>2004156536</t>
  </si>
  <si>
    <t>20+1</t>
  </si>
  <si>
    <t>711309211</t>
  </si>
  <si>
    <t>LS</t>
  </si>
  <si>
    <t>Loketní spínač, ovladač el. dveří, 90x125mm</t>
  </si>
  <si>
    <t>1000873213</t>
  </si>
  <si>
    <t>"4NP"46</t>
  </si>
  <si>
    <t>"STR" 3</t>
  </si>
  <si>
    <t>1669737326</t>
  </si>
  <si>
    <t>A022CMA142403R1000</t>
  </si>
  <si>
    <t>Spínač trojpólový, 3x25A, 25A/400V AC-22, IP65</t>
  </si>
  <si>
    <t>-614149770</t>
  </si>
  <si>
    <t>741310413</t>
  </si>
  <si>
    <t>Montáž spínač tří/čtyřpólový nástěnný do 63 A venkovní nebo mokré</t>
  </si>
  <si>
    <t>1559834274</t>
  </si>
  <si>
    <t>A025519B-A02387 B</t>
  </si>
  <si>
    <t>Zásuvka jednonás. chráněná, s clonkami, s víčkem, s bezšr. svorkami, barva alpská bílá</t>
  </si>
  <si>
    <t>-1018268718</t>
  </si>
  <si>
    <t xml:space="preserve">"4÷6NP"16+89+87 </t>
  </si>
  <si>
    <t>"STR" 9</t>
  </si>
  <si>
    <t>A025519B-A02357 B</t>
  </si>
  <si>
    <t>Zásuvka jednonás. chráněná, s clonkami, s bezšroub. svorkami, barva alpská bílá</t>
  </si>
  <si>
    <t>-34278778</t>
  </si>
  <si>
    <t xml:space="preserve">"do SDK" 0+8+8  </t>
  </si>
  <si>
    <t>"pod om" 39+581+608</t>
  </si>
  <si>
    <t>A025519B-A02357 Z</t>
  </si>
  <si>
    <t>Zásuvka jednonás. chráněná, s clonkami, s bezšroub. svorkami, barva zelená</t>
  </si>
  <si>
    <t>273606442</t>
  </si>
  <si>
    <t>"do SDK" 30+0+0</t>
  </si>
  <si>
    <t>"pod om" 11+162+167</t>
  </si>
  <si>
    <t>"STR" 35</t>
  </si>
  <si>
    <t>A025519B-A02357 R</t>
  </si>
  <si>
    <t>Zásuvka jednonás. chráněná, s clonkami, s bezšroub. svorkami, barva červená</t>
  </si>
  <si>
    <t>1183399609</t>
  </si>
  <si>
    <t>"do SDK" 6+0+0</t>
  </si>
  <si>
    <t>"pod om" 4+0+0</t>
  </si>
  <si>
    <t>Mezisoučet</t>
  </si>
  <si>
    <t>A025589B-A02357 Y</t>
  </si>
  <si>
    <t>Zásuvka jednonás. s clon., se signalizací provozního stavu, bezšroub. sv., barva žlutá</t>
  </si>
  <si>
    <t>1311109276</t>
  </si>
  <si>
    <t>"do SDK" 79+0+0</t>
  </si>
  <si>
    <t>A025589B-A02357 P</t>
  </si>
  <si>
    <t>Zásuvka jednonás. s clon., se signalizací provozního stavu, bezšroub. sv., barva oranžová</t>
  </si>
  <si>
    <t>-712231955</t>
  </si>
  <si>
    <t>"do SDK" 55+0+0</t>
  </si>
  <si>
    <t>"pod om" 2+0+0</t>
  </si>
  <si>
    <t>A022495-0-0059</t>
  </si>
  <si>
    <t>Svorka pro vyrovnání potenciálů dvojnásobná, zapuštěná, barva alpská bílá</t>
  </si>
  <si>
    <t>73573796</t>
  </si>
  <si>
    <t>"do SDK" 39+0+0</t>
  </si>
  <si>
    <t>"pod om" 0+8+8</t>
  </si>
  <si>
    <t>1088115970</t>
  </si>
  <si>
    <t>741313001</t>
  </si>
  <si>
    <t>Montáž zásuvka (polo)zapuštěná bezšroubové připojení 2P+PE se zapojením vodičů</t>
  </si>
  <si>
    <t>-1394286205</t>
  </si>
  <si>
    <t>2131</t>
  </si>
  <si>
    <t>A025525N-C02357 B</t>
  </si>
  <si>
    <t>Zásuvka 45x45 s ochranným kolíkem, s clonkami, barva bílá (RAL 9010)</t>
  </si>
  <si>
    <t>-1906570872</t>
  </si>
  <si>
    <t>0+37+36</t>
  </si>
  <si>
    <t>A025525N-C02357 Z</t>
  </si>
  <si>
    <t>Zásuvka 45x45 s ochranným kolíkem, s clonkami, barva zelená (RAL 6018)</t>
  </si>
  <si>
    <t>1791585357</t>
  </si>
  <si>
    <t>0+31+30</t>
  </si>
  <si>
    <t>508460346</t>
  </si>
  <si>
    <t>A012CMA178698R1000</t>
  </si>
  <si>
    <t xml:space="preserve">RTG-zásuvka, chráněná zapuštěná s víčkem, 3p., 16 A, IP 44, 6 h </t>
  </si>
  <si>
    <t>1024337527</t>
  </si>
  <si>
    <t>4+0+0</t>
  </si>
  <si>
    <t>-409932707</t>
  </si>
  <si>
    <t>A025518-2929 B</t>
  </si>
  <si>
    <t>Zásuvka jednonásobná s víčkem, IP44, barva bílá, nástěnná montáž</t>
  </si>
  <si>
    <t>1432727111</t>
  </si>
  <si>
    <t>0+5+5</t>
  </si>
  <si>
    <t>741313082</t>
  </si>
  <si>
    <t>Montáž zásuvka chráněná v krabici šroubové připojení 2P+PE prostředí venkovní, mokré</t>
  </si>
  <si>
    <t>1282717640</t>
  </si>
  <si>
    <t>A026800-0-2519</t>
  </si>
  <si>
    <t xml:space="preserve">"IR1" Snímač pohybu stropní, vestavný do SDK, IP40,  specifikace - viz Technické podmínky </t>
  </si>
  <si>
    <t>114578295</t>
  </si>
  <si>
    <t>"4NP"1+"5NP"19+"6NP"19</t>
  </si>
  <si>
    <t>"STR" 2</t>
  </si>
  <si>
    <t>312Multisensor</t>
  </si>
  <si>
    <t>"DA-SX1 - Multifunkční čidlo stropní , vestavné do SDK, IP30, pro system, DALI, specifikace - viz Technické podmínky</t>
  </si>
  <si>
    <t>1191759644</t>
  </si>
  <si>
    <t>"5NP" 2</t>
  </si>
  <si>
    <t>"6NP" 2</t>
  </si>
  <si>
    <t>741311003</t>
  </si>
  <si>
    <t>Montáž čidlo pohybu vestavné se zapojením vodičů</t>
  </si>
  <si>
    <t>204097285</t>
  </si>
  <si>
    <t>A011511-0-0096</t>
  </si>
  <si>
    <t>Přístroj signálního světla</t>
  </si>
  <si>
    <t>-6849310</t>
  </si>
  <si>
    <t>"5NP Panel signalizace - stav sítě MDO-DO"4*2</t>
  </si>
  <si>
    <t>"6NP Panel signalizace - stav sítě MDO-DO"4*2</t>
  </si>
  <si>
    <t>A011784-0-0222</t>
  </si>
  <si>
    <t xml:space="preserve">Žárovka signálního světla 230 V AC, se závitem E10 </t>
  </si>
  <si>
    <t>-759758732</t>
  </si>
  <si>
    <t>A011512-0-0219</t>
  </si>
  <si>
    <t>Kryt signálního světla - ZELENÝ</t>
  </si>
  <si>
    <t>1969272996</t>
  </si>
  <si>
    <t>A011512-0-0201</t>
  </si>
  <si>
    <t>Kryt signálního světla - ČERVENÝ</t>
  </si>
  <si>
    <t>-93713343</t>
  </si>
  <si>
    <t>A011512-0-0227</t>
  </si>
  <si>
    <t>Kryt signálního světla - ORANŽOVÝ</t>
  </si>
  <si>
    <t>1461751456</t>
  </si>
  <si>
    <t>A011754-0-4101</t>
  </si>
  <si>
    <t xml:space="preserve"> Rámeček s popisovým polem, čtyřnásobný, vodorovný </t>
  </si>
  <si>
    <t>60845742</t>
  </si>
  <si>
    <t>742360131</t>
  </si>
  <si>
    <t>Montáž signalizační jednotky bez displeje</t>
  </si>
  <si>
    <t>1420953961</t>
  </si>
  <si>
    <t>emmp-OSV</t>
  </si>
  <si>
    <t>Svítidla a světelné zdroje</t>
  </si>
  <si>
    <t>A12s</t>
  </si>
  <si>
    <t>Svítidlo A12s, specifikace viz Technické podmínky</t>
  </si>
  <si>
    <t>-187717227</t>
  </si>
  <si>
    <t>0+42+32</t>
  </si>
  <si>
    <t>B11s</t>
  </si>
  <si>
    <t>Svítidlo B11s, specifikace viz Technické podmínky</t>
  </si>
  <si>
    <t>1418721732</t>
  </si>
  <si>
    <t>17+0+0</t>
  </si>
  <si>
    <t>B12</t>
  </si>
  <si>
    <t>Svítidlo B12, specifikace viz Technické podmínky</t>
  </si>
  <si>
    <t>-1117102880</t>
  </si>
  <si>
    <t>2+116+112</t>
  </si>
  <si>
    <t>B12s</t>
  </si>
  <si>
    <t>Svítidlo B12s, specifikace viz Technické podmínky</t>
  </si>
  <si>
    <t>310994380</t>
  </si>
  <si>
    <t>5+0+0</t>
  </si>
  <si>
    <t>C11s</t>
  </si>
  <si>
    <t>Svítidlo C11s, specifikace viz Technické podmínky</t>
  </si>
  <si>
    <t>1671946933</t>
  </si>
  <si>
    <t>0+16+12</t>
  </si>
  <si>
    <t>C12</t>
  </si>
  <si>
    <t>Svítidlo C12, specifikace viz Technické podmínky</t>
  </si>
  <si>
    <t>-1845973570</t>
  </si>
  <si>
    <t>0+0+8</t>
  </si>
  <si>
    <t>C22</t>
  </si>
  <si>
    <t>Svítidlo C22, specifikace viz Technické podmínky</t>
  </si>
  <si>
    <t>-1675302671</t>
  </si>
  <si>
    <t>3+0+0</t>
  </si>
  <si>
    <t>D11</t>
  </si>
  <si>
    <t>Svítidlo D11, specifikace viz Technické podmínky</t>
  </si>
  <si>
    <t>-1511569436</t>
  </si>
  <si>
    <t>0+12+12</t>
  </si>
  <si>
    <t>D12</t>
  </si>
  <si>
    <t>Svítidlo D12, specifikace viz Technické podmínky</t>
  </si>
  <si>
    <t>1682881627</t>
  </si>
  <si>
    <t>6+19+28</t>
  </si>
  <si>
    <t>E11</t>
  </si>
  <si>
    <t>Svítidlo E11, specifikace viz Technické podmínky</t>
  </si>
  <si>
    <t>1963046201</t>
  </si>
  <si>
    <t>E11s</t>
  </si>
  <si>
    <t>Svítidlo E11s, specifikace viz Technické podmínky</t>
  </si>
  <si>
    <t>-609495581</t>
  </si>
  <si>
    <t>2+52+52</t>
  </si>
  <si>
    <t>741372112</t>
  </si>
  <si>
    <t>Montáž svítidlo LED bytové vestavné podhledové čtvercové do 0,36 m2</t>
  </si>
  <si>
    <t>-1637690988</t>
  </si>
  <si>
    <t>F1</t>
  </si>
  <si>
    <t>Svítidlo F1, specifikace viz Technické podmínky</t>
  </si>
  <si>
    <t>2126432224</t>
  </si>
  <si>
    <t>1+6+6</t>
  </si>
  <si>
    <t>F2</t>
  </si>
  <si>
    <t>Svítidlo F2, specifikace viz Technické podmínky</t>
  </si>
  <si>
    <t>-403005607</t>
  </si>
  <si>
    <t>2+18+18</t>
  </si>
  <si>
    <t>F3</t>
  </si>
  <si>
    <t>Svítidlo F3, specifikace viz Technické podmínky</t>
  </si>
  <si>
    <t>1895994228</t>
  </si>
  <si>
    <t>0+35+34</t>
  </si>
  <si>
    <t>741372111RD</t>
  </si>
  <si>
    <t>Montáž svítidlo LED bytové vestavné podhledové kruhové do 0,09 m2</t>
  </si>
  <si>
    <t>1588132578</t>
  </si>
  <si>
    <t>G1</t>
  </si>
  <si>
    <t>Svítidlo G1, specifikace viz Technické podmínky</t>
  </si>
  <si>
    <t>-1615198760</t>
  </si>
  <si>
    <t>0+118+118</t>
  </si>
  <si>
    <t>-918844847</t>
  </si>
  <si>
    <t>P2</t>
  </si>
  <si>
    <t>Svítidlo P2, specifikace viz Technické podmínky</t>
  </si>
  <si>
    <t>817542799</t>
  </si>
  <si>
    <t>2+4+4</t>
  </si>
  <si>
    <t>741371102</t>
  </si>
  <si>
    <t>Montáž svítidlo zářivkové průmyslové stropní přisazené 1 zdroj s krytem</t>
  </si>
  <si>
    <t>1072278126</t>
  </si>
  <si>
    <t>741372112R</t>
  </si>
  <si>
    <t>Montáž svítidlo LED bytové vestavné podhledové čtvercové do 0,36 m2 (svítidla jsou součástí dodávky stavby (operační sály))</t>
  </si>
  <si>
    <t>-728527365</t>
  </si>
  <si>
    <t>69+8+96</t>
  </si>
  <si>
    <t>N11</t>
  </si>
  <si>
    <t>Nouzové svítidlo N11, specifikace viz Technické podmínky</t>
  </si>
  <si>
    <t>1423258399</t>
  </si>
  <si>
    <t>"Faze-II"5+4+4</t>
  </si>
  <si>
    <t>N12</t>
  </si>
  <si>
    <t>Nouzové svítidlo N12, specifikace viz Technické podmínky</t>
  </si>
  <si>
    <t>-1526816140</t>
  </si>
  <si>
    <t>"Faze-II"7+74+73</t>
  </si>
  <si>
    <t>N32</t>
  </si>
  <si>
    <t>Nouzové svítidlo N32, specifikace viz Technické podmínky</t>
  </si>
  <si>
    <t>1400383502</t>
  </si>
  <si>
    <t>"Faze-II"12+2+2</t>
  </si>
  <si>
    <t>741372101</t>
  </si>
  <si>
    <t>Montáž svítidlo LED bytové vestavné podhledové bodové</t>
  </si>
  <si>
    <t>2126545973</t>
  </si>
  <si>
    <t>N63</t>
  </si>
  <si>
    <t>Nouzové svítidlo N63, specifikace viz Technické podmínky</t>
  </si>
  <si>
    <t>1908485081</t>
  </si>
  <si>
    <t>"Faze-II"1+0+0</t>
  </si>
  <si>
    <t>N71</t>
  </si>
  <si>
    <t>Nouzové svítidlo N71, specifikace viz Technické podmínky</t>
  </si>
  <si>
    <t>1217470620</t>
  </si>
  <si>
    <t>"Faze-II"1+6+8</t>
  </si>
  <si>
    <t>N72</t>
  </si>
  <si>
    <t>Nouzové svítidlo N72, specifikace viz Technické podmínky</t>
  </si>
  <si>
    <t>1202746768</t>
  </si>
  <si>
    <t>"Faze-II"1+2+2</t>
  </si>
  <si>
    <t>N73</t>
  </si>
  <si>
    <t>Nouzové svítidlo N73, specifikace viz Technické podmínky</t>
  </si>
  <si>
    <t>-1203771781</t>
  </si>
  <si>
    <t>"Faze-II"1+16+16</t>
  </si>
  <si>
    <t>741372021</t>
  </si>
  <si>
    <t>Montáž svítidlo LED bytové přisazené nástěnné panelové do 0,09 m2</t>
  </si>
  <si>
    <t>-1647736362</t>
  </si>
  <si>
    <t>LP140-3K</t>
  </si>
  <si>
    <t>LED pásek 140lm/m, 3000K 24V, 2,4W/m</t>
  </si>
  <si>
    <t>-936879649</t>
  </si>
  <si>
    <t>"LED pasky FII" 196+183</t>
  </si>
  <si>
    <t>"Z+P" 57</t>
  </si>
  <si>
    <t>741372042</t>
  </si>
  <si>
    <t>Montáž svítidlo LED bytové přisazené stropní páskové lištové</t>
  </si>
  <si>
    <t>-29930463</t>
  </si>
  <si>
    <t>NZ-LED100W</t>
  </si>
  <si>
    <t>Napájecí zdroj pro LED pásky, 24VDC/150W, 2výstupy</t>
  </si>
  <si>
    <t>389398404</t>
  </si>
  <si>
    <t>"4NP"6+"5NP"10+"6NP"10</t>
  </si>
  <si>
    <t>741350032</t>
  </si>
  <si>
    <t>Montáž transformátor 1fázový nn v krytu 1x primár - 1x sekundár do 1000 VA se zapojením vodičů</t>
  </si>
  <si>
    <t>-668442726</t>
  </si>
  <si>
    <t>ROSV-T-RTG</t>
  </si>
  <si>
    <t>"VS1" Varovný světelný panel nástěnný s nápisem "RTG", specifikace viz Technické podmínky</t>
  </si>
  <si>
    <t>2090129842</t>
  </si>
  <si>
    <t>-1076572784</t>
  </si>
  <si>
    <t>emmp-ROP</t>
  </si>
  <si>
    <t>Revize a ostatní práce</t>
  </si>
  <si>
    <t>741210001R</t>
  </si>
  <si>
    <t>Montáž skříně MoCo (řídící skříň pro pohony žaluzií)</t>
  </si>
  <si>
    <t>-2078353923</t>
  </si>
  <si>
    <t>1+18+18</t>
  </si>
  <si>
    <t>741350001r</t>
  </si>
  <si>
    <t>Montáž transformátor 1fázový nn vestavný 1x primár - 1x sekundár do 200 VA se zapojením vodičů (dodávka stavba)</t>
  </si>
  <si>
    <t>-1846385675</t>
  </si>
  <si>
    <t>"TR-BB"3+0+0</t>
  </si>
  <si>
    <t>2016446594</t>
  </si>
  <si>
    <t>"MX" 12</t>
  </si>
  <si>
    <t>741210003</t>
  </si>
  <si>
    <t>Montáž rozvodnice oceloplechová nebo plastová běžná do 100 kg</t>
  </si>
  <si>
    <t>-1743793797</t>
  </si>
  <si>
    <t>"RMD" 1+2+2</t>
  </si>
  <si>
    <t>"RZ" 2+0+0</t>
  </si>
  <si>
    <t>741210005</t>
  </si>
  <si>
    <t>Montáž rozvodnice oceloplechová nebo plastová běžná do 200 kg</t>
  </si>
  <si>
    <t>1346505089</t>
  </si>
  <si>
    <t>741210201</t>
  </si>
  <si>
    <t>Montáž rozváděč skříňový nebo panelový dělitelný pole do 200 kg</t>
  </si>
  <si>
    <t>-2078787970</t>
  </si>
  <si>
    <t>"RT" 4+0+0</t>
  </si>
  <si>
    <t>"RMD" 1+0+0</t>
  </si>
  <si>
    <t>HZS3131TICR1E</t>
  </si>
  <si>
    <t>Kontrola a protokol TIČR - rozvody NN</t>
  </si>
  <si>
    <t>266780661</t>
  </si>
  <si>
    <t>"Kontrola a protokol TIČR 8h/patro" 8*3</t>
  </si>
  <si>
    <t>210280003R</t>
  </si>
  <si>
    <t>Zkoušky a prohlídky elektrických rozvodů a zařízení celková prohlídka, zkoušení, měření a vyhotovení revizní zprávy pro objem montážních prací pro objem mtž prací do 1 000 000 Kč</t>
  </si>
  <si>
    <t>1363686635</t>
  </si>
  <si>
    <t>210280010</t>
  </si>
  <si>
    <t>Příplatek k celkové prohlídce za dalších i započatých 500 000 Kč přes 1 000 000 Kč</t>
  </si>
  <si>
    <t>1410665965</t>
  </si>
  <si>
    <t>"Příplatek revize" 11</t>
  </si>
  <si>
    <t>580106013</t>
  </si>
  <si>
    <t>Měření, zkoušení a prověření ochrany chráničem napěťovým nebo proudovým</t>
  </si>
  <si>
    <t>měření</t>
  </si>
  <si>
    <t>-1135477136</t>
  </si>
  <si>
    <t>"R" 83+100+32+100+32+100+32+100+32</t>
  </si>
  <si>
    <t>210280101</t>
  </si>
  <si>
    <t>Kontrola rozváděčů nn silových hmotnosti do 200 kg</t>
  </si>
  <si>
    <t>72817128</t>
  </si>
  <si>
    <t>"RMD" 2+4+4</t>
  </si>
  <si>
    <t>T01VS055DIE</t>
  </si>
  <si>
    <t>Dielektrický koberec</t>
  </si>
  <si>
    <t>1294758984</t>
  </si>
  <si>
    <t>"4NP" 5</t>
  </si>
  <si>
    <t>T01VS055OP-M</t>
  </si>
  <si>
    <t>Ochranné pomůcky pro malou rozvodnu - viz technickou zprávu</t>
  </si>
  <si>
    <t>427585875</t>
  </si>
  <si>
    <t>580106020</t>
  </si>
  <si>
    <t>Měření izolačního odporu podlahy</t>
  </si>
  <si>
    <t>223942636</t>
  </si>
  <si>
    <t>11+7+3+25+0+0+45</t>
  </si>
  <si>
    <t>merosv1</t>
  </si>
  <si>
    <t>Měření umělého osvětlení (intenzita, oslnění, rovnoměrnost, barevné podání) v prostorách s trvalým pobytem osob a zpracování protokolu pro kolaudaci/hygienu - 1. etapa</t>
  </si>
  <si>
    <t>-1538585342</t>
  </si>
  <si>
    <t>"měření +protokol 1os/8h/4d/1patro"1*8*4*2,25</t>
  </si>
  <si>
    <t>D1_01_4g2 - Silnoproudá elektrotechnika - PBZ</t>
  </si>
  <si>
    <t>Ing. Pecina</t>
  </si>
  <si>
    <t>D1 - Elektromontáže</t>
  </si>
  <si>
    <t>1123-4683 - ELEKTROINSTALAČNÍ KRABICE - S FUNKČNOSTÍ PŘI POŽÁRU</t>
  </si>
  <si>
    <t>7004-8182 -  KABEL SE SNÍŽENOU HOŘLAVOSTÍ, S FUNKČNÍ SCHOPNOSTÍ PŘI POŽÁRU P60-R,  TŘÍDA REAKCE NA OHEŇ - B2 ca,</t>
  </si>
  <si>
    <t>7004-2053 - 1005 KABELOVÝ ŽLAB MERKUR VČ. DÍLŮ A PŘÍSLUŠENSTVÍ, ŽÁROVÝ ZINEK</t>
  </si>
  <si>
    <t>9999-1386 -  VYSEKANI RYH VE ZDIVU  CIHELNEM - HLOUBKA 30mm</t>
  </si>
  <si>
    <t>9999-1491 -  HRUBA VYPLN RYH MALTOU</t>
  </si>
  <si>
    <t>9999-1493 -  OMITKA RYH VE STENACH MALTOU</t>
  </si>
  <si>
    <t>9999-1280 -  HODINOVE ZUCTOVACI SAZBY</t>
  </si>
  <si>
    <t>9999-1296 -  PROVEDENI REVIZNICH ZKOUSEK  DLE CSN 332000 - 6</t>
  </si>
  <si>
    <t>Elektromontáže</t>
  </si>
  <si>
    <t>1191-292</t>
  </si>
  <si>
    <t>připojení rozvodů do stávajících rozvaděčů, M</t>
  </si>
  <si>
    <t>viz výkres číslo D1.02.4g2-02 - 10</t>
  </si>
  <si>
    <t>1123-4683</t>
  </si>
  <si>
    <t>ELEKTROINSTALAČNÍ KRABICE - S FUNKČNOSTÍ PŘI POŽÁRU</t>
  </si>
  <si>
    <t>1123-8720</t>
  </si>
  <si>
    <t>KSK 100_PO KRABICE S KRYTÍM IP 66, , D+M</t>
  </si>
  <si>
    <t>64+10</t>
  </si>
  <si>
    <t>7004-8182</t>
  </si>
  <si>
    <t xml:space="preserve"> KABEL SE SNÍŽENOU HOŘLAVOSTÍ, S FUNKČNÍ SCHOPNOSTÍ PŘI POŽÁRU P60-R,  TŘÍDA REAKCE NA OHEŇ - B2 ca,</t>
  </si>
  <si>
    <t>7004-8187</t>
  </si>
  <si>
    <t>1-CXKH-V-J 3x1.5 mm2 , pevně, D+M</t>
  </si>
  <si>
    <t>viz výkres číslo D1.02.4g2-02 - 13</t>
  </si>
  <si>
    <t>(9+5)*100</t>
  </si>
  <si>
    <t>7004-8196</t>
  </si>
  <si>
    <t>1-CXKH-V-J 5x2.5 mm2 , pevně, D+M</t>
  </si>
  <si>
    <t>9*100</t>
  </si>
  <si>
    <t>7004-2053</t>
  </si>
  <si>
    <t>1005 KABELOVÝ ŽLAB MERKUR VČ. DÍLŮ A PŘÍSLUŠENSTVÍ, ŽÁROVÝ ZINEK</t>
  </si>
  <si>
    <t>7004-2064</t>
  </si>
  <si>
    <t>300/100, D+M</t>
  </si>
  <si>
    <t>5*70</t>
  </si>
  <si>
    <t>9999-1386</t>
  </si>
  <si>
    <t xml:space="preserve"> VYSEKANI RYH VE ZDIVU  CIHELNEM - HLOUBKA 30mm</t>
  </si>
  <si>
    <t>9999-1388</t>
  </si>
  <si>
    <t>Sire 30 mm, M</t>
  </si>
  <si>
    <t>9999-1491</t>
  </si>
  <si>
    <t xml:space="preserve"> HRUBA VYPLN RYH MALTOU</t>
  </si>
  <si>
    <t>9999-1492</t>
  </si>
  <si>
    <t>Jakekoliv sire, M</t>
  </si>
  <si>
    <t>50*0,03</t>
  </si>
  <si>
    <t>9999-1493</t>
  </si>
  <si>
    <t xml:space="preserve"> OMITKA RYH VE STENACH MALTOU</t>
  </si>
  <si>
    <t>9999-1494</t>
  </si>
  <si>
    <t>Sire do 150 mm, M</t>
  </si>
  <si>
    <t>9999-1280</t>
  </si>
  <si>
    <t xml:space="preserve"> HODINOVE ZUCTOVACI SAZBY</t>
  </si>
  <si>
    <t>9999-1286</t>
  </si>
  <si>
    <t>Napojeni na stavajici zarizeni, elektroinstalace pro ostatní specialisty, M</t>
  </si>
  <si>
    <t>viz výkres číslo D1.02.4g2-02 - 13, technická zpráva</t>
  </si>
  <si>
    <t>2*2*8</t>
  </si>
  <si>
    <t>9999-1296</t>
  </si>
  <si>
    <t xml:space="preserve"> PROVEDENI REVIZNICH ZKOUSEK  DLE CSN 332000 - 6</t>
  </si>
  <si>
    <t>9999-1298</t>
  </si>
  <si>
    <t>Revizni technik, M</t>
  </si>
  <si>
    <t>9999-1298.1</t>
  </si>
  <si>
    <t>Protokol TIČR, M</t>
  </si>
  <si>
    <t>D1_01_4h1 - Slaboproudá elektrotechnika – SK, EKV, DT, CCTV</t>
  </si>
  <si>
    <t>Jan Fikejs</t>
  </si>
  <si>
    <t>D1 - UNIVERZÁLNÍ KABELÁŽNÍ SYSTÉM (UKS)</t>
  </si>
  <si>
    <t>D2 - AKTIVNÍ SÍŤOVÉ PRVKY</t>
  </si>
  <si>
    <t>D3 - SYSTÉM SESTRA - PACIENT (SP)</t>
  </si>
  <si>
    <t>D4 - ELEKTRONICKÁ KONTROLA VSTUPU (EKV)</t>
  </si>
  <si>
    <t>D5 - KAMEROVÝ SYSTÉM (CCTV)</t>
  </si>
  <si>
    <t>D6 - PŘÍPRAVA PRO AV-TECHNIKU</t>
  </si>
  <si>
    <t>D7 - JEDNOTNÝ ČAS (JČ)</t>
  </si>
  <si>
    <t>D8 - KABELOVÁ PŘÍPRAVA PRO MEDINÁLNÍ PLYNY</t>
  </si>
  <si>
    <t>D9 - SPOLEČNÉ KABELOVÉ TRASY</t>
  </si>
  <si>
    <t>D10 - OBECNÉ</t>
  </si>
  <si>
    <t>UNIVERZÁLNÍ KABELÁŽNÍ SYSTÉM (UKS)</t>
  </si>
  <si>
    <t>Pol1</t>
  </si>
  <si>
    <t>Datový rozvaděč stojanový 800x1000x45U, D+M</t>
  </si>
  <si>
    <t>Pol2</t>
  </si>
  <si>
    <t>Horní/spodní ventil.jednotka,6x ventilátor,termostat,8U, D+M</t>
  </si>
  <si>
    <t>Pol3</t>
  </si>
  <si>
    <t>Háček kovový 80 x 80 mm (18ks do racku), D+M</t>
  </si>
  <si>
    <t>Pol4</t>
  </si>
  <si>
    <t>Montážní sada M6 (šroub, matice, podložka - sada 50 ks)</t>
  </si>
  <si>
    <t>Pol5</t>
  </si>
  <si>
    <t>Napájecí panel PDU 19", 9x ČSN, 1U, kabel 2 m, D+M</t>
  </si>
  <si>
    <t>Pol6</t>
  </si>
  <si>
    <t>Optická vana 19", 1U, pro 24 portů, neosazená, bez čela, hlouba 210, D+M</t>
  </si>
  <si>
    <t>Pol7</t>
  </si>
  <si>
    <t>Čelo optické vany 19". 1U, pro 24 portů SC, D+M</t>
  </si>
  <si>
    <t>Pol8</t>
  </si>
  <si>
    <t>Kazeta pro uložení 12 optických svarů včetně dvou hřebínku pro uložení svarů, D+M</t>
  </si>
  <si>
    <t>Pol9</t>
  </si>
  <si>
    <t>Spojka SC-SC, SM APC 9/125, simplexní, s automatickou krytkou na jedné straně, D+M</t>
  </si>
  <si>
    <t>Pol10</t>
  </si>
  <si>
    <t>Pigtail SC APC 9/125 OS2, 2m</t>
  </si>
  <si>
    <t>Pol11</t>
  </si>
  <si>
    <t>Svár optického vlákna, včetně ochrany svaru, D+M</t>
  </si>
  <si>
    <t>Pol12</t>
  </si>
  <si>
    <t>Proměření a popis optických vláken, D+M</t>
  </si>
  <si>
    <t>Pol13</t>
  </si>
  <si>
    <t>Kabel UTP cat.6, 4 páry, LSOH, B2cas1d1, D+M</t>
  </si>
  <si>
    <t>Pol14</t>
  </si>
  <si>
    <t>Kabel stíněný U/FTP Cat.6a, LSOH, B2cas1d1, pro monitoring lednic, D+M</t>
  </si>
  <si>
    <t>Pol15</t>
  </si>
  <si>
    <t>Instalace připraveného datového kabelu pro 2. fázi vystávby 4.NP</t>
  </si>
  <si>
    <t>Pol16</t>
  </si>
  <si>
    <t>Patch panel 19", pro max. 24 modulů, 1U, neosazený, D+M</t>
  </si>
  <si>
    <t>Pol17</t>
  </si>
  <si>
    <t>19" vyvaz.kovový panel,5x velké kovové oko, 1U, barva šedá, D+M</t>
  </si>
  <si>
    <t>Pol18</t>
  </si>
  <si>
    <t>Modul RJ45, UTP cat.6, instalace do panelu a zásuvek, D+M</t>
  </si>
  <si>
    <t>Pol19</t>
  </si>
  <si>
    <t>Modul RJ45, stíněný cat.6a, instalace do panelu a zásuvek, pro monitoring lednic, D+M</t>
  </si>
  <si>
    <t>Pol20</t>
  </si>
  <si>
    <t>Konektor RJ45, UTP cat.6, včetně krytky, D+M</t>
  </si>
  <si>
    <t>Pol21</t>
  </si>
  <si>
    <t>Datová zásuvka komunikační jednonásobná, šíkmá, bílá, včetně rámečku, neosazená, D+M</t>
  </si>
  <si>
    <t>Pol22</t>
  </si>
  <si>
    <t>Datová zásuvka komunikační dvojnásobná, šíkmá, bílá, včetně rámečku, neosazená, D+M</t>
  </si>
  <si>
    <t>Pol23</t>
  </si>
  <si>
    <t>Datová zásuvka 45x45, 2x keystone RJ45, bílá, do parapetních lžabů a ramp, neosazená, D+M</t>
  </si>
  <si>
    <t>Pol24</t>
  </si>
  <si>
    <t>DIN patchpanel, 1-portový, neosazený, pro keystone RJ45, D+M</t>
  </si>
  <si>
    <t>Pol25</t>
  </si>
  <si>
    <t>Vytvoření kabelových svazků pro datové panely</t>
  </si>
  <si>
    <t>Pol26</t>
  </si>
  <si>
    <t>Uspořádání kabeláže v datovém rozvaděči</t>
  </si>
  <si>
    <t>Pol27</t>
  </si>
  <si>
    <t>Měření přípojky datového kabelu, popis, D+M</t>
  </si>
  <si>
    <t>Pol28</t>
  </si>
  <si>
    <t>Propojovací matelický kabel UPT cat.6, 2m, modrý, D+M</t>
  </si>
  <si>
    <t>Pol29</t>
  </si>
  <si>
    <t>Drobné práce (2,5%) a materiál (1%)</t>
  </si>
  <si>
    <t>AKTIVNÍ SÍŤOVÉ PRVKY</t>
  </si>
  <si>
    <t>Pol30</t>
  </si>
  <si>
    <t>Switch L2/L3, 1U, 48x GE PoE++, 4x 10GE SFP+port, VXLAN, 1x AC zdroj, BGP, OSFP, SVF,  podpora 5 let, dle detailní specifiikace v technické zprávě, D+M</t>
  </si>
  <si>
    <t>Switch kompatibilní se stávajícími aktivní prvky, které jsou provozovány v celé organizaci Nemocnice Pardubického Kraje a.s.</t>
  </si>
  <si>
    <t>Pol31</t>
  </si>
  <si>
    <t>10G SFP+ TransceiverLR 10km, Hot Pluggable, Duplex LC, +3.3V 1310nm DFB-LD, 0°C to 70°C, kompatibilní s dodanými aktivními prvky, D+M</t>
  </si>
  <si>
    <t>Pol32</t>
  </si>
  <si>
    <t>Patchcord optický SM 9/125, simplex, SC/APC - LC/PC, D+M</t>
  </si>
  <si>
    <t>SYSTÉM SESTRA - PACIENT (SP)</t>
  </si>
  <si>
    <t>Pol33</t>
  </si>
  <si>
    <t>Sesterský služební stolní terminál, optická a zvuková signalizace volání, hlasová komunikace, indikace stavu na oddělení, D+M</t>
  </si>
  <si>
    <t>Pol34</t>
  </si>
  <si>
    <t>Pokojový terminál signalizační s LCD, presenční tlačítka 3 kategorií, D+M</t>
  </si>
  <si>
    <t>Pol35</t>
  </si>
  <si>
    <t>Systémová zásuvka pro připojení IP pacientského terminálu s možností hlasové komunikace a sesterského terminálu, D+M</t>
  </si>
  <si>
    <t>Pol36</t>
  </si>
  <si>
    <t>Lůžkové tlačítko s pohyblivým přívodním kabelem 1,8m zakončen speciálním vytrhávacím konektorem, podsvícená tlačítka, D+M</t>
  </si>
  <si>
    <t>Pol37</t>
  </si>
  <si>
    <t>Držák lůžkového tlačítka, D+M</t>
  </si>
  <si>
    <t>Pol38</t>
  </si>
  <si>
    <t>Přídržný klip pro kabel, D+M</t>
  </si>
  <si>
    <t>Pol39</t>
  </si>
  <si>
    <t>Světlo signální červené, 5 barev (indikace na chodbě před pokojem), D+M</t>
  </si>
  <si>
    <t>Pol40</t>
  </si>
  <si>
    <t>Tlačítko signální  (volací), podsvícené, D+M</t>
  </si>
  <si>
    <t>Pol41</t>
  </si>
  <si>
    <t>Potvrzovací (resetovací) tlačítko, podsvícené, D+M</t>
  </si>
  <si>
    <t>Pol42</t>
  </si>
  <si>
    <t>Systémové táhlo do vlhkého prostředí, podsvícené, D+M</t>
  </si>
  <si>
    <t>Pol43</t>
  </si>
  <si>
    <t>Instalační krabice pod pokojový terminál, povrchová montáž, D+M</t>
  </si>
  <si>
    <t>Pol44</t>
  </si>
  <si>
    <t>Systémový switch 9 portů, jeden systémový kruh,redundantní, D+M</t>
  </si>
  <si>
    <t>Pol45</t>
  </si>
  <si>
    <t>Systémový napájecí zdroj, 24V/480W/20A, D+M</t>
  </si>
  <si>
    <t>Pol46</t>
  </si>
  <si>
    <t>Instalační krabice dvojnánásobná, montáž do ramp a parapetního žlabu, D+M</t>
  </si>
  <si>
    <t>Pol47</t>
  </si>
  <si>
    <t>19" montážní držák s lištou DIN, výška 3U, RAL 7035, D+M</t>
  </si>
  <si>
    <t>Pol48</t>
  </si>
  <si>
    <t>19" vana pro 8ks switchů řady SWI9, D+M</t>
  </si>
  <si>
    <t>Pol49</t>
  </si>
  <si>
    <t>Pol50</t>
  </si>
  <si>
    <t>Kabel napájecí 2x1,5 B2cas1d1, D+M</t>
  </si>
  <si>
    <t>Pol51</t>
  </si>
  <si>
    <t>Modul RJ45, UTP cat.6, instalace do panelu, D+M</t>
  </si>
  <si>
    <t>Pol52</t>
  </si>
  <si>
    <t>Propojovací matelický kabel UPT cat.6, 1m, zelený, D+M</t>
  </si>
  <si>
    <t>Pol53</t>
  </si>
  <si>
    <t>Nastavení, oživení, konfigurace přístupového systému, včetně přidání jednotek do centrální databáze přístupového systému, včetně projoní se stávajíc systémovou centrální databází</t>
  </si>
  <si>
    <t>Pol54</t>
  </si>
  <si>
    <t>Zaškolení obsluhy</t>
  </si>
  <si>
    <t>Pol55</t>
  </si>
  <si>
    <t>Přípojný napájecí kabel 230V/2m, D+M</t>
  </si>
  <si>
    <t>Pol56</t>
  </si>
  <si>
    <t>Drobné práce (2,5%) a materiál (0.5%)</t>
  </si>
  <si>
    <t>ELEKTRONICKÁ KONTROLA VSTUPU (EKV)</t>
  </si>
  <si>
    <t>Pol57</t>
  </si>
  <si>
    <t>Dveřní interkom, audio panel IP, 3x2 tlač., kamera, povrchová instalace, D+M</t>
  </si>
  <si>
    <t>Pol58</t>
  </si>
  <si>
    <t>Dveřní interkom, audio panel IP, 3x2 tlač., povrchová instalace, D+M</t>
  </si>
  <si>
    <t>Pol59</t>
  </si>
  <si>
    <t>Licence pro zobrazení videa i IP vrátníku na IP telefonech</t>
  </si>
  <si>
    <t>Pol60</t>
  </si>
  <si>
    <t>Licence pro 10 zařízení třetích stran, pro IP ústřednu TADIRAN provozouvanou v areálu pardubické nemocnice</t>
  </si>
  <si>
    <t>Pol61</t>
  </si>
  <si>
    <t>Řídící přístupová jednotka, pro ovládání 8 dveří z jedné strany nebo 4 dveře z obou stran, 12V dc, LAN rozhraní, plnohodnotná offline paměť,  kompatibilní s přístupovým systémem, který je instalovány v Nemocnice Pardubicekého Kraje a.s., D+M</t>
  </si>
  <si>
    <t>Pol62</t>
  </si>
  <si>
    <t>Firmware pro systémovou řídící jednotka pro 8/4 dveře</t>
  </si>
  <si>
    <t>Pol63</t>
  </si>
  <si>
    <t>Systémová přístupová čtečka, nastavena na vyčítání ze sektoru pro organiza NPK a.s., kompatibilní pro Nemocnice Pardubicekého Kraje a.s., včetně napájení přívodního kabelu, D+M</t>
  </si>
  <si>
    <t>Pol64</t>
  </si>
  <si>
    <t>Systémová přístupová čtečka, nastavena na vyčítání ze sektoru pro organiza NPK a.s., kompatibilní pro Nemocnice Pardubicekého Kraje a.s., dodaná bez zalití do plastu, pro montáž do IP vrátníku, včetně napájení přívodního kabelu, D+M</t>
  </si>
  <si>
    <t>Pol65</t>
  </si>
  <si>
    <t>Lineární zdroj v kovovém krytu 13,8 Vss / 3A s výstupy a prostorem pro AKU 17Ah, D+M</t>
  </si>
  <si>
    <t>Pol66</t>
  </si>
  <si>
    <t>Akumulátor 12V/17Ah se šroubovými svorkami M5 a životností až 5 let, VdS, D+M</t>
  </si>
  <si>
    <t>Pol67</t>
  </si>
  <si>
    <t>Připojení ovládaného zařízení z přístupového systému a vrátníku</t>
  </si>
  <si>
    <t>Pol68</t>
  </si>
  <si>
    <t>Kabel stíněný U/FTP Cat.6a, LSOH, B2cas1d1, pro připojení systémových čteček, D+M</t>
  </si>
  <si>
    <t>Pol69</t>
  </si>
  <si>
    <t>Nastavení, oživení, konfigurace přístupového systému, včetně přidání jednotek do centrální databáze přístupového systému</t>
  </si>
  <si>
    <t>Pol70</t>
  </si>
  <si>
    <t>Nastavení, oživení a konfigurace IP vrátníků</t>
  </si>
  <si>
    <t>Pol71</t>
  </si>
  <si>
    <t>Koodinace s dodavatelem automatických dveří</t>
  </si>
  <si>
    <t>Pol72</t>
  </si>
  <si>
    <t>Drobné práce (2,5%) a materiál (0,5%)</t>
  </si>
  <si>
    <t>KAMEROVÝ SYSTÉM (CCTV)</t>
  </si>
  <si>
    <t>Pol73</t>
  </si>
  <si>
    <t>4Mpx, Objektiv 2.8mm (103°), micro SDXC 1/3" progressive scan CMOS sensor, venkovní antivandal dome Den/Noc kamera s IR přísvitem, max. rozlišení 4Mpx/25fps, citlivost 0.018 Lux @(F1.6, AGC ZAP), D+M</t>
  </si>
  <si>
    <t>komprese H.265+/H.265/H.264+/H.264/MJPEG, ICR, 3D DNR, 120dB WDR, BLC, HLC, AGC, ONVIF, detekce pohybu,</t>
  </si>
  <si>
    <t>detekce zakrytí, překročení čáry, narušení zóny, detekce obličeje, dosah IR 30m, napájení 12V DC/6W, PoE/7.5W, IP67</t>
  </si>
  <si>
    <t>Pol74</t>
  </si>
  <si>
    <t>Oživení, konfigurace systému, zaškolení obsluhy</t>
  </si>
  <si>
    <t>Pol75</t>
  </si>
  <si>
    <t>Propojovací matelický kabel UPT cat.6, 2m, žlutý, D+M</t>
  </si>
  <si>
    <t>Pol76</t>
  </si>
  <si>
    <t>Drobné práce (5%) a materiál (2,5%)</t>
  </si>
  <si>
    <t>PŘÍPRAVA PRO AV-TECHNIKU</t>
  </si>
  <si>
    <t>Pol77</t>
  </si>
  <si>
    <t>Kabel HDMI 15m, M/M, zlacené konektory, 4K@60Hz, D+M</t>
  </si>
  <si>
    <t>Pol78</t>
  </si>
  <si>
    <t>Spojka HDMI-A, F/F, bílá, keystone, 35x17x19,3mm, D+M</t>
  </si>
  <si>
    <t>Pol79</t>
  </si>
  <si>
    <t>Datová zásuvka 45x22,5,mod.,neos., pro 1 keystone,RAL 9010, D+M</t>
  </si>
  <si>
    <t>Pol80</t>
  </si>
  <si>
    <t>Datová zásuvka komunikační jednonásobná, šíkmá, bílá, D+M</t>
  </si>
  <si>
    <t>Pol81</t>
  </si>
  <si>
    <t>JEDNOTNÝ ČAS (JČ)</t>
  </si>
  <si>
    <t>Pol82</t>
  </si>
  <si>
    <t>Interiérové hodiny digitální, výška displeje 180mm, čitelnost 70mm, červený displej, formát HH:MM, oboustranné, PoE, ethernet verze, synchronizace protokolem NTP,montáž stropním závěsem (1m), černé provedení, D+M</t>
  </si>
  <si>
    <t>Pol83</t>
  </si>
  <si>
    <t>Oživení, konfigurace, zaškolení obsluhy</t>
  </si>
  <si>
    <t>Pol84</t>
  </si>
  <si>
    <t>Propojovací matelický kabel UPT cat.6, 2m, zelený, D+M</t>
  </si>
  <si>
    <t>Pol85</t>
  </si>
  <si>
    <t>KABELOVÁ PŘÍPRAVA PRO MEDINÁLNÍ PLYNY</t>
  </si>
  <si>
    <t>Pol86</t>
  </si>
  <si>
    <t>Kabel 3x2x0,5, B2cas1d1, D+M</t>
  </si>
  <si>
    <t>Pol87</t>
  </si>
  <si>
    <t>Drobné práce (2,5%) a materiál (2,5%)</t>
  </si>
  <si>
    <t>SPOLEČNÉ KABELOVÉ TRASY</t>
  </si>
  <si>
    <t>Pol88</t>
  </si>
  <si>
    <t>Drátěný žlab 50x50, D+M</t>
  </si>
  <si>
    <t>Pol89</t>
  </si>
  <si>
    <t>Drátěný žlab 100x50, D+M</t>
  </si>
  <si>
    <t>Pol90</t>
  </si>
  <si>
    <t>Drátěný žlab 100x100, D+M</t>
  </si>
  <si>
    <t>Pol91</t>
  </si>
  <si>
    <t>Drátěný žlab 200x100, D+M</t>
  </si>
  <si>
    <t>Pol92</t>
  </si>
  <si>
    <t>Spojka drátěného žlabu</t>
  </si>
  <si>
    <t>Pol93</t>
  </si>
  <si>
    <t>Držák drátěného žlabu ve stvaru "V"</t>
  </si>
  <si>
    <t>Pol94</t>
  </si>
  <si>
    <t>Držák závěsný drátěného žlabu 50x50</t>
  </si>
  <si>
    <t>Pol95</t>
  </si>
  <si>
    <t>Podpěra pro horizontální montáž drátěného žlabu šíře 200</t>
  </si>
  <si>
    <t>Pol96</t>
  </si>
  <si>
    <t>Podpěra pro vertikální montáž drátěného žlabu šíře 200</t>
  </si>
  <si>
    <t>Pol97</t>
  </si>
  <si>
    <t>Závitová tyč 8mm/1m</t>
  </si>
  <si>
    <t>Pol98</t>
  </si>
  <si>
    <t>Kovová hmoždinka M8</t>
  </si>
  <si>
    <t>Pol99</t>
  </si>
  <si>
    <t>Skupinová kabelová příchytka včetně kotevního materiálu, D+M</t>
  </si>
  <si>
    <t>Pol100</t>
  </si>
  <si>
    <t>Krabice přístrojová instalační, povrchová montáž, D+M</t>
  </si>
  <si>
    <t>Pol101</t>
  </si>
  <si>
    <t>Krabice přístrojová instalační, instalace pod omítku, včetně vysekání lůžka, D+M</t>
  </si>
  <si>
    <t>Pol102</t>
  </si>
  <si>
    <t>Krabice přístrojová jednonásobná, instalace do dutých stěn, D+M</t>
  </si>
  <si>
    <t>Pol103</t>
  </si>
  <si>
    <t>Krabice přístrojová dvojnásobná, instalace do dutých stěn, D+M</t>
  </si>
  <si>
    <t>Pol104</t>
  </si>
  <si>
    <t>Trubka ohebná 16, nízká mechanická odolnost, D+M</t>
  </si>
  <si>
    <t>Pol105</t>
  </si>
  <si>
    <t>Trubka ohebná 25, nízká mechanická odolnost, D+M</t>
  </si>
  <si>
    <t>Pol106</t>
  </si>
  <si>
    <t>Trubka ohebná 32, střední mechanická odolnost, D+M</t>
  </si>
  <si>
    <t>Pol107</t>
  </si>
  <si>
    <t>Trubka ohebná 40, střední mechanická odolnost, dvouplášťová, D+M</t>
  </si>
  <si>
    <t>Pol108</t>
  </si>
  <si>
    <t>Trubka pevná 25, včetně uchycení, D+M</t>
  </si>
  <si>
    <t>Pol109</t>
  </si>
  <si>
    <t>Vysekání drážky 3x3cm</t>
  </si>
  <si>
    <t>Pol110</t>
  </si>
  <si>
    <t>Vysekání drážky 5x5cm</t>
  </si>
  <si>
    <t>Pol111</t>
  </si>
  <si>
    <t>Zhotovení otvoru do 50x50 mm</t>
  </si>
  <si>
    <t>Pol112</t>
  </si>
  <si>
    <t>Zhotovení otvoru do 100x100 mm</t>
  </si>
  <si>
    <t>Pol113</t>
  </si>
  <si>
    <t>Zhotovení otvoru do 200x200 mm</t>
  </si>
  <si>
    <t>Pol114</t>
  </si>
  <si>
    <t>Zhotovení otvoru do R=30 mm</t>
  </si>
  <si>
    <t>Pol115</t>
  </si>
  <si>
    <t>Drobné práce (1,5%) a materiál (2,5%)</t>
  </si>
  <si>
    <t>OBECNÉ</t>
  </si>
  <si>
    <t>Pol117</t>
  </si>
  <si>
    <t>Doprava materiálu a osob (dojezdová vzdálenost 50km)</t>
  </si>
  <si>
    <t>D1_01_4h3 - Elektrická požární signalizace (EPS) a evakuační rozhlas (EVAC)</t>
  </si>
  <si>
    <t>D1 - ELEKTRICKÁ POŽÁRNÍ SIGNALIZACE (EPS)</t>
  </si>
  <si>
    <t>D2 - GRAFICKÁ NADSTAVBA PRO EPS</t>
  </si>
  <si>
    <t>D3 - EVAKUAČNÍ ROZHLAS (EVAC)</t>
  </si>
  <si>
    <t>D4 - OBECNÉ</t>
  </si>
  <si>
    <t>ELEKTRICKÁ POŽÁRNÍ SIGNALIZACE (EPS)</t>
  </si>
  <si>
    <t>Pol266</t>
  </si>
  <si>
    <t>Automatický bodový multisenzorový hlásič požáru, včetně zkratového izolátoru, D+M</t>
  </si>
  <si>
    <t>Pol267</t>
  </si>
  <si>
    <t>Sokl pro multisenzorový hlásič, D+M</t>
  </si>
  <si>
    <t>Pol268</t>
  </si>
  <si>
    <t>Tlačítkový hlásič pořáru, vč. zkrat. Izolátoru, IP24, červený, bez základny, D+M</t>
  </si>
  <si>
    <t>Pol269</t>
  </si>
  <si>
    <t>Výstupní jednotka se čtyřmi relé, vč. zkrat. Izolátoru, 230V/2A/60W, D+M</t>
  </si>
  <si>
    <t>Pol270</t>
  </si>
  <si>
    <t>Vstupní jednotka se čtyřmi vstupy, vč. zkrat. Izolátoru, D+M</t>
  </si>
  <si>
    <t>Pol271</t>
  </si>
  <si>
    <t>Krabice pro moduly IP66 / rozměry: 94 x 94 x 57 mm, D+M</t>
  </si>
  <si>
    <t>Pol272</t>
  </si>
  <si>
    <t>Krabice pro moduly IP66 / rozměry: 130 x 94 x 57 mm, D+M</t>
  </si>
  <si>
    <t>Pol273</t>
  </si>
  <si>
    <t>Záslepka PG 16</t>
  </si>
  <si>
    <t>Pol274</t>
  </si>
  <si>
    <t>Certifikovaný napájecí zdroj 24V pro EPS, dle EN54-4, 27,6V/5,2A, poruchové relé, plechový box, max. velikost záložních aku 2x17Ah, D+M</t>
  </si>
  <si>
    <t>Pol275</t>
  </si>
  <si>
    <t>Akumulátor 18Ah/12V, oko pro šroub, životnost až 10 let, D+M</t>
  </si>
  <si>
    <t>Pol276</t>
  </si>
  <si>
    <t>Připojení ovládaného zařízení</t>
  </si>
  <si>
    <t>Pol277</t>
  </si>
  <si>
    <t>Kabel 1x2x0,8, B2cas1d1m kruhová detekční linka, D+M</t>
  </si>
  <si>
    <t>Pol278</t>
  </si>
  <si>
    <t>Kabel s funkční integritou při požáru, 1x2x0,8, P30-R, B2cas1d1, D+M</t>
  </si>
  <si>
    <t>Pol279</t>
  </si>
  <si>
    <t>Kabel s funkční integritou při požáru, 2x1,5, P30-R, B2cas1d1, D+M</t>
  </si>
  <si>
    <t>Pol280</t>
  </si>
  <si>
    <t>Jednostranná kabelová příchytka, průměr 8mm, včetně kotvícího vrutu s hmoždinkou, D+M</t>
  </si>
  <si>
    <t>Pol281</t>
  </si>
  <si>
    <t>Kabelová příchytka jednostránná s funkční integritou při požáru, velikost 7mm, certifikováno dle zkušebního předpisu ZP-27/2008 jako nenormovaná nosná konstrukce</t>
  </si>
  <si>
    <t>Pol282</t>
  </si>
  <si>
    <t>Kabelová příchytka jednostránná s funkční integritou při požáru, velikost 10mm, certifikováno dle zkušebního předpisu ZP-27/2008 jako nenormovaná nosná konstrukce</t>
  </si>
  <si>
    <t>Pol283</t>
  </si>
  <si>
    <t>Turbošroub do betonu, pro uchycení ohniodolných příchytek, do betonu, trasa s funkční integritou při požáru, 7,5x52mm, PH90-R, certifikováno dle zkušebního předpisu ZP-27/2008, D+M</t>
  </si>
  <si>
    <t>Pol284</t>
  </si>
  <si>
    <t>Testování všech hlásičů</t>
  </si>
  <si>
    <t>Pol285</t>
  </si>
  <si>
    <t>Láhev zkušebního plynu 918/5</t>
  </si>
  <si>
    <t>Pol286</t>
  </si>
  <si>
    <t>Nastavení, oživení a konfigurace systému, včetně zaškolení obsluhy</t>
  </si>
  <si>
    <t>Pol287</t>
  </si>
  <si>
    <t>Revize systému EPS</t>
  </si>
  <si>
    <t>Pol288</t>
  </si>
  <si>
    <t>Koorinační funkční zkouška systému, včetně vypracování protokolů</t>
  </si>
  <si>
    <t>Pol289</t>
  </si>
  <si>
    <t>Průvrt R=20mm do 250mm, pálený cihelný blok</t>
  </si>
  <si>
    <t>Pol290</t>
  </si>
  <si>
    <t>GRAFICKÁ NADSTAVBA PRO EPS</t>
  </si>
  <si>
    <t>Pol291</t>
  </si>
  <si>
    <t>Licence do stávající grafické nadstavby Desigo CC, licence 500 DB (EPS)</t>
  </si>
  <si>
    <t>Pol292</t>
  </si>
  <si>
    <t>Vytvoření mapového podkladu / patro</t>
  </si>
  <si>
    <t>Pol293</t>
  </si>
  <si>
    <t>Vytvoření naprogramování grafického bodu</t>
  </si>
  <si>
    <t>EVAKUAČNÍ ROZHLAS (EVAC)</t>
  </si>
  <si>
    <t>Pol294</t>
  </si>
  <si>
    <t>Digitální koncový zesilovač, třída D, 4 x200W, DSP procesor, ARIA, EN54-16, D+M</t>
  </si>
  <si>
    <t>Pol295</t>
  </si>
  <si>
    <t>Záložní bateriový blok 48VDC/24Ah, 19", bez baterií, D+M</t>
  </si>
  <si>
    <t>Pol296</t>
  </si>
  <si>
    <t>Baterie 12 V / 24 Ah W 173, D 164, H 124 mm, D+M</t>
  </si>
  <si>
    <t>Pol297</t>
  </si>
  <si>
    <t>6W podhledový reproduktor, 100V, 6/3/1,5W, plast, IP21, keram. svorkovnice, EN54, D+M</t>
  </si>
  <si>
    <t>Pol298</t>
  </si>
  <si>
    <t>6W podhledový reproduktor, 100V, 6/3/1,5W, kov, IP55, protipožární kryt, keram. svorkovnice, EN54, montáž do sprch a hygienických buněk, D+M</t>
  </si>
  <si>
    <t>Pol299</t>
  </si>
  <si>
    <t>6W nástěnný reproduktor, 100V, 6/3/1,5W, MDF, IP54, keram. svorkovnice, EN54, D+M</t>
  </si>
  <si>
    <t>Pol300</t>
  </si>
  <si>
    <t>Kabelová příchytka oboustránná s funkční integritou při požáru, velikost 10mm, certifikováno dle zkušebního předpisu ZP-27/2008 jako nenormovaná nosná konstrukce</t>
  </si>
  <si>
    <t>Pol301</t>
  </si>
  <si>
    <t>Skupinová kabelová příchytka "GRIP", certifikováno dle zkušebního předpisu ZP-27/2008 jako nenormovaná nostná konstrukce</t>
  </si>
  <si>
    <t>Pol302</t>
  </si>
  <si>
    <t>Průvrt R=30mm do 250mm, pálený cihelný blok</t>
  </si>
  <si>
    <t>Pol303</t>
  </si>
  <si>
    <t>Nastavení a oživení systému, zaškolení obsluhy</t>
  </si>
  <si>
    <t>Pol304</t>
  </si>
  <si>
    <t>Funkční zkouška systému, včetně vypracování protokolů</t>
  </si>
  <si>
    <t>Pol305</t>
  </si>
  <si>
    <t xml:space="preserve">Povinná náležitost dle ČSN EN 60849: Odborné měření srozumitelnosti vč. měřicího protokolu s přepočtem hodnot na stupnici CIS. Měření bude provedeno metodou indexu přenosu řeči, tzv. STI. </t>
  </si>
  <si>
    <t xml:space="preserve">Měření jinou metodou lze použít pouze tehdy, pokud zvolená metoda poskytuje výsledky stejně nebo více relevantní jako metoda STI. </t>
  </si>
  <si>
    <t xml:space="preserve">Měření zjednodušenými metodami, které mohou dávat zkreslené výsledky (RASTI aj.), není přípustné. </t>
  </si>
  <si>
    <t xml:space="preserve">Výsledkem měření bude protokol obsahující přesnou specifikaci použitého měřicího vybavení a metody, </t>
  </si>
  <si>
    <t xml:space="preserve">a pro každý prostor přesnou specifikaci měřicích bodů, naměřených hodnot STI, jejich přepočet na CIS a následně výpočet </t>
  </si>
  <si>
    <t>výsledné hodnoty pro daný prostor jako rozdílu průměrné naměřené hodnoty STI a směrodatné odchylky - viz ČSN EN 60849, B.3.</t>
  </si>
  <si>
    <t>Pol306</t>
  </si>
  <si>
    <t xml:space="preserve">Povinná náležitost dle ČSN EN 60849: Odborné měření skutečné impedance 100V linek vč. měřicího protokolu s přepočtem hodnot na výkon repro @ 100V. </t>
  </si>
  <si>
    <t xml:space="preserve">Měření musí být provedeno specializovaným měřicím přístrojem určeným pro tento účel a používajícím střídavý </t>
  </si>
  <si>
    <t xml:space="preserve">sinusový testovací signál o frekvenci na spodním okraji řečového pásma - např. cca 300Hz. Měření univerzálními multimetry určenými </t>
  </si>
  <si>
    <t>pro měření činného odporu nebo impedance na frekvenci 50/60Hz poskytuje irelevantní hodnoty a proto není přípustné.</t>
  </si>
  <si>
    <t>Pol307</t>
  </si>
  <si>
    <t>Pol308</t>
  </si>
  <si>
    <t>D1_01_4i - Medicinální plyny</t>
  </si>
  <si>
    <t>Tomáš Mach</t>
  </si>
  <si>
    <t>804 - Rozvody medicinálních plynů</t>
  </si>
  <si>
    <t>Rozvody medicinálních plynů</t>
  </si>
  <si>
    <t>1539</t>
  </si>
  <si>
    <t>D+M Trubka Cu průměr   8x1</t>
  </si>
  <si>
    <t>0157</t>
  </si>
  <si>
    <t>D+M Trubka Cu průměr 12x1</t>
  </si>
  <si>
    <t>0159</t>
  </si>
  <si>
    <t>D+M Trubka Cu průměr 18x1</t>
  </si>
  <si>
    <t>0411</t>
  </si>
  <si>
    <t>D+M Trubka Cu průměr 22x1</t>
  </si>
  <si>
    <t>0313</t>
  </si>
  <si>
    <t>D+M Trubka Cu pruměr 28x1</t>
  </si>
  <si>
    <t>T0008</t>
  </si>
  <si>
    <t>D+M Tvarovky Cu pr. 8</t>
  </si>
  <si>
    <t>T0012</t>
  </si>
  <si>
    <t>D+M Tvarovky Cu pr. 12</t>
  </si>
  <si>
    <t>T0018</t>
  </si>
  <si>
    <t>D+M Tvarovky Cu pr. 18</t>
  </si>
  <si>
    <t>T0022</t>
  </si>
  <si>
    <t>D+M Tvarovky Cu pr. 22</t>
  </si>
  <si>
    <t>T0028</t>
  </si>
  <si>
    <t>D+M Tvarovky Cu pr. 28</t>
  </si>
  <si>
    <t>606 9.T</t>
  </si>
  <si>
    <t>D+M Objímka 1/8", (pr.8-12)</t>
  </si>
  <si>
    <t>0089.T</t>
  </si>
  <si>
    <t>D+M Objímka 3/8", (pr.17-19)</t>
  </si>
  <si>
    <t>0292.T</t>
  </si>
  <si>
    <t>D+M Objímka 1/2", (pr.20-23)</t>
  </si>
  <si>
    <t>0293.T</t>
  </si>
  <si>
    <t>D+M Objímka 3/4", (pr.25-30)</t>
  </si>
  <si>
    <t>PZR02</t>
  </si>
  <si>
    <t>Značení potrubních rozvodů (na bm potrubí)</t>
  </si>
  <si>
    <t>PPD02</t>
  </si>
  <si>
    <t>Propláchnutí rozvodu dusíkem (na bm potrubí)</t>
  </si>
  <si>
    <t>990001</t>
  </si>
  <si>
    <t>D+M ochranný plyn pro pájení Cu trubek</t>
  </si>
  <si>
    <t>1322</t>
  </si>
  <si>
    <t>Stříbro pr. 2 Ag45 obalené EN17672</t>
  </si>
  <si>
    <t>KG</t>
  </si>
  <si>
    <t>UL-Ag45Sn</t>
  </si>
  <si>
    <t>12,5</t>
  </si>
  <si>
    <t>1110</t>
  </si>
  <si>
    <t>D+M Ocelový chránič 22x2.3- tr. svař.1/2", pr.12</t>
  </si>
  <si>
    <t>1239</t>
  </si>
  <si>
    <t>D+M Ocelový chránič 26x2,6- tr. svař.3/4", pr.18</t>
  </si>
  <si>
    <t>0913</t>
  </si>
  <si>
    <t>D+M Ocelový chránič 38x2,6- tr. svař.1", pr.22</t>
  </si>
  <si>
    <t>0459</t>
  </si>
  <si>
    <t>D+M Ocelový chránič 44x3,2- tr. svař.5/4", pr.28</t>
  </si>
  <si>
    <t>ACU 2FM</t>
  </si>
  <si>
    <t>D+M Ventilová skříň pro 2 plyny - pod omítku</t>
  </si>
  <si>
    <t>ACU 3FM</t>
  </si>
  <si>
    <t>D+M Ventilová skříň pro 3 plyny - pod omítku</t>
  </si>
  <si>
    <t>ACU 5FM</t>
  </si>
  <si>
    <t>D+M Ventilová skříň pro 5 plyny  - pod omítku</t>
  </si>
  <si>
    <t>ACU 4SM</t>
  </si>
  <si>
    <t>D+M Ventilová skříň pro 4 plyny s integrovanou signalizací - na omítku</t>
  </si>
  <si>
    <t>7926_6T00</t>
  </si>
  <si>
    <t>D+M Signalizace klinická MGA 3 pro max. 6 plynů</t>
  </si>
  <si>
    <t>CFS 0011</t>
  </si>
  <si>
    <t>D+M Kohout kulový R 253 3/8" vč.šr.</t>
  </si>
  <si>
    <t>CFS 0012</t>
  </si>
  <si>
    <t>D+M Kohout kulový R 253 1/2" vč.šr.</t>
  </si>
  <si>
    <t>OFP 3100-A</t>
  </si>
  <si>
    <t>D+M Terminální jednotka-panel odběrný pod omítku</t>
  </si>
  <si>
    <t>PNR02</t>
  </si>
  <si>
    <t>Napojení na stávající rozvody</t>
  </si>
  <si>
    <t>804-008a</t>
  </si>
  <si>
    <t>D+M stropní stativ anesteziologický specifikace viz. příloha technické zprávy č.8</t>
  </si>
  <si>
    <t>804-008b</t>
  </si>
  <si>
    <t>D+M stropní stativ chirurgický specifikace viz. příloha technické zprávy č.8</t>
  </si>
  <si>
    <t>804-009a</t>
  </si>
  <si>
    <t>D+M nastěnná rampa pro 1 lůžka specifikace viz. příloha technické zprávy č.9</t>
  </si>
  <si>
    <t>804-009b</t>
  </si>
  <si>
    <t>D+M nastěnná rampa pro 2 lůžka specifikace viz. příloha technické zprávy č.9</t>
  </si>
  <si>
    <t>PTZ02</t>
  </si>
  <si>
    <t>Tlaková zkouška úseková</t>
  </si>
  <si>
    <t>PTZ01</t>
  </si>
  <si>
    <t>Tlaková zkouška závěrečná</t>
  </si>
  <si>
    <t>PPU01</t>
  </si>
  <si>
    <t>D+M Protipožární ucpávky</t>
  </si>
  <si>
    <t>PVM01</t>
  </si>
  <si>
    <t>Vedení montážních prací</t>
  </si>
  <si>
    <t>PSO01</t>
  </si>
  <si>
    <t>Předání, proškolení obsluhy</t>
  </si>
  <si>
    <t>PZS01</t>
  </si>
  <si>
    <t>Zakreslení skutečného stavu</t>
  </si>
  <si>
    <t>PVR01</t>
  </si>
  <si>
    <t>Výchozí revize rozvodů MP</t>
  </si>
  <si>
    <t>PVR02</t>
  </si>
  <si>
    <t>Výchozí revize elektro</t>
  </si>
  <si>
    <t>DOP      T00</t>
  </si>
  <si>
    <t>Dopravné</t>
  </si>
  <si>
    <t>D1_01_4j - Potrubní pošta</t>
  </si>
  <si>
    <t>Ing. Petruška</t>
  </si>
  <si>
    <t>D1 - STANICE</t>
  </si>
  <si>
    <t>D2 - PŘEPRAVNÍ POUZDRA A JEJICH PŘÍSLUŠENSTVÍ</t>
  </si>
  <si>
    <t>D3 - SYSTÉMOVÁ KABELÁŽ</t>
  </si>
  <si>
    <t>D4 - JÍZDNÍ POTRUBÍ</t>
  </si>
  <si>
    <t>D5 - PRŮBĚH REALIZACE, TESTOVÁNÍ A UVEDENÍ DO PROVOZU</t>
  </si>
  <si>
    <t>STANICE</t>
  </si>
  <si>
    <t>Pol119</t>
  </si>
  <si>
    <t>Průběžná nemocniční stanice - přední plnění,  autorizovaná D+M</t>
  </si>
  <si>
    <t>Viz výkres číslo D1.01.4j-05, 06</t>
  </si>
  <si>
    <t xml:space="preserve">RFID – čipová technologie, možnost připojení externí čtečky čárových kódů, uzavřený vzduchový okruh, </t>
  </si>
  <si>
    <t>ovládání stanice – barevný multifunkční dotykový displej, zabezpečené registrované odesílání i zabezpečený registrovaný příjem pouzder,</t>
  </si>
  <si>
    <t>kovový kryt stanice, USB připojení</t>
  </si>
  <si>
    <t xml:space="preserve">"5.NP:" 1 </t>
  </si>
  <si>
    <t xml:space="preserve">"6.NP:" 1 </t>
  </si>
  <si>
    <t>Pol120</t>
  </si>
  <si>
    <t>Průběžná nemocniční stanice - horní plnění,  autorizovaná D+M</t>
  </si>
  <si>
    <t>Viz výkres číslo D1.01.4j-04, 05, 06</t>
  </si>
  <si>
    <t>ovládání stanice – barevný multifunkční dotykový displej, zabezpečené registrované odesílání pouzder, USB připojení</t>
  </si>
  <si>
    <t>integrovaná anténa pro kontrolu dojezdu pouzdra do stanice, kovový kryt stanice</t>
  </si>
  <si>
    <t xml:space="preserve">"4.NP:" 1 </t>
  </si>
  <si>
    <t>Pol121</t>
  </si>
  <si>
    <t>Elektronický obvod RFID, D+M</t>
  </si>
  <si>
    <t>Viz pol. 1, 2</t>
  </si>
  <si>
    <t>pro stanice potrubní pošty, pro čtení čipů v pouzdrech a ID karet nemocnice (SKIDATA)</t>
  </si>
  <si>
    <t>Pol122</t>
  </si>
  <si>
    <t>Záchytný koš s polstrováním, D+M</t>
  </si>
  <si>
    <t>Viz pol. 1</t>
  </si>
  <si>
    <t>pro stanici s předním plněním</t>
  </si>
  <si>
    <t>Pol123</t>
  </si>
  <si>
    <t>Viz pol. 2</t>
  </si>
  <si>
    <t>pro stanici s horním plněním</t>
  </si>
  <si>
    <t>Pol124</t>
  </si>
  <si>
    <t>Komplet pro odvod vzduchu, D+M</t>
  </si>
  <si>
    <t>odfuk/nasávání pro koncové stanice mimo prostor stanice, kovový</t>
  </si>
  <si>
    <t>Pol125</t>
  </si>
  <si>
    <t>Opticko-akustická signalizace, D+M</t>
  </si>
  <si>
    <t>včetně kabelu a kabelové lišty do vzdálenosti 10 m od stanice</t>
  </si>
  <si>
    <t>Pol126</t>
  </si>
  <si>
    <t>Nástěnný držák přepravních pouzder, D+M</t>
  </si>
  <si>
    <t>pro 5ks přepravních pouzder, barva bílá</t>
  </si>
  <si>
    <t>Pol127</t>
  </si>
  <si>
    <t>Montážní a instalační materiál, D+M</t>
  </si>
  <si>
    <t>pro kotvení stanic a příslušenství</t>
  </si>
  <si>
    <t>Pol128</t>
  </si>
  <si>
    <t>Značení komponentů, D+M</t>
  </si>
  <si>
    <t>PŘEPRAVNÍ POUZDRA A JEJICH PŘÍSLUŠENSTVÍ</t>
  </si>
  <si>
    <t>Pol129</t>
  </si>
  <si>
    <t>Přepravní pouzdro standardní krátké</t>
  </si>
  <si>
    <t>vnitřní délka 230 mm x Ø 80mm, včetně 2 čipů</t>
  </si>
  <si>
    <t>Pol130</t>
  </si>
  <si>
    <t>Přepravní pouzdro voděnepropustné</t>
  </si>
  <si>
    <t>certifikované, vnitřní délka 224 mm x Ø 80mm, včetně 2 čipů</t>
  </si>
  <si>
    <t>Pol131</t>
  </si>
  <si>
    <t>Přepravní pouzdro autovykládkové</t>
  </si>
  <si>
    <t>vnitřní délka 220 mm x Ø 80mm, včetně 2 čipů, kulatý průřez pouzdra bez částí bránících bezproblémovému vyložení zásilky</t>
  </si>
  <si>
    <t>Pol132</t>
  </si>
  <si>
    <t>Přepravní pouzdro - zavedení do systému</t>
  </si>
  <si>
    <t>Viz pol. 11, 12, 13</t>
  </si>
  <si>
    <t>autorizované  programování obou čipů, označení pouzdra, zavedení do databáze systému potrubní pošty, nastavení systému automatické údržby</t>
  </si>
  <si>
    <t>Pol133</t>
  </si>
  <si>
    <t>Sáčky pro přepravu biologického materiálu</t>
  </si>
  <si>
    <t>Viz pol. 12, 13</t>
  </si>
  <si>
    <t>biohazard, certifikované, vodotěsné, označné čárovým kódem</t>
  </si>
  <si>
    <t>SYSTÉMOVÁ KABELÁŽ</t>
  </si>
  <si>
    <t>Pol134</t>
  </si>
  <si>
    <t>Systémový kabel na kovové jízdní potrubí,  D+M</t>
  </si>
  <si>
    <t>Viz výkresová část D1.01.4j-04 - na kovovém jízdním potrubí</t>
  </si>
  <si>
    <t>pro napájení a přenos dat, bezhalogenový, stíněný (stejný typ jako stávající)</t>
  </si>
  <si>
    <t>"4.NP:" 88</t>
  </si>
  <si>
    <t>Pol135</t>
  </si>
  <si>
    <t>Kovová chránička systémového kabelu,  D+M</t>
  </si>
  <si>
    <t>Viz výkresová část D1.01.4j-04 - na bezhalogenovém systémovém kabelu</t>
  </si>
  <si>
    <t>IP40 dle EN 60529, průřez kruhový, jednou zahnutý, pracovní teplota max. +400 °C</t>
  </si>
  <si>
    <t>Pol136</t>
  </si>
  <si>
    <t>Viz pol. 16, 17</t>
  </si>
  <si>
    <t>pro kotvení kabelů a chráničky</t>
  </si>
  <si>
    <t>JÍZDNÍ POTRUBÍ</t>
  </si>
  <si>
    <t>Pol137</t>
  </si>
  <si>
    <t>Jízdní potrubí kovové,  D+M</t>
  </si>
  <si>
    <t>Viz výkresová část D1.01.4j-04</t>
  </si>
  <si>
    <t xml:space="preserve"> vnější průměr 110 mm, tloušťka stěny 2,3 mm, včetně spojek, šedé</t>
  </si>
  <si>
    <t>"4.NP:" 60</t>
  </si>
  <si>
    <t>Pol138</t>
  </si>
  <si>
    <t>Jízdní oblouky kovové,  D+M</t>
  </si>
  <si>
    <t xml:space="preserve"> dimenze stejná jako u plastových oblouků, včetně kovových chromovaných spojek</t>
  </si>
  <si>
    <t>"4.NP:" 15</t>
  </si>
  <si>
    <t>Pol139</t>
  </si>
  <si>
    <t>Úpravy stávajících rozvodů pro napojení nových stanic a komponentů</t>
  </si>
  <si>
    <t>Viz výkresová část D1.01.4j-04/05/06</t>
  </si>
  <si>
    <t>"4.NP-6.NP:" 1</t>
  </si>
  <si>
    <t>Pol140</t>
  </si>
  <si>
    <t>Funkční zkouška průjezdnosti a těsnosti tras jízdního potrubí</t>
  </si>
  <si>
    <t>Viz pol. 19, 20</t>
  </si>
  <si>
    <t>Pol141</t>
  </si>
  <si>
    <t>Značení tras potrubí dle linek s označením "POZOR POTRUBNÍ POŠTA",  D+M</t>
  </si>
  <si>
    <t>Viz pol. 19</t>
  </si>
  <si>
    <t>nálepka o rozměrech min. 10x4 cm (každých 10 m trasy potrubí)</t>
  </si>
  <si>
    <t>Pol142</t>
  </si>
  <si>
    <t>Montážní a instalační materiál pro kotvení a montáž trasy potrubí,  D+M</t>
  </si>
  <si>
    <t>objímky, lepidlo, závitové tyče,  čističe, rozpouštědla - dle požadavků konkrétní instalované technologie</t>
  </si>
  <si>
    <t>PRŮBĚH REALIZACE, TESTOVÁNÍ A UVEDENÍ DO PROVOZU</t>
  </si>
  <si>
    <t>Pol143</t>
  </si>
  <si>
    <t>Autorizované parametrování jednotlivých komponentů a odstávky systému</t>
  </si>
  <si>
    <t xml:space="preserve"> -</t>
  </si>
  <si>
    <t>(stanic) a spuštění systému, naprogramování celé technologie dle požadavků zákazníka</t>
  </si>
  <si>
    <t>(názvy a nastavení uživatelských funkcionalit u stanic, nastavení priorit, uživatelských přístupů, dálkového dohledu, vizualizace)</t>
  </si>
  <si>
    <t>Pol144</t>
  </si>
  <si>
    <t>Individuální a komplexní zkoušky včetně provádění potřebných měření, zajištění atestů a revizí za účelem prokázání kvality a funkčnosti díla</t>
  </si>
  <si>
    <t xml:space="preserve">Provádění a výsledek zkoušek bude denně zachycován v zápisech. </t>
  </si>
  <si>
    <t>O ukončení individuálních zkoušek bude sepsán závěrečný protokol s celkovým vyhodnocením celého díla.</t>
  </si>
  <si>
    <t>Pol145</t>
  </si>
  <si>
    <t>Ekologická likvidace a odvoz odpadů</t>
  </si>
  <si>
    <t>Pol146</t>
  </si>
  <si>
    <t>Školení obsluhy - uživatelů autorizovaným technikem</t>
  </si>
  <si>
    <t>včetně požadované dokumentace</t>
  </si>
  <si>
    <t>Pol147</t>
  </si>
  <si>
    <t>Projektová dokumentace - nástěnné 3D barevné izometrie</t>
  </si>
  <si>
    <t>ve formátu minimálně A0 se zalaminováním</t>
  </si>
  <si>
    <t>Pol148</t>
  </si>
  <si>
    <t>Projektová dokumentace skutečného stavu</t>
  </si>
  <si>
    <t>v tištěné i digitální podobě na CD</t>
  </si>
  <si>
    <t>D2_56-D05 - Vestavba čistých prostor - fáze II. - Dotazy 2020_10_02</t>
  </si>
  <si>
    <t>Ing. Kučera</t>
  </si>
  <si>
    <t xml:space="preserve">Všechný položky jsou včetně dodávky a montáže . Technická specifikacenábytku pro operační sály - oddíl 7 • Speciální systém pro uložení sterilního materiálu z vhodného materiálu, který nepodléhá destrukci vlivem používání  ve zdravotnickém prostředí a standardních chemikálií pro povrchovou desinfekci • Materiál - elektrolyticky pozinkovaná ocel, tloušťka materiálu (plechu) min. 1 mm (nepřijatelné je řešení z nerezové oceli  z důvodu možnosti používání akrylátových popisovacích lišt a dalšího vybavení upevňovaných magneticky na dveře,  zásuvky nebo korpusy skříní) • Vhodná a odolná povrchová úprava (musí být odolná vůči UV záření,  germicidnímu záření a běžně používaným desinfekčním prostředkům) • Povrchově upravený práškovou epoxypolyesterovou barvou,  barevné provedení čelních ploch podle popisu jednotlivých sestav, (dveře lakovány i z vnitřní strany),  korpusy a krycí lišty soklů celoplošně v neutrální barvě RAL 9002 • Korpusy skříní a přední dveře dvoustěnné s vlepenou izolací – prachotěsnou, zvukotěsnou • Dveře musí být opatřené celoobvodovým těsněním, závěsy s úhlem otevření min. 260° a případně zabudovanými zámky • Pracovní desky musí být z vhodného materiálu umožňujícího snadnou údržbu a dezinfekci – z umělého kamene  (např. Corian, Varicor atd.) – dle popisu jednotlivých sestav • Police z nerezové oceli 18/10 o tl. min. 1 mm, umožňující snadnou údržbu a dezinfekci, s možností snadného přestavení. • Velká variabilnost systému - možnost zabudovat ISO modulový systém,  systém teleskopických kovových zásuvek a přestavitelných nerezových polic a jejich kombinaci • Vnitřní vybavení skříňových sestav obsahuje v části vnitřního prostoru systém kovových barevně lakovaných zásuvek  s plnými teleskopickými výjezdy v kombinaci s přestavitelnými nerezovými policemi.  Zásuvky musí být vybaveny plnými teleskopickými výjezdy s pomalým dotahem a vnitřním dělením dle popisu jednotlivých sestav • Systém s minimem nedostupných míst pro údržbu a desinfekci směrem k podlaze a stěnám (např. přitmelením k podlaze,  dokrytováním ke stěnám a nahoře šikmým zákrytem ke zdi) • Možnost výškového přizpůsobení vzhledem k nerovnostem podlahy (sokl každé skříně s výškově stavitelnými skrytými nožkami,  sokly zakrytovány krycím plechem) • Provedení zaručující po ukončení životnosti snadnou recyklovatelnost. •Ceny uvádět všetně všech nákladů na dopravu, režijní náklady a pod., </t>
  </si>
  <si>
    <t>1 - Podhled</t>
  </si>
  <si>
    <t>2 - Obkladové panely</t>
  </si>
  <si>
    <t>3 - Stropní svítidla</t>
  </si>
  <si>
    <t>4 - Dveře a okna</t>
  </si>
  <si>
    <t>5 - Vzduchotechnické prvky</t>
  </si>
  <si>
    <t>6 - Instalační prvky</t>
  </si>
  <si>
    <t>7 - Nábytek pro operační sály</t>
  </si>
  <si>
    <t>8 - Videoitntegrace</t>
  </si>
  <si>
    <t>9 - Vedlejší náklady</t>
  </si>
  <si>
    <t>Podhled</t>
  </si>
  <si>
    <t>1.1</t>
  </si>
  <si>
    <t xml:space="preserve">Stropní podhled - těsný min. do 30 Pa vůči atmosférickému tlaku, modulový a universální. Do podhledu lze jednoduše zakomponovat revizní kazety, koncové prvky rozvodu vzduchu, svítidla a ostatní prvky. </t>
  </si>
  <si>
    <t>m²</t>
  </si>
  <si>
    <t xml:space="preserve">Podhled se skládá z vlastní nosné ocelové konstrukce a kazet. </t>
  </si>
  <si>
    <t xml:space="preserve">Ocelová konstrukce podhledu je skrytá nad kazetami podhledu a kotví se do stavebního stropu závěsy s vloženými silentbloky. </t>
  </si>
  <si>
    <t xml:space="preserve">Konstrukce se skládá z nosných a montážních profilů. Do závěsů se kotví nosné profily. </t>
  </si>
  <si>
    <t xml:space="preserve">Ty jsou pomocí křížových spojek spojeny s montážním profilem. </t>
  </si>
  <si>
    <t xml:space="preserve">Montážní profil má předpružený tvar, do které se zasouvají kazety podhledu. Tento systém uchycení umožňuje vytvořit rozebíratelný spoj.  </t>
  </si>
  <si>
    <t xml:space="preserve">Kazety jsou zasunuty do ocelové konstrukce a rozebíratelně upevněny pomocí lisovaných zámků. </t>
  </si>
  <si>
    <t xml:space="preserve">Okrajové kazety jsou vloženy do hliníkového obvodového profilu. </t>
  </si>
  <si>
    <t xml:space="preserve">Kazety mají základní modulový rozměr (600x1200)mm jsou vyrobeny z pozinkované oceli, lakované v barevném odstínu </t>
  </si>
  <si>
    <t>RAL 9010 (maximálně 30% lesku). Spáry mezi kazetami podhledu jsou tmeleny silikonovým tmelem.</t>
  </si>
  <si>
    <t>229,630</t>
  </si>
  <si>
    <t>1.2</t>
  </si>
  <si>
    <t>Akustická izolace -minerální vata tloušťky 50 mm</t>
  </si>
  <si>
    <t>1.3</t>
  </si>
  <si>
    <t>Revizní kazeta (600x600)mm</t>
  </si>
  <si>
    <t>Obkladové panely</t>
  </si>
  <si>
    <t>2.1</t>
  </si>
  <si>
    <t xml:space="preserve">Obkladové panely nerezové AISI304,  barevně lakované, hladký povrch, montáž pomocí příchytek ze strany panelů ve svislé montážní mezeře na svislou ocelovou konstrukci, zaručující snadnou montáž, případně demontáž. </t>
  </si>
  <si>
    <t xml:space="preserve">Základní rastr  1200  mm, Výška panelů 900mm, tloušťka panelů je 20mm. </t>
  </si>
  <si>
    <t xml:space="preserve">V panelech budou provedeny výřezy pro umístění stěnových prvků. Nalepené těsnění pro dotěsnění vodorovných spár. </t>
  </si>
  <si>
    <t xml:space="preserve">Materiál: nerezová ocel s vlepenou výztuhou. </t>
  </si>
  <si>
    <t xml:space="preserve">Barva povrchu podle vzorníku NCS, pastelová, matná -  v souladu s architektonickým řešením stavby. </t>
  </si>
  <si>
    <t xml:space="preserve">Odolnost proti čistícím a desinfekčním prostředkům.   </t>
  </si>
  <si>
    <t>220,42</t>
  </si>
  <si>
    <t>2.2</t>
  </si>
  <si>
    <t xml:space="preserve">Základní rastr 1200mm, Výška panelů 200mm, tloušťka panelů je 20mm. </t>
  </si>
  <si>
    <t>Odolnost proti čistícím a desinfekčním prostředkům.</t>
  </si>
  <si>
    <t>48,96</t>
  </si>
  <si>
    <t>2.3</t>
  </si>
  <si>
    <t>Obkladové panely nerezové AISI304,  barevně lakované, hladký povrch, montáž pomocí příchytek ze strany panelů ve svislé montážní mezeře na svislou ocelovou konstrukci, zaručující snadnou montáž, případně demontáž.</t>
  </si>
  <si>
    <t>1264521380</t>
  </si>
  <si>
    <t xml:space="preserve">Základní rastr 1200mm, Výška panelů 1300mm, tloušťka panelů je 20mm. </t>
  </si>
  <si>
    <t xml:space="preserve">V panelech budou provedeny výřezy pro umístění stěnových prvků. </t>
  </si>
  <si>
    <t xml:space="preserve">Nalepené těsnění pro dotěsnění vodorovných spár. </t>
  </si>
  <si>
    <t>62,14</t>
  </si>
  <si>
    <t>2.4</t>
  </si>
  <si>
    <t>-995509611</t>
  </si>
  <si>
    <t xml:space="preserve">Základní rastr 1200mm, Výška panelů 1400mm, tloušťka panelů je 20mm. </t>
  </si>
  <si>
    <t>9,77</t>
  </si>
  <si>
    <t>2.5</t>
  </si>
  <si>
    <t xml:space="preserve">Základní rastr 1200mm, Výška panelů 1500mm, tloušťka panelů je 20mm. </t>
  </si>
  <si>
    <t>155,03</t>
  </si>
  <si>
    <t>2.6</t>
  </si>
  <si>
    <t xml:space="preserve">Obkladové panely nerezové AISI304,  barevně lakované, hladký povrch, montáž pomocí příchytek ze strany panelů ve svislé montážní mezeře na svislou ocelovou konstrukci, zaručující snadnou montáž, případně </t>
  </si>
  <si>
    <t xml:space="preserve">Základní rastr 1200mm, Výška panelů 1800mm, tloušťka panelů je 20mm. </t>
  </si>
  <si>
    <t>V panelech budou provedeny výřezy pro umístění stěnových prvků. Nalepené těsnění pro dotěsnění vodorovných spár.</t>
  </si>
  <si>
    <t xml:space="preserve"> Materiál: nerezová ocel s vlepenou výztuhou. </t>
  </si>
  <si>
    <t>156,2</t>
  </si>
  <si>
    <t>2.7</t>
  </si>
  <si>
    <t>Podlahová ocelová nosná kostrukce, výška 100mm, kotvená do betonové podlahy po obvodě místností, musí umožnit nalepení fabionu a podlahové krytiny. Materiál: galvcanicky zinkovaná nebo chromátovaná ocel, případně nerezová ocel.</t>
  </si>
  <si>
    <t>2.8</t>
  </si>
  <si>
    <t xml:space="preserve">Svislá ocelová konstrukce, výška min. 3150mm (operační sály) resp. 2850mm (zázemí operačních sálů), kotvená pomocí vzpěr do stěny, v horní části svázaná ocelovým profilem. </t>
  </si>
  <si>
    <t>Materiál: galvanicky zinkovaná ocel nebo chromátované ocelové uzavřené profily min. 40*40*2mm.</t>
  </si>
  <si>
    <t>740,46</t>
  </si>
  <si>
    <t>2.9</t>
  </si>
  <si>
    <t>Vodorovné ocelové výztuhy montované pomocí cca 4ks samořezných šroubů na svislou konstrukci v místě montáže stěnových prvků. Materiál: galvanicky zinkovaná nebo chromátovaná ocel min.tl.2mm, délka max. 1200mm, výška 50mm</t>
  </si>
  <si>
    <t>2.10</t>
  </si>
  <si>
    <t>Vodorovné ocelové výztuhy montované pomocí cca 4ks samořezných šroubů na svislou konstrukci v místě montáže stěnových prvků. Materiál: galvanicky zinkovaná nebo chromátovaná ocel min.tl.2mm, délka max. 1200mm, výška 100mm</t>
  </si>
  <si>
    <t>2.11</t>
  </si>
  <si>
    <t>Vodorovné ocelové výztuhy montované pomocí cca 4ks samořezných šroubů na svislou konstrukci v místě montáže dveří. Materiál: galvanicky zinkovaná nebo chromátovaná ocel min.tl.5mm, délka max. 1500mm, výška 150mm</t>
  </si>
  <si>
    <t>2.12</t>
  </si>
  <si>
    <t>Polyuretanové těsnění - samolepící lepené na ocelovou konstrukci v místě dotyku obkladových panelů, tl.3mm</t>
  </si>
  <si>
    <t>komplet</t>
  </si>
  <si>
    <t>2.13</t>
  </si>
  <si>
    <t>Krycí těsnění - silikonové těsnění pro překrytí montážní mezery. Barva v odstínu stejném jako barva obkladových panelů. Provedení vhodné pro operační sály.</t>
  </si>
  <si>
    <t>Stropní svítidla</t>
  </si>
  <si>
    <t>3.1</t>
  </si>
  <si>
    <t xml:space="preserve">Stropní svítidlo do rastru 600x1200, M6 LED 136W , s vloženou optickou mřížkou a spodním krycím chemicky kaleným sklem, odnímatelným bez použití nářadí, s indexem podání barev lepším než Ra=90,  barva svítidla stejná s barvou stropních kazet,  </t>
  </si>
  <si>
    <t xml:space="preserve"> s plynulou změnou intenzity osvětlení systém DSI i DALI, IP65</t>
  </si>
  <si>
    <t>3.2</t>
  </si>
  <si>
    <t xml:space="preserve">Stropní svítidlo do rastru 600x600, M6 LED 68W , s vloženou optickou mřížkou a spodním krycím chemicky kaleným sklem, odnímatelným bez použití nářadí, s indexem podání barev lepším než Ra=90,  barva svítidla stejná s barvou stropních kazet,  </t>
  </si>
  <si>
    <t>3.3</t>
  </si>
  <si>
    <t xml:space="preserve">Stropní svítidlo do rastru 600x600, M6 LED 59W , s vloženou optickou mřížkou a spodním krycím chemicky kaleným sklem, odnímatelným bez použití nářadí, s indexem podání barev lepším než Ra=90,  barva svítidla stejná s barvou stropních kazet,  </t>
  </si>
  <si>
    <t>3.4</t>
  </si>
  <si>
    <t xml:space="preserve">Stropní svítidlo do rastru 600x600, M6 LED 59W , s vloženou optickou mřížkou a spodním krycím chemicky kaleným sklem, odnímatelným bez použití nářadí, s indexem podání barev lepším než Ra=80,  barva svítidla stejná s barvou stropních kazet,  </t>
  </si>
  <si>
    <t>Dveře a okna</t>
  </si>
  <si>
    <t>4.1</t>
  </si>
  <si>
    <t>Dveře nerezové, automaticky posuvné jednokřídlé, prosklené (400x500) mm bezpečnostním sklem, barevně lakované - barva povrchu podle vzorníku NCS, pastelová, matná -  v souladu s architektonickým řešením stavby</t>
  </si>
  <si>
    <t xml:space="preserve">s elektrickým pohonem 230V, 50/60Hz, řízení mikroprocesorem s možností plynulé změny nastavení otvírací rychlosti min. 10-30cm/s, </t>
  </si>
  <si>
    <t>2 ks bezdotykových spínačů, vybavení dle normy EN 16005 bezpečnostním senzorem z obou stran proti skřípnutí,</t>
  </si>
  <si>
    <t xml:space="preserve">digitální řídící jednotka s ukazatelem režimu dveří a upozornění na servis nebo poruchu pohonu dveří, </t>
  </si>
  <si>
    <t xml:space="preserve">včetně nerezové zárubně z nerezové oceli ASI316L, povrchová úprava - kartáčováno, </t>
  </si>
  <si>
    <t>průchozí otvor  1350mm, výška 2.050mm,  madlo nerezové pr.30 mm - 650 mm délka/vnitřní madlo - nerez.</t>
  </si>
  <si>
    <t>4.2</t>
  </si>
  <si>
    <t>Dveře nerezové, automaticky posuvné jednokřídlé, plné, barevně lakované - barva povrchu podle vzorníku NCS, pastelová, matná -  v souladu s architektonickým řešením stavby</t>
  </si>
  <si>
    <t>2 ks bezdotykovýchspínačů, vybavení dle normy EN 16005 bezpečnostním senzorem z obou stran proti skřípnutí,</t>
  </si>
  <si>
    <t>4.3</t>
  </si>
  <si>
    <t>průchozí otvor  1100mm, výška 2.050mm,  madlo nerezové pr.30 mm - 650 mm délka/vnitřní madlo - nerez.</t>
  </si>
  <si>
    <t>4.4</t>
  </si>
  <si>
    <t xml:space="preserve">Dveře nerezové, automaticky posuvné jednokřídlé, plné, barevně lakované - barva povrchu podle vzorníku NCS, pastelová, matná -  v souladu s architektonickým řešením </t>
  </si>
  <si>
    <t>vybavení dle normy EN 16005 bezpečnostním senzorem z obou stran proti skřípnutí,</t>
  </si>
  <si>
    <t xml:space="preserve">digitální řídící jednotka s ukazatelem režimu dveří a upozornění na servis nebo poruchu pohonu dveří,  2 ks bezdotykových spínačů , </t>
  </si>
  <si>
    <t>růchozí otvor  900mm, výška 2.050mm,  madlo nerezové pr.30 mm - 650 mm délka/vnitřní madlo - nerez.</t>
  </si>
  <si>
    <t>4.5</t>
  </si>
  <si>
    <t>Dveře nerezové, automaticky otáčivé jednokřídlé, plné, kování: koule - koule, nerez. Barva povrchu podle vzorníku NCS, pastelová, matná -  v souladu s architektonickým řešením stavby</t>
  </si>
  <si>
    <t xml:space="preserve">s elektrickým pohonem - 230V,50/60Hz, funkce trvale otevřeno / automatický provoz, </t>
  </si>
  <si>
    <t>průchozí šířka 900mm, výška 2.045mm. Nerezová zárubeň - AISI 316L, povrchová úprava - kartáčováno.</t>
  </si>
  <si>
    <t>4.6</t>
  </si>
  <si>
    <t>Dveře nerezové, automaticky otáčivé jednokřídlé, prosklené (400x500) mm bezpečnostním sklem, kování: koule - koule, nerez. Barva povrchu podle vzorníku NCS, pastelová, matná -  v souladu s architektonickým řešením stavby</t>
  </si>
  <si>
    <t>průchozí šířka 800mm, výška 2.045mm. Nerezová zárubeň - AISI 316L, povrchová úprava - kartáčováno.</t>
  </si>
  <si>
    <t>4.7</t>
  </si>
  <si>
    <t>4.8</t>
  </si>
  <si>
    <t xml:space="preserve">Pozorovací okno, oboustranně prosklené bezpečnostní sklo. Osazovací rozměr (2.400x1100)mm Spodní hrana okna je ve výšce 1.000mm nad podlahou. Průhledový rozměr (2.290x990)mm. Ze strany sálu okno hygienickém provedení (farma - snadno omyvatelné). </t>
  </si>
  <si>
    <t>Rám okna z nerezové oceli AISI 304 a je lakován v souladu s architektonickým řešením stavby.</t>
  </si>
  <si>
    <t>Vzduchotechnické prvky</t>
  </si>
  <si>
    <t>5.1</t>
  </si>
  <si>
    <t>Laminární pole LP1420 s integrovaným osvětlením, min. 2ks svítidel LED min 33W, s plynulou změnou intenzity osvětlení řízenou signálem DSI/DALI, s indexem podání barev lepším než Ra=90,  2.400m³/h vzduchu</t>
  </si>
  <si>
    <t xml:space="preserve">HEPA filtry s třídou filtrace min H14 s oboustranou ochranou mřížkou. </t>
  </si>
  <si>
    <t xml:space="preserve">Příruby pro přívod vzduchu budou osazeny minimálně 280 mm od spodního okraje laminárního pole. Výška pole max. 450mm. </t>
  </si>
  <si>
    <t xml:space="preserve">Filtrační nástavce laminárního pole budou těsně svařeny, osazené v rámu z dutého protlačovaného hliníkového profilu, </t>
  </si>
  <si>
    <t xml:space="preserve">jehož obovodová drážka umožní připojení kazet podhledu. </t>
  </si>
  <si>
    <t xml:space="preserve">Prostor mezi filtračními nástavcemi budou dokrytovány lakovanými pozinkovanými plechy. </t>
  </si>
  <si>
    <t xml:space="preserve">Rozměr laminárního pole : min. (1.400 x 2.000) mm. Materiál: Al slitina a pozinkovaná ocel, barevně lakovaná v barvě podhledu. </t>
  </si>
  <si>
    <t xml:space="preserve">Dělený dvouvrstvý laminarizátor s průchodem tubusu operačního svítidla. </t>
  </si>
  <si>
    <t xml:space="preserve">Upevnění laminarizátoru pomocí rychlouzávěrů do těla laminárního pole. </t>
  </si>
  <si>
    <t xml:space="preserve">Laminarizátor musí být upevněn na otočný závěs umožňující jeho svislé zavěšení v případě servisního zásahu - výměna filtru </t>
  </si>
  <si>
    <t>nebo světelných zdrojů.</t>
  </si>
  <si>
    <t>5.4</t>
  </si>
  <si>
    <t>Laminární pole LP2424 s integrovaným osvětlením, min. 4ks svítidel LED min 33W, s plynulou změnou intenzity osvětlení řízenou signálem DSI/DALI, s indexem podání barev lepším než Ra=90,  4.500m³/h vzduchu</t>
  </si>
  <si>
    <t xml:space="preserve">Příruby pro přívod vzduchu budou osazeny minimálně 120 mm od spodního okraje laminárního pole. Výška pole max. 500mm. </t>
  </si>
  <si>
    <t xml:space="preserve">Rozměr laminárního pole : min. (2.400 x 2.400) mm. Materiál: Al slitina a pozinkovaná ocel, barevně lakovaná v barvě podhledu. </t>
  </si>
  <si>
    <t>5.5</t>
  </si>
  <si>
    <t>Odsávací kanály , montované za obkladovými panely a umožňující odtah vzduchu jak u země, tak i u stropu operačního sálu. V kanálu je u spojovací příruby namontován regulační prvek. Průřez kanálu je min. 125*800mm.</t>
  </si>
  <si>
    <t xml:space="preserve">Kanály jsou osazeny ze strany sálu odnímatelnými nerezovými mřížkami AISI316 (500x800)mm s </t>
  </si>
  <si>
    <t>regulačním prvkem (horní) a filtrem proti hrubým nečistotám (spodní). Povrchová úprava krycích mřížek : kartáčováno.</t>
  </si>
  <si>
    <t>5.6</t>
  </si>
  <si>
    <t>Odsávací kanály , montované za obkladovými panely a umožňující odtah vzduchu jak u země, tak i u stropu operačního sálu. V kanálu je u spojovací příruby namontován regulační prvek. Průřez kanálu je min. 125*600mm.</t>
  </si>
  <si>
    <t xml:space="preserve">Kanály jsou osazeny ze strany sálu odnímatelnými nerezovými mřížkami AISI316(400x600)mm s </t>
  </si>
  <si>
    <t>5.7</t>
  </si>
  <si>
    <t xml:space="preserve">Filtrační nástavec pro přívod vzduchu PVFN 600, určený pro osazení do podhledu o rastru 600mm, včetně HEPA filtru H13, (457x457)mm, 1`, 220m3/hod, průměr připojovací příruby 160mm, výška nástavce 360mm, </t>
  </si>
  <si>
    <t>vířivá výústka s nastavitelnými lamelami, barevný odstín shodný s podhledem,</t>
  </si>
  <si>
    <t>5.8</t>
  </si>
  <si>
    <t xml:space="preserve">Filtrační nástavec pro přívod vzduchu PVFN 600, určený pro osazení do podhledu o rastru 600mm, včetně HEPA filtru H13, (520x520)mm, 1`, 200 m3/hod, průměr připojovací příruby 160mm, výška nástavce 360mm, </t>
  </si>
  <si>
    <t>5.9</t>
  </si>
  <si>
    <t xml:space="preserve">Filtrační nástavec pro přívod vzduchu PVFN 600, určený pro osazení do podhledu o rastru 600mm, včetně HEPA filtru H13, (520x520)mm, 1,5`, 280 m3/hod, průměr připojovací příruby 200mm, výška nástavce 360mm, </t>
  </si>
  <si>
    <t>5.13</t>
  </si>
  <si>
    <t>Odsávací výúsť OVFN 600, 170m3/hod ,určený pro osazení do podhledu o rastru 600mm, výška nástavce 280mm, průměr připojovací příruby 140mm, perforovaná výustka, barevný odstín shodný s podhledem,</t>
  </si>
  <si>
    <t>5.14</t>
  </si>
  <si>
    <t>Odsávací výúsť OVFN 600, 250m3/hod,určený pro osazení do podhledu o rastru 600mm, výška nástavce 320mm, průměr připojovací příruby 160mm, perforovaná výustka, barevný odstín shodný s podhledem,</t>
  </si>
  <si>
    <t>5.15</t>
  </si>
  <si>
    <t>Odsávací výúsť OVFN 600, 340 m3/hod,určený pro osazení do podhledu o rastru 600mm, výška nástavce 370mm, průměr připojovací příruby 200mm, perforovaná výustka, barevný odstín shodný s podhledem,</t>
  </si>
  <si>
    <t>Instalační prvky</t>
  </si>
  <si>
    <t>6.1</t>
  </si>
  <si>
    <t>Ozvučení sálů -  2x reproduktor, IP 54, včetně kabeláže do místa stěnobého PC</t>
  </si>
  <si>
    <t>6.2</t>
  </si>
  <si>
    <t>Hodiny na OS, vhodné pro nemocniční provoz,  řízené signálem jednotného času, vnější průměr min 300mm, číselník s arabskými číslicemi.</t>
  </si>
  <si>
    <t>6.3</t>
  </si>
  <si>
    <t>Lékařské mycí koryto nerezové pro 3 osoby, materiál AISI 316, pracovní hloubka koryta min 350 mm,zadní ochrana proti ostřiku min 500 mm, vnitřní rádiusy z  důvadů čistitelnosti min. R 15 mm , koryto dvouplášťové - sifony a propojení kryty vnějším pláštěm,</t>
  </si>
  <si>
    <t>včetně senzorové baterie, montážního materiálu, termostatického ventilu a napájecího zdroje. Povrchová úprava kartáčováno.</t>
  </si>
  <si>
    <t>Pol118</t>
  </si>
  <si>
    <t>MLF kontrolní panel s dotykovou obrazovkou, včetně navýšení ceny za protipožární provedení rozvaděče kontrolního panelu s požární odolností EI-Sm 30DP1</t>
  </si>
  <si>
    <t>Nábytek pro operační sály</t>
  </si>
  <si>
    <t>7.1</t>
  </si>
  <si>
    <t>4048 přípravna</t>
  </si>
  <si>
    <t>1 x spodní skříňka pod umyvadlo, výsuvná dvířka- rozměr 600x670x860, barva dveří RAL ……</t>
  </si>
  <si>
    <t>Vnitřní vybavení: 1 x separátor odpadu, 2 nádoby, ovládání kolenem</t>
  </si>
  <si>
    <t>1 x spodní dřezová skříňka - rozměr 600x670x860, barva dveří RAL ……</t>
  </si>
  <si>
    <t>1 x spodní skříňka zásuvková - rozměr 500x670x860 mm, barva RAL ……</t>
  </si>
  <si>
    <t xml:space="preserve">                  Vnitřní vybavení:4x zásuvka o výšce 200 mm, 1x zásuvka o výšce 150 mm</t>
  </si>
  <si>
    <t>1 x spodní skříňka jednokřídlá - rozměr 400x670x860 mm, barva RAL ……</t>
  </si>
  <si>
    <t xml:space="preserve">                  Vnitřní vybavení: 2 x přestavitelná nerezová police o tl. min. 20 mm</t>
  </si>
  <si>
    <t>1 x vestavěná chladnička na léky s možností připojení na monitoring teploty</t>
  </si>
  <si>
    <t xml:space="preserve">1 x vysoká skříň jednokřídlá, uzamykatelná, prosklená, </t>
  </si>
  <si>
    <t>s vestavěným ISO modulovým systémem - rozměr  457x670x2100 mm, barva dveří RAL ……</t>
  </si>
  <si>
    <t xml:space="preserve">Vnitřní vybavení: 8 páru teleskopických výjezdů, 3 x ABS koše 600x400x200 mm s vnitřním dělením, </t>
  </si>
  <si>
    <t>5 x ABS koše 600x400x100 mm s vnitřním dělením, 1 x přestavitelná nerezová police o tl. min. 20 mm</t>
  </si>
  <si>
    <t>1 x stolní deska Corian - rozměr 2750x700x40 mm, zadní lem</t>
  </si>
  <si>
    <t>Vnitřní vybavení:1 x dřez 400x400x200 mm, 1 x umyvadlo 408x298x115 mm</t>
  </si>
  <si>
    <t>1 x hliníkové LED světlo s vypínačem – délka1500mm</t>
  </si>
  <si>
    <t>1 x kryt proti ostřiku, plexi o tloušťce 6 mm, včetně uchycení</t>
  </si>
  <si>
    <t>1 x horní skříňka dvoukřídlá, uzamykatelná - rozměr  1200x370x600 mm</t>
  </si>
  <si>
    <t>Vnitřní vybavení:1 x přestavitelná nerezová police o tl. min. 20 mm</t>
  </si>
  <si>
    <t>1 x horní skříňka dvoukřídlá, uzamykatelná - rozměr 900x370x600 mm</t>
  </si>
  <si>
    <t>1 x výklopná zásuvka na  inj. stříkačky s dělením, princip First in -First out</t>
  </si>
  <si>
    <t>1 x horní skříňka jednokřídlá, uzamykatelná - rozměr  600x370x600 mm</t>
  </si>
  <si>
    <t>Vnitřní vybavení: 1 x trezor</t>
  </si>
  <si>
    <t xml:space="preserve">2 x vrchní šikmý zákryt </t>
  </si>
  <si>
    <t>1 x spodní boční zákryt</t>
  </si>
  <si>
    <t>1 x horní boční zákryt</t>
  </si>
  <si>
    <t>2 x krycí lišta soklů</t>
  </si>
  <si>
    <t>7.2</t>
  </si>
  <si>
    <t>4051 přípravna</t>
  </si>
  <si>
    <t>7.3</t>
  </si>
  <si>
    <t>4053 přípravna</t>
  </si>
  <si>
    <t>7.4</t>
  </si>
  <si>
    <t xml:space="preserve">Vestavěná skříň k propojení videointegrace, zabudovaná do obkladových panelů. Barva shodná s barvou panelů vestavby. Rozměr skříně 600x230x750 mm, dveře plné, jednokřídlové, bez madla, </t>
  </si>
  <si>
    <t>korpus dvojitý s vlepenou tlumící vložkou,dveřní závěsy umožňující snadné čištění, celoobvodovým těsněním, uzamykatelné.</t>
  </si>
  <si>
    <t>7.5</t>
  </si>
  <si>
    <t xml:space="preserve">Vestavěná skříň na šití zabudovaná do obkladových panelů. Barva shodná s barvou panelů vestavby. Rozměr skříně 900x230x750 mm, dveře prosklené, korpus dvojitý s vlepenou tlumící vložkou,dveřní závěsy umožňující snadné čištění, celoobvodovým těsněním, </t>
  </si>
  <si>
    <t>uzamykatelné, 8  skleněných přestavitelných  polic,</t>
  </si>
  <si>
    <t>Videoitntegrace</t>
  </si>
  <si>
    <t>8.2</t>
  </si>
  <si>
    <t>Zobrazovací monitor75" 4K  s rozlišením minimálně  3840x2160 pixelů  .Monitor musí být zabudován v rovině s obkladovými panely stěn sálu, Monitort zabudován do roviny obkladových panelů, servisní přístup ze starny OS bez nutnosti rozebírat stěnové panely,</t>
  </si>
  <si>
    <t xml:space="preserve">nepřijatelné umístění za krycí sklo vlepené do obkladového panelu.Krytí panelu ze strany sálů min. IP65. </t>
  </si>
  <si>
    <t xml:space="preserve">Musí být čistitelný a desinfikovatelný pomocí běžně používaných prostředků v nemocnici.  </t>
  </si>
  <si>
    <t xml:space="preserve">Zobrazovací panel musí být kalibrován podle DICOM  a tato kalibrace musí být kdykoliv obnovitelná. </t>
  </si>
  <si>
    <t xml:space="preserve">Monitor musí být umožnit připojit přímo následující videosignály: 4xDVI, 2x DP, 1x VGA. Přepínání funkce 4k nebo </t>
  </si>
  <si>
    <t>4 x FULL-HD pomocí dotykových přepínačů integrovaných do čelního skla samotného panelu ( podmínka ) a</t>
  </si>
  <si>
    <t xml:space="preserve"> funkce zap/vyp (zelené podsvícení u zapnutého přístroje ) musí být dostupné ze strany operačního sálu . </t>
  </si>
  <si>
    <t xml:space="preserve">Zobrazovací panel musí být vybaven senzorem jasu pro stabilizaci intenzity podsvícení panelu. </t>
  </si>
  <si>
    <t xml:space="preserve">Podsvícení technologie LED.Možnost integrovat čelní sklo s dotykovým ovládáním. </t>
  </si>
  <si>
    <t>Panel musí mít certifikaci dle  EN 60601 – zdravotnický prostředek. Podrobný popis viz. technická zpráva.</t>
  </si>
  <si>
    <t>8.1</t>
  </si>
  <si>
    <t xml:space="preserve">Pracovní stanice s obrazovkou min. 24" s klávesnicí a touchpadem Zobrazovací monitor s integrovaným PC. Stanice musí být zabudována v rovině s obkladovými panely stěn sálu, krytí panelu ze strany sálů min. IP65. </t>
  </si>
  <si>
    <t xml:space="preserve">Musí být čistitelná a desinfikovatelná pomocí běžně používaných prostředků v nemocnici. </t>
  </si>
  <si>
    <t>Procesor min. Intel i5 poslední generace, RAM 8 GB,  HD SSD 250GB, WIN 10 PRO CZ 64 bit , 1 x RS232, 2 x LAN 10/100/1000 MB/s,</t>
  </si>
  <si>
    <t xml:space="preserve"> min. 2 x USB 3.0, min 6 x USB 2.0, síťový izolátor 4kV RJ45(1 GB/s), ovládání pomocí dotykové obrazovky, 1 PCI slot.</t>
  </si>
  <si>
    <t xml:space="preserve">Sklopná klávesnice musí zvukově a světelně upozornit na nutnost provedení desinfekce jejího povrchu. </t>
  </si>
  <si>
    <t>Rozlišením minimálně 1920x1080 pixelů  (FULL HD) .  Panel musí být umožnit připojit přímo následující videosignály:DVI,  DP,  VGA.</t>
  </si>
  <si>
    <t xml:space="preserve">Přepínání vstupů pomocí dotykových přepínačů integrovaných do čelního skla samotného panelu ( podmínka ) a </t>
  </si>
  <si>
    <t xml:space="preserve">funkce zap/vyp (zelené podsvícení u zapnutého přístroje ) musí být dostupné ze strany operačního sálu . </t>
  </si>
  <si>
    <t xml:space="preserve">Podsvícení technologie LED.Integrovaný zesilovač 2x40W. Panel musí mít certifikaci dle           EN 60601 – zdravotnický prostředek. </t>
  </si>
  <si>
    <t xml:space="preserve">Součástí monitoru bude v horní části integrovaný informační panel, zobrazující čas, stopky, ON AIR informaci.  </t>
  </si>
  <si>
    <t>8.2.1</t>
  </si>
  <si>
    <t>Zobrazovací monitor 49" 4K  s rozlišením minimálně  3840x2160 pixelů  .Monitor musí být zabudován v rovině s obkladovými panely stěn sálu, Monitort zabudován do roviny obkladových panelů, servisní přístup ze starny OS bez nutnosti rozebírat stěnové panely</t>
  </si>
  <si>
    <t xml:space="preserve">Monitor musí být umožnit připojit přímo následující videosignály: 2xDVI, 1x DP, 1x VGA, 1x HDMI 2.0. </t>
  </si>
  <si>
    <t xml:space="preserve">Přepínání funkcí a vstupů  pomocí dotykových přepínačů integrovaných do čelního skla samotného panelu ( podmínka ) a </t>
  </si>
  <si>
    <t>8.4</t>
  </si>
  <si>
    <t>Switch s SFP moduly , integrováno instalační skříňky pod monitorem  • 16 vstupů a výstupů min 10 GB • Všechny vstupy mohou být směrovány na jakýkoliv nebo všechny výstupy • Switch musí být ovládána přes síť</t>
  </si>
  <si>
    <t>8.5</t>
  </si>
  <si>
    <t xml:space="preserve">Optická kabeláž bude provedena pouze pomocí předkonektoravaných optických OM3 kabelů 2xLC (4xLC) a převodníků (vysílačů a přijímačů). Nutno použít flexibilní optické kabely ve stativech na OS.6 hybridních zásuvek na sál. </t>
  </si>
  <si>
    <t>Příslušenství bude umístěno ve skříňce pod montorem.</t>
  </si>
  <si>
    <t>8.6</t>
  </si>
  <si>
    <t>Kabeláž 12 V pro napájení hybridních zásuvek a všech převodníků včetně 2 ks napájecích zdrojů vhodných pro zdravotnictví na sál.</t>
  </si>
  <si>
    <t>8.7</t>
  </si>
  <si>
    <t xml:space="preserve">Hybridní převodník z DVI - IP box ( variantně dle zpracovávaného signálu)na signál vhodný k přenosu pomocí optických vláken instalovaný na mobilní modality. Převodník s DVI vstupem a prosmyčkováním. </t>
  </si>
  <si>
    <t xml:space="preserve">Včetně hybridního optického kabelu pro zapojení do příslušných hybridních zásuvek. Napájení převodníku momocí hybridního kabelu. </t>
  </si>
  <si>
    <t xml:space="preserve">Převodník musí po zapojení příslušné modality aotomaticky posílat náhled z modality do optické sítě na OS. Rozlišení 4K , FULL HD. </t>
  </si>
  <si>
    <t>Včetně min. 5m připojovacího hybridního ( optika + napájení 12V) kabelu.</t>
  </si>
  <si>
    <t>8.8</t>
  </si>
  <si>
    <t xml:space="preserve">Zařízení s dotykovou obrazovkou min10" umožňující: zadat pacientské údaje (DICOM worklist) do stěnové pracovní stanice bez nutnosti vstupu na OS a ukazovat status OS. vstupu na OS a ukazovat status OS.  </t>
  </si>
  <si>
    <t>Status OS musí t barevně odlišit minimálně 5 různých stavů OS: prázdný OS, probíhá operace, zákaz vstupu, operace skončena, nutný úklid OS</t>
  </si>
  <si>
    <t>Autorizace dle příslušného standardu v nemocnici – oprávněná osoba.</t>
  </si>
  <si>
    <t>8.14</t>
  </si>
  <si>
    <t>Stropní IP PTZ kamera vhodná pro OS</t>
  </si>
  <si>
    <t>8.15</t>
  </si>
  <si>
    <t>rack pro instalaci serveru a veškeré potřebné infrastruktiry</t>
  </si>
  <si>
    <t>8.16</t>
  </si>
  <si>
    <t>videokonferenční zařízení včetně propojeného PC pro přenos videosignálů z operačních sálů pomocí protokolu H.323 pro konference a konzultace</t>
  </si>
  <si>
    <t>8.17</t>
  </si>
  <si>
    <t>bezdrátová náhlavová souprava pro oboustranný přenos hlasu do voideokonference</t>
  </si>
  <si>
    <t>8.18</t>
  </si>
  <si>
    <t xml:space="preserve">Zdravotnický monitor 27" rozlišení 4K, itegrovaný převodník z optického signálu na 4K signál, včetně vnitřního napájecího zdroje 5v/12V. Přepínání vstupů integrováno do krycího skla pomocí kapacitních přepínačů. Jas 800 cd/m2, kontrast 1000:1. </t>
  </si>
  <si>
    <t xml:space="preserve"> Vhodný pro PACS a endoskopii. Automatická stabilizace intenzity podsvícení. VESA100.</t>
  </si>
  <si>
    <t>Vedlejší náklady</t>
  </si>
  <si>
    <t>9.2</t>
  </si>
  <si>
    <t>Balné a doprava materiálu</t>
  </si>
  <si>
    <t>kom.</t>
  </si>
  <si>
    <t>9.3</t>
  </si>
  <si>
    <t>Ostatní realizační náklady montáže ( doprava montérů, ubytování, diety a pod )</t>
  </si>
  <si>
    <t>9.4</t>
  </si>
  <si>
    <t>Přesuny hmot</t>
  </si>
  <si>
    <t>D2_51 - Lékařská technologie pevně spojená se stavbou</t>
  </si>
  <si>
    <t>Rudolf Svoboda</t>
  </si>
  <si>
    <t>420010</t>
  </si>
  <si>
    <t>linka pracovní vč. dřezu a umyvadla, dolní+horní skříňky</t>
  </si>
  <si>
    <t>2550 mm dolní skříňky, 1950 mm horní skříňky</t>
  </si>
  <si>
    <t>420012</t>
  </si>
  <si>
    <t>linka kuchyňská vč. umyv.,  dřezu, myčky nádobí, dolní + horní skříňky</t>
  </si>
  <si>
    <t>2200 mm</t>
  </si>
  <si>
    <t>420013</t>
  </si>
  <si>
    <t>linka pracovní vč.dřezu,umyvadla,dolní+horní skříňky,chladničky na léky,chl. na biolog.odpad,lékárny</t>
  </si>
  <si>
    <t xml:space="preserve">cca 4200 mm </t>
  </si>
  <si>
    <t>420014</t>
  </si>
  <si>
    <t>linka kuchyňská rohová vč. dřezu, umyvadla, myčky nádobí, dolní+horní skříňky</t>
  </si>
  <si>
    <t>2700+1650 mm</t>
  </si>
  <si>
    <t>420019</t>
  </si>
  <si>
    <t>linka kuchyňská - dolní + horní skříňky, vč. podstavné chladničky, výška prac. plochy 850 mm</t>
  </si>
  <si>
    <t>1200/600/850 mm + 600/350/600 mm</t>
  </si>
  <si>
    <t>420055</t>
  </si>
  <si>
    <t>2400 mm</t>
  </si>
  <si>
    <t>420056</t>
  </si>
  <si>
    <t>linka kuchyňská vč. dřezu, umyvadla, myčky nádobí, dolní + horní skříňky</t>
  </si>
  <si>
    <t>420071</t>
  </si>
  <si>
    <t>linka pracovní vč. dřezu, umyvadla, dolní+horní skříňky, chladničky na léky, uzamyk. lékárny</t>
  </si>
  <si>
    <t>cca 3600 mm</t>
  </si>
  <si>
    <t>420074</t>
  </si>
  <si>
    <t>linka pracovní vč. dřezu, umyvadla, dolní+horní skříňky, chladničky na biolog.odpad,uzamyk. lékárny</t>
  </si>
  <si>
    <t>420082</t>
  </si>
  <si>
    <t>linka pracovní vč. umyvadla, dolní + horní skříňky</t>
  </si>
  <si>
    <t>1050/600/900 mm + 1650/350/600 mm</t>
  </si>
  <si>
    <t>420092</t>
  </si>
  <si>
    <t>linka kuchyňská vč. dřezu, dolní + horní skříňky, skříň šatní 2-dvéřová</t>
  </si>
  <si>
    <t>1086178142</t>
  </si>
  <si>
    <t>cca 1050 mm + 800/600/2100 mm</t>
  </si>
  <si>
    <t>42JD05</t>
  </si>
  <si>
    <t>linka pracovní 1-dřez, skříňka dolní+horní</t>
  </si>
  <si>
    <t>2128375771</t>
  </si>
  <si>
    <t>1050 mm</t>
  </si>
  <si>
    <t>449006</t>
  </si>
  <si>
    <t>linka pracovní mycí rohová celonerezová vč.dřezu, dolní+horní skříňky, regál vysoký</t>
  </si>
  <si>
    <t>cca 1900+1000 mm, horní skříňka /1000/350/600 mm</t>
  </si>
  <si>
    <t>449013</t>
  </si>
  <si>
    <t>linka pracovní mycí celonerezová vč. dřezu, dolní + horní skříňky, výška pr.plochy 850 mm</t>
  </si>
  <si>
    <t>2000/700/850 mm + 2000/350/600 mm</t>
  </si>
  <si>
    <t>449014</t>
  </si>
  <si>
    <t>linka pracovní mycí celonerezová vč. dvoudřezu, dolní+horní skříňky,skříň na dezinf. prostředky</t>
  </si>
  <si>
    <t>449015</t>
  </si>
  <si>
    <t>linka pracovní mycí celonerezová vč. dvoudřezu, dolní + horní skříńky</t>
  </si>
  <si>
    <t>2500/600/900 mm + 2500/350/600 mm</t>
  </si>
  <si>
    <t>OVN - Ostatní a vedlejší náklady</t>
  </si>
  <si>
    <t>VRN - Vedlejší rozpočtové náklady</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</si>
  <si>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</si>
  <si>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</si>
  <si>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</si>
  <si>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</si>
  <si>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</si>
  <si>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</si>
  <si>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</si>
  <si>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VRN3</t>
  </si>
  <si>
    <t>Zařízení staveniště</t>
  </si>
  <si>
    <t>VRN3003-R</t>
  </si>
  <si>
    <t>Kč</t>
  </si>
  <si>
    <t>1024</t>
  </si>
  <si>
    <t>1947425426</t>
  </si>
  <si>
    <t xml:space="preserve">"- Vybudování, provoz a odstranění zařízení staveniště, včetně </t>
  </si>
  <si>
    <t>"zřízení připojení na energie a zajištění měření jejich spotřeby,</t>
  </si>
  <si>
    <t xml:space="preserve">"včetně zřízení sociálních zařízení. </t>
  </si>
  <si>
    <t xml:space="preserve">"- Zhotovitel zajistí na vlastní náklady veškerá potřebná povolení </t>
  </si>
  <si>
    <t xml:space="preserve">"k užívání veřejných ploch, včetně záboru veřejného prostranství </t>
  </si>
  <si>
    <t>"na náklady zhotovitele, bude-li stavba vyžadovat.</t>
  </si>
  <si>
    <t xml:space="preserve">"- Zhotovitel zajistí na vlastní náklady zabezpečení provádění díla tak, </t>
  </si>
  <si>
    <t xml:space="preserve">"aby v souvislosti s prováděním díla nedošlo ke zranění osob </t>
  </si>
  <si>
    <t xml:space="preserve">"a škodám na majetku osob a subjektů užívajících objekty a </t>
  </si>
  <si>
    <t xml:space="preserve">"pozemky dotčené stavbou, k poškození stávajících staveb, </t>
  </si>
  <si>
    <t>"jejich součástí, zařízení a přilehlých nemovitostí.</t>
  </si>
  <si>
    <t>-Zajištění místnosti pro umožnění výkonu činnosti TDS, AD, koordinátora BOZP.</t>
  </si>
  <si>
    <t xml:space="preserve">"Poskytnutí místnosti nebo její části včetně vybavení pracovním </t>
  </si>
  <si>
    <t xml:space="preserve">"stolem a židlemi pro konání kontrolních dnů,   </t>
  </si>
  <si>
    <t xml:space="preserve">"případně pro umožnění činnosti TDS, AD, SÚ. </t>
  </si>
  <si>
    <t xml:space="preserve">Náklady na ochranu staveniště před vstupem nepovolaných osob, vč.značení, </t>
  </si>
  <si>
    <t>náklady na osvětlení staveniště, požární řád, poplachová směrnice, provozně dopravní řád.</t>
  </si>
  <si>
    <t>VRN3009-R</t>
  </si>
  <si>
    <t>Vyklizení prostoru staveniště</t>
  </si>
  <si>
    <t>190138593</t>
  </si>
  <si>
    <t xml:space="preserve">"- Vystěhování, vyklizení a vyčištění místností a komunikačních tras </t>
  </si>
  <si>
    <t xml:space="preserve">ve všech podlažích dotčených navrženými stavebními úpravami, </t>
  </si>
  <si>
    <t xml:space="preserve">demontáž a zpětné nastěhování, montáž a seřízení vystěhovaného </t>
  </si>
  <si>
    <t>zařízení, vybavení a dekorací, včetně zajištění jejich ochrany před</t>
  </si>
  <si>
    <t xml:space="preserve"> které nelze demontovat nebo vystěhovat. </t>
  </si>
  <si>
    <t xml:space="preserve">"- Odpojení technologických celků a spotřebičů energií v dotčených </t>
  </si>
  <si>
    <t>"místnostech objektu, případně jejich přemístění.</t>
  </si>
  <si>
    <t>VRN3011-R</t>
  </si>
  <si>
    <t>Závěrečný úklid staveniště a komunikačních tras</t>
  </si>
  <si>
    <t>-962241201</t>
  </si>
  <si>
    <t xml:space="preserve">"Po provedení stavebních prací bude proveden kompletní </t>
  </si>
  <si>
    <t xml:space="preserve">"závěrečný úklid staveniště a komunikačních tras. </t>
  </si>
  <si>
    <t>"Poškozené zatravněné plochy budou ozeleněny a upraveny.</t>
  </si>
  <si>
    <t xml:space="preserve">"Ostatní dotčené plochy a konstrukce budou uvedeny do </t>
  </si>
  <si>
    <t>"původního stavu na náklady zhotovitele.</t>
  </si>
  <si>
    <t>VRN4</t>
  </si>
  <si>
    <t>Inženýrská činnost</t>
  </si>
  <si>
    <t>VRN4001-R</t>
  </si>
  <si>
    <t>Kompletační a koordinační činnost</t>
  </si>
  <si>
    <t>660528033</t>
  </si>
  <si>
    <t xml:space="preserve">Náklady na zajištění a dodržení splnění všech požadavků a podmínek uvedených ve vyjádřeních vyplývajících ze stanovisek orgánů státní správy; </t>
  </si>
  <si>
    <t xml:space="preserve">zajištění oznámení zahájení stavebních prací v souladu s pravomocnými rozhodnutími a vyjádřeními například správců sítí; </t>
  </si>
  <si>
    <t xml:space="preserve">poskytnutí součinnosti při tvorbě povinných monitorovacích zpráv projektu; zajištění koordinační činnosti subdodavatelů zhotovitele; </t>
  </si>
  <si>
    <t xml:space="preserve">zajištění a provedení všech nezbytných opatření organizačního a stavebně technologického charakteru k řádnému provedení předmětu díla; </t>
  </si>
  <si>
    <t>předání všech dokladů o dokončené stavbě.</t>
  </si>
  <si>
    <t>VRN4005-R</t>
  </si>
  <si>
    <t>Zkoušky, atesty a revize</t>
  </si>
  <si>
    <t>569035915</t>
  </si>
  <si>
    <t xml:space="preserve">Náklady na zajištění všech nezbytných zkoušek a atestů podle ČSN a případných jiných právních nebo technických předpisů </t>
  </si>
  <si>
    <t>platných v době provádění a předání díla, kterými bude prokázáno dosažení předepsané kvality a předepsaných technických parametrů díla.</t>
  </si>
  <si>
    <t>VRN4006-R</t>
  </si>
  <si>
    <t xml:space="preserve">Fotodokumentace prováděného díla </t>
  </si>
  <si>
    <t>669343469</t>
  </si>
  <si>
    <t xml:space="preserve">Náklady na zajištění průběžné fotodokumentace provádění díla - zhotovitel zajistí a předá objednateli průběžnou fotodokumentaci realizace díla </t>
  </si>
  <si>
    <t xml:space="preserve">v 1 digitálním vyhotovení. Fotodokumentace bude dokladovat průběh díla a bude zejména dokumentovat části stavby </t>
  </si>
  <si>
    <t>a konstrukce před jejich zakrytím.</t>
  </si>
  <si>
    <t>VRN5</t>
  </si>
  <si>
    <t>Finanční náklady</t>
  </si>
  <si>
    <t>VRN5001-R</t>
  </si>
  <si>
    <t>Pojištění dodavatele a pojištění díla</t>
  </si>
  <si>
    <t>-1777257428</t>
  </si>
  <si>
    <t>Náklady spojené s povinným pojištěním dodavatele nebo stavebního díla či jeho částí, v rozsahu obchodních podmínek.</t>
  </si>
  <si>
    <t>VRN5002-R</t>
  </si>
  <si>
    <t>Bankovní záruka po dobu realizace stavby</t>
  </si>
  <si>
    <t>1384064094</t>
  </si>
  <si>
    <t>Náklady spojené s se zajištěním bankovní záruky po dobu realizace díla v rozsahu obchodních podmínek.</t>
  </si>
  <si>
    <t>VRN5003-R</t>
  </si>
  <si>
    <t>Bankovní záruka po dobu záruční doby</t>
  </si>
  <si>
    <t>-2089341890</t>
  </si>
  <si>
    <t>VRN7</t>
  </si>
  <si>
    <t>Provozní vlivy</t>
  </si>
  <si>
    <t>VRN7001-R</t>
  </si>
  <si>
    <t>Dočasné dopravní opatření.</t>
  </si>
  <si>
    <t>1925406721</t>
  </si>
  <si>
    <t xml:space="preserve">"Náklady na vyhotovení návrhu dočasného dopravního značení, </t>
  </si>
  <si>
    <t>"jeho projednání a odsouhlasení s dotčenými orgány a organizacemi,</t>
  </si>
  <si>
    <t xml:space="preserve">"dodání dopravních značek a světelné signalizace, jejich rozmístění a </t>
  </si>
  <si>
    <t>"přemísťování a jejich údržba v průběhu výstavby včetně následného odstranění.</t>
  </si>
  <si>
    <t>VRN7002-R</t>
  </si>
  <si>
    <t>-1918754820</t>
  </si>
  <si>
    <t xml:space="preserve">"- Tato kategorie nákladů vyjadřuje ztížené podmínky provádění tam, </t>
  </si>
  <si>
    <t xml:space="preserve">"kde jsou stavební práce zcela nebo zčásti omezovány </t>
  </si>
  <si>
    <t xml:space="preserve">"provozem jiných osob. Jde zejména o zvýšené náklady související s </t>
  </si>
  <si>
    <t xml:space="preserve">"omezeným provozem v areálu objednatele nebo o náklady v důsledku </t>
  </si>
  <si>
    <t xml:space="preserve">"nezbytného respektování stávající dopravy v okolí stavby ovlivňující </t>
  </si>
  <si>
    <t>"stavební práce.</t>
  </si>
  <si>
    <t xml:space="preserve">"- Do této položky patří dále náklady na ztížené provádění stavebních prací </t>
  </si>
  <si>
    <t xml:space="preserve">"v důsledku provozu zdravotnického zařízení </t>
  </si>
  <si>
    <t xml:space="preserve">"(nutnost ochranných konstrukcí, ochranných zábradlí a hrazení, </t>
  </si>
  <si>
    <t>"záchytných sítí mimo sítě na lešení, stříšek, apod.)</t>
  </si>
  <si>
    <t>VRN9</t>
  </si>
  <si>
    <t>Ostatní náklady</t>
  </si>
  <si>
    <t>VRN9002-R</t>
  </si>
  <si>
    <t>Dokumentace skutečného provedení stavby</t>
  </si>
  <si>
    <t>845519487</t>
  </si>
  <si>
    <t xml:space="preserve">"- Zpracování a kompletace projektové dokumentace </t>
  </si>
  <si>
    <t>"skutečného provedení stavby se zakreslením změn</t>
  </si>
  <si>
    <t xml:space="preserve">"3 x v tištěné podobě 1 x v digitální podobě na CD nosiči, </t>
  </si>
  <si>
    <t>"ve formátu vektorové CAD grafiky DGN (BENTLEY MicroStation),</t>
  </si>
  <si>
    <t xml:space="preserve">"DWG (AutoCAD Graphics Autodesk) a/nebo DXF (Data eXchange File). </t>
  </si>
  <si>
    <t xml:space="preserve">"- Textové části je možno vytvářet ve formátech RTF (Rich Text File) </t>
  </si>
  <si>
    <t>"nebo DOC Microsoft Word).</t>
  </si>
  <si>
    <t>VRN9003-R</t>
  </si>
  <si>
    <t>Výrobní a dílenská dokumentace všech profesí</t>
  </si>
  <si>
    <t>-395684480</t>
  </si>
  <si>
    <t>Stavební část:</t>
  </si>
  <si>
    <t>- veškeré výrobky PSV</t>
  </si>
  <si>
    <t>Vzduchotechnika:</t>
  </si>
  <si>
    <t>- veškeré rozvody potrubí</t>
  </si>
  <si>
    <t>Techologie:</t>
  </si>
  <si>
    <t>- veškeré zařízení</t>
  </si>
  <si>
    <t>Potrubní pošta:</t>
  </si>
  <si>
    <t>- veškeré rozvody</t>
  </si>
  <si>
    <t>- veškeré koncové prvky (rampy, mosty ...)</t>
  </si>
  <si>
    <t>VRN9004-R</t>
  </si>
  <si>
    <t>Koordinace všech profesí</t>
  </si>
  <si>
    <t>1858534086</t>
  </si>
  <si>
    <t>Trasové koordinace potrubních a kabelových tras všech profesí</t>
  </si>
  <si>
    <t>VRN9005-R</t>
  </si>
  <si>
    <t>Komplexní zkoušky všech profesí</t>
  </si>
  <si>
    <t>2067806798</t>
  </si>
  <si>
    <t>Veškeré zkoušky potřebné ke zprovoznění objektu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</si>
</sst>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5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23" fillId="4" borderId="7"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7"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3"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xf numFmtId="0" fontId="2" fillId="0" borderId="0" xfId="0" applyFont="1" applyAlignment="1">
      <alignment horizontal="left" vertical="top" wrapText="1"/>
    </xf>
    <xf numFmtId="14" fontId="2" fillId="2" borderId="0" xfId="0" applyNumberFormat="1"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5"/>
  <sheetViews>
    <sheetView showGridLines="0" tabSelected="1" workbookViewId="0">
      <selection activeCell="AN9" sqref="AN9"/>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18"/>
      <c r="AS2" s="318"/>
      <c r="AT2" s="318"/>
      <c r="AU2" s="318"/>
      <c r="AV2" s="318"/>
      <c r="AW2" s="318"/>
      <c r="AX2" s="318"/>
      <c r="AY2" s="318"/>
      <c r="AZ2" s="318"/>
      <c r="BA2" s="318"/>
      <c r="BB2" s="318"/>
      <c r="BC2" s="318"/>
      <c r="BD2" s="318"/>
      <c r="BE2" s="318"/>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02" t="s">
        <v>14</v>
      </c>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23"/>
      <c r="AQ5" s="23"/>
      <c r="AR5" s="21"/>
      <c r="BE5" s="299" t="s">
        <v>15</v>
      </c>
      <c r="BS5" s="18" t="s">
        <v>6</v>
      </c>
    </row>
    <row r="6" spans="1:74" s="1" customFormat="1" ht="36.950000000000003" customHeight="1">
      <c r="B6" s="22"/>
      <c r="C6" s="23"/>
      <c r="D6" s="29" t="s">
        <v>16</v>
      </c>
      <c r="E6" s="23"/>
      <c r="F6" s="23"/>
      <c r="G6" s="23"/>
      <c r="H6" s="23"/>
      <c r="I6" s="23"/>
      <c r="J6" s="23"/>
      <c r="K6" s="304" t="s">
        <v>17</v>
      </c>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23"/>
      <c r="AQ6" s="23"/>
      <c r="AR6" s="21"/>
      <c r="BE6" s="300"/>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300"/>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50">
        <v>44118</v>
      </c>
      <c r="AO8" s="23"/>
      <c r="AP8" s="23"/>
      <c r="AQ8" s="23"/>
      <c r="AR8" s="21"/>
      <c r="BE8" s="300"/>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00"/>
      <c r="BS9" s="18" t="s">
        <v>6</v>
      </c>
    </row>
    <row r="10" spans="1:74" s="1" customFormat="1" ht="12" customHeight="1">
      <c r="B10" s="22"/>
      <c r="C10" s="23"/>
      <c r="D10" s="30"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24</v>
      </c>
      <c r="AL10" s="23"/>
      <c r="AM10" s="23"/>
      <c r="AN10" s="28" t="s">
        <v>1</v>
      </c>
      <c r="AO10" s="23"/>
      <c r="AP10" s="23"/>
      <c r="AQ10" s="23"/>
      <c r="AR10" s="21"/>
      <c r="BE10" s="300"/>
      <c r="BS10" s="18" t="s">
        <v>6</v>
      </c>
    </row>
    <row r="11" spans="1:74" s="1" customFormat="1" ht="18.399999999999999" customHeight="1">
      <c r="B11" s="22"/>
      <c r="C11" s="23"/>
      <c r="D11" s="23"/>
      <c r="E11" s="28" t="s">
        <v>25</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26</v>
      </c>
      <c r="AL11" s="23"/>
      <c r="AM11" s="23"/>
      <c r="AN11" s="28" t="s">
        <v>1</v>
      </c>
      <c r="AO11" s="23"/>
      <c r="AP11" s="23"/>
      <c r="AQ11" s="23"/>
      <c r="AR11" s="21"/>
      <c r="BE11" s="300"/>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0"/>
      <c r="BS12" s="18" t="s">
        <v>6</v>
      </c>
    </row>
    <row r="13" spans="1:74" s="1" customFormat="1" ht="12" customHeight="1">
      <c r="B13" s="22"/>
      <c r="C13" s="23"/>
      <c r="D13" s="30"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24</v>
      </c>
      <c r="AL13" s="23"/>
      <c r="AM13" s="23"/>
      <c r="AN13" s="32" t="s">
        <v>28</v>
      </c>
      <c r="AO13" s="23"/>
      <c r="AP13" s="23"/>
      <c r="AQ13" s="23"/>
      <c r="AR13" s="21"/>
      <c r="BE13" s="300"/>
      <c r="BS13" s="18" t="s">
        <v>6</v>
      </c>
    </row>
    <row r="14" spans="1:74" ht="12.75">
      <c r="B14" s="22"/>
      <c r="C14" s="23"/>
      <c r="D14" s="23"/>
      <c r="E14" s="305" t="s">
        <v>28</v>
      </c>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 t="s">
        <v>26</v>
      </c>
      <c r="AL14" s="23"/>
      <c r="AM14" s="23"/>
      <c r="AN14" s="32" t="s">
        <v>28</v>
      </c>
      <c r="AO14" s="23"/>
      <c r="AP14" s="23"/>
      <c r="AQ14" s="23"/>
      <c r="AR14" s="21"/>
      <c r="BE14" s="300"/>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0"/>
      <c r="BS15" s="18" t="s">
        <v>4</v>
      </c>
    </row>
    <row r="16" spans="1:74" s="1" customFormat="1" ht="12" customHeight="1">
      <c r="B16" s="22"/>
      <c r="C16" s="23"/>
      <c r="D16" s="30"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24</v>
      </c>
      <c r="AL16" s="23"/>
      <c r="AM16" s="23"/>
      <c r="AN16" s="28" t="s">
        <v>1</v>
      </c>
      <c r="AO16" s="23"/>
      <c r="AP16" s="23"/>
      <c r="AQ16" s="23"/>
      <c r="AR16" s="21"/>
      <c r="BE16" s="300"/>
      <c r="BS16" s="18" t="s">
        <v>4</v>
      </c>
    </row>
    <row r="17" spans="1:71" s="1" customFormat="1" ht="18.399999999999999" customHeight="1">
      <c r="B17" s="22"/>
      <c r="C17" s="23"/>
      <c r="D17" s="23"/>
      <c r="E17" s="28" t="s">
        <v>30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26</v>
      </c>
      <c r="AL17" s="23"/>
      <c r="AM17" s="23"/>
      <c r="AN17" s="28" t="s">
        <v>1</v>
      </c>
      <c r="AO17" s="23"/>
      <c r="AP17" s="23"/>
      <c r="AQ17" s="23"/>
      <c r="AR17" s="21"/>
      <c r="BE17" s="300"/>
      <c r="BS17" s="18" t="s">
        <v>31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0"/>
      <c r="BS18" s="18" t="s">
        <v>6</v>
      </c>
    </row>
    <row r="19" spans="1:71" s="1" customFormat="1" ht="12" customHeight="1">
      <c r="B19" s="22"/>
      <c r="C19" s="23"/>
      <c r="D19" s="30"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24</v>
      </c>
      <c r="AL19" s="23"/>
      <c r="AM19" s="23"/>
      <c r="AN19" s="28" t="s">
        <v>1</v>
      </c>
      <c r="AO19" s="23"/>
      <c r="AP19" s="23"/>
      <c r="AQ19" s="23"/>
      <c r="AR19" s="21"/>
      <c r="BE19" s="300"/>
      <c r="BS19" s="18" t="s">
        <v>6</v>
      </c>
    </row>
    <row r="20" spans="1:71" s="1" customFormat="1" ht="18.399999999999999" customHeight="1">
      <c r="B20" s="22"/>
      <c r="C20" s="23"/>
      <c r="D20" s="23"/>
      <c r="E20" s="28" t="s">
        <v>33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26</v>
      </c>
      <c r="AL20" s="23"/>
      <c r="AM20" s="23"/>
      <c r="AN20" s="28" t="s">
        <v>1</v>
      </c>
      <c r="AO20" s="23"/>
      <c r="AP20" s="23"/>
      <c r="AQ20" s="23"/>
      <c r="AR20" s="21"/>
      <c r="BE20" s="300"/>
      <c r="BS20" s="18" t="s">
        <v>31</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0"/>
    </row>
    <row r="22" spans="1:71" s="1" customFormat="1" ht="12" customHeight="1">
      <c r="B22" s="22"/>
      <c r="C22" s="23"/>
      <c r="D22" s="30"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0"/>
    </row>
    <row r="23" spans="1:71" s="1" customFormat="1" ht="16.5" customHeight="1">
      <c r="B23" s="22"/>
      <c r="C23" s="23"/>
      <c r="D23" s="23"/>
      <c r="E23" s="307" t="s">
        <v>1</v>
      </c>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23"/>
      <c r="AP23" s="23"/>
      <c r="AQ23" s="23"/>
      <c r="AR23" s="21"/>
      <c r="BE23" s="300"/>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0"/>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00"/>
    </row>
    <row r="26" spans="1:71" s="2" customFormat="1" ht="25.9" customHeight="1">
      <c r="A26" s="35"/>
      <c r="B26" s="36"/>
      <c r="C26" s="37"/>
      <c r="D26" s="38" t="s">
        <v>35</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08">
        <f>ROUND(AG94,2)</f>
        <v>0</v>
      </c>
      <c r="AL26" s="309"/>
      <c r="AM26" s="309"/>
      <c r="AN26" s="309"/>
      <c r="AO26" s="309"/>
      <c r="AP26" s="37"/>
      <c r="AQ26" s="37"/>
      <c r="AR26" s="40"/>
      <c r="BE26" s="300"/>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00"/>
    </row>
    <row r="28" spans="1:71" s="2" customFormat="1" ht="12.75">
      <c r="A28" s="35"/>
      <c r="B28" s="36"/>
      <c r="C28" s="37"/>
      <c r="D28" s="37"/>
      <c r="E28" s="37"/>
      <c r="F28" s="37"/>
      <c r="G28" s="37"/>
      <c r="H28" s="37"/>
      <c r="I28" s="37"/>
      <c r="J28" s="37"/>
      <c r="K28" s="37"/>
      <c r="L28" s="310" t="s">
        <v>36</v>
      </c>
      <c r="M28" s="310"/>
      <c r="N28" s="310"/>
      <c r="O28" s="310"/>
      <c r="P28" s="310"/>
      <c r="Q28" s="37"/>
      <c r="R28" s="37"/>
      <c r="S28" s="37"/>
      <c r="T28" s="37"/>
      <c r="U28" s="37"/>
      <c r="V28" s="37"/>
      <c r="W28" s="310" t="s">
        <v>37</v>
      </c>
      <c r="X28" s="310"/>
      <c r="Y28" s="310"/>
      <c r="Z28" s="310"/>
      <c r="AA28" s="310"/>
      <c r="AB28" s="310"/>
      <c r="AC28" s="310"/>
      <c r="AD28" s="310"/>
      <c r="AE28" s="310"/>
      <c r="AF28" s="37"/>
      <c r="AG28" s="37"/>
      <c r="AH28" s="37"/>
      <c r="AI28" s="37"/>
      <c r="AJ28" s="37"/>
      <c r="AK28" s="310" t="s">
        <v>38</v>
      </c>
      <c r="AL28" s="310"/>
      <c r="AM28" s="310"/>
      <c r="AN28" s="310"/>
      <c r="AO28" s="310"/>
      <c r="AP28" s="37"/>
      <c r="AQ28" s="37"/>
      <c r="AR28" s="40"/>
      <c r="BE28" s="300"/>
    </row>
    <row r="29" spans="1:71" s="3" customFormat="1" ht="14.45" customHeight="1">
      <c r="B29" s="41"/>
      <c r="C29" s="42"/>
      <c r="D29" s="30" t="s">
        <v>39</v>
      </c>
      <c r="E29" s="42"/>
      <c r="F29" s="30" t="s">
        <v>40</v>
      </c>
      <c r="G29" s="42"/>
      <c r="H29" s="42"/>
      <c r="I29" s="42"/>
      <c r="J29" s="42"/>
      <c r="K29" s="42"/>
      <c r="L29" s="313">
        <v>0.21</v>
      </c>
      <c r="M29" s="312"/>
      <c r="N29" s="312"/>
      <c r="O29" s="312"/>
      <c r="P29" s="312"/>
      <c r="Q29" s="42"/>
      <c r="R29" s="42"/>
      <c r="S29" s="42"/>
      <c r="T29" s="42"/>
      <c r="U29" s="42"/>
      <c r="V29" s="42"/>
      <c r="W29" s="311">
        <f>ROUND(AZ94, 2)</f>
        <v>0</v>
      </c>
      <c r="X29" s="312"/>
      <c r="Y29" s="312"/>
      <c r="Z29" s="312"/>
      <c r="AA29" s="312"/>
      <c r="AB29" s="312"/>
      <c r="AC29" s="312"/>
      <c r="AD29" s="312"/>
      <c r="AE29" s="312"/>
      <c r="AF29" s="42"/>
      <c r="AG29" s="42"/>
      <c r="AH29" s="42"/>
      <c r="AI29" s="42"/>
      <c r="AJ29" s="42"/>
      <c r="AK29" s="311">
        <f>ROUND(AV94, 2)</f>
        <v>0</v>
      </c>
      <c r="AL29" s="312"/>
      <c r="AM29" s="312"/>
      <c r="AN29" s="312"/>
      <c r="AO29" s="312"/>
      <c r="AP29" s="42"/>
      <c r="AQ29" s="42"/>
      <c r="AR29" s="43"/>
      <c r="BE29" s="301"/>
    </row>
    <row r="30" spans="1:71" s="3" customFormat="1" ht="14.45" customHeight="1">
      <c r="B30" s="41"/>
      <c r="C30" s="42"/>
      <c r="D30" s="42"/>
      <c r="E30" s="42"/>
      <c r="F30" s="30" t="s">
        <v>41</v>
      </c>
      <c r="G30" s="42"/>
      <c r="H30" s="42"/>
      <c r="I30" s="42"/>
      <c r="J30" s="42"/>
      <c r="K30" s="42"/>
      <c r="L30" s="313">
        <v>0.15</v>
      </c>
      <c r="M30" s="312"/>
      <c r="N30" s="312"/>
      <c r="O30" s="312"/>
      <c r="P30" s="312"/>
      <c r="Q30" s="42"/>
      <c r="R30" s="42"/>
      <c r="S30" s="42"/>
      <c r="T30" s="42"/>
      <c r="U30" s="42"/>
      <c r="V30" s="42"/>
      <c r="W30" s="311">
        <f>ROUND(BA94, 2)</f>
        <v>0</v>
      </c>
      <c r="X30" s="312"/>
      <c r="Y30" s="312"/>
      <c r="Z30" s="312"/>
      <c r="AA30" s="312"/>
      <c r="AB30" s="312"/>
      <c r="AC30" s="312"/>
      <c r="AD30" s="312"/>
      <c r="AE30" s="312"/>
      <c r="AF30" s="42"/>
      <c r="AG30" s="42"/>
      <c r="AH30" s="42"/>
      <c r="AI30" s="42"/>
      <c r="AJ30" s="42"/>
      <c r="AK30" s="311">
        <f>ROUND(AW94, 2)</f>
        <v>0</v>
      </c>
      <c r="AL30" s="312"/>
      <c r="AM30" s="312"/>
      <c r="AN30" s="312"/>
      <c r="AO30" s="312"/>
      <c r="AP30" s="42"/>
      <c r="AQ30" s="42"/>
      <c r="AR30" s="43"/>
      <c r="BE30" s="301"/>
    </row>
    <row r="31" spans="1:71" s="3" customFormat="1" ht="14.45" hidden="1" customHeight="1">
      <c r="B31" s="41"/>
      <c r="C31" s="42"/>
      <c r="D31" s="42"/>
      <c r="E31" s="42"/>
      <c r="F31" s="30" t="s">
        <v>42</v>
      </c>
      <c r="G31" s="42"/>
      <c r="H31" s="42"/>
      <c r="I31" s="42"/>
      <c r="J31" s="42"/>
      <c r="K31" s="42"/>
      <c r="L31" s="313">
        <v>0.21</v>
      </c>
      <c r="M31" s="312"/>
      <c r="N31" s="312"/>
      <c r="O31" s="312"/>
      <c r="P31" s="312"/>
      <c r="Q31" s="42"/>
      <c r="R31" s="42"/>
      <c r="S31" s="42"/>
      <c r="T31" s="42"/>
      <c r="U31" s="42"/>
      <c r="V31" s="42"/>
      <c r="W31" s="311">
        <f>ROUND(BB94, 2)</f>
        <v>0</v>
      </c>
      <c r="X31" s="312"/>
      <c r="Y31" s="312"/>
      <c r="Z31" s="312"/>
      <c r="AA31" s="312"/>
      <c r="AB31" s="312"/>
      <c r="AC31" s="312"/>
      <c r="AD31" s="312"/>
      <c r="AE31" s="312"/>
      <c r="AF31" s="42"/>
      <c r="AG31" s="42"/>
      <c r="AH31" s="42"/>
      <c r="AI31" s="42"/>
      <c r="AJ31" s="42"/>
      <c r="AK31" s="311">
        <v>0</v>
      </c>
      <c r="AL31" s="312"/>
      <c r="AM31" s="312"/>
      <c r="AN31" s="312"/>
      <c r="AO31" s="312"/>
      <c r="AP31" s="42"/>
      <c r="AQ31" s="42"/>
      <c r="AR31" s="43"/>
      <c r="BE31" s="301"/>
    </row>
    <row r="32" spans="1:71" s="3" customFormat="1" ht="14.45" hidden="1" customHeight="1">
      <c r="B32" s="41"/>
      <c r="C32" s="42"/>
      <c r="D32" s="42"/>
      <c r="E32" s="42"/>
      <c r="F32" s="30" t="s">
        <v>43</v>
      </c>
      <c r="G32" s="42"/>
      <c r="H32" s="42"/>
      <c r="I32" s="42"/>
      <c r="J32" s="42"/>
      <c r="K32" s="42"/>
      <c r="L32" s="313">
        <v>0.15</v>
      </c>
      <c r="M32" s="312"/>
      <c r="N32" s="312"/>
      <c r="O32" s="312"/>
      <c r="P32" s="312"/>
      <c r="Q32" s="42"/>
      <c r="R32" s="42"/>
      <c r="S32" s="42"/>
      <c r="T32" s="42"/>
      <c r="U32" s="42"/>
      <c r="V32" s="42"/>
      <c r="W32" s="311">
        <f>ROUND(BC94, 2)</f>
        <v>0</v>
      </c>
      <c r="X32" s="312"/>
      <c r="Y32" s="312"/>
      <c r="Z32" s="312"/>
      <c r="AA32" s="312"/>
      <c r="AB32" s="312"/>
      <c r="AC32" s="312"/>
      <c r="AD32" s="312"/>
      <c r="AE32" s="312"/>
      <c r="AF32" s="42"/>
      <c r="AG32" s="42"/>
      <c r="AH32" s="42"/>
      <c r="AI32" s="42"/>
      <c r="AJ32" s="42"/>
      <c r="AK32" s="311">
        <v>0</v>
      </c>
      <c r="AL32" s="312"/>
      <c r="AM32" s="312"/>
      <c r="AN32" s="312"/>
      <c r="AO32" s="312"/>
      <c r="AP32" s="42"/>
      <c r="AQ32" s="42"/>
      <c r="AR32" s="43"/>
      <c r="BE32" s="301"/>
    </row>
    <row r="33" spans="1:57" s="3" customFormat="1" ht="14.45" hidden="1" customHeight="1">
      <c r="B33" s="41"/>
      <c r="C33" s="42"/>
      <c r="D33" s="42"/>
      <c r="E33" s="42"/>
      <c r="F33" s="30" t="s">
        <v>44</v>
      </c>
      <c r="G33" s="42"/>
      <c r="H33" s="42"/>
      <c r="I33" s="42"/>
      <c r="J33" s="42"/>
      <c r="K33" s="42"/>
      <c r="L33" s="313">
        <v>0</v>
      </c>
      <c r="M33" s="312"/>
      <c r="N33" s="312"/>
      <c r="O33" s="312"/>
      <c r="P33" s="312"/>
      <c r="Q33" s="42"/>
      <c r="R33" s="42"/>
      <c r="S33" s="42"/>
      <c r="T33" s="42"/>
      <c r="U33" s="42"/>
      <c r="V33" s="42"/>
      <c r="W33" s="311">
        <f>ROUND(BD94, 2)</f>
        <v>0</v>
      </c>
      <c r="X33" s="312"/>
      <c r="Y33" s="312"/>
      <c r="Z33" s="312"/>
      <c r="AA33" s="312"/>
      <c r="AB33" s="312"/>
      <c r="AC33" s="312"/>
      <c r="AD33" s="312"/>
      <c r="AE33" s="312"/>
      <c r="AF33" s="42"/>
      <c r="AG33" s="42"/>
      <c r="AH33" s="42"/>
      <c r="AI33" s="42"/>
      <c r="AJ33" s="42"/>
      <c r="AK33" s="311">
        <v>0</v>
      </c>
      <c r="AL33" s="312"/>
      <c r="AM33" s="312"/>
      <c r="AN33" s="312"/>
      <c r="AO33" s="312"/>
      <c r="AP33" s="42"/>
      <c r="AQ33" s="42"/>
      <c r="AR33" s="43"/>
      <c r="BE33" s="301"/>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00"/>
    </row>
    <row r="35" spans="1:57" s="2" customFormat="1" ht="25.9" customHeight="1">
      <c r="A35" s="35"/>
      <c r="B35" s="36"/>
      <c r="C35" s="44"/>
      <c r="D35" s="45" t="s">
        <v>45</v>
      </c>
      <c r="E35" s="46"/>
      <c r="F35" s="46"/>
      <c r="G35" s="46"/>
      <c r="H35" s="46"/>
      <c r="I35" s="46"/>
      <c r="J35" s="46"/>
      <c r="K35" s="46"/>
      <c r="L35" s="46"/>
      <c r="M35" s="46"/>
      <c r="N35" s="46"/>
      <c r="O35" s="46"/>
      <c r="P35" s="46"/>
      <c r="Q35" s="46"/>
      <c r="R35" s="46"/>
      <c r="S35" s="46"/>
      <c r="T35" s="47" t="s">
        <v>46</v>
      </c>
      <c r="U35" s="46"/>
      <c r="V35" s="46"/>
      <c r="W35" s="46"/>
      <c r="X35" s="317" t="s">
        <v>47</v>
      </c>
      <c r="Y35" s="315"/>
      <c r="Z35" s="315"/>
      <c r="AA35" s="315"/>
      <c r="AB35" s="315"/>
      <c r="AC35" s="46"/>
      <c r="AD35" s="46"/>
      <c r="AE35" s="46"/>
      <c r="AF35" s="46"/>
      <c r="AG35" s="46"/>
      <c r="AH35" s="46"/>
      <c r="AI35" s="46"/>
      <c r="AJ35" s="46"/>
      <c r="AK35" s="314">
        <f>SUM(AK26:AK33)</f>
        <v>0</v>
      </c>
      <c r="AL35" s="315"/>
      <c r="AM35" s="315"/>
      <c r="AN35" s="315"/>
      <c r="AO35" s="316"/>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48</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49</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50</v>
      </c>
      <c r="E60" s="39"/>
      <c r="F60" s="39"/>
      <c r="G60" s="39"/>
      <c r="H60" s="39"/>
      <c r="I60" s="39"/>
      <c r="J60" s="39"/>
      <c r="K60" s="39"/>
      <c r="L60" s="39"/>
      <c r="M60" s="39"/>
      <c r="N60" s="39"/>
      <c r="O60" s="39"/>
      <c r="P60" s="39"/>
      <c r="Q60" s="39"/>
      <c r="R60" s="39"/>
      <c r="S60" s="39"/>
      <c r="T60" s="39"/>
      <c r="U60" s="39"/>
      <c r="V60" s="53" t="s">
        <v>51</v>
      </c>
      <c r="W60" s="39"/>
      <c r="X60" s="39"/>
      <c r="Y60" s="39"/>
      <c r="Z60" s="39"/>
      <c r="AA60" s="39"/>
      <c r="AB60" s="39"/>
      <c r="AC60" s="39"/>
      <c r="AD60" s="39"/>
      <c r="AE60" s="39"/>
      <c r="AF60" s="39"/>
      <c r="AG60" s="39"/>
      <c r="AH60" s="53" t="s">
        <v>50</v>
      </c>
      <c r="AI60" s="39"/>
      <c r="AJ60" s="39"/>
      <c r="AK60" s="39"/>
      <c r="AL60" s="39"/>
      <c r="AM60" s="53" t="s">
        <v>51</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52</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53</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50</v>
      </c>
      <c r="E75" s="39"/>
      <c r="F75" s="39"/>
      <c r="G75" s="39"/>
      <c r="H75" s="39"/>
      <c r="I75" s="39"/>
      <c r="J75" s="39"/>
      <c r="K75" s="39"/>
      <c r="L75" s="39"/>
      <c r="M75" s="39"/>
      <c r="N75" s="39"/>
      <c r="O75" s="39"/>
      <c r="P75" s="39"/>
      <c r="Q75" s="39"/>
      <c r="R75" s="39"/>
      <c r="S75" s="39"/>
      <c r="T75" s="39"/>
      <c r="U75" s="39"/>
      <c r="V75" s="53" t="s">
        <v>51</v>
      </c>
      <c r="W75" s="39"/>
      <c r="X75" s="39"/>
      <c r="Y75" s="39"/>
      <c r="Z75" s="39"/>
      <c r="AA75" s="39"/>
      <c r="AB75" s="39"/>
      <c r="AC75" s="39"/>
      <c r="AD75" s="39"/>
      <c r="AE75" s="39"/>
      <c r="AF75" s="39"/>
      <c r="AG75" s="39"/>
      <c r="AH75" s="53" t="s">
        <v>50</v>
      </c>
      <c r="AI75" s="39"/>
      <c r="AJ75" s="39"/>
      <c r="AK75" s="39"/>
      <c r="AL75" s="39"/>
      <c r="AM75" s="53" t="s">
        <v>51</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54</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A06-18-P_F2</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96" t="str">
        <f>K6</f>
        <v>NPK a.s., Pardubická nemocnice, Výstavba pavilonu CUP s centralizací akutních provozů - fáze II.</v>
      </c>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Pardubice</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25">
        <f>IF(AN8= "","",AN8)</f>
        <v>44118</v>
      </c>
      <c r="AN87" s="325"/>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25.7" customHeight="1">
      <c r="A89" s="35"/>
      <c r="B89" s="36"/>
      <c r="C89" s="30" t="s">
        <v>23</v>
      </c>
      <c r="D89" s="37"/>
      <c r="E89" s="37"/>
      <c r="F89" s="37"/>
      <c r="G89" s="37"/>
      <c r="H89" s="37"/>
      <c r="I89" s="37"/>
      <c r="J89" s="37"/>
      <c r="K89" s="37"/>
      <c r="L89" s="60" t="str">
        <f>IF(E11= "","",E11)</f>
        <v>Pardubický kraj</v>
      </c>
      <c r="M89" s="37"/>
      <c r="N89" s="37"/>
      <c r="O89" s="37"/>
      <c r="P89" s="37"/>
      <c r="Q89" s="37"/>
      <c r="R89" s="37"/>
      <c r="S89" s="37"/>
      <c r="T89" s="37"/>
      <c r="U89" s="37"/>
      <c r="V89" s="37"/>
      <c r="W89" s="37"/>
      <c r="X89" s="37"/>
      <c r="Y89" s="37"/>
      <c r="Z89" s="37"/>
      <c r="AA89" s="37"/>
      <c r="AB89" s="37"/>
      <c r="AC89" s="37"/>
      <c r="AD89" s="37"/>
      <c r="AE89" s="37"/>
      <c r="AF89" s="37"/>
      <c r="AG89" s="37"/>
      <c r="AH89" s="37"/>
      <c r="AI89" s="30" t="s">
        <v>29</v>
      </c>
      <c r="AJ89" s="37"/>
      <c r="AK89" s="37"/>
      <c r="AL89" s="37"/>
      <c r="AM89" s="326" t="str">
        <f>IF(E17="","",E17)</f>
        <v>Atelier Penta v.o.s., Mrštíkova 12, Jihlava</v>
      </c>
      <c r="AN89" s="327"/>
      <c r="AO89" s="327"/>
      <c r="AP89" s="327"/>
      <c r="AQ89" s="37"/>
      <c r="AR89" s="40"/>
      <c r="AS89" s="330" t="s">
        <v>55</v>
      </c>
      <c r="AT89" s="331"/>
      <c r="AU89" s="68"/>
      <c r="AV89" s="68"/>
      <c r="AW89" s="68"/>
      <c r="AX89" s="68"/>
      <c r="AY89" s="68"/>
      <c r="AZ89" s="68"/>
      <c r="BA89" s="68"/>
      <c r="BB89" s="68"/>
      <c r="BC89" s="68"/>
      <c r="BD89" s="69"/>
      <c r="BE89" s="35"/>
    </row>
    <row r="90" spans="1:91" s="2" customFormat="1" ht="15.2" customHeight="1">
      <c r="A90" s="35"/>
      <c r="B90" s="36"/>
      <c r="C90" s="30" t="s">
        <v>27</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32</v>
      </c>
      <c r="AJ90" s="37"/>
      <c r="AK90" s="37"/>
      <c r="AL90" s="37"/>
      <c r="AM90" s="326" t="str">
        <f>IF(E20="","",E20)</f>
        <v>Ing. Avuk</v>
      </c>
      <c r="AN90" s="327"/>
      <c r="AO90" s="327"/>
      <c r="AP90" s="327"/>
      <c r="AQ90" s="37"/>
      <c r="AR90" s="40"/>
      <c r="AS90" s="332"/>
      <c r="AT90" s="333"/>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34"/>
      <c r="AT91" s="335"/>
      <c r="AU91" s="72"/>
      <c r="AV91" s="72"/>
      <c r="AW91" s="72"/>
      <c r="AX91" s="72"/>
      <c r="AY91" s="72"/>
      <c r="AZ91" s="72"/>
      <c r="BA91" s="72"/>
      <c r="BB91" s="72"/>
      <c r="BC91" s="72"/>
      <c r="BD91" s="73"/>
      <c r="BE91" s="35"/>
    </row>
    <row r="92" spans="1:91" s="2" customFormat="1" ht="29.25" customHeight="1">
      <c r="A92" s="35"/>
      <c r="B92" s="36"/>
      <c r="C92" s="291" t="s">
        <v>56</v>
      </c>
      <c r="D92" s="292"/>
      <c r="E92" s="292"/>
      <c r="F92" s="292"/>
      <c r="G92" s="292"/>
      <c r="H92" s="74"/>
      <c r="I92" s="295" t="s">
        <v>57</v>
      </c>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321" t="s">
        <v>58</v>
      </c>
      <c r="AH92" s="292"/>
      <c r="AI92" s="292"/>
      <c r="AJ92" s="292"/>
      <c r="AK92" s="292"/>
      <c r="AL92" s="292"/>
      <c r="AM92" s="292"/>
      <c r="AN92" s="295" t="s">
        <v>59</v>
      </c>
      <c r="AO92" s="292"/>
      <c r="AP92" s="328"/>
      <c r="AQ92" s="75" t="s">
        <v>60</v>
      </c>
      <c r="AR92" s="40"/>
      <c r="AS92" s="76" t="s">
        <v>61</v>
      </c>
      <c r="AT92" s="77" t="s">
        <v>62</v>
      </c>
      <c r="AU92" s="77" t="s">
        <v>63</v>
      </c>
      <c r="AV92" s="77" t="s">
        <v>64</v>
      </c>
      <c r="AW92" s="77" t="s">
        <v>65</v>
      </c>
      <c r="AX92" s="77" t="s">
        <v>66</v>
      </c>
      <c r="AY92" s="77" t="s">
        <v>67</v>
      </c>
      <c r="AZ92" s="77" t="s">
        <v>68</v>
      </c>
      <c r="BA92" s="77" t="s">
        <v>69</v>
      </c>
      <c r="BB92" s="77" t="s">
        <v>70</v>
      </c>
      <c r="BC92" s="77" t="s">
        <v>71</v>
      </c>
      <c r="BD92" s="78" t="s">
        <v>72</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73</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98">
        <f>ROUND(AG95+SUM(AG111:AG113),2)</f>
        <v>0</v>
      </c>
      <c r="AH94" s="298"/>
      <c r="AI94" s="298"/>
      <c r="AJ94" s="298"/>
      <c r="AK94" s="298"/>
      <c r="AL94" s="298"/>
      <c r="AM94" s="298"/>
      <c r="AN94" s="336">
        <f t="shared" ref="AN94:AN113" si="0">SUM(AG94,AT94)</f>
        <v>0</v>
      </c>
      <c r="AO94" s="336"/>
      <c r="AP94" s="336"/>
      <c r="AQ94" s="86" t="s">
        <v>1</v>
      </c>
      <c r="AR94" s="87"/>
      <c r="AS94" s="88">
        <f>ROUND(AS95+SUM(AS111:AS113),2)</f>
        <v>0</v>
      </c>
      <c r="AT94" s="89">
        <f t="shared" ref="AT94:AT113" si="1">ROUND(SUM(AV94:AW94),2)</f>
        <v>0</v>
      </c>
      <c r="AU94" s="90">
        <f>ROUND(AU95+SUM(AU111:AU113),5)</f>
        <v>0</v>
      </c>
      <c r="AV94" s="89">
        <f>ROUND(AZ94*L29,2)</f>
        <v>0</v>
      </c>
      <c r="AW94" s="89">
        <f>ROUND(BA94*L30,2)</f>
        <v>0</v>
      </c>
      <c r="AX94" s="89">
        <f>ROUND(BB94*L29,2)</f>
        <v>0</v>
      </c>
      <c r="AY94" s="89">
        <f>ROUND(BC94*L30,2)</f>
        <v>0</v>
      </c>
      <c r="AZ94" s="89">
        <f>ROUND(AZ95+SUM(AZ111:AZ113),2)</f>
        <v>0</v>
      </c>
      <c r="BA94" s="89">
        <f>ROUND(BA95+SUM(BA111:BA113),2)</f>
        <v>0</v>
      </c>
      <c r="BB94" s="89">
        <f>ROUND(BB95+SUM(BB111:BB113),2)</f>
        <v>0</v>
      </c>
      <c r="BC94" s="89">
        <f>ROUND(BC95+SUM(BC111:BC113),2)</f>
        <v>0</v>
      </c>
      <c r="BD94" s="91">
        <f>ROUND(BD95+SUM(BD111:BD113),2)</f>
        <v>0</v>
      </c>
      <c r="BS94" s="92" t="s">
        <v>74</v>
      </c>
      <c r="BT94" s="92" t="s">
        <v>75</v>
      </c>
      <c r="BU94" s="93" t="s">
        <v>76</v>
      </c>
      <c r="BV94" s="92" t="s">
        <v>77</v>
      </c>
      <c r="BW94" s="92" t="s">
        <v>5</v>
      </c>
      <c r="BX94" s="92" t="s">
        <v>78</v>
      </c>
      <c r="CL94" s="92" t="s">
        <v>1</v>
      </c>
    </row>
    <row r="95" spans="1:91" s="7" customFormat="1" ht="16.5" customHeight="1">
      <c r="B95" s="94"/>
      <c r="C95" s="95"/>
      <c r="D95" s="293" t="s">
        <v>79</v>
      </c>
      <c r="E95" s="293"/>
      <c r="F95" s="293"/>
      <c r="G95" s="293"/>
      <c r="H95" s="293"/>
      <c r="I95" s="96"/>
      <c r="J95" s="293" t="s">
        <v>80</v>
      </c>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322">
        <f>ROUND(AG96+SUM(AG97:AG100)+SUM(AG103:AG110),2)</f>
        <v>0</v>
      </c>
      <c r="AH95" s="323"/>
      <c r="AI95" s="323"/>
      <c r="AJ95" s="323"/>
      <c r="AK95" s="323"/>
      <c r="AL95" s="323"/>
      <c r="AM95" s="323"/>
      <c r="AN95" s="329">
        <f t="shared" si="0"/>
        <v>0</v>
      </c>
      <c r="AO95" s="323"/>
      <c r="AP95" s="323"/>
      <c r="AQ95" s="97" t="s">
        <v>81</v>
      </c>
      <c r="AR95" s="98"/>
      <c r="AS95" s="99">
        <f>ROUND(AS96+SUM(AS97:AS100)+SUM(AS103:AS110),2)</f>
        <v>0</v>
      </c>
      <c r="AT95" s="100">
        <f t="shared" si="1"/>
        <v>0</v>
      </c>
      <c r="AU95" s="101">
        <f>ROUND(AU96+SUM(AU97:AU100)+SUM(AU103:AU110),5)</f>
        <v>0</v>
      </c>
      <c r="AV95" s="100">
        <f>ROUND(AZ95*L29,2)</f>
        <v>0</v>
      </c>
      <c r="AW95" s="100">
        <f>ROUND(BA95*L30,2)</f>
        <v>0</v>
      </c>
      <c r="AX95" s="100">
        <f>ROUND(BB95*L29,2)</f>
        <v>0</v>
      </c>
      <c r="AY95" s="100">
        <f>ROUND(BC95*L30,2)</f>
        <v>0</v>
      </c>
      <c r="AZ95" s="100">
        <f>ROUND(AZ96+SUM(AZ97:AZ100)+SUM(AZ103:AZ110),2)</f>
        <v>0</v>
      </c>
      <c r="BA95" s="100">
        <f>ROUND(BA96+SUM(BA97:BA100)+SUM(BA103:BA110),2)</f>
        <v>0</v>
      </c>
      <c r="BB95" s="100">
        <f>ROUND(BB96+SUM(BB97:BB100)+SUM(BB103:BB110),2)</f>
        <v>0</v>
      </c>
      <c r="BC95" s="100">
        <f>ROUND(BC96+SUM(BC97:BC100)+SUM(BC103:BC110),2)</f>
        <v>0</v>
      </c>
      <c r="BD95" s="102">
        <f>ROUND(BD96+SUM(BD97:BD100)+SUM(BD103:BD110),2)</f>
        <v>0</v>
      </c>
      <c r="BS95" s="103" t="s">
        <v>74</v>
      </c>
      <c r="BT95" s="103" t="s">
        <v>82</v>
      </c>
      <c r="BU95" s="103" t="s">
        <v>76</v>
      </c>
      <c r="BV95" s="103" t="s">
        <v>77</v>
      </c>
      <c r="BW95" s="103" t="s">
        <v>83</v>
      </c>
      <c r="BX95" s="103" t="s">
        <v>5</v>
      </c>
      <c r="CL95" s="103" t="s">
        <v>1</v>
      </c>
      <c r="CM95" s="103" t="s">
        <v>84</v>
      </c>
    </row>
    <row r="96" spans="1:91" s="4" customFormat="1" ht="16.5" customHeight="1">
      <c r="A96" s="104" t="s">
        <v>85</v>
      </c>
      <c r="B96" s="59"/>
      <c r="C96" s="105"/>
      <c r="D96" s="105"/>
      <c r="E96" s="294" t="s">
        <v>86</v>
      </c>
      <c r="F96" s="294"/>
      <c r="G96" s="294"/>
      <c r="H96" s="294"/>
      <c r="I96" s="294"/>
      <c r="J96" s="105"/>
      <c r="K96" s="294" t="s">
        <v>87</v>
      </c>
      <c r="L96" s="294"/>
      <c r="M96" s="294"/>
      <c r="N96" s="294"/>
      <c r="O96" s="294"/>
      <c r="P96" s="294"/>
      <c r="Q96" s="294"/>
      <c r="R96" s="294"/>
      <c r="S96" s="294"/>
      <c r="T96" s="294"/>
      <c r="U96" s="294"/>
      <c r="V96" s="294"/>
      <c r="W96" s="294"/>
      <c r="X96" s="294"/>
      <c r="Y96" s="294"/>
      <c r="Z96" s="294"/>
      <c r="AA96" s="294"/>
      <c r="AB96" s="294"/>
      <c r="AC96" s="294"/>
      <c r="AD96" s="294"/>
      <c r="AE96" s="294"/>
      <c r="AF96" s="294"/>
      <c r="AG96" s="319">
        <f>'D1_01_1 - Stavební'!J32</f>
        <v>0</v>
      </c>
      <c r="AH96" s="320"/>
      <c r="AI96" s="320"/>
      <c r="AJ96" s="320"/>
      <c r="AK96" s="320"/>
      <c r="AL96" s="320"/>
      <c r="AM96" s="320"/>
      <c r="AN96" s="319">
        <f t="shared" si="0"/>
        <v>0</v>
      </c>
      <c r="AO96" s="320"/>
      <c r="AP96" s="320"/>
      <c r="AQ96" s="106" t="s">
        <v>88</v>
      </c>
      <c r="AR96" s="61"/>
      <c r="AS96" s="107">
        <v>0</v>
      </c>
      <c r="AT96" s="108">
        <f t="shared" si="1"/>
        <v>0</v>
      </c>
      <c r="AU96" s="109">
        <f>'D1_01_1 - Stavební'!P154</f>
        <v>0</v>
      </c>
      <c r="AV96" s="108">
        <f>'D1_01_1 - Stavební'!J35</f>
        <v>0</v>
      </c>
      <c r="AW96" s="108">
        <f>'D1_01_1 - Stavební'!J36</f>
        <v>0</v>
      </c>
      <c r="AX96" s="108">
        <f>'D1_01_1 - Stavební'!J37</f>
        <v>0</v>
      </c>
      <c r="AY96" s="108">
        <f>'D1_01_1 - Stavební'!J38</f>
        <v>0</v>
      </c>
      <c r="AZ96" s="108">
        <f>'D1_01_1 - Stavební'!F35</f>
        <v>0</v>
      </c>
      <c r="BA96" s="108">
        <f>'D1_01_1 - Stavební'!F36</f>
        <v>0</v>
      </c>
      <c r="BB96" s="108">
        <f>'D1_01_1 - Stavební'!F37</f>
        <v>0</v>
      </c>
      <c r="BC96" s="108">
        <f>'D1_01_1 - Stavební'!F38</f>
        <v>0</v>
      </c>
      <c r="BD96" s="110">
        <f>'D1_01_1 - Stavební'!F39</f>
        <v>0</v>
      </c>
      <c r="BT96" s="111" t="s">
        <v>84</v>
      </c>
      <c r="BV96" s="111" t="s">
        <v>77</v>
      </c>
      <c r="BW96" s="111" t="s">
        <v>89</v>
      </c>
      <c r="BX96" s="111" t="s">
        <v>83</v>
      </c>
      <c r="CL96" s="111" t="s">
        <v>1</v>
      </c>
    </row>
    <row r="97" spans="1:91" s="4" customFormat="1" ht="16.5" customHeight="1">
      <c r="A97" s="104" t="s">
        <v>85</v>
      </c>
      <c r="B97" s="59"/>
      <c r="C97" s="105"/>
      <c r="D97" s="105"/>
      <c r="E97" s="294" t="s">
        <v>90</v>
      </c>
      <c r="F97" s="294"/>
      <c r="G97" s="294"/>
      <c r="H97" s="294"/>
      <c r="I97" s="294"/>
      <c r="J97" s="105"/>
      <c r="K97" s="294" t="s">
        <v>91</v>
      </c>
      <c r="L97" s="294"/>
      <c r="M97" s="294"/>
      <c r="N97" s="294"/>
      <c r="O97" s="294"/>
      <c r="P97" s="294"/>
      <c r="Q97" s="294"/>
      <c r="R97" s="294"/>
      <c r="S97" s="294"/>
      <c r="T97" s="294"/>
      <c r="U97" s="294"/>
      <c r="V97" s="294"/>
      <c r="W97" s="294"/>
      <c r="X97" s="294"/>
      <c r="Y97" s="294"/>
      <c r="Z97" s="294"/>
      <c r="AA97" s="294"/>
      <c r="AB97" s="294"/>
      <c r="AC97" s="294"/>
      <c r="AD97" s="294"/>
      <c r="AE97" s="294"/>
      <c r="AF97" s="294"/>
      <c r="AG97" s="319">
        <f>'D1_01_3 - Požárně bezpečn...'!J32</f>
        <v>0</v>
      </c>
      <c r="AH97" s="320"/>
      <c r="AI97" s="320"/>
      <c r="AJ97" s="320"/>
      <c r="AK97" s="320"/>
      <c r="AL97" s="320"/>
      <c r="AM97" s="320"/>
      <c r="AN97" s="319">
        <f t="shared" si="0"/>
        <v>0</v>
      </c>
      <c r="AO97" s="320"/>
      <c r="AP97" s="320"/>
      <c r="AQ97" s="106" t="s">
        <v>88</v>
      </c>
      <c r="AR97" s="61"/>
      <c r="AS97" s="107">
        <v>0</v>
      </c>
      <c r="AT97" s="108">
        <f t="shared" si="1"/>
        <v>0</v>
      </c>
      <c r="AU97" s="109">
        <f>'D1_01_3 - Požárně bezpečn...'!P124</f>
        <v>0</v>
      </c>
      <c r="AV97" s="108">
        <f>'D1_01_3 - Požárně bezpečn...'!J35</f>
        <v>0</v>
      </c>
      <c r="AW97" s="108">
        <f>'D1_01_3 - Požárně bezpečn...'!J36</f>
        <v>0</v>
      </c>
      <c r="AX97" s="108">
        <f>'D1_01_3 - Požárně bezpečn...'!J37</f>
        <v>0</v>
      </c>
      <c r="AY97" s="108">
        <f>'D1_01_3 - Požárně bezpečn...'!J38</f>
        <v>0</v>
      </c>
      <c r="AZ97" s="108">
        <f>'D1_01_3 - Požárně bezpečn...'!F35</f>
        <v>0</v>
      </c>
      <c r="BA97" s="108">
        <f>'D1_01_3 - Požárně bezpečn...'!F36</f>
        <v>0</v>
      </c>
      <c r="BB97" s="108">
        <f>'D1_01_3 - Požárně bezpečn...'!F37</f>
        <v>0</v>
      </c>
      <c r="BC97" s="108">
        <f>'D1_01_3 - Požárně bezpečn...'!F38</f>
        <v>0</v>
      </c>
      <c r="BD97" s="110">
        <f>'D1_01_3 - Požárně bezpečn...'!F39</f>
        <v>0</v>
      </c>
      <c r="BT97" s="111" t="s">
        <v>84</v>
      </c>
      <c r="BV97" s="111" t="s">
        <v>77</v>
      </c>
      <c r="BW97" s="111" t="s">
        <v>92</v>
      </c>
      <c r="BX97" s="111" t="s">
        <v>83</v>
      </c>
      <c r="CL97" s="111" t="s">
        <v>1</v>
      </c>
    </row>
    <row r="98" spans="1:91" s="4" customFormat="1" ht="23.25" customHeight="1">
      <c r="A98" s="104" t="s">
        <v>85</v>
      </c>
      <c r="B98" s="59"/>
      <c r="C98" s="105"/>
      <c r="D98" s="105"/>
      <c r="E98" s="294" t="s">
        <v>93</v>
      </c>
      <c r="F98" s="294"/>
      <c r="G98" s="294"/>
      <c r="H98" s="294"/>
      <c r="I98" s="294"/>
      <c r="J98" s="105"/>
      <c r="K98" s="294" t="s">
        <v>94</v>
      </c>
      <c r="L98" s="294"/>
      <c r="M98" s="294"/>
      <c r="N98" s="294"/>
      <c r="O98" s="294"/>
      <c r="P98" s="294"/>
      <c r="Q98" s="294"/>
      <c r="R98" s="294"/>
      <c r="S98" s="294"/>
      <c r="T98" s="294"/>
      <c r="U98" s="294"/>
      <c r="V98" s="294"/>
      <c r="W98" s="294"/>
      <c r="X98" s="294"/>
      <c r="Y98" s="294"/>
      <c r="Z98" s="294"/>
      <c r="AA98" s="294"/>
      <c r="AB98" s="294"/>
      <c r="AC98" s="294"/>
      <c r="AD98" s="294"/>
      <c r="AE98" s="294"/>
      <c r="AF98" s="294"/>
      <c r="AG98" s="319">
        <f>'D1_01_4a1 - Vytápění'!J32</f>
        <v>0</v>
      </c>
      <c r="AH98" s="320"/>
      <c r="AI98" s="320"/>
      <c r="AJ98" s="320"/>
      <c r="AK98" s="320"/>
      <c r="AL98" s="320"/>
      <c r="AM98" s="320"/>
      <c r="AN98" s="319">
        <f t="shared" si="0"/>
        <v>0</v>
      </c>
      <c r="AO98" s="320"/>
      <c r="AP98" s="320"/>
      <c r="AQ98" s="106" t="s">
        <v>88</v>
      </c>
      <c r="AR98" s="61"/>
      <c r="AS98" s="107">
        <v>0</v>
      </c>
      <c r="AT98" s="108">
        <f t="shared" si="1"/>
        <v>0</v>
      </c>
      <c r="AU98" s="109">
        <f>'D1_01_4a1 - Vytápění'!P130</f>
        <v>0</v>
      </c>
      <c r="AV98" s="108">
        <f>'D1_01_4a1 - Vytápění'!J35</f>
        <v>0</v>
      </c>
      <c r="AW98" s="108">
        <f>'D1_01_4a1 - Vytápění'!J36</f>
        <v>0</v>
      </c>
      <c r="AX98" s="108">
        <f>'D1_01_4a1 - Vytápění'!J37</f>
        <v>0</v>
      </c>
      <c r="AY98" s="108">
        <f>'D1_01_4a1 - Vytápění'!J38</f>
        <v>0</v>
      </c>
      <c r="AZ98" s="108">
        <f>'D1_01_4a1 - Vytápění'!F35</f>
        <v>0</v>
      </c>
      <c r="BA98" s="108">
        <f>'D1_01_4a1 - Vytápění'!F36</f>
        <v>0</v>
      </c>
      <c r="BB98" s="108">
        <f>'D1_01_4a1 - Vytápění'!F37</f>
        <v>0</v>
      </c>
      <c r="BC98" s="108">
        <f>'D1_01_4a1 - Vytápění'!F38</f>
        <v>0</v>
      </c>
      <c r="BD98" s="110">
        <f>'D1_01_4a1 - Vytápění'!F39</f>
        <v>0</v>
      </c>
      <c r="BT98" s="111" t="s">
        <v>84</v>
      </c>
      <c r="BV98" s="111" t="s">
        <v>77</v>
      </c>
      <c r="BW98" s="111" t="s">
        <v>95</v>
      </c>
      <c r="BX98" s="111" t="s">
        <v>83</v>
      </c>
      <c r="CL98" s="111" t="s">
        <v>1</v>
      </c>
    </row>
    <row r="99" spans="1:91" s="4" customFormat="1" ht="23.25" customHeight="1">
      <c r="A99" s="104" t="s">
        <v>85</v>
      </c>
      <c r="B99" s="59"/>
      <c r="C99" s="105"/>
      <c r="D99" s="105"/>
      <c r="E99" s="294" t="s">
        <v>96</v>
      </c>
      <c r="F99" s="294"/>
      <c r="G99" s="294"/>
      <c r="H99" s="294"/>
      <c r="I99" s="294"/>
      <c r="J99" s="105"/>
      <c r="K99" s="294" t="s">
        <v>97</v>
      </c>
      <c r="L99" s="294"/>
      <c r="M99" s="294"/>
      <c r="N99" s="294"/>
      <c r="O99" s="294"/>
      <c r="P99" s="294"/>
      <c r="Q99" s="294"/>
      <c r="R99" s="294"/>
      <c r="S99" s="294"/>
      <c r="T99" s="294"/>
      <c r="U99" s="294"/>
      <c r="V99" s="294"/>
      <c r="W99" s="294"/>
      <c r="X99" s="294"/>
      <c r="Y99" s="294"/>
      <c r="Z99" s="294"/>
      <c r="AA99" s="294"/>
      <c r="AB99" s="294"/>
      <c r="AC99" s="294"/>
      <c r="AD99" s="294"/>
      <c r="AE99" s="294"/>
      <c r="AF99" s="294"/>
      <c r="AG99" s="319">
        <f>'D1_01_4b1 - Chlazení'!J32</f>
        <v>0</v>
      </c>
      <c r="AH99" s="320"/>
      <c r="AI99" s="320"/>
      <c r="AJ99" s="320"/>
      <c r="AK99" s="320"/>
      <c r="AL99" s="320"/>
      <c r="AM99" s="320"/>
      <c r="AN99" s="319">
        <f t="shared" si="0"/>
        <v>0</v>
      </c>
      <c r="AO99" s="320"/>
      <c r="AP99" s="320"/>
      <c r="AQ99" s="106" t="s">
        <v>88</v>
      </c>
      <c r="AR99" s="61"/>
      <c r="AS99" s="107">
        <v>0</v>
      </c>
      <c r="AT99" s="108">
        <f t="shared" si="1"/>
        <v>0</v>
      </c>
      <c r="AU99" s="109">
        <f>'D1_01_4b1 - Chlazení'!P134</f>
        <v>0</v>
      </c>
      <c r="AV99" s="108">
        <f>'D1_01_4b1 - Chlazení'!J35</f>
        <v>0</v>
      </c>
      <c r="AW99" s="108">
        <f>'D1_01_4b1 - Chlazení'!J36</f>
        <v>0</v>
      </c>
      <c r="AX99" s="108">
        <f>'D1_01_4b1 - Chlazení'!J37</f>
        <v>0</v>
      </c>
      <c r="AY99" s="108">
        <f>'D1_01_4b1 - Chlazení'!J38</f>
        <v>0</v>
      </c>
      <c r="AZ99" s="108">
        <f>'D1_01_4b1 - Chlazení'!F35</f>
        <v>0</v>
      </c>
      <c r="BA99" s="108">
        <f>'D1_01_4b1 - Chlazení'!F36</f>
        <v>0</v>
      </c>
      <c r="BB99" s="108">
        <f>'D1_01_4b1 - Chlazení'!F37</f>
        <v>0</v>
      </c>
      <c r="BC99" s="108">
        <f>'D1_01_4b1 - Chlazení'!F38</f>
        <v>0</v>
      </c>
      <c r="BD99" s="110">
        <f>'D1_01_4b1 - Chlazení'!F39</f>
        <v>0</v>
      </c>
      <c r="BT99" s="111" t="s">
        <v>84</v>
      </c>
      <c r="BV99" s="111" t="s">
        <v>77</v>
      </c>
      <c r="BW99" s="111" t="s">
        <v>98</v>
      </c>
      <c r="BX99" s="111" t="s">
        <v>83</v>
      </c>
      <c r="CL99" s="111" t="s">
        <v>1</v>
      </c>
    </row>
    <row r="100" spans="1:91" s="4" customFormat="1" ht="16.5" customHeight="1">
      <c r="B100" s="59"/>
      <c r="C100" s="105"/>
      <c r="D100" s="105"/>
      <c r="E100" s="294" t="s">
        <v>99</v>
      </c>
      <c r="F100" s="294"/>
      <c r="G100" s="294"/>
      <c r="H100" s="294"/>
      <c r="I100" s="294"/>
      <c r="J100" s="105"/>
      <c r="K100" s="294" t="s">
        <v>100</v>
      </c>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324">
        <f>ROUND(SUM(AG101:AG102),2)</f>
        <v>0</v>
      </c>
      <c r="AH100" s="320"/>
      <c r="AI100" s="320"/>
      <c r="AJ100" s="320"/>
      <c r="AK100" s="320"/>
      <c r="AL100" s="320"/>
      <c r="AM100" s="320"/>
      <c r="AN100" s="319">
        <f t="shared" si="0"/>
        <v>0</v>
      </c>
      <c r="AO100" s="320"/>
      <c r="AP100" s="320"/>
      <c r="AQ100" s="106" t="s">
        <v>88</v>
      </c>
      <c r="AR100" s="61"/>
      <c r="AS100" s="107">
        <f>ROUND(SUM(AS101:AS102),2)</f>
        <v>0</v>
      </c>
      <c r="AT100" s="108">
        <f t="shared" si="1"/>
        <v>0</v>
      </c>
      <c r="AU100" s="109">
        <f>ROUND(SUM(AU101:AU102),5)</f>
        <v>0</v>
      </c>
      <c r="AV100" s="108">
        <f>ROUND(AZ100*L29,2)</f>
        <v>0</v>
      </c>
      <c r="AW100" s="108">
        <f>ROUND(BA100*L30,2)</f>
        <v>0</v>
      </c>
      <c r="AX100" s="108">
        <f>ROUND(BB100*L29,2)</f>
        <v>0</v>
      </c>
      <c r="AY100" s="108">
        <f>ROUND(BC100*L30,2)</f>
        <v>0</v>
      </c>
      <c r="AZ100" s="108">
        <f>ROUND(SUM(AZ101:AZ102),2)</f>
        <v>0</v>
      </c>
      <c r="BA100" s="108">
        <f>ROUND(SUM(BA101:BA102),2)</f>
        <v>0</v>
      </c>
      <c r="BB100" s="108">
        <f>ROUND(SUM(BB101:BB102),2)</f>
        <v>0</v>
      </c>
      <c r="BC100" s="108">
        <f>ROUND(SUM(BC101:BC102),2)</f>
        <v>0</v>
      </c>
      <c r="BD100" s="110">
        <f>ROUND(SUM(BD101:BD102),2)</f>
        <v>0</v>
      </c>
      <c r="BS100" s="111" t="s">
        <v>74</v>
      </c>
      <c r="BT100" s="111" t="s">
        <v>84</v>
      </c>
      <c r="BU100" s="111" t="s">
        <v>76</v>
      </c>
      <c r="BV100" s="111" t="s">
        <v>77</v>
      </c>
      <c r="BW100" s="111" t="s">
        <v>101</v>
      </c>
      <c r="BX100" s="111" t="s">
        <v>83</v>
      </c>
      <c r="CL100" s="111" t="s">
        <v>1</v>
      </c>
    </row>
    <row r="101" spans="1:91" s="4" customFormat="1" ht="23.25" customHeight="1">
      <c r="A101" s="104" t="s">
        <v>85</v>
      </c>
      <c r="B101" s="59"/>
      <c r="C101" s="105"/>
      <c r="D101" s="105"/>
      <c r="E101" s="105"/>
      <c r="F101" s="294" t="s">
        <v>102</v>
      </c>
      <c r="G101" s="294"/>
      <c r="H101" s="294"/>
      <c r="I101" s="294"/>
      <c r="J101" s="294"/>
      <c r="K101" s="105"/>
      <c r="L101" s="294" t="s">
        <v>103</v>
      </c>
      <c r="M101" s="294"/>
      <c r="N101" s="294"/>
      <c r="O101" s="294"/>
      <c r="P101" s="294"/>
      <c r="Q101" s="294"/>
      <c r="R101" s="294"/>
      <c r="S101" s="294"/>
      <c r="T101" s="294"/>
      <c r="U101" s="294"/>
      <c r="V101" s="294"/>
      <c r="W101" s="294"/>
      <c r="X101" s="294"/>
      <c r="Y101" s="294"/>
      <c r="Z101" s="294"/>
      <c r="AA101" s="294"/>
      <c r="AB101" s="294"/>
      <c r="AC101" s="294"/>
      <c r="AD101" s="294"/>
      <c r="AE101" s="294"/>
      <c r="AF101" s="294"/>
      <c r="AG101" s="319">
        <f>'D1_01_4c1 - Vzduchotechni...'!J34</f>
        <v>0</v>
      </c>
      <c r="AH101" s="320"/>
      <c r="AI101" s="320"/>
      <c r="AJ101" s="320"/>
      <c r="AK101" s="320"/>
      <c r="AL101" s="320"/>
      <c r="AM101" s="320"/>
      <c r="AN101" s="319">
        <f t="shared" si="0"/>
        <v>0</v>
      </c>
      <c r="AO101" s="320"/>
      <c r="AP101" s="320"/>
      <c r="AQ101" s="106" t="s">
        <v>88</v>
      </c>
      <c r="AR101" s="61"/>
      <c r="AS101" s="107">
        <v>0</v>
      </c>
      <c r="AT101" s="108">
        <f t="shared" si="1"/>
        <v>0</v>
      </c>
      <c r="AU101" s="109">
        <f>'D1_01_4c1 - Vzduchotechni...'!P132</f>
        <v>0</v>
      </c>
      <c r="AV101" s="108">
        <f>'D1_01_4c1 - Vzduchotechni...'!J37</f>
        <v>0</v>
      </c>
      <c r="AW101" s="108">
        <f>'D1_01_4c1 - Vzduchotechni...'!J38</f>
        <v>0</v>
      </c>
      <c r="AX101" s="108">
        <f>'D1_01_4c1 - Vzduchotechni...'!J39</f>
        <v>0</v>
      </c>
      <c r="AY101" s="108">
        <f>'D1_01_4c1 - Vzduchotechni...'!J40</f>
        <v>0</v>
      </c>
      <c r="AZ101" s="108">
        <f>'D1_01_4c1 - Vzduchotechni...'!F37</f>
        <v>0</v>
      </c>
      <c r="BA101" s="108">
        <f>'D1_01_4c1 - Vzduchotechni...'!F38</f>
        <v>0</v>
      </c>
      <c r="BB101" s="108">
        <f>'D1_01_4c1 - Vzduchotechni...'!F39</f>
        <v>0</v>
      </c>
      <c r="BC101" s="108">
        <f>'D1_01_4c1 - Vzduchotechni...'!F40</f>
        <v>0</v>
      </c>
      <c r="BD101" s="110">
        <f>'D1_01_4c1 - Vzduchotechni...'!F41</f>
        <v>0</v>
      </c>
      <c r="BT101" s="111" t="s">
        <v>104</v>
      </c>
      <c r="BV101" s="111" t="s">
        <v>77</v>
      </c>
      <c r="BW101" s="111" t="s">
        <v>105</v>
      </c>
      <c r="BX101" s="111" t="s">
        <v>101</v>
      </c>
      <c r="CL101" s="111" t="s">
        <v>1</v>
      </c>
    </row>
    <row r="102" spans="1:91" s="4" customFormat="1" ht="23.25" customHeight="1">
      <c r="A102" s="104" t="s">
        <v>85</v>
      </c>
      <c r="B102" s="59"/>
      <c r="C102" s="105"/>
      <c r="D102" s="105"/>
      <c r="E102" s="105"/>
      <c r="F102" s="294" t="s">
        <v>106</v>
      </c>
      <c r="G102" s="294"/>
      <c r="H102" s="294"/>
      <c r="I102" s="294"/>
      <c r="J102" s="294"/>
      <c r="K102" s="105"/>
      <c r="L102" s="294" t="s">
        <v>107</v>
      </c>
      <c r="M102" s="294"/>
      <c r="N102" s="294"/>
      <c r="O102" s="294"/>
      <c r="P102" s="294"/>
      <c r="Q102" s="294"/>
      <c r="R102" s="294"/>
      <c r="S102" s="294"/>
      <c r="T102" s="294"/>
      <c r="U102" s="294"/>
      <c r="V102" s="294"/>
      <c r="W102" s="294"/>
      <c r="X102" s="294"/>
      <c r="Y102" s="294"/>
      <c r="Z102" s="294"/>
      <c r="AA102" s="294"/>
      <c r="AB102" s="294"/>
      <c r="AC102" s="294"/>
      <c r="AD102" s="294"/>
      <c r="AE102" s="294"/>
      <c r="AF102" s="294"/>
      <c r="AG102" s="319">
        <f>'D1_01_4c2 - Vzduchotechni...'!J34</f>
        <v>0</v>
      </c>
      <c r="AH102" s="320"/>
      <c r="AI102" s="320"/>
      <c r="AJ102" s="320"/>
      <c r="AK102" s="320"/>
      <c r="AL102" s="320"/>
      <c r="AM102" s="320"/>
      <c r="AN102" s="319">
        <f t="shared" si="0"/>
        <v>0</v>
      </c>
      <c r="AO102" s="320"/>
      <c r="AP102" s="320"/>
      <c r="AQ102" s="106" t="s">
        <v>88</v>
      </c>
      <c r="AR102" s="61"/>
      <c r="AS102" s="107">
        <v>0</v>
      </c>
      <c r="AT102" s="108">
        <f t="shared" si="1"/>
        <v>0</v>
      </c>
      <c r="AU102" s="109">
        <f>'D1_01_4c2 - Vzduchotechni...'!P148</f>
        <v>0</v>
      </c>
      <c r="AV102" s="108">
        <f>'D1_01_4c2 - Vzduchotechni...'!J37</f>
        <v>0</v>
      </c>
      <c r="AW102" s="108">
        <f>'D1_01_4c2 - Vzduchotechni...'!J38</f>
        <v>0</v>
      </c>
      <c r="AX102" s="108">
        <f>'D1_01_4c2 - Vzduchotechni...'!J39</f>
        <v>0</v>
      </c>
      <c r="AY102" s="108">
        <f>'D1_01_4c2 - Vzduchotechni...'!J40</f>
        <v>0</v>
      </c>
      <c r="AZ102" s="108">
        <f>'D1_01_4c2 - Vzduchotechni...'!F37</f>
        <v>0</v>
      </c>
      <c r="BA102" s="108">
        <f>'D1_01_4c2 - Vzduchotechni...'!F38</f>
        <v>0</v>
      </c>
      <c r="BB102" s="108">
        <f>'D1_01_4c2 - Vzduchotechni...'!F39</f>
        <v>0</v>
      </c>
      <c r="BC102" s="108">
        <f>'D1_01_4c2 - Vzduchotechni...'!F40</f>
        <v>0</v>
      </c>
      <c r="BD102" s="110">
        <f>'D1_01_4c2 - Vzduchotechni...'!F41</f>
        <v>0</v>
      </c>
      <c r="BT102" s="111" t="s">
        <v>104</v>
      </c>
      <c r="BV102" s="111" t="s">
        <v>77</v>
      </c>
      <c r="BW102" s="111" t="s">
        <v>108</v>
      </c>
      <c r="BX102" s="111" t="s">
        <v>101</v>
      </c>
      <c r="CL102" s="111" t="s">
        <v>1</v>
      </c>
    </row>
    <row r="103" spans="1:91" s="4" customFormat="1" ht="16.5" customHeight="1">
      <c r="A103" s="104" t="s">
        <v>85</v>
      </c>
      <c r="B103" s="59"/>
      <c r="C103" s="105"/>
      <c r="D103" s="105"/>
      <c r="E103" s="294" t="s">
        <v>109</v>
      </c>
      <c r="F103" s="294"/>
      <c r="G103" s="294"/>
      <c r="H103" s="294"/>
      <c r="I103" s="294"/>
      <c r="J103" s="105"/>
      <c r="K103" s="294" t="s">
        <v>110</v>
      </c>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319">
        <f>'D1_01_4d - Měření a regulace'!J32</f>
        <v>0</v>
      </c>
      <c r="AH103" s="320"/>
      <c r="AI103" s="320"/>
      <c r="AJ103" s="320"/>
      <c r="AK103" s="320"/>
      <c r="AL103" s="320"/>
      <c r="AM103" s="320"/>
      <c r="AN103" s="319">
        <f t="shared" si="0"/>
        <v>0</v>
      </c>
      <c r="AO103" s="320"/>
      <c r="AP103" s="320"/>
      <c r="AQ103" s="106" t="s">
        <v>88</v>
      </c>
      <c r="AR103" s="61"/>
      <c r="AS103" s="107">
        <v>0</v>
      </c>
      <c r="AT103" s="108">
        <f t="shared" si="1"/>
        <v>0</v>
      </c>
      <c r="AU103" s="109">
        <f>'D1_01_4d - Měření a regulace'!P130</f>
        <v>0</v>
      </c>
      <c r="AV103" s="108">
        <f>'D1_01_4d - Měření a regulace'!J35</f>
        <v>0</v>
      </c>
      <c r="AW103" s="108">
        <f>'D1_01_4d - Měření a regulace'!J36</f>
        <v>0</v>
      </c>
      <c r="AX103" s="108">
        <f>'D1_01_4d - Měření a regulace'!J37</f>
        <v>0</v>
      </c>
      <c r="AY103" s="108">
        <f>'D1_01_4d - Měření a regulace'!J38</f>
        <v>0</v>
      </c>
      <c r="AZ103" s="108">
        <f>'D1_01_4d - Měření a regulace'!F35</f>
        <v>0</v>
      </c>
      <c r="BA103" s="108">
        <f>'D1_01_4d - Měření a regulace'!F36</f>
        <v>0</v>
      </c>
      <c r="BB103" s="108">
        <f>'D1_01_4d - Měření a regulace'!F37</f>
        <v>0</v>
      </c>
      <c r="BC103" s="108">
        <f>'D1_01_4d - Měření a regulace'!F38</f>
        <v>0</v>
      </c>
      <c r="BD103" s="110">
        <f>'D1_01_4d - Měření a regulace'!F39</f>
        <v>0</v>
      </c>
      <c r="BT103" s="111" t="s">
        <v>84</v>
      </c>
      <c r="BV103" s="111" t="s">
        <v>77</v>
      </c>
      <c r="BW103" s="111" t="s">
        <v>111</v>
      </c>
      <c r="BX103" s="111" t="s">
        <v>83</v>
      </c>
      <c r="CL103" s="111" t="s">
        <v>1</v>
      </c>
    </row>
    <row r="104" spans="1:91" s="4" customFormat="1" ht="23.25" customHeight="1">
      <c r="A104" s="104" t="s">
        <v>85</v>
      </c>
      <c r="B104" s="59"/>
      <c r="C104" s="105"/>
      <c r="D104" s="105"/>
      <c r="E104" s="294" t="s">
        <v>112</v>
      </c>
      <c r="F104" s="294"/>
      <c r="G104" s="294"/>
      <c r="H104" s="294"/>
      <c r="I104" s="294"/>
      <c r="J104" s="105"/>
      <c r="K104" s="294" t="s">
        <v>113</v>
      </c>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319">
        <f>'D1_01_4e-D07 - Zdravotně ...'!J32</f>
        <v>0</v>
      </c>
      <c r="AH104" s="320"/>
      <c r="AI104" s="320"/>
      <c r="AJ104" s="320"/>
      <c r="AK104" s="320"/>
      <c r="AL104" s="320"/>
      <c r="AM104" s="320"/>
      <c r="AN104" s="319">
        <f t="shared" si="0"/>
        <v>0</v>
      </c>
      <c r="AO104" s="320"/>
      <c r="AP104" s="320"/>
      <c r="AQ104" s="106" t="s">
        <v>88</v>
      </c>
      <c r="AR104" s="61"/>
      <c r="AS104" s="107">
        <v>0</v>
      </c>
      <c r="AT104" s="108">
        <f t="shared" si="1"/>
        <v>0</v>
      </c>
      <c r="AU104" s="109">
        <f>'D1_01_4e-D07 - Zdravotně ...'!P127</f>
        <v>0</v>
      </c>
      <c r="AV104" s="108">
        <f>'D1_01_4e-D07 - Zdravotně ...'!J35</f>
        <v>0</v>
      </c>
      <c r="AW104" s="108">
        <f>'D1_01_4e-D07 - Zdravotně ...'!J36</f>
        <v>0</v>
      </c>
      <c r="AX104" s="108">
        <f>'D1_01_4e-D07 - Zdravotně ...'!J37</f>
        <v>0</v>
      </c>
      <c r="AY104" s="108">
        <f>'D1_01_4e-D07 - Zdravotně ...'!J38</f>
        <v>0</v>
      </c>
      <c r="AZ104" s="108">
        <f>'D1_01_4e-D07 - Zdravotně ...'!F35</f>
        <v>0</v>
      </c>
      <c r="BA104" s="108">
        <f>'D1_01_4e-D07 - Zdravotně ...'!F36</f>
        <v>0</v>
      </c>
      <c r="BB104" s="108">
        <f>'D1_01_4e-D07 - Zdravotně ...'!F37</f>
        <v>0</v>
      </c>
      <c r="BC104" s="108">
        <f>'D1_01_4e-D07 - Zdravotně ...'!F38</f>
        <v>0</v>
      </c>
      <c r="BD104" s="110">
        <f>'D1_01_4e-D07 - Zdravotně ...'!F39</f>
        <v>0</v>
      </c>
      <c r="BT104" s="111" t="s">
        <v>84</v>
      </c>
      <c r="BV104" s="111" t="s">
        <v>77</v>
      </c>
      <c r="BW104" s="111" t="s">
        <v>114</v>
      </c>
      <c r="BX104" s="111" t="s">
        <v>83</v>
      </c>
      <c r="CL104" s="111" t="s">
        <v>1</v>
      </c>
    </row>
    <row r="105" spans="1:91" s="4" customFormat="1" ht="23.25" customHeight="1">
      <c r="A105" s="104" t="s">
        <v>85</v>
      </c>
      <c r="B105" s="59"/>
      <c r="C105" s="105"/>
      <c r="D105" s="105"/>
      <c r="E105" s="294" t="s">
        <v>115</v>
      </c>
      <c r="F105" s="294"/>
      <c r="G105" s="294"/>
      <c r="H105" s="294"/>
      <c r="I105" s="294"/>
      <c r="J105" s="105"/>
      <c r="K105" s="294" t="s">
        <v>116</v>
      </c>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319">
        <f>'D1_01_4g1 - Silnoproudá e...'!J32</f>
        <v>0</v>
      </c>
      <c r="AH105" s="320"/>
      <c r="AI105" s="320"/>
      <c r="AJ105" s="320"/>
      <c r="AK105" s="320"/>
      <c r="AL105" s="320"/>
      <c r="AM105" s="320"/>
      <c r="AN105" s="319">
        <f t="shared" si="0"/>
        <v>0</v>
      </c>
      <c r="AO105" s="320"/>
      <c r="AP105" s="320"/>
      <c r="AQ105" s="106" t="s">
        <v>88</v>
      </c>
      <c r="AR105" s="61"/>
      <c r="AS105" s="107">
        <v>0</v>
      </c>
      <c r="AT105" s="108">
        <f t="shared" si="1"/>
        <v>0</v>
      </c>
      <c r="AU105" s="109">
        <f>'D1_01_4g1 - Silnoproudá e...'!P137</f>
        <v>0</v>
      </c>
      <c r="AV105" s="108">
        <f>'D1_01_4g1 - Silnoproudá e...'!J35</f>
        <v>0</v>
      </c>
      <c r="AW105" s="108">
        <f>'D1_01_4g1 - Silnoproudá e...'!J36</f>
        <v>0</v>
      </c>
      <c r="AX105" s="108">
        <f>'D1_01_4g1 - Silnoproudá e...'!J37</f>
        <v>0</v>
      </c>
      <c r="AY105" s="108">
        <f>'D1_01_4g1 - Silnoproudá e...'!J38</f>
        <v>0</v>
      </c>
      <c r="AZ105" s="108">
        <f>'D1_01_4g1 - Silnoproudá e...'!F35</f>
        <v>0</v>
      </c>
      <c r="BA105" s="108">
        <f>'D1_01_4g1 - Silnoproudá e...'!F36</f>
        <v>0</v>
      </c>
      <c r="BB105" s="108">
        <f>'D1_01_4g1 - Silnoproudá e...'!F37</f>
        <v>0</v>
      </c>
      <c r="BC105" s="108">
        <f>'D1_01_4g1 - Silnoproudá e...'!F38</f>
        <v>0</v>
      </c>
      <c r="BD105" s="110">
        <f>'D1_01_4g1 - Silnoproudá e...'!F39</f>
        <v>0</v>
      </c>
      <c r="BT105" s="111" t="s">
        <v>84</v>
      </c>
      <c r="BV105" s="111" t="s">
        <v>77</v>
      </c>
      <c r="BW105" s="111" t="s">
        <v>117</v>
      </c>
      <c r="BX105" s="111" t="s">
        <v>83</v>
      </c>
      <c r="CL105" s="111" t="s">
        <v>1</v>
      </c>
    </row>
    <row r="106" spans="1:91" s="4" customFormat="1" ht="23.25" customHeight="1">
      <c r="A106" s="104" t="s">
        <v>85</v>
      </c>
      <c r="B106" s="59"/>
      <c r="C106" s="105"/>
      <c r="D106" s="105"/>
      <c r="E106" s="294" t="s">
        <v>118</v>
      </c>
      <c r="F106" s="294"/>
      <c r="G106" s="294"/>
      <c r="H106" s="294"/>
      <c r="I106" s="294"/>
      <c r="J106" s="105"/>
      <c r="K106" s="294" t="s">
        <v>119</v>
      </c>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319">
        <f>'D1_01_4g2 - Silnoproudá e...'!J32</f>
        <v>0</v>
      </c>
      <c r="AH106" s="320"/>
      <c r="AI106" s="320"/>
      <c r="AJ106" s="320"/>
      <c r="AK106" s="320"/>
      <c r="AL106" s="320"/>
      <c r="AM106" s="320"/>
      <c r="AN106" s="319">
        <f t="shared" si="0"/>
        <v>0</v>
      </c>
      <c r="AO106" s="320"/>
      <c r="AP106" s="320"/>
      <c r="AQ106" s="106" t="s">
        <v>88</v>
      </c>
      <c r="AR106" s="61"/>
      <c r="AS106" s="107">
        <v>0</v>
      </c>
      <c r="AT106" s="108">
        <f t="shared" si="1"/>
        <v>0</v>
      </c>
      <c r="AU106" s="109">
        <f>'D1_01_4g2 - Silnoproudá e...'!P129</f>
        <v>0</v>
      </c>
      <c r="AV106" s="108">
        <f>'D1_01_4g2 - Silnoproudá e...'!J35</f>
        <v>0</v>
      </c>
      <c r="AW106" s="108">
        <f>'D1_01_4g2 - Silnoproudá e...'!J36</f>
        <v>0</v>
      </c>
      <c r="AX106" s="108">
        <f>'D1_01_4g2 - Silnoproudá e...'!J37</f>
        <v>0</v>
      </c>
      <c r="AY106" s="108">
        <f>'D1_01_4g2 - Silnoproudá e...'!J38</f>
        <v>0</v>
      </c>
      <c r="AZ106" s="108">
        <f>'D1_01_4g2 - Silnoproudá e...'!F35</f>
        <v>0</v>
      </c>
      <c r="BA106" s="108">
        <f>'D1_01_4g2 - Silnoproudá e...'!F36</f>
        <v>0</v>
      </c>
      <c r="BB106" s="108">
        <f>'D1_01_4g2 - Silnoproudá e...'!F37</f>
        <v>0</v>
      </c>
      <c r="BC106" s="108">
        <f>'D1_01_4g2 - Silnoproudá e...'!F38</f>
        <v>0</v>
      </c>
      <c r="BD106" s="110">
        <f>'D1_01_4g2 - Silnoproudá e...'!F39</f>
        <v>0</v>
      </c>
      <c r="BT106" s="111" t="s">
        <v>84</v>
      </c>
      <c r="BV106" s="111" t="s">
        <v>77</v>
      </c>
      <c r="BW106" s="111" t="s">
        <v>120</v>
      </c>
      <c r="BX106" s="111" t="s">
        <v>83</v>
      </c>
      <c r="CL106" s="111" t="s">
        <v>1</v>
      </c>
    </row>
    <row r="107" spans="1:91" s="4" customFormat="1" ht="23.25" customHeight="1">
      <c r="A107" s="104" t="s">
        <v>85</v>
      </c>
      <c r="B107" s="59"/>
      <c r="C107" s="105"/>
      <c r="D107" s="105"/>
      <c r="E107" s="294" t="s">
        <v>121</v>
      </c>
      <c r="F107" s="294"/>
      <c r="G107" s="294"/>
      <c r="H107" s="294"/>
      <c r="I107" s="294"/>
      <c r="J107" s="105"/>
      <c r="K107" s="294" t="s">
        <v>122</v>
      </c>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319">
        <f>'D1_01_4h1 - Slaboproudá e...'!J32</f>
        <v>0</v>
      </c>
      <c r="AH107" s="320"/>
      <c r="AI107" s="320"/>
      <c r="AJ107" s="320"/>
      <c r="AK107" s="320"/>
      <c r="AL107" s="320"/>
      <c r="AM107" s="320"/>
      <c r="AN107" s="319">
        <f t="shared" si="0"/>
        <v>0</v>
      </c>
      <c r="AO107" s="320"/>
      <c r="AP107" s="320"/>
      <c r="AQ107" s="106" t="s">
        <v>88</v>
      </c>
      <c r="AR107" s="61"/>
      <c r="AS107" s="107">
        <v>0</v>
      </c>
      <c r="AT107" s="108">
        <f t="shared" si="1"/>
        <v>0</v>
      </c>
      <c r="AU107" s="109">
        <f>'D1_01_4h1 - Slaboproudá e...'!P130</f>
        <v>0</v>
      </c>
      <c r="AV107" s="108">
        <f>'D1_01_4h1 - Slaboproudá e...'!J35</f>
        <v>0</v>
      </c>
      <c r="AW107" s="108">
        <f>'D1_01_4h1 - Slaboproudá e...'!J36</f>
        <v>0</v>
      </c>
      <c r="AX107" s="108">
        <f>'D1_01_4h1 - Slaboproudá e...'!J37</f>
        <v>0</v>
      </c>
      <c r="AY107" s="108">
        <f>'D1_01_4h1 - Slaboproudá e...'!J38</f>
        <v>0</v>
      </c>
      <c r="AZ107" s="108">
        <f>'D1_01_4h1 - Slaboproudá e...'!F35</f>
        <v>0</v>
      </c>
      <c r="BA107" s="108">
        <f>'D1_01_4h1 - Slaboproudá e...'!F36</f>
        <v>0</v>
      </c>
      <c r="BB107" s="108">
        <f>'D1_01_4h1 - Slaboproudá e...'!F37</f>
        <v>0</v>
      </c>
      <c r="BC107" s="108">
        <f>'D1_01_4h1 - Slaboproudá e...'!F38</f>
        <v>0</v>
      </c>
      <c r="BD107" s="110">
        <f>'D1_01_4h1 - Slaboproudá e...'!F39</f>
        <v>0</v>
      </c>
      <c r="BT107" s="111" t="s">
        <v>84</v>
      </c>
      <c r="BV107" s="111" t="s">
        <v>77</v>
      </c>
      <c r="BW107" s="111" t="s">
        <v>123</v>
      </c>
      <c r="BX107" s="111" t="s">
        <v>83</v>
      </c>
      <c r="CL107" s="111" t="s">
        <v>1</v>
      </c>
    </row>
    <row r="108" spans="1:91" s="4" customFormat="1" ht="23.25" customHeight="1">
      <c r="A108" s="104" t="s">
        <v>85</v>
      </c>
      <c r="B108" s="59"/>
      <c r="C108" s="105"/>
      <c r="D108" s="105"/>
      <c r="E108" s="294" t="s">
        <v>124</v>
      </c>
      <c r="F108" s="294"/>
      <c r="G108" s="294"/>
      <c r="H108" s="294"/>
      <c r="I108" s="294"/>
      <c r="J108" s="105"/>
      <c r="K108" s="294" t="s">
        <v>125</v>
      </c>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319">
        <f>'D1_01_4h3 - Elektrická po...'!J32</f>
        <v>0</v>
      </c>
      <c r="AH108" s="320"/>
      <c r="AI108" s="320"/>
      <c r="AJ108" s="320"/>
      <c r="AK108" s="320"/>
      <c r="AL108" s="320"/>
      <c r="AM108" s="320"/>
      <c r="AN108" s="319">
        <f t="shared" si="0"/>
        <v>0</v>
      </c>
      <c r="AO108" s="320"/>
      <c r="AP108" s="320"/>
      <c r="AQ108" s="106" t="s">
        <v>88</v>
      </c>
      <c r="AR108" s="61"/>
      <c r="AS108" s="107">
        <v>0</v>
      </c>
      <c r="AT108" s="108">
        <f t="shared" si="1"/>
        <v>0</v>
      </c>
      <c r="AU108" s="109">
        <f>'D1_01_4h3 - Elektrická po...'!P124</f>
        <v>0</v>
      </c>
      <c r="AV108" s="108">
        <f>'D1_01_4h3 - Elektrická po...'!J35</f>
        <v>0</v>
      </c>
      <c r="AW108" s="108">
        <f>'D1_01_4h3 - Elektrická po...'!J36</f>
        <v>0</v>
      </c>
      <c r="AX108" s="108">
        <f>'D1_01_4h3 - Elektrická po...'!J37</f>
        <v>0</v>
      </c>
      <c r="AY108" s="108">
        <f>'D1_01_4h3 - Elektrická po...'!J38</f>
        <v>0</v>
      </c>
      <c r="AZ108" s="108">
        <f>'D1_01_4h3 - Elektrická po...'!F35</f>
        <v>0</v>
      </c>
      <c r="BA108" s="108">
        <f>'D1_01_4h3 - Elektrická po...'!F36</f>
        <v>0</v>
      </c>
      <c r="BB108" s="108">
        <f>'D1_01_4h3 - Elektrická po...'!F37</f>
        <v>0</v>
      </c>
      <c r="BC108" s="108">
        <f>'D1_01_4h3 - Elektrická po...'!F38</f>
        <v>0</v>
      </c>
      <c r="BD108" s="110">
        <f>'D1_01_4h3 - Elektrická po...'!F39</f>
        <v>0</v>
      </c>
      <c r="BT108" s="111" t="s">
        <v>84</v>
      </c>
      <c r="BV108" s="111" t="s">
        <v>77</v>
      </c>
      <c r="BW108" s="111" t="s">
        <v>126</v>
      </c>
      <c r="BX108" s="111" t="s">
        <v>83</v>
      </c>
      <c r="CL108" s="111" t="s">
        <v>1</v>
      </c>
    </row>
    <row r="109" spans="1:91" s="4" customFormat="1" ht="16.5" customHeight="1">
      <c r="A109" s="104" t="s">
        <v>85</v>
      </c>
      <c r="B109" s="59"/>
      <c r="C109" s="105"/>
      <c r="D109" s="105"/>
      <c r="E109" s="294" t="s">
        <v>127</v>
      </c>
      <c r="F109" s="294"/>
      <c r="G109" s="294"/>
      <c r="H109" s="294"/>
      <c r="I109" s="294"/>
      <c r="J109" s="105"/>
      <c r="K109" s="294" t="s">
        <v>128</v>
      </c>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319">
        <f>'D1_01_4i - Medicinální plyny'!J32</f>
        <v>0</v>
      </c>
      <c r="AH109" s="320"/>
      <c r="AI109" s="320"/>
      <c r="AJ109" s="320"/>
      <c r="AK109" s="320"/>
      <c r="AL109" s="320"/>
      <c r="AM109" s="320"/>
      <c r="AN109" s="319">
        <f t="shared" si="0"/>
        <v>0</v>
      </c>
      <c r="AO109" s="320"/>
      <c r="AP109" s="320"/>
      <c r="AQ109" s="106" t="s">
        <v>88</v>
      </c>
      <c r="AR109" s="61"/>
      <c r="AS109" s="107">
        <v>0</v>
      </c>
      <c r="AT109" s="108">
        <f t="shared" si="1"/>
        <v>0</v>
      </c>
      <c r="AU109" s="109">
        <f>'D1_01_4i - Medicinální plyny'!P121</f>
        <v>0</v>
      </c>
      <c r="AV109" s="108">
        <f>'D1_01_4i - Medicinální plyny'!J35</f>
        <v>0</v>
      </c>
      <c r="AW109" s="108">
        <f>'D1_01_4i - Medicinální plyny'!J36</f>
        <v>0</v>
      </c>
      <c r="AX109" s="108">
        <f>'D1_01_4i - Medicinální plyny'!J37</f>
        <v>0</v>
      </c>
      <c r="AY109" s="108">
        <f>'D1_01_4i - Medicinální plyny'!J38</f>
        <v>0</v>
      </c>
      <c r="AZ109" s="108">
        <f>'D1_01_4i - Medicinální plyny'!F35</f>
        <v>0</v>
      </c>
      <c r="BA109" s="108">
        <f>'D1_01_4i - Medicinální plyny'!F36</f>
        <v>0</v>
      </c>
      <c r="BB109" s="108">
        <f>'D1_01_4i - Medicinální plyny'!F37</f>
        <v>0</v>
      </c>
      <c r="BC109" s="108">
        <f>'D1_01_4i - Medicinální plyny'!F38</f>
        <v>0</v>
      </c>
      <c r="BD109" s="110">
        <f>'D1_01_4i - Medicinální plyny'!F39</f>
        <v>0</v>
      </c>
      <c r="BT109" s="111" t="s">
        <v>84</v>
      </c>
      <c r="BV109" s="111" t="s">
        <v>77</v>
      </c>
      <c r="BW109" s="111" t="s">
        <v>129</v>
      </c>
      <c r="BX109" s="111" t="s">
        <v>83</v>
      </c>
      <c r="CL109" s="111" t="s">
        <v>1</v>
      </c>
    </row>
    <row r="110" spans="1:91" s="4" customFormat="1" ht="16.5" customHeight="1">
      <c r="A110" s="104" t="s">
        <v>85</v>
      </c>
      <c r="B110" s="59"/>
      <c r="C110" s="105"/>
      <c r="D110" s="105"/>
      <c r="E110" s="294" t="s">
        <v>130</v>
      </c>
      <c r="F110" s="294"/>
      <c r="G110" s="294"/>
      <c r="H110" s="294"/>
      <c r="I110" s="294"/>
      <c r="J110" s="105"/>
      <c r="K110" s="294" t="s">
        <v>131</v>
      </c>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319">
        <f>'D1_01_4j - Potrubní pošta'!J32</f>
        <v>0</v>
      </c>
      <c r="AH110" s="320"/>
      <c r="AI110" s="320"/>
      <c r="AJ110" s="320"/>
      <c r="AK110" s="320"/>
      <c r="AL110" s="320"/>
      <c r="AM110" s="320"/>
      <c r="AN110" s="319">
        <f t="shared" si="0"/>
        <v>0</v>
      </c>
      <c r="AO110" s="320"/>
      <c r="AP110" s="320"/>
      <c r="AQ110" s="106" t="s">
        <v>88</v>
      </c>
      <c r="AR110" s="61"/>
      <c r="AS110" s="107">
        <v>0</v>
      </c>
      <c r="AT110" s="108">
        <f t="shared" si="1"/>
        <v>0</v>
      </c>
      <c r="AU110" s="109">
        <f>'D1_01_4j - Potrubní pošta'!P125</f>
        <v>0</v>
      </c>
      <c r="AV110" s="108">
        <f>'D1_01_4j - Potrubní pošta'!J35</f>
        <v>0</v>
      </c>
      <c r="AW110" s="108">
        <f>'D1_01_4j - Potrubní pošta'!J36</f>
        <v>0</v>
      </c>
      <c r="AX110" s="108">
        <f>'D1_01_4j - Potrubní pošta'!J37</f>
        <v>0</v>
      </c>
      <c r="AY110" s="108">
        <f>'D1_01_4j - Potrubní pošta'!J38</f>
        <v>0</v>
      </c>
      <c r="AZ110" s="108">
        <f>'D1_01_4j - Potrubní pošta'!F35</f>
        <v>0</v>
      </c>
      <c r="BA110" s="108">
        <f>'D1_01_4j - Potrubní pošta'!F36</f>
        <v>0</v>
      </c>
      <c r="BB110" s="108">
        <f>'D1_01_4j - Potrubní pošta'!F37</f>
        <v>0</v>
      </c>
      <c r="BC110" s="108">
        <f>'D1_01_4j - Potrubní pošta'!F38</f>
        <v>0</v>
      </c>
      <c r="BD110" s="110">
        <f>'D1_01_4j - Potrubní pošta'!F39</f>
        <v>0</v>
      </c>
      <c r="BT110" s="111" t="s">
        <v>84</v>
      </c>
      <c r="BV110" s="111" t="s">
        <v>77</v>
      </c>
      <c r="BW110" s="111" t="s">
        <v>132</v>
      </c>
      <c r="BX110" s="111" t="s">
        <v>83</v>
      </c>
      <c r="CL110" s="111" t="s">
        <v>1</v>
      </c>
    </row>
    <row r="111" spans="1:91" s="7" customFormat="1" ht="24.75" customHeight="1">
      <c r="A111" s="104" t="s">
        <v>85</v>
      </c>
      <c r="B111" s="94"/>
      <c r="C111" s="95"/>
      <c r="D111" s="293" t="s">
        <v>133</v>
      </c>
      <c r="E111" s="293"/>
      <c r="F111" s="293"/>
      <c r="G111" s="293"/>
      <c r="H111" s="293"/>
      <c r="I111" s="96"/>
      <c r="J111" s="293" t="s">
        <v>134</v>
      </c>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329">
        <f>'D2_56-D05 - Vestavba čist...'!J30</f>
        <v>0</v>
      </c>
      <c r="AH111" s="323"/>
      <c r="AI111" s="323"/>
      <c r="AJ111" s="323"/>
      <c r="AK111" s="323"/>
      <c r="AL111" s="323"/>
      <c r="AM111" s="323"/>
      <c r="AN111" s="329">
        <f t="shared" si="0"/>
        <v>0</v>
      </c>
      <c r="AO111" s="323"/>
      <c r="AP111" s="323"/>
      <c r="AQ111" s="97" t="s">
        <v>81</v>
      </c>
      <c r="AR111" s="98"/>
      <c r="AS111" s="99">
        <v>0</v>
      </c>
      <c r="AT111" s="100">
        <f t="shared" si="1"/>
        <v>0</v>
      </c>
      <c r="AU111" s="101">
        <f>'D2_56-D05 - Vestavba čist...'!P125</f>
        <v>0</v>
      </c>
      <c r="AV111" s="100">
        <f>'D2_56-D05 - Vestavba čist...'!J33</f>
        <v>0</v>
      </c>
      <c r="AW111" s="100">
        <f>'D2_56-D05 - Vestavba čist...'!J34</f>
        <v>0</v>
      </c>
      <c r="AX111" s="100">
        <f>'D2_56-D05 - Vestavba čist...'!J35</f>
        <v>0</v>
      </c>
      <c r="AY111" s="100">
        <f>'D2_56-D05 - Vestavba čist...'!J36</f>
        <v>0</v>
      </c>
      <c r="AZ111" s="100">
        <f>'D2_56-D05 - Vestavba čist...'!F33</f>
        <v>0</v>
      </c>
      <c r="BA111" s="100">
        <f>'D2_56-D05 - Vestavba čist...'!F34</f>
        <v>0</v>
      </c>
      <c r="BB111" s="100">
        <f>'D2_56-D05 - Vestavba čist...'!F35</f>
        <v>0</v>
      </c>
      <c r="BC111" s="100">
        <f>'D2_56-D05 - Vestavba čist...'!F36</f>
        <v>0</v>
      </c>
      <c r="BD111" s="102">
        <f>'D2_56-D05 - Vestavba čist...'!F37</f>
        <v>0</v>
      </c>
      <c r="BT111" s="103" t="s">
        <v>82</v>
      </c>
      <c r="BV111" s="103" t="s">
        <v>77</v>
      </c>
      <c r="BW111" s="103" t="s">
        <v>135</v>
      </c>
      <c r="BX111" s="103" t="s">
        <v>5</v>
      </c>
      <c r="CL111" s="103" t="s">
        <v>1</v>
      </c>
      <c r="CM111" s="103" t="s">
        <v>84</v>
      </c>
    </row>
    <row r="112" spans="1:91" s="7" customFormat="1" ht="24.75" customHeight="1">
      <c r="A112" s="104" t="s">
        <v>85</v>
      </c>
      <c r="B112" s="94"/>
      <c r="C112" s="95"/>
      <c r="D112" s="293" t="s">
        <v>136</v>
      </c>
      <c r="E112" s="293"/>
      <c r="F112" s="293"/>
      <c r="G112" s="293"/>
      <c r="H112" s="293"/>
      <c r="I112" s="96"/>
      <c r="J112" s="293" t="s">
        <v>137</v>
      </c>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329">
        <f>'D2_51 - Lékařská technolo...'!J30</f>
        <v>0</v>
      </c>
      <c r="AH112" s="323"/>
      <c r="AI112" s="323"/>
      <c r="AJ112" s="323"/>
      <c r="AK112" s="323"/>
      <c r="AL112" s="323"/>
      <c r="AM112" s="323"/>
      <c r="AN112" s="329">
        <f t="shared" si="0"/>
        <v>0</v>
      </c>
      <c r="AO112" s="323"/>
      <c r="AP112" s="323"/>
      <c r="AQ112" s="97" t="s">
        <v>81</v>
      </c>
      <c r="AR112" s="98"/>
      <c r="AS112" s="99">
        <v>0</v>
      </c>
      <c r="AT112" s="100">
        <f t="shared" si="1"/>
        <v>0</v>
      </c>
      <c r="AU112" s="101">
        <f>'D2_51 - Lékařská technolo...'!P116</f>
        <v>0</v>
      </c>
      <c r="AV112" s="100">
        <f>'D2_51 - Lékařská technolo...'!J33</f>
        <v>0</v>
      </c>
      <c r="AW112" s="100">
        <f>'D2_51 - Lékařská technolo...'!J34</f>
        <v>0</v>
      </c>
      <c r="AX112" s="100">
        <f>'D2_51 - Lékařská technolo...'!J35</f>
        <v>0</v>
      </c>
      <c r="AY112" s="100">
        <f>'D2_51 - Lékařská technolo...'!J36</f>
        <v>0</v>
      </c>
      <c r="AZ112" s="100">
        <f>'D2_51 - Lékařská technolo...'!F33</f>
        <v>0</v>
      </c>
      <c r="BA112" s="100">
        <f>'D2_51 - Lékařská technolo...'!F34</f>
        <v>0</v>
      </c>
      <c r="BB112" s="100">
        <f>'D2_51 - Lékařská technolo...'!F35</f>
        <v>0</v>
      </c>
      <c r="BC112" s="100">
        <f>'D2_51 - Lékařská technolo...'!F36</f>
        <v>0</v>
      </c>
      <c r="BD112" s="102">
        <f>'D2_51 - Lékařská technolo...'!F37</f>
        <v>0</v>
      </c>
      <c r="BT112" s="103" t="s">
        <v>82</v>
      </c>
      <c r="BV112" s="103" t="s">
        <v>77</v>
      </c>
      <c r="BW112" s="103" t="s">
        <v>138</v>
      </c>
      <c r="BX112" s="103" t="s">
        <v>5</v>
      </c>
      <c r="CL112" s="103" t="s">
        <v>1</v>
      </c>
      <c r="CM112" s="103" t="s">
        <v>84</v>
      </c>
    </row>
    <row r="113" spans="1:91" s="7" customFormat="1" ht="16.5" customHeight="1">
      <c r="A113" s="104" t="s">
        <v>85</v>
      </c>
      <c r="B113" s="94"/>
      <c r="C113" s="95"/>
      <c r="D113" s="293" t="s">
        <v>139</v>
      </c>
      <c r="E113" s="293"/>
      <c r="F113" s="293"/>
      <c r="G113" s="293"/>
      <c r="H113" s="293"/>
      <c r="I113" s="96"/>
      <c r="J113" s="293" t="s">
        <v>140</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329">
        <f>'OVN - Ostatní a vedlejší ...'!J30</f>
        <v>0</v>
      </c>
      <c r="AH113" s="323"/>
      <c r="AI113" s="323"/>
      <c r="AJ113" s="323"/>
      <c r="AK113" s="323"/>
      <c r="AL113" s="323"/>
      <c r="AM113" s="323"/>
      <c r="AN113" s="329">
        <f t="shared" si="0"/>
        <v>0</v>
      </c>
      <c r="AO113" s="323"/>
      <c r="AP113" s="323"/>
      <c r="AQ113" s="97" t="s">
        <v>141</v>
      </c>
      <c r="AR113" s="98"/>
      <c r="AS113" s="112">
        <v>0</v>
      </c>
      <c r="AT113" s="113">
        <f t="shared" si="1"/>
        <v>0</v>
      </c>
      <c r="AU113" s="114">
        <f>'OVN - Ostatní a vedlejší ...'!P122</f>
        <v>0</v>
      </c>
      <c r="AV113" s="113">
        <f>'OVN - Ostatní a vedlejší ...'!J33</f>
        <v>0</v>
      </c>
      <c r="AW113" s="113">
        <f>'OVN - Ostatní a vedlejší ...'!J34</f>
        <v>0</v>
      </c>
      <c r="AX113" s="113">
        <f>'OVN - Ostatní a vedlejší ...'!J35</f>
        <v>0</v>
      </c>
      <c r="AY113" s="113">
        <f>'OVN - Ostatní a vedlejší ...'!J36</f>
        <v>0</v>
      </c>
      <c r="AZ113" s="113">
        <f>'OVN - Ostatní a vedlejší ...'!F33</f>
        <v>0</v>
      </c>
      <c r="BA113" s="113">
        <f>'OVN - Ostatní a vedlejší ...'!F34</f>
        <v>0</v>
      </c>
      <c r="BB113" s="113">
        <f>'OVN - Ostatní a vedlejší ...'!F35</f>
        <v>0</v>
      </c>
      <c r="BC113" s="113">
        <f>'OVN - Ostatní a vedlejší ...'!F36</f>
        <v>0</v>
      </c>
      <c r="BD113" s="115">
        <f>'OVN - Ostatní a vedlejší ...'!F37</f>
        <v>0</v>
      </c>
      <c r="BT113" s="103" t="s">
        <v>82</v>
      </c>
      <c r="BV113" s="103" t="s">
        <v>77</v>
      </c>
      <c r="BW113" s="103" t="s">
        <v>142</v>
      </c>
      <c r="BX113" s="103" t="s">
        <v>5</v>
      </c>
      <c r="CL113" s="103" t="s">
        <v>1</v>
      </c>
      <c r="CM113" s="103" t="s">
        <v>84</v>
      </c>
    </row>
    <row r="114" spans="1:91" s="2" customFormat="1" ht="30" customHeight="1">
      <c r="A114" s="35"/>
      <c r="B114" s="36"/>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40"/>
      <c r="AS114" s="35"/>
      <c r="AT114" s="35"/>
      <c r="AU114" s="35"/>
      <c r="AV114" s="35"/>
      <c r="AW114" s="35"/>
      <c r="AX114" s="35"/>
      <c r="AY114" s="35"/>
      <c r="AZ114" s="35"/>
      <c r="BA114" s="35"/>
      <c r="BB114" s="35"/>
      <c r="BC114" s="35"/>
      <c r="BD114" s="35"/>
      <c r="BE114" s="35"/>
    </row>
    <row r="115" spans="1:91" s="2" customFormat="1" ht="6.95" customHeight="1">
      <c r="A115" s="35"/>
      <c r="B115" s="55"/>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40"/>
      <c r="AS115" s="35"/>
      <c r="AT115" s="35"/>
      <c r="AU115" s="35"/>
      <c r="AV115" s="35"/>
      <c r="AW115" s="35"/>
      <c r="AX115" s="35"/>
      <c r="AY115" s="35"/>
      <c r="AZ115" s="35"/>
      <c r="BA115" s="35"/>
      <c r="BB115" s="35"/>
      <c r="BC115" s="35"/>
      <c r="BD115" s="35"/>
      <c r="BE115" s="35"/>
    </row>
  </sheetData>
  <sheetProtection algorithmName="SHA-512" hashValue="i/TOk4h/CLKAILUhiaGx7JTknhZaTSWnHnl8DPbYqafCHKA9qkle5NGVuvNRgG+xg/U0VDJR2ctrzOjzLwi2ng==" saltValue="BqOxQSw2tciiYnUhCF/hN1F31wne0s1i1Th3yqe8hXWTQN7GWPljVs8gxJtT5PieRMB90/JHNLysjD4UbUwTDw==" spinCount="100000" sheet="1" objects="1" scenarios="1" formatColumns="0" formatRows="0"/>
  <mergeCells count="114">
    <mergeCell ref="AN109:AP109"/>
    <mergeCell ref="AG109:AM109"/>
    <mergeCell ref="AN110:AP110"/>
    <mergeCell ref="AG110:AM110"/>
    <mergeCell ref="AN111:AP111"/>
    <mergeCell ref="AG111:AM111"/>
    <mergeCell ref="AN112:AP112"/>
    <mergeCell ref="AG112:AM112"/>
    <mergeCell ref="AN113:AP113"/>
    <mergeCell ref="AG113:AM113"/>
    <mergeCell ref="AS89:AT91"/>
    <mergeCell ref="AN105:AP105"/>
    <mergeCell ref="AG105:AM105"/>
    <mergeCell ref="AN106:AP106"/>
    <mergeCell ref="AG106:AM106"/>
    <mergeCell ref="AN107:AP107"/>
    <mergeCell ref="AG107:AM107"/>
    <mergeCell ref="AN108:AP108"/>
    <mergeCell ref="AG108:AM108"/>
    <mergeCell ref="AN94:AP94"/>
    <mergeCell ref="AK35:AO35"/>
    <mergeCell ref="X35:AB35"/>
    <mergeCell ref="AR2:BE2"/>
    <mergeCell ref="AG98:AM98"/>
    <mergeCell ref="AG97:AM97"/>
    <mergeCell ref="AG96:AM96"/>
    <mergeCell ref="AG99:AM99"/>
    <mergeCell ref="AG104:AM104"/>
    <mergeCell ref="AG103:AM103"/>
    <mergeCell ref="AG92:AM92"/>
    <mergeCell ref="AG95:AM95"/>
    <mergeCell ref="AG100:AM100"/>
    <mergeCell ref="AG101:AM101"/>
    <mergeCell ref="AG102:AM102"/>
    <mergeCell ref="AM87:AN87"/>
    <mergeCell ref="AM89:AP89"/>
    <mergeCell ref="AM90:AP90"/>
    <mergeCell ref="AN103:AP103"/>
    <mergeCell ref="AN92:AP92"/>
    <mergeCell ref="AN101:AP101"/>
    <mergeCell ref="AN97:AP97"/>
    <mergeCell ref="AN100:AP100"/>
    <mergeCell ref="AN95:AP95"/>
    <mergeCell ref="AN99:AP99"/>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E109:I109"/>
    <mergeCell ref="K109:AF109"/>
    <mergeCell ref="E110:I110"/>
    <mergeCell ref="K110:AF110"/>
    <mergeCell ref="D111:H111"/>
    <mergeCell ref="J111:AF111"/>
    <mergeCell ref="D112:H112"/>
    <mergeCell ref="J112:AF112"/>
    <mergeCell ref="D113:H113"/>
    <mergeCell ref="J113:AF113"/>
    <mergeCell ref="L85:AO85"/>
    <mergeCell ref="E105:I105"/>
    <mergeCell ref="K105:AF105"/>
    <mergeCell ref="E106:I106"/>
    <mergeCell ref="K106:AF106"/>
    <mergeCell ref="E107:I107"/>
    <mergeCell ref="K107:AF107"/>
    <mergeCell ref="E108:I108"/>
    <mergeCell ref="K108:AF108"/>
    <mergeCell ref="AG94:AM94"/>
    <mergeCell ref="AN96:AP96"/>
    <mergeCell ref="AN104:AP104"/>
    <mergeCell ref="AN102:AP102"/>
    <mergeCell ref="AN98:AP98"/>
    <mergeCell ref="C92:G92"/>
    <mergeCell ref="D95:H95"/>
    <mergeCell ref="E104:I104"/>
    <mergeCell ref="E97:I97"/>
    <mergeCell ref="E103:I103"/>
    <mergeCell ref="E98:I98"/>
    <mergeCell ref="E96:I96"/>
    <mergeCell ref="E99:I99"/>
    <mergeCell ref="E100:I100"/>
    <mergeCell ref="F102:J102"/>
    <mergeCell ref="F101:J101"/>
    <mergeCell ref="I92:AF92"/>
    <mergeCell ref="J95:AF95"/>
    <mergeCell ref="K96:AF96"/>
    <mergeCell ref="K100:AF100"/>
    <mergeCell ref="K97:AF97"/>
    <mergeCell ref="K103:AF103"/>
    <mergeCell ref="K104:AF104"/>
    <mergeCell ref="K99:AF99"/>
    <mergeCell ref="K98:AF98"/>
    <mergeCell ref="L101:AF101"/>
    <mergeCell ref="L102:AF102"/>
  </mergeCells>
  <hyperlinks>
    <hyperlink ref="A96" location="'D1_01_1 - Stavební'!C2" display="/"/>
    <hyperlink ref="A97" location="'D1_01_3 - Požárně bezpečn...'!C2" display="/"/>
    <hyperlink ref="A98" location="'D1_01_4a1 - Vytápění'!C2" display="/"/>
    <hyperlink ref="A99" location="'D1_01_4b1 - Chlazení'!C2" display="/"/>
    <hyperlink ref="A101" location="'D1_01_4c1 - Vzduchotechni...'!C2" display="/"/>
    <hyperlink ref="A102" location="'D1_01_4c2 - Vzduchotechni...'!C2" display="/"/>
    <hyperlink ref="A103" location="'D1_01_4d - Měření a regulace'!C2" display="/"/>
    <hyperlink ref="A104" location="'D1_01_4e-D07 - Zdravotně ...'!C2" display="/"/>
    <hyperlink ref="A105" location="'D1_01_4g1 - Silnoproudá e...'!C2" display="/"/>
    <hyperlink ref="A106" location="'D1_01_4g2 - Silnoproudá e...'!C2" display="/"/>
    <hyperlink ref="A107" location="'D1_01_4h1 - Slaboproudá e...'!C2" display="/"/>
    <hyperlink ref="A108" location="'D1_01_4h3 - Elektrická po...'!C2" display="/"/>
    <hyperlink ref="A109" location="'D1_01_4i - Medicinální plyny'!C2" display="/"/>
    <hyperlink ref="A110" location="'D1_01_4j - Potrubní pošta'!C2" display="/"/>
    <hyperlink ref="A111" location="'D2_56-D05 - Vestavba čist...'!C2" display="/"/>
    <hyperlink ref="A112" location="'D2_51 - Lékařská technolo...'!C2" display="/"/>
    <hyperlink ref="A113" location="'OV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77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89</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147</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44118</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148</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ROUND(J154,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ROUND((SUM(BE154:BE6769)),  2)</f>
        <v>0</v>
      </c>
      <c r="G35" s="35"/>
      <c r="H35" s="35"/>
      <c r="I35" s="138">
        <v>0.21</v>
      </c>
      <c r="J35" s="137">
        <f>ROUND(((SUM(BE154:BE6769))*I35),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ROUND((SUM(BF154:BF6769)),  2)</f>
        <v>0</v>
      </c>
      <c r="G36" s="35"/>
      <c r="H36" s="35"/>
      <c r="I36" s="138">
        <v>0.15</v>
      </c>
      <c r="J36" s="137">
        <f>ROUND(((SUM(BF154:BF6769))*I36),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ROUND((SUM(BG154:BG6769)),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ROUND((SUM(BH154:BH6769)),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ROUND((SUM(BI154:BI6769)),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D1_01_1 - Stavební</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44118</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25.7" customHeight="1">
      <c r="A94" s="35"/>
      <c r="B94" s="36"/>
      <c r="C94" s="30" t="s">
        <v>27</v>
      </c>
      <c r="D94" s="37"/>
      <c r="E94" s="37"/>
      <c r="F94" s="28" t="str">
        <f>IF(E20="","",E20)</f>
        <v>Vyplň údaj</v>
      </c>
      <c r="G94" s="37"/>
      <c r="H94" s="37"/>
      <c r="I94" s="124" t="s">
        <v>32</v>
      </c>
      <c r="J94" s="33" t="str">
        <f>E26</f>
        <v>Ing. Avuk, Baloun, Šíma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J154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154</v>
      </c>
      <c r="E99" s="171"/>
      <c r="F99" s="171"/>
      <c r="G99" s="171"/>
      <c r="H99" s="171"/>
      <c r="I99" s="172"/>
      <c r="J99" s="173">
        <f>J155</f>
        <v>0</v>
      </c>
      <c r="K99" s="169"/>
      <c r="L99" s="174"/>
    </row>
    <row r="100" spans="1:47" s="10" customFormat="1" ht="19.899999999999999" customHeight="1">
      <c r="B100" s="175"/>
      <c r="C100" s="105"/>
      <c r="D100" s="176" t="s">
        <v>155</v>
      </c>
      <c r="E100" s="177"/>
      <c r="F100" s="177"/>
      <c r="G100" s="177"/>
      <c r="H100" s="177"/>
      <c r="I100" s="178"/>
      <c r="J100" s="179">
        <f>J156</f>
        <v>0</v>
      </c>
      <c r="K100" s="105"/>
      <c r="L100" s="180"/>
    </row>
    <row r="101" spans="1:47" s="10" customFormat="1" ht="19.899999999999999" customHeight="1">
      <c r="B101" s="175"/>
      <c r="C101" s="105"/>
      <c r="D101" s="176" t="s">
        <v>156</v>
      </c>
      <c r="E101" s="177"/>
      <c r="F101" s="177"/>
      <c r="G101" s="177"/>
      <c r="H101" s="177"/>
      <c r="I101" s="178"/>
      <c r="J101" s="179">
        <f>J1268</f>
        <v>0</v>
      </c>
      <c r="K101" s="105"/>
      <c r="L101" s="180"/>
    </row>
    <row r="102" spans="1:47" s="10" customFormat="1" ht="19.899999999999999" customHeight="1">
      <c r="B102" s="175"/>
      <c r="C102" s="105"/>
      <c r="D102" s="176" t="s">
        <v>157</v>
      </c>
      <c r="E102" s="177"/>
      <c r="F102" s="177"/>
      <c r="G102" s="177"/>
      <c r="H102" s="177"/>
      <c r="I102" s="178"/>
      <c r="J102" s="179">
        <f>J1291</f>
        <v>0</v>
      </c>
      <c r="K102" s="105"/>
      <c r="L102" s="180"/>
    </row>
    <row r="103" spans="1:47" s="10" customFormat="1" ht="14.85" customHeight="1">
      <c r="B103" s="175"/>
      <c r="C103" s="105"/>
      <c r="D103" s="176" t="s">
        <v>158</v>
      </c>
      <c r="E103" s="177"/>
      <c r="F103" s="177"/>
      <c r="G103" s="177"/>
      <c r="H103" s="177"/>
      <c r="I103" s="178"/>
      <c r="J103" s="179">
        <f>J1292</f>
        <v>0</v>
      </c>
      <c r="K103" s="105"/>
      <c r="L103" s="180"/>
    </row>
    <row r="104" spans="1:47" s="10" customFormat="1" ht="14.85" customHeight="1">
      <c r="B104" s="175"/>
      <c r="C104" s="105"/>
      <c r="D104" s="176" t="s">
        <v>159</v>
      </c>
      <c r="E104" s="177"/>
      <c r="F104" s="177"/>
      <c r="G104" s="177"/>
      <c r="H104" s="177"/>
      <c r="I104" s="178"/>
      <c r="J104" s="179">
        <f>J1945</f>
        <v>0</v>
      </c>
      <c r="K104" s="105"/>
      <c r="L104" s="180"/>
    </row>
    <row r="105" spans="1:47" s="10" customFormat="1" ht="19.899999999999999" customHeight="1">
      <c r="B105" s="175"/>
      <c r="C105" s="105"/>
      <c r="D105" s="176" t="s">
        <v>160</v>
      </c>
      <c r="E105" s="177"/>
      <c r="F105" s="177"/>
      <c r="G105" s="177"/>
      <c r="H105" s="177"/>
      <c r="I105" s="178"/>
      <c r="J105" s="179">
        <f>J2318</f>
        <v>0</v>
      </c>
      <c r="K105" s="105"/>
      <c r="L105" s="180"/>
    </row>
    <row r="106" spans="1:47" s="10" customFormat="1" ht="14.85" customHeight="1">
      <c r="B106" s="175"/>
      <c r="C106" s="105"/>
      <c r="D106" s="176" t="s">
        <v>161</v>
      </c>
      <c r="E106" s="177"/>
      <c r="F106" s="177"/>
      <c r="G106" s="177"/>
      <c r="H106" s="177"/>
      <c r="I106" s="178"/>
      <c r="J106" s="179">
        <f>J2319</f>
        <v>0</v>
      </c>
      <c r="K106" s="105"/>
      <c r="L106" s="180"/>
    </row>
    <row r="107" spans="1:47" s="10" customFormat="1" ht="14.85" customHeight="1">
      <c r="B107" s="175"/>
      <c r="C107" s="105"/>
      <c r="D107" s="176" t="s">
        <v>162</v>
      </c>
      <c r="E107" s="177"/>
      <c r="F107" s="177"/>
      <c r="G107" s="177"/>
      <c r="H107" s="177"/>
      <c r="I107" s="178"/>
      <c r="J107" s="179">
        <f>J2339</f>
        <v>0</v>
      </c>
      <c r="K107" s="105"/>
      <c r="L107" s="180"/>
    </row>
    <row r="108" spans="1:47" s="10" customFormat="1" ht="14.85" customHeight="1">
      <c r="B108" s="175"/>
      <c r="C108" s="105"/>
      <c r="D108" s="176" t="s">
        <v>163</v>
      </c>
      <c r="E108" s="177"/>
      <c r="F108" s="177"/>
      <c r="G108" s="177"/>
      <c r="H108" s="177"/>
      <c r="I108" s="178"/>
      <c r="J108" s="179">
        <f>J2351</f>
        <v>0</v>
      </c>
      <c r="K108" s="105"/>
      <c r="L108" s="180"/>
    </row>
    <row r="109" spans="1:47" s="10" customFormat="1" ht="14.85" customHeight="1">
      <c r="B109" s="175"/>
      <c r="C109" s="105"/>
      <c r="D109" s="176" t="s">
        <v>164</v>
      </c>
      <c r="E109" s="177"/>
      <c r="F109" s="177"/>
      <c r="G109" s="177"/>
      <c r="H109" s="177"/>
      <c r="I109" s="178"/>
      <c r="J109" s="179">
        <f>J2570</f>
        <v>0</v>
      </c>
      <c r="K109" s="105"/>
      <c r="L109" s="180"/>
    </row>
    <row r="110" spans="1:47" s="9" customFormat="1" ht="24.95" customHeight="1">
      <c r="B110" s="168"/>
      <c r="C110" s="169"/>
      <c r="D110" s="170" t="s">
        <v>165</v>
      </c>
      <c r="E110" s="171"/>
      <c r="F110" s="171"/>
      <c r="G110" s="171"/>
      <c r="H110" s="171"/>
      <c r="I110" s="172"/>
      <c r="J110" s="173">
        <f>J2583</f>
        <v>0</v>
      </c>
      <c r="K110" s="169"/>
      <c r="L110" s="174"/>
    </row>
    <row r="111" spans="1:47" s="10" customFormat="1" ht="19.899999999999999" customHeight="1">
      <c r="B111" s="175"/>
      <c r="C111" s="105"/>
      <c r="D111" s="176" t="s">
        <v>166</v>
      </c>
      <c r="E111" s="177"/>
      <c r="F111" s="177"/>
      <c r="G111" s="177"/>
      <c r="H111" s="177"/>
      <c r="I111" s="178"/>
      <c r="J111" s="179">
        <f>J2584</f>
        <v>0</v>
      </c>
      <c r="K111" s="105"/>
      <c r="L111" s="180"/>
    </row>
    <row r="112" spans="1:47" s="10" customFormat="1" ht="19.899999999999999" customHeight="1">
      <c r="B112" s="175"/>
      <c r="C112" s="105"/>
      <c r="D112" s="176" t="s">
        <v>167</v>
      </c>
      <c r="E112" s="177"/>
      <c r="F112" s="177"/>
      <c r="G112" s="177"/>
      <c r="H112" s="177"/>
      <c r="I112" s="178"/>
      <c r="J112" s="179">
        <f>J2815</f>
        <v>0</v>
      </c>
      <c r="K112" s="105"/>
      <c r="L112" s="180"/>
    </row>
    <row r="113" spans="2:12" s="10" customFormat="1" ht="19.899999999999999" customHeight="1">
      <c r="B113" s="175"/>
      <c r="C113" s="105"/>
      <c r="D113" s="176" t="s">
        <v>168</v>
      </c>
      <c r="E113" s="177"/>
      <c r="F113" s="177"/>
      <c r="G113" s="177"/>
      <c r="H113" s="177"/>
      <c r="I113" s="178"/>
      <c r="J113" s="179">
        <f>J3287</f>
        <v>0</v>
      </c>
      <c r="K113" s="105"/>
      <c r="L113" s="180"/>
    </row>
    <row r="114" spans="2:12" s="10" customFormat="1" ht="19.899999999999999" customHeight="1">
      <c r="B114" s="175"/>
      <c r="C114" s="105"/>
      <c r="D114" s="176" t="s">
        <v>169</v>
      </c>
      <c r="E114" s="177"/>
      <c r="F114" s="177"/>
      <c r="G114" s="177"/>
      <c r="H114" s="177"/>
      <c r="I114" s="178"/>
      <c r="J114" s="179">
        <f>J3300</f>
        <v>0</v>
      </c>
      <c r="K114" s="105"/>
      <c r="L114" s="180"/>
    </row>
    <row r="115" spans="2:12" s="10" customFormat="1" ht="19.899999999999999" customHeight="1">
      <c r="B115" s="175"/>
      <c r="C115" s="105"/>
      <c r="D115" s="176" t="s">
        <v>170</v>
      </c>
      <c r="E115" s="177"/>
      <c r="F115" s="177"/>
      <c r="G115" s="177"/>
      <c r="H115" s="177"/>
      <c r="I115" s="178"/>
      <c r="J115" s="179">
        <f>J3695</f>
        <v>0</v>
      </c>
      <c r="K115" s="105"/>
      <c r="L115" s="180"/>
    </row>
    <row r="116" spans="2:12" s="10" customFormat="1" ht="19.899999999999999" customHeight="1">
      <c r="B116" s="175"/>
      <c r="C116" s="105"/>
      <c r="D116" s="176" t="s">
        <v>171</v>
      </c>
      <c r="E116" s="177"/>
      <c r="F116" s="177"/>
      <c r="G116" s="177"/>
      <c r="H116" s="177"/>
      <c r="I116" s="178"/>
      <c r="J116" s="179">
        <f>J3720</f>
        <v>0</v>
      </c>
      <c r="K116" s="105"/>
      <c r="L116" s="180"/>
    </row>
    <row r="117" spans="2:12" s="10" customFormat="1" ht="14.85" customHeight="1">
      <c r="B117" s="175"/>
      <c r="C117" s="105"/>
      <c r="D117" s="176" t="s">
        <v>172</v>
      </c>
      <c r="E117" s="177"/>
      <c r="F117" s="177"/>
      <c r="G117" s="177"/>
      <c r="H117" s="177"/>
      <c r="I117" s="178"/>
      <c r="J117" s="179">
        <f>J3722</f>
        <v>0</v>
      </c>
      <c r="K117" s="105"/>
      <c r="L117" s="180"/>
    </row>
    <row r="118" spans="2:12" s="10" customFormat="1" ht="14.85" customHeight="1">
      <c r="B118" s="175"/>
      <c r="C118" s="105"/>
      <c r="D118" s="176" t="s">
        <v>173</v>
      </c>
      <c r="E118" s="177"/>
      <c r="F118" s="177"/>
      <c r="G118" s="177"/>
      <c r="H118" s="177"/>
      <c r="I118" s="178"/>
      <c r="J118" s="179">
        <f>J3819</f>
        <v>0</v>
      </c>
      <c r="K118" s="105"/>
      <c r="L118" s="180"/>
    </row>
    <row r="119" spans="2:12" s="10" customFormat="1" ht="14.85" customHeight="1">
      <c r="B119" s="175"/>
      <c r="C119" s="105"/>
      <c r="D119" s="176" t="s">
        <v>174</v>
      </c>
      <c r="E119" s="177"/>
      <c r="F119" s="177"/>
      <c r="G119" s="177"/>
      <c r="H119" s="177"/>
      <c r="I119" s="178"/>
      <c r="J119" s="179">
        <f>J3856</f>
        <v>0</v>
      </c>
      <c r="K119" s="105"/>
      <c r="L119" s="180"/>
    </row>
    <row r="120" spans="2:12" s="10" customFormat="1" ht="14.85" customHeight="1">
      <c r="B120" s="175"/>
      <c r="C120" s="105"/>
      <c r="D120" s="176" t="s">
        <v>175</v>
      </c>
      <c r="E120" s="177"/>
      <c r="F120" s="177"/>
      <c r="G120" s="177"/>
      <c r="H120" s="177"/>
      <c r="I120" s="178"/>
      <c r="J120" s="179">
        <f>J3923</f>
        <v>0</v>
      </c>
      <c r="K120" s="105"/>
      <c r="L120" s="180"/>
    </row>
    <row r="121" spans="2:12" s="10" customFormat="1" ht="19.899999999999999" customHeight="1">
      <c r="B121" s="175"/>
      <c r="C121" s="105"/>
      <c r="D121" s="176" t="s">
        <v>176</v>
      </c>
      <c r="E121" s="177"/>
      <c r="F121" s="177"/>
      <c r="G121" s="177"/>
      <c r="H121" s="177"/>
      <c r="I121" s="178"/>
      <c r="J121" s="179">
        <f>J3938</f>
        <v>0</v>
      </c>
      <c r="K121" s="105"/>
      <c r="L121" s="180"/>
    </row>
    <row r="122" spans="2:12" s="10" customFormat="1" ht="14.85" customHeight="1">
      <c r="B122" s="175"/>
      <c r="C122" s="105"/>
      <c r="D122" s="176" t="s">
        <v>177</v>
      </c>
      <c r="E122" s="177"/>
      <c r="F122" s="177"/>
      <c r="G122" s="177"/>
      <c r="H122" s="177"/>
      <c r="I122" s="178"/>
      <c r="J122" s="179">
        <f>J3940</f>
        <v>0</v>
      </c>
      <c r="K122" s="105"/>
      <c r="L122" s="180"/>
    </row>
    <row r="123" spans="2:12" s="10" customFormat="1" ht="14.85" customHeight="1">
      <c r="B123" s="175"/>
      <c r="C123" s="105"/>
      <c r="D123" s="176" t="s">
        <v>178</v>
      </c>
      <c r="E123" s="177"/>
      <c r="F123" s="177"/>
      <c r="G123" s="177"/>
      <c r="H123" s="177"/>
      <c r="I123" s="178"/>
      <c r="J123" s="179">
        <f>J4025</f>
        <v>0</v>
      </c>
      <c r="K123" s="105"/>
      <c r="L123" s="180"/>
    </row>
    <row r="124" spans="2:12" s="10" customFormat="1" ht="14.85" customHeight="1">
      <c r="B124" s="175"/>
      <c r="C124" s="105"/>
      <c r="D124" s="176" t="s">
        <v>179</v>
      </c>
      <c r="E124" s="177"/>
      <c r="F124" s="177"/>
      <c r="G124" s="177"/>
      <c r="H124" s="177"/>
      <c r="I124" s="178"/>
      <c r="J124" s="179">
        <f>J4041</f>
        <v>0</v>
      </c>
      <c r="K124" s="105"/>
      <c r="L124" s="180"/>
    </row>
    <row r="125" spans="2:12" s="10" customFormat="1" ht="14.85" customHeight="1">
      <c r="B125" s="175"/>
      <c r="C125" s="105"/>
      <c r="D125" s="176" t="s">
        <v>180</v>
      </c>
      <c r="E125" s="177"/>
      <c r="F125" s="177"/>
      <c r="G125" s="177"/>
      <c r="H125" s="177"/>
      <c r="I125" s="178"/>
      <c r="J125" s="179">
        <f>J4081</f>
        <v>0</v>
      </c>
      <c r="K125" s="105"/>
      <c r="L125" s="180"/>
    </row>
    <row r="126" spans="2:12" s="10" customFormat="1" ht="14.85" customHeight="1">
      <c r="B126" s="175"/>
      <c r="C126" s="105"/>
      <c r="D126" s="176" t="s">
        <v>181</v>
      </c>
      <c r="E126" s="177"/>
      <c r="F126" s="177"/>
      <c r="G126" s="177"/>
      <c r="H126" s="177"/>
      <c r="I126" s="178"/>
      <c r="J126" s="179">
        <f>J4479</f>
        <v>0</v>
      </c>
      <c r="K126" s="105"/>
      <c r="L126" s="180"/>
    </row>
    <row r="127" spans="2:12" s="10" customFormat="1" ht="14.85" customHeight="1">
      <c r="B127" s="175"/>
      <c r="C127" s="105"/>
      <c r="D127" s="176" t="s">
        <v>182</v>
      </c>
      <c r="E127" s="177"/>
      <c r="F127" s="177"/>
      <c r="G127" s="177"/>
      <c r="H127" s="177"/>
      <c r="I127" s="178"/>
      <c r="J127" s="179">
        <f>J4521</f>
        <v>0</v>
      </c>
      <c r="K127" s="105"/>
      <c r="L127" s="180"/>
    </row>
    <row r="128" spans="2:12" s="10" customFormat="1" ht="14.85" customHeight="1">
      <c r="B128" s="175"/>
      <c r="C128" s="105"/>
      <c r="D128" s="176" t="s">
        <v>183</v>
      </c>
      <c r="E128" s="177"/>
      <c r="F128" s="177"/>
      <c r="G128" s="177"/>
      <c r="H128" s="177"/>
      <c r="I128" s="178"/>
      <c r="J128" s="179">
        <f>J4557</f>
        <v>0</v>
      </c>
      <c r="K128" s="105"/>
      <c r="L128" s="180"/>
    </row>
    <row r="129" spans="1:31" s="10" customFormat="1" ht="19.899999999999999" customHeight="1">
      <c r="B129" s="175"/>
      <c r="C129" s="105"/>
      <c r="D129" s="176" t="s">
        <v>184</v>
      </c>
      <c r="E129" s="177"/>
      <c r="F129" s="177"/>
      <c r="G129" s="177"/>
      <c r="H129" s="177"/>
      <c r="I129" s="178"/>
      <c r="J129" s="179">
        <f>J4565</f>
        <v>0</v>
      </c>
      <c r="K129" s="105"/>
      <c r="L129" s="180"/>
    </row>
    <row r="130" spans="1:31" s="10" customFormat="1" ht="19.899999999999999" customHeight="1">
      <c r="B130" s="175"/>
      <c r="C130" s="105"/>
      <c r="D130" s="176" t="s">
        <v>185</v>
      </c>
      <c r="E130" s="177"/>
      <c r="F130" s="177"/>
      <c r="G130" s="177"/>
      <c r="H130" s="177"/>
      <c r="I130" s="178"/>
      <c r="J130" s="179">
        <f>J4618</f>
        <v>0</v>
      </c>
      <c r="K130" s="105"/>
      <c r="L130" s="180"/>
    </row>
    <row r="131" spans="1:31" s="10" customFormat="1" ht="19.899999999999999" customHeight="1">
      <c r="B131" s="175"/>
      <c r="C131" s="105"/>
      <c r="D131" s="176" t="s">
        <v>186</v>
      </c>
      <c r="E131" s="177"/>
      <c r="F131" s="177"/>
      <c r="G131" s="177"/>
      <c r="H131" s="177"/>
      <c r="I131" s="178"/>
      <c r="J131" s="179">
        <f>J5368</f>
        <v>0</v>
      </c>
      <c r="K131" s="105"/>
      <c r="L131" s="180"/>
    </row>
    <row r="132" spans="1:31" s="10" customFormat="1" ht="19.899999999999999" customHeight="1">
      <c r="B132" s="175"/>
      <c r="C132" s="105"/>
      <c r="D132" s="176" t="s">
        <v>187</v>
      </c>
      <c r="E132" s="177"/>
      <c r="F132" s="177"/>
      <c r="G132" s="177"/>
      <c r="H132" s="177"/>
      <c r="I132" s="178"/>
      <c r="J132" s="179">
        <f>J6346</f>
        <v>0</v>
      </c>
      <c r="K132" s="105"/>
      <c r="L132" s="180"/>
    </row>
    <row r="133" spans="1:31" s="2" customFormat="1" ht="21.75" customHeight="1">
      <c r="A133" s="35"/>
      <c r="B133" s="36"/>
      <c r="C133" s="37"/>
      <c r="D133" s="37"/>
      <c r="E133" s="37"/>
      <c r="F133" s="37"/>
      <c r="G133" s="37"/>
      <c r="H133" s="37"/>
      <c r="I133" s="123"/>
      <c r="J133" s="37"/>
      <c r="K133" s="37"/>
      <c r="L133" s="52"/>
      <c r="S133" s="35"/>
      <c r="T133" s="35"/>
      <c r="U133" s="35"/>
      <c r="V133" s="35"/>
      <c r="W133" s="35"/>
      <c r="X133" s="35"/>
      <c r="Y133" s="35"/>
      <c r="Z133" s="35"/>
      <c r="AA133" s="35"/>
      <c r="AB133" s="35"/>
      <c r="AC133" s="35"/>
      <c r="AD133" s="35"/>
      <c r="AE133" s="35"/>
    </row>
    <row r="134" spans="1:31" s="2" customFormat="1" ht="6.95" customHeight="1">
      <c r="A134" s="35"/>
      <c r="B134" s="55"/>
      <c r="C134" s="56"/>
      <c r="D134" s="56"/>
      <c r="E134" s="56"/>
      <c r="F134" s="56"/>
      <c r="G134" s="56"/>
      <c r="H134" s="56"/>
      <c r="I134" s="159"/>
      <c r="J134" s="56"/>
      <c r="K134" s="56"/>
      <c r="L134" s="52"/>
      <c r="S134" s="35"/>
      <c r="T134" s="35"/>
      <c r="U134" s="35"/>
      <c r="V134" s="35"/>
      <c r="W134" s="35"/>
      <c r="X134" s="35"/>
      <c r="Y134" s="35"/>
      <c r="Z134" s="35"/>
      <c r="AA134" s="35"/>
      <c r="AB134" s="35"/>
      <c r="AC134" s="35"/>
      <c r="AD134" s="35"/>
      <c r="AE134" s="35"/>
    </row>
    <row r="138" spans="1:31" s="2" customFormat="1" ht="6.95" customHeight="1">
      <c r="A138" s="35"/>
      <c r="B138" s="57"/>
      <c r="C138" s="58"/>
      <c r="D138" s="58"/>
      <c r="E138" s="58"/>
      <c r="F138" s="58"/>
      <c r="G138" s="58"/>
      <c r="H138" s="58"/>
      <c r="I138" s="162"/>
      <c r="J138" s="58"/>
      <c r="K138" s="58"/>
      <c r="L138" s="52"/>
      <c r="S138" s="35"/>
      <c r="T138" s="35"/>
      <c r="U138" s="35"/>
      <c r="V138" s="35"/>
      <c r="W138" s="35"/>
      <c r="X138" s="35"/>
      <c r="Y138" s="35"/>
      <c r="Z138" s="35"/>
      <c r="AA138" s="35"/>
      <c r="AB138" s="35"/>
      <c r="AC138" s="35"/>
      <c r="AD138" s="35"/>
      <c r="AE138" s="35"/>
    </row>
    <row r="139" spans="1:31" s="2" customFormat="1" ht="24.95" customHeight="1">
      <c r="A139" s="35"/>
      <c r="B139" s="36"/>
      <c r="C139" s="24" t="s">
        <v>188</v>
      </c>
      <c r="D139" s="37"/>
      <c r="E139" s="37"/>
      <c r="F139" s="37"/>
      <c r="G139" s="37"/>
      <c r="H139" s="37"/>
      <c r="I139" s="123"/>
      <c r="J139" s="37"/>
      <c r="K139" s="37"/>
      <c r="L139" s="52"/>
      <c r="S139" s="35"/>
      <c r="T139" s="35"/>
      <c r="U139" s="35"/>
      <c r="V139" s="35"/>
      <c r="W139" s="35"/>
      <c r="X139" s="35"/>
      <c r="Y139" s="35"/>
      <c r="Z139" s="35"/>
      <c r="AA139" s="35"/>
      <c r="AB139" s="35"/>
      <c r="AC139" s="35"/>
      <c r="AD139" s="35"/>
      <c r="AE139" s="35"/>
    </row>
    <row r="140" spans="1:31" s="2" customFormat="1" ht="6.95" customHeight="1">
      <c r="A140" s="35"/>
      <c r="B140" s="36"/>
      <c r="C140" s="37"/>
      <c r="D140" s="37"/>
      <c r="E140" s="37"/>
      <c r="F140" s="37"/>
      <c r="G140" s="37"/>
      <c r="H140" s="37"/>
      <c r="I140" s="123"/>
      <c r="J140" s="37"/>
      <c r="K140" s="37"/>
      <c r="L140" s="52"/>
      <c r="S140" s="35"/>
      <c r="T140" s="35"/>
      <c r="U140" s="35"/>
      <c r="V140" s="35"/>
      <c r="W140" s="35"/>
      <c r="X140" s="35"/>
      <c r="Y140" s="35"/>
      <c r="Z140" s="35"/>
      <c r="AA140" s="35"/>
      <c r="AB140" s="35"/>
      <c r="AC140" s="35"/>
      <c r="AD140" s="35"/>
      <c r="AE140" s="35"/>
    </row>
    <row r="141" spans="1:31" s="2" customFormat="1" ht="12" customHeight="1">
      <c r="A141" s="35"/>
      <c r="B141" s="36"/>
      <c r="C141" s="30" t="s">
        <v>16</v>
      </c>
      <c r="D141" s="37"/>
      <c r="E141" s="37"/>
      <c r="F141" s="37"/>
      <c r="G141" s="37"/>
      <c r="H141" s="37"/>
      <c r="I141" s="123"/>
      <c r="J141" s="37"/>
      <c r="K141" s="37"/>
      <c r="L141" s="52"/>
      <c r="S141" s="35"/>
      <c r="T141" s="35"/>
      <c r="U141" s="35"/>
      <c r="V141" s="35"/>
      <c r="W141" s="35"/>
      <c r="X141" s="35"/>
      <c r="Y141" s="35"/>
      <c r="Z141" s="35"/>
      <c r="AA141" s="35"/>
      <c r="AB141" s="35"/>
      <c r="AC141" s="35"/>
      <c r="AD141" s="35"/>
      <c r="AE141" s="35"/>
    </row>
    <row r="142" spans="1:31" s="2" customFormat="1" ht="23.25" customHeight="1">
      <c r="A142" s="35"/>
      <c r="B142" s="36"/>
      <c r="C142" s="37"/>
      <c r="D142" s="37"/>
      <c r="E142" s="344" t="str">
        <f>E7</f>
        <v>NPK a.s., Pardubická nemocnice, Výstavba pavilonu CUP s centralizací akutních provozů - fáze II.</v>
      </c>
      <c r="F142" s="345"/>
      <c r="G142" s="345"/>
      <c r="H142" s="345"/>
      <c r="I142" s="123"/>
      <c r="J142" s="37"/>
      <c r="K142" s="37"/>
      <c r="L142" s="52"/>
      <c r="S142" s="35"/>
      <c r="T142" s="35"/>
      <c r="U142" s="35"/>
      <c r="V142" s="35"/>
      <c r="W142" s="35"/>
      <c r="X142" s="35"/>
      <c r="Y142" s="35"/>
      <c r="Z142" s="35"/>
      <c r="AA142" s="35"/>
      <c r="AB142" s="35"/>
      <c r="AC142" s="35"/>
      <c r="AD142" s="35"/>
      <c r="AE142" s="35"/>
    </row>
    <row r="143" spans="1:31" s="1" customFormat="1" ht="12" customHeight="1">
      <c r="B143" s="22"/>
      <c r="C143" s="30" t="s">
        <v>144</v>
      </c>
      <c r="D143" s="23"/>
      <c r="E143" s="23"/>
      <c r="F143" s="23"/>
      <c r="G143" s="23"/>
      <c r="H143" s="23"/>
      <c r="I143" s="116"/>
      <c r="J143" s="23"/>
      <c r="K143" s="23"/>
      <c r="L143" s="21"/>
    </row>
    <row r="144" spans="1:31" s="2" customFormat="1" ht="16.5" customHeight="1">
      <c r="A144" s="35"/>
      <c r="B144" s="36"/>
      <c r="C144" s="37"/>
      <c r="D144" s="37"/>
      <c r="E144" s="344" t="s">
        <v>145</v>
      </c>
      <c r="F144" s="346"/>
      <c r="G144" s="346"/>
      <c r="H144" s="346"/>
      <c r="I144" s="123"/>
      <c r="J144" s="37"/>
      <c r="K144" s="37"/>
      <c r="L144" s="52"/>
      <c r="S144" s="35"/>
      <c r="T144" s="35"/>
      <c r="U144" s="35"/>
      <c r="V144" s="35"/>
      <c r="W144" s="35"/>
      <c r="X144" s="35"/>
      <c r="Y144" s="35"/>
      <c r="Z144" s="35"/>
      <c r="AA144" s="35"/>
      <c r="AB144" s="35"/>
      <c r="AC144" s="35"/>
      <c r="AD144" s="35"/>
      <c r="AE144" s="35"/>
    </row>
    <row r="145" spans="1:65" s="2" customFormat="1" ht="12" customHeight="1">
      <c r="A145" s="35"/>
      <c r="B145" s="36"/>
      <c r="C145" s="30" t="s">
        <v>146</v>
      </c>
      <c r="D145" s="37"/>
      <c r="E145" s="37"/>
      <c r="F145" s="37"/>
      <c r="G145" s="37"/>
      <c r="H145" s="37"/>
      <c r="I145" s="123"/>
      <c r="J145" s="37"/>
      <c r="K145" s="37"/>
      <c r="L145" s="52"/>
      <c r="S145" s="35"/>
      <c r="T145" s="35"/>
      <c r="U145" s="35"/>
      <c r="V145" s="35"/>
      <c r="W145" s="35"/>
      <c r="X145" s="35"/>
      <c r="Y145" s="35"/>
      <c r="Z145" s="35"/>
      <c r="AA145" s="35"/>
      <c r="AB145" s="35"/>
      <c r="AC145" s="35"/>
      <c r="AD145" s="35"/>
      <c r="AE145" s="35"/>
    </row>
    <row r="146" spans="1:65" s="2" customFormat="1" ht="16.5" customHeight="1">
      <c r="A146" s="35"/>
      <c r="B146" s="36"/>
      <c r="C146" s="37"/>
      <c r="D146" s="37"/>
      <c r="E146" s="296" t="str">
        <f>E11</f>
        <v>D1_01_1 - Stavební</v>
      </c>
      <c r="F146" s="346"/>
      <c r="G146" s="346"/>
      <c r="H146" s="346"/>
      <c r="I146" s="123"/>
      <c r="J146" s="37"/>
      <c r="K146" s="37"/>
      <c r="L146" s="52"/>
      <c r="S146" s="35"/>
      <c r="T146" s="35"/>
      <c r="U146" s="35"/>
      <c r="V146" s="35"/>
      <c r="W146" s="35"/>
      <c r="X146" s="35"/>
      <c r="Y146" s="35"/>
      <c r="Z146" s="35"/>
      <c r="AA146" s="35"/>
      <c r="AB146" s="35"/>
      <c r="AC146" s="35"/>
      <c r="AD146" s="35"/>
      <c r="AE146" s="35"/>
    </row>
    <row r="147" spans="1:65" s="2" customFormat="1" ht="6.95" customHeight="1">
      <c r="A147" s="35"/>
      <c r="B147" s="36"/>
      <c r="C147" s="37"/>
      <c r="D147" s="37"/>
      <c r="E147" s="37"/>
      <c r="F147" s="37"/>
      <c r="G147" s="37"/>
      <c r="H147" s="37"/>
      <c r="I147" s="123"/>
      <c r="J147" s="37"/>
      <c r="K147" s="37"/>
      <c r="L147" s="52"/>
      <c r="S147" s="35"/>
      <c r="T147" s="35"/>
      <c r="U147" s="35"/>
      <c r="V147" s="35"/>
      <c r="W147" s="35"/>
      <c r="X147" s="35"/>
      <c r="Y147" s="35"/>
      <c r="Z147" s="35"/>
      <c r="AA147" s="35"/>
      <c r="AB147" s="35"/>
      <c r="AC147" s="35"/>
      <c r="AD147" s="35"/>
      <c r="AE147" s="35"/>
    </row>
    <row r="148" spans="1:65" s="2" customFormat="1" ht="12" customHeight="1">
      <c r="A148" s="35"/>
      <c r="B148" s="36"/>
      <c r="C148" s="30" t="s">
        <v>20</v>
      </c>
      <c r="D148" s="37"/>
      <c r="E148" s="37"/>
      <c r="F148" s="28" t="str">
        <f>F14</f>
        <v>Pardubice</v>
      </c>
      <c r="G148" s="37"/>
      <c r="H148" s="37"/>
      <c r="I148" s="124" t="s">
        <v>22</v>
      </c>
      <c r="J148" s="67">
        <f>IF(J14="","",J14)</f>
        <v>44118</v>
      </c>
      <c r="K148" s="37"/>
      <c r="L148" s="52"/>
      <c r="S148" s="35"/>
      <c r="T148" s="35"/>
      <c r="U148" s="35"/>
      <c r="V148" s="35"/>
      <c r="W148" s="35"/>
      <c r="X148" s="35"/>
      <c r="Y148" s="35"/>
      <c r="Z148" s="35"/>
      <c r="AA148" s="35"/>
      <c r="AB148" s="35"/>
      <c r="AC148" s="35"/>
      <c r="AD148" s="35"/>
      <c r="AE148" s="35"/>
    </row>
    <row r="149" spans="1:65" s="2" customFormat="1" ht="6.95" customHeight="1">
      <c r="A149" s="35"/>
      <c r="B149" s="36"/>
      <c r="C149" s="37"/>
      <c r="D149" s="37"/>
      <c r="E149" s="37"/>
      <c r="F149" s="37"/>
      <c r="G149" s="37"/>
      <c r="H149" s="37"/>
      <c r="I149" s="123"/>
      <c r="J149" s="37"/>
      <c r="K149" s="37"/>
      <c r="L149" s="52"/>
      <c r="S149" s="35"/>
      <c r="T149" s="35"/>
      <c r="U149" s="35"/>
      <c r="V149" s="35"/>
      <c r="W149" s="35"/>
      <c r="X149" s="35"/>
      <c r="Y149" s="35"/>
      <c r="Z149" s="35"/>
      <c r="AA149" s="35"/>
      <c r="AB149" s="35"/>
      <c r="AC149" s="35"/>
      <c r="AD149" s="35"/>
      <c r="AE149" s="35"/>
    </row>
    <row r="150" spans="1:65" s="2" customFormat="1" ht="40.15" customHeight="1">
      <c r="A150" s="35"/>
      <c r="B150" s="36"/>
      <c r="C150" s="30" t="s">
        <v>23</v>
      </c>
      <c r="D150" s="37"/>
      <c r="E150" s="37"/>
      <c r="F150" s="28" t="str">
        <f>E17</f>
        <v>Pardubický kraj</v>
      </c>
      <c r="G150" s="37"/>
      <c r="H150" s="37"/>
      <c r="I150" s="124" t="s">
        <v>29</v>
      </c>
      <c r="J150" s="33" t="str">
        <f>E23</f>
        <v>Atelier Penta v.o.s., Mrštíkova 12, Jihlava</v>
      </c>
      <c r="K150" s="37"/>
      <c r="L150" s="52"/>
      <c r="S150" s="35"/>
      <c r="T150" s="35"/>
      <c r="U150" s="35"/>
      <c r="V150" s="35"/>
      <c r="W150" s="35"/>
      <c r="X150" s="35"/>
      <c r="Y150" s="35"/>
      <c r="Z150" s="35"/>
      <c r="AA150" s="35"/>
      <c r="AB150" s="35"/>
      <c r="AC150" s="35"/>
      <c r="AD150" s="35"/>
      <c r="AE150" s="35"/>
    </row>
    <row r="151" spans="1:65" s="2" customFormat="1" ht="25.7" customHeight="1">
      <c r="A151" s="35"/>
      <c r="B151" s="36"/>
      <c r="C151" s="30" t="s">
        <v>27</v>
      </c>
      <c r="D151" s="37"/>
      <c r="E151" s="37"/>
      <c r="F151" s="28" t="str">
        <f>IF(E20="","",E20)</f>
        <v>Vyplň údaj</v>
      </c>
      <c r="G151" s="37"/>
      <c r="H151" s="37"/>
      <c r="I151" s="124" t="s">
        <v>32</v>
      </c>
      <c r="J151" s="33" t="str">
        <f>E26</f>
        <v>Ing. Avuk, Baloun, Šíma</v>
      </c>
      <c r="K151" s="37"/>
      <c r="L151" s="52"/>
      <c r="S151" s="35"/>
      <c r="T151" s="35"/>
      <c r="U151" s="35"/>
      <c r="V151" s="35"/>
      <c r="W151" s="35"/>
      <c r="X151" s="35"/>
      <c r="Y151" s="35"/>
      <c r="Z151" s="35"/>
      <c r="AA151" s="35"/>
      <c r="AB151" s="35"/>
      <c r="AC151" s="35"/>
      <c r="AD151" s="35"/>
      <c r="AE151" s="35"/>
    </row>
    <row r="152" spans="1:65" s="2" customFormat="1" ht="10.35" customHeight="1">
      <c r="A152" s="35"/>
      <c r="B152" s="36"/>
      <c r="C152" s="37"/>
      <c r="D152" s="37"/>
      <c r="E152" s="37"/>
      <c r="F152" s="37"/>
      <c r="G152" s="37"/>
      <c r="H152" s="37"/>
      <c r="I152" s="123"/>
      <c r="J152" s="37"/>
      <c r="K152" s="37"/>
      <c r="L152" s="52"/>
      <c r="S152" s="35"/>
      <c r="T152" s="35"/>
      <c r="U152" s="35"/>
      <c r="V152" s="35"/>
      <c r="W152" s="35"/>
      <c r="X152" s="35"/>
      <c r="Y152" s="35"/>
      <c r="Z152" s="35"/>
      <c r="AA152" s="35"/>
      <c r="AB152" s="35"/>
      <c r="AC152" s="35"/>
      <c r="AD152" s="35"/>
      <c r="AE152" s="35"/>
    </row>
    <row r="153" spans="1:65" s="11" customFormat="1" ht="29.25" customHeight="1">
      <c r="A153" s="181"/>
      <c r="B153" s="182"/>
      <c r="C153" s="183" t="s">
        <v>189</v>
      </c>
      <c r="D153" s="184" t="s">
        <v>60</v>
      </c>
      <c r="E153" s="184" t="s">
        <v>56</v>
      </c>
      <c r="F153" s="184" t="s">
        <v>57</v>
      </c>
      <c r="G153" s="184" t="s">
        <v>190</v>
      </c>
      <c r="H153" s="184" t="s">
        <v>191</v>
      </c>
      <c r="I153" s="185" t="s">
        <v>192</v>
      </c>
      <c r="J153" s="184" t="s">
        <v>151</v>
      </c>
      <c r="K153" s="186" t="s">
        <v>193</v>
      </c>
      <c r="L153" s="187"/>
      <c r="M153" s="76" t="s">
        <v>1</v>
      </c>
      <c r="N153" s="77" t="s">
        <v>39</v>
      </c>
      <c r="O153" s="77" t="s">
        <v>194</v>
      </c>
      <c r="P153" s="77" t="s">
        <v>195</v>
      </c>
      <c r="Q153" s="77" t="s">
        <v>196</v>
      </c>
      <c r="R153" s="77" t="s">
        <v>197</v>
      </c>
      <c r="S153" s="77" t="s">
        <v>198</v>
      </c>
      <c r="T153" s="78" t="s">
        <v>199</v>
      </c>
      <c r="U153" s="181"/>
      <c r="V153" s="181"/>
      <c r="W153" s="181"/>
      <c r="X153" s="181"/>
      <c r="Y153" s="181"/>
      <c r="Z153" s="181"/>
      <c r="AA153" s="181"/>
      <c r="AB153" s="181"/>
      <c r="AC153" s="181"/>
      <c r="AD153" s="181"/>
      <c r="AE153" s="181"/>
    </row>
    <row r="154" spans="1:65" s="2" customFormat="1" ht="22.9" customHeight="1">
      <c r="A154" s="35"/>
      <c r="B154" s="36"/>
      <c r="C154" s="83" t="s">
        <v>200</v>
      </c>
      <c r="D154" s="37"/>
      <c r="E154" s="37"/>
      <c r="F154" s="37"/>
      <c r="G154" s="37"/>
      <c r="H154" s="37"/>
      <c r="I154" s="123"/>
      <c r="J154" s="188">
        <f>BK154</f>
        <v>0</v>
      </c>
      <c r="K154" s="37"/>
      <c r="L154" s="40"/>
      <c r="M154" s="79"/>
      <c r="N154" s="189"/>
      <c r="O154" s="80"/>
      <c r="P154" s="190">
        <f>P155+P2583</f>
        <v>0</v>
      </c>
      <c r="Q154" s="80"/>
      <c r="R154" s="190">
        <f>R155+R2583</f>
        <v>2886.4637563299993</v>
      </c>
      <c r="S154" s="80"/>
      <c r="T154" s="191">
        <f>T155+T2583</f>
        <v>45.421580720000009</v>
      </c>
      <c r="U154" s="35"/>
      <c r="V154" s="35"/>
      <c r="W154" s="35"/>
      <c r="X154" s="35"/>
      <c r="Y154" s="35"/>
      <c r="Z154" s="35"/>
      <c r="AA154" s="35"/>
      <c r="AB154" s="35"/>
      <c r="AC154" s="35"/>
      <c r="AD154" s="35"/>
      <c r="AE154" s="35"/>
      <c r="AT154" s="18" t="s">
        <v>74</v>
      </c>
      <c r="AU154" s="18" t="s">
        <v>153</v>
      </c>
      <c r="BK154" s="192">
        <f>BK155+BK2583</f>
        <v>0</v>
      </c>
    </row>
    <row r="155" spans="1:65" s="12" customFormat="1" ht="25.9" customHeight="1">
      <c r="B155" s="193"/>
      <c r="C155" s="194"/>
      <c r="D155" s="195" t="s">
        <v>74</v>
      </c>
      <c r="E155" s="196" t="s">
        <v>201</v>
      </c>
      <c r="F155" s="196" t="s">
        <v>202</v>
      </c>
      <c r="G155" s="194"/>
      <c r="H155" s="194"/>
      <c r="I155" s="197"/>
      <c r="J155" s="198">
        <f>BK155</f>
        <v>0</v>
      </c>
      <c r="K155" s="194"/>
      <c r="L155" s="199"/>
      <c r="M155" s="200"/>
      <c r="N155" s="201"/>
      <c r="O155" s="201"/>
      <c r="P155" s="202">
        <f>P156+P1268+P1291+P2318</f>
        <v>0</v>
      </c>
      <c r="Q155" s="201"/>
      <c r="R155" s="202">
        <f>R156+R1268+R1291+R2318</f>
        <v>2718.5171913599993</v>
      </c>
      <c r="S155" s="201"/>
      <c r="T155" s="203">
        <f>T156+T1268+T1291+T2318</f>
        <v>40.886400000000009</v>
      </c>
      <c r="AR155" s="204" t="s">
        <v>82</v>
      </c>
      <c r="AT155" s="205" t="s">
        <v>74</v>
      </c>
      <c r="AU155" s="205" t="s">
        <v>75</v>
      </c>
      <c r="AY155" s="204" t="s">
        <v>203</v>
      </c>
      <c r="BK155" s="206">
        <f>BK156+BK1268+BK1291+BK2318</f>
        <v>0</v>
      </c>
    </row>
    <row r="156" spans="1:65" s="12" customFormat="1" ht="22.9" customHeight="1">
      <c r="B156" s="193"/>
      <c r="C156" s="194"/>
      <c r="D156" s="195" t="s">
        <v>74</v>
      </c>
      <c r="E156" s="207" t="s">
        <v>104</v>
      </c>
      <c r="F156" s="207" t="s">
        <v>204</v>
      </c>
      <c r="G156" s="194"/>
      <c r="H156" s="194"/>
      <c r="I156" s="197"/>
      <c r="J156" s="208">
        <f>BK156</f>
        <v>0</v>
      </c>
      <c r="K156" s="194"/>
      <c r="L156" s="199"/>
      <c r="M156" s="200"/>
      <c r="N156" s="201"/>
      <c r="O156" s="201"/>
      <c r="P156" s="202">
        <f>SUM(P157:P1267)</f>
        <v>0</v>
      </c>
      <c r="Q156" s="201"/>
      <c r="R156" s="202">
        <f>SUM(R157:R1267)</f>
        <v>1396.6676198699997</v>
      </c>
      <c r="S156" s="201"/>
      <c r="T156" s="203">
        <f>SUM(T157:T1267)</f>
        <v>0</v>
      </c>
      <c r="AR156" s="204" t="s">
        <v>82</v>
      </c>
      <c r="AT156" s="205" t="s">
        <v>74</v>
      </c>
      <c r="AU156" s="205" t="s">
        <v>82</v>
      </c>
      <c r="AY156" s="204" t="s">
        <v>203</v>
      </c>
      <c r="BK156" s="206">
        <f>SUM(BK157:BK1267)</f>
        <v>0</v>
      </c>
    </row>
    <row r="157" spans="1:65" s="2" customFormat="1" ht="21.75" customHeight="1">
      <c r="A157" s="35"/>
      <c r="B157" s="36"/>
      <c r="C157" s="209" t="s">
        <v>82</v>
      </c>
      <c r="D157" s="209" t="s">
        <v>205</v>
      </c>
      <c r="E157" s="210" t="s">
        <v>206</v>
      </c>
      <c r="F157" s="211" t="s">
        <v>207</v>
      </c>
      <c r="G157" s="212" t="s">
        <v>208</v>
      </c>
      <c r="H157" s="213">
        <v>405</v>
      </c>
      <c r="I157" s="214"/>
      <c r="J157" s="215">
        <f>ROUND(I157*H157,2)</f>
        <v>0</v>
      </c>
      <c r="K157" s="211" t="s">
        <v>1</v>
      </c>
      <c r="L157" s="40"/>
      <c r="M157" s="216" t="s">
        <v>1</v>
      </c>
      <c r="N157" s="217" t="s">
        <v>40</v>
      </c>
      <c r="O157" s="72"/>
      <c r="P157" s="218">
        <f>O157*H157</f>
        <v>0</v>
      </c>
      <c r="Q157" s="218">
        <v>1.2619999999999999E-2</v>
      </c>
      <c r="R157" s="218">
        <f>Q157*H157</f>
        <v>5.1110999999999995</v>
      </c>
      <c r="S157" s="218">
        <v>0</v>
      </c>
      <c r="T157" s="219">
        <f>S157*H157</f>
        <v>0</v>
      </c>
      <c r="U157" s="35"/>
      <c r="V157" s="35"/>
      <c r="W157" s="35"/>
      <c r="X157" s="35"/>
      <c r="Y157" s="35"/>
      <c r="Z157" s="35"/>
      <c r="AA157" s="35"/>
      <c r="AB157" s="35"/>
      <c r="AC157" s="35"/>
      <c r="AD157" s="35"/>
      <c r="AE157" s="35"/>
      <c r="AR157" s="220" t="s">
        <v>209</v>
      </c>
      <c r="AT157" s="220" t="s">
        <v>205</v>
      </c>
      <c r="AU157" s="220" t="s">
        <v>84</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210</v>
      </c>
    </row>
    <row r="158" spans="1:65" s="13" customFormat="1" ht="22.5">
      <c r="B158" s="222"/>
      <c r="C158" s="223"/>
      <c r="D158" s="224" t="s">
        <v>211</v>
      </c>
      <c r="E158" s="225" t="s">
        <v>1</v>
      </c>
      <c r="F158" s="226" t="s">
        <v>212</v>
      </c>
      <c r="G158" s="223"/>
      <c r="H158" s="225" t="s">
        <v>1</v>
      </c>
      <c r="I158" s="227"/>
      <c r="J158" s="223"/>
      <c r="K158" s="223"/>
      <c r="L158" s="228"/>
      <c r="M158" s="229"/>
      <c r="N158" s="230"/>
      <c r="O158" s="230"/>
      <c r="P158" s="230"/>
      <c r="Q158" s="230"/>
      <c r="R158" s="230"/>
      <c r="S158" s="230"/>
      <c r="T158" s="231"/>
      <c r="AT158" s="232" t="s">
        <v>211</v>
      </c>
      <c r="AU158" s="232" t="s">
        <v>84</v>
      </c>
      <c r="AV158" s="13" t="s">
        <v>82</v>
      </c>
      <c r="AW158" s="13" t="s">
        <v>31</v>
      </c>
      <c r="AX158" s="13" t="s">
        <v>75</v>
      </c>
      <c r="AY158" s="232" t="s">
        <v>203</v>
      </c>
    </row>
    <row r="159" spans="1:65" s="13" customFormat="1" ht="11.25">
      <c r="B159" s="222"/>
      <c r="C159" s="223"/>
      <c r="D159" s="224" t="s">
        <v>211</v>
      </c>
      <c r="E159" s="225" t="s">
        <v>1</v>
      </c>
      <c r="F159" s="226" t="s">
        <v>213</v>
      </c>
      <c r="G159" s="223"/>
      <c r="H159" s="225" t="s">
        <v>1</v>
      </c>
      <c r="I159" s="227"/>
      <c r="J159" s="223"/>
      <c r="K159" s="223"/>
      <c r="L159" s="228"/>
      <c r="M159" s="229"/>
      <c r="N159" s="230"/>
      <c r="O159" s="230"/>
      <c r="P159" s="230"/>
      <c r="Q159" s="230"/>
      <c r="R159" s="230"/>
      <c r="S159" s="230"/>
      <c r="T159" s="231"/>
      <c r="AT159" s="232" t="s">
        <v>211</v>
      </c>
      <c r="AU159" s="232" t="s">
        <v>84</v>
      </c>
      <c r="AV159" s="13" t="s">
        <v>82</v>
      </c>
      <c r="AW159" s="13" t="s">
        <v>31</v>
      </c>
      <c r="AX159" s="13" t="s">
        <v>75</v>
      </c>
      <c r="AY159" s="232" t="s">
        <v>203</v>
      </c>
    </row>
    <row r="160" spans="1:65" s="14" customFormat="1" ht="11.25">
      <c r="B160" s="233"/>
      <c r="C160" s="234"/>
      <c r="D160" s="224" t="s">
        <v>211</v>
      </c>
      <c r="E160" s="235" t="s">
        <v>1</v>
      </c>
      <c r="F160" s="236" t="s">
        <v>214</v>
      </c>
      <c r="G160" s="234"/>
      <c r="H160" s="237">
        <v>120</v>
      </c>
      <c r="I160" s="238"/>
      <c r="J160" s="234"/>
      <c r="K160" s="234"/>
      <c r="L160" s="239"/>
      <c r="M160" s="240"/>
      <c r="N160" s="241"/>
      <c r="O160" s="241"/>
      <c r="P160" s="241"/>
      <c r="Q160" s="241"/>
      <c r="R160" s="241"/>
      <c r="S160" s="241"/>
      <c r="T160" s="242"/>
      <c r="AT160" s="243" t="s">
        <v>211</v>
      </c>
      <c r="AU160" s="243" t="s">
        <v>84</v>
      </c>
      <c r="AV160" s="14" t="s">
        <v>84</v>
      </c>
      <c r="AW160" s="14" t="s">
        <v>31</v>
      </c>
      <c r="AX160" s="14" t="s">
        <v>75</v>
      </c>
      <c r="AY160" s="243" t="s">
        <v>203</v>
      </c>
    </row>
    <row r="161" spans="1:65" s="14" customFormat="1" ht="11.25">
      <c r="B161" s="233"/>
      <c r="C161" s="234"/>
      <c r="D161" s="224" t="s">
        <v>211</v>
      </c>
      <c r="E161" s="235" t="s">
        <v>1</v>
      </c>
      <c r="F161" s="236" t="s">
        <v>215</v>
      </c>
      <c r="G161" s="234"/>
      <c r="H161" s="237">
        <v>285</v>
      </c>
      <c r="I161" s="238"/>
      <c r="J161" s="234"/>
      <c r="K161" s="234"/>
      <c r="L161" s="239"/>
      <c r="M161" s="240"/>
      <c r="N161" s="241"/>
      <c r="O161" s="241"/>
      <c r="P161" s="241"/>
      <c r="Q161" s="241"/>
      <c r="R161" s="241"/>
      <c r="S161" s="241"/>
      <c r="T161" s="242"/>
      <c r="AT161" s="243" t="s">
        <v>211</v>
      </c>
      <c r="AU161" s="243" t="s">
        <v>84</v>
      </c>
      <c r="AV161" s="14" t="s">
        <v>84</v>
      </c>
      <c r="AW161" s="14" t="s">
        <v>31</v>
      </c>
      <c r="AX161" s="14" t="s">
        <v>75</v>
      </c>
      <c r="AY161" s="243" t="s">
        <v>203</v>
      </c>
    </row>
    <row r="162" spans="1:65" s="2" customFormat="1" ht="21.75" customHeight="1">
      <c r="A162" s="35"/>
      <c r="B162" s="36"/>
      <c r="C162" s="209" t="s">
        <v>84</v>
      </c>
      <c r="D162" s="209" t="s">
        <v>205</v>
      </c>
      <c r="E162" s="210" t="s">
        <v>216</v>
      </c>
      <c r="F162" s="211" t="s">
        <v>217</v>
      </c>
      <c r="G162" s="212" t="s">
        <v>208</v>
      </c>
      <c r="H162" s="213">
        <v>85</v>
      </c>
      <c r="I162" s="214"/>
      <c r="J162" s="215">
        <f>ROUND(I162*H162,2)</f>
        <v>0</v>
      </c>
      <c r="K162" s="211" t="s">
        <v>218</v>
      </c>
      <c r="L162" s="40"/>
      <c r="M162" s="216" t="s">
        <v>1</v>
      </c>
      <c r="N162" s="217" t="s">
        <v>40</v>
      </c>
      <c r="O162" s="72"/>
      <c r="P162" s="218">
        <f>O162*H162</f>
        <v>0</v>
      </c>
      <c r="Q162" s="218">
        <v>0.12021</v>
      </c>
      <c r="R162" s="218">
        <f>Q162*H162</f>
        <v>10.21785</v>
      </c>
      <c r="S162" s="218">
        <v>0</v>
      </c>
      <c r="T162" s="219">
        <f>S162*H162</f>
        <v>0</v>
      </c>
      <c r="U162" s="35"/>
      <c r="V162" s="35"/>
      <c r="W162" s="35"/>
      <c r="X162" s="35"/>
      <c r="Y162" s="35"/>
      <c r="Z162" s="35"/>
      <c r="AA162" s="35"/>
      <c r="AB162" s="35"/>
      <c r="AC162" s="35"/>
      <c r="AD162" s="35"/>
      <c r="AE162" s="35"/>
      <c r="AR162" s="220" t="s">
        <v>209</v>
      </c>
      <c r="AT162" s="220" t="s">
        <v>205</v>
      </c>
      <c r="AU162" s="220" t="s">
        <v>84</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209</v>
      </c>
      <c r="BM162" s="220" t="s">
        <v>219</v>
      </c>
    </row>
    <row r="163" spans="1:65" s="13" customFormat="1" ht="22.5">
      <c r="B163" s="222"/>
      <c r="C163" s="223"/>
      <c r="D163" s="224" t="s">
        <v>211</v>
      </c>
      <c r="E163" s="225" t="s">
        <v>1</v>
      </c>
      <c r="F163" s="226" t="s">
        <v>212</v>
      </c>
      <c r="G163" s="223"/>
      <c r="H163" s="225" t="s">
        <v>1</v>
      </c>
      <c r="I163" s="227"/>
      <c r="J163" s="223"/>
      <c r="K163" s="223"/>
      <c r="L163" s="228"/>
      <c r="M163" s="229"/>
      <c r="N163" s="230"/>
      <c r="O163" s="230"/>
      <c r="P163" s="230"/>
      <c r="Q163" s="230"/>
      <c r="R163" s="230"/>
      <c r="S163" s="230"/>
      <c r="T163" s="231"/>
      <c r="AT163" s="232" t="s">
        <v>211</v>
      </c>
      <c r="AU163" s="232" t="s">
        <v>84</v>
      </c>
      <c r="AV163" s="13" t="s">
        <v>82</v>
      </c>
      <c r="AW163" s="13" t="s">
        <v>31</v>
      </c>
      <c r="AX163" s="13" t="s">
        <v>75</v>
      </c>
      <c r="AY163" s="232" t="s">
        <v>203</v>
      </c>
    </row>
    <row r="164" spans="1:65" s="13" customFormat="1" ht="11.25">
      <c r="B164" s="222"/>
      <c r="C164" s="223"/>
      <c r="D164" s="224" t="s">
        <v>211</v>
      </c>
      <c r="E164" s="225" t="s">
        <v>1</v>
      </c>
      <c r="F164" s="226" t="s">
        <v>213</v>
      </c>
      <c r="G164" s="223"/>
      <c r="H164" s="225" t="s">
        <v>1</v>
      </c>
      <c r="I164" s="227"/>
      <c r="J164" s="223"/>
      <c r="K164" s="223"/>
      <c r="L164" s="228"/>
      <c r="M164" s="229"/>
      <c r="N164" s="230"/>
      <c r="O164" s="230"/>
      <c r="P164" s="230"/>
      <c r="Q164" s="230"/>
      <c r="R164" s="230"/>
      <c r="S164" s="230"/>
      <c r="T164" s="231"/>
      <c r="AT164" s="232" t="s">
        <v>211</v>
      </c>
      <c r="AU164" s="232" t="s">
        <v>84</v>
      </c>
      <c r="AV164" s="13" t="s">
        <v>82</v>
      </c>
      <c r="AW164" s="13" t="s">
        <v>31</v>
      </c>
      <c r="AX164" s="13" t="s">
        <v>75</v>
      </c>
      <c r="AY164" s="232" t="s">
        <v>203</v>
      </c>
    </row>
    <row r="165" spans="1:65" s="14" customFormat="1" ht="11.25">
      <c r="B165" s="233"/>
      <c r="C165" s="234"/>
      <c r="D165" s="224" t="s">
        <v>211</v>
      </c>
      <c r="E165" s="235" t="s">
        <v>1</v>
      </c>
      <c r="F165" s="236" t="s">
        <v>220</v>
      </c>
      <c r="G165" s="234"/>
      <c r="H165" s="237">
        <v>25</v>
      </c>
      <c r="I165" s="238"/>
      <c r="J165" s="234"/>
      <c r="K165" s="234"/>
      <c r="L165" s="239"/>
      <c r="M165" s="240"/>
      <c r="N165" s="241"/>
      <c r="O165" s="241"/>
      <c r="P165" s="241"/>
      <c r="Q165" s="241"/>
      <c r="R165" s="241"/>
      <c r="S165" s="241"/>
      <c r="T165" s="242"/>
      <c r="AT165" s="243" t="s">
        <v>211</v>
      </c>
      <c r="AU165" s="243" t="s">
        <v>84</v>
      </c>
      <c r="AV165" s="14" t="s">
        <v>84</v>
      </c>
      <c r="AW165" s="14" t="s">
        <v>31</v>
      </c>
      <c r="AX165" s="14" t="s">
        <v>75</v>
      </c>
      <c r="AY165" s="243" t="s">
        <v>203</v>
      </c>
    </row>
    <row r="166" spans="1:65" s="14" customFormat="1" ht="11.25">
      <c r="B166" s="233"/>
      <c r="C166" s="234"/>
      <c r="D166" s="224" t="s">
        <v>211</v>
      </c>
      <c r="E166" s="235" t="s">
        <v>1</v>
      </c>
      <c r="F166" s="236" t="s">
        <v>221</v>
      </c>
      <c r="G166" s="234"/>
      <c r="H166" s="237">
        <v>60</v>
      </c>
      <c r="I166" s="238"/>
      <c r="J166" s="234"/>
      <c r="K166" s="234"/>
      <c r="L166" s="239"/>
      <c r="M166" s="240"/>
      <c r="N166" s="241"/>
      <c r="O166" s="241"/>
      <c r="P166" s="241"/>
      <c r="Q166" s="241"/>
      <c r="R166" s="241"/>
      <c r="S166" s="241"/>
      <c r="T166" s="242"/>
      <c r="AT166" s="243" t="s">
        <v>211</v>
      </c>
      <c r="AU166" s="243" t="s">
        <v>84</v>
      </c>
      <c r="AV166" s="14" t="s">
        <v>84</v>
      </c>
      <c r="AW166" s="14" t="s">
        <v>31</v>
      </c>
      <c r="AX166" s="14" t="s">
        <v>75</v>
      </c>
      <c r="AY166" s="243" t="s">
        <v>203</v>
      </c>
    </row>
    <row r="167" spans="1:65" s="2" customFormat="1" ht="21.75" customHeight="1">
      <c r="A167" s="35"/>
      <c r="B167" s="36"/>
      <c r="C167" s="209" t="s">
        <v>104</v>
      </c>
      <c r="D167" s="209" t="s">
        <v>205</v>
      </c>
      <c r="E167" s="210" t="s">
        <v>222</v>
      </c>
      <c r="F167" s="211" t="s">
        <v>223</v>
      </c>
      <c r="G167" s="212" t="s">
        <v>224</v>
      </c>
      <c r="H167" s="213">
        <v>13</v>
      </c>
      <c r="I167" s="214"/>
      <c r="J167" s="215">
        <f>ROUND(I167*H167,2)</f>
        <v>0</v>
      </c>
      <c r="K167" s="211" t="s">
        <v>1</v>
      </c>
      <c r="L167" s="40"/>
      <c r="M167" s="216" t="s">
        <v>1</v>
      </c>
      <c r="N167" s="217" t="s">
        <v>40</v>
      </c>
      <c r="O167" s="72"/>
      <c r="P167" s="218">
        <f>O167*H167</f>
        <v>0</v>
      </c>
      <c r="Q167" s="218">
        <v>1.8774999999999999</v>
      </c>
      <c r="R167" s="218">
        <f>Q167*H167</f>
        <v>24.407499999999999</v>
      </c>
      <c r="S167" s="218">
        <v>0</v>
      </c>
      <c r="T167" s="219">
        <f>S167*H167</f>
        <v>0</v>
      </c>
      <c r="U167" s="35"/>
      <c r="V167" s="35"/>
      <c r="W167" s="35"/>
      <c r="X167" s="35"/>
      <c r="Y167" s="35"/>
      <c r="Z167" s="35"/>
      <c r="AA167" s="35"/>
      <c r="AB167" s="35"/>
      <c r="AC167" s="35"/>
      <c r="AD167" s="35"/>
      <c r="AE167" s="35"/>
      <c r="AR167" s="220" t="s">
        <v>209</v>
      </c>
      <c r="AT167" s="220" t="s">
        <v>205</v>
      </c>
      <c r="AU167" s="220" t="s">
        <v>84</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209</v>
      </c>
      <c r="BM167" s="220" t="s">
        <v>225</v>
      </c>
    </row>
    <row r="168" spans="1:65" s="13" customFormat="1" ht="22.5">
      <c r="B168" s="222"/>
      <c r="C168" s="223"/>
      <c r="D168" s="224" t="s">
        <v>211</v>
      </c>
      <c r="E168" s="225" t="s">
        <v>1</v>
      </c>
      <c r="F168" s="226" t="s">
        <v>212</v>
      </c>
      <c r="G168" s="223"/>
      <c r="H168" s="225" t="s">
        <v>1</v>
      </c>
      <c r="I168" s="227"/>
      <c r="J168" s="223"/>
      <c r="K168" s="223"/>
      <c r="L168" s="228"/>
      <c r="M168" s="229"/>
      <c r="N168" s="230"/>
      <c r="O168" s="230"/>
      <c r="P168" s="230"/>
      <c r="Q168" s="230"/>
      <c r="R168" s="230"/>
      <c r="S168" s="230"/>
      <c r="T168" s="231"/>
      <c r="AT168" s="232" t="s">
        <v>211</v>
      </c>
      <c r="AU168" s="232" t="s">
        <v>84</v>
      </c>
      <c r="AV168" s="13" t="s">
        <v>82</v>
      </c>
      <c r="AW168" s="13" t="s">
        <v>31</v>
      </c>
      <c r="AX168" s="13" t="s">
        <v>75</v>
      </c>
      <c r="AY168" s="232" t="s">
        <v>203</v>
      </c>
    </row>
    <row r="169" spans="1:65" s="13" customFormat="1" ht="11.25">
      <c r="B169" s="222"/>
      <c r="C169" s="223"/>
      <c r="D169" s="224" t="s">
        <v>211</v>
      </c>
      <c r="E169" s="225" t="s">
        <v>1</v>
      </c>
      <c r="F169" s="226" t="s">
        <v>213</v>
      </c>
      <c r="G169" s="223"/>
      <c r="H169" s="225" t="s">
        <v>1</v>
      </c>
      <c r="I169" s="227"/>
      <c r="J169" s="223"/>
      <c r="K169" s="223"/>
      <c r="L169" s="228"/>
      <c r="M169" s="229"/>
      <c r="N169" s="230"/>
      <c r="O169" s="230"/>
      <c r="P169" s="230"/>
      <c r="Q169" s="230"/>
      <c r="R169" s="230"/>
      <c r="S169" s="230"/>
      <c r="T169" s="231"/>
      <c r="AT169" s="232" t="s">
        <v>211</v>
      </c>
      <c r="AU169" s="232" t="s">
        <v>84</v>
      </c>
      <c r="AV169" s="13" t="s">
        <v>82</v>
      </c>
      <c r="AW169" s="13" t="s">
        <v>31</v>
      </c>
      <c r="AX169" s="13" t="s">
        <v>75</v>
      </c>
      <c r="AY169" s="232" t="s">
        <v>203</v>
      </c>
    </row>
    <row r="170" spans="1:65" s="14" customFormat="1" ht="11.25">
      <c r="B170" s="233"/>
      <c r="C170" s="234"/>
      <c r="D170" s="224" t="s">
        <v>211</v>
      </c>
      <c r="E170" s="235" t="s">
        <v>1</v>
      </c>
      <c r="F170" s="236" t="s">
        <v>226</v>
      </c>
      <c r="G170" s="234"/>
      <c r="H170" s="237">
        <v>3</v>
      </c>
      <c r="I170" s="238"/>
      <c r="J170" s="234"/>
      <c r="K170" s="234"/>
      <c r="L170" s="239"/>
      <c r="M170" s="240"/>
      <c r="N170" s="241"/>
      <c r="O170" s="241"/>
      <c r="P170" s="241"/>
      <c r="Q170" s="241"/>
      <c r="R170" s="241"/>
      <c r="S170" s="241"/>
      <c r="T170" s="242"/>
      <c r="AT170" s="243" t="s">
        <v>211</v>
      </c>
      <c r="AU170" s="243" t="s">
        <v>84</v>
      </c>
      <c r="AV170" s="14" t="s">
        <v>84</v>
      </c>
      <c r="AW170" s="14" t="s">
        <v>31</v>
      </c>
      <c r="AX170" s="14" t="s">
        <v>75</v>
      </c>
      <c r="AY170" s="243" t="s">
        <v>203</v>
      </c>
    </row>
    <row r="171" spans="1:65" s="14" customFormat="1" ht="11.25">
      <c r="B171" s="233"/>
      <c r="C171" s="234"/>
      <c r="D171" s="224" t="s">
        <v>211</v>
      </c>
      <c r="E171" s="235" t="s">
        <v>1</v>
      </c>
      <c r="F171" s="236" t="s">
        <v>227</v>
      </c>
      <c r="G171" s="234"/>
      <c r="H171" s="237">
        <v>10</v>
      </c>
      <c r="I171" s="238"/>
      <c r="J171" s="234"/>
      <c r="K171" s="234"/>
      <c r="L171" s="239"/>
      <c r="M171" s="240"/>
      <c r="N171" s="241"/>
      <c r="O171" s="241"/>
      <c r="P171" s="241"/>
      <c r="Q171" s="241"/>
      <c r="R171" s="241"/>
      <c r="S171" s="241"/>
      <c r="T171" s="242"/>
      <c r="AT171" s="243" t="s">
        <v>211</v>
      </c>
      <c r="AU171" s="243" t="s">
        <v>84</v>
      </c>
      <c r="AV171" s="14" t="s">
        <v>84</v>
      </c>
      <c r="AW171" s="14" t="s">
        <v>31</v>
      </c>
      <c r="AX171" s="14" t="s">
        <v>75</v>
      </c>
      <c r="AY171" s="243" t="s">
        <v>203</v>
      </c>
    </row>
    <row r="172" spans="1:65" s="2" customFormat="1" ht="16.5" customHeight="1">
      <c r="A172" s="35"/>
      <c r="B172" s="36"/>
      <c r="C172" s="209" t="s">
        <v>209</v>
      </c>
      <c r="D172" s="209" t="s">
        <v>205</v>
      </c>
      <c r="E172" s="210" t="s">
        <v>228</v>
      </c>
      <c r="F172" s="211" t="s">
        <v>229</v>
      </c>
      <c r="G172" s="212" t="s">
        <v>224</v>
      </c>
      <c r="H172" s="213">
        <v>6.9180000000000001</v>
      </c>
      <c r="I172" s="214"/>
      <c r="J172" s="215">
        <f>ROUND(I172*H172,2)</f>
        <v>0</v>
      </c>
      <c r="K172" s="211" t="s">
        <v>218</v>
      </c>
      <c r="L172" s="40"/>
      <c r="M172" s="216" t="s">
        <v>1</v>
      </c>
      <c r="N172" s="217" t="s">
        <v>40</v>
      </c>
      <c r="O172" s="72"/>
      <c r="P172" s="218">
        <f>O172*H172</f>
        <v>0</v>
      </c>
      <c r="Q172" s="218">
        <v>1.7863599999999999</v>
      </c>
      <c r="R172" s="218">
        <f>Q172*H172</f>
        <v>12.358038479999999</v>
      </c>
      <c r="S172" s="218">
        <v>0</v>
      </c>
      <c r="T172" s="219">
        <f>S172*H172</f>
        <v>0</v>
      </c>
      <c r="U172" s="35"/>
      <c r="V172" s="35"/>
      <c r="W172" s="35"/>
      <c r="X172" s="35"/>
      <c r="Y172" s="35"/>
      <c r="Z172" s="35"/>
      <c r="AA172" s="35"/>
      <c r="AB172" s="35"/>
      <c r="AC172" s="35"/>
      <c r="AD172" s="35"/>
      <c r="AE172" s="35"/>
      <c r="AR172" s="220" t="s">
        <v>209</v>
      </c>
      <c r="AT172" s="220" t="s">
        <v>205</v>
      </c>
      <c r="AU172" s="220" t="s">
        <v>84</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209</v>
      </c>
      <c r="BM172" s="220" t="s">
        <v>230</v>
      </c>
    </row>
    <row r="173" spans="1:65" s="13" customFormat="1" ht="22.5">
      <c r="B173" s="222"/>
      <c r="C173" s="223"/>
      <c r="D173" s="224" t="s">
        <v>211</v>
      </c>
      <c r="E173" s="225" t="s">
        <v>1</v>
      </c>
      <c r="F173" s="226" t="s">
        <v>231</v>
      </c>
      <c r="G173" s="223"/>
      <c r="H173" s="225" t="s">
        <v>1</v>
      </c>
      <c r="I173" s="227"/>
      <c r="J173" s="223"/>
      <c r="K173" s="223"/>
      <c r="L173" s="228"/>
      <c r="M173" s="229"/>
      <c r="N173" s="230"/>
      <c r="O173" s="230"/>
      <c r="P173" s="230"/>
      <c r="Q173" s="230"/>
      <c r="R173" s="230"/>
      <c r="S173" s="230"/>
      <c r="T173" s="231"/>
      <c r="AT173" s="232" t="s">
        <v>211</v>
      </c>
      <c r="AU173" s="232" t="s">
        <v>84</v>
      </c>
      <c r="AV173" s="13" t="s">
        <v>82</v>
      </c>
      <c r="AW173" s="13" t="s">
        <v>31</v>
      </c>
      <c r="AX173" s="13" t="s">
        <v>75</v>
      </c>
      <c r="AY173" s="232" t="s">
        <v>203</v>
      </c>
    </row>
    <row r="174" spans="1:65" s="13" customFormat="1" ht="11.25">
      <c r="B174" s="222"/>
      <c r="C174" s="223"/>
      <c r="D174" s="224" t="s">
        <v>211</v>
      </c>
      <c r="E174" s="225" t="s">
        <v>1</v>
      </c>
      <c r="F174" s="226" t="s">
        <v>213</v>
      </c>
      <c r="G174" s="223"/>
      <c r="H174" s="225" t="s">
        <v>1</v>
      </c>
      <c r="I174" s="227"/>
      <c r="J174" s="223"/>
      <c r="K174" s="223"/>
      <c r="L174" s="228"/>
      <c r="M174" s="229"/>
      <c r="N174" s="230"/>
      <c r="O174" s="230"/>
      <c r="P174" s="230"/>
      <c r="Q174" s="230"/>
      <c r="R174" s="230"/>
      <c r="S174" s="230"/>
      <c r="T174" s="231"/>
      <c r="AT174" s="232" t="s">
        <v>211</v>
      </c>
      <c r="AU174" s="232" t="s">
        <v>84</v>
      </c>
      <c r="AV174" s="13" t="s">
        <v>82</v>
      </c>
      <c r="AW174" s="13" t="s">
        <v>31</v>
      </c>
      <c r="AX174" s="13" t="s">
        <v>75</v>
      </c>
      <c r="AY174" s="232" t="s">
        <v>203</v>
      </c>
    </row>
    <row r="175" spans="1:65" s="13" customFormat="1" ht="11.25">
      <c r="B175" s="222"/>
      <c r="C175" s="223"/>
      <c r="D175" s="224" t="s">
        <v>211</v>
      </c>
      <c r="E175" s="225" t="s">
        <v>1</v>
      </c>
      <c r="F175" s="226" t="s">
        <v>232</v>
      </c>
      <c r="G175" s="223"/>
      <c r="H175" s="225" t="s">
        <v>1</v>
      </c>
      <c r="I175" s="227"/>
      <c r="J175" s="223"/>
      <c r="K175" s="223"/>
      <c r="L175" s="228"/>
      <c r="M175" s="229"/>
      <c r="N175" s="230"/>
      <c r="O175" s="230"/>
      <c r="P175" s="230"/>
      <c r="Q175" s="230"/>
      <c r="R175" s="230"/>
      <c r="S175" s="230"/>
      <c r="T175" s="231"/>
      <c r="AT175" s="232" t="s">
        <v>211</v>
      </c>
      <c r="AU175" s="232" t="s">
        <v>84</v>
      </c>
      <c r="AV175" s="13" t="s">
        <v>82</v>
      </c>
      <c r="AW175" s="13" t="s">
        <v>31</v>
      </c>
      <c r="AX175" s="13" t="s">
        <v>75</v>
      </c>
      <c r="AY175" s="232" t="s">
        <v>203</v>
      </c>
    </row>
    <row r="176" spans="1:65" s="14" customFormat="1" ht="11.25">
      <c r="B176" s="233"/>
      <c r="C176" s="234"/>
      <c r="D176" s="224" t="s">
        <v>211</v>
      </c>
      <c r="E176" s="235" t="s">
        <v>1</v>
      </c>
      <c r="F176" s="236" t="s">
        <v>233</v>
      </c>
      <c r="G176" s="234"/>
      <c r="H176" s="237">
        <v>1.8149999999999999</v>
      </c>
      <c r="I176" s="238"/>
      <c r="J176" s="234"/>
      <c r="K176" s="234"/>
      <c r="L176" s="239"/>
      <c r="M176" s="240"/>
      <c r="N176" s="241"/>
      <c r="O176" s="241"/>
      <c r="P176" s="241"/>
      <c r="Q176" s="241"/>
      <c r="R176" s="241"/>
      <c r="S176" s="241"/>
      <c r="T176" s="242"/>
      <c r="AT176" s="243" t="s">
        <v>211</v>
      </c>
      <c r="AU176" s="243" t="s">
        <v>84</v>
      </c>
      <c r="AV176" s="14" t="s">
        <v>84</v>
      </c>
      <c r="AW176" s="14" t="s">
        <v>31</v>
      </c>
      <c r="AX176" s="14" t="s">
        <v>75</v>
      </c>
      <c r="AY176" s="243" t="s">
        <v>203</v>
      </c>
    </row>
    <row r="177" spans="1:65" s="14" customFormat="1" ht="11.25">
      <c r="B177" s="233"/>
      <c r="C177" s="234"/>
      <c r="D177" s="224" t="s">
        <v>211</v>
      </c>
      <c r="E177" s="235" t="s">
        <v>1</v>
      </c>
      <c r="F177" s="236" t="s">
        <v>234</v>
      </c>
      <c r="G177" s="234"/>
      <c r="H177" s="237">
        <v>1.8149999999999999</v>
      </c>
      <c r="I177" s="238"/>
      <c r="J177" s="234"/>
      <c r="K177" s="234"/>
      <c r="L177" s="239"/>
      <c r="M177" s="240"/>
      <c r="N177" s="241"/>
      <c r="O177" s="241"/>
      <c r="P177" s="241"/>
      <c r="Q177" s="241"/>
      <c r="R177" s="241"/>
      <c r="S177" s="241"/>
      <c r="T177" s="242"/>
      <c r="AT177" s="243" t="s">
        <v>211</v>
      </c>
      <c r="AU177" s="243" t="s">
        <v>84</v>
      </c>
      <c r="AV177" s="14" t="s">
        <v>84</v>
      </c>
      <c r="AW177" s="14" t="s">
        <v>31</v>
      </c>
      <c r="AX177" s="14" t="s">
        <v>75</v>
      </c>
      <c r="AY177" s="243" t="s">
        <v>203</v>
      </c>
    </row>
    <row r="178" spans="1:65" s="13" customFormat="1" ht="11.25">
      <c r="B178" s="222"/>
      <c r="C178" s="223"/>
      <c r="D178" s="224" t="s">
        <v>211</v>
      </c>
      <c r="E178" s="225" t="s">
        <v>1</v>
      </c>
      <c r="F178" s="226" t="s">
        <v>213</v>
      </c>
      <c r="G178" s="223"/>
      <c r="H178" s="225" t="s">
        <v>1</v>
      </c>
      <c r="I178" s="227"/>
      <c r="J178" s="223"/>
      <c r="K178" s="223"/>
      <c r="L178" s="228"/>
      <c r="M178" s="229"/>
      <c r="N178" s="230"/>
      <c r="O178" s="230"/>
      <c r="P178" s="230"/>
      <c r="Q178" s="230"/>
      <c r="R178" s="230"/>
      <c r="S178" s="230"/>
      <c r="T178" s="231"/>
      <c r="AT178" s="232" t="s">
        <v>211</v>
      </c>
      <c r="AU178" s="232" t="s">
        <v>84</v>
      </c>
      <c r="AV178" s="13" t="s">
        <v>82</v>
      </c>
      <c r="AW178" s="13" t="s">
        <v>31</v>
      </c>
      <c r="AX178" s="13" t="s">
        <v>75</v>
      </c>
      <c r="AY178" s="232" t="s">
        <v>203</v>
      </c>
    </row>
    <row r="179" spans="1:65" s="14" customFormat="1" ht="11.25">
      <c r="B179" s="233"/>
      <c r="C179" s="234"/>
      <c r="D179" s="224" t="s">
        <v>211</v>
      </c>
      <c r="E179" s="235" t="s">
        <v>1</v>
      </c>
      <c r="F179" s="236" t="s">
        <v>235</v>
      </c>
      <c r="G179" s="234"/>
      <c r="H179" s="237">
        <v>1.6439999999999999</v>
      </c>
      <c r="I179" s="238"/>
      <c r="J179" s="234"/>
      <c r="K179" s="234"/>
      <c r="L179" s="239"/>
      <c r="M179" s="240"/>
      <c r="N179" s="241"/>
      <c r="O179" s="241"/>
      <c r="P179" s="241"/>
      <c r="Q179" s="241"/>
      <c r="R179" s="241"/>
      <c r="S179" s="241"/>
      <c r="T179" s="242"/>
      <c r="AT179" s="243" t="s">
        <v>211</v>
      </c>
      <c r="AU179" s="243" t="s">
        <v>84</v>
      </c>
      <c r="AV179" s="14" t="s">
        <v>84</v>
      </c>
      <c r="AW179" s="14" t="s">
        <v>31</v>
      </c>
      <c r="AX179" s="14" t="s">
        <v>75</v>
      </c>
      <c r="AY179" s="243" t="s">
        <v>203</v>
      </c>
    </row>
    <row r="180" spans="1:65" s="14" customFormat="1" ht="11.25">
      <c r="B180" s="233"/>
      <c r="C180" s="234"/>
      <c r="D180" s="224" t="s">
        <v>211</v>
      </c>
      <c r="E180" s="235" t="s">
        <v>1</v>
      </c>
      <c r="F180" s="236" t="s">
        <v>236</v>
      </c>
      <c r="G180" s="234"/>
      <c r="H180" s="237">
        <v>1.6439999999999999</v>
      </c>
      <c r="I180" s="238"/>
      <c r="J180" s="234"/>
      <c r="K180" s="234"/>
      <c r="L180" s="239"/>
      <c r="M180" s="240"/>
      <c r="N180" s="241"/>
      <c r="O180" s="241"/>
      <c r="P180" s="241"/>
      <c r="Q180" s="241"/>
      <c r="R180" s="241"/>
      <c r="S180" s="241"/>
      <c r="T180" s="242"/>
      <c r="AT180" s="243" t="s">
        <v>211</v>
      </c>
      <c r="AU180" s="243" t="s">
        <v>84</v>
      </c>
      <c r="AV180" s="14" t="s">
        <v>84</v>
      </c>
      <c r="AW180" s="14" t="s">
        <v>31</v>
      </c>
      <c r="AX180" s="14" t="s">
        <v>75</v>
      </c>
      <c r="AY180" s="243" t="s">
        <v>203</v>
      </c>
    </row>
    <row r="181" spans="1:65" s="13" customFormat="1" ht="11.25">
      <c r="B181" s="222"/>
      <c r="C181" s="223"/>
      <c r="D181" s="224" t="s">
        <v>211</v>
      </c>
      <c r="E181" s="225" t="s">
        <v>1</v>
      </c>
      <c r="F181" s="226" t="s">
        <v>213</v>
      </c>
      <c r="G181" s="223"/>
      <c r="H181" s="225" t="s">
        <v>1</v>
      </c>
      <c r="I181" s="227"/>
      <c r="J181" s="223"/>
      <c r="K181" s="223"/>
      <c r="L181" s="228"/>
      <c r="M181" s="229"/>
      <c r="N181" s="230"/>
      <c r="O181" s="230"/>
      <c r="P181" s="230"/>
      <c r="Q181" s="230"/>
      <c r="R181" s="230"/>
      <c r="S181" s="230"/>
      <c r="T181" s="231"/>
      <c r="AT181" s="232" t="s">
        <v>211</v>
      </c>
      <c r="AU181" s="232" t="s">
        <v>84</v>
      </c>
      <c r="AV181" s="13" t="s">
        <v>82</v>
      </c>
      <c r="AW181" s="13" t="s">
        <v>31</v>
      </c>
      <c r="AX181" s="13" t="s">
        <v>75</v>
      </c>
      <c r="AY181" s="232" t="s">
        <v>203</v>
      </c>
    </row>
    <row r="182" spans="1:65" s="2" customFormat="1" ht="21.75" customHeight="1">
      <c r="A182" s="35"/>
      <c r="B182" s="36"/>
      <c r="C182" s="209" t="s">
        <v>237</v>
      </c>
      <c r="D182" s="209" t="s">
        <v>205</v>
      </c>
      <c r="E182" s="210" t="s">
        <v>238</v>
      </c>
      <c r="F182" s="211" t="s">
        <v>239</v>
      </c>
      <c r="G182" s="212" t="s">
        <v>240</v>
      </c>
      <c r="H182" s="213">
        <v>46.707999999999998</v>
      </c>
      <c r="I182" s="214"/>
      <c r="J182" s="215">
        <f>ROUND(I182*H182,2)</f>
        <v>0</v>
      </c>
      <c r="K182" s="211" t="s">
        <v>218</v>
      </c>
      <c r="L182" s="40"/>
      <c r="M182" s="216" t="s">
        <v>1</v>
      </c>
      <c r="N182" s="217" t="s">
        <v>40</v>
      </c>
      <c r="O182" s="72"/>
      <c r="P182" s="218">
        <f>O182*H182</f>
        <v>0</v>
      </c>
      <c r="Q182" s="218">
        <v>0.22158</v>
      </c>
      <c r="R182" s="218">
        <f>Q182*H182</f>
        <v>10.34955864</v>
      </c>
      <c r="S182" s="218">
        <v>0</v>
      </c>
      <c r="T182" s="219">
        <f>S182*H182</f>
        <v>0</v>
      </c>
      <c r="U182" s="35"/>
      <c r="V182" s="35"/>
      <c r="W182" s="35"/>
      <c r="X182" s="35"/>
      <c r="Y182" s="35"/>
      <c r="Z182" s="35"/>
      <c r="AA182" s="35"/>
      <c r="AB182" s="35"/>
      <c r="AC182" s="35"/>
      <c r="AD182" s="35"/>
      <c r="AE182" s="35"/>
      <c r="AR182" s="220" t="s">
        <v>209</v>
      </c>
      <c r="AT182" s="220" t="s">
        <v>205</v>
      </c>
      <c r="AU182" s="220" t="s">
        <v>84</v>
      </c>
      <c r="AY182" s="18" t="s">
        <v>203</v>
      </c>
      <c r="BE182" s="221">
        <f>IF(N182="základní",J182,0)</f>
        <v>0</v>
      </c>
      <c r="BF182" s="221">
        <f>IF(N182="snížená",J182,0)</f>
        <v>0</v>
      </c>
      <c r="BG182" s="221">
        <f>IF(N182="zákl. přenesená",J182,0)</f>
        <v>0</v>
      </c>
      <c r="BH182" s="221">
        <f>IF(N182="sníž. přenesená",J182,0)</f>
        <v>0</v>
      </c>
      <c r="BI182" s="221">
        <f>IF(N182="nulová",J182,0)</f>
        <v>0</v>
      </c>
      <c r="BJ182" s="18" t="s">
        <v>82</v>
      </c>
      <c r="BK182" s="221">
        <f>ROUND(I182*H182,2)</f>
        <v>0</v>
      </c>
      <c r="BL182" s="18" t="s">
        <v>209</v>
      </c>
      <c r="BM182" s="220" t="s">
        <v>241</v>
      </c>
    </row>
    <row r="183" spans="1:65" s="13" customFormat="1" ht="22.5">
      <c r="B183" s="222"/>
      <c r="C183" s="223"/>
      <c r="D183" s="224" t="s">
        <v>211</v>
      </c>
      <c r="E183" s="225" t="s">
        <v>1</v>
      </c>
      <c r="F183" s="226" t="s">
        <v>231</v>
      </c>
      <c r="G183" s="223"/>
      <c r="H183" s="225" t="s">
        <v>1</v>
      </c>
      <c r="I183" s="227"/>
      <c r="J183" s="223"/>
      <c r="K183" s="223"/>
      <c r="L183" s="228"/>
      <c r="M183" s="229"/>
      <c r="N183" s="230"/>
      <c r="O183" s="230"/>
      <c r="P183" s="230"/>
      <c r="Q183" s="230"/>
      <c r="R183" s="230"/>
      <c r="S183" s="230"/>
      <c r="T183" s="231"/>
      <c r="AT183" s="232" t="s">
        <v>211</v>
      </c>
      <c r="AU183" s="232" t="s">
        <v>84</v>
      </c>
      <c r="AV183" s="13" t="s">
        <v>82</v>
      </c>
      <c r="AW183" s="13" t="s">
        <v>31</v>
      </c>
      <c r="AX183" s="13" t="s">
        <v>75</v>
      </c>
      <c r="AY183" s="232" t="s">
        <v>203</v>
      </c>
    </row>
    <row r="184" spans="1:65" s="13" customFormat="1" ht="11.25">
      <c r="B184" s="222"/>
      <c r="C184" s="223"/>
      <c r="D184" s="224" t="s">
        <v>211</v>
      </c>
      <c r="E184" s="225" t="s">
        <v>1</v>
      </c>
      <c r="F184" s="226" t="s">
        <v>213</v>
      </c>
      <c r="G184" s="223"/>
      <c r="H184" s="225" t="s">
        <v>1</v>
      </c>
      <c r="I184" s="227"/>
      <c r="J184" s="223"/>
      <c r="K184" s="223"/>
      <c r="L184" s="228"/>
      <c r="M184" s="229"/>
      <c r="N184" s="230"/>
      <c r="O184" s="230"/>
      <c r="P184" s="230"/>
      <c r="Q184" s="230"/>
      <c r="R184" s="230"/>
      <c r="S184" s="230"/>
      <c r="T184" s="231"/>
      <c r="AT184" s="232" t="s">
        <v>211</v>
      </c>
      <c r="AU184" s="232" t="s">
        <v>84</v>
      </c>
      <c r="AV184" s="13" t="s">
        <v>82</v>
      </c>
      <c r="AW184" s="13" t="s">
        <v>31</v>
      </c>
      <c r="AX184" s="13" t="s">
        <v>75</v>
      </c>
      <c r="AY184" s="232" t="s">
        <v>203</v>
      </c>
    </row>
    <row r="185" spans="1:65" s="13" customFormat="1" ht="11.25">
      <c r="B185" s="222"/>
      <c r="C185" s="223"/>
      <c r="D185" s="224" t="s">
        <v>211</v>
      </c>
      <c r="E185" s="225" t="s">
        <v>1</v>
      </c>
      <c r="F185" s="226" t="s">
        <v>242</v>
      </c>
      <c r="G185" s="223"/>
      <c r="H185" s="225" t="s">
        <v>1</v>
      </c>
      <c r="I185" s="227"/>
      <c r="J185" s="223"/>
      <c r="K185" s="223"/>
      <c r="L185" s="228"/>
      <c r="M185" s="229"/>
      <c r="N185" s="230"/>
      <c r="O185" s="230"/>
      <c r="P185" s="230"/>
      <c r="Q185" s="230"/>
      <c r="R185" s="230"/>
      <c r="S185" s="230"/>
      <c r="T185" s="231"/>
      <c r="AT185" s="232" t="s">
        <v>211</v>
      </c>
      <c r="AU185" s="232" t="s">
        <v>84</v>
      </c>
      <c r="AV185" s="13" t="s">
        <v>82</v>
      </c>
      <c r="AW185" s="13" t="s">
        <v>31</v>
      </c>
      <c r="AX185" s="13" t="s">
        <v>75</v>
      </c>
      <c r="AY185" s="232" t="s">
        <v>203</v>
      </c>
    </row>
    <row r="186" spans="1:65" s="14" customFormat="1" ht="11.25">
      <c r="B186" s="233"/>
      <c r="C186" s="234"/>
      <c r="D186" s="224" t="s">
        <v>211</v>
      </c>
      <c r="E186" s="235" t="s">
        <v>1</v>
      </c>
      <c r="F186" s="236" t="s">
        <v>243</v>
      </c>
      <c r="G186" s="234"/>
      <c r="H186" s="237">
        <v>5.2279999999999998</v>
      </c>
      <c r="I186" s="238"/>
      <c r="J186" s="234"/>
      <c r="K186" s="234"/>
      <c r="L186" s="239"/>
      <c r="M186" s="240"/>
      <c r="N186" s="241"/>
      <c r="O186" s="241"/>
      <c r="P186" s="241"/>
      <c r="Q186" s="241"/>
      <c r="R186" s="241"/>
      <c r="S186" s="241"/>
      <c r="T186" s="242"/>
      <c r="AT186" s="243" t="s">
        <v>211</v>
      </c>
      <c r="AU186" s="243" t="s">
        <v>84</v>
      </c>
      <c r="AV186" s="14" t="s">
        <v>84</v>
      </c>
      <c r="AW186" s="14" t="s">
        <v>31</v>
      </c>
      <c r="AX186" s="14" t="s">
        <v>75</v>
      </c>
      <c r="AY186" s="243" t="s">
        <v>203</v>
      </c>
    </row>
    <row r="187" spans="1:65" s="14" customFormat="1" ht="11.25">
      <c r="B187" s="233"/>
      <c r="C187" s="234"/>
      <c r="D187" s="224" t="s">
        <v>211</v>
      </c>
      <c r="E187" s="235" t="s">
        <v>1</v>
      </c>
      <c r="F187" s="236" t="s">
        <v>244</v>
      </c>
      <c r="G187" s="234"/>
      <c r="H187" s="237">
        <v>4.8</v>
      </c>
      <c r="I187" s="238"/>
      <c r="J187" s="234"/>
      <c r="K187" s="234"/>
      <c r="L187" s="239"/>
      <c r="M187" s="240"/>
      <c r="N187" s="241"/>
      <c r="O187" s="241"/>
      <c r="P187" s="241"/>
      <c r="Q187" s="241"/>
      <c r="R187" s="241"/>
      <c r="S187" s="241"/>
      <c r="T187" s="242"/>
      <c r="AT187" s="243" t="s">
        <v>211</v>
      </c>
      <c r="AU187" s="243" t="s">
        <v>84</v>
      </c>
      <c r="AV187" s="14" t="s">
        <v>84</v>
      </c>
      <c r="AW187" s="14" t="s">
        <v>31</v>
      </c>
      <c r="AX187" s="14" t="s">
        <v>75</v>
      </c>
      <c r="AY187" s="243" t="s">
        <v>203</v>
      </c>
    </row>
    <row r="188" spans="1:65" s="14" customFormat="1" ht="11.25">
      <c r="B188" s="233"/>
      <c r="C188" s="234"/>
      <c r="D188" s="224" t="s">
        <v>211</v>
      </c>
      <c r="E188" s="235" t="s">
        <v>1</v>
      </c>
      <c r="F188" s="236" t="s">
        <v>245</v>
      </c>
      <c r="G188" s="234"/>
      <c r="H188" s="237">
        <v>4.7140000000000004</v>
      </c>
      <c r="I188" s="238"/>
      <c r="J188" s="234"/>
      <c r="K188" s="234"/>
      <c r="L188" s="239"/>
      <c r="M188" s="240"/>
      <c r="N188" s="241"/>
      <c r="O188" s="241"/>
      <c r="P188" s="241"/>
      <c r="Q188" s="241"/>
      <c r="R188" s="241"/>
      <c r="S188" s="241"/>
      <c r="T188" s="242"/>
      <c r="AT188" s="243" t="s">
        <v>211</v>
      </c>
      <c r="AU188" s="243" t="s">
        <v>84</v>
      </c>
      <c r="AV188" s="14" t="s">
        <v>84</v>
      </c>
      <c r="AW188" s="14" t="s">
        <v>31</v>
      </c>
      <c r="AX188" s="14" t="s">
        <v>75</v>
      </c>
      <c r="AY188" s="243" t="s">
        <v>203</v>
      </c>
    </row>
    <row r="189" spans="1:65" s="14" customFormat="1" ht="11.25">
      <c r="B189" s="233"/>
      <c r="C189" s="234"/>
      <c r="D189" s="224" t="s">
        <v>211</v>
      </c>
      <c r="E189" s="235" t="s">
        <v>1</v>
      </c>
      <c r="F189" s="236" t="s">
        <v>246</v>
      </c>
      <c r="G189" s="234"/>
      <c r="H189" s="237">
        <v>3.0880000000000001</v>
      </c>
      <c r="I189" s="238"/>
      <c r="J189" s="234"/>
      <c r="K189" s="234"/>
      <c r="L189" s="239"/>
      <c r="M189" s="240"/>
      <c r="N189" s="241"/>
      <c r="O189" s="241"/>
      <c r="P189" s="241"/>
      <c r="Q189" s="241"/>
      <c r="R189" s="241"/>
      <c r="S189" s="241"/>
      <c r="T189" s="242"/>
      <c r="AT189" s="243" t="s">
        <v>211</v>
      </c>
      <c r="AU189" s="243" t="s">
        <v>84</v>
      </c>
      <c r="AV189" s="14" t="s">
        <v>84</v>
      </c>
      <c r="AW189" s="14" t="s">
        <v>31</v>
      </c>
      <c r="AX189" s="14" t="s">
        <v>75</v>
      </c>
      <c r="AY189" s="243" t="s">
        <v>203</v>
      </c>
    </row>
    <row r="190" spans="1:65" s="14" customFormat="1" ht="11.25">
      <c r="B190" s="233"/>
      <c r="C190" s="234"/>
      <c r="D190" s="224" t="s">
        <v>211</v>
      </c>
      <c r="E190" s="235" t="s">
        <v>1</v>
      </c>
      <c r="F190" s="236" t="s">
        <v>247</v>
      </c>
      <c r="G190" s="234"/>
      <c r="H190" s="237">
        <v>7.8780000000000001</v>
      </c>
      <c r="I190" s="238"/>
      <c r="J190" s="234"/>
      <c r="K190" s="234"/>
      <c r="L190" s="239"/>
      <c r="M190" s="240"/>
      <c r="N190" s="241"/>
      <c r="O190" s="241"/>
      <c r="P190" s="241"/>
      <c r="Q190" s="241"/>
      <c r="R190" s="241"/>
      <c r="S190" s="241"/>
      <c r="T190" s="242"/>
      <c r="AT190" s="243" t="s">
        <v>211</v>
      </c>
      <c r="AU190" s="243" t="s">
        <v>84</v>
      </c>
      <c r="AV190" s="14" t="s">
        <v>84</v>
      </c>
      <c r="AW190" s="14" t="s">
        <v>31</v>
      </c>
      <c r="AX190" s="14" t="s">
        <v>75</v>
      </c>
      <c r="AY190" s="243" t="s">
        <v>203</v>
      </c>
    </row>
    <row r="191" spans="1:65" s="14" customFormat="1" ht="11.25">
      <c r="B191" s="233"/>
      <c r="C191" s="234"/>
      <c r="D191" s="224" t="s">
        <v>211</v>
      </c>
      <c r="E191" s="235" t="s">
        <v>1</v>
      </c>
      <c r="F191" s="236" t="s">
        <v>248</v>
      </c>
      <c r="G191" s="234"/>
      <c r="H191" s="237">
        <v>7.4249999999999998</v>
      </c>
      <c r="I191" s="238"/>
      <c r="J191" s="234"/>
      <c r="K191" s="234"/>
      <c r="L191" s="239"/>
      <c r="M191" s="240"/>
      <c r="N191" s="241"/>
      <c r="O191" s="241"/>
      <c r="P191" s="241"/>
      <c r="Q191" s="241"/>
      <c r="R191" s="241"/>
      <c r="S191" s="241"/>
      <c r="T191" s="242"/>
      <c r="AT191" s="243" t="s">
        <v>211</v>
      </c>
      <c r="AU191" s="243" t="s">
        <v>84</v>
      </c>
      <c r="AV191" s="14" t="s">
        <v>84</v>
      </c>
      <c r="AW191" s="14" t="s">
        <v>31</v>
      </c>
      <c r="AX191" s="14" t="s">
        <v>75</v>
      </c>
      <c r="AY191" s="243" t="s">
        <v>203</v>
      </c>
    </row>
    <row r="192" spans="1:65" s="13" customFormat="1" ht="11.25">
      <c r="B192" s="222"/>
      <c r="C192" s="223"/>
      <c r="D192" s="224" t="s">
        <v>211</v>
      </c>
      <c r="E192" s="225" t="s">
        <v>1</v>
      </c>
      <c r="F192" s="226" t="s">
        <v>213</v>
      </c>
      <c r="G192" s="223"/>
      <c r="H192" s="225" t="s">
        <v>1</v>
      </c>
      <c r="I192" s="227"/>
      <c r="J192" s="223"/>
      <c r="K192" s="223"/>
      <c r="L192" s="228"/>
      <c r="M192" s="229"/>
      <c r="N192" s="230"/>
      <c r="O192" s="230"/>
      <c r="P192" s="230"/>
      <c r="Q192" s="230"/>
      <c r="R192" s="230"/>
      <c r="S192" s="230"/>
      <c r="T192" s="231"/>
      <c r="AT192" s="232" t="s">
        <v>211</v>
      </c>
      <c r="AU192" s="232" t="s">
        <v>84</v>
      </c>
      <c r="AV192" s="13" t="s">
        <v>82</v>
      </c>
      <c r="AW192" s="13" t="s">
        <v>31</v>
      </c>
      <c r="AX192" s="13" t="s">
        <v>75</v>
      </c>
      <c r="AY192" s="232" t="s">
        <v>203</v>
      </c>
    </row>
    <row r="193" spans="1:65" s="13" customFormat="1" ht="11.25">
      <c r="B193" s="222"/>
      <c r="C193" s="223"/>
      <c r="D193" s="224" t="s">
        <v>211</v>
      </c>
      <c r="E193" s="225" t="s">
        <v>1</v>
      </c>
      <c r="F193" s="226" t="s">
        <v>249</v>
      </c>
      <c r="G193" s="223"/>
      <c r="H193" s="225" t="s">
        <v>1</v>
      </c>
      <c r="I193" s="227"/>
      <c r="J193" s="223"/>
      <c r="K193" s="223"/>
      <c r="L193" s="228"/>
      <c r="M193" s="229"/>
      <c r="N193" s="230"/>
      <c r="O193" s="230"/>
      <c r="P193" s="230"/>
      <c r="Q193" s="230"/>
      <c r="R193" s="230"/>
      <c r="S193" s="230"/>
      <c r="T193" s="231"/>
      <c r="AT193" s="232" t="s">
        <v>211</v>
      </c>
      <c r="AU193" s="232" t="s">
        <v>84</v>
      </c>
      <c r="AV193" s="13" t="s">
        <v>82</v>
      </c>
      <c r="AW193" s="13" t="s">
        <v>31</v>
      </c>
      <c r="AX193" s="13" t="s">
        <v>75</v>
      </c>
      <c r="AY193" s="232" t="s">
        <v>203</v>
      </c>
    </row>
    <row r="194" spans="1:65" s="14" customFormat="1" ht="11.25">
      <c r="B194" s="233"/>
      <c r="C194" s="234"/>
      <c r="D194" s="224" t="s">
        <v>211</v>
      </c>
      <c r="E194" s="235" t="s">
        <v>1</v>
      </c>
      <c r="F194" s="236" t="s">
        <v>250</v>
      </c>
      <c r="G194" s="234"/>
      <c r="H194" s="237">
        <v>6.15</v>
      </c>
      <c r="I194" s="238"/>
      <c r="J194" s="234"/>
      <c r="K194" s="234"/>
      <c r="L194" s="239"/>
      <c r="M194" s="240"/>
      <c r="N194" s="241"/>
      <c r="O194" s="241"/>
      <c r="P194" s="241"/>
      <c r="Q194" s="241"/>
      <c r="R194" s="241"/>
      <c r="S194" s="241"/>
      <c r="T194" s="242"/>
      <c r="AT194" s="243" t="s">
        <v>211</v>
      </c>
      <c r="AU194" s="243" t="s">
        <v>84</v>
      </c>
      <c r="AV194" s="14" t="s">
        <v>84</v>
      </c>
      <c r="AW194" s="14" t="s">
        <v>31</v>
      </c>
      <c r="AX194" s="14" t="s">
        <v>75</v>
      </c>
      <c r="AY194" s="243" t="s">
        <v>203</v>
      </c>
    </row>
    <row r="195" spans="1:65" s="14" customFormat="1" ht="11.25">
      <c r="B195" s="233"/>
      <c r="C195" s="234"/>
      <c r="D195" s="224" t="s">
        <v>211</v>
      </c>
      <c r="E195" s="235" t="s">
        <v>1</v>
      </c>
      <c r="F195" s="236" t="s">
        <v>251</v>
      </c>
      <c r="G195" s="234"/>
      <c r="H195" s="237">
        <v>7.4249999999999998</v>
      </c>
      <c r="I195" s="238"/>
      <c r="J195" s="234"/>
      <c r="K195" s="234"/>
      <c r="L195" s="239"/>
      <c r="M195" s="240"/>
      <c r="N195" s="241"/>
      <c r="O195" s="241"/>
      <c r="P195" s="241"/>
      <c r="Q195" s="241"/>
      <c r="R195" s="241"/>
      <c r="S195" s="241"/>
      <c r="T195" s="242"/>
      <c r="AT195" s="243" t="s">
        <v>211</v>
      </c>
      <c r="AU195" s="243" t="s">
        <v>84</v>
      </c>
      <c r="AV195" s="14" t="s">
        <v>84</v>
      </c>
      <c r="AW195" s="14" t="s">
        <v>31</v>
      </c>
      <c r="AX195" s="14" t="s">
        <v>75</v>
      </c>
      <c r="AY195" s="243" t="s">
        <v>203</v>
      </c>
    </row>
    <row r="196" spans="1:65" s="13" customFormat="1" ht="11.25">
      <c r="B196" s="222"/>
      <c r="C196" s="223"/>
      <c r="D196" s="224" t="s">
        <v>211</v>
      </c>
      <c r="E196" s="225" t="s">
        <v>1</v>
      </c>
      <c r="F196" s="226" t="s">
        <v>213</v>
      </c>
      <c r="G196" s="223"/>
      <c r="H196" s="225" t="s">
        <v>1</v>
      </c>
      <c r="I196" s="227"/>
      <c r="J196" s="223"/>
      <c r="K196" s="223"/>
      <c r="L196" s="228"/>
      <c r="M196" s="229"/>
      <c r="N196" s="230"/>
      <c r="O196" s="230"/>
      <c r="P196" s="230"/>
      <c r="Q196" s="230"/>
      <c r="R196" s="230"/>
      <c r="S196" s="230"/>
      <c r="T196" s="231"/>
      <c r="AT196" s="232" t="s">
        <v>211</v>
      </c>
      <c r="AU196" s="232" t="s">
        <v>84</v>
      </c>
      <c r="AV196" s="13" t="s">
        <v>82</v>
      </c>
      <c r="AW196" s="13" t="s">
        <v>31</v>
      </c>
      <c r="AX196" s="13" t="s">
        <v>75</v>
      </c>
      <c r="AY196" s="232" t="s">
        <v>203</v>
      </c>
    </row>
    <row r="197" spans="1:65" s="2" customFormat="1" ht="33" customHeight="1">
      <c r="A197" s="35"/>
      <c r="B197" s="36"/>
      <c r="C197" s="209" t="s">
        <v>252</v>
      </c>
      <c r="D197" s="209" t="s">
        <v>205</v>
      </c>
      <c r="E197" s="210" t="s">
        <v>253</v>
      </c>
      <c r="F197" s="211" t="s">
        <v>254</v>
      </c>
      <c r="G197" s="212" t="s">
        <v>240</v>
      </c>
      <c r="H197" s="213">
        <v>4084.9569999999999</v>
      </c>
      <c r="I197" s="214"/>
      <c r="J197" s="215">
        <f>ROUND(I197*H197,2)</f>
        <v>0</v>
      </c>
      <c r="K197" s="211" t="s">
        <v>218</v>
      </c>
      <c r="L197" s="40"/>
      <c r="M197" s="216" t="s">
        <v>1</v>
      </c>
      <c r="N197" s="217" t="s">
        <v>40</v>
      </c>
      <c r="O197" s="72"/>
      <c r="P197" s="218">
        <f>O197*H197</f>
        <v>0</v>
      </c>
      <c r="Q197" s="218">
        <v>0.19111</v>
      </c>
      <c r="R197" s="218">
        <f>Q197*H197</f>
        <v>780.67613227000004</v>
      </c>
      <c r="S197" s="218">
        <v>0</v>
      </c>
      <c r="T197" s="219">
        <f>S197*H197</f>
        <v>0</v>
      </c>
      <c r="U197" s="35"/>
      <c r="V197" s="35"/>
      <c r="W197" s="35"/>
      <c r="X197" s="35"/>
      <c r="Y197" s="35"/>
      <c r="Z197" s="35"/>
      <c r="AA197" s="35"/>
      <c r="AB197" s="35"/>
      <c r="AC197" s="35"/>
      <c r="AD197" s="35"/>
      <c r="AE197" s="35"/>
      <c r="AR197" s="220" t="s">
        <v>209</v>
      </c>
      <c r="AT197" s="220" t="s">
        <v>205</v>
      </c>
      <c r="AU197" s="220" t="s">
        <v>84</v>
      </c>
      <c r="AY197" s="18" t="s">
        <v>203</v>
      </c>
      <c r="BE197" s="221">
        <f>IF(N197="základní",J197,0)</f>
        <v>0</v>
      </c>
      <c r="BF197" s="221">
        <f>IF(N197="snížená",J197,0)</f>
        <v>0</v>
      </c>
      <c r="BG197" s="221">
        <f>IF(N197="zákl. přenesená",J197,0)</f>
        <v>0</v>
      </c>
      <c r="BH197" s="221">
        <f>IF(N197="sníž. přenesená",J197,0)</f>
        <v>0</v>
      </c>
      <c r="BI197" s="221">
        <f>IF(N197="nulová",J197,0)</f>
        <v>0</v>
      </c>
      <c r="BJ197" s="18" t="s">
        <v>82</v>
      </c>
      <c r="BK197" s="221">
        <f>ROUND(I197*H197,2)</f>
        <v>0</v>
      </c>
      <c r="BL197" s="18" t="s">
        <v>209</v>
      </c>
      <c r="BM197" s="220" t="s">
        <v>255</v>
      </c>
    </row>
    <row r="198" spans="1:65" s="13" customFormat="1" ht="22.5">
      <c r="B198" s="222"/>
      <c r="C198" s="223"/>
      <c r="D198" s="224" t="s">
        <v>211</v>
      </c>
      <c r="E198" s="225" t="s">
        <v>1</v>
      </c>
      <c r="F198" s="226" t="s">
        <v>231</v>
      </c>
      <c r="G198" s="223"/>
      <c r="H198" s="225" t="s">
        <v>1</v>
      </c>
      <c r="I198" s="227"/>
      <c r="J198" s="223"/>
      <c r="K198" s="223"/>
      <c r="L198" s="228"/>
      <c r="M198" s="229"/>
      <c r="N198" s="230"/>
      <c r="O198" s="230"/>
      <c r="P198" s="230"/>
      <c r="Q198" s="230"/>
      <c r="R198" s="230"/>
      <c r="S198" s="230"/>
      <c r="T198" s="231"/>
      <c r="AT198" s="232" t="s">
        <v>211</v>
      </c>
      <c r="AU198" s="232" t="s">
        <v>84</v>
      </c>
      <c r="AV198" s="13" t="s">
        <v>82</v>
      </c>
      <c r="AW198" s="13" t="s">
        <v>31</v>
      </c>
      <c r="AX198" s="13" t="s">
        <v>75</v>
      </c>
      <c r="AY198" s="232" t="s">
        <v>203</v>
      </c>
    </row>
    <row r="199" spans="1:65" s="13" customFormat="1" ht="11.25">
      <c r="B199" s="222"/>
      <c r="C199" s="223"/>
      <c r="D199" s="224" t="s">
        <v>211</v>
      </c>
      <c r="E199" s="225" t="s">
        <v>1</v>
      </c>
      <c r="F199" s="226" t="s">
        <v>213</v>
      </c>
      <c r="G199" s="223"/>
      <c r="H199" s="225" t="s">
        <v>1</v>
      </c>
      <c r="I199" s="227"/>
      <c r="J199" s="223"/>
      <c r="K199" s="223"/>
      <c r="L199" s="228"/>
      <c r="M199" s="229"/>
      <c r="N199" s="230"/>
      <c r="O199" s="230"/>
      <c r="P199" s="230"/>
      <c r="Q199" s="230"/>
      <c r="R199" s="230"/>
      <c r="S199" s="230"/>
      <c r="T199" s="231"/>
      <c r="AT199" s="232" t="s">
        <v>211</v>
      </c>
      <c r="AU199" s="232" t="s">
        <v>84</v>
      </c>
      <c r="AV199" s="13" t="s">
        <v>82</v>
      </c>
      <c r="AW199" s="13" t="s">
        <v>31</v>
      </c>
      <c r="AX199" s="13" t="s">
        <v>75</v>
      </c>
      <c r="AY199" s="232" t="s">
        <v>203</v>
      </c>
    </row>
    <row r="200" spans="1:65" s="13" customFormat="1" ht="11.25">
      <c r="B200" s="222"/>
      <c r="C200" s="223"/>
      <c r="D200" s="224" t="s">
        <v>211</v>
      </c>
      <c r="E200" s="225" t="s">
        <v>1</v>
      </c>
      <c r="F200" s="226" t="s">
        <v>256</v>
      </c>
      <c r="G200" s="223"/>
      <c r="H200" s="225" t="s">
        <v>1</v>
      </c>
      <c r="I200" s="227"/>
      <c r="J200" s="223"/>
      <c r="K200" s="223"/>
      <c r="L200" s="228"/>
      <c r="M200" s="229"/>
      <c r="N200" s="230"/>
      <c r="O200" s="230"/>
      <c r="P200" s="230"/>
      <c r="Q200" s="230"/>
      <c r="R200" s="230"/>
      <c r="S200" s="230"/>
      <c r="T200" s="231"/>
      <c r="AT200" s="232" t="s">
        <v>211</v>
      </c>
      <c r="AU200" s="232" t="s">
        <v>84</v>
      </c>
      <c r="AV200" s="13" t="s">
        <v>82</v>
      </c>
      <c r="AW200" s="13" t="s">
        <v>31</v>
      </c>
      <c r="AX200" s="13" t="s">
        <v>75</v>
      </c>
      <c r="AY200" s="232" t="s">
        <v>203</v>
      </c>
    </row>
    <row r="201" spans="1:65" s="14" customFormat="1" ht="11.25">
      <c r="B201" s="233"/>
      <c r="C201" s="234"/>
      <c r="D201" s="224" t="s">
        <v>211</v>
      </c>
      <c r="E201" s="235" t="s">
        <v>1</v>
      </c>
      <c r="F201" s="236" t="s">
        <v>257</v>
      </c>
      <c r="G201" s="234"/>
      <c r="H201" s="237">
        <v>1.208</v>
      </c>
      <c r="I201" s="238"/>
      <c r="J201" s="234"/>
      <c r="K201" s="234"/>
      <c r="L201" s="239"/>
      <c r="M201" s="240"/>
      <c r="N201" s="241"/>
      <c r="O201" s="241"/>
      <c r="P201" s="241"/>
      <c r="Q201" s="241"/>
      <c r="R201" s="241"/>
      <c r="S201" s="241"/>
      <c r="T201" s="242"/>
      <c r="AT201" s="243" t="s">
        <v>211</v>
      </c>
      <c r="AU201" s="243" t="s">
        <v>84</v>
      </c>
      <c r="AV201" s="14" t="s">
        <v>84</v>
      </c>
      <c r="AW201" s="14" t="s">
        <v>31</v>
      </c>
      <c r="AX201" s="14" t="s">
        <v>75</v>
      </c>
      <c r="AY201" s="243" t="s">
        <v>203</v>
      </c>
    </row>
    <row r="202" spans="1:65" s="13" customFormat="1" ht="11.25">
      <c r="B202" s="222"/>
      <c r="C202" s="223"/>
      <c r="D202" s="224" t="s">
        <v>211</v>
      </c>
      <c r="E202" s="225" t="s">
        <v>1</v>
      </c>
      <c r="F202" s="226" t="s">
        <v>213</v>
      </c>
      <c r="G202" s="223"/>
      <c r="H202" s="225" t="s">
        <v>1</v>
      </c>
      <c r="I202" s="227"/>
      <c r="J202" s="223"/>
      <c r="K202" s="223"/>
      <c r="L202" s="228"/>
      <c r="M202" s="229"/>
      <c r="N202" s="230"/>
      <c r="O202" s="230"/>
      <c r="P202" s="230"/>
      <c r="Q202" s="230"/>
      <c r="R202" s="230"/>
      <c r="S202" s="230"/>
      <c r="T202" s="231"/>
      <c r="AT202" s="232" t="s">
        <v>211</v>
      </c>
      <c r="AU202" s="232" t="s">
        <v>84</v>
      </c>
      <c r="AV202" s="13" t="s">
        <v>82</v>
      </c>
      <c r="AW202" s="13" t="s">
        <v>31</v>
      </c>
      <c r="AX202" s="13" t="s">
        <v>75</v>
      </c>
      <c r="AY202" s="232" t="s">
        <v>203</v>
      </c>
    </row>
    <row r="203" spans="1:65" s="13" customFormat="1" ht="11.25">
      <c r="B203" s="222"/>
      <c r="C203" s="223"/>
      <c r="D203" s="224" t="s">
        <v>211</v>
      </c>
      <c r="E203" s="225" t="s">
        <v>1</v>
      </c>
      <c r="F203" s="226" t="s">
        <v>258</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4" customFormat="1" ht="11.25">
      <c r="B204" s="233"/>
      <c r="C204" s="234"/>
      <c r="D204" s="224" t="s">
        <v>211</v>
      </c>
      <c r="E204" s="235" t="s">
        <v>1</v>
      </c>
      <c r="F204" s="236" t="s">
        <v>259</v>
      </c>
      <c r="G204" s="234"/>
      <c r="H204" s="237">
        <v>24.591999999999999</v>
      </c>
      <c r="I204" s="238"/>
      <c r="J204" s="234"/>
      <c r="K204" s="234"/>
      <c r="L204" s="239"/>
      <c r="M204" s="240"/>
      <c r="N204" s="241"/>
      <c r="O204" s="241"/>
      <c r="P204" s="241"/>
      <c r="Q204" s="241"/>
      <c r="R204" s="241"/>
      <c r="S204" s="241"/>
      <c r="T204" s="242"/>
      <c r="AT204" s="243" t="s">
        <v>211</v>
      </c>
      <c r="AU204" s="243" t="s">
        <v>84</v>
      </c>
      <c r="AV204" s="14" t="s">
        <v>84</v>
      </c>
      <c r="AW204" s="14" t="s">
        <v>31</v>
      </c>
      <c r="AX204" s="14" t="s">
        <v>75</v>
      </c>
      <c r="AY204" s="243" t="s">
        <v>203</v>
      </c>
    </row>
    <row r="205" spans="1:65" s="14" customFormat="1" ht="11.25">
      <c r="B205" s="233"/>
      <c r="C205" s="234"/>
      <c r="D205" s="224" t="s">
        <v>211</v>
      </c>
      <c r="E205" s="235" t="s">
        <v>1</v>
      </c>
      <c r="F205" s="236" t="s">
        <v>260</v>
      </c>
      <c r="G205" s="234"/>
      <c r="H205" s="237">
        <v>124.925</v>
      </c>
      <c r="I205" s="238"/>
      <c r="J205" s="234"/>
      <c r="K205" s="234"/>
      <c r="L205" s="239"/>
      <c r="M205" s="240"/>
      <c r="N205" s="241"/>
      <c r="O205" s="241"/>
      <c r="P205" s="241"/>
      <c r="Q205" s="241"/>
      <c r="R205" s="241"/>
      <c r="S205" s="241"/>
      <c r="T205" s="242"/>
      <c r="AT205" s="243" t="s">
        <v>211</v>
      </c>
      <c r="AU205" s="243" t="s">
        <v>84</v>
      </c>
      <c r="AV205" s="14" t="s">
        <v>84</v>
      </c>
      <c r="AW205" s="14" t="s">
        <v>31</v>
      </c>
      <c r="AX205" s="14" t="s">
        <v>75</v>
      </c>
      <c r="AY205" s="243" t="s">
        <v>203</v>
      </c>
    </row>
    <row r="206" spans="1:65" s="14" customFormat="1" ht="11.25">
      <c r="B206" s="233"/>
      <c r="C206" s="234"/>
      <c r="D206" s="224" t="s">
        <v>211</v>
      </c>
      <c r="E206" s="235" t="s">
        <v>1</v>
      </c>
      <c r="F206" s="236" t="s">
        <v>261</v>
      </c>
      <c r="G206" s="234"/>
      <c r="H206" s="237">
        <v>22.193999999999999</v>
      </c>
      <c r="I206" s="238"/>
      <c r="J206" s="234"/>
      <c r="K206" s="234"/>
      <c r="L206" s="239"/>
      <c r="M206" s="240"/>
      <c r="N206" s="241"/>
      <c r="O206" s="241"/>
      <c r="P206" s="241"/>
      <c r="Q206" s="241"/>
      <c r="R206" s="241"/>
      <c r="S206" s="241"/>
      <c r="T206" s="242"/>
      <c r="AT206" s="243" t="s">
        <v>211</v>
      </c>
      <c r="AU206" s="243" t="s">
        <v>84</v>
      </c>
      <c r="AV206" s="14" t="s">
        <v>84</v>
      </c>
      <c r="AW206" s="14" t="s">
        <v>31</v>
      </c>
      <c r="AX206" s="14" t="s">
        <v>75</v>
      </c>
      <c r="AY206" s="243" t="s">
        <v>203</v>
      </c>
    </row>
    <row r="207" spans="1:65" s="14" customFormat="1" ht="11.25">
      <c r="B207" s="233"/>
      <c r="C207" s="234"/>
      <c r="D207" s="224" t="s">
        <v>211</v>
      </c>
      <c r="E207" s="235" t="s">
        <v>1</v>
      </c>
      <c r="F207" s="236" t="s">
        <v>262</v>
      </c>
      <c r="G207" s="234"/>
      <c r="H207" s="237">
        <v>42.811999999999998</v>
      </c>
      <c r="I207" s="238"/>
      <c r="J207" s="234"/>
      <c r="K207" s="234"/>
      <c r="L207" s="239"/>
      <c r="M207" s="240"/>
      <c r="N207" s="241"/>
      <c r="O207" s="241"/>
      <c r="P207" s="241"/>
      <c r="Q207" s="241"/>
      <c r="R207" s="241"/>
      <c r="S207" s="241"/>
      <c r="T207" s="242"/>
      <c r="AT207" s="243" t="s">
        <v>211</v>
      </c>
      <c r="AU207" s="243" t="s">
        <v>84</v>
      </c>
      <c r="AV207" s="14" t="s">
        <v>84</v>
      </c>
      <c r="AW207" s="14" t="s">
        <v>31</v>
      </c>
      <c r="AX207" s="14" t="s">
        <v>75</v>
      </c>
      <c r="AY207" s="243" t="s">
        <v>203</v>
      </c>
    </row>
    <row r="208" spans="1:65" s="14" customFormat="1" ht="11.25">
      <c r="B208" s="233"/>
      <c r="C208" s="234"/>
      <c r="D208" s="224" t="s">
        <v>211</v>
      </c>
      <c r="E208" s="235" t="s">
        <v>1</v>
      </c>
      <c r="F208" s="236" t="s">
        <v>263</v>
      </c>
      <c r="G208" s="234"/>
      <c r="H208" s="237">
        <v>27.844999999999999</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2:51" s="14" customFormat="1" ht="11.25">
      <c r="B209" s="233"/>
      <c r="C209" s="234"/>
      <c r="D209" s="224" t="s">
        <v>211</v>
      </c>
      <c r="E209" s="235" t="s">
        <v>1</v>
      </c>
      <c r="F209" s="236" t="s">
        <v>264</v>
      </c>
      <c r="G209" s="234"/>
      <c r="H209" s="237">
        <v>51.581000000000003</v>
      </c>
      <c r="I209" s="238"/>
      <c r="J209" s="234"/>
      <c r="K209" s="234"/>
      <c r="L209" s="239"/>
      <c r="M209" s="240"/>
      <c r="N209" s="241"/>
      <c r="O209" s="241"/>
      <c r="P209" s="241"/>
      <c r="Q209" s="241"/>
      <c r="R209" s="241"/>
      <c r="S209" s="241"/>
      <c r="T209" s="242"/>
      <c r="AT209" s="243" t="s">
        <v>211</v>
      </c>
      <c r="AU209" s="243" t="s">
        <v>84</v>
      </c>
      <c r="AV209" s="14" t="s">
        <v>84</v>
      </c>
      <c r="AW209" s="14" t="s">
        <v>31</v>
      </c>
      <c r="AX209" s="14" t="s">
        <v>75</v>
      </c>
      <c r="AY209" s="243" t="s">
        <v>203</v>
      </c>
    </row>
    <row r="210" spans="2:51" s="14" customFormat="1" ht="11.25">
      <c r="B210" s="233"/>
      <c r="C210" s="234"/>
      <c r="D210" s="224" t="s">
        <v>211</v>
      </c>
      <c r="E210" s="235" t="s">
        <v>1</v>
      </c>
      <c r="F210" s="236" t="s">
        <v>265</v>
      </c>
      <c r="G210" s="234"/>
      <c r="H210" s="237">
        <v>47.094000000000001</v>
      </c>
      <c r="I210" s="238"/>
      <c r="J210" s="234"/>
      <c r="K210" s="234"/>
      <c r="L210" s="239"/>
      <c r="M210" s="240"/>
      <c r="N210" s="241"/>
      <c r="O210" s="241"/>
      <c r="P210" s="241"/>
      <c r="Q210" s="241"/>
      <c r="R210" s="241"/>
      <c r="S210" s="241"/>
      <c r="T210" s="242"/>
      <c r="AT210" s="243" t="s">
        <v>211</v>
      </c>
      <c r="AU210" s="243" t="s">
        <v>84</v>
      </c>
      <c r="AV210" s="14" t="s">
        <v>84</v>
      </c>
      <c r="AW210" s="14" t="s">
        <v>31</v>
      </c>
      <c r="AX210" s="14" t="s">
        <v>75</v>
      </c>
      <c r="AY210" s="243" t="s">
        <v>203</v>
      </c>
    </row>
    <row r="211" spans="2:51" s="14" customFormat="1" ht="11.25">
      <c r="B211" s="233"/>
      <c r="C211" s="234"/>
      <c r="D211" s="224" t="s">
        <v>211</v>
      </c>
      <c r="E211" s="235" t="s">
        <v>1</v>
      </c>
      <c r="F211" s="236" t="s">
        <v>266</v>
      </c>
      <c r="G211" s="234"/>
      <c r="H211" s="237">
        <v>50.210999999999999</v>
      </c>
      <c r="I211" s="238"/>
      <c r="J211" s="234"/>
      <c r="K211" s="234"/>
      <c r="L211" s="239"/>
      <c r="M211" s="240"/>
      <c r="N211" s="241"/>
      <c r="O211" s="241"/>
      <c r="P211" s="241"/>
      <c r="Q211" s="241"/>
      <c r="R211" s="241"/>
      <c r="S211" s="241"/>
      <c r="T211" s="242"/>
      <c r="AT211" s="243" t="s">
        <v>211</v>
      </c>
      <c r="AU211" s="243" t="s">
        <v>84</v>
      </c>
      <c r="AV211" s="14" t="s">
        <v>84</v>
      </c>
      <c r="AW211" s="14" t="s">
        <v>31</v>
      </c>
      <c r="AX211" s="14" t="s">
        <v>75</v>
      </c>
      <c r="AY211" s="243" t="s">
        <v>203</v>
      </c>
    </row>
    <row r="212" spans="2:51" s="14" customFormat="1" ht="11.25">
      <c r="B212" s="233"/>
      <c r="C212" s="234"/>
      <c r="D212" s="224" t="s">
        <v>211</v>
      </c>
      <c r="E212" s="235" t="s">
        <v>1</v>
      </c>
      <c r="F212" s="236" t="s">
        <v>267</v>
      </c>
      <c r="G212" s="234"/>
      <c r="H212" s="237">
        <v>47.094000000000001</v>
      </c>
      <c r="I212" s="238"/>
      <c r="J212" s="234"/>
      <c r="K212" s="234"/>
      <c r="L212" s="239"/>
      <c r="M212" s="240"/>
      <c r="N212" s="241"/>
      <c r="O212" s="241"/>
      <c r="P212" s="241"/>
      <c r="Q212" s="241"/>
      <c r="R212" s="241"/>
      <c r="S212" s="241"/>
      <c r="T212" s="242"/>
      <c r="AT212" s="243" t="s">
        <v>211</v>
      </c>
      <c r="AU212" s="243" t="s">
        <v>84</v>
      </c>
      <c r="AV212" s="14" t="s">
        <v>84</v>
      </c>
      <c r="AW212" s="14" t="s">
        <v>31</v>
      </c>
      <c r="AX212" s="14" t="s">
        <v>75</v>
      </c>
      <c r="AY212" s="243" t="s">
        <v>203</v>
      </c>
    </row>
    <row r="213" spans="2:51" s="14" customFormat="1" ht="11.25">
      <c r="B213" s="233"/>
      <c r="C213" s="234"/>
      <c r="D213" s="224" t="s">
        <v>211</v>
      </c>
      <c r="E213" s="235" t="s">
        <v>1</v>
      </c>
      <c r="F213" s="236" t="s">
        <v>268</v>
      </c>
      <c r="G213" s="234"/>
      <c r="H213" s="237">
        <v>46.923000000000002</v>
      </c>
      <c r="I213" s="238"/>
      <c r="J213" s="234"/>
      <c r="K213" s="234"/>
      <c r="L213" s="239"/>
      <c r="M213" s="240"/>
      <c r="N213" s="241"/>
      <c r="O213" s="241"/>
      <c r="P213" s="241"/>
      <c r="Q213" s="241"/>
      <c r="R213" s="241"/>
      <c r="S213" s="241"/>
      <c r="T213" s="242"/>
      <c r="AT213" s="243" t="s">
        <v>211</v>
      </c>
      <c r="AU213" s="243" t="s">
        <v>84</v>
      </c>
      <c r="AV213" s="14" t="s">
        <v>84</v>
      </c>
      <c r="AW213" s="14" t="s">
        <v>31</v>
      </c>
      <c r="AX213" s="14" t="s">
        <v>75</v>
      </c>
      <c r="AY213" s="243" t="s">
        <v>203</v>
      </c>
    </row>
    <row r="214" spans="2:51" s="14" customFormat="1" ht="11.25">
      <c r="B214" s="233"/>
      <c r="C214" s="234"/>
      <c r="D214" s="224" t="s">
        <v>211</v>
      </c>
      <c r="E214" s="235" t="s">
        <v>1</v>
      </c>
      <c r="F214" s="236" t="s">
        <v>269</v>
      </c>
      <c r="G214" s="234"/>
      <c r="H214" s="237">
        <v>50.210999999999999</v>
      </c>
      <c r="I214" s="238"/>
      <c r="J214" s="234"/>
      <c r="K214" s="234"/>
      <c r="L214" s="239"/>
      <c r="M214" s="240"/>
      <c r="N214" s="241"/>
      <c r="O214" s="241"/>
      <c r="P214" s="241"/>
      <c r="Q214" s="241"/>
      <c r="R214" s="241"/>
      <c r="S214" s="241"/>
      <c r="T214" s="242"/>
      <c r="AT214" s="243" t="s">
        <v>211</v>
      </c>
      <c r="AU214" s="243" t="s">
        <v>84</v>
      </c>
      <c r="AV214" s="14" t="s">
        <v>84</v>
      </c>
      <c r="AW214" s="14" t="s">
        <v>31</v>
      </c>
      <c r="AX214" s="14" t="s">
        <v>75</v>
      </c>
      <c r="AY214" s="243" t="s">
        <v>203</v>
      </c>
    </row>
    <row r="215" spans="2:51" s="14" customFormat="1" ht="11.25">
      <c r="B215" s="233"/>
      <c r="C215" s="234"/>
      <c r="D215" s="224" t="s">
        <v>211</v>
      </c>
      <c r="E215" s="235" t="s">
        <v>1</v>
      </c>
      <c r="F215" s="236" t="s">
        <v>270</v>
      </c>
      <c r="G215" s="234"/>
      <c r="H215" s="237">
        <v>28.710999999999999</v>
      </c>
      <c r="I215" s="238"/>
      <c r="J215" s="234"/>
      <c r="K215" s="234"/>
      <c r="L215" s="239"/>
      <c r="M215" s="240"/>
      <c r="N215" s="241"/>
      <c r="O215" s="241"/>
      <c r="P215" s="241"/>
      <c r="Q215" s="241"/>
      <c r="R215" s="241"/>
      <c r="S215" s="241"/>
      <c r="T215" s="242"/>
      <c r="AT215" s="243" t="s">
        <v>211</v>
      </c>
      <c r="AU215" s="243" t="s">
        <v>84</v>
      </c>
      <c r="AV215" s="14" t="s">
        <v>84</v>
      </c>
      <c r="AW215" s="14" t="s">
        <v>31</v>
      </c>
      <c r="AX215" s="14" t="s">
        <v>75</v>
      </c>
      <c r="AY215" s="243" t="s">
        <v>203</v>
      </c>
    </row>
    <row r="216" spans="2:51" s="14" customFormat="1" ht="11.25">
      <c r="B216" s="233"/>
      <c r="C216" s="234"/>
      <c r="D216" s="224" t="s">
        <v>211</v>
      </c>
      <c r="E216" s="235" t="s">
        <v>1</v>
      </c>
      <c r="F216" s="236" t="s">
        <v>271</v>
      </c>
      <c r="G216" s="234"/>
      <c r="H216" s="237">
        <v>51.581000000000003</v>
      </c>
      <c r="I216" s="238"/>
      <c r="J216" s="234"/>
      <c r="K216" s="234"/>
      <c r="L216" s="239"/>
      <c r="M216" s="240"/>
      <c r="N216" s="241"/>
      <c r="O216" s="241"/>
      <c r="P216" s="241"/>
      <c r="Q216" s="241"/>
      <c r="R216" s="241"/>
      <c r="S216" s="241"/>
      <c r="T216" s="242"/>
      <c r="AT216" s="243" t="s">
        <v>211</v>
      </c>
      <c r="AU216" s="243" t="s">
        <v>84</v>
      </c>
      <c r="AV216" s="14" t="s">
        <v>84</v>
      </c>
      <c r="AW216" s="14" t="s">
        <v>31</v>
      </c>
      <c r="AX216" s="14" t="s">
        <v>75</v>
      </c>
      <c r="AY216" s="243" t="s">
        <v>203</v>
      </c>
    </row>
    <row r="217" spans="2:51" s="14" customFormat="1" ht="11.25">
      <c r="B217" s="233"/>
      <c r="C217" s="234"/>
      <c r="D217" s="224" t="s">
        <v>211</v>
      </c>
      <c r="E217" s="235" t="s">
        <v>1</v>
      </c>
      <c r="F217" s="236" t="s">
        <v>272</v>
      </c>
      <c r="G217" s="234"/>
      <c r="H217" s="237">
        <v>26.989000000000001</v>
      </c>
      <c r="I217" s="238"/>
      <c r="J217" s="234"/>
      <c r="K217" s="234"/>
      <c r="L217" s="239"/>
      <c r="M217" s="240"/>
      <c r="N217" s="241"/>
      <c r="O217" s="241"/>
      <c r="P217" s="241"/>
      <c r="Q217" s="241"/>
      <c r="R217" s="241"/>
      <c r="S217" s="241"/>
      <c r="T217" s="242"/>
      <c r="AT217" s="243" t="s">
        <v>211</v>
      </c>
      <c r="AU217" s="243" t="s">
        <v>84</v>
      </c>
      <c r="AV217" s="14" t="s">
        <v>84</v>
      </c>
      <c r="AW217" s="14" t="s">
        <v>31</v>
      </c>
      <c r="AX217" s="14" t="s">
        <v>75</v>
      </c>
      <c r="AY217" s="243" t="s">
        <v>203</v>
      </c>
    </row>
    <row r="218" spans="2:51" s="14" customFormat="1" ht="11.25">
      <c r="B218" s="233"/>
      <c r="C218" s="234"/>
      <c r="D218" s="224" t="s">
        <v>211</v>
      </c>
      <c r="E218" s="235" t="s">
        <v>1</v>
      </c>
      <c r="F218" s="236" t="s">
        <v>273</v>
      </c>
      <c r="G218" s="234"/>
      <c r="H218" s="237">
        <v>47.607999999999997</v>
      </c>
      <c r="I218" s="238"/>
      <c r="J218" s="234"/>
      <c r="K218" s="234"/>
      <c r="L218" s="239"/>
      <c r="M218" s="240"/>
      <c r="N218" s="241"/>
      <c r="O218" s="241"/>
      <c r="P218" s="241"/>
      <c r="Q218" s="241"/>
      <c r="R218" s="241"/>
      <c r="S218" s="241"/>
      <c r="T218" s="242"/>
      <c r="AT218" s="243" t="s">
        <v>211</v>
      </c>
      <c r="AU218" s="243" t="s">
        <v>84</v>
      </c>
      <c r="AV218" s="14" t="s">
        <v>84</v>
      </c>
      <c r="AW218" s="14" t="s">
        <v>31</v>
      </c>
      <c r="AX218" s="14" t="s">
        <v>75</v>
      </c>
      <c r="AY218" s="243" t="s">
        <v>203</v>
      </c>
    </row>
    <row r="219" spans="2:51" s="14" customFormat="1" ht="11.25">
      <c r="B219" s="233"/>
      <c r="C219" s="234"/>
      <c r="D219" s="224" t="s">
        <v>211</v>
      </c>
      <c r="E219" s="235" t="s">
        <v>1</v>
      </c>
      <c r="F219" s="236" t="s">
        <v>274</v>
      </c>
      <c r="G219" s="234"/>
      <c r="H219" s="237">
        <v>47.094000000000001</v>
      </c>
      <c r="I219" s="238"/>
      <c r="J219" s="234"/>
      <c r="K219" s="234"/>
      <c r="L219" s="239"/>
      <c r="M219" s="240"/>
      <c r="N219" s="241"/>
      <c r="O219" s="241"/>
      <c r="P219" s="241"/>
      <c r="Q219" s="241"/>
      <c r="R219" s="241"/>
      <c r="S219" s="241"/>
      <c r="T219" s="242"/>
      <c r="AT219" s="243" t="s">
        <v>211</v>
      </c>
      <c r="AU219" s="243" t="s">
        <v>84</v>
      </c>
      <c r="AV219" s="14" t="s">
        <v>84</v>
      </c>
      <c r="AW219" s="14" t="s">
        <v>31</v>
      </c>
      <c r="AX219" s="14" t="s">
        <v>75</v>
      </c>
      <c r="AY219" s="243" t="s">
        <v>203</v>
      </c>
    </row>
    <row r="220" spans="2:51" s="14" customFormat="1" ht="11.25">
      <c r="B220" s="233"/>
      <c r="C220" s="234"/>
      <c r="D220" s="224" t="s">
        <v>211</v>
      </c>
      <c r="E220" s="235" t="s">
        <v>1</v>
      </c>
      <c r="F220" s="236" t="s">
        <v>275</v>
      </c>
      <c r="G220" s="234"/>
      <c r="H220" s="237">
        <v>47.094000000000001</v>
      </c>
      <c r="I220" s="238"/>
      <c r="J220" s="234"/>
      <c r="K220" s="234"/>
      <c r="L220" s="239"/>
      <c r="M220" s="240"/>
      <c r="N220" s="241"/>
      <c r="O220" s="241"/>
      <c r="P220" s="241"/>
      <c r="Q220" s="241"/>
      <c r="R220" s="241"/>
      <c r="S220" s="241"/>
      <c r="T220" s="242"/>
      <c r="AT220" s="243" t="s">
        <v>211</v>
      </c>
      <c r="AU220" s="243" t="s">
        <v>84</v>
      </c>
      <c r="AV220" s="14" t="s">
        <v>84</v>
      </c>
      <c r="AW220" s="14" t="s">
        <v>31</v>
      </c>
      <c r="AX220" s="14" t="s">
        <v>75</v>
      </c>
      <c r="AY220" s="243" t="s">
        <v>203</v>
      </c>
    </row>
    <row r="221" spans="2:51" s="14" customFormat="1" ht="22.5">
      <c r="B221" s="233"/>
      <c r="C221" s="234"/>
      <c r="D221" s="224" t="s">
        <v>211</v>
      </c>
      <c r="E221" s="235" t="s">
        <v>1</v>
      </c>
      <c r="F221" s="236" t="s">
        <v>276</v>
      </c>
      <c r="G221" s="234"/>
      <c r="H221" s="237">
        <v>46.499000000000002</v>
      </c>
      <c r="I221" s="238"/>
      <c r="J221" s="234"/>
      <c r="K221" s="234"/>
      <c r="L221" s="239"/>
      <c r="M221" s="240"/>
      <c r="N221" s="241"/>
      <c r="O221" s="241"/>
      <c r="P221" s="241"/>
      <c r="Q221" s="241"/>
      <c r="R221" s="241"/>
      <c r="S221" s="241"/>
      <c r="T221" s="242"/>
      <c r="AT221" s="243" t="s">
        <v>211</v>
      </c>
      <c r="AU221" s="243" t="s">
        <v>84</v>
      </c>
      <c r="AV221" s="14" t="s">
        <v>84</v>
      </c>
      <c r="AW221" s="14" t="s">
        <v>31</v>
      </c>
      <c r="AX221" s="14" t="s">
        <v>75</v>
      </c>
      <c r="AY221" s="243" t="s">
        <v>203</v>
      </c>
    </row>
    <row r="222" spans="2:51" s="14" customFormat="1" ht="11.25">
      <c r="B222" s="233"/>
      <c r="C222" s="234"/>
      <c r="D222" s="224" t="s">
        <v>211</v>
      </c>
      <c r="E222" s="235" t="s">
        <v>1</v>
      </c>
      <c r="F222" s="236" t="s">
        <v>277</v>
      </c>
      <c r="G222" s="234"/>
      <c r="H222" s="237">
        <v>37.688000000000002</v>
      </c>
      <c r="I222" s="238"/>
      <c r="J222" s="234"/>
      <c r="K222" s="234"/>
      <c r="L222" s="239"/>
      <c r="M222" s="240"/>
      <c r="N222" s="241"/>
      <c r="O222" s="241"/>
      <c r="P222" s="241"/>
      <c r="Q222" s="241"/>
      <c r="R222" s="241"/>
      <c r="S222" s="241"/>
      <c r="T222" s="242"/>
      <c r="AT222" s="243" t="s">
        <v>211</v>
      </c>
      <c r="AU222" s="243" t="s">
        <v>84</v>
      </c>
      <c r="AV222" s="14" t="s">
        <v>84</v>
      </c>
      <c r="AW222" s="14" t="s">
        <v>31</v>
      </c>
      <c r="AX222" s="14" t="s">
        <v>75</v>
      </c>
      <c r="AY222" s="243" t="s">
        <v>203</v>
      </c>
    </row>
    <row r="223" spans="2:51" s="14" customFormat="1" ht="11.25">
      <c r="B223" s="233"/>
      <c r="C223" s="234"/>
      <c r="D223" s="224" t="s">
        <v>211</v>
      </c>
      <c r="E223" s="235" t="s">
        <v>1</v>
      </c>
      <c r="F223" s="236" t="s">
        <v>278</v>
      </c>
      <c r="G223" s="234"/>
      <c r="H223" s="237">
        <v>51.033000000000001</v>
      </c>
      <c r="I223" s="238"/>
      <c r="J223" s="234"/>
      <c r="K223" s="234"/>
      <c r="L223" s="239"/>
      <c r="M223" s="240"/>
      <c r="N223" s="241"/>
      <c r="O223" s="241"/>
      <c r="P223" s="241"/>
      <c r="Q223" s="241"/>
      <c r="R223" s="241"/>
      <c r="S223" s="241"/>
      <c r="T223" s="242"/>
      <c r="AT223" s="243" t="s">
        <v>211</v>
      </c>
      <c r="AU223" s="243" t="s">
        <v>84</v>
      </c>
      <c r="AV223" s="14" t="s">
        <v>84</v>
      </c>
      <c r="AW223" s="14" t="s">
        <v>31</v>
      </c>
      <c r="AX223" s="14" t="s">
        <v>75</v>
      </c>
      <c r="AY223" s="243" t="s">
        <v>203</v>
      </c>
    </row>
    <row r="224" spans="2:51" s="14" customFormat="1" ht="11.25">
      <c r="B224" s="233"/>
      <c r="C224" s="234"/>
      <c r="D224" s="224" t="s">
        <v>211</v>
      </c>
      <c r="E224" s="235" t="s">
        <v>1</v>
      </c>
      <c r="F224" s="236" t="s">
        <v>279</v>
      </c>
      <c r="G224" s="234"/>
      <c r="H224" s="237">
        <v>50.279000000000003</v>
      </c>
      <c r="I224" s="238"/>
      <c r="J224" s="234"/>
      <c r="K224" s="234"/>
      <c r="L224" s="239"/>
      <c r="M224" s="240"/>
      <c r="N224" s="241"/>
      <c r="O224" s="241"/>
      <c r="P224" s="241"/>
      <c r="Q224" s="241"/>
      <c r="R224" s="241"/>
      <c r="S224" s="241"/>
      <c r="T224" s="242"/>
      <c r="AT224" s="243" t="s">
        <v>211</v>
      </c>
      <c r="AU224" s="243" t="s">
        <v>84</v>
      </c>
      <c r="AV224" s="14" t="s">
        <v>84</v>
      </c>
      <c r="AW224" s="14" t="s">
        <v>31</v>
      </c>
      <c r="AX224" s="14" t="s">
        <v>75</v>
      </c>
      <c r="AY224" s="243" t="s">
        <v>203</v>
      </c>
    </row>
    <row r="225" spans="2:51" s="14" customFormat="1" ht="11.25">
      <c r="B225" s="233"/>
      <c r="C225" s="234"/>
      <c r="D225" s="224" t="s">
        <v>211</v>
      </c>
      <c r="E225" s="235" t="s">
        <v>1</v>
      </c>
      <c r="F225" s="236" t="s">
        <v>280</v>
      </c>
      <c r="G225" s="234"/>
      <c r="H225" s="237">
        <v>28.016999999999999</v>
      </c>
      <c r="I225" s="238"/>
      <c r="J225" s="234"/>
      <c r="K225" s="234"/>
      <c r="L225" s="239"/>
      <c r="M225" s="240"/>
      <c r="N225" s="241"/>
      <c r="O225" s="241"/>
      <c r="P225" s="241"/>
      <c r="Q225" s="241"/>
      <c r="R225" s="241"/>
      <c r="S225" s="241"/>
      <c r="T225" s="242"/>
      <c r="AT225" s="243" t="s">
        <v>211</v>
      </c>
      <c r="AU225" s="243" t="s">
        <v>84</v>
      </c>
      <c r="AV225" s="14" t="s">
        <v>84</v>
      </c>
      <c r="AW225" s="14" t="s">
        <v>31</v>
      </c>
      <c r="AX225" s="14" t="s">
        <v>75</v>
      </c>
      <c r="AY225" s="243" t="s">
        <v>203</v>
      </c>
    </row>
    <row r="226" spans="2:51" s="14" customFormat="1" ht="11.25">
      <c r="B226" s="233"/>
      <c r="C226" s="234"/>
      <c r="D226" s="224" t="s">
        <v>211</v>
      </c>
      <c r="E226" s="235" t="s">
        <v>1</v>
      </c>
      <c r="F226" s="236" t="s">
        <v>281</v>
      </c>
      <c r="G226" s="234"/>
      <c r="H226" s="237">
        <v>28.359000000000002</v>
      </c>
      <c r="I226" s="238"/>
      <c r="J226" s="234"/>
      <c r="K226" s="234"/>
      <c r="L226" s="239"/>
      <c r="M226" s="240"/>
      <c r="N226" s="241"/>
      <c r="O226" s="241"/>
      <c r="P226" s="241"/>
      <c r="Q226" s="241"/>
      <c r="R226" s="241"/>
      <c r="S226" s="241"/>
      <c r="T226" s="242"/>
      <c r="AT226" s="243" t="s">
        <v>211</v>
      </c>
      <c r="AU226" s="243" t="s">
        <v>84</v>
      </c>
      <c r="AV226" s="14" t="s">
        <v>84</v>
      </c>
      <c r="AW226" s="14" t="s">
        <v>31</v>
      </c>
      <c r="AX226" s="14" t="s">
        <v>75</v>
      </c>
      <c r="AY226" s="243" t="s">
        <v>203</v>
      </c>
    </row>
    <row r="227" spans="2:51" s="14" customFormat="1" ht="11.25">
      <c r="B227" s="233"/>
      <c r="C227" s="234"/>
      <c r="D227" s="224" t="s">
        <v>211</v>
      </c>
      <c r="E227" s="235" t="s">
        <v>1</v>
      </c>
      <c r="F227" s="236" t="s">
        <v>282</v>
      </c>
      <c r="G227" s="234"/>
      <c r="H227" s="237">
        <v>6.9189999999999996</v>
      </c>
      <c r="I227" s="238"/>
      <c r="J227" s="234"/>
      <c r="K227" s="234"/>
      <c r="L227" s="239"/>
      <c r="M227" s="240"/>
      <c r="N227" s="241"/>
      <c r="O227" s="241"/>
      <c r="P227" s="241"/>
      <c r="Q227" s="241"/>
      <c r="R227" s="241"/>
      <c r="S227" s="241"/>
      <c r="T227" s="242"/>
      <c r="AT227" s="243" t="s">
        <v>211</v>
      </c>
      <c r="AU227" s="243" t="s">
        <v>84</v>
      </c>
      <c r="AV227" s="14" t="s">
        <v>84</v>
      </c>
      <c r="AW227" s="14" t="s">
        <v>31</v>
      </c>
      <c r="AX227" s="14" t="s">
        <v>75</v>
      </c>
      <c r="AY227" s="243" t="s">
        <v>203</v>
      </c>
    </row>
    <row r="228" spans="2:51" s="14" customFormat="1" ht="11.25">
      <c r="B228" s="233"/>
      <c r="C228" s="234"/>
      <c r="D228" s="224" t="s">
        <v>211</v>
      </c>
      <c r="E228" s="235" t="s">
        <v>1</v>
      </c>
      <c r="F228" s="236" t="s">
        <v>283</v>
      </c>
      <c r="G228" s="234"/>
      <c r="H228" s="237">
        <v>24.591999999999999</v>
      </c>
      <c r="I228" s="238"/>
      <c r="J228" s="234"/>
      <c r="K228" s="234"/>
      <c r="L228" s="239"/>
      <c r="M228" s="240"/>
      <c r="N228" s="241"/>
      <c r="O228" s="241"/>
      <c r="P228" s="241"/>
      <c r="Q228" s="241"/>
      <c r="R228" s="241"/>
      <c r="S228" s="241"/>
      <c r="T228" s="242"/>
      <c r="AT228" s="243" t="s">
        <v>211</v>
      </c>
      <c r="AU228" s="243" t="s">
        <v>84</v>
      </c>
      <c r="AV228" s="14" t="s">
        <v>84</v>
      </c>
      <c r="AW228" s="14" t="s">
        <v>31</v>
      </c>
      <c r="AX228" s="14" t="s">
        <v>75</v>
      </c>
      <c r="AY228" s="243" t="s">
        <v>203</v>
      </c>
    </row>
    <row r="229" spans="2:51" s="14" customFormat="1" ht="11.25">
      <c r="B229" s="233"/>
      <c r="C229" s="234"/>
      <c r="D229" s="224" t="s">
        <v>211</v>
      </c>
      <c r="E229" s="235" t="s">
        <v>1</v>
      </c>
      <c r="F229" s="236" t="s">
        <v>284</v>
      </c>
      <c r="G229" s="234"/>
      <c r="H229" s="237">
        <v>124.925</v>
      </c>
      <c r="I229" s="238"/>
      <c r="J229" s="234"/>
      <c r="K229" s="234"/>
      <c r="L229" s="239"/>
      <c r="M229" s="240"/>
      <c r="N229" s="241"/>
      <c r="O229" s="241"/>
      <c r="P229" s="241"/>
      <c r="Q229" s="241"/>
      <c r="R229" s="241"/>
      <c r="S229" s="241"/>
      <c r="T229" s="242"/>
      <c r="AT229" s="243" t="s">
        <v>211</v>
      </c>
      <c r="AU229" s="243" t="s">
        <v>84</v>
      </c>
      <c r="AV229" s="14" t="s">
        <v>84</v>
      </c>
      <c r="AW229" s="14" t="s">
        <v>31</v>
      </c>
      <c r="AX229" s="14" t="s">
        <v>75</v>
      </c>
      <c r="AY229" s="243" t="s">
        <v>203</v>
      </c>
    </row>
    <row r="230" spans="2:51" s="14" customFormat="1" ht="11.25">
      <c r="B230" s="233"/>
      <c r="C230" s="234"/>
      <c r="D230" s="224" t="s">
        <v>211</v>
      </c>
      <c r="E230" s="235" t="s">
        <v>1</v>
      </c>
      <c r="F230" s="236" t="s">
        <v>285</v>
      </c>
      <c r="G230" s="234"/>
      <c r="H230" s="237">
        <v>22.193999999999999</v>
      </c>
      <c r="I230" s="238"/>
      <c r="J230" s="234"/>
      <c r="K230" s="234"/>
      <c r="L230" s="239"/>
      <c r="M230" s="240"/>
      <c r="N230" s="241"/>
      <c r="O230" s="241"/>
      <c r="P230" s="241"/>
      <c r="Q230" s="241"/>
      <c r="R230" s="241"/>
      <c r="S230" s="241"/>
      <c r="T230" s="242"/>
      <c r="AT230" s="243" t="s">
        <v>211</v>
      </c>
      <c r="AU230" s="243" t="s">
        <v>84</v>
      </c>
      <c r="AV230" s="14" t="s">
        <v>84</v>
      </c>
      <c r="AW230" s="14" t="s">
        <v>31</v>
      </c>
      <c r="AX230" s="14" t="s">
        <v>75</v>
      </c>
      <c r="AY230" s="243" t="s">
        <v>203</v>
      </c>
    </row>
    <row r="231" spans="2:51" s="14" customFormat="1" ht="11.25">
      <c r="B231" s="233"/>
      <c r="C231" s="234"/>
      <c r="D231" s="224" t="s">
        <v>211</v>
      </c>
      <c r="E231" s="235" t="s">
        <v>1</v>
      </c>
      <c r="F231" s="236" t="s">
        <v>286</v>
      </c>
      <c r="G231" s="234"/>
      <c r="H231" s="237">
        <v>42.811999999999998</v>
      </c>
      <c r="I231" s="238"/>
      <c r="J231" s="234"/>
      <c r="K231" s="234"/>
      <c r="L231" s="239"/>
      <c r="M231" s="240"/>
      <c r="N231" s="241"/>
      <c r="O231" s="241"/>
      <c r="P231" s="241"/>
      <c r="Q231" s="241"/>
      <c r="R231" s="241"/>
      <c r="S231" s="241"/>
      <c r="T231" s="242"/>
      <c r="AT231" s="243" t="s">
        <v>211</v>
      </c>
      <c r="AU231" s="243" t="s">
        <v>84</v>
      </c>
      <c r="AV231" s="14" t="s">
        <v>84</v>
      </c>
      <c r="AW231" s="14" t="s">
        <v>31</v>
      </c>
      <c r="AX231" s="14" t="s">
        <v>75</v>
      </c>
      <c r="AY231" s="243" t="s">
        <v>203</v>
      </c>
    </row>
    <row r="232" spans="2:51" s="14" customFormat="1" ht="11.25">
      <c r="B232" s="233"/>
      <c r="C232" s="234"/>
      <c r="D232" s="224" t="s">
        <v>211</v>
      </c>
      <c r="E232" s="235" t="s">
        <v>1</v>
      </c>
      <c r="F232" s="236" t="s">
        <v>287</v>
      </c>
      <c r="G232" s="234"/>
      <c r="H232" s="237">
        <v>27.844999999999999</v>
      </c>
      <c r="I232" s="238"/>
      <c r="J232" s="234"/>
      <c r="K232" s="234"/>
      <c r="L232" s="239"/>
      <c r="M232" s="240"/>
      <c r="N232" s="241"/>
      <c r="O232" s="241"/>
      <c r="P232" s="241"/>
      <c r="Q232" s="241"/>
      <c r="R232" s="241"/>
      <c r="S232" s="241"/>
      <c r="T232" s="242"/>
      <c r="AT232" s="243" t="s">
        <v>211</v>
      </c>
      <c r="AU232" s="243" t="s">
        <v>84</v>
      </c>
      <c r="AV232" s="14" t="s">
        <v>84</v>
      </c>
      <c r="AW232" s="14" t="s">
        <v>31</v>
      </c>
      <c r="AX232" s="14" t="s">
        <v>75</v>
      </c>
      <c r="AY232" s="243" t="s">
        <v>203</v>
      </c>
    </row>
    <row r="233" spans="2:51" s="14" customFormat="1" ht="11.25">
      <c r="B233" s="233"/>
      <c r="C233" s="234"/>
      <c r="D233" s="224" t="s">
        <v>211</v>
      </c>
      <c r="E233" s="235" t="s">
        <v>1</v>
      </c>
      <c r="F233" s="236" t="s">
        <v>288</v>
      </c>
      <c r="G233" s="234"/>
      <c r="H233" s="237">
        <v>51.581000000000003</v>
      </c>
      <c r="I233" s="238"/>
      <c r="J233" s="234"/>
      <c r="K233" s="234"/>
      <c r="L233" s="239"/>
      <c r="M233" s="240"/>
      <c r="N233" s="241"/>
      <c r="O233" s="241"/>
      <c r="P233" s="241"/>
      <c r="Q233" s="241"/>
      <c r="R233" s="241"/>
      <c r="S233" s="241"/>
      <c r="T233" s="242"/>
      <c r="AT233" s="243" t="s">
        <v>211</v>
      </c>
      <c r="AU233" s="243" t="s">
        <v>84</v>
      </c>
      <c r="AV233" s="14" t="s">
        <v>84</v>
      </c>
      <c r="AW233" s="14" t="s">
        <v>31</v>
      </c>
      <c r="AX233" s="14" t="s">
        <v>75</v>
      </c>
      <c r="AY233" s="243" t="s">
        <v>203</v>
      </c>
    </row>
    <row r="234" spans="2:51" s="14" customFormat="1" ht="11.25">
      <c r="B234" s="233"/>
      <c r="C234" s="234"/>
      <c r="D234" s="224" t="s">
        <v>211</v>
      </c>
      <c r="E234" s="235" t="s">
        <v>1</v>
      </c>
      <c r="F234" s="236" t="s">
        <v>289</v>
      </c>
      <c r="G234" s="234"/>
      <c r="H234" s="237">
        <v>47.094000000000001</v>
      </c>
      <c r="I234" s="238"/>
      <c r="J234" s="234"/>
      <c r="K234" s="234"/>
      <c r="L234" s="239"/>
      <c r="M234" s="240"/>
      <c r="N234" s="241"/>
      <c r="O234" s="241"/>
      <c r="P234" s="241"/>
      <c r="Q234" s="241"/>
      <c r="R234" s="241"/>
      <c r="S234" s="241"/>
      <c r="T234" s="242"/>
      <c r="AT234" s="243" t="s">
        <v>211</v>
      </c>
      <c r="AU234" s="243" t="s">
        <v>84</v>
      </c>
      <c r="AV234" s="14" t="s">
        <v>84</v>
      </c>
      <c r="AW234" s="14" t="s">
        <v>31</v>
      </c>
      <c r="AX234" s="14" t="s">
        <v>75</v>
      </c>
      <c r="AY234" s="243" t="s">
        <v>203</v>
      </c>
    </row>
    <row r="235" spans="2:51" s="14" customFormat="1" ht="11.25">
      <c r="B235" s="233"/>
      <c r="C235" s="234"/>
      <c r="D235" s="224" t="s">
        <v>211</v>
      </c>
      <c r="E235" s="235" t="s">
        <v>1</v>
      </c>
      <c r="F235" s="236" t="s">
        <v>290</v>
      </c>
      <c r="G235" s="234"/>
      <c r="H235" s="237">
        <v>51.581000000000003</v>
      </c>
      <c r="I235" s="238"/>
      <c r="J235" s="234"/>
      <c r="K235" s="234"/>
      <c r="L235" s="239"/>
      <c r="M235" s="240"/>
      <c r="N235" s="241"/>
      <c r="O235" s="241"/>
      <c r="P235" s="241"/>
      <c r="Q235" s="241"/>
      <c r="R235" s="241"/>
      <c r="S235" s="241"/>
      <c r="T235" s="242"/>
      <c r="AT235" s="243" t="s">
        <v>211</v>
      </c>
      <c r="AU235" s="243" t="s">
        <v>84</v>
      </c>
      <c r="AV235" s="14" t="s">
        <v>84</v>
      </c>
      <c r="AW235" s="14" t="s">
        <v>31</v>
      </c>
      <c r="AX235" s="14" t="s">
        <v>75</v>
      </c>
      <c r="AY235" s="243" t="s">
        <v>203</v>
      </c>
    </row>
    <row r="236" spans="2:51" s="14" customFormat="1" ht="11.25">
      <c r="B236" s="233"/>
      <c r="C236" s="234"/>
      <c r="D236" s="224" t="s">
        <v>211</v>
      </c>
      <c r="E236" s="235" t="s">
        <v>1</v>
      </c>
      <c r="F236" s="236" t="s">
        <v>291</v>
      </c>
      <c r="G236" s="234"/>
      <c r="H236" s="237">
        <v>47.094000000000001</v>
      </c>
      <c r="I236" s="238"/>
      <c r="J236" s="234"/>
      <c r="K236" s="234"/>
      <c r="L236" s="239"/>
      <c r="M236" s="240"/>
      <c r="N236" s="241"/>
      <c r="O236" s="241"/>
      <c r="P236" s="241"/>
      <c r="Q236" s="241"/>
      <c r="R236" s="241"/>
      <c r="S236" s="241"/>
      <c r="T236" s="242"/>
      <c r="AT236" s="243" t="s">
        <v>211</v>
      </c>
      <c r="AU236" s="243" t="s">
        <v>84</v>
      </c>
      <c r="AV236" s="14" t="s">
        <v>84</v>
      </c>
      <c r="AW236" s="14" t="s">
        <v>31</v>
      </c>
      <c r="AX236" s="14" t="s">
        <v>75</v>
      </c>
      <c r="AY236" s="243" t="s">
        <v>203</v>
      </c>
    </row>
    <row r="237" spans="2:51" s="14" customFormat="1" ht="11.25">
      <c r="B237" s="233"/>
      <c r="C237" s="234"/>
      <c r="D237" s="224" t="s">
        <v>211</v>
      </c>
      <c r="E237" s="235" t="s">
        <v>1</v>
      </c>
      <c r="F237" s="236" t="s">
        <v>292</v>
      </c>
      <c r="G237" s="234"/>
      <c r="H237" s="237">
        <v>47.607999999999997</v>
      </c>
      <c r="I237" s="238"/>
      <c r="J237" s="234"/>
      <c r="K237" s="234"/>
      <c r="L237" s="239"/>
      <c r="M237" s="240"/>
      <c r="N237" s="241"/>
      <c r="O237" s="241"/>
      <c r="P237" s="241"/>
      <c r="Q237" s="241"/>
      <c r="R237" s="241"/>
      <c r="S237" s="241"/>
      <c r="T237" s="242"/>
      <c r="AT237" s="243" t="s">
        <v>211</v>
      </c>
      <c r="AU237" s="243" t="s">
        <v>84</v>
      </c>
      <c r="AV237" s="14" t="s">
        <v>84</v>
      </c>
      <c r="AW237" s="14" t="s">
        <v>31</v>
      </c>
      <c r="AX237" s="14" t="s">
        <v>75</v>
      </c>
      <c r="AY237" s="243" t="s">
        <v>203</v>
      </c>
    </row>
    <row r="238" spans="2:51" s="14" customFormat="1" ht="11.25">
      <c r="B238" s="233"/>
      <c r="C238" s="234"/>
      <c r="D238" s="224" t="s">
        <v>211</v>
      </c>
      <c r="E238" s="235" t="s">
        <v>1</v>
      </c>
      <c r="F238" s="236" t="s">
        <v>293</v>
      </c>
      <c r="G238" s="234"/>
      <c r="H238" s="237">
        <v>50.210999999999999</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2:51" s="14" customFormat="1" ht="11.25">
      <c r="B239" s="233"/>
      <c r="C239" s="234"/>
      <c r="D239" s="224" t="s">
        <v>211</v>
      </c>
      <c r="E239" s="235" t="s">
        <v>1</v>
      </c>
      <c r="F239" s="236" t="s">
        <v>294</v>
      </c>
      <c r="G239" s="234"/>
      <c r="H239" s="237">
        <v>28.710999999999999</v>
      </c>
      <c r="I239" s="238"/>
      <c r="J239" s="234"/>
      <c r="K239" s="234"/>
      <c r="L239" s="239"/>
      <c r="M239" s="240"/>
      <c r="N239" s="241"/>
      <c r="O239" s="241"/>
      <c r="P239" s="241"/>
      <c r="Q239" s="241"/>
      <c r="R239" s="241"/>
      <c r="S239" s="241"/>
      <c r="T239" s="242"/>
      <c r="AT239" s="243" t="s">
        <v>211</v>
      </c>
      <c r="AU239" s="243" t="s">
        <v>84</v>
      </c>
      <c r="AV239" s="14" t="s">
        <v>84</v>
      </c>
      <c r="AW239" s="14" t="s">
        <v>31</v>
      </c>
      <c r="AX239" s="14" t="s">
        <v>75</v>
      </c>
      <c r="AY239" s="243" t="s">
        <v>203</v>
      </c>
    </row>
    <row r="240" spans="2:51" s="14" customFormat="1" ht="11.25">
      <c r="B240" s="233"/>
      <c r="C240" s="234"/>
      <c r="D240" s="224" t="s">
        <v>211</v>
      </c>
      <c r="E240" s="235" t="s">
        <v>1</v>
      </c>
      <c r="F240" s="236" t="s">
        <v>295</v>
      </c>
      <c r="G240" s="234"/>
      <c r="H240" s="237">
        <v>51.581000000000003</v>
      </c>
      <c r="I240" s="238"/>
      <c r="J240" s="234"/>
      <c r="K240" s="234"/>
      <c r="L240" s="239"/>
      <c r="M240" s="240"/>
      <c r="N240" s="241"/>
      <c r="O240" s="241"/>
      <c r="P240" s="241"/>
      <c r="Q240" s="241"/>
      <c r="R240" s="241"/>
      <c r="S240" s="241"/>
      <c r="T240" s="242"/>
      <c r="AT240" s="243" t="s">
        <v>211</v>
      </c>
      <c r="AU240" s="243" t="s">
        <v>84</v>
      </c>
      <c r="AV240" s="14" t="s">
        <v>84</v>
      </c>
      <c r="AW240" s="14" t="s">
        <v>31</v>
      </c>
      <c r="AX240" s="14" t="s">
        <v>75</v>
      </c>
      <c r="AY240" s="243" t="s">
        <v>203</v>
      </c>
    </row>
    <row r="241" spans="2:51" s="14" customFormat="1" ht="11.25">
      <c r="B241" s="233"/>
      <c r="C241" s="234"/>
      <c r="D241" s="224" t="s">
        <v>211</v>
      </c>
      <c r="E241" s="235" t="s">
        <v>1</v>
      </c>
      <c r="F241" s="236" t="s">
        <v>296</v>
      </c>
      <c r="G241" s="234"/>
      <c r="H241" s="237">
        <v>26.989000000000001</v>
      </c>
      <c r="I241" s="238"/>
      <c r="J241" s="234"/>
      <c r="K241" s="234"/>
      <c r="L241" s="239"/>
      <c r="M241" s="240"/>
      <c r="N241" s="241"/>
      <c r="O241" s="241"/>
      <c r="P241" s="241"/>
      <c r="Q241" s="241"/>
      <c r="R241" s="241"/>
      <c r="S241" s="241"/>
      <c r="T241" s="242"/>
      <c r="AT241" s="243" t="s">
        <v>211</v>
      </c>
      <c r="AU241" s="243" t="s">
        <v>84</v>
      </c>
      <c r="AV241" s="14" t="s">
        <v>84</v>
      </c>
      <c r="AW241" s="14" t="s">
        <v>31</v>
      </c>
      <c r="AX241" s="14" t="s">
        <v>75</v>
      </c>
      <c r="AY241" s="243" t="s">
        <v>203</v>
      </c>
    </row>
    <row r="242" spans="2:51" s="14" customFormat="1" ht="11.25">
      <c r="B242" s="233"/>
      <c r="C242" s="234"/>
      <c r="D242" s="224" t="s">
        <v>211</v>
      </c>
      <c r="E242" s="235" t="s">
        <v>1</v>
      </c>
      <c r="F242" s="236" t="s">
        <v>297</v>
      </c>
      <c r="G242" s="234"/>
      <c r="H242" s="237">
        <v>47.607999999999997</v>
      </c>
      <c r="I242" s="238"/>
      <c r="J242" s="234"/>
      <c r="K242" s="234"/>
      <c r="L242" s="239"/>
      <c r="M242" s="240"/>
      <c r="N242" s="241"/>
      <c r="O242" s="241"/>
      <c r="P242" s="241"/>
      <c r="Q242" s="241"/>
      <c r="R242" s="241"/>
      <c r="S242" s="241"/>
      <c r="T242" s="242"/>
      <c r="AT242" s="243" t="s">
        <v>211</v>
      </c>
      <c r="AU242" s="243" t="s">
        <v>84</v>
      </c>
      <c r="AV242" s="14" t="s">
        <v>84</v>
      </c>
      <c r="AW242" s="14" t="s">
        <v>31</v>
      </c>
      <c r="AX242" s="14" t="s">
        <v>75</v>
      </c>
      <c r="AY242" s="243" t="s">
        <v>203</v>
      </c>
    </row>
    <row r="243" spans="2:51" s="14" customFormat="1" ht="11.25">
      <c r="B243" s="233"/>
      <c r="C243" s="234"/>
      <c r="D243" s="224" t="s">
        <v>211</v>
      </c>
      <c r="E243" s="235" t="s">
        <v>1</v>
      </c>
      <c r="F243" s="236" t="s">
        <v>298</v>
      </c>
      <c r="G243" s="234"/>
      <c r="H243" s="237">
        <v>47.094000000000001</v>
      </c>
      <c r="I243" s="238"/>
      <c r="J243" s="234"/>
      <c r="K243" s="234"/>
      <c r="L243" s="239"/>
      <c r="M243" s="240"/>
      <c r="N243" s="241"/>
      <c r="O243" s="241"/>
      <c r="P243" s="241"/>
      <c r="Q243" s="241"/>
      <c r="R243" s="241"/>
      <c r="S243" s="241"/>
      <c r="T243" s="242"/>
      <c r="AT243" s="243" t="s">
        <v>211</v>
      </c>
      <c r="AU243" s="243" t="s">
        <v>84</v>
      </c>
      <c r="AV243" s="14" t="s">
        <v>84</v>
      </c>
      <c r="AW243" s="14" t="s">
        <v>31</v>
      </c>
      <c r="AX243" s="14" t="s">
        <v>75</v>
      </c>
      <c r="AY243" s="243" t="s">
        <v>203</v>
      </c>
    </row>
    <row r="244" spans="2:51" s="14" customFormat="1" ht="11.25">
      <c r="B244" s="233"/>
      <c r="C244" s="234"/>
      <c r="D244" s="224" t="s">
        <v>211</v>
      </c>
      <c r="E244" s="235" t="s">
        <v>1</v>
      </c>
      <c r="F244" s="236" t="s">
        <v>299</v>
      </c>
      <c r="G244" s="234"/>
      <c r="H244" s="237">
        <v>47.607999999999997</v>
      </c>
      <c r="I244" s="238"/>
      <c r="J244" s="234"/>
      <c r="K244" s="234"/>
      <c r="L244" s="239"/>
      <c r="M244" s="240"/>
      <c r="N244" s="241"/>
      <c r="O244" s="241"/>
      <c r="P244" s="241"/>
      <c r="Q244" s="241"/>
      <c r="R244" s="241"/>
      <c r="S244" s="241"/>
      <c r="T244" s="242"/>
      <c r="AT244" s="243" t="s">
        <v>211</v>
      </c>
      <c r="AU244" s="243" t="s">
        <v>84</v>
      </c>
      <c r="AV244" s="14" t="s">
        <v>84</v>
      </c>
      <c r="AW244" s="14" t="s">
        <v>31</v>
      </c>
      <c r="AX244" s="14" t="s">
        <v>75</v>
      </c>
      <c r="AY244" s="243" t="s">
        <v>203</v>
      </c>
    </row>
    <row r="245" spans="2:51" s="14" customFormat="1" ht="22.5">
      <c r="B245" s="233"/>
      <c r="C245" s="234"/>
      <c r="D245" s="224" t="s">
        <v>211</v>
      </c>
      <c r="E245" s="235" t="s">
        <v>1</v>
      </c>
      <c r="F245" s="236" t="s">
        <v>300</v>
      </c>
      <c r="G245" s="234"/>
      <c r="H245" s="237">
        <v>46.499000000000002</v>
      </c>
      <c r="I245" s="238"/>
      <c r="J245" s="234"/>
      <c r="K245" s="234"/>
      <c r="L245" s="239"/>
      <c r="M245" s="240"/>
      <c r="N245" s="241"/>
      <c r="O245" s="241"/>
      <c r="P245" s="241"/>
      <c r="Q245" s="241"/>
      <c r="R245" s="241"/>
      <c r="S245" s="241"/>
      <c r="T245" s="242"/>
      <c r="AT245" s="243" t="s">
        <v>211</v>
      </c>
      <c r="AU245" s="243" t="s">
        <v>84</v>
      </c>
      <c r="AV245" s="14" t="s">
        <v>84</v>
      </c>
      <c r="AW245" s="14" t="s">
        <v>31</v>
      </c>
      <c r="AX245" s="14" t="s">
        <v>75</v>
      </c>
      <c r="AY245" s="243" t="s">
        <v>203</v>
      </c>
    </row>
    <row r="246" spans="2:51" s="14" customFormat="1" ht="11.25">
      <c r="B246" s="233"/>
      <c r="C246" s="234"/>
      <c r="D246" s="224" t="s">
        <v>211</v>
      </c>
      <c r="E246" s="235" t="s">
        <v>1</v>
      </c>
      <c r="F246" s="236" t="s">
        <v>301</v>
      </c>
      <c r="G246" s="234"/>
      <c r="H246" s="237">
        <v>37.688000000000002</v>
      </c>
      <c r="I246" s="238"/>
      <c r="J246" s="234"/>
      <c r="K246" s="234"/>
      <c r="L246" s="239"/>
      <c r="M246" s="240"/>
      <c r="N246" s="241"/>
      <c r="O246" s="241"/>
      <c r="P246" s="241"/>
      <c r="Q246" s="241"/>
      <c r="R246" s="241"/>
      <c r="S246" s="241"/>
      <c r="T246" s="242"/>
      <c r="AT246" s="243" t="s">
        <v>211</v>
      </c>
      <c r="AU246" s="243" t="s">
        <v>84</v>
      </c>
      <c r="AV246" s="14" t="s">
        <v>84</v>
      </c>
      <c r="AW246" s="14" t="s">
        <v>31</v>
      </c>
      <c r="AX246" s="14" t="s">
        <v>75</v>
      </c>
      <c r="AY246" s="243" t="s">
        <v>203</v>
      </c>
    </row>
    <row r="247" spans="2:51" s="14" customFormat="1" ht="11.25">
      <c r="B247" s="233"/>
      <c r="C247" s="234"/>
      <c r="D247" s="224" t="s">
        <v>211</v>
      </c>
      <c r="E247" s="235" t="s">
        <v>1</v>
      </c>
      <c r="F247" s="236" t="s">
        <v>302</v>
      </c>
      <c r="G247" s="234"/>
      <c r="H247" s="237">
        <v>51.033000000000001</v>
      </c>
      <c r="I247" s="238"/>
      <c r="J247" s="234"/>
      <c r="K247" s="234"/>
      <c r="L247" s="239"/>
      <c r="M247" s="240"/>
      <c r="N247" s="241"/>
      <c r="O247" s="241"/>
      <c r="P247" s="241"/>
      <c r="Q247" s="241"/>
      <c r="R247" s="241"/>
      <c r="S247" s="241"/>
      <c r="T247" s="242"/>
      <c r="AT247" s="243" t="s">
        <v>211</v>
      </c>
      <c r="AU247" s="243" t="s">
        <v>84</v>
      </c>
      <c r="AV247" s="14" t="s">
        <v>84</v>
      </c>
      <c r="AW247" s="14" t="s">
        <v>31</v>
      </c>
      <c r="AX247" s="14" t="s">
        <v>75</v>
      </c>
      <c r="AY247" s="243" t="s">
        <v>203</v>
      </c>
    </row>
    <row r="248" spans="2:51" s="14" customFormat="1" ht="11.25">
      <c r="B248" s="233"/>
      <c r="C248" s="234"/>
      <c r="D248" s="224" t="s">
        <v>211</v>
      </c>
      <c r="E248" s="235" t="s">
        <v>1</v>
      </c>
      <c r="F248" s="236" t="s">
        <v>303</v>
      </c>
      <c r="G248" s="234"/>
      <c r="H248" s="237">
        <v>50.279000000000003</v>
      </c>
      <c r="I248" s="238"/>
      <c r="J248" s="234"/>
      <c r="K248" s="234"/>
      <c r="L248" s="239"/>
      <c r="M248" s="240"/>
      <c r="N248" s="241"/>
      <c r="O248" s="241"/>
      <c r="P248" s="241"/>
      <c r="Q248" s="241"/>
      <c r="R248" s="241"/>
      <c r="S248" s="241"/>
      <c r="T248" s="242"/>
      <c r="AT248" s="243" t="s">
        <v>211</v>
      </c>
      <c r="AU248" s="243" t="s">
        <v>84</v>
      </c>
      <c r="AV248" s="14" t="s">
        <v>84</v>
      </c>
      <c r="AW248" s="14" t="s">
        <v>31</v>
      </c>
      <c r="AX248" s="14" t="s">
        <v>75</v>
      </c>
      <c r="AY248" s="243" t="s">
        <v>203</v>
      </c>
    </row>
    <row r="249" spans="2:51" s="14" customFormat="1" ht="11.25">
      <c r="B249" s="233"/>
      <c r="C249" s="234"/>
      <c r="D249" s="224" t="s">
        <v>211</v>
      </c>
      <c r="E249" s="235" t="s">
        <v>1</v>
      </c>
      <c r="F249" s="236" t="s">
        <v>304</v>
      </c>
      <c r="G249" s="234"/>
      <c r="H249" s="237">
        <v>28.016999999999999</v>
      </c>
      <c r="I249" s="238"/>
      <c r="J249" s="234"/>
      <c r="K249" s="234"/>
      <c r="L249" s="239"/>
      <c r="M249" s="240"/>
      <c r="N249" s="241"/>
      <c r="O249" s="241"/>
      <c r="P249" s="241"/>
      <c r="Q249" s="241"/>
      <c r="R249" s="241"/>
      <c r="S249" s="241"/>
      <c r="T249" s="242"/>
      <c r="AT249" s="243" t="s">
        <v>211</v>
      </c>
      <c r="AU249" s="243" t="s">
        <v>84</v>
      </c>
      <c r="AV249" s="14" t="s">
        <v>84</v>
      </c>
      <c r="AW249" s="14" t="s">
        <v>31</v>
      </c>
      <c r="AX249" s="14" t="s">
        <v>75</v>
      </c>
      <c r="AY249" s="243" t="s">
        <v>203</v>
      </c>
    </row>
    <row r="250" spans="2:51" s="14" customFormat="1" ht="11.25">
      <c r="B250" s="233"/>
      <c r="C250" s="234"/>
      <c r="D250" s="224" t="s">
        <v>211</v>
      </c>
      <c r="E250" s="235" t="s">
        <v>1</v>
      </c>
      <c r="F250" s="236" t="s">
        <v>305</v>
      </c>
      <c r="G250" s="234"/>
      <c r="H250" s="237">
        <v>15.241</v>
      </c>
      <c r="I250" s="238"/>
      <c r="J250" s="234"/>
      <c r="K250" s="234"/>
      <c r="L250" s="239"/>
      <c r="M250" s="240"/>
      <c r="N250" s="241"/>
      <c r="O250" s="241"/>
      <c r="P250" s="241"/>
      <c r="Q250" s="241"/>
      <c r="R250" s="241"/>
      <c r="S250" s="241"/>
      <c r="T250" s="242"/>
      <c r="AT250" s="243" t="s">
        <v>211</v>
      </c>
      <c r="AU250" s="243" t="s">
        <v>84</v>
      </c>
      <c r="AV250" s="14" t="s">
        <v>84</v>
      </c>
      <c r="AW250" s="14" t="s">
        <v>31</v>
      </c>
      <c r="AX250" s="14" t="s">
        <v>75</v>
      </c>
      <c r="AY250" s="243" t="s">
        <v>203</v>
      </c>
    </row>
    <row r="251" spans="2:51" s="13" customFormat="1" ht="11.25">
      <c r="B251" s="222"/>
      <c r="C251" s="223"/>
      <c r="D251" s="224" t="s">
        <v>211</v>
      </c>
      <c r="E251" s="225" t="s">
        <v>1</v>
      </c>
      <c r="F251" s="226" t="s">
        <v>213</v>
      </c>
      <c r="G251" s="223"/>
      <c r="H251" s="225" t="s">
        <v>1</v>
      </c>
      <c r="I251" s="227"/>
      <c r="J251" s="223"/>
      <c r="K251" s="223"/>
      <c r="L251" s="228"/>
      <c r="M251" s="229"/>
      <c r="N251" s="230"/>
      <c r="O251" s="230"/>
      <c r="P251" s="230"/>
      <c r="Q251" s="230"/>
      <c r="R251" s="230"/>
      <c r="S251" s="230"/>
      <c r="T251" s="231"/>
      <c r="AT251" s="232" t="s">
        <v>211</v>
      </c>
      <c r="AU251" s="232" t="s">
        <v>84</v>
      </c>
      <c r="AV251" s="13" t="s">
        <v>82</v>
      </c>
      <c r="AW251" s="13" t="s">
        <v>31</v>
      </c>
      <c r="AX251" s="13" t="s">
        <v>75</v>
      </c>
      <c r="AY251" s="232" t="s">
        <v>203</v>
      </c>
    </row>
    <row r="252" spans="2:51" s="13" customFormat="1" ht="11.25">
      <c r="B252" s="222"/>
      <c r="C252" s="223"/>
      <c r="D252" s="224" t="s">
        <v>211</v>
      </c>
      <c r="E252" s="225" t="s">
        <v>1</v>
      </c>
      <c r="F252" s="226" t="s">
        <v>306</v>
      </c>
      <c r="G252" s="223"/>
      <c r="H252" s="225" t="s">
        <v>1</v>
      </c>
      <c r="I252" s="227"/>
      <c r="J252" s="223"/>
      <c r="K252" s="223"/>
      <c r="L252" s="228"/>
      <c r="M252" s="229"/>
      <c r="N252" s="230"/>
      <c r="O252" s="230"/>
      <c r="P252" s="230"/>
      <c r="Q252" s="230"/>
      <c r="R252" s="230"/>
      <c r="S252" s="230"/>
      <c r="T252" s="231"/>
      <c r="AT252" s="232" t="s">
        <v>211</v>
      </c>
      <c r="AU252" s="232" t="s">
        <v>84</v>
      </c>
      <c r="AV252" s="13" t="s">
        <v>82</v>
      </c>
      <c r="AW252" s="13" t="s">
        <v>31</v>
      </c>
      <c r="AX252" s="13" t="s">
        <v>75</v>
      </c>
      <c r="AY252" s="232" t="s">
        <v>203</v>
      </c>
    </row>
    <row r="253" spans="2:51" s="14" customFormat="1" ht="11.25">
      <c r="B253" s="233"/>
      <c r="C253" s="234"/>
      <c r="D253" s="224" t="s">
        <v>211</v>
      </c>
      <c r="E253" s="235" t="s">
        <v>1</v>
      </c>
      <c r="F253" s="236" t="s">
        <v>307</v>
      </c>
      <c r="G253" s="234"/>
      <c r="H253" s="237">
        <v>124.925</v>
      </c>
      <c r="I253" s="238"/>
      <c r="J253" s="234"/>
      <c r="K253" s="234"/>
      <c r="L253" s="239"/>
      <c r="M253" s="240"/>
      <c r="N253" s="241"/>
      <c r="O253" s="241"/>
      <c r="P253" s="241"/>
      <c r="Q253" s="241"/>
      <c r="R253" s="241"/>
      <c r="S253" s="241"/>
      <c r="T253" s="242"/>
      <c r="AT253" s="243" t="s">
        <v>211</v>
      </c>
      <c r="AU253" s="243" t="s">
        <v>84</v>
      </c>
      <c r="AV253" s="14" t="s">
        <v>84</v>
      </c>
      <c r="AW253" s="14" t="s">
        <v>31</v>
      </c>
      <c r="AX253" s="14" t="s">
        <v>75</v>
      </c>
      <c r="AY253" s="243" t="s">
        <v>203</v>
      </c>
    </row>
    <row r="254" spans="2:51" s="14" customFormat="1" ht="11.25">
      <c r="B254" s="233"/>
      <c r="C254" s="234"/>
      <c r="D254" s="224" t="s">
        <v>211</v>
      </c>
      <c r="E254" s="235" t="s">
        <v>1</v>
      </c>
      <c r="F254" s="236" t="s">
        <v>308</v>
      </c>
      <c r="G254" s="234"/>
      <c r="H254" s="237">
        <v>20.434000000000001</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2:51" s="14" customFormat="1" ht="11.25">
      <c r="B255" s="233"/>
      <c r="C255" s="234"/>
      <c r="D255" s="224" t="s">
        <v>211</v>
      </c>
      <c r="E255" s="235" t="s">
        <v>1</v>
      </c>
      <c r="F255" s="236" t="s">
        <v>309</v>
      </c>
      <c r="G255" s="234"/>
      <c r="H255" s="237">
        <v>42.811999999999998</v>
      </c>
      <c r="I255" s="238"/>
      <c r="J255" s="234"/>
      <c r="K255" s="234"/>
      <c r="L255" s="239"/>
      <c r="M255" s="240"/>
      <c r="N255" s="241"/>
      <c r="O255" s="241"/>
      <c r="P255" s="241"/>
      <c r="Q255" s="241"/>
      <c r="R255" s="241"/>
      <c r="S255" s="241"/>
      <c r="T255" s="242"/>
      <c r="AT255" s="243" t="s">
        <v>211</v>
      </c>
      <c r="AU255" s="243" t="s">
        <v>84</v>
      </c>
      <c r="AV255" s="14" t="s">
        <v>84</v>
      </c>
      <c r="AW255" s="14" t="s">
        <v>31</v>
      </c>
      <c r="AX255" s="14" t="s">
        <v>75</v>
      </c>
      <c r="AY255" s="243" t="s">
        <v>203</v>
      </c>
    </row>
    <row r="256" spans="2:51" s="14" customFormat="1" ht="11.25">
      <c r="B256" s="233"/>
      <c r="C256" s="234"/>
      <c r="D256" s="224" t="s">
        <v>211</v>
      </c>
      <c r="E256" s="235" t="s">
        <v>1</v>
      </c>
      <c r="F256" s="236" t="s">
        <v>310</v>
      </c>
      <c r="G256" s="234"/>
      <c r="H256" s="237">
        <v>24.591999999999999</v>
      </c>
      <c r="I256" s="238"/>
      <c r="J256" s="234"/>
      <c r="K256" s="234"/>
      <c r="L256" s="239"/>
      <c r="M256" s="240"/>
      <c r="N256" s="241"/>
      <c r="O256" s="241"/>
      <c r="P256" s="241"/>
      <c r="Q256" s="241"/>
      <c r="R256" s="241"/>
      <c r="S256" s="241"/>
      <c r="T256" s="242"/>
      <c r="AT256" s="243" t="s">
        <v>211</v>
      </c>
      <c r="AU256" s="243" t="s">
        <v>84</v>
      </c>
      <c r="AV256" s="14" t="s">
        <v>84</v>
      </c>
      <c r="AW256" s="14" t="s">
        <v>31</v>
      </c>
      <c r="AX256" s="14" t="s">
        <v>75</v>
      </c>
      <c r="AY256" s="243" t="s">
        <v>203</v>
      </c>
    </row>
    <row r="257" spans="2:51" s="14" customFormat="1" ht="11.25">
      <c r="B257" s="233"/>
      <c r="C257" s="234"/>
      <c r="D257" s="224" t="s">
        <v>211</v>
      </c>
      <c r="E257" s="235" t="s">
        <v>1</v>
      </c>
      <c r="F257" s="236" t="s">
        <v>311</v>
      </c>
      <c r="G257" s="234"/>
      <c r="H257" s="237">
        <v>51.581000000000003</v>
      </c>
      <c r="I257" s="238"/>
      <c r="J257" s="234"/>
      <c r="K257" s="234"/>
      <c r="L257" s="239"/>
      <c r="M257" s="240"/>
      <c r="N257" s="241"/>
      <c r="O257" s="241"/>
      <c r="P257" s="241"/>
      <c r="Q257" s="241"/>
      <c r="R257" s="241"/>
      <c r="S257" s="241"/>
      <c r="T257" s="242"/>
      <c r="AT257" s="243" t="s">
        <v>211</v>
      </c>
      <c r="AU257" s="243" t="s">
        <v>84</v>
      </c>
      <c r="AV257" s="14" t="s">
        <v>84</v>
      </c>
      <c r="AW257" s="14" t="s">
        <v>31</v>
      </c>
      <c r="AX257" s="14" t="s">
        <v>75</v>
      </c>
      <c r="AY257" s="243" t="s">
        <v>203</v>
      </c>
    </row>
    <row r="258" spans="2:51" s="14" customFormat="1" ht="11.25">
      <c r="B258" s="233"/>
      <c r="C258" s="234"/>
      <c r="D258" s="224" t="s">
        <v>211</v>
      </c>
      <c r="E258" s="235" t="s">
        <v>1</v>
      </c>
      <c r="F258" s="236" t="s">
        <v>312</v>
      </c>
      <c r="G258" s="234"/>
      <c r="H258" s="237">
        <v>47.094000000000001</v>
      </c>
      <c r="I258" s="238"/>
      <c r="J258" s="234"/>
      <c r="K258" s="234"/>
      <c r="L258" s="239"/>
      <c r="M258" s="240"/>
      <c r="N258" s="241"/>
      <c r="O258" s="241"/>
      <c r="P258" s="241"/>
      <c r="Q258" s="241"/>
      <c r="R258" s="241"/>
      <c r="S258" s="241"/>
      <c r="T258" s="242"/>
      <c r="AT258" s="243" t="s">
        <v>211</v>
      </c>
      <c r="AU258" s="243" t="s">
        <v>84</v>
      </c>
      <c r="AV258" s="14" t="s">
        <v>84</v>
      </c>
      <c r="AW258" s="14" t="s">
        <v>31</v>
      </c>
      <c r="AX258" s="14" t="s">
        <v>75</v>
      </c>
      <c r="AY258" s="243" t="s">
        <v>203</v>
      </c>
    </row>
    <row r="259" spans="2:51" s="14" customFormat="1" ht="11.25">
      <c r="B259" s="233"/>
      <c r="C259" s="234"/>
      <c r="D259" s="224" t="s">
        <v>211</v>
      </c>
      <c r="E259" s="235" t="s">
        <v>1</v>
      </c>
      <c r="F259" s="236" t="s">
        <v>313</v>
      </c>
      <c r="G259" s="234"/>
      <c r="H259" s="237">
        <v>50.210999999999999</v>
      </c>
      <c r="I259" s="238"/>
      <c r="J259" s="234"/>
      <c r="K259" s="234"/>
      <c r="L259" s="239"/>
      <c r="M259" s="240"/>
      <c r="N259" s="241"/>
      <c r="O259" s="241"/>
      <c r="P259" s="241"/>
      <c r="Q259" s="241"/>
      <c r="R259" s="241"/>
      <c r="S259" s="241"/>
      <c r="T259" s="242"/>
      <c r="AT259" s="243" t="s">
        <v>211</v>
      </c>
      <c r="AU259" s="243" t="s">
        <v>84</v>
      </c>
      <c r="AV259" s="14" t="s">
        <v>84</v>
      </c>
      <c r="AW259" s="14" t="s">
        <v>31</v>
      </c>
      <c r="AX259" s="14" t="s">
        <v>75</v>
      </c>
      <c r="AY259" s="243" t="s">
        <v>203</v>
      </c>
    </row>
    <row r="260" spans="2:51" s="14" customFormat="1" ht="11.25">
      <c r="B260" s="233"/>
      <c r="C260" s="234"/>
      <c r="D260" s="224" t="s">
        <v>211</v>
      </c>
      <c r="E260" s="235" t="s">
        <v>1</v>
      </c>
      <c r="F260" s="236" t="s">
        <v>314</v>
      </c>
      <c r="G260" s="234"/>
      <c r="H260" s="237">
        <v>47.094000000000001</v>
      </c>
      <c r="I260" s="238"/>
      <c r="J260" s="234"/>
      <c r="K260" s="234"/>
      <c r="L260" s="239"/>
      <c r="M260" s="240"/>
      <c r="N260" s="241"/>
      <c r="O260" s="241"/>
      <c r="P260" s="241"/>
      <c r="Q260" s="241"/>
      <c r="R260" s="241"/>
      <c r="S260" s="241"/>
      <c r="T260" s="242"/>
      <c r="AT260" s="243" t="s">
        <v>211</v>
      </c>
      <c r="AU260" s="243" t="s">
        <v>84</v>
      </c>
      <c r="AV260" s="14" t="s">
        <v>84</v>
      </c>
      <c r="AW260" s="14" t="s">
        <v>31</v>
      </c>
      <c r="AX260" s="14" t="s">
        <v>75</v>
      </c>
      <c r="AY260" s="243" t="s">
        <v>203</v>
      </c>
    </row>
    <row r="261" spans="2:51" s="14" customFormat="1" ht="11.25">
      <c r="B261" s="233"/>
      <c r="C261" s="234"/>
      <c r="D261" s="224" t="s">
        <v>211</v>
      </c>
      <c r="E261" s="235" t="s">
        <v>1</v>
      </c>
      <c r="F261" s="236" t="s">
        <v>315</v>
      </c>
      <c r="G261" s="234"/>
      <c r="H261" s="237">
        <v>47.094000000000001</v>
      </c>
      <c r="I261" s="238"/>
      <c r="J261" s="234"/>
      <c r="K261" s="234"/>
      <c r="L261" s="239"/>
      <c r="M261" s="240"/>
      <c r="N261" s="241"/>
      <c r="O261" s="241"/>
      <c r="P261" s="241"/>
      <c r="Q261" s="241"/>
      <c r="R261" s="241"/>
      <c r="S261" s="241"/>
      <c r="T261" s="242"/>
      <c r="AT261" s="243" t="s">
        <v>211</v>
      </c>
      <c r="AU261" s="243" t="s">
        <v>84</v>
      </c>
      <c r="AV261" s="14" t="s">
        <v>84</v>
      </c>
      <c r="AW261" s="14" t="s">
        <v>31</v>
      </c>
      <c r="AX261" s="14" t="s">
        <v>75</v>
      </c>
      <c r="AY261" s="243" t="s">
        <v>203</v>
      </c>
    </row>
    <row r="262" spans="2:51" s="14" customFormat="1" ht="11.25">
      <c r="B262" s="233"/>
      <c r="C262" s="234"/>
      <c r="D262" s="224" t="s">
        <v>211</v>
      </c>
      <c r="E262" s="235" t="s">
        <v>1</v>
      </c>
      <c r="F262" s="236" t="s">
        <v>316</v>
      </c>
      <c r="G262" s="234"/>
      <c r="H262" s="237">
        <v>50.210999999999999</v>
      </c>
      <c r="I262" s="238"/>
      <c r="J262" s="234"/>
      <c r="K262" s="234"/>
      <c r="L262" s="239"/>
      <c r="M262" s="240"/>
      <c r="N262" s="241"/>
      <c r="O262" s="241"/>
      <c r="P262" s="241"/>
      <c r="Q262" s="241"/>
      <c r="R262" s="241"/>
      <c r="S262" s="241"/>
      <c r="T262" s="242"/>
      <c r="AT262" s="243" t="s">
        <v>211</v>
      </c>
      <c r="AU262" s="243" t="s">
        <v>84</v>
      </c>
      <c r="AV262" s="14" t="s">
        <v>84</v>
      </c>
      <c r="AW262" s="14" t="s">
        <v>31</v>
      </c>
      <c r="AX262" s="14" t="s">
        <v>75</v>
      </c>
      <c r="AY262" s="243" t="s">
        <v>203</v>
      </c>
    </row>
    <row r="263" spans="2:51" s="14" customFormat="1" ht="11.25">
      <c r="B263" s="233"/>
      <c r="C263" s="234"/>
      <c r="D263" s="224" t="s">
        <v>211</v>
      </c>
      <c r="E263" s="235" t="s">
        <v>1</v>
      </c>
      <c r="F263" s="236" t="s">
        <v>317</v>
      </c>
      <c r="G263" s="234"/>
      <c r="H263" s="237">
        <v>28.710999999999999</v>
      </c>
      <c r="I263" s="238"/>
      <c r="J263" s="234"/>
      <c r="K263" s="234"/>
      <c r="L263" s="239"/>
      <c r="M263" s="240"/>
      <c r="N263" s="241"/>
      <c r="O263" s="241"/>
      <c r="P263" s="241"/>
      <c r="Q263" s="241"/>
      <c r="R263" s="241"/>
      <c r="S263" s="241"/>
      <c r="T263" s="242"/>
      <c r="AT263" s="243" t="s">
        <v>211</v>
      </c>
      <c r="AU263" s="243" t="s">
        <v>84</v>
      </c>
      <c r="AV263" s="14" t="s">
        <v>84</v>
      </c>
      <c r="AW263" s="14" t="s">
        <v>31</v>
      </c>
      <c r="AX263" s="14" t="s">
        <v>75</v>
      </c>
      <c r="AY263" s="243" t="s">
        <v>203</v>
      </c>
    </row>
    <row r="264" spans="2:51" s="14" customFormat="1" ht="11.25">
      <c r="B264" s="233"/>
      <c r="C264" s="234"/>
      <c r="D264" s="224" t="s">
        <v>211</v>
      </c>
      <c r="E264" s="235" t="s">
        <v>1</v>
      </c>
      <c r="F264" s="236" t="s">
        <v>318</v>
      </c>
      <c r="G264" s="234"/>
      <c r="H264" s="237">
        <v>50.210999999999999</v>
      </c>
      <c r="I264" s="238"/>
      <c r="J264" s="234"/>
      <c r="K264" s="234"/>
      <c r="L264" s="239"/>
      <c r="M264" s="240"/>
      <c r="N264" s="241"/>
      <c r="O264" s="241"/>
      <c r="P264" s="241"/>
      <c r="Q264" s="241"/>
      <c r="R264" s="241"/>
      <c r="S264" s="241"/>
      <c r="T264" s="242"/>
      <c r="AT264" s="243" t="s">
        <v>211</v>
      </c>
      <c r="AU264" s="243" t="s">
        <v>84</v>
      </c>
      <c r="AV264" s="14" t="s">
        <v>84</v>
      </c>
      <c r="AW264" s="14" t="s">
        <v>31</v>
      </c>
      <c r="AX264" s="14" t="s">
        <v>75</v>
      </c>
      <c r="AY264" s="243" t="s">
        <v>203</v>
      </c>
    </row>
    <row r="265" spans="2:51" s="14" customFormat="1" ht="11.25">
      <c r="B265" s="233"/>
      <c r="C265" s="234"/>
      <c r="D265" s="224" t="s">
        <v>211</v>
      </c>
      <c r="E265" s="235" t="s">
        <v>1</v>
      </c>
      <c r="F265" s="236" t="s">
        <v>319</v>
      </c>
      <c r="G265" s="234"/>
      <c r="H265" s="237">
        <v>53.978000000000002</v>
      </c>
      <c r="I265" s="238"/>
      <c r="J265" s="234"/>
      <c r="K265" s="234"/>
      <c r="L265" s="239"/>
      <c r="M265" s="240"/>
      <c r="N265" s="241"/>
      <c r="O265" s="241"/>
      <c r="P265" s="241"/>
      <c r="Q265" s="241"/>
      <c r="R265" s="241"/>
      <c r="S265" s="241"/>
      <c r="T265" s="242"/>
      <c r="AT265" s="243" t="s">
        <v>211</v>
      </c>
      <c r="AU265" s="243" t="s">
        <v>84</v>
      </c>
      <c r="AV265" s="14" t="s">
        <v>84</v>
      </c>
      <c r="AW265" s="14" t="s">
        <v>31</v>
      </c>
      <c r="AX265" s="14" t="s">
        <v>75</v>
      </c>
      <c r="AY265" s="243" t="s">
        <v>203</v>
      </c>
    </row>
    <row r="266" spans="2:51" s="14" customFormat="1" ht="11.25">
      <c r="B266" s="233"/>
      <c r="C266" s="234"/>
      <c r="D266" s="224" t="s">
        <v>211</v>
      </c>
      <c r="E266" s="235" t="s">
        <v>1</v>
      </c>
      <c r="F266" s="236" t="s">
        <v>320</v>
      </c>
      <c r="G266" s="234"/>
      <c r="H266" s="237">
        <v>47.607999999999997</v>
      </c>
      <c r="I266" s="238"/>
      <c r="J266" s="234"/>
      <c r="K266" s="234"/>
      <c r="L266" s="239"/>
      <c r="M266" s="240"/>
      <c r="N266" s="241"/>
      <c r="O266" s="241"/>
      <c r="P266" s="241"/>
      <c r="Q266" s="241"/>
      <c r="R266" s="241"/>
      <c r="S266" s="241"/>
      <c r="T266" s="242"/>
      <c r="AT266" s="243" t="s">
        <v>211</v>
      </c>
      <c r="AU266" s="243" t="s">
        <v>84</v>
      </c>
      <c r="AV266" s="14" t="s">
        <v>84</v>
      </c>
      <c r="AW266" s="14" t="s">
        <v>31</v>
      </c>
      <c r="AX266" s="14" t="s">
        <v>75</v>
      </c>
      <c r="AY266" s="243" t="s">
        <v>203</v>
      </c>
    </row>
    <row r="267" spans="2:51" s="14" customFormat="1" ht="11.25">
      <c r="B267" s="233"/>
      <c r="C267" s="234"/>
      <c r="D267" s="224" t="s">
        <v>211</v>
      </c>
      <c r="E267" s="235" t="s">
        <v>1</v>
      </c>
      <c r="F267" s="236" t="s">
        <v>321</v>
      </c>
      <c r="G267" s="234"/>
      <c r="H267" s="237">
        <v>47.094000000000001</v>
      </c>
      <c r="I267" s="238"/>
      <c r="J267" s="234"/>
      <c r="K267" s="234"/>
      <c r="L267" s="239"/>
      <c r="M267" s="240"/>
      <c r="N267" s="241"/>
      <c r="O267" s="241"/>
      <c r="P267" s="241"/>
      <c r="Q267" s="241"/>
      <c r="R267" s="241"/>
      <c r="S267" s="241"/>
      <c r="T267" s="242"/>
      <c r="AT267" s="243" t="s">
        <v>211</v>
      </c>
      <c r="AU267" s="243" t="s">
        <v>84</v>
      </c>
      <c r="AV267" s="14" t="s">
        <v>84</v>
      </c>
      <c r="AW267" s="14" t="s">
        <v>31</v>
      </c>
      <c r="AX267" s="14" t="s">
        <v>75</v>
      </c>
      <c r="AY267" s="243" t="s">
        <v>203</v>
      </c>
    </row>
    <row r="268" spans="2:51" s="14" customFormat="1" ht="11.25">
      <c r="B268" s="233"/>
      <c r="C268" s="234"/>
      <c r="D268" s="224" t="s">
        <v>211</v>
      </c>
      <c r="E268" s="235" t="s">
        <v>1</v>
      </c>
      <c r="F268" s="236" t="s">
        <v>322</v>
      </c>
      <c r="G268" s="234"/>
      <c r="H268" s="237">
        <v>47.607999999999997</v>
      </c>
      <c r="I268" s="238"/>
      <c r="J268" s="234"/>
      <c r="K268" s="234"/>
      <c r="L268" s="239"/>
      <c r="M268" s="240"/>
      <c r="N268" s="241"/>
      <c r="O268" s="241"/>
      <c r="P268" s="241"/>
      <c r="Q268" s="241"/>
      <c r="R268" s="241"/>
      <c r="S268" s="241"/>
      <c r="T268" s="242"/>
      <c r="AT268" s="243" t="s">
        <v>211</v>
      </c>
      <c r="AU268" s="243" t="s">
        <v>84</v>
      </c>
      <c r="AV268" s="14" t="s">
        <v>84</v>
      </c>
      <c r="AW268" s="14" t="s">
        <v>31</v>
      </c>
      <c r="AX268" s="14" t="s">
        <v>75</v>
      </c>
      <c r="AY268" s="243" t="s">
        <v>203</v>
      </c>
    </row>
    <row r="269" spans="2:51" s="14" customFormat="1" ht="11.25">
      <c r="B269" s="233"/>
      <c r="C269" s="234"/>
      <c r="D269" s="224" t="s">
        <v>211</v>
      </c>
      <c r="E269" s="235" t="s">
        <v>1</v>
      </c>
      <c r="F269" s="236" t="s">
        <v>323</v>
      </c>
      <c r="G269" s="234"/>
      <c r="H269" s="237">
        <v>49.387</v>
      </c>
      <c r="I269" s="238"/>
      <c r="J269" s="234"/>
      <c r="K269" s="234"/>
      <c r="L269" s="239"/>
      <c r="M269" s="240"/>
      <c r="N269" s="241"/>
      <c r="O269" s="241"/>
      <c r="P269" s="241"/>
      <c r="Q269" s="241"/>
      <c r="R269" s="241"/>
      <c r="S269" s="241"/>
      <c r="T269" s="242"/>
      <c r="AT269" s="243" t="s">
        <v>211</v>
      </c>
      <c r="AU269" s="243" t="s">
        <v>84</v>
      </c>
      <c r="AV269" s="14" t="s">
        <v>84</v>
      </c>
      <c r="AW269" s="14" t="s">
        <v>31</v>
      </c>
      <c r="AX269" s="14" t="s">
        <v>75</v>
      </c>
      <c r="AY269" s="243" t="s">
        <v>203</v>
      </c>
    </row>
    <row r="270" spans="2:51" s="14" customFormat="1" ht="11.25">
      <c r="B270" s="233"/>
      <c r="C270" s="234"/>
      <c r="D270" s="224" t="s">
        <v>211</v>
      </c>
      <c r="E270" s="235" t="s">
        <v>1</v>
      </c>
      <c r="F270" s="236" t="s">
        <v>324</v>
      </c>
      <c r="G270" s="234"/>
      <c r="H270" s="237">
        <v>37.688000000000002</v>
      </c>
      <c r="I270" s="238"/>
      <c r="J270" s="234"/>
      <c r="K270" s="234"/>
      <c r="L270" s="239"/>
      <c r="M270" s="240"/>
      <c r="N270" s="241"/>
      <c r="O270" s="241"/>
      <c r="P270" s="241"/>
      <c r="Q270" s="241"/>
      <c r="R270" s="241"/>
      <c r="S270" s="241"/>
      <c r="T270" s="242"/>
      <c r="AT270" s="243" t="s">
        <v>211</v>
      </c>
      <c r="AU270" s="243" t="s">
        <v>84</v>
      </c>
      <c r="AV270" s="14" t="s">
        <v>84</v>
      </c>
      <c r="AW270" s="14" t="s">
        <v>31</v>
      </c>
      <c r="AX270" s="14" t="s">
        <v>75</v>
      </c>
      <c r="AY270" s="243" t="s">
        <v>203</v>
      </c>
    </row>
    <row r="271" spans="2:51" s="14" customFormat="1" ht="11.25">
      <c r="B271" s="233"/>
      <c r="C271" s="234"/>
      <c r="D271" s="224" t="s">
        <v>211</v>
      </c>
      <c r="E271" s="235" t="s">
        <v>1</v>
      </c>
      <c r="F271" s="236" t="s">
        <v>325</v>
      </c>
      <c r="G271" s="234"/>
      <c r="H271" s="237">
        <v>51.033000000000001</v>
      </c>
      <c r="I271" s="238"/>
      <c r="J271" s="234"/>
      <c r="K271" s="234"/>
      <c r="L271" s="239"/>
      <c r="M271" s="240"/>
      <c r="N271" s="241"/>
      <c r="O271" s="241"/>
      <c r="P271" s="241"/>
      <c r="Q271" s="241"/>
      <c r="R271" s="241"/>
      <c r="S271" s="241"/>
      <c r="T271" s="242"/>
      <c r="AT271" s="243" t="s">
        <v>211</v>
      </c>
      <c r="AU271" s="243" t="s">
        <v>84</v>
      </c>
      <c r="AV271" s="14" t="s">
        <v>84</v>
      </c>
      <c r="AW271" s="14" t="s">
        <v>31</v>
      </c>
      <c r="AX271" s="14" t="s">
        <v>75</v>
      </c>
      <c r="AY271" s="243" t="s">
        <v>203</v>
      </c>
    </row>
    <row r="272" spans="2:51" s="14" customFormat="1" ht="11.25">
      <c r="B272" s="233"/>
      <c r="C272" s="234"/>
      <c r="D272" s="224" t="s">
        <v>211</v>
      </c>
      <c r="E272" s="235" t="s">
        <v>1</v>
      </c>
      <c r="F272" s="236" t="s">
        <v>326</v>
      </c>
      <c r="G272" s="234"/>
      <c r="H272" s="237">
        <v>50.279000000000003</v>
      </c>
      <c r="I272" s="238"/>
      <c r="J272" s="234"/>
      <c r="K272" s="234"/>
      <c r="L272" s="239"/>
      <c r="M272" s="240"/>
      <c r="N272" s="241"/>
      <c r="O272" s="241"/>
      <c r="P272" s="241"/>
      <c r="Q272" s="241"/>
      <c r="R272" s="241"/>
      <c r="S272" s="241"/>
      <c r="T272" s="242"/>
      <c r="AT272" s="243" t="s">
        <v>211</v>
      </c>
      <c r="AU272" s="243" t="s">
        <v>84</v>
      </c>
      <c r="AV272" s="14" t="s">
        <v>84</v>
      </c>
      <c r="AW272" s="14" t="s">
        <v>31</v>
      </c>
      <c r="AX272" s="14" t="s">
        <v>75</v>
      </c>
      <c r="AY272" s="243" t="s">
        <v>203</v>
      </c>
    </row>
    <row r="273" spans="2:51" s="14" customFormat="1" ht="11.25">
      <c r="B273" s="233"/>
      <c r="C273" s="234"/>
      <c r="D273" s="224" t="s">
        <v>211</v>
      </c>
      <c r="E273" s="235" t="s">
        <v>1</v>
      </c>
      <c r="F273" s="236" t="s">
        <v>327</v>
      </c>
      <c r="G273" s="234"/>
      <c r="H273" s="237">
        <v>28.016999999999999</v>
      </c>
      <c r="I273" s="238"/>
      <c r="J273" s="234"/>
      <c r="K273" s="234"/>
      <c r="L273" s="239"/>
      <c r="M273" s="240"/>
      <c r="N273" s="241"/>
      <c r="O273" s="241"/>
      <c r="P273" s="241"/>
      <c r="Q273" s="241"/>
      <c r="R273" s="241"/>
      <c r="S273" s="241"/>
      <c r="T273" s="242"/>
      <c r="AT273" s="243" t="s">
        <v>211</v>
      </c>
      <c r="AU273" s="243" t="s">
        <v>84</v>
      </c>
      <c r="AV273" s="14" t="s">
        <v>84</v>
      </c>
      <c r="AW273" s="14" t="s">
        <v>31</v>
      </c>
      <c r="AX273" s="14" t="s">
        <v>75</v>
      </c>
      <c r="AY273" s="243" t="s">
        <v>203</v>
      </c>
    </row>
    <row r="274" spans="2:51" s="14" customFormat="1" ht="11.25">
      <c r="B274" s="233"/>
      <c r="C274" s="234"/>
      <c r="D274" s="224" t="s">
        <v>211</v>
      </c>
      <c r="E274" s="235" t="s">
        <v>1</v>
      </c>
      <c r="F274" s="236" t="s">
        <v>328</v>
      </c>
      <c r="G274" s="234"/>
      <c r="H274" s="237">
        <v>25.414000000000001</v>
      </c>
      <c r="I274" s="238"/>
      <c r="J274" s="234"/>
      <c r="K274" s="234"/>
      <c r="L274" s="239"/>
      <c r="M274" s="240"/>
      <c r="N274" s="241"/>
      <c r="O274" s="241"/>
      <c r="P274" s="241"/>
      <c r="Q274" s="241"/>
      <c r="R274" s="241"/>
      <c r="S274" s="241"/>
      <c r="T274" s="242"/>
      <c r="AT274" s="243" t="s">
        <v>211</v>
      </c>
      <c r="AU274" s="243" t="s">
        <v>84</v>
      </c>
      <c r="AV274" s="14" t="s">
        <v>84</v>
      </c>
      <c r="AW274" s="14" t="s">
        <v>31</v>
      </c>
      <c r="AX274" s="14" t="s">
        <v>75</v>
      </c>
      <c r="AY274" s="243" t="s">
        <v>203</v>
      </c>
    </row>
    <row r="275" spans="2:51" s="14" customFormat="1" ht="11.25">
      <c r="B275" s="233"/>
      <c r="C275" s="234"/>
      <c r="D275" s="224" t="s">
        <v>211</v>
      </c>
      <c r="E275" s="235" t="s">
        <v>1</v>
      </c>
      <c r="F275" s="236" t="s">
        <v>329</v>
      </c>
      <c r="G275" s="234"/>
      <c r="H275" s="237">
        <v>24.591999999999999</v>
      </c>
      <c r="I275" s="238"/>
      <c r="J275" s="234"/>
      <c r="K275" s="234"/>
      <c r="L275" s="239"/>
      <c r="M275" s="240"/>
      <c r="N275" s="241"/>
      <c r="O275" s="241"/>
      <c r="P275" s="241"/>
      <c r="Q275" s="241"/>
      <c r="R275" s="241"/>
      <c r="S275" s="241"/>
      <c r="T275" s="242"/>
      <c r="AT275" s="243" t="s">
        <v>211</v>
      </c>
      <c r="AU275" s="243" t="s">
        <v>84</v>
      </c>
      <c r="AV275" s="14" t="s">
        <v>84</v>
      </c>
      <c r="AW275" s="14" t="s">
        <v>31</v>
      </c>
      <c r="AX275" s="14" t="s">
        <v>75</v>
      </c>
      <c r="AY275" s="243" t="s">
        <v>203</v>
      </c>
    </row>
    <row r="276" spans="2:51" s="14" customFormat="1" ht="11.25">
      <c r="B276" s="233"/>
      <c r="C276" s="234"/>
      <c r="D276" s="224" t="s">
        <v>211</v>
      </c>
      <c r="E276" s="235" t="s">
        <v>1</v>
      </c>
      <c r="F276" s="236" t="s">
        <v>330</v>
      </c>
      <c r="G276" s="234"/>
      <c r="H276" s="237">
        <v>124.925</v>
      </c>
      <c r="I276" s="238"/>
      <c r="J276" s="234"/>
      <c r="K276" s="234"/>
      <c r="L276" s="239"/>
      <c r="M276" s="240"/>
      <c r="N276" s="241"/>
      <c r="O276" s="241"/>
      <c r="P276" s="241"/>
      <c r="Q276" s="241"/>
      <c r="R276" s="241"/>
      <c r="S276" s="241"/>
      <c r="T276" s="242"/>
      <c r="AT276" s="243" t="s">
        <v>211</v>
      </c>
      <c r="AU276" s="243" t="s">
        <v>84</v>
      </c>
      <c r="AV276" s="14" t="s">
        <v>84</v>
      </c>
      <c r="AW276" s="14" t="s">
        <v>31</v>
      </c>
      <c r="AX276" s="14" t="s">
        <v>75</v>
      </c>
      <c r="AY276" s="243" t="s">
        <v>203</v>
      </c>
    </row>
    <row r="277" spans="2:51" s="14" customFormat="1" ht="11.25">
      <c r="B277" s="233"/>
      <c r="C277" s="234"/>
      <c r="D277" s="224" t="s">
        <v>211</v>
      </c>
      <c r="E277" s="235" t="s">
        <v>1</v>
      </c>
      <c r="F277" s="236" t="s">
        <v>331</v>
      </c>
      <c r="G277" s="234"/>
      <c r="H277" s="237">
        <v>19.994</v>
      </c>
      <c r="I277" s="238"/>
      <c r="J277" s="234"/>
      <c r="K277" s="234"/>
      <c r="L277" s="239"/>
      <c r="M277" s="240"/>
      <c r="N277" s="241"/>
      <c r="O277" s="241"/>
      <c r="P277" s="241"/>
      <c r="Q277" s="241"/>
      <c r="R277" s="241"/>
      <c r="S277" s="241"/>
      <c r="T277" s="242"/>
      <c r="AT277" s="243" t="s">
        <v>211</v>
      </c>
      <c r="AU277" s="243" t="s">
        <v>84</v>
      </c>
      <c r="AV277" s="14" t="s">
        <v>84</v>
      </c>
      <c r="AW277" s="14" t="s">
        <v>31</v>
      </c>
      <c r="AX277" s="14" t="s">
        <v>75</v>
      </c>
      <c r="AY277" s="243" t="s">
        <v>203</v>
      </c>
    </row>
    <row r="278" spans="2:51" s="14" customFormat="1" ht="11.25">
      <c r="B278" s="233"/>
      <c r="C278" s="234"/>
      <c r="D278" s="224" t="s">
        <v>211</v>
      </c>
      <c r="E278" s="235" t="s">
        <v>1</v>
      </c>
      <c r="F278" s="236" t="s">
        <v>332</v>
      </c>
      <c r="G278" s="234"/>
      <c r="H278" s="237">
        <v>42.811999999999998</v>
      </c>
      <c r="I278" s="238"/>
      <c r="J278" s="234"/>
      <c r="K278" s="234"/>
      <c r="L278" s="239"/>
      <c r="M278" s="240"/>
      <c r="N278" s="241"/>
      <c r="O278" s="241"/>
      <c r="P278" s="241"/>
      <c r="Q278" s="241"/>
      <c r="R278" s="241"/>
      <c r="S278" s="241"/>
      <c r="T278" s="242"/>
      <c r="AT278" s="243" t="s">
        <v>211</v>
      </c>
      <c r="AU278" s="243" t="s">
        <v>84</v>
      </c>
      <c r="AV278" s="14" t="s">
        <v>84</v>
      </c>
      <c r="AW278" s="14" t="s">
        <v>31</v>
      </c>
      <c r="AX278" s="14" t="s">
        <v>75</v>
      </c>
      <c r="AY278" s="243" t="s">
        <v>203</v>
      </c>
    </row>
    <row r="279" spans="2:51" s="14" customFormat="1" ht="11.25">
      <c r="B279" s="233"/>
      <c r="C279" s="234"/>
      <c r="D279" s="224" t="s">
        <v>211</v>
      </c>
      <c r="E279" s="235" t="s">
        <v>1</v>
      </c>
      <c r="F279" s="236" t="s">
        <v>333</v>
      </c>
      <c r="G279" s="234"/>
      <c r="H279" s="237">
        <v>51.581000000000003</v>
      </c>
      <c r="I279" s="238"/>
      <c r="J279" s="234"/>
      <c r="K279" s="234"/>
      <c r="L279" s="239"/>
      <c r="M279" s="240"/>
      <c r="N279" s="241"/>
      <c r="O279" s="241"/>
      <c r="P279" s="241"/>
      <c r="Q279" s="241"/>
      <c r="R279" s="241"/>
      <c r="S279" s="241"/>
      <c r="T279" s="242"/>
      <c r="AT279" s="243" t="s">
        <v>211</v>
      </c>
      <c r="AU279" s="243" t="s">
        <v>84</v>
      </c>
      <c r="AV279" s="14" t="s">
        <v>84</v>
      </c>
      <c r="AW279" s="14" t="s">
        <v>31</v>
      </c>
      <c r="AX279" s="14" t="s">
        <v>75</v>
      </c>
      <c r="AY279" s="243" t="s">
        <v>203</v>
      </c>
    </row>
    <row r="280" spans="2:51" s="14" customFormat="1" ht="11.25">
      <c r="B280" s="233"/>
      <c r="C280" s="234"/>
      <c r="D280" s="224" t="s">
        <v>211</v>
      </c>
      <c r="E280" s="235" t="s">
        <v>1</v>
      </c>
      <c r="F280" s="236" t="s">
        <v>334</v>
      </c>
      <c r="G280" s="234"/>
      <c r="H280" s="237">
        <v>47.094000000000001</v>
      </c>
      <c r="I280" s="238"/>
      <c r="J280" s="234"/>
      <c r="K280" s="234"/>
      <c r="L280" s="239"/>
      <c r="M280" s="240"/>
      <c r="N280" s="241"/>
      <c r="O280" s="241"/>
      <c r="P280" s="241"/>
      <c r="Q280" s="241"/>
      <c r="R280" s="241"/>
      <c r="S280" s="241"/>
      <c r="T280" s="242"/>
      <c r="AT280" s="243" t="s">
        <v>211</v>
      </c>
      <c r="AU280" s="243" t="s">
        <v>84</v>
      </c>
      <c r="AV280" s="14" t="s">
        <v>84</v>
      </c>
      <c r="AW280" s="14" t="s">
        <v>31</v>
      </c>
      <c r="AX280" s="14" t="s">
        <v>75</v>
      </c>
      <c r="AY280" s="243" t="s">
        <v>203</v>
      </c>
    </row>
    <row r="281" spans="2:51" s="14" customFormat="1" ht="11.25">
      <c r="B281" s="233"/>
      <c r="C281" s="234"/>
      <c r="D281" s="224" t="s">
        <v>211</v>
      </c>
      <c r="E281" s="235" t="s">
        <v>1</v>
      </c>
      <c r="F281" s="236" t="s">
        <v>335</v>
      </c>
      <c r="G281" s="234"/>
      <c r="H281" s="237">
        <v>50.210999999999999</v>
      </c>
      <c r="I281" s="238"/>
      <c r="J281" s="234"/>
      <c r="K281" s="234"/>
      <c r="L281" s="239"/>
      <c r="M281" s="240"/>
      <c r="N281" s="241"/>
      <c r="O281" s="241"/>
      <c r="P281" s="241"/>
      <c r="Q281" s="241"/>
      <c r="R281" s="241"/>
      <c r="S281" s="241"/>
      <c r="T281" s="242"/>
      <c r="AT281" s="243" t="s">
        <v>211</v>
      </c>
      <c r="AU281" s="243" t="s">
        <v>84</v>
      </c>
      <c r="AV281" s="14" t="s">
        <v>84</v>
      </c>
      <c r="AW281" s="14" t="s">
        <v>31</v>
      </c>
      <c r="AX281" s="14" t="s">
        <v>75</v>
      </c>
      <c r="AY281" s="243" t="s">
        <v>203</v>
      </c>
    </row>
    <row r="282" spans="2:51" s="14" customFormat="1" ht="11.25">
      <c r="B282" s="233"/>
      <c r="C282" s="234"/>
      <c r="D282" s="224" t="s">
        <v>211</v>
      </c>
      <c r="E282" s="235" t="s">
        <v>1</v>
      </c>
      <c r="F282" s="236" t="s">
        <v>336</v>
      </c>
      <c r="G282" s="234"/>
      <c r="H282" s="237">
        <v>47.094000000000001</v>
      </c>
      <c r="I282" s="238"/>
      <c r="J282" s="234"/>
      <c r="K282" s="234"/>
      <c r="L282" s="239"/>
      <c r="M282" s="240"/>
      <c r="N282" s="241"/>
      <c r="O282" s="241"/>
      <c r="P282" s="241"/>
      <c r="Q282" s="241"/>
      <c r="R282" s="241"/>
      <c r="S282" s="241"/>
      <c r="T282" s="242"/>
      <c r="AT282" s="243" t="s">
        <v>211</v>
      </c>
      <c r="AU282" s="243" t="s">
        <v>84</v>
      </c>
      <c r="AV282" s="14" t="s">
        <v>84</v>
      </c>
      <c r="AW282" s="14" t="s">
        <v>31</v>
      </c>
      <c r="AX282" s="14" t="s">
        <v>75</v>
      </c>
      <c r="AY282" s="243" t="s">
        <v>203</v>
      </c>
    </row>
    <row r="283" spans="2:51" s="14" customFormat="1" ht="11.25">
      <c r="B283" s="233"/>
      <c r="C283" s="234"/>
      <c r="D283" s="224" t="s">
        <v>211</v>
      </c>
      <c r="E283" s="235" t="s">
        <v>1</v>
      </c>
      <c r="F283" s="236" t="s">
        <v>337</v>
      </c>
      <c r="G283" s="234"/>
      <c r="H283" s="237">
        <v>47.094000000000001</v>
      </c>
      <c r="I283" s="238"/>
      <c r="J283" s="234"/>
      <c r="K283" s="234"/>
      <c r="L283" s="239"/>
      <c r="M283" s="240"/>
      <c r="N283" s="241"/>
      <c r="O283" s="241"/>
      <c r="P283" s="241"/>
      <c r="Q283" s="241"/>
      <c r="R283" s="241"/>
      <c r="S283" s="241"/>
      <c r="T283" s="242"/>
      <c r="AT283" s="243" t="s">
        <v>211</v>
      </c>
      <c r="AU283" s="243" t="s">
        <v>84</v>
      </c>
      <c r="AV283" s="14" t="s">
        <v>84</v>
      </c>
      <c r="AW283" s="14" t="s">
        <v>31</v>
      </c>
      <c r="AX283" s="14" t="s">
        <v>75</v>
      </c>
      <c r="AY283" s="243" t="s">
        <v>203</v>
      </c>
    </row>
    <row r="284" spans="2:51" s="14" customFormat="1" ht="11.25">
      <c r="B284" s="233"/>
      <c r="C284" s="234"/>
      <c r="D284" s="224" t="s">
        <v>211</v>
      </c>
      <c r="E284" s="235" t="s">
        <v>1</v>
      </c>
      <c r="F284" s="236" t="s">
        <v>338</v>
      </c>
      <c r="G284" s="234"/>
      <c r="H284" s="237">
        <v>50.210999999999999</v>
      </c>
      <c r="I284" s="238"/>
      <c r="J284" s="234"/>
      <c r="K284" s="234"/>
      <c r="L284" s="239"/>
      <c r="M284" s="240"/>
      <c r="N284" s="241"/>
      <c r="O284" s="241"/>
      <c r="P284" s="241"/>
      <c r="Q284" s="241"/>
      <c r="R284" s="241"/>
      <c r="S284" s="241"/>
      <c r="T284" s="242"/>
      <c r="AT284" s="243" t="s">
        <v>211</v>
      </c>
      <c r="AU284" s="243" t="s">
        <v>84</v>
      </c>
      <c r="AV284" s="14" t="s">
        <v>84</v>
      </c>
      <c r="AW284" s="14" t="s">
        <v>31</v>
      </c>
      <c r="AX284" s="14" t="s">
        <v>75</v>
      </c>
      <c r="AY284" s="243" t="s">
        <v>203</v>
      </c>
    </row>
    <row r="285" spans="2:51" s="14" customFormat="1" ht="11.25">
      <c r="B285" s="233"/>
      <c r="C285" s="234"/>
      <c r="D285" s="224" t="s">
        <v>211</v>
      </c>
      <c r="E285" s="235" t="s">
        <v>1</v>
      </c>
      <c r="F285" s="236" t="s">
        <v>339</v>
      </c>
      <c r="G285" s="234"/>
      <c r="H285" s="237">
        <v>28.710999999999999</v>
      </c>
      <c r="I285" s="238"/>
      <c r="J285" s="234"/>
      <c r="K285" s="234"/>
      <c r="L285" s="239"/>
      <c r="M285" s="240"/>
      <c r="N285" s="241"/>
      <c r="O285" s="241"/>
      <c r="P285" s="241"/>
      <c r="Q285" s="241"/>
      <c r="R285" s="241"/>
      <c r="S285" s="241"/>
      <c r="T285" s="242"/>
      <c r="AT285" s="243" t="s">
        <v>211</v>
      </c>
      <c r="AU285" s="243" t="s">
        <v>84</v>
      </c>
      <c r="AV285" s="14" t="s">
        <v>84</v>
      </c>
      <c r="AW285" s="14" t="s">
        <v>31</v>
      </c>
      <c r="AX285" s="14" t="s">
        <v>75</v>
      </c>
      <c r="AY285" s="243" t="s">
        <v>203</v>
      </c>
    </row>
    <row r="286" spans="2:51" s="14" customFormat="1" ht="11.25">
      <c r="B286" s="233"/>
      <c r="C286" s="234"/>
      <c r="D286" s="224" t="s">
        <v>211</v>
      </c>
      <c r="E286" s="235" t="s">
        <v>1</v>
      </c>
      <c r="F286" s="236" t="s">
        <v>340</v>
      </c>
      <c r="G286" s="234"/>
      <c r="H286" s="237">
        <v>51.581000000000003</v>
      </c>
      <c r="I286" s="238"/>
      <c r="J286" s="234"/>
      <c r="K286" s="234"/>
      <c r="L286" s="239"/>
      <c r="M286" s="240"/>
      <c r="N286" s="241"/>
      <c r="O286" s="241"/>
      <c r="P286" s="241"/>
      <c r="Q286" s="241"/>
      <c r="R286" s="241"/>
      <c r="S286" s="241"/>
      <c r="T286" s="242"/>
      <c r="AT286" s="243" t="s">
        <v>211</v>
      </c>
      <c r="AU286" s="243" t="s">
        <v>84</v>
      </c>
      <c r="AV286" s="14" t="s">
        <v>84</v>
      </c>
      <c r="AW286" s="14" t="s">
        <v>31</v>
      </c>
      <c r="AX286" s="14" t="s">
        <v>75</v>
      </c>
      <c r="AY286" s="243" t="s">
        <v>203</v>
      </c>
    </row>
    <row r="287" spans="2:51" s="14" customFormat="1" ht="11.25">
      <c r="B287" s="233"/>
      <c r="C287" s="234"/>
      <c r="D287" s="224" t="s">
        <v>211</v>
      </c>
      <c r="E287" s="235" t="s">
        <v>1</v>
      </c>
      <c r="F287" s="236" t="s">
        <v>341</v>
      </c>
      <c r="G287" s="234"/>
      <c r="H287" s="237">
        <v>54.834000000000003</v>
      </c>
      <c r="I287" s="238"/>
      <c r="J287" s="234"/>
      <c r="K287" s="234"/>
      <c r="L287" s="239"/>
      <c r="M287" s="240"/>
      <c r="N287" s="241"/>
      <c r="O287" s="241"/>
      <c r="P287" s="241"/>
      <c r="Q287" s="241"/>
      <c r="R287" s="241"/>
      <c r="S287" s="241"/>
      <c r="T287" s="242"/>
      <c r="AT287" s="243" t="s">
        <v>211</v>
      </c>
      <c r="AU287" s="243" t="s">
        <v>84</v>
      </c>
      <c r="AV287" s="14" t="s">
        <v>84</v>
      </c>
      <c r="AW287" s="14" t="s">
        <v>31</v>
      </c>
      <c r="AX287" s="14" t="s">
        <v>75</v>
      </c>
      <c r="AY287" s="243" t="s">
        <v>203</v>
      </c>
    </row>
    <row r="288" spans="2:51" s="14" customFormat="1" ht="11.25">
      <c r="B288" s="233"/>
      <c r="C288" s="234"/>
      <c r="D288" s="224" t="s">
        <v>211</v>
      </c>
      <c r="E288" s="235" t="s">
        <v>1</v>
      </c>
      <c r="F288" s="236" t="s">
        <v>342</v>
      </c>
      <c r="G288" s="234"/>
      <c r="H288" s="237">
        <v>47.607999999999997</v>
      </c>
      <c r="I288" s="238"/>
      <c r="J288" s="234"/>
      <c r="K288" s="234"/>
      <c r="L288" s="239"/>
      <c r="M288" s="240"/>
      <c r="N288" s="241"/>
      <c r="O288" s="241"/>
      <c r="P288" s="241"/>
      <c r="Q288" s="241"/>
      <c r="R288" s="241"/>
      <c r="S288" s="241"/>
      <c r="T288" s="242"/>
      <c r="AT288" s="243" t="s">
        <v>211</v>
      </c>
      <c r="AU288" s="243" t="s">
        <v>84</v>
      </c>
      <c r="AV288" s="14" t="s">
        <v>84</v>
      </c>
      <c r="AW288" s="14" t="s">
        <v>31</v>
      </c>
      <c r="AX288" s="14" t="s">
        <v>75</v>
      </c>
      <c r="AY288" s="243" t="s">
        <v>203</v>
      </c>
    </row>
    <row r="289" spans="1:65" s="14" customFormat="1" ht="11.25">
      <c r="B289" s="233"/>
      <c r="C289" s="234"/>
      <c r="D289" s="224" t="s">
        <v>211</v>
      </c>
      <c r="E289" s="235" t="s">
        <v>1</v>
      </c>
      <c r="F289" s="236" t="s">
        <v>343</v>
      </c>
      <c r="G289" s="234"/>
      <c r="H289" s="237">
        <v>47.094000000000001</v>
      </c>
      <c r="I289" s="238"/>
      <c r="J289" s="234"/>
      <c r="K289" s="234"/>
      <c r="L289" s="239"/>
      <c r="M289" s="240"/>
      <c r="N289" s="241"/>
      <c r="O289" s="241"/>
      <c r="P289" s="241"/>
      <c r="Q289" s="241"/>
      <c r="R289" s="241"/>
      <c r="S289" s="241"/>
      <c r="T289" s="242"/>
      <c r="AT289" s="243" t="s">
        <v>211</v>
      </c>
      <c r="AU289" s="243" t="s">
        <v>84</v>
      </c>
      <c r="AV289" s="14" t="s">
        <v>84</v>
      </c>
      <c r="AW289" s="14" t="s">
        <v>31</v>
      </c>
      <c r="AX289" s="14" t="s">
        <v>75</v>
      </c>
      <c r="AY289" s="243" t="s">
        <v>203</v>
      </c>
    </row>
    <row r="290" spans="1:65" s="14" customFormat="1" ht="11.25">
      <c r="B290" s="233"/>
      <c r="C290" s="234"/>
      <c r="D290" s="224" t="s">
        <v>211</v>
      </c>
      <c r="E290" s="235" t="s">
        <v>1</v>
      </c>
      <c r="F290" s="236" t="s">
        <v>344</v>
      </c>
      <c r="G290" s="234"/>
      <c r="H290" s="237">
        <v>47.607999999999997</v>
      </c>
      <c r="I290" s="238"/>
      <c r="J290" s="234"/>
      <c r="K290" s="234"/>
      <c r="L290" s="239"/>
      <c r="M290" s="240"/>
      <c r="N290" s="241"/>
      <c r="O290" s="241"/>
      <c r="P290" s="241"/>
      <c r="Q290" s="241"/>
      <c r="R290" s="241"/>
      <c r="S290" s="241"/>
      <c r="T290" s="242"/>
      <c r="AT290" s="243" t="s">
        <v>211</v>
      </c>
      <c r="AU290" s="243" t="s">
        <v>84</v>
      </c>
      <c r="AV290" s="14" t="s">
        <v>84</v>
      </c>
      <c r="AW290" s="14" t="s">
        <v>31</v>
      </c>
      <c r="AX290" s="14" t="s">
        <v>75</v>
      </c>
      <c r="AY290" s="243" t="s">
        <v>203</v>
      </c>
    </row>
    <row r="291" spans="1:65" s="14" customFormat="1" ht="11.25">
      <c r="B291" s="233"/>
      <c r="C291" s="234"/>
      <c r="D291" s="224" t="s">
        <v>211</v>
      </c>
      <c r="E291" s="235" t="s">
        <v>1</v>
      </c>
      <c r="F291" s="236" t="s">
        <v>345</v>
      </c>
      <c r="G291" s="234"/>
      <c r="H291" s="237">
        <v>49.043999999999997</v>
      </c>
      <c r="I291" s="238"/>
      <c r="J291" s="234"/>
      <c r="K291" s="234"/>
      <c r="L291" s="239"/>
      <c r="M291" s="240"/>
      <c r="N291" s="241"/>
      <c r="O291" s="241"/>
      <c r="P291" s="241"/>
      <c r="Q291" s="241"/>
      <c r="R291" s="241"/>
      <c r="S291" s="241"/>
      <c r="T291" s="242"/>
      <c r="AT291" s="243" t="s">
        <v>211</v>
      </c>
      <c r="AU291" s="243" t="s">
        <v>84</v>
      </c>
      <c r="AV291" s="14" t="s">
        <v>84</v>
      </c>
      <c r="AW291" s="14" t="s">
        <v>31</v>
      </c>
      <c r="AX291" s="14" t="s">
        <v>75</v>
      </c>
      <c r="AY291" s="243" t="s">
        <v>203</v>
      </c>
    </row>
    <row r="292" spans="1:65" s="14" customFormat="1" ht="11.25">
      <c r="B292" s="233"/>
      <c r="C292" s="234"/>
      <c r="D292" s="224" t="s">
        <v>211</v>
      </c>
      <c r="E292" s="235" t="s">
        <v>1</v>
      </c>
      <c r="F292" s="236" t="s">
        <v>346</v>
      </c>
      <c r="G292" s="234"/>
      <c r="H292" s="237">
        <v>37.688000000000002</v>
      </c>
      <c r="I292" s="238"/>
      <c r="J292" s="234"/>
      <c r="K292" s="234"/>
      <c r="L292" s="239"/>
      <c r="M292" s="240"/>
      <c r="N292" s="241"/>
      <c r="O292" s="241"/>
      <c r="P292" s="241"/>
      <c r="Q292" s="241"/>
      <c r="R292" s="241"/>
      <c r="S292" s="241"/>
      <c r="T292" s="242"/>
      <c r="AT292" s="243" t="s">
        <v>211</v>
      </c>
      <c r="AU292" s="243" t="s">
        <v>84</v>
      </c>
      <c r="AV292" s="14" t="s">
        <v>84</v>
      </c>
      <c r="AW292" s="14" t="s">
        <v>31</v>
      </c>
      <c r="AX292" s="14" t="s">
        <v>75</v>
      </c>
      <c r="AY292" s="243" t="s">
        <v>203</v>
      </c>
    </row>
    <row r="293" spans="1:65" s="14" customFormat="1" ht="11.25">
      <c r="B293" s="233"/>
      <c r="C293" s="234"/>
      <c r="D293" s="224" t="s">
        <v>211</v>
      </c>
      <c r="E293" s="235" t="s">
        <v>1</v>
      </c>
      <c r="F293" s="236" t="s">
        <v>347</v>
      </c>
      <c r="G293" s="234"/>
      <c r="H293" s="237">
        <v>51.033000000000001</v>
      </c>
      <c r="I293" s="238"/>
      <c r="J293" s="234"/>
      <c r="K293" s="234"/>
      <c r="L293" s="239"/>
      <c r="M293" s="240"/>
      <c r="N293" s="241"/>
      <c r="O293" s="241"/>
      <c r="P293" s="241"/>
      <c r="Q293" s="241"/>
      <c r="R293" s="241"/>
      <c r="S293" s="241"/>
      <c r="T293" s="242"/>
      <c r="AT293" s="243" t="s">
        <v>211</v>
      </c>
      <c r="AU293" s="243" t="s">
        <v>84</v>
      </c>
      <c r="AV293" s="14" t="s">
        <v>84</v>
      </c>
      <c r="AW293" s="14" t="s">
        <v>31</v>
      </c>
      <c r="AX293" s="14" t="s">
        <v>75</v>
      </c>
      <c r="AY293" s="243" t="s">
        <v>203</v>
      </c>
    </row>
    <row r="294" spans="1:65" s="14" customFormat="1" ht="11.25">
      <c r="B294" s="233"/>
      <c r="C294" s="234"/>
      <c r="D294" s="224" t="s">
        <v>211</v>
      </c>
      <c r="E294" s="235" t="s">
        <v>1</v>
      </c>
      <c r="F294" s="236" t="s">
        <v>348</v>
      </c>
      <c r="G294" s="234"/>
      <c r="H294" s="237">
        <v>50.279000000000003</v>
      </c>
      <c r="I294" s="238"/>
      <c r="J294" s="234"/>
      <c r="K294" s="234"/>
      <c r="L294" s="239"/>
      <c r="M294" s="240"/>
      <c r="N294" s="241"/>
      <c r="O294" s="241"/>
      <c r="P294" s="241"/>
      <c r="Q294" s="241"/>
      <c r="R294" s="241"/>
      <c r="S294" s="241"/>
      <c r="T294" s="242"/>
      <c r="AT294" s="243" t="s">
        <v>211</v>
      </c>
      <c r="AU294" s="243" t="s">
        <v>84</v>
      </c>
      <c r="AV294" s="14" t="s">
        <v>84</v>
      </c>
      <c r="AW294" s="14" t="s">
        <v>31</v>
      </c>
      <c r="AX294" s="14" t="s">
        <v>75</v>
      </c>
      <c r="AY294" s="243" t="s">
        <v>203</v>
      </c>
    </row>
    <row r="295" spans="1:65" s="14" customFormat="1" ht="11.25">
      <c r="B295" s="233"/>
      <c r="C295" s="234"/>
      <c r="D295" s="224" t="s">
        <v>211</v>
      </c>
      <c r="E295" s="235" t="s">
        <v>1</v>
      </c>
      <c r="F295" s="236" t="s">
        <v>349</v>
      </c>
      <c r="G295" s="234"/>
      <c r="H295" s="237">
        <v>28.016999999999999</v>
      </c>
      <c r="I295" s="238"/>
      <c r="J295" s="234"/>
      <c r="K295" s="234"/>
      <c r="L295" s="239"/>
      <c r="M295" s="240"/>
      <c r="N295" s="241"/>
      <c r="O295" s="241"/>
      <c r="P295" s="241"/>
      <c r="Q295" s="241"/>
      <c r="R295" s="241"/>
      <c r="S295" s="241"/>
      <c r="T295" s="242"/>
      <c r="AT295" s="243" t="s">
        <v>211</v>
      </c>
      <c r="AU295" s="243" t="s">
        <v>84</v>
      </c>
      <c r="AV295" s="14" t="s">
        <v>84</v>
      </c>
      <c r="AW295" s="14" t="s">
        <v>31</v>
      </c>
      <c r="AX295" s="14" t="s">
        <v>75</v>
      </c>
      <c r="AY295" s="243" t="s">
        <v>203</v>
      </c>
    </row>
    <row r="296" spans="1:65" s="14" customFormat="1" ht="11.25">
      <c r="B296" s="233"/>
      <c r="C296" s="234"/>
      <c r="D296" s="224" t="s">
        <v>211</v>
      </c>
      <c r="E296" s="235" t="s">
        <v>1</v>
      </c>
      <c r="F296" s="236" t="s">
        <v>350</v>
      </c>
      <c r="G296" s="234"/>
      <c r="H296" s="237">
        <v>12.33</v>
      </c>
      <c r="I296" s="238"/>
      <c r="J296" s="234"/>
      <c r="K296" s="234"/>
      <c r="L296" s="239"/>
      <c r="M296" s="240"/>
      <c r="N296" s="241"/>
      <c r="O296" s="241"/>
      <c r="P296" s="241"/>
      <c r="Q296" s="241"/>
      <c r="R296" s="241"/>
      <c r="S296" s="241"/>
      <c r="T296" s="242"/>
      <c r="AT296" s="243" t="s">
        <v>211</v>
      </c>
      <c r="AU296" s="243" t="s">
        <v>84</v>
      </c>
      <c r="AV296" s="14" t="s">
        <v>84</v>
      </c>
      <c r="AW296" s="14" t="s">
        <v>31</v>
      </c>
      <c r="AX296" s="14" t="s">
        <v>75</v>
      </c>
      <c r="AY296" s="243" t="s">
        <v>203</v>
      </c>
    </row>
    <row r="297" spans="1:65" s="2" customFormat="1" ht="16.5" customHeight="1">
      <c r="A297" s="35"/>
      <c r="B297" s="36"/>
      <c r="C297" s="209" t="s">
        <v>351</v>
      </c>
      <c r="D297" s="209" t="s">
        <v>205</v>
      </c>
      <c r="E297" s="210" t="s">
        <v>352</v>
      </c>
      <c r="F297" s="211" t="s">
        <v>353</v>
      </c>
      <c r="G297" s="212" t="s">
        <v>208</v>
      </c>
      <c r="H297" s="213">
        <v>20</v>
      </c>
      <c r="I297" s="214"/>
      <c r="J297" s="215">
        <f>ROUND(I297*H297,2)</f>
        <v>0</v>
      </c>
      <c r="K297" s="211" t="s">
        <v>218</v>
      </c>
      <c r="L297" s="40"/>
      <c r="M297" s="216" t="s">
        <v>1</v>
      </c>
      <c r="N297" s="217" t="s">
        <v>40</v>
      </c>
      <c r="O297" s="72"/>
      <c r="P297" s="218">
        <f>O297*H297</f>
        <v>0</v>
      </c>
      <c r="Q297" s="218">
        <v>1.7940000000000001E-2</v>
      </c>
      <c r="R297" s="218">
        <f>Q297*H297</f>
        <v>0.35880000000000001</v>
      </c>
      <c r="S297" s="218">
        <v>0</v>
      </c>
      <c r="T297" s="219">
        <f>S297*H297</f>
        <v>0</v>
      </c>
      <c r="U297" s="35"/>
      <c r="V297" s="35"/>
      <c r="W297" s="35"/>
      <c r="X297" s="35"/>
      <c r="Y297" s="35"/>
      <c r="Z297" s="35"/>
      <c r="AA297" s="35"/>
      <c r="AB297" s="35"/>
      <c r="AC297" s="35"/>
      <c r="AD297" s="35"/>
      <c r="AE297" s="35"/>
      <c r="AR297" s="220" t="s">
        <v>209</v>
      </c>
      <c r="AT297" s="220" t="s">
        <v>205</v>
      </c>
      <c r="AU297" s="220" t="s">
        <v>84</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354</v>
      </c>
    </row>
    <row r="298" spans="1:65" s="2" customFormat="1" ht="399.75">
      <c r="A298" s="35"/>
      <c r="B298" s="36"/>
      <c r="C298" s="37"/>
      <c r="D298" s="224" t="s">
        <v>355</v>
      </c>
      <c r="E298" s="37"/>
      <c r="F298" s="244" t="s">
        <v>356</v>
      </c>
      <c r="G298" s="37"/>
      <c r="H298" s="37"/>
      <c r="I298" s="123"/>
      <c r="J298" s="37"/>
      <c r="K298" s="37"/>
      <c r="L298" s="40"/>
      <c r="M298" s="245"/>
      <c r="N298" s="246"/>
      <c r="O298" s="72"/>
      <c r="P298" s="72"/>
      <c r="Q298" s="72"/>
      <c r="R298" s="72"/>
      <c r="S298" s="72"/>
      <c r="T298" s="73"/>
      <c r="U298" s="35"/>
      <c r="V298" s="35"/>
      <c r="W298" s="35"/>
      <c r="X298" s="35"/>
      <c r="Y298" s="35"/>
      <c r="Z298" s="35"/>
      <c r="AA298" s="35"/>
      <c r="AB298" s="35"/>
      <c r="AC298" s="35"/>
      <c r="AD298" s="35"/>
      <c r="AE298" s="35"/>
      <c r="AT298" s="18" t="s">
        <v>355</v>
      </c>
      <c r="AU298" s="18" t="s">
        <v>84</v>
      </c>
    </row>
    <row r="299" spans="1:65" s="13" customFormat="1" ht="22.5">
      <c r="B299" s="222"/>
      <c r="C299" s="223"/>
      <c r="D299" s="224" t="s">
        <v>211</v>
      </c>
      <c r="E299" s="225" t="s">
        <v>1</v>
      </c>
      <c r="F299" s="226" t="s">
        <v>357</v>
      </c>
      <c r="G299" s="223"/>
      <c r="H299" s="225" t="s">
        <v>1</v>
      </c>
      <c r="I299" s="227"/>
      <c r="J299" s="223"/>
      <c r="K299" s="223"/>
      <c r="L299" s="228"/>
      <c r="M299" s="229"/>
      <c r="N299" s="230"/>
      <c r="O299" s="230"/>
      <c r="P299" s="230"/>
      <c r="Q299" s="230"/>
      <c r="R299" s="230"/>
      <c r="S299" s="230"/>
      <c r="T299" s="231"/>
      <c r="AT299" s="232" t="s">
        <v>211</v>
      </c>
      <c r="AU299" s="232" t="s">
        <v>84</v>
      </c>
      <c r="AV299" s="13" t="s">
        <v>82</v>
      </c>
      <c r="AW299" s="13" t="s">
        <v>31</v>
      </c>
      <c r="AX299" s="13" t="s">
        <v>75</v>
      </c>
      <c r="AY299" s="232" t="s">
        <v>203</v>
      </c>
    </row>
    <row r="300" spans="1:65" s="13" customFormat="1" ht="11.25">
      <c r="B300" s="222"/>
      <c r="C300" s="223"/>
      <c r="D300" s="224" t="s">
        <v>211</v>
      </c>
      <c r="E300" s="225" t="s">
        <v>1</v>
      </c>
      <c r="F300" s="226" t="s">
        <v>213</v>
      </c>
      <c r="G300" s="223"/>
      <c r="H300" s="225" t="s">
        <v>1</v>
      </c>
      <c r="I300" s="227"/>
      <c r="J300" s="223"/>
      <c r="K300" s="223"/>
      <c r="L300" s="228"/>
      <c r="M300" s="229"/>
      <c r="N300" s="230"/>
      <c r="O300" s="230"/>
      <c r="P300" s="230"/>
      <c r="Q300" s="230"/>
      <c r="R300" s="230"/>
      <c r="S300" s="230"/>
      <c r="T300" s="231"/>
      <c r="AT300" s="232" t="s">
        <v>211</v>
      </c>
      <c r="AU300" s="232" t="s">
        <v>84</v>
      </c>
      <c r="AV300" s="13" t="s">
        <v>82</v>
      </c>
      <c r="AW300" s="13" t="s">
        <v>31</v>
      </c>
      <c r="AX300" s="13" t="s">
        <v>75</v>
      </c>
      <c r="AY300" s="232" t="s">
        <v>203</v>
      </c>
    </row>
    <row r="301" spans="1:65" s="14" customFormat="1" ht="11.25">
      <c r="B301" s="233"/>
      <c r="C301" s="234"/>
      <c r="D301" s="224" t="s">
        <v>211</v>
      </c>
      <c r="E301" s="235" t="s">
        <v>1</v>
      </c>
      <c r="F301" s="236" t="s">
        <v>358</v>
      </c>
      <c r="G301" s="234"/>
      <c r="H301" s="237">
        <v>6</v>
      </c>
      <c r="I301" s="238"/>
      <c r="J301" s="234"/>
      <c r="K301" s="234"/>
      <c r="L301" s="239"/>
      <c r="M301" s="240"/>
      <c r="N301" s="241"/>
      <c r="O301" s="241"/>
      <c r="P301" s="241"/>
      <c r="Q301" s="241"/>
      <c r="R301" s="241"/>
      <c r="S301" s="241"/>
      <c r="T301" s="242"/>
      <c r="AT301" s="243" t="s">
        <v>211</v>
      </c>
      <c r="AU301" s="243" t="s">
        <v>84</v>
      </c>
      <c r="AV301" s="14" t="s">
        <v>84</v>
      </c>
      <c r="AW301" s="14" t="s">
        <v>31</v>
      </c>
      <c r="AX301" s="14" t="s">
        <v>75</v>
      </c>
      <c r="AY301" s="243" t="s">
        <v>203</v>
      </c>
    </row>
    <row r="302" spans="1:65" s="14" customFormat="1" ht="11.25">
      <c r="B302" s="233"/>
      <c r="C302" s="234"/>
      <c r="D302" s="224" t="s">
        <v>211</v>
      </c>
      <c r="E302" s="235" t="s">
        <v>1</v>
      </c>
      <c r="F302" s="236" t="s">
        <v>359</v>
      </c>
      <c r="G302" s="234"/>
      <c r="H302" s="237">
        <v>7</v>
      </c>
      <c r="I302" s="238"/>
      <c r="J302" s="234"/>
      <c r="K302" s="234"/>
      <c r="L302" s="239"/>
      <c r="M302" s="240"/>
      <c r="N302" s="241"/>
      <c r="O302" s="241"/>
      <c r="P302" s="241"/>
      <c r="Q302" s="241"/>
      <c r="R302" s="241"/>
      <c r="S302" s="241"/>
      <c r="T302" s="242"/>
      <c r="AT302" s="243" t="s">
        <v>211</v>
      </c>
      <c r="AU302" s="243" t="s">
        <v>84</v>
      </c>
      <c r="AV302" s="14" t="s">
        <v>84</v>
      </c>
      <c r="AW302" s="14" t="s">
        <v>31</v>
      </c>
      <c r="AX302" s="14" t="s">
        <v>75</v>
      </c>
      <c r="AY302" s="243" t="s">
        <v>203</v>
      </c>
    </row>
    <row r="303" spans="1:65" s="14" customFormat="1" ht="11.25">
      <c r="B303" s="233"/>
      <c r="C303" s="234"/>
      <c r="D303" s="224" t="s">
        <v>211</v>
      </c>
      <c r="E303" s="235" t="s">
        <v>1</v>
      </c>
      <c r="F303" s="236" t="s">
        <v>360</v>
      </c>
      <c r="G303" s="234"/>
      <c r="H303" s="237">
        <v>7</v>
      </c>
      <c r="I303" s="238"/>
      <c r="J303" s="234"/>
      <c r="K303" s="234"/>
      <c r="L303" s="239"/>
      <c r="M303" s="240"/>
      <c r="N303" s="241"/>
      <c r="O303" s="241"/>
      <c r="P303" s="241"/>
      <c r="Q303" s="241"/>
      <c r="R303" s="241"/>
      <c r="S303" s="241"/>
      <c r="T303" s="242"/>
      <c r="AT303" s="243" t="s">
        <v>211</v>
      </c>
      <c r="AU303" s="243" t="s">
        <v>84</v>
      </c>
      <c r="AV303" s="14" t="s">
        <v>84</v>
      </c>
      <c r="AW303" s="14" t="s">
        <v>31</v>
      </c>
      <c r="AX303" s="14" t="s">
        <v>75</v>
      </c>
      <c r="AY303" s="243" t="s">
        <v>203</v>
      </c>
    </row>
    <row r="304" spans="1:65" s="2" customFormat="1" ht="16.5" customHeight="1">
      <c r="A304" s="35"/>
      <c r="B304" s="36"/>
      <c r="C304" s="209" t="s">
        <v>361</v>
      </c>
      <c r="D304" s="209" t="s">
        <v>205</v>
      </c>
      <c r="E304" s="210" t="s">
        <v>362</v>
      </c>
      <c r="F304" s="211" t="s">
        <v>363</v>
      </c>
      <c r="G304" s="212" t="s">
        <v>208</v>
      </c>
      <c r="H304" s="213">
        <v>74</v>
      </c>
      <c r="I304" s="214"/>
      <c r="J304" s="215">
        <f>ROUND(I304*H304,2)</f>
        <v>0</v>
      </c>
      <c r="K304" s="211" t="s">
        <v>218</v>
      </c>
      <c r="L304" s="40"/>
      <c r="M304" s="216" t="s">
        <v>1</v>
      </c>
      <c r="N304" s="217" t="s">
        <v>40</v>
      </c>
      <c r="O304" s="72"/>
      <c r="P304" s="218">
        <f>O304*H304</f>
        <v>0</v>
      </c>
      <c r="Q304" s="218">
        <v>2.2780000000000002E-2</v>
      </c>
      <c r="R304" s="218">
        <f>Q304*H304</f>
        <v>1.6857200000000001</v>
      </c>
      <c r="S304" s="218">
        <v>0</v>
      </c>
      <c r="T304" s="219">
        <f>S304*H304</f>
        <v>0</v>
      </c>
      <c r="U304" s="35"/>
      <c r="V304" s="35"/>
      <c r="W304" s="35"/>
      <c r="X304" s="35"/>
      <c r="Y304" s="35"/>
      <c r="Z304" s="35"/>
      <c r="AA304" s="35"/>
      <c r="AB304" s="35"/>
      <c r="AC304" s="35"/>
      <c r="AD304" s="35"/>
      <c r="AE304" s="35"/>
      <c r="AR304" s="220" t="s">
        <v>209</v>
      </c>
      <c r="AT304" s="220" t="s">
        <v>205</v>
      </c>
      <c r="AU304" s="220" t="s">
        <v>84</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209</v>
      </c>
      <c r="BM304" s="220" t="s">
        <v>364</v>
      </c>
    </row>
    <row r="305" spans="1:65" s="13" customFormat="1" ht="22.5">
      <c r="B305" s="222"/>
      <c r="C305" s="223"/>
      <c r="D305" s="224" t="s">
        <v>211</v>
      </c>
      <c r="E305" s="225" t="s">
        <v>1</v>
      </c>
      <c r="F305" s="226" t="s">
        <v>357</v>
      </c>
      <c r="G305" s="223"/>
      <c r="H305" s="225" t="s">
        <v>1</v>
      </c>
      <c r="I305" s="227"/>
      <c r="J305" s="223"/>
      <c r="K305" s="223"/>
      <c r="L305" s="228"/>
      <c r="M305" s="229"/>
      <c r="N305" s="230"/>
      <c r="O305" s="230"/>
      <c r="P305" s="230"/>
      <c r="Q305" s="230"/>
      <c r="R305" s="230"/>
      <c r="S305" s="230"/>
      <c r="T305" s="231"/>
      <c r="AT305" s="232" t="s">
        <v>211</v>
      </c>
      <c r="AU305" s="232" t="s">
        <v>84</v>
      </c>
      <c r="AV305" s="13" t="s">
        <v>82</v>
      </c>
      <c r="AW305" s="13" t="s">
        <v>31</v>
      </c>
      <c r="AX305" s="13" t="s">
        <v>75</v>
      </c>
      <c r="AY305" s="232" t="s">
        <v>203</v>
      </c>
    </row>
    <row r="306" spans="1:65" s="13" customFormat="1" ht="11.25">
      <c r="B306" s="222"/>
      <c r="C306" s="223"/>
      <c r="D306" s="224" t="s">
        <v>211</v>
      </c>
      <c r="E306" s="225" t="s">
        <v>1</v>
      </c>
      <c r="F306" s="226" t="s">
        <v>213</v>
      </c>
      <c r="G306" s="223"/>
      <c r="H306" s="225" t="s">
        <v>1</v>
      </c>
      <c r="I306" s="227"/>
      <c r="J306" s="223"/>
      <c r="K306" s="223"/>
      <c r="L306" s="228"/>
      <c r="M306" s="229"/>
      <c r="N306" s="230"/>
      <c r="O306" s="230"/>
      <c r="P306" s="230"/>
      <c r="Q306" s="230"/>
      <c r="R306" s="230"/>
      <c r="S306" s="230"/>
      <c r="T306" s="231"/>
      <c r="AT306" s="232" t="s">
        <v>211</v>
      </c>
      <c r="AU306" s="232" t="s">
        <v>84</v>
      </c>
      <c r="AV306" s="13" t="s">
        <v>82</v>
      </c>
      <c r="AW306" s="13" t="s">
        <v>31</v>
      </c>
      <c r="AX306" s="13" t="s">
        <v>75</v>
      </c>
      <c r="AY306" s="232" t="s">
        <v>203</v>
      </c>
    </row>
    <row r="307" spans="1:65" s="14" customFormat="1" ht="11.25">
      <c r="B307" s="233"/>
      <c r="C307" s="234"/>
      <c r="D307" s="224" t="s">
        <v>211</v>
      </c>
      <c r="E307" s="235" t="s">
        <v>1</v>
      </c>
      <c r="F307" s="236" t="s">
        <v>365</v>
      </c>
      <c r="G307" s="234"/>
      <c r="H307" s="237">
        <v>3</v>
      </c>
      <c r="I307" s="238"/>
      <c r="J307" s="234"/>
      <c r="K307" s="234"/>
      <c r="L307" s="239"/>
      <c r="M307" s="240"/>
      <c r="N307" s="241"/>
      <c r="O307" s="241"/>
      <c r="P307" s="241"/>
      <c r="Q307" s="241"/>
      <c r="R307" s="241"/>
      <c r="S307" s="241"/>
      <c r="T307" s="242"/>
      <c r="AT307" s="243" t="s">
        <v>211</v>
      </c>
      <c r="AU307" s="243" t="s">
        <v>84</v>
      </c>
      <c r="AV307" s="14" t="s">
        <v>84</v>
      </c>
      <c r="AW307" s="14" t="s">
        <v>31</v>
      </c>
      <c r="AX307" s="14" t="s">
        <v>75</v>
      </c>
      <c r="AY307" s="243" t="s">
        <v>203</v>
      </c>
    </row>
    <row r="308" spans="1:65" s="14" customFormat="1" ht="11.25">
      <c r="B308" s="233"/>
      <c r="C308" s="234"/>
      <c r="D308" s="224" t="s">
        <v>211</v>
      </c>
      <c r="E308" s="235" t="s">
        <v>1</v>
      </c>
      <c r="F308" s="236" t="s">
        <v>366</v>
      </c>
      <c r="G308" s="234"/>
      <c r="H308" s="237">
        <v>35</v>
      </c>
      <c r="I308" s="238"/>
      <c r="J308" s="234"/>
      <c r="K308" s="234"/>
      <c r="L308" s="239"/>
      <c r="M308" s="240"/>
      <c r="N308" s="241"/>
      <c r="O308" s="241"/>
      <c r="P308" s="241"/>
      <c r="Q308" s="241"/>
      <c r="R308" s="241"/>
      <c r="S308" s="241"/>
      <c r="T308" s="242"/>
      <c r="AT308" s="243" t="s">
        <v>211</v>
      </c>
      <c r="AU308" s="243" t="s">
        <v>84</v>
      </c>
      <c r="AV308" s="14" t="s">
        <v>84</v>
      </c>
      <c r="AW308" s="14" t="s">
        <v>31</v>
      </c>
      <c r="AX308" s="14" t="s">
        <v>75</v>
      </c>
      <c r="AY308" s="243" t="s">
        <v>203</v>
      </c>
    </row>
    <row r="309" spans="1:65" s="14" customFormat="1" ht="11.25">
      <c r="B309" s="233"/>
      <c r="C309" s="234"/>
      <c r="D309" s="224" t="s">
        <v>211</v>
      </c>
      <c r="E309" s="235" t="s">
        <v>1</v>
      </c>
      <c r="F309" s="236" t="s">
        <v>367</v>
      </c>
      <c r="G309" s="234"/>
      <c r="H309" s="237">
        <v>36</v>
      </c>
      <c r="I309" s="238"/>
      <c r="J309" s="234"/>
      <c r="K309" s="234"/>
      <c r="L309" s="239"/>
      <c r="M309" s="240"/>
      <c r="N309" s="241"/>
      <c r="O309" s="241"/>
      <c r="P309" s="241"/>
      <c r="Q309" s="241"/>
      <c r="R309" s="241"/>
      <c r="S309" s="241"/>
      <c r="T309" s="242"/>
      <c r="AT309" s="243" t="s">
        <v>211</v>
      </c>
      <c r="AU309" s="243" t="s">
        <v>84</v>
      </c>
      <c r="AV309" s="14" t="s">
        <v>84</v>
      </c>
      <c r="AW309" s="14" t="s">
        <v>31</v>
      </c>
      <c r="AX309" s="14" t="s">
        <v>75</v>
      </c>
      <c r="AY309" s="243" t="s">
        <v>203</v>
      </c>
    </row>
    <row r="310" spans="1:65" s="2" customFormat="1" ht="16.5" customHeight="1">
      <c r="A310" s="35"/>
      <c r="B310" s="36"/>
      <c r="C310" s="209" t="s">
        <v>368</v>
      </c>
      <c r="D310" s="209" t="s">
        <v>205</v>
      </c>
      <c r="E310" s="210" t="s">
        <v>369</v>
      </c>
      <c r="F310" s="211" t="s">
        <v>370</v>
      </c>
      <c r="G310" s="212" t="s">
        <v>208</v>
      </c>
      <c r="H310" s="213">
        <v>41</v>
      </c>
      <c r="I310" s="214"/>
      <c r="J310" s="215">
        <f>ROUND(I310*H310,2)</f>
        <v>0</v>
      </c>
      <c r="K310" s="211" t="s">
        <v>218</v>
      </c>
      <c r="L310" s="40"/>
      <c r="M310" s="216" t="s">
        <v>1</v>
      </c>
      <c r="N310" s="217" t="s">
        <v>40</v>
      </c>
      <c r="O310" s="72"/>
      <c r="P310" s="218">
        <f>O310*H310</f>
        <v>0</v>
      </c>
      <c r="Q310" s="218">
        <v>2.1260000000000001E-2</v>
      </c>
      <c r="R310" s="218">
        <f>Q310*H310</f>
        <v>0.8716600000000001</v>
      </c>
      <c r="S310" s="218">
        <v>0</v>
      </c>
      <c r="T310" s="219">
        <f>S310*H310</f>
        <v>0</v>
      </c>
      <c r="U310" s="35"/>
      <c r="V310" s="35"/>
      <c r="W310" s="35"/>
      <c r="X310" s="35"/>
      <c r="Y310" s="35"/>
      <c r="Z310" s="35"/>
      <c r="AA310" s="35"/>
      <c r="AB310" s="35"/>
      <c r="AC310" s="35"/>
      <c r="AD310" s="35"/>
      <c r="AE310" s="35"/>
      <c r="AR310" s="220" t="s">
        <v>209</v>
      </c>
      <c r="AT310" s="220" t="s">
        <v>205</v>
      </c>
      <c r="AU310" s="220" t="s">
        <v>84</v>
      </c>
      <c r="AY310" s="18" t="s">
        <v>203</v>
      </c>
      <c r="BE310" s="221">
        <f>IF(N310="základní",J310,0)</f>
        <v>0</v>
      </c>
      <c r="BF310" s="221">
        <f>IF(N310="snížená",J310,0)</f>
        <v>0</v>
      </c>
      <c r="BG310" s="221">
        <f>IF(N310="zákl. přenesená",J310,0)</f>
        <v>0</v>
      </c>
      <c r="BH310" s="221">
        <f>IF(N310="sníž. přenesená",J310,0)</f>
        <v>0</v>
      </c>
      <c r="BI310" s="221">
        <f>IF(N310="nulová",J310,0)</f>
        <v>0</v>
      </c>
      <c r="BJ310" s="18" t="s">
        <v>82</v>
      </c>
      <c r="BK310" s="221">
        <f>ROUND(I310*H310,2)</f>
        <v>0</v>
      </c>
      <c r="BL310" s="18" t="s">
        <v>209</v>
      </c>
      <c r="BM310" s="220" t="s">
        <v>371</v>
      </c>
    </row>
    <row r="311" spans="1:65" s="13" customFormat="1" ht="22.5">
      <c r="B311" s="222"/>
      <c r="C311" s="223"/>
      <c r="D311" s="224" t="s">
        <v>211</v>
      </c>
      <c r="E311" s="225" t="s">
        <v>1</v>
      </c>
      <c r="F311" s="226" t="s">
        <v>357</v>
      </c>
      <c r="G311" s="223"/>
      <c r="H311" s="225" t="s">
        <v>1</v>
      </c>
      <c r="I311" s="227"/>
      <c r="J311" s="223"/>
      <c r="K311" s="223"/>
      <c r="L311" s="228"/>
      <c r="M311" s="229"/>
      <c r="N311" s="230"/>
      <c r="O311" s="230"/>
      <c r="P311" s="230"/>
      <c r="Q311" s="230"/>
      <c r="R311" s="230"/>
      <c r="S311" s="230"/>
      <c r="T311" s="231"/>
      <c r="AT311" s="232" t="s">
        <v>211</v>
      </c>
      <c r="AU311" s="232" t="s">
        <v>84</v>
      </c>
      <c r="AV311" s="13" t="s">
        <v>82</v>
      </c>
      <c r="AW311" s="13" t="s">
        <v>31</v>
      </c>
      <c r="AX311" s="13" t="s">
        <v>75</v>
      </c>
      <c r="AY311" s="232" t="s">
        <v>203</v>
      </c>
    </row>
    <row r="312" spans="1:65" s="13" customFormat="1" ht="11.25">
      <c r="B312" s="222"/>
      <c r="C312" s="223"/>
      <c r="D312" s="224" t="s">
        <v>211</v>
      </c>
      <c r="E312" s="225" t="s">
        <v>1</v>
      </c>
      <c r="F312" s="226" t="s">
        <v>213</v>
      </c>
      <c r="G312" s="223"/>
      <c r="H312" s="225" t="s">
        <v>1</v>
      </c>
      <c r="I312" s="227"/>
      <c r="J312" s="223"/>
      <c r="K312" s="223"/>
      <c r="L312" s="228"/>
      <c r="M312" s="229"/>
      <c r="N312" s="230"/>
      <c r="O312" s="230"/>
      <c r="P312" s="230"/>
      <c r="Q312" s="230"/>
      <c r="R312" s="230"/>
      <c r="S312" s="230"/>
      <c r="T312" s="231"/>
      <c r="AT312" s="232" t="s">
        <v>211</v>
      </c>
      <c r="AU312" s="232" t="s">
        <v>84</v>
      </c>
      <c r="AV312" s="13" t="s">
        <v>82</v>
      </c>
      <c r="AW312" s="13" t="s">
        <v>31</v>
      </c>
      <c r="AX312" s="13" t="s">
        <v>75</v>
      </c>
      <c r="AY312" s="232" t="s">
        <v>203</v>
      </c>
    </row>
    <row r="313" spans="1:65" s="14" customFormat="1" ht="11.25">
      <c r="B313" s="233"/>
      <c r="C313" s="234"/>
      <c r="D313" s="224" t="s">
        <v>211</v>
      </c>
      <c r="E313" s="235" t="s">
        <v>1</v>
      </c>
      <c r="F313" s="236" t="s">
        <v>372</v>
      </c>
      <c r="G313" s="234"/>
      <c r="H313" s="237">
        <v>1</v>
      </c>
      <c r="I313" s="238"/>
      <c r="J313" s="234"/>
      <c r="K313" s="234"/>
      <c r="L313" s="239"/>
      <c r="M313" s="240"/>
      <c r="N313" s="241"/>
      <c r="O313" s="241"/>
      <c r="P313" s="241"/>
      <c r="Q313" s="241"/>
      <c r="R313" s="241"/>
      <c r="S313" s="241"/>
      <c r="T313" s="242"/>
      <c r="AT313" s="243" t="s">
        <v>211</v>
      </c>
      <c r="AU313" s="243" t="s">
        <v>84</v>
      </c>
      <c r="AV313" s="14" t="s">
        <v>84</v>
      </c>
      <c r="AW313" s="14" t="s">
        <v>31</v>
      </c>
      <c r="AX313" s="14" t="s">
        <v>75</v>
      </c>
      <c r="AY313" s="243" t="s">
        <v>203</v>
      </c>
    </row>
    <row r="314" spans="1:65" s="14" customFormat="1" ht="11.25">
      <c r="B314" s="233"/>
      <c r="C314" s="234"/>
      <c r="D314" s="224" t="s">
        <v>211</v>
      </c>
      <c r="E314" s="235" t="s">
        <v>1</v>
      </c>
      <c r="F314" s="236" t="s">
        <v>373</v>
      </c>
      <c r="G314" s="234"/>
      <c r="H314" s="237">
        <v>20</v>
      </c>
      <c r="I314" s="238"/>
      <c r="J314" s="234"/>
      <c r="K314" s="234"/>
      <c r="L314" s="239"/>
      <c r="M314" s="240"/>
      <c r="N314" s="241"/>
      <c r="O314" s="241"/>
      <c r="P314" s="241"/>
      <c r="Q314" s="241"/>
      <c r="R314" s="241"/>
      <c r="S314" s="241"/>
      <c r="T314" s="242"/>
      <c r="AT314" s="243" t="s">
        <v>211</v>
      </c>
      <c r="AU314" s="243" t="s">
        <v>84</v>
      </c>
      <c r="AV314" s="14" t="s">
        <v>84</v>
      </c>
      <c r="AW314" s="14" t="s">
        <v>31</v>
      </c>
      <c r="AX314" s="14" t="s">
        <v>75</v>
      </c>
      <c r="AY314" s="243" t="s">
        <v>203</v>
      </c>
    </row>
    <row r="315" spans="1:65" s="14" customFormat="1" ht="11.25">
      <c r="B315" s="233"/>
      <c r="C315" s="234"/>
      <c r="D315" s="224" t="s">
        <v>211</v>
      </c>
      <c r="E315" s="235" t="s">
        <v>1</v>
      </c>
      <c r="F315" s="236" t="s">
        <v>374</v>
      </c>
      <c r="G315" s="234"/>
      <c r="H315" s="237">
        <v>20</v>
      </c>
      <c r="I315" s="238"/>
      <c r="J315" s="234"/>
      <c r="K315" s="234"/>
      <c r="L315" s="239"/>
      <c r="M315" s="240"/>
      <c r="N315" s="241"/>
      <c r="O315" s="241"/>
      <c r="P315" s="241"/>
      <c r="Q315" s="241"/>
      <c r="R315" s="241"/>
      <c r="S315" s="241"/>
      <c r="T315" s="242"/>
      <c r="AT315" s="243" t="s">
        <v>211</v>
      </c>
      <c r="AU315" s="243" t="s">
        <v>84</v>
      </c>
      <c r="AV315" s="14" t="s">
        <v>84</v>
      </c>
      <c r="AW315" s="14" t="s">
        <v>31</v>
      </c>
      <c r="AX315" s="14" t="s">
        <v>75</v>
      </c>
      <c r="AY315" s="243" t="s">
        <v>203</v>
      </c>
    </row>
    <row r="316" spans="1:65" s="2" customFormat="1" ht="16.5" customHeight="1">
      <c r="A316" s="35"/>
      <c r="B316" s="36"/>
      <c r="C316" s="209" t="s">
        <v>375</v>
      </c>
      <c r="D316" s="209" t="s">
        <v>205</v>
      </c>
      <c r="E316" s="210" t="s">
        <v>376</v>
      </c>
      <c r="F316" s="211" t="s">
        <v>377</v>
      </c>
      <c r="G316" s="212" t="s">
        <v>208</v>
      </c>
      <c r="H316" s="213">
        <v>61</v>
      </c>
      <c r="I316" s="214"/>
      <c r="J316" s="215">
        <f>ROUND(I316*H316,2)</f>
        <v>0</v>
      </c>
      <c r="K316" s="211" t="s">
        <v>218</v>
      </c>
      <c r="L316" s="40"/>
      <c r="M316" s="216" t="s">
        <v>1</v>
      </c>
      <c r="N316" s="217" t="s">
        <v>40</v>
      </c>
      <c r="O316" s="72"/>
      <c r="P316" s="218">
        <f>O316*H316</f>
        <v>0</v>
      </c>
      <c r="Q316" s="218">
        <v>2.6929999999999999E-2</v>
      </c>
      <c r="R316" s="218">
        <f>Q316*H316</f>
        <v>1.64273</v>
      </c>
      <c r="S316" s="218">
        <v>0</v>
      </c>
      <c r="T316" s="219">
        <f>S316*H316</f>
        <v>0</v>
      </c>
      <c r="U316" s="35"/>
      <c r="V316" s="35"/>
      <c r="W316" s="35"/>
      <c r="X316" s="35"/>
      <c r="Y316" s="35"/>
      <c r="Z316" s="35"/>
      <c r="AA316" s="35"/>
      <c r="AB316" s="35"/>
      <c r="AC316" s="35"/>
      <c r="AD316" s="35"/>
      <c r="AE316" s="35"/>
      <c r="AR316" s="220" t="s">
        <v>209</v>
      </c>
      <c r="AT316" s="220" t="s">
        <v>205</v>
      </c>
      <c r="AU316" s="220" t="s">
        <v>84</v>
      </c>
      <c r="AY316" s="18" t="s">
        <v>203</v>
      </c>
      <c r="BE316" s="221">
        <f>IF(N316="základní",J316,0)</f>
        <v>0</v>
      </c>
      <c r="BF316" s="221">
        <f>IF(N316="snížená",J316,0)</f>
        <v>0</v>
      </c>
      <c r="BG316" s="221">
        <f>IF(N316="zákl. přenesená",J316,0)</f>
        <v>0</v>
      </c>
      <c r="BH316" s="221">
        <f>IF(N316="sníž. přenesená",J316,0)</f>
        <v>0</v>
      </c>
      <c r="BI316" s="221">
        <f>IF(N316="nulová",J316,0)</f>
        <v>0</v>
      </c>
      <c r="BJ316" s="18" t="s">
        <v>82</v>
      </c>
      <c r="BK316" s="221">
        <f>ROUND(I316*H316,2)</f>
        <v>0</v>
      </c>
      <c r="BL316" s="18" t="s">
        <v>209</v>
      </c>
      <c r="BM316" s="220" t="s">
        <v>378</v>
      </c>
    </row>
    <row r="317" spans="1:65" s="13" customFormat="1" ht="22.5">
      <c r="B317" s="222"/>
      <c r="C317" s="223"/>
      <c r="D317" s="224" t="s">
        <v>211</v>
      </c>
      <c r="E317" s="225" t="s">
        <v>1</v>
      </c>
      <c r="F317" s="226" t="s">
        <v>357</v>
      </c>
      <c r="G317" s="223"/>
      <c r="H317" s="225" t="s">
        <v>1</v>
      </c>
      <c r="I317" s="227"/>
      <c r="J317" s="223"/>
      <c r="K317" s="223"/>
      <c r="L317" s="228"/>
      <c r="M317" s="229"/>
      <c r="N317" s="230"/>
      <c r="O317" s="230"/>
      <c r="P317" s="230"/>
      <c r="Q317" s="230"/>
      <c r="R317" s="230"/>
      <c r="S317" s="230"/>
      <c r="T317" s="231"/>
      <c r="AT317" s="232" t="s">
        <v>211</v>
      </c>
      <c r="AU317" s="232" t="s">
        <v>84</v>
      </c>
      <c r="AV317" s="13" t="s">
        <v>82</v>
      </c>
      <c r="AW317" s="13" t="s">
        <v>31</v>
      </c>
      <c r="AX317" s="13" t="s">
        <v>75</v>
      </c>
      <c r="AY317" s="232" t="s">
        <v>203</v>
      </c>
    </row>
    <row r="318" spans="1:65" s="13" customFormat="1" ht="11.25">
      <c r="B318" s="222"/>
      <c r="C318" s="223"/>
      <c r="D318" s="224" t="s">
        <v>211</v>
      </c>
      <c r="E318" s="225" t="s">
        <v>1</v>
      </c>
      <c r="F318" s="226" t="s">
        <v>213</v>
      </c>
      <c r="G318" s="223"/>
      <c r="H318" s="225" t="s">
        <v>1</v>
      </c>
      <c r="I318" s="227"/>
      <c r="J318" s="223"/>
      <c r="K318" s="223"/>
      <c r="L318" s="228"/>
      <c r="M318" s="229"/>
      <c r="N318" s="230"/>
      <c r="O318" s="230"/>
      <c r="P318" s="230"/>
      <c r="Q318" s="230"/>
      <c r="R318" s="230"/>
      <c r="S318" s="230"/>
      <c r="T318" s="231"/>
      <c r="AT318" s="232" t="s">
        <v>211</v>
      </c>
      <c r="AU318" s="232" t="s">
        <v>84</v>
      </c>
      <c r="AV318" s="13" t="s">
        <v>82</v>
      </c>
      <c r="AW318" s="13" t="s">
        <v>31</v>
      </c>
      <c r="AX318" s="13" t="s">
        <v>75</v>
      </c>
      <c r="AY318" s="232" t="s">
        <v>203</v>
      </c>
    </row>
    <row r="319" spans="1:65" s="14" customFormat="1" ht="11.25">
      <c r="B319" s="233"/>
      <c r="C319" s="234"/>
      <c r="D319" s="224" t="s">
        <v>211</v>
      </c>
      <c r="E319" s="235" t="s">
        <v>1</v>
      </c>
      <c r="F319" s="236" t="s">
        <v>379</v>
      </c>
      <c r="G319" s="234"/>
      <c r="H319" s="237">
        <v>9</v>
      </c>
      <c r="I319" s="238"/>
      <c r="J319" s="234"/>
      <c r="K319" s="234"/>
      <c r="L319" s="239"/>
      <c r="M319" s="240"/>
      <c r="N319" s="241"/>
      <c r="O319" s="241"/>
      <c r="P319" s="241"/>
      <c r="Q319" s="241"/>
      <c r="R319" s="241"/>
      <c r="S319" s="241"/>
      <c r="T319" s="242"/>
      <c r="AT319" s="243" t="s">
        <v>211</v>
      </c>
      <c r="AU319" s="243" t="s">
        <v>84</v>
      </c>
      <c r="AV319" s="14" t="s">
        <v>84</v>
      </c>
      <c r="AW319" s="14" t="s">
        <v>31</v>
      </c>
      <c r="AX319" s="14" t="s">
        <v>75</v>
      </c>
      <c r="AY319" s="243" t="s">
        <v>203</v>
      </c>
    </row>
    <row r="320" spans="1:65" s="14" customFormat="1" ht="11.25">
      <c r="B320" s="233"/>
      <c r="C320" s="234"/>
      <c r="D320" s="224" t="s">
        <v>211</v>
      </c>
      <c r="E320" s="235" t="s">
        <v>1</v>
      </c>
      <c r="F320" s="236" t="s">
        <v>380</v>
      </c>
      <c r="G320" s="234"/>
      <c r="H320" s="237">
        <v>25</v>
      </c>
      <c r="I320" s="238"/>
      <c r="J320" s="234"/>
      <c r="K320" s="234"/>
      <c r="L320" s="239"/>
      <c r="M320" s="240"/>
      <c r="N320" s="241"/>
      <c r="O320" s="241"/>
      <c r="P320" s="241"/>
      <c r="Q320" s="241"/>
      <c r="R320" s="241"/>
      <c r="S320" s="241"/>
      <c r="T320" s="242"/>
      <c r="AT320" s="243" t="s">
        <v>211</v>
      </c>
      <c r="AU320" s="243" t="s">
        <v>84</v>
      </c>
      <c r="AV320" s="14" t="s">
        <v>84</v>
      </c>
      <c r="AW320" s="14" t="s">
        <v>31</v>
      </c>
      <c r="AX320" s="14" t="s">
        <v>75</v>
      </c>
      <c r="AY320" s="243" t="s">
        <v>203</v>
      </c>
    </row>
    <row r="321" spans="1:65" s="14" customFormat="1" ht="11.25">
      <c r="B321" s="233"/>
      <c r="C321" s="234"/>
      <c r="D321" s="224" t="s">
        <v>211</v>
      </c>
      <c r="E321" s="235" t="s">
        <v>1</v>
      </c>
      <c r="F321" s="236" t="s">
        <v>381</v>
      </c>
      <c r="G321" s="234"/>
      <c r="H321" s="237">
        <v>27</v>
      </c>
      <c r="I321" s="238"/>
      <c r="J321" s="234"/>
      <c r="K321" s="234"/>
      <c r="L321" s="239"/>
      <c r="M321" s="240"/>
      <c r="N321" s="241"/>
      <c r="O321" s="241"/>
      <c r="P321" s="241"/>
      <c r="Q321" s="241"/>
      <c r="R321" s="241"/>
      <c r="S321" s="241"/>
      <c r="T321" s="242"/>
      <c r="AT321" s="243" t="s">
        <v>211</v>
      </c>
      <c r="AU321" s="243" t="s">
        <v>84</v>
      </c>
      <c r="AV321" s="14" t="s">
        <v>84</v>
      </c>
      <c r="AW321" s="14" t="s">
        <v>31</v>
      </c>
      <c r="AX321" s="14" t="s">
        <v>75</v>
      </c>
      <c r="AY321" s="243" t="s">
        <v>203</v>
      </c>
    </row>
    <row r="322" spans="1:65" s="2" customFormat="1" ht="16.5" customHeight="1">
      <c r="A322" s="35"/>
      <c r="B322" s="36"/>
      <c r="C322" s="209" t="s">
        <v>382</v>
      </c>
      <c r="D322" s="209" t="s">
        <v>205</v>
      </c>
      <c r="E322" s="210" t="s">
        <v>383</v>
      </c>
      <c r="F322" s="211" t="s">
        <v>384</v>
      </c>
      <c r="G322" s="212" t="s">
        <v>208</v>
      </c>
      <c r="H322" s="213">
        <v>6</v>
      </c>
      <c r="I322" s="214"/>
      <c r="J322" s="215">
        <f>ROUND(I322*H322,2)</f>
        <v>0</v>
      </c>
      <c r="K322" s="211" t="s">
        <v>218</v>
      </c>
      <c r="L322" s="40"/>
      <c r="M322" s="216" t="s">
        <v>1</v>
      </c>
      <c r="N322" s="217" t="s">
        <v>40</v>
      </c>
      <c r="O322" s="72"/>
      <c r="P322" s="218">
        <f>O322*H322</f>
        <v>0</v>
      </c>
      <c r="Q322" s="218">
        <v>3.1949999999999999E-2</v>
      </c>
      <c r="R322" s="218">
        <f>Q322*H322</f>
        <v>0.19169999999999998</v>
      </c>
      <c r="S322" s="218">
        <v>0</v>
      </c>
      <c r="T322" s="219">
        <f>S322*H322</f>
        <v>0</v>
      </c>
      <c r="U322" s="35"/>
      <c r="V322" s="35"/>
      <c r="W322" s="35"/>
      <c r="X322" s="35"/>
      <c r="Y322" s="35"/>
      <c r="Z322" s="35"/>
      <c r="AA322" s="35"/>
      <c r="AB322" s="35"/>
      <c r="AC322" s="35"/>
      <c r="AD322" s="35"/>
      <c r="AE322" s="35"/>
      <c r="AR322" s="220" t="s">
        <v>209</v>
      </c>
      <c r="AT322" s="220" t="s">
        <v>205</v>
      </c>
      <c r="AU322" s="220" t="s">
        <v>84</v>
      </c>
      <c r="AY322" s="18" t="s">
        <v>203</v>
      </c>
      <c r="BE322" s="221">
        <f>IF(N322="základní",J322,0)</f>
        <v>0</v>
      </c>
      <c r="BF322" s="221">
        <f>IF(N322="snížená",J322,0)</f>
        <v>0</v>
      </c>
      <c r="BG322" s="221">
        <f>IF(N322="zákl. přenesená",J322,0)</f>
        <v>0</v>
      </c>
      <c r="BH322" s="221">
        <f>IF(N322="sníž. přenesená",J322,0)</f>
        <v>0</v>
      </c>
      <c r="BI322" s="221">
        <f>IF(N322="nulová",J322,0)</f>
        <v>0</v>
      </c>
      <c r="BJ322" s="18" t="s">
        <v>82</v>
      </c>
      <c r="BK322" s="221">
        <f>ROUND(I322*H322,2)</f>
        <v>0</v>
      </c>
      <c r="BL322" s="18" t="s">
        <v>209</v>
      </c>
      <c r="BM322" s="220" t="s">
        <v>385</v>
      </c>
    </row>
    <row r="323" spans="1:65" s="2" customFormat="1" ht="399.75">
      <c r="A323" s="35"/>
      <c r="B323" s="36"/>
      <c r="C323" s="37"/>
      <c r="D323" s="224" t="s">
        <v>355</v>
      </c>
      <c r="E323" s="37"/>
      <c r="F323" s="244" t="s">
        <v>356</v>
      </c>
      <c r="G323" s="37"/>
      <c r="H323" s="37"/>
      <c r="I323" s="123"/>
      <c r="J323" s="37"/>
      <c r="K323" s="37"/>
      <c r="L323" s="40"/>
      <c r="M323" s="245"/>
      <c r="N323" s="246"/>
      <c r="O323" s="72"/>
      <c r="P323" s="72"/>
      <c r="Q323" s="72"/>
      <c r="R323" s="72"/>
      <c r="S323" s="72"/>
      <c r="T323" s="73"/>
      <c r="U323" s="35"/>
      <c r="V323" s="35"/>
      <c r="W323" s="35"/>
      <c r="X323" s="35"/>
      <c r="Y323" s="35"/>
      <c r="Z323" s="35"/>
      <c r="AA323" s="35"/>
      <c r="AB323" s="35"/>
      <c r="AC323" s="35"/>
      <c r="AD323" s="35"/>
      <c r="AE323" s="35"/>
      <c r="AT323" s="18" t="s">
        <v>355</v>
      </c>
      <c r="AU323" s="18" t="s">
        <v>84</v>
      </c>
    </row>
    <row r="324" spans="1:65" s="13" customFormat="1" ht="22.5">
      <c r="B324" s="222"/>
      <c r="C324" s="223"/>
      <c r="D324" s="224" t="s">
        <v>211</v>
      </c>
      <c r="E324" s="225" t="s">
        <v>1</v>
      </c>
      <c r="F324" s="226" t="s">
        <v>357</v>
      </c>
      <c r="G324" s="223"/>
      <c r="H324" s="225" t="s">
        <v>1</v>
      </c>
      <c r="I324" s="227"/>
      <c r="J324" s="223"/>
      <c r="K324" s="223"/>
      <c r="L324" s="228"/>
      <c r="M324" s="229"/>
      <c r="N324" s="230"/>
      <c r="O324" s="230"/>
      <c r="P324" s="230"/>
      <c r="Q324" s="230"/>
      <c r="R324" s="230"/>
      <c r="S324" s="230"/>
      <c r="T324" s="231"/>
      <c r="AT324" s="232" t="s">
        <v>211</v>
      </c>
      <c r="AU324" s="232" t="s">
        <v>84</v>
      </c>
      <c r="AV324" s="13" t="s">
        <v>82</v>
      </c>
      <c r="AW324" s="13" t="s">
        <v>31</v>
      </c>
      <c r="AX324" s="13" t="s">
        <v>75</v>
      </c>
      <c r="AY324" s="232" t="s">
        <v>203</v>
      </c>
    </row>
    <row r="325" spans="1:65" s="13" customFormat="1" ht="11.25">
      <c r="B325" s="222"/>
      <c r="C325" s="223"/>
      <c r="D325" s="224" t="s">
        <v>211</v>
      </c>
      <c r="E325" s="225" t="s">
        <v>1</v>
      </c>
      <c r="F325" s="226" t="s">
        <v>213</v>
      </c>
      <c r="G325" s="223"/>
      <c r="H325" s="225" t="s">
        <v>1</v>
      </c>
      <c r="I325" s="227"/>
      <c r="J325" s="223"/>
      <c r="K325" s="223"/>
      <c r="L325" s="228"/>
      <c r="M325" s="229"/>
      <c r="N325" s="230"/>
      <c r="O325" s="230"/>
      <c r="P325" s="230"/>
      <c r="Q325" s="230"/>
      <c r="R325" s="230"/>
      <c r="S325" s="230"/>
      <c r="T325" s="231"/>
      <c r="AT325" s="232" t="s">
        <v>211</v>
      </c>
      <c r="AU325" s="232" t="s">
        <v>84</v>
      </c>
      <c r="AV325" s="13" t="s">
        <v>82</v>
      </c>
      <c r="AW325" s="13" t="s">
        <v>31</v>
      </c>
      <c r="AX325" s="13" t="s">
        <v>75</v>
      </c>
      <c r="AY325" s="232" t="s">
        <v>203</v>
      </c>
    </row>
    <row r="326" spans="1:65" s="14" customFormat="1" ht="11.25">
      <c r="B326" s="233"/>
      <c r="C326" s="234"/>
      <c r="D326" s="224" t="s">
        <v>211</v>
      </c>
      <c r="E326" s="235" t="s">
        <v>1</v>
      </c>
      <c r="F326" s="236" t="s">
        <v>386</v>
      </c>
      <c r="G326" s="234"/>
      <c r="H326" s="237">
        <v>2</v>
      </c>
      <c r="I326" s="238"/>
      <c r="J326" s="234"/>
      <c r="K326" s="234"/>
      <c r="L326" s="239"/>
      <c r="M326" s="240"/>
      <c r="N326" s="241"/>
      <c r="O326" s="241"/>
      <c r="P326" s="241"/>
      <c r="Q326" s="241"/>
      <c r="R326" s="241"/>
      <c r="S326" s="241"/>
      <c r="T326" s="242"/>
      <c r="AT326" s="243" t="s">
        <v>211</v>
      </c>
      <c r="AU326" s="243" t="s">
        <v>84</v>
      </c>
      <c r="AV326" s="14" t="s">
        <v>84</v>
      </c>
      <c r="AW326" s="14" t="s">
        <v>31</v>
      </c>
      <c r="AX326" s="14" t="s">
        <v>75</v>
      </c>
      <c r="AY326" s="243" t="s">
        <v>203</v>
      </c>
    </row>
    <row r="327" spans="1:65" s="14" customFormat="1" ht="11.25">
      <c r="B327" s="233"/>
      <c r="C327" s="234"/>
      <c r="D327" s="224" t="s">
        <v>211</v>
      </c>
      <c r="E327" s="235" t="s">
        <v>1</v>
      </c>
      <c r="F327" s="236" t="s">
        <v>387</v>
      </c>
      <c r="G327" s="234"/>
      <c r="H327" s="237">
        <v>2</v>
      </c>
      <c r="I327" s="238"/>
      <c r="J327" s="234"/>
      <c r="K327" s="234"/>
      <c r="L327" s="239"/>
      <c r="M327" s="240"/>
      <c r="N327" s="241"/>
      <c r="O327" s="241"/>
      <c r="P327" s="241"/>
      <c r="Q327" s="241"/>
      <c r="R327" s="241"/>
      <c r="S327" s="241"/>
      <c r="T327" s="242"/>
      <c r="AT327" s="243" t="s">
        <v>211</v>
      </c>
      <c r="AU327" s="243" t="s">
        <v>84</v>
      </c>
      <c r="AV327" s="14" t="s">
        <v>84</v>
      </c>
      <c r="AW327" s="14" t="s">
        <v>31</v>
      </c>
      <c r="AX327" s="14" t="s">
        <v>75</v>
      </c>
      <c r="AY327" s="243" t="s">
        <v>203</v>
      </c>
    </row>
    <row r="328" spans="1:65" s="14" customFormat="1" ht="11.25">
      <c r="B328" s="233"/>
      <c r="C328" s="234"/>
      <c r="D328" s="224" t="s">
        <v>211</v>
      </c>
      <c r="E328" s="235" t="s">
        <v>1</v>
      </c>
      <c r="F328" s="236" t="s">
        <v>388</v>
      </c>
      <c r="G328" s="234"/>
      <c r="H328" s="237">
        <v>2</v>
      </c>
      <c r="I328" s="238"/>
      <c r="J328" s="234"/>
      <c r="K328" s="234"/>
      <c r="L328" s="239"/>
      <c r="M328" s="240"/>
      <c r="N328" s="241"/>
      <c r="O328" s="241"/>
      <c r="P328" s="241"/>
      <c r="Q328" s="241"/>
      <c r="R328" s="241"/>
      <c r="S328" s="241"/>
      <c r="T328" s="242"/>
      <c r="AT328" s="243" t="s">
        <v>211</v>
      </c>
      <c r="AU328" s="243" t="s">
        <v>84</v>
      </c>
      <c r="AV328" s="14" t="s">
        <v>84</v>
      </c>
      <c r="AW328" s="14" t="s">
        <v>31</v>
      </c>
      <c r="AX328" s="14" t="s">
        <v>75</v>
      </c>
      <c r="AY328" s="243" t="s">
        <v>203</v>
      </c>
    </row>
    <row r="329" spans="1:65" s="2" customFormat="1" ht="16.5" customHeight="1">
      <c r="A329" s="35"/>
      <c r="B329" s="36"/>
      <c r="C329" s="209" t="s">
        <v>389</v>
      </c>
      <c r="D329" s="209" t="s">
        <v>205</v>
      </c>
      <c r="E329" s="210" t="s">
        <v>390</v>
      </c>
      <c r="F329" s="211" t="s">
        <v>391</v>
      </c>
      <c r="G329" s="212" t="s">
        <v>208</v>
      </c>
      <c r="H329" s="213">
        <v>8</v>
      </c>
      <c r="I329" s="214"/>
      <c r="J329" s="215">
        <f>ROUND(I329*H329,2)</f>
        <v>0</v>
      </c>
      <c r="K329" s="211" t="s">
        <v>218</v>
      </c>
      <c r="L329" s="40"/>
      <c r="M329" s="216" t="s">
        <v>1</v>
      </c>
      <c r="N329" s="217" t="s">
        <v>40</v>
      </c>
      <c r="O329" s="72"/>
      <c r="P329" s="218">
        <f>O329*H329</f>
        <v>0</v>
      </c>
      <c r="Q329" s="218">
        <v>3.6979999999999999E-2</v>
      </c>
      <c r="R329" s="218">
        <f>Q329*H329</f>
        <v>0.29583999999999999</v>
      </c>
      <c r="S329" s="218">
        <v>0</v>
      </c>
      <c r="T329" s="219">
        <f>S329*H329</f>
        <v>0</v>
      </c>
      <c r="U329" s="35"/>
      <c r="V329" s="35"/>
      <c r="W329" s="35"/>
      <c r="X329" s="35"/>
      <c r="Y329" s="35"/>
      <c r="Z329" s="35"/>
      <c r="AA329" s="35"/>
      <c r="AB329" s="35"/>
      <c r="AC329" s="35"/>
      <c r="AD329" s="35"/>
      <c r="AE329" s="35"/>
      <c r="AR329" s="220" t="s">
        <v>209</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209</v>
      </c>
      <c r="BM329" s="220" t="s">
        <v>392</v>
      </c>
    </row>
    <row r="330" spans="1:65" s="13" customFormat="1" ht="22.5">
      <c r="B330" s="222"/>
      <c r="C330" s="223"/>
      <c r="D330" s="224" t="s">
        <v>211</v>
      </c>
      <c r="E330" s="225" t="s">
        <v>1</v>
      </c>
      <c r="F330" s="226" t="s">
        <v>357</v>
      </c>
      <c r="G330" s="223"/>
      <c r="H330" s="225" t="s">
        <v>1</v>
      </c>
      <c r="I330" s="227"/>
      <c r="J330" s="223"/>
      <c r="K330" s="223"/>
      <c r="L330" s="228"/>
      <c r="M330" s="229"/>
      <c r="N330" s="230"/>
      <c r="O330" s="230"/>
      <c r="P330" s="230"/>
      <c r="Q330" s="230"/>
      <c r="R330" s="230"/>
      <c r="S330" s="230"/>
      <c r="T330" s="231"/>
      <c r="AT330" s="232" t="s">
        <v>211</v>
      </c>
      <c r="AU330" s="232" t="s">
        <v>84</v>
      </c>
      <c r="AV330" s="13" t="s">
        <v>82</v>
      </c>
      <c r="AW330" s="13" t="s">
        <v>31</v>
      </c>
      <c r="AX330" s="13" t="s">
        <v>75</v>
      </c>
      <c r="AY330" s="232" t="s">
        <v>203</v>
      </c>
    </row>
    <row r="331" spans="1:65" s="13" customFormat="1" ht="11.25">
      <c r="B331" s="222"/>
      <c r="C331" s="223"/>
      <c r="D331" s="224" t="s">
        <v>211</v>
      </c>
      <c r="E331" s="225" t="s">
        <v>1</v>
      </c>
      <c r="F331" s="226" t="s">
        <v>213</v>
      </c>
      <c r="G331" s="223"/>
      <c r="H331" s="225" t="s">
        <v>1</v>
      </c>
      <c r="I331" s="227"/>
      <c r="J331" s="223"/>
      <c r="K331" s="223"/>
      <c r="L331" s="228"/>
      <c r="M331" s="229"/>
      <c r="N331" s="230"/>
      <c r="O331" s="230"/>
      <c r="P331" s="230"/>
      <c r="Q331" s="230"/>
      <c r="R331" s="230"/>
      <c r="S331" s="230"/>
      <c r="T331" s="231"/>
      <c r="AT331" s="232" t="s">
        <v>211</v>
      </c>
      <c r="AU331" s="232" t="s">
        <v>84</v>
      </c>
      <c r="AV331" s="13" t="s">
        <v>82</v>
      </c>
      <c r="AW331" s="13" t="s">
        <v>31</v>
      </c>
      <c r="AX331" s="13" t="s">
        <v>75</v>
      </c>
      <c r="AY331" s="232" t="s">
        <v>203</v>
      </c>
    </row>
    <row r="332" spans="1:65" s="14" customFormat="1" ht="11.25">
      <c r="B332" s="233"/>
      <c r="C332" s="234"/>
      <c r="D332" s="224" t="s">
        <v>211</v>
      </c>
      <c r="E332" s="235" t="s">
        <v>1</v>
      </c>
      <c r="F332" s="236" t="s">
        <v>393</v>
      </c>
      <c r="G332" s="234"/>
      <c r="H332" s="237">
        <v>4</v>
      </c>
      <c r="I332" s="238"/>
      <c r="J332" s="234"/>
      <c r="K332" s="234"/>
      <c r="L332" s="239"/>
      <c r="M332" s="240"/>
      <c r="N332" s="241"/>
      <c r="O332" s="241"/>
      <c r="P332" s="241"/>
      <c r="Q332" s="241"/>
      <c r="R332" s="241"/>
      <c r="S332" s="241"/>
      <c r="T332" s="242"/>
      <c r="AT332" s="243" t="s">
        <v>211</v>
      </c>
      <c r="AU332" s="243" t="s">
        <v>84</v>
      </c>
      <c r="AV332" s="14" t="s">
        <v>84</v>
      </c>
      <c r="AW332" s="14" t="s">
        <v>31</v>
      </c>
      <c r="AX332" s="14" t="s">
        <v>75</v>
      </c>
      <c r="AY332" s="243" t="s">
        <v>203</v>
      </c>
    </row>
    <row r="333" spans="1:65" s="14" customFormat="1" ht="11.25">
      <c r="B333" s="233"/>
      <c r="C333" s="234"/>
      <c r="D333" s="224" t="s">
        <v>211</v>
      </c>
      <c r="E333" s="235" t="s">
        <v>1</v>
      </c>
      <c r="F333" s="236" t="s">
        <v>394</v>
      </c>
      <c r="G333" s="234"/>
      <c r="H333" s="237">
        <v>4</v>
      </c>
      <c r="I333" s="238"/>
      <c r="J333" s="234"/>
      <c r="K333" s="234"/>
      <c r="L333" s="239"/>
      <c r="M333" s="240"/>
      <c r="N333" s="241"/>
      <c r="O333" s="241"/>
      <c r="P333" s="241"/>
      <c r="Q333" s="241"/>
      <c r="R333" s="241"/>
      <c r="S333" s="241"/>
      <c r="T333" s="242"/>
      <c r="AT333" s="243" t="s">
        <v>211</v>
      </c>
      <c r="AU333" s="243" t="s">
        <v>84</v>
      </c>
      <c r="AV333" s="14" t="s">
        <v>84</v>
      </c>
      <c r="AW333" s="14" t="s">
        <v>31</v>
      </c>
      <c r="AX333" s="14" t="s">
        <v>75</v>
      </c>
      <c r="AY333" s="243" t="s">
        <v>203</v>
      </c>
    </row>
    <row r="334" spans="1:65" s="2" customFormat="1" ht="16.5" customHeight="1">
      <c r="A334" s="35"/>
      <c r="B334" s="36"/>
      <c r="C334" s="209" t="s">
        <v>395</v>
      </c>
      <c r="D334" s="209" t="s">
        <v>205</v>
      </c>
      <c r="E334" s="210" t="s">
        <v>396</v>
      </c>
      <c r="F334" s="211" t="s">
        <v>397</v>
      </c>
      <c r="G334" s="212" t="s">
        <v>208</v>
      </c>
      <c r="H334" s="213">
        <v>64</v>
      </c>
      <c r="I334" s="214"/>
      <c r="J334" s="215">
        <f>ROUND(I334*H334,2)</f>
        <v>0</v>
      </c>
      <c r="K334" s="211" t="s">
        <v>218</v>
      </c>
      <c r="L334" s="40"/>
      <c r="M334" s="216" t="s">
        <v>1</v>
      </c>
      <c r="N334" s="217" t="s">
        <v>40</v>
      </c>
      <c r="O334" s="72"/>
      <c r="P334" s="218">
        <f>O334*H334</f>
        <v>0</v>
      </c>
      <c r="Q334" s="218">
        <v>4.555E-2</v>
      </c>
      <c r="R334" s="218">
        <f>Q334*H334</f>
        <v>2.9152</v>
      </c>
      <c r="S334" s="218">
        <v>0</v>
      </c>
      <c r="T334" s="219">
        <f>S334*H334</f>
        <v>0</v>
      </c>
      <c r="U334" s="35"/>
      <c r="V334" s="35"/>
      <c r="W334" s="35"/>
      <c r="X334" s="35"/>
      <c r="Y334" s="35"/>
      <c r="Z334" s="35"/>
      <c r="AA334" s="35"/>
      <c r="AB334" s="35"/>
      <c r="AC334" s="35"/>
      <c r="AD334" s="35"/>
      <c r="AE334" s="35"/>
      <c r="AR334" s="220" t="s">
        <v>209</v>
      </c>
      <c r="AT334" s="220" t="s">
        <v>205</v>
      </c>
      <c r="AU334" s="220" t="s">
        <v>84</v>
      </c>
      <c r="AY334" s="18" t="s">
        <v>203</v>
      </c>
      <c r="BE334" s="221">
        <f>IF(N334="základní",J334,0)</f>
        <v>0</v>
      </c>
      <c r="BF334" s="221">
        <f>IF(N334="snížená",J334,0)</f>
        <v>0</v>
      </c>
      <c r="BG334" s="221">
        <f>IF(N334="zákl. přenesená",J334,0)</f>
        <v>0</v>
      </c>
      <c r="BH334" s="221">
        <f>IF(N334="sníž. přenesená",J334,0)</f>
        <v>0</v>
      </c>
      <c r="BI334" s="221">
        <f>IF(N334="nulová",J334,0)</f>
        <v>0</v>
      </c>
      <c r="BJ334" s="18" t="s">
        <v>82</v>
      </c>
      <c r="BK334" s="221">
        <f>ROUND(I334*H334,2)</f>
        <v>0</v>
      </c>
      <c r="BL334" s="18" t="s">
        <v>209</v>
      </c>
      <c r="BM334" s="220" t="s">
        <v>398</v>
      </c>
    </row>
    <row r="335" spans="1:65" s="13" customFormat="1" ht="22.5">
      <c r="B335" s="222"/>
      <c r="C335" s="223"/>
      <c r="D335" s="224" t="s">
        <v>211</v>
      </c>
      <c r="E335" s="225" t="s">
        <v>1</v>
      </c>
      <c r="F335" s="226" t="s">
        <v>357</v>
      </c>
      <c r="G335" s="223"/>
      <c r="H335" s="225" t="s">
        <v>1</v>
      </c>
      <c r="I335" s="227"/>
      <c r="J335" s="223"/>
      <c r="K335" s="223"/>
      <c r="L335" s="228"/>
      <c r="M335" s="229"/>
      <c r="N335" s="230"/>
      <c r="O335" s="230"/>
      <c r="P335" s="230"/>
      <c r="Q335" s="230"/>
      <c r="R335" s="230"/>
      <c r="S335" s="230"/>
      <c r="T335" s="231"/>
      <c r="AT335" s="232" t="s">
        <v>211</v>
      </c>
      <c r="AU335" s="232" t="s">
        <v>84</v>
      </c>
      <c r="AV335" s="13" t="s">
        <v>82</v>
      </c>
      <c r="AW335" s="13" t="s">
        <v>31</v>
      </c>
      <c r="AX335" s="13" t="s">
        <v>75</v>
      </c>
      <c r="AY335" s="232" t="s">
        <v>203</v>
      </c>
    </row>
    <row r="336" spans="1:65" s="13" customFormat="1" ht="11.25">
      <c r="B336" s="222"/>
      <c r="C336" s="223"/>
      <c r="D336" s="224" t="s">
        <v>211</v>
      </c>
      <c r="E336" s="225" t="s">
        <v>1</v>
      </c>
      <c r="F336" s="226" t="s">
        <v>213</v>
      </c>
      <c r="G336" s="223"/>
      <c r="H336" s="225" t="s">
        <v>1</v>
      </c>
      <c r="I336" s="227"/>
      <c r="J336" s="223"/>
      <c r="K336" s="223"/>
      <c r="L336" s="228"/>
      <c r="M336" s="229"/>
      <c r="N336" s="230"/>
      <c r="O336" s="230"/>
      <c r="P336" s="230"/>
      <c r="Q336" s="230"/>
      <c r="R336" s="230"/>
      <c r="S336" s="230"/>
      <c r="T336" s="231"/>
      <c r="AT336" s="232" t="s">
        <v>211</v>
      </c>
      <c r="AU336" s="232" t="s">
        <v>84</v>
      </c>
      <c r="AV336" s="13" t="s">
        <v>82</v>
      </c>
      <c r="AW336" s="13" t="s">
        <v>31</v>
      </c>
      <c r="AX336" s="13" t="s">
        <v>75</v>
      </c>
      <c r="AY336" s="232" t="s">
        <v>203</v>
      </c>
    </row>
    <row r="337" spans="1:65" s="14" customFormat="1" ht="11.25">
      <c r="B337" s="233"/>
      <c r="C337" s="234"/>
      <c r="D337" s="224" t="s">
        <v>211</v>
      </c>
      <c r="E337" s="235" t="s">
        <v>1</v>
      </c>
      <c r="F337" s="236" t="s">
        <v>399</v>
      </c>
      <c r="G337" s="234"/>
      <c r="H337" s="237">
        <v>32</v>
      </c>
      <c r="I337" s="238"/>
      <c r="J337" s="234"/>
      <c r="K337" s="234"/>
      <c r="L337" s="239"/>
      <c r="M337" s="240"/>
      <c r="N337" s="241"/>
      <c r="O337" s="241"/>
      <c r="P337" s="241"/>
      <c r="Q337" s="241"/>
      <c r="R337" s="241"/>
      <c r="S337" s="241"/>
      <c r="T337" s="242"/>
      <c r="AT337" s="243" t="s">
        <v>211</v>
      </c>
      <c r="AU337" s="243" t="s">
        <v>84</v>
      </c>
      <c r="AV337" s="14" t="s">
        <v>84</v>
      </c>
      <c r="AW337" s="14" t="s">
        <v>31</v>
      </c>
      <c r="AX337" s="14" t="s">
        <v>75</v>
      </c>
      <c r="AY337" s="243" t="s">
        <v>203</v>
      </c>
    </row>
    <row r="338" spans="1:65" s="14" customFormat="1" ht="11.25">
      <c r="B338" s="233"/>
      <c r="C338" s="234"/>
      <c r="D338" s="224" t="s">
        <v>211</v>
      </c>
      <c r="E338" s="235" t="s">
        <v>1</v>
      </c>
      <c r="F338" s="236" t="s">
        <v>400</v>
      </c>
      <c r="G338" s="234"/>
      <c r="H338" s="237">
        <v>32</v>
      </c>
      <c r="I338" s="238"/>
      <c r="J338" s="234"/>
      <c r="K338" s="234"/>
      <c r="L338" s="239"/>
      <c r="M338" s="240"/>
      <c r="N338" s="241"/>
      <c r="O338" s="241"/>
      <c r="P338" s="241"/>
      <c r="Q338" s="241"/>
      <c r="R338" s="241"/>
      <c r="S338" s="241"/>
      <c r="T338" s="242"/>
      <c r="AT338" s="243" t="s">
        <v>211</v>
      </c>
      <c r="AU338" s="243" t="s">
        <v>84</v>
      </c>
      <c r="AV338" s="14" t="s">
        <v>84</v>
      </c>
      <c r="AW338" s="14" t="s">
        <v>31</v>
      </c>
      <c r="AX338" s="14" t="s">
        <v>75</v>
      </c>
      <c r="AY338" s="243" t="s">
        <v>203</v>
      </c>
    </row>
    <row r="339" spans="1:65" s="2" customFormat="1" ht="16.5" customHeight="1">
      <c r="A339" s="35"/>
      <c r="B339" s="36"/>
      <c r="C339" s="209" t="s">
        <v>401</v>
      </c>
      <c r="D339" s="209" t="s">
        <v>205</v>
      </c>
      <c r="E339" s="210" t="s">
        <v>402</v>
      </c>
      <c r="F339" s="211" t="s">
        <v>403</v>
      </c>
      <c r="G339" s="212" t="s">
        <v>208</v>
      </c>
      <c r="H339" s="213">
        <v>160</v>
      </c>
      <c r="I339" s="214"/>
      <c r="J339" s="215">
        <f>ROUND(I339*H339,2)</f>
        <v>0</v>
      </c>
      <c r="K339" s="211" t="s">
        <v>218</v>
      </c>
      <c r="L339" s="40"/>
      <c r="M339" s="216" t="s">
        <v>1</v>
      </c>
      <c r="N339" s="217" t="s">
        <v>40</v>
      </c>
      <c r="O339" s="72"/>
      <c r="P339" s="218">
        <f>O339*H339</f>
        <v>0</v>
      </c>
      <c r="Q339" s="218">
        <v>6.3549999999999995E-2</v>
      </c>
      <c r="R339" s="218">
        <f>Q339*H339</f>
        <v>10.167999999999999</v>
      </c>
      <c r="S339" s="218">
        <v>0</v>
      </c>
      <c r="T339" s="219">
        <f>S339*H339</f>
        <v>0</v>
      </c>
      <c r="U339" s="35"/>
      <c r="V339" s="35"/>
      <c r="W339" s="35"/>
      <c r="X339" s="35"/>
      <c r="Y339" s="35"/>
      <c r="Z339" s="35"/>
      <c r="AA339" s="35"/>
      <c r="AB339" s="35"/>
      <c r="AC339" s="35"/>
      <c r="AD339" s="35"/>
      <c r="AE339" s="35"/>
      <c r="AR339" s="220" t="s">
        <v>209</v>
      </c>
      <c r="AT339" s="220" t="s">
        <v>205</v>
      </c>
      <c r="AU339" s="220" t="s">
        <v>84</v>
      </c>
      <c r="AY339" s="18" t="s">
        <v>203</v>
      </c>
      <c r="BE339" s="221">
        <f>IF(N339="základní",J339,0)</f>
        <v>0</v>
      </c>
      <c r="BF339" s="221">
        <f>IF(N339="snížená",J339,0)</f>
        <v>0</v>
      </c>
      <c r="BG339" s="221">
        <f>IF(N339="zákl. přenesená",J339,0)</f>
        <v>0</v>
      </c>
      <c r="BH339" s="221">
        <f>IF(N339="sníž. přenesená",J339,0)</f>
        <v>0</v>
      </c>
      <c r="BI339" s="221">
        <f>IF(N339="nulová",J339,0)</f>
        <v>0</v>
      </c>
      <c r="BJ339" s="18" t="s">
        <v>82</v>
      </c>
      <c r="BK339" s="221">
        <f>ROUND(I339*H339,2)</f>
        <v>0</v>
      </c>
      <c r="BL339" s="18" t="s">
        <v>209</v>
      </c>
      <c r="BM339" s="220" t="s">
        <v>404</v>
      </c>
    </row>
    <row r="340" spans="1:65" s="13" customFormat="1" ht="22.5">
      <c r="B340" s="222"/>
      <c r="C340" s="223"/>
      <c r="D340" s="224" t="s">
        <v>211</v>
      </c>
      <c r="E340" s="225" t="s">
        <v>1</v>
      </c>
      <c r="F340" s="226" t="s">
        <v>357</v>
      </c>
      <c r="G340" s="223"/>
      <c r="H340" s="225" t="s">
        <v>1</v>
      </c>
      <c r="I340" s="227"/>
      <c r="J340" s="223"/>
      <c r="K340" s="223"/>
      <c r="L340" s="228"/>
      <c r="M340" s="229"/>
      <c r="N340" s="230"/>
      <c r="O340" s="230"/>
      <c r="P340" s="230"/>
      <c r="Q340" s="230"/>
      <c r="R340" s="230"/>
      <c r="S340" s="230"/>
      <c r="T340" s="231"/>
      <c r="AT340" s="232" t="s">
        <v>211</v>
      </c>
      <c r="AU340" s="232" t="s">
        <v>84</v>
      </c>
      <c r="AV340" s="13" t="s">
        <v>82</v>
      </c>
      <c r="AW340" s="13" t="s">
        <v>31</v>
      </c>
      <c r="AX340" s="13" t="s">
        <v>75</v>
      </c>
      <c r="AY340" s="232" t="s">
        <v>203</v>
      </c>
    </row>
    <row r="341" spans="1:65" s="13" customFormat="1" ht="11.25">
      <c r="B341" s="222"/>
      <c r="C341" s="223"/>
      <c r="D341" s="224" t="s">
        <v>211</v>
      </c>
      <c r="E341" s="225" t="s">
        <v>1</v>
      </c>
      <c r="F341" s="226" t="s">
        <v>213</v>
      </c>
      <c r="G341" s="223"/>
      <c r="H341" s="225" t="s">
        <v>1</v>
      </c>
      <c r="I341" s="227"/>
      <c r="J341" s="223"/>
      <c r="K341" s="223"/>
      <c r="L341" s="228"/>
      <c r="M341" s="229"/>
      <c r="N341" s="230"/>
      <c r="O341" s="230"/>
      <c r="P341" s="230"/>
      <c r="Q341" s="230"/>
      <c r="R341" s="230"/>
      <c r="S341" s="230"/>
      <c r="T341" s="231"/>
      <c r="AT341" s="232" t="s">
        <v>211</v>
      </c>
      <c r="AU341" s="232" t="s">
        <v>84</v>
      </c>
      <c r="AV341" s="13" t="s">
        <v>82</v>
      </c>
      <c r="AW341" s="13" t="s">
        <v>31</v>
      </c>
      <c r="AX341" s="13" t="s">
        <v>75</v>
      </c>
      <c r="AY341" s="232" t="s">
        <v>203</v>
      </c>
    </row>
    <row r="342" spans="1:65" s="14" customFormat="1" ht="11.25">
      <c r="B342" s="233"/>
      <c r="C342" s="234"/>
      <c r="D342" s="224" t="s">
        <v>211</v>
      </c>
      <c r="E342" s="235" t="s">
        <v>1</v>
      </c>
      <c r="F342" s="236" t="s">
        <v>405</v>
      </c>
      <c r="G342" s="234"/>
      <c r="H342" s="237">
        <v>80</v>
      </c>
      <c r="I342" s="238"/>
      <c r="J342" s="234"/>
      <c r="K342" s="234"/>
      <c r="L342" s="239"/>
      <c r="M342" s="240"/>
      <c r="N342" s="241"/>
      <c r="O342" s="241"/>
      <c r="P342" s="241"/>
      <c r="Q342" s="241"/>
      <c r="R342" s="241"/>
      <c r="S342" s="241"/>
      <c r="T342" s="242"/>
      <c r="AT342" s="243" t="s">
        <v>211</v>
      </c>
      <c r="AU342" s="243" t="s">
        <v>84</v>
      </c>
      <c r="AV342" s="14" t="s">
        <v>84</v>
      </c>
      <c r="AW342" s="14" t="s">
        <v>31</v>
      </c>
      <c r="AX342" s="14" t="s">
        <v>75</v>
      </c>
      <c r="AY342" s="243" t="s">
        <v>203</v>
      </c>
    </row>
    <row r="343" spans="1:65" s="14" customFormat="1" ht="11.25">
      <c r="B343" s="233"/>
      <c r="C343" s="234"/>
      <c r="D343" s="224" t="s">
        <v>211</v>
      </c>
      <c r="E343" s="235" t="s">
        <v>1</v>
      </c>
      <c r="F343" s="236" t="s">
        <v>406</v>
      </c>
      <c r="G343" s="234"/>
      <c r="H343" s="237">
        <v>80</v>
      </c>
      <c r="I343" s="238"/>
      <c r="J343" s="234"/>
      <c r="K343" s="234"/>
      <c r="L343" s="239"/>
      <c r="M343" s="240"/>
      <c r="N343" s="241"/>
      <c r="O343" s="241"/>
      <c r="P343" s="241"/>
      <c r="Q343" s="241"/>
      <c r="R343" s="241"/>
      <c r="S343" s="241"/>
      <c r="T343" s="242"/>
      <c r="AT343" s="243" t="s">
        <v>211</v>
      </c>
      <c r="AU343" s="243" t="s">
        <v>84</v>
      </c>
      <c r="AV343" s="14" t="s">
        <v>84</v>
      </c>
      <c r="AW343" s="14" t="s">
        <v>31</v>
      </c>
      <c r="AX343" s="14" t="s">
        <v>75</v>
      </c>
      <c r="AY343" s="243" t="s">
        <v>203</v>
      </c>
    </row>
    <row r="344" spans="1:65" s="2" customFormat="1" ht="21.75" customHeight="1">
      <c r="A344" s="35"/>
      <c r="B344" s="36"/>
      <c r="C344" s="209" t="s">
        <v>8</v>
      </c>
      <c r="D344" s="209" t="s">
        <v>205</v>
      </c>
      <c r="E344" s="210" t="s">
        <v>407</v>
      </c>
      <c r="F344" s="211" t="s">
        <v>408</v>
      </c>
      <c r="G344" s="212" t="s">
        <v>409</v>
      </c>
      <c r="H344" s="213">
        <v>2.8</v>
      </c>
      <c r="I344" s="214"/>
      <c r="J344" s="215">
        <f>ROUND(I344*H344,2)</f>
        <v>0</v>
      </c>
      <c r="K344" s="211" t="s">
        <v>218</v>
      </c>
      <c r="L344" s="40"/>
      <c r="M344" s="216" t="s">
        <v>1</v>
      </c>
      <c r="N344" s="217" t="s">
        <v>40</v>
      </c>
      <c r="O344" s="72"/>
      <c r="P344" s="218">
        <f>O344*H344</f>
        <v>0</v>
      </c>
      <c r="Q344" s="218">
        <v>1.7090000000000001E-2</v>
      </c>
      <c r="R344" s="218">
        <f>Q344*H344</f>
        <v>4.7851999999999999E-2</v>
      </c>
      <c r="S344" s="218">
        <v>0</v>
      </c>
      <c r="T344" s="219">
        <f>S344*H344</f>
        <v>0</v>
      </c>
      <c r="U344" s="35"/>
      <c r="V344" s="35"/>
      <c r="W344" s="35"/>
      <c r="X344" s="35"/>
      <c r="Y344" s="35"/>
      <c r="Z344" s="35"/>
      <c r="AA344" s="35"/>
      <c r="AB344" s="35"/>
      <c r="AC344" s="35"/>
      <c r="AD344" s="35"/>
      <c r="AE344" s="35"/>
      <c r="AR344" s="220" t="s">
        <v>209</v>
      </c>
      <c r="AT344" s="220" t="s">
        <v>205</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209</v>
      </c>
      <c r="BM344" s="220" t="s">
        <v>410</v>
      </c>
    </row>
    <row r="345" spans="1:65" s="2" customFormat="1" ht="58.5">
      <c r="A345" s="35"/>
      <c r="B345" s="36"/>
      <c r="C345" s="37"/>
      <c r="D345" s="224" t="s">
        <v>355</v>
      </c>
      <c r="E345" s="37"/>
      <c r="F345" s="244" t="s">
        <v>411</v>
      </c>
      <c r="G345" s="37"/>
      <c r="H345" s="37"/>
      <c r="I345" s="123"/>
      <c r="J345" s="37"/>
      <c r="K345" s="37"/>
      <c r="L345" s="40"/>
      <c r="M345" s="245"/>
      <c r="N345" s="246"/>
      <c r="O345" s="72"/>
      <c r="P345" s="72"/>
      <c r="Q345" s="72"/>
      <c r="R345" s="72"/>
      <c r="S345" s="72"/>
      <c r="T345" s="73"/>
      <c r="U345" s="35"/>
      <c r="V345" s="35"/>
      <c r="W345" s="35"/>
      <c r="X345" s="35"/>
      <c r="Y345" s="35"/>
      <c r="Z345" s="35"/>
      <c r="AA345" s="35"/>
      <c r="AB345" s="35"/>
      <c r="AC345" s="35"/>
      <c r="AD345" s="35"/>
      <c r="AE345" s="35"/>
      <c r="AT345" s="18" t="s">
        <v>355</v>
      </c>
      <c r="AU345" s="18" t="s">
        <v>84</v>
      </c>
    </row>
    <row r="346" spans="1:65" s="2" customFormat="1" ht="16.5" customHeight="1">
      <c r="A346" s="35"/>
      <c r="B346" s="36"/>
      <c r="C346" s="247" t="s">
        <v>412</v>
      </c>
      <c r="D346" s="247" t="s">
        <v>413</v>
      </c>
      <c r="E346" s="248" t="s">
        <v>414</v>
      </c>
      <c r="F346" s="249" t="s">
        <v>415</v>
      </c>
      <c r="G346" s="250" t="s">
        <v>409</v>
      </c>
      <c r="H346" s="251">
        <v>2.8</v>
      </c>
      <c r="I346" s="252"/>
      <c r="J346" s="253">
        <f>ROUND(I346*H346,2)</f>
        <v>0</v>
      </c>
      <c r="K346" s="249" t="s">
        <v>218</v>
      </c>
      <c r="L346" s="254"/>
      <c r="M346" s="255" t="s">
        <v>1</v>
      </c>
      <c r="N346" s="256" t="s">
        <v>40</v>
      </c>
      <c r="O346" s="72"/>
      <c r="P346" s="218">
        <f>O346*H346</f>
        <v>0</v>
      </c>
      <c r="Q346" s="218">
        <v>1</v>
      </c>
      <c r="R346" s="218">
        <f>Q346*H346</f>
        <v>2.8</v>
      </c>
      <c r="S346" s="218">
        <v>0</v>
      </c>
      <c r="T346" s="219">
        <f>S346*H346</f>
        <v>0</v>
      </c>
      <c r="U346" s="35"/>
      <c r="V346" s="35"/>
      <c r="W346" s="35"/>
      <c r="X346" s="35"/>
      <c r="Y346" s="35"/>
      <c r="Z346" s="35"/>
      <c r="AA346" s="35"/>
      <c r="AB346" s="35"/>
      <c r="AC346" s="35"/>
      <c r="AD346" s="35"/>
      <c r="AE346" s="35"/>
      <c r="AR346" s="220" t="s">
        <v>361</v>
      </c>
      <c r="AT346" s="220" t="s">
        <v>413</v>
      </c>
      <c r="AU346" s="220" t="s">
        <v>84</v>
      </c>
      <c r="AY346" s="18" t="s">
        <v>203</v>
      </c>
      <c r="BE346" s="221">
        <f>IF(N346="základní",J346,0)</f>
        <v>0</v>
      </c>
      <c r="BF346" s="221">
        <f>IF(N346="snížená",J346,0)</f>
        <v>0</v>
      </c>
      <c r="BG346" s="221">
        <f>IF(N346="zákl. přenesená",J346,0)</f>
        <v>0</v>
      </c>
      <c r="BH346" s="221">
        <f>IF(N346="sníž. přenesená",J346,0)</f>
        <v>0</v>
      </c>
      <c r="BI346" s="221">
        <f>IF(N346="nulová",J346,0)</f>
        <v>0</v>
      </c>
      <c r="BJ346" s="18" t="s">
        <v>82</v>
      </c>
      <c r="BK346" s="221">
        <f>ROUND(I346*H346,2)</f>
        <v>0</v>
      </c>
      <c r="BL346" s="18" t="s">
        <v>209</v>
      </c>
      <c r="BM346" s="220" t="s">
        <v>416</v>
      </c>
    </row>
    <row r="347" spans="1:65" s="13" customFormat="1" ht="22.5">
      <c r="B347" s="222"/>
      <c r="C347" s="223"/>
      <c r="D347" s="224" t="s">
        <v>211</v>
      </c>
      <c r="E347" s="225" t="s">
        <v>1</v>
      </c>
      <c r="F347" s="226" t="s">
        <v>357</v>
      </c>
      <c r="G347" s="223"/>
      <c r="H347" s="225" t="s">
        <v>1</v>
      </c>
      <c r="I347" s="227"/>
      <c r="J347" s="223"/>
      <c r="K347" s="223"/>
      <c r="L347" s="228"/>
      <c r="M347" s="229"/>
      <c r="N347" s="230"/>
      <c r="O347" s="230"/>
      <c r="P347" s="230"/>
      <c r="Q347" s="230"/>
      <c r="R347" s="230"/>
      <c r="S347" s="230"/>
      <c r="T347" s="231"/>
      <c r="AT347" s="232" t="s">
        <v>211</v>
      </c>
      <c r="AU347" s="232" t="s">
        <v>84</v>
      </c>
      <c r="AV347" s="13" t="s">
        <v>82</v>
      </c>
      <c r="AW347" s="13" t="s">
        <v>31</v>
      </c>
      <c r="AX347" s="13" t="s">
        <v>75</v>
      </c>
      <c r="AY347" s="232" t="s">
        <v>203</v>
      </c>
    </row>
    <row r="348" spans="1:65" s="13" customFormat="1" ht="11.25">
      <c r="B348" s="222"/>
      <c r="C348" s="223"/>
      <c r="D348" s="224" t="s">
        <v>211</v>
      </c>
      <c r="E348" s="225" t="s">
        <v>1</v>
      </c>
      <c r="F348" s="226" t="s">
        <v>213</v>
      </c>
      <c r="G348" s="223"/>
      <c r="H348" s="225" t="s">
        <v>1</v>
      </c>
      <c r="I348" s="227"/>
      <c r="J348" s="223"/>
      <c r="K348" s="223"/>
      <c r="L348" s="228"/>
      <c r="M348" s="229"/>
      <c r="N348" s="230"/>
      <c r="O348" s="230"/>
      <c r="P348" s="230"/>
      <c r="Q348" s="230"/>
      <c r="R348" s="230"/>
      <c r="S348" s="230"/>
      <c r="T348" s="231"/>
      <c r="AT348" s="232" t="s">
        <v>211</v>
      </c>
      <c r="AU348" s="232" t="s">
        <v>84</v>
      </c>
      <c r="AV348" s="13" t="s">
        <v>82</v>
      </c>
      <c r="AW348" s="13" t="s">
        <v>31</v>
      </c>
      <c r="AX348" s="13" t="s">
        <v>75</v>
      </c>
      <c r="AY348" s="232" t="s">
        <v>203</v>
      </c>
    </row>
    <row r="349" spans="1:65" s="13" customFormat="1" ht="11.25">
      <c r="B349" s="222"/>
      <c r="C349" s="223"/>
      <c r="D349" s="224" t="s">
        <v>211</v>
      </c>
      <c r="E349" s="225" t="s">
        <v>1</v>
      </c>
      <c r="F349" s="226" t="s">
        <v>417</v>
      </c>
      <c r="G349" s="223"/>
      <c r="H349" s="225" t="s">
        <v>1</v>
      </c>
      <c r="I349" s="227"/>
      <c r="J349" s="223"/>
      <c r="K349" s="223"/>
      <c r="L349" s="228"/>
      <c r="M349" s="229"/>
      <c r="N349" s="230"/>
      <c r="O349" s="230"/>
      <c r="P349" s="230"/>
      <c r="Q349" s="230"/>
      <c r="R349" s="230"/>
      <c r="S349" s="230"/>
      <c r="T349" s="231"/>
      <c r="AT349" s="232" t="s">
        <v>211</v>
      </c>
      <c r="AU349" s="232" t="s">
        <v>84</v>
      </c>
      <c r="AV349" s="13" t="s">
        <v>82</v>
      </c>
      <c r="AW349" s="13" t="s">
        <v>31</v>
      </c>
      <c r="AX349" s="13" t="s">
        <v>75</v>
      </c>
      <c r="AY349" s="232" t="s">
        <v>203</v>
      </c>
    </row>
    <row r="350" spans="1:65" s="13" customFormat="1" ht="11.25">
      <c r="B350" s="222"/>
      <c r="C350" s="223"/>
      <c r="D350" s="224" t="s">
        <v>211</v>
      </c>
      <c r="E350" s="225" t="s">
        <v>1</v>
      </c>
      <c r="F350" s="226" t="s">
        <v>418</v>
      </c>
      <c r="G350" s="223"/>
      <c r="H350" s="225" t="s">
        <v>1</v>
      </c>
      <c r="I350" s="227"/>
      <c r="J350" s="223"/>
      <c r="K350" s="223"/>
      <c r="L350" s="228"/>
      <c r="M350" s="229"/>
      <c r="N350" s="230"/>
      <c r="O350" s="230"/>
      <c r="P350" s="230"/>
      <c r="Q350" s="230"/>
      <c r="R350" s="230"/>
      <c r="S350" s="230"/>
      <c r="T350" s="231"/>
      <c r="AT350" s="232" t="s">
        <v>211</v>
      </c>
      <c r="AU350" s="232" t="s">
        <v>84</v>
      </c>
      <c r="AV350" s="13" t="s">
        <v>82</v>
      </c>
      <c r="AW350" s="13" t="s">
        <v>31</v>
      </c>
      <c r="AX350" s="13" t="s">
        <v>75</v>
      </c>
      <c r="AY350" s="232" t="s">
        <v>203</v>
      </c>
    </row>
    <row r="351" spans="1:65" s="14" customFormat="1" ht="11.25">
      <c r="B351" s="233"/>
      <c r="C351" s="234"/>
      <c r="D351" s="224" t="s">
        <v>211</v>
      </c>
      <c r="E351" s="235" t="s">
        <v>1</v>
      </c>
      <c r="F351" s="236" t="s">
        <v>419</v>
      </c>
      <c r="G351" s="234"/>
      <c r="H351" s="237">
        <v>1.4</v>
      </c>
      <c r="I351" s="238"/>
      <c r="J351" s="234"/>
      <c r="K351" s="234"/>
      <c r="L351" s="239"/>
      <c r="M351" s="240"/>
      <c r="N351" s="241"/>
      <c r="O351" s="241"/>
      <c r="P351" s="241"/>
      <c r="Q351" s="241"/>
      <c r="R351" s="241"/>
      <c r="S351" s="241"/>
      <c r="T351" s="242"/>
      <c r="AT351" s="243" t="s">
        <v>211</v>
      </c>
      <c r="AU351" s="243" t="s">
        <v>84</v>
      </c>
      <c r="AV351" s="14" t="s">
        <v>84</v>
      </c>
      <c r="AW351" s="14" t="s">
        <v>31</v>
      </c>
      <c r="AX351" s="14" t="s">
        <v>75</v>
      </c>
      <c r="AY351" s="243" t="s">
        <v>203</v>
      </c>
    </row>
    <row r="352" spans="1:65" s="13" customFormat="1" ht="11.25">
      <c r="B352" s="222"/>
      <c r="C352" s="223"/>
      <c r="D352" s="224" t="s">
        <v>211</v>
      </c>
      <c r="E352" s="225" t="s">
        <v>1</v>
      </c>
      <c r="F352" s="226" t="s">
        <v>420</v>
      </c>
      <c r="G352" s="223"/>
      <c r="H352" s="225" t="s">
        <v>1</v>
      </c>
      <c r="I352" s="227"/>
      <c r="J352" s="223"/>
      <c r="K352" s="223"/>
      <c r="L352" s="228"/>
      <c r="M352" s="229"/>
      <c r="N352" s="230"/>
      <c r="O352" s="230"/>
      <c r="P352" s="230"/>
      <c r="Q352" s="230"/>
      <c r="R352" s="230"/>
      <c r="S352" s="230"/>
      <c r="T352" s="231"/>
      <c r="AT352" s="232" t="s">
        <v>211</v>
      </c>
      <c r="AU352" s="232" t="s">
        <v>84</v>
      </c>
      <c r="AV352" s="13" t="s">
        <v>82</v>
      </c>
      <c r="AW352" s="13" t="s">
        <v>31</v>
      </c>
      <c r="AX352" s="13" t="s">
        <v>75</v>
      </c>
      <c r="AY352" s="232" t="s">
        <v>203</v>
      </c>
    </row>
    <row r="353" spans="1:65" s="14" customFormat="1" ht="11.25">
      <c r="B353" s="233"/>
      <c r="C353" s="234"/>
      <c r="D353" s="224" t="s">
        <v>211</v>
      </c>
      <c r="E353" s="235" t="s">
        <v>1</v>
      </c>
      <c r="F353" s="236" t="s">
        <v>419</v>
      </c>
      <c r="G353" s="234"/>
      <c r="H353" s="237">
        <v>1.4</v>
      </c>
      <c r="I353" s="238"/>
      <c r="J353" s="234"/>
      <c r="K353" s="234"/>
      <c r="L353" s="239"/>
      <c r="M353" s="240"/>
      <c r="N353" s="241"/>
      <c r="O353" s="241"/>
      <c r="P353" s="241"/>
      <c r="Q353" s="241"/>
      <c r="R353" s="241"/>
      <c r="S353" s="241"/>
      <c r="T353" s="242"/>
      <c r="AT353" s="243" t="s">
        <v>211</v>
      </c>
      <c r="AU353" s="243" t="s">
        <v>84</v>
      </c>
      <c r="AV353" s="14" t="s">
        <v>84</v>
      </c>
      <c r="AW353" s="14" t="s">
        <v>31</v>
      </c>
      <c r="AX353" s="14" t="s">
        <v>75</v>
      </c>
      <c r="AY353" s="243" t="s">
        <v>203</v>
      </c>
    </row>
    <row r="354" spans="1:65" s="2" customFormat="1" ht="21.75" customHeight="1">
      <c r="A354" s="35"/>
      <c r="B354" s="36"/>
      <c r="C354" s="209" t="s">
        <v>421</v>
      </c>
      <c r="D354" s="209" t="s">
        <v>205</v>
      </c>
      <c r="E354" s="210" t="s">
        <v>422</v>
      </c>
      <c r="F354" s="211" t="s">
        <v>423</v>
      </c>
      <c r="G354" s="212" t="s">
        <v>409</v>
      </c>
      <c r="H354" s="213">
        <v>1.4950000000000001</v>
      </c>
      <c r="I354" s="214"/>
      <c r="J354" s="215">
        <f>ROUND(I354*H354,2)</f>
        <v>0</v>
      </c>
      <c r="K354" s="211" t="s">
        <v>218</v>
      </c>
      <c r="L354" s="40"/>
      <c r="M354" s="216" t="s">
        <v>1</v>
      </c>
      <c r="N354" s="217" t="s">
        <v>40</v>
      </c>
      <c r="O354" s="72"/>
      <c r="P354" s="218">
        <f>O354*H354</f>
        <v>0</v>
      </c>
      <c r="Q354" s="218">
        <v>1.0900000000000001</v>
      </c>
      <c r="R354" s="218">
        <f>Q354*H354</f>
        <v>1.6295500000000003</v>
      </c>
      <c r="S354" s="218">
        <v>0</v>
      </c>
      <c r="T354" s="219">
        <f>S354*H354</f>
        <v>0</v>
      </c>
      <c r="U354" s="35"/>
      <c r="V354" s="35"/>
      <c r="W354" s="35"/>
      <c r="X354" s="35"/>
      <c r="Y354" s="35"/>
      <c r="Z354" s="35"/>
      <c r="AA354" s="35"/>
      <c r="AB354" s="35"/>
      <c r="AC354" s="35"/>
      <c r="AD354" s="35"/>
      <c r="AE354" s="35"/>
      <c r="AR354" s="220" t="s">
        <v>209</v>
      </c>
      <c r="AT354" s="220" t="s">
        <v>205</v>
      </c>
      <c r="AU354" s="220" t="s">
        <v>84</v>
      </c>
      <c r="AY354" s="18" t="s">
        <v>203</v>
      </c>
      <c r="BE354" s="221">
        <f>IF(N354="základní",J354,0)</f>
        <v>0</v>
      </c>
      <c r="BF354" s="221">
        <f>IF(N354="snížená",J354,0)</f>
        <v>0</v>
      </c>
      <c r="BG354" s="221">
        <f>IF(N354="zákl. přenesená",J354,0)</f>
        <v>0</v>
      </c>
      <c r="BH354" s="221">
        <f>IF(N354="sníž. přenesená",J354,0)</f>
        <v>0</v>
      </c>
      <c r="BI354" s="221">
        <f>IF(N354="nulová",J354,0)</f>
        <v>0</v>
      </c>
      <c r="BJ354" s="18" t="s">
        <v>82</v>
      </c>
      <c r="BK354" s="221">
        <f>ROUND(I354*H354,2)</f>
        <v>0</v>
      </c>
      <c r="BL354" s="18" t="s">
        <v>209</v>
      </c>
      <c r="BM354" s="220" t="s">
        <v>424</v>
      </c>
    </row>
    <row r="355" spans="1:65" s="13" customFormat="1" ht="22.5">
      <c r="B355" s="222"/>
      <c r="C355" s="223"/>
      <c r="D355" s="224" t="s">
        <v>211</v>
      </c>
      <c r="E355" s="225" t="s">
        <v>1</v>
      </c>
      <c r="F355" s="226" t="s">
        <v>357</v>
      </c>
      <c r="G355" s="223"/>
      <c r="H355" s="225" t="s">
        <v>1</v>
      </c>
      <c r="I355" s="227"/>
      <c r="J355" s="223"/>
      <c r="K355" s="223"/>
      <c r="L355" s="228"/>
      <c r="M355" s="229"/>
      <c r="N355" s="230"/>
      <c r="O355" s="230"/>
      <c r="P355" s="230"/>
      <c r="Q355" s="230"/>
      <c r="R355" s="230"/>
      <c r="S355" s="230"/>
      <c r="T355" s="231"/>
      <c r="AT355" s="232" t="s">
        <v>211</v>
      </c>
      <c r="AU355" s="232" t="s">
        <v>84</v>
      </c>
      <c r="AV355" s="13" t="s">
        <v>82</v>
      </c>
      <c r="AW355" s="13" t="s">
        <v>31</v>
      </c>
      <c r="AX355" s="13" t="s">
        <v>75</v>
      </c>
      <c r="AY355" s="232" t="s">
        <v>203</v>
      </c>
    </row>
    <row r="356" spans="1:65" s="13" customFormat="1" ht="11.25">
      <c r="B356" s="222"/>
      <c r="C356" s="223"/>
      <c r="D356" s="224" t="s">
        <v>211</v>
      </c>
      <c r="E356" s="225" t="s">
        <v>1</v>
      </c>
      <c r="F356" s="226" t="s">
        <v>213</v>
      </c>
      <c r="G356" s="223"/>
      <c r="H356" s="225" t="s">
        <v>1</v>
      </c>
      <c r="I356" s="227"/>
      <c r="J356" s="223"/>
      <c r="K356" s="223"/>
      <c r="L356" s="228"/>
      <c r="M356" s="229"/>
      <c r="N356" s="230"/>
      <c r="O356" s="230"/>
      <c r="P356" s="230"/>
      <c r="Q356" s="230"/>
      <c r="R356" s="230"/>
      <c r="S356" s="230"/>
      <c r="T356" s="231"/>
      <c r="AT356" s="232" t="s">
        <v>211</v>
      </c>
      <c r="AU356" s="232" t="s">
        <v>84</v>
      </c>
      <c r="AV356" s="13" t="s">
        <v>82</v>
      </c>
      <c r="AW356" s="13" t="s">
        <v>31</v>
      </c>
      <c r="AX356" s="13" t="s">
        <v>75</v>
      </c>
      <c r="AY356" s="232" t="s">
        <v>203</v>
      </c>
    </row>
    <row r="357" spans="1:65" s="13" customFormat="1" ht="11.25">
      <c r="B357" s="222"/>
      <c r="C357" s="223"/>
      <c r="D357" s="224" t="s">
        <v>211</v>
      </c>
      <c r="E357" s="225" t="s">
        <v>1</v>
      </c>
      <c r="F357" s="226" t="s">
        <v>425</v>
      </c>
      <c r="G357" s="223"/>
      <c r="H357" s="225" t="s">
        <v>1</v>
      </c>
      <c r="I357" s="227"/>
      <c r="J357" s="223"/>
      <c r="K357" s="223"/>
      <c r="L357" s="228"/>
      <c r="M357" s="229"/>
      <c r="N357" s="230"/>
      <c r="O357" s="230"/>
      <c r="P357" s="230"/>
      <c r="Q357" s="230"/>
      <c r="R357" s="230"/>
      <c r="S357" s="230"/>
      <c r="T357" s="231"/>
      <c r="AT357" s="232" t="s">
        <v>211</v>
      </c>
      <c r="AU357" s="232" t="s">
        <v>84</v>
      </c>
      <c r="AV357" s="13" t="s">
        <v>82</v>
      </c>
      <c r="AW357" s="13" t="s">
        <v>31</v>
      </c>
      <c r="AX357" s="13" t="s">
        <v>75</v>
      </c>
      <c r="AY357" s="232" t="s">
        <v>203</v>
      </c>
    </row>
    <row r="358" spans="1:65" s="14" customFormat="1" ht="11.25">
      <c r="B358" s="233"/>
      <c r="C358" s="234"/>
      <c r="D358" s="224" t="s">
        <v>211</v>
      </c>
      <c r="E358" s="235" t="s">
        <v>1</v>
      </c>
      <c r="F358" s="236" t="s">
        <v>426</v>
      </c>
      <c r="G358" s="234"/>
      <c r="H358" s="237">
        <v>1.3</v>
      </c>
      <c r="I358" s="238"/>
      <c r="J358" s="234"/>
      <c r="K358" s="234"/>
      <c r="L358" s="239"/>
      <c r="M358" s="240"/>
      <c r="N358" s="241"/>
      <c r="O358" s="241"/>
      <c r="P358" s="241"/>
      <c r="Q358" s="241"/>
      <c r="R358" s="241"/>
      <c r="S358" s="241"/>
      <c r="T358" s="242"/>
      <c r="AT358" s="243" t="s">
        <v>211</v>
      </c>
      <c r="AU358" s="243" t="s">
        <v>84</v>
      </c>
      <c r="AV358" s="14" t="s">
        <v>84</v>
      </c>
      <c r="AW358" s="14" t="s">
        <v>31</v>
      </c>
      <c r="AX358" s="14" t="s">
        <v>75</v>
      </c>
      <c r="AY358" s="243" t="s">
        <v>203</v>
      </c>
    </row>
    <row r="359" spans="1:65" s="14" customFormat="1" ht="11.25">
      <c r="B359" s="233"/>
      <c r="C359" s="234"/>
      <c r="D359" s="224" t="s">
        <v>211</v>
      </c>
      <c r="E359" s="234"/>
      <c r="F359" s="236" t="s">
        <v>427</v>
      </c>
      <c r="G359" s="234"/>
      <c r="H359" s="237">
        <v>1.4950000000000001</v>
      </c>
      <c r="I359" s="238"/>
      <c r="J359" s="234"/>
      <c r="K359" s="234"/>
      <c r="L359" s="239"/>
      <c r="M359" s="240"/>
      <c r="N359" s="241"/>
      <c r="O359" s="241"/>
      <c r="P359" s="241"/>
      <c r="Q359" s="241"/>
      <c r="R359" s="241"/>
      <c r="S359" s="241"/>
      <c r="T359" s="242"/>
      <c r="AT359" s="243" t="s">
        <v>211</v>
      </c>
      <c r="AU359" s="243" t="s">
        <v>84</v>
      </c>
      <c r="AV359" s="14" t="s">
        <v>84</v>
      </c>
      <c r="AW359" s="14" t="s">
        <v>4</v>
      </c>
      <c r="AX359" s="14" t="s">
        <v>82</v>
      </c>
      <c r="AY359" s="243" t="s">
        <v>203</v>
      </c>
    </row>
    <row r="360" spans="1:65" s="2" customFormat="1" ht="21.75" customHeight="1">
      <c r="A360" s="35"/>
      <c r="B360" s="36"/>
      <c r="C360" s="209" t="s">
        <v>428</v>
      </c>
      <c r="D360" s="209" t="s">
        <v>205</v>
      </c>
      <c r="E360" s="210" t="s">
        <v>429</v>
      </c>
      <c r="F360" s="211" t="s">
        <v>430</v>
      </c>
      <c r="G360" s="212" t="s">
        <v>240</v>
      </c>
      <c r="H360" s="213">
        <v>29.111999999999998</v>
      </c>
      <c r="I360" s="214"/>
      <c r="J360" s="215">
        <f>ROUND(I360*H360,2)</f>
        <v>0</v>
      </c>
      <c r="K360" s="211" t="s">
        <v>218</v>
      </c>
      <c r="L360" s="40"/>
      <c r="M360" s="216" t="s">
        <v>1</v>
      </c>
      <c r="N360" s="217" t="s">
        <v>40</v>
      </c>
      <c r="O360" s="72"/>
      <c r="P360" s="218">
        <f>O360*H360</f>
        <v>0</v>
      </c>
      <c r="Q360" s="218">
        <v>6.8430000000000005E-2</v>
      </c>
      <c r="R360" s="218">
        <f>Q360*H360</f>
        <v>1.99213416</v>
      </c>
      <c r="S360" s="218">
        <v>0</v>
      </c>
      <c r="T360" s="219">
        <f>S360*H360</f>
        <v>0</v>
      </c>
      <c r="U360" s="35"/>
      <c r="V360" s="35"/>
      <c r="W360" s="35"/>
      <c r="X360" s="35"/>
      <c r="Y360" s="35"/>
      <c r="Z360" s="35"/>
      <c r="AA360" s="35"/>
      <c r="AB360" s="35"/>
      <c r="AC360" s="35"/>
      <c r="AD360" s="35"/>
      <c r="AE360" s="35"/>
      <c r="AR360" s="220" t="s">
        <v>209</v>
      </c>
      <c r="AT360" s="220" t="s">
        <v>205</v>
      </c>
      <c r="AU360" s="220" t="s">
        <v>84</v>
      </c>
      <c r="AY360" s="18" t="s">
        <v>203</v>
      </c>
      <c r="BE360" s="221">
        <f>IF(N360="základní",J360,0)</f>
        <v>0</v>
      </c>
      <c r="BF360" s="221">
        <f>IF(N360="snížená",J360,0)</f>
        <v>0</v>
      </c>
      <c r="BG360" s="221">
        <f>IF(N360="zákl. přenesená",J360,0)</f>
        <v>0</v>
      </c>
      <c r="BH360" s="221">
        <f>IF(N360="sníž. přenesená",J360,0)</f>
        <v>0</v>
      </c>
      <c r="BI360" s="221">
        <f>IF(N360="nulová",J360,0)</f>
        <v>0</v>
      </c>
      <c r="BJ360" s="18" t="s">
        <v>82</v>
      </c>
      <c r="BK360" s="221">
        <f>ROUND(I360*H360,2)</f>
        <v>0</v>
      </c>
      <c r="BL360" s="18" t="s">
        <v>209</v>
      </c>
      <c r="BM360" s="220" t="s">
        <v>431</v>
      </c>
    </row>
    <row r="361" spans="1:65" s="13" customFormat="1" ht="22.5">
      <c r="B361" s="222"/>
      <c r="C361" s="223"/>
      <c r="D361" s="224" t="s">
        <v>211</v>
      </c>
      <c r="E361" s="225" t="s">
        <v>1</v>
      </c>
      <c r="F361" s="226" t="s">
        <v>231</v>
      </c>
      <c r="G361" s="223"/>
      <c r="H361" s="225" t="s">
        <v>1</v>
      </c>
      <c r="I361" s="227"/>
      <c r="J361" s="223"/>
      <c r="K361" s="223"/>
      <c r="L361" s="228"/>
      <c r="M361" s="229"/>
      <c r="N361" s="230"/>
      <c r="O361" s="230"/>
      <c r="P361" s="230"/>
      <c r="Q361" s="230"/>
      <c r="R361" s="230"/>
      <c r="S361" s="230"/>
      <c r="T361" s="231"/>
      <c r="AT361" s="232" t="s">
        <v>211</v>
      </c>
      <c r="AU361" s="232" t="s">
        <v>84</v>
      </c>
      <c r="AV361" s="13" t="s">
        <v>82</v>
      </c>
      <c r="AW361" s="13" t="s">
        <v>31</v>
      </c>
      <c r="AX361" s="13" t="s">
        <v>75</v>
      </c>
      <c r="AY361" s="232" t="s">
        <v>203</v>
      </c>
    </row>
    <row r="362" spans="1:65" s="13" customFormat="1" ht="11.25">
      <c r="B362" s="222"/>
      <c r="C362" s="223"/>
      <c r="D362" s="224" t="s">
        <v>211</v>
      </c>
      <c r="E362" s="225" t="s">
        <v>1</v>
      </c>
      <c r="F362" s="226" t="s">
        <v>213</v>
      </c>
      <c r="G362" s="223"/>
      <c r="H362" s="225" t="s">
        <v>1</v>
      </c>
      <c r="I362" s="227"/>
      <c r="J362" s="223"/>
      <c r="K362" s="223"/>
      <c r="L362" s="228"/>
      <c r="M362" s="229"/>
      <c r="N362" s="230"/>
      <c r="O362" s="230"/>
      <c r="P362" s="230"/>
      <c r="Q362" s="230"/>
      <c r="R362" s="230"/>
      <c r="S362" s="230"/>
      <c r="T362" s="231"/>
      <c r="AT362" s="232" t="s">
        <v>211</v>
      </c>
      <c r="AU362" s="232" t="s">
        <v>84</v>
      </c>
      <c r="AV362" s="13" t="s">
        <v>82</v>
      </c>
      <c r="AW362" s="13" t="s">
        <v>31</v>
      </c>
      <c r="AX362" s="13" t="s">
        <v>75</v>
      </c>
      <c r="AY362" s="232" t="s">
        <v>203</v>
      </c>
    </row>
    <row r="363" spans="1:65" s="14" customFormat="1" ht="11.25">
      <c r="B363" s="233"/>
      <c r="C363" s="234"/>
      <c r="D363" s="224" t="s">
        <v>211</v>
      </c>
      <c r="E363" s="235" t="s">
        <v>1</v>
      </c>
      <c r="F363" s="236" t="s">
        <v>432</v>
      </c>
      <c r="G363" s="234"/>
      <c r="H363" s="237">
        <v>14.555999999999999</v>
      </c>
      <c r="I363" s="238"/>
      <c r="J363" s="234"/>
      <c r="K363" s="234"/>
      <c r="L363" s="239"/>
      <c r="M363" s="240"/>
      <c r="N363" s="241"/>
      <c r="O363" s="241"/>
      <c r="P363" s="241"/>
      <c r="Q363" s="241"/>
      <c r="R363" s="241"/>
      <c r="S363" s="241"/>
      <c r="T363" s="242"/>
      <c r="AT363" s="243" t="s">
        <v>211</v>
      </c>
      <c r="AU363" s="243" t="s">
        <v>84</v>
      </c>
      <c r="AV363" s="14" t="s">
        <v>84</v>
      </c>
      <c r="AW363" s="14" t="s">
        <v>31</v>
      </c>
      <c r="AX363" s="14" t="s">
        <v>75</v>
      </c>
      <c r="AY363" s="243" t="s">
        <v>203</v>
      </c>
    </row>
    <row r="364" spans="1:65" s="14" customFormat="1" ht="11.25">
      <c r="B364" s="233"/>
      <c r="C364" s="234"/>
      <c r="D364" s="224" t="s">
        <v>211</v>
      </c>
      <c r="E364" s="235" t="s">
        <v>1</v>
      </c>
      <c r="F364" s="236" t="s">
        <v>433</v>
      </c>
      <c r="G364" s="234"/>
      <c r="H364" s="237">
        <v>14.555999999999999</v>
      </c>
      <c r="I364" s="238"/>
      <c r="J364" s="234"/>
      <c r="K364" s="234"/>
      <c r="L364" s="239"/>
      <c r="M364" s="240"/>
      <c r="N364" s="241"/>
      <c r="O364" s="241"/>
      <c r="P364" s="241"/>
      <c r="Q364" s="241"/>
      <c r="R364" s="241"/>
      <c r="S364" s="241"/>
      <c r="T364" s="242"/>
      <c r="AT364" s="243" t="s">
        <v>211</v>
      </c>
      <c r="AU364" s="243" t="s">
        <v>84</v>
      </c>
      <c r="AV364" s="14" t="s">
        <v>84</v>
      </c>
      <c r="AW364" s="14" t="s">
        <v>31</v>
      </c>
      <c r="AX364" s="14" t="s">
        <v>75</v>
      </c>
      <c r="AY364" s="243" t="s">
        <v>203</v>
      </c>
    </row>
    <row r="365" spans="1:65" s="2" customFormat="1" ht="21.75" customHeight="1">
      <c r="A365" s="35"/>
      <c r="B365" s="36"/>
      <c r="C365" s="209" t="s">
        <v>434</v>
      </c>
      <c r="D365" s="209" t="s">
        <v>205</v>
      </c>
      <c r="E365" s="210" t="s">
        <v>435</v>
      </c>
      <c r="F365" s="211" t="s">
        <v>436</v>
      </c>
      <c r="G365" s="212" t="s">
        <v>240</v>
      </c>
      <c r="H365" s="213">
        <v>1743.817</v>
      </c>
      <c r="I365" s="214"/>
      <c r="J365" s="215">
        <f>ROUND(I365*H365,2)</f>
        <v>0</v>
      </c>
      <c r="K365" s="211" t="s">
        <v>218</v>
      </c>
      <c r="L365" s="40"/>
      <c r="M365" s="216" t="s">
        <v>1</v>
      </c>
      <c r="N365" s="217" t="s">
        <v>40</v>
      </c>
      <c r="O365" s="72"/>
      <c r="P365" s="218">
        <f>O365*H365</f>
        <v>0</v>
      </c>
      <c r="Q365" s="218">
        <v>8.7309999999999999E-2</v>
      </c>
      <c r="R365" s="218">
        <f>Q365*H365</f>
        <v>152.25266227</v>
      </c>
      <c r="S365" s="218">
        <v>0</v>
      </c>
      <c r="T365" s="219">
        <f>S365*H365</f>
        <v>0</v>
      </c>
      <c r="U365" s="35"/>
      <c r="V365" s="35"/>
      <c r="W365" s="35"/>
      <c r="X365" s="35"/>
      <c r="Y365" s="35"/>
      <c r="Z365" s="35"/>
      <c r="AA365" s="35"/>
      <c r="AB365" s="35"/>
      <c r="AC365" s="35"/>
      <c r="AD365" s="35"/>
      <c r="AE365" s="35"/>
      <c r="AR365" s="220" t="s">
        <v>209</v>
      </c>
      <c r="AT365" s="220" t="s">
        <v>205</v>
      </c>
      <c r="AU365" s="220" t="s">
        <v>84</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209</v>
      </c>
      <c r="BM365" s="220" t="s">
        <v>437</v>
      </c>
    </row>
    <row r="366" spans="1:65" s="13" customFormat="1" ht="22.5">
      <c r="B366" s="222"/>
      <c r="C366" s="223"/>
      <c r="D366" s="224" t="s">
        <v>211</v>
      </c>
      <c r="E366" s="225" t="s">
        <v>1</v>
      </c>
      <c r="F366" s="226" t="s">
        <v>231</v>
      </c>
      <c r="G366" s="223"/>
      <c r="H366" s="225" t="s">
        <v>1</v>
      </c>
      <c r="I366" s="227"/>
      <c r="J366" s="223"/>
      <c r="K366" s="223"/>
      <c r="L366" s="228"/>
      <c r="M366" s="229"/>
      <c r="N366" s="230"/>
      <c r="O366" s="230"/>
      <c r="P366" s="230"/>
      <c r="Q366" s="230"/>
      <c r="R366" s="230"/>
      <c r="S366" s="230"/>
      <c r="T366" s="231"/>
      <c r="AT366" s="232" t="s">
        <v>211</v>
      </c>
      <c r="AU366" s="232" t="s">
        <v>84</v>
      </c>
      <c r="AV366" s="13" t="s">
        <v>82</v>
      </c>
      <c r="AW366" s="13" t="s">
        <v>31</v>
      </c>
      <c r="AX366" s="13" t="s">
        <v>75</v>
      </c>
      <c r="AY366" s="232" t="s">
        <v>203</v>
      </c>
    </row>
    <row r="367" spans="1:65" s="13" customFormat="1" ht="11.25">
      <c r="B367" s="222"/>
      <c r="C367" s="223"/>
      <c r="D367" s="224" t="s">
        <v>211</v>
      </c>
      <c r="E367" s="225" t="s">
        <v>1</v>
      </c>
      <c r="F367" s="226" t="s">
        <v>213</v>
      </c>
      <c r="G367" s="223"/>
      <c r="H367" s="225" t="s">
        <v>1</v>
      </c>
      <c r="I367" s="227"/>
      <c r="J367" s="223"/>
      <c r="K367" s="223"/>
      <c r="L367" s="228"/>
      <c r="M367" s="229"/>
      <c r="N367" s="230"/>
      <c r="O367" s="230"/>
      <c r="P367" s="230"/>
      <c r="Q367" s="230"/>
      <c r="R367" s="230"/>
      <c r="S367" s="230"/>
      <c r="T367" s="231"/>
      <c r="AT367" s="232" t="s">
        <v>211</v>
      </c>
      <c r="AU367" s="232" t="s">
        <v>84</v>
      </c>
      <c r="AV367" s="13" t="s">
        <v>82</v>
      </c>
      <c r="AW367" s="13" t="s">
        <v>31</v>
      </c>
      <c r="AX367" s="13" t="s">
        <v>75</v>
      </c>
      <c r="AY367" s="232" t="s">
        <v>203</v>
      </c>
    </row>
    <row r="368" spans="1:65" s="13" customFormat="1" ht="11.25">
      <c r="B368" s="222"/>
      <c r="C368" s="223"/>
      <c r="D368" s="224" t="s">
        <v>211</v>
      </c>
      <c r="E368" s="225" t="s">
        <v>1</v>
      </c>
      <c r="F368" s="226" t="s">
        <v>438</v>
      </c>
      <c r="G368" s="223"/>
      <c r="H368" s="225" t="s">
        <v>1</v>
      </c>
      <c r="I368" s="227"/>
      <c r="J368" s="223"/>
      <c r="K368" s="223"/>
      <c r="L368" s="228"/>
      <c r="M368" s="229"/>
      <c r="N368" s="230"/>
      <c r="O368" s="230"/>
      <c r="P368" s="230"/>
      <c r="Q368" s="230"/>
      <c r="R368" s="230"/>
      <c r="S368" s="230"/>
      <c r="T368" s="231"/>
      <c r="AT368" s="232" t="s">
        <v>211</v>
      </c>
      <c r="AU368" s="232" t="s">
        <v>84</v>
      </c>
      <c r="AV368" s="13" t="s">
        <v>82</v>
      </c>
      <c r="AW368" s="13" t="s">
        <v>31</v>
      </c>
      <c r="AX368" s="13" t="s">
        <v>75</v>
      </c>
      <c r="AY368" s="232" t="s">
        <v>203</v>
      </c>
    </row>
    <row r="369" spans="2:51" s="14" customFormat="1" ht="11.25">
      <c r="B369" s="233"/>
      <c r="C369" s="234"/>
      <c r="D369" s="224" t="s">
        <v>211</v>
      </c>
      <c r="E369" s="235" t="s">
        <v>1</v>
      </c>
      <c r="F369" s="236" t="s">
        <v>439</v>
      </c>
      <c r="G369" s="234"/>
      <c r="H369" s="237">
        <v>16.132999999999999</v>
      </c>
      <c r="I369" s="238"/>
      <c r="J369" s="234"/>
      <c r="K369" s="234"/>
      <c r="L369" s="239"/>
      <c r="M369" s="240"/>
      <c r="N369" s="241"/>
      <c r="O369" s="241"/>
      <c r="P369" s="241"/>
      <c r="Q369" s="241"/>
      <c r="R369" s="241"/>
      <c r="S369" s="241"/>
      <c r="T369" s="242"/>
      <c r="AT369" s="243" t="s">
        <v>211</v>
      </c>
      <c r="AU369" s="243" t="s">
        <v>84</v>
      </c>
      <c r="AV369" s="14" t="s">
        <v>84</v>
      </c>
      <c r="AW369" s="14" t="s">
        <v>31</v>
      </c>
      <c r="AX369" s="14" t="s">
        <v>75</v>
      </c>
      <c r="AY369" s="243" t="s">
        <v>203</v>
      </c>
    </row>
    <row r="370" spans="2:51" s="14" customFormat="1" ht="11.25">
      <c r="B370" s="233"/>
      <c r="C370" s="234"/>
      <c r="D370" s="224" t="s">
        <v>211</v>
      </c>
      <c r="E370" s="235" t="s">
        <v>1</v>
      </c>
      <c r="F370" s="236" t="s">
        <v>440</v>
      </c>
      <c r="G370" s="234"/>
      <c r="H370" s="237">
        <v>27.571000000000002</v>
      </c>
      <c r="I370" s="238"/>
      <c r="J370" s="234"/>
      <c r="K370" s="234"/>
      <c r="L370" s="239"/>
      <c r="M370" s="240"/>
      <c r="N370" s="241"/>
      <c r="O370" s="241"/>
      <c r="P370" s="241"/>
      <c r="Q370" s="241"/>
      <c r="R370" s="241"/>
      <c r="S370" s="241"/>
      <c r="T370" s="242"/>
      <c r="AT370" s="243" t="s">
        <v>211</v>
      </c>
      <c r="AU370" s="243" t="s">
        <v>84</v>
      </c>
      <c r="AV370" s="14" t="s">
        <v>84</v>
      </c>
      <c r="AW370" s="14" t="s">
        <v>31</v>
      </c>
      <c r="AX370" s="14" t="s">
        <v>75</v>
      </c>
      <c r="AY370" s="243" t="s">
        <v>203</v>
      </c>
    </row>
    <row r="371" spans="2:51" s="14" customFormat="1" ht="11.25">
      <c r="B371" s="233"/>
      <c r="C371" s="234"/>
      <c r="D371" s="224" t="s">
        <v>211</v>
      </c>
      <c r="E371" s="235" t="s">
        <v>1</v>
      </c>
      <c r="F371" s="236" t="s">
        <v>441</v>
      </c>
      <c r="G371" s="234"/>
      <c r="H371" s="237">
        <v>26.968</v>
      </c>
      <c r="I371" s="238"/>
      <c r="J371" s="234"/>
      <c r="K371" s="234"/>
      <c r="L371" s="239"/>
      <c r="M371" s="240"/>
      <c r="N371" s="241"/>
      <c r="O371" s="241"/>
      <c r="P371" s="241"/>
      <c r="Q371" s="241"/>
      <c r="R371" s="241"/>
      <c r="S371" s="241"/>
      <c r="T371" s="242"/>
      <c r="AT371" s="243" t="s">
        <v>211</v>
      </c>
      <c r="AU371" s="243" t="s">
        <v>84</v>
      </c>
      <c r="AV371" s="14" t="s">
        <v>84</v>
      </c>
      <c r="AW371" s="14" t="s">
        <v>31</v>
      </c>
      <c r="AX371" s="14" t="s">
        <v>75</v>
      </c>
      <c r="AY371" s="243" t="s">
        <v>203</v>
      </c>
    </row>
    <row r="372" spans="2:51" s="14" customFormat="1" ht="22.5">
      <c r="B372" s="233"/>
      <c r="C372" s="234"/>
      <c r="D372" s="224" t="s">
        <v>211</v>
      </c>
      <c r="E372" s="235" t="s">
        <v>1</v>
      </c>
      <c r="F372" s="236" t="s">
        <v>442</v>
      </c>
      <c r="G372" s="234"/>
      <c r="H372" s="237">
        <v>51.05</v>
      </c>
      <c r="I372" s="238"/>
      <c r="J372" s="234"/>
      <c r="K372" s="234"/>
      <c r="L372" s="239"/>
      <c r="M372" s="240"/>
      <c r="N372" s="241"/>
      <c r="O372" s="241"/>
      <c r="P372" s="241"/>
      <c r="Q372" s="241"/>
      <c r="R372" s="241"/>
      <c r="S372" s="241"/>
      <c r="T372" s="242"/>
      <c r="AT372" s="243" t="s">
        <v>211</v>
      </c>
      <c r="AU372" s="243" t="s">
        <v>84</v>
      </c>
      <c r="AV372" s="14" t="s">
        <v>84</v>
      </c>
      <c r="AW372" s="14" t="s">
        <v>31</v>
      </c>
      <c r="AX372" s="14" t="s">
        <v>75</v>
      </c>
      <c r="AY372" s="243" t="s">
        <v>203</v>
      </c>
    </row>
    <row r="373" spans="2:51" s="14" customFormat="1" ht="11.25">
      <c r="B373" s="233"/>
      <c r="C373" s="234"/>
      <c r="D373" s="224" t="s">
        <v>211</v>
      </c>
      <c r="E373" s="235" t="s">
        <v>1</v>
      </c>
      <c r="F373" s="236" t="s">
        <v>443</v>
      </c>
      <c r="G373" s="234"/>
      <c r="H373" s="237">
        <v>18.233000000000001</v>
      </c>
      <c r="I373" s="238"/>
      <c r="J373" s="234"/>
      <c r="K373" s="234"/>
      <c r="L373" s="239"/>
      <c r="M373" s="240"/>
      <c r="N373" s="241"/>
      <c r="O373" s="241"/>
      <c r="P373" s="241"/>
      <c r="Q373" s="241"/>
      <c r="R373" s="241"/>
      <c r="S373" s="241"/>
      <c r="T373" s="242"/>
      <c r="AT373" s="243" t="s">
        <v>211</v>
      </c>
      <c r="AU373" s="243" t="s">
        <v>84</v>
      </c>
      <c r="AV373" s="14" t="s">
        <v>84</v>
      </c>
      <c r="AW373" s="14" t="s">
        <v>31</v>
      </c>
      <c r="AX373" s="14" t="s">
        <v>75</v>
      </c>
      <c r="AY373" s="243" t="s">
        <v>203</v>
      </c>
    </row>
    <row r="374" spans="2:51" s="14" customFormat="1" ht="11.25">
      <c r="B374" s="233"/>
      <c r="C374" s="234"/>
      <c r="D374" s="224" t="s">
        <v>211</v>
      </c>
      <c r="E374" s="235" t="s">
        <v>1</v>
      </c>
      <c r="F374" s="236" t="s">
        <v>444</v>
      </c>
      <c r="G374" s="234"/>
      <c r="H374" s="237">
        <v>16.997</v>
      </c>
      <c r="I374" s="238"/>
      <c r="J374" s="234"/>
      <c r="K374" s="234"/>
      <c r="L374" s="239"/>
      <c r="M374" s="240"/>
      <c r="N374" s="241"/>
      <c r="O374" s="241"/>
      <c r="P374" s="241"/>
      <c r="Q374" s="241"/>
      <c r="R374" s="241"/>
      <c r="S374" s="241"/>
      <c r="T374" s="242"/>
      <c r="AT374" s="243" t="s">
        <v>211</v>
      </c>
      <c r="AU374" s="243" t="s">
        <v>84</v>
      </c>
      <c r="AV374" s="14" t="s">
        <v>84</v>
      </c>
      <c r="AW374" s="14" t="s">
        <v>31</v>
      </c>
      <c r="AX374" s="14" t="s">
        <v>75</v>
      </c>
      <c r="AY374" s="243" t="s">
        <v>203</v>
      </c>
    </row>
    <row r="375" spans="2:51" s="14" customFormat="1" ht="11.25">
      <c r="B375" s="233"/>
      <c r="C375" s="234"/>
      <c r="D375" s="224" t="s">
        <v>211</v>
      </c>
      <c r="E375" s="235" t="s">
        <v>1</v>
      </c>
      <c r="F375" s="236" t="s">
        <v>445</v>
      </c>
      <c r="G375" s="234"/>
      <c r="H375" s="237">
        <v>4.0250000000000004</v>
      </c>
      <c r="I375" s="238"/>
      <c r="J375" s="234"/>
      <c r="K375" s="234"/>
      <c r="L375" s="239"/>
      <c r="M375" s="240"/>
      <c r="N375" s="241"/>
      <c r="O375" s="241"/>
      <c r="P375" s="241"/>
      <c r="Q375" s="241"/>
      <c r="R375" s="241"/>
      <c r="S375" s="241"/>
      <c r="T375" s="242"/>
      <c r="AT375" s="243" t="s">
        <v>211</v>
      </c>
      <c r="AU375" s="243" t="s">
        <v>84</v>
      </c>
      <c r="AV375" s="14" t="s">
        <v>84</v>
      </c>
      <c r="AW375" s="14" t="s">
        <v>31</v>
      </c>
      <c r="AX375" s="14" t="s">
        <v>75</v>
      </c>
      <c r="AY375" s="243" t="s">
        <v>203</v>
      </c>
    </row>
    <row r="376" spans="2:51" s="14" customFormat="1" ht="11.25">
      <c r="B376" s="233"/>
      <c r="C376" s="234"/>
      <c r="D376" s="224" t="s">
        <v>211</v>
      </c>
      <c r="E376" s="235" t="s">
        <v>1</v>
      </c>
      <c r="F376" s="236" t="s">
        <v>446</v>
      </c>
      <c r="G376" s="234"/>
      <c r="H376" s="237">
        <v>4.0250000000000004</v>
      </c>
      <c r="I376" s="238"/>
      <c r="J376" s="234"/>
      <c r="K376" s="234"/>
      <c r="L376" s="239"/>
      <c r="M376" s="240"/>
      <c r="N376" s="241"/>
      <c r="O376" s="241"/>
      <c r="P376" s="241"/>
      <c r="Q376" s="241"/>
      <c r="R376" s="241"/>
      <c r="S376" s="241"/>
      <c r="T376" s="242"/>
      <c r="AT376" s="243" t="s">
        <v>211</v>
      </c>
      <c r="AU376" s="243" t="s">
        <v>84</v>
      </c>
      <c r="AV376" s="14" t="s">
        <v>84</v>
      </c>
      <c r="AW376" s="14" t="s">
        <v>31</v>
      </c>
      <c r="AX376" s="14" t="s">
        <v>75</v>
      </c>
      <c r="AY376" s="243" t="s">
        <v>203</v>
      </c>
    </row>
    <row r="377" spans="2:51" s="13" customFormat="1" ht="11.25">
      <c r="B377" s="222"/>
      <c r="C377" s="223"/>
      <c r="D377" s="224" t="s">
        <v>211</v>
      </c>
      <c r="E377" s="225" t="s">
        <v>1</v>
      </c>
      <c r="F377" s="226" t="s">
        <v>213</v>
      </c>
      <c r="G377" s="223"/>
      <c r="H377" s="225" t="s">
        <v>1</v>
      </c>
      <c r="I377" s="227"/>
      <c r="J377" s="223"/>
      <c r="K377" s="223"/>
      <c r="L377" s="228"/>
      <c r="M377" s="229"/>
      <c r="N377" s="230"/>
      <c r="O377" s="230"/>
      <c r="P377" s="230"/>
      <c r="Q377" s="230"/>
      <c r="R377" s="230"/>
      <c r="S377" s="230"/>
      <c r="T377" s="231"/>
      <c r="AT377" s="232" t="s">
        <v>211</v>
      </c>
      <c r="AU377" s="232" t="s">
        <v>84</v>
      </c>
      <c r="AV377" s="13" t="s">
        <v>82</v>
      </c>
      <c r="AW377" s="13" t="s">
        <v>31</v>
      </c>
      <c r="AX377" s="13" t="s">
        <v>75</v>
      </c>
      <c r="AY377" s="232" t="s">
        <v>203</v>
      </c>
    </row>
    <row r="378" spans="2:51" s="13" customFormat="1" ht="11.25">
      <c r="B378" s="222"/>
      <c r="C378" s="223"/>
      <c r="D378" s="224" t="s">
        <v>211</v>
      </c>
      <c r="E378" s="225" t="s">
        <v>1</v>
      </c>
      <c r="F378" s="226" t="s">
        <v>447</v>
      </c>
      <c r="G378" s="223"/>
      <c r="H378" s="225" t="s">
        <v>1</v>
      </c>
      <c r="I378" s="227"/>
      <c r="J378" s="223"/>
      <c r="K378" s="223"/>
      <c r="L378" s="228"/>
      <c r="M378" s="229"/>
      <c r="N378" s="230"/>
      <c r="O378" s="230"/>
      <c r="P378" s="230"/>
      <c r="Q378" s="230"/>
      <c r="R378" s="230"/>
      <c r="S378" s="230"/>
      <c r="T378" s="231"/>
      <c r="AT378" s="232" t="s">
        <v>211</v>
      </c>
      <c r="AU378" s="232" t="s">
        <v>84</v>
      </c>
      <c r="AV378" s="13" t="s">
        <v>82</v>
      </c>
      <c r="AW378" s="13" t="s">
        <v>31</v>
      </c>
      <c r="AX378" s="13" t="s">
        <v>75</v>
      </c>
      <c r="AY378" s="232" t="s">
        <v>203</v>
      </c>
    </row>
    <row r="379" spans="2:51" s="14" customFormat="1" ht="11.25">
      <c r="B379" s="233"/>
      <c r="C379" s="234"/>
      <c r="D379" s="224" t="s">
        <v>211</v>
      </c>
      <c r="E379" s="235" t="s">
        <v>1</v>
      </c>
      <c r="F379" s="236" t="s">
        <v>448</v>
      </c>
      <c r="G379" s="234"/>
      <c r="H379" s="237">
        <v>6.758</v>
      </c>
      <c r="I379" s="238"/>
      <c r="J379" s="234"/>
      <c r="K379" s="234"/>
      <c r="L379" s="239"/>
      <c r="M379" s="240"/>
      <c r="N379" s="241"/>
      <c r="O379" s="241"/>
      <c r="P379" s="241"/>
      <c r="Q379" s="241"/>
      <c r="R379" s="241"/>
      <c r="S379" s="241"/>
      <c r="T379" s="242"/>
      <c r="AT379" s="243" t="s">
        <v>211</v>
      </c>
      <c r="AU379" s="243" t="s">
        <v>84</v>
      </c>
      <c r="AV379" s="14" t="s">
        <v>84</v>
      </c>
      <c r="AW379" s="14" t="s">
        <v>31</v>
      </c>
      <c r="AX379" s="14" t="s">
        <v>75</v>
      </c>
      <c r="AY379" s="243" t="s">
        <v>203</v>
      </c>
    </row>
    <row r="380" spans="2:51" s="14" customFormat="1" ht="11.25">
      <c r="B380" s="233"/>
      <c r="C380" s="234"/>
      <c r="D380" s="224" t="s">
        <v>211</v>
      </c>
      <c r="E380" s="235" t="s">
        <v>1</v>
      </c>
      <c r="F380" s="236" t="s">
        <v>449</v>
      </c>
      <c r="G380" s="234"/>
      <c r="H380" s="237">
        <v>1.5409999999999999</v>
      </c>
      <c r="I380" s="238"/>
      <c r="J380" s="234"/>
      <c r="K380" s="234"/>
      <c r="L380" s="239"/>
      <c r="M380" s="240"/>
      <c r="N380" s="241"/>
      <c r="O380" s="241"/>
      <c r="P380" s="241"/>
      <c r="Q380" s="241"/>
      <c r="R380" s="241"/>
      <c r="S380" s="241"/>
      <c r="T380" s="242"/>
      <c r="AT380" s="243" t="s">
        <v>211</v>
      </c>
      <c r="AU380" s="243" t="s">
        <v>84</v>
      </c>
      <c r="AV380" s="14" t="s">
        <v>84</v>
      </c>
      <c r="AW380" s="14" t="s">
        <v>31</v>
      </c>
      <c r="AX380" s="14" t="s">
        <v>75</v>
      </c>
      <c r="AY380" s="243" t="s">
        <v>203</v>
      </c>
    </row>
    <row r="381" spans="2:51" s="14" customFormat="1" ht="11.25">
      <c r="B381" s="233"/>
      <c r="C381" s="234"/>
      <c r="D381" s="224" t="s">
        <v>211</v>
      </c>
      <c r="E381" s="235" t="s">
        <v>1</v>
      </c>
      <c r="F381" s="236" t="s">
        <v>450</v>
      </c>
      <c r="G381" s="234"/>
      <c r="H381" s="237">
        <v>3.3570000000000002</v>
      </c>
      <c r="I381" s="238"/>
      <c r="J381" s="234"/>
      <c r="K381" s="234"/>
      <c r="L381" s="239"/>
      <c r="M381" s="240"/>
      <c r="N381" s="241"/>
      <c r="O381" s="241"/>
      <c r="P381" s="241"/>
      <c r="Q381" s="241"/>
      <c r="R381" s="241"/>
      <c r="S381" s="241"/>
      <c r="T381" s="242"/>
      <c r="AT381" s="243" t="s">
        <v>211</v>
      </c>
      <c r="AU381" s="243" t="s">
        <v>84</v>
      </c>
      <c r="AV381" s="14" t="s">
        <v>84</v>
      </c>
      <c r="AW381" s="14" t="s">
        <v>31</v>
      </c>
      <c r="AX381" s="14" t="s">
        <v>75</v>
      </c>
      <c r="AY381" s="243" t="s">
        <v>203</v>
      </c>
    </row>
    <row r="382" spans="2:51" s="14" customFormat="1" ht="11.25">
      <c r="B382" s="233"/>
      <c r="C382" s="234"/>
      <c r="D382" s="224" t="s">
        <v>211</v>
      </c>
      <c r="E382" s="235" t="s">
        <v>1</v>
      </c>
      <c r="F382" s="236" t="s">
        <v>451</v>
      </c>
      <c r="G382" s="234"/>
      <c r="H382" s="237">
        <v>13.369</v>
      </c>
      <c r="I382" s="238"/>
      <c r="J382" s="234"/>
      <c r="K382" s="234"/>
      <c r="L382" s="239"/>
      <c r="M382" s="240"/>
      <c r="N382" s="241"/>
      <c r="O382" s="241"/>
      <c r="P382" s="241"/>
      <c r="Q382" s="241"/>
      <c r="R382" s="241"/>
      <c r="S382" s="241"/>
      <c r="T382" s="242"/>
      <c r="AT382" s="243" t="s">
        <v>211</v>
      </c>
      <c r="AU382" s="243" t="s">
        <v>84</v>
      </c>
      <c r="AV382" s="14" t="s">
        <v>84</v>
      </c>
      <c r="AW382" s="14" t="s">
        <v>31</v>
      </c>
      <c r="AX382" s="14" t="s">
        <v>75</v>
      </c>
      <c r="AY382" s="243" t="s">
        <v>203</v>
      </c>
    </row>
    <row r="383" spans="2:51" s="14" customFormat="1" ht="11.25">
      <c r="B383" s="233"/>
      <c r="C383" s="234"/>
      <c r="D383" s="224" t="s">
        <v>211</v>
      </c>
      <c r="E383" s="235" t="s">
        <v>1</v>
      </c>
      <c r="F383" s="236" t="s">
        <v>452</v>
      </c>
      <c r="G383" s="234"/>
      <c r="H383" s="237">
        <v>11.725</v>
      </c>
      <c r="I383" s="238"/>
      <c r="J383" s="234"/>
      <c r="K383" s="234"/>
      <c r="L383" s="239"/>
      <c r="M383" s="240"/>
      <c r="N383" s="241"/>
      <c r="O383" s="241"/>
      <c r="P383" s="241"/>
      <c r="Q383" s="241"/>
      <c r="R383" s="241"/>
      <c r="S383" s="241"/>
      <c r="T383" s="242"/>
      <c r="AT383" s="243" t="s">
        <v>211</v>
      </c>
      <c r="AU383" s="243" t="s">
        <v>84</v>
      </c>
      <c r="AV383" s="14" t="s">
        <v>84</v>
      </c>
      <c r="AW383" s="14" t="s">
        <v>31</v>
      </c>
      <c r="AX383" s="14" t="s">
        <v>75</v>
      </c>
      <c r="AY383" s="243" t="s">
        <v>203</v>
      </c>
    </row>
    <row r="384" spans="2:51" s="14" customFormat="1" ht="11.25">
      <c r="B384" s="233"/>
      <c r="C384" s="234"/>
      <c r="D384" s="224" t="s">
        <v>211</v>
      </c>
      <c r="E384" s="235" t="s">
        <v>1</v>
      </c>
      <c r="F384" s="236" t="s">
        <v>453</v>
      </c>
      <c r="G384" s="234"/>
      <c r="H384" s="237">
        <v>38.268999999999998</v>
      </c>
      <c r="I384" s="238"/>
      <c r="J384" s="234"/>
      <c r="K384" s="234"/>
      <c r="L384" s="239"/>
      <c r="M384" s="240"/>
      <c r="N384" s="241"/>
      <c r="O384" s="241"/>
      <c r="P384" s="241"/>
      <c r="Q384" s="241"/>
      <c r="R384" s="241"/>
      <c r="S384" s="241"/>
      <c r="T384" s="242"/>
      <c r="AT384" s="243" t="s">
        <v>211</v>
      </c>
      <c r="AU384" s="243" t="s">
        <v>84</v>
      </c>
      <c r="AV384" s="14" t="s">
        <v>84</v>
      </c>
      <c r="AW384" s="14" t="s">
        <v>31</v>
      </c>
      <c r="AX384" s="14" t="s">
        <v>75</v>
      </c>
      <c r="AY384" s="243" t="s">
        <v>203</v>
      </c>
    </row>
    <row r="385" spans="2:51" s="14" customFormat="1" ht="11.25">
      <c r="B385" s="233"/>
      <c r="C385" s="234"/>
      <c r="D385" s="224" t="s">
        <v>211</v>
      </c>
      <c r="E385" s="235" t="s">
        <v>1</v>
      </c>
      <c r="F385" s="236" t="s">
        <v>454</v>
      </c>
      <c r="G385" s="234"/>
      <c r="H385" s="237">
        <v>11.725</v>
      </c>
      <c r="I385" s="238"/>
      <c r="J385" s="234"/>
      <c r="K385" s="234"/>
      <c r="L385" s="239"/>
      <c r="M385" s="240"/>
      <c r="N385" s="241"/>
      <c r="O385" s="241"/>
      <c r="P385" s="241"/>
      <c r="Q385" s="241"/>
      <c r="R385" s="241"/>
      <c r="S385" s="241"/>
      <c r="T385" s="242"/>
      <c r="AT385" s="243" t="s">
        <v>211</v>
      </c>
      <c r="AU385" s="243" t="s">
        <v>84</v>
      </c>
      <c r="AV385" s="14" t="s">
        <v>84</v>
      </c>
      <c r="AW385" s="14" t="s">
        <v>31</v>
      </c>
      <c r="AX385" s="14" t="s">
        <v>75</v>
      </c>
      <c r="AY385" s="243" t="s">
        <v>203</v>
      </c>
    </row>
    <row r="386" spans="2:51" s="14" customFormat="1" ht="11.25">
      <c r="B386" s="233"/>
      <c r="C386" s="234"/>
      <c r="D386" s="224" t="s">
        <v>211</v>
      </c>
      <c r="E386" s="235" t="s">
        <v>1</v>
      </c>
      <c r="F386" s="236" t="s">
        <v>455</v>
      </c>
      <c r="G386" s="234"/>
      <c r="H386" s="237">
        <v>11.725</v>
      </c>
      <c r="I386" s="238"/>
      <c r="J386" s="234"/>
      <c r="K386" s="234"/>
      <c r="L386" s="239"/>
      <c r="M386" s="240"/>
      <c r="N386" s="241"/>
      <c r="O386" s="241"/>
      <c r="P386" s="241"/>
      <c r="Q386" s="241"/>
      <c r="R386" s="241"/>
      <c r="S386" s="241"/>
      <c r="T386" s="242"/>
      <c r="AT386" s="243" t="s">
        <v>211</v>
      </c>
      <c r="AU386" s="243" t="s">
        <v>84</v>
      </c>
      <c r="AV386" s="14" t="s">
        <v>84</v>
      </c>
      <c r="AW386" s="14" t="s">
        <v>31</v>
      </c>
      <c r="AX386" s="14" t="s">
        <v>75</v>
      </c>
      <c r="AY386" s="243" t="s">
        <v>203</v>
      </c>
    </row>
    <row r="387" spans="2:51" s="14" customFormat="1" ht="11.25">
      <c r="B387" s="233"/>
      <c r="C387" s="234"/>
      <c r="D387" s="224" t="s">
        <v>211</v>
      </c>
      <c r="E387" s="235" t="s">
        <v>1</v>
      </c>
      <c r="F387" s="236" t="s">
        <v>456</v>
      </c>
      <c r="G387" s="234"/>
      <c r="H387" s="237">
        <v>11.725</v>
      </c>
      <c r="I387" s="238"/>
      <c r="J387" s="234"/>
      <c r="K387" s="234"/>
      <c r="L387" s="239"/>
      <c r="M387" s="240"/>
      <c r="N387" s="241"/>
      <c r="O387" s="241"/>
      <c r="P387" s="241"/>
      <c r="Q387" s="241"/>
      <c r="R387" s="241"/>
      <c r="S387" s="241"/>
      <c r="T387" s="242"/>
      <c r="AT387" s="243" t="s">
        <v>211</v>
      </c>
      <c r="AU387" s="243" t="s">
        <v>84</v>
      </c>
      <c r="AV387" s="14" t="s">
        <v>84</v>
      </c>
      <c r="AW387" s="14" t="s">
        <v>31</v>
      </c>
      <c r="AX387" s="14" t="s">
        <v>75</v>
      </c>
      <c r="AY387" s="243" t="s">
        <v>203</v>
      </c>
    </row>
    <row r="388" spans="2:51" s="14" customFormat="1" ht="11.25">
      <c r="B388" s="233"/>
      <c r="C388" s="234"/>
      <c r="D388" s="224" t="s">
        <v>211</v>
      </c>
      <c r="E388" s="235" t="s">
        <v>1</v>
      </c>
      <c r="F388" s="236" t="s">
        <v>457</v>
      </c>
      <c r="G388" s="234"/>
      <c r="H388" s="237">
        <v>11.725</v>
      </c>
      <c r="I388" s="238"/>
      <c r="J388" s="234"/>
      <c r="K388" s="234"/>
      <c r="L388" s="239"/>
      <c r="M388" s="240"/>
      <c r="N388" s="241"/>
      <c r="O388" s="241"/>
      <c r="P388" s="241"/>
      <c r="Q388" s="241"/>
      <c r="R388" s="241"/>
      <c r="S388" s="241"/>
      <c r="T388" s="242"/>
      <c r="AT388" s="243" t="s">
        <v>211</v>
      </c>
      <c r="AU388" s="243" t="s">
        <v>84</v>
      </c>
      <c r="AV388" s="14" t="s">
        <v>84</v>
      </c>
      <c r="AW388" s="14" t="s">
        <v>31</v>
      </c>
      <c r="AX388" s="14" t="s">
        <v>75</v>
      </c>
      <c r="AY388" s="243" t="s">
        <v>203</v>
      </c>
    </row>
    <row r="389" spans="2:51" s="14" customFormat="1" ht="11.25">
      <c r="B389" s="233"/>
      <c r="C389" s="234"/>
      <c r="D389" s="224" t="s">
        <v>211</v>
      </c>
      <c r="E389" s="235" t="s">
        <v>1</v>
      </c>
      <c r="F389" s="236" t="s">
        <v>458</v>
      </c>
      <c r="G389" s="234"/>
      <c r="H389" s="237">
        <v>11.725</v>
      </c>
      <c r="I389" s="238"/>
      <c r="J389" s="234"/>
      <c r="K389" s="234"/>
      <c r="L389" s="239"/>
      <c r="M389" s="240"/>
      <c r="N389" s="241"/>
      <c r="O389" s="241"/>
      <c r="P389" s="241"/>
      <c r="Q389" s="241"/>
      <c r="R389" s="241"/>
      <c r="S389" s="241"/>
      <c r="T389" s="242"/>
      <c r="AT389" s="243" t="s">
        <v>211</v>
      </c>
      <c r="AU389" s="243" t="s">
        <v>84</v>
      </c>
      <c r="AV389" s="14" t="s">
        <v>84</v>
      </c>
      <c r="AW389" s="14" t="s">
        <v>31</v>
      </c>
      <c r="AX389" s="14" t="s">
        <v>75</v>
      </c>
      <c r="AY389" s="243" t="s">
        <v>203</v>
      </c>
    </row>
    <row r="390" spans="2:51" s="14" customFormat="1" ht="11.25">
      <c r="B390" s="233"/>
      <c r="C390" s="234"/>
      <c r="D390" s="224" t="s">
        <v>211</v>
      </c>
      <c r="E390" s="235" t="s">
        <v>1</v>
      </c>
      <c r="F390" s="236" t="s">
        <v>459</v>
      </c>
      <c r="G390" s="234"/>
      <c r="H390" s="237">
        <v>13.627000000000001</v>
      </c>
      <c r="I390" s="238"/>
      <c r="J390" s="234"/>
      <c r="K390" s="234"/>
      <c r="L390" s="239"/>
      <c r="M390" s="240"/>
      <c r="N390" s="241"/>
      <c r="O390" s="241"/>
      <c r="P390" s="241"/>
      <c r="Q390" s="241"/>
      <c r="R390" s="241"/>
      <c r="S390" s="241"/>
      <c r="T390" s="242"/>
      <c r="AT390" s="243" t="s">
        <v>211</v>
      </c>
      <c r="AU390" s="243" t="s">
        <v>84</v>
      </c>
      <c r="AV390" s="14" t="s">
        <v>84</v>
      </c>
      <c r="AW390" s="14" t="s">
        <v>31</v>
      </c>
      <c r="AX390" s="14" t="s">
        <v>75</v>
      </c>
      <c r="AY390" s="243" t="s">
        <v>203</v>
      </c>
    </row>
    <row r="391" spans="2:51" s="14" customFormat="1" ht="11.25">
      <c r="B391" s="233"/>
      <c r="C391" s="234"/>
      <c r="D391" s="224" t="s">
        <v>211</v>
      </c>
      <c r="E391" s="235" t="s">
        <v>1</v>
      </c>
      <c r="F391" s="236" t="s">
        <v>460</v>
      </c>
      <c r="G391" s="234"/>
      <c r="H391" s="237">
        <v>11.725</v>
      </c>
      <c r="I391" s="238"/>
      <c r="J391" s="234"/>
      <c r="K391" s="234"/>
      <c r="L391" s="239"/>
      <c r="M391" s="240"/>
      <c r="N391" s="241"/>
      <c r="O391" s="241"/>
      <c r="P391" s="241"/>
      <c r="Q391" s="241"/>
      <c r="R391" s="241"/>
      <c r="S391" s="241"/>
      <c r="T391" s="242"/>
      <c r="AT391" s="243" t="s">
        <v>211</v>
      </c>
      <c r="AU391" s="243" t="s">
        <v>84</v>
      </c>
      <c r="AV391" s="14" t="s">
        <v>84</v>
      </c>
      <c r="AW391" s="14" t="s">
        <v>31</v>
      </c>
      <c r="AX391" s="14" t="s">
        <v>75</v>
      </c>
      <c r="AY391" s="243" t="s">
        <v>203</v>
      </c>
    </row>
    <row r="392" spans="2:51" s="14" customFormat="1" ht="11.25">
      <c r="B392" s="233"/>
      <c r="C392" s="234"/>
      <c r="D392" s="224" t="s">
        <v>211</v>
      </c>
      <c r="E392" s="235" t="s">
        <v>1</v>
      </c>
      <c r="F392" s="236" t="s">
        <v>461</v>
      </c>
      <c r="G392" s="234"/>
      <c r="H392" s="237">
        <v>22.914000000000001</v>
      </c>
      <c r="I392" s="238"/>
      <c r="J392" s="234"/>
      <c r="K392" s="234"/>
      <c r="L392" s="239"/>
      <c r="M392" s="240"/>
      <c r="N392" s="241"/>
      <c r="O392" s="241"/>
      <c r="P392" s="241"/>
      <c r="Q392" s="241"/>
      <c r="R392" s="241"/>
      <c r="S392" s="241"/>
      <c r="T392" s="242"/>
      <c r="AT392" s="243" t="s">
        <v>211</v>
      </c>
      <c r="AU392" s="243" t="s">
        <v>84</v>
      </c>
      <c r="AV392" s="14" t="s">
        <v>84</v>
      </c>
      <c r="AW392" s="14" t="s">
        <v>31</v>
      </c>
      <c r="AX392" s="14" t="s">
        <v>75</v>
      </c>
      <c r="AY392" s="243" t="s">
        <v>203</v>
      </c>
    </row>
    <row r="393" spans="2:51" s="14" customFormat="1" ht="11.25">
      <c r="B393" s="233"/>
      <c r="C393" s="234"/>
      <c r="D393" s="224" t="s">
        <v>211</v>
      </c>
      <c r="E393" s="235" t="s">
        <v>1</v>
      </c>
      <c r="F393" s="236" t="s">
        <v>462</v>
      </c>
      <c r="G393" s="234"/>
      <c r="H393" s="237">
        <v>2.6030000000000002</v>
      </c>
      <c r="I393" s="238"/>
      <c r="J393" s="234"/>
      <c r="K393" s="234"/>
      <c r="L393" s="239"/>
      <c r="M393" s="240"/>
      <c r="N393" s="241"/>
      <c r="O393" s="241"/>
      <c r="P393" s="241"/>
      <c r="Q393" s="241"/>
      <c r="R393" s="241"/>
      <c r="S393" s="241"/>
      <c r="T393" s="242"/>
      <c r="AT393" s="243" t="s">
        <v>211</v>
      </c>
      <c r="AU393" s="243" t="s">
        <v>84</v>
      </c>
      <c r="AV393" s="14" t="s">
        <v>84</v>
      </c>
      <c r="AW393" s="14" t="s">
        <v>31</v>
      </c>
      <c r="AX393" s="14" t="s">
        <v>75</v>
      </c>
      <c r="AY393" s="243" t="s">
        <v>203</v>
      </c>
    </row>
    <row r="394" spans="2:51" s="14" customFormat="1" ht="11.25">
      <c r="B394" s="233"/>
      <c r="C394" s="234"/>
      <c r="D394" s="224" t="s">
        <v>211</v>
      </c>
      <c r="E394" s="235" t="s">
        <v>1</v>
      </c>
      <c r="F394" s="236" t="s">
        <v>463</v>
      </c>
      <c r="G394" s="234"/>
      <c r="H394" s="237">
        <v>29.489000000000001</v>
      </c>
      <c r="I394" s="238"/>
      <c r="J394" s="234"/>
      <c r="K394" s="234"/>
      <c r="L394" s="239"/>
      <c r="M394" s="240"/>
      <c r="N394" s="241"/>
      <c r="O394" s="241"/>
      <c r="P394" s="241"/>
      <c r="Q394" s="241"/>
      <c r="R394" s="241"/>
      <c r="S394" s="241"/>
      <c r="T394" s="242"/>
      <c r="AT394" s="243" t="s">
        <v>211</v>
      </c>
      <c r="AU394" s="243" t="s">
        <v>84</v>
      </c>
      <c r="AV394" s="14" t="s">
        <v>84</v>
      </c>
      <c r="AW394" s="14" t="s">
        <v>31</v>
      </c>
      <c r="AX394" s="14" t="s">
        <v>75</v>
      </c>
      <c r="AY394" s="243" t="s">
        <v>203</v>
      </c>
    </row>
    <row r="395" spans="2:51" s="14" customFormat="1" ht="11.25">
      <c r="B395" s="233"/>
      <c r="C395" s="234"/>
      <c r="D395" s="224" t="s">
        <v>211</v>
      </c>
      <c r="E395" s="235" t="s">
        <v>1</v>
      </c>
      <c r="F395" s="236" t="s">
        <v>464</v>
      </c>
      <c r="G395" s="234"/>
      <c r="H395" s="237">
        <v>11.725</v>
      </c>
      <c r="I395" s="238"/>
      <c r="J395" s="234"/>
      <c r="K395" s="234"/>
      <c r="L395" s="239"/>
      <c r="M395" s="240"/>
      <c r="N395" s="241"/>
      <c r="O395" s="241"/>
      <c r="P395" s="241"/>
      <c r="Q395" s="241"/>
      <c r="R395" s="241"/>
      <c r="S395" s="241"/>
      <c r="T395" s="242"/>
      <c r="AT395" s="243" t="s">
        <v>211</v>
      </c>
      <c r="AU395" s="243" t="s">
        <v>84</v>
      </c>
      <c r="AV395" s="14" t="s">
        <v>84</v>
      </c>
      <c r="AW395" s="14" t="s">
        <v>31</v>
      </c>
      <c r="AX395" s="14" t="s">
        <v>75</v>
      </c>
      <c r="AY395" s="243" t="s">
        <v>203</v>
      </c>
    </row>
    <row r="396" spans="2:51" s="14" customFormat="1" ht="11.25">
      <c r="B396" s="233"/>
      <c r="C396" s="234"/>
      <c r="D396" s="224" t="s">
        <v>211</v>
      </c>
      <c r="E396" s="235" t="s">
        <v>1</v>
      </c>
      <c r="F396" s="236" t="s">
        <v>465</v>
      </c>
      <c r="G396" s="234"/>
      <c r="H396" s="237">
        <v>11.725</v>
      </c>
      <c r="I396" s="238"/>
      <c r="J396" s="234"/>
      <c r="K396" s="234"/>
      <c r="L396" s="239"/>
      <c r="M396" s="240"/>
      <c r="N396" s="241"/>
      <c r="O396" s="241"/>
      <c r="P396" s="241"/>
      <c r="Q396" s="241"/>
      <c r="R396" s="241"/>
      <c r="S396" s="241"/>
      <c r="T396" s="242"/>
      <c r="AT396" s="243" t="s">
        <v>211</v>
      </c>
      <c r="AU396" s="243" t="s">
        <v>84</v>
      </c>
      <c r="AV396" s="14" t="s">
        <v>84</v>
      </c>
      <c r="AW396" s="14" t="s">
        <v>31</v>
      </c>
      <c r="AX396" s="14" t="s">
        <v>75</v>
      </c>
      <c r="AY396" s="243" t="s">
        <v>203</v>
      </c>
    </row>
    <row r="397" spans="2:51" s="14" customFormat="1" ht="11.25">
      <c r="B397" s="233"/>
      <c r="C397" s="234"/>
      <c r="D397" s="224" t="s">
        <v>211</v>
      </c>
      <c r="E397" s="235" t="s">
        <v>1</v>
      </c>
      <c r="F397" s="236" t="s">
        <v>466</v>
      </c>
      <c r="G397" s="234"/>
      <c r="H397" s="237">
        <v>11.725</v>
      </c>
      <c r="I397" s="238"/>
      <c r="J397" s="234"/>
      <c r="K397" s="234"/>
      <c r="L397" s="239"/>
      <c r="M397" s="240"/>
      <c r="N397" s="241"/>
      <c r="O397" s="241"/>
      <c r="P397" s="241"/>
      <c r="Q397" s="241"/>
      <c r="R397" s="241"/>
      <c r="S397" s="241"/>
      <c r="T397" s="242"/>
      <c r="AT397" s="243" t="s">
        <v>211</v>
      </c>
      <c r="AU397" s="243" t="s">
        <v>84</v>
      </c>
      <c r="AV397" s="14" t="s">
        <v>84</v>
      </c>
      <c r="AW397" s="14" t="s">
        <v>31</v>
      </c>
      <c r="AX397" s="14" t="s">
        <v>75</v>
      </c>
      <c r="AY397" s="243" t="s">
        <v>203</v>
      </c>
    </row>
    <row r="398" spans="2:51" s="14" customFormat="1" ht="11.25">
      <c r="B398" s="233"/>
      <c r="C398" s="234"/>
      <c r="D398" s="224" t="s">
        <v>211</v>
      </c>
      <c r="E398" s="235" t="s">
        <v>1</v>
      </c>
      <c r="F398" s="236" t="s">
        <v>467</v>
      </c>
      <c r="G398" s="234"/>
      <c r="H398" s="237">
        <v>9.4190000000000005</v>
      </c>
      <c r="I398" s="238"/>
      <c r="J398" s="234"/>
      <c r="K398" s="234"/>
      <c r="L398" s="239"/>
      <c r="M398" s="240"/>
      <c r="N398" s="241"/>
      <c r="O398" s="241"/>
      <c r="P398" s="241"/>
      <c r="Q398" s="241"/>
      <c r="R398" s="241"/>
      <c r="S398" s="241"/>
      <c r="T398" s="242"/>
      <c r="AT398" s="243" t="s">
        <v>211</v>
      </c>
      <c r="AU398" s="243" t="s">
        <v>84</v>
      </c>
      <c r="AV398" s="14" t="s">
        <v>84</v>
      </c>
      <c r="AW398" s="14" t="s">
        <v>31</v>
      </c>
      <c r="AX398" s="14" t="s">
        <v>75</v>
      </c>
      <c r="AY398" s="243" t="s">
        <v>203</v>
      </c>
    </row>
    <row r="399" spans="2:51" s="14" customFormat="1" ht="11.25">
      <c r="B399" s="233"/>
      <c r="C399" s="234"/>
      <c r="D399" s="224" t="s">
        <v>211</v>
      </c>
      <c r="E399" s="235" t="s">
        <v>1</v>
      </c>
      <c r="F399" s="236" t="s">
        <v>468</v>
      </c>
      <c r="G399" s="234"/>
      <c r="H399" s="237">
        <v>14.317</v>
      </c>
      <c r="I399" s="238"/>
      <c r="J399" s="234"/>
      <c r="K399" s="234"/>
      <c r="L399" s="239"/>
      <c r="M399" s="240"/>
      <c r="N399" s="241"/>
      <c r="O399" s="241"/>
      <c r="P399" s="241"/>
      <c r="Q399" s="241"/>
      <c r="R399" s="241"/>
      <c r="S399" s="241"/>
      <c r="T399" s="242"/>
      <c r="AT399" s="243" t="s">
        <v>211</v>
      </c>
      <c r="AU399" s="243" t="s">
        <v>84</v>
      </c>
      <c r="AV399" s="14" t="s">
        <v>84</v>
      </c>
      <c r="AW399" s="14" t="s">
        <v>31</v>
      </c>
      <c r="AX399" s="14" t="s">
        <v>75</v>
      </c>
      <c r="AY399" s="243" t="s">
        <v>203</v>
      </c>
    </row>
    <row r="400" spans="2:51" s="14" customFormat="1" ht="11.25">
      <c r="B400" s="233"/>
      <c r="C400" s="234"/>
      <c r="D400" s="224" t="s">
        <v>211</v>
      </c>
      <c r="E400" s="235" t="s">
        <v>1</v>
      </c>
      <c r="F400" s="236" t="s">
        <v>469</v>
      </c>
      <c r="G400" s="234"/>
      <c r="H400" s="237">
        <v>2.6930000000000001</v>
      </c>
      <c r="I400" s="238"/>
      <c r="J400" s="234"/>
      <c r="K400" s="234"/>
      <c r="L400" s="239"/>
      <c r="M400" s="240"/>
      <c r="N400" s="241"/>
      <c r="O400" s="241"/>
      <c r="P400" s="241"/>
      <c r="Q400" s="241"/>
      <c r="R400" s="241"/>
      <c r="S400" s="241"/>
      <c r="T400" s="242"/>
      <c r="AT400" s="243" t="s">
        <v>211</v>
      </c>
      <c r="AU400" s="243" t="s">
        <v>84</v>
      </c>
      <c r="AV400" s="14" t="s">
        <v>84</v>
      </c>
      <c r="AW400" s="14" t="s">
        <v>31</v>
      </c>
      <c r="AX400" s="14" t="s">
        <v>75</v>
      </c>
      <c r="AY400" s="243" t="s">
        <v>203</v>
      </c>
    </row>
    <row r="401" spans="2:51" s="14" customFormat="1" ht="11.25">
      <c r="B401" s="233"/>
      <c r="C401" s="234"/>
      <c r="D401" s="224" t="s">
        <v>211</v>
      </c>
      <c r="E401" s="235" t="s">
        <v>1</v>
      </c>
      <c r="F401" s="236" t="s">
        <v>470</v>
      </c>
      <c r="G401" s="234"/>
      <c r="H401" s="237">
        <v>1.8360000000000001</v>
      </c>
      <c r="I401" s="238"/>
      <c r="J401" s="234"/>
      <c r="K401" s="234"/>
      <c r="L401" s="239"/>
      <c r="M401" s="240"/>
      <c r="N401" s="241"/>
      <c r="O401" s="241"/>
      <c r="P401" s="241"/>
      <c r="Q401" s="241"/>
      <c r="R401" s="241"/>
      <c r="S401" s="241"/>
      <c r="T401" s="242"/>
      <c r="AT401" s="243" t="s">
        <v>211</v>
      </c>
      <c r="AU401" s="243" t="s">
        <v>84</v>
      </c>
      <c r="AV401" s="14" t="s">
        <v>84</v>
      </c>
      <c r="AW401" s="14" t="s">
        <v>31</v>
      </c>
      <c r="AX401" s="14" t="s">
        <v>75</v>
      </c>
      <c r="AY401" s="243" t="s">
        <v>203</v>
      </c>
    </row>
    <row r="402" spans="2:51" s="14" customFormat="1" ht="11.25">
      <c r="B402" s="233"/>
      <c r="C402" s="234"/>
      <c r="D402" s="224" t="s">
        <v>211</v>
      </c>
      <c r="E402" s="235" t="s">
        <v>1</v>
      </c>
      <c r="F402" s="236" t="s">
        <v>471</v>
      </c>
      <c r="G402" s="234"/>
      <c r="H402" s="237">
        <v>3.278</v>
      </c>
      <c r="I402" s="238"/>
      <c r="J402" s="234"/>
      <c r="K402" s="234"/>
      <c r="L402" s="239"/>
      <c r="M402" s="240"/>
      <c r="N402" s="241"/>
      <c r="O402" s="241"/>
      <c r="P402" s="241"/>
      <c r="Q402" s="241"/>
      <c r="R402" s="241"/>
      <c r="S402" s="241"/>
      <c r="T402" s="242"/>
      <c r="AT402" s="243" t="s">
        <v>211</v>
      </c>
      <c r="AU402" s="243" t="s">
        <v>84</v>
      </c>
      <c r="AV402" s="14" t="s">
        <v>84</v>
      </c>
      <c r="AW402" s="14" t="s">
        <v>31</v>
      </c>
      <c r="AX402" s="14" t="s">
        <v>75</v>
      </c>
      <c r="AY402" s="243" t="s">
        <v>203</v>
      </c>
    </row>
    <row r="403" spans="2:51" s="14" customFormat="1" ht="11.25">
      <c r="B403" s="233"/>
      <c r="C403" s="234"/>
      <c r="D403" s="224" t="s">
        <v>211</v>
      </c>
      <c r="E403" s="235" t="s">
        <v>1</v>
      </c>
      <c r="F403" s="236" t="s">
        <v>472</v>
      </c>
      <c r="G403" s="234"/>
      <c r="H403" s="237">
        <v>11.324</v>
      </c>
      <c r="I403" s="238"/>
      <c r="J403" s="234"/>
      <c r="K403" s="234"/>
      <c r="L403" s="239"/>
      <c r="M403" s="240"/>
      <c r="N403" s="241"/>
      <c r="O403" s="241"/>
      <c r="P403" s="241"/>
      <c r="Q403" s="241"/>
      <c r="R403" s="241"/>
      <c r="S403" s="241"/>
      <c r="T403" s="242"/>
      <c r="AT403" s="243" t="s">
        <v>211</v>
      </c>
      <c r="AU403" s="243" t="s">
        <v>84</v>
      </c>
      <c r="AV403" s="14" t="s">
        <v>84</v>
      </c>
      <c r="AW403" s="14" t="s">
        <v>31</v>
      </c>
      <c r="AX403" s="14" t="s">
        <v>75</v>
      </c>
      <c r="AY403" s="243" t="s">
        <v>203</v>
      </c>
    </row>
    <row r="404" spans="2:51" s="14" customFormat="1" ht="11.25">
      <c r="B404" s="233"/>
      <c r="C404" s="234"/>
      <c r="D404" s="224" t="s">
        <v>211</v>
      </c>
      <c r="E404" s="235" t="s">
        <v>1</v>
      </c>
      <c r="F404" s="236" t="s">
        <v>473</v>
      </c>
      <c r="G404" s="234"/>
      <c r="H404" s="237">
        <v>11.725</v>
      </c>
      <c r="I404" s="238"/>
      <c r="J404" s="234"/>
      <c r="K404" s="234"/>
      <c r="L404" s="239"/>
      <c r="M404" s="240"/>
      <c r="N404" s="241"/>
      <c r="O404" s="241"/>
      <c r="P404" s="241"/>
      <c r="Q404" s="241"/>
      <c r="R404" s="241"/>
      <c r="S404" s="241"/>
      <c r="T404" s="242"/>
      <c r="AT404" s="243" t="s">
        <v>211</v>
      </c>
      <c r="AU404" s="243" t="s">
        <v>84</v>
      </c>
      <c r="AV404" s="14" t="s">
        <v>84</v>
      </c>
      <c r="AW404" s="14" t="s">
        <v>31</v>
      </c>
      <c r="AX404" s="14" t="s">
        <v>75</v>
      </c>
      <c r="AY404" s="243" t="s">
        <v>203</v>
      </c>
    </row>
    <row r="405" spans="2:51" s="14" customFormat="1" ht="11.25">
      <c r="B405" s="233"/>
      <c r="C405" s="234"/>
      <c r="D405" s="224" t="s">
        <v>211</v>
      </c>
      <c r="E405" s="235" t="s">
        <v>1</v>
      </c>
      <c r="F405" s="236" t="s">
        <v>474</v>
      </c>
      <c r="G405" s="234"/>
      <c r="H405" s="237">
        <v>11.725</v>
      </c>
      <c r="I405" s="238"/>
      <c r="J405" s="234"/>
      <c r="K405" s="234"/>
      <c r="L405" s="239"/>
      <c r="M405" s="240"/>
      <c r="N405" s="241"/>
      <c r="O405" s="241"/>
      <c r="P405" s="241"/>
      <c r="Q405" s="241"/>
      <c r="R405" s="241"/>
      <c r="S405" s="241"/>
      <c r="T405" s="242"/>
      <c r="AT405" s="243" t="s">
        <v>211</v>
      </c>
      <c r="AU405" s="243" t="s">
        <v>84</v>
      </c>
      <c r="AV405" s="14" t="s">
        <v>84</v>
      </c>
      <c r="AW405" s="14" t="s">
        <v>31</v>
      </c>
      <c r="AX405" s="14" t="s">
        <v>75</v>
      </c>
      <c r="AY405" s="243" t="s">
        <v>203</v>
      </c>
    </row>
    <row r="406" spans="2:51" s="14" customFormat="1" ht="11.25">
      <c r="B406" s="233"/>
      <c r="C406" s="234"/>
      <c r="D406" s="224" t="s">
        <v>211</v>
      </c>
      <c r="E406" s="235" t="s">
        <v>1</v>
      </c>
      <c r="F406" s="236" t="s">
        <v>475</v>
      </c>
      <c r="G406" s="234"/>
      <c r="H406" s="237">
        <v>14.568</v>
      </c>
      <c r="I406" s="238"/>
      <c r="J406" s="234"/>
      <c r="K406" s="234"/>
      <c r="L406" s="239"/>
      <c r="M406" s="240"/>
      <c r="N406" s="241"/>
      <c r="O406" s="241"/>
      <c r="P406" s="241"/>
      <c r="Q406" s="241"/>
      <c r="R406" s="241"/>
      <c r="S406" s="241"/>
      <c r="T406" s="242"/>
      <c r="AT406" s="243" t="s">
        <v>211</v>
      </c>
      <c r="AU406" s="243" t="s">
        <v>84</v>
      </c>
      <c r="AV406" s="14" t="s">
        <v>84</v>
      </c>
      <c r="AW406" s="14" t="s">
        <v>31</v>
      </c>
      <c r="AX406" s="14" t="s">
        <v>75</v>
      </c>
      <c r="AY406" s="243" t="s">
        <v>203</v>
      </c>
    </row>
    <row r="407" spans="2:51" s="14" customFormat="1" ht="11.25">
      <c r="B407" s="233"/>
      <c r="C407" s="234"/>
      <c r="D407" s="224" t="s">
        <v>211</v>
      </c>
      <c r="E407" s="235" t="s">
        <v>1</v>
      </c>
      <c r="F407" s="236" t="s">
        <v>476</v>
      </c>
      <c r="G407" s="234"/>
      <c r="H407" s="237">
        <v>1.9870000000000001</v>
      </c>
      <c r="I407" s="238"/>
      <c r="J407" s="234"/>
      <c r="K407" s="234"/>
      <c r="L407" s="239"/>
      <c r="M407" s="240"/>
      <c r="N407" s="241"/>
      <c r="O407" s="241"/>
      <c r="P407" s="241"/>
      <c r="Q407" s="241"/>
      <c r="R407" s="241"/>
      <c r="S407" s="241"/>
      <c r="T407" s="242"/>
      <c r="AT407" s="243" t="s">
        <v>211</v>
      </c>
      <c r="AU407" s="243" t="s">
        <v>84</v>
      </c>
      <c r="AV407" s="14" t="s">
        <v>84</v>
      </c>
      <c r="AW407" s="14" t="s">
        <v>31</v>
      </c>
      <c r="AX407" s="14" t="s">
        <v>75</v>
      </c>
      <c r="AY407" s="243" t="s">
        <v>203</v>
      </c>
    </row>
    <row r="408" spans="2:51" s="14" customFormat="1" ht="11.25">
      <c r="B408" s="233"/>
      <c r="C408" s="234"/>
      <c r="D408" s="224" t="s">
        <v>211</v>
      </c>
      <c r="E408" s="235" t="s">
        <v>1</v>
      </c>
      <c r="F408" s="236" t="s">
        <v>477</v>
      </c>
      <c r="G408" s="234"/>
      <c r="H408" s="237">
        <v>1.5409999999999999</v>
      </c>
      <c r="I408" s="238"/>
      <c r="J408" s="234"/>
      <c r="K408" s="234"/>
      <c r="L408" s="239"/>
      <c r="M408" s="240"/>
      <c r="N408" s="241"/>
      <c r="O408" s="241"/>
      <c r="P408" s="241"/>
      <c r="Q408" s="241"/>
      <c r="R408" s="241"/>
      <c r="S408" s="241"/>
      <c r="T408" s="242"/>
      <c r="AT408" s="243" t="s">
        <v>211</v>
      </c>
      <c r="AU408" s="243" t="s">
        <v>84</v>
      </c>
      <c r="AV408" s="14" t="s">
        <v>84</v>
      </c>
      <c r="AW408" s="14" t="s">
        <v>31</v>
      </c>
      <c r="AX408" s="14" t="s">
        <v>75</v>
      </c>
      <c r="AY408" s="243" t="s">
        <v>203</v>
      </c>
    </row>
    <row r="409" spans="2:51" s="14" customFormat="1" ht="11.25">
      <c r="B409" s="233"/>
      <c r="C409" s="234"/>
      <c r="D409" s="224" t="s">
        <v>211</v>
      </c>
      <c r="E409" s="235" t="s">
        <v>1</v>
      </c>
      <c r="F409" s="236" t="s">
        <v>478</v>
      </c>
      <c r="G409" s="234"/>
      <c r="H409" s="237">
        <v>4.6580000000000004</v>
      </c>
      <c r="I409" s="238"/>
      <c r="J409" s="234"/>
      <c r="K409" s="234"/>
      <c r="L409" s="239"/>
      <c r="M409" s="240"/>
      <c r="N409" s="241"/>
      <c r="O409" s="241"/>
      <c r="P409" s="241"/>
      <c r="Q409" s="241"/>
      <c r="R409" s="241"/>
      <c r="S409" s="241"/>
      <c r="T409" s="242"/>
      <c r="AT409" s="243" t="s">
        <v>211</v>
      </c>
      <c r="AU409" s="243" t="s">
        <v>84</v>
      </c>
      <c r="AV409" s="14" t="s">
        <v>84</v>
      </c>
      <c r="AW409" s="14" t="s">
        <v>31</v>
      </c>
      <c r="AX409" s="14" t="s">
        <v>75</v>
      </c>
      <c r="AY409" s="243" t="s">
        <v>203</v>
      </c>
    </row>
    <row r="410" spans="2:51" s="14" customFormat="1" ht="11.25">
      <c r="B410" s="233"/>
      <c r="C410" s="234"/>
      <c r="D410" s="224" t="s">
        <v>211</v>
      </c>
      <c r="E410" s="235" t="s">
        <v>1</v>
      </c>
      <c r="F410" s="236" t="s">
        <v>479</v>
      </c>
      <c r="G410" s="234"/>
      <c r="H410" s="237">
        <v>1.8839999999999999</v>
      </c>
      <c r="I410" s="238"/>
      <c r="J410" s="234"/>
      <c r="K410" s="234"/>
      <c r="L410" s="239"/>
      <c r="M410" s="240"/>
      <c r="N410" s="241"/>
      <c r="O410" s="241"/>
      <c r="P410" s="241"/>
      <c r="Q410" s="241"/>
      <c r="R410" s="241"/>
      <c r="S410" s="241"/>
      <c r="T410" s="242"/>
      <c r="AT410" s="243" t="s">
        <v>211</v>
      </c>
      <c r="AU410" s="243" t="s">
        <v>84</v>
      </c>
      <c r="AV410" s="14" t="s">
        <v>84</v>
      </c>
      <c r="AW410" s="14" t="s">
        <v>31</v>
      </c>
      <c r="AX410" s="14" t="s">
        <v>75</v>
      </c>
      <c r="AY410" s="243" t="s">
        <v>203</v>
      </c>
    </row>
    <row r="411" spans="2:51" s="14" customFormat="1" ht="11.25">
      <c r="B411" s="233"/>
      <c r="C411" s="234"/>
      <c r="D411" s="224" t="s">
        <v>211</v>
      </c>
      <c r="E411" s="235" t="s">
        <v>1</v>
      </c>
      <c r="F411" s="236" t="s">
        <v>480</v>
      </c>
      <c r="G411" s="234"/>
      <c r="H411" s="237">
        <v>4.4180000000000001</v>
      </c>
      <c r="I411" s="238"/>
      <c r="J411" s="234"/>
      <c r="K411" s="234"/>
      <c r="L411" s="239"/>
      <c r="M411" s="240"/>
      <c r="N411" s="241"/>
      <c r="O411" s="241"/>
      <c r="P411" s="241"/>
      <c r="Q411" s="241"/>
      <c r="R411" s="241"/>
      <c r="S411" s="241"/>
      <c r="T411" s="242"/>
      <c r="AT411" s="243" t="s">
        <v>211</v>
      </c>
      <c r="AU411" s="243" t="s">
        <v>84</v>
      </c>
      <c r="AV411" s="14" t="s">
        <v>84</v>
      </c>
      <c r="AW411" s="14" t="s">
        <v>31</v>
      </c>
      <c r="AX411" s="14" t="s">
        <v>75</v>
      </c>
      <c r="AY411" s="243" t="s">
        <v>203</v>
      </c>
    </row>
    <row r="412" spans="2:51" s="14" customFormat="1" ht="11.25">
      <c r="B412" s="233"/>
      <c r="C412" s="234"/>
      <c r="D412" s="224" t="s">
        <v>211</v>
      </c>
      <c r="E412" s="235" t="s">
        <v>1</v>
      </c>
      <c r="F412" s="236" t="s">
        <v>481</v>
      </c>
      <c r="G412" s="234"/>
      <c r="H412" s="237">
        <v>1.4730000000000001</v>
      </c>
      <c r="I412" s="238"/>
      <c r="J412" s="234"/>
      <c r="K412" s="234"/>
      <c r="L412" s="239"/>
      <c r="M412" s="240"/>
      <c r="N412" s="241"/>
      <c r="O412" s="241"/>
      <c r="P412" s="241"/>
      <c r="Q412" s="241"/>
      <c r="R412" s="241"/>
      <c r="S412" s="241"/>
      <c r="T412" s="242"/>
      <c r="AT412" s="243" t="s">
        <v>211</v>
      </c>
      <c r="AU412" s="243" t="s">
        <v>84</v>
      </c>
      <c r="AV412" s="14" t="s">
        <v>84</v>
      </c>
      <c r="AW412" s="14" t="s">
        <v>31</v>
      </c>
      <c r="AX412" s="14" t="s">
        <v>75</v>
      </c>
      <c r="AY412" s="243" t="s">
        <v>203</v>
      </c>
    </row>
    <row r="413" spans="2:51" s="14" customFormat="1" ht="11.25">
      <c r="B413" s="233"/>
      <c r="C413" s="234"/>
      <c r="D413" s="224" t="s">
        <v>211</v>
      </c>
      <c r="E413" s="235" t="s">
        <v>1</v>
      </c>
      <c r="F413" s="236" t="s">
        <v>482</v>
      </c>
      <c r="G413" s="234"/>
      <c r="H413" s="237">
        <v>6.165</v>
      </c>
      <c r="I413" s="238"/>
      <c r="J413" s="234"/>
      <c r="K413" s="234"/>
      <c r="L413" s="239"/>
      <c r="M413" s="240"/>
      <c r="N413" s="241"/>
      <c r="O413" s="241"/>
      <c r="P413" s="241"/>
      <c r="Q413" s="241"/>
      <c r="R413" s="241"/>
      <c r="S413" s="241"/>
      <c r="T413" s="242"/>
      <c r="AT413" s="243" t="s">
        <v>211</v>
      </c>
      <c r="AU413" s="243" t="s">
        <v>84</v>
      </c>
      <c r="AV413" s="14" t="s">
        <v>84</v>
      </c>
      <c r="AW413" s="14" t="s">
        <v>31</v>
      </c>
      <c r="AX413" s="14" t="s">
        <v>75</v>
      </c>
      <c r="AY413" s="243" t="s">
        <v>203</v>
      </c>
    </row>
    <row r="414" spans="2:51" s="14" customFormat="1" ht="11.25">
      <c r="B414" s="233"/>
      <c r="C414" s="234"/>
      <c r="D414" s="224" t="s">
        <v>211</v>
      </c>
      <c r="E414" s="235" t="s">
        <v>1</v>
      </c>
      <c r="F414" s="236" t="s">
        <v>483</v>
      </c>
      <c r="G414" s="234"/>
      <c r="H414" s="237">
        <v>8.1039999999999992</v>
      </c>
      <c r="I414" s="238"/>
      <c r="J414" s="234"/>
      <c r="K414" s="234"/>
      <c r="L414" s="239"/>
      <c r="M414" s="240"/>
      <c r="N414" s="241"/>
      <c r="O414" s="241"/>
      <c r="P414" s="241"/>
      <c r="Q414" s="241"/>
      <c r="R414" s="241"/>
      <c r="S414" s="241"/>
      <c r="T414" s="242"/>
      <c r="AT414" s="243" t="s">
        <v>211</v>
      </c>
      <c r="AU414" s="243" t="s">
        <v>84</v>
      </c>
      <c r="AV414" s="14" t="s">
        <v>84</v>
      </c>
      <c r="AW414" s="14" t="s">
        <v>31</v>
      </c>
      <c r="AX414" s="14" t="s">
        <v>75</v>
      </c>
      <c r="AY414" s="243" t="s">
        <v>203</v>
      </c>
    </row>
    <row r="415" spans="2:51" s="14" customFormat="1" ht="11.25">
      <c r="B415" s="233"/>
      <c r="C415" s="234"/>
      <c r="D415" s="224" t="s">
        <v>211</v>
      </c>
      <c r="E415" s="235" t="s">
        <v>1</v>
      </c>
      <c r="F415" s="236" t="s">
        <v>484</v>
      </c>
      <c r="G415" s="234"/>
      <c r="H415" s="237">
        <v>7.59</v>
      </c>
      <c r="I415" s="238"/>
      <c r="J415" s="234"/>
      <c r="K415" s="234"/>
      <c r="L415" s="239"/>
      <c r="M415" s="240"/>
      <c r="N415" s="241"/>
      <c r="O415" s="241"/>
      <c r="P415" s="241"/>
      <c r="Q415" s="241"/>
      <c r="R415" s="241"/>
      <c r="S415" s="241"/>
      <c r="T415" s="242"/>
      <c r="AT415" s="243" t="s">
        <v>211</v>
      </c>
      <c r="AU415" s="243" t="s">
        <v>84</v>
      </c>
      <c r="AV415" s="14" t="s">
        <v>84</v>
      </c>
      <c r="AW415" s="14" t="s">
        <v>31</v>
      </c>
      <c r="AX415" s="14" t="s">
        <v>75</v>
      </c>
      <c r="AY415" s="243" t="s">
        <v>203</v>
      </c>
    </row>
    <row r="416" spans="2:51" s="14" customFormat="1" ht="11.25">
      <c r="B416" s="233"/>
      <c r="C416" s="234"/>
      <c r="D416" s="224" t="s">
        <v>211</v>
      </c>
      <c r="E416" s="235" t="s">
        <v>1</v>
      </c>
      <c r="F416" s="236" t="s">
        <v>485</v>
      </c>
      <c r="G416" s="234"/>
      <c r="H416" s="237">
        <v>1.323</v>
      </c>
      <c r="I416" s="238"/>
      <c r="J416" s="234"/>
      <c r="K416" s="234"/>
      <c r="L416" s="239"/>
      <c r="M416" s="240"/>
      <c r="N416" s="241"/>
      <c r="O416" s="241"/>
      <c r="P416" s="241"/>
      <c r="Q416" s="241"/>
      <c r="R416" s="241"/>
      <c r="S416" s="241"/>
      <c r="T416" s="242"/>
      <c r="AT416" s="243" t="s">
        <v>211</v>
      </c>
      <c r="AU416" s="243" t="s">
        <v>84</v>
      </c>
      <c r="AV416" s="14" t="s">
        <v>84</v>
      </c>
      <c r="AW416" s="14" t="s">
        <v>31</v>
      </c>
      <c r="AX416" s="14" t="s">
        <v>75</v>
      </c>
      <c r="AY416" s="243" t="s">
        <v>203</v>
      </c>
    </row>
    <row r="417" spans="2:51" s="14" customFormat="1" ht="11.25">
      <c r="B417" s="233"/>
      <c r="C417" s="234"/>
      <c r="D417" s="224" t="s">
        <v>211</v>
      </c>
      <c r="E417" s="235" t="s">
        <v>1</v>
      </c>
      <c r="F417" s="236" t="s">
        <v>486</v>
      </c>
      <c r="G417" s="234"/>
      <c r="H417" s="237">
        <v>8.2750000000000004</v>
      </c>
      <c r="I417" s="238"/>
      <c r="J417" s="234"/>
      <c r="K417" s="234"/>
      <c r="L417" s="239"/>
      <c r="M417" s="240"/>
      <c r="N417" s="241"/>
      <c r="O417" s="241"/>
      <c r="P417" s="241"/>
      <c r="Q417" s="241"/>
      <c r="R417" s="241"/>
      <c r="S417" s="241"/>
      <c r="T417" s="242"/>
      <c r="AT417" s="243" t="s">
        <v>211</v>
      </c>
      <c r="AU417" s="243" t="s">
        <v>84</v>
      </c>
      <c r="AV417" s="14" t="s">
        <v>84</v>
      </c>
      <c r="AW417" s="14" t="s">
        <v>31</v>
      </c>
      <c r="AX417" s="14" t="s">
        <v>75</v>
      </c>
      <c r="AY417" s="243" t="s">
        <v>203</v>
      </c>
    </row>
    <row r="418" spans="2:51" s="14" customFormat="1" ht="11.25">
      <c r="B418" s="233"/>
      <c r="C418" s="234"/>
      <c r="D418" s="224" t="s">
        <v>211</v>
      </c>
      <c r="E418" s="235" t="s">
        <v>1</v>
      </c>
      <c r="F418" s="236" t="s">
        <v>487</v>
      </c>
      <c r="G418" s="234"/>
      <c r="H418" s="237">
        <v>3.0830000000000002</v>
      </c>
      <c r="I418" s="238"/>
      <c r="J418" s="234"/>
      <c r="K418" s="234"/>
      <c r="L418" s="239"/>
      <c r="M418" s="240"/>
      <c r="N418" s="241"/>
      <c r="O418" s="241"/>
      <c r="P418" s="241"/>
      <c r="Q418" s="241"/>
      <c r="R418" s="241"/>
      <c r="S418" s="241"/>
      <c r="T418" s="242"/>
      <c r="AT418" s="243" t="s">
        <v>211</v>
      </c>
      <c r="AU418" s="243" t="s">
        <v>84</v>
      </c>
      <c r="AV418" s="14" t="s">
        <v>84</v>
      </c>
      <c r="AW418" s="14" t="s">
        <v>31</v>
      </c>
      <c r="AX418" s="14" t="s">
        <v>75</v>
      </c>
      <c r="AY418" s="243" t="s">
        <v>203</v>
      </c>
    </row>
    <row r="419" spans="2:51" s="14" customFormat="1" ht="22.5">
      <c r="B419" s="233"/>
      <c r="C419" s="234"/>
      <c r="D419" s="224" t="s">
        <v>211</v>
      </c>
      <c r="E419" s="235" t="s">
        <v>1</v>
      </c>
      <c r="F419" s="236" t="s">
        <v>488</v>
      </c>
      <c r="G419" s="234"/>
      <c r="H419" s="237">
        <v>10.412000000000001</v>
      </c>
      <c r="I419" s="238"/>
      <c r="J419" s="234"/>
      <c r="K419" s="234"/>
      <c r="L419" s="239"/>
      <c r="M419" s="240"/>
      <c r="N419" s="241"/>
      <c r="O419" s="241"/>
      <c r="P419" s="241"/>
      <c r="Q419" s="241"/>
      <c r="R419" s="241"/>
      <c r="S419" s="241"/>
      <c r="T419" s="242"/>
      <c r="AT419" s="243" t="s">
        <v>211</v>
      </c>
      <c r="AU419" s="243" t="s">
        <v>84</v>
      </c>
      <c r="AV419" s="14" t="s">
        <v>84</v>
      </c>
      <c r="AW419" s="14" t="s">
        <v>31</v>
      </c>
      <c r="AX419" s="14" t="s">
        <v>75</v>
      </c>
      <c r="AY419" s="243" t="s">
        <v>203</v>
      </c>
    </row>
    <row r="420" spans="2:51" s="14" customFormat="1" ht="11.25">
      <c r="B420" s="233"/>
      <c r="C420" s="234"/>
      <c r="D420" s="224" t="s">
        <v>211</v>
      </c>
      <c r="E420" s="235" t="s">
        <v>1</v>
      </c>
      <c r="F420" s="236" t="s">
        <v>489</v>
      </c>
      <c r="G420" s="234"/>
      <c r="H420" s="237">
        <v>3.3570000000000002</v>
      </c>
      <c r="I420" s="238"/>
      <c r="J420" s="234"/>
      <c r="K420" s="234"/>
      <c r="L420" s="239"/>
      <c r="M420" s="240"/>
      <c r="N420" s="241"/>
      <c r="O420" s="241"/>
      <c r="P420" s="241"/>
      <c r="Q420" s="241"/>
      <c r="R420" s="241"/>
      <c r="S420" s="241"/>
      <c r="T420" s="242"/>
      <c r="AT420" s="243" t="s">
        <v>211</v>
      </c>
      <c r="AU420" s="243" t="s">
        <v>84</v>
      </c>
      <c r="AV420" s="14" t="s">
        <v>84</v>
      </c>
      <c r="AW420" s="14" t="s">
        <v>31</v>
      </c>
      <c r="AX420" s="14" t="s">
        <v>75</v>
      </c>
      <c r="AY420" s="243" t="s">
        <v>203</v>
      </c>
    </row>
    <row r="421" spans="2:51" s="14" customFormat="1" ht="11.25">
      <c r="B421" s="233"/>
      <c r="C421" s="234"/>
      <c r="D421" s="224" t="s">
        <v>211</v>
      </c>
      <c r="E421" s="235" t="s">
        <v>1</v>
      </c>
      <c r="F421" s="236" t="s">
        <v>490</v>
      </c>
      <c r="G421" s="234"/>
      <c r="H421" s="237">
        <v>13.369</v>
      </c>
      <c r="I421" s="238"/>
      <c r="J421" s="234"/>
      <c r="K421" s="234"/>
      <c r="L421" s="239"/>
      <c r="M421" s="240"/>
      <c r="N421" s="241"/>
      <c r="O421" s="241"/>
      <c r="P421" s="241"/>
      <c r="Q421" s="241"/>
      <c r="R421" s="241"/>
      <c r="S421" s="241"/>
      <c r="T421" s="242"/>
      <c r="AT421" s="243" t="s">
        <v>211</v>
      </c>
      <c r="AU421" s="243" t="s">
        <v>84</v>
      </c>
      <c r="AV421" s="14" t="s">
        <v>84</v>
      </c>
      <c r="AW421" s="14" t="s">
        <v>31</v>
      </c>
      <c r="AX421" s="14" t="s">
        <v>75</v>
      </c>
      <c r="AY421" s="243" t="s">
        <v>203</v>
      </c>
    </row>
    <row r="422" spans="2:51" s="14" customFormat="1" ht="11.25">
      <c r="B422" s="233"/>
      <c r="C422" s="234"/>
      <c r="D422" s="224" t="s">
        <v>211</v>
      </c>
      <c r="E422" s="235" t="s">
        <v>1</v>
      </c>
      <c r="F422" s="236" t="s">
        <v>491</v>
      </c>
      <c r="G422" s="234"/>
      <c r="H422" s="237">
        <v>11.725</v>
      </c>
      <c r="I422" s="238"/>
      <c r="J422" s="234"/>
      <c r="K422" s="234"/>
      <c r="L422" s="239"/>
      <c r="M422" s="240"/>
      <c r="N422" s="241"/>
      <c r="O422" s="241"/>
      <c r="P422" s="241"/>
      <c r="Q422" s="241"/>
      <c r="R422" s="241"/>
      <c r="S422" s="241"/>
      <c r="T422" s="242"/>
      <c r="AT422" s="243" t="s">
        <v>211</v>
      </c>
      <c r="AU422" s="243" t="s">
        <v>84</v>
      </c>
      <c r="AV422" s="14" t="s">
        <v>84</v>
      </c>
      <c r="AW422" s="14" t="s">
        <v>31</v>
      </c>
      <c r="AX422" s="14" t="s">
        <v>75</v>
      </c>
      <c r="AY422" s="243" t="s">
        <v>203</v>
      </c>
    </row>
    <row r="423" spans="2:51" s="14" customFormat="1" ht="11.25">
      <c r="B423" s="233"/>
      <c r="C423" s="234"/>
      <c r="D423" s="224" t="s">
        <v>211</v>
      </c>
      <c r="E423" s="235" t="s">
        <v>1</v>
      </c>
      <c r="F423" s="236" t="s">
        <v>492</v>
      </c>
      <c r="G423" s="234"/>
      <c r="H423" s="237">
        <v>38.268999999999998</v>
      </c>
      <c r="I423" s="238"/>
      <c r="J423" s="234"/>
      <c r="K423" s="234"/>
      <c r="L423" s="239"/>
      <c r="M423" s="240"/>
      <c r="N423" s="241"/>
      <c r="O423" s="241"/>
      <c r="P423" s="241"/>
      <c r="Q423" s="241"/>
      <c r="R423" s="241"/>
      <c r="S423" s="241"/>
      <c r="T423" s="242"/>
      <c r="AT423" s="243" t="s">
        <v>211</v>
      </c>
      <c r="AU423" s="243" t="s">
        <v>84</v>
      </c>
      <c r="AV423" s="14" t="s">
        <v>84</v>
      </c>
      <c r="AW423" s="14" t="s">
        <v>31</v>
      </c>
      <c r="AX423" s="14" t="s">
        <v>75</v>
      </c>
      <c r="AY423" s="243" t="s">
        <v>203</v>
      </c>
    </row>
    <row r="424" spans="2:51" s="14" customFormat="1" ht="11.25">
      <c r="B424" s="233"/>
      <c r="C424" s="234"/>
      <c r="D424" s="224" t="s">
        <v>211</v>
      </c>
      <c r="E424" s="235" t="s">
        <v>1</v>
      </c>
      <c r="F424" s="236" t="s">
        <v>493</v>
      </c>
      <c r="G424" s="234"/>
      <c r="H424" s="237">
        <v>11.725</v>
      </c>
      <c r="I424" s="238"/>
      <c r="J424" s="234"/>
      <c r="K424" s="234"/>
      <c r="L424" s="239"/>
      <c r="M424" s="240"/>
      <c r="N424" s="241"/>
      <c r="O424" s="241"/>
      <c r="P424" s="241"/>
      <c r="Q424" s="241"/>
      <c r="R424" s="241"/>
      <c r="S424" s="241"/>
      <c r="T424" s="242"/>
      <c r="AT424" s="243" t="s">
        <v>211</v>
      </c>
      <c r="AU424" s="243" t="s">
        <v>84</v>
      </c>
      <c r="AV424" s="14" t="s">
        <v>84</v>
      </c>
      <c r="AW424" s="14" t="s">
        <v>31</v>
      </c>
      <c r="AX424" s="14" t="s">
        <v>75</v>
      </c>
      <c r="AY424" s="243" t="s">
        <v>203</v>
      </c>
    </row>
    <row r="425" spans="2:51" s="14" customFormat="1" ht="11.25">
      <c r="B425" s="233"/>
      <c r="C425" s="234"/>
      <c r="D425" s="224" t="s">
        <v>211</v>
      </c>
      <c r="E425" s="235" t="s">
        <v>1</v>
      </c>
      <c r="F425" s="236" t="s">
        <v>494</v>
      </c>
      <c r="G425" s="234"/>
      <c r="H425" s="237">
        <v>11.725</v>
      </c>
      <c r="I425" s="238"/>
      <c r="J425" s="234"/>
      <c r="K425" s="234"/>
      <c r="L425" s="239"/>
      <c r="M425" s="240"/>
      <c r="N425" s="241"/>
      <c r="O425" s="241"/>
      <c r="P425" s="241"/>
      <c r="Q425" s="241"/>
      <c r="R425" s="241"/>
      <c r="S425" s="241"/>
      <c r="T425" s="242"/>
      <c r="AT425" s="243" t="s">
        <v>211</v>
      </c>
      <c r="AU425" s="243" t="s">
        <v>84</v>
      </c>
      <c r="AV425" s="14" t="s">
        <v>84</v>
      </c>
      <c r="AW425" s="14" t="s">
        <v>31</v>
      </c>
      <c r="AX425" s="14" t="s">
        <v>75</v>
      </c>
      <c r="AY425" s="243" t="s">
        <v>203</v>
      </c>
    </row>
    <row r="426" spans="2:51" s="14" customFormat="1" ht="11.25">
      <c r="B426" s="233"/>
      <c r="C426" s="234"/>
      <c r="D426" s="224" t="s">
        <v>211</v>
      </c>
      <c r="E426" s="235" t="s">
        <v>1</v>
      </c>
      <c r="F426" s="236" t="s">
        <v>495</v>
      </c>
      <c r="G426" s="234"/>
      <c r="H426" s="237">
        <v>11.725</v>
      </c>
      <c r="I426" s="238"/>
      <c r="J426" s="234"/>
      <c r="K426" s="234"/>
      <c r="L426" s="239"/>
      <c r="M426" s="240"/>
      <c r="N426" s="241"/>
      <c r="O426" s="241"/>
      <c r="P426" s="241"/>
      <c r="Q426" s="241"/>
      <c r="R426" s="241"/>
      <c r="S426" s="241"/>
      <c r="T426" s="242"/>
      <c r="AT426" s="243" t="s">
        <v>211</v>
      </c>
      <c r="AU426" s="243" t="s">
        <v>84</v>
      </c>
      <c r="AV426" s="14" t="s">
        <v>84</v>
      </c>
      <c r="AW426" s="14" t="s">
        <v>31</v>
      </c>
      <c r="AX426" s="14" t="s">
        <v>75</v>
      </c>
      <c r="AY426" s="243" t="s">
        <v>203</v>
      </c>
    </row>
    <row r="427" spans="2:51" s="14" customFormat="1" ht="11.25">
      <c r="B427" s="233"/>
      <c r="C427" s="234"/>
      <c r="D427" s="224" t="s">
        <v>211</v>
      </c>
      <c r="E427" s="235" t="s">
        <v>1</v>
      </c>
      <c r="F427" s="236" t="s">
        <v>496</v>
      </c>
      <c r="G427" s="234"/>
      <c r="H427" s="237">
        <v>11.725</v>
      </c>
      <c r="I427" s="238"/>
      <c r="J427" s="234"/>
      <c r="K427" s="234"/>
      <c r="L427" s="239"/>
      <c r="M427" s="240"/>
      <c r="N427" s="241"/>
      <c r="O427" s="241"/>
      <c r="P427" s="241"/>
      <c r="Q427" s="241"/>
      <c r="R427" s="241"/>
      <c r="S427" s="241"/>
      <c r="T427" s="242"/>
      <c r="AT427" s="243" t="s">
        <v>211</v>
      </c>
      <c r="AU427" s="243" t="s">
        <v>84</v>
      </c>
      <c r="AV427" s="14" t="s">
        <v>84</v>
      </c>
      <c r="AW427" s="14" t="s">
        <v>31</v>
      </c>
      <c r="AX427" s="14" t="s">
        <v>75</v>
      </c>
      <c r="AY427" s="243" t="s">
        <v>203</v>
      </c>
    </row>
    <row r="428" spans="2:51" s="14" customFormat="1" ht="11.25">
      <c r="B428" s="233"/>
      <c r="C428" s="234"/>
      <c r="D428" s="224" t="s">
        <v>211</v>
      </c>
      <c r="E428" s="235" t="s">
        <v>1</v>
      </c>
      <c r="F428" s="236" t="s">
        <v>497</v>
      </c>
      <c r="G428" s="234"/>
      <c r="H428" s="237">
        <v>11.725</v>
      </c>
      <c r="I428" s="238"/>
      <c r="J428" s="234"/>
      <c r="K428" s="234"/>
      <c r="L428" s="239"/>
      <c r="M428" s="240"/>
      <c r="N428" s="241"/>
      <c r="O428" s="241"/>
      <c r="P428" s="241"/>
      <c r="Q428" s="241"/>
      <c r="R428" s="241"/>
      <c r="S428" s="241"/>
      <c r="T428" s="242"/>
      <c r="AT428" s="243" t="s">
        <v>211</v>
      </c>
      <c r="AU428" s="243" t="s">
        <v>84</v>
      </c>
      <c r="AV428" s="14" t="s">
        <v>84</v>
      </c>
      <c r="AW428" s="14" t="s">
        <v>31</v>
      </c>
      <c r="AX428" s="14" t="s">
        <v>75</v>
      </c>
      <c r="AY428" s="243" t="s">
        <v>203</v>
      </c>
    </row>
    <row r="429" spans="2:51" s="14" customFormat="1" ht="11.25">
      <c r="B429" s="233"/>
      <c r="C429" s="234"/>
      <c r="D429" s="224" t="s">
        <v>211</v>
      </c>
      <c r="E429" s="235" t="s">
        <v>1</v>
      </c>
      <c r="F429" s="236" t="s">
        <v>498</v>
      </c>
      <c r="G429" s="234"/>
      <c r="H429" s="237">
        <v>13.627000000000001</v>
      </c>
      <c r="I429" s="238"/>
      <c r="J429" s="234"/>
      <c r="K429" s="234"/>
      <c r="L429" s="239"/>
      <c r="M429" s="240"/>
      <c r="N429" s="241"/>
      <c r="O429" s="241"/>
      <c r="P429" s="241"/>
      <c r="Q429" s="241"/>
      <c r="R429" s="241"/>
      <c r="S429" s="241"/>
      <c r="T429" s="242"/>
      <c r="AT429" s="243" t="s">
        <v>211</v>
      </c>
      <c r="AU429" s="243" t="s">
        <v>84</v>
      </c>
      <c r="AV429" s="14" t="s">
        <v>84</v>
      </c>
      <c r="AW429" s="14" t="s">
        <v>31</v>
      </c>
      <c r="AX429" s="14" t="s">
        <v>75</v>
      </c>
      <c r="AY429" s="243" t="s">
        <v>203</v>
      </c>
    </row>
    <row r="430" spans="2:51" s="14" customFormat="1" ht="11.25">
      <c r="B430" s="233"/>
      <c r="C430" s="234"/>
      <c r="D430" s="224" t="s">
        <v>211</v>
      </c>
      <c r="E430" s="235" t="s">
        <v>1</v>
      </c>
      <c r="F430" s="236" t="s">
        <v>499</v>
      </c>
      <c r="G430" s="234"/>
      <c r="H430" s="237">
        <v>11.725</v>
      </c>
      <c r="I430" s="238"/>
      <c r="J430" s="234"/>
      <c r="K430" s="234"/>
      <c r="L430" s="239"/>
      <c r="M430" s="240"/>
      <c r="N430" s="241"/>
      <c r="O430" s="241"/>
      <c r="P430" s="241"/>
      <c r="Q430" s="241"/>
      <c r="R430" s="241"/>
      <c r="S430" s="241"/>
      <c r="T430" s="242"/>
      <c r="AT430" s="243" t="s">
        <v>211</v>
      </c>
      <c r="AU430" s="243" t="s">
        <v>84</v>
      </c>
      <c r="AV430" s="14" t="s">
        <v>84</v>
      </c>
      <c r="AW430" s="14" t="s">
        <v>31</v>
      </c>
      <c r="AX430" s="14" t="s">
        <v>75</v>
      </c>
      <c r="AY430" s="243" t="s">
        <v>203</v>
      </c>
    </row>
    <row r="431" spans="2:51" s="14" customFormat="1" ht="11.25">
      <c r="B431" s="233"/>
      <c r="C431" s="234"/>
      <c r="D431" s="224" t="s">
        <v>211</v>
      </c>
      <c r="E431" s="235" t="s">
        <v>1</v>
      </c>
      <c r="F431" s="236" t="s">
        <v>500</v>
      </c>
      <c r="G431" s="234"/>
      <c r="H431" s="237">
        <v>22.914000000000001</v>
      </c>
      <c r="I431" s="238"/>
      <c r="J431" s="234"/>
      <c r="K431" s="234"/>
      <c r="L431" s="239"/>
      <c r="M431" s="240"/>
      <c r="N431" s="241"/>
      <c r="O431" s="241"/>
      <c r="P431" s="241"/>
      <c r="Q431" s="241"/>
      <c r="R431" s="241"/>
      <c r="S431" s="241"/>
      <c r="T431" s="242"/>
      <c r="AT431" s="243" t="s">
        <v>211</v>
      </c>
      <c r="AU431" s="243" t="s">
        <v>84</v>
      </c>
      <c r="AV431" s="14" t="s">
        <v>84</v>
      </c>
      <c r="AW431" s="14" t="s">
        <v>31</v>
      </c>
      <c r="AX431" s="14" t="s">
        <v>75</v>
      </c>
      <c r="AY431" s="243" t="s">
        <v>203</v>
      </c>
    </row>
    <row r="432" spans="2:51" s="14" customFormat="1" ht="11.25">
      <c r="B432" s="233"/>
      <c r="C432" s="234"/>
      <c r="D432" s="224" t="s">
        <v>211</v>
      </c>
      <c r="E432" s="235" t="s">
        <v>1</v>
      </c>
      <c r="F432" s="236" t="s">
        <v>501</v>
      </c>
      <c r="G432" s="234"/>
      <c r="H432" s="237">
        <v>2.6030000000000002</v>
      </c>
      <c r="I432" s="238"/>
      <c r="J432" s="234"/>
      <c r="K432" s="234"/>
      <c r="L432" s="239"/>
      <c r="M432" s="240"/>
      <c r="N432" s="241"/>
      <c r="O432" s="241"/>
      <c r="P432" s="241"/>
      <c r="Q432" s="241"/>
      <c r="R432" s="241"/>
      <c r="S432" s="241"/>
      <c r="T432" s="242"/>
      <c r="AT432" s="243" t="s">
        <v>211</v>
      </c>
      <c r="AU432" s="243" t="s">
        <v>84</v>
      </c>
      <c r="AV432" s="14" t="s">
        <v>84</v>
      </c>
      <c r="AW432" s="14" t="s">
        <v>31</v>
      </c>
      <c r="AX432" s="14" t="s">
        <v>75</v>
      </c>
      <c r="AY432" s="243" t="s">
        <v>203</v>
      </c>
    </row>
    <row r="433" spans="2:51" s="14" customFormat="1" ht="11.25">
      <c r="B433" s="233"/>
      <c r="C433" s="234"/>
      <c r="D433" s="224" t="s">
        <v>211</v>
      </c>
      <c r="E433" s="235" t="s">
        <v>1</v>
      </c>
      <c r="F433" s="236" t="s">
        <v>502</v>
      </c>
      <c r="G433" s="234"/>
      <c r="H433" s="237">
        <v>29.01</v>
      </c>
      <c r="I433" s="238"/>
      <c r="J433" s="234"/>
      <c r="K433" s="234"/>
      <c r="L433" s="239"/>
      <c r="M433" s="240"/>
      <c r="N433" s="241"/>
      <c r="O433" s="241"/>
      <c r="P433" s="241"/>
      <c r="Q433" s="241"/>
      <c r="R433" s="241"/>
      <c r="S433" s="241"/>
      <c r="T433" s="242"/>
      <c r="AT433" s="243" t="s">
        <v>211</v>
      </c>
      <c r="AU433" s="243" t="s">
        <v>84</v>
      </c>
      <c r="AV433" s="14" t="s">
        <v>84</v>
      </c>
      <c r="AW433" s="14" t="s">
        <v>31</v>
      </c>
      <c r="AX433" s="14" t="s">
        <v>75</v>
      </c>
      <c r="AY433" s="243" t="s">
        <v>203</v>
      </c>
    </row>
    <row r="434" spans="2:51" s="14" customFormat="1" ht="11.25">
      <c r="B434" s="233"/>
      <c r="C434" s="234"/>
      <c r="D434" s="224" t="s">
        <v>211</v>
      </c>
      <c r="E434" s="235" t="s">
        <v>1</v>
      </c>
      <c r="F434" s="236" t="s">
        <v>503</v>
      </c>
      <c r="G434" s="234"/>
      <c r="H434" s="237">
        <v>11.725</v>
      </c>
      <c r="I434" s="238"/>
      <c r="J434" s="234"/>
      <c r="K434" s="234"/>
      <c r="L434" s="239"/>
      <c r="M434" s="240"/>
      <c r="N434" s="241"/>
      <c r="O434" s="241"/>
      <c r="P434" s="241"/>
      <c r="Q434" s="241"/>
      <c r="R434" s="241"/>
      <c r="S434" s="241"/>
      <c r="T434" s="242"/>
      <c r="AT434" s="243" t="s">
        <v>211</v>
      </c>
      <c r="AU434" s="243" t="s">
        <v>84</v>
      </c>
      <c r="AV434" s="14" t="s">
        <v>84</v>
      </c>
      <c r="AW434" s="14" t="s">
        <v>31</v>
      </c>
      <c r="AX434" s="14" t="s">
        <v>75</v>
      </c>
      <c r="AY434" s="243" t="s">
        <v>203</v>
      </c>
    </row>
    <row r="435" spans="2:51" s="14" customFormat="1" ht="11.25">
      <c r="B435" s="233"/>
      <c r="C435" s="234"/>
      <c r="D435" s="224" t="s">
        <v>211</v>
      </c>
      <c r="E435" s="235" t="s">
        <v>1</v>
      </c>
      <c r="F435" s="236" t="s">
        <v>504</v>
      </c>
      <c r="G435" s="234"/>
      <c r="H435" s="237">
        <v>11.725</v>
      </c>
      <c r="I435" s="238"/>
      <c r="J435" s="234"/>
      <c r="K435" s="234"/>
      <c r="L435" s="239"/>
      <c r="M435" s="240"/>
      <c r="N435" s="241"/>
      <c r="O435" s="241"/>
      <c r="P435" s="241"/>
      <c r="Q435" s="241"/>
      <c r="R435" s="241"/>
      <c r="S435" s="241"/>
      <c r="T435" s="242"/>
      <c r="AT435" s="243" t="s">
        <v>211</v>
      </c>
      <c r="AU435" s="243" t="s">
        <v>84</v>
      </c>
      <c r="AV435" s="14" t="s">
        <v>84</v>
      </c>
      <c r="AW435" s="14" t="s">
        <v>31</v>
      </c>
      <c r="AX435" s="14" t="s">
        <v>75</v>
      </c>
      <c r="AY435" s="243" t="s">
        <v>203</v>
      </c>
    </row>
    <row r="436" spans="2:51" s="14" customFormat="1" ht="11.25">
      <c r="B436" s="233"/>
      <c r="C436" s="234"/>
      <c r="D436" s="224" t="s">
        <v>211</v>
      </c>
      <c r="E436" s="235" t="s">
        <v>1</v>
      </c>
      <c r="F436" s="236" t="s">
        <v>505</v>
      </c>
      <c r="G436" s="234"/>
      <c r="H436" s="237">
        <v>11.725</v>
      </c>
      <c r="I436" s="238"/>
      <c r="J436" s="234"/>
      <c r="K436" s="234"/>
      <c r="L436" s="239"/>
      <c r="M436" s="240"/>
      <c r="N436" s="241"/>
      <c r="O436" s="241"/>
      <c r="P436" s="241"/>
      <c r="Q436" s="241"/>
      <c r="R436" s="241"/>
      <c r="S436" s="241"/>
      <c r="T436" s="242"/>
      <c r="AT436" s="243" t="s">
        <v>211</v>
      </c>
      <c r="AU436" s="243" t="s">
        <v>84</v>
      </c>
      <c r="AV436" s="14" t="s">
        <v>84</v>
      </c>
      <c r="AW436" s="14" t="s">
        <v>31</v>
      </c>
      <c r="AX436" s="14" t="s">
        <v>75</v>
      </c>
      <c r="AY436" s="243" t="s">
        <v>203</v>
      </c>
    </row>
    <row r="437" spans="2:51" s="14" customFormat="1" ht="11.25">
      <c r="B437" s="233"/>
      <c r="C437" s="234"/>
      <c r="D437" s="224" t="s">
        <v>211</v>
      </c>
      <c r="E437" s="235" t="s">
        <v>1</v>
      </c>
      <c r="F437" s="236" t="s">
        <v>506</v>
      </c>
      <c r="G437" s="234"/>
      <c r="H437" s="237">
        <v>20.832999999999998</v>
      </c>
      <c r="I437" s="238"/>
      <c r="J437" s="234"/>
      <c r="K437" s="234"/>
      <c r="L437" s="239"/>
      <c r="M437" s="240"/>
      <c r="N437" s="241"/>
      <c r="O437" s="241"/>
      <c r="P437" s="241"/>
      <c r="Q437" s="241"/>
      <c r="R437" s="241"/>
      <c r="S437" s="241"/>
      <c r="T437" s="242"/>
      <c r="AT437" s="243" t="s">
        <v>211</v>
      </c>
      <c r="AU437" s="243" t="s">
        <v>84</v>
      </c>
      <c r="AV437" s="14" t="s">
        <v>84</v>
      </c>
      <c r="AW437" s="14" t="s">
        <v>31</v>
      </c>
      <c r="AX437" s="14" t="s">
        <v>75</v>
      </c>
      <c r="AY437" s="243" t="s">
        <v>203</v>
      </c>
    </row>
    <row r="438" spans="2:51" s="14" customFormat="1" ht="11.25">
      <c r="B438" s="233"/>
      <c r="C438" s="234"/>
      <c r="D438" s="224" t="s">
        <v>211</v>
      </c>
      <c r="E438" s="235" t="s">
        <v>1</v>
      </c>
      <c r="F438" s="236" t="s">
        <v>507</v>
      </c>
      <c r="G438" s="234"/>
      <c r="H438" s="237">
        <v>24.891999999999999</v>
      </c>
      <c r="I438" s="238"/>
      <c r="J438" s="234"/>
      <c r="K438" s="234"/>
      <c r="L438" s="239"/>
      <c r="M438" s="240"/>
      <c r="N438" s="241"/>
      <c r="O438" s="241"/>
      <c r="P438" s="241"/>
      <c r="Q438" s="241"/>
      <c r="R438" s="241"/>
      <c r="S438" s="241"/>
      <c r="T438" s="242"/>
      <c r="AT438" s="243" t="s">
        <v>211</v>
      </c>
      <c r="AU438" s="243" t="s">
        <v>84</v>
      </c>
      <c r="AV438" s="14" t="s">
        <v>84</v>
      </c>
      <c r="AW438" s="14" t="s">
        <v>31</v>
      </c>
      <c r="AX438" s="14" t="s">
        <v>75</v>
      </c>
      <c r="AY438" s="243" t="s">
        <v>203</v>
      </c>
    </row>
    <row r="439" spans="2:51" s="14" customFormat="1" ht="11.25">
      <c r="B439" s="233"/>
      <c r="C439" s="234"/>
      <c r="D439" s="224" t="s">
        <v>211</v>
      </c>
      <c r="E439" s="235" t="s">
        <v>1</v>
      </c>
      <c r="F439" s="236" t="s">
        <v>508</v>
      </c>
      <c r="G439" s="234"/>
      <c r="H439" s="237">
        <v>2.6030000000000002</v>
      </c>
      <c r="I439" s="238"/>
      <c r="J439" s="234"/>
      <c r="K439" s="234"/>
      <c r="L439" s="239"/>
      <c r="M439" s="240"/>
      <c r="N439" s="241"/>
      <c r="O439" s="241"/>
      <c r="P439" s="241"/>
      <c r="Q439" s="241"/>
      <c r="R439" s="241"/>
      <c r="S439" s="241"/>
      <c r="T439" s="242"/>
      <c r="AT439" s="243" t="s">
        <v>211</v>
      </c>
      <c r="AU439" s="243" t="s">
        <v>84</v>
      </c>
      <c r="AV439" s="14" t="s">
        <v>84</v>
      </c>
      <c r="AW439" s="14" t="s">
        <v>31</v>
      </c>
      <c r="AX439" s="14" t="s">
        <v>75</v>
      </c>
      <c r="AY439" s="243" t="s">
        <v>203</v>
      </c>
    </row>
    <row r="440" spans="2:51" s="14" customFormat="1" ht="11.25">
      <c r="B440" s="233"/>
      <c r="C440" s="234"/>
      <c r="D440" s="224" t="s">
        <v>211</v>
      </c>
      <c r="E440" s="235" t="s">
        <v>1</v>
      </c>
      <c r="F440" s="236" t="s">
        <v>509</v>
      </c>
      <c r="G440" s="234"/>
      <c r="H440" s="237">
        <v>14.317</v>
      </c>
      <c r="I440" s="238"/>
      <c r="J440" s="234"/>
      <c r="K440" s="234"/>
      <c r="L440" s="239"/>
      <c r="M440" s="240"/>
      <c r="N440" s="241"/>
      <c r="O440" s="241"/>
      <c r="P440" s="241"/>
      <c r="Q440" s="241"/>
      <c r="R440" s="241"/>
      <c r="S440" s="241"/>
      <c r="T440" s="242"/>
      <c r="AT440" s="243" t="s">
        <v>211</v>
      </c>
      <c r="AU440" s="243" t="s">
        <v>84</v>
      </c>
      <c r="AV440" s="14" t="s">
        <v>84</v>
      </c>
      <c r="AW440" s="14" t="s">
        <v>31</v>
      </c>
      <c r="AX440" s="14" t="s">
        <v>75</v>
      </c>
      <c r="AY440" s="243" t="s">
        <v>203</v>
      </c>
    </row>
    <row r="441" spans="2:51" s="14" customFormat="1" ht="11.25">
      <c r="B441" s="233"/>
      <c r="C441" s="234"/>
      <c r="D441" s="224" t="s">
        <v>211</v>
      </c>
      <c r="E441" s="235" t="s">
        <v>1</v>
      </c>
      <c r="F441" s="236" t="s">
        <v>510</v>
      </c>
      <c r="G441" s="234"/>
      <c r="H441" s="237">
        <v>2.6930000000000001</v>
      </c>
      <c r="I441" s="238"/>
      <c r="J441" s="234"/>
      <c r="K441" s="234"/>
      <c r="L441" s="239"/>
      <c r="M441" s="240"/>
      <c r="N441" s="241"/>
      <c r="O441" s="241"/>
      <c r="P441" s="241"/>
      <c r="Q441" s="241"/>
      <c r="R441" s="241"/>
      <c r="S441" s="241"/>
      <c r="T441" s="242"/>
      <c r="AT441" s="243" t="s">
        <v>211</v>
      </c>
      <c r="AU441" s="243" t="s">
        <v>84</v>
      </c>
      <c r="AV441" s="14" t="s">
        <v>84</v>
      </c>
      <c r="AW441" s="14" t="s">
        <v>31</v>
      </c>
      <c r="AX441" s="14" t="s">
        <v>75</v>
      </c>
      <c r="AY441" s="243" t="s">
        <v>203</v>
      </c>
    </row>
    <row r="442" spans="2:51" s="14" customFormat="1" ht="11.25">
      <c r="B442" s="233"/>
      <c r="C442" s="234"/>
      <c r="D442" s="224" t="s">
        <v>211</v>
      </c>
      <c r="E442" s="235" t="s">
        <v>1</v>
      </c>
      <c r="F442" s="236" t="s">
        <v>511</v>
      </c>
      <c r="G442" s="234"/>
      <c r="H442" s="237">
        <v>3.5960000000000001</v>
      </c>
      <c r="I442" s="238"/>
      <c r="J442" s="234"/>
      <c r="K442" s="234"/>
      <c r="L442" s="239"/>
      <c r="M442" s="240"/>
      <c r="N442" s="241"/>
      <c r="O442" s="241"/>
      <c r="P442" s="241"/>
      <c r="Q442" s="241"/>
      <c r="R442" s="241"/>
      <c r="S442" s="241"/>
      <c r="T442" s="242"/>
      <c r="AT442" s="243" t="s">
        <v>211</v>
      </c>
      <c r="AU442" s="243" t="s">
        <v>84</v>
      </c>
      <c r="AV442" s="14" t="s">
        <v>84</v>
      </c>
      <c r="AW442" s="14" t="s">
        <v>31</v>
      </c>
      <c r="AX442" s="14" t="s">
        <v>75</v>
      </c>
      <c r="AY442" s="243" t="s">
        <v>203</v>
      </c>
    </row>
    <row r="443" spans="2:51" s="14" customFormat="1" ht="11.25">
      <c r="B443" s="233"/>
      <c r="C443" s="234"/>
      <c r="D443" s="224" t="s">
        <v>211</v>
      </c>
      <c r="E443" s="235" t="s">
        <v>1</v>
      </c>
      <c r="F443" s="236" t="s">
        <v>512</v>
      </c>
      <c r="G443" s="234"/>
      <c r="H443" s="237">
        <v>11.324</v>
      </c>
      <c r="I443" s="238"/>
      <c r="J443" s="234"/>
      <c r="K443" s="234"/>
      <c r="L443" s="239"/>
      <c r="M443" s="240"/>
      <c r="N443" s="241"/>
      <c r="O443" s="241"/>
      <c r="P443" s="241"/>
      <c r="Q443" s="241"/>
      <c r="R443" s="241"/>
      <c r="S443" s="241"/>
      <c r="T443" s="242"/>
      <c r="AT443" s="243" t="s">
        <v>211</v>
      </c>
      <c r="AU443" s="243" t="s">
        <v>84</v>
      </c>
      <c r="AV443" s="14" t="s">
        <v>84</v>
      </c>
      <c r="AW443" s="14" t="s">
        <v>31</v>
      </c>
      <c r="AX443" s="14" t="s">
        <v>75</v>
      </c>
      <c r="AY443" s="243" t="s">
        <v>203</v>
      </c>
    </row>
    <row r="444" spans="2:51" s="14" customFormat="1" ht="11.25">
      <c r="B444" s="233"/>
      <c r="C444" s="234"/>
      <c r="D444" s="224" t="s">
        <v>211</v>
      </c>
      <c r="E444" s="235" t="s">
        <v>1</v>
      </c>
      <c r="F444" s="236" t="s">
        <v>513</v>
      </c>
      <c r="G444" s="234"/>
      <c r="H444" s="237">
        <v>11.725</v>
      </c>
      <c r="I444" s="238"/>
      <c r="J444" s="234"/>
      <c r="K444" s="234"/>
      <c r="L444" s="239"/>
      <c r="M444" s="240"/>
      <c r="N444" s="241"/>
      <c r="O444" s="241"/>
      <c r="P444" s="241"/>
      <c r="Q444" s="241"/>
      <c r="R444" s="241"/>
      <c r="S444" s="241"/>
      <c r="T444" s="242"/>
      <c r="AT444" s="243" t="s">
        <v>211</v>
      </c>
      <c r="AU444" s="243" t="s">
        <v>84</v>
      </c>
      <c r="AV444" s="14" t="s">
        <v>84</v>
      </c>
      <c r="AW444" s="14" t="s">
        <v>31</v>
      </c>
      <c r="AX444" s="14" t="s">
        <v>75</v>
      </c>
      <c r="AY444" s="243" t="s">
        <v>203</v>
      </c>
    </row>
    <row r="445" spans="2:51" s="14" customFormat="1" ht="11.25">
      <c r="B445" s="233"/>
      <c r="C445" s="234"/>
      <c r="D445" s="224" t="s">
        <v>211</v>
      </c>
      <c r="E445" s="235" t="s">
        <v>1</v>
      </c>
      <c r="F445" s="236" t="s">
        <v>514</v>
      </c>
      <c r="G445" s="234"/>
      <c r="H445" s="237">
        <v>11.725</v>
      </c>
      <c r="I445" s="238"/>
      <c r="J445" s="234"/>
      <c r="K445" s="234"/>
      <c r="L445" s="239"/>
      <c r="M445" s="240"/>
      <c r="N445" s="241"/>
      <c r="O445" s="241"/>
      <c r="P445" s="241"/>
      <c r="Q445" s="241"/>
      <c r="R445" s="241"/>
      <c r="S445" s="241"/>
      <c r="T445" s="242"/>
      <c r="AT445" s="243" t="s">
        <v>211</v>
      </c>
      <c r="AU445" s="243" t="s">
        <v>84</v>
      </c>
      <c r="AV445" s="14" t="s">
        <v>84</v>
      </c>
      <c r="AW445" s="14" t="s">
        <v>31</v>
      </c>
      <c r="AX445" s="14" t="s">
        <v>75</v>
      </c>
      <c r="AY445" s="243" t="s">
        <v>203</v>
      </c>
    </row>
    <row r="446" spans="2:51" s="14" customFormat="1" ht="11.25">
      <c r="B446" s="233"/>
      <c r="C446" s="234"/>
      <c r="D446" s="224" t="s">
        <v>211</v>
      </c>
      <c r="E446" s="235" t="s">
        <v>1</v>
      </c>
      <c r="F446" s="236" t="s">
        <v>515</v>
      </c>
      <c r="G446" s="234"/>
      <c r="H446" s="237">
        <v>12.907999999999999</v>
      </c>
      <c r="I446" s="238"/>
      <c r="J446" s="234"/>
      <c r="K446" s="234"/>
      <c r="L446" s="239"/>
      <c r="M446" s="240"/>
      <c r="N446" s="241"/>
      <c r="O446" s="241"/>
      <c r="P446" s="241"/>
      <c r="Q446" s="241"/>
      <c r="R446" s="241"/>
      <c r="S446" s="241"/>
      <c r="T446" s="242"/>
      <c r="AT446" s="243" t="s">
        <v>211</v>
      </c>
      <c r="AU446" s="243" t="s">
        <v>84</v>
      </c>
      <c r="AV446" s="14" t="s">
        <v>84</v>
      </c>
      <c r="AW446" s="14" t="s">
        <v>31</v>
      </c>
      <c r="AX446" s="14" t="s">
        <v>75</v>
      </c>
      <c r="AY446" s="243" t="s">
        <v>203</v>
      </c>
    </row>
    <row r="447" spans="2:51" s="14" customFormat="1" ht="11.25">
      <c r="B447" s="233"/>
      <c r="C447" s="234"/>
      <c r="D447" s="224" t="s">
        <v>211</v>
      </c>
      <c r="E447" s="235" t="s">
        <v>1</v>
      </c>
      <c r="F447" s="236" t="s">
        <v>516</v>
      </c>
      <c r="G447" s="234"/>
      <c r="H447" s="237">
        <v>1.9870000000000001</v>
      </c>
      <c r="I447" s="238"/>
      <c r="J447" s="234"/>
      <c r="K447" s="234"/>
      <c r="L447" s="239"/>
      <c r="M447" s="240"/>
      <c r="N447" s="241"/>
      <c r="O447" s="241"/>
      <c r="P447" s="241"/>
      <c r="Q447" s="241"/>
      <c r="R447" s="241"/>
      <c r="S447" s="241"/>
      <c r="T447" s="242"/>
      <c r="AT447" s="243" t="s">
        <v>211</v>
      </c>
      <c r="AU447" s="243" t="s">
        <v>84</v>
      </c>
      <c r="AV447" s="14" t="s">
        <v>84</v>
      </c>
      <c r="AW447" s="14" t="s">
        <v>31</v>
      </c>
      <c r="AX447" s="14" t="s">
        <v>75</v>
      </c>
      <c r="AY447" s="243" t="s">
        <v>203</v>
      </c>
    </row>
    <row r="448" spans="2:51" s="14" customFormat="1" ht="11.25">
      <c r="B448" s="233"/>
      <c r="C448" s="234"/>
      <c r="D448" s="224" t="s">
        <v>211</v>
      </c>
      <c r="E448" s="235" t="s">
        <v>1</v>
      </c>
      <c r="F448" s="236" t="s">
        <v>517</v>
      </c>
      <c r="G448" s="234"/>
      <c r="H448" s="237">
        <v>2.9460000000000002</v>
      </c>
      <c r="I448" s="238"/>
      <c r="J448" s="234"/>
      <c r="K448" s="234"/>
      <c r="L448" s="239"/>
      <c r="M448" s="240"/>
      <c r="N448" s="241"/>
      <c r="O448" s="241"/>
      <c r="P448" s="241"/>
      <c r="Q448" s="241"/>
      <c r="R448" s="241"/>
      <c r="S448" s="241"/>
      <c r="T448" s="242"/>
      <c r="AT448" s="243" t="s">
        <v>211</v>
      </c>
      <c r="AU448" s="243" t="s">
        <v>84</v>
      </c>
      <c r="AV448" s="14" t="s">
        <v>84</v>
      </c>
      <c r="AW448" s="14" t="s">
        <v>31</v>
      </c>
      <c r="AX448" s="14" t="s">
        <v>75</v>
      </c>
      <c r="AY448" s="243" t="s">
        <v>203</v>
      </c>
    </row>
    <row r="449" spans="2:51" s="14" customFormat="1" ht="11.25">
      <c r="B449" s="233"/>
      <c r="C449" s="234"/>
      <c r="D449" s="224" t="s">
        <v>211</v>
      </c>
      <c r="E449" s="235" t="s">
        <v>1</v>
      </c>
      <c r="F449" s="236" t="s">
        <v>518</v>
      </c>
      <c r="G449" s="234"/>
      <c r="H449" s="237">
        <v>4.4180000000000001</v>
      </c>
      <c r="I449" s="238"/>
      <c r="J449" s="234"/>
      <c r="K449" s="234"/>
      <c r="L449" s="239"/>
      <c r="M449" s="240"/>
      <c r="N449" s="241"/>
      <c r="O449" s="241"/>
      <c r="P449" s="241"/>
      <c r="Q449" s="241"/>
      <c r="R449" s="241"/>
      <c r="S449" s="241"/>
      <c r="T449" s="242"/>
      <c r="AT449" s="243" t="s">
        <v>211</v>
      </c>
      <c r="AU449" s="243" t="s">
        <v>84</v>
      </c>
      <c r="AV449" s="14" t="s">
        <v>84</v>
      </c>
      <c r="AW449" s="14" t="s">
        <v>31</v>
      </c>
      <c r="AX449" s="14" t="s">
        <v>75</v>
      </c>
      <c r="AY449" s="243" t="s">
        <v>203</v>
      </c>
    </row>
    <row r="450" spans="2:51" s="14" customFormat="1" ht="11.25">
      <c r="B450" s="233"/>
      <c r="C450" s="234"/>
      <c r="D450" s="224" t="s">
        <v>211</v>
      </c>
      <c r="E450" s="235" t="s">
        <v>1</v>
      </c>
      <c r="F450" s="236" t="s">
        <v>519</v>
      </c>
      <c r="G450" s="234"/>
      <c r="H450" s="237">
        <v>8.8369999999999997</v>
      </c>
      <c r="I450" s="238"/>
      <c r="J450" s="234"/>
      <c r="K450" s="234"/>
      <c r="L450" s="239"/>
      <c r="M450" s="240"/>
      <c r="N450" s="241"/>
      <c r="O450" s="241"/>
      <c r="P450" s="241"/>
      <c r="Q450" s="241"/>
      <c r="R450" s="241"/>
      <c r="S450" s="241"/>
      <c r="T450" s="242"/>
      <c r="AT450" s="243" t="s">
        <v>211</v>
      </c>
      <c r="AU450" s="243" t="s">
        <v>84</v>
      </c>
      <c r="AV450" s="14" t="s">
        <v>84</v>
      </c>
      <c r="AW450" s="14" t="s">
        <v>31</v>
      </c>
      <c r="AX450" s="14" t="s">
        <v>75</v>
      </c>
      <c r="AY450" s="243" t="s">
        <v>203</v>
      </c>
    </row>
    <row r="451" spans="2:51" s="14" customFormat="1" ht="11.25">
      <c r="B451" s="233"/>
      <c r="C451" s="234"/>
      <c r="D451" s="224" t="s">
        <v>211</v>
      </c>
      <c r="E451" s="235" t="s">
        <v>1</v>
      </c>
      <c r="F451" s="236" t="s">
        <v>520</v>
      </c>
      <c r="G451" s="234"/>
      <c r="H451" s="237">
        <v>9.6929999999999996</v>
      </c>
      <c r="I451" s="238"/>
      <c r="J451" s="234"/>
      <c r="K451" s="234"/>
      <c r="L451" s="239"/>
      <c r="M451" s="240"/>
      <c r="N451" s="241"/>
      <c r="O451" s="241"/>
      <c r="P451" s="241"/>
      <c r="Q451" s="241"/>
      <c r="R451" s="241"/>
      <c r="S451" s="241"/>
      <c r="T451" s="242"/>
      <c r="AT451" s="243" t="s">
        <v>211</v>
      </c>
      <c r="AU451" s="243" t="s">
        <v>84</v>
      </c>
      <c r="AV451" s="14" t="s">
        <v>84</v>
      </c>
      <c r="AW451" s="14" t="s">
        <v>31</v>
      </c>
      <c r="AX451" s="14" t="s">
        <v>75</v>
      </c>
      <c r="AY451" s="243" t="s">
        <v>203</v>
      </c>
    </row>
    <row r="452" spans="2:51" s="13" customFormat="1" ht="11.25">
      <c r="B452" s="222"/>
      <c r="C452" s="223"/>
      <c r="D452" s="224" t="s">
        <v>211</v>
      </c>
      <c r="E452" s="225" t="s">
        <v>1</v>
      </c>
      <c r="F452" s="226" t="s">
        <v>213</v>
      </c>
      <c r="G452" s="223"/>
      <c r="H452" s="225" t="s">
        <v>1</v>
      </c>
      <c r="I452" s="227"/>
      <c r="J452" s="223"/>
      <c r="K452" s="223"/>
      <c r="L452" s="228"/>
      <c r="M452" s="229"/>
      <c r="N452" s="230"/>
      <c r="O452" s="230"/>
      <c r="P452" s="230"/>
      <c r="Q452" s="230"/>
      <c r="R452" s="230"/>
      <c r="S452" s="230"/>
      <c r="T452" s="231"/>
      <c r="AT452" s="232" t="s">
        <v>211</v>
      </c>
      <c r="AU452" s="232" t="s">
        <v>84</v>
      </c>
      <c r="AV452" s="13" t="s">
        <v>82</v>
      </c>
      <c r="AW452" s="13" t="s">
        <v>31</v>
      </c>
      <c r="AX452" s="13" t="s">
        <v>75</v>
      </c>
      <c r="AY452" s="232" t="s">
        <v>203</v>
      </c>
    </row>
    <row r="453" spans="2:51" s="13" customFormat="1" ht="11.25">
      <c r="B453" s="222"/>
      <c r="C453" s="223"/>
      <c r="D453" s="224" t="s">
        <v>211</v>
      </c>
      <c r="E453" s="225" t="s">
        <v>1</v>
      </c>
      <c r="F453" s="226" t="s">
        <v>521</v>
      </c>
      <c r="G453" s="223"/>
      <c r="H453" s="225" t="s">
        <v>1</v>
      </c>
      <c r="I453" s="227"/>
      <c r="J453" s="223"/>
      <c r="K453" s="223"/>
      <c r="L453" s="228"/>
      <c r="M453" s="229"/>
      <c r="N453" s="230"/>
      <c r="O453" s="230"/>
      <c r="P453" s="230"/>
      <c r="Q453" s="230"/>
      <c r="R453" s="230"/>
      <c r="S453" s="230"/>
      <c r="T453" s="231"/>
      <c r="AT453" s="232" t="s">
        <v>211</v>
      </c>
      <c r="AU453" s="232" t="s">
        <v>84</v>
      </c>
      <c r="AV453" s="13" t="s">
        <v>82</v>
      </c>
      <c r="AW453" s="13" t="s">
        <v>31</v>
      </c>
      <c r="AX453" s="13" t="s">
        <v>75</v>
      </c>
      <c r="AY453" s="232" t="s">
        <v>203</v>
      </c>
    </row>
    <row r="454" spans="2:51" s="14" customFormat="1" ht="11.25">
      <c r="B454" s="233"/>
      <c r="C454" s="234"/>
      <c r="D454" s="224" t="s">
        <v>211</v>
      </c>
      <c r="E454" s="235" t="s">
        <v>1</v>
      </c>
      <c r="F454" s="236" t="s">
        <v>522</v>
      </c>
      <c r="G454" s="234"/>
      <c r="H454" s="237">
        <v>3.3570000000000002</v>
      </c>
      <c r="I454" s="238"/>
      <c r="J454" s="234"/>
      <c r="K454" s="234"/>
      <c r="L454" s="239"/>
      <c r="M454" s="240"/>
      <c r="N454" s="241"/>
      <c r="O454" s="241"/>
      <c r="P454" s="241"/>
      <c r="Q454" s="241"/>
      <c r="R454" s="241"/>
      <c r="S454" s="241"/>
      <c r="T454" s="242"/>
      <c r="AT454" s="243" t="s">
        <v>211</v>
      </c>
      <c r="AU454" s="243" t="s">
        <v>84</v>
      </c>
      <c r="AV454" s="14" t="s">
        <v>84</v>
      </c>
      <c r="AW454" s="14" t="s">
        <v>31</v>
      </c>
      <c r="AX454" s="14" t="s">
        <v>75</v>
      </c>
      <c r="AY454" s="243" t="s">
        <v>203</v>
      </c>
    </row>
    <row r="455" spans="2:51" s="14" customFormat="1" ht="11.25">
      <c r="B455" s="233"/>
      <c r="C455" s="234"/>
      <c r="D455" s="224" t="s">
        <v>211</v>
      </c>
      <c r="E455" s="235" t="s">
        <v>1</v>
      </c>
      <c r="F455" s="236" t="s">
        <v>523</v>
      </c>
      <c r="G455" s="234"/>
      <c r="H455" s="237">
        <v>13.369</v>
      </c>
      <c r="I455" s="238"/>
      <c r="J455" s="234"/>
      <c r="K455" s="234"/>
      <c r="L455" s="239"/>
      <c r="M455" s="240"/>
      <c r="N455" s="241"/>
      <c r="O455" s="241"/>
      <c r="P455" s="241"/>
      <c r="Q455" s="241"/>
      <c r="R455" s="241"/>
      <c r="S455" s="241"/>
      <c r="T455" s="242"/>
      <c r="AT455" s="243" t="s">
        <v>211</v>
      </c>
      <c r="AU455" s="243" t="s">
        <v>84</v>
      </c>
      <c r="AV455" s="14" t="s">
        <v>84</v>
      </c>
      <c r="AW455" s="14" t="s">
        <v>31</v>
      </c>
      <c r="AX455" s="14" t="s">
        <v>75</v>
      </c>
      <c r="AY455" s="243" t="s">
        <v>203</v>
      </c>
    </row>
    <row r="456" spans="2:51" s="14" customFormat="1" ht="11.25">
      <c r="B456" s="233"/>
      <c r="C456" s="234"/>
      <c r="D456" s="224" t="s">
        <v>211</v>
      </c>
      <c r="E456" s="235" t="s">
        <v>1</v>
      </c>
      <c r="F456" s="236" t="s">
        <v>524</v>
      </c>
      <c r="G456" s="234"/>
      <c r="H456" s="237">
        <v>11.725</v>
      </c>
      <c r="I456" s="238"/>
      <c r="J456" s="234"/>
      <c r="K456" s="234"/>
      <c r="L456" s="239"/>
      <c r="M456" s="240"/>
      <c r="N456" s="241"/>
      <c r="O456" s="241"/>
      <c r="P456" s="241"/>
      <c r="Q456" s="241"/>
      <c r="R456" s="241"/>
      <c r="S456" s="241"/>
      <c r="T456" s="242"/>
      <c r="AT456" s="243" t="s">
        <v>211</v>
      </c>
      <c r="AU456" s="243" t="s">
        <v>84</v>
      </c>
      <c r="AV456" s="14" t="s">
        <v>84</v>
      </c>
      <c r="AW456" s="14" t="s">
        <v>31</v>
      </c>
      <c r="AX456" s="14" t="s">
        <v>75</v>
      </c>
      <c r="AY456" s="243" t="s">
        <v>203</v>
      </c>
    </row>
    <row r="457" spans="2:51" s="14" customFormat="1" ht="11.25">
      <c r="B457" s="233"/>
      <c r="C457" s="234"/>
      <c r="D457" s="224" t="s">
        <v>211</v>
      </c>
      <c r="E457" s="235" t="s">
        <v>1</v>
      </c>
      <c r="F457" s="236" t="s">
        <v>524</v>
      </c>
      <c r="G457" s="234"/>
      <c r="H457" s="237">
        <v>11.725</v>
      </c>
      <c r="I457" s="238"/>
      <c r="J457" s="234"/>
      <c r="K457" s="234"/>
      <c r="L457" s="239"/>
      <c r="M457" s="240"/>
      <c r="N457" s="241"/>
      <c r="O457" s="241"/>
      <c r="P457" s="241"/>
      <c r="Q457" s="241"/>
      <c r="R457" s="241"/>
      <c r="S457" s="241"/>
      <c r="T457" s="242"/>
      <c r="AT457" s="243" t="s">
        <v>211</v>
      </c>
      <c r="AU457" s="243" t="s">
        <v>84</v>
      </c>
      <c r="AV457" s="14" t="s">
        <v>84</v>
      </c>
      <c r="AW457" s="14" t="s">
        <v>31</v>
      </c>
      <c r="AX457" s="14" t="s">
        <v>75</v>
      </c>
      <c r="AY457" s="243" t="s">
        <v>203</v>
      </c>
    </row>
    <row r="458" spans="2:51" s="14" customFormat="1" ht="11.25">
      <c r="B458" s="233"/>
      <c r="C458" s="234"/>
      <c r="D458" s="224" t="s">
        <v>211</v>
      </c>
      <c r="E458" s="235" t="s">
        <v>1</v>
      </c>
      <c r="F458" s="236" t="s">
        <v>525</v>
      </c>
      <c r="G458" s="234"/>
      <c r="H458" s="237">
        <v>38.268999999999998</v>
      </c>
      <c r="I458" s="238"/>
      <c r="J458" s="234"/>
      <c r="K458" s="234"/>
      <c r="L458" s="239"/>
      <c r="M458" s="240"/>
      <c r="N458" s="241"/>
      <c r="O458" s="241"/>
      <c r="P458" s="241"/>
      <c r="Q458" s="241"/>
      <c r="R458" s="241"/>
      <c r="S458" s="241"/>
      <c r="T458" s="242"/>
      <c r="AT458" s="243" t="s">
        <v>211</v>
      </c>
      <c r="AU458" s="243" t="s">
        <v>84</v>
      </c>
      <c r="AV458" s="14" t="s">
        <v>84</v>
      </c>
      <c r="AW458" s="14" t="s">
        <v>31</v>
      </c>
      <c r="AX458" s="14" t="s">
        <v>75</v>
      </c>
      <c r="AY458" s="243" t="s">
        <v>203</v>
      </c>
    </row>
    <row r="459" spans="2:51" s="14" customFormat="1" ht="11.25">
      <c r="B459" s="233"/>
      <c r="C459" s="234"/>
      <c r="D459" s="224" t="s">
        <v>211</v>
      </c>
      <c r="E459" s="235" t="s">
        <v>1</v>
      </c>
      <c r="F459" s="236" t="s">
        <v>526</v>
      </c>
      <c r="G459" s="234"/>
      <c r="H459" s="237">
        <v>11.725</v>
      </c>
      <c r="I459" s="238"/>
      <c r="J459" s="234"/>
      <c r="K459" s="234"/>
      <c r="L459" s="239"/>
      <c r="M459" s="240"/>
      <c r="N459" s="241"/>
      <c r="O459" s="241"/>
      <c r="P459" s="241"/>
      <c r="Q459" s="241"/>
      <c r="R459" s="241"/>
      <c r="S459" s="241"/>
      <c r="T459" s="242"/>
      <c r="AT459" s="243" t="s">
        <v>211</v>
      </c>
      <c r="AU459" s="243" t="s">
        <v>84</v>
      </c>
      <c r="AV459" s="14" t="s">
        <v>84</v>
      </c>
      <c r="AW459" s="14" t="s">
        <v>31</v>
      </c>
      <c r="AX459" s="14" t="s">
        <v>75</v>
      </c>
      <c r="AY459" s="243" t="s">
        <v>203</v>
      </c>
    </row>
    <row r="460" spans="2:51" s="14" customFormat="1" ht="11.25">
      <c r="B460" s="233"/>
      <c r="C460" s="234"/>
      <c r="D460" s="224" t="s">
        <v>211</v>
      </c>
      <c r="E460" s="235" t="s">
        <v>1</v>
      </c>
      <c r="F460" s="236" t="s">
        <v>527</v>
      </c>
      <c r="G460" s="234"/>
      <c r="H460" s="237">
        <v>11.725</v>
      </c>
      <c r="I460" s="238"/>
      <c r="J460" s="234"/>
      <c r="K460" s="234"/>
      <c r="L460" s="239"/>
      <c r="M460" s="240"/>
      <c r="N460" s="241"/>
      <c r="O460" s="241"/>
      <c r="P460" s="241"/>
      <c r="Q460" s="241"/>
      <c r="R460" s="241"/>
      <c r="S460" s="241"/>
      <c r="T460" s="242"/>
      <c r="AT460" s="243" t="s">
        <v>211</v>
      </c>
      <c r="AU460" s="243" t="s">
        <v>84</v>
      </c>
      <c r="AV460" s="14" t="s">
        <v>84</v>
      </c>
      <c r="AW460" s="14" t="s">
        <v>31</v>
      </c>
      <c r="AX460" s="14" t="s">
        <v>75</v>
      </c>
      <c r="AY460" s="243" t="s">
        <v>203</v>
      </c>
    </row>
    <row r="461" spans="2:51" s="14" customFormat="1" ht="11.25">
      <c r="B461" s="233"/>
      <c r="C461" s="234"/>
      <c r="D461" s="224" t="s">
        <v>211</v>
      </c>
      <c r="E461" s="235" t="s">
        <v>1</v>
      </c>
      <c r="F461" s="236" t="s">
        <v>528</v>
      </c>
      <c r="G461" s="234"/>
      <c r="H461" s="237">
        <v>11.725</v>
      </c>
      <c r="I461" s="238"/>
      <c r="J461" s="234"/>
      <c r="K461" s="234"/>
      <c r="L461" s="239"/>
      <c r="M461" s="240"/>
      <c r="N461" s="241"/>
      <c r="O461" s="241"/>
      <c r="P461" s="241"/>
      <c r="Q461" s="241"/>
      <c r="R461" s="241"/>
      <c r="S461" s="241"/>
      <c r="T461" s="242"/>
      <c r="AT461" s="243" t="s">
        <v>211</v>
      </c>
      <c r="AU461" s="243" t="s">
        <v>84</v>
      </c>
      <c r="AV461" s="14" t="s">
        <v>84</v>
      </c>
      <c r="AW461" s="14" t="s">
        <v>31</v>
      </c>
      <c r="AX461" s="14" t="s">
        <v>75</v>
      </c>
      <c r="AY461" s="243" t="s">
        <v>203</v>
      </c>
    </row>
    <row r="462" spans="2:51" s="14" customFormat="1" ht="11.25">
      <c r="B462" s="233"/>
      <c r="C462" s="234"/>
      <c r="D462" s="224" t="s">
        <v>211</v>
      </c>
      <c r="E462" s="235" t="s">
        <v>1</v>
      </c>
      <c r="F462" s="236" t="s">
        <v>529</v>
      </c>
      <c r="G462" s="234"/>
      <c r="H462" s="237">
        <v>11.725</v>
      </c>
      <c r="I462" s="238"/>
      <c r="J462" s="234"/>
      <c r="K462" s="234"/>
      <c r="L462" s="239"/>
      <c r="M462" s="240"/>
      <c r="N462" s="241"/>
      <c r="O462" s="241"/>
      <c r="P462" s="241"/>
      <c r="Q462" s="241"/>
      <c r="R462" s="241"/>
      <c r="S462" s="241"/>
      <c r="T462" s="242"/>
      <c r="AT462" s="243" t="s">
        <v>211</v>
      </c>
      <c r="AU462" s="243" t="s">
        <v>84</v>
      </c>
      <c r="AV462" s="14" t="s">
        <v>84</v>
      </c>
      <c r="AW462" s="14" t="s">
        <v>31</v>
      </c>
      <c r="AX462" s="14" t="s">
        <v>75</v>
      </c>
      <c r="AY462" s="243" t="s">
        <v>203</v>
      </c>
    </row>
    <row r="463" spans="2:51" s="14" customFormat="1" ht="11.25">
      <c r="B463" s="233"/>
      <c r="C463" s="234"/>
      <c r="D463" s="224" t="s">
        <v>211</v>
      </c>
      <c r="E463" s="235" t="s">
        <v>1</v>
      </c>
      <c r="F463" s="236" t="s">
        <v>530</v>
      </c>
      <c r="G463" s="234"/>
      <c r="H463" s="237">
        <v>11.725</v>
      </c>
      <c r="I463" s="238"/>
      <c r="J463" s="234"/>
      <c r="K463" s="234"/>
      <c r="L463" s="239"/>
      <c r="M463" s="240"/>
      <c r="N463" s="241"/>
      <c r="O463" s="241"/>
      <c r="P463" s="241"/>
      <c r="Q463" s="241"/>
      <c r="R463" s="241"/>
      <c r="S463" s="241"/>
      <c r="T463" s="242"/>
      <c r="AT463" s="243" t="s">
        <v>211</v>
      </c>
      <c r="AU463" s="243" t="s">
        <v>84</v>
      </c>
      <c r="AV463" s="14" t="s">
        <v>84</v>
      </c>
      <c r="AW463" s="14" t="s">
        <v>31</v>
      </c>
      <c r="AX463" s="14" t="s">
        <v>75</v>
      </c>
      <c r="AY463" s="243" t="s">
        <v>203</v>
      </c>
    </row>
    <row r="464" spans="2:51" s="14" customFormat="1" ht="11.25">
      <c r="B464" s="233"/>
      <c r="C464" s="234"/>
      <c r="D464" s="224" t="s">
        <v>211</v>
      </c>
      <c r="E464" s="235" t="s">
        <v>1</v>
      </c>
      <c r="F464" s="236" t="s">
        <v>531</v>
      </c>
      <c r="G464" s="234"/>
      <c r="H464" s="237">
        <v>11.725</v>
      </c>
      <c r="I464" s="238"/>
      <c r="J464" s="234"/>
      <c r="K464" s="234"/>
      <c r="L464" s="239"/>
      <c r="M464" s="240"/>
      <c r="N464" s="241"/>
      <c r="O464" s="241"/>
      <c r="P464" s="241"/>
      <c r="Q464" s="241"/>
      <c r="R464" s="241"/>
      <c r="S464" s="241"/>
      <c r="T464" s="242"/>
      <c r="AT464" s="243" t="s">
        <v>211</v>
      </c>
      <c r="AU464" s="243" t="s">
        <v>84</v>
      </c>
      <c r="AV464" s="14" t="s">
        <v>84</v>
      </c>
      <c r="AW464" s="14" t="s">
        <v>31</v>
      </c>
      <c r="AX464" s="14" t="s">
        <v>75</v>
      </c>
      <c r="AY464" s="243" t="s">
        <v>203</v>
      </c>
    </row>
    <row r="465" spans="2:51" s="14" customFormat="1" ht="11.25">
      <c r="B465" s="233"/>
      <c r="C465" s="234"/>
      <c r="D465" s="224" t="s">
        <v>211</v>
      </c>
      <c r="E465" s="235" t="s">
        <v>1</v>
      </c>
      <c r="F465" s="236" t="s">
        <v>532</v>
      </c>
      <c r="G465" s="234"/>
      <c r="H465" s="237">
        <v>11.725</v>
      </c>
      <c r="I465" s="238"/>
      <c r="J465" s="234"/>
      <c r="K465" s="234"/>
      <c r="L465" s="239"/>
      <c r="M465" s="240"/>
      <c r="N465" s="241"/>
      <c r="O465" s="241"/>
      <c r="P465" s="241"/>
      <c r="Q465" s="241"/>
      <c r="R465" s="241"/>
      <c r="S465" s="241"/>
      <c r="T465" s="242"/>
      <c r="AT465" s="243" t="s">
        <v>211</v>
      </c>
      <c r="AU465" s="243" t="s">
        <v>84</v>
      </c>
      <c r="AV465" s="14" t="s">
        <v>84</v>
      </c>
      <c r="AW465" s="14" t="s">
        <v>31</v>
      </c>
      <c r="AX465" s="14" t="s">
        <v>75</v>
      </c>
      <c r="AY465" s="243" t="s">
        <v>203</v>
      </c>
    </row>
    <row r="466" spans="2:51" s="14" customFormat="1" ht="11.25">
      <c r="B466" s="233"/>
      <c r="C466" s="234"/>
      <c r="D466" s="224" t="s">
        <v>211</v>
      </c>
      <c r="E466" s="235" t="s">
        <v>1</v>
      </c>
      <c r="F466" s="236" t="s">
        <v>533</v>
      </c>
      <c r="G466" s="234"/>
      <c r="H466" s="237">
        <v>22.914000000000001</v>
      </c>
      <c r="I466" s="238"/>
      <c r="J466" s="234"/>
      <c r="K466" s="234"/>
      <c r="L466" s="239"/>
      <c r="M466" s="240"/>
      <c r="N466" s="241"/>
      <c r="O466" s="241"/>
      <c r="P466" s="241"/>
      <c r="Q466" s="241"/>
      <c r="R466" s="241"/>
      <c r="S466" s="241"/>
      <c r="T466" s="242"/>
      <c r="AT466" s="243" t="s">
        <v>211</v>
      </c>
      <c r="AU466" s="243" t="s">
        <v>84</v>
      </c>
      <c r="AV466" s="14" t="s">
        <v>84</v>
      </c>
      <c r="AW466" s="14" t="s">
        <v>31</v>
      </c>
      <c r="AX466" s="14" t="s">
        <v>75</v>
      </c>
      <c r="AY466" s="243" t="s">
        <v>203</v>
      </c>
    </row>
    <row r="467" spans="2:51" s="14" customFormat="1" ht="11.25">
      <c r="B467" s="233"/>
      <c r="C467" s="234"/>
      <c r="D467" s="224" t="s">
        <v>211</v>
      </c>
      <c r="E467" s="235" t="s">
        <v>1</v>
      </c>
      <c r="F467" s="236" t="s">
        <v>534</v>
      </c>
      <c r="G467" s="234"/>
      <c r="H467" s="237">
        <v>11.725</v>
      </c>
      <c r="I467" s="238"/>
      <c r="J467" s="234"/>
      <c r="K467" s="234"/>
      <c r="L467" s="239"/>
      <c r="M467" s="240"/>
      <c r="N467" s="241"/>
      <c r="O467" s="241"/>
      <c r="P467" s="241"/>
      <c r="Q467" s="241"/>
      <c r="R467" s="241"/>
      <c r="S467" s="241"/>
      <c r="T467" s="242"/>
      <c r="AT467" s="243" t="s">
        <v>211</v>
      </c>
      <c r="AU467" s="243" t="s">
        <v>84</v>
      </c>
      <c r="AV467" s="14" t="s">
        <v>84</v>
      </c>
      <c r="AW467" s="14" t="s">
        <v>31</v>
      </c>
      <c r="AX467" s="14" t="s">
        <v>75</v>
      </c>
      <c r="AY467" s="243" t="s">
        <v>203</v>
      </c>
    </row>
    <row r="468" spans="2:51" s="14" customFormat="1" ht="11.25">
      <c r="B468" s="233"/>
      <c r="C468" s="234"/>
      <c r="D468" s="224" t="s">
        <v>211</v>
      </c>
      <c r="E468" s="235" t="s">
        <v>1</v>
      </c>
      <c r="F468" s="236" t="s">
        <v>535</v>
      </c>
      <c r="G468" s="234"/>
      <c r="H468" s="237">
        <v>11.725</v>
      </c>
      <c r="I468" s="238"/>
      <c r="J468" s="234"/>
      <c r="K468" s="234"/>
      <c r="L468" s="239"/>
      <c r="M468" s="240"/>
      <c r="N468" s="241"/>
      <c r="O468" s="241"/>
      <c r="P468" s="241"/>
      <c r="Q468" s="241"/>
      <c r="R468" s="241"/>
      <c r="S468" s="241"/>
      <c r="T468" s="242"/>
      <c r="AT468" s="243" t="s">
        <v>211</v>
      </c>
      <c r="AU468" s="243" t="s">
        <v>84</v>
      </c>
      <c r="AV468" s="14" t="s">
        <v>84</v>
      </c>
      <c r="AW468" s="14" t="s">
        <v>31</v>
      </c>
      <c r="AX468" s="14" t="s">
        <v>75</v>
      </c>
      <c r="AY468" s="243" t="s">
        <v>203</v>
      </c>
    </row>
    <row r="469" spans="2:51" s="14" customFormat="1" ht="11.25">
      <c r="B469" s="233"/>
      <c r="C469" s="234"/>
      <c r="D469" s="224" t="s">
        <v>211</v>
      </c>
      <c r="E469" s="235" t="s">
        <v>1</v>
      </c>
      <c r="F469" s="236" t="s">
        <v>536</v>
      </c>
      <c r="G469" s="234"/>
      <c r="H469" s="237">
        <v>11.725</v>
      </c>
      <c r="I469" s="238"/>
      <c r="J469" s="234"/>
      <c r="K469" s="234"/>
      <c r="L469" s="239"/>
      <c r="M469" s="240"/>
      <c r="N469" s="241"/>
      <c r="O469" s="241"/>
      <c r="P469" s="241"/>
      <c r="Q469" s="241"/>
      <c r="R469" s="241"/>
      <c r="S469" s="241"/>
      <c r="T469" s="242"/>
      <c r="AT469" s="243" t="s">
        <v>211</v>
      </c>
      <c r="AU469" s="243" t="s">
        <v>84</v>
      </c>
      <c r="AV469" s="14" t="s">
        <v>84</v>
      </c>
      <c r="AW469" s="14" t="s">
        <v>31</v>
      </c>
      <c r="AX469" s="14" t="s">
        <v>75</v>
      </c>
      <c r="AY469" s="243" t="s">
        <v>203</v>
      </c>
    </row>
    <row r="470" spans="2:51" s="14" customFormat="1" ht="11.25">
      <c r="B470" s="233"/>
      <c r="C470" s="234"/>
      <c r="D470" s="224" t="s">
        <v>211</v>
      </c>
      <c r="E470" s="235" t="s">
        <v>1</v>
      </c>
      <c r="F470" s="236" t="s">
        <v>537</v>
      </c>
      <c r="G470" s="234"/>
      <c r="H470" s="237">
        <v>23.734999999999999</v>
      </c>
      <c r="I470" s="238"/>
      <c r="J470" s="234"/>
      <c r="K470" s="234"/>
      <c r="L470" s="239"/>
      <c r="M470" s="240"/>
      <c r="N470" s="241"/>
      <c r="O470" s="241"/>
      <c r="P470" s="241"/>
      <c r="Q470" s="241"/>
      <c r="R470" s="241"/>
      <c r="S470" s="241"/>
      <c r="T470" s="242"/>
      <c r="AT470" s="243" t="s">
        <v>211</v>
      </c>
      <c r="AU470" s="243" t="s">
        <v>84</v>
      </c>
      <c r="AV470" s="14" t="s">
        <v>84</v>
      </c>
      <c r="AW470" s="14" t="s">
        <v>31</v>
      </c>
      <c r="AX470" s="14" t="s">
        <v>75</v>
      </c>
      <c r="AY470" s="243" t="s">
        <v>203</v>
      </c>
    </row>
    <row r="471" spans="2:51" s="14" customFormat="1" ht="11.25">
      <c r="B471" s="233"/>
      <c r="C471" s="234"/>
      <c r="D471" s="224" t="s">
        <v>211</v>
      </c>
      <c r="E471" s="235" t="s">
        <v>1</v>
      </c>
      <c r="F471" s="236" t="s">
        <v>538</v>
      </c>
      <c r="G471" s="234"/>
      <c r="H471" s="237">
        <v>20.635999999999999</v>
      </c>
      <c r="I471" s="238"/>
      <c r="J471" s="234"/>
      <c r="K471" s="234"/>
      <c r="L471" s="239"/>
      <c r="M471" s="240"/>
      <c r="N471" s="241"/>
      <c r="O471" s="241"/>
      <c r="P471" s="241"/>
      <c r="Q471" s="241"/>
      <c r="R471" s="241"/>
      <c r="S471" s="241"/>
      <c r="T471" s="242"/>
      <c r="AT471" s="243" t="s">
        <v>211</v>
      </c>
      <c r="AU471" s="243" t="s">
        <v>84</v>
      </c>
      <c r="AV471" s="14" t="s">
        <v>84</v>
      </c>
      <c r="AW471" s="14" t="s">
        <v>31</v>
      </c>
      <c r="AX471" s="14" t="s">
        <v>75</v>
      </c>
      <c r="AY471" s="243" t="s">
        <v>203</v>
      </c>
    </row>
    <row r="472" spans="2:51" s="14" customFormat="1" ht="11.25">
      <c r="B472" s="233"/>
      <c r="C472" s="234"/>
      <c r="D472" s="224" t="s">
        <v>211</v>
      </c>
      <c r="E472" s="235" t="s">
        <v>1</v>
      </c>
      <c r="F472" s="236" t="s">
        <v>539</v>
      </c>
      <c r="G472" s="234"/>
      <c r="H472" s="237">
        <v>2.6030000000000002</v>
      </c>
      <c r="I472" s="238"/>
      <c r="J472" s="234"/>
      <c r="K472" s="234"/>
      <c r="L472" s="239"/>
      <c r="M472" s="240"/>
      <c r="N472" s="241"/>
      <c r="O472" s="241"/>
      <c r="P472" s="241"/>
      <c r="Q472" s="241"/>
      <c r="R472" s="241"/>
      <c r="S472" s="241"/>
      <c r="T472" s="242"/>
      <c r="AT472" s="243" t="s">
        <v>211</v>
      </c>
      <c r="AU472" s="243" t="s">
        <v>84</v>
      </c>
      <c r="AV472" s="14" t="s">
        <v>84</v>
      </c>
      <c r="AW472" s="14" t="s">
        <v>31</v>
      </c>
      <c r="AX472" s="14" t="s">
        <v>75</v>
      </c>
      <c r="AY472" s="243" t="s">
        <v>203</v>
      </c>
    </row>
    <row r="473" spans="2:51" s="14" customFormat="1" ht="11.25">
      <c r="B473" s="233"/>
      <c r="C473" s="234"/>
      <c r="D473" s="224" t="s">
        <v>211</v>
      </c>
      <c r="E473" s="235" t="s">
        <v>1</v>
      </c>
      <c r="F473" s="236" t="s">
        <v>540</v>
      </c>
      <c r="G473" s="234"/>
      <c r="H473" s="237">
        <v>14.317</v>
      </c>
      <c r="I473" s="238"/>
      <c r="J473" s="234"/>
      <c r="K473" s="234"/>
      <c r="L473" s="239"/>
      <c r="M473" s="240"/>
      <c r="N473" s="241"/>
      <c r="O473" s="241"/>
      <c r="P473" s="241"/>
      <c r="Q473" s="241"/>
      <c r="R473" s="241"/>
      <c r="S473" s="241"/>
      <c r="T473" s="242"/>
      <c r="AT473" s="243" t="s">
        <v>211</v>
      </c>
      <c r="AU473" s="243" t="s">
        <v>84</v>
      </c>
      <c r="AV473" s="14" t="s">
        <v>84</v>
      </c>
      <c r="AW473" s="14" t="s">
        <v>31</v>
      </c>
      <c r="AX473" s="14" t="s">
        <v>75</v>
      </c>
      <c r="AY473" s="243" t="s">
        <v>203</v>
      </c>
    </row>
    <row r="474" spans="2:51" s="14" customFormat="1" ht="11.25">
      <c r="B474" s="233"/>
      <c r="C474" s="234"/>
      <c r="D474" s="224" t="s">
        <v>211</v>
      </c>
      <c r="E474" s="235" t="s">
        <v>1</v>
      </c>
      <c r="F474" s="236" t="s">
        <v>541</v>
      </c>
      <c r="G474" s="234"/>
      <c r="H474" s="237">
        <v>2.6930000000000001</v>
      </c>
      <c r="I474" s="238"/>
      <c r="J474" s="234"/>
      <c r="K474" s="234"/>
      <c r="L474" s="239"/>
      <c r="M474" s="240"/>
      <c r="N474" s="241"/>
      <c r="O474" s="241"/>
      <c r="P474" s="241"/>
      <c r="Q474" s="241"/>
      <c r="R474" s="241"/>
      <c r="S474" s="241"/>
      <c r="T474" s="242"/>
      <c r="AT474" s="243" t="s">
        <v>211</v>
      </c>
      <c r="AU474" s="243" t="s">
        <v>84</v>
      </c>
      <c r="AV474" s="14" t="s">
        <v>84</v>
      </c>
      <c r="AW474" s="14" t="s">
        <v>31</v>
      </c>
      <c r="AX474" s="14" t="s">
        <v>75</v>
      </c>
      <c r="AY474" s="243" t="s">
        <v>203</v>
      </c>
    </row>
    <row r="475" spans="2:51" s="14" customFormat="1" ht="11.25">
      <c r="B475" s="233"/>
      <c r="C475" s="234"/>
      <c r="D475" s="224" t="s">
        <v>211</v>
      </c>
      <c r="E475" s="235" t="s">
        <v>1</v>
      </c>
      <c r="F475" s="236" t="s">
        <v>542</v>
      </c>
      <c r="G475" s="234"/>
      <c r="H475" s="237">
        <v>1.8360000000000001</v>
      </c>
      <c r="I475" s="238"/>
      <c r="J475" s="234"/>
      <c r="K475" s="234"/>
      <c r="L475" s="239"/>
      <c r="M475" s="240"/>
      <c r="N475" s="241"/>
      <c r="O475" s="241"/>
      <c r="P475" s="241"/>
      <c r="Q475" s="241"/>
      <c r="R475" s="241"/>
      <c r="S475" s="241"/>
      <c r="T475" s="242"/>
      <c r="AT475" s="243" t="s">
        <v>211</v>
      </c>
      <c r="AU475" s="243" t="s">
        <v>84</v>
      </c>
      <c r="AV475" s="14" t="s">
        <v>84</v>
      </c>
      <c r="AW475" s="14" t="s">
        <v>31</v>
      </c>
      <c r="AX475" s="14" t="s">
        <v>75</v>
      </c>
      <c r="AY475" s="243" t="s">
        <v>203</v>
      </c>
    </row>
    <row r="476" spans="2:51" s="14" customFormat="1" ht="11.25">
      <c r="B476" s="233"/>
      <c r="C476" s="234"/>
      <c r="D476" s="224" t="s">
        <v>211</v>
      </c>
      <c r="E476" s="235" t="s">
        <v>1</v>
      </c>
      <c r="F476" s="236" t="s">
        <v>543</v>
      </c>
      <c r="G476" s="234"/>
      <c r="H476" s="237">
        <v>11.324</v>
      </c>
      <c r="I476" s="238"/>
      <c r="J476" s="234"/>
      <c r="K476" s="234"/>
      <c r="L476" s="239"/>
      <c r="M476" s="240"/>
      <c r="N476" s="241"/>
      <c r="O476" s="241"/>
      <c r="P476" s="241"/>
      <c r="Q476" s="241"/>
      <c r="R476" s="241"/>
      <c r="S476" s="241"/>
      <c r="T476" s="242"/>
      <c r="AT476" s="243" t="s">
        <v>211</v>
      </c>
      <c r="AU476" s="243" t="s">
        <v>84</v>
      </c>
      <c r="AV476" s="14" t="s">
        <v>84</v>
      </c>
      <c r="AW476" s="14" t="s">
        <v>31</v>
      </c>
      <c r="AX476" s="14" t="s">
        <v>75</v>
      </c>
      <c r="AY476" s="243" t="s">
        <v>203</v>
      </c>
    </row>
    <row r="477" spans="2:51" s="14" customFormat="1" ht="11.25">
      <c r="B477" s="233"/>
      <c r="C477" s="234"/>
      <c r="D477" s="224" t="s">
        <v>211</v>
      </c>
      <c r="E477" s="235" t="s">
        <v>1</v>
      </c>
      <c r="F477" s="236" t="s">
        <v>544</v>
      </c>
      <c r="G477" s="234"/>
      <c r="H477" s="237">
        <v>11.725</v>
      </c>
      <c r="I477" s="238"/>
      <c r="J477" s="234"/>
      <c r="K477" s="234"/>
      <c r="L477" s="239"/>
      <c r="M477" s="240"/>
      <c r="N477" s="241"/>
      <c r="O477" s="241"/>
      <c r="P477" s="241"/>
      <c r="Q477" s="241"/>
      <c r="R477" s="241"/>
      <c r="S477" s="241"/>
      <c r="T477" s="242"/>
      <c r="AT477" s="243" t="s">
        <v>211</v>
      </c>
      <c r="AU477" s="243" t="s">
        <v>84</v>
      </c>
      <c r="AV477" s="14" t="s">
        <v>84</v>
      </c>
      <c r="AW477" s="14" t="s">
        <v>31</v>
      </c>
      <c r="AX477" s="14" t="s">
        <v>75</v>
      </c>
      <c r="AY477" s="243" t="s">
        <v>203</v>
      </c>
    </row>
    <row r="478" spans="2:51" s="14" customFormat="1" ht="11.25">
      <c r="B478" s="233"/>
      <c r="C478" s="234"/>
      <c r="D478" s="224" t="s">
        <v>211</v>
      </c>
      <c r="E478" s="235" t="s">
        <v>1</v>
      </c>
      <c r="F478" s="236" t="s">
        <v>545</v>
      </c>
      <c r="G478" s="234"/>
      <c r="H478" s="237">
        <v>11.725</v>
      </c>
      <c r="I478" s="238"/>
      <c r="J478" s="234"/>
      <c r="K478" s="234"/>
      <c r="L478" s="239"/>
      <c r="M478" s="240"/>
      <c r="N478" s="241"/>
      <c r="O478" s="241"/>
      <c r="P478" s="241"/>
      <c r="Q478" s="241"/>
      <c r="R478" s="241"/>
      <c r="S478" s="241"/>
      <c r="T478" s="242"/>
      <c r="AT478" s="243" t="s">
        <v>211</v>
      </c>
      <c r="AU478" s="243" t="s">
        <v>84</v>
      </c>
      <c r="AV478" s="14" t="s">
        <v>84</v>
      </c>
      <c r="AW478" s="14" t="s">
        <v>31</v>
      </c>
      <c r="AX478" s="14" t="s">
        <v>75</v>
      </c>
      <c r="AY478" s="243" t="s">
        <v>203</v>
      </c>
    </row>
    <row r="479" spans="2:51" s="14" customFormat="1" ht="11.25">
      <c r="B479" s="233"/>
      <c r="C479" s="234"/>
      <c r="D479" s="224" t="s">
        <v>211</v>
      </c>
      <c r="E479" s="235" t="s">
        <v>1</v>
      </c>
      <c r="F479" s="236" t="s">
        <v>546</v>
      </c>
      <c r="G479" s="234"/>
      <c r="H479" s="237">
        <v>12.907999999999999</v>
      </c>
      <c r="I479" s="238"/>
      <c r="J479" s="234"/>
      <c r="K479" s="234"/>
      <c r="L479" s="239"/>
      <c r="M479" s="240"/>
      <c r="N479" s="241"/>
      <c r="O479" s="241"/>
      <c r="P479" s="241"/>
      <c r="Q479" s="241"/>
      <c r="R479" s="241"/>
      <c r="S479" s="241"/>
      <c r="T479" s="242"/>
      <c r="AT479" s="243" t="s">
        <v>211</v>
      </c>
      <c r="AU479" s="243" t="s">
        <v>84</v>
      </c>
      <c r="AV479" s="14" t="s">
        <v>84</v>
      </c>
      <c r="AW479" s="14" t="s">
        <v>31</v>
      </c>
      <c r="AX479" s="14" t="s">
        <v>75</v>
      </c>
      <c r="AY479" s="243" t="s">
        <v>203</v>
      </c>
    </row>
    <row r="480" spans="2:51" s="14" customFormat="1" ht="11.25">
      <c r="B480" s="233"/>
      <c r="C480" s="234"/>
      <c r="D480" s="224" t="s">
        <v>211</v>
      </c>
      <c r="E480" s="235" t="s">
        <v>1</v>
      </c>
      <c r="F480" s="236" t="s">
        <v>547</v>
      </c>
      <c r="G480" s="234"/>
      <c r="H480" s="237">
        <v>1.9870000000000001</v>
      </c>
      <c r="I480" s="238"/>
      <c r="J480" s="234"/>
      <c r="K480" s="234"/>
      <c r="L480" s="239"/>
      <c r="M480" s="240"/>
      <c r="N480" s="241"/>
      <c r="O480" s="241"/>
      <c r="P480" s="241"/>
      <c r="Q480" s="241"/>
      <c r="R480" s="241"/>
      <c r="S480" s="241"/>
      <c r="T480" s="242"/>
      <c r="AT480" s="243" t="s">
        <v>211</v>
      </c>
      <c r="AU480" s="243" t="s">
        <v>84</v>
      </c>
      <c r="AV480" s="14" t="s">
        <v>84</v>
      </c>
      <c r="AW480" s="14" t="s">
        <v>31</v>
      </c>
      <c r="AX480" s="14" t="s">
        <v>75</v>
      </c>
      <c r="AY480" s="243" t="s">
        <v>203</v>
      </c>
    </row>
    <row r="481" spans="2:51" s="14" customFormat="1" ht="11.25">
      <c r="B481" s="233"/>
      <c r="C481" s="234"/>
      <c r="D481" s="224" t="s">
        <v>211</v>
      </c>
      <c r="E481" s="235" t="s">
        <v>1</v>
      </c>
      <c r="F481" s="236" t="s">
        <v>548</v>
      </c>
      <c r="G481" s="234"/>
      <c r="H481" s="237">
        <v>1.5409999999999999</v>
      </c>
      <c r="I481" s="238"/>
      <c r="J481" s="234"/>
      <c r="K481" s="234"/>
      <c r="L481" s="239"/>
      <c r="M481" s="240"/>
      <c r="N481" s="241"/>
      <c r="O481" s="241"/>
      <c r="P481" s="241"/>
      <c r="Q481" s="241"/>
      <c r="R481" s="241"/>
      <c r="S481" s="241"/>
      <c r="T481" s="242"/>
      <c r="AT481" s="243" t="s">
        <v>211</v>
      </c>
      <c r="AU481" s="243" t="s">
        <v>84</v>
      </c>
      <c r="AV481" s="14" t="s">
        <v>84</v>
      </c>
      <c r="AW481" s="14" t="s">
        <v>31</v>
      </c>
      <c r="AX481" s="14" t="s">
        <v>75</v>
      </c>
      <c r="AY481" s="243" t="s">
        <v>203</v>
      </c>
    </row>
    <row r="482" spans="2:51" s="14" customFormat="1" ht="11.25">
      <c r="B482" s="233"/>
      <c r="C482" s="234"/>
      <c r="D482" s="224" t="s">
        <v>211</v>
      </c>
      <c r="E482" s="235" t="s">
        <v>1</v>
      </c>
      <c r="F482" s="236" t="s">
        <v>549</v>
      </c>
      <c r="G482" s="234"/>
      <c r="H482" s="237">
        <v>2.5</v>
      </c>
      <c r="I482" s="238"/>
      <c r="J482" s="234"/>
      <c r="K482" s="234"/>
      <c r="L482" s="239"/>
      <c r="M482" s="240"/>
      <c r="N482" s="241"/>
      <c r="O482" s="241"/>
      <c r="P482" s="241"/>
      <c r="Q482" s="241"/>
      <c r="R482" s="241"/>
      <c r="S482" s="241"/>
      <c r="T482" s="242"/>
      <c r="AT482" s="243" t="s">
        <v>211</v>
      </c>
      <c r="AU482" s="243" t="s">
        <v>84</v>
      </c>
      <c r="AV482" s="14" t="s">
        <v>84</v>
      </c>
      <c r="AW482" s="14" t="s">
        <v>31</v>
      </c>
      <c r="AX482" s="14" t="s">
        <v>75</v>
      </c>
      <c r="AY482" s="243" t="s">
        <v>203</v>
      </c>
    </row>
    <row r="483" spans="2:51" s="14" customFormat="1" ht="11.25">
      <c r="B483" s="233"/>
      <c r="C483" s="234"/>
      <c r="D483" s="224" t="s">
        <v>211</v>
      </c>
      <c r="E483" s="235" t="s">
        <v>1</v>
      </c>
      <c r="F483" s="236" t="s">
        <v>550</v>
      </c>
      <c r="G483" s="234"/>
      <c r="H483" s="237">
        <v>2.0550000000000002</v>
      </c>
      <c r="I483" s="238"/>
      <c r="J483" s="234"/>
      <c r="K483" s="234"/>
      <c r="L483" s="239"/>
      <c r="M483" s="240"/>
      <c r="N483" s="241"/>
      <c r="O483" s="241"/>
      <c r="P483" s="241"/>
      <c r="Q483" s="241"/>
      <c r="R483" s="241"/>
      <c r="S483" s="241"/>
      <c r="T483" s="242"/>
      <c r="AT483" s="243" t="s">
        <v>211</v>
      </c>
      <c r="AU483" s="243" t="s">
        <v>84</v>
      </c>
      <c r="AV483" s="14" t="s">
        <v>84</v>
      </c>
      <c r="AW483" s="14" t="s">
        <v>31</v>
      </c>
      <c r="AX483" s="14" t="s">
        <v>75</v>
      </c>
      <c r="AY483" s="243" t="s">
        <v>203</v>
      </c>
    </row>
    <row r="484" spans="2:51" s="14" customFormat="1" ht="11.25">
      <c r="B484" s="233"/>
      <c r="C484" s="234"/>
      <c r="D484" s="224" t="s">
        <v>211</v>
      </c>
      <c r="E484" s="235" t="s">
        <v>1</v>
      </c>
      <c r="F484" s="236" t="s">
        <v>551</v>
      </c>
      <c r="G484" s="234"/>
      <c r="H484" s="237">
        <v>2.3290000000000002</v>
      </c>
      <c r="I484" s="238"/>
      <c r="J484" s="234"/>
      <c r="K484" s="234"/>
      <c r="L484" s="239"/>
      <c r="M484" s="240"/>
      <c r="N484" s="241"/>
      <c r="O484" s="241"/>
      <c r="P484" s="241"/>
      <c r="Q484" s="241"/>
      <c r="R484" s="241"/>
      <c r="S484" s="241"/>
      <c r="T484" s="242"/>
      <c r="AT484" s="243" t="s">
        <v>211</v>
      </c>
      <c r="AU484" s="243" t="s">
        <v>84</v>
      </c>
      <c r="AV484" s="14" t="s">
        <v>84</v>
      </c>
      <c r="AW484" s="14" t="s">
        <v>31</v>
      </c>
      <c r="AX484" s="14" t="s">
        <v>75</v>
      </c>
      <c r="AY484" s="243" t="s">
        <v>203</v>
      </c>
    </row>
    <row r="485" spans="2:51" s="14" customFormat="1" ht="11.25">
      <c r="B485" s="233"/>
      <c r="C485" s="234"/>
      <c r="D485" s="224" t="s">
        <v>211</v>
      </c>
      <c r="E485" s="235" t="s">
        <v>1</v>
      </c>
      <c r="F485" s="236" t="s">
        <v>552</v>
      </c>
      <c r="G485" s="234"/>
      <c r="H485" s="237">
        <v>4.8289999999999997</v>
      </c>
      <c r="I485" s="238"/>
      <c r="J485" s="234"/>
      <c r="K485" s="234"/>
      <c r="L485" s="239"/>
      <c r="M485" s="240"/>
      <c r="N485" s="241"/>
      <c r="O485" s="241"/>
      <c r="P485" s="241"/>
      <c r="Q485" s="241"/>
      <c r="R485" s="241"/>
      <c r="S485" s="241"/>
      <c r="T485" s="242"/>
      <c r="AT485" s="243" t="s">
        <v>211</v>
      </c>
      <c r="AU485" s="243" t="s">
        <v>84</v>
      </c>
      <c r="AV485" s="14" t="s">
        <v>84</v>
      </c>
      <c r="AW485" s="14" t="s">
        <v>31</v>
      </c>
      <c r="AX485" s="14" t="s">
        <v>75</v>
      </c>
      <c r="AY485" s="243" t="s">
        <v>203</v>
      </c>
    </row>
    <row r="486" spans="2:51" s="14" customFormat="1" ht="11.25">
      <c r="B486" s="233"/>
      <c r="C486" s="234"/>
      <c r="D486" s="224" t="s">
        <v>211</v>
      </c>
      <c r="E486" s="235" t="s">
        <v>1</v>
      </c>
      <c r="F486" s="236" t="s">
        <v>553</v>
      </c>
      <c r="G486" s="234"/>
      <c r="H486" s="237">
        <v>1.6439999999999999</v>
      </c>
      <c r="I486" s="238"/>
      <c r="J486" s="234"/>
      <c r="K486" s="234"/>
      <c r="L486" s="239"/>
      <c r="M486" s="240"/>
      <c r="N486" s="241"/>
      <c r="O486" s="241"/>
      <c r="P486" s="241"/>
      <c r="Q486" s="241"/>
      <c r="R486" s="241"/>
      <c r="S486" s="241"/>
      <c r="T486" s="242"/>
      <c r="AT486" s="243" t="s">
        <v>211</v>
      </c>
      <c r="AU486" s="243" t="s">
        <v>84</v>
      </c>
      <c r="AV486" s="14" t="s">
        <v>84</v>
      </c>
      <c r="AW486" s="14" t="s">
        <v>31</v>
      </c>
      <c r="AX486" s="14" t="s">
        <v>75</v>
      </c>
      <c r="AY486" s="243" t="s">
        <v>203</v>
      </c>
    </row>
    <row r="487" spans="2:51" s="14" customFormat="1" ht="11.25">
      <c r="B487" s="233"/>
      <c r="C487" s="234"/>
      <c r="D487" s="224" t="s">
        <v>211</v>
      </c>
      <c r="E487" s="235" t="s">
        <v>1</v>
      </c>
      <c r="F487" s="236" t="s">
        <v>554</v>
      </c>
      <c r="G487" s="234"/>
      <c r="H487" s="237">
        <v>6.165</v>
      </c>
      <c r="I487" s="238"/>
      <c r="J487" s="234"/>
      <c r="K487" s="234"/>
      <c r="L487" s="239"/>
      <c r="M487" s="240"/>
      <c r="N487" s="241"/>
      <c r="O487" s="241"/>
      <c r="P487" s="241"/>
      <c r="Q487" s="241"/>
      <c r="R487" s="241"/>
      <c r="S487" s="241"/>
      <c r="T487" s="242"/>
      <c r="AT487" s="243" t="s">
        <v>211</v>
      </c>
      <c r="AU487" s="243" t="s">
        <v>84</v>
      </c>
      <c r="AV487" s="14" t="s">
        <v>84</v>
      </c>
      <c r="AW487" s="14" t="s">
        <v>31</v>
      </c>
      <c r="AX487" s="14" t="s">
        <v>75</v>
      </c>
      <c r="AY487" s="243" t="s">
        <v>203</v>
      </c>
    </row>
    <row r="488" spans="2:51" s="14" customFormat="1" ht="11.25">
      <c r="B488" s="233"/>
      <c r="C488" s="234"/>
      <c r="D488" s="224" t="s">
        <v>211</v>
      </c>
      <c r="E488" s="235" t="s">
        <v>1</v>
      </c>
      <c r="F488" s="236" t="s">
        <v>555</v>
      </c>
      <c r="G488" s="234"/>
      <c r="H488" s="237">
        <v>8.1039999999999992</v>
      </c>
      <c r="I488" s="238"/>
      <c r="J488" s="234"/>
      <c r="K488" s="234"/>
      <c r="L488" s="239"/>
      <c r="M488" s="240"/>
      <c r="N488" s="241"/>
      <c r="O488" s="241"/>
      <c r="P488" s="241"/>
      <c r="Q488" s="241"/>
      <c r="R488" s="241"/>
      <c r="S488" s="241"/>
      <c r="T488" s="242"/>
      <c r="AT488" s="243" t="s">
        <v>211</v>
      </c>
      <c r="AU488" s="243" t="s">
        <v>84</v>
      </c>
      <c r="AV488" s="14" t="s">
        <v>84</v>
      </c>
      <c r="AW488" s="14" t="s">
        <v>31</v>
      </c>
      <c r="AX488" s="14" t="s">
        <v>75</v>
      </c>
      <c r="AY488" s="243" t="s">
        <v>203</v>
      </c>
    </row>
    <row r="489" spans="2:51" s="14" customFormat="1" ht="11.25">
      <c r="B489" s="233"/>
      <c r="C489" s="234"/>
      <c r="D489" s="224" t="s">
        <v>211</v>
      </c>
      <c r="E489" s="235" t="s">
        <v>1</v>
      </c>
      <c r="F489" s="236" t="s">
        <v>556</v>
      </c>
      <c r="G489" s="234"/>
      <c r="H489" s="237">
        <v>7.59</v>
      </c>
      <c r="I489" s="238"/>
      <c r="J489" s="234"/>
      <c r="K489" s="234"/>
      <c r="L489" s="239"/>
      <c r="M489" s="240"/>
      <c r="N489" s="241"/>
      <c r="O489" s="241"/>
      <c r="P489" s="241"/>
      <c r="Q489" s="241"/>
      <c r="R489" s="241"/>
      <c r="S489" s="241"/>
      <c r="T489" s="242"/>
      <c r="AT489" s="243" t="s">
        <v>211</v>
      </c>
      <c r="AU489" s="243" t="s">
        <v>84</v>
      </c>
      <c r="AV489" s="14" t="s">
        <v>84</v>
      </c>
      <c r="AW489" s="14" t="s">
        <v>31</v>
      </c>
      <c r="AX489" s="14" t="s">
        <v>75</v>
      </c>
      <c r="AY489" s="243" t="s">
        <v>203</v>
      </c>
    </row>
    <row r="490" spans="2:51" s="14" customFormat="1" ht="11.25">
      <c r="B490" s="233"/>
      <c r="C490" s="234"/>
      <c r="D490" s="224" t="s">
        <v>211</v>
      </c>
      <c r="E490" s="235" t="s">
        <v>1</v>
      </c>
      <c r="F490" s="236" t="s">
        <v>557</v>
      </c>
      <c r="G490" s="234"/>
      <c r="H490" s="237">
        <v>4.2130000000000001</v>
      </c>
      <c r="I490" s="238"/>
      <c r="J490" s="234"/>
      <c r="K490" s="234"/>
      <c r="L490" s="239"/>
      <c r="M490" s="240"/>
      <c r="N490" s="241"/>
      <c r="O490" s="241"/>
      <c r="P490" s="241"/>
      <c r="Q490" s="241"/>
      <c r="R490" s="241"/>
      <c r="S490" s="241"/>
      <c r="T490" s="242"/>
      <c r="AT490" s="243" t="s">
        <v>211</v>
      </c>
      <c r="AU490" s="243" t="s">
        <v>84</v>
      </c>
      <c r="AV490" s="14" t="s">
        <v>84</v>
      </c>
      <c r="AW490" s="14" t="s">
        <v>31</v>
      </c>
      <c r="AX490" s="14" t="s">
        <v>75</v>
      </c>
      <c r="AY490" s="243" t="s">
        <v>203</v>
      </c>
    </row>
    <row r="491" spans="2:51" s="14" customFormat="1" ht="11.25">
      <c r="B491" s="233"/>
      <c r="C491" s="234"/>
      <c r="D491" s="224" t="s">
        <v>211</v>
      </c>
      <c r="E491" s="235" t="s">
        <v>1</v>
      </c>
      <c r="F491" s="236" t="s">
        <v>558</v>
      </c>
      <c r="G491" s="234"/>
      <c r="H491" s="237">
        <v>1.494</v>
      </c>
      <c r="I491" s="238"/>
      <c r="J491" s="234"/>
      <c r="K491" s="234"/>
      <c r="L491" s="239"/>
      <c r="M491" s="240"/>
      <c r="N491" s="241"/>
      <c r="O491" s="241"/>
      <c r="P491" s="241"/>
      <c r="Q491" s="241"/>
      <c r="R491" s="241"/>
      <c r="S491" s="241"/>
      <c r="T491" s="242"/>
      <c r="AT491" s="243" t="s">
        <v>211</v>
      </c>
      <c r="AU491" s="243" t="s">
        <v>84</v>
      </c>
      <c r="AV491" s="14" t="s">
        <v>84</v>
      </c>
      <c r="AW491" s="14" t="s">
        <v>31</v>
      </c>
      <c r="AX491" s="14" t="s">
        <v>75</v>
      </c>
      <c r="AY491" s="243" t="s">
        <v>203</v>
      </c>
    </row>
    <row r="492" spans="2:51" s="14" customFormat="1" ht="11.25">
      <c r="B492" s="233"/>
      <c r="C492" s="234"/>
      <c r="D492" s="224" t="s">
        <v>211</v>
      </c>
      <c r="E492" s="235" t="s">
        <v>1</v>
      </c>
      <c r="F492" s="236" t="s">
        <v>559</v>
      </c>
      <c r="G492" s="234"/>
      <c r="H492" s="237">
        <v>8.1039999999999992</v>
      </c>
      <c r="I492" s="238"/>
      <c r="J492" s="234"/>
      <c r="K492" s="234"/>
      <c r="L492" s="239"/>
      <c r="M492" s="240"/>
      <c r="N492" s="241"/>
      <c r="O492" s="241"/>
      <c r="P492" s="241"/>
      <c r="Q492" s="241"/>
      <c r="R492" s="241"/>
      <c r="S492" s="241"/>
      <c r="T492" s="242"/>
      <c r="AT492" s="243" t="s">
        <v>211</v>
      </c>
      <c r="AU492" s="243" t="s">
        <v>84</v>
      </c>
      <c r="AV492" s="14" t="s">
        <v>84</v>
      </c>
      <c r="AW492" s="14" t="s">
        <v>31</v>
      </c>
      <c r="AX492" s="14" t="s">
        <v>75</v>
      </c>
      <c r="AY492" s="243" t="s">
        <v>203</v>
      </c>
    </row>
    <row r="493" spans="2:51" s="14" customFormat="1" ht="11.25">
      <c r="B493" s="233"/>
      <c r="C493" s="234"/>
      <c r="D493" s="224" t="s">
        <v>211</v>
      </c>
      <c r="E493" s="235" t="s">
        <v>1</v>
      </c>
      <c r="F493" s="236" t="s">
        <v>560</v>
      </c>
      <c r="G493" s="234"/>
      <c r="H493" s="237">
        <v>3.0830000000000002</v>
      </c>
      <c r="I493" s="238"/>
      <c r="J493" s="234"/>
      <c r="K493" s="234"/>
      <c r="L493" s="239"/>
      <c r="M493" s="240"/>
      <c r="N493" s="241"/>
      <c r="O493" s="241"/>
      <c r="P493" s="241"/>
      <c r="Q493" s="241"/>
      <c r="R493" s="241"/>
      <c r="S493" s="241"/>
      <c r="T493" s="242"/>
      <c r="AT493" s="243" t="s">
        <v>211</v>
      </c>
      <c r="AU493" s="243" t="s">
        <v>84</v>
      </c>
      <c r="AV493" s="14" t="s">
        <v>84</v>
      </c>
      <c r="AW493" s="14" t="s">
        <v>31</v>
      </c>
      <c r="AX493" s="14" t="s">
        <v>75</v>
      </c>
      <c r="AY493" s="243" t="s">
        <v>203</v>
      </c>
    </row>
    <row r="494" spans="2:51" s="14" customFormat="1" ht="11.25">
      <c r="B494" s="233"/>
      <c r="C494" s="234"/>
      <c r="D494" s="224" t="s">
        <v>211</v>
      </c>
      <c r="E494" s="235" t="s">
        <v>1</v>
      </c>
      <c r="F494" s="236" t="s">
        <v>561</v>
      </c>
      <c r="G494" s="234"/>
      <c r="H494" s="237">
        <v>8.06</v>
      </c>
      <c r="I494" s="238"/>
      <c r="J494" s="234"/>
      <c r="K494" s="234"/>
      <c r="L494" s="239"/>
      <c r="M494" s="240"/>
      <c r="N494" s="241"/>
      <c r="O494" s="241"/>
      <c r="P494" s="241"/>
      <c r="Q494" s="241"/>
      <c r="R494" s="241"/>
      <c r="S494" s="241"/>
      <c r="T494" s="242"/>
      <c r="AT494" s="243" t="s">
        <v>211</v>
      </c>
      <c r="AU494" s="243" t="s">
        <v>84</v>
      </c>
      <c r="AV494" s="14" t="s">
        <v>84</v>
      </c>
      <c r="AW494" s="14" t="s">
        <v>31</v>
      </c>
      <c r="AX494" s="14" t="s">
        <v>75</v>
      </c>
      <c r="AY494" s="243" t="s">
        <v>203</v>
      </c>
    </row>
    <row r="495" spans="2:51" s="14" customFormat="1" ht="11.25">
      <c r="B495" s="233"/>
      <c r="C495" s="234"/>
      <c r="D495" s="224" t="s">
        <v>211</v>
      </c>
      <c r="E495" s="235" t="s">
        <v>1</v>
      </c>
      <c r="F495" s="236" t="s">
        <v>562</v>
      </c>
      <c r="G495" s="234"/>
      <c r="H495" s="237">
        <v>1.5409999999999999</v>
      </c>
      <c r="I495" s="238"/>
      <c r="J495" s="234"/>
      <c r="K495" s="234"/>
      <c r="L495" s="239"/>
      <c r="M495" s="240"/>
      <c r="N495" s="241"/>
      <c r="O495" s="241"/>
      <c r="P495" s="241"/>
      <c r="Q495" s="241"/>
      <c r="R495" s="241"/>
      <c r="S495" s="241"/>
      <c r="T495" s="242"/>
      <c r="AT495" s="243" t="s">
        <v>211</v>
      </c>
      <c r="AU495" s="243" t="s">
        <v>84</v>
      </c>
      <c r="AV495" s="14" t="s">
        <v>84</v>
      </c>
      <c r="AW495" s="14" t="s">
        <v>31</v>
      </c>
      <c r="AX495" s="14" t="s">
        <v>75</v>
      </c>
      <c r="AY495" s="243" t="s">
        <v>203</v>
      </c>
    </row>
    <row r="496" spans="2:51" s="14" customFormat="1" ht="11.25">
      <c r="B496" s="233"/>
      <c r="C496" s="234"/>
      <c r="D496" s="224" t="s">
        <v>211</v>
      </c>
      <c r="E496" s="235" t="s">
        <v>1</v>
      </c>
      <c r="F496" s="236" t="s">
        <v>563</v>
      </c>
      <c r="G496" s="234"/>
      <c r="H496" s="237">
        <v>7.085</v>
      </c>
      <c r="I496" s="238"/>
      <c r="J496" s="234"/>
      <c r="K496" s="234"/>
      <c r="L496" s="239"/>
      <c r="M496" s="240"/>
      <c r="N496" s="241"/>
      <c r="O496" s="241"/>
      <c r="P496" s="241"/>
      <c r="Q496" s="241"/>
      <c r="R496" s="241"/>
      <c r="S496" s="241"/>
      <c r="T496" s="242"/>
      <c r="AT496" s="243" t="s">
        <v>211</v>
      </c>
      <c r="AU496" s="243" t="s">
        <v>84</v>
      </c>
      <c r="AV496" s="14" t="s">
        <v>84</v>
      </c>
      <c r="AW496" s="14" t="s">
        <v>31</v>
      </c>
      <c r="AX496" s="14" t="s">
        <v>75</v>
      </c>
      <c r="AY496" s="243" t="s">
        <v>203</v>
      </c>
    </row>
    <row r="497" spans="2:51" s="14" customFormat="1" ht="11.25">
      <c r="B497" s="233"/>
      <c r="C497" s="234"/>
      <c r="D497" s="224" t="s">
        <v>211</v>
      </c>
      <c r="E497" s="235" t="s">
        <v>1</v>
      </c>
      <c r="F497" s="236" t="s">
        <v>564</v>
      </c>
      <c r="G497" s="234"/>
      <c r="H497" s="237">
        <v>13.438000000000001</v>
      </c>
      <c r="I497" s="238"/>
      <c r="J497" s="234"/>
      <c r="K497" s="234"/>
      <c r="L497" s="239"/>
      <c r="M497" s="240"/>
      <c r="N497" s="241"/>
      <c r="O497" s="241"/>
      <c r="P497" s="241"/>
      <c r="Q497" s="241"/>
      <c r="R497" s="241"/>
      <c r="S497" s="241"/>
      <c r="T497" s="242"/>
      <c r="AT497" s="243" t="s">
        <v>211</v>
      </c>
      <c r="AU497" s="243" t="s">
        <v>84</v>
      </c>
      <c r="AV497" s="14" t="s">
        <v>84</v>
      </c>
      <c r="AW497" s="14" t="s">
        <v>31</v>
      </c>
      <c r="AX497" s="14" t="s">
        <v>75</v>
      </c>
      <c r="AY497" s="243" t="s">
        <v>203</v>
      </c>
    </row>
    <row r="498" spans="2:51" s="14" customFormat="1" ht="11.25">
      <c r="B498" s="233"/>
      <c r="C498" s="234"/>
      <c r="D498" s="224" t="s">
        <v>211</v>
      </c>
      <c r="E498" s="235" t="s">
        <v>1</v>
      </c>
      <c r="F498" s="236" t="s">
        <v>565</v>
      </c>
      <c r="G498" s="234"/>
      <c r="H498" s="237">
        <v>11.725</v>
      </c>
      <c r="I498" s="238"/>
      <c r="J498" s="234"/>
      <c r="K498" s="234"/>
      <c r="L498" s="239"/>
      <c r="M498" s="240"/>
      <c r="N498" s="241"/>
      <c r="O498" s="241"/>
      <c r="P498" s="241"/>
      <c r="Q498" s="241"/>
      <c r="R498" s="241"/>
      <c r="S498" s="241"/>
      <c r="T498" s="242"/>
      <c r="AT498" s="243" t="s">
        <v>211</v>
      </c>
      <c r="AU498" s="243" t="s">
        <v>84</v>
      </c>
      <c r="AV498" s="14" t="s">
        <v>84</v>
      </c>
      <c r="AW498" s="14" t="s">
        <v>31</v>
      </c>
      <c r="AX498" s="14" t="s">
        <v>75</v>
      </c>
      <c r="AY498" s="243" t="s">
        <v>203</v>
      </c>
    </row>
    <row r="499" spans="2:51" s="14" customFormat="1" ht="11.25">
      <c r="B499" s="233"/>
      <c r="C499" s="234"/>
      <c r="D499" s="224" t="s">
        <v>211</v>
      </c>
      <c r="E499" s="235" t="s">
        <v>1</v>
      </c>
      <c r="F499" s="236" t="s">
        <v>565</v>
      </c>
      <c r="G499" s="234"/>
      <c r="H499" s="237">
        <v>11.725</v>
      </c>
      <c r="I499" s="238"/>
      <c r="J499" s="234"/>
      <c r="K499" s="234"/>
      <c r="L499" s="239"/>
      <c r="M499" s="240"/>
      <c r="N499" s="241"/>
      <c r="O499" s="241"/>
      <c r="P499" s="241"/>
      <c r="Q499" s="241"/>
      <c r="R499" s="241"/>
      <c r="S499" s="241"/>
      <c r="T499" s="242"/>
      <c r="AT499" s="243" t="s">
        <v>211</v>
      </c>
      <c r="AU499" s="243" t="s">
        <v>84</v>
      </c>
      <c r="AV499" s="14" t="s">
        <v>84</v>
      </c>
      <c r="AW499" s="14" t="s">
        <v>31</v>
      </c>
      <c r="AX499" s="14" t="s">
        <v>75</v>
      </c>
      <c r="AY499" s="243" t="s">
        <v>203</v>
      </c>
    </row>
    <row r="500" spans="2:51" s="14" customFormat="1" ht="11.25">
      <c r="B500" s="233"/>
      <c r="C500" s="234"/>
      <c r="D500" s="224" t="s">
        <v>211</v>
      </c>
      <c r="E500" s="235" t="s">
        <v>1</v>
      </c>
      <c r="F500" s="236" t="s">
        <v>566</v>
      </c>
      <c r="G500" s="234"/>
      <c r="H500" s="237">
        <v>38.268999999999998</v>
      </c>
      <c r="I500" s="238"/>
      <c r="J500" s="234"/>
      <c r="K500" s="234"/>
      <c r="L500" s="239"/>
      <c r="M500" s="240"/>
      <c r="N500" s="241"/>
      <c r="O500" s="241"/>
      <c r="P500" s="241"/>
      <c r="Q500" s="241"/>
      <c r="R500" s="241"/>
      <c r="S500" s="241"/>
      <c r="T500" s="242"/>
      <c r="AT500" s="243" t="s">
        <v>211</v>
      </c>
      <c r="AU500" s="243" t="s">
        <v>84</v>
      </c>
      <c r="AV500" s="14" t="s">
        <v>84</v>
      </c>
      <c r="AW500" s="14" t="s">
        <v>31</v>
      </c>
      <c r="AX500" s="14" t="s">
        <v>75</v>
      </c>
      <c r="AY500" s="243" t="s">
        <v>203</v>
      </c>
    </row>
    <row r="501" spans="2:51" s="14" customFormat="1" ht="11.25">
      <c r="B501" s="233"/>
      <c r="C501" s="234"/>
      <c r="D501" s="224" t="s">
        <v>211</v>
      </c>
      <c r="E501" s="235" t="s">
        <v>1</v>
      </c>
      <c r="F501" s="236" t="s">
        <v>567</v>
      </c>
      <c r="G501" s="234"/>
      <c r="H501" s="237">
        <v>11.725</v>
      </c>
      <c r="I501" s="238"/>
      <c r="J501" s="234"/>
      <c r="K501" s="234"/>
      <c r="L501" s="239"/>
      <c r="M501" s="240"/>
      <c r="N501" s="241"/>
      <c r="O501" s="241"/>
      <c r="P501" s="241"/>
      <c r="Q501" s="241"/>
      <c r="R501" s="241"/>
      <c r="S501" s="241"/>
      <c r="T501" s="242"/>
      <c r="AT501" s="243" t="s">
        <v>211</v>
      </c>
      <c r="AU501" s="243" t="s">
        <v>84</v>
      </c>
      <c r="AV501" s="14" t="s">
        <v>84</v>
      </c>
      <c r="AW501" s="14" t="s">
        <v>31</v>
      </c>
      <c r="AX501" s="14" t="s">
        <v>75</v>
      </c>
      <c r="AY501" s="243" t="s">
        <v>203</v>
      </c>
    </row>
    <row r="502" spans="2:51" s="14" customFormat="1" ht="11.25">
      <c r="B502" s="233"/>
      <c r="C502" s="234"/>
      <c r="D502" s="224" t="s">
        <v>211</v>
      </c>
      <c r="E502" s="235" t="s">
        <v>1</v>
      </c>
      <c r="F502" s="236" t="s">
        <v>568</v>
      </c>
      <c r="G502" s="234"/>
      <c r="H502" s="237">
        <v>11.725</v>
      </c>
      <c r="I502" s="238"/>
      <c r="J502" s="234"/>
      <c r="K502" s="234"/>
      <c r="L502" s="239"/>
      <c r="M502" s="240"/>
      <c r="N502" s="241"/>
      <c r="O502" s="241"/>
      <c r="P502" s="241"/>
      <c r="Q502" s="241"/>
      <c r="R502" s="241"/>
      <c r="S502" s="241"/>
      <c r="T502" s="242"/>
      <c r="AT502" s="243" t="s">
        <v>211</v>
      </c>
      <c r="AU502" s="243" t="s">
        <v>84</v>
      </c>
      <c r="AV502" s="14" t="s">
        <v>84</v>
      </c>
      <c r="AW502" s="14" t="s">
        <v>31</v>
      </c>
      <c r="AX502" s="14" t="s">
        <v>75</v>
      </c>
      <c r="AY502" s="243" t="s">
        <v>203</v>
      </c>
    </row>
    <row r="503" spans="2:51" s="14" customFormat="1" ht="11.25">
      <c r="B503" s="233"/>
      <c r="C503" s="234"/>
      <c r="D503" s="224" t="s">
        <v>211</v>
      </c>
      <c r="E503" s="235" t="s">
        <v>1</v>
      </c>
      <c r="F503" s="236" t="s">
        <v>569</v>
      </c>
      <c r="G503" s="234"/>
      <c r="H503" s="237">
        <v>11.725</v>
      </c>
      <c r="I503" s="238"/>
      <c r="J503" s="234"/>
      <c r="K503" s="234"/>
      <c r="L503" s="239"/>
      <c r="M503" s="240"/>
      <c r="N503" s="241"/>
      <c r="O503" s="241"/>
      <c r="P503" s="241"/>
      <c r="Q503" s="241"/>
      <c r="R503" s="241"/>
      <c r="S503" s="241"/>
      <c r="T503" s="242"/>
      <c r="AT503" s="243" t="s">
        <v>211</v>
      </c>
      <c r="AU503" s="243" t="s">
        <v>84</v>
      </c>
      <c r="AV503" s="14" t="s">
        <v>84</v>
      </c>
      <c r="AW503" s="14" t="s">
        <v>31</v>
      </c>
      <c r="AX503" s="14" t="s">
        <v>75</v>
      </c>
      <c r="AY503" s="243" t="s">
        <v>203</v>
      </c>
    </row>
    <row r="504" spans="2:51" s="14" customFormat="1" ht="11.25">
      <c r="B504" s="233"/>
      <c r="C504" s="234"/>
      <c r="D504" s="224" t="s">
        <v>211</v>
      </c>
      <c r="E504" s="235" t="s">
        <v>1</v>
      </c>
      <c r="F504" s="236" t="s">
        <v>570</v>
      </c>
      <c r="G504" s="234"/>
      <c r="H504" s="237">
        <v>11.725</v>
      </c>
      <c r="I504" s="238"/>
      <c r="J504" s="234"/>
      <c r="K504" s="234"/>
      <c r="L504" s="239"/>
      <c r="M504" s="240"/>
      <c r="N504" s="241"/>
      <c r="O504" s="241"/>
      <c r="P504" s="241"/>
      <c r="Q504" s="241"/>
      <c r="R504" s="241"/>
      <c r="S504" s="241"/>
      <c r="T504" s="242"/>
      <c r="AT504" s="243" t="s">
        <v>211</v>
      </c>
      <c r="AU504" s="243" t="s">
        <v>84</v>
      </c>
      <c r="AV504" s="14" t="s">
        <v>84</v>
      </c>
      <c r="AW504" s="14" t="s">
        <v>31</v>
      </c>
      <c r="AX504" s="14" t="s">
        <v>75</v>
      </c>
      <c r="AY504" s="243" t="s">
        <v>203</v>
      </c>
    </row>
    <row r="505" spans="2:51" s="14" customFormat="1" ht="11.25">
      <c r="B505" s="233"/>
      <c r="C505" s="234"/>
      <c r="D505" s="224" t="s">
        <v>211</v>
      </c>
      <c r="E505" s="235" t="s">
        <v>1</v>
      </c>
      <c r="F505" s="236" t="s">
        <v>571</v>
      </c>
      <c r="G505" s="234"/>
      <c r="H505" s="237">
        <v>11.725</v>
      </c>
      <c r="I505" s="238"/>
      <c r="J505" s="234"/>
      <c r="K505" s="234"/>
      <c r="L505" s="239"/>
      <c r="M505" s="240"/>
      <c r="N505" s="241"/>
      <c r="O505" s="241"/>
      <c r="P505" s="241"/>
      <c r="Q505" s="241"/>
      <c r="R505" s="241"/>
      <c r="S505" s="241"/>
      <c r="T505" s="242"/>
      <c r="AT505" s="243" t="s">
        <v>211</v>
      </c>
      <c r="AU505" s="243" t="s">
        <v>84</v>
      </c>
      <c r="AV505" s="14" t="s">
        <v>84</v>
      </c>
      <c r="AW505" s="14" t="s">
        <v>31</v>
      </c>
      <c r="AX505" s="14" t="s">
        <v>75</v>
      </c>
      <c r="AY505" s="243" t="s">
        <v>203</v>
      </c>
    </row>
    <row r="506" spans="2:51" s="14" customFormat="1" ht="11.25">
      <c r="B506" s="233"/>
      <c r="C506" s="234"/>
      <c r="D506" s="224" t="s">
        <v>211</v>
      </c>
      <c r="E506" s="235" t="s">
        <v>1</v>
      </c>
      <c r="F506" s="236" t="s">
        <v>572</v>
      </c>
      <c r="G506" s="234"/>
      <c r="H506" s="237">
        <v>11.725</v>
      </c>
      <c r="I506" s="238"/>
      <c r="J506" s="234"/>
      <c r="K506" s="234"/>
      <c r="L506" s="239"/>
      <c r="M506" s="240"/>
      <c r="N506" s="241"/>
      <c r="O506" s="241"/>
      <c r="P506" s="241"/>
      <c r="Q506" s="241"/>
      <c r="R506" s="241"/>
      <c r="S506" s="241"/>
      <c r="T506" s="242"/>
      <c r="AT506" s="243" t="s">
        <v>211</v>
      </c>
      <c r="AU506" s="243" t="s">
        <v>84</v>
      </c>
      <c r="AV506" s="14" t="s">
        <v>84</v>
      </c>
      <c r="AW506" s="14" t="s">
        <v>31</v>
      </c>
      <c r="AX506" s="14" t="s">
        <v>75</v>
      </c>
      <c r="AY506" s="243" t="s">
        <v>203</v>
      </c>
    </row>
    <row r="507" spans="2:51" s="14" customFormat="1" ht="11.25">
      <c r="B507" s="233"/>
      <c r="C507" s="234"/>
      <c r="D507" s="224" t="s">
        <v>211</v>
      </c>
      <c r="E507" s="235" t="s">
        <v>1</v>
      </c>
      <c r="F507" s="236" t="s">
        <v>573</v>
      </c>
      <c r="G507" s="234"/>
      <c r="H507" s="237">
        <v>11.725</v>
      </c>
      <c r="I507" s="238"/>
      <c r="J507" s="234"/>
      <c r="K507" s="234"/>
      <c r="L507" s="239"/>
      <c r="M507" s="240"/>
      <c r="N507" s="241"/>
      <c r="O507" s="241"/>
      <c r="P507" s="241"/>
      <c r="Q507" s="241"/>
      <c r="R507" s="241"/>
      <c r="S507" s="241"/>
      <c r="T507" s="242"/>
      <c r="AT507" s="243" t="s">
        <v>211</v>
      </c>
      <c r="AU507" s="243" t="s">
        <v>84</v>
      </c>
      <c r="AV507" s="14" t="s">
        <v>84</v>
      </c>
      <c r="AW507" s="14" t="s">
        <v>31</v>
      </c>
      <c r="AX507" s="14" t="s">
        <v>75</v>
      </c>
      <c r="AY507" s="243" t="s">
        <v>203</v>
      </c>
    </row>
    <row r="508" spans="2:51" s="14" customFormat="1" ht="11.25">
      <c r="B508" s="233"/>
      <c r="C508" s="234"/>
      <c r="D508" s="224" t="s">
        <v>211</v>
      </c>
      <c r="E508" s="235" t="s">
        <v>1</v>
      </c>
      <c r="F508" s="236" t="s">
        <v>574</v>
      </c>
      <c r="G508" s="234"/>
      <c r="H508" s="237">
        <v>22.914000000000001</v>
      </c>
      <c r="I508" s="238"/>
      <c r="J508" s="234"/>
      <c r="K508" s="234"/>
      <c r="L508" s="239"/>
      <c r="M508" s="240"/>
      <c r="N508" s="241"/>
      <c r="O508" s="241"/>
      <c r="P508" s="241"/>
      <c r="Q508" s="241"/>
      <c r="R508" s="241"/>
      <c r="S508" s="241"/>
      <c r="T508" s="242"/>
      <c r="AT508" s="243" t="s">
        <v>211</v>
      </c>
      <c r="AU508" s="243" t="s">
        <v>84</v>
      </c>
      <c r="AV508" s="14" t="s">
        <v>84</v>
      </c>
      <c r="AW508" s="14" t="s">
        <v>31</v>
      </c>
      <c r="AX508" s="14" t="s">
        <v>75</v>
      </c>
      <c r="AY508" s="243" t="s">
        <v>203</v>
      </c>
    </row>
    <row r="509" spans="2:51" s="14" customFormat="1" ht="11.25">
      <c r="B509" s="233"/>
      <c r="C509" s="234"/>
      <c r="D509" s="224" t="s">
        <v>211</v>
      </c>
      <c r="E509" s="235" t="s">
        <v>1</v>
      </c>
      <c r="F509" s="236" t="s">
        <v>575</v>
      </c>
      <c r="G509" s="234"/>
      <c r="H509" s="237">
        <v>2.569</v>
      </c>
      <c r="I509" s="238"/>
      <c r="J509" s="234"/>
      <c r="K509" s="234"/>
      <c r="L509" s="239"/>
      <c r="M509" s="240"/>
      <c r="N509" s="241"/>
      <c r="O509" s="241"/>
      <c r="P509" s="241"/>
      <c r="Q509" s="241"/>
      <c r="R509" s="241"/>
      <c r="S509" s="241"/>
      <c r="T509" s="242"/>
      <c r="AT509" s="243" t="s">
        <v>211</v>
      </c>
      <c r="AU509" s="243" t="s">
        <v>84</v>
      </c>
      <c r="AV509" s="14" t="s">
        <v>84</v>
      </c>
      <c r="AW509" s="14" t="s">
        <v>31</v>
      </c>
      <c r="AX509" s="14" t="s">
        <v>75</v>
      </c>
      <c r="AY509" s="243" t="s">
        <v>203</v>
      </c>
    </row>
    <row r="510" spans="2:51" s="14" customFormat="1" ht="11.25">
      <c r="B510" s="233"/>
      <c r="C510" s="234"/>
      <c r="D510" s="224" t="s">
        <v>211</v>
      </c>
      <c r="E510" s="235" t="s">
        <v>1</v>
      </c>
      <c r="F510" s="236" t="s">
        <v>576</v>
      </c>
      <c r="G510" s="234"/>
      <c r="H510" s="237">
        <v>29.454999999999998</v>
      </c>
      <c r="I510" s="238"/>
      <c r="J510" s="234"/>
      <c r="K510" s="234"/>
      <c r="L510" s="239"/>
      <c r="M510" s="240"/>
      <c r="N510" s="241"/>
      <c r="O510" s="241"/>
      <c r="P510" s="241"/>
      <c r="Q510" s="241"/>
      <c r="R510" s="241"/>
      <c r="S510" s="241"/>
      <c r="T510" s="242"/>
      <c r="AT510" s="243" t="s">
        <v>211</v>
      </c>
      <c r="AU510" s="243" t="s">
        <v>84</v>
      </c>
      <c r="AV510" s="14" t="s">
        <v>84</v>
      </c>
      <c r="AW510" s="14" t="s">
        <v>31</v>
      </c>
      <c r="AX510" s="14" t="s">
        <v>75</v>
      </c>
      <c r="AY510" s="243" t="s">
        <v>203</v>
      </c>
    </row>
    <row r="511" spans="2:51" s="14" customFormat="1" ht="11.25">
      <c r="B511" s="233"/>
      <c r="C511" s="234"/>
      <c r="D511" s="224" t="s">
        <v>211</v>
      </c>
      <c r="E511" s="235" t="s">
        <v>1</v>
      </c>
      <c r="F511" s="236" t="s">
        <v>577</v>
      </c>
      <c r="G511" s="234"/>
      <c r="H511" s="237">
        <v>11.725</v>
      </c>
      <c r="I511" s="238"/>
      <c r="J511" s="234"/>
      <c r="K511" s="234"/>
      <c r="L511" s="239"/>
      <c r="M511" s="240"/>
      <c r="N511" s="241"/>
      <c r="O511" s="241"/>
      <c r="P511" s="241"/>
      <c r="Q511" s="241"/>
      <c r="R511" s="241"/>
      <c r="S511" s="241"/>
      <c r="T511" s="242"/>
      <c r="AT511" s="243" t="s">
        <v>211</v>
      </c>
      <c r="AU511" s="243" t="s">
        <v>84</v>
      </c>
      <c r="AV511" s="14" t="s">
        <v>84</v>
      </c>
      <c r="AW511" s="14" t="s">
        <v>31</v>
      </c>
      <c r="AX511" s="14" t="s">
        <v>75</v>
      </c>
      <c r="AY511" s="243" t="s">
        <v>203</v>
      </c>
    </row>
    <row r="512" spans="2:51" s="14" customFormat="1" ht="11.25">
      <c r="B512" s="233"/>
      <c r="C512" s="234"/>
      <c r="D512" s="224" t="s">
        <v>211</v>
      </c>
      <c r="E512" s="235" t="s">
        <v>1</v>
      </c>
      <c r="F512" s="236" t="s">
        <v>578</v>
      </c>
      <c r="G512" s="234"/>
      <c r="H512" s="237">
        <v>11.725</v>
      </c>
      <c r="I512" s="238"/>
      <c r="J512" s="234"/>
      <c r="K512" s="234"/>
      <c r="L512" s="239"/>
      <c r="M512" s="240"/>
      <c r="N512" s="241"/>
      <c r="O512" s="241"/>
      <c r="P512" s="241"/>
      <c r="Q512" s="241"/>
      <c r="R512" s="241"/>
      <c r="S512" s="241"/>
      <c r="T512" s="242"/>
      <c r="AT512" s="243" t="s">
        <v>211</v>
      </c>
      <c r="AU512" s="243" t="s">
        <v>84</v>
      </c>
      <c r="AV512" s="14" t="s">
        <v>84</v>
      </c>
      <c r="AW512" s="14" t="s">
        <v>31</v>
      </c>
      <c r="AX512" s="14" t="s">
        <v>75</v>
      </c>
      <c r="AY512" s="243" t="s">
        <v>203</v>
      </c>
    </row>
    <row r="513" spans="2:51" s="14" customFormat="1" ht="11.25">
      <c r="B513" s="233"/>
      <c r="C513" s="234"/>
      <c r="D513" s="224" t="s">
        <v>211</v>
      </c>
      <c r="E513" s="235" t="s">
        <v>1</v>
      </c>
      <c r="F513" s="236" t="s">
        <v>579</v>
      </c>
      <c r="G513" s="234"/>
      <c r="H513" s="237">
        <v>11.725</v>
      </c>
      <c r="I513" s="238"/>
      <c r="J513" s="234"/>
      <c r="K513" s="234"/>
      <c r="L513" s="239"/>
      <c r="M513" s="240"/>
      <c r="N513" s="241"/>
      <c r="O513" s="241"/>
      <c r="P513" s="241"/>
      <c r="Q513" s="241"/>
      <c r="R513" s="241"/>
      <c r="S513" s="241"/>
      <c r="T513" s="242"/>
      <c r="AT513" s="243" t="s">
        <v>211</v>
      </c>
      <c r="AU513" s="243" t="s">
        <v>84</v>
      </c>
      <c r="AV513" s="14" t="s">
        <v>84</v>
      </c>
      <c r="AW513" s="14" t="s">
        <v>31</v>
      </c>
      <c r="AX513" s="14" t="s">
        <v>75</v>
      </c>
      <c r="AY513" s="243" t="s">
        <v>203</v>
      </c>
    </row>
    <row r="514" spans="2:51" s="14" customFormat="1" ht="11.25">
      <c r="B514" s="233"/>
      <c r="C514" s="234"/>
      <c r="D514" s="224" t="s">
        <v>211</v>
      </c>
      <c r="E514" s="235" t="s">
        <v>1</v>
      </c>
      <c r="F514" s="236" t="s">
        <v>580</v>
      </c>
      <c r="G514" s="234"/>
      <c r="H514" s="237">
        <v>22.006</v>
      </c>
      <c r="I514" s="238"/>
      <c r="J514" s="234"/>
      <c r="K514" s="234"/>
      <c r="L514" s="239"/>
      <c r="M514" s="240"/>
      <c r="N514" s="241"/>
      <c r="O514" s="241"/>
      <c r="P514" s="241"/>
      <c r="Q514" s="241"/>
      <c r="R514" s="241"/>
      <c r="S514" s="241"/>
      <c r="T514" s="242"/>
      <c r="AT514" s="243" t="s">
        <v>211</v>
      </c>
      <c r="AU514" s="243" t="s">
        <v>84</v>
      </c>
      <c r="AV514" s="14" t="s">
        <v>84</v>
      </c>
      <c r="AW514" s="14" t="s">
        <v>31</v>
      </c>
      <c r="AX514" s="14" t="s">
        <v>75</v>
      </c>
      <c r="AY514" s="243" t="s">
        <v>203</v>
      </c>
    </row>
    <row r="515" spans="2:51" s="14" customFormat="1" ht="11.25">
      <c r="B515" s="233"/>
      <c r="C515" s="234"/>
      <c r="D515" s="224" t="s">
        <v>211</v>
      </c>
      <c r="E515" s="235" t="s">
        <v>1</v>
      </c>
      <c r="F515" s="236" t="s">
        <v>581</v>
      </c>
      <c r="G515" s="234"/>
      <c r="H515" s="237">
        <v>30.859000000000002</v>
      </c>
      <c r="I515" s="238"/>
      <c r="J515" s="234"/>
      <c r="K515" s="234"/>
      <c r="L515" s="239"/>
      <c r="M515" s="240"/>
      <c r="N515" s="241"/>
      <c r="O515" s="241"/>
      <c r="P515" s="241"/>
      <c r="Q515" s="241"/>
      <c r="R515" s="241"/>
      <c r="S515" s="241"/>
      <c r="T515" s="242"/>
      <c r="AT515" s="243" t="s">
        <v>211</v>
      </c>
      <c r="AU515" s="243" t="s">
        <v>84</v>
      </c>
      <c r="AV515" s="14" t="s">
        <v>84</v>
      </c>
      <c r="AW515" s="14" t="s">
        <v>31</v>
      </c>
      <c r="AX515" s="14" t="s">
        <v>75</v>
      </c>
      <c r="AY515" s="243" t="s">
        <v>203</v>
      </c>
    </row>
    <row r="516" spans="2:51" s="14" customFormat="1" ht="11.25">
      <c r="B516" s="233"/>
      <c r="C516" s="234"/>
      <c r="D516" s="224" t="s">
        <v>211</v>
      </c>
      <c r="E516" s="235" t="s">
        <v>1</v>
      </c>
      <c r="F516" s="236" t="s">
        <v>582</v>
      </c>
      <c r="G516" s="234"/>
      <c r="H516" s="237">
        <v>2.569</v>
      </c>
      <c r="I516" s="238"/>
      <c r="J516" s="234"/>
      <c r="K516" s="234"/>
      <c r="L516" s="239"/>
      <c r="M516" s="240"/>
      <c r="N516" s="241"/>
      <c r="O516" s="241"/>
      <c r="P516" s="241"/>
      <c r="Q516" s="241"/>
      <c r="R516" s="241"/>
      <c r="S516" s="241"/>
      <c r="T516" s="242"/>
      <c r="AT516" s="243" t="s">
        <v>211</v>
      </c>
      <c r="AU516" s="243" t="s">
        <v>84</v>
      </c>
      <c r="AV516" s="14" t="s">
        <v>84</v>
      </c>
      <c r="AW516" s="14" t="s">
        <v>31</v>
      </c>
      <c r="AX516" s="14" t="s">
        <v>75</v>
      </c>
      <c r="AY516" s="243" t="s">
        <v>203</v>
      </c>
    </row>
    <row r="517" spans="2:51" s="14" customFormat="1" ht="11.25">
      <c r="B517" s="233"/>
      <c r="C517" s="234"/>
      <c r="D517" s="224" t="s">
        <v>211</v>
      </c>
      <c r="E517" s="235" t="s">
        <v>1</v>
      </c>
      <c r="F517" s="236" t="s">
        <v>583</v>
      </c>
      <c r="G517" s="234"/>
      <c r="H517" s="237">
        <v>14.317</v>
      </c>
      <c r="I517" s="238"/>
      <c r="J517" s="234"/>
      <c r="K517" s="234"/>
      <c r="L517" s="239"/>
      <c r="M517" s="240"/>
      <c r="N517" s="241"/>
      <c r="O517" s="241"/>
      <c r="P517" s="241"/>
      <c r="Q517" s="241"/>
      <c r="R517" s="241"/>
      <c r="S517" s="241"/>
      <c r="T517" s="242"/>
      <c r="AT517" s="243" t="s">
        <v>211</v>
      </c>
      <c r="AU517" s="243" t="s">
        <v>84</v>
      </c>
      <c r="AV517" s="14" t="s">
        <v>84</v>
      </c>
      <c r="AW517" s="14" t="s">
        <v>31</v>
      </c>
      <c r="AX517" s="14" t="s">
        <v>75</v>
      </c>
      <c r="AY517" s="243" t="s">
        <v>203</v>
      </c>
    </row>
    <row r="518" spans="2:51" s="14" customFormat="1" ht="11.25">
      <c r="B518" s="233"/>
      <c r="C518" s="234"/>
      <c r="D518" s="224" t="s">
        <v>211</v>
      </c>
      <c r="E518" s="235" t="s">
        <v>1</v>
      </c>
      <c r="F518" s="236" t="s">
        <v>584</v>
      </c>
      <c r="G518" s="234"/>
      <c r="H518" s="237">
        <v>2.6930000000000001</v>
      </c>
      <c r="I518" s="238"/>
      <c r="J518" s="234"/>
      <c r="K518" s="234"/>
      <c r="L518" s="239"/>
      <c r="M518" s="240"/>
      <c r="N518" s="241"/>
      <c r="O518" s="241"/>
      <c r="P518" s="241"/>
      <c r="Q518" s="241"/>
      <c r="R518" s="241"/>
      <c r="S518" s="241"/>
      <c r="T518" s="242"/>
      <c r="AT518" s="243" t="s">
        <v>211</v>
      </c>
      <c r="AU518" s="243" t="s">
        <v>84</v>
      </c>
      <c r="AV518" s="14" t="s">
        <v>84</v>
      </c>
      <c r="AW518" s="14" t="s">
        <v>31</v>
      </c>
      <c r="AX518" s="14" t="s">
        <v>75</v>
      </c>
      <c r="AY518" s="243" t="s">
        <v>203</v>
      </c>
    </row>
    <row r="519" spans="2:51" s="14" customFormat="1" ht="11.25">
      <c r="B519" s="233"/>
      <c r="C519" s="234"/>
      <c r="D519" s="224" t="s">
        <v>211</v>
      </c>
      <c r="E519" s="235" t="s">
        <v>1</v>
      </c>
      <c r="F519" s="236" t="s">
        <v>585</v>
      </c>
      <c r="G519" s="234"/>
      <c r="H519" s="237">
        <v>1.8360000000000001</v>
      </c>
      <c r="I519" s="238"/>
      <c r="J519" s="234"/>
      <c r="K519" s="234"/>
      <c r="L519" s="239"/>
      <c r="M519" s="240"/>
      <c r="N519" s="241"/>
      <c r="O519" s="241"/>
      <c r="P519" s="241"/>
      <c r="Q519" s="241"/>
      <c r="R519" s="241"/>
      <c r="S519" s="241"/>
      <c r="T519" s="242"/>
      <c r="AT519" s="243" t="s">
        <v>211</v>
      </c>
      <c r="AU519" s="243" t="s">
        <v>84</v>
      </c>
      <c r="AV519" s="14" t="s">
        <v>84</v>
      </c>
      <c r="AW519" s="14" t="s">
        <v>31</v>
      </c>
      <c r="AX519" s="14" t="s">
        <v>75</v>
      </c>
      <c r="AY519" s="243" t="s">
        <v>203</v>
      </c>
    </row>
    <row r="520" spans="2:51" s="14" customFormat="1" ht="11.25">
      <c r="B520" s="233"/>
      <c r="C520" s="234"/>
      <c r="D520" s="224" t="s">
        <v>211</v>
      </c>
      <c r="E520" s="235" t="s">
        <v>1</v>
      </c>
      <c r="F520" s="236" t="s">
        <v>586</v>
      </c>
      <c r="G520" s="234"/>
      <c r="H520" s="237">
        <v>11.324</v>
      </c>
      <c r="I520" s="238"/>
      <c r="J520" s="234"/>
      <c r="K520" s="234"/>
      <c r="L520" s="239"/>
      <c r="M520" s="240"/>
      <c r="N520" s="241"/>
      <c r="O520" s="241"/>
      <c r="P520" s="241"/>
      <c r="Q520" s="241"/>
      <c r="R520" s="241"/>
      <c r="S520" s="241"/>
      <c r="T520" s="242"/>
      <c r="AT520" s="243" t="s">
        <v>211</v>
      </c>
      <c r="AU520" s="243" t="s">
        <v>84</v>
      </c>
      <c r="AV520" s="14" t="s">
        <v>84</v>
      </c>
      <c r="AW520" s="14" t="s">
        <v>31</v>
      </c>
      <c r="AX520" s="14" t="s">
        <v>75</v>
      </c>
      <c r="AY520" s="243" t="s">
        <v>203</v>
      </c>
    </row>
    <row r="521" spans="2:51" s="14" customFormat="1" ht="11.25">
      <c r="B521" s="233"/>
      <c r="C521" s="234"/>
      <c r="D521" s="224" t="s">
        <v>211</v>
      </c>
      <c r="E521" s="235" t="s">
        <v>1</v>
      </c>
      <c r="F521" s="236" t="s">
        <v>587</v>
      </c>
      <c r="G521" s="234"/>
      <c r="H521" s="237">
        <v>11.725</v>
      </c>
      <c r="I521" s="238"/>
      <c r="J521" s="234"/>
      <c r="K521" s="234"/>
      <c r="L521" s="239"/>
      <c r="M521" s="240"/>
      <c r="N521" s="241"/>
      <c r="O521" s="241"/>
      <c r="P521" s="241"/>
      <c r="Q521" s="241"/>
      <c r="R521" s="241"/>
      <c r="S521" s="241"/>
      <c r="T521" s="242"/>
      <c r="AT521" s="243" t="s">
        <v>211</v>
      </c>
      <c r="AU521" s="243" t="s">
        <v>84</v>
      </c>
      <c r="AV521" s="14" t="s">
        <v>84</v>
      </c>
      <c r="AW521" s="14" t="s">
        <v>31</v>
      </c>
      <c r="AX521" s="14" t="s">
        <v>75</v>
      </c>
      <c r="AY521" s="243" t="s">
        <v>203</v>
      </c>
    </row>
    <row r="522" spans="2:51" s="14" customFormat="1" ht="11.25">
      <c r="B522" s="233"/>
      <c r="C522" s="234"/>
      <c r="D522" s="224" t="s">
        <v>211</v>
      </c>
      <c r="E522" s="235" t="s">
        <v>1</v>
      </c>
      <c r="F522" s="236" t="s">
        <v>588</v>
      </c>
      <c r="G522" s="234"/>
      <c r="H522" s="237">
        <v>11.725</v>
      </c>
      <c r="I522" s="238"/>
      <c r="J522" s="234"/>
      <c r="K522" s="234"/>
      <c r="L522" s="239"/>
      <c r="M522" s="240"/>
      <c r="N522" s="241"/>
      <c r="O522" s="241"/>
      <c r="P522" s="241"/>
      <c r="Q522" s="241"/>
      <c r="R522" s="241"/>
      <c r="S522" s="241"/>
      <c r="T522" s="242"/>
      <c r="AT522" s="243" t="s">
        <v>211</v>
      </c>
      <c r="AU522" s="243" t="s">
        <v>84</v>
      </c>
      <c r="AV522" s="14" t="s">
        <v>84</v>
      </c>
      <c r="AW522" s="14" t="s">
        <v>31</v>
      </c>
      <c r="AX522" s="14" t="s">
        <v>75</v>
      </c>
      <c r="AY522" s="243" t="s">
        <v>203</v>
      </c>
    </row>
    <row r="523" spans="2:51" s="14" customFormat="1" ht="11.25">
      <c r="B523" s="233"/>
      <c r="C523" s="234"/>
      <c r="D523" s="224" t="s">
        <v>211</v>
      </c>
      <c r="E523" s="235" t="s">
        <v>1</v>
      </c>
      <c r="F523" s="236" t="s">
        <v>589</v>
      </c>
      <c r="G523" s="234"/>
      <c r="H523" s="237">
        <v>12.907999999999999</v>
      </c>
      <c r="I523" s="238"/>
      <c r="J523" s="234"/>
      <c r="K523" s="234"/>
      <c r="L523" s="239"/>
      <c r="M523" s="240"/>
      <c r="N523" s="241"/>
      <c r="O523" s="241"/>
      <c r="P523" s="241"/>
      <c r="Q523" s="241"/>
      <c r="R523" s="241"/>
      <c r="S523" s="241"/>
      <c r="T523" s="242"/>
      <c r="AT523" s="243" t="s">
        <v>211</v>
      </c>
      <c r="AU523" s="243" t="s">
        <v>84</v>
      </c>
      <c r="AV523" s="14" t="s">
        <v>84</v>
      </c>
      <c r="AW523" s="14" t="s">
        <v>31</v>
      </c>
      <c r="AX523" s="14" t="s">
        <v>75</v>
      </c>
      <c r="AY523" s="243" t="s">
        <v>203</v>
      </c>
    </row>
    <row r="524" spans="2:51" s="14" customFormat="1" ht="11.25">
      <c r="B524" s="233"/>
      <c r="C524" s="234"/>
      <c r="D524" s="224" t="s">
        <v>211</v>
      </c>
      <c r="E524" s="235" t="s">
        <v>1</v>
      </c>
      <c r="F524" s="236" t="s">
        <v>590</v>
      </c>
      <c r="G524" s="234"/>
      <c r="H524" s="237">
        <v>1.9870000000000001</v>
      </c>
      <c r="I524" s="238"/>
      <c r="J524" s="234"/>
      <c r="K524" s="234"/>
      <c r="L524" s="239"/>
      <c r="M524" s="240"/>
      <c r="N524" s="241"/>
      <c r="O524" s="241"/>
      <c r="P524" s="241"/>
      <c r="Q524" s="241"/>
      <c r="R524" s="241"/>
      <c r="S524" s="241"/>
      <c r="T524" s="242"/>
      <c r="AT524" s="243" t="s">
        <v>211</v>
      </c>
      <c r="AU524" s="243" t="s">
        <v>84</v>
      </c>
      <c r="AV524" s="14" t="s">
        <v>84</v>
      </c>
      <c r="AW524" s="14" t="s">
        <v>31</v>
      </c>
      <c r="AX524" s="14" t="s">
        <v>75</v>
      </c>
      <c r="AY524" s="243" t="s">
        <v>203</v>
      </c>
    </row>
    <row r="525" spans="2:51" s="14" customFormat="1" ht="11.25">
      <c r="B525" s="233"/>
      <c r="C525" s="234"/>
      <c r="D525" s="224" t="s">
        <v>211</v>
      </c>
      <c r="E525" s="235" t="s">
        <v>1</v>
      </c>
      <c r="F525" s="236" t="s">
        <v>591</v>
      </c>
      <c r="G525" s="234"/>
      <c r="H525" s="237">
        <v>2.911</v>
      </c>
      <c r="I525" s="238"/>
      <c r="J525" s="234"/>
      <c r="K525" s="234"/>
      <c r="L525" s="239"/>
      <c r="M525" s="240"/>
      <c r="N525" s="241"/>
      <c r="O525" s="241"/>
      <c r="P525" s="241"/>
      <c r="Q525" s="241"/>
      <c r="R525" s="241"/>
      <c r="S525" s="241"/>
      <c r="T525" s="242"/>
      <c r="AT525" s="243" t="s">
        <v>211</v>
      </c>
      <c r="AU525" s="243" t="s">
        <v>84</v>
      </c>
      <c r="AV525" s="14" t="s">
        <v>84</v>
      </c>
      <c r="AW525" s="14" t="s">
        <v>31</v>
      </c>
      <c r="AX525" s="14" t="s">
        <v>75</v>
      </c>
      <c r="AY525" s="243" t="s">
        <v>203</v>
      </c>
    </row>
    <row r="526" spans="2:51" s="14" customFormat="1" ht="11.25">
      <c r="B526" s="233"/>
      <c r="C526" s="234"/>
      <c r="D526" s="224" t="s">
        <v>211</v>
      </c>
      <c r="E526" s="235" t="s">
        <v>1</v>
      </c>
      <c r="F526" s="236" t="s">
        <v>592</v>
      </c>
      <c r="G526" s="234"/>
      <c r="H526" s="237">
        <v>0.91</v>
      </c>
      <c r="I526" s="238"/>
      <c r="J526" s="234"/>
      <c r="K526" s="234"/>
      <c r="L526" s="239"/>
      <c r="M526" s="240"/>
      <c r="N526" s="241"/>
      <c r="O526" s="241"/>
      <c r="P526" s="241"/>
      <c r="Q526" s="241"/>
      <c r="R526" s="241"/>
      <c r="S526" s="241"/>
      <c r="T526" s="242"/>
      <c r="AT526" s="243" t="s">
        <v>211</v>
      </c>
      <c r="AU526" s="243" t="s">
        <v>84</v>
      </c>
      <c r="AV526" s="14" t="s">
        <v>84</v>
      </c>
      <c r="AW526" s="14" t="s">
        <v>31</v>
      </c>
      <c r="AX526" s="14" t="s">
        <v>75</v>
      </c>
      <c r="AY526" s="243" t="s">
        <v>203</v>
      </c>
    </row>
    <row r="527" spans="2:51" s="14" customFormat="1" ht="11.25">
      <c r="B527" s="233"/>
      <c r="C527" s="234"/>
      <c r="D527" s="224" t="s">
        <v>211</v>
      </c>
      <c r="E527" s="235" t="s">
        <v>1</v>
      </c>
      <c r="F527" s="236" t="s">
        <v>593</v>
      </c>
      <c r="G527" s="234"/>
      <c r="H527" s="237">
        <v>4.8639999999999999</v>
      </c>
      <c r="I527" s="238"/>
      <c r="J527" s="234"/>
      <c r="K527" s="234"/>
      <c r="L527" s="239"/>
      <c r="M527" s="240"/>
      <c r="N527" s="241"/>
      <c r="O527" s="241"/>
      <c r="P527" s="241"/>
      <c r="Q527" s="241"/>
      <c r="R527" s="241"/>
      <c r="S527" s="241"/>
      <c r="T527" s="242"/>
      <c r="AT527" s="243" t="s">
        <v>211</v>
      </c>
      <c r="AU527" s="243" t="s">
        <v>84</v>
      </c>
      <c r="AV527" s="14" t="s">
        <v>84</v>
      </c>
      <c r="AW527" s="14" t="s">
        <v>31</v>
      </c>
      <c r="AX527" s="14" t="s">
        <v>75</v>
      </c>
      <c r="AY527" s="243" t="s">
        <v>203</v>
      </c>
    </row>
    <row r="528" spans="2:51" s="14" customFormat="1" ht="11.25">
      <c r="B528" s="233"/>
      <c r="C528" s="234"/>
      <c r="D528" s="224" t="s">
        <v>211</v>
      </c>
      <c r="E528" s="235" t="s">
        <v>1</v>
      </c>
      <c r="F528" s="236" t="s">
        <v>594</v>
      </c>
      <c r="G528" s="234"/>
      <c r="H528" s="237">
        <v>8.8369999999999997</v>
      </c>
      <c r="I528" s="238"/>
      <c r="J528" s="234"/>
      <c r="K528" s="234"/>
      <c r="L528" s="239"/>
      <c r="M528" s="240"/>
      <c r="N528" s="241"/>
      <c r="O528" s="241"/>
      <c r="P528" s="241"/>
      <c r="Q528" s="241"/>
      <c r="R528" s="241"/>
      <c r="S528" s="241"/>
      <c r="T528" s="242"/>
      <c r="AT528" s="243" t="s">
        <v>211</v>
      </c>
      <c r="AU528" s="243" t="s">
        <v>84</v>
      </c>
      <c r="AV528" s="14" t="s">
        <v>84</v>
      </c>
      <c r="AW528" s="14" t="s">
        <v>31</v>
      </c>
      <c r="AX528" s="14" t="s">
        <v>75</v>
      </c>
      <c r="AY528" s="243" t="s">
        <v>203</v>
      </c>
    </row>
    <row r="529" spans="1:65" s="14" customFormat="1" ht="11.25">
      <c r="B529" s="233"/>
      <c r="C529" s="234"/>
      <c r="D529" s="224" t="s">
        <v>211</v>
      </c>
      <c r="E529" s="235" t="s">
        <v>1</v>
      </c>
      <c r="F529" s="236" t="s">
        <v>595</v>
      </c>
      <c r="G529" s="234"/>
      <c r="H529" s="237">
        <v>9.6929999999999996</v>
      </c>
      <c r="I529" s="238"/>
      <c r="J529" s="234"/>
      <c r="K529" s="234"/>
      <c r="L529" s="239"/>
      <c r="M529" s="240"/>
      <c r="N529" s="241"/>
      <c r="O529" s="241"/>
      <c r="P529" s="241"/>
      <c r="Q529" s="241"/>
      <c r="R529" s="241"/>
      <c r="S529" s="241"/>
      <c r="T529" s="242"/>
      <c r="AT529" s="243" t="s">
        <v>211</v>
      </c>
      <c r="AU529" s="243" t="s">
        <v>84</v>
      </c>
      <c r="AV529" s="14" t="s">
        <v>84</v>
      </c>
      <c r="AW529" s="14" t="s">
        <v>31</v>
      </c>
      <c r="AX529" s="14" t="s">
        <v>75</v>
      </c>
      <c r="AY529" s="243" t="s">
        <v>203</v>
      </c>
    </row>
    <row r="530" spans="1:65" s="13" customFormat="1" ht="11.25">
      <c r="B530" s="222"/>
      <c r="C530" s="223"/>
      <c r="D530" s="224" t="s">
        <v>211</v>
      </c>
      <c r="E530" s="225" t="s">
        <v>1</v>
      </c>
      <c r="F530" s="226" t="s">
        <v>213</v>
      </c>
      <c r="G530" s="223"/>
      <c r="H530" s="225" t="s">
        <v>1</v>
      </c>
      <c r="I530" s="227"/>
      <c r="J530" s="223"/>
      <c r="K530" s="223"/>
      <c r="L530" s="228"/>
      <c r="M530" s="229"/>
      <c r="N530" s="230"/>
      <c r="O530" s="230"/>
      <c r="P530" s="230"/>
      <c r="Q530" s="230"/>
      <c r="R530" s="230"/>
      <c r="S530" s="230"/>
      <c r="T530" s="231"/>
      <c r="AT530" s="232" t="s">
        <v>211</v>
      </c>
      <c r="AU530" s="232" t="s">
        <v>84</v>
      </c>
      <c r="AV530" s="13" t="s">
        <v>82</v>
      </c>
      <c r="AW530" s="13" t="s">
        <v>31</v>
      </c>
      <c r="AX530" s="13" t="s">
        <v>75</v>
      </c>
      <c r="AY530" s="232" t="s">
        <v>203</v>
      </c>
    </row>
    <row r="531" spans="1:65" s="2" customFormat="1" ht="21.75" customHeight="1">
      <c r="A531" s="35"/>
      <c r="B531" s="36"/>
      <c r="C531" s="209" t="s">
        <v>596</v>
      </c>
      <c r="D531" s="209" t="s">
        <v>205</v>
      </c>
      <c r="E531" s="210" t="s">
        <v>597</v>
      </c>
      <c r="F531" s="211" t="s">
        <v>598</v>
      </c>
      <c r="G531" s="212" t="s">
        <v>240</v>
      </c>
      <c r="H531" s="213">
        <v>3525.5450000000001</v>
      </c>
      <c r="I531" s="214"/>
      <c r="J531" s="215">
        <f>ROUND(I531*H531,2)</f>
        <v>0</v>
      </c>
      <c r="K531" s="211" t="s">
        <v>218</v>
      </c>
      <c r="L531" s="40"/>
      <c r="M531" s="216" t="s">
        <v>1</v>
      </c>
      <c r="N531" s="217" t="s">
        <v>40</v>
      </c>
      <c r="O531" s="72"/>
      <c r="P531" s="218">
        <f>O531*H531</f>
        <v>0</v>
      </c>
      <c r="Q531" s="218">
        <v>0.10445</v>
      </c>
      <c r="R531" s="218">
        <f>Q531*H531</f>
        <v>368.24317525000004</v>
      </c>
      <c r="S531" s="218">
        <v>0</v>
      </c>
      <c r="T531" s="219">
        <f>S531*H531</f>
        <v>0</v>
      </c>
      <c r="U531" s="35"/>
      <c r="V531" s="35"/>
      <c r="W531" s="35"/>
      <c r="X531" s="35"/>
      <c r="Y531" s="35"/>
      <c r="Z531" s="35"/>
      <c r="AA531" s="35"/>
      <c r="AB531" s="35"/>
      <c r="AC531" s="35"/>
      <c r="AD531" s="35"/>
      <c r="AE531" s="35"/>
      <c r="AR531" s="220" t="s">
        <v>209</v>
      </c>
      <c r="AT531" s="220" t="s">
        <v>205</v>
      </c>
      <c r="AU531" s="220" t="s">
        <v>84</v>
      </c>
      <c r="AY531" s="18" t="s">
        <v>203</v>
      </c>
      <c r="BE531" s="221">
        <f>IF(N531="základní",J531,0)</f>
        <v>0</v>
      </c>
      <c r="BF531" s="221">
        <f>IF(N531="snížená",J531,0)</f>
        <v>0</v>
      </c>
      <c r="BG531" s="221">
        <f>IF(N531="zákl. přenesená",J531,0)</f>
        <v>0</v>
      </c>
      <c r="BH531" s="221">
        <f>IF(N531="sníž. přenesená",J531,0)</f>
        <v>0</v>
      </c>
      <c r="BI531" s="221">
        <f>IF(N531="nulová",J531,0)</f>
        <v>0</v>
      </c>
      <c r="BJ531" s="18" t="s">
        <v>82</v>
      </c>
      <c r="BK531" s="221">
        <f>ROUND(I531*H531,2)</f>
        <v>0</v>
      </c>
      <c r="BL531" s="18" t="s">
        <v>209</v>
      </c>
      <c r="BM531" s="220" t="s">
        <v>599</v>
      </c>
    </row>
    <row r="532" spans="1:65" s="13" customFormat="1" ht="22.5">
      <c r="B532" s="222"/>
      <c r="C532" s="223"/>
      <c r="D532" s="224" t="s">
        <v>211</v>
      </c>
      <c r="E532" s="225" t="s">
        <v>1</v>
      </c>
      <c r="F532" s="226" t="s">
        <v>231</v>
      </c>
      <c r="G532" s="223"/>
      <c r="H532" s="225" t="s">
        <v>1</v>
      </c>
      <c r="I532" s="227"/>
      <c r="J532" s="223"/>
      <c r="K532" s="223"/>
      <c r="L532" s="228"/>
      <c r="M532" s="229"/>
      <c r="N532" s="230"/>
      <c r="O532" s="230"/>
      <c r="P532" s="230"/>
      <c r="Q532" s="230"/>
      <c r="R532" s="230"/>
      <c r="S532" s="230"/>
      <c r="T532" s="231"/>
      <c r="AT532" s="232" t="s">
        <v>211</v>
      </c>
      <c r="AU532" s="232" t="s">
        <v>84</v>
      </c>
      <c r="AV532" s="13" t="s">
        <v>82</v>
      </c>
      <c r="AW532" s="13" t="s">
        <v>31</v>
      </c>
      <c r="AX532" s="13" t="s">
        <v>75</v>
      </c>
      <c r="AY532" s="232" t="s">
        <v>203</v>
      </c>
    </row>
    <row r="533" spans="1:65" s="13" customFormat="1" ht="11.25">
      <c r="B533" s="222"/>
      <c r="C533" s="223"/>
      <c r="D533" s="224" t="s">
        <v>211</v>
      </c>
      <c r="E533" s="225" t="s">
        <v>1</v>
      </c>
      <c r="F533" s="226" t="s">
        <v>213</v>
      </c>
      <c r="G533" s="223"/>
      <c r="H533" s="225" t="s">
        <v>1</v>
      </c>
      <c r="I533" s="227"/>
      <c r="J533" s="223"/>
      <c r="K533" s="223"/>
      <c r="L533" s="228"/>
      <c r="M533" s="229"/>
      <c r="N533" s="230"/>
      <c r="O533" s="230"/>
      <c r="P533" s="230"/>
      <c r="Q533" s="230"/>
      <c r="R533" s="230"/>
      <c r="S533" s="230"/>
      <c r="T533" s="231"/>
      <c r="AT533" s="232" t="s">
        <v>211</v>
      </c>
      <c r="AU533" s="232" t="s">
        <v>84</v>
      </c>
      <c r="AV533" s="13" t="s">
        <v>82</v>
      </c>
      <c r="AW533" s="13" t="s">
        <v>31</v>
      </c>
      <c r="AX533" s="13" t="s">
        <v>75</v>
      </c>
      <c r="AY533" s="232" t="s">
        <v>203</v>
      </c>
    </row>
    <row r="534" spans="1:65" s="13" customFormat="1" ht="11.25">
      <c r="B534" s="222"/>
      <c r="C534" s="223"/>
      <c r="D534" s="224" t="s">
        <v>211</v>
      </c>
      <c r="E534" s="225" t="s">
        <v>1</v>
      </c>
      <c r="F534" s="226" t="s">
        <v>600</v>
      </c>
      <c r="G534" s="223"/>
      <c r="H534" s="225" t="s">
        <v>1</v>
      </c>
      <c r="I534" s="227"/>
      <c r="J534" s="223"/>
      <c r="K534" s="223"/>
      <c r="L534" s="228"/>
      <c r="M534" s="229"/>
      <c r="N534" s="230"/>
      <c r="O534" s="230"/>
      <c r="P534" s="230"/>
      <c r="Q534" s="230"/>
      <c r="R534" s="230"/>
      <c r="S534" s="230"/>
      <c r="T534" s="231"/>
      <c r="AT534" s="232" t="s">
        <v>211</v>
      </c>
      <c r="AU534" s="232" t="s">
        <v>84</v>
      </c>
      <c r="AV534" s="13" t="s">
        <v>82</v>
      </c>
      <c r="AW534" s="13" t="s">
        <v>31</v>
      </c>
      <c r="AX534" s="13" t="s">
        <v>75</v>
      </c>
      <c r="AY534" s="232" t="s">
        <v>203</v>
      </c>
    </row>
    <row r="535" spans="1:65" s="14" customFormat="1" ht="11.25">
      <c r="B535" s="233"/>
      <c r="C535" s="234"/>
      <c r="D535" s="224" t="s">
        <v>211</v>
      </c>
      <c r="E535" s="235" t="s">
        <v>1</v>
      </c>
      <c r="F535" s="236" t="s">
        <v>601</v>
      </c>
      <c r="G535" s="234"/>
      <c r="H535" s="237">
        <v>32.206000000000003</v>
      </c>
      <c r="I535" s="238"/>
      <c r="J535" s="234"/>
      <c r="K535" s="234"/>
      <c r="L535" s="239"/>
      <c r="M535" s="240"/>
      <c r="N535" s="241"/>
      <c r="O535" s="241"/>
      <c r="P535" s="241"/>
      <c r="Q535" s="241"/>
      <c r="R535" s="241"/>
      <c r="S535" s="241"/>
      <c r="T535" s="242"/>
      <c r="AT535" s="243" t="s">
        <v>211</v>
      </c>
      <c r="AU535" s="243" t="s">
        <v>84</v>
      </c>
      <c r="AV535" s="14" t="s">
        <v>84</v>
      </c>
      <c r="AW535" s="14" t="s">
        <v>31</v>
      </c>
      <c r="AX535" s="14" t="s">
        <v>75</v>
      </c>
      <c r="AY535" s="243" t="s">
        <v>203</v>
      </c>
    </row>
    <row r="536" spans="1:65" s="14" customFormat="1" ht="11.25">
      <c r="B536" s="233"/>
      <c r="C536" s="234"/>
      <c r="D536" s="224" t="s">
        <v>211</v>
      </c>
      <c r="E536" s="235" t="s">
        <v>1</v>
      </c>
      <c r="F536" s="236" t="s">
        <v>602</v>
      </c>
      <c r="G536" s="234"/>
      <c r="H536" s="237">
        <v>26.515000000000001</v>
      </c>
      <c r="I536" s="238"/>
      <c r="J536" s="234"/>
      <c r="K536" s="234"/>
      <c r="L536" s="239"/>
      <c r="M536" s="240"/>
      <c r="N536" s="241"/>
      <c r="O536" s="241"/>
      <c r="P536" s="241"/>
      <c r="Q536" s="241"/>
      <c r="R536" s="241"/>
      <c r="S536" s="241"/>
      <c r="T536" s="242"/>
      <c r="AT536" s="243" t="s">
        <v>211</v>
      </c>
      <c r="AU536" s="243" t="s">
        <v>84</v>
      </c>
      <c r="AV536" s="14" t="s">
        <v>84</v>
      </c>
      <c r="AW536" s="14" t="s">
        <v>31</v>
      </c>
      <c r="AX536" s="14" t="s">
        <v>75</v>
      </c>
      <c r="AY536" s="243" t="s">
        <v>203</v>
      </c>
    </row>
    <row r="537" spans="1:65" s="14" customFormat="1" ht="11.25">
      <c r="B537" s="233"/>
      <c r="C537" s="234"/>
      <c r="D537" s="224" t="s">
        <v>211</v>
      </c>
      <c r="E537" s="235" t="s">
        <v>1</v>
      </c>
      <c r="F537" s="236" t="s">
        <v>603</v>
      </c>
      <c r="G537" s="234"/>
      <c r="H537" s="237">
        <v>2.8130000000000002</v>
      </c>
      <c r="I537" s="238"/>
      <c r="J537" s="234"/>
      <c r="K537" s="234"/>
      <c r="L537" s="239"/>
      <c r="M537" s="240"/>
      <c r="N537" s="241"/>
      <c r="O537" s="241"/>
      <c r="P537" s="241"/>
      <c r="Q537" s="241"/>
      <c r="R537" s="241"/>
      <c r="S537" s="241"/>
      <c r="T537" s="242"/>
      <c r="AT537" s="243" t="s">
        <v>211</v>
      </c>
      <c r="AU537" s="243" t="s">
        <v>84</v>
      </c>
      <c r="AV537" s="14" t="s">
        <v>84</v>
      </c>
      <c r="AW537" s="14" t="s">
        <v>31</v>
      </c>
      <c r="AX537" s="14" t="s">
        <v>75</v>
      </c>
      <c r="AY537" s="243" t="s">
        <v>203</v>
      </c>
    </row>
    <row r="538" spans="1:65" s="14" customFormat="1" ht="11.25">
      <c r="B538" s="233"/>
      <c r="C538" s="234"/>
      <c r="D538" s="224" t="s">
        <v>211</v>
      </c>
      <c r="E538" s="235" t="s">
        <v>1</v>
      </c>
      <c r="F538" s="236" t="s">
        <v>604</v>
      </c>
      <c r="G538" s="234"/>
      <c r="H538" s="237">
        <v>7.0579999999999998</v>
      </c>
      <c r="I538" s="238"/>
      <c r="J538" s="234"/>
      <c r="K538" s="234"/>
      <c r="L538" s="239"/>
      <c r="M538" s="240"/>
      <c r="N538" s="241"/>
      <c r="O538" s="241"/>
      <c r="P538" s="241"/>
      <c r="Q538" s="241"/>
      <c r="R538" s="241"/>
      <c r="S538" s="241"/>
      <c r="T538" s="242"/>
      <c r="AT538" s="243" t="s">
        <v>211</v>
      </c>
      <c r="AU538" s="243" t="s">
        <v>84</v>
      </c>
      <c r="AV538" s="14" t="s">
        <v>84</v>
      </c>
      <c r="AW538" s="14" t="s">
        <v>31</v>
      </c>
      <c r="AX538" s="14" t="s">
        <v>75</v>
      </c>
      <c r="AY538" s="243" t="s">
        <v>203</v>
      </c>
    </row>
    <row r="539" spans="1:65" s="14" customFormat="1" ht="11.25">
      <c r="B539" s="233"/>
      <c r="C539" s="234"/>
      <c r="D539" s="224" t="s">
        <v>211</v>
      </c>
      <c r="E539" s="235" t="s">
        <v>1</v>
      </c>
      <c r="F539" s="236" t="s">
        <v>605</v>
      </c>
      <c r="G539" s="234"/>
      <c r="H539" s="237">
        <v>12.228</v>
      </c>
      <c r="I539" s="238"/>
      <c r="J539" s="234"/>
      <c r="K539" s="234"/>
      <c r="L539" s="239"/>
      <c r="M539" s="240"/>
      <c r="N539" s="241"/>
      <c r="O539" s="241"/>
      <c r="P539" s="241"/>
      <c r="Q539" s="241"/>
      <c r="R539" s="241"/>
      <c r="S539" s="241"/>
      <c r="T539" s="242"/>
      <c r="AT539" s="243" t="s">
        <v>211</v>
      </c>
      <c r="AU539" s="243" t="s">
        <v>84</v>
      </c>
      <c r="AV539" s="14" t="s">
        <v>84</v>
      </c>
      <c r="AW539" s="14" t="s">
        <v>31</v>
      </c>
      <c r="AX539" s="14" t="s">
        <v>75</v>
      </c>
      <c r="AY539" s="243" t="s">
        <v>203</v>
      </c>
    </row>
    <row r="540" spans="1:65" s="14" customFormat="1" ht="11.25">
      <c r="B540" s="233"/>
      <c r="C540" s="234"/>
      <c r="D540" s="224" t="s">
        <v>211</v>
      </c>
      <c r="E540" s="235" t="s">
        <v>1</v>
      </c>
      <c r="F540" s="236" t="s">
        <v>606</v>
      </c>
      <c r="G540" s="234"/>
      <c r="H540" s="237">
        <v>15.917</v>
      </c>
      <c r="I540" s="238"/>
      <c r="J540" s="234"/>
      <c r="K540" s="234"/>
      <c r="L540" s="239"/>
      <c r="M540" s="240"/>
      <c r="N540" s="241"/>
      <c r="O540" s="241"/>
      <c r="P540" s="241"/>
      <c r="Q540" s="241"/>
      <c r="R540" s="241"/>
      <c r="S540" s="241"/>
      <c r="T540" s="242"/>
      <c r="AT540" s="243" t="s">
        <v>211</v>
      </c>
      <c r="AU540" s="243" t="s">
        <v>84</v>
      </c>
      <c r="AV540" s="14" t="s">
        <v>84</v>
      </c>
      <c r="AW540" s="14" t="s">
        <v>31</v>
      </c>
      <c r="AX540" s="14" t="s">
        <v>75</v>
      </c>
      <c r="AY540" s="243" t="s">
        <v>203</v>
      </c>
    </row>
    <row r="541" spans="1:65" s="14" customFormat="1" ht="22.5">
      <c r="B541" s="233"/>
      <c r="C541" s="234"/>
      <c r="D541" s="224" t="s">
        <v>211</v>
      </c>
      <c r="E541" s="235" t="s">
        <v>1</v>
      </c>
      <c r="F541" s="236" t="s">
        <v>607</v>
      </c>
      <c r="G541" s="234"/>
      <c r="H541" s="237">
        <v>31.553999999999998</v>
      </c>
      <c r="I541" s="238"/>
      <c r="J541" s="234"/>
      <c r="K541" s="234"/>
      <c r="L541" s="239"/>
      <c r="M541" s="240"/>
      <c r="N541" s="241"/>
      <c r="O541" s="241"/>
      <c r="P541" s="241"/>
      <c r="Q541" s="241"/>
      <c r="R541" s="241"/>
      <c r="S541" s="241"/>
      <c r="T541" s="242"/>
      <c r="AT541" s="243" t="s">
        <v>211</v>
      </c>
      <c r="AU541" s="243" t="s">
        <v>84</v>
      </c>
      <c r="AV541" s="14" t="s">
        <v>84</v>
      </c>
      <c r="AW541" s="14" t="s">
        <v>31</v>
      </c>
      <c r="AX541" s="14" t="s">
        <v>75</v>
      </c>
      <c r="AY541" s="243" t="s">
        <v>203</v>
      </c>
    </row>
    <row r="542" spans="1:65" s="14" customFormat="1" ht="11.25">
      <c r="B542" s="233"/>
      <c r="C542" s="234"/>
      <c r="D542" s="224" t="s">
        <v>211</v>
      </c>
      <c r="E542" s="235" t="s">
        <v>1</v>
      </c>
      <c r="F542" s="236" t="s">
        <v>608</v>
      </c>
      <c r="G542" s="234"/>
      <c r="H542" s="237">
        <v>3.4319999999999999</v>
      </c>
      <c r="I542" s="238"/>
      <c r="J542" s="234"/>
      <c r="K542" s="234"/>
      <c r="L542" s="239"/>
      <c r="M542" s="240"/>
      <c r="N542" s="241"/>
      <c r="O542" s="241"/>
      <c r="P542" s="241"/>
      <c r="Q542" s="241"/>
      <c r="R542" s="241"/>
      <c r="S542" s="241"/>
      <c r="T542" s="242"/>
      <c r="AT542" s="243" t="s">
        <v>211</v>
      </c>
      <c r="AU542" s="243" t="s">
        <v>84</v>
      </c>
      <c r="AV542" s="14" t="s">
        <v>84</v>
      </c>
      <c r="AW542" s="14" t="s">
        <v>31</v>
      </c>
      <c r="AX542" s="14" t="s">
        <v>75</v>
      </c>
      <c r="AY542" s="243" t="s">
        <v>203</v>
      </c>
    </row>
    <row r="543" spans="1:65" s="14" customFormat="1" ht="11.25">
      <c r="B543" s="233"/>
      <c r="C543" s="234"/>
      <c r="D543" s="224" t="s">
        <v>211</v>
      </c>
      <c r="E543" s="235" t="s">
        <v>1</v>
      </c>
      <c r="F543" s="236" t="s">
        <v>609</v>
      </c>
      <c r="G543" s="234"/>
      <c r="H543" s="237">
        <v>3.6230000000000002</v>
      </c>
      <c r="I543" s="238"/>
      <c r="J543" s="234"/>
      <c r="K543" s="234"/>
      <c r="L543" s="239"/>
      <c r="M543" s="240"/>
      <c r="N543" s="241"/>
      <c r="O543" s="241"/>
      <c r="P543" s="241"/>
      <c r="Q543" s="241"/>
      <c r="R543" s="241"/>
      <c r="S543" s="241"/>
      <c r="T543" s="242"/>
      <c r="AT543" s="243" t="s">
        <v>211</v>
      </c>
      <c r="AU543" s="243" t="s">
        <v>84</v>
      </c>
      <c r="AV543" s="14" t="s">
        <v>84</v>
      </c>
      <c r="AW543" s="14" t="s">
        <v>31</v>
      </c>
      <c r="AX543" s="14" t="s">
        <v>75</v>
      </c>
      <c r="AY543" s="243" t="s">
        <v>203</v>
      </c>
    </row>
    <row r="544" spans="1:65" s="14" customFormat="1" ht="11.25">
      <c r="B544" s="233"/>
      <c r="C544" s="234"/>
      <c r="D544" s="224" t="s">
        <v>211</v>
      </c>
      <c r="E544" s="235" t="s">
        <v>1</v>
      </c>
      <c r="F544" s="236" t="s">
        <v>610</v>
      </c>
      <c r="G544" s="234"/>
      <c r="H544" s="237">
        <v>21.387</v>
      </c>
      <c r="I544" s="238"/>
      <c r="J544" s="234"/>
      <c r="K544" s="234"/>
      <c r="L544" s="239"/>
      <c r="M544" s="240"/>
      <c r="N544" s="241"/>
      <c r="O544" s="241"/>
      <c r="P544" s="241"/>
      <c r="Q544" s="241"/>
      <c r="R544" s="241"/>
      <c r="S544" s="241"/>
      <c r="T544" s="242"/>
      <c r="AT544" s="243" t="s">
        <v>211</v>
      </c>
      <c r="AU544" s="243" t="s">
        <v>84</v>
      </c>
      <c r="AV544" s="14" t="s">
        <v>84</v>
      </c>
      <c r="AW544" s="14" t="s">
        <v>31</v>
      </c>
      <c r="AX544" s="14" t="s">
        <v>75</v>
      </c>
      <c r="AY544" s="243" t="s">
        <v>203</v>
      </c>
    </row>
    <row r="545" spans="2:51" s="14" customFormat="1" ht="11.25">
      <c r="B545" s="233"/>
      <c r="C545" s="234"/>
      <c r="D545" s="224" t="s">
        <v>211</v>
      </c>
      <c r="E545" s="235" t="s">
        <v>1</v>
      </c>
      <c r="F545" s="236" t="s">
        <v>611</v>
      </c>
      <c r="G545" s="234"/>
      <c r="H545" s="237">
        <v>46.683</v>
      </c>
      <c r="I545" s="238"/>
      <c r="J545" s="234"/>
      <c r="K545" s="234"/>
      <c r="L545" s="239"/>
      <c r="M545" s="240"/>
      <c r="N545" s="241"/>
      <c r="O545" s="241"/>
      <c r="P545" s="241"/>
      <c r="Q545" s="241"/>
      <c r="R545" s="241"/>
      <c r="S545" s="241"/>
      <c r="T545" s="242"/>
      <c r="AT545" s="243" t="s">
        <v>211</v>
      </c>
      <c r="AU545" s="243" t="s">
        <v>84</v>
      </c>
      <c r="AV545" s="14" t="s">
        <v>84</v>
      </c>
      <c r="AW545" s="14" t="s">
        <v>31</v>
      </c>
      <c r="AX545" s="14" t="s">
        <v>75</v>
      </c>
      <c r="AY545" s="243" t="s">
        <v>203</v>
      </c>
    </row>
    <row r="546" spans="2:51" s="14" customFormat="1" ht="11.25">
      <c r="B546" s="233"/>
      <c r="C546" s="234"/>
      <c r="D546" s="224" t="s">
        <v>211</v>
      </c>
      <c r="E546" s="235" t="s">
        <v>1</v>
      </c>
      <c r="F546" s="236" t="s">
        <v>612</v>
      </c>
      <c r="G546" s="234"/>
      <c r="H546" s="237">
        <v>2.2330000000000001</v>
      </c>
      <c r="I546" s="238"/>
      <c r="J546" s="234"/>
      <c r="K546" s="234"/>
      <c r="L546" s="239"/>
      <c r="M546" s="240"/>
      <c r="N546" s="241"/>
      <c r="O546" s="241"/>
      <c r="P546" s="241"/>
      <c r="Q546" s="241"/>
      <c r="R546" s="241"/>
      <c r="S546" s="241"/>
      <c r="T546" s="242"/>
      <c r="AT546" s="243" t="s">
        <v>211</v>
      </c>
      <c r="AU546" s="243" t="s">
        <v>84</v>
      </c>
      <c r="AV546" s="14" t="s">
        <v>84</v>
      </c>
      <c r="AW546" s="14" t="s">
        <v>31</v>
      </c>
      <c r="AX546" s="14" t="s">
        <v>75</v>
      </c>
      <c r="AY546" s="243" t="s">
        <v>203</v>
      </c>
    </row>
    <row r="547" spans="2:51" s="14" customFormat="1" ht="11.25">
      <c r="B547" s="233"/>
      <c r="C547" s="234"/>
      <c r="D547" s="224" t="s">
        <v>211</v>
      </c>
      <c r="E547" s="235" t="s">
        <v>1</v>
      </c>
      <c r="F547" s="236" t="s">
        <v>613</v>
      </c>
      <c r="G547" s="234"/>
      <c r="H547" s="237">
        <v>33.600999999999999</v>
      </c>
      <c r="I547" s="238"/>
      <c r="J547" s="234"/>
      <c r="K547" s="234"/>
      <c r="L547" s="239"/>
      <c r="M547" s="240"/>
      <c r="N547" s="241"/>
      <c r="O547" s="241"/>
      <c r="P547" s="241"/>
      <c r="Q547" s="241"/>
      <c r="R547" s="241"/>
      <c r="S547" s="241"/>
      <c r="T547" s="242"/>
      <c r="AT547" s="243" t="s">
        <v>211</v>
      </c>
      <c r="AU547" s="243" t="s">
        <v>84</v>
      </c>
      <c r="AV547" s="14" t="s">
        <v>84</v>
      </c>
      <c r="AW547" s="14" t="s">
        <v>31</v>
      </c>
      <c r="AX547" s="14" t="s">
        <v>75</v>
      </c>
      <c r="AY547" s="243" t="s">
        <v>203</v>
      </c>
    </row>
    <row r="548" spans="2:51" s="14" customFormat="1" ht="11.25">
      <c r="B548" s="233"/>
      <c r="C548" s="234"/>
      <c r="D548" s="224" t="s">
        <v>211</v>
      </c>
      <c r="E548" s="235" t="s">
        <v>1</v>
      </c>
      <c r="F548" s="236" t="s">
        <v>614</v>
      </c>
      <c r="G548" s="234"/>
      <c r="H548" s="237">
        <v>45.594000000000001</v>
      </c>
      <c r="I548" s="238"/>
      <c r="J548" s="234"/>
      <c r="K548" s="234"/>
      <c r="L548" s="239"/>
      <c r="M548" s="240"/>
      <c r="N548" s="241"/>
      <c r="O548" s="241"/>
      <c r="P548" s="241"/>
      <c r="Q548" s="241"/>
      <c r="R548" s="241"/>
      <c r="S548" s="241"/>
      <c r="T548" s="242"/>
      <c r="AT548" s="243" t="s">
        <v>211</v>
      </c>
      <c r="AU548" s="243" t="s">
        <v>84</v>
      </c>
      <c r="AV548" s="14" t="s">
        <v>84</v>
      </c>
      <c r="AW548" s="14" t="s">
        <v>31</v>
      </c>
      <c r="AX548" s="14" t="s">
        <v>75</v>
      </c>
      <c r="AY548" s="243" t="s">
        <v>203</v>
      </c>
    </row>
    <row r="549" spans="2:51" s="14" customFormat="1" ht="11.25">
      <c r="B549" s="233"/>
      <c r="C549" s="234"/>
      <c r="D549" s="224" t="s">
        <v>211</v>
      </c>
      <c r="E549" s="235" t="s">
        <v>1</v>
      </c>
      <c r="F549" s="236" t="s">
        <v>615</v>
      </c>
      <c r="G549" s="234"/>
      <c r="H549" s="237">
        <v>50.125</v>
      </c>
      <c r="I549" s="238"/>
      <c r="J549" s="234"/>
      <c r="K549" s="234"/>
      <c r="L549" s="239"/>
      <c r="M549" s="240"/>
      <c r="N549" s="241"/>
      <c r="O549" s="241"/>
      <c r="P549" s="241"/>
      <c r="Q549" s="241"/>
      <c r="R549" s="241"/>
      <c r="S549" s="241"/>
      <c r="T549" s="242"/>
      <c r="AT549" s="243" t="s">
        <v>211</v>
      </c>
      <c r="AU549" s="243" t="s">
        <v>84</v>
      </c>
      <c r="AV549" s="14" t="s">
        <v>84</v>
      </c>
      <c r="AW549" s="14" t="s">
        <v>31</v>
      </c>
      <c r="AX549" s="14" t="s">
        <v>75</v>
      </c>
      <c r="AY549" s="243" t="s">
        <v>203</v>
      </c>
    </row>
    <row r="550" spans="2:51" s="13" customFormat="1" ht="11.25">
      <c r="B550" s="222"/>
      <c r="C550" s="223"/>
      <c r="D550" s="224" t="s">
        <v>211</v>
      </c>
      <c r="E550" s="225" t="s">
        <v>1</v>
      </c>
      <c r="F550" s="226" t="s">
        <v>213</v>
      </c>
      <c r="G550" s="223"/>
      <c r="H550" s="225" t="s">
        <v>1</v>
      </c>
      <c r="I550" s="227"/>
      <c r="J550" s="223"/>
      <c r="K550" s="223"/>
      <c r="L550" s="228"/>
      <c r="M550" s="229"/>
      <c r="N550" s="230"/>
      <c r="O550" s="230"/>
      <c r="P550" s="230"/>
      <c r="Q550" s="230"/>
      <c r="R550" s="230"/>
      <c r="S550" s="230"/>
      <c r="T550" s="231"/>
      <c r="AT550" s="232" t="s">
        <v>211</v>
      </c>
      <c r="AU550" s="232" t="s">
        <v>84</v>
      </c>
      <c r="AV550" s="13" t="s">
        <v>82</v>
      </c>
      <c r="AW550" s="13" t="s">
        <v>31</v>
      </c>
      <c r="AX550" s="13" t="s">
        <v>75</v>
      </c>
      <c r="AY550" s="232" t="s">
        <v>203</v>
      </c>
    </row>
    <row r="551" spans="2:51" s="13" customFormat="1" ht="11.25">
      <c r="B551" s="222"/>
      <c r="C551" s="223"/>
      <c r="D551" s="224" t="s">
        <v>211</v>
      </c>
      <c r="E551" s="225" t="s">
        <v>1</v>
      </c>
      <c r="F551" s="226" t="s">
        <v>258</v>
      </c>
      <c r="G551" s="223"/>
      <c r="H551" s="225" t="s">
        <v>1</v>
      </c>
      <c r="I551" s="227"/>
      <c r="J551" s="223"/>
      <c r="K551" s="223"/>
      <c r="L551" s="228"/>
      <c r="M551" s="229"/>
      <c r="N551" s="230"/>
      <c r="O551" s="230"/>
      <c r="P551" s="230"/>
      <c r="Q551" s="230"/>
      <c r="R551" s="230"/>
      <c r="S551" s="230"/>
      <c r="T551" s="231"/>
      <c r="AT551" s="232" t="s">
        <v>211</v>
      </c>
      <c r="AU551" s="232" t="s">
        <v>84</v>
      </c>
      <c r="AV551" s="13" t="s">
        <v>82</v>
      </c>
      <c r="AW551" s="13" t="s">
        <v>31</v>
      </c>
      <c r="AX551" s="13" t="s">
        <v>75</v>
      </c>
      <c r="AY551" s="232" t="s">
        <v>203</v>
      </c>
    </row>
    <row r="552" spans="2:51" s="14" customFormat="1" ht="22.5">
      <c r="B552" s="233"/>
      <c r="C552" s="234"/>
      <c r="D552" s="224" t="s">
        <v>211</v>
      </c>
      <c r="E552" s="235" t="s">
        <v>1</v>
      </c>
      <c r="F552" s="236" t="s">
        <v>616</v>
      </c>
      <c r="G552" s="234"/>
      <c r="H552" s="237">
        <v>30.013000000000002</v>
      </c>
      <c r="I552" s="238"/>
      <c r="J552" s="234"/>
      <c r="K552" s="234"/>
      <c r="L552" s="239"/>
      <c r="M552" s="240"/>
      <c r="N552" s="241"/>
      <c r="O552" s="241"/>
      <c r="P552" s="241"/>
      <c r="Q552" s="241"/>
      <c r="R552" s="241"/>
      <c r="S552" s="241"/>
      <c r="T552" s="242"/>
      <c r="AT552" s="243" t="s">
        <v>211</v>
      </c>
      <c r="AU552" s="243" t="s">
        <v>84</v>
      </c>
      <c r="AV552" s="14" t="s">
        <v>84</v>
      </c>
      <c r="AW552" s="14" t="s">
        <v>31</v>
      </c>
      <c r="AX552" s="14" t="s">
        <v>75</v>
      </c>
      <c r="AY552" s="243" t="s">
        <v>203</v>
      </c>
    </row>
    <row r="553" spans="2:51" s="14" customFormat="1" ht="11.25">
      <c r="B553" s="233"/>
      <c r="C553" s="234"/>
      <c r="D553" s="224" t="s">
        <v>211</v>
      </c>
      <c r="E553" s="235" t="s">
        <v>1</v>
      </c>
      <c r="F553" s="236" t="s">
        <v>617</v>
      </c>
      <c r="G553" s="234"/>
      <c r="H553" s="237">
        <v>3.1850000000000001</v>
      </c>
      <c r="I553" s="238"/>
      <c r="J553" s="234"/>
      <c r="K553" s="234"/>
      <c r="L553" s="239"/>
      <c r="M553" s="240"/>
      <c r="N553" s="241"/>
      <c r="O553" s="241"/>
      <c r="P553" s="241"/>
      <c r="Q553" s="241"/>
      <c r="R553" s="241"/>
      <c r="S553" s="241"/>
      <c r="T553" s="242"/>
      <c r="AT553" s="243" t="s">
        <v>211</v>
      </c>
      <c r="AU553" s="243" t="s">
        <v>84</v>
      </c>
      <c r="AV553" s="14" t="s">
        <v>84</v>
      </c>
      <c r="AW553" s="14" t="s">
        <v>31</v>
      </c>
      <c r="AX553" s="14" t="s">
        <v>75</v>
      </c>
      <c r="AY553" s="243" t="s">
        <v>203</v>
      </c>
    </row>
    <row r="554" spans="2:51" s="14" customFormat="1" ht="11.25">
      <c r="B554" s="233"/>
      <c r="C554" s="234"/>
      <c r="D554" s="224" t="s">
        <v>211</v>
      </c>
      <c r="E554" s="235" t="s">
        <v>1</v>
      </c>
      <c r="F554" s="236" t="s">
        <v>618</v>
      </c>
      <c r="G554" s="234"/>
      <c r="H554" s="237">
        <v>21.123999999999999</v>
      </c>
      <c r="I554" s="238"/>
      <c r="J554" s="234"/>
      <c r="K554" s="234"/>
      <c r="L554" s="239"/>
      <c r="M554" s="240"/>
      <c r="N554" s="241"/>
      <c r="O554" s="241"/>
      <c r="P554" s="241"/>
      <c r="Q554" s="241"/>
      <c r="R554" s="241"/>
      <c r="S554" s="241"/>
      <c r="T554" s="242"/>
      <c r="AT554" s="243" t="s">
        <v>211</v>
      </c>
      <c r="AU554" s="243" t="s">
        <v>84</v>
      </c>
      <c r="AV554" s="14" t="s">
        <v>84</v>
      </c>
      <c r="AW554" s="14" t="s">
        <v>31</v>
      </c>
      <c r="AX554" s="14" t="s">
        <v>75</v>
      </c>
      <c r="AY554" s="243" t="s">
        <v>203</v>
      </c>
    </row>
    <row r="555" spans="2:51" s="14" customFormat="1" ht="11.25">
      <c r="B555" s="233"/>
      <c r="C555" s="234"/>
      <c r="D555" s="224" t="s">
        <v>211</v>
      </c>
      <c r="E555" s="235" t="s">
        <v>1</v>
      </c>
      <c r="F555" s="236" t="s">
        <v>619</v>
      </c>
      <c r="G555" s="234"/>
      <c r="H555" s="237">
        <v>23.065000000000001</v>
      </c>
      <c r="I555" s="238"/>
      <c r="J555" s="234"/>
      <c r="K555" s="234"/>
      <c r="L555" s="239"/>
      <c r="M555" s="240"/>
      <c r="N555" s="241"/>
      <c r="O555" s="241"/>
      <c r="P555" s="241"/>
      <c r="Q555" s="241"/>
      <c r="R555" s="241"/>
      <c r="S555" s="241"/>
      <c r="T555" s="242"/>
      <c r="AT555" s="243" t="s">
        <v>211</v>
      </c>
      <c r="AU555" s="243" t="s">
        <v>84</v>
      </c>
      <c r="AV555" s="14" t="s">
        <v>84</v>
      </c>
      <c r="AW555" s="14" t="s">
        <v>31</v>
      </c>
      <c r="AX555" s="14" t="s">
        <v>75</v>
      </c>
      <c r="AY555" s="243" t="s">
        <v>203</v>
      </c>
    </row>
    <row r="556" spans="2:51" s="14" customFormat="1" ht="11.25">
      <c r="B556" s="233"/>
      <c r="C556" s="234"/>
      <c r="D556" s="224" t="s">
        <v>211</v>
      </c>
      <c r="E556" s="235" t="s">
        <v>1</v>
      </c>
      <c r="F556" s="236" t="s">
        <v>620</v>
      </c>
      <c r="G556" s="234"/>
      <c r="H556" s="237">
        <v>30.997</v>
      </c>
      <c r="I556" s="238"/>
      <c r="J556" s="234"/>
      <c r="K556" s="234"/>
      <c r="L556" s="239"/>
      <c r="M556" s="240"/>
      <c r="N556" s="241"/>
      <c r="O556" s="241"/>
      <c r="P556" s="241"/>
      <c r="Q556" s="241"/>
      <c r="R556" s="241"/>
      <c r="S556" s="241"/>
      <c r="T556" s="242"/>
      <c r="AT556" s="243" t="s">
        <v>211</v>
      </c>
      <c r="AU556" s="243" t="s">
        <v>84</v>
      </c>
      <c r="AV556" s="14" t="s">
        <v>84</v>
      </c>
      <c r="AW556" s="14" t="s">
        <v>31</v>
      </c>
      <c r="AX556" s="14" t="s">
        <v>75</v>
      </c>
      <c r="AY556" s="243" t="s">
        <v>203</v>
      </c>
    </row>
    <row r="557" spans="2:51" s="14" customFormat="1" ht="11.25">
      <c r="B557" s="233"/>
      <c r="C557" s="234"/>
      <c r="D557" s="224" t="s">
        <v>211</v>
      </c>
      <c r="E557" s="235" t="s">
        <v>1</v>
      </c>
      <c r="F557" s="236" t="s">
        <v>621</v>
      </c>
      <c r="G557" s="234"/>
      <c r="H557" s="237">
        <v>12.478</v>
      </c>
      <c r="I557" s="238"/>
      <c r="J557" s="234"/>
      <c r="K557" s="234"/>
      <c r="L557" s="239"/>
      <c r="M557" s="240"/>
      <c r="N557" s="241"/>
      <c r="O557" s="241"/>
      <c r="P557" s="241"/>
      <c r="Q557" s="241"/>
      <c r="R557" s="241"/>
      <c r="S557" s="241"/>
      <c r="T557" s="242"/>
      <c r="AT557" s="243" t="s">
        <v>211</v>
      </c>
      <c r="AU557" s="243" t="s">
        <v>84</v>
      </c>
      <c r="AV557" s="14" t="s">
        <v>84</v>
      </c>
      <c r="AW557" s="14" t="s">
        <v>31</v>
      </c>
      <c r="AX557" s="14" t="s">
        <v>75</v>
      </c>
      <c r="AY557" s="243" t="s">
        <v>203</v>
      </c>
    </row>
    <row r="558" spans="2:51" s="14" customFormat="1" ht="11.25">
      <c r="B558" s="233"/>
      <c r="C558" s="234"/>
      <c r="D558" s="224" t="s">
        <v>211</v>
      </c>
      <c r="E558" s="235" t="s">
        <v>1</v>
      </c>
      <c r="F558" s="236" t="s">
        <v>622</v>
      </c>
      <c r="G558" s="234"/>
      <c r="H558" s="237">
        <v>10.96</v>
      </c>
      <c r="I558" s="238"/>
      <c r="J558" s="234"/>
      <c r="K558" s="234"/>
      <c r="L558" s="239"/>
      <c r="M558" s="240"/>
      <c r="N558" s="241"/>
      <c r="O558" s="241"/>
      <c r="P558" s="241"/>
      <c r="Q558" s="241"/>
      <c r="R558" s="241"/>
      <c r="S558" s="241"/>
      <c r="T558" s="242"/>
      <c r="AT558" s="243" t="s">
        <v>211</v>
      </c>
      <c r="AU558" s="243" t="s">
        <v>84</v>
      </c>
      <c r="AV558" s="14" t="s">
        <v>84</v>
      </c>
      <c r="AW558" s="14" t="s">
        <v>31</v>
      </c>
      <c r="AX558" s="14" t="s">
        <v>75</v>
      </c>
      <c r="AY558" s="243" t="s">
        <v>203</v>
      </c>
    </row>
    <row r="559" spans="2:51" s="14" customFormat="1" ht="11.25">
      <c r="B559" s="233"/>
      <c r="C559" s="234"/>
      <c r="D559" s="224" t="s">
        <v>211</v>
      </c>
      <c r="E559" s="235" t="s">
        <v>1</v>
      </c>
      <c r="F559" s="236" t="s">
        <v>623</v>
      </c>
      <c r="G559" s="234"/>
      <c r="H559" s="237">
        <v>10.96</v>
      </c>
      <c r="I559" s="238"/>
      <c r="J559" s="234"/>
      <c r="K559" s="234"/>
      <c r="L559" s="239"/>
      <c r="M559" s="240"/>
      <c r="N559" s="241"/>
      <c r="O559" s="241"/>
      <c r="P559" s="241"/>
      <c r="Q559" s="241"/>
      <c r="R559" s="241"/>
      <c r="S559" s="241"/>
      <c r="T559" s="242"/>
      <c r="AT559" s="243" t="s">
        <v>211</v>
      </c>
      <c r="AU559" s="243" t="s">
        <v>84</v>
      </c>
      <c r="AV559" s="14" t="s">
        <v>84</v>
      </c>
      <c r="AW559" s="14" t="s">
        <v>31</v>
      </c>
      <c r="AX559" s="14" t="s">
        <v>75</v>
      </c>
      <c r="AY559" s="243" t="s">
        <v>203</v>
      </c>
    </row>
    <row r="560" spans="2:51" s="14" customFormat="1" ht="11.25">
      <c r="B560" s="233"/>
      <c r="C560" s="234"/>
      <c r="D560" s="224" t="s">
        <v>211</v>
      </c>
      <c r="E560" s="235" t="s">
        <v>1</v>
      </c>
      <c r="F560" s="236" t="s">
        <v>624</v>
      </c>
      <c r="G560" s="234"/>
      <c r="H560" s="237">
        <v>14.333</v>
      </c>
      <c r="I560" s="238"/>
      <c r="J560" s="234"/>
      <c r="K560" s="234"/>
      <c r="L560" s="239"/>
      <c r="M560" s="240"/>
      <c r="N560" s="241"/>
      <c r="O560" s="241"/>
      <c r="P560" s="241"/>
      <c r="Q560" s="241"/>
      <c r="R560" s="241"/>
      <c r="S560" s="241"/>
      <c r="T560" s="242"/>
      <c r="AT560" s="243" t="s">
        <v>211</v>
      </c>
      <c r="AU560" s="243" t="s">
        <v>84</v>
      </c>
      <c r="AV560" s="14" t="s">
        <v>84</v>
      </c>
      <c r="AW560" s="14" t="s">
        <v>31</v>
      </c>
      <c r="AX560" s="14" t="s">
        <v>75</v>
      </c>
      <c r="AY560" s="243" t="s">
        <v>203</v>
      </c>
    </row>
    <row r="561" spans="2:51" s="14" customFormat="1" ht="11.25">
      <c r="B561" s="233"/>
      <c r="C561" s="234"/>
      <c r="D561" s="224" t="s">
        <v>211</v>
      </c>
      <c r="E561" s="235" t="s">
        <v>1</v>
      </c>
      <c r="F561" s="236" t="s">
        <v>625</v>
      </c>
      <c r="G561" s="234"/>
      <c r="H561" s="237">
        <v>14.333</v>
      </c>
      <c r="I561" s="238"/>
      <c r="J561" s="234"/>
      <c r="K561" s="234"/>
      <c r="L561" s="239"/>
      <c r="M561" s="240"/>
      <c r="N561" s="241"/>
      <c r="O561" s="241"/>
      <c r="P561" s="241"/>
      <c r="Q561" s="241"/>
      <c r="R561" s="241"/>
      <c r="S561" s="241"/>
      <c r="T561" s="242"/>
      <c r="AT561" s="243" t="s">
        <v>211</v>
      </c>
      <c r="AU561" s="243" t="s">
        <v>84</v>
      </c>
      <c r="AV561" s="14" t="s">
        <v>84</v>
      </c>
      <c r="AW561" s="14" t="s">
        <v>31</v>
      </c>
      <c r="AX561" s="14" t="s">
        <v>75</v>
      </c>
      <c r="AY561" s="243" t="s">
        <v>203</v>
      </c>
    </row>
    <row r="562" spans="2:51" s="14" customFormat="1" ht="11.25">
      <c r="B562" s="233"/>
      <c r="C562" s="234"/>
      <c r="D562" s="224" t="s">
        <v>211</v>
      </c>
      <c r="E562" s="235" t="s">
        <v>1</v>
      </c>
      <c r="F562" s="236" t="s">
        <v>626</v>
      </c>
      <c r="G562" s="234"/>
      <c r="H562" s="237">
        <v>10.96</v>
      </c>
      <c r="I562" s="238"/>
      <c r="J562" s="234"/>
      <c r="K562" s="234"/>
      <c r="L562" s="239"/>
      <c r="M562" s="240"/>
      <c r="N562" s="241"/>
      <c r="O562" s="241"/>
      <c r="P562" s="241"/>
      <c r="Q562" s="241"/>
      <c r="R562" s="241"/>
      <c r="S562" s="241"/>
      <c r="T562" s="242"/>
      <c r="AT562" s="243" t="s">
        <v>211</v>
      </c>
      <c r="AU562" s="243" t="s">
        <v>84</v>
      </c>
      <c r="AV562" s="14" t="s">
        <v>84</v>
      </c>
      <c r="AW562" s="14" t="s">
        <v>31</v>
      </c>
      <c r="AX562" s="14" t="s">
        <v>75</v>
      </c>
      <c r="AY562" s="243" t="s">
        <v>203</v>
      </c>
    </row>
    <row r="563" spans="2:51" s="14" customFormat="1" ht="11.25">
      <c r="B563" s="233"/>
      <c r="C563" s="234"/>
      <c r="D563" s="224" t="s">
        <v>211</v>
      </c>
      <c r="E563" s="235" t="s">
        <v>1</v>
      </c>
      <c r="F563" s="236" t="s">
        <v>627</v>
      </c>
      <c r="G563" s="234"/>
      <c r="H563" s="237">
        <v>14.214</v>
      </c>
      <c r="I563" s="238"/>
      <c r="J563" s="234"/>
      <c r="K563" s="234"/>
      <c r="L563" s="239"/>
      <c r="M563" s="240"/>
      <c r="N563" s="241"/>
      <c r="O563" s="241"/>
      <c r="P563" s="241"/>
      <c r="Q563" s="241"/>
      <c r="R563" s="241"/>
      <c r="S563" s="241"/>
      <c r="T563" s="242"/>
      <c r="AT563" s="243" t="s">
        <v>211</v>
      </c>
      <c r="AU563" s="243" t="s">
        <v>84</v>
      </c>
      <c r="AV563" s="14" t="s">
        <v>84</v>
      </c>
      <c r="AW563" s="14" t="s">
        <v>31</v>
      </c>
      <c r="AX563" s="14" t="s">
        <v>75</v>
      </c>
      <c r="AY563" s="243" t="s">
        <v>203</v>
      </c>
    </row>
    <row r="564" spans="2:51" s="14" customFormat="1" ht="11.25">
      <c r="B564" s="233"/>
      <c r="C564" s="234"/>
      <c r="D564" s="224" t="s">
        <v>211</v>
      </c>
      <c r="E564" s="235" t="s">
        <v>1</v>
      </c>
      <c r="F564" s="236" t="s">
        <v>628</v>
      </c>
      <c r="G564" s="234"/>
      <c r="H564" s="237">
        <v>21.696000000000002</v>
      </c>
      <c r="I564" s="238"/>
      <c r="J564" s="234"/>
      <c r="K564" s="234"/>
      <c r="L564" s="239"/>
      <c r="M564" s="240"/>
      <c r="N564" s="241"/>
      <c r="O564" s="241"/>
      <c r="P564" s="241"/>
      <c r="Q564" s="241"/>
      <c r="R564" s="241"/>
      <c r="S564" s="241"/>
      <c r="T564" s="242"/>
      <c r="AT564" s="243" t="s">
        <v>211</v>
      </c>
      <c r="AU564" s="243" t="s">
        <v>84</v>
      </c>
      <c r="AV564" s="14" t="s">
        <v>84</v>
      </c>
      <c r="AW564" s="14" t="s">
        <v>31</v>
      </c>
      <c r="AX564" s="14" t="s">
        <v>75</v>
      </c>
      <c r="AY564" s="243" t="s">
        <v>203</v>
      </c>
    </row>
    <row r="565" spans="2:51" s="14" customFormat="1" ht="11.25">
      <c r="B565" s="233"/>
      <c r="C565" s="234"/>
      <c r="D565" s="224" t="s">
        <v>211</v>
      </c>
      <c r="E565" s="235" t="s">
        <v>1</v>
      </c>
      <c r="F565" s="236" t="s">
        <v>629</v>
      </c>
      <c r="G565" s="234"/>
      <c r="H565" s="237">
        <v>21.696000000000002</v>
      </c>
      <c r="I565" s="238"/>
      <c r="J565" s="234"/>
      <c r="K565" s="234"/>
      <c r="L565" s="239"/>
      <c r="M565" s="240"/>
      <c r="N565" s="241"/>
      <c r="O565" s="241"/>
      <c r="P565" s="241"/>
      <c r="Q565" s="241"/>
      <c r="R565" s="241"/>
      <c r="S565" s="241"/>
      <c r="T565" s="242"/>
      <c r="AT565" s="243" t="s">
        <v>211</v>
      </c>
      <c r="AU565" s="243" t="s">
        <v>84</v>
      </c>
      <c r="AV565" s="14" t="s">
        <v>84</v>
      </c>
      <c r="AW565" s="14" t="s">
        <v>31</v>
      </c>
      <c r="AX565" s="14" t="s">
        <v>75</v>
      </c>
      <c r="AY565" s="243" t="s">
        <v>203</v>
      </c>
    </row>
    <row r="566" spans="2:51" s="14" customFormat="1" ht="11.25">
      <c r="B566" s="233"/>
      <c r="C566" s="234"/>
      <c r="D566" s="224" t="s">
        <v>211</v>
      </c>
      <c r="E566" s="235" t="s">
        <v>1</v>
      </c>
      <c r="F566" s="236" t="s">
        <v>630</v>
      </c>
      <c r="G566" s="234"/>
      <c r="H566" s="237">
        <v>10.96</v>
      </c>
      <c r="I566" s="238"/>
      <c r="J566" s="234"/>
      <c r="K566" s="234"/>
      <c r="L566" s="239"/>
      <c r="M566" s="240"/>
      <c r="N566" s="241"/>
      <c r="O566" s="241"/>
      <c r="P566" s="241"/>
      <c r="Q566" s="241"/>
      <c r="R566" s="241"/>
      <c r="S566" s="241"/>
      <c r="T566" s="242"/>
      <c r="AT566" s="243" t="s">
        <v>211</v>
      </c>
      <c r="AU566" s="243" t="s">
        <v>84</v>
      </c>
      <c r="AV566" s="14" t="s">
        <v>84</v>
      </c>
      <c r="AW566" s="14" t="s">
        <v>31</v>
      </c>
      <c r="AX566" s="14" t="s">
        <v>75</v>
      </c>
      <c r="AY566" s="243" t="s">
        <v>203</v>
      </c>
    </row>
    <row r="567" spans="2:51" s="14" customFormat="1" ht="11.25">
      <c r="B567" s="233"/>
      <c r="C567" s="234"/>
      <c r="D567" s="224" t="s">
        <v>211</v>
      </c>
      <c r="E567" s="235" t="s">
        <v>1</v>
      </c>
      <c r="F567" s="236" t="s">
        <v>631</v>
      </c>
      <c r="G567" s="234"/>
      <c r="H567" s="237">
        <v>14.214</v>
      </c>
      <c r="I567" s="238"/>
      <c r="J567" s="234"/>
      <c r="K567" s="234"/>
      <c r="L567" s="239"/>
      <c r="M567" s="240"/>
      <c r="N567" s="241"/>
      <c r="O567" s="241"/>
      <c r="P567" s="241"/>
      <c r="Q567" s="241"/>
      <c r="R567" s="241"/>
      <c r="S567" s="241"/>
      <c r="T567" s="242"/>
      <c r="AT567" s="243" t="s">
        <v>211</v>
      </c>
      <c r="AU567" s="243" t="s">
        <v>84</v>
      </c>
      <c r="AV567" s="14" t="s">
        <v>84</v>
      </c>
      <c r="AW567" s="14" t="s">
        <v>31</v>
      </c>
      <c r="AX567" s="14" t="s">
        <v>75</v>
      </c>
      <c r="AY567" s="243" t="s">
        <v>203</v>
      </c>
    </row>
    <row r="568" spans="2:51" s="14" customFormat="1" ht="11.25">
      <c r="B568" s="233"/>
      <c r="C568" s="234"/>
      <c r="D568" s="224" t="s">
        <v>211</v>
      </c>
      <c r="E568" s="235" t="s">
        <v>1</v>
      </c>
      <c r="F568" s="236" t="s">
        <v>461</v>
      </c>
      <c r="G568" s="234"/>
      <c r="H568" s="237">
        <v>22.914000000000001</v>
      </c>
      <c r="I568" s="238"/>
      <c r="J568" s="234"/>
      <c r="K568" s="234"/>
      <c r="L568" s="239"/>
      <c r="M568" s="240"/>
      <c r="N568" s="241"/>
      <c r="O568" s="241"/>
      <c r="P568" s="241"/>
      <c r="Q568" s="241"/>
      <c r="R568" s="241"/>
      <c r="S568" s="241"/>
      <c r="T568" s="242"/>
      <c r="AT568" s="243" t="s">
        <v>211</v>
      </c>
      <c r="AU568" s="243" t="s">
        <v>84</v>
      </c>
      <c r="AV568" s="14" t="s">
        <v>84</v>
      </c>
      <c r="AW568" s="14" t="s">
        <v>31</v>
      </c>
      <c r="AX568" s="14" t="s">
        <v>75</v>
      </c>
      <c r="AY568" s="243" t="s">
        <v>203</v>
      </c>
    </row>
    <row r="569" spans="2:51" s="14" customFormat="1" ht="11.25">
      <c r="B569" s="233"/>
      <c r="C569" s="234"/>
      <c r="D569" s="224" t="s">
        <v>211</v>
      </c>
      <c r="E569" s="235" t="s">
        <v>1</v>
      </c>
      <c r="F569" s="236" t="s">
        <v>632</v>
      </c>
      <c r="G569" s="234"/>
      <c r="H569" s="237">
        <v>3.3730000000000002</v>
      </c>
      <c r="I569" s="238"/>
      <c r="J569" s="234"/>
      <c r="K569" s="234"/>
      <c r="L569" s="239"/>
      <c r="M569" s="240"/>
      <c r="N569" s="241"/>
      <c r="O569" s="241"/>
      <c r="P569" s="241"/>
      <c r="Q569" s="241"/>
      <c r="R569" s="241"/>
      <c r="S569" s="241"/>
      <c r="T569" s="242"/>
      <c r="AT569" s="243" t="s">
        <v>211</v>
      </c>
      <c r="AU569" s="243" t="s">
        <v>84</v>
      </c>
      <c r="AV569" s="14" t="s">
        <v>84</v>
      </c>
      <c r="AW569" s="14" t="s">
        <v>31</v>
      </c>
      <c r="AX569" s="14" t="s">
        <v>75</v>
      </c>
      <c r="AY569" s="243" t="s">
        <v>203</v>
      </c>
    </row>
    <row r="570" spans="2:51" s="14" customFormat="1" ht="11.25">
      <c r="B570" s="233"/>
      <c r="C570" s="234"/>
      <c r="D570" s="224" t="s">
        <v>211</v>
      </c>
      <c r="E570" s="235" t="s">
        <v>1</v>
      </c>
      <c r="F570" s="236" t="s">
        <v>633</v>
      </c>
      <c r="G570" s="234"/>
      <c r="H570" s="237">
        <v>12.646000000000001</v>
      </c>
      <c r="I570" s="238"/>
      <c r="J570" s="234"/>
      <c r="K570" s="234"/>
      <c r="L570" s="239"/>
      <c r="M570" s="240"/>
      <c r="N570" s="241"/>
      <c r="O570" s="241"/>
      <c r="P570" s="241"/>
      <c r="Q570" s="241"/>
      <c r="R570" s="241"/>
      <c r="S570" s="241"/>
      <c r="T570" s="242"/>
      <c r="AT570" s="243" t="s">
        <v>211</v>
      </c>
      <c r="AU570" s="243" t="s">
        <v>84</v>
      </c>
      <c r="AV570" s="14" t="s">
        <v>84</v>
      </c>
      <c r="AW570" s="14" t="s">
        <v>31</v>
      </c>
      <c r="AX570" s="14" t="s">
        <v>75</v>
      </c>
      <c r="AY570" s="243" t="s">
        <v>203</v>
      </c>
    </row>
    <row r="571" spans="2:51" s="14" customFormat="1" ht="22.5">
      <c r="B571" s="233"/>
      <c r="C571" s="234"/>
      <c r="D571" s="224" t="s">
        <v>211</v>
      </c>
      <c r="E571" s="235" t="s">
        <v>1</v>
      </c>
      <c r="F571" s="236" t="s">
        <v>634</v>
      </c>
      <c r="G571" s="234"/>
      <c r="H571" s="237">
        <v>31.062999999999999</v>
      </c>
      <c r="I571" s="238"/>
      <c r="J571" s="234"/>
      <c r="K571" s="234"/>
      <c r="L571" s="239"/>
      <c r="M571" s="240"/>
      <c r="N571" s="241"/>
      <c r="O571" s="241"/>
      <c r="P571" s="241"/>
      <c r="Q571" s="241"/>
      <c r="R571" s="241"/>
      <c r="S571" s="241"/>
      <c r="T571" s="242"/>
      <c r="AT571" s="243" t="s">
        <v>211</v>
      </c>
      <c r="AU571" s="243" t="s">
        <v>84</v>
      </c>
      <c r="AV571" s="14" t="s">
        <v>84</v>
      </c>
      <c r="AW571" s="14" t="s">
        <v>31</v>
      </c>
      <c r="AX571" s="14" t="s">
        <v>75</v>
      </c>
      <c r="AY571" s="243" t="s">
        <v>203</v>
      </c>
    </row>
    <row r="572" spans="2:51" s="14" customFormat="1" ht="11.25">
      <c r="B572" s="233"/>
      <c r="C572" s="234"/>
      <c r="D572" s="224" t="s">
        <v>211</v>
      </c>
      <c r="E572" s="235" t="s">
        <v>1</v>
      </c>
      <c r="F572" s="236" t="s">
        <v>635</v>
      </c>
      <c r="G572" s="234"/>
      <c r="H572" s="237">
        <v>26.641999999999999</v>
      </c>
      <c r="I572" s="238"/>
      <c r="J572" s="234"/>
      <c r="K572" s="234"/>
      <c r="L572" s="239"/>
      <c r="M572" s="240"/>
      <c r="N572" s="241"/>
      <c r="O572" s="241"/>
      <c r="P572" s="241"/>
      <c r="Q572" s="241"/>
      <c r="R572" s="241"/>
      <c r="S572" s="241"/>
      <c r="T572" s="242"/>
      <c r="AT572" s="243" t="s">
        <v>211</v>
      </c>
      <c r="AU572" s="243" t="s">
        <v>84</v>
      </c>
      <c r="AV572" s="14" t="s">
        <v>84</v>
      </c>
      <c r="AW572" s="14" t="s">
        <v>31</v>
      </c>
      <c r="AX572" s="14" t="s">
        <v>75</v>
      </c>
      <c r="AY572" s="243" t="s">
        <v>203</v>
      </c>
    </row>
    <row r="573" spans="2:51" s="14" customFormat="1" ht="11.25">
      <c r="B573" s="233"/>
      <c r="C573" s="234"/>
      <c r="D573" s="224" t="s">
        <v>211</v>
      </c>
      <c r="E573" s="235" t="s">
        <v>1</v>
      </c>
      <c r="F573" s="236" t="s">
        <v>636</v>
      </c>
      <c r="G573" s="234"/>
      <c r="H573" s="237">
        <v>10.96</v>
      </c>
      <c r="I573" s="238"/>
      <c r="J573" s="234"/>
      <c r="K573" s="234"/>
      <c r="L573" s="239"/>
      <c r="M573" s="240"/>
      <c r="N573" s="241"/>
      <c r="O573" s="241"/>
      <c r="P573" s="241"/>
      <c r="Q573" s="241"/>
      <c r="R573" s="241"/>
      <c r="S573" s="241"/>
      <c r="T573" s="242"/>
      <c r="AT573" s="243" t="s">
        <v>211</v>
      </c>
      <c r="AU573" s="243" t="s">
        <v>84</v>
      </c>
      <c r="AV573" s="14" t="s">
        <v>84</v>
      </c>
      <c r="AW573" s="14" t="s">
        <v>31</v>
      </c>
      <c r="AX573" s="14" t="s">
        <v>75</v>
      </c>
      <c r="AY573" s="243" t="s">
        <v>203</v>
      </c>
    </row>
    <row r="574" spans="2:51" s="14" customFormat="1" ht="11.25">
      <c r="B574" s="233"/>
      <c r="C574" s="234"/>
      <c r="D574" s="224" t="s">
        <v>211</v>
      </c>
      <c r="E574" s="235" t="s">
        <v>1</v>
      </c>
      <c r="F574" s="236" t="s">
        <v>637</v>
      </c>
      <c r="G574" s="234"/>
      <c r="H574" s="237">
        <v>10.96</v>
      </c>
      <c r="I574" s="238"/>
      <c r="J574" s="234"/>
      <c r="K574" s="234"/>
      <c r="L574" s="239"/>
      <c r="M574" s="240"/>
      <c r="N574" s="241"/>
      <c r="O574" s="241"/>
      <c r="P574" s="241"/>
      <c r="Q574" s="241"/>
      <c r="R574" s="241"/>
      <c r="S574" s="241"/>
      <c r="T574" s="242"/>
      <c r="AT574" s="243" t="s">
        <v>211</v>
      </c>
      <c r="AU574" s="243" t="s">
        <v>84</v>
      </c>
      <c r="AV574" s="14" t="s">
        <v>84</v>
      </c>
      <c r="AW574" s="14" t="s">
        <v>31</v>
      </c>
      <c r="AX574" s="14" t="s">
        <v>75</v>
      </c>
      <c r="AY574" s="243" t="s">
        <v>203</v>
      </c>
    </row>
    <row r="575" spans="2:51" s="14" customFormat="1" ht="11.25">
      <c r="B575" s="233"/>
      <c r="C575" s="234"/>
      <c r="D575" s="224" t="s">
        <v>211</v>
      </c>
      <c r="E575" s="235" t="s">
        <v>1</v>
      </c>
      <c r="F575" s="236" t="s">
        <v>638</v>
      </c>
      <c r="G575" s="234"/>
      <c r="H575" s="237">
        <v>12.500999999999999</v>
      </c>
      <c r="I575" s="238"/>
      <c r="J575" s="234"/>
      <c r="K575" s="234"/>
      <c r="L575" s="239"/>
      <c r="M575" s="240"/>
      <c r="N575" s="241"/>
      <c r="O575" s="241"/>
      <c r="P575" s="241"/>
      <c r="Q575" s="241"/>
      <c r="R575" s="241"/>
      <c r="S575" s="241"/>
      <c r="T575" s="242"/>
      <c r="AT575" s="243" t="s">
        <v>211</v>
      </c>
      <c r="AU575" s="243" t="s">
        <v>84</v>
      </c>
      <c r="AV575" s="14" t="s">
        <v>84</v>
      </c>
      <c r="AW575" s="14" t="s">
        <v>31</v>
      </c>
      <c r="AX575" s="14" t="s">
        <v>75</v>
      </c>
      <c r="AY575" s="243" t="s">
        <v>203</v>
      </c>
    </row>
    <row r="576" spans="2:51" s="14" customFormat="1" ht="11.25">
      <c r="B576" s="233"/>
      <c r="C576" s="234"/>
      <c r="D576" s="224" t="s">
        <v>211</v>
      </c>
      <c r="E576" s="235" t="s">
        <v>1</v>
      </c>
      <c r="F576" s="236" t="s">
        <v>639</v>
      </c>
      <c r="G576" s="234"/>
      <c r="H576" s="237">
        <v>13.981</v>
      </c>
      <c r="I576" s="238"/>
      <c r="J576" s="234"/>
      <c r="K576" s="234"/>
      <c r="L576" s="239"/>
      <c r="M576" s="240"/>
      <c r="N576" s="241"/>
      <c r="O576" s="241"/>
      <c r="P576" s="241"/>
      <c r="Q576" s="241"/>
      <c r="R576" s="241"/>
      <c r="S576" s="241"/>
      <c r="T576" s="242"/>
      <c r="AT576" s="243" t="s">
        <v>211</v>
      </c>
      <c r="AU576" s="243" t="s">
        <v>84</v>
      </c>
      <c r="AV576" s="14" t="s">
        <v>84</v>
      </c>
      <c r="AW576" s="14" t="s">
        <v>31</v>
      </c>
      <c r="AX576" s="14" t="s">
        <v>75</v>
      </c>
      <c r="AY576" s="243" t="s">
        <v>203</v>
      </c>
    </row>
    <row r="577" spans="2:51" s="14" customFormat="1" ht="11.25">
      <c r="B577" s="233"/>
      <c r="C577" s="234"/>
      <c r="D577" s="224" t="s">
        <v>211</v>
      </c>
      <c r="E577" s="235" t="s">
        <v>1</v>
      </c>
      <c r="F577" s="236" t="s">
        <v>640</v>
      </c>
      <c r="G577" s="234"/>
      <c r="H577" s="237">
        <v>21.824000000000002</v>
      </c>
      <c r="I577" s="238"/>
      <c r="J577" s="234"/>
      <c r="K577" s="234"/>
      <c r="L577" s="239"/>
      <c r="M577" s="240"/>
      <c r="N577" s="241"/>
      <c r="O577" s="241"/>
      <c r="P577" s="241"/>
      <c r="Q577" s="241"/>
      <c r="R577" s="241"/>
      <c r="S577" s="241"/>
      <c r="T577" s="242"/>
      <c r="AT577" s="243" t="s">
        <v>211</v>
      </c>
      <c r="AU577" s="243" t="s">
        <v>84</v>
      </c>
      <c r="AV577" s="14" t="s">
        <v>84</v>
      </c>
      <c r="AW577" s="14" t="s">
        <v>31</v>
      </c>
      <c r="AX577" s="14" t="s">
        <v>75</v>
      </c>
      <c r="AY577" s="243" t="s">
        <v>203</v>
      </c>
    </row>
    <row r="578" spans="2:51" s="14" customFormat="1" ht="22.5">
      <c r="B578" s="233"/>
      <c r="C578" s="234"/>
      <c r="D578" s="224" t="s">
        <v>211</v>
      </c>
      <c r="E578" s="235" t="s">
        <v>1</v>
      </c>
      <c r="F578" s="236" t="s">
        <v>641</v>
      </c>
      <c r="G578" s="234"/>
      <c r="H578" s="237">
        <v>43.146000000000001</v>
      </c>
      <c r="I578" s="238"/>
      <c r="J578" s="234"/>
      <c r="K578" s="234"/>
      <c r="L578" s="239"/>
      <c r="M578" s="240"/>
      <c r="N578" s="241"/>
      <c r="O578" s="241"/>
      <c r="P578" s="241"/>
      <c r="Q578" s="241"/>
      <c r="R578" s="241"/>
      <c r="S578" s="241"/>
      <c r="T578" s="242"/>
      <c r="AT578" s="243" t="s">
        <v>211</v>
      </c>
      <c r="AU578" s="243" t="s">
        <v>84</v>
      </c>
      <c r="AV578" s="14" t="s">
        <v>84</v>
      </c>
      <c r="AW578" s="14" t="s">
        <v>31</v>
      </c>
      <c r="AX578" s="14" t="s">
        <v>75</v>
      </c>
      <c r="AY578" s="243" t="s">
        <v>203</v>
      </c>
    </row>
    <row r="579" spans="2:51" s="14" customFormat="1" ht="11.25">
      <c r="B579" s="233"/>
      <c r="C579" s="234"/>
      <c r="D579" s="224" t="s">
        <v>211</v>
      </c>
      <c r="E579" s="235" t="s">
        <v>1</v>
      </c>
      <c r="F579" s="236" t="s">
        <v>642</v>
      </c>
      <c r="G579" s="234"/>
      <c r="H579" s="237">
        <v>3.5539999999999998</v>
      </c>
      <c r="I579" s="238"/>
      <c r="J579" s="234"/>
      <c r="K579" s="234"/>
      <c r="L579" s="239"/>
      <c r="M579" s="240"/>
      <c r="N579" s="241"/>
      <c r="O579" s="241"/>
      <c r="P579" s="241"/>
      <c r="Q579" s="241"/>
      <c r="R579" s="241"/>
      <c r="S579" s="241"/>
      <c r="T579" s="242"/>
      <c r="AT579" s="243" t="s">
        <v>211</v>
      </c>
      <c r="AU579" s="243" t="s">
        <v>84</v>
      </c>
      <c r="AV579" s="14" t="s">
        <v>84</v>
      </c>
      <c r="AW579" s="14" t="s">
        <v>31</v>
      </c>
      <c r="AX579" s="14" t="s">
        <v>75</v>
      </c>
      <c r="AY579" s="243" t="s">
        <v>203</v>
      </c>
    </row>
    <row r="580" spans="2:51" s="14" customFormat="1" ht="11.25">
      <c r="B580" s="233"/>
      <c r="C580" s="234"/>
      <c r="D580" s="224" t="s">
        <v>211</v>
      </c>
      <c r="E580" s="235" t="s">
        <v>1</v>
      </c>
      <c r="F580" s="236" t="s">
        <v>643</v>
      </c>
      <c r="G580" s="234"/>
      <c r="H580" s="237">
        <v>3.1379999999999999</v>
      </c>
      <c r="I580" s="238"/>
      <c r="J580" s="234"/>
      <c r="K580" s="234"/>
      <c r="L580" s="239"/>
      <c r="M580" s="240"/>
      <c r="N580" s="241"/>
      <c r="O580" s="241"/>
      <c r="P580" s="241"/>
      <c r="Q580" s="241"/>
      <c r="R580" s="241"/>
      <c r="S580" s="241"/>
      <c r="T580" s="242"/>
      <c r="AT580" s="243" t="s">
        <v>211</v>
      </c>
      <c r="AU580" s="243" t="s">
        <v>84</v>
      </c>
      <c r="AV580" s="14" t="s">
        <v>84</v>
      </c>
      <c r="AW580" s="14" t="s">
        <v>31</v>
      </c>
      <c r="AX580" s="14" t="s">
        <v>75</v>
      </c>
      <c r="AY580" s="243" t="s">
        <v>203</v>
      </c>
    </row>
    <row r="581" spans="2:51" s="14" customFormat="1" ht="11.25">
      <c r="B581" s="233"/>
      <c r="C581" s="234"/>
      <c r="D581" s="224" t="s">
        <v>211</v>
      </c>
      <c r="E581" s="235" t="s">
        <v>1</v>
      </c>
      <c r="F581" s="236" t="s">
        <v>644</v>
      </c>
      <c r="G581" s="234"/>
      <c r="H581" s="237">
        <v>4.4530000000000003</v>
      </c>
      <c r="I581" s="238"/>
      <c r="J581" s="234"/>
      <c r="K581" s="234"/>
      <c r="L581" s="239"/>
      <c r="M581" s="240"/>
      <c r="N581" s="241"/>
      <c r="O581" s="241"/>
      <c r="P581" s="241"/>
      <c r="Q581" s="241"/>
      <c r="R581" s="241"/>
      <c r="S581" s="241"/>
      <c r="T581" s="242"/>
      <c r="AT581" s="243" t="s">
        <v>211</v>
      </c>
      <c r="AU581" s="243" t="s">
        <v>84</v>
      </c>
      <c r="AV581" s="14" t="s">
        <v>84</v>
      </c>
      <c r="AW581" s="14" t="s">
        <v>31</v>
      </c>
      <c r="AX581" s="14" t="s">
        <v>75</v>
      </c>
      <c r="AY581" s="243" t="s">
        <v>203</v>
      </c>
    </row>
    <row r="582" spans="2:51" s="14" customFormat="1" ht="11.25">
      <c r="B582" s="233"/>
      <c r="C582" s="234"/>
      <c r="D582" s="224" t="s">
        <v>211</v>
      </c>
      <c r="E582" s="235" t="s">
        <v>1</v>
      </c>
      <c r="F582" s="236" t="s">
        <v>645</v>
      </c>
      <c r="G582" s="234"/>
      <c r="H582" s="237">
        <v>16.564</v>
      </c>
      <c r="I582" s="238"/>
      <c r="J582" s="234"/>
      <c r="K582" s="234"/>
      <c r="L582" s="239"/>
      <c r="M582" s="240"/>
      <c r="N582" s="241"/>
      <c r="O582" s="241"/>
      <c r="P582" s="241"/>
      <c r="Q582" s="241"/>
      <c r="R582" s="241"/>
      <c r="S582" s="241"/>
      <c r="T582" s="242"/>
      <c r="AT582" s="243" t="s">
        <v>211</v>
      </c>
      <c r="AU582" s="243" t="s">
        <v>84</v>
      </c>
      <c r="AV582" s="14" t="s">
        <v>84</v>
      </c>
      <c r="AW582" s="14" t="s">
        <v>31</v>
      </c>
      <c r="AX582" s="14" t="s">
        <v>75</v>
      </c>
      <c r="AY582" s="243" t="s">
        <v>203</v>
      </c>
    </row>
    <row r="583" spans="2:51" s="14" customFormat="1" ht="11.25">
      <c r="B583" s="233"/>
      <c r="C583" s="234"/>
      <c r="D583" s="224" t="s">
        <v>211</v>
      </c>
      <c r="E583" s="235" t="s">
        <v>1</v>
      </c>
      <c r="F583" s="236" t="s">
        <v>646</v>
      </c>
      <c r="G583" s="234"/>
      <c r="H583" s="237">
        <v>17.158999999999999</v>
      </c>
      <c r="I583" s="238"/>
      <c r="J583" s="234"/>
      <c r="K583" s="234"/>
      <c r="L583" s="239"/>
      <c r="M583" s="240"/>
      <c r="N583" s="241"/>
      <c r="O583" s="241"/>
      <c r="P583" s="241"/>
      <c r="Q583" s="241"/>
      <c r="R583" s="241"/>
      <c r="S583" s="241"/>
      <c r="T583" s="242"/>
      <c r="AT583" s="243" t="s">
        <v>211</v>
      </c>
      <c r="AU583" s="243" t="s">
        <v>84</v>
      </c>
      <c r="AV583" s="14" t="s">
        <v>84</v>
      </c>
      <c r="AW583" s="14" t="s">
        <v>31</v>
      </c>
      <c r="AX583" s="14" t="s">
        <v>75</v>
      </c>
      <c r="AY583" s="243" t="s">
        <v>203</v>
      </c>
    </row>
    <row r="584" spans="2:51" s="14" customFormat="1" ht="11.25">
      <c r="B584" s="233"/>
      <c r="C584" s="234"/>
      <c r="D584" s="224" t="s">
        <v>211</v>
      </c>
      <c r="E584" s="235" t="s">
        <v>1</v>
      </c>
      <c r="F584" s="236" t="s">
        <v>647</v>
      </c>
      <c r="G584" s="234"/>
      <c r="H584" s="237">
        <v>19.378</v>
      </c>
      <c r="I584" s="238"/>
      <c r="J584" s="234"/>
      <c r="K584" s="234"/>
      <c r="L584" s="239"/>
      <c r="M584" s="240"/>
      <c r="N584" s="241"/>
      <c r="O584" s="241"/>
      <c r="P584" s="241"/>
      <c r="Q584" s="241"/>
      <c r="R584" s="241"/>
      <c r="S584" s="241"/>
      <c r="T584" s="242"/>
      <c r="AT584" s="243" t="s">
        <v>211</v>
      </c>
      <c r="AU584" s="243" t="s">
        <v>84</v>
      </c>
      <c r="AV584" s="14" t="s">
        <v>84</v>
      </c>
      <c r="AW584" s="14" t="s">
        <v>31</v>
      </c>
      <c r="AX584" s="14" t="s">
        <v>75</v>
      </c>
      <c r="AY584" s="243" t="s">
        <v>203</v>
      </c>
    </row>
    <row r="585" spans="2:51" s="14" customFormat="1" ht="11.25">
      <c r="B585" s="233"/>
      <c r="C585" s="234"/>
      <c r="D585" s="224" t="s">
        <v>211</v>
      </c>
      <c r="E585" s="235" t="s">
        <v>1</v>
      </c>
      <c r="F585" s="236" t="s">
        <v>648</v>
      </c>
      <c r="G585" s="234"/>
      <c r="H585" s="237">
        <v>5.4340000000000002</v>
      </c>
      <c r="I585" s="238"/>
      <c r="J585" s="234"/>
      <c r="K585" s="234"/>
      <c r="L585" s="239"/>
      <c r="M585" s="240"/>
      <c r="N585" s="241"/>
      <c r="O585" s="241"/>
      <c r="P585" s="241"/>
      <c r="Q585" s="241"/>
      <c r="R585" s="241"/>
      <c r="S585" s="241"/>
      <c r="T585" s="242"/>
      <c r="AT585" s="243" t="s">
        <v>211</v>
      </c>
      <c r="AU585" s="243" t="s">
        <v>84</v>
      </c>
      <c r="AV585" s="14" t="s">
        <v>84</v>
      </c>
      <c r="AW585" s="14" t="s">
        <v>31</v>
      </c>
      <c r="AX585" s="14" t="s">
        <v>75</v>
      </c>
      <c r="AY585" s="243" t="s">
        <v>203</v>
      </c>
    </row>
    <row r="586" spans="2:51" s="14" customFormat="1" ht="11.25">
      <c r="B586" s="233"/>
      <c r="C586" s="234"/>
      <c r="D586" s="224" t="s">
        <v>211</v>
      </c>
      <c r="E586" s="235" t="s">
        <v>1</v>
      </c>
      <c r="F586" s="236" t="s">
        <v>649</v>
      </c>
      <c r="G586" s="234"/>
      <c r="H586" s="237">
        <v>15.755000000000001</v>
      </c>
      <c r="I586" s="238"/>
      <c r="J586" s="234"/>
      <c r="K586" s="234"/>
      <c r="L586" s="239"/>
      <c r="M586" s="240"/>
      <c r="N586" s="241"/>
      <c r="O586" s="241"/>
      <c r="P586" s="241"/>
      <c r="Q586" s="241"/>
      <c r="R586" s="241"/>
      <c r="S586" s="241"/>
      <c r="T586" s="242"/>
      <c r="AT586" s="243" t="s">
        <v>211</v>
      </c>
      <c r="AU586" s="243" t="s">
        <v>84</v>
      </c>
      <c r="AV586" s="14" t="s">
        <v>84</v>
      </c>
      <c r="AW586" s="14" t="s">
        <v>31</v>
      </c>
      <c r="AX586" s="14" t="s">
        <v>75</v>
      </c>
      <c r="AY586" s="243" t="s">
        <v>203</v>
      </c>
    </row>
    <row r="587" spans="2:51" s="14" customFormat="1" ht="11.25">
      <c r="B587" s="233"/>
      <c r="C587" s="234"/>
      <c r="D587" s="224" t="s">
        <v>211</v>
      </c>
      <c r="E587" s="235" t="s">
        <v>1</v>
      </c>
      <c r="F587" s="236" t="s">
        <v>650</v>
      </c>
      <c r="G587" s="234"/>
      <c r="H587" s="237">
        <v>21.696000000000002</v>
      </c>
      <c r="I587" s="238"/>
      <c r="J587" s="234"/>
      <c r="K587" s="234"/>
      <c r="L587" s="239"/>
      <c r="M587" s="240"/>
      <c r="N587" s="241"/>
      <c r="O587" s="241"/>
      <c r="P587" s="241"/>
      <c r="Q587" s="241"/>
      <c r="R587" s="241"/>
      <c r="S587" s="241"/>
      <c r="T587" s="242"/>
      <c r="AT587" s="243" t="s">
        <v>211</v>
      </c>
      <c r="AU587" s="243" t="s">
        <v>84</v>
      </c>
      <c r="AV587" s="14" t="s">
        <v>84</v>
      </c>
      <c r="AW587" s="14" t="s">
        <v>31</v>
      </c>
      <c r="AX587" s="14" t="s">
        <v>75</v>
      </c>
      <c r="AY587" s="243" t="s">
        <v>203</v>
      </c>
    </row>
    <row r="588" spans="2:51" s="14" customFormat="1" ht="11.25">
      <c r="B588" s="233"/>
      <c r="C588" s="234"/>
      <c r="D588" s="224" t="s">
        <v>211</v>
      </c>
      <c r="E588" s="235" t="s">
        <v>1</v>
      </c>
      <c r="F588" s="236" t="s">
        <v>651</v>
      </c>
      <c r="G588" s="234"/>
      <c r="H588" s="237">
        <v>21.696000000000002</v>
      </c>
      <c r="I588" s="238"/>
      <c r="J588" s="234"/>
      <c r="K588" s="234"/>
      <c r="L588" s="239"/>
      <c r="M588" s="240"/>
      <c r="N588" s="241"/>
      <c r="O588" s="241"/>
      <c r="P588" s="241"/>
      <c r="Q588" s="241"/>
      <c r="R588" s="241"/>
      <c r="S588" s="241"/>
      <c r="T588" s="242"/>
      <c r="AT588" s="243" t="s">
        <v>211</v>
      </c>
      <c r="AU588" s="243" t="s">
        <v>84</v>
      </c>
      <c r="AV588" s="14" t="s">
        <v>84</v>
      </c>
      <c r="AW588" s="14" t="s">
        <v>31</v>
      </c>
      <c r="AX588" s="14" t="s">
        <v>75</v>
      </c>
      <c r="AY588" s="243" t="s">
        <v>203</v>
      </c>
    </row>
    <row r="589" spans="2:51" s="14" customFormat="1" ht="11.25">
      <c r="B589" s="233"/>
      <c r="C589" s="234"/>
      <c r="D589" s="224" t="s">
        <v>211</v>
      </c>
      <c r="E589" s="235" t="s">
        <v>1</v>
      </c>
      <c r="F589" s="236" t="s">
        <v>652</v>
      </c>
      <c r="G589" s="234"/>
      <c r="H589" s="237">
        <v>23.443000000000001</v>
      </c>
      <c r="I589" s="238"/>
      <c r="J589" s="234"/>
      <c r="K589" s="234"/>
      <c r="L589" s="239"/>
      <c r="M589" s="240"/>
      <c r="N589" s="241"/>
      <c r="O589" s="241"/>
      <c r="P589" s="241"/>
      <c r="Q589" s="241"/>
      <c r="R589" s="241"/>
      <c r="S589" s="241"/>
      <c r="T589" s="242"/>
      <c r="AT589" s="243" t="s">
        <v>211</v>
      </c>
      <c r="AU589" s="243" t="s">
        <v>84</v>
      </c>
      <c r="AV589" s="14" t="s">
        <v>84</v>
      </c>
      <c r="AW589" s="14" t="s">
        <v>31</v>
      </c>
      <c r="AX589" s="14" t="s">
        <v>75</v>
      </c>
      <c r="AY589" s="243" t="s">
        <v>203</v>
      </c>
    </row>
    <row r="590" spans="2:51" s="14" customFormat="1" ht="11.25">
      <c r="B590" s="233"/>
      <c r="C590" s="234"/>
      <c r="D590" s="224" t="s">
        <v>211</v>
      </c>
      <c r="E590" s="235" t="s">
        <v>1</v>
      </c>
      <c r="F590" s="236" t="s">
        <v>653</v>
      </c>
      <c r="G590" s="234"/>
      <c r="H590" s="237">
        <v>3.0830000000000002</v>
      </c>
      <c r="I590" s="238"/>
      <c r="J590" s="234"/>
      <c r="K590" s="234"/>
      <c r="L590" s="239"/>
      <c r="M590" s="240"/>
      <c r="N590" s="241"/>
      <c r="O590" s="241"/>
      <c r="P590" s="241"/>
      <c r="Q590" s="241"/>
      <c r="R590" s="241"/>
      <c r="S590" s="241"/>
      <c r="T590" s="242"/>
      <c r="AT590" s="243" t="s">
        <v>211</v>
      </c>
      <c r="AU590" s="243" t="s">
        <v>84</v>
      </c>
      <c r="AV590" s="14" t="s">
        <v>84</v>
      </c>
      <c r="AW590" s="14" t="s">
        <v>31</v>
      </c>
      <c r="AX590" s="14" t="s">
        <v>75</v>
      </c>
      <c r="AY590" s="243" t="s">
        <v>203</v>
      </c>
    </row>
    <row r="591" spans="2:51" s="14" customFormat="1" ht="11.25">
      <c r="B591" s="233"/>
      <c r="C591" s="234"/>
      <c r="D591" s="224" t="s">
        <v>211</v>
      </c>
      <c r="E591" s="235" t="s">
        <v>1</v>
      </c>
      <c r="F591" s="236" t="s">
        <v>654</v>
      </c>
      <c r="G591" s="234"/>
      <c r="H591" s="237">
        <v>2.899</v>
      </c>
      <c r="I591" s="238"/>
      <c r="J591" s="234"/>
      <c r="K591" s="234"/>
      <c r="L591" s="239"/>
      <c r="M591" s="240"/>
      <c r="N591" s="241"/>
      <c r="O591" s="241"/>
      <c r="P591" s="241"/>
      <c r="Q591" s="241"/>
      <c r="R591" s="241"/>
      <c r="S591" s="241"/>
      <c r="T591" s="242"/>
      <c r="AT591" s="243" t="s">
        <v>211</v>
      </c>
      <c r="AU591" s="243" t="s">
        <v>84</v>
      </c>
      <c r="AV591" s="14" t="s">
        <v>84</v>
      </c>
      <c r="AW591" s="14" t="s">
        <v>31</v>
      </c>
      <c r="AX591" s="14" t="s">
        <v>75</v>
      </c>
      <c r="AY591" s="243" t="s">
        <v>203</v>
      </c>
    </row>
    <row r="592" spans="2:51" s="14" customFormat="1" ht="11.25">
      <c r="B592" s="233"/>
      <c r="C592" s="234"/>
      <c r="D592" s="224" t="s">
        <v>211</v>
      </c>
      <c r="E592" s="235" t="s">
        <v>1</v>
      </c>
      <c r="F592" s="236" t="s">
        <v>655</v>
      </c>
      <c r="G592" s="234"/>
      <c r="H592" s="237">
        <v>23.448</v>
      </c>
      <c r="I592" s="238"/>
      <c r="J592" s="234"/>
      <c r="K592" s="234"/>
      <c r="L592" s="239"/>
      <c r="M592" s="240"/>
      <c r="N592" s="241"/>
      <c r="O592" s="241"/>
      <c r="P592" s="241"/>
      <c r="Q592" s="241"/>
      <c r="R592" s="241"/>
      <c r="S592" s="241"/>
      <c r="T592" s="242"/>
      <c r="AT592" s="243" t="s">
        <v>211</v>
      </c>
      <c r="AU592" s="243" t="s">
        <v>84</v>
      </c>
      <c r="AV592" s="14" t="s">
        <v>84</v>
      </c>
      <c r="AW592" s="14" t="s">
        <v>31</v>
      </c>
      <c r="AX592" s="14" t="s">
        <v>75</v>
      </c>
      <c r="AY592" s="243" t="s">
        <v>203</v>
      </c>
    </row>
    <row r="593" spans="2:51" s="14" customFormat="1" ht="11.25">
      <c r="B593" s="233"/>
      <c r="C593" s="234"/>
      <c r="D593" s="224" t="s">
        <v>211</v>
      </c>
      <c r="E593" s="235" t="s">
        <v>1</v>
      </c>
      <c r="F593" s="236" t="s">
        <v>656</v>
      </c>
      <c r="G593" s="234"/>
      <c r="H593" s="237">
        <v>24.818000000000001</v>
      </c>
      <c r="I593" s="238"/>
      <c r="J593" s="234"/>
      <c r="K593" s="234"/>
      <c r="L593" s="239"/>
      <c r="M593" s="240"/>
      <c r="N593" s="241"/>
      <c r="O593" s="241"/>
      <c r="P593" s="241"/>
      <c r="Q593" s="241"/>
      <c r="R593" s="241"/>
      <c r="S593" s="241"/>
      <c r="T593" s="242"/>
      <c r="AT593" s="243" t="s">
        <v>211</v>
      </c>
      <c r="AU593" s="243" t="s">
        <v>84</v>
      </c>
      <c r="AV593" s="14" t="s">
        <v>84</v>
      </c>
      <c r="AW593" s="14" t="s">
        <v>31</v>
      </c>
      <c r="AX593" s="14" t="s">
        <v>75</v>
      </c>
      <c r="AY593" s="243" t="s">
        <v>203</v>
      </c>
    </row>
    <row r="594" spans="2:51" s="14" customFormat="1" ht="11.25">
      <c r="B594" s="233"/>
      <c r="C594" s="234"/>
      <c r="D594" s="224" t="s">
        <v>211</v>
      </c>
      <c r="E594" s="235" t="s">
        <v>1</v>
      </c>
      <c r="F594" s="236" t="s">
        <v>657</v>
      </c>
      <c r="G594" s="234"/>
      <c r="H594" s="237">
        <v>8.8870000000000005</v>
      </c>
      <c r="I594" s="238"/>
      <c r="J594" s="234"/>
      <c r="K594" s="234"/>
      <c r="L594" s="239"/>
      <c r="M594" s="240"/>
      <c r="N594" s="241"/>
      <c r="O594" s="241"/>
      <c r="P594" s="241"/>
      <c r="Q594" s="241"/>
      <c r="R594" s="241"/>
      <c r="S594" s="241"/>
      <c r="T594" s="242"/>
      <c r="AT594" s="243" t="s">
        <v>211</v>
      </c>
      <c r="AU594" s="243" t="s">
        <v>84</v>
      </c>
      <c r="AV594" s="14" t="s">
        <v>84</v>
      </c>
      <c r="AW594" s="14" t="s">
        <v>31</v>
      </c>
      <c r="AX594" s="14" t="s">
        <v>75</v>
      </c>
      <c r="AY594" s="243" t="s">
        <v>203</v>
      </c>
    </row>
    <row r="595" spans="2:51" s="14" customFormat="1" ht="11.25">
      <c r="B595" s="233"/>
      <c r="C595" s="234"/>
      <c r="D595" s="224" t="s">
        <v>211</v>
      </c>
      <c r="E595" s="235" t="s">
        <v>1</v>
      </c>
      <c r="F595" s="236" t="s">
        <v>658</v>
      </c>
      <c r="G595" s="234"/>
      <c r="H595" s="237">
        <v>6.4450000000000003</v>
      </c>
      <c r="I595" s="238"/>
      <c r="J595" s="234"/>
      <c r="K595" s="234"/>
      <c r="L595" s="239"/>
      <c r="M595" s="240"/>
      <c r="N595" s="241"/>
      <c r="O595" s="241"/>
      <c r="P595" s="241"/>
      <c r="Q595" s="241"/>
      <c r="R595" s="241"/>
      <c r="S595" s="241"/>
      <c r="T595" s="242"/>
      <c r="AT595" s="243" t="s">
        <v>211</v>
      </c>
      <c r="AU595" s="243" t="s">
        <v>84</v>
      </c>
      <c r="AV595" s="14" t="s">
        <v>84</v>
      </c>
      <c r="AW595" s="14" t="s">
        <v>31</v>
      </c>
      <c r="AX595" s="14" t="s">
        <v>75</v>
      </c>
      <c r="AY595" s="243" t="s">
        <v>203</v>
      </c>
    </row>
    <row r="596" spans="2:51" s="14" customFormat="1" ht="22.5">
      <c r="B596" s="233"/>
      <c r="C596" s="234"/>
      <c r="D596" s="224" t="s">
        <v>211</v>
      </c>
      <c r="E596" s="235" t="s">
        <v>1</v>
      </c>
      <c r="F596" s="236" t="s">
        <v>659</v>
      </c>
      <c r="G596" s="234"/>
      <c r="H596" s="237">
        <v>17.097000000000001</v>
      </c>
      <c r="I596" s="238"/>
      <c r="J596" s="234"/>
      <c r="K596" s="234"/>
      <c r="L596" s="239"/>
      <c r="M596" s="240"/>
      <c r="N596" s="241"/>
      <c r="O596" s="241"/>
      <c r="P596" s="241"/>
      <c r="Q596" s="241"/>
      <c r="R596" s="241"/>
      <c r="S596" s="241"/>
      <c r="T596" s="242"/>
      <c r="AT596" s="243" t="s">
        <v>211</v>
      </c>
      <c r="AU596" s="243" t="s">
        <v>84</v>
      </c>
      <c r="AV596" s="14" t="s">
        <v>84</v>
      </c>
      <c r="AW596" s="14" t="s">
        <v>31</v>
      </c>
      <c r="AX596" s="14" t="s">
        <v>75</v>
      </c>
      <c r="AY596" s="243" t="s">
        <v>203</v>
      </c>
    </row>
    <row r="597" spans="2:51" s="14" customFormat="1" ht="11.25">
      <c r="B597" s="233"/>
      <c r="C597" s="234"/>
      <c r="D597" s="224" t="s">
        <v>211</v>
      </c>
      <c r="E597" s="235" t="s">
        <v>1</v>
      </c>
      <c r="F597" s="236" t="s">
        <v>660</v>
      </c>
      <c r="G597" s="234"/>
      <c r="H597" s="237">
        <v>3.1829999999999998</v>
      </c>
      <c r="I597" s="238"/>
      <c r="J597" s="234"/>
      <c r="K597" s="234"/>
      <c r="L597" s="239"/>
      <c r="M597" s="240"/>
      <c r="N597" s="241"/>
      <c r="O597" s="241"/>
      <c r="P597" s="241"/>
      <c r="Q597" s="241"/>
      <c r="R597" s="241"/>
      <c r="S597" s="241"/>
      <c r="T597" s="242"/>
      <c r="AT597" s="243" t="s">
        <v>211</v>
      </c>
      <c r="AU597" s="243" t="s">
        <v>84</v>
      </c>
      <c r="AV597" s="14" t="s">
        <v>84</v>
      </c>
      <c r="AW597" s="14" t="s">
        <v>31</v>
      </c>
      <c r="AX597" s="14" t="s">
        <v>75</v>
      </c>
      <c r="AY597" s="243" t="s">
        <v>203</v>
      </c>
    </row>
    <row r="598" spans="2:51" s="14" customFormat="1" ht="11.25">
      <c r="B598" s="233"/>
      <c r="C598" s="234"/>
      <c r="D598" s="224" t="s">
        <v>211</v>
      </c>
      <c r="E598" s="235" t="s">
        <v>1</v>
      </c>
      <c r="F598" s="236" t="s">
        <v>661</v>
      </c>
      <c r="G598" s="234"/>
      <c r="H598" s="237">
        <v>12.08</v>
      </c>
      <c r="I598" s="238"/>
      <c r="J598" s="234"/>
      <c r="K598" s="234"/>
      <c r="L598" s="239"/>
      <c r="M598" s="240"/>
      <c r="N598" s="241"/>
      <c r="O598" s="241"/>
      <c r="P598" s="241"/>
      <c r="Q598" s="241"/>
      <c r="R598" s="241"/>
      <c r="S598" s="241"/>
      <c r="T598" s="242"/>
      <c r="AT598" s="243" t="s">
        <v>211</v>
      </c>
      <c r="AU598" s="243" t="s">
        <v>84</v>
      </c>
      <c r="AV598" s="14" t="s">
        <v>84</v>
      </c>
      <c r="AW598" s="14" t="s">
        <v>31</v>
      </c>
      <c r="AX598" s="14" t="s">
        <v>75</v>
      </c>
      <c r="AY598" s="243" t="s">
        <v>203</v>
      </c>
    </row>
    <row r="599" spans="2:51" s="14" customFormat="1" ht="11.25">
      <c r="B599" s="233"/>
      <c r="C599" s="234"/>
      <c r="D599" s="224" t="s">
        <v>211</v>
      </c>
      <c r="E599" s="235" t="s">
        <v>1</v>
      </c>
      <c r="F599" s="236" t="s">
        <v>662</v>
      </c>
      <c r="G599" s="234"/>
      <c r="H599" s="237">
        <v>12.042999999999999</v>
      </c>
      <c r="I599" s="238"/>
      <c r="J599" s="234"/>
      <c r="K599" s="234"/>
      <c r="L599" s="239"/>
      <c r="M599" s="240"/>
      <c r="N599" s="241"/>
      <c r="O599" s="241"/>
      <c r="P599" s="241"/>
      <c r="Q599" s="241"/>
      <c r="R599" s="241"/>
      <c r="S599" s="241"/>
      <c r="T599" s="242"/>
      <c r="AT599" s="243" t="s">
        <v>211</v>
      </c>
      <c r="AU599" s="243" t="s">
        <v>84</v>
      </c>
      <c r="AV599" s="14" t="s">
        <v>84</v>
      </c>
      <c r="AW599" s="14" t="s">
        <v>31</v>
      </c>
      <c r="AX599" s="14" t="s">
        <v>75</v>
      </c>
      <c r="AY599" s="243" t="s">
        <v>203</v>
      </c>
    </row>
    <row r="600" spans="2:51" s="14" customFormat="1" ht="11.25">
      <c r="B600" s="233"/>
      <c r="C600" s="234"/>
      <c r="D600" s="224" t="s">
        <v>211</v>
      </c>
      <c r="E600" s="235" t="s">
        <v>1</v>
      </c>
      <c r="F600" s="236" t="s">
        <v>663</v>
      </c>
      <c r="G600" s="234"/>
      <c r="H600" s="237">
        <v>9.8640000000000008</v>
      </c>
      <c r="I600" s="238"/>
      <c r="J600" s="234"/>
      <c r="K600" s="234"/>
      <c r="L600" s="239"/>
      <c r="M600" s="240"/>
      <c r="N600" s="241"/>
      <c r="O600" s="241"/>
      <c r="P600" s="241"/>
      <c r="Q600" s="241"/>
      <c r="R600" s="241"/>
      <c r="S600" s="241"/>
      <c r="T600" s="242"/>
      <c r="AT600" s="243" t="s">
        <v>211</v>
      </c>
      <c r="AU600" s="243" t="s">
        <v>84</v>
      </c>
      <c r="AV600" s="14" t="s">
        <v>84</v>
      </c>
      <c r="AW600" s="14" t="s">
        <v>31</v>
      </c>
      <c r="AX600" s="14" t="s">
        <v>75</v>
      </c>
      <c r="AY600" s="243" t="s">
        <v>203</v>
      </c>
    </row>
    <row r="601" spans="2:51" s="14" customFormat="1" ht="11.25">
      <c r="B601" s="233"/>
      <c r="C601" s="234"/>
      <c r="D601" s="224" t="s">
        <v>211</v>
      </c>
      <c r="E601" s="235" t="s">
        <v>1</v>
      </c>
      <c r="F601" s="236" t="s">
        <v>664</v>
      </c>
      <c r="G601" s="234"/>
      <c r="H601" s="237">
        <v>5.4329999999999998</v>
      </c>
      <c r="I601" s="238"/>
      <c r="J601" s="234"/>
      <c r="K601" s="234"/>
      <c r="L601" s="239"/>
      <c r="M601" s="240"/>
      <c r="N601" s="241"/>
      <c r="O601" s="241"/>
      <c r="P601" s="241"/>
      <c r="Q601" s="241"/>
      <c r="R601" s="241"/>
      <c r="S601" s="241"/>
      <c r="T601" s="242"/>
      <c r="AT601" s="243" t="s">
        <v>211</v>
      </c>
      <c r="AU601" s="243" t="s">
        <v>84</v>
      </c>
      <c r="AV601" s="14" t="s">
        <v>84</v>
      </c>
      <c r="AW601" s="14" t="s">
        <v>31</v>
      </c>
      <c r="AX601" s="14" t="s">
        <v>75</v>
      </c>
      <c r="AY601" s="243" t="s">
        <v>203</v>
      </c>
    </row>
    <row r="602" spans="2:51" s="14" customFormat="1" ht="11.25">
      <c r="B602" s="233"/>
      <c r="C602" s="234"/>
      <c r="D602" s="224" t="s">
        <v>211</v>
      </c>
      <c r="E602" s="235" t="s">
        <v>1</v>
      </c>
      <c r="F602" s="236" t="s">
        <v>665</v>
      </c>
      <c r="G602" s="234"/>
      <c r="H602" s="237">
        <v>3.254</v>
      </c>
      <c r="I602" s="238"/>
      <c r="J602" s="234"/>
      <c r="K602" s="234"/>
      <c r="L602" s="239"/>
      <c r="M602" s="240"/>
      <c r="N602" s="241"/>
      <c r="O602" s="241"/>
      <c r="P602" s="241"/>
      <c r="Q602" s="241"/>
      <c r="R602" s="241"/>
      <c r="S602" s="241"/>
      <c r="T602" s="242"/>
      <c r="AT602" s="243" t="s">
        <v>211</v>
      </c>
      <c r="AU602" s="243" t="s">
        <v>84</v>
      </c>
      <c r="AV602" s="14" t="s">
        <v>84</v>
      </c>
      <c r="AW602" s="14" t="s">
        <v>31</v>
      </c>
      <c r="AX602" s="14" t="s">
        <v>75</v>
      </c>
      <c r="AY602" s="243" t="s">
        <v>203</v>
      </c>
    </row>
    <row r="603" spans="2:51" s="14" customFormat="1" ht="11.25">
      <c r="B603" s="233"/>
      <c r="C603" s="234"/>
      <c r="D603" s="224" t="s">
        <v>211</v>
      </c>
      <c r="E603" s="235" t="s">
        <v>1</v>
      </c>
      <c r="F603" s="236" t="s">
        <v>666</v>
      </c>
      <c r="G603" s="234"/>
      <c r="H603" s="237">
        <v>7.26</v>
      </c>
      <c r="I603" s="238"/>
      <c r="J603" s="234"/>
      <c r="K603" s="234"/>
      <c r="L603" s="239"/>
      <c r="M603" s="240"/>
      <c r="N603" s="241"/>
      <c r="O603" s="241"/>
      <c r="P603" s="241"/>
      <c r="Q603" s="241"/>
      <c r="R603" s="241"/>
      <c r="S603" s="241"/>
      <c r="T603" s="242"/>
      <c r="AT603" s="243" t="s">
        <v>211</v>
      </c>
      <c r="AU603" s="243" t="s">
        <v>84</v>
      </c>
      <c r="AV603" s="14" t="s">
        <v>84</v>
      </c>
      <c r="AW603" s="14" t="s">
        <v>31</v>
      </c>
      <c r="AX603" s="14" t="s">
        <v>75</v>
      </c>
      <c r="AY603" s="243" t="s">
        <v>203</v>
      </c>
    </row>
    <row r="604" spans="2:51" s="14" customFormat="1" ht="11.25">
      <c r="B604" s="233"/>
      <c r="C604" s="234"/>
      <c r="D604" s="224" t="s">
        <v>211</v>
      </c>
      <c r="E604" s="235" t="s">
        <v>1</v>
      </c>
      <c r="F604" s="236" t="s">
        <v>667</v>
      </c>
      <c r="G604" s="234"/>
      <c r="H604" s="237">
        <v>1.9870000000000001</v>
      </c>
      <c r="I604" s="238"/>
      <c r="J604" s="234"/>
      <c r="K604" s="234"/>
      <c r="L604" s="239"/>
      <c r="M604" s="240"/>
      <c r="N604" s="241"/>
      <c r="O604" s="241"/>
      <c r="P604" s="241"/>
      <c r="Q604" s="241"/>
      <c r="R604" s="241"/>
      <c r="S604" s="241"/>
      <c r="T604" s="242"/>
      <c r="AT604" s="243" t="s">
        <v>211</v>
      </c>
      <c r="AU604" s="243" t="s">
        <v>84</v>
      </c>
      <c r="AV604" s="14" t="s">
        <v>84</v>
      </c>
      <c r="AW604" s="14" t="s">
        <v>31</v>
      </c>
      <c r="AX604" s="14" t="s">
        <v>75</v>
      </c>
      <c r="AY604" s="243" t="s">
        <v>203</v>
      </c>
    </row>
    <row r="605" spans="2:51" s="14" customFormat="1" ht="11.25">
      <c r="B605" s="233"/>
      <c r="C605" s="234"/>
      <c r="D605" s="224" t="s">
        <v>211</v>
      </c>
      <c r="E605" s="235" t="s">
        <v>1</v>
      </c>
      <c r="F605" s="236" t="s">
        <v>668</v>
      </c>
      <c r="G605" s="234"/>
      <c r="H605" s="237">
        <v>15.4</v>
      </c>
      <c r="I605" s="238"/>
      <c r="J605" s="234"/>
      <c r="K605" s="234"/>
      <c r="L605" s="239"/>
      <c r="M605" s="240"/>
      <c r="N605" s="241"/>
      <c r="O605" s="241"/>
      <c r="P605" s="241"/>
      <c r="Q605" s="241"/>
      <c r="R605" s="241"/>
      <c r="S605" s="241"/>
      <c r="T605" s="242"/>
      <c r="AT605" s="243" t="s">
        <v>211</v>
      </c>
      <c r="AU605" s="243" t="s">
        <v>84</v>
      </c>
      <c r="AV605" s="14" t="s">
        <v>84</v>
      </c>
      <c r="AW605" s="14" t="s">
        <v>31</v>
      </c>
      <c r="AX605" s="14" t="s">
        <v>75</v>
      </c>
      <c r="AY605" s="243" t="s">
        <v>203</v>
      </c>
    </row>
    <row r="606" spans="2:51" s="14" customFormat="1" ht="22.5">
      <c r="B606" s="233"/>
      <c r="C606" s="234"/>
      <c r="D606" s="224" t="s">
        <v>211</v>
      </c>
      <c r="E606" s="235" t="s">
        <v>1</v>
      </c>
      <c r="F606" s="236" t="s">
        <v>669</v>
      </c>
      <c r="G606" s="234"/>
      <c r="H606" s="237">
        <v>30.013000000000002</v>
      </c>
      <c r="I606" s="238"/>
      <c r="J606" s="234"/>
      <c r="K606" s="234"/>
      <c r="L606" s="239"/>
      <c r="M606" s="240"/>
      <c r="N606" s="241"/>
      <c r="O606" s="241"/>
      <c r="P606" s="241"/>
      <c r="Q606" s="241"/>
      <c r="R606" s="241"/>
      <c r="S606" s="241"/>
      <c r="T606" s="242"/>
      <c r="AT606" s="243" t="s">
        <v>211</v>
      </c>
      <c r="AU606" s="243" t="s">
        <v>84</v>
      </c>
      <c r="AV606" s="14" t="s">
        <v>84</v>
      </c>
      <c r="AW606" s="14" t="s">
        <v>31</v>
      </c>
      <c r="AX606" s="14" t="s">
        <v>75</v>
      </c>
      <c r="AY606" s="243" t="s">
        <v>203</v>
      </c>
    </row>
    <row r="607" spans="2:51" s="14" customFormat="1" ht="11.25">
      <c r="B607" s="233"/>
      <c r="C607" s="234"/>
      <c r="D607" s="224" t="s">
        <v>211</v>
      </c>
      <c r="E607" s="235" t="s">
        <v>1</v>
      </c>
      <c r="F607" s="236" t="s">
        <v>670</v>
      </c>
      <c r="G607" s="234"/>
      <c r="H607" s="237">
        <v>1.028</v>
      </c>
      <c r="I607" s="238"/>
      <c r="J607" s="234"/>
      <c r="K607" s="234"/>
      <c r="L607" s="239"/>
      <c r="M607" s="240"/>
      <c r="N607" s="241"/>
      <c r="O607" s="241"/>
      <c r="P607" s="241"/>
      <c r="Q607" s="241"/>
      <c r="R607" s="241"/>
      <c r="S607" s="241"/>
      <c r="T607" s="242"/>
      <c r="AT607" s="243" t="s">
        <v>211</v>
      </c>
      <c r="AU607" s="243" t="s">
        <v>84</v>
      </c>
      <c r="AV607" s="14" t="s">
        <v>84</v>
      </c>
      <c r="AW607" s="14" t="s">
        <v>31</v>
      </c>
      <c r="AX607" s="14" t="s">
        <v>75</v>
      </c>
      <c r="AY607" s="243" t="s">
        <v>203</v>
      </c>
    </row>
    <row r="608" spans="2:51" s="14" customFormat="1" ht="11.25">
      <c r="B608" s="233"/>
      <c r="C608" s="234"/>
      <c r="D608" s="224" t="s">
        <v>211</v>
      </c>
      <c r="E608" s="235" t="s">
        <v>1</v>
      </c>
      <c r="F608" s="236" t="s">
        <v>671</v>
      </c>
      <c r="G608" s="234"/>
      <c r="H608" s="237">
        <v>1.5409999999999999</v>
      </c>
      <c r="I608" s="238"/>
      <c r="J608" s="234"/>
      <c r="K608" s="234"/>
      <c r="L608" s="239"/>
      <c r="M608" s="240"/>
      <c r="N608" s="241"/>
      <c r="O608" s="241"/>
      <c r="P608" s="241"/>
      <c r="Q608" s="241"/>
      <c r="R608" s="241"/>
      <c r="S608" s="241"/>
      <c r="T608" s="242"/>
      <c r="AT608" s="243" t="s">
        <v>211</v>
      </c>
      <c r="AU608" s="243" t="s">
        <v>84</v>
      </c>
      <c r="AV608" s="14" t="s">
        <v>84</v>
      </c>
      <c r="AW608" s="14" t="s">
        <v>31</v>
      </c>
      <c r="AX608" s="14" t="s">
        <v>75</v>
      </c>
      <c r="AY608" s="243" t="s">
        <v>203</v>
      </c>
    </row>
    <row r="609" spans="2:51" s="14" customFormat="1" ht="11.25">
      <c r="B609" s="233"/>
      <c r="C609" s="234"/>
      <c r="D609" s="224" t="s">
        <v>211</v>
      </c>
      <c r="E609" s="235" t="s">
        <v>1</v>
      </c>
      <c r="F609" s="236" t="s">
        <v>672</v>
      </c>
      <c r="G609" s="234"/>
      <c r="H609" s="237">
        <v>32.701000000000001</v>
      </c>
      <c r="I609" s="238"/>
      <c r="J609" s="234"/>
      <c r="K609" s="234"/>
      <c r="L609" s="239"/>
      <c r="M609" s="240"/>
      <c r="N609" s="241"/>
      <c r="O609" s="241"/>
      <c r="P609" s="241"/>
      <c r="Q609" s="241"/>
      <c r="R609" s="241"/>
      <c r="S609" s="241"/>
      <c r="T609" s="242"/>
      <c r="AT609" s="243" t="s">
        <v>211</v>
      </c>
      <c r="AU609" s="243" t="s">
        <v>84</v>
      </c>
      <c r="AV609" s="14" t="s">
        <v>84</v>
      </c>
      <c r="AW609" s="14" t="s">
        <v>31</v>
      </c>
      <c r="AX609" s="14" t="s">
        <v>75</v>
      </c>
      <c r="AY609" s="243" t="s">
        <v>203</v>
      </c>
    </row>
    <row r="610" spans="2:51" s="14" customFormat="1" ht="11.25">
      <c r="B610" s="233"/>
      <c r="C610" s="234"/>
      <c r="D610" s="224" t="s">
        <v>211</v>
      </c>
      <c r="E610" s="235" t="s">
        <v>1</v>
      </c>
      <c r="F610" s="236" t="s">
        <v>673</v>
      </c>
      <c r="G610" s="234"/>
      <c r="H610" s="237">
        <v>11.131</v>
      </c>
      <c r="I610" s="238"/>
      <c r="J610" s="234"/>
      <c r="K610" s="234"/>
      <c r="L610" s="239"/>
      <c r="M610" s="240"/>
      <c r="N610" s="241"/>
      <c r="O610" s="241"/>
      <c r="P610" s="241"/>
      <c r="Q610" s="241"/>
      <c r="R610" s="241"/>
      <c r="S610" s="241"/>
      <c r="T610" s="242"/>
      <c r="AT610" s="243" t="s">
        <v>211</v>
      </c>
      <c r="AU610" s="243" t="s">
        <v>84</v>
      </c>
      <c r="AV610" s="14" t="s">
        <v>84</v>
      </c>
      <c r="AW610" s="14" t="s">
        <v>31</v>
      </c>
      <c r="AX610" s="14" t="s">
        <v>75</v>
      </c>
      <c r="AY610" s="243" t="s">
        <v>203</v>
      </c>
    </row>
    <row r="611" spans="2:51" s="14" customFormat="1" ht="11.25">
      <c r="B611" s="233"/>
      <c r="C611" s="234"/>
      <c r="D611" s="224" t="s">
        <v>211</v>
      </c>
      <c r="E611" s="235" t="s">
        <v>1</v>
      </c>
      <c r="F611" s="236" t="s">
        <v>674</v>
      </c>
      <c r="G611" s="234"/>
      <c r="H611" s="237">
        <v>14.628</v>
      </c>
      <c r="I611" s="238"/>
      <c r="J611" s="234"/>
      <c r="K611" s="234"/>
      <c r="L611" s="239"/>
      <c r="M611" s="240"/>
      <c r="N611" s="241"/>
      <c r="O611" s="241"/>
      <c r="P611" s="241"/>
      <c r="Q611" s="241"/>
      <c r="R611" s="241"/>
      <c r="S611" s="241"/>
      <c r="T611" s="242"/>
      <c r="AT611" s="243" t="s">
        <v>211</v>
      </c>
      <c r="AU611" s="243" t="s">
        <v>84</v>
      </c>
      <c r="AV611" s="14" t="s">
        <v>84</v>
      </c>
      <c r="AW611" s="14" t="s">
        <v>31</v>
      </c>
      <c r="AX611" s="14" t="s">
        <v>75</v>
      </c>
      <c r="AY611" s="243" t="s">
        <v>203</v>
      </c>
    </row>
    <row r="612" spans="2:51" s="14" customFormat="1" ht="11.25">
      <c r="B612" s="233"/>
      <c r="C612" s="234"/>
      <c r="D612" s="224" t="s">
        <v>211</v>
      </c>
      <c r="E612" s="235" t="s">
        <v>1</v>
      </c>
      <c r="F612" s="236" t="s">
        <v>675</v>
      </c>
      <c r="G612" s="234"/>
      <c r="H612" s="237">
        <v>12.388</v>
      </c>
      <c r="I612" s="238"/>
      <c r="J612" s="234"/>
      <c r="K612" s="234"/>
      <c r="L612" s="239"/>
      <c r="M612" s="240"/>
      <c r="N612" s="241"/>
      <c r="O612" s="241"/>
      <c r="P612" s="241"/>
      <c r="Q612" s="241"/>
      <c r="R612" s="241"/>
      <c r="S612" s="241"/>
      <c r="T612" s="242"/>
      <c r="AT612" s="243" t="s">
        <v>211</v>
      </c>
      <c r="AU612" s="243" t="s">
        <v>84</v>
      </c>
      <c r="AV612" s="14" t="s">
        <v>84</v>
      </c>
      <c r="AW612" s="14" t="s">
        <v>31</v>
      </c>
      <c r="AX612" s="14" t="s">
        <v>75</v>
      </c>
      <c r="AY612" s="243" t="s">
        <v>203</v>
      </c>
    </row>
    <row r="613" spans="2:51" s="14" customFormat="1" ht="11.25">
      <c r="B613" s="233"/>
      <c r="C613" s="234"/>
      <c r="D613" s="224" t="s">
        <v>211</v>
      </c>
      <c r="E613" s="235" t="s">
        <v>1</v>
      </c>
      <c r="F613" s="236" t="s">
        <v>676</v>
      </c>
      <c r="G613" s="234"/>
      <c r="H613" s="237">
        <v>10.96</v>
      </c>
      <c r="I613" s="238"/>
      <c r="J613" s="234"/>
      <c r="K613" s="234"/>
      <c r="L613" s="239"/>
      <c r="M613" s="240"/>
      <c r="N613" s="241"/>
      <c r="O613" s="241"/>
      <c r="P613" s="241"/>
      <c r="Q613" s="241"/>
      <c r="R613" s="241"/>
      <c r="S613" s="241"/>
      <c r="T613" s="242"/>
      <c r="AT613" s="243" t="s">
        <v>211</v>
      </c>
      <c r="AU613" s="243" t="s">
        <v>84</v>
      </c>
      <c r="AV613" s="14" t="s">
        <v>84</v>
      </c>
      <c r="AW613" s="14" t="s">
        <v>31</v>
      </c>
      <c r="AX613" s="14" t="s">
        <v>75</v>
      </c>
      <c r="AY613" s="243" t="s">
        <v>203</v>
      </c>
    </row>
    <row r="614" spans="2:51" s="14" customFormat="1" ht="11.25">
      <c r="B614" s="233"/>
      <c r="C614" s="234"/>
      <c r="D614" s="224" t="s">
        <v>211</v>
      </c>
      <c r="E614" s="235" t="s">
        <v>1</v>
      </c>
      <c r="F614" s="236" t="s">
        <v>677</v>
      </c>
      <c r="G614" s="234"/>
      <c r="H614" s="237">
        <v>10.96</v>
      </c>
      <c r="I614" s="238"/>
      <c r="J614" s="234"/>
      <c r="K614" s="234"/>
      <c r="L614" s="239"/>
      <c r="M614" s="240"/>
      <c r="N614" s="241"/>
      <c r="O614" s="241"/>
      <c r="P614" s="241"/>
      <c r="Q614" s="241"/>
      <c r="R614" s="241"/>
      <c r="S614" s="241"/>
      <c r="T614" s="242"/>
      <c r="AT614" s="243" t="s">
        <v>211</v>
      </c>
      <c r="AU614" s="243" t="s">
        <v>84</v>
      </c>
      <c r="AV614" s="14" t="s">
        <v>84</v>
      </c>
      <c r="AW614" s="14" t="s">
        <v>31</v>
      </c>
      <c r="AX614" s="14" t="s">
        <v>75</v>
      </c>
      <c r="AY614" s="243" t="s">
        <v>203</v>
      </c>
    </row>
    <row r="615" spans="2:51" s="14" customFormat="1" ht="11.25">
      <c r="B615" s="233"/>
      <c r="C615" s="234"/>
      <c r="D615" s="224" t="s">
        <v>211</v>
      </c>
      <c r="E615" s="235" t="s">
        <v>1</v>
      </c>
      <c r="F615" s="236" t="s">
        <v>678</v>
      </c>
      <c r="G615" s="234"/>
      <c r="H615" s="237">
        <v>15.462999999999999</v>
      </c>
      <c r="I615" s="238"/>
      <c r="J615" s="234"/>
      <c r="K615" s="234"/>
      <c r="L615" s="239"/>
      <c r="M615" s="240"/>
      <c r="N615" s="241"/>
      <c r="O615" s="241"/>
      <c r="P615" s="241"/>
      <c r="Q615" s="241"/>
      <c r="R615" s="241"/>
      <c r="S615" s="241"/>
      <c r="T615" s="242"/>
      <c r="AT615" s="243" t="s">
        <v>211</v>
      </c>
      <c r="AU615" s="243" t="s">
        <v>84</v>
      </c>
      <c r="AV615" s="14" t="s">
        <v>84</v>
      </c>
      <c r="AW615" s="14" t="s">
        <v>31</v>
      </c>
      <c r="AX615" s="14" t="s">
        <v>75</v>
      </c>
      <c r="AY615" s="243" t="s">
        <v>203</v>
      </c>
    </row>
    <row r="616" spans="2:51" s="14" customFormat="1" ht="11.25">
      <c r="B616" s="233"/>
      <c r="C616" s="234"/>
      <c r="D616" s="224" t="s">
        <v>211</v>
      </c>
      <c r="E616" s="235" t="s">
        <v>1</v>
      </c>
      <c r="F616" s="236" t="s">
        <v>679</v>
      </c>
      <c r="G616" s="234"/>
      <c r="H616" s="237">
        <v>21.524999999999999</v>
      </c>
      <c r="I616" s="238"/>
      <c r="J616" s="234"/>
      <c r="K616" s="234"/>
      <c r="L616" s="239"/>
      <c r="M616" s="240"/>
      <c r="N616" s="241"/>
      <c r="O616" s="241"/>
      <c r="P616" s="241"/>
      <c r="Q616" s="241"/>
      <c r="R616" s="241"/>
      <c r="S616" s="241"/>
      <c r="T616" s="242"/>
      <c r="AT616" s="243" t="s">
        <v>211</v>
      </c>
      <c r="AU616" s="243" t="s">
        <v>84</v>
      </c>
      <c r="AV616" s="14" t="s">
        <v>84</v>
      </c>
      <c r="AW616" s="14" t="s">
        <v>31</v>
      </c>
      <c r="AX616" s="14" t="s">
        <v>75</v>
      </c>
      <c r="AY616" s="243" t="s">
        <v>203</v>
      </c>
    </row>
    <row r="617" spans="2:51" s="14" customFormat="1" ht="11.25">
      <c r="B617" s="233"/>
      <c r="C617" s="234"/>
      <c r="D617" s="224" t="s">
        <v>211</v>
      </c>
      <c r="E617" s="235" t="s">
        <v>1</v>
      </c>
      <c r="F617" s="236" t="s">
        <v>680</v>
      </c>
      <c r="G617" s="234"/>
      <c r="H617" s="237">
        <v>10.96</v>
      </c>
      <c r="I617" s="238"/>
      <c r="J617" s="234"/>
      <c r="K617" s="234"/>
      <c r="L617" s="239"/>
      <c r="M617" s="240"/>
      <c r="N617" s="241"/>
      <c r="O617" s="241"/>
      <c r="P617" s="241"/>
      <c r="Q617" s="241"/>
      <c r="R617" s="241"/>
      <c r="S617" s="241"/>
      <c r="T617" s="242"/>
      <c r="AT617" s="243" t="s">
        <v>211</v>
      </c>
      <c r="AU617" s="243" t="s">
        <v>84</v>
      </c>
      <c r="AV617" s="14" t="s">
        <v>84</v>
      </c>
      <c r="AW617" s="14" t="s">
        <v>31</v>
      </c>
      <c r="AX617" s="14" t="s">
        <v>75</v>
      </c>
      <c r="AY617" s="243" t="s">
        <v>203</v>
      </c>
    </row>
    <row r="618" spans="2:51" s="14" customFormat="1" ht="11.25">
      <c r="B618" s="233"/>
      <c r="C618" s="234"/>
      <c r="D618" s="224" t="s">
        <v>211</v>
      </c>
      <c r="E618" s="235" t="s">
        <v>1</v>
      </c>
      <c r="F618" s="236" t="s">
        <v>681</v>
      </c>
      <c r="G618" s="234"/>
      <c r="H618" s="237">
        <v>13.871</v>
      </c>
      <c r="I618" s="238"/>
      <c r="J618" s="234"/>
      <c r="K618" s="234"/>
      <c r="L618" s="239"/>
      <c r="M618" s="240"/>
      <c r="N618" s="241"/>
      <c r="O618" s="241"/>
      <c r="P618" s="241"/>
      <c r="Q618" s="241"/>
      <c r="R618" s="241"/>
      <c r="S618" s="241"/>
      <c r="T618" s="242"/>
      <c r="AT618" s="243" t="s">
        <v>211</v>
      </c>
      <c r="AU618" s="243" t="s">
        <v>84</v>
      </c>
      <c r="AV618" s="14" t="s">
        <v>84</v>
      </c>
      <c r="AW618" s="14" t="s">
        <v>31</v>
      </c>
      <c r="AX618" s="14" t="s">
        <v>75</v>
      </c>
      <c r="AY618" s="243" t="s">
        <v>203</v>
      </c>
    </row>
    <row r="619" spans="2:51" s="14" customFormat="1" ht="11.25">
      <c r="B619" s="233"/>
      <c r="C619" s="234"/>
      <c r="D619" s="224" t="s">
        <v>211</v>
      </c>
      <c r="E619" s="235" t="s">
        <v>1</v>
      </c>
      <c r="F619" s="236" t="s">
        <v>682</v>
      </c>
      <c r="G619" s="234"/>
      <c r="H619" s="237">
        <v>14.333</v>
      </c>
      <c r="I619" s="238"/>
      <c r="J619" s="234"/>
      <c r="K619" s="234"/>
      <c r="L619" s="239"/>
      <c r="M619" s="240"/>
      <c r="N619" s="241"/>
      <c r="O619" s="241"/>
      <c r="P619" s="241"/>
      <c r="Q619" s="241"/>
      <c r="R619" s="241"/>
      <c r="S619" s="241"/>
      <c r="T619" s="242"/>
      <c r="AT619" s="243" t="s">
        <v>211</v>
      </c>
      <c r="AU619" s="243" t="s">
        <v>84</v>
      </c>
      <c r="AV619" s="14" t="s">
        <v>84</v>
      </c>
      <c r="AW619" s="14" t="s">
        <v>31</v>
      </c>
      <c r="AX619" s="14" t="s">
        <v>75</v>
      </c>
      <c r="AY619" s="243" t="s">
        <v>203</v>
      </c>
    </row>
    <row r="620" spans="2:51" s="14" customFormat="1" ht="11.25">
      <c r="B620" s="233"/>
      <c r="C620" s="234"/>
      <c r="D620" s="224" t="s">
        <v>211</v>
      </c>
      <c r="E620" s="235" t="s">
        <v>1</v>
      </c>
      <c r="F620" s="236" t="s">
        <v>683</v>
      </c>
      <c r="G620" s="234"/>
      <c r="H620" s="237">
        <v>21.524999999999999</v>
      </c>
      <c r="I620" s="238"/>
      <c r="J620" s="234"/>
      <c r="K620" s="234"/>
      <c r="L620" s="239"/>
      <c r="M620" s="240"/>
      <c r="N620" s="241"/>
      <c r="O620" s="241"/>
      <c r="P620" s="241"/>
      <c r="Q620" s="241"/>
      <c r="R620" s="241"/>
      <c r="S620" s="241"/>
      <c r="T620" s="242"/>
      <c r="AT620" s="243" t="s">
        <v>211</v>
      </c>
      <c r="AU620" s="243" t="s">
        <v>84</v>
      </c>
      <c r="AV620" s="14" t="s">
        <v>84</v>
      </c>
      <c r="AW620" s="14" t="s">
        <v>31</v>
      </c>
      <c r="AX620" s="14" t="s">
        <v>75</v>
      </c>
      <c r="AY620" s="243" t="s">
        <v>203</v>
      </c>
    </row>
    <row r="621" spans="2:51" s="14" customFormat="1" ht="11.25">
      <c r="B621" s="233"/>
      <c r="C621" s="234"/>
      <c r="D621" s="224" t="s">
        <v>211</v>
      </c>
      <c r="E621" s="235" t="s">
        <v>1</v>
      </c>
      <c r="F621" s="236" t="s">
        <v>684</v>
      </c>
      <c r="G621" s="234"/>
      <c r="H621" s="237">
        <v>10.96</v>
      </c>
      <c r="I621" s="238"/>
      <c r="J621" s="234"/>
      <c r="K621" s="234"/>
      <c r="L621" s="239"/>
      <c r="M621" s="240"/>
      <c r="N621" s="241"/>
      <c r="O621" s="241"/>
      <c r="P621" s="241"/>
      <c r="Q621" s="241"/>
      <c r="R621" s="241"/>
      <c r="S621" s="241"/>
      <c r="T621" s="242"/>
      <c r="AT621" s="243" t="s">
        <v>211</v>
      </c>
      <c r="AU621" s="243" t="s">
        <v>84</v>
      </c>
      <c r="AV621" s="14" t="s">
        <v>84</v>
      </c>
      <c r="AW621" s="14" t="s">
        <v>31</v>
      </c>
      <c r="AX621" s="14" t="s">
        <v>75</v>
      </c>
      <c r="AY621" s="243" t="s">
        <v>203</v>
      </c>
    </row>
    <row r="622" spans="2:51" s="14" customFormat="1" ht="11.25">
      <c r="B622" s="233"/>
      <c r="C622" s="234"/>
      <c r="D622" s="224" t="s">
        <v>211</v>
      </c>
      <c r="E622" s="235" t="s">
        <v>1</v>
      </c>
      <c r="F622" s="236" t="s">
        <v>685</v>
      </c>
      <c r="G622" s="234"/>
      <c r="H622" s="237">
        <v>13.871</v>
      </c>
      <c r="I622" s="238"/>
      <c r="J622" s="234"/>
      <c r="K622" s="234"/>
      <c r="L622" s="239"/>
      <c r="M622" s="240"/>
      <c r="N622" s="241"/>
      <c r="O622" s="241"/>
      <c r="P622" s="241"/>
      <c r="Q622" s="241"/>
      <c r="R622" s="241"/>
      <c r="S622" s="241"/>
      <c r="T622" s="242"/>
      <c r="AT622" s="243" t="s">
        <v>211</v>
      </c>
      <c r="AU622" s="243" t="s">
        <v>84</v>
      </c>
      <c r="AV622" s="14" t="s">
        <v>84</v>
      </c>
      <c r="AW622" s="14" t="s">
        <v>31</v>
      </c>
      <c r="AX622" s="14" t="s">
        <v>75</v>
      </c>
      <c r="AY622" s="243" t="s">
        <v>203</v>
      </c>
    </row>
    <row r="623" spans="2:51" s="14" customFormat="1" ht="11.25">
      <c r="B623" s="233"/>
      <c r="C623" s="234"/>
      <c r="D623" s="224" t="s">
        <v>211</v>
      </c>
      <c r="E623" s="235" t="s">
        <v>1</v>
      </c>
      <c r="F623" s="236" t="s">
        <v>500</v>
      </c>
      <c r="G623" s="234"/>
      <c r="H623" s="237">
        <v>22.914000000000001</v>
      </c>
      <c r="I623" s="238"/>
      <c r="J623" s="234"/>
      <c r="K623" s="234"/>
      <c r="L623" s="239"/>
      <c r="M623" s="240"/>
      <c r="N623" s="241"/>
      <c r="O623" s="241"/>
      <c r="P623" s="241"/>
      <c r="Q623" s="241"/>
      <c r="R623" s="241"/>
      <c r="S623" s="241"/>
      <c r="T623" s="242"/>
      <c r="AT623" s="243" t="s">
        <v>211</v>
      </c>
      <c r="AU623" s="243" t="s">
        <v>84</v>
      </c>
      <c r="AV623" s="14" t="s">
        <v>84</v>
      </c>
      <c r="AW623" s="14" t="s">
        <v>31</v>
      </c>
      <c r="AX623" s="14" t="s">
        <v>75</v>
      </c>
      <c r="AY623" s="243" t="s">
        <v>203</v>
      </c>
    </row>
    <row r="624" spans="2:51" s="14" customFormat="1" ht="11.25">
      <c r="B624" s="233"/>
      <c r="C624" s="234"/>
      <c r="D624" s="224" t="s">
        <v>211</v>
      </c>
      <c r="E624" s="235" t="s">
        <v>1</v>
      </c>
      <c r="F624" s="236" t="s">
        <v>686</v>
      </c>
      <c r="G624" s="234"/>
      <c r="H624" s="237">
        <v>3.3730000000000002</v>
      </c>
      <c r="I624" s="238"/>
      <c r="J624" s="234"/>
      <c r="K624" s="234"/>
      <c r="L624" s="239"/>
      <c r="M624" s="240"/>
      <c r="N624" s="241"/>
      <c r="O624" s="241"/>
      <c r="P624" s="241"/>
      <c r="Q624" s="241"/>
      <c r="R624" s="241"/>
      <c r="S624" s="241"/>
      <c r="T624" s="242"/>
      <c r="AT624" s="243" t="s">
        <v>211</v>
      </c>
      <c r="AU624" s="243" t="s">
        <v>84</v>
      </c>
      <c r="AV624" s="14" t="s">
        <v>84</v>
      </c>
      <c r="AW624" s="14" t="s">
        <v>31</v>
      </c>
      <c r="AX624" s="14" t="s">
        <v>75</v>
      </c>
      <c r="AY624" s="243" t="s">
        <v>203</v>
      </c>
    </row>
    <row r="625" spans="2:51" s="14" customFormat="1" ht="11.25">
      <c r="B625" s="233"/>
      <c r="C625" s="234"/>
      <c r="D625" s="224" t="s">
        <v>211</v>
      </c>
      <c r="E625" s="235" t="s">
        <v>1</v>
      </c>
      <c r="F625" s="236" t="s">
        <v>687</v>
      </c>
      <c r="G625" s="234"/>
      <c r="H625" s="237">
        <v>31.312999999999999</v>
      </c>
      <c r="I625" s="238"/>
      <c r="J625" s="234"/>
      <c r="K625" s="234"/>
      <c r="L625" s="239"/>
      <c r="M625" s="240"/>
      <c r="N625" s="241"/>
      <c r="O625" s="241"/>
      <c r="P625" s="241"/>
      <c r="Q625" s="241"/>
      <c r="R625" s="241"/>
      <c r="S625" s="241"/>
      <c r="T625" s="242"/>
      <c r="AT625" s="243" t="s">
        <v>211</v>
      </c>
      <c r="AU625" s="243" t="s">
        <v>84</v>
      </c>
      <c r="AV625" s="14" t="s">
        <v>84</v>
      </c>
      <c r="AW625" s="14" t="s">
        <v>31</v>
      </c>
      <c r="AX625" s="14" t="s">
        <v>75</v>
      </c>
      <c r="AY625" s="243" t="s">
        <v>203</v>
      </c>
    </row>
    <row r="626" spans="2:51" s="14" customFormat="1" ht="11.25">
      <c r="B626" s="233"/>
      <c r="C626" s="234"/>
      <c r="D626" s="224" t="s">
        <v>211</v>
      </c>
      <c r="E626" s="235" t="s">
        <v>1</v>
      </c>
      <c r="F626" s="236" t="s">
        <v>688</v>
      </c>
      <c r="G626" s="234"/>
      <c r="H626" s="237">
        <v>12.226000000000001</v>
      </c>
      <c r="I626" s="238"/>
      <c r="J626" s="234"/>
      <c r="K626" s="234"/>
      <c r="L626" s="239"/>
      <c r="M626" s="240"/>
      <c r="N626" s="241"/>
      <c r="O626" s="241"/>
      <c r="P626" s="241"/>
      <c r="Q626" s="241"/>
      <c r="R626" s="241"/>
      <c r="S626" s="241"/>
      <c r="T626" s="242"/>
      <c r="AT626" s="243" t="s">
        <v>211</v>
      </c>
      <c r="AU626" s="243" t="s">
        <v>84</v>
      </c>
      <c r="AV626" s="14" t="s">
        <v>84</v>
      </c>
      <c r="AW626" s="14" t="s">
        <v>31</v>
      </c>
      <c r="AX626" s="14" t="s">
        <v>75</v>
      </c>
      <c r="AY626" s="243" t="s">
        <v>203</v>
      </c>
    </row>
    <row r="627" spans="2:51" s="14" customFormat="1" ht="11.25">
      <c r="B627" s="233"/>
      <c r="C627" s="234"/>
      <c r="D627" s="224" t="s">
        <v>211</v>
      </c>
      <c r="E627" s="235" t="s">
        <v>1</v>
      </c>
      <c r="F627" s="236" t="s">
        <v>689</v>
      </c>
      <c r="G627" s="234"/>
      <c r="H627" s="237">
        <v>26.542000000000002</v>
      </c>
      <c r="I627" s="238"/>
      <c r="J627" s="234"/>
      <c r="K627" s="234"/>
      <c r="L627" s="239"/>
      <c r="M627" s="240"/>
      <c r="N627" s="241"/>
      <c r="O627" s="241"/>
      <c r="P627" s="241"/>
      <c r="Q627" s="241"/>
      <c r="R627" s="241"/>
      <c r="S627" s="241"/>
      <c r="T627" s="242"/>
      <c r="AT627" s="243" t="s">
        <v>211</v>
      </c>
      <c r="AU627" s="243" t="s">
        <v>84</v>
      </c>
      <c r="AV627" s="14" t="s">
        <v>84</v>
      </c>
      <c r="AW627" s="14" t="s">
        <v>31</v>
      </c>
      <c r="AX627" s="14" t="s">
        <v>75</v>
      </c>
      <c r="AY627" s="243" t="s">
        <v>203</v>
      </c>
    </row>
    <row r="628" spans="2:51" s="14" customFormat="1" ht="11.25">
      <c r="B628" s="233"/>
      <c r="C628" s="234"/>
      <c r="D628" s="224" t="s">
        <v>211</v>
      </c>
      <c r="E628" s="235" t="s">
        <v>1</v>
      </c>
      <c r="F628" s="236" t="s">
        <v>690</v>
      </c>
      <c r="G628" s="234"/>
      <c r="H628" s="237">
        <v>10.96</v>
      </c>
      <c r="I628" s="238"/>
      <c r="J628" s="234"/>
      <c r="K628" s="234"/>
      <c r="L628" s="239"/>
      <c r="M628" s="240"/>
      <c r="N628" s="241"/>
      <c r="O628" s="241"/>
      <c r="P628" s="241"/>
      <c r="Q628" s="241"/>
      <c r="R628" s="241"/>
      <c r="S628" s="241"/>
      <c r="T628" s="242"/>
      <c r="AT628" s="243" t="s">
        <v>211</v>
      </c>
      <c r="AU628" s="243" t="s">
        <v>84</v>
      </c>
      <c r="AV628" s="14" t="s">
        <v>84</v>
      </c>
      <c r="AW628" s="14" t="s">
        <v>31</v>
      </c>
      <c r="AX628" s="14" t="s">
        <v>75</v>
      </c>
      <c r="AY628" s="243" t="s">
        <v>203</v>
      </c>
    </row>
    <row r="629" spans="2:51" s="14" customFormat="1" ht="11.25">
      <c r="B629" s="233"/>
      <c r="C629" s="234"/>
      <c r="D629" s="224" t="s">
        <v>211</v>
      </c>
      <c r="E629" s="235" t="s">
        <v>1</v>
      </c>
      <c r="F629" s="236" t="s">
        <v>691</v>
      </c>
      <c r="G629" s="234"/>
      <c r="H629" s="237">
        <v>10.96</v>
      </c>
      <c r="I629" s="238"/>
      <c r="J629" s="234"/>
      <c r="K629" s="234"/>
      <c r="L629" s="239"/>
      <c r="M629" s="240"/>
      <c r="N629" s="241"/>
      <c r="O629" s="241"/>
      <c r="P629" s="241"/>
      <c r="Q629" s="241"/>
      <c r="R629" s="241"/>
      <c r="S629" s="241"/>
      <c r="T629" s="242"/>
      <c r="AT629" s="243" t="s">
        <v>211</v>
      </c>
      <c r="AU629" s="243" t="s">
        <v>84</v>
      </c>
      <c r="AV629" s="14" t="s">
        <v>84</v>
      </c>
      <c r="AW629" s="14" t="s">
        <v>31</v>
      </c>
      <c r="AX629" s="14" t="s">
        <v>75</v>
      </c>
      <c r="AY629" s="243" t="s">
        <v>203</v>
      </c>
    </row>
    <row r="630" spans="2:51" s="14" customFormat="1" ht="11.25">
      <c r="B630" s="233"/>
      <c r="C630" s="234"/>
      <c r="D630" s="224" t="s">
        <v>211</v>
      </c>
      <c r="E630" s="235" t="s">
        <v>1</v>
      </c>
      <c r="F630" s="236" t="s">
        <v>692</v>
      </c>
      <c r="G630" s="234"/>
      <c r="H630" s="237">
        <v>12.500999999999999</v>
      </c>
      <c r="I630" s="238"/>
      <c r="J630" s="234"/>
      <c r="K630" s="234"/>
      <c r="L630" s="239"/>
      <c r="M630" s="240"/>
      <c r="N630" s="241"/>
      <c r="O630" s="241"/>
      <c r="P630" s="241"/>
      <c r="Q630" s="241"/>
      <c r="R630" s="241"/>
      <c r="S630" s="241"/>
      <c r="T630" s="242"/>
      <c r="AT630" s="243" t="s">
        <v>211</v>
      </c>
      <c r="AU630" s="243" t="s">
        <v>84</v>
      </c>
      <c r="AV630" s="14" t="s">
        <v>84</v>
      </c>
      <c r="AW630" s="14" t="s">
        <v>31</v>
      </c>
      <c r="AX630" s="14" t="s">
        <v>75</v>
      </c>
      <c r="AY630" s="243" t="s">
        <v>203</v>
      </c>
    </row>
    <row r="631" spans="2:51" s="14" customFormat="1" ht="11.25">
      <c r="B631" s="233"/>
      <c r="C631" s="234"/>
      <c r="D631" s="224" t="s">
        <v>211</v>
      </c>
      <c r="E631" s="235" t="s">
        <v>1</v>
      </c>
      <c r="F631" s="236" t="s">
        <v>693</v>
      </c>
      <c r="G631" s="234"/>
      <c r="H631" s="237">
        <v>15.555999999999999</v>
      </c>
      <c r="I631" s="238"/>
      <c r="J631" s="234"/>
      <c r="K631" s="234"/>
      <c r="L631" s="239"/>
      <c r="M631" s="240"/>
      <c r="N631" s="241"/>
      <c r="O631" s="241"/>
      <c r="P631" s="241"/>
      <c r="Q631" s="241"/>
      <c r="R631" s="241"/>
      <c r="S631" s="241"/>
      <c r="T631" s="242"/>
      <c r="AT631" s="243" t="s">
        <v>211</v>
      </c>
      <c r="AU631" s="243" t="s">
        <v>84</v>
      </c>
      <c r="AV631" s="14" t="s">
        <v>84</v>
      </c>
      <c r="AW631" s="14" t="s">
        <v>31</v>
      </c>
      <c r="AX631" s="14" t="s">
        <v>75</v>
      </c>
      <c r="AY631" s="243" t="s">
        <v>203</v>
      </c>
    </row>
    <row r="632" spans="2:51" s="14" customFormat="1" ht="11.25">
      <c r="B632" s="233"/>
      <c r="C632" s="234"/>
      <c r="D632" s="224" t="s">
        <v>211</v>
      </c>
      <c r="E632" s="235" t="s">
        <v>1</v>
      </c>
      <c r="F632" s="236" t="s">
        <v>694</v>
      </c>
      <c r="G632" s="234"/>
      <c r="H632" s="237">
        <v>14.118</v>
      </c>
      <c r="I632" s="238"/>
      <c r="J632" s="234"/>
      <c r="K632" s="234"/>
      <c r="L632" s="239"/>
      <c r="M632" s="240"/>
      <c r="N632" s="241"/>
      <c r="O632" s="241"/>
      <c r="P632" s="241"/>
      <c r="Q632" s="241"/>
      <c r="R632" s="241"/>
      <c r="S632" s="241"/>
      <c r="T632" s="242"/>
      <c r="AT632" s="243" t="s">
        <v>211</v>
      </c>
      <c r="AU632" s="243" t="s">
        <v>84</v>
      </c>
      <c r="AV632" s="14" t="s">
        <v>84</v>
      </c>
      <c r="AW632" s="14" t="s">
        <v>31</v>
      </c>
      <c r="AX632" s="14" t="s">
        <v>75</v>
      </c>
      <c r="AY632" s="243" t="s">
        <v>203</v>
      </c>
    </row>
    <row r="633" spans="2:51" s="14" customFormat="1" ht="22.5">
      <c r="B633" s="233"/>
      <c r="C633" s="234"/>
      <c r="D633" s="224" t="s">
        <v>211</v>
      </c>
      <c r="E633" s="235" t="s">
        <v>1</v>
      </c>
      <c r="F633" s="236" t="s">
        <v>695</v>
      </c>
      <c r="G633" s="234"/>
      <c r="H633" s="237">
        <v>30.988</v>
      </c>
      <c r="I633" s="238"/>
      <c r="J633" s="234"/>
      <c r="K633" s="234"/>
      <c r="L633" s="239"/>
      <c r="M633" s="240"/>
      <c r="N633" s="241"/>
      <c r="O633" s="241"/>
      <c r="P633" s="241"/>
      <c r="Q633" s="241"/>
      <c r="R633" s="241"/>
      <c r="S633" s="241"/>
      <c r="T633" s="242"/>
      <c r="AT633" s="243" t="s">
        <v>211</v>
      </c>
      <c r="AU633" s="243" t="s">
        <v>84</v>
      </c>
      <c r="AV633" s="14" t="s">
        <v>84</v>
      </c>
      <c r="AW633" s="14" t="s">
        <v>31</v>
      </c>
      <c r="AX633" s="14" t="s">
        <v>75</v>
      </c>
      <c r="AY633" s="243" t="s">
        <v>203</v>
      </c>
    </row>
    <row r="634" spans="2:51" s="14" customFormat="1" ht="11.25">
      <c r="B634" s="233"/>
      <c r="C634" s="234"/>
      <c r="D634" s="224" t="s">
        <v>211</v>
      </c>
      <c r="E634" s="235" t="s">
        <v>1</v>
      </c>
      <c r="F634" s="236" t="s">
        <v>696</v>
      </c>
      <c r="G634" s="234"/>
      <c r="H634" s="237">
        <v>19.48</v>
      </c>
      <c r="I634" s="238"/>
      <c r="J634" s="234"/>
      <c r="K634" s="234"/>
      <c r="L634" s="239"/>
      <c r="M634" s="240"/>
      <c r="N634" s="241"/>
      <c r="O634" s="241"/>
      <c r="P634" s="241"/>
      <c r="Q634" s="241"/>
      <c r="R634" s="241"/>
      <c r="S634" s="241"/>
      <c r="T634" s="242"/>
      <c r="AT634" s="243" t="s">
        <v>211</v>
      </c>
      <c r="AU634" s="243" t="s">
        <v>84</v>
      </c>
      <c r="AV634" s="14" t="s">
        <v>84</v>
      </c>
      <c r="AW634" s="14" t="s">
        <v>31</v>
      </c>
      <c r="AX634" s="14" t="s">
        <v>75</v>
      </c>
      <c r="AY634" s="243" t="s">
        <v>203</v>
      </c>
    </row>
    <row r="635" spans="2:51" s="14" customFormat="1" ht="11.25">
      <c r="B635" s="233"/>
      <c r="C635" s="234"/>
      <c r="D635" s="224" t="s">
        <v>211</v>
      </c>
      <c r="E635" s="235" t="s">
        <v>1</v>
      </c>
      <c r="F635" s="236" t="s">
        <v>697</v>
      </c>
      <c r="G635" s="234"/>
      <c r="H635" s="237">
        <v>11.186999999999999</v>
      </c>
      <c r="I635" s="238"/>
      <c r="J635" s="234"/>
      <c r="K635" s="234"/>
      <c r="L635" s="239"/>
      <c r="M635" s="240"/>
      <c r="N635" s="241"/>
      <c r="O635" s="241"/>
      <c r="P635" s="241"/>
      <c r="Q635" s="241"/>
      <c r="R635" s="241"/>
      <c r="S635" s="241"/>
      <c r="T635" s="242"/>
      <c r="AT635" s="243" t="s">
        <v>211</v>
      </c>
      <c r="AU635" s="243" t="s">
        <v>84</v>
      </c>
      <c r="AV635" s="14" t="s">
        <v>84</v>
      </c>
      <c r="AW635" s="14" t="s">
        <v>31</v>
      </c>
      <c r="AX635" s="14" t="s">
        <v>75</v>
      </c>
      <c r="AY635" s="243" t="s">
        <v>203</v>
      </c>
    </row>
    <row r="636" spans="2:51" s="14" customFormat="1" ht="11.25">
      <c r="B636" s="233"/>
      <c r="C636" s="234"/>
      <c r="D636" s="224" t="s">
        <v>211</v>
      </c>
      <c r="E636" s="235" t="s">
        <v>1</v>
      </c>
      <c r="F636" s="236" t="s">
        <v>698</v>
      </c>
      <c r="G636" s="234"/>
      <c r="H636" s="237">
        <v>11.234</v>
      </c>
      <c r="I636" s="238"/>
      <c r="J636" s="234"/>
      <c r="K636" s="234"/>
      <c r="L636" s="239"/>
      <c r="M636" s="240"/>
      <c r="N636" s="241"/>
      <c r="O636" s="241"/>
      <c r="P636" s="241"/>
      <c r="Q636" s="241"/>
      <c r="R636" s="241"/>
      <c r="S636" s="241"/>
      <c r="T636" s="242"/>
      <c r="AT636" s="243" t="s">
        <v>211</v>
      </c>
      <c r="AU636" s="243" t="s">
        <v>84</v>
      </c>
      <c r="AV636" s="14" t="s">
        <v>84</v>
      </c>
      <c r="AW636" s="14" t="s">
        <v>31</v>
      </c>
      <c r="AX636" s="14" t="s">
        <v>75</v>
      </c>
      <c r="AY636" s="243" t="s">
        <v>203</v>
      </c>
    </row>
    <row r="637" spans="2:51" s="14" customFormat="1" ht="11.25">
      <c r="B637" s="233"/>
      <c r="C637" s="234"/>
      <c r="D637" s="224" t="s">
        <v>211</v>
      </c>
      <c r="E637" s="235" t="s">
        <v>1</v>
      </c>
      <c r="F637" s="236" t="s">
        <v>699</v>
      </c>
      <c r="G637" s="234"/>
      <c r="H637" s="237">
        <v>9.5429999999999993</v>
      </c>
      <c r="I637" s="238"/>
      <c r="J637" s="234"/>
      <c r="K637" s="234"/>
      <c r="L637" s="239"/>
      <c r="M637" s="240"/>
      <c r="N637" s="241"/>
      <c r="O637" s="241"/>
      <c r="P637" s="241"/>
      <c r="Q637" s="241"/>
      <c r="R637" s="241"/>
      <c r="S637" s="241"/>
      <c r="T637" s="242"/>
      <c r="AT637" s="243" t="s">
        <v>211</v>
      </c>
      <c r="AU637" s="243" t="s">
        <v>84</v>
      </c>
      <c r="AV637" s="14" t="s">
        <v>84</v>
      </c>
      <c r="AW637" s="14" t="s">
        <v>31</v>
      </c>
      <c r="AX637" s="14" t="s">
        <v>75</v>
      </c>
      <c r="AY637" s="243" t="s">
        <v>203</v>
      </c>
    </row>
    <row r="638" spans="2:51" s="14" customFormat="1" ht="11.25">
      <c r="B638" s="233"/>
      <c r="C638" s="234"/>
      <c r="D638" s="224" t="s">
        <v>211</v>
      </c>
      <c r="E638" s="235" t="s">
        <v>1</v>
      </c>
      <c r="F638" s="236" t="s">
        <v>700</v>
      </c>
      <c r="G638" s="234"/>
      <c r="H638" s="237">
        <v>10.378</v>
      </c>
      <c r="I638" s="238"/>
      <c r="J638" s="234"/>
      <c r="K638" s="234"/>
      <c r="L638" s="239"/>
      <c r="M638" s="240"/>
      <c r="N638" s="241"/>
      <c r="O638" s="241"/>
      <c r="P638" s="241"/>
      <c r="Q638" s="241"/>
      <c r="R638" s="241"/>
      <c r="S638" s="241"/>
      <c r="T638" s="242"/>
      <c r="AT638" s="243" t="s">
        <v>211</v>
      </c>
      <c r="AU638" s="243" t="s">
        <v>84</v>
      </c>
      <c r="AV638" s="14" t="s">
        <v>84</v>
      </c>
      <c r="AW638" s="14" t="s">
        <v>31</v>
      </c>
      <c r="AX638" s="14" t="s">
        <v>75</v>
      </c>
      <c r="AY638" s="243" t="s">
        <v>203</v>
      </c>
    </row>
    <row r="639" spans="2:51" s="14" customFormat="1" ht="11.25">
      <c r="B639" s="233"/>
      <c r="C639" s="234"/>
      <c r="D639" s="224" t="s">
        <v>211</v>
      </c>
      <c r="E639" s="235" t="s">
        <v>1</v>
      </c>
      <c r="F639" s="236" t="s">
        <v>701</v>
      </c>
      <c r="G639" s="234"/>
      <c r="H639" s="237">
        <v>5.4530000000000003</v>
      </c>
      <c r="I639" s="238"/>
      <c r="J639" s="234"/>
      <c r="K639" s="234"/>
      <c r="L639" s="239"/>
      <c r="M639" s="240"/>
      <c r="N639" s="241"/>
      <c r="O639" s="241"/>
      <c r="P639" s="241"/>
      <c r="Q639" s="241"/>
      <c r="R639" s="241"/>
      <c r="S639" s="241"/>
      <c r="T639" s="242"/>
      <c r="AT639" s="243" t="s">
        <v>211</v>
      </c>
      <c r="AU639" s="243" t="s">
        <v>84</v>
      </c>
      <c r="AV639" s="14" t="s">
        <v>84</v>
      </c>
      <c r="AW639" s="14" t="s">
        <v>31</v>
      </c>
      <c r="AX639" s="14" t="s">
        <v>75</v>
      </c>
      <c r="AY639" s="243" t="s">
        <v>203</v>
      </c>
    </row>
    <row r="640" spans="2:51" s="14" customFormat="1" ht="11.25">
      <c r="B640" s="233"/>
      <c r="C640" s="234"/>
      <c r="D640" s="224" t="s">
        <v>211</v>
      </c>
      <c r="E640" s="235" t="s">
        <v>1</v>
      </c>
      <c r="F640" s="236" t="s">
        <v>702</v>
      </c>
      <c r="G640" s="234"/>
      <c r="H640" s="237">
        <v>15.755000000000001</v>
      </c>
      <c r="I640" s="238"/>
      <c r="J640" s="234"/>
      <c r="K640" s="234"/>
      <c r="L640" s="239"/>
      <c r="M640" s="240"/>
      <c r="N640" s="241"/>
      <c r="O640" s="241"/>
      <c r="P640" s="241"/>
      <c r="Q640" s="241"/>
      <c r="R640" s="241"/>
      <c r="S640" s="241"/>
      <c r="T640" s="242"/>
      <c r="AT640" s="243" t="s">
        <v>211</v>
      </c>
      <c r="AU640" s="243" t="s">
        <v>84</v>
      </c>
      <c r="AV640" s="14" t="s">
        <v>84</v>
      </c>
      <c r="AW640" s="14" t="s">
        <v>31</v>
      </c>
      <c r="AX640" s="14" t="s">
        <v>75</v>
      </c>
      <c r="AY640" s="243" t="s">
        <v>203</v>
      </c>
    </row>
    <row r="641" spans="2:51" s="14" customFormat="1" ht="11.25">
      <c r="B641" s="233"/>
      <c r="C641" s="234"/>
      <c r="D641" s="224" t="s">
        <v>211</v>
      </c>
      <c r="E641" s="235" t="s">
        <v>1</v>
      </c>
      <c r="F641" s="236" t="s">
        <v>703</v>
      </c>
      <c r="G641" s="234"/>
      <c r="H641" s="237">
        <v>21.696000000000002</v>
      </c>
      <c r="I641" s="238"/>
      <c r="J641" s="234"/>
      <c r="K641" s="234"/>
      <c r="L641" s="239"/>
      <c r="M641" s="240"/>
      <c r="N641" s="241"/>
      <c r="O641" s="241"/>
      <c r="P641" s="241"/>
      <c r="Q641" s="241"/>
      <c r="R641" s="241"/>
      <c r="S641" s="241"/>
      <c r="T641" s="242"/>
      <c r="AT641" s="243" t="s">
        <v>211</v>
      </c>
      <c r="AU641" s="243" t="s">
        <v>84</v>
      </c>
      <c r="AV641" s="14" t="s">
        <v>84</v>
      </c>
      <c r="AW641" s="14" t="s">
        <v>31</v>
      </c>
      <c r="AX641" s="14" t="s">
        <v>75</v>
      </c>
      <c r="AY641" s="243" t="s">
        <v>203</v>
      </c>
    </row>
    <row r="642" spans="2:51" s="14" customFormat="1" ht="11.25">
      <c r="B642" s="233"/>
      <c r="C642" s="234"/>
      <c r="D642" s="224" t="s">
        <v>211</v>
      </c>
      <c r="E642" s="235" t="s">
        <v>1</v>
      </c>
      <c r="F642" s="236" t="s">
        <v>704</v>
      </c>
      <c r="G642" s="234"/>
      <c r="H642" s="237">
        <v>21.696000000000002</v>
      </c>
      <c r="I642" s="238"/>
      <c r="J642" s="234"/>
      <c r="K642" s="234"/>
      <c r="L642" s="239"/>
      <c r="M642" s="240"/>
      <c r="N642" s="241"/>
      <c r="O642" s="241"/>
      <c r="P642" s="241"/>
      <c r="Q642" s="241"/>
      <c r="R642" s="241"/>
      <c r="S642" s="241"/>
      <c r="T642" s="242"/>
      <c r="AT642" s="243" t="s">
        <v>211</v>
      </c>
      <c r="AU642" s="243" t="s">
        <v>84</v>
      </c>
      <c r="AV642" s="14" t="s">
        <v>84</v>
      </c>
      <c r="AW642" s="14" t="s">
        <v>31</v>
      </c>
      <c r="AX642" s="14" t="s">
        <v>75</v>
      </c>
      <c r="AY642" s="243" t="s">
        <v>203</v>
      </c>
    </row>
    <row r="643" spans="2:51" s="14" customFormat="1" ht="11.25">
      <c r="B643" s="233"/>
      <c r="C643" s="234"/>
      <c r="D643" s="224" t="s">
        <v>211</v>
      </c>
      <c r="E643" s="235" t="s">
        <v>1</v>
      </c>
      <c r="F643" s="236" t="s">
        <v>705</v>
      </c>
      <c r="G643" s="234"/>
      <c r="H643" s="237">
        <v>15.12</v>
      </c>
      <c r="I643" s="238"/>
      <c r="J643" s="234"/>
      <c r="K643" s="234"/>
      <c r="L643" s="239"/>
      <c r="M643" s="240"/>
      <c r="N643" s="241"/>
      <c r="O643" s="241"/>
      <c r="P643" s="241"/>
      <c r="Q643" s="241"/>
      <c r="R643" s="241"/>
      <c r="S643" s="241"/>
      <c r="T643" s="242"/>
      <c r="AT643" s="243" t="s">
        <v>211</v>
      </c>
      <c r="AU643" s="243" t="s">
        <v>84</v>
      </c>
      <c r="AV643" s="14" t="s">
        <v>84</v>
      </c>
      <c r="AW643" s="14" t="s">
        <v>31</v>
      </c>
      <c r="AX643" s="14" t="s">
        <v>75</v>
      </c>
      <c r="AY643" s="243" t="s">
        <v>203</v>
      </c>
    </row>
    <row r="644" spans="2:51" s="14" customFormat="1" ht="11.25">
      <c r="B644" s="233"/>
      <c r="C644" s="234"/>
      <c r="D644" s="224" t="s">
        <v>211</v>
      </c>
      <c r="E644" s="235" t="s">
        <v>1</v>
      </c>
      <c r="F644" s="236" t="s">
        <v>706</v>
      </c>
      <c r="G644" s="234"/>
      <c r="H644" s="237">
        <v>11.404999999999999</v>
      </c>
      <c r="I644" s="238"/>
      <c r="J644" s="234"/>
      <c r="K644" s="234"/>
      <c r="L644" s="239"/>
      <c r="M644" s="240"/>
      <c r="N644" s="241"/>
      <c r="O644" s="241"/>
      <c r="P644" s="241"/>
      <c r="Q644" s="241"/>
      <c r="R644" s="241"/>
      <c r="S644" s="241"/>
      <c r="T644" s="242"/>
      <c r="AT644" s="243" t="s">
        <v>211</v>
      </c>
      <c r="AU644" s="243" t="s">
        <v>84</v>
      </c>
      <c r="AV644" s="14" t="s">
        <v>84</v>
      </c>
      <c r="AW644" s="14" t="s">
        <v>31</v>
      </c>
      <c r="AX644" s="14" t="s">
        <v>75</v>
      </c>
      <c r="AY644" s="243" t="s">
        <v>203</v>
      </c>
    </row>
    <row r="645" spans="2:51" s="14" customFormat="1" ht="11.25">
      <c r="B645" s="233"/>
      <c r="C645" s="234"/>
      <c r="D645" s="224" t="s">
        <v>211</v>
      </c>
      <c r="E645" s="235" t="s">
        <v>1</v>
      </c>
      <c r="F645" s="236" t="s">
        <v>707</v>
      </c>
      <c r="G645" s="234"/>
      <c r="H645" s="237">
        <v>2.899</v>
      </c>
      <c r="I645" s="238"/>
      <c r="J645" s="234"/>
      <c r="K645" s="234"/>
      <c r="L645" s="239"/>
      <c r="M645" s="240"/>
      <c r="N645" s="241"/>
      <c r="O645" s="241"/>
      <c r="P645" s="241"/>
      <c r="Q645" s="241"/>
      <c r="R645" s="241"/>
      <c r="S645" s="241"/>
      <c r="T645" s="242"/>
      <c r="AT645" s="243" t="s">
        <v>211</v>
      </c>
      <c r="AU645" s="243" t="s">
        <v>84</v>
      </c>
      <c r="AV645" s="14" t="s">
        <v>84</v>
      </c>
      <c r="AW645" s="14" t="s">
        <v>31</v>
      </c>
      <c r="AX645" s="14" t="s">
        <v>75</v>
      </c>
      <c r="AY645" s="243" t="s">
        <v>203</v>
      </c>
    </row>
    <row r="646" spans="2:51" s="14" customFormat="1" ht="11.25">
      <c r="B646" s="233"/>
      <c r="C646" s="234"/>
      <c r="D646" s="224" t="s">
        <v>211</v>
      </c>
      <c r="E646" s="235" t="s">
        <v>1</v>
      </c>
      <c r="F646" s="236" t="s">
        <v>708</v>
      </c>
      <c r="G646" s="234"/>
      <c r="H646" s="237">
        <v>23.591000000000001</v>
      </c>
      <c r="I646" s="238"/>
      <c r="J646" s="234"/>
      <c r="K646" s="234"/>
      <c r="L646" s="239"/>
      <c r="M646" s="240"/>
      <c r="N646" s="241"/>
      <c r="O646" s="241"/>
      <c r="P646" s="241"/>
      <c r="Q646" s="241"/>
      <c r="R646" s="241"/>
      <c r="S646" s="241"/>
      <c r="T646" s="242"/>
      <c r="AT646" s="243" t="s">
        <v>211</v>
      </c>
      <c r="AU646" s="243" t="s">
        <v>84</v>
      </c>
      <c r="AV646" s="14" t="s">
        <v>84</v>
      </c>
      <c r="AW646" s="14" t="s">
        <v>31</v>
      </c>
      <c r="AX646" s="14" t="s">
        <v>75</v>
      </c>
      <c r="AY646" s="243" t="s">
        <v>203</v>
      </c>
    </row>
    <row r="647" spans="2:51" s="14" customFormat="1" ht="11.25">
      <c r="B647" s="233"/>
      <c r="C647" s="234"/>
      <c r="D647" s="224" t="s">
        <v>211</v>
      </c>
      <c r="E647" s="235" t="s">
        <v>1</v>
      </c>
      <c r="F647" s="236" t="s">
        <v>709</v>
      </c>
      <c r="G647" s="234"/>
      <c r="H647" s="237">
        <v>24.818000000000001</v>
      </c>
      <c r="I647" s="238"/>
      <c r="J647" s="234"/>
      <c r="K647" s="234"/>
      <c r="L647" s="239"/>
      <c r="M647" s="240"/>
      <c r="N647" s="241"/>
      <c r="O647" s="241"/>
      <c r="P647" s="241"/>
      <c r="Q647" s="241"/>
      <c r="R647" s="241"/>
      <c r="S647" s="241"/>
      <c r="T647" s="242"/>
      <c r="AT647" s="243" t="s">
        <v>211</v>
      </c>
      <c r="AU647" s="243" t="s">
        <v>84</v>
      </c>
      <c r="AV647" s="14" t="s">
        <v>84</v>
      </c>
      <c r="AW647" s="14" t="s">
        <v>31</v>
      </c>
      <c r="AX647" s="14" t="s">
        <v>75</v>
      </c>
      <c r="AY647" s="243" t="s">
        <v>203</v>
      </c>
    </row>
    <row r="648" spans="2:51" s="14" customFormat="1" ht="11.25">
      <c r="B648" s="233"/>
      <c r="C648" s="234"/>
      <c r="D648" s="224" t="s">
        <v>211</v>
      </c>
      <c r="E648" s="235" t="s">
        <v>1</v>
      </c>
      <c r="F648" s="236" t="s">
        <v>710</v>
      </c>
      <c r="G648" s="234"/>
      <c r="H648" s="237">
        <v>3.3730000000000002</v>
      </c>
      <c r="I648" s="238"/>
      <c r="J648" s="234"/>
      <c r="K648" s="234"/>
      <c r="L648" s="239"/>
      <c r="M648" s="240"/>
      <c r="N648" s="241"/>
      <c r="O648" s="241"/>
      <c r="P648" s="241"/>
      <c r="Q648" s="241"/>
      <c r="R648" s="241"/>
      <c r="S648" s="241"/>
      <c r="T648" s="242"/>
      <c r="AT648" s="243" t="s">
        <v>211</v>
      </c>
      <c r="AU648" s="243" t="s">
        <v>84</v>
      </c>
      <c r="AV648" s="14" t="s">
        <v>84</v>
      </c>
      <c r="AW648" s="14" t="s">
        <v>31</v>
      </c>
      <c r="AX648" s="14" t="s">
        <v>75</v>
      </c>
      <c r="AY648" s="243" t="s">
        <v>203</v>
      </c>
    </row>
    <row r="649" spans="2:51" s="14" customFormat="1" ht="22.5">
      <c r="B649" s="233"/>
      <c r="C649" s="234"/>
      <c r="D649" s="224" t="s">
        <v>211</v>
      </c>
      <c r="E649" s="235" t="s">
        <v>1</v>
      </c>
      <c r="F649" s="236" t="s">
        <v>711</v>
      </c>
      <c r="G649" s="234"/>
      <c r="H649" s="237">
        <v>11.96</v>
      </c>
      <c r="I649" s="238"/>
      <c r="J649" s="234"/>
      <c r="K649" s="234"/>
      <c r="L649" s="239"/>
      <c r="M649" s="240"/>
      <c r="N649" s="241"/>
      <c r="O649" s="241"/>
      <c r="P649" s="241"/>
      <c r="Q649" s="241"/>
      <c r="R649" s="241"/>
      <c r="S649" s="241"/>
      <c r="T649" s="242"/>
      <c r="AT649" s="243" t="s">
        <v>211</v>
      </c>
      <c r="AU649" s="243" t="s">
        <v>84</v>
      </c>
      <c r="AV649" s="14" t="s">
        <v>84</v>
      </c>
      <c r="AW649" s="14" t="s">
        <v>31</v>
      </c>
      <c r="AX649" s="14" t="s">
        <v>75</v>
      </c>
      <c r="AY649" s="243" t="s">
        <v>203</v>
      </c>
    </row>
    <row r="650" spans="2:51" s="14" customFormat="1" ht="22.5">
      <c r="B650" s="233"/>
      <c r="C650" s="234"/>
      <c r="D650" s="224" t="s">
        <v>211</v>
      </c>
      <c r="E650" s="235" t="s">
        <v>1</v>
      </c>
      <c r="F650" s="236" t="s">
        <v>712</v>
      </c>
      <c r="G650" s="234"/>
      <c r="H650" s="237">
        <v>17.097000000000001</v>
      </c>
      <c r="I650" s="238"/>
      <c r="J650" s="234"/>
      <c r="K650" s="234"/>
      <c r="L650" s="239"/>
      <c r="M650" s="240"/>
      <c r="N650" s="241"/>
      <c r="O650" s="241"/>
      <c r="P650" s="241"/>
      <c r="Q650" s="241"/>
      <c r="R650" s="241"/>
      <c r="S650" s="241"/>
      <c r="T650" s="242"/>
      <c r="AT650" s="243" t="s">
        <v>211</v>
      </c>
      <c r="AU650" s="243" t="s">
        <v>84</v>
      </c>
      <c r="AV650" s="14" t="s">
        <v>84</v>
      </c>
      <c r="AW650" s="14" t="s">
        <v>31</v>
      </c>
      <c r="AX650" s="14" t="s">
        <v>75</v>
      </c>
      <c r="AY650" s="243" t="s">
        <v>203</v>
      </c>
    </row>
    <row r="651" spans="2:51" s="14" customFormat="1" ht="11.25">
      <c r="B651" s="233"/>
      <c r="C651" s="234"/>
      <c r="D651" s="224" t="s">
        <v>211</v>
      </c>
      <c r="E651" s="235" t="s">
        <v>1</v>
      </c>
      <c r="F651" s="236" t="s">
        <v>713</v>
      </c>
      <c r="G651" s="234"/>
      <c r="H651" s="237">
        <v>3.3730000000000002</v>
      </c>
      <c r="I651" s="238"/>
      <c r="J651" s="234"/>
      <c r="K651" s="234"/>
      <c r="L651" s="239"/>
      <c r="M651" s="240"/>
      <c r="N651" s="241"/>
      <c r="O651" s="241"/>
      <c r="P651" s="241"/>
      <c r="Q651" s="241"/>
      <c r="R651" s="241"/>
      <c r="S651" s="241"/>
      <c r="T651" s="242"/>
      <c r="AT651" s="243" t="s">
        <v>211</v>
      </c>
      <c r="AU651" s="243" t="s">
        <v>84</v>
      </c>
      <c r="AV651" s="14" t="s">
        <v>84</v>
      </c>
      <c r="AW651" s="14" t="s">
        <v>31</v>
      </c>
      <c r="AX651" s="14" t="s">
        <v>75</v>
      </c>
      <c r="AY651" s="243" t="s">
        <v>203</v>
      </c>
    </row>
    <row r="652" spans="2:51" s="14" customFormat="1" ht="11.25">
      <c r="B652" s="233"/>
      <c r="C652" s="234"/>
      <c r="D652" s="224" t="s">
        <v>211</v>
      </c>
      <c r="E652" s="235" t="s">
        <v>1</v>
      </c>
      <c r="F652" s="236" t="s">
        <v>714</v>
      </c>
      <c r="G652" s="234"/>
      <c r="H652" s="237">
        <v>12.08</v>
      </c>
      <c r="I652" s="238"/>
      <c r="J652" s="234"/>
      <c r="K652" s="234"/>
      <c r="L652" s="239"/>
      <c r="M652" s="240"/>
      <c r="N652" s="241"/>
      <c r="O652" s="241"/>
      <c r="P652" s="241"/>
      <c r="Q652" s="241"/>
      <c r="R652" s="241"/>
      <c r="S652" s="241"/>
      <c r="T652" s="242"/>
      <c r="AT652" s="243" t="s">
        <v>211</v>
      </c>
      <c r="AU652" s="243" t="s">
        <v>84</v>
      </c>
      <c r="AV652" s="14" t="s">
        <v>84</v>
      </c>
      <c r="AW652" s="14" t="s">
        <v>31</v>
      </c>
      <c r="AX652" s="14" t="s">
        <v>75</v>
      </c>
      <c r="AY652" s="243" t="s">
        <v>203</v>
      </c>
    </row>
    <row r="653" spans="2:51" s="14" customFormat="1" ht="11.25">
      <c r="B653" s="233"/>
      <c r="C653" s="234"/>
      <c r="D653" s="224" t="s">
        <v>211</v>
      </c>
      <c r="E653" s="235" t="s">
        <v>1</v>
      </c>
      <c r="F653" s="236" t="s">
        <v>715</v>
      </c>
      <c r="G653" s="234"/>
      <c r="H653" s="237">
        <v>11.529</v>
      </c>
      <c r="I653" s="238"/>
      <c r="J653" s="234"/>
      <c r="K653" s="234"/>
      <c r="L653" s="239"/>
      <c r="M653" s="240"/>
      <c r="N653" s="241"/>
      <c r="O653" s="241"/>
      <c r="P653" s="241"/>
      <c r="Q653" s="241"/>
      <c r="R653" s="241"/>
      <c r="S653" s="241"/>
      <c r="T653" s="242"/>
      <c r="AT653" s="243" t="s">
        <v>211</v>
      </c>
      <c r="AU653" s="243" t="s">
        <v>84</v>
      </c>
      <c r="AV653" s="14" t="s">
        <v>84</v>
      </c>
      <c r="AW653" s="14" t="s">
        <v>31</v>
      </c>
      <c r="AX653" s="14" t="s">
        <v>75</v>
      </c>
      <c r="AY653" s="243" t="s">
        <v>203</v>
      </c>
    </row>
    <row r="654" spans="2:51" s="14" customFormat="1" ht="11.25">
      <c r="B654" s="233"/>
      <c r="C654" s="234"/>
      <c r="D654" s="224" t="s">
        <v>211</v>
      </c>
      <c r="E654" s="235" t="s">
        <v>1</v>
      </c>
      <c r="F654" s="236" t="s">
        <v>716</v>
      </c>
      <c r="G654" s="234"/>
      <c r="H654" s="237">
        <v>11.94</v>
      </c>
      <c r="I654" s="238"/>
      <c r="J654" s="234"/>
      <c r="K654" s="234"/>
      <c r="L654" s="239"/>
      <c r="M654" s="240"/>
      <c r="N654" s="241"/>
      <c r="O654" s="241"/>
      <c r="P654" s="241"/>
      <c r="Q654" s="241"/>
      <c r="R654" s="241"/>
      <c r="S654" s="241"/>
      <c r="T654" s="242"/>
      <c r="AT654" s="243" t="s">
        <v>211</v>
      </c>
      <c r="AU654" s="243" t="s">
        <v>84</v>
      </c>
      <c r="AV654" s="14" t="s">
        <v>84</v>
      </c>
      <c r="AW654" s="14" t="s">
        <v>31</v>
      </c>
      <c r="AX654" s="14" t="s">
        <v>75</v>
      </c>
      <c r="AY654" s="243" t="s">
        <v>203</v>
      </c>
    </row>
    <row r="655" spans="2:51" s="14" customFormat="1" ht="11.25">
      <c r="B655" s="233"/>
      <c r="C655" s="234"/>
      <c r="D655" s="224" t="s">
        <v>211</v>
      </c>
      <c r="E655" s="235" t="s">
        <v>1</v>
      </c>
      <c r="F655" s="236" t="s">
        <v>717</v>
      </c>
      <c r="G655" s="234"/>
      <c r="H655" s="237">
        <v>14.269</v>
      </c>
      <c r="I655" s="238"/>
      <c r="J655" s="234"/>
      <c r="K655" s="234"/>
      <c r="L655" s="239"/>
      <c r="M655" s="240"/>
      <c r="N655" s="241"/>
      <c r="O655" s="241"/>
      <c r="P655" s="241"/>
      <c r="Q655" s="241"/>
      <c r="R655" s="241"/>
      <c r="S655" s="241"/>
      <c r="T655" s="242"/>
      <c r="AT655" s="243" t="s">
        <v>211</v>
      </c>
      <c r="AU655" s="243" t="s">
        <v>84</v>
      </c>
      <c r="AV655" s="14" t="s">
        <v>84</v>
      </c>
      <c r="AW655" s="14" t="s">
        <v>31</v>
      </c>
      <c r="AX655" s="14" t="s">
        <v>75</v>
      </c>
      <c r="AY655" s="243" t="s">
        <v>203</v>
      </c>
    </row>
    <row r="656" spans="2:51" s="14" customFormat="1" ht="11.25">
      <c r="B656" s="233"/>
      <c r="C656" s="234"/>
      <c r="D656" s="224" t="s">
        <v>211</v>
      </c>
      <c r="E656" s="235" t="s">
        <v>1</v>
      </c>
      <c r="F656" s="236" t="s">
        <v>718</v>
      </c>
      <c r="G656" s="234"/>
      <c r="H656" s="237">
        <v>11.529</v>
      </c>
      <c r="I656" s="238"/>
      <c r="J656" s="234"/>
      <c r="K656" s="234"/>
      <c r="L656" s="239"/>
      <c r="M656" s="240"/>
      <c r="N656" s="241"/>
      <c r="O656" s="241"/>
      <c r="P656" s="241"/>
      <c r="Q656" s="241"/>
      <c r="R656" s="241"/>
      <c r="S656" s="241"/>
      <c r="T656" s="242"/>
      <c r="AT656" s="243" t="s">
        <v>211</v>
      </c>
      <c r="AU656" s="243" t="s">
        <v>84</v>
      </c>
      <c r="AV656" s="14" t="s">
        <v>84</v>
      </c>
      <c r="AW656" s="14" t="s">
        <v>31</v>
      </c>
      <c r="AX656" s="14" t="s">
        <v>75</v>
      </c>
      <c r="AY656" s="243" t="s">
        <v>203</v>
      </c>
    </row>
    <row r="657" spans="2:51" s="14" customFormat="1" ht="11.25">
      <c r="B657" s="233"/>
      <c r="C657" s="234"/>
      <c r="D657" s="224" t="s">
        <v>211</v>
      </c>
      <c r="E657" s="235" t="s">
        <v>1</v>
      </c>
      <c r="F657" s="236" t="s">
        <v>719</v>
      </c>
      <c r="G657" s="234"/>
      <c r="H657" s="237">
        <v>5.3150000000000004</v>
      </c>
      <c r="I657" s="238"/>
      <c r="J657" s="234"/>
      <c r="K657" s="234"/>
      <c r="L657" s="239"/>
      <c r="M657" s="240"/>
      <c r="N657" s="241"/>
      <c r="O657" s="241"/>
      <c r="P657" s="241"/>
      <c r="Q657" s="241"/>
      <c r="R657" s="241"/>
      <c r="S657" s="241"/>
      <c r="T657" s="242"/>
      <c r="AT657" s="243" t="s">
        <v>211</v>
      </c>
      <c r="AU657" s="243" t="s">
        <v>84</v>
      </c>
      <c r="AV657" s="14" t="s">
        <v>84</v>
      </c>
      <c r="AW657" s="14" t="s">
        <v>31</v>
      </c>
      <c r="AX657" s="14" t="s">
        <v>75</v>
      </c>
      <c r="AY657" s="243" t="s">
        <v>203</v>
      </c>
    </row>
    <row r="658" spans="2:51" s="14" customFormat="1" ht="11.25">
      <c r="B658" s="233"/>
      <c r="C658" s="234"/>
      <c r="D658" s="224" t="s">
        <v>211</v>
      </c>
      <c r="E658" s="235" t="s">
        <v>1</v>
      </c>
      <c r="F658" s="236" t="s">
        <v>720</v>
      </c>
      <c r="G658" s="234"/>
      <c r="H658" s="237">
        <v>11.872</v>
      </c>
      <c r="I658" s="238"/>
      <c r="J658" s="234"/>
      <c r="K658" s="234"/>
      <c r="L658" s="239"/>
      <c r="M658" s="240"/>
      <c r="N658" s="241"/>
      <c r="O658" s="241"/>
      <c r="P658" s="241"/>
      <c r="Q658" s="241"/>
      <c r="R658" s="241"/>
      <c r="S658" s="241"/>
      <c r="T658" s="242"/>
      <c r="AT658" s="243" t="s">
        <v>211</v>
      </c>
      <c r="AU658" s="243" t="s">
        <v>84</v>
      </c>
      <c r="AV658" s="14" t="s">
        <v>84</v>
      </c>
      <c r="AW658" s="14" t="s">
        <v>31</v>
      </c>
      <c r="AX658" s="14" t="s">
        <v>75</v>
      </c>
      <c r="AY658" s="243" t="s">
        <v>203</v>
      </c>
    </row>
    <row r="659" spans="2:51" s="14" customFormat="1" ht="11.25">
      <c r="B659" s="233"/>
      <c r="C659" s="234"/>
      <c r="D659" s="224" t="s">
        <v>211</v>
      </c>
      <c r="E659" s="235" t="s">
        <v>1</v>
      </c>
      <c r="F659" s="236" t="s">
        <v>721</v>
      </c>
      <c r="G659" s="234"/>
      <c r="H659" s="237">
        <v>12.159000000000001</v>
      </c>
      <c r="I659" s="238"/>
      <c r="J659" s="234"/>
      <c r="K659" s="234"/>
      <c r="L659" s="239"/>
      <c r="M659" s="240"/>
      <c r="N659" s="241"/>
      <c r="O659" s="241"/>
      <c r="P659" s="241"/>
      <c r="Q659" s="241"/>
      <c r="R659" s="241"/>
      <c r="S659" s="241"/>
      <c r="T659" s="242"/>
      <c r="AT659" s="243" t="s">
        <v>211</v>
      </c>
      <c r="AU659" s="243" t="s">
        <v>84</v>
      </c>
      <c r="AV659" s="14" t="s">
        <v>84</v>
      </c>
      <c r="AW659" s="14" t="s">
        <v>31</v>
      </c>
      <c r="AX659" s="14" t="s">
        <v>75</v>
      </c>
      <c r="AY659" s="243" t="s">
        <v>203</v>
      </c>
    </row>
    <row r="660" spans="2:51" s="13" customFormat="1" ht="11.25">
      <c r="B660" s="222"/>
      <c r="C660" s="223"/>
      <c r="D660" s="224" t="s">
        <v>211</v>
      </c>
      <c r="E660" s="225" t="s">
        <v>1</v>
      </c>
      <c r="F660" s="226" t="s">
        <v>213</v>
      </c>
      <c r="G660" s="223"/>
      <c r="H660" s="225" t="s">
        <v>1</v>
      </c>
      <c r="I660" s="227"/>
      <c r="J660" s="223"/>
      <c r="K660" s="223"/>
      <c r="L660" s="228"/>
      <c r="M660" s="229"/>
      <c r="N660" s="230"/>
      <c r="O660" s="230"/>
      <c r="P660" s="230"/>
      <c r="Q660" s="230"/>
      <c r="R660" s="230"/>
      <c r="S660" s="230"/>
      <c r="T660" s="231"/>
      <c r="AT660" s="232" t="s">
        <v>211</v>
      </c>
      <c r="AU660" s="232" t="s">
        <v>84</v>
      </c>
      <c r="AV660" s="13" t="s">
        <v>82</v>
      </c>
      <c r="AW660" s="13" t="s">
        <v>31</v>
      </c>
      <c r="AX660" s="13" t="s">
        <v>75</v>
      </c>
      <c r="AY660" s="232" t="s">
        <v>203</v>
      </c>
    </row>
    <row r="661" spans="2:51" s="13" customFormat="1" ht="11.25">
      <c r="B661" s="222"/>
      <c r="C661" s="223"/>
      <c r="D661" s="224" t="s">
        <v>211</v>
      </c>
      <c r="E661" s="225" t="s">
        <v>1</v>
      </c>
      <c r="F661" s="226" t="s">
        <v>306</v>
      </c>
      <c r="G661" s="223"/>
      <c r="H661" s="225" t="s">
        <v>1</v>
      </c>
      <c r="I661" s="227"/>
      <c r="J661" s="223"/>
      <c r="K661" s="223"/>
      <c r="L661" s="228"/>
      <c r="M661" s="229"/>
      <c r="N661" s="230"/>
      <c r="O661" s="230"/>
      <c r="P661" s="230"/>
      <c r="Q661" s="230"/>
      <c r="R661" s="230"/>
      <c r="S661" s="230"/>
      <c r="T661" s="231"/>
      <c r="AT661" s="232" t="s">
        <v>211</v>
      </c>
      <c r="AU661" s="232" t="s">
        <v>84</v>
      </c>
      <c r="AV661" s="13" t="s">
        <v>82</v>
      </c>
      <c r="AW661" s="13" t="s">
        <v>31</v>
      </c>
      <c r="AX661" s="13" t="s">
        <v>75</v>
      </c>
      <c r="AY661" s="232" t="s">
        <v>203</v>
      </c>
    </row>
    <row r="662" spans="2:51" s="14" customFormat="1" ht="22.5">
      <c r="B662" s="233"/>
      <c r="C662" s="234"/>
      <c r="D662" s="224" t="s">
        <v>211</v>
      </c>
      <c r="E662" s="235" t="s">
        <v>1</v>
      </c>
      <c r="F662" s="236" t="s">
        <v>722</v>
      </c>
      <c r="G662" s="234"/>
      <c r="H662" s="237">
        <v>30.013000000000002</v>
      </c>
      <c r="I662" s="238"/>
      <c r="J662" s="234"/>
      <c r="K662" s="234"/>
      <c r="L662" s="239"/>
      <c r="M662" s="240"/>
      <c r="N662" s="241"/>
      <c r="O662" s="241"/>
      <c r="P662" s="241"/>
      <c r="Q662" s="241"/>
      <c r="R662" s="241"/>
      <c r="S662" s="241"/>
      <c r="T662" s="242"/>
      <c r="AT662" s="243" t="s">
        <v>211</v>
      </c>
      <c r="AU662" s="243" t="s">
        <v>84</v>
      </c>
      <c r="AV662" s="14" t="s">
        <v>84</v>
      </c>
      <c r="AW662" s="14" t="s">
        <v>31</v>
      </c>
      <c r="AX662" s="14" t="s">
        <v>75</v>
      </c>
      <c r="AY662" s="243" t="s">
        <v>203</v>
      </c>
    </row>
    <row r="663" spans="2:51" s="14" customFormat="1" ht="22.5">
      <c r="B663" s="233"/>
      <c r="C663" s="234"/>
      <c r="D663" s="224" t="s">
        <v>211</v>
      </c>
      <c r="E663" s="235" t="s">
        <v>1</v>
      </c>
      <c r="F663" s="236" t="s">
        <v>723</v>
      </c>
      <c r="G663" s="234"/>
      <c r="H663" s="237">
        <v>27.791</v>
      </c>
      <c r="I663" s="238"/>
      <c r="J663" s="234"/>
      <c r="K663" s="234"/>
      <c r="L663" s="239"/>
      <c r="M663" s="240"/>
      <c r="N663" s="241"/>
      <c r="O663" s="241"/>
      <c r="P663" s="241"/>
      <c r="Q663" s="241"/>
      <c r="R663" s="241"/>
      <c r="S663" s="241"/>
      <c r="T663" s="242"/>
      <c r="AT663" s="243" t="s">
        <v>211</v>
      </c>
      <c r="AU663" s="243" t="s">
        <v>84</v>
      </c>
      <c r="AV663" s="14" t="s">
        <v>84</v>
      </c>
      <c r="AW663" s="14" t="s">
        <v>31</v>
      </c>
      <c r="AX663" s="14" t="s">
        <v>75</v>
      </c>
      <c r="AY663" s="243" t="s">
        <v>203</v>
      </c>
    </row>
    <row r="664" spans="2:51" s="14" customFormat="1" ht="11.25">
      <c r="B664" s="233"/>
      <c r="C664" s="234"/>
      <c r="D664" s="224" t="s">
        <v>211</v>
      </c>
      <c r="E664" s="235" t="s">
        <v>1</v>
      </c>
      <c r="F664" s="236" t="s">
        <v>724</v>
      </c>
      <c r="G664" s="234"/>
      <c r="H664" s="237">
        <v>23.594999999999999</v>
      </c>
      <c r="I664" s="238"/>
      <c r="J664" s="234"/>
      <c r="K664" s="234"/>
      <c r="L664" s="239"/>
      <c r="M664" s="240"/>
      <c r="N664" s="241"/>
      <c r="O664" s="241"/>
      <c r="P664" s="241"/>
      <c r="Q664" s="241"/>
      <c r="R664" s="241"/>
      <c r="S664" s="241"/>
      <c r="T664" s="242"/>
      <c r="AT664" s="243" t="s">
        <v>211</v>
      </c>
      <c r="AU664" s="243" t="s">
        <v>84</v>
      </c>
      <c r="AV664" s="14" t="s">
        <v>84</v>
      </c>
      <c r="AW664" s="14" t="s">
        <v>31</v>
      </c>
      <c r="AX664" s="14" t="s">
        <v>75</v>
      </c>
      <c r="AY664" s="243" t="s">
        <v>203</v>
      </c>
    </row>
    <row r="665" spans="2:51" s="14" customFormat="1" ht="11.25">
      <c r="B665" s="233"/>
      <c r="C665" s="234"/>
      <c r="D665" s="224" t="s">
        <v>211</v>
      </c>
      <c r="E665" s="235" t="s">
        <v>1</v>
      </c>
      <c r="F665" s="236" t="s">
        <v>725</v>
      </c>
      <c r="G665" s="234"/>
      <c r="H665" s="237">
        <v>30.997</v>
      </c>
      <c r="I665" s="238"/>
      <c r="J665" s="234"/>
      <c r="K665" s="234"/>
      <c r="L665" s="239"/>
      <c r="M665" s="240"/>
      <c r="N665" s="241"/>
      <c r="O665" s="241"/>
      <c r="P665" s="241"/>
      <c r="Q665" s="241"/>
      <c r="R665" s="241"/>
      <c r="S665" s="241"/>
      <c r="T665" s="242"/>
      <c r="AT665" s="243" t="s">
        <v>211</v>
      </c>
      <c r="AU665" s="243" t="s">
        <v>84</v>
      </c>
      <c r="AV665" s="14" t="s">
        <v>84</v>
      </c>
      <c r="AW665" s="14" t="s">
        <v>31</v>
      </c>
      <c r="AX665" s="14" t="s">
        <v>75</v>
      </c>
      <c r="AY665" s="243" t="s">
        <v>203</v>
      </c>
    </row>
    <row r="666" spans="2:51" s="14" customFormat="1" ht="11.25">
      <c r="B666" s="233"/>
      <c r="C666" s="234"/>
      <c r="D666" s="224" t="s">
        <v>211</v>
      </c>
      <c r="E666" s="235" t="s">
        <v>1</v>
      </c>
      <c r="F666" s="236" t="s">
        <v>726</v>
      </c>
      <c r="G666" s="234"/>
      <c r="H666" s="237">
        <v>12.478</v>
      </c>
      <c r="I666" s="238"/>
      <c r="J666" s="234"/>
      <c r="K666" s="234"/>
      <c r="L666" s="239"/>
      <c r="M666" s="240"/>
      <c r="N666" s="241"/>
      <c r="O666" s="241"/>
      <c r="P666" s="241"/>
      <c r="Q666" s="241"/>
      <c r="R666" s="241"/>
      <c r="S666" s="241"/>
      <c r="T666" s="242"/>
      <c r="AT666" s="243" t="s">
        <v>211</v>
      </c>
      <c r="AU666" s="243" t="s">
        <v>84</v>
      </c>
      <c r="AV666" s="14" t="s">
        <v>84</v>
      </c>
      <c r="AW666" s="14" t="s">
        <v>31</v>
      </c>
      <c r="AX666" s="14" t="s">
        <v>75</v>
      </c>
      <c r="AY666" s="243" t="s">
        <v>203</v>
      </c>
    </row>
    <row r="667" spans="2:51" s="14" customFormat="1" ht="11.25">
      <c r="B667" s="233"/>
      <c r="C667" s="234"/>
      <c r="D667" s="224" t="s">
        <v>211</v>
      </c>
      <c r="E667" s="235" t="s">
        <v>1</v>
      </c>
      <c r="F667" s="236" t="s">
        <v>727</v>
      </c>
      <c r="G667" s="234"/>
      <c r="H667" s="237">
        <v>10.96</v>
      </c>
      <c r="I667" s="238"/>
      <c r="J667" s="234"/>
      <c r="K667" s="234"/>
      <c r="L667" s="239"/>
      <c r="M667" s="240"/>
      <c r="N667" s="241"/>
      <c r="O667" s="241"/>
      <c r="P667" s="241"/>
      <c r="Q667" s="241"/>
      <c r="R667" s="241"/>
      <c r="S667" s="241"/>
      <c r="T667" s="242"/>
      <c r="AT667" s="243" t="s">
        <v>211</v>
      </c>
      <c r="AU667" s="243" t="s">
        <v>84</v>
      </c>
      <c r="AV667" s="14" t="s">
        <v>84</v>
      </c>
      <c r="AW667" s="14" t="s">
        <v>31</v>
      </c>
      <c r="AX667" s="14" t="s">
        <v>75</v>
      </c>
      <c r="AY667" s="243" t="s">
        <v>203</v>
      </c>
    </row>
    <row r="668" spans="2:51" s="14" customFormat="1" ht="11.25">
      <c r="B668" s="233"/>
      <c r="C668" s="234"/>
      <c r="D668" s="224" t="s">
        <v>211</v>
      </c>
      <c r="E668" s="235" t="s">
        <v>1</v>
      </c>
      <c r="F668" s="236" t="s">
        <v>728</v>
      </c>
      <c r="G668" s="234"/>
      <c r="H668" s="237">
        <v>10.96</v>
      </c>
      <c r="I668" s="238"/>
      <c r="J668" s="234"/>
      <c r="K668" s="234"/>
      <c r="L668" s="239"/>
      <c r="M668" s="240"/>
      <c r="N668" s="241"/>
      <c r="O668" s="241"/>
      <c r="P668" s="241"/>
      <c r="Q668" s="241"/>
      <c r="R668" s="241"/>
      <c r="S668" s="241"/>
      <c r="T668" s="242"/>
      <c r="AT668" s="243" t="s">
        <v>211</v>
      </c>
      <c r="AU668" s="243" t="s">
        <v>84</v>
      </c>
      <c r="AV668" s="14" t="s">
        <v>84</v>
      </c>
      <c r="AW668" s="14" t="s">
        <v>31</v>
      </c>
      <c r="AX668" s="14" t="s">
        <v>75</v>
      </c>
      <c r="AY668" s="243" t="s">
        <v>203</v>
      </c>
    </row>
    <row r="669" spans="2:51" s="14" customFormat="1" ht="11.25">
      <c r="B669" s="233"/>
      <c r="C669" s="234"/>
      <c r="D669" s="224" t="s">
        <v>211</v>
      </c>
      <c r="E669" s="235" t="s">
        <v>1</v>
      </c>
      <c r="F669" s="236" t="s">
        <v>729</v>
      </c>
      <c r="G669" s="234"/>
      <c r="H669" s="237">
        <v>15.462999999999999</v>
      </c>
      <c r="I669" s="238"/>
      <c r="J669" s="234"/>
      <c r="K669" s="234"/>
      <c r="L669" s="239"/>
      <c r="M669" s="240"/>
      <c r="N669" s="241"/>
      <c r="O669" s="241"/>
      <c r="P669" s="241"/>
      <c r="Q669" s="241"/>
      <c r="R669" s="241"/>
      <c r="S669" s="241"/>
      <c r="T669" s="242"/>
      <c r="AT669" s="243" t="s">
        <v>211</v>
      </c>
      <c r="AU669" s="243" t="s">
        <v>84</v>
      </c>
      <c r="AV669" s="14" t="s">
        <v>84</v>
      </c>
      <c r="AW669" s="14" t="s">
        <v>31</v>
      </c>
      <c r="AX669" s="14" t="s">
        <v>75</v>
      </c>
      <c r="AY669" s="243" t="s">
        <v>203</v>
      </c>
    </row>
    <row r="670" spans="2:51" s="14" customFormat="1" ht="11.25">
      <c r="B670" s="233"/>
      <c r="C670" s="234"/>
      <c r="D670" s="224" t="s">
        <v>211</v>
      </c>
      <c r="E670" s="235" t="s">
        <v>1</v>
      </c>
      <c r="F670" s="236" t="s">
        <v>730</v>
      </c>
      <c r="G670" s="234"/>
      <c r="H670" s="237">
        <v>21.524999999999999</v>
      </c>
      <c r="I670" s="238"/>
      <c r="J670" s="234"/>
      <c r="K670" s="234"/>
      <c r="L670" s="239"/>
      <c r="M670" s="240"/>
      <c r="N670" s="241"/>
      <c r="O670" s="241"/>
      <c r="P670" s="241"/>
      <c r="Q670" s="241"/>
      <c r="R670" s="241"/>
      <c r="S670" s="241"/>
      <c r="T670" s="242"/>
      <c r="AT670" s="243" t="s">
        <v>211</v>
      </c>
      <c r="AU670" s="243" t="s">
        <v>84</v>
      </c>
      <c r="AV670" s="14" t="s">
        <v>84</v>
      </c>
      <c r="AW670" s="14" t="s">
        <v>31</v>
      </c>
      <c r="AX670" s="14" t="s">
        <v>75</v>
      </c>
      <c r="AY670" s="243" t="s">
        <v>203</v>
      </c>
    </row>
    <row r="671" spans="2:51" s="14" customFormat="1" ht="11.25">
      <c r="B671" s="233"/>
      <c r="C671" s="234"/>
      <c r="D671" s="224" t="s">
        <v>211</v>
      </c>
      <c r="E671" s="235" t="s">
        <v>1</v>
      </c>
      <c r="F671" s="236" t="s">
        <v>731</v>
      </c>
      <c r="G671" s="234"/>
      <c r="H671" s="237">
        <v>14.333</v>
      </c>
      <c r="I671" s="238"/>
      <c r="J671" s="234"/>
      <c r="K671" s="234"/>
      <c r="L671" s="239"/>
      <c r="M671" s="240"/>
      <c r="N671" s="241"/>
      <c r="O671" s="241"/>
      <c r="P671" s="241"/>
      <c r="Q671" s="241"/>
      <c r="R671" s="241"/>
      <c r="S671" s="241"/>
      <c r="T671" s="242"/>
      <c r="AT671" s="243" t="s">
        <v>211</v>
      </c>
      <c r="AU671" s="243" t="s">
        <v>84</v>
      </c>
      <c r="AV671" s="14" t="s">
        <v>84</v>
      </c>
      <c r="AW671" s="14" t="s">
        <v>31</v>
      </c>
      <c r="AX671" s="14" t="s">
        <v>75</v>
      </c>
      <c r="AY671" s="243" t="s">
        <v>203</v>
      </c>
    </row>
    <row r="672" spans="2:51" s="14" customFormat="1" ht="11.25">
      <c r="B672" s="233"/>
      <c r="C672" s="234"/>
      <c r="D672" s="224" t="s">
        <v>211</v>
      </c>
      <c r="E672" s="235" t="s">
        <v>1</v>
      </c>
      <c r="F672" s="236" t="s">
        <v>732</v>
      </c>
      <c r="G672" s="234"/>
      <c r="H672" s="237">
        <v>10.96</v>
      </c>
      <c r="I672" s="238"/>
      <c r="J672" s="234"/>
      <c r="K672" s="234"/>
      <c r="L672" s="239"/>
      <c r="M672" s="240"/>
      <c r="N672" s="241"/>
      <c r="O672" s="241"/>
      <c r="P672" s="241"/>
      <c r="Q672" s="241"/>
      <c r="R672" s="241"/>
      <c r="S672" s="241"/>
      <c r="T672" s="242"/>
      <c r="AT672" s="243" t="s">
        <v>211</v>
      </c>
      <c r="AU672" s="243" t="s">
        <v>84</v>
      </c>
      <c r="AV672" s="14" t="s">
        <v>84</v>
      </c>
      <c r="AW672" s="14" t="s">
        <v>31</v>
      </c>
      <c r="AX672" s="14" t="s">
        <v>75</v>
      </c>
      <c r="AY672" s="243" t="s">
        <v>203</v>
      </c>
    </row>
    <row r="673" spans="2:51" s="14" customFormat="1" ht="11.25">
      <c r="B673" s="233"/>
      <c r="C673" s="234"/>
      <c r="D673" s="224" t="s">
        <v>211</v>
      </c>
      <c r="E673" s="235" t="s">
        <v>1</v>
      </c>
      <c r="F673" s="236" t="s">
        <v>733</v>
      </c>
      <c r="G673" s="234"/>
      <c r="H673" s="237">
        <v>10.96</v>
      </c>
      <c r="I673" s="238"/>
      <c r="J673" s="234"/>
      <c r="K673" s="234"/>
      <c r="L673" s="239"/>
      <c r="M673" s="240"/>
      <c r="N673" s="241"/>
      <c r="O673" s="241"/>
      <c r="P673" s="241"/>
      <c r="Q673" s="241"/>
      <c r="R673" s="241"/>
      <c r="S673" s="241"/>
      <c r="T673" s="242"/>
      <c r="AT673" s="243" t="s">
        <v>211</v>
      </c>
      <c r="AU673" s="243" t="s">
        <v>84</v>
      </c>
      <c r="AV673" s="14" t="s">
        <v>84</v>
      </c>
      <c r="AW673" s="14" t="s">
        <v>31</v>
      </c>
      <c r="AX673" s="14" t="s">
        <v>75</v>
      </c>
      <c r="AY673" s="243" t="s">
        <v>203</v>
      </c>
    </row>
    <row r="674" spans="2:51" s="14" customFormat="1" ht="11.25">
      <c r="B674" s="233"/>
      <c r="C674" s="234"/>
      <c r="D674" s="224" t="s">
        <v>211</v>
      </c>
      <c r="E674" s="235" t="s">
        <v>1</v>
      </c>
      <c r="F674" s="236" t="s">
        <v>734</v>
      </c>
      <c r="G674" s="234"/>
      <c r="H674" s="237">
        <v>21.524999999999999</v>
      </c>
      <c r="I674" s="238"/>
      <c r="J674" s="234"/>
      <c r="K674" s="234"/>
      <c r="L674" s="239"/>
      <c r="M674" s="240"/>
      <c r="N674" s="241"/>
      <c r="O674" s="241"/>
      <c r="P674" s="241"/>
      <c r="Q674" s="241"/>
      <c r="R674" s="241"/>
      <c r="S674" s="241"/>
      <c r="T674" s="242"/>
      <c r="AT674" s="243" t="s">
        <v>211</v>
      </c>
      <c r="AU674" s="243" t="s">
        <v>84</v>
      </c>
      <c r="AV674" s="14" t="s">
        <v>84</v>
      </c>
      <c r="AW674" s="14" t="s">
        <v>31</v>
      </c>
      <c r="AX674" s="14" t="s">
        <v>75</v>
      </c>
      <c r="AY674" s="243" t="s">
        <v>203</v>
      </c>
    </row>
    <row r="675" spans="2:51" s="14" customFormat="1" ht="11.25">
      <c r="B675" s="233"/>
      <c r="C675" s="234"/>
      <c r="D675" s="224" t="s">
        <v>211</v>
      </c>
      <c r="E675" s="235" t="s">
        <v>1</v>
      </c>
      <c r="F675" s="236" t="s">
        <v>735</v>
      </c>
      <c r="G675" s="234"/>
      <c r="H675" s="237">
        <v>14.214</v>
      </c>
      <c r="I675" s="238"/>
      <c r="J675" s="234"/>
      <c r="K675" s="234"/>
      <c r="L675" s="239"/>
      <c r="M675" s="240"/>
      <c r="N675" s="241"/>
      <c r="O675" s="241"/>
      <c r="P675" s="241"/>
      <c r="Q675" s="241"/>
      <c r="R675" s="241"/>
      <c r="S675" s="241"/>
      <c r="T675" s="242"/>
      <c r="AT675" s="243" t="s">
        <v>211</v>
      </c>
      <c r="AU675" s="243" t="s">
        <v>84</v>
      </c>
      <c r="AV675" s="14" t="s">
        <v>84</v>
      </c>
      <c r="AW675" s="14" t="s">
        <v>31</v>
      </c>
      <c r="AX675" s="14" t="s">
        <v>75</v>
      </c>
      <c r="AY675" s="243" t="s">
        <v>203</v>
      </c>
    </row>
    <row r="676" spans="2:51" s="14" customFormat="1" ht="11.25">
      <c r="B676" s="233"/>
      <c r="C676" s="234"/>
      <c r="D676" s="224" t="s">
        <v>211</v>
      </c>
      <c r="E676" s="235" t="s">
        <v>1</v>
      </c>
      <c r="F676" s="236" t="s">
        <v>736</v>
      </c>
      <c r="G676" s="234"/>
      <c r="H676" s="237">
        <v>14.214</v>
      </c>
      <c r="I676" s="238"/>
      <c r="J676" s="234"/>
      <c r="K676" s="234"/>
      <c r="L676" s="239"/>
      <c r="M676" s="240"/>
      <c r="N676" s="241"/>
      <c r="O676" s="241"/>
      <c r="P676" s="241"/>
      <c r="Q676" s="241"/>
      <c r="R676" s="241"/>
      <c r="S676" s="241"/>
      <c r="T676" s="242"/>
      <c r="AT676" s="243" t="s">
        <v>211</v>
      </c>
      <c r="AU676" s="243" t="s">
        <v>84</v>
      </c>
      <c r="AV676" s="14" t="s">
        <v>84</v>
      </c>
      <c r="AW676" s="14" t="s">
        <v>31</v>
      </c>
      <c r="AX676" s="14" t="s">
        <v>75</v>
      </c>
      <c r="AY676" s="243" t="s">
        <v>203</v>
      </c>
    </row>
    <row r="677" spans="2:51" s="14" customFormat="1" ht="11.25">
      <c r="B677" s="233"/>
      <c r="C677" s="234"/>
      <c r="D677" s="224" t="s">
        <v>211</v>
      </c>
      <c r="E677" s="235" t="s">
        <v>1</v>
      </c>
      <c r="F677" s="236" t="s">
        <v>533</v>
      </c>
      <c r="G677" s="234"/>
      <c r="H677" s="237">
        <v>22.914000000000001</v>
      </c>
      <c r="I677" s="238"/>
      <c r="J677" s="234"/>
      <c r="K677" s="234"/>
      <c r="L677" s="239"/>
      <c r="M677" s="240"/>
      <c r="N677" s="241"/>
      <c r="O677" s="241"/>
      <c r="P677" s="241"/>
      <c r="Q677" s="241"/>
      <c r="R677" s="241"/>
      <c r="S677" s="241"/>
      <c r="T677" s="242"/>
      <c r="AT677" s="243" t="s">
        <v>211</v>
      </c>
      <c r="AU677" s="243" t="s">
        <v>84</v>
      </c>
      <c r="AV677" s="14" t="s">
        <v>84</v>
      </c>
      <c r="AW677" s="14" t="s">
        <v>31</v>
      </c>
      <c r="AX677" s="14" t="s">
        <v>75</v>
      </c>
      <c r="AY677" s="243" t="s">
        <v>203</v>
      </c>
    </row>
    <row r="678" spans="2:51" s="14" customFormat="1" ht="11.25">
      <c r="B678" s="233"/>
      <c r="C678" s="234"/>
      <c r="D678" s="224" t="s">
        <v>211</v>
      </c>
      <c r="E678" s="235" t="s">
        <v>1</v>
      </c>
      <c r="F678" s="236" t="s">
        <v>737</v>
      </c>
      <c r="G678" s="234"/>
      <c r="H678" s="237">
        <v>3.3730000000000002</v>
      </c>
      <c r="I678" s="238"/>
      <c r="J678" s="234"/>
      <c r="K678" s="234"/>
      <c r="L678" s="239"/>
      <c r="M678" s="240"/>
      <c r="N678" s="241"/>
      <c r="O678" s="241"/>
      <c r="P678" s="241"/>
      <c r="Q678" s="241"/>
      <c r="R678" s="241"/>
      <c r="S678" s="241"/>
      <c r="T678" s="242"/>
      <c r="AT678" s="243" t="s">
        <v>211</v>
      </c>
      <c r="AU678" s="243" t="s">
        <v>84</v>
      </c>
      <c r="AV678" s="14" t="s">
        <v>84</v>
      </c>
      <c r="AW678" s="14" t="s">
        <v>31</v>
      </c>
      <c r="AX678" s="14" t="s">
        <v>75</v>
      </c>
      <c r="AY678" s="243" t="s">
        <v>203</v>
      </c>
    </row>
    <row r="679" spans="2:51" s="14" customFormat="1" ht="11.25">
      <c r="B679" s="233"/>
      <c r="C679" s="234"/>
      <c r="D679" s="224" t="s">
        <v>211</v>
      </c>
      <c r="E679" s="235" t="s">
        <v>1</v>
      </c>
      <c r="F679" s="236" t="s">
        <v>738</v>
      </c>
      <c r="G679" s="234"/>
      <c r="H679" s="237">
        <v>12.646000000000001</v>
      </c>
      <c r="I679" s="238"/>
      <c r="J679" s="234"/>
      <c r="K679" s="234"/>
      <c r="L679" s="239"/>
      <c r="M679" s="240"/>
      <c r="N679" s="241"/>
      <c r="O679" s="241"/>
      <c r="P679" s="241"/>
      <c r="Q679" s="241"/>
      <c r="R679" s="241"/>
      <c r="S679" s="241"/>
      <c r="T679" s="242"/>
      <c r="AT679" s="243" t="s">
        <v>211</v>
      </c>
      <c r="AU679" s="243" t="s">
        <v>84</v>
      </c>
      <c r="AV679" s="14" t="s">
        <v>84</v>
      </c>
      <c r="AW679" s="14" t="s">
        <v>31</v>
      </c>
      <c r="AX679" s="14" t="s">
        <v>75</v>
      </c>
      <c r="AY679" s="243" t="s">
        <v>203</v>
      </c>
    </row>
    <row r="680" spans="2:51" s="14" customFormat="1" ht="22.5">
      <c r="B680" s="233"/>
      <c r="C680" s="234"/>
      <c r="D680" s="224" t="s">
        <v>211</v>
      </c>
      <c r="E680" s="235" t="s">
        <v>1</v>
      </c>
      <c r="F680" s="236" t="s">
        <v>739</v>
      </c>
      <c r="G680" s="234"/>
      <c r="H680" s="237">
        <v>52.914999999999999</v>
      </c>
      <c r="I680" s="238"/>
      <c r="J680" s="234"/>
      <c r="K680" s="234"/>
      <c r="L680" s="239"/>
      <c r="M680" s="240"/>
      <c r="N680" s="241"/>
      <c r="O680" s="241"/>
      <c r="P680" s="241"/>
      <c r="Q680" s="241"/>
      <c r="R680" s="241"/>
      <c r="S680" s="241"/>
      <c r="T680" s="242"/>
      <c r="AT680" s="243" t="s">
        <v>211</v>
      </c>
      <c r="AU680" s="243" t="s">
        <v>84</v>
      </c>
      <c r="AV680" s="14" t="s">
        <v>84</v>
      </c>
      <c r="AW680" s="14" t="s">
        <v>31</v>
      </c>
      <c r="AX680" s="14" t="s">
        <v>75</v>
      </c>
      <c r="AY680" s="243" t="s">
        <v>203</v>
      </c>
    </row>
    <row r="681" spans="2:51" s="14" customFormat="1" ht="11.25">
      <c r="B681" s="233"/>
      <c r="C681" s="234"/>
      <c r="D681" s="224" t="s">
        <v>211</v>
      </c>
      <c r="E681" s="235" t="s">
        <v>1</v>
      </c>
      <c r="F681" s="236" t="s">
        <v>740</v>
      </c>
      <c r="G681" s="234"/>
      <c r="H681" s="237">
        <v>6.7190000000000003</v>
      </c>
      <c r="I681" s="238"/>
      <c r="J681" s="234"/>
      <c r="K681" s="234"/>
      <c r="L681" s="239"/>
      <c r="M681" s="240"/>
      <c r="N681" s="241"/>
      <c r="O681" s="241"/>
      <c r="P681" s="241"/>
      <c r="Q681" s="241"/>
      <c r="R681" s="241"/>
      <c r="S681" s="241"/>
      <c r="T681" s="242"/>
      <c r="AT681" s="243" t="s">
        <v>211</v>
      </c>
      <c r="AU681" s="243" t="s">
        <v>84</v>
      </c>
      <c r="AV681" s="14" t="s">
        <v>84</v>
      </c>
      <c r="AW681" s="14" t="s">
        <v>31</v>
      </c>
      <c r="AX681" s="14" t="s">
        <v>75</v>
      </c>
      <c r="AY681" s="243" t="s">
        <v>203</v>
      </c>
    </row>
    <row r="682" spans="2:51" s="14" customFormat="1" ht="11.25">
      <c r="B682" s="233"/>
      <c r="C682" s="234"/>
      <c r="D682" s="224" t="s">
        <v>211</v>
      </c>
      <c r="E682" s="235" t="s">
        <v>1</v>
      </c>
      <c r="F682" s="236" t="s">
        <v>741</v>
      </c>
      <c r="G682" s="234"/>
      <c r="H682" s="237">
        <v>10.96</v>
      </c>
      <c r="I682" s="238"/>
      <c r="J682" s="234"/>
      <c r="K682" s="234"/>
      <c r="L682" s="239"/>
      <c r="M682" s="240"/>
      <c r="N682" s="241"/>
      <c r="O682" s="241"/>
      <c r="P682" s="241"/>
      <c r="Q682" s="241"/>
      <c r="R682" s="241"/>
      <c r="S682" s="241"/>
      <c r="T682" s="242"/>
      <c r="AT682" s="243" t="s">
        <v>211</v>
      </c>
      <c r="AU682" s="243" t="s">
        <v>84</v>
      </c>
      <c r="AV682" s="14" t="s">
        <v>84</v>
      </c>
      <c r="AW682" s="14" t="s">
        <v>31</v>
      </c>
      <c r="AX682" s="14" t="s">
        <v>75</v>
      </c>
      <c r="AY682" s="243" t="s">
        <v>203</v>
      </c>
    </row>
    <row r="683" spans="2:51" s="14" customFormat="1" ht="11.25">
      <c r="B683" s="233"/>
      <c r="C683" s="234"/>
      <c r="D683" s="224" t="s">
        <v>211</v>
      </c>
      <c r="E683" s="235" t="s">
        <v>1</v>
      </c>
      <c r="F683" s="236" t="s">
        <v>742</v>
      </c>
      <c r="G683" s="234"/>
      <c r="H683" s="237">
        <v>10.96</v>
      </c>
      <c r="I683" s="238"/>
      <c r="J683" s="234"/>
      <c r="K683" s="234"/>
      <c r="L683" s="239"/>
      <c r="M683" s="240"/>
      <c r="N683" s="241"/>
      <c r="O683" s="241"/>
      <c r="P683" s="241"/>
      <c r="Q683" s="241"/>
      <c r="R683" s="241"/>
      <c r="S683" s="241"/>
      <c r="T683" s="242"/>
      <c r="AT683" s="243" t="s">
        <v>211</v>
      </c>
      <c r="AU683" s="243" t="s">
        <v>84</v>
      </c>
      <c r="AV683" s="14" t="s">
        <v>84</v>
      </c>
      <c r="AW683" s="14" t="s">
        <v>31</v>
      </c>
      <c r="AX683" s="14" t="s">
        <v>75</v>
      </c>
      <c r="AY683" s="243" t="s">
        <v>203</v>
      </c>
    </row>
    <row r="684" spans="2:51" s="14" customFormat="1" ht="11.25">
      <c r="B684" s="233"/>
      <c r="C684" s="234"/>
      <c r="D684" s="224" t="s">
        <v>211</v>
      </c>
      <c r="E684" s="235" t="s">
        <v>1</v>
      </c>
      <c r="F684" s="236" t="s">
        <v>743</v>
      </c>
      <c r="G684" s="234"/>
      <c r="H684" s="237">
        <v>12.500999999999999</v>
      </c>
      <c r="I684" s="238"/>
      <c r="J684" s="234"/>
      <c r="K684" s="234"/>
      <c r="L684" s="239"/>
      <c r="M684" s="240"/>
      <c r="N684" s="241"/>
      <c r="O684" s="241"/>
      <c r="P684" s="241"/>
      <c r="Q684" s="241"/>
      <c r="R684" s="241"/>
      <c r="S684" s="241"/>
      <c r="T684" s="242"/>
      <c r="AT684" s="243" t="s">
        <v>211</v>
      </c>
      <c r="AU684" s="243" t="s">
        <v>84</v>
      </c>
      <c r="AV684" s="14" t="s">
        <v>84</v>
      </c>
      <c r="AW684" s="14" t="s">
        <v>31</v>
      </c>
      <c r="AX684" s="14" t="s">
        <v>75</v>
      </c>
      <c r="AY684" s="243" t="s">
        <v>203</v>
      </c>
    </row>
    <row r="685" spans="2:51" s="14" customFormat="1" ht="11.25">
      <c r="B685" s="233"/>
      <c r="C685" s="234"/>
      <c r="D685" s="224" t="s">
        <v>211</v>
      </c>
      <c r="E685" s="235" t="s">
        <v>1</v>
      </c>
      <c r="F685" s="236" t="s">
        <v>744</v>
      </c>
      <c r="G685" s="234"/>
      <c r="H685" s="237">
        <v>13.186</v>
      </c>
      <c r="I685" s="238"/>
      <c r="J685" s="234"/>
      <c r="K685" s="234"/>
      <c r="L685" s="239"/>
      <c r="M685" s="240"/>
      <c r="N685" s="241"/>
      <c r="O685" s="241"/>
      <c r="P685" s="241"/>
      <c r="Q685" s="241"/>
      <c r="R685" s="241"/>
      <c r="S685" s="241"/>
      <c r="T685" s="242"/>
      <c r="AT685" s="243" t="s">
        <v>211</v>
      </c>
      <c r="AU685" s="243" t="s">
        <v>84</v>
      </c>
      <c r="AV685" s="14" t="s">
        <v>84</v>
      </c>
      <c r="AW685" s="14" t="s">
        <v>31</v>
      </c>
      <c r="AX685" s="14" t="s">
        <v>75</v>
      </c>
      <c r="AY685" s="243" t="s">
        <v>203</v>
      </c>
    </row>
    <row r="686" spans="2:51" s="14" customFormat="1" ht="11.25">
      <c r="B686" s="233"/>
      <c r="C686" s="234"/>
      <c r="D686" s="224" t="s">
        <v>211</v>
      </c>
      <c r="E686" s="235" t="s">
        <v>1</v>
      </c>
      <c r="F686" s="236" t="s">
        <v>745</v>
      </c>
      <c r="G686" s="234"/>
      <c r="H686" s="237">
        <v>35.661000000000001</v>
      </c>
      <c r="I686" s="238"/>
      <c r="J686" s="234"/>
      <c r="K686" s="234"/>
      <c r="L686" s="239"/>
      <c r="M686" s="240"/>
      <c r="N686" s="241"/>
      <c r="O686" s="241"/>
      <c r="P686" s="241"/>
      <c r="Q686" s="241"/>
      <c r="R686" s="241"/>
      <c r="S686" s="241"/>
      <c r="T686" s="242"/>
      <c r="AT686" s="243" t="s">
        <v>211</v>
      </c>
      <c r="AU686" s="243" t="s">
        <v>84</v>
      </c>
      <c r="AV686" s="14" t="s">
        <v>84</v>
      </c>
      <c r="AW686" s="14" t="s">
        <v>31</v>
      </c>
      <c r="AX686" s="14" t="s">
        <v>75</v>
      </c>
      <c r="AY686" s="243" t="s">
        <v>203</v>
      </c>
    </row>
    <row r="687" spans="2:51" s="14" customFormat="1" ht="11.25">
      <c r="B687" s="233"/>
      <c r="C687" s="234"/>
      <c r="D687" s="224" t="s">
        <v>211</v>
      </c>
      <c r="E687" s="235" t="s">
        <v>1</v>
      </c>
      <c r="F687" s="236" t="s">
        <v>746</v>
      </c>
      <c r="G687" s="234"/>
      <c r="H687" s="237">
        <v>26.55</v>
      </c>
      <c r="I687" s="238"/>
      <c r="J687" s="234"/>
      <c r="K687" s="234"/>
      <c r="L687" s="239"/>
      <c r="M687" s="240"/>
      <c r="N687" s="241"/>
      <c r="O687" s="241"/>
      <c r="P687" s="241"/>
      <c r="Q687" s="241"/>
      <c r="R687" s="241"/>
      <c r="S687" s="241"/>
      <c r="T687" s="242"/>
      <c r="AT687" s="243" t="s">
        <v>211</v>
      </c>
      <c r="AU687" s="243" t="s">
        <v>84</v>
      </c>
      <c r="AV687" s="14" t="s">
        <v>84</v>
      </c>
      <c r="AW687" s="14" t="s">
        <v>31</v>
      </c>
      <c r="AX687" s="14" t="s">
        <v>75</v>
      </c>
      <c r="AY687" s="243" t="s">
        <v>203</v>
      </c>
    </row>
    <row r="688" spans="2:51" s="14" customFormat="1" ht="11.25">
      <c r="B688" s="233"/>
      <c r="C688" s="234"/>
      <c r="D688" s="224" t="s">
        <v>211</v>
      </c>
      <c r="E688" s="235" t="s">
        <v>1</v>
      </c>
      <c r="F688" s="236" t="s">
        <v>747</v>
      </c>
      <c r="G688" s="234"/>
      <c r="H688" s="237">
        <v>43.670999999999999</v>
      </c>
      <c r="I688" s="238"/>
      <c r="J688" s="234"/>
      <c r="K688" s="234"/>
      <c r="L688" s="239"/>
      <c r="M688" s="240"/>
      <c r="N688" s="241"/>
      <c r="O688" s="241"/>
      <c r="P688" s="241"/>
      <c r="Q688" s="241"/>
      <c r="R688" s="241"/>
      <c r="S688" s="241"/>
      <c r="T688" s="242"/>
      <c r="AT688" s="243" t="s">
        <v>211</v>
      </c>
      <c r="AU688" s="243" t="s">
        <v>84</v>
      </c>
      <c r="AV688" s="14" t="s">
        <v>84</v>
      </c>
      <c r="AW688" s="14" t="s">
        <v>31</v>
      </c>
      <c r="AX688" s="14" t="s">
        <v>75</v>
      </c>
      <c r="AY688" s="243" t="s">
        <v>203</v>
      </c>
    </row>
    <row r="689" spans="2:51" s="14" customFormat="1" ht="11.25">
      <c r="B689" s="233"/>
      <c r="C689" s="234"/>
      <c r="D689" s="224" t="s">
        <v>211</v>
      </c>
      <c r="E689" s="235" t="s">
        <v>1</v>
      </c>
      <c r="F689" s="236" t="s">
        <v>748</v>
      </c>
      <c r="G689" s="234"/>
      <c r="H689" s="237">
        <v>3.9649999999999999</v>
      </c>
      <c r="I689" s="238"/>
      <c r="J689" s="234"/>
      <c r="K689" s="234"/>
      <c r="L689" s="239"/>
      <c r="M689" s="240"/>
      <c r="N689" s="241"/>
      <c r="O689" s="241"/>
      <c r="P689" s="241"/>
      <c r="Q689" s="241"/>
      <c r="R689" s="241"/>
      <c r="S689" s="241"/>
      <c r="T689" s="242"/>
      <c r="AT689" s="243" t="s">
        <v>211</v>
      </c>
      <c r="AU689" s="243" t="s">
        <v>84</v>
      </c>
      <c r="AV689" s="14" t="s">
        <v>84</v>
      </c>
      <c r="AW689" s="14" t="s">
        <v>31</v>
      </c>
      <c r="AX689" s="14" t="s">
        <v>75</v>
      </c>
      <c r="AY689" s="243" t="s">
        <v>203</v>
      </c>
    </row>
    <row r="690" spans="2:51" s="14" customFormat="1" ht="11.25">
      <c r="B690" s="233"/>
      <c r="C690" s="234"/>
      <c r="D690" s="224" t="s">
        <v>211</v>
      </c>
      <c r="E690" s="235" t="s">
        <v>1</v>
      </c>
      <c r="F690" s="236" t="s">
        <v>749</v>
      </c>
      <c r="G690" s="234"/>
      <c r="H690" s="237">
        <v>10.961</v>
      </c>
      <c r="I690" s="238"/>
      <c r="J690" s="234"/>
      <c r="K690" s="234"/>
      <c r="L690" s="239"/>
      <c r="M690" s="240"/>
      <c r="N690" s="241"/>
      <c r="O690" s="241"/>
      <c r="P690" s="241"/>
      <c r="Q690" s="241"/>
      <c r="R690" s="241"/>
      <c r="S690" s="241"/>
      <c r="T690" s="242"/>
      <c r="AT690" s="243" t="s">
        <v>211</v>
      </c>
      <c r="AU690" s="243" t="s">
        <v>84</v>
      </c>
      <c r="AV690" s="14" t="s">
        <v>84</v>
      </c>
      <c r="AW690" s="14" t="s">
        <v>31</v>
      </c>
      <c r="AX690" s="14" t="s">
        <v>75</v>
      </c>
      <c r="AY690" s="243" t="s">
        <v>203</v>
      </c>
    </row>
    <row r="691" spans="2:51" s="14" customFormat="1" ht="11.25">
      <c r="B691" s="233"/>
      <c r="C691" s="234"/>
      <c r="D691" s="224" t="s">
        <v>211</v>
      </c>
      <c r="E691" s="235" t="s">
        <v>1</v>
      </c>
      <c r="F691" s="236" t="s">
        <v>750</v>
      </c>
      <c r="G691" s="234"/>
      <c r="H691" s="237">
        <v>11.234</v>
      </c>
      <c r="I691" s="238"/>
      <c r="J691" s="234"/>
      <c r="K691" s="234"/>
      <c r="L691" s="239"/>
      <c r="M691" s="240"/>
      <c r="N691" s="241"/>
      <c r="O691" s="241"/>
      <c r="P691" s="241"/>
      <c r="Q691" s="241"/>
      <c r="R691" s="241"/>
      <c r="S691" s="241"/>
      <c r="T691" s="242"/>
      <c r="AT691" s="243" t="s">
        <v>211</v>
      </c>
      <c r="AU691" s="243" t="s">
        <v>84</v>
      </c>
      <c r="AV691" s="14" t="s">
        <v>84</v>
      </c>
      <c r="AW691" s="14" t="s">
        <v>31</v>
      </c>
      <c r="AX691" s="14" t="s">
        <v>75</v>
      </c>
      <c r="AY691" s="243" t="s">
        <v>203</v>
      </c>
    </row>
    <row r="692" spans="2:51" s="14" customFormat="1" ht="11.25">
      <c r="B692" s="233"/>
      <c r="C692" s="234"/>
      <c r="D692" s="224" t="s">
        <v>211</v>
      </c>
      <c r="E692" s="235" t="s">
        <v>1</v>
      </c>
      <c r="F692" s="236" t="s">
        <v>751</v>
      </c>
      <c r="G692" s="234"/>
      <c r="H692" s="237">
        <v>9.0289999999999999</v>
      </c>
      <c r="I692" s="238"/>
      <c r="J692" s="234"/>
      <c r="K692" s="234"/>
      <c r="L692" s="239"/>
      <c r="M692" s="240"/>
      <c r="N692" s="241"/>
      <c r="O692" s="241"/>
      <c r="P692" s="241"/>
      <c r="Q692" s="241"/>
      <c r="R692" s="241"/>
      <c r="S692" s="241"/>
      <c r="T692" s="242"/>
      <c r="AT692" s="243" t="s">
        <v>211</v>
      </c>
      <c r="AU692" s="243" t="s">
        <v>84</v>
      </c>
      <c r="AV692" s="14" t="s">
        <v>84</v>
      </c>
      <c r="AW692" s="14" t="s">
        <v>31</v>
      </c>
      <c r="AX692" s="14" t="s">
        <v>75</v>
      </c>
      <c r="AY692" s="243" t="s">
        <v>203</v>
      </c>
    </row>
    <row r="693" spans="2:51" s="14" customFormat="1" ht="11.25">
      <c r="B693" s="233"/>
      <c r="C693" s="234"/>
      <c r="D693" s="224" t="s">
        <v>211</v>
      </c>
      <c r="E693" s="235" t="s">
        <v>1</v>
      </c>
      <c r="F693" s="236" t="s">
        <v>752</v>
      </c>
      <c r="G693" s="234"/>
      <c r="H693" s="237">
        <v>10.378</v>
      </c>
      <c r="I693" s="238"/>
      <c r="J693" s="234"/>
      <c r="K693" s="234"/>
      <c r="L693" s="239"/>
      <c r="M693" s="240"/>
      <c r="N693" s="241"/>
      <c r="O693" s="241"/>
      <c r="P693" s="241"/>
      <c r="Q693" s="241"/>
      <c r="R693" s="241"/>
      <c r="S693" s="241"/>
      <c r="T693" s="242"/>
      <c r="AT693" s="243" t="s">
        <v>211</v>
      </c>
      <c r="AU693" s="243" t="s">
        <v>84</v>
      </c>
      <c r="AV693" s="14" t="s">
        <v>84</v>
      </c>
      <c r="AW693" s="14" t="s">
        <v>31</v>
      </c>
      <c r="AX693" s="14" t="s">
        <v>75</v>
      </c>
      <c r="AY693" s="243" t="s">
        <v>203</v>
      </c>
    </row>
    <row r="694" spans="2:51" s="14" customFormat="1" ht="11.25">
      <c r="B694" s="233"/>
      <c r="C694" s="234"/>
      <c r="D694" s="224" t="s">
        <v>211</v>
      </c>
      <c r="E694" s="235" t="s">
        <v>1</v>
      </c>
      <c r="F694" s="236" t="s">
        <v>753</v>
      </c>
      <c r="G694" s="234"/>
      <c r="H694" s="237">
        <v>5.4340000000000002</v>
      </c>
      <c r="I694" s="238"/>
      <c r="J694" s="234"/>
      <c r="K694" s="234"/>
      <c r="L694" s="239"/>
      <c r="M694" s="240"/>
      <c r="N694" s="241"/>
      <c r="O694" s="241"/>
      <c r="P694" s="241"/>
      <c r="Q694" s="241"/>
      <c r="R694" s="241"/>
      <c r="S694" s="241"/>
      <c r="T694" s="242"/>
      <c r="AT694" s="243" t="s">
        <v>211</v>
      </c>
      <c r="AU694" s="243" t="s">
        <v>84</v>
      </c>
      <c r="AV694" s="14" t="s">
        <v>84</v>
      </c>
      <c r="AW694" s="14" t="s">
        <v>31</v>
      </c>
      <c r="AX694" s="14" t="s">
        <v>75</v>
      </c>
      <c r="AY694" s="243" t="s">
        <v>203</v>
      </c>
    </row>
    <row r="695" spans="2:51" s="14" customFormat="1" ht="11.25">
      <c r="B695" s="233"/>
      <c r="C695" s="234"/>
      <c r="D695" s="224" t="s">
        <v>211</v>
      </c>
      <c r="E695" s="235" t="s">
        <v>1</v>
      </c>
      <c r="F695" s="236" t="s">
        <v>754</v>
      </c>
      <c r="G695" s="234"/>
      <c r="H695" s="237">
        <v>15.755000000000001</v>
      </c>
      <c r="I695" s="238"/>
      <c r="J695" s="234"/>
      <c r="K695" s="234"/>
      <c r="L695" s="239"/>
      <c r="M695" s="240"/>
      <c r="N695" s="241"/>
      <c r="O695" s="241"/>
      <c r="P695" s="241"/>
      <c r="Q695" s="241"/>
      <c r="R695" s="241"/>
      <c r="S695" s="241"/>
      <c r="T695" s="242"/>
      <c r="AT695" s="243" t="s">
        <v>211</v>
      </c>
      <c r="AU695" s="243" t="s">
        <v>84</v>
      </c>
      <c r="AV695" s="14" t="s">
        <v>84</v>
      </c>
      <c r="AW695" s="14" t="s">
        <v>31</v>
      </c>
      <c r="AX695" s="14" t="s">
        <v>75</v>
      </c>
      <c r="AY695" s="243" t="s">
        <v>203</v>
      </c>
    </row>
    <row r="696" spans="2:51" s="14" customFormat="1" ht="11.25">
      <c r="B696" s="233"/>
      <c r="C696" s="234"/>
      <c r="D696" s="224" t="s">
        <v>211</v>
      </c>
      <c r="E696" s="235" t="s">
        <v>1</v>
      </c>
      <c r="F696" s="236" t="s">
        <v>755</v>
      </c>
      <c r="G696" s="234"/>
      <c r="H696" s="237">
        <v>18.614000000000001</v>
      </c>
      <c r="I696" s="238"/>
      <c r="J696" s="234"/>
      <c r="K696" s="234"/>
      <c r="L696" s="239"/>
      <c r="M696" s="240"/>
      <c r="N696" s="241"/>
      <c r="O696" s="241"/>
      <c r="P696" s="241"/>
      <c r="Q696" s="241"/>
      <c r="R696" s="241"/>
      <c r="S696" s="241"/>
      <c r="T696" s="242"/>
      <c r="AT696" s="243" t="s">
        <v>211</v>
      </c>
      <c r="AU696" s="243" t="s">
        <v>84</v>
      </c>
      <c r="AV696" s="14" t="s">
        <v>84</v>
      </c>
      <c r="AW696" s="14" t="s">
        <v>31</v>
      </c>
      <c r="AX696" s="14" t="s">
        <v>75</v>
      </c>
      <c r="AY696" s="243" t="s">
        <v>203</v>
      </c>
    </row>
    <row r="697" spans="2:51" s="14" customFormat="1" ht="11.25">
      <c r="B697" s="233"/>
      <c r="C697" s="234"/>
      <c r="D697" s="224" t="s">
        <v>211</v>
      </c>
      <c r="E697" s="235" t="s">
        <v>1</v>
      </c>
      <c r="F697" s="236" t="s">
        <v>756</v>
      </c>
      <c r="G697" s="234"/>
      <c r="H697" s="237">
        <v>18.614000000000001</v>
      </c>
      <c r="I697" s="238"/>
      <c r="J697" s="234"/>
      <c r="K697" s="234"/>
      <c r="L697" s="239"/>
      <c r="M697" s="240"/>
      <c r="N697" s="241"/>
      <c r="O697" s="241"/>
      <c r="P697" s="241"/>
      <c r="Q697" s="241"/>
      <c r="R697" s="241"/>
      <c r="S697" s="241"/>
      <c r="T697" s="242"/>
      <c r="AT697" s="243" t="s">
        <v>211</v>
      </c>
      <c r="AU697" s="243" t="s">
        <v>84</v>
      </c>
      <c r="AV697" s="14" t="s">
        <v>84</v>
      </c>
      <c r="AW697" s="14" t="s">
        <v>31</v>
      </c>
      <c r="AX697" s="14" t="s">
        <v>75</v>
      </c>
      <c r="AY697" s="243" t="s">
        <v>203</v>
      </c>
    </row>
    <row r="698" spans="2:51" s="14" customFormat="1" ht="11.25">
      <c r="B698" s="233"/>
      <c r="C698" s="234"/>
      <c r="D698" s="224" t="s">
        <v>211</v>
      </c>
      <c r="E698" s="235" t="s">
        <v>1</v>
      </c>
      <c r="F698" s="236" t="s">
        <v>757</v>
      </c>
      <c r="G698" s="234"/>
      <c r="H698" s="237">
        <v>15.12</v>
      </c>
      <c r="I698" s="238"/>
      <c r="J698" s="234"/>
      <c r="K698" s="234"/>
      <c r="L698" s="239"/>
      <c r="M698" s="240"/>
      <c r="N698" s="241"/>
      <c r="O698" s="241"/>
      <c r="P698" s="241"/>
      <c r="Q698" s="241"/>
      <c r="R698" s="241"/>
      <c r="S698" s="241"/>
      <c r="T698" s="242"/>
      <c r="AT698" s="243" t="s">
        <v>211</v>
      </c>
      <c r="AU698" s="243" t="s">
        <v>84</v>
      </c>
      <c r="AV698" s="14" t="s">
        <v>84</v>
      </c>
      <c r="AW698" s="14" t="s">
        <v>31</v>
      </c>
      <c r="AX698" s="14" t="s">
        <v>75</v>
      </c>
      <c r="AY698" s="243" t="s">
        <v>203</v>
      </c>
    </row>
    <row r="699" spans="2:51" s="14" customFormat="1" ht="11.25">
      <c r="B699" s="233"/>
      <c r="C699" s="234"/>
      <c r="D699" s="224" t="s">
        <v>211</v>
      </c>
      <c r="E699" s="235" t="s">
        <v>1</v>
      </c>
      <c r="F699" s="236" t="s">
        <v>758</v>
      </c>
      <c r="G699" s="234"/>
      <c r="H699" s="237">
        <v>11.404999999999999</v>
      </c>
      <c r="I699" s="238"/>
      <c r="J699" s="234"/>
      <c r="K699" s="234"/>
      <c r="L699" s="239"/>
      <c r="M699" s="240"/>
      <c r="N699" s="241"/>
      <c r="O699" s="241"/>
      <c r="P699" s="241"/>
      <c r="Q699" s="241"/>
      <c r="R699" s="241"/>
      <c r="S699" s="241"/>
      <c r="T699" s="242"/>
      <c r="AT699" s="243" t="s">
        <v>211</v>
      </c>
      <c r="AU699" s="243" t="s">
        <v>84</v>
      </c>
      <c r="AV699" s="14" t="s">
        <v>84</v>
      </c>
      <c r="AW699" s="14" t="s">
        <v>31</v>
      </c>
      <c r="AX699" s="14" t="s">
        <v>75</v>
      </c>
      <c r="AY699" s="243" t="s">
        <v>203</v>
      </c>
    </row>
    <row r="700" spans="2:51" s="14" customFormat="1" ht="11.25">
      <c r="B700" s="233"/>
      <c r="C700" s="234"/>
      <c r="D700" s="224" t="s">
        <v>211</v>
      </c>
      <c r="E700" s="235" t="s">
        <v>1</v>
      </c>
      <c r="F700" s="236" t="s">
        <v>759</v>
      </c>
      <c r="G700" s="234"/>
      <c r="H700" s="237">
        <v>2.899</v>
      </c>
      <c r="I700" s="238"/>
      <c r="J700" s="234"/>
      <c r="K700" s="234"/>
      <c r="L700" s="239"/>
      <c r="M700" s="240"/>
      <c r="N700" s="241"/>
      <c r="O700" s="241"/>
      <c r="P700" s="241"/>
      <c r="Q700" s="241"/>
      <c r="R700" s="241"/>
      <c r="S700" s="241"/>
      <c r="T700" s="242"/>
      <c r="AT700" s="243" t="s">
        <v>211</v>
      </c>
      <c r="AU700" s="243" t="s">
        <v>84</v>
      </c>
      <c r="AV700" s="14" t="s">
        <v>84</v>
      </c>
      <c r="AW700" s="14" t="s">
        <v>31</v>
      </c>
      <c r="AX700" s="14" t="s">
        <v>75</v>
      </c>
      <c r="AY700" s="243" t="s">
        <v>203</v>
      </c>
    </row>
    <row r="701" spans="2:51" s="14" customFormat="1" ht="11.25">
      <c r="B701" s="233"/>
      <c r="C701" s="234"/>
      <c r="D701" s="224" t="s">
        <v>211</v>
      </c>
      <c r="E701" s="235" t="s">
        <v>1</v>
      </c>
      <c r="F701" s="236" t="s">
        <v>760</v>
      </c>
      <c r="G701" s="234"/>
      <c r="H701" s="237">
        <v>23.591000000000001</v>
      </c>
      <c r="I701" s="238"/>
      <c r="J701" s="234"/>
      <c r="K701" s="234"/>
      <c r="L701" s="239"/>
      <c r="M701" s="240"/>
      <c r="N701" s="241"/>
      <c r="O701" s="241"/>
      <c r="P701" s="241"/>
      <c r="Q701" s="241"/>
      <c r="R701" s="241"/>
      <c r="S701" s="241"/>
      <c r="T701" s="242"/>
      <c r="AT701" s="243" t="s">
        <v>211</v>
      </c>
      <c r="AU701" s="243" t="s">
        <v>84</v>
      </c>
      <c r="AV701" s="14" t="s">
        <v>84</v>
      </c>
      <c r="AW701" s="14" t="s">
        <v>31</v>
      </c>
      <c r="AX701" s="14" t="s">
        <v>75</v>
      </c>
      <c r="AY701" s="243" t="s">
        <v>203</v>
      </c>
    </row>
    <row r="702" spans="2:51" s="14" customFormat="1" ht="11.25">
      <c r="B702" s="233"/>
      <c r="C702" s="234"/>
      <c r="D702" s="224" t="s">
        <v>211</v>
      </c>
      <c r="E702" s="235" t="s">
        <v>1</v>
      </c>
      <c r="F702" s="236" t="s">
        <v>761</v>
      </c>
      <c r="G702" s="234"/>
      <c r="H702" s="237">
        <v>24.818000000000001</v>
      </c>
      <c r="I702" s="238"/>
      <c r="J702" s="234"/>
      <c r="K702" s="234"/>
      <c r="L702" s="239"/>
      <c r="M702" s="240"/>
      <c r="N702" s="241"/>
      <c r="O702" s="241"/>
      <c r="P702" s="241"/>
      <c r="Q702" s="241"/>
      <c r="R702" s="241"/>
      <c r="S702" s="241"/>
      <c r="T702" s="242"/>
      <c r="AT702" s="243" t="s">
        <v>211</v>
      </c>
      <c r="AU702" s="243" t="s">
        <v>84</v>
      </c>
      <c r="AV702" s="14" t="s">
        <v>84</v>
      </c>
      <c r="AW702" s="14" t="s">
        <v>31</v>
      </c>
      <c r="AX702" s="14" t="s">
        <v>75</v>
      </c>
      <c r="AY702" s="243" t="s">
        <v>203</v>
      </c>
    </row>
    <row r="703" spans="2:51" s="14" customFormat="1" ht="11.25">
      <c r="B703" s="233"/>
      <c r="C703" s="234"/>
      <c r="D703" s="224" t="s">
        <v>211</v>
      </c>
      <c r="E703" s="235" t="s">
        <v>1</v>
      </c>
      <c r="F703" s="236" t="s">
        <v>762</v>
      </c>
      <c r="G703" s="234"/>
      <c r="H703" s="237">
        <v>3.3730000000000002</v>
      </c>
      <c r="I703" s="238"/>
      <c r="J703" s="234"/>
      <c r="K703" s="234"/>
      <c r="L703" s="239"/>
      <c r="M703" s="240"/>
      <c r="N703" s="241"/>
      <c r="O703" s="241"/>
      <c r="P703" s="241"/>
      <c r="Q703" s="241"/>
      <c r="R703" s="241"/>
      <c r="S703" s="241"/>
      <c r="T703" s="242"/>
      <c r="AT703" s="243" t="s">
        <v>211</v>
      </c>
      <c r="AU703" s="243" t="s">
        <v>84</v>
      </c>
      <c r="AV703" s="14" t="s">
        <v>84</v>
      </c>
      <c r="AW703" s="14" t="s">
        <v>31</v>
      </c>
      <c r="AX703" s="14" t="s">
        <v>75</v>
      </c>
      <c r="AY703" s="243" t="s">
        <v>203</v>
      </c>
    </row>
    <row r="704" spans="2:51" s="14" customFormat="1" ht="22.5">
      <c r="B704" s="233"/>
      <c r="C704" s="234"/>
      <c r="D704" s="224" t="s">
        <v>211</v>
      </c>
      <c r="E704" s="235" t="s">
        <v>1</v>
      </c>
      <c r="F704" s="236" t="s">
        <v>763</v>
      </c>
      <c r="G704" s="234"/>
      <c r="H704" s="237">
        <v>12.576000000000001</v>
      </c>
      <c r="I704" s="238"/>
      <c r="J704" s="234"/>
      <c r="K704" s="234"/>
      <c r="L704" s="239"/>
      <c r="M704" s="240"/>
      <c r="N704" s="241"/>
      <c r="O704" s="241"/>
      <c r="P704" s="241"/>
      <c r="Q704" s="241"/>
      <c r="R704" s="241"/>
      <c r="S704" s="241"/>
      <c r="T704" s="242"/>
      <c r="AT704" s="243" t="s">
        <v>211</v>
      </c>
      <c r="AU704" s="243" t="s">
        <v>84</v>
      </c>
      <c r="AV704" s="14" t="s">
        <v>84</v>
      </c>
      <c r="AW704" s="14" t="s">
        <v>31</v>
      </c>
      <c r="AX704" s="14" t="s">
        <v>75</v>
      </c>
      <c r="AY704" s="243" t="s">
        <v>203</v>
      </c>
    </row>
    <row r="705" spans="2:51" s="14" customFormat="1" ht="22.5">
      <c r="B705" s="233"/>
      <c r="C705" s="234"/>
      <c r="D705" s="224" t="s">
        <v>211</v>
      </c>
      <c r="E705" s="235" t="s">
        <v>1</v>
      </c>
      <c r="F705" s="236" t="s">
        <v>764</v>
      </c>
      <c r="G705" s="234"/>
      <c r="H705" s="237">
        <v>16.515000000000001</v>
      </c>
      <c r="I705" s="238"/>
      <c r="J705" s="234"/>
      <c r="K705" s="234"/>
      <c r="L705" s="239"/>
      <c r="M705" s="240"/>
      <c r="N705" s="241"/>
      <c r="O705" s="241"/>
      <c r="P705" s="241"/>
      <c r="Q705" s="241"/>
      <c r="R705" s="241"/>
      <c r="S705" s="241"/>
      <c r="T705" s="242"/>
      <c r="AT705" s="243" t="s">
        <v>211</v>
      </c>
      <c r="AU705" s="243" t="s">
        <v>84</v>
      </c>
      <c r="AV705" s="14" t="s">
        <v>84</v>
      </c>
      <c r="AW705" s="14" t="s">
        <v>31</v>
      </c>
      <c r="AX705" s="14" t="s">
        <v>75</v>
      </c>
      <c r="AY705" s="243" t="s">
        <v>203</v>
      </c>
    </row>
    <row r="706" spans="2:51" s="14" customFormat="1" ht="11.25">
      <c r="B706" s="233"/>
      <c r="C706" s="234"/>
      <c r="D706" s="224" t="s">
        <v>211</v>
      </c>
      <c r="E706" s="235" t="s">
        <v>1</v>
      </c>
      <c r="F706" s="236" t="s">
        <v>765</v>
      </c>
      <c r="G706" s="234"/>
      <c r="H706" s="237">
        <v>3.3730000000000002</v>
      </c>
      <c r="I706" s="238"/>
      <c r="J706" s="234"/>
      <c r="K706" s="234"/>
      <c r="L706" s="239"/>
      <c r="M706" s="240"/>
      <c r="N706" s="241"/>
      <c r="O706" s="241"/>
      <c r="P706" s="241"/>
      <c r="Q706" s="241"/>
      <c r="R706" s="241"/>
      <c r="S706" s="241"/>
      <c r="T706" s="242"/>
      <c r="AT706" s="243" t="s">
        <v>211</v>
      </c>
      <c r="AU706" s="243" t="s">
        <v>84</v>
      </c>
      <c r="AV706" s="14" t="s">
        <v>84</v>
      </c>
      <c r="AW706" s="14" t="s">
        <v>31</v>
      </c>
      <c r="AX706" s="14" t="s">
        <v>75</v>
      </c>
      <c r="AY706" s="243" t="s">
        <v>203</v>
      </c>
    </row>
    <row r="707" spans="2:51" s="14" customFormat="1" ht="11.25">
      <c r="B707" s="233"/>
      <c r="C707" s="234"/>
      <c r="D707" s="224" t="s">
        <v>211</v>
      </c>
      <c r="E707" s="235" t="s">
        <v>1</v>
      </c>
      <c r="F707" s="236" t="s">
        <v>766</v>
      </c>
      <c r="G707" s="234"/>
      <c r="H707" s="237">
        <v>12.08</v>
      </c>
      <c r="I707" s="238"/>
      <c r="J707" s="234"/>
      <c r="K707" s="234"/>
      <c r="L707" s="239"/>
      <c r="M707" s="240"/>
      <c r="N707" s="241"/>
      <c r="O707" s="241"/>
      <c r="P707" s="241"/>
      <c r="Q707" s="241"/>
      <c r="R707" s="241"/>
      <c r="S707" s="241"/>
      <c r="T707" s="242"/>
      <c r="AT707" s="243" t="s">
        <v>211</v>
      </c>
      <c r="AU707" s="243" t="s">
        <v>84</v>
      </c>
      <c r="AV707" s="14" t="s">
        <v>84</v>
      </c>
      <c r="AW707" s="14" t="s">
        <v>31</v>
      </c>
      <c r="AX707" s="14" t="s">
        <v>75</v>
      </c>
      <c r="AY707" s="243" t="s">
        <v>203</v>
      </c>
    </row>
    <row r="708" spans="2:51" s="14" customFormat="1" ht="11.25">
      <c r="B708" s="233"/>
      <c r="C708" s="234"/>
      <c r="D708" s="224" t="s">
        <v>211</v>
      </c>
      <c r="E708" s="235" t="s">
        <v>1</v>
      </c>
      <c r="F708" s="236" t="s">
        <v>767</v>
      </c>
      <c r="G708" s="234"/>
      <c r="H708" s="237">
        <v>12.042999999999999</v>
      </c>
      <c r="I708" s="238"/>
      <c r="J708" s="234"/>
      <c r="K708" s="234"/>
      <c r="L708" s="239"/>
      <c r="M708" s="240"/>
      <c r="N708" s="241"/>
      <c r="O708" s="241"/>
      <c r="P708" s="241"/>
      <c r="Q708" s="241"/>
      <c r="R708" s="241"/>
      <c r="S708" s="241"/>
      <c r="T708" s="242"/>
      <c r="AT708" s="243" t="s">
        <v>211</v>
      </c>
      <c r="AU708" s="243" t="s">
        <v>84</v>
      </c>
      <c r="AV708" s="14" t="s">
        <v>84</v>
      </c>
      <c r="AW708" s="14" t="s">
        <v>31</v>
      </c>
      <c r="AX708" s="14" t="s">
        <v>75</v>
      </c>
      <c r="AY708" s="243" t="s">
        <v>203</v>
      </c>
    </row>
    <row r="709" spans="2:51" s="14" customFormat="1" ht="11.25">
      <c r="B709" s="233"/>
      <c r="C709" s="234"/>
      <c r="D709" s="224" t="s">
        <v>211</v>
      </c>
      <c r="E709" s="235" t="s">
        <v>1</v>
      </c>
      <c r="F709" s="236" t="s">
        <v>768</v>
      </c>
      <c r="G709" s="234"/>
      <c r="H709" s="237">
        <v>9.8640000000000008</v>
      </c>
      <c r="I709" s="238"/>
      <c r="J709" s="234"/>
      <c r="K709" s="234"/>
      <c r="L709" s="239"/>
      <c r="M709" s="240"/>
      <c r="N709" s="241"/>
      <c r="O709" s="241"/>
      <c r="P709" s="241"/>
      <c r="Q709" s="241"/>
      <c r="R709" s="241"/>
      <c r="S709" s="241"/>
      <c r="T709" s="242"/>
      <c r="AT709" s="243" t="s">
        <v>211</v>
      </c>
      <c r="AU709" s="243" t="s">
        <v>84</v>
      </c>
      <c r="AV709" s="14" t="s">
        <v>84</v>
      </c>
      <c r="AW709" s="14" t="s">
        <v>31</v>
      </c>
      <c r="AX709" s="14" t="s">
        <v>75</v>
      </c>
      <c r="AY709" s="243" t="s">
        <v>203</v>
      </c>
    </row>
    <row r="710" spans="2:51" s="14" customFormat="1" ht="11.25">
      <c r="B710" s="233"/>
      <c r="C710" s="234"/>
      <c r="D710" s="224" t="s">
        <v>211</v>
      </c>
      <c r="E710" s="235" t="s">
        <v>1</v>
      </c>
      <c r="F710" s="236" t="s">
        <v>769</v>
      </c>
      <c r="G710" s="234"/>
      <c r="H710" s="237">
        <v>9.8640000000000008</v>
      </c>
      <c r="I710" s="238"/>
      <c r="J710" s="234"/>
      <c r="K710" s="234"/>
      <c r="L710" s="239"/>
      <c r="M710" s="240"/>
      <c r="N710" s="241"/>
      <c r="O710" s="241"/>
      <c r="P710" s="241"/>
      <c r="Q710" s="241"/>
      <c r="R710" s="241"/>
      <c r="S710" s="241"/>
      <c r="T710" s="242"/>
      <c r="AT710" s="243" t="s">
        <v>211</v>
      </c>
      <c r="AU710" s="243" t="s">
        <v>84</v>
      </c>
      <c r="AV710" s="14" t="s">
        <v>84</v>
      </c>
      <c r="AW710" s="14" t="s">
        <v>31</v>
      </c>
      <c r="AX710" s="14" t="s">
        <v>75</v>
      </c>
      <c r="AY710" s="243" t="s">
        <v>203</v>
      </c>
    </row>
    <row r="711" spans="2:51" s="14" customFormat="1" ht="11.25">
      <c r="B711" s="233"/>
      <c r="C711" s="234"/>
      <c r="D711" s="224" t="s">
        <v>211</v>
      </c>
      <c r="E711" s="235" t="s">
        <v>1</v>
      </c>
      <c r="F711" s="236" t="s">
        <v>770</v>
      </c>
      <c r="G711" s="234"/>
      <c r="H711" s="237">
        <v>5.4329999999999998</v>
      </c>
      <c r="I711" s="238"/>
      <c r="J711" s="234"/>
      <c r="K711" s="234"/>
      <c r="L711" s="239"/>
      <c r="M711" s="240"/>
      <c r="N711" s="241"/>
      <c r="O711" s="241"/>
      <c r="P711" s="241"/>
      <c r="Q711" s="241"/>
      <c r="R711" s="241"/>
      <c r="S711" s="241"/>
      <c r="T711" s="242"/>
      <c r="AT711" s="243" t="s">
        <v>211</v>
      </c>
      <c r="AU711" s="243" t="s">
        <v>84</v>
      </c>
      <c r="AV711" s="14" t="s">
        <v>84</v>
      </c>
      <c r="AW711" s="14" t="s">
        <v>31</v>
      </c>
      <c r="AX711" s="14" t="s">
        <v>75</v>
      </c>
      <c r="AY711" s="243" t="s">
        <v>203</v>
      </c>
    </row>
    <row r="712" spans="2:51" s="14" customFormat="1" ht="11.25">
      <c r="B712" s="233"/>
      <c r="C712" s="234"/>
      <c r="D712" s="224" t="s">
        <v>211</v>
      </c>
      <c r="E712" s="235" t="s">
        <v>1</v>
      </c>
      <c r="F712" s="236" t="s">
        <v>771</v>
      </c>
      <c r="G712" s="234"/>
      <c r="H712" s="237">
        <v>3.254</v>
      </c>
      <c r="I712" s="238"/>
      <c r="J712" s="234"/>
      <c r="K712" s="234"/>
      <c r="L712" s="239"/>
      <c r="M712" s="240"/>
      <c r="N712" s="241"/>
      <c r="O712" s="241"/>
      <c r="P712" s="241"/>
      <c r="Q712" s="241"/>
      <c r="R712" s="241"/>
      <c r="S712" s="241"/>
      <c r="T712" s="242"/>
      <c r="AT712" s="243" t="s">
        <v>211</v>
      </c>
      <c r="AU712" s="243" t="s">
        <v>84</v>
      </c>
      <c r="AV712" s="14" t="s">
        <v>84</v>
      </c>
      <c r="AW712" s="14" t="s">
        <v>31</v>
      </c>
      <c r="AX712" s="14" t="s">
        <v>75</v>
      </c>
      <c r="AY712" s="243" t="s">
        <v>203</v>
      </c>
    </row>
    <row r="713" spans="2:51" s="14" customFormat="1" ht="11.25">
      <c r="B713" s="233"/>
      <c r="C713" s="234"/>
      <c r="D713" s="224" t="s">
        <v>211</v>
      </c>
      <c r="E713" s="235" t="s">
        <v>1</v>
      </c>
      <c r="F713" s="236" t="s">
        <v>772</v>
      </c>
      <c r="G713" s="234"/>
      <c r="H713" s="237">
        <v>7.26</v>
      </c>
      <c r="I713" s="238"/>
      <c r="J713" s="234"/>
      <c r="K713" s="234"/>
      <c r="L713" s="239"/>
      <c r="M713" s="240"/>
      <c r="N713" s="241"/>
      <c r="O713" s="241"/>
      <c r="P713" s="241"/>
      <c r="Q713" s="241"/>
      <c r="R713" s="241"/>
      <c r="S713" s="241"/>
      <c r="T713" s="242"/>
      <c r="AT713" s="243" t="s">
        <v>211</v>
      </c>
      <c r="AU713" s="243" t="s">
        <v>84</v>
      </c>
      <c r="AV713" s="14" t="s">
        <v>84</v>
      </c>
      <c r="AW713" s="14" t="s">
        <v>31</v>
      </c>
      <c r="AX713" s="14" t="s">
        <v>75</v>
      </c>
      <c r="AY713" s="243" t="s">
        <v>203</v>
      </c>
    </row>
    <row r="714" spans="2:51" s="14" customFormat="1" ht="11.25">
      <c r="B714" s="233"/>
      <c r="C714" s="234"/>
      <c r="D714" s="224" t="s">
        <v>211</v>
      </c>
      <c r="E714" s="235" t="s">
        <v>1</v>
      </c>
      <c r="F714" s="236" t="s">
        <v>773</v>
      </c>
      <c r="G714" s="234"/>
      <c r="H714" s="237">
        <v>1.9870000000000001</v>
      </c>
      <c r="I714" s="238"/>
      <c r="J714" s="234"/>
      <c r="K714" s="234"/>
      <c r="L714" s="239"/>
      <c r="M714" s="240"/>
      <c r="N714" s="241"/>
      <c r="O714" s="241"/>
      <c r="P714" s="241"/>
      <c r="Q714" s="241"/>
      <c r="R714" s="241"/>
      <c r="S714" s="241"/>
      <c r="T714" s="242"/>
      <c r="AT714" s="243" t="s">
        <v>211</v>
      </c>
      <c r="AU714" s="243" t="s">
        <v>84</v>
      </c>
      <c r="AV714" s="14" t="s">
        <v>84</v>
      </c>
      <c r="AW714" s="14" t="s">
        <v>31</v>
      </c>
      <c r="AX714" s="14" t="s">
        <v>75</v>
      </c>
      <c r="AY714" s="243" t="s">
        <v>203</v>
      </c>
    </row>
    <row r="715" spans="2:51" s="14" customFormat="1" ht="11.25">
      <c r="B715" s="233"/>
      <c r="C715" s="234"/>
      <c r="D715" s="224" t="s">
        <v>211</v>
      </c>
      <c r="E715" s="235" t="s">
        <v>1</v>
      </c>
      <c r="F715" s="236" t="s">
        <v>774</v>
      </c>
      <c r="G715" s="234"/>
      <c r="H715" s="237">
        <v>15.4</v>
      </c>
      <c r="I715" s="238"/>
      <c r="J715" s="234"/>
      <c r="K715" s="234"/>
      <c r="L715" s="239"/>
      <c r="M715" s="240"/>
      <c r="N715" s="241"/>
      <c r="O715" s="241"/>
      <c r="P715" s="241"/>
      <c r="Q715" s="241"/>
      <c r="R715" s="241"/>
      <c r="S715" s="241"/>
      <c r="T715" s="242"/>
      <c r="AT715" s="243" t="s">
        <v>211</v>
      </c>
      <c r="AU715" s="243" t="s">
        <v>84</v>
      </c>
      <c r="AV715" s="14" t="s">
        <v>84</v>
      </c>
      <c r="AW715" s="14" t="s">
        <v>31</v>
      </c>
      <c r="AX715" s="14" t="s">
        <v>75</v>
      </c>
      <c r="AY715" s="243" t="s">
        <v>203</v>
      </c>
    </row>
    <row r="716" spans="2:51" s="14" customFormat="1" ht="22.5">
      <c r="B716" s="233"/>
      <c r="C716" s="234"/>
      <c r="D716" s="224" t="s">
        <v>211</v>
      </c>
      <c r="E716" s="235" t="s">
        <v>1</v>
      </c>
      <c r="F716" s="236" t="s">
        <v>775</v>
      </c>
      <c r="G716" s="234"/>
      <c r="H716" s="237">
        <v>30.013000000000002</v>
      </c>
      <c r="I716" s="238"/>
      <c r="J716" s="234"/>
      <c r="K716" s="234"/>
      <c r="L716" s="239"/>
      <c r="M716" s="240"/>
      <c r="N716" s="241"/>
      <c r="O716" s="241"/>
      <c r="P716" s="241"/>
      <c r="Q716" s="241"/>
      <c r="R716" s="241"/>
      <c r="S716" s="241"/>
      <c r="T716" s="242"/>
      <c r="AT716" s="243" t="s">
        <v>211</v>
      </c>
      <c r="AU716" s="243" t="s">
        <v>84</v>
      </c>
      <c r="AV716" s="14" t="s">
        <v>84</v>
      </c>
      <c r="AW716" s="14" t="s">
        <v>31</v>
      </c>
      <c r="AX716" s="14" t="s">
        <v>75</v>
      </c>
      <c r="AY716" s="243" t="s">
        <v>203</v>
      </c>
    </row>
    <row r="717" spans="2:51" s="14" customFormat="1" ht="11.25">
      <c r="B717" s="233"/>
      <c r="C717" s="234"/>
      <c r="D717" s="224" t="s">
        <v>211</v>
      </c>
      <c r="E717" s="235" t="s">
        <v>1</v>
      </c>
      <c r="F717" s="236" t="s">
        <v>776</v>
      </c>
      <c r="G717" s="234"/>
      <c r="H717" s="237">
        <v>3.1850000000000001</v>
      </c>
      <c r="I717" s="238"/>
      <c r="J717" s="234"/>
      <c r="K717" s="234"/>
      <c r="L717" s="239"/>
      <c r="M717" s="240"/>
      <c r="N717" s="241"/>
      <c r="O717" s="241"/>
      <c r="P717" s="241"/>
      <c r="Q717" s="241"/>
      <c r="R717" s="241"/>
      <c r="S717" s="241"/>
      <c r="T717" s="242"/>
      <c r="AT717" s="243" t="s">
        <v>211</v>
      </c>
      <c r="AU717" s="243" t="s">
        <v>84</v>
      </c>
      <c r="AV717" s="14" t="s">
        <v>84</v>
      </c>
      <c r="AW717" s="14" t="s">
        <v>31</v>
      </c>
      <c r="AX717" s="14" t="s">
        <v>75</v>
      </c>
      <c r="AY717" s="243" t="s">
        <v>203</v>
      </c>
    </row>
    <row r="718" spans="2:51" s="14" customFormat="1" ht="22.5">
      <c r="B718" s="233"/>
      <c r="C718" s="234"/>
      <c r="D718" s="224" t="s">
        <v>211</v>
      </c>
      <c r="E718" s="235" t="s">
        <v>1</v>
      </c>
      <c r="F718" s="236" t="s">
        <v>777</v>
      </c>
      <c r="G718" s="234"/>
      <c r="H718" s="237">
        <v>27.654</v>
      </c>
      <c r="I718" s="238"/>
      <c r="J718" s="234"/>
      <c r="K718" s="234"/>
      <c r="L718" s="239"/>
      <c r="M718" s="240"/>
      <c r="N718" s="241"/>
      <c r="O718" s="241"/>
      <c r="P718" s="241"/>
      <c r="Q718" s="241"/>
      <c r="R718" s="241"/>
      <c r="S718" s="241"/>
      <c r="T718" s="242"/>
      <c r="AT718" s="243" t="s">
        <v>211</v>
      </c>
      <c r="AU718" s="243" t="s">
        <v>84</v>
      </c>
      <c r="AV718" s="14" t="s">
        <v>84</v>
      </c>
      <c r="AW718" s="14" t="s">
        <v>31</v>
      </c>
      <c r="AX718" s="14" t="s">
        <v>75</v>
      </c>
      <c r="AY718" s="243" t="s">
        <v>203</v>
      </c>
    </row>
    <row r="719" spans="2:51" s="14" customFormat="1" ht="11.25">
      <c r="B719" s="233"/>
      <c r="C719" s="234"/>
      <c r="D719" s="224" t="s">
        <v>211</v>
      </c>
      <c r="E719" s="235" t="s">
        <v>1</v>
      </c>
      <c r="F719" s="236" t="s">
        <v>778</v>
      </c>
      <c r="G719" s="234"/>
      <c r="H719" s="237">
        <v>20.507999999999999</v>
      </c>
      <c r="I719" s="238"/>
      <c r="J719" s="234"/>
      <c r="K719" s="234"/>
      <c r="L719" s="239"/>
      <c r="M719" s="240"/>
      <c r="N719" s="241"/>
      <c r="O719" s="241"/>
      <c r="P719" s="241"/>
      <c r="Q719" s="241"/>
      <c r="R719" s="241"/>
      <c r="S719" s="241"/>
      <c r="T719" s="242"/>
      <c r="AT719" s="243" t="s">
        <v>211</v>
      </c>
      <c r="AU719" s="243" t="s">
        <v>84</v>
      </c>
      <c r="AV719" s="14" t="s">
        <v>84</v>
      </c>
      <c r="AW719" s="14" t="s">
        <v>31</v>
      </c>
      <c r="AX719" s="14" t="s">
        <v>75</v>
      </c>
      <c r="AY719" s="243" t="s">
        <v>203</v>
      </c>
    </row>
    <row r="720" spans="2:51" s="14" customFormat="1" ht="11.25">
      <c r="B720" s="233"/>
      <c r="C720" s="234"/>
      <c r="D720" s="224" t="s">
        <v>211</v>
      </c>
      <c r="E720" s="235" t="s">
        <v>1</v>
      </c>
      <c r="F720" s="236" t="s">
        <v>779</v>
      </c>
      <c r="G720" s="234"/>
      <c r="H720" s="237">
        <v>30.483000000000001</v>
      </c>
      <c r="I720" s="238"/>
      <c r="J720" s="234"/>
      <c r="K720" s="234"/>
      <c r="L720" s="239"/>
      <c r="M720" s="240"/>
      <c r="N720" s="241"/>
      <c r="O720" s="241"/>
      <c r="P720" s="241"/>
      <c r="Q720" s="241"/>
      <c r="R720" s="241"/>
      <c r="S720" s="241"/>
      <c r="T720" s="242"/>
      <c r="AT720" s="243" t="s">
        <v>211</v>
      </c>
      <c r="AU720" s="243" t="s">
        <v>84</v>
      </c>
      <c r="AV720" s="14" t="s">
        <v>84</v>
      </c>
      <c r="AW720" s="14" t="s">
        <v>31</v>
      </c>
      <c r="AX720" s="14" t="s">
        <v>75</v>
      </c>
      <c r="AY720" s="243" t="s">
        <v>203</v>
      </c>
    </row>
    <row r="721" spans="2:51" s="14" customFormat="1" ht="11.25">
      <c r="B721" s="233"/>
      <c r="C721" s="234"/>
      <c r="D721" s="224" t="s">
        <v>211</v>
      </c>
      <c r="E721" s="235" t="s">
        <v>1</v>
      </c>
      <c r="F721" s="236" t="s">
        <v>780</v>
      </c>
      <c r="G721" s="234"/>
      <c r="H721" s="237">
        <v>12.478</v>
      </c>
      <c r="I721" s="238"/>
      <c r="J721" s="234"/>
      <c r="K721" s="234"/>
      <c r="L721" s="239"/>
      <c r="M721" s="240"/>
      <c r="N721" s="241"/>
      <c r="O721" s="241"/>
      <c r="P721" s="241"/>
      <c r="Q721" s="241"/>
      <c r="R721" s="241"/>
      <c r="S721" s="241"/>
      <c r="T721" s="242"/>
      <c r="AT721" s="243" t="s">
        <v>211</v>
      </c>
      <c r="AU721" s="243" t="s">
        <v>84</v>
      </c>
      <c r="AV721" s="14" t="s">
        <v>84</v>
      </c>
      <c r="AW721" s="14" t="s">
        <v>31</v>
      </c>
      <c r="AX721" s="14" t="s">
        <v>75</v>
      </c>
      <c r="AY721" s="243" t="s">
        <v>203</v>
      </c>
    </row>
    <row r="722" spans="2:51" s="14" customFormat="1" ht="11.25">
      <c r="B722" s="233"/>
      <c r="C722" s="234"/>
      <c r="D722" s="224" t="s">
        <v>211</v>
      </c>
      <c r="E722" s="235" t="s">
        <v>1</v>
      </c>
      <c r="F722" s="236" t="s">
        <v>781</v>
      </c>
      <c r="G722" s="234"/>
      <c r="H722" s="237">
        <v>10.96</v>
      </c>
      <c r="I722" s="238"/>
      <c r="J722" s="234"/>
      <c r="K722" s="234"/>
      <c r="L722" s="239"/>
      <c r="M722" s="240"/>
      <c r="N722" s="241"/>
      <c r="O722" s="241"/>
      <c r="P722" s="241"/>
      <c r="Q722" s="241"/>
      <c r="R722" s="241"/>
      <c r="S722" s="241"/>
      <c r="T722" s="242"/>
      <c r="AT722" s="243" t="s">
        <v>211</v>
      </c>
      <c r="AU722" s="243" t="s">
        <v>84</v>
      </c>
      <c r="AV722" s="14" t="s">
        <v>84</v>
      </c>
      <c r="AW722" s="14" t="s">
        <v>31</v>
      </c>
      <c r="AX722" s="14" t="s">
        <v>75</v>
      </c>
      <c r="AY722" s="243" t="s">
        <v>203</v>
      </c>
    </row>
    <row r="723" spans="2:51" s="14" customFormat="1" ht="11.25">
      <c r="B723" s="233"/>
      <c r="C723" s="234"/>
      <c r="D723" s="224" t="s">
        <v>211</v>
      </c>
      <c r="E723" s="235" t="s">
        <v>1</v>
      </c>
      <c r="F723" s="236" t="s">
        <v>782</v>
      </c>
      <c r="G723" s="234"/>
      <c r="H723" s="237">
        <v>10.96</v>
      </c>
      <c r="I723" s="238"/>
      <c r="J723" s="234"/>
      <c r="K723" s="234"/>
      <c r="L723" s="239"/>
      <c r="M723" s="240"/>
      <c r="N723" s="241"/>
      <c r="O723" s="241"/>
      <c r="P723" s="241"/>
      <c r="Q723" s="241"/>
      <c r="R723" s="241"/>
      <c r="S723" s="241"/>
      <c r="T723" s="242"/>
      <c r="AT723" s="243" t="s">
        <v>211</v>
      </c>
      <c r="AU723" s="243" t="s">
        <v>84</v>
      </c>
      <c r="AV723" s="14" t="s">
        <v>84</v>
      </c>
      <c r="AW723" s="14" t="s">
        <v>31</v>
      </c>
      <c r="AX723" s="14" t="s">
        <v>75</v>
      </c>
      <c r="AY723" s="243" t="s">
        <v>203</v>
      </c>
    </row>
    <row r="724" spans="2:51" s="14" customFormat="1" ht="11.25">
      <c r="B724" s="233"/>
      <c r="C724" s="234"/>
      <c r="D724" s="224" t="s">
        <v>211</v>
      </c>
      <c r="E724" s="235" t="s">
        <v>1</v>
      </c>
      <c r="F724" s="236" t="s">
        <v>783</v>
      </c>
      <c r="G724" s="234"/>
      <c r="H724" s="237">
        <v>15.462999999999999</v>
      </c>
      <c r="I724" s="238"/>
      <c r="J724" s="234"/>
      <c r="K724" s="234"/>
      <c r="L724" s="239"/>
      <c r="M724" s="240"/>
      <c r="N724" s="241"/>
      <c r="O724" s="241"/>
      <c r="P724" s="241"/>
      <c r="Q724" s="241"/>
      <c r="R724" s="241"/>
      <c r="S724" s="241"/>
      <c r="T724" s="242"/>
      <c r="AT724" s="243" t="s">
        <v>211</v>
      </c>
      <c r="AU724" s="243" t="s">
        <v>84</v>
      </c>
      <c r="AV724" s="14" t="s">
        <v>84</v>
      </c>
      <c r="AW724" s="14" t="s">
        <v>31</v>
      </c>
      <c r="AX724" s="14" t="s">
        <v>75</v>
      </c>
      <c r="AY724" s="243" t="s">
        <v>203</v>
      </c>
    </row>
    <row r="725" spans="2:51" s="14" customFormat="1" ht="11.25">
      <c r="B725" s="233"/>
      <c r="C725" s="234"/>
      <c r="D725" s="224" t="s">
        <v>211</v>
      </c>
      <c r="E725" s="235" t="s">
        <v>1</v>
      </c>
      <c r="F725" s="236" t="s">
        <v>784</v>
      </c>
      <c r="G725" s="234"/>
      <c r="H725" s="237">
        <v>21.524999999999999</v>
      </c>
      <c r="I725" s="238"/>
      <c r="J725" s="234"/>
      <c r="K725" s="234"/>
      <c r="L725" s="239"/>
      <c r="M725" s="240"/>
      <c r="N725" s="241"/>
      <c r="O725" s="241"/>
      <c r="P725" s="241"/>
      <c r="Q725" s="241"/>
      <c r="R725" s="241"/>
      <c r="S725" s="241"/>
      <c r="T725" s="242"/>
      <c r="AT725" s="243" t="s">
        <v>211</v>
      </c>
      <c r="AU725" s="243" t="s">
        <v>84</v>
      </c>
      <c r="AV725" s="14" t="s">
        <v>84</v>
      </c>
      <c r="AW725" s="14" t="s">
        <v>31</v>
      </c>
      <c r="AX725" s="14" t="s">
        <v>75</v>
      </c>
      <c r="AY725" s="243" t="s">
        <v>203</v>
      </c>
    </row>
    <row r="726" spans="2:51" s="14" customFormat="1" ht="11.25">
      <c r="B726" s="233"/>
      <c r="C726" s="234"/>
      <c r="D726" s="224" t="s">
        <v>211</v>
      </c>
      <c r="E726" s="235" t="s">
        <v>1</v>
      </c>
      <c r="F726" s="236" t="s">
        <v>785</v>
      </c>
      <c r="G726" s="234"/>
      <c r="H726" s="237">
        <v>10.96</v>
      </c>
      <c r="I726" s="238"/>
      <c r="J726" s="234"/>
      <c r="K726" s="234"/>
      <c r="L726" s="239"/>
      <c r="M726" s="240"/>
      <c r="N726" s="241"/>
      <c r="O726" s="241"/>
      <c r="P726" s="241"/>
      <c r="Q726" s="241"/>
      <c r="R726" s="241"/>
      <c r="S726" s="241"/>
      <c r="T726" s="242"/>
      <c r="AT726" s="243" t="s">
        <v>211</v>
      </c>
      <c r="AU726" s="243" t="s">
        <v>84</v>
      </c>
      <c r="AV726" s="14" t="s">
        <v>84</v>
      </c>
      <c r="AW726" s="14" t="s">
        <v>31</v>
      </c>
      <c r="AX726" s="14" t="s">
        <v>75</v>
      </c>
      <c r="AY726" s="243" t="s">
        <v>203</v>
      </c>
    </row>
    <row r="727" spans="2:51" s="14" customFormat="1" ht="11.25">
      <c r="B727" s="233"/>
      <c r="C727" s="234"/>
      <c r="D727" s="224" t="s">
        <v>211</v>
      </c>
      <c r="E727" s="235" t="s">
        <v>1</v>
      </c>
      <c r="F727" s="236" t="s">
        <v>786</v>
      </c>
      <c r="G727" s="234"/>
      <c r="H727" s="237">
        <v>10.96</v>
      </c>
      <c r="I727" s="238"/>
      <c r="J727" s="234"/>
      <c r="K727" s="234"/>
      <c r="L727" s="239"/>
      <c r="M727" s="240"/>
      <c r="N727" s="241"/>
      <c r="O727" s="241"/>
      <c r="P727" s="241"/>
      <c r="Q727" s="241"/>
      <c r="R727" s="241"/>
      <c r="S727" s="241"/>
      <c r="T727" s="242"/>
      <c r="AT727" s="243" t="s">
        <v>211</v>
      </c>
      <c r="AU727" s="243" t="s">
        <v>84</v>
      </c>
      <c r="AV727" s="14" t="s">
        <v>84</v>
      </c>
      <c r="AW727" s="14" t="s">
        <v>31</v>
      </c>
      <c r="AX727" s="14" t="s">
        <v>75</v>
      </c>
      <c r="AY727" s="243" t="s">
        <v>203</v>
      </c>
    </row>
    <row r="728" spans="2:51" s="14" customFormat="1" ht="11.25">
      <c r="B728" s="233"/>
      <c r="C728" s="234"/>
      <c r="D728" s="224" t="s">
        <v>211</v>
      </c>
      <c r="E728" s="235" t="s">
        <v>1</v>
      </c>
      <c r="F728" s="236" t="s">
        <v>787</v>
      </c>
      <c r="G728" s="234"/>
      <c r="H728" s="237">
        <v>14.333</v>
      </c>
      <c r="I728" s="238"/>
      <c r="J728" s="234"/>
      <c r="K728" s="234"/>
      <c r="L728" s="239"/>
      <c r="M728" s="240"/>
      <c r="N728" s="241"/>
      <c r="O728" s="241"/>
      <c r="P728" s="241"/>
      <c r="Q728" s="241"/>
      <c r="R728" s="241"/>
      <c r="S728" s="241"/>
      <c r="T728" s="242"/>
      <c r="AT728" s="243" t="s">
        <v>211</v>
      </c>
      <c r="AU728" s="243" t="s">
        <v>84</v>
      </c>
      <c r="AV728" s="14" t="s">
        <v>84</v>
      </c>
      <c r="AW728" s="14" t="s">
        <v>31</v>
      </c>
      <c r="AX728" s="14" t="s">
        <v>75</v>
      </c>
      <c r="AY728" s="243" t="s">
        <v>203</v>
      </c>
    </row>
    <row r="729" spans="2:51" s="14" customFormat="1" ht="11.25">
      <c r="B729" s="233"/>
      <c r="C729" s="234"/>
      <c r="D729" s="224" t="s">
        <v>211</v>
      </c>
      <c r="E729" s="235" t="s">
        <v>1</v>
      </c>
      <c r="F729" s="236" t="s">
        <v>788</v>
      </c>
      <c r="G729" s="234"/>
      <c r="H729" s="237">
        <v>21.524999999999999</v>
      </c>
      <c r="I729" s="238"/>
      <c r="J729" s="234"/>
      <c r="K729" s="234"/>
      <c r="L729" s="239"/>
      <c r="M729" s="240"/>
      <c r="N729" s="241"/>
      <c r="O729" s="241"/>
      <c r="P729" s="241"/>
      <c r="Q729" s="241"/>
      <c r="R729" s="241"/>
      <c r="S729" s="241"/>
      <c r="T729" s="242"/>
      <c r="AT729" s="243" t="s">
        <v>211</v>
      </c>
      <c r="AU729" s="243" t="s">
        <v>84</v>
      </c>
      <c r="AV729" s="14" t="s">
        <v>84</v>
      </c>
      <c r="AW729" s="14" t="s">
        <v>31</v>
      </c>
      <c r="AX729" s="14" t="s">
        <v>75</v>
      </c>
      <c r="AY729" s="243" t="s">
        <v>203</v>
      </c>
    </row>
    <row r="730" spans="2:51" s="14" customFormat="1" ht="11.25">
      <c r="B730" s="233"/>
      <c r="C730" s="234"/>
      <c r="D730" s="224" t="s">
        <v>211</v>
      </c>
      <c r="E730" s="235" t="s">
        <v>1</v>
      </c>
      <c r="F730" s="236" t="s">
        <v>789</v>
      </c>
      <c r="G730" s="234"/>
      <c r="H730" s="237">
        <v>14.214</v>
      </c>
      <c r="I730" s="238"/>
      <c r="J730" s="234"/>
      <c r="K730" s="234"/>
      <c r="L730" s="239"/>
      <c r="M730" s="240"/>
      <c r="N730" s="241"/>
      <c r="O730" s="241"/>
      <c r="P730" s="241"/>
      <c r="Q730" s="241"/>
      <c r="R730" s="241"/>
      <c r="S730" s="241"/>
      <c r="T730" s="242"/>
      <c r="AT730" s="243" t="s">
        <v>211</v>
      </c>
      <c r="AU730" s="243" t="s">
        <v>84</v>
      </c>
      <c r="AV730" s="14" t="s">
        <v>84</v>
      </c>
      <c r="AW730" s="14" t="s">
        <v>31</v>
      </c>
      <c r="AX730" s="14" t="s">
        <v>75</v>
      </c>
      <c r="AY730" s="243" t="s">
        <v>203</v>
      </c>
    </row>
    <row r="731" spans="2:51" s="14" customFormat="1" ht="11.25">
      <c r="B731" s="233"/>
      <c r="C731" s="234"/>
      <c r="D731" s="224" t="s">
        <v>211</v>
      </c>
      <c r="E731" s="235" t="s">
        <v>1</v>
      </c>
      <c r="F731" s="236" t="s">
        <v>790</v>
      </c>
      <c r="G731" s="234"/>
      <c r="H731" s="237">
        <v>10.96</v>
      </c>
      <c r="I731" s="238"/>
      <c r="J731" s="234"/>
      <c r="K731" s="234"/>
      <c r="L731" s="239"/>
      <c r="M731" s="240"/>
      <c r="N731" s="241"/>
      <c r="O731" s="241"/>
      <c r="P731" s="241"/>
      <c r="Q731" s="241"/>
      <c r="R731" s="241"/>
      <c r="S731" s="241"/>
      <c r="T731" s="242"/>
      <c r="AT731" s="243" t="s">
        <v>211</v>
      </c>
      <c r="AU731" s="243" t="s">
        <v>84</v>
      </c>
      <c r="AV731" s="14" t="s">
        <v>84</v>
      </c>
      <c r="AW731" s="14" t="s">
        <v>31</v>
      </c>
      <c r="AX731" s="14" t="s">
        <v>75</v>
      </c>
      <c r="AY731" s="243" t="s">
        <v>203</v>
      </c>
    </row>
    <row r="732" spans="2:51" s="14" customFormat="1" ht="11.25">
      <c r="B732" s="233"/>
      <c r="C732" s="234"/>
      <c r="D732" s="224" t="s">
        <v>211</v>
      </c>
      <c r="E732" s="235" t="s">
        <v>1</v>
      </c>
      <c r="F732" s="236" t="s">
        <v>574</v>
      </c>
      <c r="G732" s="234"/>
      <c r="H732" s="237">
        <v>22.914000000000001</v>
      </c>
      <c r="I732" s="238"/>
      <c r="J732" s="234"/>
      <c r="K732" s="234"/>
      <c r="L732" s="239"/>
      <c r="M732" s="240"/>
      <c r="N732" s="241"/>
      <c r="O732" s="241"/>
      <c r="P732" s="241"/>
      <c r="Q732" s="241"/>
      <c r="R732" s="241"/>
      <c r="S732" s="241"/>
      <c r="T732" s="242"/>
      <c r="AT732" s="243" t="s">
        <v>211</v>
      </c>
      <c r="AU732" s="243" t="s">
        <v>84</v>
      </c>
      <c r="AV732" s="14" t="s">
        <v>84</v>
      </c>
      <c r="AW732" s="14" t="s">
        <v>31</v>
      </c>
      <c r="AX732" s="14" t="s">
        <v>75</v>
      </c>
      <c r="AY732" s="243" t="s">
        <v>203</v>
      </c>
    </row>
    <row r="733" spans="2:51" s="14" customFormat="1" ht="11.25">
      <c r="B733" s="233"/>
      <c r="C733" s="234"/>
      <c r="D733" s="224" t="s">
        <v>211</v>
      </c>
      <c r="E733" s="235" t="s">
        <v>1</v>
      </c>
      <c r="F733" s="236" t="s">
        <v>791</v>
      </c>
      <c r="G733" s="234"/>
      <c r="H733" s="237">
        <v>12.646000000000001</v>
      </c>
      <c r="I733" s="238"/>
      <c r="J733" s="234"/>
      <c r="K733" s="234"/>
      <c r="L733" s="239"/>
      <c r="M733" s="240"/>
      <c r="N733" s="241"/>
      <c r="O733" s="241"/>
      <c r="P733" s="241"/>
      <c r="Q733" s="241"/>
      <c r="R733" s="241"/>
      <c r="S733" s="241"/>
      <c r="T733" s="242"/>
      <c r="AT733" s="243" t="s">
        <v>211</v>
      </c>
      <c r="AU733" s="243" t="s">
        <v>84</v>
      </c>
      <c r="AV733" s="14" t="s">
        <v>84</v>
      </c>
      <c r="AW733" s="14" t="s">
        <v>31</v>
      </c>
      <c r="AX733" s="14" t="s">
        <v>75</v>
      </c>
      <c r="AY733" s="243" t="s">
        <v>203</v>
      </c>
    </row>
    <row r="734" spans="2:51" s="14" customFormat="1" ht="11.25">
      <c r="B734" s="233"/>
      <c r="C734" s="234"/>
      <c r="D734" s="224" t="s">
        <v>211</v>
      </c>
      <c r="E734" s="235" t="s">
        <v>1</v>
      </c>
      <c r="F734" s="236" t="s">
        <v>792</v>
      </c>
      <c r="G734" s="234"/>
      <c r="H734" s="237">
        <v>33.023000000000003</v>
      </c>
      <c r="I734" s="238"/>
      <c r="J734" s="234"/>
      <c r="K734" s="234"/>
      <c r="L734" s="239"/>
      <c r="M734" s="240"/>
      <c r="N734" s="241"/>
      <c r="O734" s="241"/>
      <c r="P734" s="241"/>
      <c r="Q734" s="241"/>
      <c r="R734" s="241"/>
      <c r="S734" s="241"/>
      <c r="T734" s="242"/>
      <c r="AT734" s="243" t="s">
        <v>211</v>
      </c>
      <c r="AU734" s="243" t="s">
        <v>84</v>
      </c>
      <c r="AV734" s="14" t="s">
        <v>84</v>
      </c>
      <c r="AW734" s="14" t="s">
        <v>31</v>
      </c>
      <c r="AX734" s="14" t="s">
        <v>75</v>
      </c>
      <c r="AY734" s="243" t="s">
        <v>203</v>
      </c>
    </row>
    <row r="735" spans="2:51" s="14" customFormat="1" ht="11.25">
      <c r="B735" s="233"/>
      <c r="C735" s="234"/>
      <c r="D735" s="224" t="s">
        <v>211</v>
      </c>
      <c r="E735" s="235" t="s">
        <v>1</v>
      </c>
      <c r="F735" s="236" t="s">
        <v>793</v>
      </c>
      <c r="G735" s="234"/>
      <c r="H735" s="237">
        <v>26.542000000000002</v>
      </c>
      <c r="I735" s="238"/>
      <c r="J735" s="234"/>
      <c r="K735" s="234"/>
      <c r="L735" s="239"/>
      <c r="M735" s="240"/>
      <c r="N735" s="241"/>
      <c r="O735" s="241"/>
      <c r="P735" s="241"/>
      <c r="Q735" s="241"/>
      <c r="R735" s="241"/>
      <c r="S735" s="241"/>
      <c r="T735" s="242"/>
      <c r="AT735" s="243" t="s">
        <v>211</v>
      </c>
      <c r="AU735" s="243" t="s">
        <v>84</v>
      </c>
      <c r="AV735" s="14" t="s">
        <v>84</v>
      </c>
      <c r="AW735" s="14" t="s">
        <v>31</v>
      </c>
      <c r="AX735" s="14" t="s">
        <v>75</v>
      </c>
      <c r="AY735" s="243" t="s">
        <v>203</v>
      </c>
    </row>
    <row r="736" spans="2:51" s="14" customFormat="1" ht="11.25">
      <c r="B736" s="233"/>
      <c r="C736" s="234"/>
      <c r="D736" s="224" t="s">
        <v>211</v>
      </c>
      <c r="E736" s="235" t="s">
        <v>1</v>
      </c>
      <c r="F736" s="236" t="s">
        <v>794</v>
      </c>
      <c r="G736" s="234"/>
      <c r="H736" s="237">
        <v>14.214</v>
      </c>
      <c r="I736" s="238"/>
      <c r="J736" s="234"/>
      <c r="K736" s="234"/>
      <c r="L736" s="239"/>
      <c r="M736" s="240"/>
      <c r="N736" s="241"/>
      <c r="O736" s="241"/>
      <c r="P736" s="241"/>
      <c r="Q736" s="241"/>
      <c r="R736" s="241"/>
      <c r="S736" s="241"/>
      <c r="T736" s="242"/>
      <c r="AT736" s="243" t="s">
        <v>211</v>
      </c>
      <c r="AU736" s="243" t="s">
        <v>84</v>
      </c>
      <c r="AV736" s="14" t="s">
        <v>84</v>
      </c>
      <c r="AW736" s="14" t="s">
        <v>31</v>
      </c>
      <c r="AX736" s="14" t="s">
        <v>75</v>
      </c>
      <c r="AY736" s="243" t="s">
        <v>203</v>
      </c>
    </row>
    <row r="737" spans="2:51" s="14" customFormat="1" ht="11.25">
      <c r="B737" s="233"/>
      <c r="C737" s="234"/>
      <c r="D737" s="224" t="s">
        <v>211</v>
      </c>
      <c r="E737" s="235" t="s">
        <v>1</v>
      </c>
      <c r="F737" s="236" t="s">
        <v>795</v>
      </c>
      <c r="G737" s="234"/>
      <c r="H737" s="237">
        <v>10.96</v>
      </c>
      <c r="I737" s="238"/>
      <c r="J737" s="234"/>
      <c r="K737" s="234"/>
      <c r="L737" s="239"/>
      <c r="M737" s="240"/>
      <c r="N737" s="241"/>
      <c r="O737" s="241"/>
      <c r="P737" s="241"/>
      <c r="Q737" s="241"/>
      <c r="R737" s="241"/>
      <c r="S737" s="241"/>
      <c r="T737" s="242"/>
      <c r="AT737" s="243" t="s">
        <v>211</v>
      </c>
      <c r="AU737" s="243" t="s">
        <v>84</v>
      </c>
      <c r="AV737" s="14" t="s">
        <v>84</v>
      </c>
      <c r="AW737" s="14" t="s">
        <v>31</v>
      </c>
      <c r="AX737" s="14" t="s">
        <v>75</v>
      </c>
      <c r="AY737" s="243" t="s">
        <v>203</v>
      </c>
    </row>
    <row r="738" spans="2:51" s="14" customFormat="1" ht="11.25">
      <c r="B738" s="233"/>
      <c r="C738" s="234"/>
      <c r="D738" s="224" t="s">
        <v>211</v>
      </c>
      <c r="E738" s="235" t="s">
        <v>1</v>
      </c>
      <c r="F738" s="236" t="s">
        <v>796</v>
      </c>
      <c r="G738" s="234"/>
      <c r="H738" s="237">
        <v>10.96</v>
      </c>
      <c r="I738" s="238"/>
      <c r="J738" s="234"/>
      <c r="K738" s="234"/>
      <c r="L738" s="239"/>
      <c r="M738" s="240"/>
      <c r="N738" s="241"/>
      <c r="O738" s="241"/>
      <c r="P738" s="241"/>
      <c r="Q738" s="241"/>
      <c r="R738" s="241"/>
      <c r="S738" s="241"/>
      <c r="T738" s="242"/>
      <c r="AT738" s="243" t="s">
        <v>211</v>
      </c>
      <c r="AU738" s="243" t="s">
        <v>84</v>
      </c>
      <c r="AV738" s="14" t="s">
        <v>84</v>
      </c>
      <c r="AW738" s="14" t="s">
        <v>31</v>
      </c>
      <c r="AX738" s="14" t="s">
        <v>75</v>
      </c>
      <c r="AY738" s="243" t="s">
        <v>203</v>
      </c>
    </row>
    <row r="739" spans="2:51" s="14" customFormat="1" ht="11.25">
      <c r="B739" s="233"/>
      <c r="C739" s="234"/>
      <c r="D739" s="224" t="s">
        <v>211</v>
      </c>
      <c r="E739" s="235" t="s">
        <v>1</v>
      </c>
      <c r="F739" s="236" t="s">
        <v>797</v>
      </c>
      <c r="G739" s="234"/>
      <c r="H739" s="237">
        <v>13.981</v>
      </c>
      <c r="I739" s="238"/>
      <c r="J739" s="234"/>
      <c r="K739" s="234"/>
      <c r="L739" s="239"/>
      <c r="M739" s="240"/>
      <c r="N739" s="241"/>
      <c r="O739" s="241"/>
      <c r="P739" s="241"/>
      <c r="Q739" s="241"/>
      <c r="R739" s="241"/>
      <c r="S739" s="241"/>
      <c r="T739" s="242"/>
      <c r="AT739" s="243" t="s">
        <v>211</v>
      </c>
      <c r="AU739" s="243" t="s">
        <v>84</v>
      </c>
      <c r="AV739" s="14" t="s">
        <v>84</v>
      </c>
      <c r="AW739" s="14" t="s">
        <v>31</v>
      </c>
      <c r="AX739" s="14" t="s">
        <v>75</v>
      </c>
      <c r="AY739" s="243" t="s">
        <v>203</v>
      </c>
    </row>
    <row r="740" spans="2:51" s="14" customFormat="1" ht="11.25">
      <c r="B740" s="233"/>
      <c r="C740" s="234"/>
      <c r="D740" s="224" t="s">
        <v>211</v>
      </c>
      <c r="E740" s="235" t="s">
        <v>1</v>
      </c>
      <c r="F740" s="236" t="s">
        <v>798</v>
      </c>
      <c r="G740" s="234"/>
      <c r="H740" s="237">
        <v>17.542999999999999</v>
      </c>
      <c r="I740" s="238"/>
      <c r="J740" s="234"/>
      <c r="K740" s="234"/>
      <c r="L740" s="239"/>
      <c r="M740" s="240"/>
      <c r="N740" s="241"/>
      <c r="O740" s="241"/>
      <c r="P740" s="241"/>
      <c r="Q740" s="241"/>
      <c r="R740" s="241"/>
      <c r="S740" s="241"/>
      <c r="T740" s="242"/>
      <c r="AT740" s="243" t="s">
        <v>211</v>
      </c>
      <c r="AU740" s="243" t="s">
        <v>84</v>
      </c>
      <c r="AV740" s="14" t="s">
        <v>84</v>
      </c>
      <c r="AW740" s="14" t="s">
        <v>31</v>
      </c>
      <c r="AX740" s="14" t="s">
        <v>75</v>
      </c>
      <c r="AY740" s="243" t="s">
        <v>203</v>
      </c>
    </row>
    <row r="741" spans="2:51" s="14" customFormat="1" ht="22.5">
      <c r="B741" s="233"/>
      <c r="C741" s="234"/>
      <c r="D741" s="224" t="s">
        <v>211</v>
      </c>
      <c r="E741" s="235" t="s">
        <v>1</v>
      </c>
      <c r="F741" s="236" t="s">
        <v>799</v>
      </c>
      <c r="G741" s="234"/>
      <c r="H741" s="237">
        <v>31.501000000000001</v>
      </c>
      <c r="I741" s="238"/>
      <c r="J741" s="234"/>
      <c r="K741" s="234"/>
      <c r="L741" s="239"/>
      <c r="M741" s="240"/>
      <c r="N741" s="241"/>
      <c r="O741" s="241"/>
      <c r="P741" s="241"/>
      <c r="Q741" s="241"/>
      <c r="R741" s="241"/>
      <c r="S741" s="241"/>
      <c r="T741" s="242"/>
      <c r="AT741" s="243" t="s">
        <v>211</v>
      </c>
      <c r="AU741" s="243" t="s">
        <v>84</v>
      </c>
      <c r="AV741" s="14" t="s">
        <v>84</v>
      </c>
      <c r="AW741" s="14" t="s">
        <v>31</v>
      </c>
      <c r="AX741" s="14" t="s">
        <v>75</v>
      </c>
      <c r="AY741" s="243" t="s">
        <v>203</v>
      </c>
    </row>
    <row r="742" spans="2:51" s="14" customFormat="1" ht="11.25">
      <c r="B742" s="233"/>
      <c r="C742" s="234"/>
      <c r="D742" s="224" t="s">
        <v>211</v>
      </c>
      <c r="E742" s="235" t="s">
        <v>1</v>
      </c>
      <c r="F742" s="236" t="s">
        <v>800</v>
      </c>
      <c r="G742" s="234"/>
      <c r="H742" s="237">
        <v>21.981000000000002</v>
      </c>
      <c r="I742" s="238"/>
      <c r="J742" s="234"/>
      <c r="K742" s="234"/>
      <c r="L742" s="239"/>
      <c r="M742" s="240"/>
      <c r="N742" s="241"/>
      <c r="O742" s="241"/>
      <c r="P742" s="241"/>
      <c r="Q742" s="241"/>
      <c r="R742" s="241"/>
      <c r="S742" s="241"/>
      <c r="T742" s="242"/>
      <c r="AT742" s="243" t="s">
        <v>211</v>
      </c>
      <c r="AU742" s="243" t="s">
        <v>84</v>
      </c>
      <c r="AV742" s="14" t="s">
        <v>84</v>
      </c>
      <c r="AW742" s="14" t="s">
        <v>31</v>
      </c>
      <c r="AX742" s="14" t="s">
        <v>75</v>
      </c>
      <c r="AY742" s="243" t="s">
        <v>203</v>
      </c>
    </row>
    <row r="743" spans="2:51" s="14" customFormat="1" ht="11.25">
      <c r="B743" s="233"/>
      <c r="C743" s="234"/>
      <c r="D743" s="224" t="s">
        <v>211</v>
      </c>
      <c r="E743" s="235" t="s">
        <v>1</v>
      </c>
      <c r="F743" s="236" t="s">
        <v>801</v>
      </c>
      <c r="G743" s="234"/>
      <c r="H743" s="237">
        <v>11.186999999999999</v>
      </c>
      <c r="I743" s="238"/>
      <c r="J743" s="234"/>
      <c r="K743" s="234"/>
      <c r="L743" s="239"/>
      <c r="M743" s="240"/>
      <c r="N743" s="241"/>
      <c r="O743" s="241"/>
      <c r="P743" s="241"/>
      <c r="Q743" s="241"/>
      <c r="R743" s="241"/>
      <c r="S743" s="241"/>
      <c r="T743" s="242"/>
      <c r="AT743" s="243" t="s">
        <v>211</v>
      </c>
      <c r="AU743" s="243" t="s">
        <v>84</v>
      </c>
      <c r="AV743" s="14" t="s">
        <v>84</v>
      </c>
      <c r="AW743" s="14" t="s">
        <v>31</v>
      </c>
      <c r="AX743" s="14" t="s">
        <v>75</v>
      </c>
      <c r="AY743" s="243" t="s">
        <v>203</v>
      </c>
    </row>
    <row r="744" spans="2:51" s="14" customFormat="1" ht="11.25">
      <c r="B744" s="233"/>
      <c r="C744" s="234"/>
      <c r="D744" s="224" t="s">
        <v>211</v>
      </c>
      <c r="E744" s="235" t="s">
        <v>1</v>
      </c>
      <c r="F744" s="236" t="s">
        <v>802</v>
      </c>
      <c r="G744" s="234"/>
      <c r="H744" s="237">
        <v>11.234</v>
      </c>
      <c r="I744" s="238"/>
      <c r="J744" s="234"/>
      <c r="K744" s="234"/>
      <c r="L744" s="239"/>
      <c r="M744" s="240"/>
      <c r="N744" s="241"/>
      <c r="O744" s="241"/>
      <c r="P744" s="241"/>
      <c r="Q744" s="241"/>
      <c r="R744" s="241"/>
      <c r="S744" s="241"/>
      <c r="T744" s="242"/>
      <c r="AT744" s="243" t="s">
        <v>211</v>
      </c>
      <c r="AU744" s="243" t="s">
        <v>84</v>
      </c>
      <c r="AV744" s="14" t="s">
        <v>84</v>
      </c>
      <c r="AW744" s="14" t="s">
        <v>31</v>
      </c>
      <c r="AX744" s="14" t="s">
        <v>75</v>
      </c>
      <c r="AY744" s="243" t="s">
        <v>203</v>
      </c>
    </row>
    <row r="745" spans="2:51" s="14" customFormat="1" ht="11.25">
      <c r="B745" s="233"/>
      <c r="C745" s="234"/>
      <c r="D745" s="224" t="s">
        <v>211</v>
      </c>
      <c r="E745" s="235" t="s">
        <v>1</v>
      </c>
      <c r="F745" s="236" t="s">
        <v>803</v>
      </c>
      <c r="G745" s="234"/>
      <c r="H745" s="237">
        <v>9.0289999999999999</v>
      </c>
      <c r="I745" s="238"/>
      <c r="J745" s="234"/>
      <c r="K745" s="234"/>
      <c r="L745" s="239"/>
      <c r="M745" s="240"/>
      <c r="N745" s="241"/>
      <c r="O745" s="241"/>
      <c r="P745" s="241"/>
      <c r="Q745" s="241"/>
      <c r="R745" s="241"/>
      <c r="S745" s="241"/>
      <c r="T745" s="242"/>
      <c r="AT745" s="243" t="s">
        <v>211</v>
      </c>
      <c r="AU745" s="243" t="s">
        <v>84</v>
      </c>
      <c r="AV745" s="14" t="s">
        <v>84</v>
      </c>
      <c r="AW745" s="14" t="s">
        <v>31</v>
      </c>
      <c r="AX745" s="14" t="s">
        <v>75</v>
      </c>
      <c r="AY745" s="243" t="s">
        <v>203</v>
      </c>
    </row>
    <row r="746" spans="2:51" s="14" customFormat="1" ht="11.25">
      <c r="B746" s="233"/>
      <c r="C746" s="234"/>
      <c r="D746" s="224" t="s">
        <v>211</v>
      </c>
      <c r="E746" s="235" t="s">
        <v>1</v>
      </c>
      <c r="F746" s="236" t="s">
        <v>804</v>
      </c>
      <c r="G746" s="234"/>
      <c r="H746" s="237">
        <v>10.378</v>
      </c>
      <c r="I746" s="238"/>
      <c r="J746" s="234"/>
      <c r="K746" s="234"/>
      <c r="L746" s="239"/>
      <c r="M746" s="240"/>
      <c r="N746" s="241"/>
      <c r="O746" s="241"/>
      <c r="P746" s="241"/>
      <c r="Q746" s="241"/>
      <c r="R746" s="241"/>
      <c r="S746" s="241"/>
      <c r="T746" s="242"/>
      <c r="AT746" s="243" t="s">
        <v>211</v>
      </c>
      <c r="AU746" s="243" t="s">
        <v>84</v>
      </c>
      <c r="AV746" s="14" t="s">
        <v>84</v>
      </c>
      <c r="AW746" s="14" t="s">
        <v>31</v>
      </c>
      <c r="AX746" s="14" t="s">
        <v>75</v>
      </c>
      <c r="AY746" s="243" t="s">
        <v>203</v>
      </c>
    </row>
    <row r="747" spans="2:51" s="14" customFormat="1" ht="11.25">
      <c r="B747" s="233"/>
      <c r="C747" s="234"/>
      <c r="D747" s="224" t="s">
        <v>211</v>
      </c>
      <c r="E747" s="235" t="s">
        <v>1</v>
      </c>
      <c r="F747" s="236" t="s">
        <v>805</v>
      </c>
      <c r="G747" s="234"/>
      <c r="H747" s="237">
        <v>5.4340000000000002</v>
      </c>
      <c r="I747" s="238"/>
      <c r="J747" s="234"/>
      <c r="K747" s="234"/>
      <c r="L747" s="239"/>
      <c r="M747" s="240"/>
      <c r="N747" s="241"/>
      <c r="O747" s="241"/>
      <c r="P747" s="241"/>
      <c r="Q747" s="241"/>
      <c r="R747" s="241"/>
      <c r="S747" s="241"/>
      <c r="T747" s="242"/>
      <c r="AT747" s="243" t="s">
        <v>211</v>
      </c>
      <c r="AU747" s="243" t="s">
        <v>84</v>
      </c>
      <c r="AV747" s="14" t="s">
        <v>84</v>
      </c>
      <c r="AW747" s="14" t="s">
        <v>31</v>
      </c>
      <c r="AX747" s="14" t="s">
        <v>75</v>
      </c>
      <c r="AY747" s="243" t="s">
        <v>203</v>
      </c>
    </row>
    <row r="748" spans="2:51" s="14" customFormat="1" ht="11.25">
      <c r="B748" s="233"/>
      <c r="C748" s="234"/>
      <c r="D748" s="224" t="s">
        <v>211</v>
      </c>
      <c r="E748" s="235" t="s">
        <v>1</v>
      </c>
      <c r="F748" s="236" t="s">
        <v>806</v>
      </c>
      <c r="G748" s="234"/>
      <c r="H748" s="237">
        <v>15.755000000000001</v>
      </c>
      <c r="I748" s="238"/>
      <c r="J748" s="234"/>
      <c r="K748" s="234"/>
      <c r="L748" s="239"/>
      <c r="M748" s="240"/>
      <c r="N748" s="241"/>
      <c r="O748" s="241"/>
      <c r="P748" s="241"/>
      <c r="Q748" s="241"/>
      <c r="R748" s="241"/>
      <c r="S748" s="241"/>
      <c r="T748" s="242"/>
      <c r="AT748" s="243" t="s">
        <v>211</v>
      </c>
      <c r="AU748" s="243" t="s">
        <v>84</v>
      </c>
      <c r="AV748" s="14" t="s">
        <v>84</v>
      </c>
      <c r="AW748" s="14" t="s">
        <v>31</v>
      </c>
      <c r="AX748" s="14" t="s">
        <v>75</v>
      </c>
      <c r="AY748" s="243" t="s">
        <v>203</v>
      </c>
    </row>
    <row r="749" spans="2:51" s="14" customFormat="1" ht="11.25">
      <c r="B749" s="233"/>
      <c r="C749" s="234"/>
      <c r="D749" s="224" t="s">
        <v>211</v>
      </c>
      <c r="E749" s="235" t="s">
        <v>1</v>
      </c>
      <c r="F749" s="236" t="s">
        <v>807</v>
      </c>
      <c r="G749" s="234"/>
      <c r="H749" s="237">
        <v>21.524999999999999</v>
      </c>
      <c r="I749" s="238"/>
      <c r="J749" s="234"/>
      <c r="K749" s="234"/>
      <c r="L749" s="239"/>
      <c r="M749" s="240"/>
      <c r="N749" s="241"/>
      <c r="O749" s="241"/>
      <c r="P749" s="241"/>
      <c r="Q749" s="241"/>
      <c r="R749" s="241"/>
      <c r="S749" s="241"/>
      <c r="T749" s="242"/>
      <c r="AT749" s="243" t="s">
        <v>211</v>
      </c>
      <c r="AU749" s="243" t="s">
        <v>84</v>
      </c>
      <c r="AV749" s="14" t="s">
        <v>84</v>
      </c>
      <c r="AW749" s="14" t="s">
        <v>31</v>
      </c>
      <c r="AX749" s="14" t="s">
        <v>75</v>
      </c>
      <c r="AY749" s="243" t="s">
        <v>203</v>
      </c>
    </row>
    <row r="750" spans="2:51" s="14" customFormat="1" ht="11.25">
      <c r="B750" s="233"/>
      <c r="C750" s="234"/>
      <c r="D750" s="224" t="s">
        <v>211</v>
      </c>
      <c r="E750" s="235" t="s">
        <v>1</v>
      </c>
      <c r="F750" s="236" t="s">
        <v>808</v>
      </c>
      <c r="G750" s="234"/>
      <c r="H750" s="237">
        <v>21.524999999999999</v>
      </c>
      <c r="I750" s="238"/>
      <c r="J750" s="234"/>
      <c r="K750" s="234"/>
      <c r="L750" s="239"/>
      <c r="M750" s="240"/>
      <c r="N750" s="241"/>
      <c r="O750" s="241"/>
      <c r="P750" s="241"/>
      <c r="Q750" s="241"/>
      <c r="R750" s="241"/>
      <c r="S750" s="241"/>
      <c r="T750" s="242"/>
      <c r="AT750" s="243" t="s">
        <v>211</v>
      </c>
      <c r="AU750" s="243" t="s">
        <v>84</v>
      </c>
      <c r="AV750" s="14" t="s">
        <v>84</v>
      </c>
      <c r="AW750" s="14" t="s">
        <v>31</v>
      </c>
      <c r="AX750" s="14" t="s">
        <v>75</v>
      </c>
      <c r="AY750" s="243" t="s">
        <v>203</v>
      </c>
    </row>
    <row r="751" spans="2:51" s="14" customFormat="1" ht="11.25">
      <c r="B751" s="233"/>
      <c r="C751" s="234"/>
      <c r="D751" s="224" t="s">
        <v>211</v>
      </c>
      <c r="E751" s="235" t="s">
        <v>1</v>
      </c>
      <c r="F751" s="236" t="s">
        <v>809</v>
      </c>
      <c r="G751" s="234"/>
      <c r="H751" s="237">
        <v>12.449</v>
      </c>
      <c r="I751" s="238"/>
      <c r="J751" s="234"/>
      <c r="K751" s="234"/>
      <c r="L751" s="239"/>
      <c r="M751" s="240"/>
      <c r="N751" s="241"/>
      <c r="O751" s="241"/>
      <c r="P751" s="241"/>
      <c r="Q751" s="241"/>
      <c r="R751" s="241"/>
      <c r="S751" s="241"/>
      <c r="T751" s="242"/>
      <c r="AT751" s="243" t="s">
        <v>211</v>
      </c>
      <c r="AU751" s="243" t="s">
        <v>84</v>
      </c>
      <c r="AV751" s="14" t="s">
        <v>84</v>
      </c>
      <c r="AW751" s="14" t="s">
        <v>31</v>
      </c>
      <c r="AX751" s="14" t="s">
        <v>75</v>
      </c>
      <c r="AY751" s="243" t="s">
        <v>203</v>
      </c>
    </row>
    <row r="752" spans="2:51" s="14" customFormat="1" ht="11.25">
      <c r="B752" s="233"/>
      <c r="C752" s="234"/>
      <c r="D752" s="224" t="s">
        <v>211</v>
      </c>
      <c r="E752" s="235" t="s">
        <v>1</v>
      </c>
      <c r="F752" s="236" t="s">
        <v>810</v>
      </c>
      <c r="G752" s="234"/>
      <c r="H752" s="237">
        <v>14.778</v>
      </c>
      <c r="I752" s="238"/>
      <c r="J752" s="234"/>
      <c r="K752" s="234"/>
      <c r="L752" s="239"/>
      <c r="M752" s="240"/>
      <c r="N752" s="241"/>
      <c r="O752" s="241"/>
      <c r="P752" s="241"/>
      <c r="Q752" s="241"/>
      <c r="R752" s="241"/>
      <c r="S752" s="241"/>
      <c r="T752" s="242"/>
      <c r="AT752" s="243" t="s">
        <v>211</v>
      </c>
      <c r="AU752" s="243" t="s">
        <v>84</v>
      </c>
      <c r="AV752" s="14" t="s">
        <v>84</v>
      </c>
      <c r="AW752" s="14" t="s">
        <v>31</v>
      </c>
      <c r="AX752" s="14" t="s">
        <v>75</v>
      </c>
      <c r="AY752" s="243" t="s">
        <v>203</v>
      </c>
    </row>
    <row r="753" spans="1:65" s="14" customFormat="1" ht="11.25">
      <c r="B753" s="233"/>
      <c r="C753" s="234"/>
      <c r="D753" s="224" t="s">
        <v>211</v>
      </c>
      <c r="E753" s="235" t="s">
        <v>1</v>
      </c>
      <c r="F753" s="236" t="s">
        <v>811</v>
      </c>
      <c r="G753" s="234"/>
      <c r="H753" s="237">
        <v>2.899</v>
      </c>
      <c r="I753" s="238"/>
      <c r="J753" s="234"/>
      <c r="K753" s="234"/>
      <c r="L753" s="239"/>
      <c r="M753" s="240"/>
      <c r="N753" s="241"/>
      <c r="O753" s="241"/>
      <c r="P753" s="241"/>
      <c r="Q753" s="241"/>
      <c r="R753" s="241"/>
      <c r="S753" s="241"/>
      <c r="T753" s="242"/>
      <c r="AT753" s="243" t="s">
        <v>211</v>
      </c>
      <c r="AU753" s="243" t="s">
        <v>84</v>
      </c>
      <c r="AV753" s="14" t="s">
        <v>84</v>
      </c>
      <c r="AW753" s="14" t="s">
        <v>31</v>
      </c>
      <c r="AX753" s="14" t="s">
        <v>75</v>
      </c>
      <c r="AY753" s="243" t="s">
        <v>203</v>
      </c>
    </row>
    <row r="754" spans="1:65" s="14" customFormat="1" ht="11.25">
      <c r="B754" s="233"/>
      <c r="C754" s="234"/>
      <c r="D754" s="224" t="s">
        <v>211</v>
      </c>
      <c r="E754" s="235" t="s">
        <v>1</v>
      </c>
      <c r="F754" s="236" t="s">
        <v>812</v>
      </c>
      <c r="G754" s="234"/>
      <c r="H754" s="237">
        <v>23.591000000000001</v>
      </c>
      <c r="I754" s="238"/>
      <c r="J754" s="234"/>
      <c r="K754" s="234"/>
      <c r="L754" s="239"/>
      <c r="M754" s="240"/>
      <c r="N754" s="241"/>
      <c r="O754" s="241"/>
      <c r="P754" s="241"/>
      <c r="Q754" s="241"/>
      <c r="R754" s="241"/>
      <c r="S754" s="241"/>
      <c r="T754" s="242"/>
      <c r="AT754" s="243" t="s">
        <v>211</v>
      </c>
      <c r="AU754" s="243" t="s">
        <v>84</v>
      </c>
      <c r="AV754" s="14" t="s">
        <v>84</v>
      </c>
      <c r="AW754" s="14" t="s">
        <v>31</v>
      </c>
      <c r="AX754" s="14" t="s">
        <v>75</v>
      </c>
      <c r="AY754" s="243" t="s">
        <v>203</v>
      </c>
    </row>
    <row r="755" spans="1:65" s="14" customFormat="1" ht="11.25">
      <c r="B755" s="233"/>
      <c r="C755" s="234"/>
      <c r="D755" s="224" t="s">
        <v>211</v>
      </c>
      <c r="E755" s="235" t="s">
        <v>1</v>
      </c>
      <c r="F755" s="236" t="s">
        <v>813</v>
      </c>
      <c r="G755" s="234"/>
      <c r="H755" s="237">
        <v>24.818000000000001</v>
      </c>
      <c r="I755" s="238"/>
      <c r="J755" s="234"/>
      <c r="K755" s="234"/>
      <c r="L755" s="239"/>
      <c r="M755" s="240"/>
      <c r="N755" s="241"/>
      <c r="O755" s="241"/>
      <c r="P755" s="241"/>
      <c r="Q755" s="241"/>
      <c r="R755" s="241"/>
      <c r="S755" s="241"/>
      <c r="T755" s="242"/>
      <c r="AT755" s="243" t="s">
        <v>211</v>
      </c>
      <c r="AU755" s="243" t="s">
        <v>84</v>
      </c>
      <c r="AV755" s="14" t="s">
        <v>84</v>
      </c>
      <c r="AW755" s="14" t="s">
        <v>31</v>
      </c>
      <c r="AX755" s="14" t="s">
        <v>75</v>
      </c>
      <c r="AY755" s="243" t="s">
        <v>203</v>
      </c>
    </row>
    <row r="756" spans="1:65" s="14" customFormat="1" ht="11.25">
      <c r="B756" s="233"/>
      <c r="C756" s="234"/>
      <c r="D756" s="224" t="s">
        <v>211</v>
      </c>
      <c r="E756" s="235" t="s">
        <v>1</v>
      </c>
      <c r="F756" s="236" t="s">
        <v>814</v>
      </c>
      <c r="G756" s="234"/>
      <c r="H756" s="237">
        <v>8.8870000000000005</v>
      </c>
      <c r="I756" s="238"/>
      <c r="J756" s="234"/>
      <c r="K756" s="234"/>
      <c r="L756" s="239"/>
      <c r="M756" s="240"/>
      <c r="N756" s="241"/>
      <c r="O756" s="241"/>
      <c r="P756" s="241"/>
      <c r="Q756" s="241"/>
      <c r="R756" s="241"/>
      <c r="S756" s="241"/>
      <c r="T756" s="242"/>
      <c r="AT756" s="243" t="s">
        <v>211</v>
      </c>
      <c r="AU756" s="243" t="s">
        <v>84</v>
      </c>
      <c r="AV756" s="14" t="s">
        <v>84</v>
      </c>
      <c r="AW756" s="14" t="s">
        <v>31</v>
      </c>
      <c r="AX756" s="14" t="s">
        <v>75</v>
      </c>
      <c r="AY756" s="243" t="s">
        <v>203</v>
      </c>
    </row>
    <row r="757" spans="1:65" s="14" customFormat="1" ht="11.25">
      <c r="B757" s="233"/>
      <c r="C757" s="234"/>
      <c r="D757" s="224" t="s">
        <v>211</v>
      </c>
      <c r="E757" s="235" t="s">
        <v>1</v>
      </c>
      <c r="F757" s="236" t="s">
        <v>815</v>
      </c>
      <c r="G757" s="234"/>
      <c r="H757" s="237">
        <v>6.4450000000000003</v>
      </c>
      <c r="I757" s="238"/>
      <c r="J757" s="234"/>
      <c r="K757" s="234"/>
      <c r="L757" s="239"/>
      <c r="M757" s="240"/>
      <c r="N757" s="241"/>
      <c r="O757" s="241"/>
      <c r="P757" s="241"/>
      <c r="Q757" s="241"/>
      <c r="R757" s="241"/>
      <c r="S757" s="241"/>
      <c r="T757" s="242"/>
      <c r="AT757" s="243" t="s">
        <v>211</v>
      </c>
      <c r="AU757" s="243" t="s">
        <v>84</v>
      </c>
      <c r="AV757" s="14" t="s">
        <v>84</v>
      </c>
      <c r="AW757" s="14" t="s">
        <v>31</v>
      </c>
      <c r="AX757" s="14" t="s">
        <v>75</v>
      </c>
      <c r="AY757" s="243" t="s">
        <v>203</v>
      </c>
    </row>
    <row r="758" spans="1:65" s="14" customFormat="1" ht="11.25">
      <c r="B758" s="233"/>
      <c r="C758" s="234"/>
      <c r="D758" s="224" t="s">
        <v>211</v>
      </c>
      <c r="E758" s="235" t="s">
        <v>1</v>
      </c>
      <c r="F758" s="236" t="s">
        <v>816</v>
      </c>
      <c r="G758" s="234"/>
      <c r="H758" s="237">
        <v>11.583</v>
      </c>
      <c r="I758" s="238"/>
      <c r="J758" s="234"/>
      <c r="K758" s="234"/>
      <c r="L758" s="239"/>
      <c r="M758" s="240"/>
      <c r="N758" s="241"/>
      <c r="O758" s="241"/>
      <c r="P758" s="241"/>
      <c r="Q758" s="241"/>
      <c r="R758" s="241"/>
      <c r="S758" s="241"/>
      <c r="T758" s="242"/>
      <c r="AT758" s="243" t="s">
        <v>211</v>
      </c>
      <c r="AU758" s="243" t="s">
        <v>84</v>
      </c>
      <c r="AV758" s="14" t="s">
        <v>84</v>
      </c>
      <c r="AW758" s="14" t="s">
        <v>31</v>
      </c>
      <c r="AX758" s="14" t="s">
        <v>75</v>
      </c>
      <c r="AY758" s="243" t="s">
        <v>203</v>
      </c>
    </row>
    <row r="759" spans="1:65" s="14" customFormat="1" ht="11.25">
      <c r="B759" s="233"/>
      <c r="C759" s="234"/>
      <c r="D759" s="224" t="s">
        <v>211</v>
      </c>
      <c r="E759" s="235" t="s">
        <v>1</v>
      </c>
      <c r="F759" s="236" t="s">
        <v>817</v>
      </c>
      <c r="G759" s="234"/>
      <c r="H759" s="237">
        <v>8.8870000000000005</v>
      </c>
      <c r="I759" s="238"/>
      <c r="J759" s="234"/>
      <c r="K759" s="234"/>
      <c r="L759" s="239"/>
      <c r="M759" s="240"/>
      <c r="N759" s="241"/>
      <c r="O759" s="241"/>
      <c r="P759" s="241"/>
      <c r="Q759" s="241"/>
      <c r="R759" s="241"/>
      <c r="S759" s="241"/>
      <c r="T759" s="242"/>
      <c r="AT759" s="243" t="s">
        <v>211</v>
      </c>
      <c r="AU759" s="243" t="s">
        <v>84</v>
      </c>
      <c r="AV759" s="14" t="s">
        <v>84</v>
      </c>
      <c r="AW759" s="14" t="s">
        <v>31</v>
      </c>
      <c r="AX759" s="14" t="s">
        <v>75</v>
      </c>
      <c r="AY759" s="243" t="s">
        <v>203</v>
      </c>
    </row>
    <row r="760" spans="1:65" s="14" customFormat="1" ht="11.25">
      <c r="B760" s="233"/>
      <c r="C760" s="234"/>
      <c r="D760" s="224" t="s">
        <v>211</v>
      </c>
      <c r="E760" s="235" t="s">
        <v>1</v>
      </c>
      <c r="F760" s="236" t="s">
        <v>818</v>
      </c>
      <c r="G760" s="234"/>
      <c r="H760" s="237">
        <v>12.08</v>
      </c>
      <c r="I760" s="238"/>
      <c r="J760" s="234"/>
      <c r="K760" s="234"/>
      <c r="L760" s="239"/>
      <c r="M760" s="240"/>
      <c r="N760" s="241"/>
      <c r="O760" s="241"/>
      <c r="P760" s="241"/>
      <c r="Q760" s="241"/>
      <c r="R760" s="241"/>
      <c r="S760" s="241"/>
      <c r="T760" s="242"/>
      <c r="AT760" s="243" t="s">
        <v>211</v>
      </c>
      <c r="AU760" s="243" t="s">
        <v>84</v>
      </c>
      <c r="AV760" s="14" t="s">
        <v>84</v>
      </c>
      <c r="AW760" s="14" t="s">
        <v>31</v>
      </c>
      <c r="AX760" s="14" t="s">
        <v>75</v>
      </c>
      <c r="AY760" s="243" t="s">
        <v>203</v>
      </c>
    </row>
    <row r="761" spans="1:65" s="14" customFormat="1" ht="11.25">
      <c r="B761" s="233"/>
      <c r="C761" s="234"/>
      <c r="D761" s="224" t="s">
        <v>211</v>
      </c>
      <c r="E761" s="235" t="s">
        <v>1</v>
      </c>
      <c r="F761" s="236" t="s">
        <v>819</v>
      </c>
      <c r="G761" s="234"/>
      <c r="H761" s="237">
        <v>11.529</v>
      </c>
      <c r="I761" s="238"/>
      <c r="J761" s="234"/>
      <c r="K761" s="234"/>
      <c r="L761" s="239"/>
      <c r="M761" s="240"/>
      <c r="N761" s="241"/>
      <c r="O761" s="241"/>
      <c r="P761" s="241"/>
      <c r="Q761" s="241"/>
      <c r="R761" s="241"/>
      <c r="S761" s="241"/>
      <c r="T761" s="242"/>
      <c r="AT761" s="243" t="s">
        <v>211</v>
      </c>
      <c r="AU761" s="243" t="s">
        <v>84</v>
      </c>
      <c r="AV761" s="14" t="s">
        <v>84</v>
      </c>
      <c r="AW761" s="14" t="s">
        <v>31</v>
      </c>
      <c r="AX761" s="14" t="s">
        <v>75</v>
      </c>
      <c r="AY761" s="243" t="s">
        <v>203</v>
      </c>
    </row>
    <row r="762" spans="1:65" s="14" customFormat="1" ht="11.25">
      <c r="B762" s="233"/>
      <c r="C762" s="234"/>
      <c r="D762" s="224" t="s">
        <v>211</v>
      </c>
      <c r="E762" s="235" t="s">
        <v>1</v>
      </c>
      <c r="F762" s="236" t="s">
        <v>820</v>
      </c>
      <c r="G762" s="234"/>
      <c r="H762" s="237">
        <v>13.7</v>
      </c>
      <c r="I762" s="238"/>
      <c r="J762" s="234"/>
      <c r="K762" s="234"/>
      <c r="L762" s="239"/>
      <c r="M762" s="240"/>
      <c r="N762" s="241"/>
      <c r="O762" s="241"/>
      <c r="P762" s="241"/>
      <c r="Q762" s="241"/>
      <c r="R762" s="241"/>
      <c r="S762" s="241"/>
      <c r="T762" s="242"/>
      <c r="AT762" s="243" t="s">
        <v>211</v>
      </c>
      <c r="AU762" s="243" t="s">
        <v>84</v>
      </c>
      <c r="AV762" s="14" t="s">
        <v>84</v>
      </c>
      <c r="AW762" s="14" t="s">
        <v>31</v>
      </c>
      <c r="AX762" s="14" t="s">
        <v>75</v>
      </c>
      <c r="AY762" s="243" t="s">
        <v>203</v>
      </c>
    </row>
    <row r="763" spans="1:65" s="14" customFormat="1" ht="11.25">
      <c r="B763" s="233"/>
      <c r="C763" s="234"/>
      <c r="D763" s="224" t="s">
        <v>211</v>
      </c>
      <c r="E763" s="235" t="s">
        <v>1</v>
      </c>
      <c r="F763" s="236" t="s">
        <v>821</v>
      </c>
      <c r="G763" s="234"/>
      <c r="H763" s="237">
        <v>16.029</v>
      </c>
      <c r="I763" s="238"/>
      <c r="J763" s="234"/>
      <c r="K763" s="234"/>
      <c r="L763" s="239"/>
      <c r="M763" s="240"/>
      <c r="N763" s="241"/>
      <c r="O763" s="241"/>
      <c r="P763" s="241"/>
      <c r="Q763" s="241"/>
      <c r="R763" s="241"/>
      <c r="S763" s="241"/>
      <c r="T763" s="242"/>
      <c r="AT763" s="243" t="s">
        <v>211</v>
      </c>
      <c r="AU763" s="243" t="s">
        <v>84</v>
      </c>
      <c r="AV763" s="14" t="s">
        <v>84</v>
      </c>
      <c r="AW763" s="14" t="s">
        <v>31</v>
      </c>
      <c r="AX763" s="14" t="s">
        <v>75</v>
      </c>
      <c r="AY763" s="243" t="s">
        <v>203</v>
      </c>
    </row>
    <row r="764" spans="1:65" s="14" customFormat="1" ht="11.25">
      <c r="B764" s="233"/>
      <c r="C764" s="234"/>
      <c r="D764" s="224" t="s">
        <v>211</v>
      </c>
      <c r="E764" s="235" t="s">
        <v>1</v>
      </c>
      <c r="F764" s="236" t="s">
        <v>822</v>
      </c>
      <c r="G764" s="234"/>
      <c r="H764" s="237">
        <v>12.557</v>
      </c>
      <c r="I764" s="238"/>
      <c r="J764" s="234"/>
      <c r="K764" s="234"/>
      <c r="L764" s="239"/>
      <c r="M764" s="240"/>
      <c r="N764" s="241"/>
      <c r="O764" s="241"/>
      <c r="P764" s="241"/>
      <c r="Q764" s="241"/>
      <c r="R764" s="241"/>
      <c r="S764" s="241"/>
      <c r="T764" s="242"/>
      <c r="AT764" s="243" t="s">
        <v>211</v>
      </c>
      <c r="AU764" s="243" t="s">
        <v>84</v>
      </c>
      <c r="AV764" s="14" t="s">
        <v>84</v>
      </c>
      <c r="AW764" s="14" t="s">
        <v>31</v>
      </c>
      <c r="AX764" s="14" t="s">
        <v>75</v>
      </c>
      <c r="AY764" s="243" t="s">
        <v>203</v>
      </c>
    </row>
    <row r="765" spans="1:65" s="14" customFormat="1" ht="11.25">
      <c r="B765" s="233"/>
      <c r="C765" s="234"/>
      <c r="D765" s="224" t="s">
        <v>211</v>
      </c>
      <c r="E765" s="235" t="s">
        <v>1</v>
      </c>
      <c r="F765" s="236" t="s">
        <v>823</v>
      </c>
      <c r="G765" s="234"/>
      <c r="H765" s="237">
        <v>17.713999999999999</v>
      </c>
      <c r="I765" s="238"/>
      <c r="J765" s="234"/>
      <c r="K765" s="234"/>
      <c r="L765" s="239"/>
      <c r="M765" s="240"/>
      <c r="N765" s="241"/>
      <c r="O765" s="241"/>
      <c r="P765" s="241"/>
      <c r="Q765" s="241"/>
      <c r="R765" s="241"/>
      <c r="S765" s="241"/>
      <c r="T765" s="242"/>
      <c r="AT765" s="243" t="s">
        <v>211</v>
      </c>
      <c r="AU765" s="243" t="s">
        <v>84</v>
      </c>
      <c r="AV765" s="14" t="s">
        <v>84</v>
      </c>
      <c r="AW765" s="14" t="s">
        <v>31</v>
      </c>
      <c r="AX765" s="14" t="s">
        <v>75</v>
      </c>
      <c r="AY765" s="243" t="s">
        <v>203</v>
      </c>
    </row>
    <row r="766" spans="1:65" s="14" customFormat="1" ht="11.25">
      <c r="B766" s="233"/>
      <c r="C766" s="234"/>
      <c r="D766" s="224" t="s">
        <v>211</v>
      </c>
      <c r="E766" s="235" t="s">
        <v>1</v>
      </c>
      <c r="F766" s="236" t="s">
        <v>824</v>
      </c>
      <c r="G766" s="234"/>
      <c r="H766" s="237">
        <v>11.872</v>
      </c>
      <c r="I766" s="238"/>
      <c r="J766" s="234"/>
      <c r="K766" s="234"/>
      <c r="L766" s="239"/>
      <c r="M766" s="240"/>
      <c r="N766" s="241"/>
      <c r="O766" s="241"/>
      <c r="P766" s="241"/>
      <c r="Q766" s="241"/>
      <c r="R766" s="241"/>
      <c r="S766" s="241"/>
      <c r="T766" s="242"/>
      <c r="AT766" s="243" t="s">
        <v>211</v>
      </c>
      <c r="AU766" s="243" t="s">
        <v>84</v>
      </c>
      <c r="AV766" s="14" t="s">
        <v>84</v>
      </c>
      <c r="AW766" s="14" t="s">
        <v>31</v>
      </c>
      <c r="AX766" s="14" t="s">
        <v>75</v>
      </c>
      <c r="AY766" s="243" t="s">
        <v>203</v>
      </c>
    </row>
    <row r="767" spans="1:65" s="14" customFormat="1" ht="11.25">
      <c r="B767" s="233"/>
      <c r="C767" s="234"/>
      <c r="D767" s="224" t="s">
        <v>211</v>
      </c>
      <c r="E767" s="235" t="s">
        <v>1</v>
      </c>
      <c r="F767" s="236" t="s">
        <v>825</v>
      </c>
      <c r="G767" s="234"/>
      <c r="H767" s="237">
        <v>20.652999999999999</v>
      </c>
      <c r="I767" s="238"/>
      <c r="J767" s="234"/>
      <c r="K767" s="234"/>
      <c r="L767" s="239"/>
      <c r="M767" s="240"/>
      <c r="N767" s="241"/>
      <c r="O767" s="241"/>
      <c r="P767" s="241"/>
      <c r="Q767" s="241"/>
      <c r="R767" s="241"/>
      <c r="S767" s="241"/>
      <c r="T767" s="242"/>
      <c r="AT767" s="243" t="s">
        <v>211</v>
      </c>
      <c r="AU767" s="243" t="s">
        <v>84</v>
      </c>
      <c r="AV767" s="14" t="s">
        <v>84</v>
      </c>
      <c r="AW767" s="14" t="s">
        <v>31</v>
      </c>
      <c r="AX767" s="14" t="s">
        <v>75</v>
      </c>
      <c r="AY767" s="243" t="s">
        <v>203</v>
      </c>
    </row>
    <row r="768" spans="1:65" s="2" customFormat="1" ht="21.75" customHeight="1">
      <c r="A768" s="35"/>
      <c r="B768" s="36"/>
      <c r="C768" s="209" t="s">
        <v>7</v>
      </c>
      <c r="D768" s="209" t="s">
        <v>205</v>
      </c>
      <c r="E768" s="210" t="s">
        <v>826</v>
      </c>
      <c r="F768" s="211" t="s">
        <v>827</v>
      </c>
      <c r="G768" s="212" t="s">
        <v>828</v>
      </c>
      <c r="H768" s="213">
        <v>2892.14</v>
      </c>
      <c r="I768" s="214"/>
      <c r="J768" s="215">
        <f>ROUND(I768*H768,2)</f>
        <v>0</v>
      </c>
      <c r="K768" s="211" t="s">
        <v>218</v>
      </c>
      <c r="L768" s="40"/>
      <c r="M768" s="216" t="s">
        <v>1</v>
      </c>
      <c r="N768" s="217" t="s">
        <v>40</v>
      </c>
      <c r="O768" s="72"/>
      <c r="P768" s="218">
        <f>O768*H768</f>
        <v>0</v>
      </c>
      <c r="Q768" s="218">
        <v>1.2E-4</v>
      </c>
      <c r="R768" s="218">
        <f>Q768*H768</f>
        <v>0.3470568</v>
      </c>
      <c r="S768" s="218">
        <v>0</v>
      </c>
      <c r="T768" s="219">
        <f>S768*H768</f>
        <v>0</v>
      </c>
      <c r="U768" s="35"/>
      <c r="V768" s="35"/>
      <c r="W768" s="35"/>
      <c r="X768" s="35"/>
      <c r="Y768" s="35"/>
      <c r="Z768" s="35"/>
      <c r="AA768" s="35"/>
      <c r="AB768" s="35"/>
      <c r="AC768" s="35"/>
      <c r="AD768" s="35"/>
      <c r="AE768" s="35"/>
      <c r="AR768" s="220" t="s">
        <v>209</v>
      </c>
      <c r="AT768" s="220" t="s">
        <v>205</v>
      </c>
      <c r="AU768" s="220" t="s">
        <v>84</v>
      </c>
      <c r="AY768" s="18" t="s">
        <v>203</v>
      </c>
      <c r="BE768" s="221">
        <f>IF(N768="základní",J768,0)</f>
        <v>0</v>
      </c>
      <c r="BF768" s="221">
        <f>IF(N768="snížená",J768,0)</f>
        <v>0</v>
      </c>
      <c r="BG768" s="221">
        <f>IF(N768="zákl. přenesená",J768,0)</f>
        <v>0</v>
      </c>
      <c r="BH768" s="221">
        <f>IF(N768="sníž. přenesená",J768,0)</f>
        <v>0</v>
      </c>
      <c r="BI768" s="221">
        <f>IF(N768="nulová",J768,0)</f>
        <v>0</v>
      </c>
      <c r="BJ768" s="18" t="s">
        <v>82</v>
      </c>
      <c r="BK768" s="221">
        <f>ROUND(I768*H768,2)</f>
        <v>0</v>
      </c>
      <c r="BL768" s="18" t="s">
        <v>209</v>
      </c>
      <c r="BM768" s="220" t="s">
        <v>829</v>
      </c>
    </row>
    <row r="769" spans="2:51" s="13" customFormat="1" ht="22.5">
      <c r="B769" s="222"/>
      <c r="C769" s="223"/>
      <c r="D769" s="224" t="s">
        <v>211</v>
      </c>
      <c r="E769" s="225" t="s">
        <v>1</v>
      </c>
      <c r="F769" s="226" t="s">
        <v>231</v>
      </c>
      <c r="G769" s="223"/>
      <c r="H769" s="225" t="s">
        <v>1</v>
      </c>
      <c r="I769" s="227"/>
      <c r="J769" s="223"/>
      <c r="K769" s="223"/>
      <c r="L769" s="228"/>
      <c r="M769" s="229"/>
      <c r="N769" s="230"/>
      <c r="O769" s="230"/>
      <c r="P769" s="230"/>
      <c r="Q769" s="230"/>
      <c r="R769" s="230"/>
      <c r="S769" s="230"/>
      <c r="T769" s="231"/>
      <c r="AT769" s="232" t="s">
        <v>211</v>
      </c>
      <c r="AU769" s="232" t="s">
        <v>84</v>
      </c>
      <c r="AV769" s="13" t="s">
        <v>82</v>
      </c>
      <c r="AW769" s="13" t="s">
        <v>31</v>
      </c>
      <c r="AX769" s="13" t="s">
        <v>75</v>
      </c>
      <c r="AY769" s="232" t="s">
        <v>203</v>
      </c>
    </row>
    <row r="770" spans="2:51" s="13" customFormat="1" ht="11.25">
      <c r="B770" s="222"/>
      <c r="C770" s="223"/>
      <c r="D770" s="224" t="s">
        <v>211</v>
      </c>
      <c r="E770" s="225" t="s">
        <v>1</v>
      </c>
      <c r="F770" s="226" t="s">
        <v>213</v>
      </c>
      <c r="G770" s="223"/>
      <c r="H770" s="225" t="s">
        <v>1</v>
      </c>
      <c r="I770" s="227"/>
      <c r="J770" s="223"/>
      <c r="K770" s="223"/>
      <c r="L770" s="228"/>
      <c r="M770" s="229"/>
      <c r="N770" s="230"/>
      <c r="O770" s="230"/>
      <c r="P770" s="230"/>
      <c r="Q770" s="230"/>
      <c r="R770" s="230"/>
      <c r="S770" s="230"/>
      <c r="T770" s="231"/>
      <c r="AT770" s="232" t="s">
        <v>211</v>
      </c>
      <c r="AU770" s="232" t="s">
        <v>84</v>
      </c>
      <c r="AV770" s="13" t="s">
        <v>82</v>
      </c>
      <c r="AW770" s="13" t="s">
        <v>31</v>
      </c>
      <c r="AX770" s="13" t="s">
        <v>75</v>
      </c>
      <c r="AY770" s="232" t="s">
        <v>203</v>
      </c>
    </row>
    <row r="771" spans="2:51" s="13" customFormat="1" ht="11.25">
      <c r="B771" s="222"/>
      <c r="C771" s="223"/>
      <c r="D771" s="224" t="s">
        <v>211</v>
      </c>
      <c r="E771" s="225" t="s">
        <v>1</v>
      </c>
      <c r="F771" s="226" t="s">
        <v>830</v>
      </c>
      <c r="G771" s="223"/>
      <c r="H771" s="225" t="s">
        <v>1</v>
      </c>
      <c r="I771" s="227"/>
      <c r="J771" s="223"/>
      <c r="K771" s="223"/>
      <c r="L771" s="228"/>
      <c r="M771" s="229"/>
      <c r="N771" s="230"/>
      <c r="O771" s="230"/>
      <c r="P771" s="230"/>
      <c r="Q771" s="230"/>
      <c r="R771" s="230"/>
      <c r="S771" s="230"/>
      <c r="T771" s="231"/>
      <c r="AT771" s="232" t="s">
        <v>211</v>
      </c>
      <c r="AU771" s="232" t="s">
        <v>84</v>
      </c>
      <c r="AV771" s="13" t="s">
        <v>82</v>
      </c>
      <c r="AW771" s="13" t="s">
        <v>31</v>
      </c>
      <c r="AX771" s="13" t="s">
        <v>75</v>
      </c>
      <c r="AY771" s="232" t="s">
        <v>203</v>
      </c>
    </row>
    <row r="772" spans="2:51" s="13" customFormat="1" ht="11.25">
      <c r="B772" s="222"/>
      <c r="C772" s="223"/>
      <c r="D772" s="224" t="s">
        <v>211</v>
      </c>
      <c r="E772" s="225" t="s">
        <v>1</v>
      </c>
      <c r="F772" s="226" t="s">
        <v>831</v>
      </c>
      <c r="G772" s="223"/>
      <c r="H772" s="225" t="s">
        <v>1</v>
      </c>
      <c r="I772" s="227"/>
      <c r="J772" s="223"/>
      <c r="K772" s="223"/>
      <c r="L772" s="228"/>
      <c r="M772" s="229"/>
      <c r="N772" s="230"/>
      <c r="O772" s="230"/>
      <c r="P772" s="230"/>
      <c r="Q772" s="230"/>
      <c r="R772" s="230"/>
      <c r="S772" s="230"/>
      <c r="T772" s="231"/>
      <c r="AT772" s="232" t="s">
        <v>211</v>
      </c>
      <c r="AU772" s="232" t="s">
        <v>84</v>
      </c>
      <c r="AV772" s="13" t="s">
        <v>82</v>
      </c>
      <c r="AW772" s="13" t="s">
        <v>31</v>
      </c>
      <c r="AX772" s="13" t="s">
        <v>75</v>
      </c>
      <c r="AY772" s="232" t="s">
        <v>203</v>
      </c>
    </row>
    <row r="773" spans="2:51" s="14" customFormat="1" ht="11.25">
      <c r="B773" s="233"/>
      <c r="C773" s="234"/>
      <c r="D773" s="224" t="s">
        <v>211</v>
      </c>
      <c r="E773" s="235" t="s">
        <v>1</v>
      </c>
      <c r="F773" s="236" t="s">
        <v>832</v>
      </c>
      <c r="G773" s="234"/>
      <c r="H773" s="237">
        <v>4.13</v>
      </c>
      <c r="I773" s="238"/>
      <c r="J773" s="234"/>
      <c r="K773" s="234"/>
      <c r="L773" s="239"/>
      <c r="M773" s="240"/>
      <c r="N773" s="241"/>
      <c r="O773" s="241"/>
      <c r="P773" s="241"/>
      <c r="Q773" s="241"/>
      <c r="R773" s="241"/>
      <c r="S773" s="241"/>
      <c r="T773" s="242"/>
      <c r="AT773" s="243" t="s">
        <v>211</v>
      </c>
      <c r="AU773" s="243" t="s">
        <v>84</v>
      </c>
      <c r="AV773" s="14" t="s">
        <v>84</v>
      </c>
      <c r="AW773" s="14" t="s">
        <v>31</v>
      </c>
      <c r="AX773" s="14" t="s">
        <v>75</v>
      </c>
      <c r="AY773" s="243" t="s">
        <v>203</v>
      </c>
    </row>
    <row r="774" spans="2:51" s="14" customFormat="1" ht="11.25">
      <c r="B774" s="233"/>
      <c r="C774" s="234"/>
      <c r="D774" s="224" t="s">
        <v>211</v>
      </c>
      <c r="E774" s="235" t="s">
        <v>1</v>
      </c>
      <c r="F774" s="236" t="s">
        <v>833</v>
      </c>
      <c r="G774" s="234"/>
      <c r="H774" s="237">
        <v>6.85</v>
      </c>
      <c r="I774" s="238"/>
      <c r="J774" s="234"/>
      <c r="K774" s="234"/>
      <c r="L774" s="239"/>
      <c r="M774" s="240"/>
      <c r="N774" s="241"/>
      <c r="O774" s="241"/>
      <c r="P774" s="241"/>
      <c r="Q774" s="241"/>
      <c r="R774" s="241"/>
      <c r="S774" s="241"/>
      <c r="T774" s="242"/>
      <c r="AT774" s="243" t="s">
        <v>211</v>
      </c>
      <c r="AU774" s="243" t="s">
        <v>84</v>
      </c>
      <c r="AV774" s="14" t="s">
        <v>84</v>
      </c>
      <c r="AW774" s="14" t="s">
        <v>31</v>
      </c>
      <c r="AX774" s="14" t="s">
        <v>75</v>
      </c>
      <c r="AY774" s="243" t="s">
        <v>203</v>
      </c>
    </row>
    <row r="775" spans="2:51" s="14" customFormat="1" ht="11.25">
      <c r="B775" s="233"/>
      <c r="C775" s="234"/>
      <c r="D775" s="224" t="s">
        <v>211</v>
      </c>
      <c r="E775" s="235" t="s">
        <v>1</v>
      </c>
      <c r="F775" s="236" t="s">
        <v>834</v>
      </c>
      <c r="G775" s="234"/>
      <c r="H775" s="237">
        <v>6.7</v>
      </c>
      <c r="I775" s="238"/>
      <c r="J775" s="234"/>
      <c r="K775" s="234"/>
      <c r="L775" s="239"/>
      <c r="M775" s="240"/>
      <c r="N775" s="241"/>
      <c r="O775" s="241"/>
      <c r="P775" s="241"/>
      <c r="Q775" s="241"/>
      <c r="R775" s="241"/>
      <c r="S775" s="241"/>
      <c r="T775" s="242"/>
      <c r="AT775" s="243" t="s">
        <v>211</v>
      </c>
      <c r="AU775" s="243" t="s">
        <v>84</v>
      </c>
      <c r="AV775" s="14" t="s">
        <v>84</v>
      </c>
      <c r="AW775" s="14" t="s">
        <v>31</v>
      </c>
      <c r="AX775" s="14" t="s">
        <v>75</v>
      </c>
      <c r="AY775" s="243" t="s">
        <v>203</v>
      </c>
    </row>
    <row r="776" spans="2:51" s="14" customFormat="1" ht="11.25">
      <c r="B776" s="233"/>
      <c r="C776" s="234"/>
      <c r="D776" s="224" t="s">
        <v>211</v>
      </c>
      <c r="E776" s="235" t="s">
        <v>1</v>
      </c>
      <c r="F776" s="236" t="s">
        <v>835</v>
      </c>
      <c r="G776" s="234"/>
      <c r="H776" s="237">
        <v>14.78</v>
      </c>
      <c r="I776" s="238"/>
      <c r="J776" s="234"/>
      <c r="K776" s="234"/>
      <c r="L776" s="239"/>
      <c r="M776" s="240"/>
      <c r="N776" s="241"/>
      <c r="O776" s="241"/>
      <c r="P776" s="241"/>
      <c r="Q776" s="241"/>
      <c r="R776" s="241"/>
      <c r="S776" s="241"/>
      <c r="T776" s="242"/>
      <c r="AT776" s="243" t="s">
        <v>211</v>
      </c>
      <c r="AU776" s="243" t="s">
        <v>84</v>
      </c>
      <c r="AV776" s="14" t="s">
        <v>84</v>
      </c>
      <c r="AW776" s="14" t="s">
        <v>31</v>
      </c>
      <c r="AX776" s="14" t="s">
        <v>75</v>
      </c>
      <c r="AY776" s="243" t="s">
        <v>203</v>
      </c>
    </row>
    <row r="777" spans="2:51" s="14" customFormat="1" ht="11.25">
      <c r="B777" s="233"/>
      <c r="C777" s="234"/>
      <c r="D777" s="224" t="s">
        <v>211</v>
      </c>
      <c r="E777" s="235" t="s">
        <v>1</v>
      </c>
      <c r="F777" s="236" t="s">
        <v>836</v>
      </c>
      <c r="G777" s="234"/>
      <c r="H777" s="237">
        <v>4.53</v>
      </c>
      <c r="I777" s="238"/>
      <c r="J777" s="234"/>
      <c r="K777" s="234"/>
      <c r="L777" s="239"/>
      <c r="M777" s="240"/>
      <c r="N777" s="241"/>
      <c r="O777" s="241"/>
      <c r="P777" s="241"/>
      <c r="Q777" s="241"/>
      <c r="R777" s="241"/>
      <c r="S777" s="241"/>
      <c r="T777" s="242"/>
      <c r="AT777" s="243" t="s">
        <v>211</v>
      </c>
      <c r="AU777" s="243" t="s">
        <v>84</v>
      </c>
      <c r="AV777" s="14" t="s">
        <v>84</v>
      </c>
      <c r="AW777" s="14" t="s">
        <v>31</v>
      </c>
      <c r="AX777" s="14" t="s">
        <v>75</v>
      </c>
      <c r="AY777" s="243" t="s">
        <v>203</v>
      </c>
    </row>
    <row r="778" spans="2:51" s="14" customFormat="1" ht="11.25">
      <c r="B778" s="233"/>
      <c r="C778" s="234"/>
      <c r="D778" s="224" t="s">
        <v>211</v>
      </c>
      <c r="E778" s="235" t="s">
        <v>1</v>
      </c>
      <c r="F778" s="236" t="s">
        <v>837</v>
      </c>
      <c r="G778" s="234"/>
      <c r="H778" s="237">
        <v>4.66</v>
      </c>
      <c r="I778" s="238"/>
      <c r="J778" s="234"/>
      <c r="K778" s="234"/>
      <c r="L778" s="239"/>
      <c r="M778" s="240"/>
      <c r="N778" s="241"/>
      <c r="O778" s="241"/>
      <c r="P778" s="241"/>
      <c r="Q778" s="241"/>
      <c r="R778" s="241"/>
      <c r="S778" s="241"/>
      <c r="T778" s="242"/>
      <c r="AT778" s="243" t="s">
        <v>211</v>
      </c>
      <c r="AU778" s="243" t="s">
        <v>84</v>
      </c>
      <c r="AV778" s="14" t="s">
        <v>84</v>
      </c>
      <c r="AW778" s="14" t="s">
        <v>31</v>
      </c>
      <c r="AX778" s="14" t="s">
        <v>75</v>
      </c>
      <c r="AY778" s="243" t="s">
        <v>203</v>
      </c>
    </row>
    <row r="779" spans="2:51" s="14" customFormat="1" ht="11.25">
      <c r="B779" s="233"/>
      <c r="C779" s="234"/>
      <c r="D779" s="224" t="s">
        <v>211</v>
      </c>
      <c r="E779" s="235" t="s">
        <v>1</v>
      </c>
      <c r="F779" s="236" t="s">
        <v>838</v>
      </c>
      <c r="G779" s="234"/>
      <c r="H779" s="237">
        <v>1</v>
      </c>
      <c r="I779" s="238"/>
      <c r="J779" s="234"/>
      <c r="K779" s="234"/>
      <c r="L779" s="239"/>
      <c r="M779" s="240"/>
      <c r="N779" s="241"/>
      <c r="O779" s="241"/>
      <c r="P779" s="241"/>
      <c r="Q779" s="241"/>
      <c r="R779" s="241"/>
      <c r="S779" s="241"/>
      <c r="T779" s="242"/>
      <c r="AT779" s="243" t="s">
        <v>211</v>
      </c>
      <c r="AU779" s="243" t="s">
        <v>84</v>
      </c>
      <c r="AV779" s="14" t="s">
        <v>84</v>
      </c>
      <c r="AW779" s="14" t="s">
        <v>31</v>
      </c>
      <c r="AX779" s="14" t="s">
        <v>75</v>
      </c>
      <c r="AY779" s="243" t="s">
        <v>203</v>
      </c>
    </row>
    <row r="780" spans="2:51" s="14" customFormat="1" ht="11.25">
      <c r="B780" s="233"/>
      <c r="C780" s="234"/>
      <c r="D780" s="224" t="s">
        <v>211</v>
      </c>
      <c r="E780" s="235" t="s">
        <v>1</v>
      </c>
      <c r="F780" s="236" t="s">
        <v>839</v>
      </c>
      <c r="G780" s="234"/>
      <c r="H780" s="237">
        <v>1</v>
      </c>
      <c r="I780" s="238"/>
      <c r="J780" s="234"/>
      <c r="K780" s="234"/>
      <c r="L780" s="239"/>
      <c r="M780" s="240"/>
      <c r="N780" s="241"/>
      <c r="O780" s="241"/>
      <c r="P780" s="241"/>
      <c r="Q780" s="241"/>
      <c r="R780" s="241"/>
      <c r="S780" s="241"/>
      <c r="T780" s="242"/>
      <c r="AT780" s="243" t="s">
        <v>211</v>
      </c>
      <c r="AU780" s="243" t="s">
        <v>84</v>
      </c>
      <c r="AV780" s="14" t="s">
        <v>84</v>
      </c>
      <c r="AW780" s="14" t="s">
        <v>31</v>
      </c>
      <c r="AX780" s="14" t="s">
        <v>75</v>
      </c>
      <c r="AY780" s="243" t="s">
        <v>203</v>
      </c>
    </row>
    <row r="781" spans="2:51" s="13" customFormat="1" ht="11.25">
      <c r="B781" s="222"/>
      <c r="C781" s="223"/>
      <c r="D781" s="224" t="s">
        <v>211</v>
      </c>
      <c r="E781" s="225" t="s">
        <v>1</v>
      </c>
      <c r="F781" s="226" t="s">
        <v>213</v>
      </c>
      <c r="G781" s="223"/>
      <c r="H781" s="225" t="s">
        <v>1</v>
      </c>
      <c r="I781" s="227"/>
      <c r="J781" s="223"/>
      <c r="K781" s="223"/>
      <c r="L781" s="228"/>
      <c r="M781" s="229"/>
      <c r="N781" s="230"/>
      <c r="O781" s="230"/>
      <c r="P781" s="230"/>
      <c r="Q781" s="230"/>
      <c r="R781" s="230"/>
      <c r="S781" s="230"/>
      <c r="T781" s="231"/>
      <c r="AT781" s="232" t="s">
        <v>211</v>
      </c>
      <c r="AU781" s="232" t="s">
        <v>84</v>
      </c>
      <c r="AV781" s="13" t="s">
        <v>82</v>
      </c>
      <c r="AW781" s="13" t="s">
        <v>31</v>
      </c>
      <c r="AX781" s="13" t="s">
        <v>75</v>
      </c>
      <c r="AY781" s="232" t="s">
        <v>203</v>
      </c>
    </row>
    <row r="782" spans="2:51" s="13" customFormat="1" ht="11.25">
      <c r="B782" s="222"/>
      <c r="C782" s="223"/>
      <c r="D782" s="224" t="s">
        <v>211</v>
      </c>
      <c r="E782" s="225" t="s">
        <v>1</v>
      </c>
      <c r="F782" s="226" t="s">
        <v>840</v>
      </c>
      <c r="G782" s="223"/>
      <c r="H782" s="225" t="s">
        <v>1</v>
      </c>
      <c r="I782" s="227"/>
      <c r="J782" s="223"/>
      <c r="K782" s="223"/>
      <c r="L782" s="228"/>
      <c r="M782" s="229"/>
      <c r="N782" s="230"/>
      <c r="O782" s="230"/>
      <c r="P782" s="230"/>
      <c r="Q782" s="230"/>
      <c r="R782" s="230"/>
      <c r="S782" s="230"/>
      <c r="T782" s="231"/>
      <c r="AT782" s="232" t="s">
        <v>211</v>
      </c>
      <c r="AU782" s="232" t="s">
        <v>84</v>
      </c>
      <c r="AV782" s="13" t="s">
        <v>82</v>
      </c>
      <c r="AW782" s="13" t="s">
        <v>31</v>
      </c>
      <c r="AX782" s="13" t="s">
        <v>75</v>
      </c>
      <c r="AY782" s="232" t="s">
        <v>203</v>
      </c>
    </row>
    <row r="783" spans="2:51" s="14" customFormat="1" ht="11.25">
      <c r="B783" s="233"/>
      <c r="C783" s="234"/>
      <c r="D783" s="224" t="s">
        <v>211</v>
      </c>
      <c r="E783" s="235" t="s">
        <v>1</v>
      </c>
      <c r="F783" s="236" t="s">
        <v>841</v>
      </c>
      <c r="G783" s="234"/>
      <c r="H783" s="237">
        <v>2.96</v>
      </c>
      <c r="I783" s="238"/>
      <c r="J783" s="234"/>
      <c r="K783" s="234"/>
      <c r="L783" s="239"/>
      <c r="M783" s="240"/>
      <c r="N783" s="241"/>
      <c r="O783" s="241"/>
      <c r="P783" s="241"/>
      <c r="Q783" s="241"/>
      <c r="R783" s="241"/>
      <c r="S783" s="241"/>
      <c r="T783" s="242"/>
      <c r="AT783" s="243" t="s">
        <v>211</v>
      </c>
      <c r="AU783" s="243" t="s">
        <v>84</v>
      </c>
      <c r="AV783" s="14" t="s">
        <v>84</v>
      </c>
      <c r="AW783" s="14" t="s">
        <v>31</v>
      </c>
      <c r="AX783" s="14" t="s">
        <v>75</v>
      </c>
      <c r="AY783" s="243" t="s">
        <v>203</v>
      </c>
    </row>
    <row r="784" spans="2:51" s="14" customFormat="1" ht="11.25">
      <c r="B784" s="233"/>
      <c r="C784" s="234"/>
      <c r="D784" s="224" t="s">
        <v>211</v>
      </c>
      <c r="E784" s="235" t="s">
        <v>1</v>
      </c>
      <c r="F784" s="236" t="s">
        <v>842</v>
      </c>
      <c r="G784" s="234"/>
      <c r="H784" s="237">
        <v>0.45</v>
      </c>
      <c r="I784" s="238"/>
      <c r="J784" s="234"/>
      <c r="K784" s="234"/>
      <c r="L784" s="239"/>
      <c r="M784" s="240"/>
      <c r="N784" s="241"/>
      <c r="O784" s="241"/>
      <c r="P784" s="241"/>
      <c r="Q784" s="241"/>
      <c r="R784" s="241"/>
      <c r="S784" s="241"/>
      <c r="T784" s="242"/>
      <c r="AT784" s="243" t="s">
        <v>211</v>
      </c>
      <c r="AU784" s="243" t="s">
        <v>84</v>
      </c>
      <c r="AV784" s="14" t="s">
        <v>84</v>
      </c>
      <c r="AW784" s="14" t="s">
        <v>31</v>
      </c>
      <c r="AX784" s="14" t="s">
        <v>75</v>
      </c>
      <c r="AY784" s="243" t="s">
        <v>203</v>
      </c>
    </row>
    <row r="785" spans="2:51" s="14" customFormat="1" ht="11.25">
      <c r="B785" s="233"/>
      <c r="C785" s="234"/>
      <c r="D785" s="224" t="s">
        <v>211</v>
      </c>
      <c r="E785" s="235" t="s">
        <v>1</v>
      </c>
      <c r="F785" s="236" t="s">
        <v>843</v>
      </c>
      <c r="G785" s="234"/>
      <c r="H785" s="237">
        <v>0.98</v>
      </c>
      <c r="I785" s="238"/>
      <c r="J785" s="234"/>
      <c r="K785" s="234"/>
      <c r="L785" s="239"/>
      <c r="M785" s="240"/>
      <c r="N785" s="241"/>
      <c r="O785" s="241"/>
      <c r="P785" s="241"/>
      <c r="Q785" s="241"/>
      <c r="R785" s="241"/>
      <c r="S785" s="241"/>
      <c r="T785" s="242"/>
      <c r="AT785" s="243" t="s">
        <v>211</v>
      </c>
      <c r="AU785" s="243" t="s">
        <v>84</v>
      </c>
      <c r="AV785" s="14" t="s">
        <v>84</v>
      </c>
      <c r="AW785" s="14" t="s">
        <v>31</v>
      </c>
      <c r="AX785" s="14" t="s">
        <v>75</v>
      </c>
      <c r="AY785" s="243" t="s">
        <v>203</v>
      </c>
    </row>
    <row r="786" spans="2:51" s="14" customFormat="1" ht="11.25">
      <c r="B786" s="233"/>
      <c r="C786" s="234"/>
      <c r="D786" s="224" t="s">
        <v>211</v>
      </c>
      <c r="E786" s="235" t="s">
        <v>1</v>
      </c>
      <c r="F786" s="236" t="s">
        <v>844</v>
      </c>
      <c r="G786" s="234"/>
      <c r="H786" s="237">
        <v>5.48</v>
      </c>
      <c r="I786" s="238"/>
      <c r="J786" s="234"/>
      <c r="K786" s="234"/>
      <c r="L786" s="239"/>
      <c r="M786" s="240"/>
      <c r="N786" s="241"/>
      <c r="O786" s="241"/>
      <c r="P786" s="241"/>
      <c r="Q786" s="241"/>
      <c r="R786" s="241"/>
      <c r="S786" s="241"/>
      <c r="T786" s="242"/>
      <c r="AT786" s="243" t="s">
        <v>211</v>
      </c>
      <c r="AU786" s="243" t="s">
        <v>84</v>
      </c>
      <c r="AV786" s="14" t="s">
        <v>84</v>
      </c>
      <c r="AW786" s="14" t="s">
        <v>31</v>
      </c>
      <c r="AX786" s="14" t="s">
        <v>75</v>
      </c>
      <c r="AY786" s="243" t="s">
        <v>203</v>
      </c>
    </row>
    <row r="787" spans="2:51" s="14" customFormat="1" ht="11.25">
      <c r="B787" s="233"/>
      <c r="C787" s="234"/>
      <c r="D787" s="224" t="s">
        <v>211</v>
      </c>
      <c r="E787" s="235" t="s">
        <v>1</v>
      </c>
      <c r="F787" s="236" t="s">
        <v>845</v>
      </c>
      <c r="G787" s="234"/>
      <c r="H787" s="237">
        <v>5</v>
      </c>
      <c r="I787" s="238"/>
      <c r="J787" s="234"/>
      <c r="K787" s="234"/>
      <c r="L787" s="239"/>
      <c r="M787" s="240"/>
      <c r="N787" s="241"/>
      <c r="O787" s="241"/>
      <c r="P787" s="241"/>
      <c r="Q787" s="241"/>
      <c r="R787" s="241"/>
      <c r="S787" s="241"/>
      <c r="T787" s="242"/>
      <c r="AT787" s="243" t="s">
        <v>211</v>
      </c>
      <c r="AU787" s="243" t="s">
        <v>84</v>
      </c>
      <c r="AV787" s="14" t="s">
        <v>84</v>
      </c>
      <c r="AW787" s="14" t="s">
        <v>31</v>
      </c>
      <c r="AX787" s="14" t="s">
        <v>75</v>
      </c>
      <c r="AY787" s="243" t="s">
        <v>203</v>
      </c>
    </row>
    <row r="788" spans="2:51" s="14" customFormat="1" ht="11.25">
      <c r="B788" s="233"/>
      <c r="C788" s="234"/>
      <c r="D788" s="224" t="s">
        <v>211</v>
      </c>
      <c r="E788" s="235" t="s">
        <v>1</v>
      </c>
      <c r="F788" s="236" t="s">
        <v>846</v>
      </c>
      <c r="G788" s="234"/>
      <c r="H788" s="237">
        <v>12.75</v>
      </c>
      <c r="I788" s="238"/>
      <c r="J788" s="234"/>
      <c r="K788" s="234"/>
      <c r="L788" s="239"/>
      <c r="M788" s="240"/>
      <c r="N788" s="241"/>
      <c r="O788" s="241"/>
      <c r="P788" s="241"/>
      <c r="Q788" s="241"/>
      <c r="R788" s="241"/>
      <c r="S788" s="241"/>
      <c r="T788" s="242"/>
      <c r="AT788" s="243" t="s">
        <v>211</v>
      </c>
      <c r="AU788" s="243" t="s">
        <v>84</v>
      </c>
      <c r="AV788" s="14" t="s">
        <v>84</v>
      </c>
      <c r="AW788" s="14" t="s">
        <v>31</v>
      </c>
      <c r="AX788" s="14" t="s">
        <v>75</v>
      </c>
      <c r="AY788" s="243" t="s">
        <v>203</v>
      </c>
    </row>
    <row r="789" spans="2:51" s="14" customFormat="1" ht="11.25">
      <c r="B789" s="233"/>
      <c r="C789" s="234"/>
      <c r="D789" s="224" t="s">
        <v>211</v>
      </c>
      <c r="E789" s="235" t="s">
        <v>1</v>
      </c>
      <c r="F789" s="236" t="s">
        <v>847</v>
      </c>
      <c r="G789" s="234"/>
      <c r="H789" s="237">
        <v>5</v>
      </c>
      <c r="I789" s="238"/>
      <c r="J789" s="234"/>
      <c r="K789" s="234"/>
      <c r="L789" s="239"/>
      <c r="M789" s="240"/>
      <c r="N789" s="241"/>
      <c r="O789" s="241"/>
      <c r="P789" s="241"/>
      <c r="Q789" s="241"/>
      <c r="R789" s="241"/>
      <c r="S789" s="241"/>
      <c r="T789" s="242"/>
      <c r="AT789" s="243" t="s">
        <v>211</v>
      </c>
      <c r="AU789" s="243" t="s">
        <v>84</v>
      </c>
      <c r="AV789" s="14" t="s">
        <v>84</v>
      </c>
      <c r="AW789" s="14" t="s">
        <v>31</v>
      </c>
      <c r="AX789" s="14" t="s">
        <v>75</v>
      </c>
      <c r="AY789" s="243" t="s">
        <v>203</v>
      </c>
    </row>
    <row r="790" spans="2:51" s="14" customFormat="1" ht="11.25">
      <c r="B790" s="233"/>
      <c r="C790" s="234"/>
      <c r="D790" s="224" t="s">
        <v>211</v>
      </c>
      <c r="E790" s="235" t="s">
        <v>1</v>
      </c>
      <c r="F790" s="236" t="s">
        <v>848</v>
      </c>
      <c r="G790" s="234"/>
      <c r="H790" s="237">
        <v>5</v>
      </c>
      <c r="I790" s="238"/>
      <c r="J790" s="234"/>
      <c r="K790" s="234"/>
      <c r="L790" s="239"/>
      <c r="M790" s="240"/>
      <c r="N790" s="241"/>
      <c r="O790" s="241"/>
      <c r="P790" s="241"/>
      <c r="Q790" s="241"/>
      <c r="R790" s="241"/>
      <c r="S790" s="241"/>
      <c r="T790" s="242"/>
      <c r="AT790" s="243" t="s">
        <v>211</v>
      </c>
      <c r="AU790" s="243" t="s">
        <v>84</v>
      </c>
      <c r="AV790" s="14" t="s">
        <v>84</v>
      </c>
      <c r="AW790" s="14" t="s">
        <v>31</v>
      </c>
      <c r="AX790" s="14" t="s">
        <v>75</v>
      </c>
      <c r="AY790" s="243" t="s">
        <v>203</v>
      </c>
    </row>
    <row r="791" spans="2:51" s="14" customFormat="1" ht="11.25">
      <c r="B791" s="233"/>
      <c r="C791" s="234"/>
      <c r="D791" s="224" t="s">
        <v>211</v>
      </c>
      <c r="E791" s="235" t="s">
        <v>1</v>
      </c>
      <c r="F791" s="236" t="s">
        <v>849</v>
      </c>
      <c r="G791" s="234"/>
      <c r="H791" s="237">
        <v>5</v>
      </c>
      <c r="I791" s="238"/>
      <c r="J791" s="234"/>
      <c r="K791" s="234"/>
      <c r="L791" s="239"/>
      <c r="M791" s="240"/>
      <c r="N791" s="241"/>
      <c r="O791" s="241"/>
      <c r="P791" s="241"/>
      <c r="Q791" s="241"/>
      <c r="R791" s="241"/>
      <c r="S791" s="241"/>
      <c r="T791" s="242"/>
      <c r="AT791" s="243" t="s">
        <v>211</v>
      </c>
      <c r="AU791" s="243" t="s">
        <v>84</v>
      </c>
      <c r="AV791" s="14" t="s">
        <v>84</v>
      </c>
      <c r="AW791" s="14" t="s">
        <v>31</v>
      </c>
      <c r="AX791" s="14" t="s">
        <v>75</v>
      </c>
      <c r="AY791" s="243" t="s">
        <v>203</v>
      </c>
    </row>
    <row r="792" spans="2:51" s="14" customFormat="1" ht="11.25">
      <c r="B792" s="233"/>
      <c r="C792" s="234"/>
      <c r="D792" s="224" t="s">
        <v>211</v>
      </c>
      <c r="E792" s="235" t="s">
        <v>1</v>
      </c>
      <c r="F792" s="236" t="s">
        <v>850</v>
      </c>
      <c r="G792" s="234"/>
      <c r="H792" s="237">
        <v>5</v>
      </c>
      <c r="I792" s="238"/>
      <c r="J792" s="234"/>
      <c r="K792" s="234"/>
      <c r="L792" s="239"/>
      <c r="M792" s="240"/>
      <c r="N792" s="241"/>
      <c r="O792" s="241"/>
      <c r="P792" s="241"/>
      <c r="Q792" s="241"/>
      <c r="R792" s="241"/>
      <c r="S792" s="241"/>
      <c r="T792" s="242"/>
      <c r="AT792" s="243" t="s">
        <v>211</v>
      </c>
      <c r="AU792" s="243" t="s">
        <v>84</v>
      </c>
      <c r="AV792" s="14" t="s">
        <v>84</v>
      </c>
      <c r="AW792" s="14" t="s">
        <v>31</v>
      </c>
      <c r="AX792" s="14" t="s">
        <v>75</v>
      </c>
      <c r="AY792" s="243" t="s">
        <v>203</v>
      </c>
    </row>
    <row r="793" spans="2:51" s="14" customFormat="1" ht="11.25">
      <c r="B793" s="233"/>
      <c r="C793" s="234"/>
      <c r="D793" s="224" t="s">
        <v>211</v>
      </c>
      <c r="E793" s="235" t="s">
        <v>1</v>
      </c>
      <c r="F793" s="236" t="s">
        <v>851</v>
      </c>
      <c r="G793" s="234"/>
      <c r="H793" s="237">
        <v>5</v>
      </c>
      <c r="I793" s="238"/>
      <c r="J793" s="234"/>
      <c r="K793" s="234"/>
      <c r="L793" s="239"/>
      <c r="M793" s="240"/>
      <c r="N793" s="241"/>
      <c r="O793" s="241"/>
      <c r="P793" s="241"/>
      <c r="Q793" s="241"/>
      <c r="R793" s="241"/>
      <c r="S793" s="241"/>
      <c r="T793" s="242"/>
      <c r="AT793" s="243" t="s">
        <v>211</v>
      </c>
      <c r="AU793" s="243" t="s">
        <v>84</v>
      </c>
      <c r="AV793" s="14" t="s">
        <v>84</v>
      </c>
      <c r="AW793" s="14" t="s">
        <v>31</v>
      </c>
      <c r="AX793" s="14" t="s">
        <v>75</v>
      </c>
      <c r="AY793" s="243" t="s">
        <v>203</v>
      </c>
    </row>
    <row r="794" spans="2:51" s="14" customFormat="1" ht="11.25">
      <c r="B794" s="233"/>
      <c r="C794" s="234"/>
      <c r="D794" s="224" t="s">
        <v>211</v>
      </c>
      <c r="E794" s="235" t="s">
        <v>1</v>
      </c>
      <c r="F794" s="236" t="s">
        <v>852</v>
      </c>
      <c r="G794" s="234"/>
      <c r="H794" s="237">
        <v>5.38</v>
      </c>
      <c r="I794" s="238"/>
      <c r="J794" s="234"/>
      <c r="K794" s="234"/>
      <c r="L794" s="239"/>
      <c r="M794" s="240"/>
      <c r="N794" s="241"/>
      <c r="O794" s="241"/>
      <c r="P794" s="241"/>
      <c r="Q794" s="241"/>
      <c r="R794" s="241"/>
      <c r="S794" s="241"/>
      <c r="T794" s="242"/>
      <c r="AT794" s="243" t="s">
        <v>211</v>
      </c>
      <c r="AU794" s="243" t="s">
        <v>84</v>
      </c>
      <c r="AV794" s="14" t="s">
        <v>84</v>
      </c>
      <c r="AW794" s="14" t="s">
        <v>31</v>
      </c>
      <c r="AX794" s="14" t="s">
        <v>75</v>
      </c>
      <c r="AY794" s="243" t="s">
        <v>203</v>
      </c>
    </row>
    <row r="795" spans="2:51" s="14" customFormat="1" ht="11.25">
      <c r="B795" s="233"/>
      <c r="C795" s="234"/>
      <c r="D795" s="224" t="s">
        <v>211</v>
      </c>
      <c r="E795" s="235" t="s">
        <v>1</v>
      </c>
      <c r="F795" s="236" t="s">
        <v>853</v>
      </c>
      <c r="G795" s="234"/>
      <c r="H795" s="237">
        <v>5</v>
      </c>
      <c r="I795" s="238"/>
      <c r="J795" s="234"/>
      <c r="K795" s="234"/>
      <c r="L795" s="239"/>
      <c r="M795" s="240"/>
      <c r="N795" s="241"/>
      <c r="O795" s="241"/>
      <c r="P795" s="241"/>
      <c r="Q795" s="241"/>
      <c r="R795" s="241"/>
      <c r="S795" s="241"/>
      <c r="T795" s="242"/>
      <c r="AT795" s="243" t="s">
        <v>211</v>
      </c>
      <c r="AU795" s="243" t="s">
        <v>84</v>
      </c>
      <c r="AV795" s="14" t="s">
        <v>84</v>
      </c>
      <c r="AW795" s="14" t="s">
        <v>31</v>
      </c>
      <c r="AX795" s="14" t="s">
        <v>75</v>
      </c>
      <c r="AY795" s="243" t="s">
        <v>203</v>
      </c>
    </row>
    <row r="796" spans="2:51" s="14" customFormat="1" ht="11.25">
      <c r="B796" s="233"/>
      <c r="C796" s="234"/>
      <c r="D796" s="224" t="s">
        <v>211</v>
      </c>
      <c r="E796" s="235" t="s">
        <v>1</v>
      </c>
      <c r="F796" s="236" t="s">
        <v>854</v>
      </c>
      <c r="G796" s="234"/>
      <c r="H796" s="237">
        <v>7.9749999999999996</v>
      </c>
      <c r="I796" s="238"/>
      <c r="J796" s="234"/>
      <c r="K796" s="234"/>
      <c r="L796" s="239"/>
      <c r="M796" s="240"/>
      <c r="N796" s="241"/>
      <c r="O796" s="241"/>
      <c r="P796" s="241"/>
      <c r="Q796" s="241"/>
      <c r="R796" s="241"/>
      <c r="S796" s="241"/>
      <c r="T796" s="242"/>
      <c r="AT796" s="243" t="s">
        <v>211</v>
      </c>
      <c r="AU796" s="243" t="s">
        <v>84</v>
      </c>
      <c r="AV796" s="14" t="s">
        <v>84</v>
      </c>
      <c r="AW796" s="14" t="s">
        <v>31</v>
      </c>
      <c r="AX796" s="14" t="s">
        <v>75</v>
      </c>
      <c r="AY796" s="243" t="s">
        <v>203</v>
      </c>
    </row>
    <row r="797" spans="2:51" s="14" customFormat="1" ht="11.25">
      <c r="B797" s="233"/>
      <c r="C797" s="234"/>
      <c r="D797" s="224" t="s">
        <v>211</v>
      </c>
      <c r="E797" s="235" t="s">
        <v>1</v>
      </c>
      <c r="F797" s="236" t="s">
        <v>855</v>
      </c>
      <c r="G797" s="234"/>
      <c r="H797" s="237">
        <v>0.76</v>
      </c>
      <c r="I797" s="238"/>
      <c r="J797" s="234"/>
      <c r="K797" s="234"/>
      <c r="L797" s="239"/>
      <c r="M797" s="240"/>
      <c r="N797" s="241"/>
      <c r="O797" s="241"/>
      <c r="P797" s="241"/>
      <c r="Q797" s="241"/>
      <c r="R797" s="241"/>
      <c r="S797" s="241"/>
      <c r="T797" s="242"/>
      <c r="AT797" s="243" t="s">
        <v>211</v>
      </c>
      <c r="AU797" s="243" t="s">
        <v>84</v>
      </c>
      <c r="AV797" s="14" t="s">
        <v>84</v>
      </c>
      <c r="AW797" s="14" t="s">
        <v>31</v>
      </c>
      <c r="AX797" s="14" t="s">
        <v>75</v>
      </c>
      <c r="AY797" s="243" t="s">
        <v>203</v>
      </c>
    </row>
    <row r="798" spans="2:51" s="14" customFormat="1" ht="11.25">
      <c r="B798" s="233"/>
      <c r="C798" s="234"/>
      <c r="D798" s="224" t="s">
        <v>211</v>
      </c>
      <c r="E798" s="235" t="s">
        <v>1</v>
      </c>
      <c r="F798" s="236" t="s">
        <v>856</v>
      </c>
      <c r="G798" s="234"/>
      <c r="H798" s="237">
        <v>8.61</v>
      </c>
      <c r="I798" s="238"/>
      <c r="J798" s="234"/>
      <c r="K798" s="234"/>
      <c r="L798" s="239"/>
      <c r="M798" s="240"/>
      <c r="N798" s="241"/>
      <c r="O798" s="241"/>
      <c r="P798" s="241"/>
      <c r="Q798" s="241"/>
      <c r="R798" s="241"/>
      <c r="S798" s="241"/>
      <c r="T798" s="242"/>
      <c r="AT798" s="243" t="s">
        <v>211</v>
      </c>
      <c r="AU798" s="243" t="s">
        <v>84</v>
      </c>
      <c r="AV798" s="14" t="s">
        <v>84</v>
      </c>
      <c r="AW798" s="14" t="s">
        <v>31</v>
      </c>
      <c r="AX798" s="14" t="s">
        <v>75</v>
      </c>
      <c r="AY798" s="243" t="s">
        <v>203</v>
      </c>
    </row>
    <row r="799" spans="2:51" s="14" customFormat="1" ht="11.25">
      <c r="B799" s="233"/>
      <c r="C799" s="234"/>
      <c r="D799" s="224" t="s">
        <v>211</v>
      </c>
      <c r="E799" s="235" t="s">
        <v>1</v>
      </c>
      <c r="F799" s="236" t="s">
        <v>857</v>
      </c>
      <c r="G799" s="234"/>
      <c r="H799" s="237">
        <v>5</v>
      </c>
      <c r="I799" s="238"/>
      <c r="J799" s="234"/>
      <c r="K799" s="234"/>
      <c r="L799" s="239"/>
      <c r="M799" s="240"/>
      <c r="N799" s="241"/>
      <c r="O799" s="241"/>
      <c r="P799" s="241"/>
      <c r="Q799" s="241"/>
      <c r="R799" s="241"/>
      <c r="S799" s="241"/>
      <c r="T799" s="242"/>
      <c r="AT799" s="243" t="s">
        <v>211</v>
      </c>
      <c r="AU799" s="243" t="s">
        <v>84</v>
      </c>
      <c r="AV799" s="14" t="s">
        <v>84</v>
      </c>
      <c r="AW799" s="14" t="s">
        <v>31</v>
      </c>
      <c r="AX799" s="14" t="s">
        <v>75</v>
      </c>
      <c r="AY799" s="243" t="s">
        <v>203</v>
      </c>
    </row>
    <row r="800" spans="2:51" s="14" customFormat="1" ht="11.25">
      <c r="B800" s="233"/>
      <c r="C800" s="234"/>
      <c r="D800" s="224" t="s">
        <v>211</v>
      </c>
      <c r="E800" s="235" t="s">
        <v>1</v>
      </c>
      <c r="F800" s="236" t="s">
        <v>858</v>
      </c>
      <c r="G800" s="234"/>
      <c r="H800" s="237">
        <v>5</v>
      </c>
      <c r="I800" s="238"/>
      <c r="J800" s="234"/>
      <c r="K800" s="234"/>
      <c r="L800" s="239"/>
      <c r="M800" s="240"/>
      <c r="N800" s="241"/>
      <c r="O800" s="241"/>
      <c r="P800" s="241"/>
      <c r="Q800" s="241"/>
      <c r="R800" s="241"/>
      <c r="S800" s="241"/>
      <c r="T800" s="242"/>
      <c r="AT800" s="243" t="s">
        <v>211</v>
      </c>
      <c r="AU800" s="243" t="s">
        <v>84</v>
      </c>
      <c r="AV800" s="14" t="s">
        <v>84</v>
      </c>
      <c r="AW800" s="14" t="s">
        <v>31</v>
      </c>
      <c r="AX800" s="14" t="s">
        <v>75</v>
      </c>
      <c r="AY800" s="243" t="s">
        <v>203</v>
      </c>
    </row>
    <row r="801" spans="2:51" s="14" customFormat="1" ht="11.25">
      <c r="B801" s="233"/>
      <c r="C801" s="234"/>
      <c r="D801" s="224" t="s">
        <v>211</v>
      </c>
      <c r="E801" s="235" t="s">
        <v>1</v>
      </c>
      <c r="F801" s="236" t="s">
        <v>859</v>
      </c>
      <c r="G801" s="234"/>
      <c r="H801" s="237">
        <v>5</v>
      </c>
      <c r="I801" s="238"/>
      <c r="J801" s="234"/>
      <c r="K801" s="234"/>
      <c r="L801" s="239"/>
      <c r="M801" s="240"/>
      <c r="N801" s="241"/>
      <c r="O801" s="241"/>
      <c r="P801" s="241"/>
      <c r="Q801" s="241"/>
      <c r="R801" s="241"/>
      <c r="S801" s="241"/>
      <c r="T801" s="242"/>
      <c r="AT801" s="243" t="s">
        <v>211</v>
      </c>
      <c r="AU801" s="243" t="s">
        <v>84</v>
      </c>
      <c r="AV801" s="14" t="s">
        <v>84</v>
      </c>
      <c r="AW801" s="14" t="s">
        <v>31</v>
      </c>
      <c r="AX801" s="14" t="s">
        <v>75</v>
      </c>
      <c r="AY801" s="243" t="s">
        <v>203</v>
      </c>
    </row>
    <row r="802" spans="2:51" s="14" customFormat="1" ht="11.25">
      <c r="B802" s="233"/>
      <c r="C802" s="234"/>
      <c r="D802" s="224" t="s">
        <v>211</v>
      </c>
      <c r="E802" s="235" t="s">
        <v>1</v>
      </c>
      <c r="F802" s="236" t="s">
        <v>860</v>
      </c>
      <c r="G802" s="234"/>
      <c r="H802" s="237">
        <v>2.75</v>
      </c>
      <c r="I802" s="238"/>
      <c r="J802" s="234"/>
      <c r="K802" s="234"/>
      <c r="L802" s="239"/>
      <c r="M802" s="240"/>
      <c r="N802" s="241"/>
      <c r="O802" s="241"/>
      <c r="P802" s="241"/>
      <c r="Q802" s="241"/>
      <c r="R802" s="241"/>
      <c r="S802" s="241"/>
      <c r="T802" s="242"/>
      <c r="AT802" s="243" t="s">
        <v>211</v>
      </c>
      <c r="AU802" s="243" t="s">
        <v>84</v>
      </c>
      <c r="AV802" s="14" t="s">
        <v>84</v>
      </c>
      <c r="AW802" s="14" t="s">
        <v>31</v>
      </c>
      <c r="AX802" s="14" t="s">
        <v>75</v>
      </c>
      <c r="AY802" s="243" t="s">
        <v>203</v>
      </c>
    </row>
    <row r="803" spans="2:51" s="14" customFormat="1" ht="11.25">
      <c r="B803" s="233"/>
      <c r="C803" s="234"/>
      <c r="D803" s="224" t="s">
        <v>211</v>
      </c>
      <c r="E803" s="235" t="s">
        <v>1</v>
      </c>
      <c r="F803" s="236" t="s">
        <v>861</v>
      </c>
      <c r="G803" s="234"/>
      <c r="H803" s="237">
        <v>4.18</v>
      </c>
      <c r="I803" s="238"/>
      <c r="J803" s="234"/>
      <c r="K803" s="234"/>
      <c r="L803" s="239"/>
      <c r="M803" s="240"/>
      <c r="N803" s="241"/>
      <c r="O803" s="241"/>
      <c r="P803" s="241"/>
      <c r="Q803" s="241"/>
      <c r="R803" s="241"/>
      <c r="S803" s="241"/>
      <c r="T803" s="242"/>
      <c r="AT803" s="243" t="s">
        <v>211</v>
      </c>
      <c r="AU803" s="243" t="s">
        <v>84</v>
      </c>
      <c r="AV803" s="14" t="s">
        <v>84</v>
      </c>
      <c r="AW803" s="14" t="s">
        <v>31</v>
      </c>
      <c r="AX803" s="14" t="s">
        <v>75</v>
      </c>
      <c r="AY803" s="243" t="s">
        <v>203</v>
      </c>
    </row>
    <row r="804" spans="2:51" s="14" customFormat="1" ht="11.25">
      <c r="B804" s="233"/>
      <c r="C804" s="234"/>
      <c r="D804" s="224" t="s">
        <v>211</v>
      </c>
      <c r="E804" s="235" t="s">
        <v>1</v>
      </c>
      <c r="F804" s="236" t="s">
        <v>862</v>
      </c>
      <c r="G804" s="234"/>
      <c r="H804" s="237">
        <v>1.3</v>
      </c>
      <c r="I804" s="238"/>
      <c r="J804" s="234"/>
      <c r="K804" s="234"/>
      <c r="L804" s="239"/>
      <c r="M804" s="240"/>
      <c r="N804" s="241"/>
      <c r="O804" s="241"/>
      <c r="P804" s="241"/>
      <c r="Q804" s="241"/>
      <c r="R804" s="241"/>
      <c r="S804" s="241"/>
      <c r="T804" s="242"/>
      <c r="AT804" s="243" t="s">
        <v>211</v>
      </c>
      <c r="AU804" s="243" t="s">
        <v>84</v>
      </c>
      <c r="AV804" s="14" t="s">
        <v>84</v>
      </c>
      <c r="AW804" s="14" t="s">
        <v>31</v>
      </c>
      <c r="AX804" s="14" t="s">
        <v>75</v>
      </c>
      <c r="AY804" s="243" t="s">
        <v>203</v>
      </c>
    </row>
    <row r="805" spans="2:51" s="14" customFormat="1" ht="11.25">
      <c r="B805" s="233"/>
      <c r="C805" s="234"/>
      <c r="D805" s="224" t="s">
        <v>211</v>
      </c>
      <c r="E805" s="235" t="s">
        <v>1</v>
      </c>
      <c r="F805" s="236" t="s">
        <v>863</v>
      </c>
      <c r="G805" s="234"/>
      <c r="H805" s="237">
        <v>1.05</v>
      </c>
      <c r="I805" s="238"/>
      <c r="J805" s="234"/>
      <c r="K805" s="234"/>
      <c r="L805" s="239"/>
      <c r="M805" s="240"/>
      <c r="N805" s="241"/>
      <c r="O805" s="241"/>
      <c r="P805" s="241"/>
      <c r="Q805" s="241"/>
      <c r="R805" s="241"/>
      <c r="S805" s="241"/>
      <c r="T805" s="242"/>
      <c r="AT805" s="243" t="s">
        <v>211</v>
      </c>
      <c r="AU805" s="243" t="s">
        <v>84</v>
      </c>
      <c r="AV805" s="14" t="s">
        <v>84</v>
      </c>
      <c r="AW805" s="14" t="s">
        <v>31</v>
      </c>
      <c r="AX805" s="14" t="s">
        <v>75</v>
      </c>
      <c r="AY805" s="243" t="s">
        <v>203</v>
      </c>
    </row>
    <row r="806" spans="2:51" s="14" customFormat="1" ht="11.25">
      <c r="B806" s="233"/>
      <c r="C806" s="234"/>
      <c r="D806" s="224" t="s">
        <v>211</v>
      </c>
      <c r="E806" s="235" t="s">
        <v>1</v>
      </c>
      <c r="F806" s="236" t="s">
        <v>864</v>
      </c>
      <c r="G806" s="234"/>
      <c r="H806" s="237">
        <v>2.2999999999999998</v>
      </c>
      <c r="I806" s="238"/>
      <c r="J806" s="234"/>
      <c r="K806" s="234"/>
      <c r="L806" s="239"/>
      <c r="M806" s="240"/>
      <c r="N806" s="241"/>
      <c r="O806" s="241"/>
      <c r="P806" s="241"/>
      <c r="Q806" s="241"/>
      <c r="R806" s="241"/>
      <c r="S806" s="241"/>
      <c r="T806" s="242"/>
      <c r="AT806" s="243" t="s">
        <v>211</v>
      </c>
      <c r="AU806" s="243" t="s">
        <v>84</v>
      </c>
      <c r="AV806" s="14" t="s">
        <v>84</v>
      </c>
      <c r="AW806" s="14" t="s">
        <v>31</v>
      </c>
      <c r="AX806" s="14" t="s">
        <v>75</v>
      </c>
      <c r="AY806" s="243" t="s">
        <v>203</v>
      </c>
    </row>
    <row r="807" spans="2:51" s="14" customFormat="1" ht="11.25">
      <c r="B807" s="233"/>
      <c r="C807" s="234"/>
      <c r="D807" s="224" t="s">
        <v>211</v>
      </c>
      <c r="E807" s="235" t="s">
        <v>1</v>
      </c>
      <c r="F807" s="236" t="s">
        <v>865</v>
      </c>
      <c r="G807" s="234"/>
      <c r="H807" s="237">
        <v>5.35</v>
      </c>
      <c r="I807" s="238"/>
      <c r="J807" s="234"/>
      <c r="K807" s="234"/>
      <c r="L807" s="239"/>
      <c r="M807" s="240"/>
      <c r="N807" s="241"/>
      <c r="O807" s="241"/>
      <c r="P807" s="241"/>
      <c r="Q807" s="241"/>
      <c r="R807" s="241"/>
      <c r="S807" s="241"/>
      <c r="T807" s="242"/>
      <c r="AT807" s="243" t="s">
        <v>211</v>
      </c>
      <c r="AU807" s="243" t="s">
        <v>84</v>
      </c>
      <c r="AV807" s="14" t="s">
        <v>84</v>
      </c>
      <c r="AW807" s="14" t="s">
        <v>31</v>
      </c>
      <c r="AX807" s="14" t="s">
        <v>75</v>
      </c>
      <c r="AY807" s="243" t="s">
        <v>203</v>
      </c>
    </row>
    <row r="808" spans="2:51" s="14" customFormat="1" ht="11.25">
      <c r="B808" s="233"/>
      <c r="C808" s="234"/>
      <c r="D808" s="224" t="s">
        <v>211</v>
      </c>
      <c r="E808" s="235" t="s">
        <v>1</v>
      </c>
      <c r="F808" s="236" t="s">
        <v>866</v>
      </c>
      <c r="G808" s="234"/>
      <c r="H808" s="237">
        <v>5</v>
      </c>
      <c r="I808" s="238"/>
      <c r="J808" s="234"/>
      <c r="K808" s="234"/>
      <c r="L808" s="239"/>
      <c r="M808" s="240"/>
      <c r="N808" s="241"/>
      <c r="O808" s="241"/>
      <c r="P808" s="241"/>
      <c r="Q808" s="241"/>
      <c r="R808" s="241"/>
      <c r="S808" s="241"/>
      <c r="T808" s="242"/>
      <c r="AT808" s="243" t="s">
        <v>211</v>
      </c>
      <c r="AU808" s="243" t="s">
        <v>84</v>
      </c>
      <c r="AV808" s="14" t="s">
        <v>84</v>
      </c>
      <c r="AW808" s="14" t="s">
        <v>31</v>
      </c>
      <c r="AX808" s="14" t="s">
        <v>75</v>
      </c>
      <c r="AY808" s="243" t="s">
        <v>203</v>
      </c>
    </row>
    <row r="809" spans="2:51" s="14" customFormat="1" ht="11.25">
      <c r="B809" s="233"/>
      <c r="C809" s="234"/>
      <c r="D809" s="224" t="s">
        <v>211</v>
      </c>
      <c r="E809" s="235" t="s">
        <v>1</v>
      </c>
      <c r="F809" s="236" t="s">
        <v>867</v>
      </c>
      <c r="G809" s="234"/>
      <c r="H809" s="237">
        <v>5</v>
      </c>
      <c r="I809" s="238"/>
      <c r="J809" s="234"/>
      <c r="K809" s="234"/>
      <c r="L809" s="239"/>
      <c r="M809" s="240"/>
      <c r="N809" s="241"/>
      <c r="O809" s="241"/>
      <c r="P809" s="241"/>
      <c r="Q809" s="241"/>
      <c r="R809" s="241"/>
      <c r="S809" s="241"/>
      <c r="T809" s="242"/>
      <c r="AT809" s="243" t="s">
        <v>211</v>
      </c>
      <c r="AU809" s="243" t="s">
        <v>84</v>
      </c>
      <c r="AV809" s="14" t="s">
        <v>84</v>
      </c>
      <c r="AW809" s="14" t="s">
        <v>31</v>
      </c>
      <c r="AX809" s="14" t="s">
        <v>75</v>
      </c>
      <c r="AY809" s="243" t="s">
        <v>203</v>
      </c>
    </row>
    <row r="810" spans="2:51" s="14" customFormat="1" ht="11.25">
      <c r="B810" s="233"/>
      <c r="C810" s="234"/>
      <c r="D810" s="224" t="s">
        <v>211</v>
      </c>
      <c r="E810" s="235" t="s">
        <v>1</v>
      </c>
      <c r="F810" s="236" t="s">
        <v>868</v>
      </c>
      <c r="G810" s="234"/>
      <c r="H810" s="237">
        <v>5.83</v>
      </c>
      <c r="I810" s="238"/>
      <c r="J810" s="234"/>
      <c r="K810" s="234"/>
      <c r="L810" s="239"/>
      <c r="M810" s="240"/>
      <c r="N810" s="241"/>
      <c r="O810" s="241"/>
      <c r="P810" s="241"/>
      <c r="Q810" s="241"/>
      <c r="R810" s="241"/>
      <c r="S810" s="241"/>
      <c r="T810" s="242"/>
      <c r="AT810" s="243" t="s">
        <v>211</v>
      </c>
      <c r="AU810" s="243" t="s">
        <v>84</v>
      </c>
      <c r="AV810" s="14" t="s">
        <v>84</v>
      </c>
      <c r="AW810" s="14" t="s">
        <v>31</v>
      </c>
      <c r="AX810" s="14" t="s">
        <v>75</v>
      </c>
      <c r="AY810" s="243" t="s">
        <v>203</v>
      </c>
    </row>
    <row r="811" spans="2:51" s="14" customFormat="1" ht="11.25">
      <c r="B811" s="233"/>
      <c r="C811" s="234"/>
      <c r="D811" s="224" t="s">
        <v>211</v>
      </c>
      <c r="E811" s="235" t="s">
        <v>1</v>
      </c>
      <c r="F811" s="236" t="s">
        <v>869</v>
      </c>
      <c r="G811" s="234"/>
      <c r="H811" s="237">
        <v>0.57999999999999996</v>
      </c>
      <c r="I811" s="238"/>
      <c r="J811" s="234"/>
      <c r="K811" s="234"/>
      <c r="L811" s="239"/>
      <c r="M811" s="240"/>
      <c r="N811" s="241"/>
      <c r="O811" s="241"/>
      <c r="P811" s="241"/>
      <c r="Q811" s="241"/>
      <c r="R811" s="241"/>
      <c r="S811" s="241"/>
      <c r="T811" s="242"/>
      <c r="AT811" s="243" t="s">
        <v>211</v>
      </c>
      <c r="AU811" s="243" t="s">
        <v>84</v>
      </c>
      <c r="AV811" s="14" t="s">
        <v>84</v>
      </c>
      <c r="AW811" s="14" t="s">
        <v>31</v>
      </c>
      <c r="AX811" s="14" t="s">
        <v>75</v>
      </c>
      <c r="AY811" s="243" t="s">
        <v>203</v>
      </c>
    </row>
    <row r="812" spans="2:51" s="14" customFormat="1" ht="11.25">
      <c r="B812" s="233"/>
      <c r="C812" s="234"/>
      <c r="D812" s="224" t="s">
        <v>211</v>
      </c>
      <c r="E812" s="235" t="s">
        <v>1</v>
      </c>
      <c r="F812" s="236" t="s">
        <v>870</v>
      </c>
      <c r="G812" s="234"/>
      <c r="H812" s="237">
        <v>0.45</v>
      </c>
      <c r="I812" s="238"/>
      <c r="J812" s="234"/>
      <c r="K812" s="234"/>
      <c r="L812" s="239"/>
      <c r="M812" s="240"/>
      <c r="N812" s="241"/>
      <c r="O812" s="241"/>
      <c r="P812" s="241"/>
      <c r="Q812" s="241"/>
      <c r="R812" s="241"/>
      <c r="S812" s="241"/>
      <c r="T812" s="242"/>
      <c r="AT812" s="243" t="s">
        <v>211</v>
      </c>
      <c r="AU812" s="243" t="s">
        <v>84</v>
      </c>
      <c r="AV812" s="14" t="s">
        <v>84</v>
      </c>
      <c r="AW812" s="14" t="s">
        <v>31</v>
      </c>
      <c r="AX812" s="14" t="s">
        <v>75</v>
      </c>
      <c r="AY812" s="243" t="s">
        <v>203</v>
      </c>
    </row>
    <row r="813" spans="2:51" s="14" customFormat="1" ht="11.25">
      <c r="B813" s="233"/>
      <c r="C813" s="234"/>
      <c r="D813" s="224" t="s">
        <v>211</v>
      </c>
      <c r="E813" s="235" t="s">
        <v>1</v>
      </c>
      <c r="F813" s="236" t="s">
        <v>871</v>
      </c>
      <c r="G813" s="234"/>
      <c r="H813" s="237">
        <v>1.36</v>
      </c>
      <c r="I813" s="238"/>
      <c r="J813" s="234"/>
      <c r="K813" s="234"/>
      <c r="L813" s="239"/>
      <c r="M813" s="240"/>
      <c r="N813" s="241"/>
      <c r="O813" s="241"/>
      <c r="P813" s="241"/>
      <c r="Q813" s="241"/>
      <c r="R813" s="241"/>
      <c r="S813" s="241"/>
      <c r="T813" s="242"/>
      <c r="AT813" s="243" t="s">
        <v>211</v>
      </c>
      <c r="AU813" s="243" t="s">
        <v>84</v>
      </c>
      <c r="AV813" s="14" t="s">
        <v>84</v>
      </c>
      <c r="AW813" s="14" t="s">
        <v>31</v>
      </c>
      <c r="AX813" s="14" t="s">
        <v>75</v>
      </c>
      <c r="AY813" s="243" t="s">
        <v>203</v>
      </c>
    </row>
    <row r="814" spans="2:51" s="14" customFormat="1" ht="11.25">
      <c r="B814" s="233"/>
      <c r="C814" s="234"/>
      <c r="D814" s="224" t="s">
        <v>211</v>
      </c>
      <c r="E814" s="235" t="s">
        <v>1</v>
      </c>
      <c r="F814" s="236" t="s">
        <v>872</v>
      </c>
      <c r="G814" s="234"/>
      <c r="H814" s="237">
        <v>0.55000000000000004</v>
      </c>
      <c r="I814" s="238"/>
      <c r="J814" s="234"/>
      <c r="K814" s="234"/>
      <c r="L814" s="239"/>
      <c r="M814" s="240"/>
      <c r="N814" s="241"/>
      <c r="O814" s="241"/>
      <c r="P814" s="241"/>
      <c r="Q814" s="241"/>
      <c r="R814" s="241"/>
      <c r="S814" s="241"/>
      <c r="T814" s="242"/>
      <c r="AT814" s="243" t="s">
        <v>211</v>
      </c>
      <c r="AU814" s="243" t="s">
        <v>84</v>
      </c>
      <c r="AV814" s="14" t="s">
        <v>84</v>
      </c>
      <c r="AW814" s="14" t="s">
        <v>31</v>
      </c>
      <c r="AX814" s="14" t="s">
        <v>75</v>
      </c>
      <c r="AY814" s="243" t="s">
        <v>203</v>
      </c>
    </row>
    <row r="815" spans="2:51" s="14" customFormat="1" ht="11.25">
      <c r="B815" s="233"/>
      <c r="C815" s="234"/>
      <c r="D815" s="224" t="s">
        <v>211</v>
      </c>
      <c r="E815" s="235" t="s">
        <v>1</v>
      </c>
      <c r="F815" s="236" t="s">
        <v>873</v>
      </c>
      <c r="G815" s="234"/>
      <c r="H815" s="237">
        <v>1.29</v>
      </c>
      <c r="I815" s="238"/>
      <c r="J815" s="234"/>
      <c r="K815" s="234"/>
      <c r="L815" s="239"/>
      <c r="M815" s="240"/>
      <c r="N815" s="241"/>
      <c r="O815" s="241"/>
      <c r="P815" s="241"/>
      <c r="Q815" s="241"/>
      <c r="R815" s="241"/>
      <c r="S815" s="241"/>
      <c r="T815" s="242"/>
      <c r="AT815" s="243" t="s">
        <v>211</v>
      </c>
      <c r="AU815" s="243" t="s">
        <v>84</v>
      </c>
      <c r="AV815" s="14" t="s">
        <v>84</v>
      </c>
      <c r="AW815" s="14" t="s">
        <v>31</v>
      </c>
      <c r="AX815" s="14" t="s">
        <v>75</v>
      </c>
      <c r="AY815" s="243" t="s">
        <v>203</v>
      </c>
    </row>
    <row r="816" spans="2:51" s="14" customFormat="1" ht="11.25">
      <c r="B816" s="233"/>
      <c r="C816" s="234"/>
      <c r="D816" s="224" t="s">
        <v>211</v>
      </c>
      <c r="E816" s="235" t="s">
        <v>1</v>
      </c>
      <c r="F816" s="236" t="s">
        <v>874</v>
      </c>
      <c r="G816" s="234"/>
      <c r="H816" s="237">
        <v>0.43</v>
      </c>
      <c r="I816" s="238"/>
      <c r="J816" s="234"/>
      <c r="K816" s="234"/>
      <c r="L816" s="239"/>
      <c r="M816" s="240"/>
      <c r="N816" s="241"/>
      <c r="O816" s="241"/>
      <c r="P816" s="241"/>
      <c r="Q816" s="241"/>
      <c r="R816" s="241"/>
      <c r="S816" s="241"/>
      <c r="T816" s="242"/>
      <c r="AT816" s="243" t="s">
        <v>211</v>
      </c>
      <c r="AU816" s="243" t="s">
        <v>84</v>
      </c>
      <c r="AV816" s="14" t="s">
        <v>84</v>
      </c>
      <c r="AW816" s="14" t="s">
        <v>31</v>
      </c>
      <c r="AX816" s="14" t="s">
        <v>75</v>
      </c>
      <c r="AY816" s="243" t="s">
        <v>203</v>
      </c>
    </row>
    <row r="817" spans="2:51" s="14" customFormat="1" ht="11.25">
      <c r="B817" s="233"/>
      <c r="C817" s="234"/>
      <c r="D817" s="224" t="s">
        <v>211</v>
      </c>
      <c r="E817" s="235" t="s">
        <v>1</v>
      </c>
      <c r="F817" s="236" t="s">
        <v>875</v>
      </c>
      <c r="G817" s="234"/>
      <c r="H817" s="237">
        <v>1.8</v>
      </c>
      <c r="I817" s="238"/>
      <c r="J817" s="234"/>
      <c r="K817" s="234"/>
      <c r="L817" s="239"/>
      <c r="M817" s="240"/>
      <c r="N817" s="241"/>
      <c r="O817" s="241"/>
      <c r="P817" s="241"/>
      <c r="Q817" s="241"/>
      <c r="R817" s="241"/>
      <c r="S817" s="241"/>
      <c r="T817" s="242"/>
      <c r="AT817" s="243" t="s">
        <v>211</v>
      </c>
      <c r="AU817" s="243" t="s">
        <v>84</v>
      </c>
      <c r="AV817" s="14" t="s">
        <v>84</v>
      </c>
      <c r="AW817" s="14" t="s">
        <v>31</v>
      </c>
      <c r="AX817" s="14" t="s">
        <v>75</v>
      </c>
      <c r="AY817" s="243" t="s">
        <v>203</v>
      </c>
    </row>
    <row r="818" spans="2:51" s="14" customFormat="1" ht="11.25">
      <c r="B818" s="233"/>
      <c r="C818" s="234"/>
      <c r="D818" s="224" t="s">
        <v>211</v>
      </c>
      <c r="E818" s="235" t="s">
        <v>1</v>
      </c>
      <c r="F818" s="236" t="s">
        <v>876</v>
      </c>
      <c r="G818" s="234"/>
      <c r="H818" s="237">
        <v>2.88</v>
      </c>
      <c r="I818" s="238"/>
      <c r="J818" s="234"/>
      <c r="K818" s="234"/>
      <c r="L818" s="239"/>
      <c r="M818" s="240"/>
      <c r="N818" s="241"/>
      <c r="O818" s="241"/>
      <c r="P818" s="241"/>
      <c r="Q818" s="241"/>
      <c r="R818" s="241"/>
      <c r="S818" s="241"/>
      <c r="T818" s="242"/>
      <c r="AT818" s="243" t="s">
        <v>211</v>
      </c>
      <c r="AU818" s="243" t="s">
        <v>84</v>
      </c>
      <c r="AV818" s="14" t="s">
        <v>84</v>
      </c>
      <c r="AW818" s="14" t="s">
        <v>31</v>
      </c>
      <c r="AX818" s="14" t="s">
        <v>75</v>
      </c>
      <c r="AY818" s="243" t="s">
        <v>203</v>
      </c>
    </row>
    <row r="819" spans="2:51" s="14" customFormat="1" ht="11.25">
      <c r="B819" s="233"/>
      <c r="C819" s="234"/>
      <c r="D819" s="224" t="s">
        <v>211</v>
      </c>
      <c r="E819" s="235" t="s">
        <v>1</v>
      </c>
      <c r="F819" s="236" t="s">
        <v>877</v>
      </c>
      <c r="G819" s="234"/>
      <c r="H819" s="237">
        <v>2.73</v>
      </c>
      <c r="I819" s="238"/>
      <c r="J819" s="234"/>
      <c r="K819" s="234"/>
      <c r="L819" s="239"/>
      <c r="M819" s="240"/>
      <c r="N819" s="241"/>
      <c r="O819" s="241"/>
      <c r="P819" s="241"/>
      <c r="Q819" s="241"/>
      <c r="R819" s="241"/>
      <c r="S819" s="241"/>
      <c r="T819" s="242"/>
      <c r="AT819" s="243" t="s">
        <v>211</v>
      </c>
      <c r="AU819" s="243" t="s">
        <v>84</v>
      </c>
      <c r="AV819" s="14" t="s">
        <v>84</v>
      </c>
      <c r="AW819" s="14" t="s">
        <v>31</v>
      </c>
      <c r="AX819" s="14" t="s">
        <v>75</v>
      </c>
      <c r="AY819" s="243" t="s">
        <v>203</v>
      </c>
    </row>
    <row r="820" spans="2:51" s="14" customFormat="1" ht="11.25">
      <c r="B820" s="233"/>
      <c r="C820" s="234"/>
      <c r="D820" s="224" t="s">
        <v>211</v>
      </c>
      <c r="E820" s="235" t="s">
        <v>1</v>
      </c>
      <c r="F820" s="236" t="s">
        <v>878</v>
      </c>
      <c r="G820" s="234"/>
      <c r="H820" s="237">
        <v>0.9</v>
      </c>
      <c r="I820" s="238"/>
      <c r="J820" s="234"/>
      <c r="K820" s="234"/>
      <c r="L820" s="239"/>
      <c r="M820" s="240"/>
      <c r="N820" s="241"/>
      <c r="O820" s="241"/>
      <c r="P820" s="241"/>
      <c r="Q820" s="241"/>
      <c r="R820" s="241"/>
      <c r="S820" s="241"/>
      <c r="T820" s="242"/>
      <c r="AT820" s="243" t="s">
        <v>211</v>
      </c>
      <c r="AU820" s="243" t="s">
        <v>84</v>
      </c>
      <c r="AV820" s="14" t="s">
        <v>84</v>
      </c>
      <c r="AW820" s="14" t="s">
        <v>31</v>
      </c>
      <c r="AX820" s="14" t="s">
        <v>75</v>
      </c>
      <c r="AY820" s="243" t="s">
        <v>203</v>
      </c>
    </row>
    <row r="821" spans="2:51" s="14" customFormat="1" ht="11.25">
      <c r="B821" s="233"/>
      <c r="C821" s="234"/>
      <c r="D821" s="224" t="s">
        <v>211</v>
      </c>
      <c r="E821" s="235" t="s">
        <v>1</v>
      </c>
      <c r="F821" s="236" t="s">
        <v>879</v>
      </c>
      <c r="G821" s="234"/>
      <c r="H821" s="237">
        <v>2.93</v>
      </c>
      <c r="I821" s="238"/>
      <c r="J821" s="234"/>
      <c r="K821" s="234"/>
      <c r="L821" s="239"/>
      <c r="M821" s="240"/>
      <c r="N821" s="241"/>
      <c r="O821" s="241"/>
      <c r="P821" s="241"/>
      <c r="Q821" s="241"/>
      <c r="R821" s="241"/>
      <c r="S821" s="241"/>
      <c r="T821" s="242"/>
      <c r="AT821" s="243" t="s">
        <v>211</v>
      </c>
      <c r="AU821" s="243" t="s">
        <v>84</v>
      </c>
      <c r="AV821" s="14" t="s">
        <v>84</v>
      </c>
      <c r="AW821" s="14" t="s">
        <v>31</v>
      </c>
      <c r="AX821" s="14" t="s">
        <v>75</v>
      </c>
      <c r="AY821" s="243" t="s">
        <v>203</v>
      </c>
    </row>
    <row r="822" spans="2:51" s="14" customFormat="1" ht="11.25">
      <c r="B822" s="233"/>
      <c r="C822" s="234"/>
      <c r="D822" s="224" t="s">
        <v>211</v>
      </c>
      <c r="E822" s="235" t="s">
        <v>1</v>
      </c>
      <c r="F822" s="236" t="s">
        <v>880</v>
      </c>
      <c r="G822" s="234"/>
      <c r="H822" s="237">
        <v>0.9</v>
      </c>
      <c r="I822" s="238"/>
      <c r="J822" s="234"/>
      <c r="K822" s="234"/>
      <c r="L822" s="239"/>
      <c r="M822" s="240"/>
      <c r="N822" s="241"/>
      <c r="O822" s="241"/>
      <c r="P822" s="241"/>
      <c r="Q822" s="241"/>
      <c r="R822" s="241"/>
      <c r="S822" s="241"/>
      <c r="T822" s="242"/>
      <c r="AT822" s="243" t="s">
        <v>211</v>
      </c>
      <c r="AU822" s="243" t="s">
        <v>84</v>
      </c>
      <c r="AV822" s="14" t="s">
        <v>84</v>
      </c>
      <c r="AW822" s="14" t="s">
        <v>31</v>
      </c>
      <c r="AX822" s="14" t="s">
        <v>75</v>
      </c>
      <c r="AY822" s="243" t="s">
        <v>203</v>
      </c>
    </row>
    <row r="823" spans="2:51" s="14" customFormat="1" ht="11.25">
      <c r="B823" s="233"/>
      <c r="C823" s="234"/>
      <c r="D823" s="224" t="s">
        <v>211</v>
      </c>
      <c r="E823" s="235" t="s">
        <v>1</v>
      </c>
      <c r="F823" s="236" t="s">
        <v>881</v>
      </c>
      <c r="G823" s="234"/>
      <c r="H823" s="237">
        <v>4.17</v>
      </c>
      <c r="I823" s="238"/>
      <c r="J823" s="234"/>
      <c r="K823" s="234"/>
      <c r="L823" s="239"/>
      <c r="M823" s="240"/>
      <c r="N823" s="241"/>
      <c r="O823" s="241"/>
      <c r="P823" s="241"/>
      <c r="Q823" s="241"/>
      <c r="R823" s="241"/>
      <c r="S823" s="241"/>
      <c r="T823" s="242"/>
      <c r="AT823" s="243" t="s">
        <v>211</v>
      </c>
      <c r="AU823" s="243" t="s">
        <v>84</v>
      </c>
      <c r="AV823" s="14" t="s">
        <v>84</v>
      </c>
      <c r="AW823" s="14" t="s">
        <v>31</v>
      </c>
      <c r="AX823" s="14" t="s">
        <v>75</v>
      </c>
      <c r="AY823" s="243" t="s">
        <v>203</v>
      </c>
    </row>
    <row r="824" spans="2:51" s="14" customFormat="1" ht="11.25">
      <c r="B824" s="233"/>
      <c r="C824" s="234"/>
      <c r="D824" s="224" t="s">
        <v>211</v>
      </c>
      <c r="E824" s="235" t="s">
        <v>1</v>
      </c>
      <c r="F824" s="236" t="s">
        <v>882</v>
      </c>
      <c r="G824" s="234"/>
      <c r="H824" s="237">
        <v>0.98</v>
      </c>
      <c r="I824" s="238"/>
      <c r="J824" s="234"/>
      <c r="K824" s="234"/>
      <c r="L824" s="239"/>
      <c r="M824" s="240"/>
      <c r="N824" s="241"/>
      <c r="O824" s="241"/>
      <c r="P824" s="241"/>
      <c r="Q824" s="241"/>
      <c r="R824" s="241"/>
      <c r="S824" s="241"/>
      <c r="T824" s="242"/>
      <c r="AT824" s="243" t="s">
        <v>211</v>
      </c>
      <c r="AU824" s="243" t="s">
        <v>84</v>
      </c>
      <c r="AV824" s="14" t="s">
        <v>84</v>
      </c>
      <c r="AW824" s="14" t="s">
        <v>31</v>
      </c>
      <c r="AX824" s="14" t="s">
        <v>75</v>
      </c>
      <c r="AY824" s="243" t="s">
        <v>203</v>
      </c>
    </row>
    <row r="825" spans="2:51" s="14" customFormat="1" ht="11.25">
      <c r="B825" s="233"/>
      <c r="C825" s="234"/>
      <c r="D825" s="224" t="s">
        <v>211</v>
      </c>
      <c r="E825" s="235" t="s">
        <v>1</v>
      </c>
      <c r="F825" s="236" t="s">
        <v>883</v>
      </c>
      <c r="G825" s="234"/>
      <c r="H825" s="237">
        <v>5.48</v>
      </c>
      <c r="I825" s="238"/>
      <c r="J825" s="234"/>
      <c r="K825" s="234"/>
      <c r="L825" s="239"/>
      <c r="M825" s="240"/>
      <c r="N825" s="241"/>
      <c r="O825" s="241"/>
      <c r="P825" s="241"/>
      <c r="Q825" s="241"/>
      <c r="R825" s="241"/>
      <c r="S825" s="241"/>
      <c r="T825" s="242"/>
      <c r="AT825" s="243" t="s">
        <v>211</v>
      </c>
      <c r="AU825" s="243" t="s">
        <v>84</v>
      </c>
      <c r="AV825" s="14" t="s">
        <v>84</v>
      </c>
      <c r="AW825" s="14" t="s">
        <v>31</v>
      </c>
      <c r="AX825" s="14" t="s">
        <v>75</v>
      </c>
      <c r="AY825" s="243" t="s">
        <v>203</v>
      </c>
    </row>
    <row r="826" spans="2:51" s="14" customFormat="1" ht="11.25">
      <c r="B826" s="233"/>
      <c r="C826" s="234"/>
      <c r="D826" s="224" t="s">
        <v>211</v>
      </c>
      <c r="E826" s="235" t="s">
        <v>1</v>
      </c>
      <c r="F826" s="236" t="s">
        <v>884</v>
      </c>
      <c r="G826" s="234"/>
      <c r="H826" s="237">
        <v>5</v>
      </c>
      <c r="I826" s="238"/>
      <c r="J826" s="234"/>
      <c r="K826" s="234"/>
      <c r="L826" s="239"/>
      <c r="M826" s="240"/>
      <c r="N826" s="241"/>
      <c r="O826" s="241"/>
      <c r="P826" s="241"/>
      <c r="Q826" s="241"/>
      <c r="R826" s="241"/>
      <c r="S826" s="241"/>
      <c r="T826" s="242"/>
      <c r="AT826" s="243" t="s">
        <v>211</v>
      </c>
      <c r="AU826" s="243" t="s">
        <v>84</v>
      </c>
      <c r="AV826" s="14" t="s">
        <v>84</v>
      </c>
      <c r="AW826" s="14" t="s">
        <v>31</v>
      </c>
      <c r="AX826" s="14" t="s">
        <v>75</v>
      </c>
      <c r="AY826" s="243" t="s">
        <v>203</v>
      </c>
    </row>
    <row r="827" spans="2:51" s="14" customFormat="1" ht="11.25">
      <c r="B827" s="233"/>
      <c r="C827" s="234"/>
      <c r="D827" s="224" t="s">
        <v>211</v>
      </c>
      <c r="E827" s="235" t="s">
        <v>1</v>
      </c>
      <c r="F827" s="236" t="s">
        <v>885</v>
      </c>
      <c r="G827" s="234"/>
      <c r="H827" s="237">
        <v>12.75</v>
      </c>
      <c r="I827" s="238"/>
      <c r="J827" s="234"/>
      <c r="K827" s="234"/>
      <c r="L827" s="239"/>
      <c r="M827" s="240"/>
      <c r="N827" s="241"/>
      <c r="O827" s="241"/>
      <c r="P827" s="241"/>
      <c r="Q827" s="241"/>
      <c r="R827" s="241"/>
      <c r="S827" s="241"/>
      <c r="T827" s="242"/>
      <c r="AT827" s="243" t="s">
        <v>211</v>
      </c>
      <c r="AU827" s="243" t="s">
        <v>84</v>
      </c>
      <c r="AV827" s="14" t="s">
        <v>84</v>
      </c>
      <c r="AW827" s="14" t="s">
        <v>31</v>
      </c>
      <c r="AX827" s="14" t="s">
        <v>75</v>
      </c>
      <c r="AY827" s="243" t="s">
        <v>203</v>
      </c>
    </row>
    <row r="828" spans="2:51" s="14" customFormat="1" ht="11.25">
      <c r="B828" s="233"/>
      <c r="C828" s="234"/>
      <c r="D828" s="224" t="s">
        <v>211</v>
      </c>
      <c r="E828" s="235" t="s">
        <v>1</v>
      </c>
      <c r="F828" s="236" t="s">
        <v>886</v>
      </c>
      <c r="G828" s="234"/>
      <c r="H828" s="237">
        <v>5</v>
      </c>
      <c r="I828" s="238"/>
      <c r="J828" s="234"/>
      <c r="K828" s="234"/>
      <c r="L828" s="239"/>
      <c r="M828" s="240"/>
      <c r="N828" s="241"/>
      <c r="O828" s="241"/>
      <c r="P828" s="241"/>
      <c r="Q828" s="241"/>
      <c r="R828" s="241"/>
      <c r="S828" s="241"/>
      <c r="T828" s="242"/>
      <c r="AT828" s="243" t="s">
        <v>211</v>
      </c>
      <c r="AU828" s="243" t="s">
        <v>84</v>
      </c>
      <c r="AV828" s="14" t="s">
        <v>84</v>
      </c>
      <c r="AW828" s="14" t="s">
        <v>31</v>
      </c>
      <c r="AX828" s="14" t="s">
        <v>75</v>
      </c>
      <c r="AY828" s="243" t="s">
        <v>203</v>
      </c>
    </row>
    <row r="829" spans="2:51" s="14" customFormat="1" ht="11.25">
      <c r="B829" s="233"/>
      <c r="C829" s="234"/>
      <c r="D829" s="224" t="s">
        <v>211</v>
      </c>
      <c r="E829" s="235" t="s">
        <v>1</v>
      </c>
      <c r="F829" s="236" t="s">
        <v>887</v>
      </c>
      <c r="G829" s="234"/>
      <c r="H829" s="237">
        <v>5</v>
      </c>
      <c r="I829" s="238"/>
      <c r="J829" s="234"/>
      <c r="K829" s="234"/>
      <c r="L829" s="239"/>
      <c r="M829" s="240"/>
      <c r="N829" s="241"/>
      <c r="O829" s="241"/>
      <c r="P829" s="241"/>
      <c r="Q829" s="241"/>
      <c r="R829" s="241"/>
      <c r="S829" s="241"/>
      <c r="T829" s="242"/>
      <c r="AT829" s="243" t="s">
        <v>211</v>
      </c>
      <c r="AU829" s="243" t="s">
        <v>84</v>
      </c>
      <c r="AV829" s="14" t="s">
        <v>84</v>
      </c>
      <c r="AW829" s="14" t="s">
        <v>31</v>
      </c>
      <c r="AX829" s="14" t="s">
        <v>75</v>
      </c>
      <c r="AY829" s="243" t="s">
        <v>203</v>
      </c>
    </row>
    <row r="830" spans="2:51" s="14" customFormat="1" ht="11.25">
      <c r="B830" s="233"/>
      <c r="C830" s="234"/>
      <c r="D830" s="224" t="s">
        <v>211</v>
      </c>
      <c r="E830" s="235" t="s">
        <v>1</v>
      </c>
      <c r="F830" s="236" t="s">
        <v>888</v>
      </c>
      <c r="G830" s="234"/>
      <c r="H830" s="237">
        <v>5</v>
      </c>
      <c r="I830" s="238"/>
      <c r="J830" s="234"/>
      <c r="K830" s="234"/>
      <c r="L830" s="239"/>
      <c r="M830" s="240"/>
      <c r="N830" s="241"/>
      <c r="O830" s="241"/>
      <c r="P830" s="241"/>
      <c r="Q830" s="241"/>
      <c r="R830" s="241"/>
      <c r="S830" s="241"/>
      <c r="T830" s="242"/>
      <c r="AT830" s="243" t="s">
        <v>211</v>
      </c>
      <c r="AU830" s="243" t="s">
        <v>84</v>
      </c>
      <c r="AV830" s="14" t="s">
        <v>84</v>
      </c>
      <c r="AW830" s="14" t="s">
        <v>31</v>
      </c>
      <c r="AX830" s="14" t="s">
        <v>75</v>
      </c>
      <c r="AY830" s="243" t="s">
        <v>203</v>
      </c>
    </row>
    <row r="831" spans="2:51" s="14" customFormat="1" ht="11.25">
      <c r="B831" s="233"/>
      <c r="C831" s="234"/>
      <c r="D831" s="224" t="s">
        <v>211</v>
      </c>
      <c r="E831" s="235" t="s">
        <v>1</v>
      </c>
      <c r="F831" s="236" t="s">
        <v>889</v>
      </c>
      <c r="G831" s="234"/>
      <c r="H831" s="237">
        <v>5</v>
      </c>
      <c r="I831" s="238"/>
      <c r="J831" s="234"/>
      <c r="K831" s="234"/>
      <c r="L831" s="239"/>
      <c r="M831" s="240"/>
      <c r="N831" s="241"/>
      <c r="O831" s="241"/>
      <c r="P831" s="241"/>
      <c r="Q831" s="241"/>
      <c r="R831" s="241"/>
      <c r="S831" s="241"/>
      <c r="T831" s="242"/>
      <c r="AT831" s="243" t="s">
        <v>211</v>
      </c>
      <c r="AU831" s="243" t="s">
        <v>84</v>
      </c>
      <c r="AV831" s="14" t="s">
        <v>84</v>
      </c>
      <c r="AW831" s="14" t="s">
        <v>31</v>
      </c>
      <c r="AX831" s="14" t="s">
        <v>75</v>
      </c>
      <c r="AY831" s="243" t="s">
        <v>203</v>
      </c>
    </row>
    <row r="832" spans="2:51" s="14" customFormat="1" ht="11.25">
      <c r="B832" s="233"/>
      <c r="C832" s="234"/>
      <c r="D832" s="224" t="s">
        <v>211</v>
      </c>
      <c r="E832" s="235" t="s">
        <v>1</v>
      </c>
      <c r="F832" s="236" t="s">
        <v>890</v>
      </c>
      <c r="G832" s="234"/>
      <c r="H832" s="237">
        <v>5</v>
      </c>
      <c r="I832" s="238"/>
      <c r="J832" s="234"/>
      <c r="K832" s="234"/>
      <c r="L832" s="239"/>
      <c r="M832" s="240"/>
      <c r="N832" s="241"/>
      <c r="O832" s="241"/>
      <c r="P832" s="241"/>
      <c r="Q832" s="241"/>
      <c r="R832" s="241"/>
      <c r="S832" s="241"/>
      <c r="T832" s="242"/>
      <c r="AT832" s="243" t="s">
        <v>211</v>
      </c>
      <c r="AU832" s="243" t="s">
        <v>84</v>
      </c>
      <c r="AV832" s="14" t="s">
        <v>84</v>
      </c>
      <c r="AW832" s="14" t="s">
        <v>31</v>
      </c>
      <c r="AX832" s="14" t="s">
        <v>75</v>
      </c>
      <c r="AY832" s="243" t="s">
        <v>203</v>
      </c>
    </row>
    <row r="833" spans="2:51" s="14" customFormat="1" ht="11.25">
      <c r="B833" s="233"/>
      <c r="C833" s="234"/>
      <c r="D833" s="224" t="s">
        <v>211</v>
      </c>
      <c r="E833" s="235" t="s">
        <v>1</v>
      </c>
      <c r="F833" s="236" t="s">
        <v>891</v>
      </c>
      <c r="G833" s="234"/>
      <c r="H833" s="237">
        <v>5.38</v>
      </c>
      <c r="I833" s="238"/>
      <c r="J833" s="234"/>
      <c r="K833" s="234"/>
      <c r="L833" s="239"/>
      <c r="M833" s="240"/>
      <c r="N833" s="241"/>
      <c r="O833" s="241"/>
      <c r="P833" s="241"/>
      <c r="Q833" s="241"/>
      <c r="R833" s="241"/>
      <c r="S833" s="241"/>
      <c r="T833" s="242"/>
      <c r="AT833" s="243" t="s">
        <v>211</v>
      </c>
      <c r="AU833" s="243" t="s">
        <v>84</v>
      </c>
      <c r="AV833" s="14" t="s">
        <v>84</v>
      </c>
      <c r="AW833" s="14" t="s">
        <v>31</v>
      </c>
      <c r="AX833" s="14" t="s">
        <v>75</v>
      </c>
      <c r="AY833" s="243" t="s">
        <v>203</v>
      </c>
    </row>
    <row r="834" spans="2:51" s="13" customFormat="1" ht="11.25">
      <c r="B834" s="222"/>
      <c r="C834" s="223"/>
      <c r="D834" s="224" t="s">
        <v>211</v>
      </c>
      <c r="E834" s="225" t="s">
        <v>1</v>
      </c>
      <c r="F834" s="226" t="s">
        <v>892</v>
      </c>
      <c r="G834" s="223"/>
      <c r="H834" s="225" t="s">
        <v>1</v>
      </c>
      <c r="I834" s="227"/>
      <c r="J834" s="223"/>
      <c r="K834" s="223"/>
      <c r="L834" s="228"/>
      <c r="M834" s="229"/>
      <c r="N834" s="230"/>
      <c r="O834" s="230"/>
      <c r="P834" s="230"/>
      <c r="Q834" s="230"/>
      <c r="R834" s="230"/>
      <c r="S834" s="230"/>
      <c r="T834" s="231"/>
      <c r="AT834" s="232" t="s">
        <v>211</v>
      </c>
      <c r="AU834" s="232" t="s">
        <v>84</v>
      </c>
      <c r="AV834" s="13" t="s">
        <v>82</v>
      </c>
      <c r="AW834" s="13" t="s">
        <v>31</v>
      </c>
      <c r="AX834" s="13" t="s">
        <v>75</v>
      </c>
      <c r="AY834" s="232" t="s">
        <v>203</v>
      </c>
    </row>
    <row r="835" spans="2:51" s="14" customFormat="1" ht="11.25">
      <c r="B835" s="233"/>
      <c r="C835" s="234"/>
      <c r="D835" s="224" t="s">
        <v>211</v>
      </c>
      <c r="E835" s="235" t="s">
        <v>1</v>
      </c>
      <c r="F835" s="236" t="s">
        <v>893</v>
      </c>
      <c r="G835" s="234"/>
      <c r="H835" s="237">
        <v>7.9749999999999996</v>
      </c>
      <c r="I835" s="238"/>
      <c r="J835" s="234"/>
      <c r="K835" s="234"/>
      <c r="L835" s="239"/>
      <c r="M835" s="240"/>
      <c r="N835" s="241"/>
      <c r="O835" s="241"/>
      <c r="P835" s="241"/>
      <c r="Q835" s="241"/>
      <c r="R835" s="241"/>
      <c r="S835" s="241"/>
      <c r="T835" s="242"/>
      <c r="AT835" s="243" t="s">
        <v>211</v>
      </c>
      <c r="AU835" s="243" t="s">
        <v>84</v>
      </c>
      <c r="AV835" s="14" t="s">
        <v>84</v>
      </c>
      <c r="AW835" s="14" t="s">
        <v>31</v>
      </c>
      <c r="AX835" s="14" t="s">
        <v>75</v>
      </c>
      <c r="AY835" s="243" t="s">
        <v>203</v>
      </c>
    </row>
    <row r="836" spans="2:51" s="14" customFormat="1" ht="11.25">
      <c r="B836" s="233"/>
      <c r="C836" s="234"/>
      <c r="D836" s="224" t="s">
        <v>211</v>
      </c>
      <c r="E836" s="235" t="s">
        <v>1</v>
      </c>
      <c r="F836" s="236" t="s">
        <v>894</v>
      </c>
      <c r="G836" s="234"/>
      <c r="H836" s="237">
        <v>0.76</v>
      </c>
      <c r="I836" s="238"/>
      <c r="J836" s="234"/>
      <c r="K836" s="234"/>
      <c r="L836" s="239"/>
      <c r="M836" s="240"/>
      <c r="N836" s="241"/>
      <c r="O836" s="241"/>
      <c r="P836" s="241"/>
      <c r="Q836" s="241"/>
      <c r="R836" s="241"/>
      <c r="S836" s="241"/>
      <c r="T836" s="242"/>
      <c r="AT836" s="243" t="s">
        <v>211</v>
      </c>
      <c r="AU836" s="243" t="s">
        <v>84</v>
      </c>
      <c r="AV836" s="14" t="s">
        <v>84</v>
      </c>
      <c r="AW836" s="14" t="s">
        <v>31</v>
      </c>
      <c r="AX836" s="14" t="s">
        <v>75</v>
      </c>
      <c r="AY836" s="243" t="s">
        <v>203</v>
      </c>
    </row>
    <row r="837" spans="2:51" s="14" customFormat="1" ht="11.25">
      <c r="B837" s="233"/>
      <c r="C837" s="234"/>
      <c r="D837" s="224" t="s">
        <v>211</v>
      </c>
      <c r="E837" s="235" t="s">
        <v>1</v>
      </c>
      <c r="F837" s="236" t="s">
        <v>895</v>
      </c>
      <c r="G837" s="234"/>
      <c r="H837" s="237">
        <v>8.4700000000000006</v>
      </c>
      <c r="I837" s="238"/>
      <c r="J837" s="234"/>
      <c r="K837" s="234"/>
      <c r="L837" s="239"/>
      <c r="M837" s="240"/>
      <c r="N837" s="241"/>
      <c r="O837" s="241"/>
      <c r="P837" s="241"/>
      <c r="Q837" s="241"/>
      <c r="R837" s="241"/>
      <c r="S837" s="241"/>
      <c r="T837" s="242"/>
      <c r="AT837" s="243" t="s">
        <v>211</v>
      </c>
      <c r="AU837" s="243" t="s">
        <v>84</v>
      </c>
      <c r="AV837" s="14" t="s">
        <v>84</v>
      </c>
      <c r="AW837" s="14" t="s">
        <v>31</v>
      </c>
      <c r="AX837" s="14" t="s">
        <v>75</v>
      </c>
      <c r="AY837" s="243" t="s">
        <v>203</v>
      </c>
    </row>
    <row r="838" spans="2:51" s="14" customFormat="1" ht="11.25">
      <c r="B838" s="233"/>
      <c r="C838" s="234"/>
      <c r="D838" s="224" t="s">
        <v>211</v>
      </c>
      <c r="E838" s="235" t="s">
        <v>1</v>
      </c>
      <c r="F838" s="236" t="s">
        <v>896</v>
      </c>
      <c r="G838" s="234"/>
      <c r="H838" s="237">
        <v>5</v>
      </c>
      <c r="I838" s="238"/>
      <c r="J838" s="234"/>
      <c r="K838" s="234"/>
      <c r="L838" s="239"/>
      <c r="M838" s="240"/>
      <c r="N838" s="241"/>
      <c r="O838" s="241"/>
      <c r="P838" s="241"/>
      <c r="Q838" s="241"/>
      <c r="R838" s="241"/>
      <c r="S838" s="241"/>
      <c r="T838" s="242"/>
      <c r="AT838" s="243" t="s">
        <v>211</v>
      </c>
      <c r="AU838" s="243" t="s">
        <v>84</v>
      </c>
      <c r="AV838" s="14" t="s">
        <v>84</v>
      </c>
      <c r="AW838" s="14" t="s">
        <v>31</v>
      </c>
      <c r="AX838" s="14" t="s">
        <v>75</v>
      </c>
      <c r="AY838" s="243" t="s">
        <v>203</v>
      </c>
    </row>
    <row r="839" spans="2:51" s="14" customFormat="1" ht="11.25">
      <c r="B839" s="233"/>
      <c r="C839" s="234"/>
      <c r="D839" s="224" t="s">
        <v>211</v>
      </c>
      <c r="E839" s="235" t="s">
        <v>1</v>
      </c>
      <c r="F839" s="236" t="s">
        <v>897</v>
      </c>
      <c r="G839" s="234"/>
      <c r="H839" s="237">
        <v>5</v>
      </c>
      <c r="I839" s="238"/>
      <c r="J839" s="234"/>
      <c r="K839" s="234"/>
      <c r="L839" s="239"/>
      <c r="M839" s="240"/>
      <c r="N839" s="241"/>
      <c r="O839" s="241"/>
      <c r="P839" s="241"/>
      <c r="Q839" s="241"/>
      <c r="R839" s="241"/>
      <c r="S839" s="241"/>
      <c r="T839" s="242"/>
      <c r="AT839" s="243" t="s">
        <v>211</v>
      </c>
      <c r="AU839" s="243" t="s">
        <v>84</v>
      </c>
      <c r="AV839" s="14" t="s">
        <v>84</v>
      </c>
      <c r="AW839" s="14" t="s">
        <v>31</v>
      </c>
      <c r="AX839" s="14" t="s">
        <v>75</v>
      </c>
      <c r="AY839" s="243" t="s">
        <v>203</v>
      </c>
    </row>
    <row r="840" spans="2:51" s="14" customFormat="1" ht="11.25">
      <c r="B840" s="233"/>
      <c r="C840" s="234"/>
      <c r="D840" s="224" t="s">
        <v>211</v>
      </c>
      <c r="E840" s="235" t="s">
        <v>1</v>
      </c>
      <c r="F840" s="236" t="s">
        <v>898</v>
      </c>
      <c r="G840" s="234"/>
      <c r="H840" s="237">
        <v>5</v>
      </c>
      <c r="I840" s="238"/>
      <c r="J840" s="234"/>
      <c r="K840" s="234"/>
      <c r="L840" s="239"/>
      <c r="M840" s="240"/>
      <c r="N840" s="241"/>
      <c r="O840" s="241"/>
      <c r="P840" s="241"/>
      <c r="Q840" s="241"/>
      <c r="R840" s="241"/>
      <c r="S840" s="241"/>
      <c r="T840" s="242"/>
      <c r="AT840" s="243" t="s">
        <v>211</v>
      </c>
      <c r="AU840" s="243" t="s">
        <v>84</v>
      </c>
      <c r="AV840" s="14" t="s">
        <v>84</v>
      </c>
      <c r="AW840" s="14" t="s">
        <v>31</v>
      </c>
      <c r="AX840" s="14" t="s">
        <v>75</v>
      </c>
      <c r="AY840" s="243" t="s">
        <v>203</v>
      </c>
    </row>
    <row r="841" spans="2:51" s="13" customFormat="1" ht="11.25">
      <c r="B841" s="222"/>
      <c r="C841" s="223"/>
      <c r="D841" s="224" t="s">
        <v>211</v>
      </c>
      <c r="E841" s="225" t="s">
        <v>1</v>
      </c>
      <c r="F841" s="226" t="s">
        <v>899</v>
      </c>
      <c r="G841" s="223"/>
      <c r="H841" s="225" t="s">
        <v>1</v>
      </c>
      <c r="I841" s="227"/>
      <c r="J841" s="223"/>
      <c r="K841" s="223"/>
      <c r="L841" s="228"/>
      <c r="M841" s="229"/>
      <c r="N841" s="230"/>
      <c r="O841" s="230"/>
      <c r="P841" s="230"/>
      <c r="Q841" s="230"/>
      <c r="R841" s="230"/>
      <c r="S841" s="230"/>
      <c r="T841" s="231"/>
      <c r="AT841" s="232" t="s">
        <v>211</v>
      </c>
      <c r="AU841" s="232" t="s">
        <v>84</v>
      </c>
      <c r="AV841" s="13" t="s">
        <v>82</v>
      </c>
      <c r="AW841" s="13" t="s">
        <v>31</v>
      </c>
      <c r="AX841" s="13" t="s">
        <v>75</v>
      </c>
      <c r="AY841" s="232" t="s">
        <v>203</v>
      </c>
    </row>
    <row r="842" spans="2:51" s="14" customFormat="1" ht="11.25">
      <c r="B842" s="233"/>
      <c r="C842" s="234"/>
      <c r="D842" s="224" t="s">
        <v>211</v>
      </c>
      <c r="E842" s="235" t="s">
        <v>1</v>
      </c>
      <c r="F842" s="236" t="s">
        <v>900</v>
      </c>
      <c r="G842" s="234"/>
      <c r="H842" s="237">
        <v>7.91</v>
      </c>
      <c r="I842" s="238"/>
      <c r="J842" s="234"/>
      <c r="K842" s="234"/>
      <c r="L842" s="239"/>
      <c r="M842" s="240"/>
      <c r="N842" s="241"/>
      <c r="O842" s="241"/>
      <c r="P842" s="241"/>
      <c r="Q842" s="241"/>
      <c r="R842" s="241"/>
      <c r="S842" s="241"/>
      <c r="T842" s="242"/>
      <c r="AT842" s="243" t="s">
        <v>211</v>
      </c>
      <c r="AU842" s="243" t="s">
        <v>84</v>
      </c>
      <c r="AV842" s="14" t="s">
        <v>84</v>
      </c>
      <c r="AW842" s="14" t="s">
        <v>31</v>
      </c>
      <c r="AX842" s="14" t="s">
        <v>75</v>
      </c>
      <c r="AY842" s="243" t="s">
        <v>203</v>
      </c>
    </row>
    <row r="843" spans="2:51" s="14" customFormat="1" ht="11.25">
      <c r="B843" s="233"/>
      <c r="C843" s="234"/>
      <c r="D843" s="224" t="s">
        <v>211</v>
      </c>
      <c r="E843" s="235" t="s">
        <v>1</v>
      </c>
      <c r="F843" s="236" t="s">
        <v>901</v>
      </c>
      <c r="G843" s="234"/>
      <c r="H843" s="237">
        <v>0.76</v>
      </c>
      <c r="I843" s="238"/>
      <c r="J843" s="234"/>
      <c r="K843" s="234"/>
      <c r="L843" s="239"/>
      <c r="M843" s="240"/>
      <c r="N843" s="241"/>
      <c r="O843" s="241"/>
      <c r="P843" s="241"/>
      <c r="Q843" s="241"/>
      <c r="R843" s="241"/>
      <c r="S843" s="241"/>
      <c r="T843" s="242"/>
      <c r="AT843" s="243" t="s">
        <v>211</v>
      </c>
      <c r="AU843" s="243" t="s">
        <v>84</v>
      </c>
      <c r="AV843" s="14" t="s">
        <v>84</v>
      </c>
      <c r="AW843" s="14" t="s">
        <v>31</v>
      </c>
      <c r="AX843" s="14" t="s">
        <v>75</v>
      </c>
      <c r="AY843" s="243" t="s">
        <v>203</v>
      </c>
    </row>
    <row r="844" spans="2:51" s="14" customFormat="1" ht="11.25">
      <c r="B844" s="233"/>
      <c r="C844" s="234"/>
      <c r="D844" s="224" t="s">
        <v>211</v>
      </c>
      <c r="E844" s="235" t="s">
        <v>1</v>
      </c>
      <c r="F844" s="236" t="s">
        <v>902</v>
      </c>
      <c r="G844" s="234"/>
      <c r="H844" s="237">
        <v>4.18</v>
      </c>
      <c r="I844" s="238"/>
      <c r="J844" s="234"/>
      <c r="K844" s="234"/>
      <c r="L844" s="239"/>
      <c r="M844" s="240"/>
      <c r="N844" s="241"/>
      <c r="O844" s="241"/>
      <c r="P844" s="241"/>
      <c r="Q844" s="241"/>
      <c r="R844" s="241"/>
      <c r="S844" s="241"/>
      <c r="T844" s="242"/>
      <c r="AT844" s="243" t="s">
        <v>211</v>
      </c>
      <c r="AU844" s="243" t="s">
        <v>84</v>
      </c>
      <c r="AV844" s="14" t="s">
        <v>84</v>
      </c>
      <c r="AW844" s="14" t="s">
        <v>31</v>
      </c>
      <c r="AX844" s="14" t="s">
        <v>75</v>
      </c>
      <c r="AY844" s="243" t="s">
        <v>203</v>
      </c>
    </row>
    <row r="845" spans="2:51" s="14" customFormat="1" ht="11.25">
      <c r="B845" s="233"/>
      <c r="C845" s="234"/>
      <c r="D845" s="224" t="s">
        <v>211</v>
      </c>
      <c r="E845" s="235" t="s">
        <v>1</v>
      </c>
      <c r="F845" s="236" t="s">
        <v>903</v>
      </c>
      <c r="G845" s="234"/>
      <c r="H845" s="237">
        <v>1.3</v>
      </c>
      <c r="I845" s="238"/>
      <c r="J845" s="234"/>
      <c r="K845" s="234"/>
      <c r="L845" s="239"/>
      <c r="M845" s="240"/>
      <c r="N845" s="241"/>
      <c r="O845" s="241"/>
      <c r="P845" s="241"/>
      <c r="Q845" s="241"/>
      <c r="R845" s="241"/>
      <c r="S845" s="241"/>
      <c r="T845" s="242"/>
      <c r="AT845" s="243" t="s">
        <v>211</v>
      </c>
      <c r="AU845" s="243" t="s">
        <v>84</v>
      </c>
      <c r="AV845" s="14" t="s">
        <v>84</v>
      </c>
      <c r="AW845" s="14" t="s">
        <v>31</v>
      </c>
      <c r="AX845" s="14" t="s">
        <v>75</v>
      </c>
      <c r="AY845" s="243" t="s">
        <v>203</v>
      </c>
    </row>
    <row r="846" spans="2:51" s="14" customFormat="1" ht="11.25">
      <c r="B846" s="233"/>
      <c r="C846" s="234"/>
      <c r="D846" s="224" t="s">
        <v>211</v>
      </c>
      <c r="E846" s="235" t="s">
        <v>1</v>
      </c>
      <c r="F846" s="236" t="s">
        <v>904</v>
      </c>
      <c r="G846" s="234"/>
      <c r="H846" s="237">
        <v>1.05</v>
      </c>
      <c r="I846" s="238"/>
      <c r="J846" s="234"/>
      <c r="K846" s="234"/>
      <c r="L846" s="239"/>
      <c r="M846" s="240"/>
      <c r="N846" s="241"/>
      <c r="O846" s="241"/>
      <c r="P846" s="241"/>
      <c r="Q846" s="241"/>
      <c r="R846" s="241"/>
      <c r="S846" s="241"/>
      <c r="T846" s="242"/>
      <c r="AT846" s="243" t="s">
        <v>211</v>
      </c>
      <c r="AU846" s="243" t="s">
        <v>84</v>
      </c>
      <c r="AV846" s="14" t="s">
        <v>84</v>
      </c>
      <c r="AW846" s="14" t="s">
        <v>31</v>
      </c>
      <c r="AX846" s="14" t="s">
        <v>75</v>
      </c>
      <c r="AY846" s="243" t="s">
        <v>203</v>
      </c>
    </row>
    <row r="847" spans="2:51" s="14" customFormat="1" ht="11.25">
      <c r="B847" s="233"/>
      <c r="C847" s="234"/>
      <c r="D847" s="224" t="s">
        <v>211</v>
      </c>
      <c r="E847" s="235" t="s">
        <v>1</v>
      </c>
      <c r="F847" s="236" t="s">
        <v>905</v>
      </c>
      <c r="G847" s="234"/>
      <c r="H847" s="237">
        <v>5.35</v>
      </c>
      <c r="I847" s="238"/>
      <c r="J847" s="234"/>
      <c r="K847" s="234"/>
      <c r="L847" s="239"/>
      <c r="M847" s="240"/>
      <c r="N847" s="241"/>
      <c r="O847" s="241"/>
      <c r="P847" s="241"/>
      <c r="Q847" s="241"/>
      <c r="R847" s="241"/>
      <c r="S847" s="241"/>
      <c r="T847" s="242"/>
      <c r="AT847" s="243" t="s">
        <v>211</v>
      </c>
      <c r="AU847" s="243" t="s">
        <v>84</v>
      </c>
      <c r="AV847" s="14" t="s">
        <v>84</v>
      </c>
      <c r="AW847" s="14" t="s">
        <v>31</v>
      </c>
      <c r="AX847" s="14" t="s">
        <v>75</v>
      </c>
      <c r="AY847" s="243" t="s">
        <v>203</v>
      </c>
    </row>
    <row r="848" spans="2:51" s="14" customFormat="1" ht="11.25">
      <c r="B848" s="233"/>
      <c r="C848" s="234"/>
      <c r="D848" s="224" t="s">
        <v>211</v>
      </c>
      <c r="E848" s="235" t="s">
        <v>1</v>
      </c>
      <c r="F848" s="236" t="s">
        <v>906</v>
      </c>
      <c r="G848" s="234"/>
      <c r="H848" s="237">
        <v>5</v>
      </c>
      <c r="I848" s="238"/>
      <c r="J848" s="234"/>
      <c r="K848" s="234"/>
      <c r="L848" s="239"/>
      <c r="M848" s="240"/>
      <c r="N848" s="241"/>
      <c r="O848" s="241"/>
      <c r="P848" s="241"/>
      <c r="Q848" s="241"/>
      <c r="R848" s="241"/>
      <c r="S848" s="241"/>
      <c r="T848" s="242"/>
      <c r="AT848" s="243" t="s">
        <v>211</v>
      </c>
      <c r="AU848" s="243" t="s">
        <v>84</v>
      </c>
      <c r="AV848" s="14" t="s">
        <v>84</v>
      </c>
      <c r="AW848" s="14" t="s">
        <v>31</v>
      </c>
      <c r="AX848" s="14" t="s">
        <v>75</v>
      </c>
      <c r="AY848" s="243" t="s">
        <v>203</v>
      </c>
    </row>
    <row r="849" spans="2:51" s="14" customFormat="1" ht="11.25">
      <c r="B849" s="233"/>
      <c r="C849" s="234"/>
      <c r="D849" s="224" t="s">
        <v>211</v>
      </c>
      <c r="E849" s="235" t="s">
        <v>1</v>
      </c>
      <c r="F849" s="236" t="s">
        <v>907</v>
      </c>
      <c r="G849" s="234"/>
      <c r="H849" s="237">
        <v>5</v>
      </c>
      <c r="I849" s="238"/>
      <c r="J849" s="234"/>
      <c r="K849" s="234"/>
      <c r="L849" s="239"/>
      <c r="M849" s="240"/>
      <c r="N849" s="241"/>
      <c r="O849" s="241"/>
      <c r="P849" s="241"/>
      <c r="Q849" s="241"/>
      <c r="R849" s="241"/>
      <c r="S849" s="241"/>
      <c r="T849" s="242"/>
      <c r="AT849" s="243" t="s">
        <v>211</v>
      </c>
      <c r="AU849" s="243" t="s">
        <v>84</v>
      </c>
      <c r="AV849" s="14" t="s">
        <v>84</v>
      </c>
      <c r="AW849" s="14" t="s">
        <v>31</v>
      </c>
      <c r="AX849" s="14" t="s">
        <v>75</v>
      </c>
      <c r="AY849" s="243" t="s">
        <v>203</v>
      </c>
    </row>
    <row r="850" spans="2:51" s="14" customFormat="1" ht="11.25">
      <c r="B850" s="233"/>
      <c r="C850" s="234"/>
      <c r="D850" s="224" t="s">
        <v>211</v>
      </c>
      <c r="E850" s="235" t="s">
        <v>1</v>
      </c>
      <c r="F850" s="236" t="s">
        <v>908</v>
      </c>
      <c r="G850" s="234"/>
      <c r="H850" s="237">
        <v>5.83</v>
      </c>
      <c r="I850" s="238"/>
      <c r="J850" s="234"/>
      <c r="K850" s="234"/>
      <c r="L850" s="239"/>
      <c r="M850" s="240"/>
      <c r="N850" s="241"/>
      <c r="O850" s="241"/>
      <c r="P850" s="241"/>
      <c r="Q850" s="241"/>
      <c r="R850" s="241"/>
      <c r="S850" s="241"/>
      <c r="T850" s="242"/>
      <c r="AT850" s="243" t="s">
        <v>211</v>
      </c>
      <c r="AU850" s="243" t="s">
        <v>84</v>
      </c>
      <c r="AV850" s="14" t="s">
        <v>84</v>
      </c>
      <c r="AW850" s="14" t="s">
        <v>31</v>
      </c>
      <c r="AX850" s="14" t="s">
        <v>75</v>
      </c>
      <c r="AY850" s="243" t="s">
        <v>203</v>
      </c>
    </row>
    <row r="851" spans="2:51" s="14" customFormat="1" ht="11.25">
      <c r="B851" s="233"/>
      <c r="C851" s="234"/>
      <c r="D851" s="224" t="s">
        <v>211</v>
      </c>
      <c r="E851" s="235" t="s">
        <v>1</v>
      </c>
      <c r="F851" s="236" t="s">
        <v>909</v>
      </c>
      <c r="G851" s="234"/>
      <c r="H851" s="237">
        <v>0.57999999999999996</v>
      </c>
      <c r="I851" s="238"/>
      <c r="J851" s="234"/>
      <c r="K851" s="234"/>
      <c r="L851" s="239"/>
      <c r="M851" s="240"/>
      <c r="N851" s="241"/>
      <c r="O851" s="241"/>
      <c r="P851" s="241"/>
      <c r="Q851" s="241"/>
      <c r="R851" s="241"/>
      <c r="S851" s="241"/>
      <c r="T851" s="242"/>
      <c r="AT851" s="243" t="s">
        <v>211</v>
      </c>
      <c r="AU851" s="243" t="s">
        <v>84</v>
      </c>
      <c r="AV851" s="14" t="s">
        <v>84</v>
      </c>
      <c r="AW851" s="14" t="s">
        <v>31</v>
      </c>
      <c r="AX851" s="14" t="s">
        <v>75</v>
      </c>
      <c r="AY851" s="243" t="s">
        <v>203</v>
      </c>
    </row>
    <row r="852" spans="2:51" s="14" customFormat="1" ht="11.25">
      <c r="B852" s="233"/>
      <c r="C852" s="234"/>
      <c r="D852" s="224" t="s">
        <v>211</v>
      </c>
      <c r="E852" s="235" t="s">
        <v>1</v>
      </c>
      <c r="F852" s="236" t="s">
        <v>910</v>
      </c>
      <c r="G852" s="234"/>
      <c r="H852" s="237">
        <v>0.86</v>
      </c>
      <c r="I852" s="238"/>
      <c r="J852" s="234"/>
      <c r="K852" s="234"/>
      <c r="L852" s="239"/>
      <c r="M852" s="240"/>
      <c r="N852" s="241"/>
      <c r="O852" s="241"/>
      <c r="P852" s="241"/>
      <c r="Q852" s="241"/>
      <c r="R852" s="241"/>
      <c r="S852" s="241"/>
      <c r="T852" s="242"/>
      <c r="AT852" s="243" t="s">
        <v>211</v>
      </c>
      <c r="AU852" s="243" t="s">
        <v>84</v>
      </c>
      <c r="AV852" s="14" t="s">
        <v>84</v>
      </c>
      <c r="AW852" s="14" t="s">
        <v>31</v>
      </c>
      <c r="AX852" s="14" t="s">
        <v>75</v>
      </c>
      <c r="AY852" s="243" t="s">
        <v>203</v>
      </c>
    </row>
    <row r="853" spans="2:51" s="14" customFormat="1" ht="11.25">
      <c r="B853" s="233"/>
      <c r="C853" s="234"/>
      <c r="D853" s="224" t="s">
        <v>211</v>
      </c>
      <c r="E853" s="235" t="s">
        <v>1</v>
      </c>
      <c r="F853" s="236" t="s">
        <v>911</v>
      </c>
      <c r="G853" s="234"/>
      <c r="H853" s="237">
        <v>1.29</v>
      </c>
      <c r="I853" s="238"/>
      <c r="J853" s="234"/>
      <c r="K853" s="234"/>
      <c r="L853" s="239"/>
      <c r="M853" s="240"/>
      <c r="N853" s="241"/>
      <c r="O853" s="241"/>
      <c r="P853" s="241"/>
      <c r="Q853" s="241"/>
      <c r="R853" s="241"/>
      <c r="S853" s="241"/>
      <c r="T853" s="242"/>
      <c r="AT853" s="243" t="s">
        <v>211</v>
      </c>
      <c r="AU853" s="243" t="s">
        <v>84</v>
      </c>
      <c r="AV853" s="14" t="s">
        <v>84</v>
      </c>
      <c r="AW853" s="14" t="s">
        <v>31</v>
      </c>
      <c r="AX853" s="14" t="s">
        <v>75</v>
      </c>
      <c r="AY853" s="243" t="s">
        <v>203</v>
      </c>
    </row>
    <row r="854" spans="2:51" s="14" customFormat="1" ht="11.25">
      <c r="B854" s="233"/>
      <c r="C854" s="234"/>
      <c r="D854" s="224" t="s">
        <v>211</v>
      </c>
      <c r="E854" s="235" t="s">
        <v>1</v>
      </c>
      <c r="F854" s="236" t="s">
        <v>912</v>
      </c>
      <c r="G854" s="234"/>
      <c r="H854" s="237">
        <v>2.58</v>
      </c>
      <c r="I854" s="238"/>
      <c r="J854" s="234"/>
      <c r="K854" s="234"/>
      <c r="L854" s="239"/>
      <c r="M854" s="240"/>
      <c r="N854" s="241"/>
      <c r="O854" s="241"/>
      <c r="P854" s="241"/>
      <c r="Q854" s="241"/>
      <c r="R854" s="241"/>
      <c r="S854" s="241"/>
      <c r="T854" s="242"/>
      <c r="AT854" s="243" t="s">
        <v>211</v>
      </c>
      <c r="AU854" s="243" t="s">
        <v>84</v>
      </c>
      <c r="AV854" s="14" t="s">
        <v>84</v>
      </c>
      <c r="AW854" s="14" t="s">
        <v>31</v>
      </c>
      <c r="AX854" s="14" t="s">
        <v>75</v>
      </c>
      <c r="AY854" s="243" t="s">
        <v>203</v>
      </c>
    </row>
    <row r="855" spans="2:51" s="14" customFormat="1" ht="11.25">
      <c r="B855" s="233"/>
      <c r="C855" s="234"/>
      <c r="D855" s="224" t="s">
        <v>211</v>
      </c>
      <c r="E855" s="235" t="s">
        <v>1</v>
      </c>
      <c r="F855" s="236" t="s">
        <v>913</v>
      </c>
      <c r="G855" s="234"/>
      <c r="H855" s="237">
        <v>2.83</v>
      </c>
      <c r="I855" s="238"/>
      <c r="J855" s="234"/>
      <c r="K855" s="234"/>
      <c r="L855" s="239"/>
      <c r="M855" s="240"/>
      <c r="N855" s="241"/>
      <c r="O855" s="241"/>
      <c r="P855" s="241"/>
      <c r="Q855" s="241"/>
      <c r="R855" s="241"/>
      <c r="S855" s="241"/>
      <c r="T855" s="242"/>
      <c r="AT855" s="243" t="s">
        <v>211</v>
      </c>
      <c r="AU855" s="243" t="s">
        <v>84</v>
      </c>
      <c r="AV855" s="14" t="s">
        <v>84</v>
      </c>
      <c r="AW855" s="14" t="s">
        <v>31</v>
      </c>
      <c r="AX855" s="14" t="s">
        <v>75</v>
      </c>
      <c r="AY855" s="243" t="s">
        <v>203</v>
      </c>
    </row>
    <row r="856" spans="2:51" s="13" customFormat="1" ht="11.25">
      <c r="B856" s="222"/>
      <c r="C856" s="223"/>
      <c r="D856" s="224" t="s">
        <v>211</v>
      </c>
      <c r="E856" s="225" t="s">
        <v>1</v>
      </c>
      <c r="F856" s="226" t="s">
        <v>213</v>
      </c>
      <c r="G856" s="223"/>
      <c r="H856" s="225" t="s">
        <v>1</v>
      </c>
      <c r="I856" s="227"/>
      <c r="J856" s="223"/>
      <c r="K856" s="223"/>
      <c r="L856" s="228"/>
      <c r="M856" s="229"/>
      <c r="N856" s="230"/>
      <c r="O856" s="230"/>
      <c r="P856" s="230"/>
      <c r="Q856" s="230"/>
      <c r="R856" s="230"/>
      <c r="S856" s="230"/>
      <c r="T856" s="231"/>
      <c r="AT856" s="232" t="s">
        <v>211</v>
      </c>
      <c r="AU856" s="232" t="s">
        <v>84</v>
      </c>
      <c r="AV856" s="13" t="s">
        <v>82</v>
      </c>
      <c r="AW856" s="13" t="s">
        <v>31</v>
      </c>
      <c r="AX856" s="13" t="s">
        <v>75</v>
      </c>
      <c r="AY856" s="232" t="s">
        <v>203</v>
      </c>
    </row>
    <row r="857" spans="2:51" s="13" customFormat="1" ht="11.25">
      <c r="B857" s="222"/>
      <c r="C857" s="223"/>
      <c r="D857" s="224" t="s">
        <v>211</v>
      </c>
      <c r="E857" s="225" t="s">
        <v>1</v>
      </c>
      <c r="F857" s="226" t="s">
        <v>914</v>
      </c>
      <c r="G857" s="223"/>
      <c r="H857" s="225" t="s">
        <v>1</v>
      </c>
      <c r="I857" s="227"/>
      <c r="J857" s="223"/>
      <c r="K857" s="223"/>
      <c r="L857" s="228"/>
      <c r="M857" s="229"/>
      <c r="N857" s="230"/>
      <c r="O857" s="230"/>
      <c r="P857" s="230"/>
      <c r="Q857" s="230"/>
      <c r="R857" s="230"/>
      <c r="S857" s="230"/>
      <c r="T857" s="231"/>
      <c r="AT857" s="232" t="s">
        <v>211</v>
      </c>
      <c r="AU857" s="232" t="s">
        <v>84</v>
      </c>
      <c r="AV857" s="13" t="s">
        <v>82</v>
      </c>
      <c r="AW857" s="13" t="s">
        <v>31</v>
      </c>
      <c r="AX857" s="13" t="s">
        <v>75</v>
      </c>
      <c r="AY857" s="232" t="s">
        <v>203</v>
      </c>
    </row>
    <row r="858" spans="2:51" s="14" customFormat="1" ht="11.25">
      <c r="B858" s="233"/>
      <c r="C858" s="234"/>
      <c r="D858" s="224" t="s">
        <v>211</v>
      </c>
      <c r="E858" s="235" t="s">
        <v>1</v>
      </c>
      <c r="F858" s="236" t="s">
        <v>915</v>
      </c>
      <c r="G858" s="234"/>
      <c r="H858" s="237">
        <v>0.98</v>
      </c>
      <c r="I858" s="238"/>
      <c r="J858" s="234"/>
      <c r="K858" s="234"/>
      <c r="L858" s="239"/>
      <c r="M858" s="240"/>
      <c r="N858" s="241"/>
      <c r="O858" s="241"/>
      <c r="P858" s="241"/>
      <c r="Q858" s="241"/>
      <c r="R858" s="241"/>
      <c r="S858" s="241"/>
      <c r="T858" s="242"/>
      <c r="AT858" s="243" t="s">
        <v>211</v>
      </c>
      <c r="AU858" s="243" t="s">
        <v>84</v>
      </c>
      <c r="AV858" s="14" t="s">
        <v>84</v>
      </c>
      <c r="AW858" s="14" t="s">
        <v>31</v>
      </c>
      <c r="AX858" s="14" t="s">
        <v>75</v>
      </c>
      <c r="AY858" s="243" t="s">
        <v>203</v>
      </c>
    </row>
    <row r="859" spans="2:51" s="14" customFormat="1" ht="11.25">
      <c r="B859" s="233"/>
      <c r="C859" s="234"/>
      <c r="D859" s="224" t="s">
        <v>211</v>
      </c>
      <c r="E859" s="235" t="s">
        <v>1</v>
      </c>
      <c r="F859" s="236" t="s">
        <v>916</v>
      </c>
      <c r="G859" s="234"/>
      <c r="H859" s="237">
        <v>5.48</v>
      </c>
      <c r="I859" s="238"/>
      <c r="J859" s="234"/>
      <c r="K859" s="234"/>
      <c r="L859" s="239"/>
      <c r="M859" s="240"/>
      <c r="N859" s="241"/>
      <c r="O859" s="241"/>
      <c r="P859" s="241"/>
      <c r="Q859" s="241"/>
      <c r="R859" s="241"/>
      <c r="S859" s="241"/>
      <c r="T859" s="242"/>
      <c r="AT859" s="243" t="s">
        <v>211</v>
      </c>
      <c r="AU859" s="243" t="s">
        <v>84</v>
      </c>
      <c r="AV859" s="14" t="s">
        <v>84</v>
      </c>
      <c r="AW859" s="14" t="s">
        <v>31</v>
      </c>
      <c r="AX859" s="14" t="s">
        <v>75</v>
      </c>
      <c r="AY859" s="243" t="s">
        <v>203</v>
      </c>
    </row>
    <row r="860" spans="2:51" s="14" customFormat="1" ht="11.25">
      <c r="B860" s="233"/>
      <c r="C860" s="234"/>
      <c r="D860" s="224" t="s">
        <v>211</v>
      </c>
      <c r="E860" s="235" t="s">
        <v>1</v>
      </c>
      <c r="F860" s="236" t="s">
        <v>917</v>
      </c>
      <c r="G860" s="234"/>
      <c r="H860" s="237">
        <v>5</v>
      </c>
      <c r="I860" s="238"/>
      <c r="J860" s="234"/>
      <c r="K860" s="234"/>
      <c r="L860" s="239"/>
      <c r="M860" s="240"/>
      <c r="N860" s="241"/>
      <c r="O860" s="241"/>
      <c r="P860" s="241"/>
      <c r="Q860" s="241"/>
      <c r="R860" s="241"/>
      <c r="S860" s="241"/>
      <c r="T860" s="242"/>
      <c r="AT860" s="243" t="s">
        <v>211</v>
      </c>
      <c r="AU860" s="243" t="s">
        <v>84</v>
      </c>
      <c r="AV860" s="14" t="s">
        <v>84</v>
      </c>
      <c r="AW860" s="14" t="s">
        <v>31</v>
      </c>
      <c r="AX860" s="14" t="s">
        <v>75</v>
      </c>
      <c r="AY860" s="243" t="s">
        <v>203</v>
      </c>
    </row>
    <row r="861" spans="2:51" s="14" customFormat="1" ht="11.25">
      <c r="B861" s="233"/>
      <c r="C861" s="234"/>
      <c r="D861" s="224" t="s">
        <v>211</v>
      </c>
      <c r="E861" s="235" t="s">
        <v>1</v>
      </c>
      <c r="F861" s="236" t="s">
        <v>917</v>
      </c>
      <c r="G861" s="234"/>
      <c r="H861" s="237">
        <v>5</v>
      </c>
      <c r="I861" s="238"/>
      <c r="J861" s="234"/>
      <c r="K861" s="234"/>
      <c r="L861" s="239"/>
      <c r="M861" s="240"/>
      <c r="N861" s="241"/>
      <c r="O861" s="241"/>
      <c r="P861" s="241"/>
      <c r="Q861" s="241"/>
      <c r="R861" s="241"/>
      <c r="S861" s="241"/>
      <c r="T861" s="242"/>
      <c r="AT861" s="243" t="s">
        <v>211</v>
      </c>
      <c r="AU861" s="243" t="s">
        <v>84</v>
      </c>
      <c r="AV861" s="14" t="s">
        <v>84</v>
      </c>
      <c r="AW861" s="14" t="s">
        <v>31</v>
      </c>
      <c r="AX861" s="14" t="s">
        <v>75</v>
      </c>
      <c r="AY861" s="243" t="s">
        <v>203</v>
      </c>
    </row>
    <row r="862" spans="2:51" s="14" customFormat="1" ht="11.25">
      <c r="B862" s="233"/>
      <c r="C862" s="234"/>
      <c r="D862" s="224" t="s">
        <v>211</v>
      </c>
      <c r="E862" s="235" t="s">
        <v>1</v>
      </c>
      <c r="F862" s="236" t="s">
        <v>918</v>
      </c>
      <c r="G862" s="234"/>
      <c r="H862" s="237">
        <v>12.75</v>
      </c>
      <c r="I862" s="238"/>
      <c r="J862" s="234"/>
      <c r="K862" s="234"/>
      <c r="L862" s="239"/>
      <c r="M862" s="240"/>
      <c r="N862" s="241"/>
      <c r="O862" s="241"/>
      <c r="P862" s="241"/>
      <c r="Q862" s="241"/>
      <c r="R862" s="241"/>
      <c r="S862" s="241"/>
      <c r="T862" s="242"/>
      <c r="AT862" s="243" t="s">
        <v>211</v>
      </c>
      <c r="AU862" s="243" t="s">
        <v>84</v>
      </c>
      <c r="AV862" s="14" t="s">
        <v>84</v>
      </c>
      <c r="AW862" s="14" t="s">
        <v>31</v>
      </c>
      <c r="AX862" s="14" t="s">
        <v>75</v>
      </c>
      <c r="AY862" s="243" t="s">
        <v>203</v>
      </c>
    </row>
    <row r="863" spans="2:51" s="14" customFormat="1" ht="11.25">
      <c r="B863" s="233"/>
      <c r="C863" s="234"/>
      <c r="D863" s="224" t="s">
        <v>211</v>
      </c>
      <c r="E863" s="235" t="s">
        <v>1</v>
      </c>
      <c r="F863" s="236" t="s">
        <v>919</v>
      </c>
      <c r="G863" s="234"/>
      <c r="H863" s="237">
        <v>5</v>
      </c>
      <c r="I863" s="238"/>
      <c r="J863" s="234"/>
      <c r="K863" s="234"/>
      <c r="L863" s="239"/>
      <c r="M863" s="240"/>
      <c r="N863" s="241"/>
      <c r="O863" s="241"/>
      <c r="P863" s="241"/>
      <c r="Q863" s="241"/>
      <c r="R863" s="241"/>
      <c r="S863" s="241"/>
      <c r="T863" s="242"/>
      <c r="AT863" s="243" t="s">
        <v>211</v>
      </c>
      <c r="AU863" s="243" t="s">
        <v>84</v>
      </c>
      <c r="AV863" s="14" t="s">
        <v>84</v>
      </c>
      <c r="AW863" s="14" t="s">
        <v>31</v>
      </c>
      <c r="AX863" s="14" t="s">
        <v>75</v>
      </c>
      <c r="AY863" s="243" t="s">
        <v>203</v>
      </c>
    </row>
    <row r="864" spans="2:51" s="14" customFormat="1" ht="11.25">
      <c r="B864" s="233"/>
      <c r="C864" s="234"/>
      <c r="D864" s="224" t="s">
        <v>211</v>
      </c>
      <c r="E864" s="235" t="s">
        <v>1</v>
      </c>
      <c r="F864" s="236" t="s">
        <v>920</v>
      </c>
      <c r="G864" s="234"/>
      <c r="H864" s="237">
        <v>5</v>
      </c>
      <c r="I864" s="238"/>
      <c r="J864" s="234"/>
      <c r="K864" s="234"/>
      <c r="L864" s="239"/>
      <c r="M864" s="240"/>
      <c r="N864" s="241"/>
      <c r="O864" s="241"/>
      <c r="P864" s="241"/>
      <c r="Q864" s="241"/>
      <c r="R864" s="241"/>
      <c r="S864" s="241"/>
      <c r="T864" s="242"/>
      <c r="AT864" s="243" t="s">
        <v>211</v>
      </c>
      <c r="AU864" s="243" t="s">
        <v>84</v>
      </c>
      <c r="AV864" s="14" t="s">
        <v>84</v>
      </c>
      <c r="AW864" s="14" t="s">
        <v>31</v>
      </c>
      <c r="AX864" s="14" t="s">
        <v>75</v>
      </c>
      <c r="AY864" s="243" t="s">
        <v>203</v>
      </c>
    </row>
    <row r="865" spans="2:51" s="14" customFormat="1" ht="11.25">
      <c r="B865" s="233"/>
      <c r="C865" s="234"/>
      <c r="D865" s="224" t="s">
        <v>211</v>
      </c>
      <c r="E865" s="235" t="s">
        <v>1</v>
      </c>
      <c r="F865" s="236" t="s">
        <v>921</v>
      </c>
      <c r="G865" s="234"/>
      <c r="H865" s="237">
        <v>5</v>
      </c>
      <c r="I865" s="238"/>
      <c r="J865" s="234"/>
      <c r="K865" s="234"/>
      <c r="L865" s="239"/>
      <c r="M865" s="240"/>
      <c r="N865" s="241"/>
      <c r="O865" s="241"/>
      <c r="P865" s="241"/>
      <c r="Q865" s="241"/>
      <c r="R865" s="241"/>
      <c r="S865" s="241"/>
      <c r="T865" s="242"/>
      <c r="AT865" s="243" t="s">
        <v>211</v>
      </c>
      <c r="AU865" s="243" t="s">
        <v>84</v>
      </c>
      <c r="AV865" s="14" t="s">
        <v>84</v>
      </c>
      <c r="AW865" s="14" t="s">
        <v>31</v>
      </c>
      <c r="AX865" s="14" t="s">
        <v>75</v>
      </c>
      <c r="AY865" s="243" t="s">
        <v>203</v>
      </c>
    </row>
    <row r="866" spans="2:51" s="14" customFormat="1" ht="11.25">
      <c r="B866" s="233"/>
      <c r="C866" s="234"/>
      <c r="D866" s="224" t="s">
        <v>211</v>
      </c>
      <c r="E866" s="235" t="s">
        <v>1</v>
      </c>
      <c r="F866" s="236" t="s">
        <v>922</v>
      </c>
      <c r="G866" s="234"/>
      <c r="H866" s="237">
        <v>5</v>
      </c>
      <c r="I866" s="238"/>
      <c r="J866" s="234"/>
      <c r="K866" s="234"/>
      <c r="L866" s="239"/>
      <c r="M866" s="240"/>
      <c r="N866" s="241"/>
      <c r="O866" s="241"/>
      <c r="P866" s="241"/>
      <c r="Q866" s="241"/>
      <c r="R866" s="241"/>
      <c r="S866" s="241"/>
      <c r="T866" s="242"/>
      <c r="AT866" s="243" t="s">
        <v>211</v>
      </c>
      <c r="AU866" s="243" t="s">
        <v>84</v>
      </c>
      <c r="AV866" s="14" t="s">
        <v>84</v>
      </c>
      <c r="AW866" s="14" t="s">
        <v>31</v>
      </c>
      <c r="AX866" s="14" t="s">
        <v>75</v>
      </c>
      <c r="AY866" s="243" t="s">
        <v>203</v>
      </c>
    </row>
    <row r="867" spans="2:51" s="14" customFormat="1" ht="11.25">
      <c r="B867" s="233"/>
      <c r="C867" s="234"/>
      <c r="D867" s="224" t="s">
        <v>211</v>
      </c>
      <c r="E867" s="235" t="s">
        <v>1</v>
      </c>
      <c r="F867" s="236" t="s">
        <v>923</v>
      </c>
      <c r="G867" s="234"/>
      <c r="H867" s="237">
        <v>5</v>
      </c>
      <c r="I867" s="238"/>
      <c r="J867" s="234"/>
      <c r="K867" s="234"/>
      <c r="L867" s="239"/>
      <c r="M867" s="240"/>
      <c r="N867" s="241"/>
      <c r="O867" s="241"/>
      <c r="P867" s="241"/>
      <c r="Q867" s="241"/>
      <c r="R867" s="241"/>
      <c r="S867" s="241"/>
      <c r="T867" s="242"/>
      <c r="AT867" s="243" t="s">
        <v>211</v>
      </c>
      <c r="AU867" s="243" t="s">
        <v>84</v>
      </c>
      <c r="AV867" s="14" t="s">
        <v>84</v>
      </c>
      <c r="AW867" s="14" t="s">
        <v>31</v>
      </c>
      <c r="AX867" s="14" t="s">
        <v>75</v>
      </c>
      <c r="AY867" s="243" t="s">
        <v>203</v>
      </c>
    </row>
    <row r="868" spans="2:51" s="14" customFormat="1" ht="11.25">
      <c r="B868" s="233"/>
      <c r="C868" s="234"/>
      <c r="D868" s="224" t="s">
        <v>211</v>
      </c>
      <c r="E868" s="235" t="s">
        <v>1</v>
      </c>
      <c r="F868" s="236" t="s">
        <v>924</v>
      </c>
      <c r="G868" s="234"/>
      <c r="H868" s="237">
        <v>5</v>
      </c>
      <c r="I868" s="238"/>
      <c r="J868" s="234"/>
      <c r="K868" s="234"/>
      <c r="L868" s="239"/>
      <c r="M868" s="240"/>
      <c r="N868" s="241"/>
      <c r="O868" s="241"/>
      <c r="P868" s="241"/>
      <c r="Q868" s="241"/>
      <c r="R868" s="241"/>
      <c r="S868" s="241"/>
      <c r="T868" s="242"/>
      <c r="AT868" s="243" t="s">
        <v>211</v>
      </c>
      <c r="AU868" s="243" t="s">
        <v>84</v>
      </c>
      <c r="AV868" s="14" t="s">
        <v>84</v>
      </c>
      <c r="AW868" s="14" t="s">
        <v>31</v>
      </c>
      <c r="AX868" s="14" t="s">
        <v>75</v>
      </c>
      <c r="AY868" s="243" t="s">
        <v>203</v>
      </c>
    </row>
    <row r="869" spans="2:51" s="14" customFormat="1" ht="11.25">
      <c r="B869" s="233"/>
      <c r="C869" s="234"/>
      <c r="D869" s="224" t="s">
        <v>211</v>
      </c>
      <c r="E869" s="235" t="s">
        <v>1</v>
      </c>
      <c r="F869" s="236" t="s">
        <v>925</v>
      </c>
      <c r="G869" s="234"/>
      <c r="H869" s="237">
        <v>5</v>
      </c>
      <c r="I869" s="238"/>
      <c r="J869" s="234"/>
      <c r="K869" s="234"/>
      <c r="L869" s="239"/>
      <c r="M869" s="240"/>
      <c r="N869" s="241"/>
      <c r="O869" s="241"/>
      <c r="P869" s="241"/>
      <c r="Q869" s="241"/>
      <c r="R869" s="241"/>
      <c r="S869" s="241"/>
      <c r="T869" s="242"/>
      <c r="AT869" s="243" t="s">
        <v>211</v>
      </c>
      <c r="AU869" s="243" t="s">
        <v>84</v>
      </c>
      <c r="AV869" s="14" t="s">
        <v>84</v>
      </c>
      <c r="AW869" s="14" t="s">
        <v>31</v>
      </c>
      <c r="AX869" s="14" t="s">
        <v>75</v>
      </c>
      <c r="AY869" s="243" t="s">
        <v>203</v>
      </c>
    </row>
    <row r="870" spans="2:51" s="14" customFormat="1" ht="11.25">
      <c r="B870" s="233"/>
      <c r="C870" s="234"/>
      <c r="D870" s="224" t="s">
        <v>211</v>
      </c>
      <c r="E870" s="235" t="s">
        <v>1</v>
      </c>
      <c r="F870" s="236" t="s">
        <v>926</v>
      </c>
      <c r="G870" s="234"/>
      <c r="H870" s="237">
        <v>7.9749999999999996</v>
      </c>
      <c r="I870" s="238"/>
      <c r="J870" s="234"/>
      <c r="K870" s="234"/>
      <c r="L870" s="239"/>
      <c r="M870" s="240"/>
      <c r="N870" s="241"/>
      <c r="O870" s="241"/>
      <c r="P870" s="241"/>
      <c r="Q870" s="241"/>
      <c r="R870" s="241"/>
      <c r="S870" s="241"/>
      <c r="T870" s="242"/>
      <c r="AT870" s="243" t="s">
        <v>211</v>
      </c>
      <c r="AU870" s="243" t="s">
        <v>84</v>
      </c>
      <c r="AV870" s="14" t="s">
        <v>84</v>
      </c>
      <c r="AW870" s="14" t="s">
        <v>31</v>
      </c>
      <c r="AX870" s="14" t="s">
        <v>75</v>
      </c>
      <c r="AY870" s="243" t="s">
        <v>203</v>
      </c>
    </row>
    <row r="871" spans="2:51" s="14" customFormat="1" ht="11.25">
      <c r="B871" s="233"/>
      <c r="C871" s="234"/>
      <c r="D871" s="224" t="s">
        <v>211</v>
      </c>
      <c r="E871" s="235" t="s">
        <v>1</v>
      </c>
      <c r="F871" s="236" t="s">
        <v>927</v>
      </c>
      <c r="G871" s="234"/>
      <c r="H871" s="237">
        <v>5</v>
      </c>
      <c r="I871" s="238"/>
      <c r="J871" s="234"/>
      <c r="K871" s="234"/>
      <c r="L871" s="239"/>
      <c r="M871" s="240"/>
      <c r="N871" s="241"/>
      <c r="O871" s="241"/>
      <c r="P871" s="241"/>
      <c r="Q871" s="241"/>
      <c r="R871" s="241"/>
      <c r="S871" s="241"/>
      <c r="T871" s="242"/>
      <c r="AT871" s="243" t="s">
        <v>211</v>
      </c>
      <c r="AU871" s="243" t="s">
        <v>84</v>
      </c>
      <c r="AV871" s="14" t="s">
        <v>84</v>
      </c>
      <c r="AW871" s="14" t="s">
        <v>31</v>
      </c>
      <c r="AX871" s="14" t="s">
        <v>75</v>
      </c>
      <c r="AY871" s="243" t="s">
        <v>203</v>
      </c>
    </row>
    <row r="872" spans="2:51" s="14" customFormat="1" ht="11.25">
      <c r="B872" s="233"/>
      <c r="C872" s="234"/>
      <c r="D872" s="224" t="s">
        <v>211</v>
      </c>
      <c r="E872" s="235" t="s">
        <v>1</v>
      </c>
      <c r="F872" s="236" t="s">
        <v>928</v>
      </c>
      <c r="G872" s="234"/>
      <c r="H872" s="237">
        <v>5</v>
      </c>
      <c r="I872" s="238"/>
      <c r="J872" s="234"/>
      <c r="K872" s="234"/>
      <c r="L872" s="239"/>
      <c r="M872" s="240"/>
      <c r="N872" s="241"/>
      <c r="O872" s="241"/>
      <c r="P872" s="241"/>
      <c r="Q872" s="241"/>
      <c r="R872" s="241"/>
      <c r="S872" s="241"/>
      <c r="T872" s="242"/>
      <c r="AT872" s="243" t="s">
        <v>211</v>
      </c>
      <c r="AU872" s="243" t="s">
        <v>84</v>
      </c>
      <c r="AV872" s="14" t="s">
        <v>84</v>
      </c>
      <c r="AW872" s="14" t="s">
        <v>31</v>
      </c>
      <c r="AX872" s="14" t="s">
        <v>75</v>
      </c>
      <c r="AY872" s="243" t="s">
        <v>203</v>
      </c>
    </row>
    <row r="873" spans="2:51" s="14" customFormat="1" ht="11.25">
      <c r="B873" s="233"/>
      <c r="C873" s="234"/>
      <c r="D873" s="224" t="s">
        <v>211</v>
      </c>
      <c r="E873" s="235" t="s">
        <v>1</v>
      </c>
      <c r="F873" s="236" t="s">
        <v>929</v>
      </c>
      <c r="G873" s="234"/>
      <c r="H873" s="237">
        <v>5</v>
      </c>
      <c r="I873" s="238"/>
      <c r="J873" s="234"/>
      <c r="K873" s="234"/>
      <c r="L873" s="239"/>
      <c r="M873" s="240"/>
      <c r="N873" s="241"/>
      <c r="O873" s="241"/>
      <c r="P873" s="241"/>
      <c r="Q873" s="241"/>
      <c r="R873" s="241"/>
      <c r="S873" s="241"/>
      <c r="T873" s="242"/>
      <c r="AT873" s="243" t="s">
        <v>211</v>
      </c>
      <c r="AU873" s="243" t="s">
        <v>84</v>
      </c>
      <c r="AV873" s="14" t="s">
        <v>84</v>
      </c>
      <c r="AW873" s="14" t="s">
        <v>31</v>
      </c>
      <c r="AX873" s="14" t="s">
        <v>75</v>
      </c>
      <c r="AY873" s="243" t="s">
        <v>203</v>
      </c>
    </row>
    <row r="874" spans="2:51" s="14" customFormat="1" ht="11.25">
      <c r="B874" s="233"/>
      <c r="C874" s="234"/>
      <c r="D874" s="224" t="s">
        <v>211</v>
      </c>
      <c r="E874" s="235" t="s">
        <v>1</v>
      </c>
      <c r="F874" s="236" t="s">
        <v>930</v>
      </c>
      <c r="G874" s="234"/>
      <c r="H874" s="237">
        <v>6.93</v>
      </c>
      <c r="I874" s="238"/>
      <c r="J874" s="234"/>
      <c r="K874" s="234"/>
      <c r="L874" s="239"/>
      <c r="M874" s="240"/>
      <c r="N874" s="241"/>
      <c r="O874" s="241"/>
      <c r="P874" s="241"/>
      <c r="Q874" s="241"/>
      <c r="R874" s="241"/>
      <c r="S874" s="241"/>
      <c r="T874" s="242"/>
      <c r="AT874" s="243" t="s">
        <v>211</v>
      </c>
      <c r="AU874" s="243" t="s">
        <v>84</v>
      </c>
      <c r="AV874" s="14" t="s">
        <v>84</v>
      </c>
      <c r="AW874" s="14" t="s">
        <v>31</v>
      </c>
      <c r="AX874" s="14" t="s">
        <v>75</v>
      </c>
      <c r="AY874" s="243" t="s">
        <v>203</v>
      </c>
    </row>
    <row r="875" spans="2:51" s="14" customFormat="1" ht="11.25">
      <c r="B875" s="233"/>
      <c r="C875" s="234"/>
      <c r="D875" s="224" t="s">
        <v>211</v>
      </c>
      <c r="E875" s="235" t="s">
        <v>1</v>
      </c>
      <c r="F875" s="236" t="s">
        <v>931</v>
      </c>
      <c r="G875" s="234"/>
      <c r="H875" s="237">
        <v>6.0250000000000004</v>
      </c>
      <c r="I875" s="238"/>
      <c r="J875" s="234"/>
      <c r="K875" s="234"/>
      <c r="L875" s="239"/>
      <c r="M875" s="240"/>
      <c r="N875" s="241"/>
      <c r="O875" s="241"/>
      <c r="P875" s="241"/>
      <c r="Q875" s="241"/>
      <c r="R875" s="241"/>
      <c r="S875" s="241"/>
      <c r="T875" s="242"/>
      <c r="AT875" s="243" t="s">
        <v>211</v>
      </c>
      <c r="AU875" s="243" t="s">
        <v>84</v>
      </c>
      <c r="AV875" s="14" t="s">
        <v>84</v>
      </c>
      <c r="AW875" s="14" t="s">
        <v>31</v>
      </c>
      <c r="AX875" s="14" t="s">
        <v>75</v>
      </c>
      <c r="AY875" s="243" t="s">
        <v>203</v>
      </c>
    </row>
    <row r="876" spans="2:51" s="14" customFormat="1" ht="11.25">
      <c r="B876" s="233"/>
      <c r="C876" s="234"/>
      <c r="D876" s="224" t="s">
        <v>211</v>
      </c>
      <c r="E876" s="235" t="s">
        <v>1</v>
      </c>
      <c r="F876" s="236" t="s">
        <v>932</v>
      </c>
      <c r="G876" s="234"/>
      <c r="H876" s="237">
        <v>0.76</v>
      </c>
      <c r="I876" s="238"/>
      <c r="J876" s="234"/>
      <c r="K876" s="234"/>
      <c r="L876" s="239"/>
      <c r="M876" s="240"/>
      <c r="N876" s="241"/>
      <c r="O876" s="241"/>
      <c r="P876" s="241"/>
      <c r="Q876" s="241"/>
      <c r="R876" s="241"/>
      <c r="S876" s="241"/>
      <c r="T876" s="242"/>
      <c r="AT876" s="243" t="s">
        <v>211</v>
      </c>
      <c r="AU876" s="243" t="s">
        <v>84</v>
      </c>
      <c r="AV876" s="14" t="s">
        <v>84</v>
      </c>
      <c r="AW876" s="14" t="s">
        <v>31</v>
      </c>
      <c r="AX876" s="14" t="s">
        <v>75</v>
      </c>
      <c r="AY876" s="243" t="s">
        <v>203</v>
      </c>
    </row>
    <row r="877" spans="2:51" s="14" customFormat="1" ht="11.25">
      <c r="B877" s="233"/>
      <c r="C877" s="234"/>
      <c r="D877" s="224" t="s">
        <v>211</v>
      </c>
      <c r="E877" s="235" t="s">
        <v>1</v>
      </c>
      <c r="F877" s="236" t="s">
        <v>933</v>
      </c>
      <c r="G877" s="234"/>
      <c r="H877" s="237">
        <v>4.18</v>
      </c>
      <c r="I877" s="238"/>
      <c r="J877" s="234"/>
      <c r="K877" s="234"/>
      <c r="L877" s="239"/>
      <c r="M877" s="240"/>
      <c r="N877" s="241"/>
      <c r="O877" s="241"/>
      <c r="P877" s="241"/>
      <c r="Q877" s="241"/>
      <c r="R877" s="241"/>
      <c r="S877" s="241"/>
      <c r="T877" s="242"/>
      <c r="AT877" s="243" t="s">
        <v>211</v>
      </c>
      <c r="AU877" s="243" t="s">
        <v>84</v>
      </c>
      <c r="AV877" s="14" t="s">
        <v>84</v>
      </c>
      <c r="AW877" s="14" t="s">
        <v>31</v>
      </c>
      <c r="AX877" s="14" t="s">
        <v>75</v>
      </c>
      <c r="AY877" s="243" t="s">
        <v>203</v>
      </c>
    </row>
    <row r="878" spans="2:51" s="14" customFormat="1" ht="11.25">
      <c r="B878" s="233"/>
      <c r="C878" s="234"/>
      <c r="D878" s="224" t="s">
        <v>211</v>
      </c>
      <c r="E878" s="235" t="s">
        <v>1</v>
      </c>
      <c r="F878" s="236" t="s">
        <v>934</v>
      </c>
      <c r="G878" s="234"/>
      <c r="H878" s="237">
        <v>1.3</v>
      </c>
      <c r="I878" s="238"/>
      <c r="J878" s="234"/>
      <c r="K878" s="234"/>
      <c r="L878" s="239"/>
      <c r="M878" s="240"/>
      <c r="N878" s="241"/>
      <c r="O878" s="241"/>
      <c r="P878" s="241"/>
      <c r="Q878" s="241"/>
      <c r="R878" s="241"/>
      <c r="S878" s="241"/>
      <c r="T878" s="242"/>
      <c r="AT878" s="243" t="s">
        <v>211</v>
      </c>
      <c r="AU878" s="243" t="s">
        <v>84</v>
      </c>
      <c r="AV878" s="14" t="s">
        <v>84</v>
      </c>
      <c r="AW878" s="14" t="s">
        <v>31</v>
      </c>
      <c r="AX878" s="14" t="s">
        <v>75</v>
      </c>
      <c r="AY878" s="243" t="s">
        <v>203</v>
      </c>
    </row>
    <row r="879" spans="2:51" s="14" customFormat="1" ht="11.25">
      <c r="B879" s="233"/>
      <c r="C879" s="234"/>
      <c r="D879" s="224" t="s">
        <v>211</v>
      </c>
      <c r="E879" s="235" t="s">
        <v>1</v>
      </c>
      <c r="F879" s="236" t="s">
        <v>935</v>
      </c>
      <c r="G879" s="234"/>
      <c r="H879" s="237">
        <v>1.05</v>
      </c>
      <c r="I879" s="238"/>
      <c r="J879" s="234"/>
      <c r="K879" s="234"/>
      <c r="L879" s="239"/>
      <c r="M879" s="240"/>
      <c r="N879" s="241"/>
      <c r="O879" s="241"/>
      <c r="P879" s="241"/>
      <c r="Q879" s="241"/>
      <c r="R879" s="241"/>
      <c r="S879" s="241"/>
      <c r="T879" s="242"/>
      <c r="AT879" s="243" t="s">
        <v>211</v>
      </c>
      <c r="AU879" s="243" t="s">
        <v>84</v>
      </c>
      <c r="AV879" s="14" t="s">
        <v>84</v>
      </c>
      <c r="AW879" s="14" t="s">
        <v>31</v>
      </c>
      <c r="AX879" s="14" t="s">
        <v>75</v>
      </c>
      <c r="AY879" s="243" t="s">
        <v>203</v>
      </c>
    </row>
    <row r="880" spans="2:51" s="14" customFormat="1" ht="11.25">
      <c r="B880" s="233"/>
      <c r="C880" s="234"/>
      <c r="D880" s="224" t="s">
        <v>211</v>
      </c>
      <c r="E880" s="235" t="s">
        <v>1</v>
      </c>
      <c r="F880" s="236" t="s">
        <v>936</v>
      </c>
      <c r="G880" s="234"/>
      <c r="H880" s="237">
        <v>5.35</v>
      </c>
      <c r="I880" s="238"/>
      <c r="J880" s="234"/>
      <c r="K880" s="234"/>
      <c r="L880" s="239"/>
      <c r="M880" s="240"/>
      <c r="N880" s="241"/>
      <c r="O880" s="241"/>
      <c r="P880" s="241"/>
      <c r="Q880" s="241"/>
      <c r="R880" s="241"/>
      <c r="S880" s="241"/>
      <c r="T880" s="242"/>
      <c r="AT880" s="243" t="s">
        <v>211</v>
      </c>
      <c r="AU880" s="243" t="s">
        <v>84</v>
      </c>
      <c r="AV880" s="14" t="s">
        <v>84</v>
      </c>
      <c r="AW880" s="14" t="s">
        <v>31</v>
      </c>
      <c r="AX880" s="14" t="s">
        <v>75</v>
      </c>
      <c r="AY880" s="243" t="s">
        <v>203</v>
      </c>
    </row>
    <row r="881" spans="2:51" s="14" customFormat="1" ht="11.25">
      <c r="B881" s="233"/>
      <c r="C881" s="234"/>
      <c r="D881" s="224" t="s">
        <v>211</v>
      </c>
      <c r="E881" s="235" t="s">
        <v>1</v>
      </c>
      <c r="F881" s="236" t="s">
        <v>937</v>
      </c>
      <c r="G881" s="234"/>
      <c r="H881" s="237">
        <v>5</v>
      </c>
      <c r="I881" s="238"/>
      <c r="J881" s="234"/>
      <c r="K881" s="234"/>
      <c r="L881" s="239"/>
      <c r="M881" s="240"/>
      <c r="N881" s="241"/>
      <c r="O881" s="241"/>
      <c r="P881" s="241"/>
      <c r="Q881" s="241"/>
      <c r="R881" s="241"/>
      <c r="S881" s="241"/>
      <c r="T881" s="242"/>
      <c r="AT881" s="243" t="s">
        <v>211</v>
      </c>
      <c r="AU881" s="243" t="s">
        <v>84</v>
      </c>
      <c r="AV881" s="14" t="s">
        <v>84</v>
      </c>
      <c r="AW881" s="14" t="s">
        <v>31</v>
      </c>
      <c r="AX881" s="14" t="s">
        <v>75</v>
      </c>
      <c r="AY881" s="243" t="s">
        <v>203</v>
      </c>
    </row>
    <row r="882" spans="2:51" s="14" customFormat="1" ht="11.25">
      <c r="B882" s="233"/>
      <c r="C882" s="234"/>
      <c r="D882" s="224" t="s">
        <v>211</v>
      </c>
      <c r="E882" s="235" t="s">
        <v>1</v>
      </c>
      <c r="F882" s="236" t="s">
        <v>938</v>
      </c>
      <c r="G882" s="234"/>
      <c r="H882" s="237">
        <v>5</v>
      </c>
      <c r="I882" s="238"/>
      <c r="J882" s="234"/>
      <c r="K882" s="234"/>
      <c r="L882" s="239"/>
      <c r="M882" s="240"/>
      <c r="N882" s="241"/>
      <c r="O882" s="241"/>
      <c r="P882" s="241"/>
      <c r="Q882" s="241"/>
      <c r="R882" s="241"/>
      <c r="S882" s="241"/>
      <c r="T882" s="242"/>
      <c r="AT882" s="243" t="s">
        <v>211</v>
      </c>
      <c r="AU882" s="243" t="s">
        <v>84</v>
      </c>
      <c r="AV882" s="14" t="s">
        <v>84</v>
      </c>
      <c r="AW882" s="14" t="s">
        <v>31</v>
      </c>
      <c r="AX882" s="14" t="s">
        <v>75</v>
      </c>
      <c r="AY882" s="243" t="s">
        <v>203</v>
      </c>
    </row>
    <row r="883" spans="2:51" s="14" customFormat="1" ht="11.25">
      <c r="B883" s="233"/>
      <c r="C883" s="234"/>
      <c r="D883" s="224" t="s">
        <v>211</v>
      </c>
      <c r="E883" s="235" t="s">
        <v>1</v>
      </c>
      <c r="F883" s="236" t="s">
        <v>939</v>
      </c>
      <c r="G883" s="234"/>
      <c r="H883" s="237">
        <v>5.83</v>
      </c>
      <c r="I883" s="238"/>
      <c r="J883" s="234"/>
      <c r="K883" s="234"/>
      <c r="L883" s="239"/>
      <c r="M883" s="240"/>
      <c r="N883" s="241"/>
      <c r="O883" s="241"/>
      <c r="P883" s="241"/>
      <c r="Q883" s="241"/>
      <c r="R883" s="241"/>
      <c r="S883" s="241"/>
      <c r="T883" s="242"/>
      <c r="AT883" s="243" t="s">
        <v>211</v>
      </c>
      <c r="AU883" s="243" t="s">
        <v>84</v>
      </c>
      <c r="AV883" s="14" t="s">
        <v>84</v>
      </c>
      <c r="AW883" s="14" t="s">
        <v>31</v>
      </c>
      <c r="AX883" s="14" t="s">
        <v>75</v>
      </c>
      <c r="AY883" s="243" t="s">
        <v>203</v>
      </c>
    </row>
    <row r="884" spans="2:51" s="14" customFormat="1" ht="11.25">
      <c r="B884" s="233"/>
      <c r="C884" s="234"/>
      <c r="D884" s="224" t="s">
        <v>211</v>
      </c>
      <c r="E884" s="235" t="s">
        <v>1</v>
      </c>
      <c r="F884" s="236" t="s">
        <v>940</v>
      </c>
      <c r="G884" s="234"/>
      <c r="H884" s="237">
        <v>0.57999999999999996</v>
      </c>
      <c r="I884" s="238"/>
      <c r="J884" s="234"/>
      <c r="K884" s="234"/>
      <c r="L884" s="239"/>
      <c r="M884" s="240"/>
      <c r="N884" s="241"/>
      <c r="O884" s="241"/>
      <c r="P884" s="241"/>
      <c r="Q884" s="241"/>
      <c r="R884" s="241"/>
      <c r="S884" s="241"/>
      <c r="T884" s="242"/>
      <c r="AT884" s="243" t="s">
        <v>211</v>
      </c>
      <c r="AU884" s="243" t="s">
        <v>84</v>
      </c>
      <c r="AV884" s="14" t="s">
        <v>84</v>
      </c>
      <c r="AW884" s="14" t="s">
        <v>31</v>
      </c>
      <c r="AX884" s="14" t="s">
        <v>75</v>
      </c>
      <c r="AY884" s="243" t="s">
        <v>203</v>
      </c>
    </row>
    <row r="885" spans="2:51" s="14" customFormat="1" ht="11.25">
      <c r="B885" s="233"/>
      <c r="C885" s="234"/>
      <c r="D885" s="224" t="s">
        <v>211</v>
      </c>
      <c r="E885" s="235" t="s">
        <v>1</v>
      </c>
      <c r="F885" s="236" t="s">
        <v>941</v>
      </c>
      <c r="G885" s="234"/>
      <c r="H885" s="237">
        <v>0.45</v>
      </c>
      <c r="I885" s="238"/>
      <c r="J885" s="234"/>
      <c r="K885" s="234"/>
      <c r="L885" s="239"/>
      <c r="M885" s="240"/>
      <c r="N885" s="241"/>
      <c r="O885" s="241"/>
      <c r="P885" s="241"/>
      <c r="Q885" s="241"/>
      <c r="R885" s="241"/>
      <c r="S885" s="241"/>
      <c r="T885" s="242"/>
      <c r="AT885" s="243" t="s">
        <v>211</v>
      </c>
      <c r="AU885" s="243" t="s">
        <v>84</v>
      </c>
      <c r="AV885" s="14" t="s">
        <v>84</v>
      </c>
      <c r="AW885" s="14" t="s">
        <v>31</v>
      </c>
      <c r="AX885" s="14" t="s">
        <v>75</v>
      </c>
      <c r="AY885" s="243" t="s">
        <v>203</v>
      </c>
    </row>
    <row r="886" spans="2:51" s="14" customFormat="1" ht="11.25">
      <c r="B886" s="233"/>
      <c r="C886" s="234"/>
      <c r="D886" s="224" t="s">
        <v>211</v>
      </c>
      <c r="E886" s="235" t="s">
        <v>1</v>
      </c>
      <c r="F886" s="236" t="s">
        <v>942</v>
      </c>
      <c r="G886" s="234"/>
      <c r="H886" s="237">
        <v>0.73</v>
      </c>
      <c r="I886" s="238"/>
      <c r="J886" s="234"/>
      <c r="K886" s="234"/>
      <c r="L886" s="239"/>
      <c r="M886" s="240"/>
      <c r="N886" s="241"/>
      <c r="O886" s="241"/>
      <c r="P886" s="241"/>
      <c r="Q886" s="241"/>
      <c r="R886" s="241"/>
      <c r="S886" s="241"/>
      <c r="T886" s="242"/>
      <c r="AT886" s="243" t="s">
        <v>211</v>
      </c>
      <c r="AU886" s="243" t="s">
        <v>84</v>
      </c>
      <c r="AV886" s="14" t="s">
        <v>84</v>
      </c>
      <c r="AW886" s="14" t="s">
        <v>31</v>
      </c>
      <c r="AX886" s="14" t="s">
        <v>75</v>
      </c>
      <c r="AY886" s="243" t="s">
        <v>203</v>
      </c>
    </row>
    <row r="887" spans="2:51" s="14" customFormat="1" ht="11.25">
      <c r="B887" s="233"/>
      <c r="C887" s="234"/>
      <c r="D887" s="224" t="s">
        <v>211</v>
      </c>
      <c r="E887" s="235" t="s">
        <v>1</v>
      </c>
      <c r="F887" s="236" t="s">
        <v>943</v>
      </c>
      <c r="G887" s="234"/>
      <c r="H887" s="237">
        <v>0.6</v>
      </c>
      <c r="I887" s="238"/>
      <c r="J887" s="234"/>
      <c r="K887" s="234"/>
      <c r="L887" s="239"/>
      <c r="M887" s="240"/>
      <c r="N887" s="241"/>
      <c r="O887" s="241"/>
      <c r="P887" s="241"/>
      <c r="Q887" s="241"/>
      <c r="R887" s="241"/>
      <c r="S887" s="241"/>
      <c r="T887" s="242"/>
      <c r="AT887" s="243" t="s">
        <v>211</v>
      </c>
      <c r="AU887" s="243" t="s">
        <v>84</v>
      </c>
      <c r="AV887" s="14" t="s">
        <v>84</v>
      </c>
      <c r="AW887" s="14" t="s">
        <v>31</v>
      </c>
      <c r="AX887" s="14" t="s">
        <v>75</v>
      </c>
      <c r="AY887" s="243" t="s">
        <v>203</v>
      </c>
    </row>
    <row r="888" spans="2:51" s="14" customFormat="1" ht="11.25">
      <c r="B888" s="233"/>
      <c r="C888" s="234"/>
      <c r="D888" s="224" t="s">
        <v>211</v>
      </c>
      <c r="E888" s="235" t="s">
        <v>1</v>
      </c>
      <c r="F888" s="236" t="s">
        <v>944</v>
      </c>
      <c r="G888" s="234"/>
      <c r="H888" s="237">
        <v>0.68</v>
      </c>
      <c r="I888" s="238"/>
      <c r="J888" s="234"/>
      <c r="K888" s="234"/>
      <c r="L888" s="239"/>
      <c r="M888" s="240"/>
      <c r="N888" s="241"/>
      <c r="O888" s="241"/>
      <c r="P888" s="241"/>
      <c r="Q888" s="241"/>
      <c r="R888" s="241"/>
      <c r="S888" s="241"/>
      <c r="T888" s="242"/>
      <c r="AT888" s="243" t="s">
        <v>211</v>
      </c>
      <c r="AU888" s="243" t="s">
        <v>84</v>
      </c>
      <c r="AV888" s="14" t="s">
        <v>84</v>
      </c>
      <c r="AW888" s="14" t="s">
        <v>31</v>
      </c>
      <c r="AX888" s="14" t="s">
        <v>75</v>
      </c>
      <c r="AY888" s="243" t="s">
        <v>203</v>
      </c>
    </row>
    <row r="889" spans="2:51" s="14" customFormat="1" ht="11.25">
      <c r="B889" s="233"/>
      <c r="C889" s="234"/>
      <c r="D889" s="224" t="s">
        <v>211</v>
      </c>
      <c r="E889" s="235" t="s">
        <v>1</v>
      </c>
      <c r="F889" s="236" t="s">
        <v>945</v>
      </c>
      <c r="G889" s="234"/>
      <c r="H889" s="237">
        <v>1.41</v>
      </c>
      <c r="I889" s="238"/>
      <c r="J889" s="234"/>
      <c r="K889" s="234"/>
      <c r="L889" s="239"/>
      <c r="M889" s="240"/>
      <c r="N889" s="241"/>
      <c r="O889" s="241"/>
      <c r="P889" s="241"/>
      <c r="Q889" s="241"/>
      <c r="R889" s="241"/>
      <c r="S889" s="241"/>
      <c r="T889" s="242"/>
      <c r="AT889" s="243" t="s">
        <v>211</v>
      </c>
      <c r="AU889" s="243" t="s">
        <v>84</v>
      </c>
      <c r="AV889" s="14" t="s">
        <v>84</v>
      </c>
      <c r="AW889" s="14" t="s">
        <v>31</v>
      </c>
      <c r="AX889" s="14" t="s">
        <v>75</v>
      </c>
      <c r="AY889" s="243" t="s">
        <v>203</v>
      </c>
    </row>
    <row r="890" spans="2:51" s="14" customFormat="1" ht="11.25">
      <c r="B890" s="233"/>
      <c r="C890" s="234"/>
      <c r="D890" s="224" t="s">
        <v>211</v>
      </c>
      <c r="E890" s="235" t="s">
        <v>1</v>
      </c>
      <c r="F890" s="236" t="s">
        <v>946</v>
      </c>
      <c r="G890" s="234"/>
      <c r="H890" s="237">
        <v>0.48</v>
      </c>
      <c r="I890" s="238"/>
      <c r="J890" s="234"/>
      <c r="K890" s="234"/>
      <c r="L890" s="239"/>
      <c r="M890" s="240"/>
      <c r="N890" s="241"/>
      <c r="O890" s="241"/>
      <c r="P890" s="241"/>
      <c r="Q890" s="241"/>
      <c r="R890" s="241"/>
      <c r="S890" s="241"/>
      <c r="T890" s="242"/>
      <c r="AT890" s="243" t="s">
        <v>211</v>
      </c>
      <c r="AU890" s="243" t="s">
        <v>84</v>
      </c>
      <c r="AV890" s="14" t="s">
        <v>84</v>
      </c>
      <c r="AW890" s="14" t="s">
        <v>31</v>
      </c>
      <c r="AX890" s="14" t="s">
        <v>75</v>
      </c>
      <c r="AY890" s="243" t="s">
        <v>203</v>
      </c>
    </row>
    <row r="891" spans="2:51" s="14" customFormat="1" ht="11.25">
      <c r="B891" s="233"/>
      <c r="C891" s="234"/>
      <c r="D891" s="224" t="s">
        <v>211</v>
      </c>
      <c r="E891" s="235" t="s">
        <v>1</v>
      </c>
      <c r="F891" s="236" t="s">
        <v>947</v>
      </c>
      <c r="G891" s="234"/>
      <c r="H891" s="237">
        <v>1.8</v>
      </c>
      <c r="I891" s="238"/>
      <c r="J891" s="234"/>
      <c r="K891" s="234"/>
      <c r="L891" s="239"/>
      <c r="M891" s="240"/>
      <c r="N891" s="241"/>
      <c r="O891" s="241"/>
      <c r="P891" s="241"/>
      <c r="Q891" s="241"/>
      <c r="R891" s="241"/>
      <c r="S891" s="241"/>
      <c r="T891" s="242"/>
      <c r="AT891" s="243" t="s">
        <v>211</v>
      </c>
      <c r="AU891" s="243" t="s">
        <v>84</v>
      </c>
      <c r="AV891" s="14" t="s">
        <v>84</v>
      </c>
      <c r="AW891" s="14" t="s">
        <v>31</v>
      </c>
      <c r="AX891" s="14" t="s">
        <v>75</v>
      </c>
      <c r="AY891" s="243" t="s">
        <v>203</v>
      </c>
    </row>
    <row r="892" spans="2:51" s="14" customFormat="1" ht="11.25">
      <c r="B892" s="233"/>
      <c r="C892" s="234"/>
      <c r="D892" s="224" t="s">
        <v>211</v>
      </c>
      <c r="E892" s="235" t="s">
        <v>1</v>
      </c>
      <c r="F892" s="236" t="s">
        <v>948</v>
      </c>
      <c r="G892" s="234"/>
      <c r="H892" s="237">
        <v>2.88</v>
      </c>
      <c r="I892" s="238"/>
      <c r="J892" s="234"/>
      <c r="K892" s="234"/>
      <c r="L892" s="239"/>
      <c r="M892" s="240"/>
      <c r="N892" s="241"/>
      <c r="O892" s="241"/>
      <c r="P892" s="241"/>
      <c r="Q892" s="241"/>
      <c r="R892" s="241"/>
      <c r="S892" s="241"/>
      <c r="T892" s="242"/>
      <c r="AT892" s="243" t="s">
        <v>211</v>
      </c>
      <c r="AU892" s="243" t="s">
        <v>84</v>
      </c>
      <c r="AV892" s="14" t="s">
        <v>84</v>
      </c>
      <c r="AW892" s="14" t="s">
        <v>31</v>
      </c>
      <c r="AX892" s="14" t="s">
        <v>75</v>
      </c>
      <c r="AY892" s="243" t="s">
        <v>203</v>
      </c>
    </row>
    <row r="893" spans="2:51" s="14" customFormat="1" ht="11.25">
      <c r="B893" s="233"/>
      <c r="C893" s="234"/>
      <c r="D893" s="224" t="s">
        <v>211</v>
      </c>
      <c r="E893" s="235" t="s">
        <v>1</v>
      </c>
      <c r="F893" s="236" t="s">
        <v>949</v>
      </c>
      <c r="G893" s="234"/>
      <c r="H893" s="237">
        <v>2.73</v>
      </c>
      <c r="I893" s="238"/>
      <c r="J893" s="234"/>
      <c r="K893" s="234"/>
      <c r="L893" s="239"/>
      <c r="M893" s="240"/>
      <c r="N893" s="241"/>
      <c r="O893" s="241"/>
      <c r="P893" s="241"/>
      <c r="Q893" s="241"/>
      <c r="R893" s="241"/>
      <c r="S893" s="241"/>
      <c r="T893" s="242"/>
      <c r="AT893" s="243" t="s">
        <v>211</v>
      </c>
      <c r="AU893" s="243" t="s">
        <v>84</v>
      </c>
      <c r="AV893" s="14" t="s">
        <v>84</v>
      </c>
      <c r="AW893" s="14" t="s">
        <v>31</v>
      </c>
      <c r="AX893" s="14" t="s">
        <v>75</v>
      </c>
      <c r="AY893" s="243" t="s">
        <v>203</v>
      </c>
    </row>
    <row r="894" spans="2:51" s="14" customFormat="1" ht="11.25">
      <c r="B894" s="233"/>
      <c r="C894" s="234"/>
      <c r="D894" s="224" t="s">
        <v>211</v>
      </c>
      <c r="E894" s="235" t="s">
        <v>1</v>
      </c>
      <c r="F894" s="236" t="s">
        <v>950</v>
      </c>
      <c r="G894" s="234"/>
      <c r="H894" s="237">
        <v>1.23</v>
      </c>
      <c r="I894" s="238"/>
      <c r="J894" s="234"/>
      <c r="K894" s="234"/>
      <c r="L894" s="239"/>
      <c r="M894" s="240"/>
      <c r="N894" s="241"/>
      <c r="O894" s="241"/>
      <c r="P894" s="241"/>
      <c r="Q894" s="241"/>
      <c r="R894" s="241"/>
      <c r="S894" s="241"/>
      <c r="T894" s="242"/>
      <c r="AT894" s="243" t="s">
        <v>211</v>
      </c>
      <c r="AU894" s="243" t="s">
        <v>84</v>
      </c>
      <c r="AV894" s="14" t="s">
        <v>84</v>
      </c>
      <c r="AW894" s="14" t="s">
        <v>31</v>
      </c>
      <c r="AX894" s="14" t="s">
        <v>75</v>
      </c>
      <c r="AY894" s="243" t="s">
        <v>203</v>
      </c>
    </row>
    <row r="895" spans="2:51" s="14" customFormat="1" ht="11.25">
      <c r="B895" s="233"/>
      <c r="C895" s="234"/>
      <c r="D895" s="224" t="s">
        <v>211</v>
      </c>
      <c r="E895" s="235" t="s">
        <v>1</v>
      </c>
      <c r="F895" s="236" t="s">
        <v>951</v>
      </c>
      <c r="G895" s="234"/>
      <c r="H895" s="237">
        <v>0.95</v>
      </c>
      <c r="I895" s="238"/>
      <c r="J895" s="234"/>
      <c r="K895" s="234"/>
      <c r="L895" s="239"/>
      <c r="M895" s="240"/>
      <c r="N895" s="241"/>
      <c r="O895" s="241"/>
      <c r="P895" s="241"/>
      <c r="Q895" s="241"/>
      <c r="R895" s="241"/>
      <c r="S895" s="241"/>
      <c r="T895" s="242"/>
      <c r="AT895" s="243" t="s">
        <v>211</v>
      </c>
      <c r="AU895" s="243" t="s">
        <v>84</v>
      </c>
      <c r="AV895" s="14" t="s">
        <v>84</v>
      </c>
      <c r="AW895" s="14" t="s">
        <v>31</v>
      </c>
      <c r="AX895" s="14" t="s">
        <v>75</v>
      </c>
      <c r="AY895" s="243" t="s">
        <v>203</v>
      </c>
    </row>
    <row r="896" spans="2:51" s="14" customFormat="1" ht="11.25">
      <c r="B896" s="233"/>
      <c r="C896" s="234"/>
      <c r="D896" s="224" t="s">
        <v>211</v>
      </c>
      <c r="E896" s="235" t="s">
        <v>1</v>
      </c>
      <c r="F896" s="236" t="s">
        <v>952</v>
      </c>
      <c r="G896" s="234"/>
      <c r="H896" s="237">
        <v>2.88</v>
      </c>
      <c r="I896" s="238"/>
      <c r="J896" s="234"/>
      <c r="K896" s="234"/>
      <c r="L896" s="239"/>
      <c r="M896" s="240"/>
      <c r="N896" s="241"/>
      <c r="O896" s="241"/>
      <c r="P896" s="241"/>
      <c r="Q896" s="241"/>
      <c r="R896" s="241"/>
      <c r="S896" s="241"/>
      <c r="T896" s="242"/>
      <c r="AT896" s="243" t="s">
        <v>211</v>
      </c>
      <c r="AU896" s="243" t="s">
        <v>84</v>
      </c>
      <c r="AV896" s="14" t="s">
        <v>84</v>
      </c>
      <c r="AW896" s="14" t="s">
        <v>31</v>
      </c>
      <c r="AX896" s="14" t="s">
        <v>75</v>
      </c>
      <c r="AY896" s="243" t="s">
        <v>203</v>
      </c>
    </row>
    <row r="897" spans="2:51" s="14" customFormat="1" ht="11.25">
      <c r="B897" s="233"/>
      <c r="C897" s="234"/>
      <c r="D897" s="224" t="s">
        <v>211</v>
      </c>
      <c r="E897" s="235" t="s">
        <v>1</v>
      </c>
      <c r="F897" s="236" t="s">
        <v>953</v>
      </c>
      <c r="G897" s="234"/>
      <c r="H897" s="237">
        <v>0.9</v>
      </c>
      <c r="I897" s="238"/>
      <c r="J897" s="234"/>
      <c r="K897" s="234"/>
      <c r="L897" s="239"/>
      <c r="M897" s="240"/>
      <c r="N897" s="241"/>
      <c r="O897" s="241"/>
      <c r="P897" s="241"/>
      <c r="Q897" s="241"/>
      <c r="R897" s="241"/>
      <c r="S897" s="241"/>
      <c r="T897" s="242"/>
      <c r="AT897" s="243" t="s">
        <v>211</v>
      </c>
      <c r="AU897" s="243" t="s">
        <v>84</v>
      </c>
      <c r="AV897" s="14" t="s">
        <v>84</v>
      </c>
      <c r="AW897" s="14" t="s">
        <v>31</v>
      </c>
      <c r="AX897" s="14" t="s">
        <v>75</v>
      </c>
      <c r="AY897" s="243" t="s">
        <v>203</v>
      </c>
    </row>
    <row r="898" spans="2:51" s="14" customFormat="1" ht="11.25">
      <c r="B898" s="233"/>
      <c r="C898" s="234"/>
      <c r="D898" s="224" t="s">
        <v>211</v>
      </c>
      <c r="E898" s="235" t="s">
        <v>1</v>
      </c>
      <c r="F898" s="236" t="s">
        <v>954</v>
      </c>
      <c r="G898" s="234"/>
      <c r="H898" s="237">
        <v>3.34</v>
      </c>
      <c r="I898" s="238"/>
      <c r="J898" s="234"/>
      <c r="K898" s="234"/>
      <c r="L898" s="239"/>
      <c r="M898" s="240"/>
      <c r="N898" s="241"/>
      <c r="O898" s="241"/>
      <c r="P898" s="241"/>
      <c r="Q898" s="241"/>
      <c r="R898" s="241"/>
      <c r="S898" s="241"/>
      <c r="T898" s="242"/>
      <c r="AT898" s="243" t="s">
        <v>211</v>
      </c>
      <c r="AU898" s="243" t="s">
        <v>84</v>
      </c>
      <c r="AV898" s="14" t="s">
        <v>84</v>
      </c>
      <c r="AW898" s="14" t="s">
        <v>31</v>
      </c>
      <c r="AX898" s="14" t="s">
        <v>75</v>
      </c>
      <c r="AY898" s="243" t="s">
        <v>203</v>
      </c>
    </row>
    <row r="899" spans="2:51" s="14" customFormat="1" ht="11.25">
      <c r="B899" s="233"/>
      <c r="C899" s="234"/>
      <c r="D899" s="224" t="s">
        <v>211</v>
      </c>
      <c r="E899" s="235" t="s">
        <v>1</v>
      </c>
      <c r="F899" s="236" t="s">
        <v>955</v>
      </c>
      <c r="G899" s="234"/>
      <c r="H899" s="237">
        <v>0.45</v>
      </c>
      <c r="I899" s="238"/>
      <c r="J899" s="234"/>
      <c r="K899" s="234"/>
      <c r="L899" s="239"/>
      <c r="M899" s="240"/>
      <c r="N899" s="241"/>
      <c r="O899" s="241"/>
      <c r="P899" s="241"/>
      <c r="Q899" s="241"/>
      <c r="R899" s="241"/>
      <c r="S899" s="241"/>
      <c r="T899" s="242"/>
      <c r="AT899" s="243" t="s">
        <v>211</v>
      </c>
      <c r="AU899" s="243" t="s">
        <v>84</v>
      </c>
      <c r="AV899" s="14" t="s">
        <v>84</v>
      </c>
      <c r="AW899" s="14" t="s">
        <v>31</v>
      </c>
      <c r="AX899" s="14" t="s">
        <v>75</v>
      </c>
      <c r="AY899" s="243" t="s">
        <v>203</v>
      </c>
    </row>
    <row r="900" spans="2:51" s="14" customFormat="1" ht="11.25">
      <c r="B900" s="233"/>
      <c r="C900" s="234"/>
      <c r="D900" s="224" t="s">
        <v>211</v>
      </c>
      <c r="E900" s="235" t="s">
        <v>1</v>
      </c>
      <c r="F900" s="236" t="s">
        <v>956</v>
      </c>
      <c r="G900" s="234"/>
      <c r="H900" s="237">
        <v>2.14</v>
      </c>
      <c r="I900" s="238"/>
      <c r="J900" s="234"/>
      <c r="K900" s="234"/>
      <c r="L900" s="239"/>
      <c r="M900" s="240"/>
      <c r="N900" s="241"/>
      <c r="O900" s="241"/>
      <c r="P900" s="241"/>
      <c r="Q900" s="241"/>
      <c r="R900" s="241"/>
      <c r="S900" s="241"/>
      <c r="T900" s="242"/>
      <c r="AT900" s="243" t="s">
        <v>211</v>
      </c>
      <c r="AU900" s="243" t="s">
        <v>84</v>
      </c>
      <c r="AV900" s="14" t="s">
        <v>84</v>
      </c>
      <c r="AW900" s="14" t="s">
        <v>31</v>
      </c>
      <c r="AX900" s="14" t="s">
        <v>75</v>
      </c>
      <c r="AY900" s="243" t="s">
        <v>203</v>
      </c>
    </row>
    <row r="901" spans="2:51" s="14" customFormat="1" ht="11.25">
      <c r="B901" s="233"/>
      <c r="C901" s="234"/>
      <c r="D901" s="224" t="s">
        <v>211</v>
      </c>
      <c r="E901" s="235" t="s">
        <v>1</v>
      </c>
      <c r="F901" s="236" t="s">
        <v>957</v>
      </c>
      <c r="G901" s="234"/>
      <c r="H901" s="237">
        <v>5.5</v>
      </c>
      <c r="I901" s="238"/>
      <c r="J901" s="234"/>
      <c r="K901" s="234"/>
      <c r="L901" s="239"/>
      <c r="M901" s="240"/>
      <c r="N901" s="241"/>
      <c r="O901" s="241"/>
      <c r="P901" s="241"/>
      <c r="Q901" s="241"/>
      <c r="R901" s="241"/>
      <c r="S901" s="241"/>
      <c r="T901" s="242"/>
      <c r="AT901" s="243" t="s">
        <v>211</v>
      </c>
      <c r="AU901" s="243" t="s">
        <v>84</v>
      </c>
      <c r="AV901" s="14" t="s">
        <v>84</v>
      </c>
      <c r="AW901" s="14" t="s">
        <v>31</v>
      </c>
      <c r="AX901" s="14" t="s">
        <v>75</v>
      </c>
      <c r="AY901" s="243" t="s">
        <v>203</v>
      </c>
    </row>
    <row r="902" spans="2:51" s="14" customFormat="1" ht="11.25">
      <c r="B902" s="233"/>
      <c r="C902" s="234"/>
      <c r="D902" s="224" t="s">
        <v>211</v>
      </c>
      <c r="E902" s="235" t="s">
        <v>1</v>
      </c>
      <c r="F902" s="236" t="s">
        <v>958</v>
      </c>
      <c r="G902" s="234"/>
      <c r="H902" s="237">
        <v>5</v>
      </c>
      <c r="I902" s="238"/>
      <c r="J902" s="234"/>
      <c r="K902" s="234"/>
      <c r="L902" s="239"/>
      <c r="M902" s="240"/>
      <c r="N902" s="241"/>
      <c r="O902" s="241"/>
      <c r="P902" s="241"/>
      <c r="Q902" s="241"/>
      <c r="R902" s="241"/>
      <c r="S902" s="241"/>
      <c r="T902" s="242"/>
      <c r="AT902" s="243" t="s">
        <v>211</v>
      </c>
      <c r="AU902" s="243" t="s">
        <v>84</v>
      </c>
      <c r="AV902" s="14" t="s">
        <v>84</v>
      </c>
      <c r="AW902" s="14" t="s">
        <v>31</v>
      </c>
      <c r="AX902" s="14" t="s">
        <v>75</v>
      </c>
      <c r="AY902" s="243" t="s">
        <v>203</v>
      </c>
    </row>
    <row r="903" spans="2:51" s="14" customFormat="1" ht="11.25">
      <c r="B903" s="233"/>
      <c r="C903" s="234"/>
      <c r="D903" s="224" t="s">
        <v>211</v>
      </c>
      <c r="E903" s="235" t="s">
        <v>1</v>
      </c>
      <c r="F903" s="236" t="s">
        <v>958</v>
      </c>
      <c r="G903" s="234"/>
      <c r="H903" s="237">
        <v>5</v>
      </c>
      <c r="I903" s="238"/>
      <c r="J903" s="234"/>
      <c r="K903" s="234"/>
      <c r="L903" s="239"/>
      <c r="M903" s="240"/>
      <c r="N903" s="241"/>
      <c r="O903" s="241"/>
      <c r="P903" s="241"/>
      <c r="Q903" s="241"/>
      <c r="R903" s="241"/>
      <c r="S903" s="241"/>
      <c r="T903" s="242"/>
      <c r="AT903" s="243" t="s">
        <v>211</v>
      </c>
      <c r="AU903" s="243" t="s">
        <v>84</v>
      </c>
      <c r="AV903" s="14" t="s">
        <v>84</v>
      </c>
      <c r="AW903" s="14" t="s">
        <v>31</v>
      </c>
      <c r="AX903" s="14" t="s">
        <v>75</v>
      </c>
      <c r="AY903" s="243" t="s">
        <v>203</v>
      </c>
    </row>
    <row r="904" spans="2:51" s="14" customFormat="1" ht="11.25">
      <c r="B904" s="233"/>
      <c r="C904" s="234"/>
      <c r="D904" s="224" t="s">
        <v>211</v>
      </c>
      <c r="E904" s="235" t="s">
        <v>1</v>
      </c>
      <c r="F904" s="236" t="s">
        <v>959</v>
      </c>
      <c r="G904" s="234"/>
      <c r="H904" s="237">
        <v>12.75</v>
      </c>
      <c r="I904" s="238"/>
      <c r="J904" s="234"/>
      <c r="K904" s="234"/>
      <c r="L904" s="239"/>
      <c r="M904" s="240"/>
      <c r="N904" s="241"/>
      <c r="O904" s="241"/>
      <c r="P904" s="241"/>
      <c r="Q904" s="241"/>
      <c r="R904" s="241"/>
      <c r="S904" s="241"/>
      <c r="T904" s="242"/>
      <c r="AT904" s="243" t="s">
        <v>211</v>
      </c>
      <c r="AU904" s="243" t="s">
        <v>84</v>
      </c>
      <c r="AV904" s="14" t="s">
        <v>84</v>
      </c>
      <c r="AW904" s="14" t="s">
        <v>31</v>
      </c>
      <c r="AX904" s="14" t="s">
        <v>75</v>
      </c>
      <c r="AY904" s="243" t="s">
        <v>203</v>
      </c>
    </row>
    <row r="905" spans="2:51" s="14" customFormat="1" ht="11.25">
      <c r="B905" s="233"/>
      <c r="C905" s="234"/>
      <c r="D905" s="224" t="s">
        <v>211</v>
      </c>
      <c r="E905" s="235" t="s">
        <v>1</v>
      </c>
      <c r="F905" s="236" t="s">
        <v>960</v>
      </c>
      <c r="G905" s="234"/>
      <c r="H905" s="237">
        <v>5</v>
      </c>
      <c r="I905" s="238"/>
      <c r="J905" s="234"/>
      <c r="K905" s="234"/>
      <c r="L905" s="239"/>
      <c r="M905" s="240"/>
      <c r="N905" s="241"/>
      <c r="O905" s="241"/>
      <c r="P905" s="241"/>
      <c r="Q905" s="241"/>
      <c r="R905" s="241"/>
      <c r="S905" s="241"/>
      <c r="T905" s="242"/>
      <c r="AT905" s="243" t="s">
        <v>211</v>
      </c>
      <c r="AU905" s="243" t="s">
        <v>84</v>
      </c>
      <c r="AV905" s="14" t="s">
        <v>84</v>
      </c>
      <c r="AW905" s="14" t="s">
        <v>31</v>
      </c>
      <c r="AX905" s="14" t="s">
        <v>75</v>
      </c>
      <c r="AY905" s="243" t="s">
        <v>203</v>
      </c>
    </row>
    <row r="906" spans="2:51" s="14" customFormat="1" ht="11.25">
      <c r="B906" s="233"/>
      <c r="C906" s="234"/>
      <c r="D906" s="224" t="s">
        <v>211</v>
      </c>
      <c r="E906" s="235" t="s">
        <v>1</v>
      </c>
      <c r="F906" s="236" t="s">
        <v>961</v>
      </c>
      <c r="G906" s="234"/>
      <c r="H906" s="237">
        <v>5</v>
      </c>
      <c r="I906" s="238"/>
      <c r="J906" s="234"/>
      <c r="K906" s="234"/>
      <c r="L906" s="239"/>
      <c r="M906" s="240"/>
      <c r="N906" s="241"/>
      <c r="O906" s="241"/>
      <c r="P906" s="241"/>
      <c r="Q906" s="241"/>
      <c r="R906" s="241"/>
      <c r="S906" s="241"/>
      <c r="T906" s="242"/>
      <c r="AT906" s="243" t="s">
        <v>211</v>
      </c>
      <c r="AU906" s="243" t="s">
        <v>84</v>
      </c>
      <c r="AV906" s="14" t="s">
        <v>84</v>
      </c>
      <c r="AW906" s="14" t="s">
        <v>31</v>
      </c>
      <c r="AX906" s="14" t="s">
        <v>75</v>
      </c>
      <c r="AY906" s="243" t="s">
        <v>203</v>
      </c>
    </row>
    <row r="907" spans="2:51" s="14" customFormat="1" ht="11.25">
      <c r="B907" s="233"/>
      <c r="C907" s="234"/>
      <c r="D907" s="224" t="s">
        <v>211</v>
      </c>
      <c r="E907" s="235" t="s">
        <v>1</v>
      </c>
      <c r="F907" s="236" t="s">
        <v>962</v>
      </c>
      <c r="G907" s="234"/>
      <c r="H907" s="237">
        <v>5</v>
      </c>
      <c r="I907" s="238"/>
      <c r="J907" s="234"/>
      <c r="K907" s="234"/>
      <c r="L907" s="239"/>
      <c r="M907" s="240"/>
      <c r="N907" s="241"/>
      <c r="O907" s="241"/>
      <c r="P907" s="241"/>
      <c r="Q907" s="241"/>
      <c r="R907" s="241"/>
      <c r="S907" s="241"/>
      <c r="T907" s="242"/>
      <c r="AT907" s="243" t="s">
        <v>211</v>
      </c>
      <c r="AU907" s="243" t="s">
        <v>84</v>
      </c>
      <c r="AV907" s="14" t="s">
        <v>84</v>
      </c>
      <c r="AW907" s="14" t="s">
        <v>31</v>
      </c>
      <c r="AX907" s="14" t="s">
        <v>75</v>
      </c>
      <c r="AY907" s="243" t="s">
        <v>203</v>
      </c>
    </row>
    <row r="908" spans="2:51" s="14" customFormat="1" ht="11.25">
      <c r="B908" s="233"/>
      <c r="C908" s="234"/>
      <c r="D908" s="224" t="s">
        <v>211</v>
      </c>
      <c r="E908" s="235" t="s">
        <v>1</v>
      </c>
      <c r="F908" s="236" t="s">
        <v>963</v>
      </c>
      <c r="G908" s="234"/>
      <c r="H908" s="237">
        <v>5</v>
      </c>
      <c r="I908" s="238"/>
      <c r="J908" s="234"/>
      <c r="K908" s="234"/>
      <c r="L908" s="239"/>
      <c r="M908" s="240"/>
      <c r="N908" s="241"/>
      <c r="O908" s="241"/>
      <c r="P908" s="241"/>
      <c r="Q908" s="241"/>
      <c r="R908" s="241"/>
      <c r="S908" s="241"/>
      <c r="T908" s="242"/>
      <c r="AT908" s="243" t="s">
        <v>211</v>
      </c>
      <c r="AU908" s="243" t="s">
        <v>84</v>
      </c>
      <c r="AV908" s="14" t="s">
        <v>84</v>
      </c>
      <c r="AW908" s="14" t="s">
        <v>31</v>
      </c>
      <c r="AX908" s="14" t="s">
        <v>75</v>
      </c>
      <c r="AY908" s="243" t="s">
        <v>203</v>
      </c>
    </row>
    <row r="909" spans="2:51" s="14" customFormat="1" ht="11.25">
      <c r="B909" s="233"/>
      <c r="C909" s="234"/>
      <c r="D909" s="224" t="s">
        <v>211</v>
      </c>
      <c r="E909" s="235" t="s">
        <v>1</v>
      </c>
      <c r="F909" s="236" t="s">
        <v>964</v>
      </c>
      <c r="G909" s="234"/>
      <c r="H909" s="237">
        <v>5</v>
      </c>
      <c r="I909" s="238"/>
      <c r="J909" s="234"/>
      <c r="K909" s="234"/>
      <c r="L909" s="239"/>
      <c r="M909" s="240"/>
      <c r="N909" s="241"/>
      <c r="O909" s="241"/>
      <c r="P909" s="241"/>
      <c r="Q909" s="241"/>
      <c r="R909" s="241"/>
      <c r="S909" s="241"/>
      <c r="T909" s="242"/>
      <c r="AT909" s="243" t="s">
        <v>211</v>
      </c>
      <c r="AU909" s="243" t="s">
        <v>84</v>
      </c>
      <c r="AV909" s="14" t="s">
        <v>84</v>
      </c>
      <c r="AW909" s="14" t="s">
        <v>31</v>
      </c>
      <c r="AX909" s="14" t="s">
        <v>75</v>
      </c>
      <c r="AY909" s="243" t="s">
        <v>203</v>
      </c>
    </row>
    <row r="910" spans="2:51" s="14" customFormat="1" ht="11.25">
      <c r="B910" s="233"/>
      <c r="C910" s="234"/>
      <c r="D910" s="224" t="s">
        <v>211</v>
      </c>
      <c r="E910" s="235" t="s">
        <v>1</v>
      </c>
      <c r="F910" s="236" t="s">
        <v>965</v>
      </c>
      <c r="G910" s="234"/>
      <c r="H910" s="237">
        <v>5</v>
      </c>
      <c r="I910" s="238"/>
      <c r="J910" s="234"/>
      <c r="K910" s="234"/>
      <c r="L910" s="239"/>
      <c r="M910" s="240"/>
      <c r="N910" s="241"/>
      <c r="O910" s="241"/>
      <c r="P910" s="241"/>
      <c r="Q910" s="241"/>
      <c r="R910" s="241"/>
      <c r="S910" s="241"/>
      <c r="T910" s="242"/>
      <c r="AT910" s="243" t="s">
        <v>211</v>
      </c>
      <c r="AU910" s="243" t="s">
        <v>84</v>
      </c>
      <c r="AV910" s="14" t="s">
        <v>84</v>
      </c>
      <c r="AW910" s="14" t="s">
        <v>31</v>
      </c>
      <c r="AX910" s="14" t="s">
        <v>75</v>
      </c>
      <c r="AY910" s="243" t="s">
        <v>203</v>
      </c>
    </row>
    <row r="911" spans="2:51" s="14" customFormat="1" ht="11.25">
      <c r="B911" s="233"/>
      <c r="C911" s="234"/>
      <c r="D911" s="224" t="s">
        <v>211</v>
      </c>
      <c r="E911" s="235" t="s">
        <v>1</v>
      </c>
      <c r="F911" s="236" t="s">
        <v>966</v>
      </c>
      <c r="G911" s="234"/>
      <c r="H911" s="237">
        <v>5</v>
      </c>
      <c r="I911" s="238"/>
      <c r="J911" s="234"/>
      <c r="K911" s="234"/>
      <c r="L911" s="239"/>
      <c r="M911" s="240"/>
      <c r="N911" s="241"/>
      <c r="O911" s="241"/>
      <c r="P911" s="241"/>
      <c r="Q911" s="241"/>
      <c r="R911" s="241"/>
      <c r="S911" s="241"/>
      <c r="T911" s="242"/>
      <c r="AT911" s="243" t="s">
        <v>211</v>
      </c>
      <c r="AU911" s="243" t="s">
        <v>84</v>
      </c>
      <c r="AV911" s="14" t="s">
        <v>84</v>
      </c>
      <c r="AW911" s="14" t="s">
        <v>31</v>
      </c>
      <c r="AX911" s="14" t="s">
        <v>75</v>
      </c>
      <c r="AY911" s="243" t="s">
        <v>203</v>
      </c>
    </row>
    <row r="912" spans="2:51" s="14" customFormat="1" ht="11.25">
      <c r="B912" s="233"/>
      <c r="C912" s="234"/>
      <c r="D912" s="224" t="s">
        <v>211</v>
      </c>
      <c r="E912" s="235" t="s">
        <v>1</v>
      </c>
      <c r="F912" s="236" t="s">
        <v>967</v>
      </c>
      <c r="G912" s="234"/>
      <c r="H912" s="237">
        <v>7.9749999999999996</v>
      </c>
      <c r="I912" s="238"/>
      <c r="J912" s="234"/>
      <c r="K912" s="234"/>
      <c r="L912" s="239"/>
      <c r="M912" s="240"/>
      <c r="N912" s="241"/>
      <c r="O912" s="241"/>
      <c r="P912" s="241"/>
      <c r="Q912" s="241"/>
      <c r="R912" s="241"/>
      <c r="S912" s="241"/>
      <c r="T912" s="242"/>
      <c r="AT912" s="243" t="s">
        <v>211</v>
      </c>
      <c r="AU912" s="243" t="s">
        <v>84</v>
      </c>
      <c r="AV912" s="14" t="s">
        <v>84</v>
      </c>
      <c r="AW912" s="14" t="s">
        <v>31</v>
      </c>
      <c r="AX912" s="14" t="s">
        <v>75</v>
      </c>
      <c r="AY912" s="243" t="s">
        <v>203</v>
      </c>
    </row>
    <row r="913" spans="2:51" s="14" customFormat="1" ht="11.25">
      <c r="B913" s="233"/>
      <c r="C913" s="234"/>
      <c r="D913" s="224" t="s">
        <v>211</v>
      </c>
      <c r="E913" s="235" t="s">
        <v>1</v>
      </c>
      <c r="F913" s="236" t="s">
        <v>968</v>
      </c>
      <c r="G913" s="234"/>
      <c r="H913" s="237">
        <v>0.75</v>
      </c>
      <c r="I913" s="238"/>
      <c r="J913" s="234"/>
      <c r="K913" s="234"/>
      <c r="L913" s="239"/>
      <c r="M913" s="240"/>
      <c r="N913" s="241"/>
      <c r="O913" s="241"/>
      <c r="P913" s="241"/>
      <c r="Q913" s="241"/>
      <c r="R913" s="241"/>
      <c r="S913" s="241"/>
      <c r="T913" s="242"/>
      <c r="AT913" s="243" t="s">
        <v>211</v>
      </c>
      <c r="AU913" s="243" t="s">
        <v>84</v>
      </c>
      <c r="AV913" s="14" t="s">
        <v>84</v>
      </c>
      <c r="AW913" s="14" t="s">
        <v>31</v>
      </c>
      <c r="AX913" s="14" t="s">
        <v>75</v>
      </c>
      <c r="AY913" s="243" t="s">
        <v>203</v>
      </c>
    </row>
    <row r="914" spans="2:51" s="14" customFormat="1" ht="11.25">
      <c r="B914" s="233"/>
      <c r="C914" s="234"/>
      <c r="D914" s="224" t="s">
        <v>211</v>
      </c>
      <c r="E914" s="235" t="s">
        <v>1</v>
      </c>
      <c r="F914" s="236" t="s">
        <v>969</v>
      </c>
      <c r="G914" s="234"/>
      <c r="H914" s="237">
        <v>8.6</v>
      </c>
      <c r="I914" s="238"/>
      <c r="J914" s="234"/>
      <c r="K914" s="234"/>
      <c r="L914" s="239"/>
      <c r="M914" s="240"/>
      <c r="N914" s="241"/>
      <c r="O914" s="241"/>
      <c r="P914" s="241"/>
      <c r="Q914" s="241"/>
      <c r="R914" s="241"/>
      <c r="S914" s="241"/>
      <c r="T914" s="242"/>
      <c r="AT914" s="243" t="s">
        <v>211</v>
      </c>
      <c r="AU914" s="243" t="s">
        <v>84</v>
      </c>
      <c r="AV914" s="14" t="s">
        <v>84</v>
      </c>
      <c r="AW914" s="14" t="s">
        <v>31</v>
      </c>
      <c r="AX914" s="14" t="s">
        <v>75</v>
      </c>
      <c r="AY914" s="243" t="s">
        <v>203</v>
      </c>
    </row>
    <row r="915" spans="2:51" s="14" customFormat="1" ht="11.25">
      <c r="B915" s="233"/>
      <c r="C915" s="234"/>
      <c r="D915" s="224" t="s">
        <v>211</v>
      </c>
      <c r="E915" s="235" t="s">
        <v>1</v>
      </c>
      <c r="F915" s="236" t="s">
        <v>970</v>
      </c>
      <c r="G915" s="234"/>
      <c r="H915" s="237">
        <v>5</v>
      </c>
      <c r="I915" s="238"/>
      <c r="J915" s="234"/>
      <c r="K915" s="234"/>
      <c r="L915" s="239"/>
      <c r="M915" s="240"/>
      <c r="N915" s="241"/>
      <c r="O915" s="241"/>
      <c r="P915" s="241"/>
      <c r="Q915" s="241"/>
      <c r="R915" s="241"/>
      <c r="S915" s="241"/>
      <c r="T915" s="242"/>
      <c r="AT915" s="243" t="s">
        <v>211</v>
      </c>
      <c r="AU915" s="243" t="s">
        <v>84</v>
      </c>
      <c r="AV915" s="14" t="s">
        <v>84</v>
      </c>
      <c r="AW915" s="14" t="s">
        <v>31</v>
      </c>
      <c r="AX915" s="14" t="s">
        <v>75</v>
      </c>
      <c r="AY915" s="243" t="s">
        <v>203</v>
      </c>
    </row>
    <row r="916" spans="2:51" s="14" customFormat="1" ht="11.25">
      <c r="B916" s="233"/>
      <c r="C916" s="234"/>
      <c r="D916" s="224" t="s">
        <v>211</v>
      </c>
      <c r="E916" s="235" t="s">
        <v>1</v>
      </c>
      <c r="F916" s="236" t="s">
        <v>971</v>
      </c>
      <c r="G916" s="234"/>
      <c r="H916" s="237">
        <v>5</v>
      </c>
      <c r="I916" s="238"/>
      <c r="J916" s="234"/>
      <c r="K916" s="234"/>
      <c r="L916" s="239"/>
      <c r="M916" s="240"/>
      <c r="N916" s="241"/>
      <c r="O916" s="241"/>
      <c r="P916" s="241"/>
      <c r="Q916" s="241"/>
      <c r="R916" s="241"/>
      <c r="S916" s="241"/>
      <c r="T916" s="242"/>
      <c r="AT916" s="243" t="s">
        <v>211</v>
      </c>
      <c r="AU916" s="243" t="s">
        <v>84</v>
      </c>
      <c r="AV916" s="14" t="s">
        <v>84</v>
      </c>
      <c r="AW916" s="14" t="s">
        <v>31</v>
      </c>
      <c r="AX916" s="14" t="s">
        <v>75</v>
      </c>
      <c r="AY916" s="243" t="s">
        <v>203</v>
      </c>
    </row>
    <row r="917" spans="2:51" s="14" customFormat="1" ht="11.25">
      <c r="B917" s="233"/>
      <c r="C917" s="234"/>
      <c r="D917" s="224" t="s">
        <v>211</v>
      </c>
      <c r="E917" s="235" t="s">
        <v>1</v>
      </c>
      <c r="F917" s="236" t="s">
        <v>972</v>
      </c>
      <c r="G917" s="234"/>
      <c r="H917" s="237">
        <v>5</v>
      </c>
      <c r="I917" s="238"/>
      <c r="J917" s="234"/>
      <c r="K917" s="234"/>
      <c r="L917" s="239"/>
      <c r="M917" s="240"/>
      <c r="N917" s="241"/>
      <c r="O917" s="241"/>
      <c r="P917" s="241"/>
      <c r="Q917" s="241"/>
      <c r="R917" s="241"/>
      <c r="S917" s="241"/>
      <c r="T917" s="242"/>
      <c r="AT917" s="243" t="s">
        <v>211</v>
      </c>
      <c r="AU917" s="243" t="s">
        <v>84</v>
      </c>
      <c r="AV917" s="14" t="s">
        <v>84</v>
      </c>
      <c r="AW917" s="14" t="s">
        <v>31</v>
      </c>
      <c r="AX917" s="14" t="s">
        <v>75</v>
      </c>
      <c r="AY917" s="243" t="s">
        <v>203</v>
      </c>
    </row>
    <row r="918" spans="2:51" s="14" customFormat="1" ht="11.25">
      <c r="B918" s="233"/>
      <c r="C918" s="234"/>
      <c r="D918" s="224" t="s">
        <v>211</v>
      </c>
      <c r="E918" s="235" t="s">
        <v>1</v>
      </c>
      <c r="F918" s="236" t="s">
        <v>973</v>
      </c>
      <c r="G918" s="234"/>
      <c r="H918" s="237">
        <v>6.4249999999999998</v>
      </c>
      <c r="I918" s="238"/>
      <c r="J918" s="234"/>
      <c r="K918" s="234"/>
      <c r="L918" s="239"/>
      <c r="M918" s="240"/>
      <c r="N918" s="241"/>
      <c r="O918" s="241"/>
      <c r="P918" s="241"/>
      <c r="Q918" s="241"/>
      <c r="R918" s="241"/>
      <c r="S918" s="241"/>
      <c r="T918" s="242"/>
      <c r="AT918" s="243" t="s">
        <v>211</v>
      </c>
      <c r="AU918" s="243" t="s">
        <v>84</v>
      </c>
      <c r="AV918" s="14" t="s">
        <v>84</v>
      </c>
      <c r="AW918" s="14" t="s">
        <v>31</v>
      </c>
      <c r="AX918" s="14" t="s">
        <v>75</v>
      </c>
      <c r="AY918" s="243" t="s">
        <v>203</v>
      </c>
    </row>
    <row r="919" spans="2:51" s="14" customFormat="1" ht="11.25">
      <c r="B919" s="233"/>
      <c r="C919" s="234"/>
      <c r="D919" s="224" t="s">
        <v>211</v>
      </c>
      <c r="E919" s="235" t="s">
        <v>1</v>
      </c>
      <c r="F919" s="236" t="s">
        <v>974</v>
      </c>
      <c r="G919" s="234"/>
      <c r="H919" s="237">
        <v>9.01</v>
      </c>
      <c r="I919" s="238"/>
      <c r="J919" s="234"/>
      <c r="K919" s="234"/>
      <c r="L919" s="239"/>
      <c r="M919" s="240"/>
      <c r="N919" s="241"/>
      <c r="O919" s="241"/>
      <c r="P919" s="241"/>
      <c r="Q919" s="241"/>
      <c r="R919" s="241"/>
      <c r="S919" s="241"/>
      <c r="T919" s="242"/>
      <c r="AT919" s="243" t="s">
        <v>211</v>
      </c>
      <c r="AU919" s="243" t="s">
        <v>84</v>
      </c>
      <c r="AV919" s="14" t="s">
        <v>84</v>
      </c>
      <c r="AW919" s="14" t="s">
        <v>31</v>
      </c>
      <c r="AX919" s="14" t="s">
        <v>75</v>
      </c>
      <c r="AY919" s="243" t="s">
        <v>203</v>
      </c>
    </row>
    <row r="920" spans="2:51" s="14" customFormat="1" ht="11.25">
      <c r="B920" s="233"/>
      <c r="C920" s="234"/>
      <c r="D920" s="224" t="s">
        <v>211</v>
      </c>
      <c r="E920" s="235" t="s">
        <v>1</v>
      </c>
      <c r="F920" s="236" t="s">
        <v>975</v>
      </c>
      <c r="G920" s="234"/>
      <c r="H920" s="237">
        <v>0.75</v>
      </c>
      <c r="I920" s="238"/>
      <c r="J920" s="234"/>
      <c r="K920" s="234"/>
      <c r="L920" s="239"/>
      <c r="M920" s="240"/>
      <c r="N920" s="241"/>
      <c r="O920" s="241"/>
      <c r="P920" s="241"/>
      <c r="Q920" s="241"/>
      <c r="R920" s="241"/>
      <c r="S920" s="241"/>
      <c r="T920" s="242"/>
      <c r="AT920" s="243" t="s">
        <v>211</v>
      </c>
      <c r="AU920" s="243" t="s">
        <v>84</v>
      </c>
      <c r="AV920" s="14" t="s">
        <v>84</v>
      </c>
      <c r="AW920" s="14" t="s">
        <v>31</v>
      </c>
      <c r="AX920" s="14" t="s">
        <v>75</v>
      </c>
      <c r="AY920" s="243" t="s">
        <v>203</v>
      </c>
    </row>
    <row r="921" spans="2:51" s="14" customFormat="1" ht="11.25">
      <c r="B921" s="233"/>
      <c r="C921" s="234"/>
      <c r="D921" s="224" t="s">
        <v>211</v>
      </c>
      <c r="E921" s="235" t="s">
        <v>1</v>
      </c>
      <c r="F921" s="236" t="s">
        <v>976</v>
      </c>
      <c r="G921" s="234"/>
      <c r="H921" s="237">
        <v>4.18</v>
      </c>
      <c r="I921" s="238"/>
      <c r="J921" s="234"/>
      <c r="K921" s="234"/>
      <c r="L921" s="239"/>
      <c r="M921" s="240"/>
      <c r="N921" s="241"/>
      <c r="O921" s="241"/>
      <c r="P921" s="241"/>
      <c r="Q921" s="241"/>
      <c r="R921" s="241"/>
      <c r="S921" s="241"/>
      <c r="T921" s="242"/>
      <c r="AT921" s="243" t="s">
        <v>211</v>
      </c>
      <c r="AU921" s="243" t="s">
        <v>84</v>
      </c>
      <c r="AV921" s="14" t="s">
        <v>84</v>
      </c>
      <c r="AW921" s="14" t="s">
        <v>31</v>
      </c>
      <c r="AX921" s="14" t="s">
        <v>75</v>
      </c>
      <c r="AY921" s="243" t="s">
        <v>203</v>
      </c>
    </row>
    <row r="922" spans="2:51" s="14" customFormat="1" ht="11.25">
      <c r="B922" s="233"/>
      <c r="C922" s="234"/>
      <c r="D922" s="224" t="s">
        <v>211</v>
      </c>
      <c r="E922" s="235" t="s">
        <v>1</v>
      </c>
      <c r="F922" s="236" t="s">
        <v>977</v>
      </c>
      <c r="G922" s="234"/>
      <c r="H922" s="237">
        <v>1.3</v>
      </c>
      <c r="I922" s="238"/>
      <c r="J922" s="234"/>
      <c r="K922" s="234"/>
      <c r="L922" s="239"/>
      <c r="M922" s="240"/>
      <c r="N922" s="241"/>
      <c r="O922" s="241"/>
      <c r="P922" s="241"/>
      <c r="Q922" s="241"/>
      <c r="R922" s="241"/>
      <c r="S922" s="241"/>
      <c r="T922" s="242"/>
      <c r="AT922" s="243" t="s">
        <v>211</v>
      </c>
      <c r="AU922" s="243" t="s">
        <v>84</v>
      </c>
      <c r="AV922" s="14" t="s">
        <v>84</v>
      </c>
      <c r="AW922" s="14" t="s">
        <v>31</v>
      </c>
      <c r="AX922" s="14" t="s">
        <v>75</v>
      </c>
      <c r="AY922" s="243" t="s">
        <v>203</v>
      </c>
    </row>
    <row r="923" spans="2:51" s="14" customFormat="1" ht="11.25">
      <c r="B923" s="233"/>
      <c r="C923" s="234"/>
      <c r="D923" s="224" t="s">
        <v>211</v>
      </c>
      <c r="E923" s="235" t="s">
        <v>1</v>
      </c>
      <c r="F923" s="236" t="s">
        <v>978</v>
      </c>
      <c r="G923" s="234"/>
      <c r="H923" s="237">
        <v>1.05</v>
      </c>
      <c r="I923" s="238"/>
      <c r="J923" s="234"/>
      <c r="K923" s="234"/>
      <c r="L923" s="239"/>
      <c r="M923" s="240"/>
      <c r="N923" s="241"/>
      <c r="O923" s="241"/>
      <c r="P923" s="241"/>
      <c r="Q923" s="241"/>
      <c r="R923" s="241"/>
      <c r="S923" s="241"/>
      <c r="T923" s="242"/>
      <c r="AT923" s="243" t="s">
        <v>211</v>
      </c>
      <c r="AU923" s="243" t="s">
        <v>84</v>
      </c>
      <c r="AV923" s="14" t="s">
        <v>84</v>
      </c>
      <c r="AW923" s="14" t="s">
        <v>31</v>
      </c>
      <c r="AX923" s="14" t="s">
        <v>75</v>
      </c>
      <c r="AY923" s="243" t="s">
        <v>203</v>
      </c>
    </row>
    <row r="924" spans="2:51" s="14" customFormat="1" ht="11.25">
      <c r="B924" s="233"/>
      <c r="C924" s="234"/>
      <c r="D924" s="224" t="s">
        <v>211</v>
      </c>
      <c r="E924" s="235" t="s">
        <v>1</v>
      </c>
      <c r="F924" s="236" t="s">
        <v>979</v>
      </c>
      <c r="G924" s="234"/>
      <c r="H924" s="237">
        <v>5.35</v>
      </c>
      <c r="I924" s="238"/>
      <c r="J924" s="234"/>
      <c r="K924" s="234"/>
      <c r="L924" s="239"/>
      <c r="M924" s="240"/>
      <c r="N924" s="241"/>
      <c r="O924" s="241"/>
      <c r="P924" s="241"/>
      <c r="Q924" s="241"/>
      <c r="R924" s="241"/>
      <c r="S924" s="241"/>
      <c r="T924" s="242"/>
      <c r="AT924" s="243" t="s">
        <v>211</v>
      </c>
      <c r="AU924" s="243" t="s">
        <v>84</v>
      </c>
      <c r="AV924" s="14" t="s">
        <v>84</v>
      </c>
      <c r="AW924" s="14" t="s">
        <v>31</v>
      </c>
      <c r="AX924" s="14" t="s">
        <v>75</v>
      </c>
      <c r="AY924" s="243" t="s">
        <v>203</v>
      </c>
    </row>
    <row r="925" spans="2:51" s="14" customFormat="1" ht="11.25">
      <c r="B925" s="233"/>
      <c r="C925" s="234"/>
      <c r="D925" s="224" t="s">
        <v>211</v>
      </c>
      <c r="E925" s="235" t="s">
        <v>1</v>
      </c>
      <c r="F925" s="236" t="s">
        <v>980</v>
      </c>
      <c r="G925" s="234"/>
      <c r="H925" s="237">
        <v>5</v>
      </c>
      <c r="I925" s="238"/>
      <c r="J925" s="234"/>
      <c r="K925" s="234"/>
      <c r="L925" s="239"/>
      <c r="M925" s="240"/>
      <c r="N925" s="241"/>
      <c r="O925" s="241"/>
      <c r="P925" s="241"/>
      <c r="Q925" s="241"/>
      <c r="R925" s="241"/>
      <c r="S925" s="241"/>
      <c r="T925" s="242"/>
      <c r="AT925" s="243" t="s">
        <v>211</v>
      </c>
      <c r="AU925" s="243" t="s">
        <v>84</v>
      </c>
      <c r="AV925" s="14" t="s">
        <v>84</v>
      </c>
      <c r="AW925" s="14" t="s">
        <v>31</v>
      </c>
      <c r="AX925" s="14" t="s">
        <v>75</v>
      </c>
      <c r="AY925" s="243" t="s">
        <v>203</v>
      </c>
    </row>
    <row r="926" spans="2:51" s="14" customFormat="1" ht="11.25">
      <c r="B926" s="233"/>
      <c r="C926" s="234"/>
      <c r="D926" s="224" t="s">
        <v>211</v>
      </c>
      <c r="E926" s="235" t="s">
        <v>1</v>
      </c>
      <c r="F926" s="236" t="s">
        <v>981</v>
      </c>
      <c r="G926" s="234"/>
      <c r="H926" s="237">
        <v>5</v>
      </c>
      <c r="I926" s="238"/>
      <c r="J926" s="234"/>
      <c r="K926" s="234"/>
      <c r="L926" s="239"/>
      <c r="M926" s="240"/>
      <c r="N926" s="241"/>
      <c r="O926" s="241"/>
      <c r="P926" s="241"/>
      <c r="Q926" s="241"/>
      <c r="R926" s="241"/>
      <c r="S926" s="241"/>
      <c r="T926" s="242"/>
      <c r="AT926" s="243" t="s">
        <v>211</v>
      </c>
      <c r="AU926" s="243" t="s">
        <v>84</v>
      </c>
      <c r="AV926" s="14" t="s">
        <v>84</v>
      </c>
      <c r="AW926" s="14" t="s">
        <v>31</v>
      </c>
      <c r="AX926" s="14" t="s">
        <v>75</v>
      </c>
      <c r="AY926" s="243" t="s">
        <v>203</v>
      </c>
    </row>
    <row r="927" spans="2:51" s="14" customFormat="1" ht="11.25">
      <c r="B927" s="233"/>
      <c r="C927" s="234"/>
      <c r="D927" s="224" t="s">
        <v>211</v>
      </c>
      <c r="E927" s="235" t="s">
        <v>1</v>
      </c>
      <c r="F927" s="236" t="s">
        <v>982</v>
      </c>
      <c r="G927" s="234"/>
      <c r="H927" s="237">
        <v>5.83</v>
      </c>
      <c r="I927" s="238"/>
      <c r="J927" s="234"/>
      <c r="K927" s="234"/>
      <c r="L927" s="239"/>
      <c r="M927" s="240"/>
      <c r="N927" s="241"/>
      <c r="O927" s="241"/>
      <c r="P927" s="241"/>
      <c r="Q927" s="241"/>
      <c r="R927" s="241"/>
      <c r="S927" s="241"/>
      <c r="T927" s="242"/>
      <c r="AT927" s="243" t="s">
        <v>211</v>
      </c>
      <c r="AU927" s="243" t="s">
        <v>84</v>
      </c>
      <c r="AV927" s="14" t="s">
        <v>84</v>
      </c>
      <c r="AW927" s="14" t="s">
        <v>31</v>
      </c>
      <c r="AX927" s="14" t="s">
        <v>75</v>
      </c>
      <c r="AY927" s="243" t="s">
        <v>203</v>
      </c>
    </row>
    <row r="928" spans="2:51" s="14" customFormat="1" ht="11.25">
      <c r="B928" s="233"/>
      <c r="C928" s="234"/>
      <c r="D928" s="224" t="s">
        <v>211</v>
      </c>
      <c r="E928" s="235" t="s">
        <v>1</v>
      </c>
      <c r="F928" s="236" t="s">
        <v>983</v>
      </c>
      <c r="G928" s="234"/>
      <c r="H928" s="237">
        <v>0.57999999999999996</v>
      </c>
      <c r="I928" s="238"/>
      <c r="J928" s="234"/>
      <c r="K928" s="234"/>
      <c r="L928" s="239"/>
      <c r="M928" s="240"/>
      <c r="N928" s="241"/>
      <c r="O928" s="241"/>
      <c r="P928" s="241"/>
      <c r="Q928" s="241"/>
      <c r="R928" s="241"/>
      <c r="S928" s="241"/>
      <c r="T928" s="242"/>
      <c r="AT928" s="243" t="s">
        <v>211</v>
      </c>
      <c r="AU928" s="243" t="s">
        <v>84</v>
      </c>
      <c r="AV928" s="14" t="s">
        <v>84</v>
      </c>
      <c r="AW928" s="14" t="s">
        <v>31</v>
      </c>
      <c r="AX928" s="14" t="s">
        <v>75</v>
      </c>
      <c r="AY928" s="243" t="s">
        <v>203</v>
      </c>
    </row>
    <row r="929" spans="2:51" s="14" customFormat="1" ht="11.25">
      <c r="B929" s="233"/>
      <c r="C929" s="234"/>
      <c r="D929" s="224" t="s">
        <v>211</v>
      </c>
      <c r="E929" s="235" t="s">
        <v>1</v>
      </c>
      <c r="F929" s="236" t="s">
        <v>984</v>
      </c>
      <c r="G929" s="234"/>
      <c r="H929" s="237">
        <v>0.85</v>
      </c>
      <c r="I929" s="238"/>
      <c r="J929" s="234"/>
      <c r="K929" s="234"/>
      <c r="L929" s="239"/>
      <c r="M929" s="240"/>
      <c r="N929" s="241"/>
      <c r="O929" s="241"/>
      <c r="P929" s="241"/>
      <c r="Q929" s="241"/>
      <c r="R929" s="241"/>
      <c r="S929" s="241"/>
      <c r="T929" s="242"/>
      <c r="AT929" s="243" t="s">
        <v>211</v>
      </c>
      <c r="AU929" s="243" t="s">
        <v>84</v>
      </c>
      <c r="AV929" s="14" t="s">
        <v>84</v>
      </c>
      <c r="AW929" s="14" t="s">
        <v>31</v>
      </c>
      <c r="AX929" s="14" t="s">
        <v>75</v>
      </c>
      <c r="AY929" s="243" t="s">
        <v>203</v>
      </c>
    </row>
    <row r="930" spans="2:51" s="14" customFormat="1" ht="11.25">
      <c r="B930" s="233"/>
      <c r="C930" s="234"/>
      <c r="D930" s="224" t="s">
        <v>211</v>
      </c>
      <c r="E930" s="235" t="s">
        <v>1</v>
      </c>
      <c r="F930" s="236" t="s">
        <v>985</v>
      </c>
      <c r="G930" s="234"/>
      <c r="H930" s="237">
        <v>0.65</v>
      </c>
      <c r="I930" s="238"/>
      <c r="J930" s="234"/>
      <c r="K930" s="234"/>
      <c r="L930" s="239"/>
      <c r="M930" s="240"/>
      <c r="N930" s="241"/>
      <c r="O930" s="241"/>
      <c r="P930" s="241"/>
      <c r="Q930" s="241"/>
      <c r="R930" s="241"/>
      <c r="S930" s="241"/>
      <c r="T930" s="242"/>
      <c r="AT930" s="243" t="s">
        <v>211</v>
      </c>
      <c r="AU930" s="243" t="s">
        <v>84</v>
      </c>
      <c r="AV930" s="14" t="s">
        <v>84</v>
      </c>
      <c r="AW930" s="14" t="s">
        <v>31</v>
      </c>
      <c r="AX930" s="14" t="s">
        <v>75</v>
      </c>
      <c r="AY930" s="243" t="s">
        <v>203</v>
      </c>
    </row>
    <row r="931" spans="2:51" s="14" customFormat="1" ht="11.25">
      <c r="B931" s="233"/>
      <c r="C931" s="234"/>
      <c r="D931" s="224" t="s">
        <v>211</v>
      </c>
      <c r="E931" s="235" t="s">
        <v>1</v>
      </c>
      <c r="F931" s="236" t="s">
        <v>986</v>
      </c>
      <c r="G931" s="234"/>
      <c r="H931" s="237">
        <v>1.42</v>
      </c>
      <c r="I931" s="238"/>
      <c r="J931" s="234"/>
      <c r="K931" s="234"/>
      <c r="L931" s="239"/>
      <c r="M931" s="240"/>
      <c r="N931" s="241"/>
      <c r="O931" s="241"/>
      <c r="P931" s="241"/>
      <c r="Q931" s="241"/>
      <c r="R931" s="241"/>
      <c r="S931" s="241"/>
      <c r="T931" s="242"/>
      <c r="AT931" s="243" t="s">
        <v>211</v>
      </c>
      <c r="AU931" s="243" t="s">
        <v>84</v>
      </c>
      <c r="AV931" s="14" t="s">
        <v>84</v>
      </c>
      <c r="AW931" s="14" t="s">
        <v>31</v>
      </c>
      <c r="AX931" s="14" t="s">
        <v>75</v>
      </c>
      <c r="AY931" s="243" t="s">
        <v>203</v>
      </c>
    </row>
    <row r="932" spans="2:51" s="14" customFormat="1" ht="11.25">
      <c r="B932" s="233"/>
      <c r="C932" s="234"/>
      <c r="D932" s="224" t="s">
        <v>211</v>
      </c>
      <c r="E932" s="235" t="s">
        <v>1</v>
      </c>
      <c r="F932" s="236" t="s">
        <v>987</v>
      </c>
      <c r="G932" s="234"/>
      <c r="H932" s="237">
        <v>2.58</v>
      </c>
      <c r="I932" s="238"/>
      <c r="J932" s="234"/>
      <c r="K932" s="234"/>
      <c r="L932" s="239"/>
      <c r="M932" s="240"/>
      <c r="N932" s="241"/>
      <c r="O932" s="241"/>
      <c r="P932" s="241"/>
      <c r="Q932" s="241"/>
      <c r="R932" s="241"/>
      <c r="S932" s="241"/>
      <c r="T932" s="242"/>
      <c r="AT932" s="243" t="s">
        <v>211</v>
      </c>
      <c r="AU932" s="243" t="s">
        <v>84</v>
      </c>
      <c r="AV932" s="14" t="s">
        <v>84</v>
      </c>
      <c r="AW932" s="14" t="s">
        <v>31</v>
      </c>
      <c r="AX932" s="14" t="s">
        <v>75</v>
      </c>
      <c r="AY932" s="243" t="s">
        <v>203</v>
      </c>
    </row>
    <row r="933" spans="2:51" s="14" customFormat="1" ht="11.25">
      <c r="B933" s="233"/>
      <c r="C933" s="234"/>
      <c r="D933" s="224" t="s">
        <v>211</v>
      </c>
      <c r="E933" s="235" t="s">
        <v>1</v>
      </c>
      <c r="F933" s="236" t="s">
        <v>988</v>
      </c>
      <c r="G933" s="234"/>
      <c r="H933" s="237">
        <v>2.83</v>
      </c>
      <c r="I933" s="238"/>
      <c r="J933" s="234"/>
      <c r="K933" s="234"/>
      <c r="L933" s="239"/>
      <c r="M933" s="240"/>
      <c r="N933" s="241"/>
      <c r="O933" s="241"/>
      <c r="P933" s="241"/>
      <c r="Q933" s="241"/>
      <c r="R933" s="241"/>
      <c r="S933" s="241"/>
      <c r="T933" s="242"/>
      <c r="AT933" s="243" t="s">
        <v>211</v>
      </c>
      <c r="AU933" s="243" t="s">
        <v>84</v>
      </c>
      <c r="AV933" s="14" t="s">
        <v>84</v>
      </c>
      <c r="AW933" s="14" t="s">
        <v>31</v>
      </c>
      <c r="AX933" s="14" t="s">
        <v>75</v>
      </c>
      <c r="AY933" s="243" t="s">
        <v>203</v>
      </c>
    </row>
    <row r="934" spans="2:51" s="13" customFormat="1" ht="11.25">
      <c r="B934" s="222"/>
      <c r="C934" s="223"/>
      <c r="D934" s="224" t="s">
        <v>211</v>
      </c>
      <c r="E934" s="225" t="s">
        <v>1</v>
      </c>
      <c r="F934" s="226" t="s">
        <v>213</v>
      </c>
      <c r="G934" s="223"/>
      <c r="H934" s="225" t="s">
        <v>1</v>
      </c>
      <c r="I934" s="227"/>
      <c r="J934" s="223"/>
      <c r="K934" s="223"/>
      <c r="L934" s="228"/>
      <c r="M934" s="229"/>
      <c r="N934" s="230"/>
      <c r="O934" s="230"/>
      <c r="P934" s="230"/>
      <c r="Q934" s="230"/>
      <c r="R934" s="230"/>
      <c r="S934" s="230"/>
      <c r="T934" s="231"/>
      <c r="AT934" s="232" t="s">
        <v>211</v>
      </c>
      <c r="AU934" s="232" t="s">
        <v>84</v>
      </c>
      <c r="AV934" s="13" t="s">
        <v>82</v>
      </c>
      <c r="AW934" s="13" t="s">
        <v>31</v>
      </c>
      <c r="AX934" s="13" t="s">
        <v>75</v>
      </c>
      <c r="AY934" s="232" t="s">
        <v>203</v>
      </c>
    </row>
    <row r="935" spans="2:51" s="13" customFormat="1" ht="11.25">
      <c r="B935" s="222"/>
      <c r="C935" s="223"/>
      <c r="D935" s="224" t="s">
        <v>211</v>
      </c>
      <c r="E935" s="225" t="s">
        <v>1</v>
      </c>
      <c r="F935" s="226" t="s">
        <v>989</v>
      </c>
      <c r="G935" s="223"/>
      <c r="H935" s="225" t="s">
        <v>1</v>
      </c>
      <c r="I935" s="227"/>
      <c r="J935" s="223"/>
      <c r="K935" s="223"/>
      <c r="L935" s="228"/>
      <c r="M935" s="229"/>
      <c r="N935" s="230"/>
      <c r="O935" s="230"/>
      <c r="P935" s="230"/>
      <c r="Q935" s="230"/>
      <c r="R935" s="230"/>
      <c r="S935" s="230"/>
      <c r="T935" s="231"/>
      <c r="AT935" s="232" t="s">
        <v>211</v>
      </c>
      <c r="AU935" s="232" t="s">
        <v>84</v>
      </c>
      <c r="AV935" s="13" t="s">
        <v>82</v>
      </c>
      <c r="AW935" s="13" t="s">
        <v>31</v>
      </c>
      <c r="AX935" s="13" t="s">
        <v>75</v>
      </c>
      <c r="AY935" s="232" t="s">
        <v>203</v>
      </c>
    </row>
    <row r="936" spans="2:51" s="13" customFormat="1" ht="11.25">
      <c r="B936" s="222"/>
      <c r="C936" s="223"/>
      <c r="D936" s="224" t="s">
        <v>211</v>
      </c>
      <c r="E936" s="225" t="s">
        <v>1</v>
      </c>
      <c r="F936" s="226" t="s">
        <v>600</v>
      </c>
      <c r="G936" s="223"/>
      <c r="H936" s="225" t="s">
        <v>1</v>
      </c>
      <c r="I936" s="227"/>
      <c r="J936" s="223"/>
      <c r="K936" s="223"/>
      <c r="L936" s="228"/>
      <c r="M936" s="229"/>
      <c r="N936" s="230"/>
      <c r="O936" s="230"/>
      <c r="P936" s="230"/>
      <c r="Q936" s="230"/>
      <c r="R936" s="230"/>
      <c r="S936" s="230"/>
      <c r="T936" s="231"/>
      <c r="AT936" s="232" t="s">
        <v>211</v>
      </c>
      <c r="AU936" s="232" t="s">
        <v>84</v>
      </c>
      <c r="AV936" s="13" t="s">
        <v>82</v>
      </c>
      <c r="AW936" s="13" t="s">
        <v>31</v>
      </c>
      <c r="AX936" s="13" t="s">
        <v>75</v>
      </c>
      <c r="AY936" s="232" t="s">
        <v>203</v>
      </c>
    </row>
    <row r="937" spans="2:51" s="14" customFormat="1" ht="11.25">
      <c r="B937" s="233"/>
      <c r="C937" s="234"/>
      <c r="D937" s="224" t="s">
        <v>211</v>
      </c>
      <c r="E937" s="235" t="s">
        <v>1</v>
      </c>
      <c r="F937" s="236" t="s">
        <v>990</v>
      </c>
      <c r="G937" s="234"/>
      <c r="H937" s="237">
        <v>8.6300000000000008</v>
      </c>
      <c r="I937" s="238"/>
      <c r="J937" s="234"/>
      <c r="K937" s="234"/>
      <c r="L937" s="239"/>
      <c r="M937" s="240"/>
      <c r="N937" s="241"/>
      <c r="O937" s="241"/>
      <c r="P937" s="241"/>
      <c r="Q937" s="241"/>
      <c r="R937" s="241"/>
      <c r="S937" s="241"/>
      <c r="T937" s="242"/>
      <c r="AT937" s="243" t="s">
        <v>211</v>
      </c>
      <c r="AU937" s="243" t="s">
        <v>84</v>
      </c>
      <c r="AV937" s="14" t="s">
        <v>84</v>
      </c>
      <c r="AW937" s="14" t="s">
        <v>31</v>
      </c>
      <c r="AX937" s="14" t="s">
        <v>75</v>
      </c>
      <c r="AY937" s="243" t="s">
        <v>203</v>
      </c>
    </row>
    <row r="938" spans="2:51" s="14" customFormat="1" ht="11.25">
      <c r="B938" s="233"/>
      <c r="C938" s="234"/>
      <c r="D938" s="224" t="s">
        <v>211</v>
      </c>
      <c r="E938" s="235" t="s">
        <v>1</v>
      </c>
      <c r="F938" s="236" t="s">
        <v>991</v>
      </c>
      <c r="G938" s="234"/>
      <c r="H938" s="237">
        <v>7.35</v>
      </c>
      <c r="I938" s="238"/>
      <c r="J938" s="234"/>
      <c r="K938" s="234"/>
      <c r="L938" s="239"/>
      <c r="M938" s="240"/>
      <c r="N938" s="241"/>
      <c r="O938" s="241"/>
      <c r="P938" s="241"/>
      <c r="Q938" s="241"/>
      <c r="R938" s="241"/>
      <c r="S938" s="241"/>
      <c r="T938" s="242"/>
      <c r="AT938" s="243" t="s">
        <v>211</v>
      </c>
      <c r="AU938" s="243" t="s">
        <v>84</v>
      </c>
      <c r="AV938" s="14" t="s">
        <v>84</v>
      </c>
      <c r="AW938" s="14" t="s">
        <v>31</v>
      </c>
      <c r="AX938" s="14" t="s">
        <v>75</v>
      </c>
      <c r="AY938" s="243" t="s">
        <v>203</v>
      </c>
    </row>
    <row r="939" spans="2:51" s="14" customFormat="1" ht="11.25">
      <c r="B939" s="233"/>
      <c r="C939" s="234"/>
      <c r="D939" s="224" t="s">
        <v>211</v>
      </c>
      <c r="E939" s="235" t="s">
        <v>1</v>
      </c>
      <c r="F939" s="236" t="s">
        <v>992</v>
      </c>
      <c r="G939" s="234"/>
      <c r="H939" s="237">
        <v>1.3</v>
      </c>
      <c r="I939" s="238"/>
      <c r="J939" s="234"/>
      <c r="K939" s="234"/>
      <c r="L939" s="239"/>
      <c r="M939" s="240"/>
      <c r="N939" s="241"/>
      <c r="O939" s="241"/>
      <c r="P939" s="241"/>
      <c r="Q939" s="241"/>
      <c r="R939" s="241"/>
      <c r="S939" s="241"/>
      <c r="T939" s="242"/>
      <c r="AT939" s="243" t="s">
        <v>211</v>
      </c>
      <c r="AU939" s="243" t="s">
        <v>84</v>
      </c>
      <c r="AV939" s="14" t="s">
        <v>84</v>
      </c>
      <c r="AW939" s="14" t="s">
        <v>31</v>
      </c>
      <c r="AX939" s="14" t="s">
        <v>75</v>
      </c>
      <c r="AY939" s="243" t="s">
        <v>203</v>
      </c>
    </row>
    <row r="940" spans="2:51" s="14" customFormat="1" ht="11.25">
      <c r="B940" s="233"/>
      <c r="C940" s="234"/>
      <c r="D940" s="224" t="s">
        <v>211</v>
      </c>
      <c r="E940" s="235" t="s">
        <v>1</v>
      </c>
      <c r="F940" s="236" t="s">
        <v>993</v>
      </c>
      <c r="G940" s="234"/>
      <c r="H940" s="237">
        <v>2.2999999999999998</v>
      </c>
      <c r="I940" s="238"/>
      <c r="J940" s="234"/>
      <c r="K940" s="234"/>
      <c r="L940" s="239"/>
      <c r="M940" s="240"/>
      <c r="N940" s="241"/>
      <c r="O940" s="241"/>
      <c r="P940" s="241"/>
      <c r="Q940" s="241"/>
      <c r="R940" s="241"/>
      <c r="S940" s="241"/>
      <c r="T940" s="242"/>
      <c r="AT940" s="243" t="s">
        <v>211</v>
      </c>
      <c r="AU940" s="243" t="s">
        <v>84</v>
      </c>
      <c r="AV940" s="14" t="s">
        <v>84</v>
      </c>
      <c r="AW940" s="14" t="s">
        <v>31</v>
      </c>
      <c r="AX940" s="14" t="s">
        <v>75</v>
      </c>
      <c r="AY940" s="243" t="s">
        <v>203</v>
      </c>
    </row>
    <row r="941" spans="2:51" s="14" customFormat="1" ht="11.25">
      <c r="B941" s="233"/>
      <c r="C941" s="234"/>
      <c r="D941" s="224" t="s">
        <v>211</v>
      </c>
      <c r="E941" s="235" t="s">
        <v>1</v>
      </c>
      <c r="F941" s="236" t="s">
        <v>994</v>
      </c>
      <c r="G941" s="234"/>
      <c r="H941" s="237">
        <v>3.53</v>
      </c>
      <c r="I941" s="238"/>
      <c r="J941" s="234"/>
      <c r="K941" s="234"/>
      <c r="L941" s="239"/>
      <c r="M941" s="240"/>
      <c r="N941" s="241"/>
      <c r="O941" s="241"/>
      <c r="P941" s="241"/>
      <c r="Q941" s="241"/>
      <c r="R941" s="241"/>
      <c r="S941" s="241"/>
      <c r="T941" s="242"/>
      <c r="AT941" s="243" t="s">
        <v>211</v>
      </c>
      <c r="AU941" s="243" t="s">
        <v>84</v>
      </c>
      <c r="AV941" s="14" t="s">
        <v>84</v>
      </c>
      <c r="AW941" s="14" t="s">
        <v>31</v>
      </c>
      <c r="AX941" s="14" t="s">
        <v>75</v>
      </c>
      <c r="AY941" s="243" t="s">
        <v>203</v>
      </c>
    </row>
    <row r="942" spans="2:51" s="14" customFormat="1" ht="11.25">
      <c r="B942" s="233"/>
      <c r="C942" s="234"/>
      <c r="D942" s="224" t="s">
        <v>211</v>
      </c>
      <c r="E942" s="235" t="s">
        <v>1</v>
      </c>
      <c r="F942" s="236" t="s">
        <v>995</v>
      </c>
      <c r="G942" s="234"/>
      <c r="H942" s="237">
        <v>3.38</v>
      </c>
      <c r="I942" s="238"/>
      <c r="J942" s="234"/>
      <c r="K942" s="234"/>
      <c r="L942" s="239"/>
      <c r="M942" s="240"/>
      <c r="N942" s="241"/>
      <c r="O942" s="241"/>
      <c r="P942" s="241"/>
      <c r="Q942" s="241"/>
      <c r="R942" s="241"/>
      <c r="S942" s="241"/>
      <c r="T942" s="242"/>
      <c r="AT942" s="243" t="s">
        <v>211</v>
      </c>
      <c r="AU942" s="243" t="s">
        <v>84</v>
      </c>
      <c r="AV942" s="14" t="s">
        <v>84</v>
      </c>
      <c r="AW942" s="14" t="s">
        <v>31</v>
      </c>
      <c r="AX942" s="14" t="s">
        <v>75</v>
      </c>
      <c r="AY942" s="243" t="s">
        <v>203</v>
      </c>
    </row>
    <row r="943" spans="2:51" s="14" customFormat="1" ht="11.25">
      <c r="B943" s="233"/>
      <c r="C943" s="234"/>
      <c r="D943" s="224" t="s">
        <v>211</v>
      </c>
      <c r="E943" s="235" t="s">
        <v>1</v>
      </c>
      <c r="F943" s="236" t="s">
        <v>996</v>
      </c>
      <c r="G943" s="234"/>
      <c r="H943" s="237">
        <v>5.15</v>
      </c>
      <c r="I943" s="238"/>
      <c r="J943" s="234"/>
      <c r="K943" s="234"/>
      <c r="L943" s="239"/>
      <c r="M943" s="240"/>
      <c r="N943" s="241"/>
      <c r="O943" s="241"/>
      <c r="P943" s="241"/>
      <c r="Q943" s="241"/>
      <c r="R943" s="241"/>
      <c r="S943" s="241"/>
      <c r="T943" s="242"/>
      <c r="AT943" s="243" t="s">
        <v>211</v>
      </c>
      <c r="AU943" s="243" t="s">
        <v>84</v>
      </c>
      <c r="AV943" s="14" t="s">
        <v>84</v>
      </c>
      <c r="AW943" s="14" t="s">
        <v>31</v>
      </c>
      <c r="AX943" s="14" t="s">
        <v>75</v>
      </c>
      <c r="AY943" s="243" t="s">
        <v>203</v>
      </c>
    </row>
    <row r="944" spans="2:51" s="14" customFormat="1" ht="11.25">
      <c r="B944" s="233"/>
      <c r="C944" s="234"/>
      <c r="D944" s="224" t="s">
        <v>211</v>
      </c>
      <c r="E944" s="235" t="s">
        <v>1</v>
      </c>
      <c r="F944" s="236" t="s">
        <v>997</v>
      </c>
      <c r="G944" s="234"/>
      <c r="H944" s="237">
        <v>1.29</v>
      </c>
      <c r="I944" s="238"/>
      <c r="J944" s="234"/>
      <c r="K944" s="234"/>
      <c r="L944" s="239"/>
      <c r="M944" s="240"/>
      <c r="N944" s="241"/>
      <c r="O944" s="241"/>
      <c r="P944" s="241"/>
      <c r="Q944" s="241"/>
      <c r="R944" s="241"/>
      <c r="S944" s="241"/>
      <c r="T944" s="242"/>
      <c r="AT944" s="243" t="s">
        <v>211</v>
      </c>
      <c r="AU944" s="243" t="s">
        <v>84</v>
      </c>
      <c r="AV944" s="14" t="s">
        <v>84</v>
      </c>
      <c r="AW944" s="14" t="s">
        <v>31</v>
      </c>
      <c r="AX944" s="14" t="s">
        <v>75</v>
      </c>
      <c r="AY944" s="243" t="s">
        <v>203</v>
      </c>
    </row>
    <row r="945" spans="2:51" s="14" customFormat="1" ht="11.25">
      <c r="B945" s="233"/>
      <c r="C945" s="234"/>
      <c r="D945" s="224" t="s">
        <v>211</v>
      </c>
      <c r="E945" s="235" t="s">
        <v>1</v>
      </c>
      <c r="F945" s="236" t="s">
        <v>998</v>
      </c>
      <c r="G945" s="234"/>
      <c r="H945" s="237">
        <v>0.9</v>
      </c>
      <c r="I945" s="238"/>
      <c r="J945" s="234"/>
      <c r="K945" s="234"/>
      <c r="L945" s="239"/>
      <c r="M945" s="240"/>
      <c r="N945" s="241"/>
      <c r="O945" s="241"/>
      <c r="P945" s="241"/>
      <c r="Q945" s="241"/>
      <c r="R945" s="241"/>
      <c r="S945" s="241"/>
      <c r="T945" s="242"/>
      <c r="AT945" s="243" t="s">
        <v>211</v>
      </c>
      <c r="AU945" s="243" t="s">
        <v>84</v>
      </c>
      <c r="AV945" s="14" t="s">
        <v>84</v>
      </c>
      <c r="AW945" s="14" t="s">
        <v>31</v>
      </c>
      <c r="AX945" s="14" t="s">
        <v>75</v>
      </c>
      <c r="AY945" s="243" t="s">
        <v>203</v>
      </c>
    </row>
    <row r="946" spans="2:51" s="14" customFormat="1" ht="11.25">
      <c r="B946" s="233"/>
      <c r="C946" s="234"/>
      <c r="D946" s="224" t="s">
        <v>211</v>
      </c>
      <c r="E946" s="235" t="s">
        <v>1</v>
      </c>
      <c r="F946" s="236" t="s">
        <v>999</v>
      </c>
      <c r="G946" s="234"/>
      <c r="H946" s="237">
        <v>5.86</v>
      </c>
      <c r="I946" s="238"/>
      <c r="J946" s="234"/>
      <c r="K946" s="234"/>
      <c r="L946" s="239"/>
      <c r="M946" s="240"/>
      <c r="N946" s="241"/>
      <c r="O946" s="241"/>
      <c r="P946" s="241"/>
      <c r="Q946" s="241"/>
      <c r="R946" s="241"/>
      <c r="S946" s="241"/>
      <c r="T946" s="242"/>
      <c r="AT946" s="243" t="s">
        <v>211</v>
      </c>
      <c r="AU946" s="243" t="s">
        <v>84</v>
      </c>
      <c r="AV946" s="14" t="s">
        <v>84</v>
      </c>
      <c r="AW946" s="14" t="s">
        <v>31</v>
      </c>
      <c r="AX946" s="14" t="s">
        <v>75</v>
      </c>
      <c r="AY946" s="243" t="s">
        <v>203</v>
      </c>
    </row>
    <row r="947" spans="2:51" s="14" customFormat="1" ht="11.25">
      <c r="B947" s="233"/>
      <c r="C947" s="234"/>
      <c r="D947" s="224" t="s">
        <v>211</v>
      </c>
      <c r="E947" s="235" t="s">
        <v>1</v>
      </c>
      <c r="F947" s="236" t="s">
        <v>1000</v>
      </c>
      <c r="G947" s="234"/>
      <c r="H947" s="237">
        <v>10.47</v>
      </c>
      <c r="I947" s="238"/>
      <c r="J947" s="234"/>
      <c r="K947" s="234"/>
      <c r="L947" s="239"/>
      <c r="M947" s="240"/>
      <c r="N947" s="241"/>
      <c r="O947" s="241"/>
      <c r="P947" s="241"/>
      <c r="Q947" s="241"/>
      <c r="R947" s="241"/>
      <c r="S947" s="241"/>
      <c r="T947" s="242"/>
      <c r="AT947" s="243" t="s">
        <v>211</v>
      </c>
      <c r="AU947" s="243" t="s">
        <v>84</v>
      </c>
      <c r="AV947" s="14" t="s">
        <v>84</v>
      </c>
      <c r="AW947" s="14" t="s">
        <v>31</v>
      </c>
      <c r="AX947" s="14" t="s">
        <v>75</v>
      </c>
      <c r="AY947" s="243" t="s">
        <v>203</v>
      </c>
    </row>
    <row r="948" spans="2:51" s="14" customFormat="1" ht="11.25">
      <c r="B948" s="233"/>
      <c r="C948" s="234"/>
      <c r="D948" s="224" t="s">
        <v>211</v>
      </c>
      <c r="E948" s="235" t="s">
        <v>1</v>
      </c>
      <c r="F948" s="236" t="s">
        <v>1001</v>
      </c>
      <c r="G948" s="234"/>
      <c r="H948" s="237">
        <v>8.84</v>
      </c>
      <c r="I948" s="238"/>
      <c r="J948" s="234"/>
      <c r="K948" s="234"/>
      <c r="L948" s="239"/>
      <c r="M948" s="240"/>
      <c r="N948" s="241"/>
      <c r="O948" s="241"/>
      <c r="P948" s="241"/>
      <c r="Q948" s="241"/>
      <c r="R948" s="241"/>
      <c r="S948" s="241"/>
      <c r="T948" s="242"/>
      <c r="AT948" s="243" t="s">
        <v>211</v>
      </c>
      <c r="AU948" s="243" t="s">
        <v>84</v>
      </c>
      <c r="AV948" s="14" t="s">
        <v>84</v>
      </c>
      <c r="AW948" s="14" t="s">
        <v>31</v>
      </c>
      <c r="AX948" s="14" t="s">
        <v>75</v>
      </c>
      <c r="AY948" s="243" t="s">
        <v>203</v>
      </c>
    </row>
    <row r="949" spans="2:51" s="14" customFormat="1" ht="11.25">
      <c r="B949" s="233"/>
      <c r="C949" s="234"/>
      <c r="D949" s="224" t="s">
        <v>211</v>
      </c>
      <c r="E949" s="235" t="s">
        <v>1</v>
      </c>
      <c r="F949" s="236" t="s">
        <v>1002</v>
      </c>
      <c r="G949" s="234"/>
      <c r="H949" s="237">
        <v>11.06</v>
      </c>
      <c r="I949" s="238"/>
      <c r="J949" s="234"/>
      <c r="K949" s="234"/>
      <c r="L949" s="239"/>
      <c r="M949" s="240"/>
      <c r="N949" s="241"/>
      <c r="O949" s="241"/>
      <c r="P949" s="241"/>
      <c r="Q949" s="241"/>
      <c r="R949" s="241"/>
      <c r="S949" s="241"/>
      <c r="T949" s="242"/>
      <c r="AT949" s="243" t="s">
        <v>211</v>
      </c>
      <c r="AU949" s="243" t="s">
        <v>84</v>
      </c>
      <c r="AV949" s="14" t="s">
        <v>84</v>
      </c>
      <c r="AW949" s="14" t="s">
        <v>31</v>
      </c>
      <c r="AX949" s="14" t="s">
        <v>75</v>
      </c>
      <c r="AY949" s="243" t="s">
        <v>203</v>
      </c>
    </row>
    <row r="950" spans="2:51" s="14" customFormat="1" ht="11.25">
      <c r="B950" s="233"/>
      <c r="C950" s="234"/>
      <c r="D950" s="224" t="s">
        <v>211</v>
      </c>
      <c r="E950" s="235" t="s">
        <v>1</v>
      </c>
      <c r="F950" s="236" t="s">
        <v>1003</v>
      </c>
      <c r="G950" s="234"/>
      <c r="H950" s="237">
        <v>13</v>
      </c>
      <c r="I950" s="238"/>
      <c r="J950" s="234"/>
      <c r="K950" s="234"/>
      <c r="L950" s="239"/>
      <c r="M950" s="240"/>
      <c r="N950" s="241"/>
      <c r="O950" s="241"/>
      <c r="P950" s="241"/>
      <c r="Q950" s="241"/>
      <c r="R950" s="241"/>
      <c r="S950" s="241"/>
      <c r="T950" s="242"/>
      <c r="AT950" s="243" t="s">
        <v>211</v>
      </c>
      <c r="AU950" s="243" t="s">
        <v>84</v>
      </c>
      <c r="AV950" s="14" t="s">
        <v>84</v>
      </c>
      <c r="AW950" s="14" t="s">
        <v>31</v>
      </c>
      <c r="AX950" s="14" t="s">
        <v>75</v>
      </c>
      <c r="AY950" s="243" t="s">
        <v>203</v>
      </c>
    </row>
    <row r="951" spans="2:51" s="13" customFormat="1" ht="11.25">
      <c r="B951" s="222"/>
      <c r="C951" s="223"/>
      <c r="D951" s="224" t="s">
        <v>211</v>
      </c>
      <c r="E951" s="225" t="s">
        <v>1</v>
      </c>
      <c r="F951" s="226" t="s">
        <v>213</v>
      </c>
      <c r="G951" s="223"/>
      <c r="H951" s="225" t="s">
        <v>1</v>
      </c>
      <c r="I951" s="227"/>
      <c r="J951" s="223"/>
      <c r="K951" s="223"/>
      <c r="L951" s="228"/>
      <c r="M951" s="229"/>
      <c r="N951" s="230"/>
      <c r="O951" s="230"/>
      <c r="P951" s="230"/>
      <c r="Q951" s="230"/>
      <c r="R951" s="230"/>
      <c r="S951" s="230"/>
      <c r="T951" s="231"/>
      <c r="AT951" s="232" t="s">
        <v>211</v>
      </c>
      <c r="AU951" s="232" t="s">
        <v>84</v>
      </c>
      <c r="AV951" s="13" t="s">
        <v>82</v>
      </c>
      <c r="AW951" s="13" t="s">
        <v>31</v>
      </c>
      <c r="AX951" s="13" t="s">
        <v>75</v>
      </c>
      <c r="AY951" s="232" t="s">
        <v>203</v>
      </c>
    </row>
    <row r="952" spans="2:51" s="13" customFormat="1" ht="11.25">
      <c r="B952" s="222"/>
      <c r="C952" s="223"/>
      <c r="D952" s="224" t="s">
        <v>211</v>
      </c>
      <c r="E952" s="225" t="s">
        <v>1</v>
      </c>
      <c r="F952" s="226" t="s">
        <v>258</v>
      </c>
      <c r="G952" s="223"/>
      <c r="H952" s="225" t="s">
        <v>1</v>
      </c>
      <c r="I952" s="227"/>
      <c r="J952" s="223"/>
      <c r="K952" s="223"/>
      <c r="L952" s="228"/>
      <c r="M952" s="229"/>
      <c r="N952" s="230"/>
      <c r="O952" s="230"/>
      <c r="P952" s="230"/>
      <c r="Q952" s="230"/>
      <c r="R952" s="230"/>
      <c r="S952" s="230"/>
      <c r="T952" s="231"/>
      <c r="AT952" s="232" t="s">
        <v>211</v>
      </c>
      <c r="AU952" s="232" t="s">
        <v>84</v>
      </c>
      <c r="AV952" s="13" t="s">
        <v>82</v>
      </c>
      <c r="AW952" s="13" t="s">
        <v>31</v>
      </c>
      <c r="AX952" s="13" t="s">
        <v>75</v>
      </c>
      <c r="AY952" s="232" t="s">
        <v>203</v>
      </c>
    </row>
    <row r="953" spans="2:51" s="14" customFormat="1" ht="11.25">
      <c r="B953" s="233"/>
      <c r="C953" s="234"/>
      <c r="D953" s="224" t="s">
        <v>211</v>
      </c>
      <c r="E953" s="235" t="s">
        <v>1</v>
      </c>
      <c r="F953" s="236" t="s">
        <v>1004</v>
      </c>
      <c r="G953" s="234"/>
      <c r="H953" s="237">
        <v>12.324999999999999</v>
      </c>
      <c r="I953" s="238"/>
      <c r="J953" s="234"/>
      <c r="K953" s="234"/>
      <c r="L953" s="239"/>
      <c r="M953" s="240"/>
      <c r="N953" s="241"/>
      <c r="O953" s="241"/>
      <c r="P953" s="241"/>
      <c r="Q953" s="241"/>
      <c r="R953" s="241"/>
      <c r="S953" s="241"/>
      <c r="T953" s="242"/>
      <c r="AT953" s="243" t="s">
        <v>211</v>
      </c>
      <c r="AU953" s="243" t="s">
        <v>84</v>
      </c>
      <c r="AV953" s="14" t="s">
        <v>84</v>
      </c>
      <c r="AW953" s="14" t="s">
        <v>31</v>
      </c>
      <c r="AX953" s="14" t="s">
        <v>75</v>
      </c>
      <c r="AY953" s="243" t="s">
        <v>203</v>
      </c>
    </row>
    <row r="954" spans="2:51" s="14" customFormat="1" ht="11.25">
      <c r="B954" s="233"/>
      <c r="C954" s="234"/>
      <c r="D954" s="224" t="s">
        <v>211</v>
      </c>
      <c r="E954" s="235" t="s">
        <v>1</v>
      </c>
      <c r="F954" s="236" t="s">
        <v>1005</v>
      </c>
      <c r="G954" s="234"/>
      <c r="H954" s="237">
        <v>0.93</v>
      </c>
      <c r="I954" s="238"/>
      <c r="J954" s="234"/>
      <c r="K954" s="234"/>
      <c r="L954" s="239"/>
      <c r="M954" s="240"/>
      <c r="N954" s="241"/>
      <c r="O954" s="241"/>
      <c r="P954" s="241"/>
      <c r="Q954" s="241"/>
      <c r="R954" s="241"/>
      <c r="S954" s="241"/>
      <c r="T954" s="242"/>
      <c r="AT954" s="243" t="s">
        <v>211</v>
      </c>
      <c r="AU954" s="243" t="s">
        <v>84</v>
      </c>
      <c r="AV954" s="14" t="s">
        <v>84</v>
      </c>
      <c r="AW954" s="14" t="s">
        <v>31</v>
      </c>
      <c r="AX954" s="14" t="s">
        <v>75</v>
      </c>
      <c r="AY954" s="243" t="s">
        <v>203</v>
      </c>
    </row>
    <row r="955" spans="2:51" s="14" customFormat="1" ht="11.25">
      <c r="B955" s="233"/>
      <c r="C955" s="234"/>
      <c r="D955" s="224" t="s">
        <v>211</v>
      </c>
      <c r="E955" s="235" t="s">
        <v>1</v>
      </c>
      <c r="F955" s="236" t="s">
        <v>1006</v>
      </c>
      <c r="G955" s="234"/>
      <c r="H955" s="237">
        <v>6.81</v>
      </c>
      <c r="I955" s="238"/>
      <c r="J955" s="234"/>
      <c r="K955" s="234"/>
      <c r="L955" s="239"/>
      <c r="M955" s="240"/>
      <c r="N955" s="241"/>
      <c r="O955" s="241"/>
      <c r="P955" s="241"/>
      <c r="Q955" s="241"/>
      <c r="R955" s="241"/>
      <c r="S955" s="241"/>
      <c r="T955" s="242"/>
      <c r="AT955" s="243" t="s">
        <v>211</v>
      </c>
      <c r="AU955" s="243" t="s">
        <v>84</v>
      </c>
      <c r="AV955" s="14" t="s">
        <v>84</v>
      </c>
      <c r="AW955" s="14" t="s">
        <v>31</v>
      </c>
      <c r="AX955" s="14" t="s">
        <v>75</v>
      </c>
      <c r="AY955" s="243" t="s">
        <v>203</v>
      </c>
    </row>
    <row r="956" spans="2:51" s="14" customFormat="1" ht="11.25">
      <c r="B956" s="233"/>
      <c r="C956" s="234"/>
      <c r="D956" s="224" t="s">
        <v>211</v>
      </c>
      <c r="E956" s="235" t="s">
        <v>1</v>
      </c>
      <c r="F956" s="236" t="s">
        <v>1007</v>
      </c>
      <c r="G956" s="234"/>
      <c r="H956" s="237">
        <v>6.63</v>
      </c>
      <c r="I956" s="238"/>
      <c r="J956" s="234"/>
      <c r="K956" s="234"/>
      <c r="L956" s="239"/>
      <c r="M956" s="240"/>
      <c r="N956" s="241"/>
      <c r="O956" s="241"/>
      <c r="P956" s="241"/>
      <c r="Q956" s="241"/>
      <c r="R956" s="241"/>
      <c r="S956" s="241"/>
      <c r="T956" s="242"/>
      <c r="AT956" s="243" t="s">
        <v>211</v>
      </c>
      <c r="AU956" s="243" t="s">
        <v>84</v>
      </c>
      <c r="AV956" s="14" t="s">
        <v>84</v>
      </c>
      <c r="AW956" s="14" t="s">
        <v>31</v>
      </c>
      <c r="AX956" s="14" t="s">
        <v>75</v>
      </c>
      <c r="AY956" s="243" t="s">
        <v>203</v>
      </c>
    </row>
    <row r="957" spans="2:51" s="14" customFormat="1" ht="11.25">
      <c r="B957" s="233"/>
      <c r="C957" s="234"/>
      <c r="D957" s="224" t="s">
        <v>211</v>
      </c>
      <c r="E957" s="235" t="s">
        <v>1</v>
      </c>
      <c r="F957" s="236" t="s">
        <v>1008</v>
      </c>
      <c r="G957" s="234"/>
      <c r="H957" s="237">
        <v>9.7799999999999994</v>
      </c>
      <c r="I957" s="238"/>
      <c r="J957" s="234"/>
      <c r="K957" s="234"/>
      <c r="L957" s="239"/>
      <c r="M957" s="240"/>
      <c r="N957" s="241"/>
      <c r="O957" s="241"/>
      <c r="P957" s="241"/>
      <c r="Q957" s="241"/>
      <c r="R957" s="241"/>
      <c r="S957" s="241"/>
      <c r="T957" s="242"/>
      <c r="AT957" s="243" t="s">
        <v>211</v>
      </c>
      <c r="AU957" s="243" t="s">
        <v>84</v>
      </c>
      <c r="AV957" s="14" t="s">
        <v>84</v>
      </c>
      <c r="AW957" s="14" t="s">
        <v>31</v>
      </c>
      <c r="AX957" s="14" t="s">
        <v>75</v>
      </c>
      <c r="AY957" s="243" t="s">
        <v>203</v>
      </c>
    </row>
    <row r="958" spans="2:51" s="14" customFormat="1" ht="11.25">
      <c r="B958" s="233"/>
      <c r="C958" s="234"/>
      <c r="D958" s="224" t="s">
        <v>211</v>
      </c>
      <c r="E958" s="235" t="s">
        <v>1</v>
      </c>
      <c r="F958" s="236" t="s">
        <v>1009</v>
      </c>
      <c r="G958" s="234"/>
      <c r="H958" s="237">
        <v>4.3</v>
      </c>
      <c r="I958" s="238"/>
      <c r="J958" s="234"/>
      <c r="K958" s="234"/>
      <c r="L958" s="239"/>
      <c r="M958" s="240"/>
      <c r="N958" s="241"/>
      <c r="O958" s="241"/>
      <c r="P958" s="241"/>
      <c r="Q958" s="241"/>
      <c r="R958" s="241"/>
      <c r="S958" s="241"/>
      <c r="T958" s="242"/>
      <c r="AT958" s="243" t="s">
        <v>211</v>
      </c>
      <c r="AU958" s="243" t="s">
        <v>84</v>
      </c>
      <c r="AV958" s="14" t="s">
        <v>84</v>
      </c>
      <c r="AW958" s="14" t="s">
        <v>31</v>
      </c>
      <c r="AX958" s="14" t="s">
        <v>75</v>
      </c>
      <c r="AY958" s="243" t="s">
        <v>203</v>
      </c>
    </row>
    <row r="959" spans="2:51" s="14" customFormat="1" ht="11.25">
      <c r="B959" s="233"/>
      <c r="C959" s="234"/>
      <c r="D959" s="224" t="s">
        <v>211</v>
      </c>
      <c r="E959" s="235" t="s">
        <v>1</v>
      </c>
      <c r="F959" s="236" t="s">
        <v>1010</v>
      </c>
      <c r="G959" s="234"/>
      <c r="H959" s="237">
        <v>3.2</v>
      </c>
      <c r="I959" s="238"/>
      <c r="J959" s="234"/>
      <c r="K959" s="234"/>
      <c r="L959" s="239"/>
      <c r="M959" s="240"/>
      <c r="N959" s="241"/>
      <c r="O959" s="241"/>
      <c r="P959" s="241"/>
      <c r="Q959" s="241"/>
      <c r="R959" s="241"/>
      <c r="S959" s="241"/>
      <c r="T959" s="242"/>
      <c r="AT959" s="243" t="s">
        <v>211</v>
      </c>
      <c r="AU959" s="243" t="s">
        <v>84</v>
      </c>
      <c r="AV959" s="14" t="s">
        <v>84</v>
      </c>
      <c r="AW959" s="14" t="s">
        <v>31</v>
      </c>
      <c r="AX959" s="14" t="s">
        <v>75</v>
      </c>
      <c r="AY959" s="243" t="s">
        <v>203</v>
      </c>
    </row>
    <row r="960" spans="2:51" s="14" customFormat="1" ht="11.25">
      <c r="B960" s="233"/>
      <c r="C960" s="234"/>
      <c r="D960" s="224" t="s">
        <v>211</v>
      </c>
      <c r="E960" s="235" t="s">
        <v>1</v>
      </c>
      <c r="F960" s="236" t="s">
        <v>1011</v>
      </c>
      <c r="G960" s="234"/>
      <c r="H960" s="237">
        <v>3.2</v>
      </c>
      <c r="I960" s="238"/>
      <c r="J960" s="234"/>
      <c r="K960" s="234"/>
      <c r="L960" s="239"/>
      <c r="M960" s="240"/>
      <c r="N960" s="241"/>
      <c r="O960" s="241"/>
      <c r="P960" s="241"/>
      <c r="Q960" s="241"/>
      <c r="R960" s="241"/>
      <c r="S960" s="241"/>
      <c r="T960" s="242"/>
      <c r="AT960" s="243" t="s">
        <v>211</v>
      </c>
      <c r="AU960" s="243" t="s">
        <v>84</v>
      </c>
      <c r="AV960" s="14" t="s">
        <v>84</v>
      </c>
      <c r="AW960" s="14" t="s">
        <v>31</v>
      </c>
      <c r="AX960" s="14" t="s">
        <v>75</v>
      </c>
      <c r="AY960" s="243" t="s">
        <v>203</v>
      </c>
    </row>
    <row r="961" spans="2:51" s="14" customFormat="1" ht="11.25">
      <c r="B961" s="233"/>
      <c r="C961" s="234"/>
      <c r="D961" s="224" t="s">
        <v>211</v>
      </c>
      <c r="E961" s="235" t="s">
        <v>1</v>
      </c>
      <c r="F961" s="236" t="s">
        <v>1012</v>
      </c>
      <c r="G961" s="234"/>
      <c r="H961" s="237">
        <v>3.2</v>
      </c>
      <c r="I961" s="238"/>
      <c r="J961" s="234"/>
      <c r="K961" s="234"/>
      <c r="L961" s="239"/>
      <c r="M961" s="240"/>
      <c r="N961" s="241"/>
      <c r="O961" s="241"/>
      <c r="P961" s="241"/>
      <c r="Q961" s="241"/>
      <c r="R961" s="241"/>
      <c r="S961" s="241"/>
      <c r="T961" s="242"/>
      <c r="AT961" s="243" t="s">
        <v>211</v>
      </c>
      <c r="AU961" s="243" t="s">
        <v>84</v>
      </c>
      <c r="AV961" s="14" t="s">
        <v>84</v>
      </c>
      <c r="AW961" s="14" t="s">
        <v>31</v>
      </c>
      <c r="AX961" s="14" t="s">
        <v>75</v>
      </c>
      <c r="AY961" s="243" t="s">
        <v>203</v>
      </c>
    </row>
    <row r="962" spans="2:51" s="14" customFormat="1" ht="11.25">
      <c r="B962" s="233"/>
      <c r="C962" s="234"/>
      <c r="D962" s="224" t="s">
        <v>211</v>
      </c>
      <c r="E962" s="235" t="s">
        <v>1</v>
      </c>
      <c r="F962" s="236" t="s">
        <v>1013</v>
      </c>
      <c r="G962" s="234"/>
      <c r="H962" s="237">
        <v>3.2</v>
      </c>
      <c r="I962" s="238"/>
      <c r="J962" s="234"/>
      <c r="K962" s="234"/>
      <c r="L962" s="239"/>
      <c r="M962" s="240"/>
      <c r="N962" s="241"/>
      <c r="O962" s="241"/>
      <c r="P962" s="241"/>
      <c r="Q962" s="241"/>
      <c r="R962" s="241"/>
      <c r="S962" s="241"/>
      <c r="T962" s="242"/>
      <c r="AT962" s="243" t="s">
        <v>211</v>
      </c>
      <c r="AU962" s="243" t="s">
        <v>84</v>
      </c>
      <c r="AV962" s="14" t="s">
        <v>84</v>
      </c>
      <c r="AW962" s="14" t="s">
        <v>31</v>
      </c>
      <c r="AX962" s="14" t="s">
        <v>75</v>
      </c>
      <c r="AY962" s="243" t="s">
        <v>203</v>
      </c>
    </row>
    <row r="963" spans="2:51" s="14" customFormat="1" ht="11.25">
      <c r="B963" s="233"/>
      <c r="C963" s="234"/>
      <c r="D963" s="224" t="s">
        <v>211</v>
      </c>
      <c r="E963" s="235" t="s">
        <v>1</v>
      </c>
      <c r="F963" s="236" t="s">
        <v>1014</v>
      </c>
      <c r="G963" s="234"/>
      <c r="H963" s="237">
        <v>3.2</v>
      </c>
      <c r="I963" s="238"/>
      <c r="J963" s="234"/>
      <c r="K963" s="234"/>
      <c r="L963" s="239"/>
      <c r="M963" s="240"/>
      <c r="N963" s="241"/>
      <c r="O963" s="241"/>
      <c r="P963" s="241"/>
      <c r="Q963" s="241"/>
      <c r="R963" s="241"/>
      <c r="S963" s="241"/>
      <c r="T963" s="242"/>
      <c r="AT963" s="243" t="s">
        <v>211</v>
      </c>
      <c r="AU963" s="243" t="s">
        <v>84</v>
      </c>
      <c r="AV963" s="14" t="s">
        <v>84</v>
      </c>
      <c r="AW963" s="14" t="s">
        <v>31</v>
      </c>
      <c r="AX963" s="14" t="s">
        <v>75</v>
      </c>
      <c r="AY963" s="243" t="s">
        <v>203</v>
      </c>
    </row>
    <row r="964" spans="2:51" s="14" customFormat="1" ht="11.25">
      <c r="B964" s="233"/>
      <c r="C964" s="234"/>
      <c r="D964" s="224" t="s">
        <v>211</v>
      </c>
      <c r="E964" s="235" t="s">
        <v>1</v>
      </c>
      <c r="F964" s="236" t="s">
        <v>1015</v>
      </c>
      <c r="G964" s="234"/>
      <c r="H964" s="237">
        <v>4.1500000000000004</v>
      </c>
      <c r="I964" s="238"/>
      <c r="J964" s="234"/>
      <c r="K964" s="234"/>
      <c r="L964" s="239"/>
      <c r="M964" s="240"/>
      <c r="N964" s="241"/>
      <c r="O964" s="241"/>
      <c r="P964" s="241"/>
      <c r="Q964" s="241"/>
      <c r="R964" s="241"/>
      <c r="S964" s="241"/>
      <c r="T964" s="242"/>
      <c r="AT964" s="243" t="s">
        <v>211</v>
      </c>
      <c r="AU964" s="243" t="s">
        <v>84</v>
      </c>
      <c r="AV964" s="14" t="s">
        <v>84</v>
      </c>
      <c r="AW964" s="14" t="s">
        <v>31</v>
      </c>
      <c r="AX964" s="14" t="s">
        <v>75</v>
      </c>
      <c r="AY964" s="243" t="s">
        <v>203</v>
      </c>
    </row>
    <row r="965" spans="2:51" s="14" customFormat="1" ht="11.25">
      <c r="B965" s="233"/>
      <c r="C965" s="234"/>
      <c r="D965" s="224" t="s">
        <v>211</v>
      </c>
      <c r="E965" s="235" t="s">
        <v>1</v>
      </c>
      <c r="F965" s="236" t="s">
        <v>1016</v>
      </c>
      <c r="G965" s="234"/>
      <c r="H965" s="237">
        <v>5.35</v>
      </c>
      <c r="I965" s="238"/>
      <c r="J965" s="234"/>
      <c r="K965" s="234"/>
      <c r="L965" s="239"/>
      <c r="M965" s="240"/>
      <c r="N965" s="241"/>
      <c r="O965" s="241"/>
      <c r="P965" s="241"/>
      <c r="Q965" s="241"/>
      <c r="R965" s="241"/>
      <c r="S965" s="241"/>
      <c r="T965" s="242"/>
      <c r="AT965" s="243" t="s">
        <v>211</v>
      </c>
      <c r="AU965" s="243" t="s">
        <v>84</v>
      </c>
      <c r="AV965" s="14" t="s">
        <v>84</v>
      </c>
      <c r="AW965" s="14" t="s">
        <v>31</v>
      </c>
      <c r="AX965" s="14" t="s">
        <v>75</v>
      </c>
      <c r="AY965" s="243" t="s">
        <v>203</v>
      </c>
    </row>
    <row r="966" spans="2:51" s="14" customFormat="1" ht="11.25">
      <c r="B966" s="233"/>
      <c r="C966" s="234"/>
      <c r="D966" s="224" t="s">
        <v>211</v>
      </c>
      <c r="E966" s="235" t="s">
        <v>1</v>
      </c>
      <c r="F966" s="236" t="s">
        <v>1017</v>
      </c>
      <c r="G966" s="234"/>
      <c r="H966" s="237">
        <v>5.35</v>
      </c>
      <c r="I966" s="238"/>
      <c r="J966" s="234"/>
      <c r="K966" s="234"/>
      <c r="L966" s="239"/>
      <c r="M966" s="240"/>
      <c r="N966" s="241"/>
      <c r="O966" s="241"/>
      <c r="P966" s="241"/>
      <c r="Q966" s="241"/>
      <c r="R966" s="241"/>
      <c r="S966" s="241"/>
      <c r="T966" s="242"/>
      <c r="AT966" s="243" t="s">
        <v>211</v>
      </c>
      <c r="AU966" s="243" t="s">
        <v>84</v>
      </c>
      <c r="AV966" s="14" t="s">
        <v>84</v>
      </c>
      <c r="AW966" s="14" t="s">
        <v>31</v>
      </c>
      <c r="AX966" s="14" t="s">
        <v>75</v>
      </c>
      <c r="AY966" s="243" t="s">
        <v>203</v>
      </c>
    </row>
    <row r="967" spans="2:51" s="14" customFormat="1" ht="11.25">
      <c r="B967" s="233"/>
      <c r="C967" s="234"/>
      <c r="D967" s="224" t="s">
        <v>211</v>
      </c>
      <c r="E967" s="235" t="s">
        <v>1</v>
      </c>
      <c r="F967" s="236" t="s">
        <v>1018</v>
      </c>
      <c r="G967" s="234"/>
      <c r="H967" s="237">
        <v>3.2</v>
      </c>
      <c r="I967" s="238"/>
      <c r="J967" s="234"/>
      <c r="K967" s="234"/>
      <c r="L967" s="239"/>
      <c r="M967" s="240"/>
      <c r="N967" s="241"/>
      <c r="O967" s="241"/>
      <c r="P967" s="241"/>
      <c r="Q967" s="241"/>
      <c r="R967" s="241"/>
      <c r="S967" s="241"/>
      <c r="T967" s="242"/>
      <c r="AT967" s="243" t="s">
        <v>211</v>
      </c>
      <c r="AU967" s="243" t="s">
        <v>84</v>
      </c>
      <c r="AV967" s="14" t="s">
        <v>84</v>
      </c>
      <c r="AW967" s="14" t="s">
        <v>31</v>
      </c>
      <c r="AX967" s="14" t="s">
        <v>75</v>
      </c>
      <c r="AY967" s="243" t="s">
        <v>203</v>
      </c>
    </row>
    <row r="968" spans="2:51" s="14" customFormat="1" ht="11.25">
      <c r="B968" s="233"/>
      <c r="C968" s="234"/>
      <c r="D968" s="224" t="s">
        <v>211</v>
      </c>
      <c r="E968" s="235" t="s">
        <v>1</v>
      </c>
      <c r="F968" s="236" t="s">
        <v>1019</v>
      </c>
      <c r="G968" s="234"/>
      <c r="H968" s="237">
        <v>4.1500000000000004</v>
      </c>
      <c r="I968" s="238"/>
      <c r="J968" s="234"/>
      <c r="K968" s="234"/>
      <c r="L968" s="239"/>
      <c r="M968" s="240"/>
      <c r="N968" s="241"/>
      <c r="O968" s="241"/>
      <c r="P968" s="241"/>
      <c r="Q968" s="241"/>
      <c r="R968" s="241"/>
      <c r="S968" s="241"/>
      <c r="T968" s="242"/>
      <c r="AT968" s="243" t="s">
        <v>211</v>
      </c>
      <c r="AU968" s="243" t="s">
        <v>84</v>
      </c>
      <c r="AV968" s="14" t="s">
        <v>84</v>
      </c>
      <c r="AW968" s="14" t="s">
        <v>31</v>
      </c>
      <c r="AX968" s="14" t="s">
        <v>75</v>
      </c>
      <c r="AY968" s="243" t="s">
        <v>203</v>
      </c>
    </row>
    <row r="969" spans="2:51" s="14" customFormat="1" ht="11.25">
      <c r="B969" s="233"/>
      <c r="C969" s="234"/>
      <c r="D969" s="224" t="s">
        <v>211</v>
      </c>
      <c r="E969" s="235" t="s">
        <v>1</v>
      </c>
      <c r="F969" s="236" t="s">
        <v>854</v>
      </c>
      <c r="G969" s="234"/>
      <c r="H969" s="237">
        <v>7.9749999999999996</v>
      </c>
      <c r="I969" s="238"/>
      <c r="J969" s="234"/>
      <c r="K969" s="234"/>
      <c r="L969" s="239"/>
      <c r="M969" s="240"/>
      <c r="N969" s="241"/>
      <c r="O969" s="241"/>
      <c r="P969" s="241"/>
      <c r="Q969" s="241"/>
      <c r="R969" s="241"/>
      <c r="S969" s="241"/>
      <c r="T969" s="242"/>
      <c r="AT969" s="243" t="s">
        <v>211</v>
      </c>
      <c r="AU969" s="243" t="s">
        <v>84</v>
      </c>
      <c r="AV969" s="14" t="s">
        <v>84</v>
      </c>
      <c r="AW969" s="14" t="s">
        <v>31</v>
      </c>
      <c r="AX969" s="14" t="s">
        <v>75</v>
      </c>
      <c r="AY969" s="243" t="s">
        <v>203</v>
      </c>
    </row>
    <row r="970" spans="2:51" s="14" customFormat="1" ht="11.25">
      <c r="B970" s="233"/>
      <c r="C970" s="234"/>
      <c r="D970" s="224" t="s">
        <v>211</v>
      </c>
      <c r="E970" s="235" t="s">
        <v>1</v>
      </c>
      <c r="F970" s="236" t="s">
        <v>1020</v>
      </c>
      <c r="G970" s="234"/>
      <c r="H970" s="237">
        <v>3.35</v>
      </c>
      <c r="I970" s="238"/>
      <c r="J970" s="234"/>
      <c r="K970" s="234"/>
      <c r="L970" s="239"/>
      <c r="M970" s="240"/>
      <c r="N970" s="241"/>
      <c r="O970" s="241"/>
      <c r="P970" s="241"/>
      <c r="Q970" s="241"/>
      <c r="R970" s="241"/>
      <c r="S970" s="241"/>
      <c r="T970" s="242"/>
      <c r="AT970" s="243" t="s">
        <v>211</v>
      </c>
      <c r="AU970" s="243" t="s">
        <v>84</v>
      </c>
      <c r="AV970" s="14" t="s">
        <v>84</v>
      </c>
      <c r="AW970" s="14" t="s">
        <v>31</v>
      </c>
      <c r="AX970" s="14" t="s">
        <v>75</v>
      </c>
      <c r="AY970" s="243" t="s">
        <v>203</v>
      </c>
    </row>
    <row r="971" spans="2:51" s="14" customFormat="1" ht="11.25">
      <c r="B971" s="233"/>
      <c r="C971" s="234"/>
      <c r="D971" s="224" t="s">
        <v>211</v>
      </c>
      <c r="E971" s="235" t="s">
        <v>1</v>
      </c>
      <c r="F971" s="236" t="s">
        <v>1021</v>
      </c>
      <c r="G971" s="234"/>
      <c r="H971" s="237">
        <v>9.06</v>
      </c>
      <c r="I971" s="238"/>
      <c r="J971" s="234"/>
      <c r="K971" s="234"/>
      <c r="L971" s="239"/>
      <c r="M971" s="240"/>
      <c r="N971" s="241"/>
      <c r="O971" s="241"/>
      <c r="P971" s="241"/>
      <c r="Q971" s="241"/>
      <c r="R971" s="241"/>
      <c r="S971" s="241"/>
      <c r="T971" s="242"/>
      <c r="AT971" s="243" t="s">
        <v>211</v>
      </c>
      <c r="AU971" s="243" t="s">
        <v>84</v>
      </c>
      <c r="AV971" s="14" t="s">
        <v>84</v>
      </c>
      <c r="AW971" s="14" t="s">
        <v>31</v>
      </c>
      <c r="AX971" s="14" t="s">
        <v>75</v>
      </c>
      <c r="AY971" s="243" t="s">
        <v>203</v>
      </c>
    </row>
    <row r="972" spans="2:51" s="14" customFormat="1" ht="11.25">
      <c r="B972" s="233"/>
      <c r="C972" s="234"/>
      <c r="D972" s="224" t="s">
        <v>211</v>
      </c>
      <c r="E972" s="235" t="s">
        <v>1</v>
      </c>
      <c r="F972" s="236" t="s">
        <v>1022</v>
      </c>
      <c r="G972" s="234"/>
      <c r="H972" s="237">
        <v>7.74</v>
      </c>
      <c r="I972" s="238"/>
      <c r="J972" s="234"/>
      <c r="K972" s="234"/>
      <c r="L972" s="239"/>
      <c r="M972" s="240"/>
      <c r="N972" s="241"/>
      <c r="O972" s="241"/>
      <c r="P972" s="241"/>
      <c r="Q972" s="241"/>
      <c r="R972" s="241"/>
      <c r="S972" s="241"/>
      <c r="T972" s="242"/>
      <c r="AT972" s="243" t="s">
        <v>211</v>
      </c>
      <c r="AU972" s="243" t="s">
        <v>84</v>
      </c>
      <c r="AV972" s="14" t="s">
        <v>84</v>
      </c>
      <c r="AW972" s="14" t="s">
        <v>31</v>
      </c>
      <c r="AX972" s="14" t="s">
        <v>75</v>
      </c>
      <c r="AY972" s="243" t="s">
        <v>203</v>
      </c>
    </row>
    <row r="973" spans="2:51" s="14" customFormat="1" ht="11.25">
      <c r="B973" s="233"/>
      <c r="C973" s="234"/>
      <c r="D973" s="224" t="s">
        <v>211</v>
      </c>
      <c r="E973" s="235" t="s">
        <v>1</v>
      </c>
      <c r="F973" s="236" t="s">
        <v>1023</v>
      </c>
      <c r="G973" s="234"/>
      <c r="H973" s="237">
        <v>3.2</v>
      </c>
      <c r="I973" s="238"/>
      <c r="J973" s="234"/>
      <c r="K973" s="234"/>
      <c r="L973" s="239"/>
      <c r="M973" s="240"/>
      <c r="N973" s="241"/>
      <c r="O973" s="241"/>
      <c r="P973" s="241"/>
      <c r="Q973" s="241"/>
      <c r="R973" s="241"/>
      <c r="S973" s="241"/>
      <c r="T973" s="242"/>
      <c r="AT973" s="243" t="s">
        <v>211</v>
      </c>
      <c r="AU973" s="243" t="s">
        <v>84</v>
      </c>
      <c r="AV973" s="14" t="s">
        <v>84</v>
      </c>
      <c r="AW973" s="14" t="s">
        <v>31</v>
      </c>
      <c r="AX973" s="14" t="s">
        <v>75</v>
      </c>
      <c r="AY973" s="243" t="s">
        <v>203</v>
      </c>
    </row>
    <row r="974" spans="2:51" s="14" customFormat="1" ht="11.25">
      <c r="B974" s="233"/>
      <c r="C974" s="234"/>
      <c r="D974" s="224" t="s">
        <v>211</v>
      </c>
      <c r="E974" s="235" t="s">
        <v>1</v>
      </c>
      <c r="F974" s="236" t="s">
        <v>1024</v>
      </c>
      <c r="G974" s="234"/>
      <c r="H974" s="237">
        <v>3.2</v>
      </c>
      <c r="I974" s="238"/>
      <c r="J974" s="234"/>
      <c r="K974" s="234"/>
      <c r="L974" s="239"/>
      <c r="M974" s="240"/>
      <c r="N974" s="241"/>
      <c r="O974" s="241"/>
      <c r="P974" s="241"/>
      <c r="Q974" s="241"/>
      <c r="R974" s="241"/>
      <c r="S974" s="241"/>
      <c r="T974" s="242"/>
      <c r="AT974" s="243" t="s">
        <v>211</v>
      </c>
      <c r="AU974" s="243" t="s">
        <v>84</v>
      </c>
      <c r="AV974" s="14" t="s">
        <v>84</v>
      </c>
      <c r="AW974" s="14" t="s">
        <v>31</v>
      </c>
      <c r="AX974" s="14" t="s">
        <v>75</v>
      </c>
      <c r="AY974" s="243" t="s">
        <v>203</v>
      </c>
    </row>
    <row r="975" spans="2:51" s="14" customFormat="1" ht="11.25">
      <c r="B975" s="233"/>
      <c r="C975" s="234"/>
      <c r="D975" s="224" t="s">
        <v>211</v>
      </c>
      <c r="E975" s="235" t="s">
        <v>1</v>
      </c>
      <c r="F975" s="236" t="s">
        <v>1025</v>
      </c>
      <c r="G975" s="234"/>
      <c r="H975" s="237">
        <v>3.65</v>
      </c>
      <c r="I975" s="238"/>
      <c r="J975" s="234"/>
      <c r="K975" s="234"/>
      <c r="L975" s="239"/>
      <c r="M975" s="240"/>
      <c r="N975" s="241"/>
      <c r="O975" s="241"/>
      <c r="P975" s="241"/>
      <c r="Q975" s="241"/>
      <c r="R975" s="241"/>
      <c r="S975" s="241"/>
      <c r="T975" s="242"/>
      <c r="AT975" s="243" t="s">
        <v>211</v>
      </c>
      <c r="AU975" s="243" t="s">
        <v>84</v>
      </c>
      <c r="AV975" s="14" t="s">
        <v>84</v>
      </c>
      <c r="AW975" s="14" t="s">
        <v>31</v>
      </c>
      <c r="AX975" s="14" t="s">
        <v>75</v>
      </c>
      <c r="AY975" s="243" t="s">
        <v>203</v>
      </c>
    </row>
    <row r="976" spans="2:51" s="14" customFormat="1" ht="11.25">
      <c r="B976" s="233"/>
      <c r="C976" s="234"/>
      <c r="D976" s="224" t="s">
        <v>211</v>
      </c>
      <c r="E976" s="235" t="s">
        <v>1</v>
      </c>
      <c r="F976" s="236" t="s">
        <v>1026</v>
      </c>
      <c r="G976" s="234"/>
      <c r="H976" s="237">
        <v>4.66</v>
      </c>
      <c r="I976" s="238"/>
      <c r="J976" s="234"/>
      <c r="K976" s="234"/>
      <c r="L976" s="239"/>
      <c r="M976" s="240"/>
      <c r="N976" s="241"/>
      <c r="O976" s="241"/>
      <c r="P976" s="241"/>
      <c r="Q976" s="241"/>
      <c r="R976" s="241"/>
      <c r="S976" s="241"/>
      <c r="T976" s="242"/>
      <c r="AT976" s="243" t="s">
        <v>211</v>
      </c>
      <c r="AU976" s="243" t="s">
        <v>84</v>
      </c>
      <c r="AV976" s="14" t="s">
        <v>84</v>
      </c>
      <c r="AW976" s="14" t="s">
        <v>31</v>
      </c>
      <c r="AX976" s="14" t="s">
        <v>75</v>
      </c>
      <c r="AY976" s="243" t="s">
        <v>203</v>
      </c>
    </row>
    <row r="977" spans="2:51" s="14" customFormat="1" ht="11.25">
      <c r="B977" s="233"/>
      <c r="C977" s="234"/>
      <c r="D977" s="224" t="s">
        <v>211</v>
      </c>
      <c r="E977" s="235" t="s">
        <v>1</v>
      </c>
      <c r="F977" s="236" t="s">
        <v>1027</v>
      </c>
      <c r="G977" s="234"/>
      <c r="H977" s="237">
        <v>6.95</v>
      </c>
      <c r="I977" s="238"/>
      <c r="J977" s="234"/>
      <c r="K977" s="234"/>
      <c r="L977" s="239"/>
      <c r="M977" s="240"/>
      <c r="N977" s="241"/>
      <c r="O977" s="241"/>
      <c r="P977" s="241"/>
      <c r="Q977" s="241"/>
      <c r="R977" s="241"/>
      <c r="S977" s="241"/>
      <c r="T977" s="242"/>
      <c r="AT977" s="243" t="s">
        <v>211</v>
      </c>
      <c r="AU977" s="243" t="s">
        <v>84</v>
      </c>
      <c r="AV977" s="14" t="s">
        <v>84</v>
      </c>
      <c r="AW977" s="14" t="s">
        <v>31</v>
      </c>
      <c r="AX977" s="14" t="s">
        <v>75</v>
      </c>
      <c r="AY977" s="243" t="s">
        <v>203</v>
      </c>
    </row>
    <row r="978" spans="2:51" s="14" customFormat="1" ht="11.25">
      <c r="B978" s="233"/>
      <c r="C978" s="234"/>
      <c r="D978" s="224" t="s">
        <v>211</v>
      </c>
      <c r="E978" s="235" t="s">
        <v>1</v>
      </c>
      <c r="F978" s="236" t="s">
        <v>1028</v>
      </c>
      <c r="G978" s="234"/>
      <c r="H978" s="237">
        <v>13.65</v>
      </c>
      <c r="I978" s="238"/>
      <c r="J978" s="234"/>
      <c r="K978" s="234"/>
      <c r="L978" s="239"/>
      <c r="M978" s="240"/>
      <c r="N978" s="241"/>
      <c r="O978" s="241"/>
      <c r="P978" s="241"/>
      <c r="Q978" s="241"/>
      <c r="R978" s="241"/>
      <c r="S978" s="241"/>
      <c r="T978" s="242"/>
      <c r="AT978" s="243" t="s">
        <v>211</v>
      </c>
      <c r="AU978" s="243" t="s">
        <v>84</v>
      </c>
      <c r="AV978" s="14" t="s">
        <v>84</v>
      </c>
      <c r="AW978" s="14" t="s">
        <v>31</v>
      </c>
      <c r="AX978" s="14" t="s">
        <v>75</v>
      </c>
      <c r="AY978" s="243" t="s">
        <v>203</v>
      </c>
    </row>
    <row r="979" spans="2:51" s="14" customFormat="1" ht="11.25">
      <c r="B979" s="233"/>
      <c r="C979" s="234"/>
      <c r="D979" s="224" t="s">
        <v>211</v>
      </c>
      <c r="E979" s="235" t="s">
        <v>1</v>
      </c>
      <c r="F979" s="236" t="s">
        <v>1029</v>
      </c>
      <c r="G979" s="234"/>
      <c r="H979" s="237">
        <v>1.68</v>
      </c>
      <c r="I979" s="238"/>
      <c r="J979" s="234"/>
      <c r="K979" s="234"/>
      <c r="L979" s="239"/>
      <c r="M979" s="240"/>
      <c r="N979" s="241"/>
      <c r="O979" s="241"/>
      <c r="P979" s="241"/>
      <c r="Q979" s="241"/>
      <c r="R979" s="241"/>
      <c r="S979" s="241"/>
      <c r="T979" s="242"/>
      <c r="AT979" s="243" t="s">
        <v>211</v>
      </c>
      <c r="AU979" s="243" t="s">
        <v>84</v>
      </c>
      <c r="AV979" s="14" t="s">
        <v>84</v>
      </c>
      <c r="AW979" s="14" t="s">
        <v>31</v>
      </c>
      <c r="AX979" s="14" t="s">
        <v>75</v>
      </c>
      <c r="AY979" s="243" t="s">
        <v>203</v>
      </c>
    </row>
    <row r="980" spans="2:51" s="14" customFormat="1" ht="11.25">
      <c r="B980" s="233"/>
      <c r="C980" s="234"/>
      <c r="D980" s="224" t="s">
        <v>211</v>
      </c>
      <c r="E980" s="235" t="s">
        <v>1</v>
      </c>
      <c r="F980" s="236" t="s">
        <v>1030</v>
      </c>
      <c r="G980" s="234"/>
      <c r="H980" s="237">
        <v>1.43</v>
      </c>
      <c r="I980" s="238"/>
      <c r="J980" s="234"/>
      <c r="K980" s="234"/>
      <c r="L980" s="239"/>
      <c r="M980" s="240"/>
      <c r="N980" s="241"/>
      <c r="O980" s="241"/>
      <c r="P980" s="241"/>
      <c r="Q980" s="241"/>
      <c r="R980" s="241"/>
      <c r="S980" s="241"/>
      <c r="T980" s="242"/>
      <c r="AT980" s="243" t="s">
        <v>211</v>
      </c>
      <c r="AU980" s="243" t="s">
        <v>84</v>
      </c>
      <c r="AV980" s="14" t="s">
        <v>84</v>
      </c>
      <c r="AW980" s="14" t="s">
        <v>31</v>
      </c>
      <c r="AX980" s="14" t="s">
        <v>75</v>
      </c>
      <c r="AY980" s="243" t="s">
        <v>203</v>
      </c>
    </row>
    <row r="981" spans="2:51" s="14" customFormat="1" ht="11.25">
      <c r="B981" s="233"/>
      <c r="C981" s="234"/>
      <c r="D981" s="224" t="s">
        <v>211</v>
      </c>
      <c r="E981" s="235" t="s">
        <v>1</v>
      </c>
      <c r="F981" s="236" t="s">
        <v>862</v>
      </c>
      <c r="G981" s="234"/>
      <c r="H981" s="237">
        <v>1.3</v>
      </c>
      <c r="I981" s="238"/>
      <c r="J981" s="234"/>
      <c r="K981" s="234"/>
      <c r="L981" s="239"/>
      <c r="M981" s="240"/>
      <c r="N981" s="241"/>
      <c r="O981" s="241"/>
      <c r="P981" s="241"/>
      <c r="Q981" s="241"/>
      <c r="R981" s="241"/>
      <c r="S981" s="241"/>
      <c r="T981" s="242"/>
      <c r="AT981" s="243" t="s">
        <v>211</v>
      </c>
      <c r="AU981" s="243" t="s">
        <v>84</v>
      </c>
      <c r="AV981" s="14" t="s">
        <v>84</v>
      </c>
      <c r="AW981" s="14" t="s">
        <v>31</v>
      </c>
      <c r="AX981" s="14" t="s">
        <v>75</v>
      </c>
      <c r="AY981" s="243" t="s">
        <v>203</v>
      </c>
    </row>
    <row r="982" spans="2:51" s="14" customFormat="1" ht="11.25">
      <c r="B982" s="233"/>
      <c r="C982" s="234"/>
      <c r="D982" s="224" t="s">
        <v>211</v>
      </c>
      <c r="E982" s="235" t="s">
        <v>1</v>
      </c>
      <c r="F982" s="236" t="s">
        <v>1031</v>
      </c>
      <c r="G982" s="234"/>
      <c r="H982" s="237">
        <v>5.35</v>
      </c>
      <c r="I982" s="238"/>
      <c r="J982" s="234"/>
      <c r="K982" s="234"/>
      <c r="L982" s="239"/>
      <c r="M982" s="240"/>
      <c r="N982" s="241"/>
      <c r="O982" s="241"/>
      <c r="P982" s="241"/>
      <c r="Q982" s="241"/>
      <c r="R982" s="241"/>
      <c r="S982" s="241"/>
      <c r="T982" s="242"/>
      <c r="AT982" s="243" t="s">
        <v>211</v>
      </c>
      <c r="AU982" s="243" t="s">
        <v>84</v>
      </c>
      <c r="AV982" s="14" t="s">
        <v>84</v>
      </c>
      <c r="AW982" s="14" t="s">
        <v>31</v>
      </c>
      <c r="AX982" s="14" t="s">
        <v>75</v>
      </c>
      <c r="AY982" s="243" t="s">
        <v>203</v>
      </c>
    </row>
    <row r="983" spans="2:51" s="14" customFormat="1" ht="11.25">
      <c r="B983" s="233"/>
      <c r="C983" s="234"/>
      <c r="D983" s="224" t="s">
        <v>211</v>
      </c>
      <c r="E983" s="235" t="s">
        <v>1</v>
      </c>
      <c r="F983" s="236" t="s">
        <v>1032</v>
      </c>
      <c r="G983" s="234"/>
      <c r="H983" s="237">
        <v>5.01</v>
      </c>
      <c r="I983" s="238"/>
      <c r="J983" s="234"/>
      <c r="K983" s="234"/>
      <c r="L983" s="239"/>
      <c r="M983" s="240"/>
      <c r="N983" s="241"/>
      <c r="O983" s="241"/>
      <c r="P983" s="241"/>
      <c r="Q983" s="241"/>
      <c r="R983" s="241"/>
      <c r="S983" s="241"/>
      <c r="T983" s="242"/>
      <c r="AT983" s="243" t="s">
        <v>211</v>
      </c>
      <c r="AU983" s="243" t="s">
        <v>84</v>
      </c>
      <c r="AV983" s="14" t="s">
        <v>84</v>
      </c>
      <c r="AW983" s="14" t="s">
        <v>31</v>
      </c>
      <c r="AX983" s="14" t="s">
        <v>75</v>
      </c>
      <c r="AY983" s="243" t="s">
        <v>203</v>
      </c>
    </row>
    <row r="984" spans="2:51" s="14" customFormat="1" ht="11.25">
      <c r="B984" s="233"/>
      <c r="C984" s="234"/>
      <c r="D984" s="224" t="s">
        <v>211</v>
      </c>
      <c r="E984" s="235" t="s">
        <v>1</v>
      </c>
      <c r="F984" s="236" t="s">
        <v>1033</v>
      </c>
      <c r="G984" s="234"/>
      <c r="H984" s="237">
        <v>6.3</v>
      </c>
      <c r="I984" s="238"/>
      <c r="J984" s="234"/>
      <c r="K984" s="234"/>
      <c r="L984" s="239"/>
      <c r="M984" s="240"/>
      <c r="N984" s="241"/>
      <c r="O984" s="241"/>
      <c r="P984" s="241"/>
      <c r="Q984" s="241"/>
      <c r="R984" s="241"/>
      <c r="S984" s="241"/>
      <c r="T984" s="242"/>
      <c r="AT984" s="243" t="s">
        <v>211</v>
      </c>
      <c r="AU984" s="243" t="s">
        <v>84</v>
      </c>
      <c r="AV984" s="14" t="s">
        <v>84</v>
      </c>
      <c r="AW984" s="14" t="s">
        <v>31</v>
      </c>
      <c r="AX984" s="14" t="s">
        <v>75</v>
      </c>
      <c r="AY984" s="243" t="s">
        <v>203</v>
      </c>
    </row>
    <row r="985" spans="2:51" s="14" customFormat="1" ht="11.25">
      <c r="B985" s="233"/>
      <c r="C985" s="234"/>
      <c r="D985" s="224" t="s">
        <v>211</v>
      </c>
      <c r="E985" s="235" t="s">
        <v>1</v>
      </c>
      <c r="F985" s="236" t="s">
        <v>1034</v>
      </c>
      <c r="G985" s="234"/>
      <c r="H985" s="237">
        <v>4.5999999999999996</v>
      </c>
      <c r="I985" s="238"/>
      <c r="J985" s="234"/>
      <c r="K985" s="234"/>
      <c r="L985" s="239"/>
      <c r="M985" s="240"/>
      <c r="N985" s="241"/>
      <c r="O985" s="241"/>
      <c r="P985" s="241"/>
      <c r="Q985" s="241"/>
      <c r="R985" s="241"/>
      <c r="S985" s="241"/>
      <c r="T985" s="242"/>
      <c r="AT985" s="243" t="s">
        <v>211</v>
      </c>
      <c r="AU985" s="243" t="s">
        <v>84</v>
      </c>
      <c r="AV985" s="14" t="s">
        <v>84</v>
      </c>
      <c r="AW985" s="14" t="s">
        <v>31</v>
      </c>
      <c r="AX985" s="14" t="s">
        <v>75</v>
      </c>
      <c r="AY985" s="243" t="s">
        <v>203</v>
      </c>
    </row>
    <row r="986" spans="2:51" s="14" customFormat="1" ht="11.25">
      <c r="B986" s="233"/>
      <c r="C986" s="234"/>
      <c r="D986" s="224" t="s">
        <v>211</v>
      </c>
      <c r="E986" s="235" t="s">
        <v>1</v>
      </c>
      <c r="F986" s="236" t="s">
        <v>1035</v>
      </c>
      <c r="G986" s="234"/>
      <c r="H986" s="237">
        <v>5.35</v>
      </c>
      <c r="I986" s="238"/>
      <c r="J986" s="234"/>
      <c r="K986" s="234"/>
      <c r="L986" s="239"/>
      <c r="M986" s="240"/>
      <c r="N986" s="241"/>
      <c r="O986" s="241"/>
      <c r="P986" s="241"/>
      <c r="Q986" s="241"/>
      <c r="R986" s="241"/>
      <c r="S986" s="241"/>
      <c r="T986" s="242"/>
      <c r="AT986" s="243" t="s">
        <v>211</v>
      </c>
      <c r="AU986" s="243" t="s">
        <v>84</v>
      </c>
      <c r="AV986" s="14" t="s">
        <v>84</v>
      </c>
      <c r="AW986" s="14" t="s">
        <v>31</v>
      </c>
      <c r="AX986" s="14" t="s">
        <v>75</v>
      </c>
      <c r="AY986" s="243" t="s">
        <v>203</v>
      </c>
    </row>
    <row r="987" spans="2:51" s="14" customFormat="1" ht="11.25">
      <c r="B987" s="233"/>
      <c r="C987" s="234"/>
      <c r="D987" s="224" t="s">
        <v>211</v>
      </c>
      <c r="E987" s="235" t="s">
        <v>1</v>
      </c>
      <c r="F987" s="236" t="s">
        <v>1036</v>
      </c>
      <c r="G987" s="234"/>
      <c r="H987" s="237">
        <v>5.35</v>
      </c>
      <c r="I987" s="238"/>
      <c r="J987" s="234"/>
      <c r="K987" s="234"/>
      <c r="L987" s="239"/>
      <c r="M987" s="240"/>
      <c r="N987" s="241"/>
      <c r="O987" s="241"/>
      <c r="P987" s="241"/>
      <c r="Q987" s="241"/>
      <c r="R987" s="241"/>
      <c r="S987" s="241"/>
      <c r="T987" s="242"/>
      <c r="AT987" s="243" t="s">
        <v>211</v>
      </c>
      <c r="AU987" s="243" t="s">
        <v>84</v>
      </c>
      <c r="AV987" s="14" t="s">
        <v>84</v>
      </c>
      <c r="AW987" s="14" t="s">
        <v>31</v>
      </c>
      <c r="AX987" s="14" t="s">
        <v>75</v>
      </c>
      <c r="AY987" s="243" t="s">
        <v>203</v>
      </c>
    </row>
    <row r="988" spans="2:51" s="14" customFormat="1" ht="11.25">
      <c r="B988" s="233"/>
      <c r="C988" s="234"/>
      <c r="D988" s="224" t="s">
        <v>211</v>
      </c>
      <c r="E988" s="235" t="s">
        <v>1</v>
      </c>
      <c r="F988" s="236" t="s">
        <v>1037</v>
      </c>
      <c r="G988" s="234"/>
      <c r="H988" s="237">
        <v>5.86</v>
      </c>
      <c r="I988" s="238"/>
      <c r="J988" s="234"/>
      <c r="K988" s="234"/>
      <c r="L988" s="239"/>
      <c r="M988" s="240"/>
      <c r="N988" s="241"/>
      <c r="O988" s="241"/>
      <c r="P988" s="241"/>
      <c r="Q988" s="241"/>
      <c r="R988" s="241"/>
      <c r="S988" s="241"/>
      <c r="T988" s="242"/>
      <c r="AT988" s="243" t="s">
        <v>211</v>
      </c>
      <c r="AU988" s="243" t="s">
        <v>84</v>
      </c>
      <c r="AV988" s="14" t="s">
        <v>84</v>
      </c>
      <c r="AW988" s="14" t="s">
        <v>31</v>
      </c>
      <c r="AX988" s="14" t="s">
        <v>75</v>
      </c>
      <c r="AY988" s="243" t="s">
        <v>203</v>
      </c>
    </row>
    <row r="989" spans="2:51" s="14" customFormat="1" ht="11.25">
      <c r="B989" s="233"/>
      <c r="C989" s="234"/>
      <c r="D989" s="224" t="s">
        <v>211</v>
      </c>
      <c r="E989" s="235" t="s">
        <v>1</v>
      </c>
      <c r="F989" s="236" t="s">
        <v>1038</v>
      </c>
      <c r="G989" s="234"/>
      <c r="H989" s="237">
        <v>0.9</v>
      </c>
      <c r="I989" s="238"/>
      <c r="J989" s="234"/>
      <c r="K989" s="234"/>
      <c r="L989" s="239"/>
      <c r="M989" s="240"/>
      <c r="N989" s="241"/>
      <c r="O989" s="241"/>
      <c r="P989" s="241"/>
      <c r="Q989" s="241"/>
      <c r="R989" s="241"/>
      <c r="S989" s="241"/>
      <c r="T989" s="242"/>
      <c r="AT989" s="243" t="s">
        <v>211</v>
      </c>
      <c r="AU989" s="243" t="s">
        <v>84</v>
      </c>
      <c r="AV989" s="14" t="s">
        <v>84</v>
      </c>
      <c r="AW989" s="14" t="s">
        <v>31</v>
      </c>
      <c r="AX989" s="14" t="s">
        <v>75</v>
      </c>
      <c r="AY989" s="243" t="s">
        <v>203</v>
      </c>
    </row>
    <row r="990" spans="2:51" s="14" customFormat="1" ht="11.25">
      <c r="B990" s="233"/>
      <c r="C990" s="234"/>
      <c r="D990" s="224" t="s">
        <v>211</v>
      </c>
      <c r="E990" s="235" t="s">
        <v>1</v>
      </c>
      <c r="F990" s="236" t="s">
        <v>1039</v>
      </c>
      <c r="G990" s="234"/>
      <c r="H990" s="237">
        <v>0.25</v>
      </c>
      <c r="I990" s="238"/>
      <c r="J990" s="234"/>
      <c r="K990" s="234"/>
      <c r="L990" s="239"/>
      <c r="M990" s="240"/>
      <c r="N990" s="241"/>
      <c r="O990" s="241"/>
      <c r="P990" s="241"/>
      <c r="Q990" s="241"/>
      <c r="R990" s="241"/>
      <c r="S990" s="241"/>
      <c r="T990" s="242"/>
      <c r="AT990" s="243" t="s">
        <v>211</v>
      </c>
      <c r="AU990" s="243" t="s">
        <v>84</v>
      </c>
      <c r="AV990" s="14" t="s">
        <v>84</v>
      </c>
      <c r="AW990" s="14" t="s">
        <v>31</v>
      </c>
      <c r="AX990" s="14" t="s">
        <v>75</v>
      </c>
      <c r="AY990" s="243" t="s">
        <v>203</v>
      </c>
    </row>
    <row r="991" spans="2:51" s="14" customFormat="1" ht="11.25">
      <c r="B991" s="233"/>
      <c r="C991" s="234"/>
      <c r="D991" s="224" t="s">
        <v>211</v>
      </c>
      <c r="E991" s="235" t="s">
        <v>1</v>
      </c>
      <c r="F991" s="236" t="s">
        <v>1040</v>
      </c>
      <c r="G991" s="234"/>
      <c r="H991" s="237">
        <v>4.25</v>
      </c>
      <c r="I991" s="238"/>
      <c r="J991" s="234"/>
      <c r="K991" s="234"/>
      <c r="L991" s="239"/>
      <c r="M991" s="240"/>
      <c r="N991" s="241"/>
      <c r="O991" s="241"/>
      <c r="P991" s="241"/>
      <c r="Q991" s="241"/>
      <c r="R991" s="241"/>
      <c r="S991" s="241"/>
      <c r="T991" s="242"/>
      <c r="AT991" s="243" t="s">
        <v>211</v>
      </c>
      <c r="AU991" s="243" t="s">
        <v>84</v>
      </c>
      <c r="AV991" s="14" t="s">
        <v>84</v>
      </c>
      <c r="AW991" s="14" t="s">
        <v>31</v>
      </c>
      <c r="AX991" s="14" t="s">
        <v>75</v>
      </c>
      <c r="AY991" s="243" t="s">
        <v>203</v>
      </c>
    </row>
    <row r="992" spans="2:51" s="14" customFormat="1" ht="11.25">
      <c r="B992" s="233"/>
      <c r="C992" s="234"/>
      <c r="D992" s="224" t="s">
        <v>211</v>
      </c>
      <c r="E992" s="235" t="s">
        <v>1</v>
      </c>
      <c r="F992" s="236" t="s">
        <v>1041</v>
      </c>
      <c r="G992" s="234"/>
      <c r="H992" s="237">
        <v>7.76</v>
      </c>
      <c r="I992" s="238"/>
      <c r="J992" s="234"/>
      <c r="K992" s="234"/>
      <c r="L992" s="239"/>
      <c r="M992" s="240"/>
      <c r="N992" s="241"/>
      <c r="O992" s="241"/>
      <c r="P992" s="241"/>
      <c r="Q992" s="241"/>
      <c r="R992" s="241"/>
      <c r="S992" s="241"/>
      <c r="T992" s="242"/>
      <c r="AT992" s="243" t="s">
        <v>211</v>
      </c>
      <c r="AU992" s="243" t="s">
        <v>84</v>
      </c>
      <c r="AV992" s="14" t="s">
        <v>84</v>
      </c>
      <c r="AW992" s="14" t="s">
        <v>31</v>
      </c>
      <c r="AX992" s="14" t="s">
        <v>75</v>
      </c>
      <c r="AY992" s="243" t="s">
        <v>203</v>
      </c>
    </row>
    <row r="993" spans="2:51" s="14" customFormat="1" ht="11.25">
      <c r="B993" s="233"/>
      <c r="C993" s="234"/>
      <c r="D993" s="224" t="s">
        <v>211</v>
      </c>
      <c r="E993" s="235" t="s">
        <v>1</v>
      </c>
      <c r="F993" s="236" t="s">
        <v>1042</v>
      </c>
      <c r="G993" s="234"/>
      <c r="H993" s="237">
        <v>1.61</v>
      </c>
      <c r="I993" s="238"/>
      <c r="J993" s="234"/>
      <c r="K993" s="234"/>
      <c r="L993" s="239"/>
      <c r="M993" s="240"/>
      <c r="N993" s="241"/>
      <c r="O993" s="241"/>
      <c r="P993" s="241"/>
      <c r="Q993" s="241"/>
      <c r="R993" s="241"/>
      <c r="S993" s="241"/>
      <c r="T993" s="242"/>
      <c r="AT993" s="243" t="s">
        <v>211</v>
      </c>
      <c r="AU993" s="243" t="s">
        <v>84</v>
      </c>
      <c r="AV993" s="14" t="s">
        <v>84</v>
      </c>
      <c r="AW993" s="14" t="s">
        <v>31</v>
      </c>
      <c r="AX993" s="14" t="s">
        <v>75</v>
      </c>
      <c r="AY993" s="243" t="s">
        <v>203</v>
      </c>
    </row>
    <row r="994" spans="2:51" s="14" customFormat="1" ht="11.25">
      <c r="B994" s="233"/>
      <c r="C994" s="234"/>
      <c r="D994" s="224" t="s">
        <v>211</v>
      </c>
      <c r="E994" s="235" t="s">
        <v>1</v>
      </c>
      <c r="F994" s="236" t="s">
        <v>1043</v>
      </c>
      <c r="G994" s="234"/>
      <c r="H994" s="237">
        <v>1.23</v>
      </c>
      <c r="I994" s="238"/>
      <c r="J994" s="234"/>
      <c r="K994" s="234"/>
      <c r="L994" s="239"/>
      <c r="M994" s="240"/>
      <c r="N994" s="241"/>
      <c r="O994" s="241"/>
      <c r="P994" s="241"/>
      <c r="Q994" s="241"/>
      <c r="R994" s="241"/>
      <c r="S994" s="241"/>
      <c r="T994" s="242"/>
      <c r="AT994" s="243" t="s">
        <v>211</v>
      </c>
      <c r="AU994" s="243" t="s">
        <v>84</v>
      </c>
      <c r="AV994" s="14" t="s">
        <v>84</v>
      </c>
      <c r="AW994" s="14" t="s">
        <v>31</v>
      </c>
      <c r="AX994" s="14" t="s">
        <v>75</v>
      </c>
      <c r="AY994" s="243" t="s">
        <v>203</v>
      </c>
    </row>
    <row r="995" spans="2:51" s="14" customFormat="1" ht="11.25">
      <c r="B995" s="233"/>
      <c r="C995" s="234"/>
      <c r="D995" s="224" t="s">
        <v>211</v>
      </c>
      <c r="E995" s="235" t="s">
        <v>1</v>
      </c>
      <c r="F995" s="236" t="s">
        <v>1044</v>
      </c>
      <c r="G995" s="234"/>
      <c r="H995" s="237">
        <v>4.34</v>
      </c>
      <c r="I995" s="238"/>
      <c r="J995" s="234"/>
      <c r="K995" s="234"/>
      <c r="L995" s="239"/>
      <c r="M995" s="240"/>
      <c r="N995" s="241"/>
      <c r="O995" s="241"/>
      <c r="P995" s="241"/>
      <c r="Q995" s="241"/>
      <c r="R995" s="241"/>
      <c r="S995" s="241"/>
      <c r="T995" s="242"/>
      <c r="AT995" s="243" t="s">
        <v>211</v>
      </c>
      <c r="AU995" s="243" t="s">
        <v>84</v>
      </c>
      <c r="AV995" s="14" t="s">
        <v>84</v>
      </c>
      <c r="AW995" s="14" t="s">
        <v>31</v>
      </c>
      <c r="AX995" s="14" t="s">
        <v>75</v>
      </c>
      <c r="AY995" s="243" t="s">
        <v>203</v>
      </c>
    </row>
    <row r="996" spans="2:51" s="14" customFormat="1" ht="11.25">
      <c r="B996" s="233"/>
      <c r="C996" s="234"/>
      <c r="D996" s="224" t="s">
        <v>211</v>
      </c>
      <c r="E996" s="235" t="s">
        <v>1</v>
      </c>
      <c r="F996" s="236" t="s">
        <v>1045</v>
      </c>
      <c r="G996" s="234"/>
      <c r="H996" s="237">
        <v>1</v>
      </c>
      <c r="I996" s="238"/>
      <c r="J996" s="234"/>
      <c r="K996" s="234"/>
      <c r="L996" s="239"/>
      <c r="M996" s="240"/>
      <c r="N996" s="241"/>
      <c r="O996" s="241"/>
      <c r="P996" s="241"/>
      <c r="Q996" s="241"/>
      <c r="R996" s="241"/>
      <c r="S996" s="241"/>
      <c r="T996" s="242"/>
      <c r="AT996" s="243" t="s">
        <v>211</v>
      </c>
      <c r="AU996" s="243" t="s">
        <v>84</v>
      </c>
      <c r="AV996" s="14" t="s">
        <v>84</v>
      </c>
      <c r="AW996" s="14" t="s">
        <v>31</v>
      </c>
      <c r="AX996" s="14" t="s">
        <v>75</v>
      </c>
      <c r="AY996" s="243" t="s">
        <v>203</v>
      </c>
    </row>
    <row r="997" spans="2:51" s="14" customFormat="1" ht="11.25">
      <c r="B997" s="233"/>
      <c r="C997" s="234"/>
      <c r="D997" s="224" t="s">
        <v>211</v>
      </c>
      <c r="E997" s="235" t="s">
        <v>1</v>
      </c>
      <c r="F997" s="236" t="s">
        <v>1046</v>
      </c>
      <c r="G997" s="234"/>
      <c r="H997" s="237">
        <v>4.03</v>
      </c>
      <c r="I997" s="238"/>
      <c r="J997" s="234"/>
      <c r="K997" s="234"/>
      <c r="L997" s="239"/>
      <c r="M997" s="240"/>
      <c r="N997" s="241"/>
      <c r="O997" s="241"/>
      <c r="P997" s="241"/>
      <c r="Q997" s="241"/>
      <c r="R997" s="241"/>
      <c r="S997" s="241"/>
      <c r="T997" s="242"/>
      <c r="AT997" s="243" t="s">
        <v>211</v>
      </c>
      <c r="AU997" s="243" t="s">
        <v>84</v>
      </c>
      <c r="AV997" s="14" t="s">
        <v>84</v>
      </c>
      <c r="AW997" s="14" t="s">
        <v>31</v>
      </c>
      <c r="AX997" s="14" t="s">
        <v>75</v>
      </c>
      <c r="AY997" s="243" t="s">
        <v>203</v>
      </c>
    </row>
    <row r="998" spans="2:51" s="14" customFormat="1" ht="11.25">
      <c r="B998" s="233"/>
      <c r="C998" s="234"/>
      <c r="D998" s="224" t="s">
        <v>211</v>
      </c>
      <c r="E998" s="235" t="s">
        <v>1</v>
      </c>
      <c r="F998" s="236" t="s">
        <v>1047</v>
      </c>
      <c r="G998" s="234"/>
      <c r="H998" s="237">
        <v>2.88</v>
      </c>
      <c r="I998" s="238"/>
      <c r="J998" s="234"/>
      <c r="K998" s="234"/>
      <c r="L998" s="239"/>
      <c r="M998" s="240"/>
      <c r="N998" s="241"/>
      <c r="O998" s="241"/>
      <c r="P998" s="241"/>
      <c r="Q998" s="241"/>
      <c r="R998" s="241"/>
      <c r="S998" s="241"/>
      <c r="T998" s="242"/>
      <c r="AT998" s="243" t="s">
        <v>211</v>
      </c>
      <c r="AU998" s="243" t="s">
        <v>84</v>
      </c>
      <c r="AV998" s="14" t="s">
        <v>84</v>
      </c>
      <c r="AW998" s="14" t="s">
        <v>31</v>
      </c>
      <c r="AX998" s="14" t="s">
        <v>75</v>
      </c>
      <c r="AY998" s="243" t="s">
        <v>203</v>
      </c>
    </row>
    <row r="999" spans="2:51" s="14" customFormat="1" ht="11.25">
      <c r="B999" s="233"/>
      <c r="C999" s="234"/>
      <c r="D999" s="224" t="s">
        <v>211</v>
      </c>
      <c r="E999" s="235" t="s">
        <v>1</v>
      </c>
      <c r="F999" s="236" t="s">
        <v>1048</v>
      </c>
      <c r="G999" s="234"/>
      <c r="H999" s="237">
        <v>2.1</v>
      </c>
      <c r="I999" s="238"/>
      <c r="J999" s="234"/>
      <c r="K999" s="234"/>
      <c r="L999" s="239"/>
      <c r="M999" s="240"/>
      <c r="N999" s="241"/>
      <c r="O999" s="241"/>
      <c r="P999" s="241"/>
      <c r="Q999" s="241"/>
      <c r="R999" s="241"/>
      <c r="S999" s="241"/>
      <c r="T999" s="242"/>
      <c r="AT999" s="243" t="s">
        <v>211</v>
      </c>
      <c r="AU999" s="243" t="s">
        <v>84</v>
      </c>
      <c r="AV999" s="14" t="s">
        <v>84</v>
      </c>
      <c r="AW999" s="14" t="s">
        <v>31</v>
      </c>
      <c r="AX999" s="14" t="s">
        <v>75</v>
      </c>
      <c r="AY999" s="243" t="s">
        <v>203</v>
      </c>
    </row>
    <row r="1000" spans="2:51" s="14" customFormat="1" ht="11.25">
      <c r="B1000" s="233"/>
      <c r="C1000" s="234"/>
      <c r="D1000" s="224" t="s">
        <v>211</v>
      </c>
      <c r="E1000" s="235" t="s">
        <v>1</v>
      </c>
      <c r="F1000" s="236" t="s">
        <v>1049</v>
      </c>
      <c r="G1000" s="234"/>
      <c r="H1000" s="237">
        <v>0.95</v>
      </c>
      <c r="I1000" s="238"/>
      <c r="J1000" s="234"/>
      <c r="K1000" s="234"/>
      <c r="L1000" s="239"/>
      <c r="M1000" s="240"/>
      <c r="N1000" s="241"/>
      <c r="O1000" s="241"/>
      <c r="P1000" s="241"/>
      <c r="Q1000" s="241"/>
      <c r="R1000" s="241"/>
      <c r="S1000" s="241"/>
      <c r="T1000" s="242"/>
      <c r="AT1000" s="243" t="s">
        <v>211</v>
      </c>
      <c r="AU1000" s="243" t="s">
        <v>84</v>
      </c>
      <c r="AV1000" s="14" t="s">
        <v>84</v>
      </c>
      <c r="AW1000" s="14" t="s">
        <v>31</v>
      </c>
      <c r="AX1000" s="14" t="s">
        <v>75</v>
      </c>
      <c r="AY1000" s="243" t="s">
        <v>203</v>
      </c>
    </row>
    <row r="1001" spans="2:51" s="14" customFormat="1" ht="11.25">
      <c r="B1001" s="233"/>
      <c r="C1001" s="234"/>
      <c r="D1001" s="224" t="s">
        <v>211</v>
      </c>
      <c r="E1001" s="235" t="s">
        <v>1</v>
      </c>
      <c r="F1001" s="236" t="s">
        <v>1050</v>
      </c>
      <c r="G1001" s="234"/>
      <c r="H1001" s="237">
        <v>3.3</v>
      </c>
      <c r="I1001" s="238"/>
      <c r="J1001" s="234"/>
      <c r="K1001" s="234"/>
      <c r="L1001" s="239"/>
      <c r="M1001" s="240"/>
      <c r="N1001" s="241"/>
      <c r="O1001" s="241"/>
      <c r="P1001" s="241"/>
      <c r="Q1001" s="241"/>
      <c r="R1001" s="241"/>
      <c r="S1001" s="241"/>
      <c r="T1001" s="242"/>
      <c r="AT1001" s="243" t="s">
        <v>211</v>
      </c>
      <c r="AU1001" s="243" t="s">
        <v>84</v>
      </c>
      <c r="AV1001" s="14" t="s">
        <v>84</v>
      </c>
      <c r="AW1001" s="14" t="s">
        <v>31</v>
      </c>
      <c r="AX1001" s="14" t="s">
        <v>75</v>
      </c>
      <c r="AY1001" s="243" t="s">
        <v>203</v>
      </c>
    </row>
    <row r="1002" spans="2:51" s="14" customFormat="1" ht="11.25">
      <c r="B1002" s="233"/>
      <c r="C1002" s="234"/>
      <c r="D1002" s="224" t="s">
        <v>211</v>
      </c>
      <c r="E1002" s="235" t="s">
        <v>1</v>
      </c>
      <c r="F1002" s="236" t="s">
        <v>1051</v>
      </c>
      <c r="G1002" s="234"/>
      <c r="H1002" s="237">
        <v>0.57999999999999996</v>
      </c>
      <c r="I1002" s="238"/>
      <c r="J1002" s="234"/>
      <c r="K1002" s="234"/>
      <c r="L1002" s="239"/>
      <c r="M1002" s="240"/>
      <c r="N1002" s="241"/>
      <c r="O1002" s="241"/>
      <c r="P1002" s="241"/>
      <c r="Q1002" s="241"/>
      <c r="R1002" s="241"/>
      <c r="S1002" s="241"/>
      <c r="T1002" s="242"/>
      <c r="AT1002" s="243" t="s">
        <v>211</v>
      </c>
      <c r="AU1002" s="243" t="s">
        <v>84</v>
      </c>
      <c r="AV1002" s="14" t="s">
        <v>84</v>
      </c>
      <c r="AW1002" s="14" t="s">
        <v>31</v>
      </c>
      <c r="AX1002" s="14" t="s">
        <v>75</v>
      </c>
      <c r="AY1002" s="243" t="s">
        <v>203</v>
      </c>
    </row>
    <row r="1003" spans="2:51" s="14" customFormat="1" ht="11.25">
      <c r="B1003" s="233"/>
      <c r="C1003" s="234"/>
      <c r="D1003" s="224" t="s">
        <v>211</v>
      </c>
      <c r="E1003" s="235" t="s">
        <v>1</v>
      </c>
      <c r="F1003" s="236" t="s">
        <v>1052</v>
      </c>
      <c r="G1003" s="234"/>
      <c r="H1003" s="237">
        <v>7</v>
      </c>
      <c r="I1003" s="238"/>
      <c r="J1003" s="234"/>
      <c r="K1003" s="234"/>
      <c r="L1003" s="239"/>
      <c r="M1003" s="240"/>
      <c r="N1003" s="241"/>
      <c r="O1003" s="241"/>
      <c r="P1003" s="241"/>
      <c r="Q1003" s="241"/>
      <c r="R1003" s="241"/>
      <c r="S1003" s="241"/>
      <c r="T1003" s="242"/>
      <c r="AT1003" s="243" t="s">
        <v>211</v>
      </c>
      <c r="AU1003" s="243" t="s">
        <v>84</v>
      </c>
      <c r="AV1003" s="14" t="s">
        <v>84</v>
      </c>
      <c r="AW1003" s="14" t="s">
        <v>31</v>
      </c>
      <c r="AX1003" s="14" t="s">
        <v>75</v>
      </c>
      <c r="AY1003" s="243" t="s">
        <v>203</v>
      </c>
    </row>
    <row r="1004" spans="2:51" s="14" customFormat="1" ht="11.25">
      <c r="B1004" s="233"/>
      <c r="C1004" s="234"/>
      <c r="D1004" s="224" t="s">
        <v>211</v>
      </c>
      <c r="E1004" s="235" t="s">
        <v>1</v>
      </c>
      <c r="F1004" s="236" t="s">
        <v>1053</v>
      </c>
      <c r="G1004" s="234"/>
      <c r="H1004" s="237">
        <v>12.324999999999999</v>
      </c>
      <c r="I1004" s="238"/>
      <c r="J1004" s="234"/>
      <c r="K1004" s="234"/>
      <c r="L1004" s="239"/>
      <c r="M1004" s="240"/>
      <c r="N1004" s="241"/>
      <c r="O1004" s="241"/>
      <c r="P1004" s="241"/>
      <c r="Q1004" s="241"/>
      <c r="R1004" s="241"/>
      <c r="S1004" s="241"/>
      <c r="T1004" s="242"/>
      <c r="AT1004" s="243" t="s">
        <v>211</v>
      </c>
      <c r="AU1004" s="243" t="s">
        <v>84</v>
      </c>
      <c r="AV1004" s="14" t="s">
        <v>84</v>
      </c>
      <c r="AW1004" s="14" t="s">
        <v>31</v>
      </c>
      <c r="AX1004" s="14" t="s">
        <v>75</v>
      </c>
      <c r="AY1004" s="243" t="s">
        <v>203</v>
      </c>
    </row>
    <row r="1005" spans="2:51" s="14" customFormat="1" ht="11.25">
      <c r="B1005" s="233"/>
      <c r="C1005" s="234"/>
      <c r="D1005" s="224" t="s">
        <v>211</v>
      </c>
      <c r="E1005" s="235" t="s">
        <v>1</v>
      </c>
      <c r="F1005" s="236" t="s">
        <v>1054</v>
      </c>
      <c r="G1005" s="234"/>
      <c r="H1005" s="237">
        <v>0.3</v>
      </c>
      <c r="I1005" s="238"/>
      <c r="J1005" s="234"/>
      <c r="K1005" s="234"/>
      <c r="L1005" s="239"/>
      <c r="M1005" s="240"/>
      <c r="N1005" s="241"/>
      <c r="O1005" s="241"/>
      <c r="P1005" s="241"/>
      <c r="Q1005" s="241"/>
      <c r="R1005" s="241"/>
      <c r="S1005" s="241"/>
      <c r="T1005" s="242"/>
      <c r="AT1005" s="243" t="s">
        <v>211</v>
      </c>
      <c r="AU1005" s="243" t="s">
        <v>84</v>
      </c>
      <c r="AV1005" s="14" t="s">
        <v>84</v>
      </c>
      <c r="AW1005" s="14" t="s">
        <v>31</v>
      </c>
      <c r="AX1005" s="14" t="s">
        <v>75</v>
      </c>
      <c r="AY1005" s="243" t="s">
        <v>203</v>
      </c>
    </row>
    <row r="1006" spans="2:51" s="14" customFormat="1" ht="11.25">
      <c r="B1006" s="233"/>
      <c r="C1006" s="234"/>
      <c r="D1006" s="224" t="s">
        <v>211</v>
      </c>
      <c r="E1006" s="235" t="s">
        <v>1</v>
      </c>
      <c r="F1006" s="236" t="s">
        <v>1055</v>
      </c>
      <c r="G1006" s="234"/>
      <c r="H1006" s="237">
        <v>0.45</v>
      </c>
      <c r="I1006" s="238"/>
      <c r="J1006" s="234"/>
      <c r="K1006" s="234"/>
      <c r="L1006" s="239"/>
      <c r="M1006" s="240"/>
      <c r="N1006" s="241"/>
      <c r="O1006" s="241"/>
      <c r="P1006" s="241"/>
      <c r="Q1006" s="241"/>
      <c r="R1006" s="241"/>
      <c r="S1006" s="241"/>
      <c r="T1006" s="242"/>
      <c r="AT1006" s="243" t="s">
        <v>211</v>
      </c>
      <c r="AU1006" s="243" t="s">
        <v>84</v>
      </c>
      <c r="AV1006" s="14" t="s">
        <v>84</v>
      </c>
      <c r="AW1006" s="14" t="s">
        <v>31</v>
      </c>
      <c r="AX1006" s="14" t="s">
        <v>75</v>
      </c>
      <c r="AY1006" s="243" t="s">
        <v>203</v>
      </c>
    </row>
    <row r="1007" spans="2:51" s="14" customFormat="1" ht="11.25">
      <c r="B1007" s="233"/>
      <c r="C1007" s="234"/>
      <c r="D1007" s="224" t="s">
        <v>211</v>
      </c>
      <c r="E1007" s="235" t="s">
        <v>1</v>
      </c>
      <c r="F1007" s="236" t="s">
        <v>1056</v>
      </c>
      <c r="G1007" s="234"/>
      <c r="H1007" s="237">
        <v>10.19</v>
      </c>
      <c r="I1007" s="238"/>
      <c r="J1007" s="234"/>
      <c r="K1007" s="234"/>
      <c r="L1007" s="239"/>
      <c r="M1007" s="240"/>
      <c r="N1007" s="241"/>
      <c r="O1007" s="241"/>
      <c r="P1007" s="241"/>
      <c r="Q1007" s="241"/>
      <c r="R1007" s="241"/>
      <c r="S1007" s="241"/>
      <c r="T1007" s="242"/>
      <c r="AT1007" s="243" t="s">
        <v>211</v>
      </c>
      <c r="AU1007" s="243" t="s">
        <v>84</v>
      </c>
      <c r="AV1007" s="14" t="s">
        <v>84</v>
      </c>
      <c r="AW1007" s="14" t="s">
        <v>31</v>
      </c>
      <c r="AX1007" s="14" t="s">
        <v>75</v>
      </c>
      <c r="AY1007" s="243" t="s">
        <v>203</v>
      </c>
    </row>
    <row r="1008" spans="2:51" s="14" customFormat="1" ht="11.25">
      <c r="B1008" s="233"/>
      <c r="C1008" s="234"/>
      <c r="D1008" s="224" t="s">
        <v>211</v>
      </c>
      <c r="E1008" s="235" t="s">
        <v>1</v>
      </c>
      <c r="F1008" s="236" t="s">
        <v>1057</v>
      </c>
      <c r="G1008" s="234"/>
      <c r="H1008" s="237">
        <v>3.25</v>
      </c>
      <c r="I1008" s="238"/>
      <c r="J1008" s="234"/>
      <c r="K1008" s="234"/>
      <c r="L1008" s="239"/>
      <c r="M1008" s="240"/>
      <c r="N1008" s="241"/>
      <c r="O1008" s="241"/>
      <c r="P1008" s="241"/>
      <c r="Q1008" s="241"/>
      <c r="R1008" s="241"/>
      <c r="S1008" s="241"/>
      <c r="T1008" s="242"/>
      <c r="AT1008" s="243" t="s">
        <v>211</v>
      </c>
      <c r="AU1008" s="243" t="s">
        <v>84</v>
      </c>
      <c r="AV1008" s="14" t="s">
        <v>84</v>
      </c>
      <c r="AW1008" s="14" t="s">
        <v>31</v>
      </c>
      <c r="AX1008" s="14" t="s">
        <v>75</v>
      </c>
      <c r="AY1008" s="243" t="s">
        <v>203</v>
      </c>
    </row>
    <row r="1009" spans="2:51" s="14" customFormat="1" ht="11.25">
      <c r="B1009" s="233"/>
      <c r="C1009" s="234"/>
      <c r="D1009" s="224" t="s">
        <v>211</v>
      </c>
      <c r="E1009" s="235" t="s">
        <v>1</v>
      </c>
      <c r="F1009" s="236" t="s">
        <v>1058</v>
      </c>
      <c r="G1009" s="234"/>
      <c r="H1009" s="237">
        <v>5.03</v>
      </c>
      <c r="I1009" s="238"/>
      <c r="J1009" s="234"/>
      <c r="K1009" s="234"/>
      <c r="L1009" s="239"/>
      <c r="M1009" s="240"/>
      <c r="N1009" s="241"/>
      <c r="O1009" s="241"/>
      <c r="P1009" s="241"/>
      <c r="Q1009" s="241"/>
      <c r="R1009" s="241"/>
      <c r="S1009" s="241"/>
      <c r="T1009" s="242"/>
      <c r="AT1009" s="243" t="s">
        <v>211</v>
      </c>
      <c r="AU1009" s="243" t="s">
        <v>84</v>
      </c>
      <c r="AV1009" s="14" t="s">
        <v>84</v>
      </c>
      <c r="AW1009" s="14" t="s">
        <v>31</v>
      </c>
      <c r="AX1009" s="14" t="s">
        <v>75</v>
      </c>
      <c r="AY1009" s="243" t="s">
        <v>203</v>
      </c>
    </row>
    <row r="1010" spans="2:51" s="14" customFormat="1" ht="11.25">
      <c r="B1010" s="233"/>
      <c r="C1010" s="234"/>
      <c r="D1010" s="224" t="s">
        <v>211</v>
      </c>
      <c r="E1010" s="235" t="s">
        <v>1</v>
      </c>
      <c r="F1010" s="236" t="s">
        <v>1059</v>
      </c>
      <c r="G1010" s="234"/>
      <c r="H1010" s="237">
        <v>4.3</v>
      </c>
      <c r="I1010" s="238"/>
      <c r="J1010" s="234"/>
      <c r="K1010" s="234"/>
      <c r="L1010" s="239"/>
      <c r="M1010" s="240"/>
      <c r="N1010" s="241"/>
      <c r="O1010" s="241"/>
      <c r="P1010" s="241"/>
      <c r="Q1010" s="241"/>
      <c r="R1010" s="241"/>
      <c r="S1010" s="241"/>
      <c r="T1010" s="242"/>
      <c r="AT1010" s="243" t="s">
        <v>211</v>
      </c>
      <c r="AU1010" s="243" t="s">
        <v>84</v>
      </c>
      <c r="AV1010" s="14" t="s">
        <v>84</v>
      </c>
      <c r="AW1010" s="14" t="s">
        <v>31</v>
      </c>
      <c r="AX1010" s="14" t="s">
        <v>75</v>
      </c>
      <c r="AY1010" s="243" t="s">
        <v>203</v>
      </c>
    </row>
    <row r="1011" spans="2:51" s="14" customFormat="1" ht="11.25">
      <c r="B1011" s="233"/>
      <c r="C1011" s="234"/>
      <c r="D1011" s="224" t="s">
        <v>211</v>
      </c>
      <c r="E1011" s="235" t="s">
        <v>1</v>
      </c>
      <c r="F1011" s="236" t="s">
        <v>1060</v>
      </c>
      <c r="G1011" s="234"/>
      <c r="H1011" s="237">
        <v>3.2</v>
      </c>
      <c r="I1011" s="238"/>
      <c r="J1011" s="234"/>
      <c r="K1011" s="234"/>
      <c r="L1011" s="239"/>
      <c r="M1011" s="240"/>
      <c r="N1011" s="241"/>
      <c r="O1011" s="241"/>
      <c r="P1011" s="241"/>
      <c r="Q1011" s="241"/>
      <c r="R1011" s="241"/>
      <c r="S1011" s="241"/>
      <c r="T1011" s="242"/>
      <c r="AT1011" s="243" t="s">
        <v>211</v>
      </c>
      <c r="AU1011" s="243" t="s">
        <v>84</v>
      </c>
      <c r="AV1011" s="14" t="s">
        <v>84</v>
      </c>
      <c r="AW1011" s="14" t="s">
        <v>31</v>
      </c>
      <c r="AX1011" s="14" t="s">
        <v>75</v>
      </c>
      <c r="AY1011" s="243" t="s">
        <v>203</v>
      </c>
    </row>
    <row r="1012" spans="2:51" s="14" customFormat="1" ht="11.25">
      <c r="B1012" s="233"/>
      <c r="C1012" s="234"/>
      <c r="D1012" s="224" t="s">
        <v>211</v>
      </c>
      <c r="E1012" s="235" t="s">
        <v>1</v>
      </c>
      <c r="F1012" s="236" t="s">
        <v>1061</v>
      </c>
      <c r="G1012" s="234"/>
      <c r="H1012" s="237">
        <v>3.2</v>
      </c>
      <c r="I1012" s="238"/>
      <c r="J1012" s="234"/>
      <c r="K1012" s="234"/>
      <c r="L1012" s="239"/>
      <c r="M1012" s="240"/>
      <c r="N1012" s="241"/>
      <c r="O1012" s="241"/>
      <c r="P1012" s="241"/>
      <c r="Q1012" s="241"/>
      <c r="R1012" s="241"/>
      <c r="S1012" s="241"/>
      <c r="T1012" s="242"/>
      <c r="AT1012" s="243" t="s">
        <v>211</v>
      </c>
      <c r="AU1012" s="243" t="s">
        <v>84</v>
      </c>
      <c r="AV1012" s="14" t="s">
        <v>84</v>
      </c>
      <c r="AW1012" s="14" t="s">
        <v>31</v>
      </c>
      <c r="AX1012" s="14" t="s">
        <v>75</v>
      </c>
      <c r="AY1012" s="243" t="s">
        <v>203</v>
      </c>
    </row>
    <row r="1013" spans="2:51" s="14" customFormat="1" ht="11.25">
      <c r="B1013" s="233"/>
      <c r="C1013" s="234"/>
      <c r="D1013" s="224" t="s">
        <v>211</v>
      </c>
      <c r="E1013" s="235" t="s">
        <v>1</v>
      </c>
      <c r="F1013" s="236" t="s">
        <v>1062</v>
      </c>
      <c r="G1013" s="234"/>
      <c r="H1013" s="237">
        <v>3.53</v>
      </c>
      <c r="I1013" s="238"/>
      <c r="J1013" s="234"/>
      <c r="K1013" s="234"/>
      <c r="L1013" s="239"/>
      <c r="M1013" s="240"/>
      <c r="N1013" s="241"/>
      <c r="O1013" s="241"/>
      <c r="P1013" s="241"/>
      <c r="Q1013" s="241"/>
      <c r="R1013" s="241"/>
      <c r="S1013" s="241"/>
      <c r="T1013" s="242"/>
      <c r="AT1013" s="243" t="s">
        <v>211</v>
      </c>
      <c r="AU1013" s="243" t="s">
        <v>84</v>
      </c>
      <c r="AV1013" s="14" t="s">
        <v>84</v>
      </c>
      <c r="AW1013" s="14" t="s">
        <v>31</v>
      </c>
      <c r="AX1013" s="14" t="s">
        <v>75</v>
      </c>
      <c r="AY1013" s="243" t="s">
        <v>203</v>
      </c>
    </row>
    <row r="1014" spans="2:51" s="14" customFormat="1" ht="11.25">
      <c r="B1014" s="233"/>
      <c r="C1014" s="234"/>
      <c r="D1014" s="224" t="s">
        <v>211</v>
      </c>
      <c r="E1014" s="235" t="s">
        <v>1</v>
      </c>
      <c r="F1014" s="236" t="s">
        <v>1063</v>
      </c>
      <c r="G1014" s="234"/>
      <c r="H1014" s="237">
        <v>5.3</v>
      </c>
      <c r="I1014" s="238"/>
      <c r="J1014" s="234"/>
      <c r="K1014" s="234"/>
      <c r="L1014" s="239"/>
      <c r="M1014" s="240"/>
      <c r="N1014" s="241"/>
      <c r="O1014" s="241"/>
      <c r="P1014" s="241"/>
      <c r="Q1014" s="241"/>
      <c r="R1014" s="241"/>
      <c r="S1014" s="241"/>
      <c r="T1014" s="242"/>
      <c r="AT1014" s="243" t="s">
        <v>211</v>
      </c>
      <c r="AU1014" s="243" t="s">
        <v>84</v>
      </c>
      <c r="AV1014" s="14" t="s">
        <v>84</v>
      </c>
      <c r="AW1014" s="14" t="s">
        <v>31</v>
      </c>
      <c r="AX1014" s="14" t="s">
        <v>75</v>
      </c>
      <c r="AY1014" s="243" t="s">
        <v>203</v>
      </c>
    </row>
    <row r="1015" spans="2:51" s="14" customFormat="1" ht="11.25">
      <c r="B1015" s="233"/>
      <c r="C1015" s="234"/>
      <c r="D1015" s="224" t="s">
        <v>211</v>
      </c>
      <c r="E1015" s="235" t="s">
        <v>1</v>
      </c>
      <c r="F1015" s="236" t="s">
        <v>1064</v>
      </c>
      <c r="G1015" s="234"/>
      <c r="H1015" s="237">
        <v>3.2</v>
      </c>
      <c r="I1015" s="238"/>
      <c r="J1015" s="234"/>
      <c r="K1015" s="234"/>
      <c r="L1015" s="239"/>
      <c r="M1015" s="240"/>
      <c r="N1015" s="241"/>
      <c r="O1015" s="241"/>
      <c r="P1015" s="241"/>
      <c r="Q1015" s="241"/>
      <c r="R1015" s="241"/>
      <c r="S1015" s="241"/>
      <c r="T1015" s="242"/>
      <c r="AT1015" s="243" t="s">
        <v>211</v>
      </c>
      <c r="AU1015" s="243" t="s">
        <v>84</v>
      </c>
      <c r="AV1015" s="14" t="s">
        <v>84</v>
      </c>
      <c r="AW1015" s="14" t="s">
        <v>31</v>
      </c>
      <c r="AX1015" s="14" t="s">
        <v>75</v>
      </c>
      <c r="AY1015" s="243" t="s">
        <v>203</v>
      </c>
    </row>
    <row r="1016" spans="2:51" s="14" customFormat="1" ht="11.25">
      <c r="B1016" s="233"/>
      <c r="C1016" s="234"/>
      <c r="D1016" s="224" t="s">
        <v>211</v>
      </c>
      <c r="E1016" s="235" t="s">
        <v>1</v>
      </c>
      <c r="F1016" s="236" t="s">
        <v>1065</v>
      </c>
      <c r="G1016" s="234"/>
      <c r="H1016" s="237">
        <v>4.05</v>
      </c>
      <c r="I1016" s="238"/>
      <c r="J1016" s="234"/>
      <c r="K1016" s="234"/>
      <c r="L1016" s="239"/>
      <c r="M1016" s="240"/>
      <c r="N1016" s="241"/>
      <c r="O1016" s="241"/>
      <c r="P1016" s="241"/>
      <c r="Q1016" s="241"/>
      <c r="R1016" s="241"/>
      <c r="S1016" s="241"/>
      <c r="T1016" s="242"/>
      <c r="AT1016" s="243" t="s">
        <v>211</v>
      </c>
      <c r="AU1016" s="243" t="s">
        <v>84</v>
      </c>
      <c r="AV1016" s="14" t="s">
        <v>84</v>
      </c>
      <c r="AW1016" s="14" t="s">
        <v>31</v>
      </c>
      <c r="AX1016" s="14" t="s">
        <v>75</v>
      </c>
      <c r="AY1016" s="243" t="s">
        <v>203</v>
      </c>
    </row>
    <row r="1017" spans="2:51" s="14" customFormat="1" ht="11.25">
      <c r="B1017" s="233"/>
      <c r="C1017" s="234"/>
      <c r="D1017" s="224" t="s">
        <v>211</v>
      </c>
      <c r="E1017" s="235" t="s">
        <v>1</v>
      </c>
      <c r="F1017" s="236" t="s">
        <v>1066</v>
      </c>
      <c r="G1017" s="234"/>
      <c r="H1017" s="237">
        <v>3.2</v>
      </c>
      <c r="I1017" s="238"/>
      <c r="J1017" s="234"/>
      <c r="K1017" s="234"/>
      <c r="L1017" s="239"/>
      <c r="M1017" s="240"/>
      <c r="N1017" s="241"/>
      <c r="O1017" s="241"/>
      <c r="P1017" s="241"/>
      <c r="Q1017" s="241"/>
      <c r="R1017" s="241"/>
      <c r="S1017" s="241"/>
      <c r="T1017" s="242"/>
      <c r="AT1017" s="243" t="s">
        <v>211</v>
      </c>
      <c r="AU1017" s="243" t="s">
        <v>84</v>
      </c>
      <c r="AV1017" s="14" t="s">
        <v>84</v>
      </c>
      <c r="AW1017" s="14" t="s">
        <v>31</v>
      </c>
      <c r="AX1017" s="14" t="s">
        <v>75</v>
      </c>
      <c r="AY1017" s="243" t="s">
        <v>203</v>
      </c>
    </row>
    <row r="1018" spans="2:51" s="14" customFormat="1" ht="11.25">
      <c r="B1018" s="233"/>
      <c r="C1018" s="234"/>
      <c r="D1018" s="224" t="s">
        <v>211</v>
      </c>
      <c r="E1018" s="235" t="s">
        <v>1</v>
      </c>
      <c r="F1018" s="236" t="s">
        <v>1067</v>
      </c>
      <c r="G1018" s="234"/>
      <c r="H1018" s="237">
        <v>5.3</v>
      </c>
      <c r="I1018" s="238"/>
      <c r="J1018" s="234"/>
      <c r="K1018" s="234"/>
      <c r="L1018" s="239"/>
      <c r="M1018" s="240"/>
      <c r="N1018" s="241"/>
      <c r="O1018" s="241"/>
      <c r="P1018" s="241"/>
      <c r="Q1018" s="241"/>
      <c r="R1018" s="241"/>
      <c r="S1018" s="241"/>
      <c r="T1018" s="242"/>
      <c r="AT1018" s="243" t="s">
        <v>211</v>
      </c>
      <c r="AU1018" s="243" t="s">
        <v>84</v>
      </c>
      <c r="AV1018" s="14" t="s">
        <v>84</v>
      </c>
      <c r="AW1018" s="14" t="s">
        <v>31</v>
      </c>
      <c r="AX1018" s="14" t="s">
        <v>75</v>
      </c>
      <c r="AY1018" s="243" t="s">
        <v>203</v>
      </c>
    </row>
    <row r="1019" spans="2:51" s="14" customFormat="1" ht="11.25">
      <c r="B1019" s="233"/>
      <c r="C1019" s="234"/>
      <c r="D1019" s="224" t="s">
        <v>211</v>
      </c>
      <c r="E1019" s="235" t="s">
        <v>1</v>
      </c>
      <c r="F1019" s="236" t="s">
        <v>1068</v>
      </c>
      <c r="G1019" s="234"/>
      <c r="H1019" s="237">
        <v>3.2</v>
      </c>
      <c r="I1019" s="238"/>
      <c r="J1019" s="234"/>
      <c r="K1019" s="234"/>
      <c r="L1019" s="239"/>
      <c r="M1019" s="240"/>
      <c r="N1019" s="241"/>
      <c r="O1019" s="241"/>
      <c r="P1019" s="241"/>
      <c r="Q1019" s="241"/>
      <c r="R1019" s="241"/>
      <c r="S1019" s="241"/>
      <c r="T1019" s="242"/>
      <c r="AT1019" s="243" t="s">
        <v>211</v>
      </c>
      <c r="AU1019" s="243" t="s">
        <v>84</v>
      </c>
      <c r="AV1019" s="14" t="s">
        <v>84</v>
      </c>
      <c r="AW1019" s="14" t="s">
        <v>31</v>
      </c>
      <c r="AX1019" s="14" t="s">
        <v>75</v>
      </c>
      <c r="AY1019" s="243" t="s">
        <v>203</v>
      </c>
    </row>
    <row r="1020" spans="2:51" s="14" customFormat="1" ht="11.25">
      <c r="B1020" s="233"/>
      <c r="C1020" s="234"/>
      <c r="D1020" s="224" t="s">
        <v>211</v>
      </c>
      <c r="E1020" s="235" t="s">
        <v>1</v>
      </c>
      <c r="F1020" s="236" t="s">
        <v>1069</v>
      </c>
      <c r="G1020" s="234"/>
      <c r="H1020" s="237">
        <v>4.05</v>
      </c>
      <c r="I1020" s="238"/>
      <c r="J1020" s="234"/>
      <c r="K1020" s="234"/>
      <c r="L1020" s="239"/>
      <c r="M1020" s="240"/>
      <c r="N1020" s="241"/>
      <c r="O1020" s="241"/>
      <c r="P1020" s="241"/>
      <c r="Q1020" s="241"/>
      <c r="R1020" s="241"/>
      <c r="S1020" s="241"/>
      <c r="T1020" s="242"/>
      <c r="AT1020" s="243" t="s">
        <v>211</v>
      </c>
      <c r="AU1020" s="243" t="s">
        <v>84</v>
      </c>
      <c r="AV1020" s="14" t="s">
        <v>84</v>
      </c>
      <c r="AW1020" s="14" t="s">
        <v>31</v>
      </c>
      <c r="AX1020" s="14" t="s">
        <v>75</v>
      </c>
      <c r="AY1020" s="243" t="s">
        <v>203</v>
      </c>
    </row>
    <row r="1021" spans="2:51" s="14" customFormat="1" ht="11.25">
      <c r="B1021" s="233"/>
      <c r="C1021" s="234"/>
      <c r="D1021" s="224" t="s">
        <v>211</v>
      </c>
      <c r="E1021" s="235" t="s">
        <v>1</v>
      </c>
      <c r="F1021" s="236" t="s">
        <v>893</v>
      </c>
      <c r="G1021" s="234"/>
      <c r="H1021" s="237">
        <v>7.9749999999999996</v>
      </c>
      <c r="I1021" s="238"/>
      <c r="J1021" s="234"/>
      <c r="K1021" s="234"/>
      <c r="L1021" s="239"/>
      <c r="M1021" s="240"/>
      <c r="N1021" s="241"/>
      <c r="O1021" s="241"/>
      <c r="P1021" s="241"/>
      <c r="Q1021" s="241"/>
      <c r="R1021" s="241"/>
      <c r="S1021" s="241"/>
      <c r="T1021" s="242"/>
      <c r="AT1021" s="243" t="s">
        <v>211</v>
      </c>
      <c r="AU1021" s="243" t="s">
        <v>84</v>
      </c>
      <c r="AV1021" s="14" t="s">
        <v>84</v>
      </c>
      <c r="AW1021" s="14" t="s">
        <v>31</v>
      </c>
      <c r="AX1021" s="14" t="s">
        <v>75</v>
      </c>
      <c r="AY1021" s="243" t="s">
        <v>203</v>
      </c>
    </row>
    <row r="1022" spans="2:51" s="14" customFormat="1" ht="11.25">
      <c r="B1022" s="233"/>
      <c r="C1022" s="234"/>
      <c r="D1022" s="224" t="s">
        <v>211</v>
      </c>
      <c r="E1022" s="235" t="s">
        <v>1</v>
      </c>
      <c r="F1022" s="236" t="s">
        <v>1070</v>
      </c>
      <c r="G1022" s="234"/>
      <c r="H1022" s="237">
        <v>8.8000000000000007</v>
      </c>
      <c r="I1022" s="238"/>
      <c r="J1022" s="234"/>
      <c r="K1022" s="234"/>
      <c r="L1022" s="239"/>
      <c r="M1022" s="240"/>
      <c r="N1022" s="241"/>
      <c r="O1022" s="241"/>
      <c r="P1022" s="241"/>
      <c r="Q1022" s="241"/>
      <c r="R1022" s="241"/>
      <c r="S1022" s="241"/>
      <c r="T1022" s="242"/>
      <c r="AT1022" s="243" t="s">
        <v>211</v>
      </c>
      <c r="AU1022" s="243" t="s">
        <v>84</v>
      </c>
      <c r="AV1022" s="14" t="s">
        <v>84</v>
      </c>
      <c r="AW1022" s="14" t="s">
        <v>31</v>
      </c>
      <c r="AX1022" s="14" t="s">
        <v>75</v>
      </c>
      <c r="AY1022" s="243" t="s">
        <v>203</v>
      </c>
    </row>
    <row r="1023" spans="2:51" s="14" customFormat="1" ht="11.25">
      <c r="B1023" s="233"/>
      <c r="C1023" s="234"/>
      <c r="D1023" s="224" t="s">
        <v>211</v>
      </c>
      <c r="E1023" s="235" t="s">
        <v>1</v>
      </c>
      <c r="F1023" s="236" t="s">
        <v>1071</v>
      </c>
      <c r="G1023" s="234"/>
      <c r="H1023" s="237">
        <v>3.56</v>
      </c>
      <c r="I1023" s="238"/>
      <c r="J1023" s="234"/>
      <c r="K1023" s="234"/>
      <c r="L1023" s="239"/>
      <c r="M1023" s="240"/>
      <c r="N1023" s="241"/>
      <c r="O1023" s="241"/>
      <c r="P1023" s="241"/>
      <c r="Q1023" s="241"/>
      <c r="R1023" s="241"/>
      <c r="S1023" s="241"/>
      <c r="T1023" s="242"/>
      <c r="AT1023" s="243" t="s">
        <v>211</v>
      </c>
      <c r="AU1023" s="243" t="s">
        <v>84</v>
      </c>
      <c r="AV1023" s="14" t="s">
        <v>84</v>
      </c>
      <c r="AW1023" s="14" t="s">
        <v>31</v>
      </c>
      <c r="AX1023" s="14" t="s">
        <v>75</v>
      </c>
      <c r="AY1023" s="243" t="s">
        <v>203</v>
      </c>
    </row>
    <row r="1024" spans="2:51" s="14" customFormat="1" ht="11.25">
      <c r="B1024" s="233"/>
      <c r="C1024" s="234"/>
      <c r="D1024" s="224" t="s">
        <v>211</v>
      </c>
      <c r="E1024" s="235" t="s">
        <v>1</v>
      </c>
      <c r="F1024" s="236" t="s">
        <v>1072</v>
      </c>
      <c r="G1024" s="234"/>
      <c r="H1024" s="237">
        <v>7.74</v>
      </c>
      <c r="I1024" s="238"/>
      <c r="J1024" s="234"/>
      <c r="K1024" s="234"/>
      <c r="L1024" s="239"/>
      <c r="M1024" s="240"/>
      <c r="N1024" s="241"/>
      <c r="O1024" s="241"/>
      <c r="P1024" s="241"/>
      <c r="Q1024" s="241"/>
      <c r="R1024" s="241"/>
      <c r="S1024" s="241"/>
      <c r="T1024" s="242"/>
      <c r="AT1024" s="243" t="s">
        <v>211</v>
      </c>
      <c r="AU1024" s="243" t="s">
        <v>84</v>
      </c>
      <c r="AV1024" s="14" t="s">
        <v>84</v>
      </c>
      <c r="AW1024" s="14" t="s">
        <v>31</v>
      </c>
      <c r="AX1024" s="14" t="s">
        <v>75</v>
      </c>
      <c r="AY1024" s="243" t="s">
        <v>203</v>
      </c>
    </row>
    <row r="1025" spans="2:51" s="14" customFormat="1" ht="11.25">
      <c r="B1025" s="233"/>
      <c r="C1025" s="234"/>
      <c r="D1025" s="224" t="s">
        <v>211</v>
      </c>
      <c r="E1025" s="235" t="s">
        <v>1</v>
      </c>
      <c r="F1025" s="236" t="s">
        <v>1073</v>
      </c>
      <c r="G1025" s="234"/>
      <c r="H1025" s="237">
        <v>3.2</v>
      </c>
      <c r="I1025" s="238"/>
      <c r="J1025" s="234"/>
      <c r="K1025" s="234"/>
      <c r="L1025" s="239"/>
      <c r="M1025" s="240"/>
      <c r="N1025" s="241"/>
      <c r="O1025" s="241"/>
      <c r="P1025" s="241"/>
      <c r="Q1025" s="241"/>
      <c r="R1025" s="241"/>
      <c r="S1025" s="241"/>
      <c r="T1025" s="242"/>
      <c r="AT1025" s="243" t="s">
        <v>211</v>
      </c>
      <c r="AU1025" s="243" t="s">
        <v>84</v>
      </c>
      <c r="AV1025" s="14" t="s">
        <v>84</v>
      </c>
      <c r="AW1025" s="14" t="s">
        <v>31</v>
      </c>
      <c r="AX1025" s="14" t="s">
        <v>75</v>
      </c>
      <c r="AY1025" s="243" t="s">
        <v>203</v>
      </c>
    </row>
    <row r="1026" spans="2:51" s="14" customFormat="1" ht="11.25">
      <c r="B1026" s="233"/>
      <c r="C1026" s="234"/>
      <c r="D1026" s="224" t="s">
        <v>211</v>
      </c>
      <c r="E1026" s="235" t="s">
        <v>1</v>
      </c>
      <c r="F1026" s="236" t="s">
        <v>1074</v>
      </c>
      <c r="G1026" s="234"/>
      <c r="H1026" s="237">
        <v>3.2</v>
      </c>
      <c r="I1026" s="238"/>
      <c r="J1026" s="234"/>
      <c r="K1026" s="234"/>
      <c r="L1026" s="239"/>
      <c r="M1026" s="240"/>
      <c r="N1026" s="241"/>
      <c r="O1026" s="241"/>
      <c r="P1026" s="241"/>
      <c r="Q1026" s="241"/>
      <c r="R1026" s="241"/>
      <c r="S1026" s="241"/>
      <c r="T1026" s="242"/>
      <c r="AT1026" s="243" t="s">
        <v>211</v>
      </c>
      <c r="AU1026" s="243" t="s">
        <v>84</v>
      </c>
      <c r="AV1026" s="14" t="s">
        <v>84</v>
      </c>
      <c r="AW1026" s="14" t="s">
        <v>31</v>
      </c>
      <c r="AX1026" s="14" t="s">
        <v>75</v>
      </c>
      <c r="AY1026" s="243" t="s">
        <v>203</v>
      </c>
    </row>
    <row r="1027" spans="2:51" s="14" customFormat="1" ht="11.25">
      <c r="B1027" s="233"/>
      <c r="C1027" s="234"/>
      <c r="D1027" s="224" t="s">
        <v>211</v>
      </c>
      <c r="E1027" s="235" t="s">
        <v>1</v>
      </c>
      <c r="F1027" s="236" t="s">
        <v>1075</v>
      </c>
      <c r="G1027" s="234"/>
      <c r="H1027" s="237">
        <v>3.65</v>
      </c>
      <c r="I1027" s="238"/>
      <c r="J1027" s="234"/>
      <c r="K1027" s="234"/>
      <c r="L1027" s="239"/>
      <c r="M1027" s="240"/>
      <c r="N1027" s="241"/>
      <c r="O1027" s="241"/>
      <c r="P1027" s="241"/>
      <c r="Q1027" s="241"/>
      <c r="R1027" s="241"/>
      <c r="S1027" s="241"/>
      <c r="T1027" s="242"/>
      <c r="AT1027" s="243" t="s">
        <v>211</v>
      </c>
      <c r="AU1027" s="243" t="s">
        <v>84</v>
      </c>
      <c r="AV1027" s="14" t="s">
        <v>84</v>
      </c>
      <c r="AW1027" s="14" t="s">
        <v>31</v>
      </c>
      <c r="AX1027" s="14" t="s">
        <v>75</v>
      </c>
      <c r="AY1027" s="243" t="s">
        <v>203</v>
      </c>
    </row>
    <row r="1028" spans="2:51" s="14" customFormat="1" ht="11.25">
      <c r="B1028" s="233"/>
      <c r="C1028" s="234"/>
      <c r="D1028" s="224" t="s">
        <v>211</v>
      </c>
      <c r="E1028" s="235" t="s">
        <v>1</v>
      </c>
      <c r="F1028" s="236" t="s">
        <v>1076</v>
      </c>
      <c r="G1028" s="234"/>
      <c r="H1028" s="237">
        <v>5.12</v>
      </c>
      <c r="I1028" s="238"/>
      <c r="J1028" s="234"/>
      <c r="K1028" s="234"/>
      <c r="L1028" s="239"/>
      <c r="M1028" s="240"/>
      <c r="N1028" s="241"/>
      <c r="O1028" s="241"/>
      <c r="P1028" s="241"/>
      <c r="Q1028" s="241"/>
      <c r="R1028" s="241"/>
      <c r="S1028" s="241"/>
      <c r="T1028" s="242"/>
      <c r="AT1028" s="243" t="s">
        <v>211</v>
      </c>
      <c r="AU1028" s="243" t="s">
        <v>84</v>
      </c>
      <c r="AV1028" s="14" t="s">
        <v>84</v>
      </c>
      <c r="AW1028" s="14" t="s">
        <v>31</v>
      </c>
      <c r="AX1028" s="14" t="s">
        <v>75</v>
      </c>
      <c r="AY1028" s="243" t="s">
        <v>203</v>
      </c>
    </row>
    <row r="1029" spans="2:51" s="14" customFormat="1" ht="11.25">
      <c r="B1029" s="233"/>
      <c r="C1029" s="234"/>
      <c r="D1029" s="224" t="s">
        <v>211</v>
      </c>
      <c r="E1029" s="235" t="s">
        <v>1</v>
      </c>
      <c r="F1029" s="236" t="s">
        <v>1077</v>
      </c>
      <c r="G1029" s="234"/>
      <c r="H1029" s="237">
        <v>4.7</v>
      </c>
      <c r="I1029" s="238"/>
      <c r="J1029" s="234"/>
      <c r="K1029" s="234"/>
      <c r="L1029" s="239"/>
      <c r="M1029" s="240"/>
      <c r="N1029" s="241"/>
      <c r="O1029" s="241"/>
      <c r="P1029" s="241"/>
      <c r="Q1029" s="241"/>
      <c r="R1029" s="241"/>
      <c r="S1029" s="241"/>
      <c r="T1029" s="242"/>
      <c r="AT1029" s="243" t="s">
        <v>211</v>
      </c>
      <c r="AU1029" s="243" t="s">
        <v>84</v>
      </c>
      <c r="AV1029" s="14" t="s">
        <v>84</v>
      </c>
      <c r="AW1029" s="14" t="s">
        <v>31</v>
      </c>
      <c r="AX1029" s="14" t="s">
        <v>75</v>
      </c>
      <c r="AY1029" s="243" t="s">
        <v>203</v>
      </c>
    </row>
    <row r="1030" spans="2:51" s="14" customFormat="1" ht="11.25">
      <c r="B1030" s="233"/>
      <c r="C1030" s="234"/>
      <c r="D1030" s="224" t="s">
        <v>211</v>
      </c>
      <c r="E1030" s="235" t="s">
        <v>1</v>
      </c>
      <c r="F1030" s="236" t="s">
        <v>1078</v>
      </c>
      <c r="G1030" s="234"/>
      <c r="H1030" s="237">
        <v>10.1</v>
      </c>
      <c r="I1030" s="238"/>
      <c r="J1030" s="234"/>
      <c r="K1030" s="234"/>
      <c r="L1030" s="239"/>
      <c r="M1030" s="240"/>
      <c r="N1030" s="241"/>
      <c r="O1030" s="241"/>
      <c r="P1030" s="241"/>
      <c r="Q1030" s="241"/>
      <c r="R1030" s="241"/>
      <c r="S1030" s="241"/>
      <c r="T1030" s="242"/>
      <c r="AT1030" s="243" t="s">
        <v>211</v>
      </c>
      <c r="AU1030" s="243" t="s">
        <v>84</v>
      </c>
      <c r="AV1030" s="14" t="s">
        <v>84</v>
      </c>
      <c r="AW1030" s="14" t="s">
        <v>31</v>
      </c>
      <c r="AX1030" s="14" t="s">
        <v>75</v>
      </c>
      <c r="AY1030" s="243" t="s">
        <v>203</v>
      </c>
    </row>
    <row r="1031" spans="2:51" s="14" customFormat="1" ht="11.25">
      <c r="B1031" s="233"/>
      <c r="C1031" s="234"/>
      <c r="D1031" s="224" t="s">
        <v>211</v>
      </c>
      <c r="E1031" s="235" t="s">
        <v>1</v>
      </c>
      <c r="F1031" s="236" t="s">
        <v>1079</v>
      </c>
      <c r="G1031" s="234"/>
      <c r="H1031" s="237">
        <v>6.33</v>
      </c>
      <c r="I1031" s="238"/>
      <c r="J1031" s="234"/>
      <c r="K1031" s="234"/>
      <c r="L1031" s="239"/>
      <c r="M1031" s="240"/>
      <c r="N1031" s="241"/>
      <c r="O1031" s="241"/>
      <c r="P1031" s="241"/>
      <c r="Q1031" s="241"/>
      <c r="R1031" s="241"/>
      <c r="S1031" s="241"/>
      <c r="T1031" s="242"/>
      <c r="AT1031" s="243" t="s">
        <v>211</v>
      </c>
      <c r="AU1031" s="243" t="s">
        <v>84</v>
      </c>
      <c r="AV1031" s="14" t="s">
        <v>84</v>
      </c>
      <c r="AW1031" s="14" t="s">
        <v>31</v>
      </c>
      <c r="AX1031" s="14" t="s">
        <v>75</v>
      </c>
      <c r="AY1031" s="243" t="s">
        <v>203</v>
      </c>
    </row>
    <row r="1032" spans="2:51" s="14" customFormat="1" ht="11.25">
      <c r="B1032" s="233"/>
      <c r="C1032" s="234"/>
      <c r="D1032" s="224" t="s">
        <v>211</v>
      </c>
      <c r="E1032" s="235" t="s">
        <v>1</v>
      </c>
      <c r="F1032" s="236" t="s">
        <v>1080</v>
      </c>
      <c r="G1032" s="234"/>
      <c r="H1032" s="237">
        <v>3.78</v>
      </c>
      <c r="I1032" s="238"/>
      <c r="J1032" s="234"/>
      <c r="K1032" s="234"/>
      <c r="L1032" s="239"/>
      <c r="M1032" s="240"/>
      <c r="N1032" s="241"/>
      <c r="O1032" s="241"/>
      <c r="P1032" s="241"/>
      <c r="Q1032" s="241"/>
      <c r="R1032" s="241"/>
      <c r="S1032" s="241"/>
      <c r="T1032" s="242"/>
      <c r="AT1032" s="243" t="s">
        <v>211</v>
      </c>
      <c r="AU1032" s="243" t="s">
        <v>84</v>
      </c>
      <c r="AV1032" s="14" t="s">
        <v>84</v>
      </c>
      <c r="AW1032" s="14" t="s">
        <v>31</v>
      </c>
      <c r="AX1032" s="14" t="s">
        <v>75</v>
      </c>
      <c r="AY1032" s="243" t="s">
        <v>203</v>
      </c>
    </row>
    <row r="1033" spans="2:51" s="14" customFormat="1" ht="11.25">
      <c r="B1033" s="233"/>
      <c r="C1033" s="234"/>
      <c r="D1033" s="224" t="s">
        <v>211</v>
      </c>
      <c r="E1033" s="235" t="s">
        <v>1</v>
      </c>
      <c r="F1033" s="236" t="s">
        <v>1081</v>
      </c>
      <c r="G1033" s="234"/>
      <c r="H1033" s="237">
        <v>3.28</v>
      </c>
      <c r="I1033" s="238"/>
      <c r="J1033" s="234"/>
      <c r="K1033" s="234"/>
      <c r="L1033" s="239"/>
      <c r="M1033" s="240"/>
      <c r="N1033" s="241"/>
      <c r="O1033" s="241"/>
      <c r="P1033" s="241"/>
      <c r="Q1033" s="241"/>
      <c r="R1033" s="241"/>
      <c r="S1033" s="241"/>
      <c r="T1033" s="242"/>
      <c r="AT1033" s="243" t="s">
        <v>211</v>
      </c>
      <c r="AU1033" s="243" t="s">
        <v>84</v>
      </c>
      <c r="AV1033" s="14" t="s">
        <v>84</v>
      </c>
      <c r="AW1033" s="14" t="s">
        <v>31</v>
      </c>
      <c r="AX1033" s="14" t="s">
        <v>75</v>
      </c>
      <c r="AY1033" s="243" t="s">
        <v>203</v>
      </c>
    </row>
    <row r="1034" spans="2:51" s="14" customFormat="1" ht="11.25">
      <c r="B1034" s="233"/>
      <c r="C1034" s="234"/>
      <c r="D1034" s="224" t="s">
        <v>211</v>
      </c>
      <c r="E1034" s="235" t="s">
        <v>1</v>
      </c>
      <c r="F1034" s="236" t="s">
        <v>1082</v>
      </c>
      <c r="G1034" s="234"/>
      <c r="H1034" s="237">
        <v>3.3</v>
      </c>
      <c r="I1034" s="238"/>
      <c r="J1034" s="234"/>
      <c r="K1034" s="234"/>
      <c r="L1034" s="239"/>
      <c r="M1034" s="240"/>
      <c r="N1034" s="241"/>
      <c r="O1034" s="241"/>
      <c r="P1034" s="241"/>
      <c r="Q1034" s="241"/>
      <c r="R1034" s="241"/>
      <c r="S1034" s="241"/>
      <c r="T1034" s="242"/>
      <c r="AT1034" s="243" t="s">
        <v>211</v>
      </c>
      <c r="AU1034" s="243" t="s">
        <v>84</v>
      </c>
      <c r="AV1034" s="14" t="s">
        <v>84</v>
      </c>
      <c r="AW1034" s="14" t="s">
        <v>31</v>
      </c>
      <c r="AX1034" s="14" t="s">
        <v>75</v>
      </c>
      <c r="AY1034" s="243" t="s">
        <v>203</v>
      </c>
    </row>
    <row r="1035" spans="2:51" s="14" customFormat="1" ht="11.25">
      <c r="B1035" s="233"/>
      <c r="C1035" s="234"/>
      <c r="D1035" s="224" t="s">
        <v>211</v>
      </c>
      <c r="E1035" s="235" t="s">
        <v>1</v>
      </c>
      <c r="F1035" s="236" t="s">
        <v>1083</v>
      </c>
      <c r="G1035" s="234"/>
      <c r="H1035" s="237">
        <v>3.03</v>
      </c>
      <c r="I1035" s="238"/>
      <c r="J1035" s="234"/>
      <c r="K1035" s="234"/>
      <c r="L1035" s="239"/>
      <c r="M1035" s="240"/>
      <c r="N1035" s="241"/>
      <c r="O1035" s="241"/>
      <c r="P1035" s="241"/>
      <c r="Q1035" s="241"/>
      <c r="R1035" s="241"/>
      <c r="S1035" s="241"/>
      <c r="T1035" s="242"/>
      <c r="AT1035" s="243" t="s">
        <v>211</v>
      </c>
      <c r="AU1035" s="243" t="s">
        <v>84</v>
      </c>
      <c r="AV1035" s="14" t="s">
        <v>84</v>
      </c>
      <c r="AW1035" s="14" t="s">
        <v>31</v>
      </c>
      <c r="AX1035" s="14" t="s">
        <v>75</v>
      </c>
      <c r="AY1035" s="243" t="s">
        <v>203</v>
      </c>
    </row>
    <row r="1036" spans="2:51" s="14" customFormat="1" ht="11.25">
      <c r="B1036" s="233"/>
      <c r="C1036" s="234"/>
      <c r="D1036" s="224" t="s">
        <v>211</v>
      </c>
      <c r="E1036" s="235" t="s">
        <v>1</v>
      </c>
      <c r="F1036" s="236" t="s">
        <v>1084</v>
      </c>
      <c r="G1036" s="234"/>
      <c r="H1036" s="237">
        <v>4.5999999999999996</v>
      </c>
      <c r="I1036" s="238"/>
      <c r="J1036" s="234"/>
      <c r="K1036" s="234"/>
      <c r="L1036" s="239"/>
      <c r="M1036" s="240"/>
      <c r="N1036" s="241"/>
      <c r="O1036" s="241"/>
      <c r="P1036" s="241"/>
      <c r="Q1036" s="241"/>
      <c r="R1036" s="241"/>
      <c r="S1036" s="241"/>
      <c r="T1036" s="242"/>
      <c r="AT1036" s="243" t="s">
        <v>211</v>
      </c>
      <c r="AU1036" s="243" t="s">
        <v>84</v>
      </c>
      <c r="AV1036" s="14" t="s">
        <v>84</v>
      </c>
      <c r="AW1036" s="14" t="s">
        <v>31</v>
      </c>
      <c r="AX1036" s="14" t="s">
        <v>75</v>
      </c>
      <c r="AY1036" s="243" t="s">
        <v>203</v>
      </c>
    </row>
    <row r="1037" spans="2:51" s="14" customFormat="1" ht="11.25">
      <c r="B1037" s="233"/>
      <c r="C1037" s="234"/>
      <c r="D1037" s="224" t="s">
        <v>211</v>
      </c>
      <c r="E1037" s="235" t="s">
        <v>1</v>
      </c>
      <c r="F1037" s="236" t="s">
        <v>1085</v>
      </c>
      <c r="G1037" s="234"/>
      <c r="H1037" s="237">
        <v>5.35</v>
      </c>
      <c r="I1037" s="238"/>
      <c r="J1037" s="234"/>
      <c r="K1037" s="234"/>
      <c r="L1037" s="239"/>
      <c r="M1037" s="240"/>
      <c r="N1037" s="241"/>
      <c r="O1037" s="241"/>
      <c r="P1037" s="241"/>
      <c r="Q1037" s="241"/>
      <c r="R1037" s="241"/>
      <c r="S1037" s="241"/>
      <c r="T1037" s="242"/>
      <c r="AT1037" s="243" t="s">
        <v>211</v>
      </c>
      <c r="AU1037" s="243" t="s">
        <v>84</v>
      </c>
      <c r="AV1037" s="14" t="s">
        <v>84</v>
      </c>
      <c r="AW1037" s="14" t="s">
        <v>31</v>
      </c>
      <c r="AX1037" s="14" t="s">
        <v>75</v>
      </c>
      <c r="AY1037" s="243" t="s">
        <v>203</v>
      </c>
    </row>
    <row r="1038" spans="2:51" s="14" customFormat="1" ht="11.25">
      <c r="B1038" s="233"/>
      <c r="C1038" s="234"/>
      <c r="D1038" s="224" t="s">
        <v>211</v>
      </c>
      <c r="E1038" s="235" t="s">
        <v>1</v>
      </c>
      <c r="F1038" s="236" t="s">
        <v>1086</v>
      </c>
      <c r="G1038" s="234"/>
      <c r="H1038" s="237">
        <v>5.35</v>
      </c>
      <c r="I1038" s="238"/>
      <c r="J1038" s="234"/>
      <c r="K1038" s="234"/>
      <c r="L1038" s="239"/>
      <c r="M1038" s="240"/>
      <c r="N1038" s="241"/>
      <c r="O1038" s="241"/>
      <c r="P1038" s="241"/>
      <c r="Q1038" s="241"/>
      <c r="R1038" s="241"/>
      <c r="S1038" s="241"/>
      <c r="T1038" s="242"/>
      <c r="AT1038" s="243" t="s">
        <v>211</v>
      </c>
      <c r="AU1038" s="243" t="s">
        <v>84</v>
      </c>
      <c r="AV1038" s="14" t="s">
        <v>84</v>
      </c>
      <c r="AW1038" s="14" t="s">
        <v>31</v>
      </c>
      <c r="AX1038" s="14" t="s">
        <v>75</v>
      </c>
      <c r="AY1038" s="243" t="s">
        <v>203</v>
      </c>
    </row>
    <row r="1039" spans="2:51" s="14" customFormat="1" ht="11.25">
      <c r="B1039" s="233"/>
      <c r="C1039" s="234"/>
      <c r="D1039" s="224" t="s">
        <v>211</v>
      </c>
      <c r="E1039" s="235" t="s">
        <v>1</v>
      </c>
      <c r="F1039" s="236" t="s">
        <v>1087</v>
      </c>
      <c r="G1039" s="234"/>
      <c r="H1039" s="237">
        <v>3.43</v>
      </c>
      <c r="I1039" s="238"/>
      <c r="J1039" s="234"/>
      <c r="K1039" s="234"/>
      <c r="L1039" s="239"/>
      <c r="M1039" s="240"/>
      <c r="N1039" s="241"/>
      <c r="O1039" s="241"/>
      <c r="P1039" s="241"/>
      <c r="Q1039" s="241"/>
      <c r="R1039" s="241"/>
      <c r="S1039" s="241"/>
      <c r="T1039" s="242"/>
      <c r="AT1039" s="243" t="s">
        <v>211</v>
      </c>
      <c r="AU1039" s="243" t="s">
        <v>84</v>
      </c>
      <c r="AV1039" s="14" t="s">
        <v>84</v>
      </c>
      <c r="AW1039" s="14" t="s">
        <v>31</v>
      </c>
      <c r="AX1039" s="14" t="s">
        <v>75</v>
      </c>
      <c r="AY1039" s="243" t="s">
        <v>203</v>
      </c>
    </row>
    <row r="1040" spans="2:51" s="14" customFormat="1" ht="11.25">
      <c r="B1040" s="233"/>
      <c r="C1040" s="234"/>
      <c r="D1040" s="224" t="s">
        <v>211</v>
      </c>
      <c r="E1040" s="235" t="s">
        <v>1</v>
      </c>
      <c r="F1040" s="236" t="s">
        <v>1088</v>
      </c>
      <c r="G1040" s="234"/>
      <c r="H1040" s="237">
        <v>3.33</v>
      </c>
      <c r="I1040" s="238"/>
      <c r="J1040" s="234"/>
      <c r="K1040" s="234"/>
      <c r="L1040" s="239"/>
      <c r="M1040" s="240"/>
      <c r="N1040" s="241"/>
      <c r="O1040" s="241"/>
      <c r="P1040" s="241"/>
      <c r="Q1040" s="241"/>
      <c r="R1040" s="241"/>
      <c r="S1040" s="241"/>
      <c r="T1040" s="242"/>
      <c r="AT1040" s="243" t="s">
        <v>211</v>
      </c>
      <c r="AU1040" s="243" t="s">
        <v>84</v>
      </c>
      <c r="AV1040" s="14" t="s">
        <v>84</v>
      </c>
      <c r="AW1040" s="14" t="s">
        <v>31</v>
      </c>
      <c r="AX1040" s="14" t="s">
        <v>75</v>
      </c>
      <c r="AY1040" s="243" t="s">
        <v>203</v>
      </c>
    </row>
    <row r="1041" spans="2:51" s="14" customFormat="1" ht="11.25">
      <c r="B1041" s="233"/>
      <c r="C1041" s="234"/>
      <c r="D1041" s="224" t="s">
        <v>211</v>
      </c>
      <c r="E1041" s="235" t="s">
        <v>1</v>
      </c>
      <c r="F1041" s="236" t="s">
        <v>1089</v>
      </c>
      <c r="G1041" s="234"/>
      <c r="H1041" s="237">
        <v>0.25</v>
      </c>
      <c r="I1041" s="238"/>
      <c r="J1041" s="234"/>
      <c r="K1041" s="234"/>
      <c r="L1041" s="239"/>
      <c r="M1041" s="240"/>
      <c r="N1041" s="241"/>
      <c r="O1041" s="241"/>
      <c r="P1041" s="241"/>
      <c r="Q1041" s="241"/>
      <c r="R1041" s="241"/>
      <c r="S1041" s="241"/>
      <c r="T1041" s="242"/>
      <c r="AT1041" s="243" t="s">
        <v>211</v>
      </c>
      <c r="AU1041" s="243" t="s">
        <v>84</v>
      </c>
      <c r="AV1041" s="14" t="s">
        <v>84</v>
      </c>
      <c r="AW1041" s="14" t="s">
        <v>31</v>
      </c>
      <c r="AX1041" s="14" t="s">
        <v>75</v>
      </c>
      <c r="AY1041" s="243" t="s">
        <v>203</v>
      </c>
    </row>
    <row r="1042" spans="2:51" s="14" customFormat="1" ht="11.25">
      <c r="B1042" s="233"/>
      <c r="C1042" s="234"/>
      <c r="D1042" s="224" t="s">
        <v>211</v>
      </c>
      <c r="E1042" s="235" t="s">
        <v>1</v>
      </c>
      <c r="F1042" s="236" t="s">
        <v>1090</v>
      </c>
      <c r="G1042" s="234"/>
      <c r="H1042" s="237">
        <v>4.25</v>
      </c>
      <c r="I1042" s="238"/>
      <c r="J1042" s="234"/>
      <c r="K1042" s="234"/>
      <c r="L1042" s="239"/>
      <c r="M1042" s="240"/>
      <c r="N1042" s="241"/>
      <c r="O1042" s="241"/>
      <c r="P1042" s="241"/>
      <c r="Q1042" s="241"/>
      <c r="R1042" s="241"/>
      <c r="S1042" s="241"/>
      <c r="T1042" s="242"/>
      <c r="AT1042" s="243" t="s">
        <v>211</v>
      </c>
      <c r="AU1042" s="243" t="s">
        <v>84</v>
      </c>
      <c r="AV1042" s="14" t="s">
        <v>84</v>
      </c>
      <c r="AW1042" s="14" t="s">
        <v>31</v>
      </c>
      <c r="AX1042" s="14" t="s">
        <v>75</v>
      </c>
      <c r="AY1042" s="243" t="s">
        <v>203</v>
      </c>
    </row>
    <row r="1043" spans="2:51" s="14" customFormat="1" ht="11.25">
      <c r="B1043" s="233"/>
      <c r="C1043" s="234"/>
      <c r="D1043" s="224" t="s">
        <v>211</v>
      </c>
      <c r="E1043" s="235" t="s">
        <v>1</v>
      </c>
      <c r="F1043" s="236" t="s">
        <v>1091</v>
      </c>
      <c r="G1043" s="234"/>
      <c r="H1043" s="237">
        <v>7.76</v>
      </c>
      <c r="I1043" s="238"/>
      <c r="J1043" s="234"/>
      <c r="K1043" s="234"/>
      <c r="L1043" s="239"/>
      <c r="M1043" s="240"/>
      <c r="N1043" s="241"/>
      <c r="O1043" s="241"/>
      <c r="P1043" s="241"/>
      <c r="Q1043" s="241"/>
      <c r="R1043" s="241"/>
      <c r="S1043" s="241"/>
      <c r="T1043" s="242"/>
      <c r="AT1043" s="243" t="s">
        <v>211</v>
      </c>
      <c r="AU1043" s="243" t="s">
        <v>84</v>
      </c>
      <c r="AV1043" s="14" t="s">
        <v>84</v>
      </c>
      <c r="AW1043" s="14" t="s">
        <v>31</v>
      </c>
      <c r="AX1043" s="14" t="s">
        <v>75</v>
      </c>
      <c r="AY1043" s="243" t="s">
        <v>203</v>
      </c>
    </row>
    <row r="1044" spans="2:51" s="14" customFormat="1" ht="11.25">
      <c r="B1044" s="233"/>
      <c r="C1044" s="234"/>
      <c r="D1044" s="224" t="s">
        <v>211</v>
      </c>
      <c r="E1044" s="235" t="s">
        <v>1</v>
      </c>
      <c r="F1044" s="236" t="s">
        <v>1092</v>
      </c>
      <c r="G1044" s="234"/>
      <c r="H1044" s="237">
        <v>2.84</v>
      </c>
      <c r="I1044" s="238"/>
      <c r="J1044" s="234"/>
      <c r="K1044" s="234"/>
      <c r="L1044" s="239"/>
      <c r="M1044" s="240"/>
      <c r="N1044" s="241"/>
      <c r="O1044" s="241"/>
      <c r="P1044" s="241"/>
      <c r="Q1044" s="241"/>
      <c r="R1044" s="241"/>
      <c r="S1044" s="241"/>
      <c r="T1044" s="242"/>
      <c r="AT1044" s="243" t="s">
        <v>211</v>
      </c>
      <c r="AU1044" s="243" t="s">
        <v>84</v>
      </c>
      <c r="AV1044" s="14" t="s">
        <v>84</v>
      </c>
      <c r="AW1044" s="14" t="s">
        <v>31</v>
      </c>
      <c r="AX1044" s="14" t="s">
        <v>75</v>
      </c>
      <c r="AY1044" s="243" t="s">
        <v>203</v>
      </c>
    </row>
    <row r="1045" spans="2:51" s="14" customFormat="1" ht="11.25">
      <c r="B1045" s="233"/>
      <c r="C1045" s="234"/>
      <c r="D1045" s="224" t="s">
        <v>211</v>
      </c>
      <c r="E1045" s="235" t="s">
        <v>1</v>
      </c>
      <c r="F1045" s="236" t="s">
        <v>1093</v>
      </c>
      <c r="G1045" s="234"/>
      <c r="H1045" s="237">
        <v>4.34</v>
      </c>
      <c r="I1045" s="238"/>
      <c r="J1045" s="234"/>
      <c r="K1045" s="234"/>
      <c r="L1045" s="239"/>
      <c r="M1045" s="240"/>
      <c r="N1045" s="241"/>
      <c r="O1045" s="241"/>
      <c r="P1045" s="241"/>
      <c r="Q1045" s="241"/>
      <c r="R1045" s="241"/>
      <c r="S1045" s="241"/>
      <c r="T1045" s="242"/>
      <c r="AT1045" s="243" t="s">
        <v>211</v>
      </c>
      <c r="AU1045" s="243" t="s">
        <v>84</v>
      </c>
      <c r="AV1045" s="14" t="s">
        <v>84</v>
      </c>
      <c r="AW1045" s="14" t="s">
        <v>31</v>
      </c>
      <c r="AX1045" s="14" t="s">
        <v>75</v>
      </c>
      <c r="AY1045" s="243" t="s">
        <v>203</v>
      </c>
    </row>
    <row r="1046" spans="2:51" s="14" customFormat="1" ht="11.25">
      <c r="B1046" s="233"/>
      <c r="C1046" s="234"/>
      <c r="D1046" s="224" t="s">
        <v>211</v>
      </c>
      <c r="E1046" s="235" t="s">
        <v>1</v>
      </c>
      <c r="F1046" s="236" t="s">
        <v>1094</v>
      </c>
      <c r="G1046" s="234"/>
      <c r="H1046" s="237">
        <v>1</v>
      </c>
      <c r="I1046" s="238"/>
      <c r="J1046" s="234"/>
      <c r="K1046" s="234"/>
      <c r="L1046" s="239"/>
      <c r="M1046" s="240"/>
      <c r="N1046" s="241"/>
      <c r="O1046" s="241"/>
      <c r="P1046" s="241"/>
      <c r="Q1046" s="241"/>
      <c r="R1046" s="241"/>
      <c r="S1046" s="241"/>
      <c r="T1046" s="242"/>
      <c r="AT1046" s="243" t="s">
        <v>211</v>
      </c>
      <c r="AU1046" s="243" t="s">
        <v>84</v>
      </c>
      <c r="AV1046" s="14" t="s">
        <v>84</v>
      </c>
      <c r="AW1046" s="14" t="s">
        <v>31</v>
      </c>
      <c r="AX1046" s="14" t="s">
        <v>75</v>
      </c>
      <c r="AY1046" s="243" t="s">
        <v>203</v>
      </c>
    </row>
    <row r="1047" spans="2:51" s="14" customFormat="1" ht="11.25">
      <c r="B1047" s="233"/>
      <c r="C1047" s="234"/>
      <c r="D1047" s="224" t="s">
        <v>211</v>
      </c>
      <c r="E1047" s="235" t="s">
        <v>1</v>
      </c>
      <c r="F1047" s="236" t="s">
        <v>1095</v>
      </c>
      <c r="G1047" s="234"/>
      <c r="H1047" s="237">
        <v>3.88</v>
      </c>
      <c r="I1047" s="238"/>
      <c r="J1047" s="234"/>
      <c r="K1047" s="234"/>
      <c r="L1047" s="239"/>
      <c r="M1047" s="240"/>
      <c r="N1047" s="241"/>
      <c r="O1047" s="241"/>
      <c r="P1047" s="241"/>
      <c r="Q1047" s="241"/>
      <c r="R1047" s="241"/>
      <c r="S1047" s="241"/>
      <c r="T1047" s="242"/>
      <c r="AT1047" s="243" t="s">
        <v>211</v>
      </c>
      <c r="AU1047" s="243" t="s">
        <v>84</v>
      </c>
      <c r="AV1047" s="14" t="s">
        <v>84</v>
      </c>
      <c r="AW1047" s="14" t="s">
        <v>31</v>
      </c>
      <c r="AX1047" s="14" t="s">
        <v>75</v>
      </c>
      <c r="AY1047" s="243" t="s">
        <v>203</v>
      </c>
    </row>
    <row r="1048" spans="2:51" s="14" customFormat="1" ht="11.25">
      <c r="B1048" s="233"/>
      <c r="C1048" s="234"/>
      <c r="D1048" s="224" t="s">
        <v>211</v>
      </c>
      <c r="E1048" s="235" t="s">
        <v>1</v>
      </c>
      <c r="F1048" s="236" t="s">
        <v>1096</v>
      </c>
      <c r="G1048" s="234"/>
      <c r="H1048" s="237">
        <v>4</v>
      </c>
      <c r="I1048" s="238"/>
      <c r="J1048" s="234"/>
      <c r="K1048" s="234"/>
      <c r="L1048" s="239"/>
      <c r="M1048" s="240"/>
      <c r="N1048" s="241"/>
      <c r="O1048" s="241"/>
      <c r="P1048" s="241"/>
      <c r="Q1048" s="241"/>
      <c r="R1048" s="241"/>
      <c r="S1048" s="241"/>
      <c r="T1048" s="242"/>
      <c r="AT1048" s="243" t="s">
        <v>211</v>
      </c>
      <c r="AU1048" s="243" t="s">
        <v>84</v>
      </c>
      <c r="AV1048" s="14" t="s">
        <v>84</v>
      </c>
      <c r="AW1048" s="14" t="s">
        <v>31</v>
      </c>
      <c r="AX1048" s="14" t="s">
        <v>75</v>
      </c>
      <c r="AY1048" s="243" t="s">
        <v>203</v>
      </c>
    </row>
    <row r="1049" spans="2:51" s="14" customFormat="1" ht="11.25">
      <c r="B1049" s="233"/>
      <c r="C1049" s="234"/>
      <c r="D1049" s="224" t="s">
        <v>211</v>
      </c>
      <c r="E1049" s="235" t="s">
        <v>1</v>
      </c>
      <c r="F1049" s="236" t="s">
        <v>1097</v>
      </c>
      <c r="G1049" s="234"/>
      <c r="H1049" s="237">
        <v>4.68</v>
      </c>
      <c r="I1049" s="238"/>
      <c r="J1049" s="234"/>
      <c r="K1049" s="234"/>
      <c r="L1049" s="239"/>
      <c r="M1049" s="240"/>
      <c r="N1049" s="241"/>
      <c r="O1049" s="241"/>
      <c r="P1049" s="241"/>
      <c r="Q1049" s="241"/>
      <c r="R1049" s="241"/>
      <c r="S1049" s="241"/>
      <c r="T1049" s="242"/>
      <c r="AT1049" s="243" t="s">
        <v>211</v>
      </c>
      <c r="AU1049" s="243" t="s">
        <v>84</v>
      </c>
      <c r="AV1049" s="14" t="s">
        <v>84</v>
      </c>
      <c r="AW1049" s="14" t="s">
        <v>31</v>
      </c>
      <c r="AX1049" s="14" t="s">
        <v>75</v>
      </c>
      <c r="AY1049" s="243" t="s">
        <v>203</v>
      </c>
    </row>
    <row r="1050" spans="2:51" s="14" customFormat="1" ht="11.25">
      <c r="B1050" s="233"/>
      <c r="C1050" s="234"/>
      <c r="D1050" s="224" t="s">
        <v>211</v>
      </c>
      <c r="E1050" s="235" t="s">
        <v>1</v>
      </c>
      <c r="F1050" s="236" t="s">
        <v>1098</v>
      </c>
      <c r="G1050" s="234"/>
      <c r="H1050" s="237">
        <v>3.88</v>
      </c>
      <c r="I1050" s="238"/>
      <c r="J1050" s="234"/>
      <c r="K1050" s="234"/>
      <c r="L1050" s="239"/>
      <c r="M1050" s="240"/>
      <c r="N1050" s="241"/>
      <c r="O1050" s="241"/>
      <c r="P1050" s="241"/>
      <c r="Q1050" s="241"/>
      <c r="R1050" s="241"/>
      <c r="S1050" s="241"/>
      <c r="T1050" s="242"/>
      <c r="AT1050" s="243" t="s">
        <v>211</v>
      </c>
      <c r="AU1050" s="243" t="s">
        <v>84</v>
      </c>
      <c r="AV1050" s="14" t="s">
        <v>84</v>
      </c>
      <c r="AW1050" s="14" t="s">
        <v>31</v>
      </c>
      <c r="AX1050" s="14" t="s">
        <v>75</v>
      </c>
      <c r="AY1050" s="243" t="s">
        <v>203</v>
      </c>
    </row>
    <row r="1051" spans="2:51" s="14" customFormat="1" ht="11.25">
      <c r="B1051" s="233"/>
      <c r="C1051" s="234"/>
      <c r="D1051" s="224" t="s">
        <v>211</v>
      </c>
      <c r="E1051" s="235" t="s">
        <v>1</v>
      </c>
      <c r="F1051" s="236" t="s">
        <v>1099</v>
      </c>
      <c r="G1051" s="234"/>
      <c r="H1051" s="237">
        <v>2.13</v>
      </c>
      <c r="I1051" s="238"/>
      <c r="J1051" s="234"/>
      <c r="K1051" s="234"/>
      <c r="L1051" s="239"/>
      <c r="M1051" s="240"/>
      <c r="N1051" s="241"/>
      <c r="O1051" s="241"/>
      <c r="P1051" s="241"/>
      <c r="Q1051" s="241"/>
      <c r="R1051" s="241"/>
      <c r="S1051" s="241"/>
      <c r="T1051" s="242"/>
      <c r="AT1051" s="243" t="s">
        <v>211</v>
      </c>
      <c r="AU1051" s="243" t="s">
        <v>84</v>
      </c>
      <c r="AV1051" s="14" t="s">
        <v>84</v>
      </c>
      <c r="AW1051" s="14" t="s">
        <v>31</v>
      </c>
      <c r="AX1051" s="14" t="s">
        <v>75</v>
      </c>
      <c r="AY1051" s="243" t="s">
        <v>203</v>
      </c>
    </row>
    <row r="1052" spans="2:51" s="14" customFormat="1" ht="11.25">
      <c r="B1052" s="233"/>
      <c r="C1052" s="234"/>
      <c r="D1052" s="224" t="s">
        <v>211</v>
      </c>
      <c r="E1052" s="235" t="s">
        <v>1</v>
      </c>
      <c r="F1052" s="236" t="s">
        <v>1100</v>
      </c>
      <c r="G1052" s="234"/>
      <c r="H1052" s="237">
        <v>3.98</v>
      </c>
      <c r="I1052" s="238"/>
      <c r="J1052" s="234"/>
      <c r="K1052" s="234"/>
      <c r="L1052" s="239"/>
      <c r="M1052" s="240"/>
      <c r="N1052" s="241"/>
      <c r="O1052" s="241"/>
      <c r="P1052" s="241"/>
      <c r="Q1052" s="241"/>
      <c r="R1052" s="241"/>
      <c r="S1052" s="241"/>
      <c r="T1052" s="242"/>
      <c r="AT1052" s="243" t="s">
        <v>211</v>
      </c>
      <c r="AU1052" s="243" t="s">
        <v>84</v>
      </c>
      <c r="AV1052" s="14" t="s">
        <v>84</v>
      </c>
      <c r="AW1052" s="14" t="s">
        <v>31</v>
      </c>
      <c r="AX1052" s="14" t="s">
        <v>75</v>
      </c>
      <c r="AY1052" s="243" t="s">
        <v>203</v>
      </c>
    </row>
    <row r="1053" spans="2:51" s="14" customFormat="1" ht="11.25">
      <c r="B1053" s="233"/>
      <c r="C1053" s="234"/>
      <c r="D1053" s="224" t="s">
        <v>211</v>
      </c>
      <c r="E1053" s="235" t="s">
        <v>1</v>
      </c>
      <c r="F1053" s="236" t="s">
        <v>1101</v>
      </c>
      <c r="G1053" s="234"/>
      <c r="H1053" s="237">
        <v>3.55</v>
      </c>
      <c r="I1053" s="238"/>
      <c r="J1053" s="234"/>
      <c r="K1053" s="234"/>
      <c r="L1053" s="239"/>
      <c r="M1053" s="240"/>
      <c r="N1053" s="241"/>
      <c r="O1053" s="241"/>
      <c r="P1053" s="241"/>
      <c r="Q1053" s="241"/>
      <c r="R1053" s="241"/>
      <c r="S1053" s="241"/>
      <c r="T1053" s="242"/>
      <c r="AT1053" s="243" t="s">
        <v>211</v>
      </c>
      <c r="AU1053" s="243" t="s">
        <v>84</v>
      </c>
      <c r="AV1053" s="14" t="s">
        <v>84</v>
      </c>
      <c r="AW1053" s="14" t="s">
        <v>31</v>
      </c>
      <c r="AX1053" s="14" t="s">
        <v>75</v>
      </c>
      <c r="AY1053" s="243" t="s">
        <v>203</v>
      </c>
    </row>
    <row r="1054" spans="2:51" s="13" customFormat="1" ht="11.25">
      <c r="B1054" s="222"/>
      <c r="C1054" s="223"/>
      <c r="D1054" s="224" t="s">
        <v>211</v>
      </c>
      <c r="E1054" s="225" t="s">
        <v>1</v>
      </c>
      <c r="F1054" s="226" t="s">
        <v>213</v>
      </c>
      <c r="G1054" s="223"/>
      <c r="H1054" s="225" t="s">
        <v>1</v>
      </c>
      <c r="I1054" s="227"/>
      <c r="J1054" s="223"/>
      <c r="K1054" s="223"/>
      <c r="L1054" s="228"/>
      <c r="M1054" s="229"/>
      <c r="N1054" s="230"/>
      <c r="O1054" s="230"/>
      <c r="P1054" s="230"/>
      <c r="Q1054" s="230"/>
      <c r="R1054" s="230"/>
      <c r="S1054" s="230"/>
      <c r="T1054" s="231"/>
      <c r="AT1054" s="232" t="s">
        <v>211</v>
      </c>
      <c r="AU1054" s="232" t="s">
        <v>84</v>
      </c>
      <c r="AV1054" s="13" t="s">
        <v>82</v>
      </c>
      <c r="AW1054" s="13" t="s">
        <v>31</v>
      </c>
      <c r="AX1054" s="13" t="s">
        <v>75</v>
      </c>
      <c r="AY1054" s="232" t="s">
        <v>203</v>
      </c>
    </row>
    <row r="1055" spans="2:51" s="13" customFormat="1" ht="11.25">
      <c r="B1055" s="222"/>
      <c r="C1055" s="223"/>
      <c r="D1055" s="224" t="s">
        <v>211</v>
      </c>
      <c r="E1055" s="225" t="s">
        <v>1</v>
      </c>
      <c r="F1055" s="226" t="s">
        <v>306</v>
      </c>
      <c r="G1055" s="223"/>
      <c r="H1055" s="225" t="s">
        <v>1</v>
      </c>
      <c r="I1055" s="227"/>
      <c r="J1055" s="223"/>
      <c r="K1055" s="223"/>
      <c r="L1055" s="228"/>
      <c r="M1055" s="229"/>
      <c r="N1055" s="230"/>
      <c r="O1055" s="230"/>
      <c r="P1055" s="230"/>
      <c r="Q1055" s="230"/>
      <c r="R1055" s="230"/>
      <c r="S1055" s="230"/>
      <c r="T1055" s="231"/>
      <c r="AT1055" s="232" t="s">
        <v>211</v>
      </c>
      <c r="AU1055" s="232" t="s">
        <v>84</v>
      </c>
      <c r="AV1055" s="13" t="s">
        <v>82</v>
      </c>
      <c r="AW1055" s="13" t="s">
        <v>31</v>
      </c>
      <c r="AX1055" s="13" t="s">
        <v>75</v>
      </c>
      <c r="AY1055" s="232" t="s">
        <v>203</v>
      </c>
    </row>
    <row r="1056" spans="2:51" s="14" customFormat="1" ht="11.25">
      <c r="B1056" s="233"/>
      <c r="C1056" s="234"/>
      <c r="D1056" s="224" t="s">
        <v>211</v>
      </c>
      <c r="E1056" s="235" t="s">
        <v>1</v>
      </c>
      <c r="F1056" s="236" t="s">
        <v>1102</v>
      </c>
      <c r="G1056" s="234"/>
      <c r="H1056" s="237">
        <v>12.324999999999999</v>
      </c>
      <c r="I1056" s="238"/>
      <c r="J1056" s="234"/>
      <c r="K1056" s="234"/>
      <c r="L1056" s="239"/>
      <c r="M1056" s="240"/>
      <c r="N1056" s="241"/>
      <c r="O1056" s="241"/>
      <c r="P1056" s="241"/>
      <c r="Q1056" s="241"/>
      <c r="R1056" s="241"/>
      <c r="S1056" s="241"/>
      <c r="T1056" s="242"/>
      <c r="AT1056" s="243" t="s">
        <v>211</v>
      </c>
      <c r="AU1056" s="243" t="s">
        <v>84</v>
      </c>
      <c r="AV1056" s="14" t="s">
        <v>84</v>
      </c>
      <c r="AW1056" s="14" t="s">
        <v>31</v>
      </c>
      <c r="AX1056" s="14" t="s">
        <v>75</v>
      </c>
      <c r="AY1056" s="243" t="s">
        <v>203</v>
      </c>
    </row>
    <row r="1057" spans="2:51" s="14" customFormat="1" ht="11.25">
      <c r="B1057" s="233"/>
      <c r="C1057" s="234"/>
      <c r="D1057" s="224" t="s">
        <v>211</v>
      </c>
      <c r="E1057" s="235" t="s">
        <v>1</v>
      </c>
      <c r="F1057" s="236" t="s">
        <v>1103</v>
      </c>
      <c r="G1057" s="234"/>
      <c r="H1057" s="237">
        <v>8.16</v>
      </c>
      <c r="I1057" s="238"/>
      <c r="J1057" s="234"/>
      <c r="K1057" s="234"/>
      <c r="L1057" s="239"/>
      <c r="M1057" s="240"/>
      <c r="N1057" s="241"/>
      <c r="O1057" s="241"/>
      <c r="P1057" s="241"/>
      <c r="Q1057" s="241"/>
      <c r="R1057" s="241"/>
      <c r="S1057" s="241"/>
      <c r="T1057" s="242"/>
      <c r="AT1057" s="243" t="s">
        <v>211</v>
      </c>
      <c r="AU1057" s="243" t="s">
        <v>84</v>
      </c>
      <c r="AV1057" s="14" t="s">
        <v>84</v>
      </c>
      <c r="AW1057" s="14" t="s">
        <v>31</v>
      </c>
      <c r="AX1057" s="14" t="s">
        <v>75</v>
      </c>
      <c r="AY1057" s="243" t="s">
        <v>203</v>
      </c>
    </row>
    <row r="1058" spans="2:51" s="14" customFormat="1" ht="11.25">
      <c r="B1058" s="233"/>
      <c r="C1058" s="234"/>
      <c r="D1058" s="224" t="s">
        <v>211</v>
      </c>
      <c r="E1058" s="235" t="s">
        <v>1</v>
      </c>
      <c r="F1058" s="236" t="s">
        <v>1104</v>
      </c>
      <c r="G1058" s="234"/>
      <c r="H1058" s="237">
        <v>6.63</v>
      </c>
      <c r="I1058" s="238"/>
      <c r="J1058" s="234"/>
      <c r="K1058" s="234"/>
      <c r="L1058" s="239"/>
      <c r="M1058" s="240"/>
      <c r="N1058" s="241"/>
      <c r="O1058" s="241"/>
      <c r="P1058" s="241"/>
      <c r="Q1058" s="241"/>
      <c r="R1058" s="241"/>
      <c r="S1058" s="241"/>
      <c r="T1058" s="242"/>
      <c r="AT1058" s="243" t="s">
        <v>211</v>
      </c>
      <c r="AU1058" s="243" t="s">
        <v>84</v>
      </c>
      <c r="AV1058" s="14" t="s">
        <v>84</v>
      </c>
      <c r="AW1058" s="14" t="s">
        <v>31</v>
      </c>
      <c r="AX1058" s="14" t="s">
        <v>75</v>
      </c>
      <c r="AY1058" s="243" t="s">
        <v>203</v>
      </c>
    </row>
    <row r="1059" spans="2:51" s="14" customFormat="1" ht="11.25">
      <c r="B1059" s="233"/>
      <c r="C1059" s="234"/>
      <c r="D1059" s="224" t="s">
        <v>211</v>
      </c>
      <c r="E1059" s="235" t="s">
        <v>1</v>
      </c>
      <c r="F1059" s="236" t="s">
        <v>1105</v>
      </c>
      <c r="G1059" s="234"/>
      <c r="H1059" s="237">
        <v>9.7799999999999994</v>
      </c>
      <c r="I1059" s="238"/>
      <c r="J1059" s="234"/>
      <c r="K1059" s="234"/>
      <c r="L1059" s="239"/>
      <c r="M1059" s="240"/>
      <c r="N1059" s="241"/>
      <c r="O1059" s="241"/>
      <c r="P1059" s="241"/>
      <c r="Q1059" s="241"/>
      <c r="R1059" s="241"/>
      <c r="S1059" s="241"/>
      <c r="T1059" s="242"/>
      <c r="AT1059" s="243" t="s">
        <v>211</v>
      </c>
      <c r="AU1059" s="243" t="s">
        <v>84</v>
      </c>
      <c r="AV1059" s="14" t="s">
        <v>84</v>
      </c>
      <c r="AW1059" s="14" t="s">
        <v>31</v>
      </c>
      <c r="AX1059" s="14" t="s">
        <v>75</v>
      </c>
      <c r="AY1059" s="243" t="s">
        <v>203</v>
      </c>
    </row>
    <row r="1060" spans="2:51" s="14" customFormat="1" ht="11.25">
      <c r="B1060" s="233"/>
      <c r="C1060" s="234"/>
      <c r="D1060" s="224" t="s">
        <v>211</v>
      </c>
      <c r="E1060" s="235" t="s">
        <v>1</v>
      </c>
      <c r="F1060" s="236" t="s">
        <v>1106</v>
      </c>
      <c r="G1060" s="234"/>
      <c r="H1060" s="237">
        <v>4.3</v>
      </c>
      <c r="I1060" s="238"/>
      <c r="J1060" s="234"/>
      <c r="K1060" s="234"/>
      <c r="L1060" s="239"/>
      <c r="M1060" s="240"/>
      <c r="N1060" s="241"/>
      <c r="O1060" s="241"/>
      <c r="P1060" s="241"/>
      <c r="Q1060" s="241"/>
      <c r="R1060" s="241"/>
      <c r="S1060" s="241"/>
      <c r="T1060" s="242"/>
      <c r="AT1060" s="243" t="s">
        <v>211</v>
      </c>
      <c r="AU1060" s="243" t="s">
        <v>84</v>
      </c>
      <c r="AV1060" s="14" t="s">
        <v>84</v>
      </c>
      <c r="AW1060" s="14" t="s">
        <v>31</v>
      </c>
      <c r="AX1060" s="14" t="s">
        <v>75</v>
      </c>
      <c r="AY1060" s="243" t="s">
        <v>203</v>
      </c>
    </row>
    <row r="1061" spans="2:51" s="14" customFormat="1" ht="11.25">
      <c r="B1061" s="233"/>
      <c r="C1061" s="234"/>
      <c r="D1061" s="224" t="s">
        <v>211</v>
      </c>
      <c r="E1061" s="235" t="s">
        <v>1</v>
      </c>
      <c r="F1061" s="236" t="s">
        <v>1107</v>
      </c>
      <c r="G1061" s="234"/>
      <c r="H1061" s="237">
        <v>3.2</v>
      </c>
      <c r="I1061" s="238"/>
      <c r="J1061" s="234"/>
      <c r="K1061" s="234"/>
      <c r="L1061" s="239"/>
      <c r="M1061" s="240"/>
      <c r="N1061" s="241"/>
      <c r="O1061" s="241"/>
      <c r="P1061" s="241"/>
      <c r="Q1061" s="241"/>
      <c r="R1061" s="241"/>
      <c r="S1061" s="241"/>
      <c r="T1061" s="242"/>
      <c r="AT1061" s="243" t="s">
        <v>211</v>
      </c>
      <c r="AU1061" s="243" t="s">
        <v>84</v>
      </c>
      <c r="AV1061" s="14" t="s">
        <v>84</v>
      </c>
      <c r="AW1061" s="14" t="s">
        <v>31</v>
      </c>
      <c r="AX1061" s="14" t="s">
        <v>75</v>
      </c>
      <c r="AY1061" s="243" t="s">
        <v>203</v>
      </c>
    </row>
    <row r="1062" spans="2:51" s="14" customFormat="1" ht="11.25">
      <c r="B1062" s="233"/>
      <c r="C1062" s="234"/>
      <c r="D1062" s="224" t="s">
        <v>211</v>
      </c>
      <c r="E1062" s="235" t="s">
        <v>1</v>
      </c>
      <c r="F1062" s="236" t="s">
        <v>1108</v>
      </c>
      <c r="G1062" s="234"/>
      <c r="H1062" s="237">
        <v>3.2</v>
      </c>
      <c r="I1062" s="238"/>
      <c r="J1062" s="234"/>
      <c r="K1062" s="234"/>
      <c r="L1062" s="239"/>
      <c r="M1062" s="240"/>
      <c r="N1062" s="241"/>
      <c r="O1062" s="241"/>
      <c r="P1062" s="241"/>
      <c r="Q1062" s="241"/>
      <c r="R1062" s="241"/>
      <c r="S1062" s="241"/>
      <c r="T1062" s="242"/>
      <c r="AT1062" s="243" t="s">
        <v>211</v>
      </c>
      <c r="AU1062" s="243" t="s">
        <v>84</v>
      </c>
      <c r="AV1062" s="14" t="s">
        <v>84</v>
      </c>
      <c r="AW1062" s="14" t="s">
        <v>31</v>
      </c>
      <c r="AX1062" s="14" t="s">
        <v>75</v>
      </c>
      <c r="AY1062" s="243" t="s">
        <v>203</v>
      </c>
    </row>
    <row r="1063" spans="2:51" s="14" customFormat="1" ht="11.25">
      <c r="B1063" s="233"/>
      <c r="C1063" s="234"/>
      <c r="D1063" s="224" t="s">
        <v>211</v>
      </c>
      <c r="E1063" s="235" t="s">
        <v>1</v>
      </c>
      <c r="F1063" s="236" t="s">
        <v>1109</v>
      </c>
      <c r="G1063" s="234"/>
      <c r="H1063" s="237">
        <v>3.53</v>
      </c>
      <c r="I1063" s="238"/>
      <c r="J1063" s="234"/>
      <c r="K1063" s="234"/>
      <c r="L1063" s="239"/>
      <c r="M1063" s="240"/>
      <c r="N1063" s="241"/>
      <c r="O1063" s="241"/>
      <c r="P1063" s="241"/>
      <c r="Q1063" s="241"/>
      <c r="R1063" s="241"/>
      <c r="S1063" s="241"/>
      <c r="T1063" s="242"/>
      <c r="AT1063" s="243" t="s">
        <v>211</v>
      </c>
      <c r="AU1063" s="243" t="s">
        <v>84</v>
      </c>
      <c r="AV1063" s="14" t="s">
        <v>84</v>
      </c>
      <c r="AW1063" s="14" t="s">
        <v>31</v>
      </c>
      <c r="AX1063" s="14" t="s">
        <v>75</v>
      </c>
      <c r="AY1063" s="243" t="s">
        <v>203</v>
      </c>
    </row>
    <row r="1064" spans="2:51" s="14" customFormat="1" ht="11.25">
      <c r="B1064" s="233"/>
      <c r="C1064" s="234"/>
      <c r="D1064" s="224" t="s">
        <v>211</v>
      </c>
      <c r="E1064" s="235" t="s">
        <v>1</v>
      </c>
      <c r="F1064" s="236" t="s">
        <v>1110</v>
      </c>
      <c r="G1064" s="234"/>
      <c r="H1064" s="237">
        <v>5.3</v>
      </c>
      <c r="I1064" s="238"/>
      <c r="J1064" s="234"/>
      <c r="K1064" s="234"/>
      <c r="L1064" s="239"/>
      <c r="M1064" s="240"/>
      <c r="N1064" s="241"/>
      <c r="O1064" s="241"/>
      <c r="P1064" s="241"/>
      <c r="Q1064" s="241"/>
      <c r="R1064" s="241"/>
      <c r="S1064" s="241"/>
      <c r="T1064" s="242"/>
      <c r="AT1064" s="243" t="s">
        <v>211</v>
      </c>
      <c r="AU1064" s="243" t="s">
        <v>84</v>
      </c>
      <c r="AV1064" s="14" t="s">
        <v>84</v>
      </c>
      <c r="AW1064" s="14" t="s">
        <v>31</v>
      </c>
      <c r="AX1064" s="14" t="s">
        <v>75</v>
      </c>
      <c r="AY1064" s="243" t="s">
        <v>203</v>
      </c>
    </row>
    <row r="1065" spans="2:51" s="14" customFormat="1" ht="11.25">
      <c r="B1065" s="233"/>
      <c r="C1065" s="234"/>
      <c r="D1065" s="224" t="s">
        <v>211</v>
      </c>
      <c r="E1065" s="235" t="s">
        <v>1</v>
      </c>
      <c r="F1065" s="236" t="s">
        <v>1111</v>
      </c>
      <c r="G1065" s="234"/>
      <c r="H1065" s="237">
        <v>3.2</v>
      </c>
      <c r="I1065" s="238"/>
      <c r="J1065" s="234"/>
      <c r="K1065" s="234"/>
      <c r="L1065" s="239"/>
      <c r="M1065" s="240"/>
      <c r="N1065" s="241"/>
      <c r="O1065" s="241"/>
      <c r="P1065" s="241"/>
      <c r="Q1065" s="241"/>
      <c r="R1065" s="241"/>
      <c r="S1065" s="241"/>
      <c r="T1065" s="242"/>
      <c r="AT1065" s="243" t="s">
        <v>211</v>
      </c>
      <c r="AU1065" s="243" t="s">
        <v>84</v>
      </c>
      <c r="AV1065" s="14" t="s">
        <v>84</v>
      </c>
      <c r="AW1065" s="14" t="s">
        <v>31</v>
      </c>
      <c r="AX1065" s="14" t="s">
        <v>75</v>
      </c>
      <c r="AY1065" s="243" t="s">
        <v>203</v>
      </c>
    </row>
    <row r="1066" spans="2:51" s="14" customFormat="1" ht="11.25">
      <c r="B1066" s="233"/>
      <c r="C1066" s="234"/>
      <c r="D1066" s="224" t="s">
        <v>211</v>
      </c>
      <c r="E1066" s="235" t="s">
        <v>1</v>
      </c>
      <c r="F1066" s="236" t="s">
        <v>1112</v>
      </c>
      <c r="G1066" s="234"/>
      <c r="H1066" s="237">
        <v>3.2</v>
      </c>
      <c r="I1066" s="238"/>
      <c r="J1066" s="234"/>
      <c r="K1066" s="234"/>
      <c r="L1066" s="239"/>
      <c r="M1066" s="240"/>
      <c r="N1066" s="241"/>
      <c r="O1066" s="241"/>
      <c r="P1066" s="241"/>
      <c r="Q1066" s="241"/>
      <c r="R1066" s="241"/>
      <c r="S1066" s="241"/>
      <c r="T1066" s="242"/>
      <c r="AT1066" s="243" t="s">
        <v>211</v>
      </c>
      <c r="AU1066" s="243" t="s">
        <v>84</v>
      </c>
      <c r="AV1066" s="14" t="s">
        <v>84</v>
      </c>
      <c r="AW1066" s="14" t="s">
        <v>31</v>
      </c>
      <c r="AX1066" s="14" t="s">
        <v>75</v>
      </c>
      <c r="AY1066" s="243" t="s">
        <v>203</v>
      </c>
    </row>
    <row r="1067" spans="2:51" s="14" customFormat="1" ht="11.25">
      <c r="B1067" s="233"/>
      <c r="C1067" s="234"/>
      <c r="D1067" s="224" t="s">
        <v>211</v>
      </c>
      <c r="E1067" s="235" t="s">
        <v>1</v>
      </c>
      <c r="F1067" s="236" t="s">
        <v>1113</v>
      </c>
      <c r="G1067" s="234"/>
      <c r="H1067" s="237">
        <v>3.2</v>
      </c>
      <c r="I1067" s="238"/>
      <c r="J1067" s="234"/>
      <c r="K1067" s="234"/>
      <c r="L1067" s="239"/>
      <c r="M1067" s="240"/>
      <c r="N1067" s="241"/>
      <c r="O1067" s="241"/>
      <c r="P1067" s="241"/>
      <c r="Q1067" s="241"/>
      <c r="R1067" s="241"/>
      <c r="S1067" s="241"/>
      <c r="T1067" s="242"/>
      <c r="AT1067" s="243" t="s">
        <v>211</v>
      </c>
      <c r="AU1067" s="243" t="s">
        <v>84</v>
      </c>
      <c r="AV1067" s="14" t="s">
        <v>84</v>
      </c>
      <c r="AW1067" s="14" t="s">
        <v>31</v>
      </c>
      <c r="AX1067" s="14" t="s">
        <v>75</v>
      </c>
      <c r="AY1067" s="243" t="s">
        <v>203</v>
      </c>
    </row>
    <row r="1068" spans="2:51" s="14" customFormat="1" ht="11.25">
      <c r="B1068" s="233"/>
      <c r="C1068" s="234"/>
      <c r="D1068" s="224" t="s">
        <v>211</v>
      </c>
      <c r="E1068" s="235" t="s">
        <v>1</v>
      </c>
      <c r="F1068" s="236" t="s">
        <v>1114</v>
      </c>
      <c r="G1068" s="234"/>
      <c r="H1068" s="237">
        <v>5.3</v>
      </c>
      <c r="I1068" s="238"/>
      <c r="J1068" s="234"/>
      <c r="K1068" s="234"/>
      <c r="L1068" s="239"/>
      <c r="M1068" s="240"/>
      <c r="N1068" s="241"/>
      <c r="O1068" s="241"/>
      <c r="P1068" s="241"/>
      <c r="Q1068" s="241"/>
      <c r="R1068" s="241"/>
      <c r="S1068" s="241"/>
      <c r="T1068" s="242"/>
      <c r="AT1068" s="243" t="s">
        <v>211</v>
      </c>
      <c r="AU1068" s="243" t="s">
        <v>84</v>
      </c>
      <c r="AV1068" s="14" t="s">
        <v>84</v>
      </c>
      <c r="AW1068" s="14" t="s">
        <v>31</v>
      </c>
      <c r="AX1068" s="14" t="s">
        <v>75</v>
      </c>
      <c r="AY1068" s="243" t="s">
        <v>203</v>
      </c>
    </row>
    <row r="1069" spans="2:51" s="14" customFormat="1" ht="11.25">
      <c r="B1069" s="233"/>
      <c r="C1069" s="234"/>
      <c r="D1069" s="224" t="s">
        <v>211</v>
      </c>
      <c r="E1069" s="235" t="s">
        <v>1</v>
      </c>
      <c r="F1069" s="236" t="s">
        <v>1115</v>
      </c>
      <c r="G1069" s="234"/>
      <c r="H1069" s="237">
        <v>4.1500000000000004</v>
      </c>
      <c r="I1069" s="238"/>
      <c r="J1069" s="234"/>
      <c r="K1069" s="234"/>
      <c r="L1069" s="239"/>
      <c r="M1069" s="240"/>
      <c r="N1069" s="241"/>
      <c r="O1069" s="241"/>
      <c r="P1069" s="241"/>
      <c r="Q1069" s="241"/>
      <c r="R1069" s="241"/>
      <c r="S1069" s="241"/>
      <c r="T1069" s="242"/>
      <c r="AT1069" s="243" t="s">
        <v>211</v>
      </c>
      <c r="AU1069" s="243" t="s">
        <v>84</v>
      </c>
      <c r="AV1069" s="14" t="s">
        <v>84</v>
      </c>
      <c r="AW1069" s="14" t="s">
        <v>31</v>
      </c>
      <c r="AX1069" s="14" t="s">
        <v>75</v>
      </c>
      <c r="AY1069" s="243" t="s">
        <v>203</v>
      </c>
    </row>
    <row r="1070" spans="2:51" s="14" customFormat="1" ht="11.25">
      <c r="B1070" s="233"/>
      <c r="C1070" s="234"/>
      <c r="D1070" s="224" t="s">
        <v>211</v>
      </c>
      <c r="E1070" s="235" t="s">
        <v>1</v>
      </c>
      <c r="F1070" s="236" t="s">
        <v>1116</v>
      </c>
      <c r="G1070" s="234"/>
      <c r="H1070" s="237">
        <v>4.1500000000000004</v>
      </c>
      <c r="I1070" s="238"/>
      <c r="J1070" s="234"/>
      <c r="K1070" s="234"/>
      <c r="L1070" s="239"/>
      <c r="M1070" s="240"/>
      <c r="N1070" s="241"/>
      <c r="O1070" s="241"/>
      <c r="P1070" s="241"/>
      <c r="Q1070" s="241"/>
      <c r="R1070" s="241"/>
      <c r="S1070" s="241"/>
      <c r="T1070" s="242"/>
      <c r="AT1070" s="243" t="s">
        <v>211</v>
      </c>
      <c r="AU1070" s="243" t="s">
        <v>84</v>
      </c>
      <c r="AV1070" s="14" t="s">
        <v>84</v>
      </c>
      <c r="AW1070" s="14" t="s">
        <v>31</v>
      </c>
      <c r="AX1070" s="14" t="s">
        <v>75</v>
      </c>
      <c r="AY1070" s="243" t="s">
        <v>203</v>
      </c>
    </row>
    <row r="1071" spans="2:51" s="14" customFormat="1" ht="11.25">
      <c r="B1071" s="233"/>
      <c r="C1071" s="234"/>
      <c r="D1071" s="224" t="s">
        <v>211</v>
      </c>
      <c r="E1071" s="235" t="s">
        <v>1</v>
      </c>
      <c r="F1071" s="236" t="s">
        <v>926</v>
      </c>
      <c r="G1071" s="234"/>
      <c r="H1071" s="237">
        <v>7.9749999999999996</v>
      </c>
      <c r="I1071" s="238"/>
      <c r="J1071" s="234"/>
      <c r="K1071" s="234"/>
      <c r="L1071" s="239"/>
      <c r="M1071" s="240"/>
      <c r="N1071" s="241"/>
      <c r="O1071" s="241"/>
      <c r="P1071" s="241"/>
      <c r="Q1071" s="241"/>
      <c r="R1071" s="241"/>
      <c r="S1071" s="241"/>
      <c r="T1071" s="242"/>
      <c r="AT1071" s="243" t="s">
        <v>211</v>
      </c>
      <c r="AU1071" s="243" t="s">
        <v>84</v>
      </c>
      <c r="AV1071" s="14" t="s">
        <v>84</v>
      </c>
      <c r="AW1071" s="14" t="s">
        <v>31</v>
      </c>
      <c r="AX1071" s="14" t="s">
        <v>75</v>
      </c>
      <c r="AY1071" s="243" t="s">
        <v>203</v>
      </c>
    </row>
    <row r="1072" spans="2:51" s="14" customFormat="1" ht="11.25">
      <c r="B1072" s="233"/>
      <c r="C1072" s="234"/>
      <c r="D1072" s="224" t="s">
        <v>211</v>
      </c>
      <c r="E1072" s="235" t="s">
        <v>1</v>
      </c>
      <c r="F1072" s="236" t="s">
        <v>1117</v>
      </c>
      <c r="G1072" s="234"/>
      <c r="H1072" s="237">
        <v>3.35</v>
      </c>
      <c r="I1072" s="238"/>
      <c r="J1072" s="234"/>
      <c r="K1072" s="234"/>
      <c r="L1072" s="239"/>
      <c r="M1072" s="240"/>
      <c r="N1072" s="241"/>
      <c r="O1072" s="241"/>
      <c r="P1072" s="241"/>
      <c r="Q1072" s="241"/>
      <c r="R1072" s="241"/>
      <c r="S1072" s="241"/>
      <c r="T1072" s="242"/>
      <c r="AT1072" s="243" t="s">
        <v>211</v>
      </c>
      <c r="AU1072" s="243" t="s">
        <v>84</v>
      </c>
      <c r="AV1072" s="14" t="s">
        <v>84</v>
      </c>
      <c r="AW1072" s="14" t="s">
        <v>31</v>
      </c>
      <c r="AX1072" s="14" t="s">
        <v>75</v>
      </c>
      <c r="AY1072" s="243" t="s">
        <v>203</v>
      </c>
    </row>
    <row r="1073" spans="2:51" s="14" customFormat="1" ht="11.25">
      <c r="B1073" s="233"/>
      <c r="C1073" s="234"/>
      <c r="D1073" s="224" t="s">
        <v>211</v>
      </c>
      <c r="E1073" s="235" t="s">
        <v>1</v>
      </c>
      <c r="F1073" s="236" t="s">
        <v>1118</v>
      </c>
      <c r="G1073" s="234"/>
      <c r="H1073" s="237">
        <v>15.44</v>
      </c>
      <c r="I1073" s="238"/>
      <c r="J1073" s="234"/>
      <c r="K1073" s="234"/>
      <c r="L1073" s="239"/>
      <c r="M1073" s="240"/>
      <c r="N1073" s="241"/>
      <c r="O1073" s="241"/>
      <c r="P1073" s="241"/>
      <c r="Q1073" s="241"/>
      <c r="R1073" s="241"/>
      <c r="S1073" s="241"/>
      <c r="T1073" s="242"/>
      <c r="AT1073" s="243" t="s">
        <v>211</v>
      </c>
      <c r="AU1073" s="243" t="s">
        <v>84</v>
      </c>
      <c r="AV1073" s="14" t="s">
        <v>84</v>
      </c>
      <c r="AW1073" s="14" t="s">
        <v>31</v>
      </c>
      <c r="AX1073" s="14" t="s">
        <v>75</v>
      </c>
      <c r="AY1073" s="243" t="s">
        <v>203</v>
      </c>
    </row>
    <row r="1074" spans="2:51" s="14" customFormat="1" ht="11.25">
      <c r="B1074" s="233"/>
      <c r="C1074" s="234"/>
      <c r="D1074" s="224" t="s">
        <v>211</v>
      </c>
      <c r="E1074" s="235" t="s">
        <v>1</v>
      </c>
      <c r="F1074" s="236" t="s">
        <v>1119</v>
      </c>
      <c r="G1074" s="234"/>
      <c r="H1074" s="237">
        <v>1.31</v>
      </c>
      <c r="I1074" s="238"/>
      <c r="J1074" s="234"/>
      <c r="K1074" s="234"/>
      <c r="L1074" s="239"/>
      <c r="M1074" s="240"/>
      <c r="N1074" s="241"/>
      <c r="O1074" s="241"/>
      <c r="P1074" s="241"/>
      <c r="Q1074" s="241"/>
      <c r="R1074" s="241"/>
      <c r="S1074" s="241"/>
      <c r="T1074" s="242"/>
      <c r="AT1074" s="243" t="s">
        <v>211</v>
      </c>
      <c r="AU1074" s="243" t="s">
        <v>84</v>
      </c>
      <c r="AV1074" s="14" t="s">
        <v>84</v>
      </c>
      <c r="AW1074" s="14" t="s">
        <v>31</v>
      </c>
      <c r="AX1074" s="14" t="s">
        <v>75</v>
      </c>
      <c r="AY1074" s="243" t="s">
        <v>203</v>
      </c>
    </row>
    <row r="1075" spans="2:51" s="14" customFormat="1" ht="11.25">
      <c r="B1075" s="233"/>
      <c r="C1075" s="234"/>
      <c r="D1075" s="224" t="s">
        <v>211</v>
      </c>
      <c r="E1075" s="235" t="s">
        <v>1</v>
      </c>
      <c r="F1075" s="236" t="s">
        <v>1120</v>
      </c>
      <c r="G1075" s="234"/>
      <c r="H1075" s="237">
        <v>3.2</v>
      </c>
      <c r="I1075" s="238"/>
      <c r="J1075" s="234"/>
      <c r="K1075" s="234"/>
      <c r="L1075" s="239"/>
      <c r="M1075" s="240"/>
      <c r="N1075" s="241"/>
      <c r="O1075" s="241"/>
      <c r="P1075" s="241"/>
      <c r="Q1075" s="241"/>
      <c r="R1075" s="241"/>
      <c r="S1075" s="241"/>
      <c r="T1075" s="242"/>
      <c r="AT1075" s="243" t="s">
        <v>211</v>
      </c>
      <c r="AU1075" s="243" t="s">
        <v>84</v>
      </c>
      <c r="AV1075" s="14" t="s">
        <v>84</v>
      </c>
      <c r="AW1075" s="14" t="s">
        <v>31</v>
      </c>
      <c r="AX1075" s="14" t="s">
        <v>75</v>
      </c>
      <c r="AY1075" s="243" t="s">
        <v>203</v>
      </c>
    </row>
    <row r="1076" spans="2:51" s="14" customFormat="1" ht="11.25">
      <c r="B1076" s="233"/>
      <c r="C1076" s="234"/>
      <c r="D1076" s="224" t="s">
        <v>211</v>
      </c>
      <c r="E1076" s="235" t="s">
        <v>1</v>
      </c>
      <c r="F1076" s="236" t="s">
        <v>1121</v>
      </c>
      <c r="G1076" s="234"/>
      <c r="H1076" s="237">
        <v>3.2</v>
      </c>
      <c r="I1076" s="238"/>
      <c r="J1076" s="234"/>
      <c r="K1076" s="234"/>
      <c r="L1076" s="239"/>
      <c r="M1076" s="240"/>
      <c r="N1076" s="241"/>
      <c r="O1076" s="241"/>
      <c r="P1076" s="241"/>
      <c r="Q1076" s="241"/>
      <c r="R1076" s="241"/>
      <c r="S1076" s="241"/>
      <c r="T1076" s="242"/>
      <c r="AT1076" s="243" t="s">
        <v>211</v>
      </c>
      <c r="AU1076" s="243" t="s">
        <v>84</v>
      </c>
      <c r="AV1076" s="14" t="s">
        <v>84</v>
      </c>
      <c r="AW1076" s="14" t="s">
        <v>31</v>
      </c>
      <c r="AX1076" s="14" t="s">
        <v>75</v>
      </c>
      <c r="AY1076" s="243" t="s">
        <v>203</v>
      </c>
    </row>
    <row r="1077" spans="2:51" s="14" customFormat="1" ht="11.25">
      <c r="B1077" s="233"/>
      <c r="C1077" s="234"/>
      <c r="D1077" s="224" t="s">
        <v>211</v>
      </c>
      <c r="E1077" s="235" t="s">
        <v>1</v>
      </c>
      <c r="F1077" s="236" t="s">
        <v>1122</v>
      </c>
      <c r="G1077" s="234"/>
      <c r="H1077" s="237">
        <v>3.65</v>
      </c>
      <c r="I1077" s="238"/>
      <c r="J1077" s="234"/>
      <c r="K1077" s="234"/>
      <c r="L1077" s="239"/>
      <c r="M1077" s="240"/>
      <c r="N1077" s="241"/>
      <c r="O1077" s="241"/>
      <c r="P1077" s="241"/>
      <c r="Q1077" s="241"/>
      <c r="R1077" s="241"/>
      <c r="S1077" s="241"/>
      <c r="T1077" s="242"/>
      <c r="AT1077" s="243" t="s">
        <v>211</v>
      </c>
      <c r="AU1077" s="243" t="s">
        <v>84</v>
      </c>
      <c r="AV1077" s="14" t="s">
        <v>84</v>
      </c>
      <c r="AW1077" s="14" t="s">
        <v>31</v>
      </c>
      <c r="AX1077" s="14" t="s">
        <v>75</v>
      </c>
      <c r="AY1077" s="243" t="s">
        <v>203</v>
      </c>
    </row>
    <row r="1078" spans="2:51" s="14" customFormat="1" ht="11.25">
      <c r="B1078" s="233"/>
      <c r="C1078" s="234"/>
      <c r="D1078" s="224" t="s">
        <v>211</v>
      </c>
      <c r="E1078" s="235" t="s">
        <v>1</v>
      </c>
      <c r="F1078" s="236" t="s">
        <v>1123</v>
      </c>
      <c r="G1078" s="234"/>
      <c r="H1078" s="237">
        <v>3.85</v>
      </c>
      <c r="I1078" s="238"/>
      <c r="J1078" s="234"/>
      <c r="K1078" s="234"/>
      <c r="L1078" s="239"/>
      <c r="M1078" s="240"/>
      <c r="N1078" s="241"/>
      <c r="O1078" s="241"/>
      <c r="P1078" s="241"/>
      <c r="Q1078" s="241"/>
      <c r="R1078" s="241"/>
      <c r="S1078" s="241"/>
      <c r="T1078" s="242"/>
      <c r="AT1078" s="243" t="s">
        <v>211</v>
      </c>
      <c r="AU1078" s="243" t="s">
        <v>84</v>
      </c>
      <c r="AV1078" s="14" t="s">
        <v>84</v>
      </c>
      <c r="AW1078" s="14" t="s">
        <v>31</v>
      </c>
      <c r="AX1078" s="14" t="s">
        <v>75</v>
      </c>
      <c r="AY1078" s="243" t="s">
        <v>203</v>
      </c>
    </row>
    <row r="1079" spans="2:51" s="14" customFormat="1" ht="11.25">
      <c r="B1079" s="233"/>
      <c r="C1079" s="234"/>
      <c r="D1079" s="224" t="s">
        <v>211</v>
      </c>
      <c r="E1079" s="235" t="s">
        <v>1</v>
      </c>
      <c r="F1079" s="236" t="s">
        <v>1124</v>
      </c>
      <c r="G1079" s="234"/>
      <c r="H1079" s="237">
        <v>10.99</v>
      </c>
      <c r="I1079" s="238"/>
      <c r="J1079" s="234"/>
      <c r="K1079" s="234"/>
      <c r="L1079" s="239"/>
      <c r="M1079" s="240"/>
      <c r="N1079" s="241"/>
      <c r="O1079" s="241"/>
      <c r="P1079" s="241"/>
      <c r="Q1079" s="241"/>
      <c r="R1079" s="241"/>
      <c r="S1079" s="241"/>
      <c r="T1079" s="242"/>
      <c r="AT1079" s="243" t="s">
        <v>211</v>
      </c>
      <c r="AU1079" s="243" t="s">
        <v>84</v>
      </c>
      <c r="AV1079" s="14" t="s">
        <v>84</v>
      </c>
      <c r="AW1079" s="14" t="s">
        <v>31</v>
      </c>
      <c r="AX1079" s="14" t="s">
        <v>75</v>
      </c>
      <c r="AY1079" s="243" t="s">
        <v>203</v>
      </c>
    </row>
    <row r="1080" spans="2:51" s="14" customFormat="1" ht="11.25">
      <c r="B1080" s="233"/>
      <c r="C1080" s="234"/>
      <c r="D1080" s="224" t="s">
        <v>211</v>
      </c>
      <c r="E1080" s="235" t="s">
        <v>1</v>
      </c>
      <c r="F1080" s="236" t="s">
        <v>1125</v>
      </c>
      <c r="G1080" s="234"/>
      <c r="H1080" s="237">
        <v>8.33</v>
      </c>
      <c r="I1080" s="238"/>
      <c r="J1080" s="234"/>
      <c r="K1080" s="234"/>
      <c r="L1080" s="239"/>
      <c r="M1080" s="240"/>
      <c r="N1080" s="241"/>
      <c r="O1080" s="241"/>
      <c r="P1080" s="241"/>
      <c r="Q1080" s="241"/>
      <c r="R1080" s="241"/>
      <c r="S1080" s="241"/>
      <c r="T1080" s="242"/>
      <c r="AT1080" s="243" t="s">
        <v>211</v>
      </c>
      <c r="AU1080" s="243" t="s">
        <v>84</v>
      </c>
      <c r="AV1080" s="14" t="s">
        <v>84</v>
      </c>
      <c r="AW1080" s="14" t="s">
        <v>31</v>
      </c>
      <c r="AX1080" s="14" t="s">
        <v>75</v>
      </c>
      <c r="AY1080" s="243" t="s">
        <v>203</v>
      </c>
    </row>
    <row r="1081" spans="2:51" s="14" customFormat="1" ht="11.25">
      <c r="B1081" s="233"/>
      <c r="C1081" s="234"/>
      <c r="D1081" s="224" t="s">
        <v>211</v>
      </c>
      <c r="E1081" s="235" t="s">
        <v>1</v>
      </c>
      <c r="F1081" s="236" t="s">
        <v>1126</v>
      </c>
      <c r="G1081" s="234"/>
      <c r="H1081" s="237">
        <v>13.65</v>
      </c>
      <c r="I1081" s="238"/>
      <c r="J1081" s="234"/>
      <c r="K1081" s="234"/>
      <c r="L1081" s="239"/>
      <c r="M1081" s="240"/>
      <c r="N1081" s="241"/>
      <c r="O1081" s="241"/>
      <c r="P1081" s="241"/>
      <c r="Q1081" s="241"/>
      <c r="R1081" s="241"/>
      <c r="S1081" s="241"/>
      <c r="T1081" s="242"/>
      <c r="AT1081" s="243" t="s">
        <v>211</v>
      </c>
      <c r="AU1081" s="243" t="s">
        <v>84</v>
      </c>
      <c r="AV1081" s="14" t="s">
        <v>84</v>
      </c>
      <c r="AW1081" s="14" t="s">
        <v>31</v>
      </c>
      <c r="AX1081" s="14" t="s">
        <v>75</v>
      </c>
      <c r="AY1081" s="243" t="s">
        <v>203</v>
      </c>
    </row>
    <row r="1082" spans="2:51" s="14" customFormat="1" ht="11.25">
      <c r="B1082" s="233"/>
      <c r="C1082" s="234"/>
      <c r="D1082" s="224" t="s">
        <v>211</v>
      </c>
      <c r="E1082" s="235" t="s">
        <v>1</v>
      </c>
      <c r="F1082" s="236" t="s">
        <v>1127</v>
      </c>
      <c r="G1082" s="234"/>
      <c r="H1082" s="237">
        <v>1.8</v>
      </c>
      <c r="I1082" s="238"/>
      <c r="J1082" s="234"/>
      <c r="K1082" s="234"/>
      <c r="L1082" s="239"/>
      <c r="M1082" s="240"/>
      <c r="N1082" s="241"/>
      <c r="O1082" s="241"/>
      <c r="P1082" s="241"/>
      <c r="Q1082" s="241"/>
      <c r="R1082" s="241"/>
      <c r="S1082" s="241"/>
      <c r="T1082" s="242"/>
      <c r="AT1082" s="243" t="s">
        <v>211</v>
      </c>
      <c r="AU1082" s="243" t="s">
        <v>84</v>
      </c>
      <c r="AV1082" s="14" t="s">
        <v>84</v>
      </c>
      <c r="AW1082" s="14" t="s">
        <v>31</v>
      </c>
      <c r="AX1082" s="14" t="s">
        <v>75</v>
      </c>
      <c r="AY1082" s="243" t="s">
        <v>203</v>
      </c>
    </row>
    <row r="1083" spans="2:51" s="14" customFormat="1" ht="11.25">
      <c r="B1083" s="233"/>
      <c r="C1083" s="234"/>
      <c r="D1083" s="224" t="s">
        <v>211</v>
      </c>
      <c r="E1083" s="235" t="s">
        <v>1</v>
      </c>
      <c r="F1083" s="236" t="s">
        <v>1128</v>
      </c>
      <c r="G1083" s="234"/>
      <c r="H1083" s="237">
        <v>3.65</v>
      </c>
      <c r="I1083" s="238"/>
      <c r="J1083" s="234"/>
      <c r="K1083" s="234"/>
      <c r="L1083" s="239"/>
      <c r="M1083" s="240"/>
      <c r="N1083" s="241"/>
      <c r="O1083" s="241"/>
      <c r="P1083" s="241"/>
      <c r="Q1083" s="241"/>
      <c r="R1083" s="241"/>
      <c r="S1083" s="241"/>
      <c r="T1083" s="242"/>
      <c r="AT1083" s="243" t="s">
        <v>211</v>
      </c>
      <c r="AU1083" s="243" t="s">
        <v>84</v>
      </c>
      <c r="AV1083" s="14" t="s">
        <v>84</v>
      </c>
      <c r="AW1083" s="14" t="s">
        <v>31</v>
      </c>
      <c r="AX1083" s="14" t="s">
        <v>75</v>
      </c>
      <c r="AY1083" s="243" t="s">
        <v>203</v>
      </c>
    </row>
    <row r="1084" spans="2:51" s="14" customFormat="1" ht="11.25">
      <c r="B1084" s="233"/>
      <c r="C1084" s="234"/>
      <c r="D1084" s="224" t="s">
        <v>211</v>
      </c>
      <c r="E1084" s="235" t="s">
        <v>1</v>
      </c>
      <c r="F1084" s="236" t="s">
        <v>1129</v>
      </c>
      <c r="G1084" s="234"/>
      <c r="H1084" s="237">
        <v>3.28</v>
      </c>
      <c r="I1084" s="238"/>
      <c r="J1084" s="234"/>
      <c r="K1084" s="234"/>
      <c r="L1084" s="239"/>
      <c r="M1084" s="240"/>
      <c r="N1084" s="241"/>
      <c r="O1084" s="241"/>
      <c r="P1084" s="241"/>
      <c r="Q1084" s="241"/>
      <c r="R1084" s="241"/>
      <c r="S1084" s="241"/>
      <c r="T1084" s="242"/>
      <c r="AT1084" s="243" t="s">
        <v>211</v>
      </c>
      <c r="AU1084" s="243" t="s">
        <v>84</v>
      </c>
      <c r="AV1084" s="14" t="s">
        <v>84</v>
      </c>
      <c r="AW1084" s="14" t="s">
        <v>31</v>
      </c>
      <c r="AX1084" s="14" t="s">
        <v>75</v>
      </c>
      <c r="AY1084" s="243" t="s">
        <v>203</v>
      </c>
    </row>
    <row r="1085" spans="2:51" s="14" customFormat="1" ht="11.25">
      <c r="B1085" s="233"/>
      <c r="C1085" s="234"/>
      <c r="D1085" s="224" t="s">
        <v>211</v>
      </c>
      <c r="E1085" s="235" t="s">
        <v>1</v>
      </c>
      <c r="F1085" s="236" t="s">
        <v>1130</v>
      </c>
      <c r="G1085" s="234"/>
      <c r="H1085" s="237">
        <v>3.15</v>
      </c>
      <c r="I1085" s="238"/>
      <c r="J1085" s="234"/>
      <c r="K1085" s="234"/>
      <c r="L1085" s="239"/>
      <c r="M1085" s="240"/>
      <c r="N1085" s="241"/>
      <c r="O1085" s="241"/>
      <c r="P1085" s="241"/>
      <c r="Q1085" s="241"/>
      <c r="R1085" s="241"/>
      <c r="S1085" s="241"/>
      <c r="T1085" s="242"/>
      <c r="AT1085" s="243" t="s">
        <v>211</v>
      </c>
      <c r="AU1085" s="243" t="s">
        <v>84</v>
      </c>
      <c r="AV1085" s="14" t="s">
        <v>84</v>
      </c>
      <c r="AW1085" s="14" t="s">
        <v>31</v>
      </c>
      <c r="AX1085" s="14" t="s">
        <v>75</v>
      </c>
      <c r="AY1085" s="243" t="s">
        <v>203</v>
      </c>
    </row>
    <row r="1086" spans="2:51" s="14" customFormat="1" ht="11.25">
      <c r="B1086" s="233"/>
      <c r="C1086" s="234"/>
      <c r="D1086" s="224" t="s">
        <v>211</v>
      </c>
      <c r="E1086" s="235" t="s">
        <v>1</v>
      </c>
      <c r="F1086" s="236" t="s">
        <v>1131</v>
      </c>
      <c r="G1086" s="234"/>
      <c r="H1086" s="237">
        <v>3.03</v>
      </c>
      <c r="I1086" s="238"/>
      <c r="J1086" s="234"/>
      <c r="K1086" s="234"/>
      <c r="L1086" s="239"/>
      <c r="M1086" s="240"/>
      <c r="N1086" s="241"/>
      <c r="O1086" s="241"/>
      <c r="P1086" s="241"/>
      <c r="Q1086" s="241"/>
      <c r="R1086" s="241"/>
      <c r="S1086" s="241"/>
      <c r="T1086" s="242"/>
      <c r="AT1086" s="243" t="s">
        <v>211</v>
      </c>
      <c r="AU1086" s="243" t="s">
        <v>84</v>
      </c>
      <c r="AV1086" s="14" t="s">
        <v>84</v>
      </c>
      <c r="AW1086" s="14" t="s">
        <v>31</v>
      </c>
      <c r="AX1086" s="14" t="s">
        <v>75</v>
      </c>
      <c r="AY1086" s="243" t="s">
        <v>203</v>
      </c>
    </row>
    <row r="1087" spans="2:51" s="14" customFormat="1" ht="11.25">
      <c r="B1087" s="233"/>
      <c r="C1087" s="234"/>
      <c r="D1087" s="224" t="s">
        <v>211</v>
      </c>
      <c r="E1087" s="235" t="s">
        <v>1</v>
      </c>
      <c r="F1087" s="236" t="s">
        <v>1132</v>
      </c>
      <c r="G1087" s="234"/>
      <c r="H1087" s="237">
        <v>4.5999999999999996</v>
      </c>
      <c r="I1087" s="238"/>
      <c r="J1087" s="234"/>
      <c r="K1087" s="234"/>
      <c r="L1087" s="239"/>
      <c r="M1087" s="240"/>
      <c r="N1087" s="241"/>
      <c r="O1087" s="241"/>
      <c r="P1087" s="241"/>
      <c r="Q1087" s="241"/>
      <c r="R1087" s="241"/>
      <c r="S1087" s="241"/>
      <c r="T1087" s="242"/>
      <c r="AT1087" s="243" t="s">
        <v>211</v>
      </c>
      <c r="AU1087" s="243" t="s">
        <v>84</v>
      </c>
      <c r="AV1087" s="14" t="s">
        <v>84</v>
      </c>
      <c r="AW1087" s="14" t="s">
        <v>31</v>
      </c>
      <c r="AX1087" s="14" t="s">
        <v>75</v>
      </c>
      <c r="AY1087" s="243" t="s">
        <v>203</v>
      </c>
    </row>
    <row r="1088" spans="2:51" s="14" customFormat="1" ht="11.25">
      <c r="B1088" s="233"/>
      <c r="C1088" s="234"/>
      <c r="D1088" s="224" t="s">
        <v>211</v>
      </c>
      <c r="E1088" s="235" t="s">
        <v>1</v>
      </c>
      <c r="F1088" s="236" t="s">
        <v>1133</v>
      </c>
      <c r="G1088" s="234"/>
      <c r="H1088" s="237">
        <v>4.45</v>
      </c>
      <c r="I1088" s="238"/>
      <c r="J1088" s="234"/>
      <c r="K1088" s="234"/>
      <c r="L1088" s="239"/>
      <c r="M1088" s="240"/>
      <c r="N1088" s="241"/>
      <c r="O1088" s="241"/>
      <c r="P1088" s="241"/>
      <c r="Q1088" s="241"/>
      <c r="R1088" s="241"/>
      <c r="S1088" s="241"/>
      <c r="T1088" s="242"/>
      <c r="AT1088" s="243" t="s">
        <v>211</v>
      </c>
      <c r="AU1088" s="243" t="s">
        <v>84</v>
      </c>
      <c r="AV1088" s="14" t="s">
        <v>84</v>
      </c>
      <c r="AW1088" s="14" t="s">
        <v>31</v>
      </c>
      <c r="AX1088" s="14" t="s">
        <v>75</v>
      </c>
      <c r="AY1088" s="243" t="s">
        <v>203</v>
      </c>
    </row>
    <row r="1089" spans="2:51" s="14" customFormat="1" ht="11.25">
      <c r="B1089" s="233"/>
      <c r="C1089" s="234"/>
      <c r="D1089" s="224" t="s">
        <v>211</v>
      </c>
      <c r="E1089" s="235" t="s">
        <v>1</v>
      </c>
      <c r="F1089" s="236" t="s">
        <v>1134</v>
      </c>
      <c r="G1089" s="234"/>
      <c r="H1089" s="237">
        <v>4.45</v>
      </c>
      <c r="I1089" s="238"/>
      <c r="J1089" s="234"/>
      <c r="K1089" s="234"/>
      <c r="L1089" s="239"/>
      <c r="M1089" s="240"/>
      <c r="N1089" s="241"/>
      <c r="O1089" s="241"/>
      <c r="P1089" s="241"/>
      <c r="Q1089" s="241"/>
      <c r="R1089" s="241"/>
      <c r="S1089" s="241"/>
      <c r="T1089" s="242"/>
      <c r="AT1089" s="243" t="s">
        <v>211</v>
      </c>
      <c r="AU1089" s="243" t="s">
        <v>84</v>
      </c>
      <c r="AV1089" s="14" t="s">
        <v>84</v>
      </c>
      <c r="AW1089" s="14" t="s">
        <v>31</v>
      </c>
      <c r="AX1089" s="14" t="s">
        <v>75</v>
      </c>
      <c r="AY1089" s="243" t="s">
        <v>203</v>
      </c>
    </row>
    <row r="1090" spans="2:51" s="14" customFormat="1" ht="11.25">
      <c r="B1090" s="233"/>
      <c r="C1090" s="234"/>
      <c r="D1090" s="224" t="s">
        <v>211</v>
      </c>
      <c r="E1090" s="235" t="s">
        <v>1</v>
      </c>
      <c r="F1090" s="236" t="s">
        <v>1135</v>
      </c>
      <c r="G1090" s="234"/>
      <c r="H1090" s="237">
        <v>3.43</v>
      </c>
      <c r="I1090" s="238"/>
      <c r="J1090" s="234"/>
      <c r="K1090" s="234"/>
      <c r="L1090" s="239"/>
      <c r="M1090" s="240"/>
      <c r="N1090" s="241"/>
      <c r="O1090" s="241"/>
      <c r="P1090" s="241"/>
      <c r="Q1090" s="241"/>
      <c r="R1090" s="241"/>
      <c r="S1090" s="241"/>
      <c r="T1090" s="242"/>
      <c r="AT1090" s="243" t="s">
        <v>211</v>
      </c>
      <c r="AU1090" s="243" t="s">
        <v>84</v>
      </c>
      <c r="AV1090" s="14" t="s">
        <v>84</v>
      </c>
      <c r="AW1090" s="14" t="s">
        <v>31</v>
      </c>
      <c r="AX1090" s="14" t="s">
        <v>75</v>
      </c>
      <c r="AY1090" s="243" t="s">
        <v>203</v>
      </c>
    </row>
    <row r="1091" spans="2:51" s="14" customFormat="1" ht="11.25">
      <c r="B1091" s="233"/>
      <c r="C1091" s="234"/>
      <c r="D1091" s="224" t="s">
        <v>211</v>
      </c>
      <c r="E1091" s="235" t="s">
        <v>1</v>
      </c>
      <c r="F1091" s="236" t="s">
        <v>1136</v>
      </c>
      <c r="G1091" s="234"/>
      <c r="H1091" s="237">
        <v>3.33</v>
      </c>
      <c r="I1091" s="238"/>
      <c r="J1091" s="234"/>
      <c r="K1091" s="234"/>
      <c r="L1091" s="239"/>
      <c r="M1091" s="240"/>
      <c r="N1091" s="241"/>
      <c r="O1091" s="241"/>
      <c r="P1091" s="241"/>
      <c r="Q1091" s="241"/>
      <c r="R1091" s="241"/>
      <c r="S1091" s="241"/>
      <c r="T1091" s="242"/>
      <c r="AT1091" s="243" t="s">
        <v>211</v>
      </c>
      <c r="AU1091" s="243" t="s">
        <v>84</v>
      </c>
      <c r="AV1091" s="14" t="s">
        <v>84</v>
      </c>
      <c r="AW1091" s="14" t="s">
        <v>31</v>
      </c>
      <c r="AX1091" s="14" t="s">
        <v>75</v>
      </c>
      <c r="AY1091" s="243" t="s">
        <v>203</v>
      </c>
    </row>
    <row r="1092" spans="2:51" s="14" customFormat="1" ht="11.25">
      <c r="B1092" s="233"/>
      <c r="C1092" s="234"/>
      <c r="D1092" s="224" t="s">
        <v>211</v>
      </c>
      <c r="E1092" s="235" t="s">
        <v>1</v>
      </c>
      <c r="F1092" s="236" t="s">
        <v>1137</v>
      </c>
      <c r="G1092" s="234"/>
      <c r="H1092" s="237">
        <v>0.25</v>
      </c>
      <c r="I1092" s="238"/>
      <c r="J1092" s="234"/>
      <c r="K1092" s="234"/>
      <c r="L1092" s="239"/>
      <c r="M1092" s="240"/>
      <c r="N1092" s="241"/>
      <c r="O1092" s="241"/>
      <c r="P1092" s="241"/>
      <c r="Q1092" s="241"/>
      <c r="R1092" s="241"/>
      <c r="S1092" s="241"/>
      <c r="T1092" s="242"/>
      <c r="AT1092" s="243" t="s">
        <v>211</v>
      </c>
      <c r="AU1092" s="243" t="s">
        <v>84</v>
      </c>
      <c r="AV1092" s="14" t="s">
        <v>84</v>
      </c>
      <c r="AW1092" s="14" t="s">
        <v>31</v>
      </c>
      <c r="AX1092" s="14" t="s">
        <v>75</v>
      </c>
      <c r="AY1092" s="243" t="s">
        <v>203</v>
      </c>
    </row>
    <row r="1093" spans="2:51" s="14" customFormat="1" ht="11.25">
      <c r="B1093" s="233"/>
      <c r="C1093" s="234"/>
      <c r="D1093" s="224" t="s">
        <v>211</v>
      </c>
      <c r="E1093" s="235" t="s">
        <v>1</v>
      </c>
      <c r="F1093" s="236" t="s">
        <v>1138</v>
      </c>
      <c r="G1093" s="234"/>
      <c r="H1093" s="237">
        <v>4.25</v>
      </c>
      <c r="I1093" s="238"/>
      <c r="J1093" s="234"/>
      <c r="K1093" s="234"/>
      <c r="L1093" s="239"/>
      <c r="M1093" s="240"/>
      <c r="N1093" s="241"/>
      <c r="O1093" s="241"/>
      <c r="P1093" s="241"/>
      <c r="Q1093" s="241"/>
      <c r="R1093" s="241"/>
      <c r="S1093" s="241"/>
      <c r="T1093" s="242"/>
      <c r="AT1093" s="243" t="s">
        <v>211</v>
      </c>
      <c r="AU1093" s="243" t="s">
        <v>84</v>
      </c>
      <c r="AV1093" s="14" t="s">
        <v>84</v>
      </c>
      <c r="AW1093" s="14" t="s">
        <v>31</v>
      </c>
      <c r="AX1093" s="14" t="s">
        <v>75</v>
      </c>
      <c r="AY1093" s="243" t="s">
        <v>203</v>
      </c>
    </row>
    <row r="1094" spans="2:51" s="14" customFormat="1" ht="11.25">
      <c r="B1094" s="233"/>
      <c r="C1094" s="234"/>
      <c r="D1094" s="224" t="s">
        <v>211</v>
      </c>
      <c r="E1094" s="235" t="s">
        <v>1</v>
      </c>
      <c r="F1094" s="236" t="s">
        <v>1139</v>
      </c>
      <c r="G1094" s="234"/>
      <c r="H1094" s="237">
        <v>7.76</v>
      </c>
      <c r="I1094" s="238"/>
      <c r="J1094" s="234"/>
      <c r="K1094" s="234"/>
      <c r="L1094" s="239"/>
      <c r="M1094" s="240"/>
      <c r="N1094" s="241"/>
      <c r="O1094" s="241"/>
      <c r="P1094" s="241"/>
      <c r="Q1094" s="241"/>
      <c r="R1094" s="241"/>
      <c r="S1094" s="241"/>
      <c r="T1094" s="242"/>
      <c r="AT1094" s="243" t="s">
        <v>211</v>
      </c>
      <c r="AU1094" s="243" t="s">
        <v>84</v>
      </c>
      <c r="AV1094" s="14" t="s">
        <v>84</v>
      </c>
      <c r="AW1094" s="14" t="s">
        <v>31</v>
      </c>
      <c r="AX1094" s="14" t="s">
        <v>75</v>
      </c>
      <c r="AY1094" s="243" t="s">
        <v>203</v>
      </c>
    </row>
    <row r="1095" spans="2:51" s="14" customFormat="1" ht="11.25">
      <c r="B1095" s="233"/>
      <c r="C1095" s="234"/>
      <c r="D1095" s="224" t="s">
        <v>211</v>
      </c>
      <c r="E1095" s="235" t="s">
        <v>1</v>
      </c>
      <c r="F1095" s="236" t="s">
        <v>1140</v>
      </c>
      <c r="G1095" s="234"/>
      <c r="H1095" s="237">
        <v>3.02</v>
      </c>
      <c r="I1095" s="238"/>
      <c r="J1095" s="234"/>
      <c r="K1095" s="234"/>
      <c r="L1095" s="239"/>
      <c r="M1095" s="240"/>
      <c r="N1095" s="241"/>
      <c r="O1095" s="241"/>
      <c r="P1095" s="241"/>
      <c r="Q1095" s="241"/>
      <c r="R1095" s="241"/>
      <c r="S1095" s="241"/>
      <c r="T1095" s="242"/>
      <c r="AT1095" s="243" t="s">
        <v>211</v>
      </c>
      <c r="AU1095" s="243" t="s">
        <v>84</v>
      </c>
      <c r="AV1095" s="14" t="s">
        <v>84</v>
      </c>
      <c r="AW1095" s="14" t="s">
        <v>31</v>
      </c>
      <c r="AX1095" s="14" t="s">
        <v>75</v>
      </c>
      <c r="AY1095" s="243" t="s">
        <v>203</v>
      </c>
    </row>
    <row r="1096" spans="2:51" s="14" customFormat="1" ht="11.25">
      <c r="B1096" s="233"/>
      <c r="C1096" s="234"/>
      <c r="D1096" s="224" t="s">
        <v>211</v>
      </c>
      <c r="E1096" s="235" t="s">
        <v>1</v>
      </c>
      <c r="F1096" s="236" t="s">
        <v>1141</v>
      </c>
      <c r="G1096" s="234"/>
      <c r="H1096" s="237">
        <v>4.17</v>
      </c>
      <c r="I1096" s="238"/>
      <c r="J1096" s="234"/>
      <c r="K1096" s="234"/>
      <c r="L1096" s="239"/>
      <c r="M1096" s="240"/>
      <c r="N1096" s="241"/>
      <c r="O1096" s="241"/>
      <c r="P1096" s="241"/>
      <c r="Q1096" s="241"/>
      <c r="R1096" s="241"/>
      <c r="S1096" s="241"/>
      <c r="T1096" s="242"/>
      <c r="AT1096" s="243" t="s">
        <v>211</v>
      </c>
      <c r="AU1096" s="243" t="s">
        <v>84</v>
      </c>
      <c r="AV1096" s="14" t="s">
        <v>84</v>
      </c>
      <c r="AW1096" s="14" t="s">
        <v>31</v>
      </c>
      <c r="AX1096" s="14" t="s">
        <v>75</v>
      </c>
      <c r="AY1096" s="243" t="s">
        <v>203</v>
      </c>
    </row>
    <row r="1097" spans="2:51" s="14" customFormat="1" ht="11.25">
      <c r="B1097" s="233"/>
      <c r="C1097" s="234"/>
      <c r="D1097" s="224" t="s">
        <v>211</v>
      </c>
      <c r="E1097" s="235" t="s">
        <v>1</v>
      </c>
      <c r="F1097" s="236" t="s">
        <v>1142</v>
      </c>
      <c r="G1097" s="234"/>
      <c r="H1097" s="237">
        <v>1</v>
      </c>
      <c r="I1097" s="238"/>
      <c r="J1097" s="234"/>
      <c r="K1097" s="234"/>
      <c r="L1097" s="239"/>
      <c r="M1097" s="240"/>
      <c r="N1097" s="241"/>
      <c r="O1097" s="241"/>
      <c r="P1097" s="241"/>
      <c r="Q1097" s="241"/>
      <c r="R1097" s="241"/>
      <c r="S1097" s="241"/>
      <c r="T1097" s="242"/>
      <c r="AT1097" s="243" t="s">
        <v>211</v>
      </c>
      <c r="AU1097" s="243" t="s">
        <v>84</v>
      </c>
      <c r="AV1097" s="14" t="s">
        <v>84</v>
      </c>
      <c r="AW1097" s="14" t="s">
        <v>31</v>
      </c>
      <c r="AX1097" s="14" t="s">
        <v>75</v>
      </c>
      <c r="AY1097" s="243" t="s">
        <v>203</v>
      </c>
    </row>
    <row r="1098" spans="2:51" s="14" customFormat="1" ht="11.25">
      <c r="B1098" s="233"/>
      <c r="C1098" s="234"/>
      <c r="D1098" s="224" t="s">
        <v>211</v>
      </c>
      <c r="E1098" s="235" t="s">
        <v>1</v>
      </c>
      <c r="F1098" s="236" t="s">
        <v>1143</v>
      </c>
      <c r="G1098" s="234"/>
      <c r="H1098" s="237">
        <v>4.03</v>
      </c>
      <c r="I1098" s="238"/>
      <c r="J1098" s="234"/>
      <c r="K1098" s="234"/>
      <c r="L1098" s="239"/>
      <c r="M1098" s="240"/>
      <c r="N1098" s="241"/>
      <c r="O1098" s="241"/>
      <c r="P1098" s="241"/>
      <c r="Q1098" s="241"/>
      <c r="R1098" s="241"/>
      <c r="S1098" s="241"/>
      <c r="T1098" s="242"/>
      <c r="AT1098" s="243" t="s">
        <v>211</v>
      </c>
      <c r="AU1098" s="243" t="s">
        <v>84</v>
      </c>
      <c r="AV1098" s="14" t="s">
        <v>84</v>
      </c>
      <c r="AW1098" s="14" t="s">
        <v>31</v>
      </c>
      <c r="AX1098" s="14" t="s">
        <v>75</v>
      </c>
      <c r="AY1098" s="243" t="s">
        <v>203</v>
      </c>
    </row>
    <row r="1099" spans="2:51" s="14" customFormat="1" ht="11.25">
      <c r="B1099" s="233"/>
      <c r="C1099" s="234"/>
      <c r="D1099" s="224" t="s">
        <v>211</v>
      </c>
      <c r="E1099" s="235" t="s">
        <v>1</v>
      </c>
      <c r="F1099" s="236" t="s">
        <v>1144</v>
      </c>
      <c r="G1099" s="234"/>
      <c r="H1099" s="237">
        <v>2.88</v>
      </c>
      <c r="I1099" s="238"/>
      <c r="J1099" s="234"/>
      <c r="K1099" s="234"/>
      <c r="L1099" s="239"/>
      <c r="M1099" s="240"/>
      <c r="N1099" s="241"/>
      <c r="O1099" s="241"/>
      <c r="P1099" s="241"/>
      <c r="Q1099" s="241"/>
      <c r="R1099" s="241"/>
      <c r="S1099" s="241"/>
      <c r="T1099" s="242"/>
      <c r="AT1099" s="243" t="s">
        <v>211</v>
      </c>
      <c r="AU1099" s="243" t="s">
        <v>84</v>
      </c>
      <c r="AV1099" s="14" t="s">
        <v>84</v>
      </c>
      <c r="AW1099" s="14" t="s">
        <v>31</v>
      </c>
      <c r="AX1099" s="14" t="s">
        <v>75</v>
      </c>
      <c r="AY1099" s="243" t="s">
        <v>203</v>
      </c>
    </row>
    <row r="1100" spans="2:51" s="14" customFormat="1" ht="11.25">
      <c r="B1100" s="233"/>
      <c r="C1100" s="234"/>
      <c r="D1100" s="224" t="s">
        <v>211</v>
      </c>
      <c r="E1100" s="235" t="s">
        <v>1</v>
      </c>
      <c r="F1100" s="236" t="s">
        <v>1145</v>
      </c>
      <c r="G1100" s="234"/>
      <c r="H1100" s="237">
        <v>2.88</v>
      </c>
      <c r="I1100" s="238"/>
      <c r="J1100" s="234"/>
      <c r="K1100" s="234"/>
      <c r="L1100" s="239"/>
      <c r="M1100" s="240"/>
      <c r="N1100" s="241"/>
      <c r="O1100" s="241"/>
      <c r="P1100" s="241"/>
      <c r="Q1100" s="241"/>
      <c r="R1100" s="241"/>
      <c r="S1100" s="241"/>
      <c r="T1100" s="242"/>
      <c r="AT1100" s="243" t="s">
        <v>211</v>
      </c>
      <c r="AU1100" s="243" t="s">
        <v>84</v>
      </c>
      <c r="AV1100" s="14" t="s">
        <v>84</v>
      </c>
      <c r="AW1100" s="14" t="s">
        <v>31</v>
      </c>
      <c r="AX1100" s="14" t="s">
        <v>75</v>
      </c>
      <c r="AY1100" s="243" t="s">
        <v>203</v>
      </c>
    </row>
    <row r="1101" spans="2:51" s="14" customFormat="1" ht="11.25">
      <c r="B1101" s="233"/>
      <c r="C1101" s="234"/>
      <c r="D1101" s="224" t="s">
        <v>211</v>
      </c>
      <c r="E1101" s="235" t="s">
        <v>1</v>
      </c>
      <c r="F1101" s="236" t="s">
        <v>1146</v>
      </c>
      <c r="G1101" s="234"/>
      <c r="H1101" s="237">
        <v>2.1</v>
      </c>
      <c r="I1101" s="238"/>
      <c r="J1101" s="234"/>
      <c r="K1101" s="234"/>
      <c r="L1101" s="239"/>
      <c r="M1101" s="240"/>
      <c r="N1101" s="241"/>
      <c r="O1101" s="241"/>
      <c r="P1101" s="241"/>
      <c r="Q1101" s="241"/>
      <c r="R1101" s="241"/>
      <c r="S1101" s="241"/>
      <c r="T1101" s="242"/>
      <c r="AT1101" s="243" t="s">
        <v>211</v>
      </c>
      <c r="AU1101" s="243" t="s">
        <v>84</v>
      </c>
      <c r="AV1101" s="14" t="s">
        <v>84</v>
      </c>
      <c r="AW1101" s="14" t="s">
        <v>31</v>
      </c>
      <c r="AX1101" s="14" t="s">
        <v>75</v>
      </c>
      <c r="AY1101" s="243" t="s">
        <v>203</v>
      </c>
    </row>
    <row r="1102" spans="2:51" s="14" customFormat="1" ht="11.25">
      <c r="B1102" s="233"/>
      <c r="C1102" s="234"/>
      <c r="D1102" s="224" t="s">
        <v>211</v>
      </c>
      <c r="E1102" s="235" t="s">
        <v>1</v>
      </c>
      <c r="F1102" s="236" t="s">
        <v>1147</v>
      </c>
      <c r="G1102" s="234"/>
      <c r="H1102" s="237">
        <v>0.57999999999999996</v>
      </c>
      <c r="I1102" s="238"/>
      <c r="J1102" s="234"/>
      <c r="K1102" s="234"/>
      <c r="L1102" s="239"/>
      <c r="M1102" s="240"/>
      <c r="N1102" s="241"/>
      <c r="O1102" s="241"/>
      <c r="P1102" s="241"/>
      <c r="Q1102" s="241"/>
      <c r="R1102" s="241"/>
      <c r="S1102" s="241"/>
      <c r="T1102" s="242"/>
      <c r="AT1102" s="243" t="s">
        <v>211</v>
      </c>
      <c r="AU1102" s="243" t="s">
        <v>84</v>
      </c>
      <c r="AV1102" s="14" t="s">
        <v>84</v>
      </c>
      <c r="AW1102" s="14" t="s">
        <v>31</v>
      </c>
      <c r="AX1102" s="14" t="s">
        <v>75</v>
      </c>
      <c r="AY1102" s="243" t="s">
        <v>203</v>
      </c>
    </row>
    <row r="1103" spans="2:51" s="14" customFormat="1" ht="11.25">
      <c r="B1103" s="233"/>
      <c r="C1103" s="234"/>
      <c r="D1103" s="224" t="s">
        <v>211</v>
      </c>
      <c r="E1103" s="235" t="s">
        <v>1</v>
      </c>
      <c r="F1103" s="236" t="s">
        <v>1148</v>
      </c>
      <c r="G1103" s="234"/>
      <c r="H1103" s="237">
        <v>12.324999999999999</v>
      </c>
      <c r="I1103" s="238"/>
      <c r="J1103" s="234"/>
      <c r="K1103" s="234"/>
      <c r="L1103" s="239"/>
      <c r="M1103" s="240"/>
      <c r="N1103" s="241"/>
      <c r="O1103" s="241"/>
      <c r="P1103" s="241"/>
      <c r="Q1103" s="241"/>
      <c r="R1103" s="241"/>
      <c r="S1103" s="241"/>
      <c r="T1103" s="242"/>
      <c r="AT1103" s="243" t="s">
        <v>211</v>
      </c>
      <c r="AU1103" s="243" t="s">
        <v>84</v>
      </c>
      <c r="AV1103" s="14" t="s">
        <v>84</v>
      </c>
      <c r="AW1103" s="14" t="s">
        <v>31</v>
      </c>
      <c r="AX1103" s="14" t="s">
        <v>75</v>
      </c>
      <c r="AY1103" s="243" t="s">
        <v>203</v>
      </c>
    </row>
    <row r="1104" spans="2:51" s="14" customFormat="1" ht="11.25">
      <c r="B1104" s="233"/>
      <c r="C1104" s="234"/>
      <c r="D1104" s="224" t="s">
        <v>211</v>
      </c>
      <c r="E1104" s="235" t="s">
        <v>1</v>
      </c>
      <c r="F1104" s="236" t="s">
        <v>1149</v>
      </c>
      <c r="G1104" s="234"/>
      <c r="H1104" s="237">
        <v>0.93</v>
      </c>
      <c r="I1104" s="238"/>
      <c r="J1104" s="234"/>
      <c r="K1104" s="234"/>
      <c r="L1104" s="239"/>
      <c r="M1104" s="240"/>
      <c r="N1104" s="241"/>
      <c r="O1104" s="241"/>
      <c r="P1104" s="241"/>
      <c r="Q1104" s="241"/>
      <c r="R1104" s="241"/>
      <c r="S1104" s="241"/>
      <c r="T1104" s="242"/>
      <c r="AT1104" s="243" t="s">
        <v>211</v>
      </c>
      <c r="AU1104" s="243" t="s">
        <v>84</v>
      </c>
      <c r="AV1104" s="14" t="s">
        <v>84</v>
      </c>
      <c r="AW1104" s="14" t="s">
        <v>31</v>
      </c>
      <c r="AX1104" s="14" t="s">
        <v>75</v>
      </c>
      <c r="AY1104" s="243" t="s">
        <v>203</v>
      </c>
    </row>
    <row r="1105" spans="2:51" s="14" customFormat="1" ht="11.25">
      <c r="B1105" s="233"/>
      <c r="C1105" s="234"/>
      <c r="D1105" s="224" t="s">
        <v>211</v>
      </c>
      <c r="E1105" s="235" t="s">
        <v>1</v>
      </c>
      <c r="F1105" s="236" t="s">
        <v>1150</v>
      </c>
      <c r="G1105" s="234"/>
      <c r="H1105" s="237">
        <v>8.1199999999999992</v>
      </c>
      <c r="I1105" s="238"/>
      <c r="J1105" s="234"/>
      <c r="K1105" s="234"/>
      <c r="L1105" s="239"/>
      <c r="M1105" s="240"/>
      <c r="N1105" s="241"/>
      <c r="O1105" s="241"/>
      <c r="P1105" s="241"/>
      <c r="Q1105" s="241"/>
      <c r="R1105" s="241"/>
      <c r="S1105" s="241"/>
      <c r="T1105" s="242"/>
      <c r="AT1105" s="243" t="s">
        <v>211</v>
      </c>
      <c r="AU1105" s="243" t="s">
        <v>84</v>
      </c>
      <c r="AV1105" s="14" t="s">
        <v>84</v>
      </c>
      <c r="AW1105" s="14" t="s">
        <v>31</v>
      </c>
      <c r="AX1105" s="14" t="s">
        <v>75</v>
      </c>
      <c r="AY1105" s="243" t="s">
        <v>203</v>
      </c>
    </row>
    <row r="1106" spans="2:51" s="14" customFormat="1" ht="11.25">
      <c r="B1106" s="233"/>
      <c r="C1106" s="234"/>
      <c r="D1106" s="224" t="s">
        <v>211</v>
      </c>
      <c r="E1106" s="235" t="s">
        <v>1</v>
      </c>
      <c r="F1106" s="236" t="s">
        <v>1151</v>
      </c>
      <c r="G1106" s="234"/>
      <c r="H1106" s="237">
        <v>6.63</v>
      </c>
      <c r="I1106" s="238"/>
      <c r="J1106" s="234"/>
      <c r="K1106" s="234"/>
      <c r="L1106" s="239"/>
      <c r="M1106" s="240"/>
      <c r="N1106" s="241"/>
      <c r="O1106" s="241"/>
      <c r="P1106" s="241"/>
      <c r="Q1106" s="241"/>
      <c r="R1106" s="241"/>
      <c r="S1106" s="241"/>
      <c r="T1106" s="242"/>
      <c r="AT1106" s="243" t="s">
        <v>211</v>
      </c>
      <c r="AU1106" s="243" t="s">
        <v>84</v>
      </c>
      <c r="AV1106" s="14" t="s">
        <v>84</v>
      </c>
      <c r="AW1106" s="14" t="s">
        <v>31</v>
      </c>
      <c r="AX1106" s="14" t="s">
        <v>75</v>
      </c>
      <c r="AY1106" s="243" t="s">
        <v>203</v>
      </c>
    </row>
    <row r="1107" spans="2:51" s="14" customFormat="1" ht="11.25">
      <c r="B1107" s="233"/>
      <c r="C1107" s="234"/>
      <c r="D1107" s="224" t="s">
        <v>211</v>
      </c>
      <c r="E1107" s="235" t="s">
        <v>1</v>
      </c>
      <c r="F1107" s="236" t="s">
        <v>1152</v>
      </c>
      <c r="G1107" s="234"/>
      <c r="H1107" s="237">
        <v>9.6300000000000008</v>
      </c>
      <c r="I1107" s="238"/>
      <c r="J1107" s="234"/>
      <c r="K1107" s="234"/>
      <c r="L1107" s="239"/>
      <c r="M1107" s="240"/>
      <c r="N1107" s="241"/>
      <c r="O1107" s="241"/>
      <c r="P1107" s="241"/>
      <c r="Q1107" s="241"/>
      <c r="R1107" s="241"/>
      <c r="S1107" s="241"/>
      <c r="T1107" s="242"/>
      <c r="AT1107" s="243" t="s">
        <v>211</v>
      </c>
      <c r="AU1107" s="243" t="s">
        <v>84</v>
      </c>
      <c r="AV1107" s="14" t="s">
        <v>84</v>
      </c>
      <c r="AW1107" s="14" t="s">
        <v>31</v>
      </c>
      <c r="AX1107" s="14" t="s">
        <v>75</v>
      </c>
      <c r="AY1107" s="243" t="s">
        <v>203</v>
      </c>
    </row>
    <row r="1108" spans="2:51" s="14" customFormat="1" ht="11.25">
      <c r="B1108" s="233"/>
      <c r="C1108" s="234"/>
      <c r="D1108" s="224" t="s">
        <v>211</v>
      </c>
      <c r="E1108" s="235" t="s">
        <v>1</v>
      </c>
      <c r="F1108" s="236" t="s">
        <v>1153</v>
      </c>
      <c r="G1108" s="234"/>
      <c r="H1108" s="237">
        <v>4.3</v>
      </c>
      <c r="I1108" s="238"/>
      <c r="J1108" s="234"/>
      <c r="K1108" s="234"/>
      <c r="L1108" s="239"/>
      <c r="M1108" s="240"/>
      <c r="N1108" s="241"/>
      <c r="O1108" s="241"/>
      <c r="P1108" s="241"/>
      <c r="Q1108" s="241"/>
      <c r="R1108" s="241"/>
      <c r="S1108" s="241"/>
      <c r="T1108" s="242"/>
      <c r="AT1108" s="243" t="s">
        <v>211</v>
      </c>
      <c r="AU1108" s="243" t="s">
        <v>84</v>
      </c>
      <c r="AV1108" s="14" t="s">
        <v>84</v>
      </c>
      <c r="AW1108" s="14" t="s">
        <v>31</v>
      </c>
      <c r="AX1108" s="14" t="s">
        <v>75</v>
      </c>
      <c r="AY1108" s="243" t="s">
        <v>203</v>
      </c>
    </row>
    <row r="1109" spans="2:51" s="14" customFormat="1" ht="11.25">
      <c r="B1109" s="233"/>
      <c r="C1109" s="234"/>
      <c r="D1109" s="224" t="s">
        <v>211</v>
      </c>
      <c r="E1109" s="235" t="s">
        <v>1</v>
      </c>
      <c r="F1109" s="236" t="s">
        <v>1154</v>
      </c>
      <c r="G1109" s="234"/>
      <c r="H1109" s="237">
        <v>3.2</v>
      </c>
      <c r="I1109" s="238"/>
      <c r="J1109" s="234"/>
      <c r="K1109" s="234"/>
      <c r="L1109" s="239"/>
      <c r="M1109" s="240"/>
      <c r="N1109" s="241"/>
      <c r="O1109" s="241"/>
      <c r="P1109" s="241"/>
      <c r="Q1109" s="241"/>
      <c r="R1109" s="241"/>
      <c r="S1109" s="241"/>
      <c r="T1109" s="242"/>
      <c r="AT1109" s="243" t="s">
        <v>211</v>
      </c>
      <c r="AU1109" s="243" t="s">
        <v>84</v>
      </c>
      <c r="AV1109" s="14" t="s">
        <v>84</v>
      </c>
      <c r="AW1109" s="14" t="s">
        <v>31</v>
      </c>
      <c r="AX1109" s="14" t="s">
        <v>75</v>
      </c>
      <c r="AY1109" s="243" t="s">
        <v>203</v>
      </c>
    </row>
    <row r="1110" spans="2:51" s="14" customFormat="1" ht="11.25">
      <c r="B1110" s="233"/>
      <c r="C1110" s="234"/>
      <c r="D1110" s="224" t="s">
        <v>211</v>
      </c>
      <c r="E1110" s="235" t="s">
        <v>1</v>
      </c>
      <c r="F1110" s="236" t="s">
        <v>1155</v>
      </c>
      <c r="G1110" s="234"/>
      <c r="H1110" s="237">
        <v>3.2</v>
      </c>
      <c r="I1110" s="238"/>
      <c r="J1110" s="234"/>
      <c r="K1110" s="234"/>
      <c r="L1110" s="239"/>
      <c r="M1110" s="240"/>
      <c r="N1110" s="241"/>
      <c r="O1110" s="241"/>
      <c r="P1110" s="241"/>
      <c r="Q1110" s="241"/>
      <c r="R1110" s="241"/>
      <c r="S1110" s="241"/>
      <c r="T1110" s="242"/>
      <c r="AT1110" s="243" t="s">
        <v>211</v>
      </c>
      <c r="AU1110" s="243" t="s">
        <v>84</v>
      </c>
      <c r="AV1110" s="14" t="s">
        <v>84</v>
      </c>
      <c r="AW1110" s="14" t="s">
        <v>31</v>
      </c>
      <c r="AX1110" s="14" t="s">
        <v>75</v>
      </c>
      <c r="AY1110" s="243" t="s">
        <v>203</v>
      </c>
    </row>
    <row r="1111" spans="2:51" s="14" customFormat="1" ht="11.25">
      <c r="B1111" s="233"/>
      <c r="C1111" s="234"/>
      <c r="D1111" s="224" t="s">
        <v>211</v>
      </c>
      <c r="E1111" s="235" t="s">
        <v>1</v>
      </c>
      <c r="F1111" s="236" t="s">
        <v>1156</v>
      </c>
      <c r="G1111" s="234"/>
      <c r="H1111" s="237">
        <v>3.53</v>
      </c>
      <c r="I1111" s="238"/>
      <c r="J1111" s="234"/>
      <c r="K1111" s="234"/>
      <c r="L1111" s="239"/>
      <c r="M1111" s="240"/>
      <c r="N1111" s="241"/>
      <c r="O1111" s="241"/>
      <c r="P1111" s="241"/>
      <c r="Q1111" s="241"/>
      <c r="R1111" s="241"/>
      <c r="S1111" s="241"/>
      <c r="T1111" s="242"/>
      <c r="AT1111" s="243" t="s">
        <v>211</v>
      </c>
      <c r="AU1111" s="243" t="s">
        <v>84</v>
      </c>
      <c r="AV1111" s="14" t="s">
        <v>84</v>
      </c>
      <c r="AW1111" s="14" t="s">
        <v>31</v>
      </c>
      <c r="AX1111" s="14" t="s">
        <v>75</v>
      </c>
      <c r="AY1111" s="243" t="s">
        <v>203</v>
      </c>
    </row>
    <row r="1112" spans="2:51" s="14" customFormat="1" ht="11.25">
      <c r="B1112" s="233"/>
      <c r="C1112" s="234"/>
      <c r="D1112" s="224" t="s">
        <v>211</v>
      </c>
      <c r="E1112" s="235" t="s">
        <v>1</v>
      </c>
      <c r="F1112" s="236" t="s">
        <v>1157</v>
      </c>
      <c r="G1112" s="234"/>
      <c r="H1112" s="237">
        <v>5.3</v>
      </c>
      <c r="I1112" s="238"/>
      <c r="J1112" s="234"/>
      <c r="K1112" s="234"/>
      <c r="L1112" s="239"/>
      <c r="M1112" s="240"/>
      <c r="N1112" s="241"/>
      <c r="O1112" s="241"/>
      <c r="P1112" s="241"/>
      <c r="Q1112" s="241"/>
      <c r="R1112" s="241"/>
      <c r="S1112" s="241"/>
      <c r="T1112" s="242"/>
      <c r="AT1112" s="243" t="s">
        <v>211</v>
      </c>
      <c r="AU1112" s="243" t="s">
        <v>84</v>
      </c>
      <c r="AV1112" s="14" t="s">
        <v>84</v>
      </c>
      <c r="AW1112" s="14" t="s">
        <v>31</v>
      </c>
      <c r="AX1112" s="14" t="s">
        <v>75</v>
      </c>
      <c r="AY1112" s="243" t="s">
        <v>203</v>
      </c>
    </row>
    <row r="1113" spans="2:51" s="14" customFormat="1" ht="11.25">
      <c r="B1113" s="233"/>
      <c r="C1113" s="234"/>
      <c r="D1113" s="224" t="s">
        <v>211</v>
      </c>
      <c r="E1113" s="235" t="s">
        <v>1</v>
      </c>
      <c r="F1113" s="236" t="s">
        <v>1158</v>
      </c>
      <c r="G1113" s="234"/>
      <c r="H1113" s="237">
        <v>3.2</v>
      </c>
      <c r="I1113" s="238"/>
      <c r="J1113" s="234"/>
      <c r="K1113" s="234"/>
      <c r="L1113" s="239"/>
      <c r="M1113" s="240"/>
      <c r="N1113" s="241"/>
      <c r="O1113" s="241"/>
      <c r="P1113" s="241"/>
      <c r="Q1113" s="241"/>
      <c r="R1113" s="241"/>
      <c r="S1113" s="241"/>
      <c r="T1113" s="242"/>
      <c r="AT1113" s="243" t="s">
        <v>211</v>
      </c>
      <c r="AU1113" s="243" t="s">
        <v>84</v>
      </c>
      <c r="AV1113" s="14" t="s">
        <v>84</v>
      </c>
      <c r="AW1113" s="14" t="s">
        <v>31</v>
      </c>
      <c r="AX1113" s="14" t="s">
        <v>75</v>
      </c>
      <c r="AY1113" s="243" t="s">
        <v>203</v>
      </c>
    </row>
    <row r="1114" spans="2:51" s="14" customFormat="1" ht="11.25">
      <c r="B1114" s="233"/>
      <c r="C1114" s="234"/>
      <c r="D1114" s="224" t="s">
        <v>211</v>
      </c>
      <c r="E1114" s="235" t="s">
        <v>1</v>
      </c>
      <c r="F1114" s="236" t="s">
        <v>1159</v>
      </c>
      <c r="G1114" s="234"/>
      <c r="H1114" s="237">
        <v>3.2</v>
      </c>
      <c r="I1114" s="238"/>
      <c r="J1114" s="234"/>
      <c r="K1114" s="234"/>
      <c r="L1114" s="239"/>
      <c r="M1114" s="240"/>
      <c r="N1114" s="241"/>
      <c r="O1114" s="241"/>
      <c r="P1114" s="241"/>
      <c r="Q1114" s="241"/>
      <c r="R1114" s="241"/>
      <c r="S1114" s="241"/>
      <c r="T1114" s="242"/>
      <c r="AT1114" s="243" t="s">
        <v>211</v>
      </c>
      <c r="AU1114" s="243" t="s">
        <v>84</v>
      </c>
      <c r="AV1114" s="14" t="s">
        <v>84</v>
      </c>
      <c r="AW1114" s="14" t="s">
        <v>31</v>
      </c>
      <c r="AX1114" s="14" t="s">
        <v>75</v>
      </c>
      <c r="AY1114" s="243" t="s">
        <v>203</v>
      </c>
    </row>
    <row r="1115" spans="2:51" s="14" customFormat="1" ht="11.25">
      <c r="B1115" s="233"/>
      <c r="C1115" s="234"/>
      <c r="D1115" s="224" t="s">
        <v>211</v>
      </c>
      <c r="E1115" s="235" t="s">
        <v>1</v>
      </c>
      <c r="F1115" s="236" t="s">
        <v>1160</v>
      </c>
      <c r="G1115" s="234"/>
      <c r="H1115" s="237">
        <v>3.2</v>
      </c>
      <c r="I1115" s="238"/>
      <c r="J1115" s="234"/>
      <c r="K1115" s="234"/>
      <c r="L1115" s="239"/>
      <c r="M1115" s="240"/>
      <c r="N1115" s="241"/>
      <c r="O1115" s="241"/>
      <c r="P1115" s="241"/>
      <c r="Q1115" s="241"/>
      <c r="R1115" s="241"/>
      <c r="S1115" s="241"/>
      <c r="T1115" s="242"/>
      <c r="AT1115" s="243" t="s">
        <v>211</v>
      </c>
      <c r="AU1115" s="243" t="s">
        <v>84</v>
      </c>
      <c r="AV1115" s="14" t="s">
        <v>84</v>
      </c>
      <c r="AW1115" s="14" t="s">
        <v>31</v>
      </c>
      <c r="AX1115" s="14" t="s">
        <v>75</v>
      </c>
      <c r="AY1115" s="243" t="s">
        <v>203</v>
      </c>
    </row>
    <row r="1116" spans="2:51" s="14" customFormat="1" ht="11.25">
      <c r="B1116" s="233"/>
      <c r="C1116" s="234"/>
      <c r="D1116" s="224" t="s">
        <v>211</v>
      </c>
      <c r="E1116" s="235" t="s">
        <v>1</v>
      </c>
      <c r="F1116" s="236" t="s">
        <v>1161</v>
      </c>
      <c r="G1116" s="234"/>
      <c r="H1116" s="237">
        <v>5.3</v>
      </c>
      <c r="I1116" s="238"/>
      <c r="J1116" s="234"/>
      <c r="K1116" s="234"/>
      <c r="L1116" s="239"/>
      <c r="M1116" s="240"/>
      <c r="N1116" s="241"/>
      <c r="O1116" s="241"/>
      <c r="P1116" s="241"/>
      <c r="Q1116" s="241"/>
      <c r="R1116" s="241"/>
      <c r="S1116" s="241"/>
      <c r="T1116" s="242"/>
      <c r="AT1116" s="243" t="s">
        <v>211</v>
      </c>
      <c r="AU1116" s="243" t="s">
        <v>84</v>
      </c>
      <c r="AV1116" s="14" t="s">
        <v>84</v>
      </c>
      <c r="AW1116" s="14" t="s">
        <v>31</v>
      </c>
      <c r="AX1116" s="14" t="s">
        <v>75</v>
      </c>
      <c r="AY1116" s="243" t="s">
        <v>203</v>
      </c>
    </row>
    <row r="1117" spans="2:51" s="14" customFormat="1" ht="11.25">
      <c r="B1117" s="233"/>
      <c r="C1117" s="234"/>
      <c r="D1117" s="224" t="s">
        <v>211</v>
      </c>
      <c r="E1117" s="235" t="s">
        <v>1</v>
      </c>
      <c r="F1117" s="236" t="s">
        <v>1162</v>
      </c>
      <c r="G1117" s="234"/>
      <c r="H1117" s="237">
        <v>4.1500000000000004</v>
      </c>
      <c r="I1117" s="238"/>
      <c r="J1117" s="234"/>
      <c r="K1117" s="234"/>
      <c r="L1117" s="239"/>
      <c r="M1117" s="240"/>
      <c r="N1117" s="241"/>
      <c r="O1117" s="241"/>
      <c r="P1117" s="241"/>
      <c r="Q1117" s="241"/>
      <c r="R1117" s="241"/>
      <c r="S1117" s="241"/>
      <c r="T1117" s="242"/>
      <c r="AT1117" s="243" t="s">
        <v>211</v>
      </c>
      <c r="AU1117" s="243" t="s">
        <v>84</v>
      </c>
      <c r="AV1117" s="14" t="s">
        <v>84</v>
      </c>
      <c r="AW1117" s="14" t="s">
        <v>31</v>
      </c>
      <c r="AX1117" s="14" t="s">
        <v>75</v>
      </c>
      <c r="AY1117" s="243" t="s">
        <v>203</v>
      </c>
    </row>
    <row r="1118" spans="2:51" s="14" customFormat="1" ht="11.25">
      <c r="B1118" s="233"/>
      <c r="C1118" s="234"/>
      <c r="D1118" s="224" t="s">
        <v>211</v>
      </c>
      <c r="E1118" s="235" t="s">
        <v>1</v>
      </c>
      <c r="F1118" s="236" t="s">
        <v>1163</v>
      </c>
      <c r="G1118" s="234"/>
      <c r="H1118" s="237">
        <v>3.2</v>
      </c>
      <c r="I1118" s="238"/>
      <c r="J1118" s="234"/>
      <c r="K1118" s="234"/>
      <c r="L1118" s="239"/>
      <c r="M1118" s="240"/>
      <c r="N1118" s="241"/>
      <c r="O1118" s="241"/>
      <c r="P1118" s="241"/>
      <c r="Q1118" s="241"/>
      <c r="R1118" s="241"/>
      <c r="S1118" s="241"/>
      <c r="T1118" s="242"/>
      <c r="AT1118" s="243" t="s">
        <v>211</v>
      </c>
      <c r="AU1118" s="243" t="s">
        <v>84</v>
      </c>
      <c r="AV1118" s="14" t="s">
        <v>84</v>
      </c>
      <c r="AW1118" s="14" t="s">
        <v>31</v>
      </c>
      <c r="AX1118" s="14" t="s">
        <v>75</v>
      </c>
      <c r="AY1118" s="243" t="s">
        <v>203</v>
      </c>
    </row>
    <row r="1119" spans="2:51" s="14" customFormat="1" ht="11.25">
      <c r="B1119" s="233"/>
      <c r="C1119" s="234"/>
      <c r="D1119" s="224" t="s">
        <v>211</v>
      </c>
      <c r="E1119" s="235" t="s">
        <v>1</v>
      </c>
      <c r="F1119" s="236" t="s">
        <v>967</v>
      </c>
      <c r="G1119" s="234"/>
      <c r="H1119" s="237">
        <v>7.9749999999999996</v>
      </c>
      <c r="I1119" s="238"/>
      <c r="J1119" s="234"/>
      <c r="K1119" s="234"/>
      <c r="L1119" s="239"/>
      <c r="M1119" s="240"/>
      <c r="N1119" s="241"/>
      <c r="O1119" s="241"/>
      <c r="P1119" s="241"/>
      <c r="Q1119" s="241"/>
      <c r="R1119" s="241"/>
      <c r="S1119" s="241"/>
      <c r="T1119" s="242"/>
      <c r="AT1119" s="243" t="s">
        <v>211</v>
      </c>
      <c r="AU1119" s="243" t="s">
        <v>84</v>
      </c>
      <c r="AV1119" s="14" t="s">
        <v>84</v>
      </c>
      <c r="AW1119" s="14" t="s">
        <v>31</v>
      </c>
      <c r="AX1119" s="14" t="s">
        <v>75</v>
      </c>
      <c r="AY1119" s="243" t="s">
        <v>203</v>
      </c>
    </row>
    <row r="1120" spans="2:51" s="14" customFormat="1" ht="11.25">
      <c r="B1120" s="233"/>
      <c r="C1120" s="234"/>
      <c r="D1120" s="224" t="s">
        <v>211</v>
      </c>
      <c r="E1120" s="235" t="s">
        <v>1</v>
      </c>
      <c r="F1120" s="236" t="s">
        <v>1164</v>
      </c>
      <c r="G1120" s="234"/>
      <c r="H1120" s="237">
        <v>3.35</v>
      </c>
      <c r="I1120" s="238"/>
      <c r="J1120" s="234"/>
      <c r="K1120" s="234"/>
      <c r="L1120" s="239"/>
      <c r="M1120" s="240"/>
      <c r="N1120" s="241"/>
      <c r="O1120" s="241"/>
      <c r="P1120" s="241"/>
      <c r="Q1120" s="241"/>
      <c r="R1120" s="241"/>
      <c r="S1120" s="241"/>
      <c r="T1120" s="242"/>
      <c r="AT1120" s="243" t="s">
        <v>211</v>
      </c>
      <c r="AU1120" s="243" t="s">
        <v>84</v>
      </c>
      <c r="AV1120" s="14" t="s">
        <v>84</v>
      </c>
      <c r="AW1120" s="14" t="s">
        <v>31</v>
      </c>
      <c r="AX1120" s="14" t="s">
        <v>75</v>
      </c>
      <c r="AY1120" s="243" t="s">
        <v>203</v>
      </c>
    </row>
    <row r="1121" spans="2:51" s="14" customFormat="1" ht="11.25">
      <c r="B1121" s="233"/>
      <c r="C1121" s="234"/>
      <c r="D1121" s="224" t="s">
        <v>211</v>
      </c>
      <c r="E1121" s="235" t="s">
        <v>1</v>
      </c>
      <c r="F1121" s="236" t="s">
        <v>1165</v>
      </c>
      <c r="G1121" s="234"/>
      <c r="H1121" s="237">
        <v>8.99</v>
      </c>
      <c r="I1121" s="238"/>
      <c r="J1121" s="234"/>
      <c r="K1121" s="234"/>
      <c r="L1121" s="239"/>
      <c r="M1121" s="240"/>
      <c r="N1121" s="241"/>
      <c r="O1121" s="241"/>
      <c r="P1121" s="241"/>
      <c r="Q1121" s="241"/>
      <c r="R1121" s="241"/>
      <c r="S1121" s="241"/>
      <c r="T1121" s="242"/>
      <c r="AT1121" s="243" t="s">
        <v>211</v>
      </c>
      <c r="AU1121" s="243" t="s">
        <v>84</v>
      </c>
      <c r="AV1121" s="14" t="s">
        <v>84</v>
      </c>
      <c r="AW1121" s="14" t="s">
        <v>31</v>
      </c>
      <c r="AX1121" s="14" t="s">
        <v>75</v>
      </c>
      <c r="AY1121" s="243" t="s">
        <v>203</v>
      </c>
    </row>
    <row r="1122" spans="2:51" s="14" customFormat="1" ht="11.25">
      <c r="B1122" s="233"/>
      <c r="C1122" s="234"/>
      <c r="D1122" s="224" t="s">
        <v>211</v>
      </c>
      <c r="E1122" s="235" t="s">
        <v>1</v>
      </c>
      <c r="F1122" s="236" t="s">
        <v>1166</v>
      </c>
      <c r="G1122" s="234"/>
      <c r="H1122" s="237">
        <v>7.74</v>
      </c>
      <c r="I1122" s="238"/>
      <c r="J1122" s="234"/>
      <c r="K1122" s="234"/>
      <c r="L1122" s="239"/>
      <c r="M1122" s="240"/>
      <c r="N1122" s="241"/>
      <c r="O1122" s="241"/>
      <c r="P1122" s="241"/>
      <c r="Q1122" s="241"/>
      <c r="R1122" s="241"/>
      <c r="S1122" s="241"/>
      <c r="T1122" s="242"/>
      <c r="AT1122" s="243" t="s">
        <v>211</v>
      </c>
      <c r="AU1122" s="243" t="s">
        <v>84</v>
      </c>
      <c r="AV1122" s="14" t="s">
        <v>84</v>
      </c>
      <c r="AW1122" s="14" t="s">
        <v>31</v>
      </c>
      <c r="AX1122" s="14" t="s">
        <v>75</v>
      </c>
      <c r="AY1122" s="243" t="s">
        <v>203</v>
      </c>
    </row>
    <row r="1123" spans="2:51" s="14" customFormat="1" ht="11.25">
      <c r="B1123" s="233"/>
      <c r="C1123" s="234"/>
      <c r="D1123" s="224" t="s">
        <v>211</v>
      </c>
      <c r="E1123" s="235" t="s">
        <v>1</v>
      </c>
      <c r="F1123" s="236" t="s">
        <v>1167</v>
      </c>
      <c r="G1123" s="234"/>
      <c r="H1123" s="237">
        <v>4.1500000000000004</v>
      </c>
      <c r="I1123" s="238"/>
      <c r="J1123" s="234"/>
      <c r="K1123" s="234"/>
      <c r="L1123" s="239"/>
      <c r="M1123" s="240"/>
      <c r="N1123" s="241"/>
      <c r="O1123" s="241"/>
      <c r="P1123" s="241"/>
      <c r="Q1123" s="241"/>
      <c r="R1123" s="241"/>
      <c r="S1123" s="241"/>
      <c r="T1123" s="242"/>
      <c r="AT1123" s="243" t="s">
        <v>211</v>
      </c>
      <c r="AU1123" s="243" t="s">
        <v>84</v>
      </c>
      <c r="AV1123" s="14" t="s">
        <v>84</v>
      </c>
      <c r="AW1123" s="14" t="s">
        <v>31</v>
      </c>
      <c r="AX1123" s="14" t="s">
        <v>75</v>
      </c>
      <c r="AY1123" s="243" t="s">
        <v>203</v>
      </c>
    </row>
    <row r="1124" spans="2:51" s="14" customFormat="1" ht="11.25">
      <c r="B1124" s="233"/>
      <c r="C1124" s="234"/>
      <c r="D1124" s="224" t="s">
        <v>211</v>
      </c>
      <c r="E1124" s="235" t="s">
        <v>1</v>
      </c>
      <c r="F1124" s="236" t="s">
        <v>1168</v>
      </c>
      <c r="G1124" s="234"/>
      <c r="H1124" s="237">
        <v>3.2</v>
      </c>
      <c r="I1124" s="238"/>
      <c r="J1124" s="234"/>
      <c r="K1124" s="234"/>
      <c r="L1124" s="239"/>
      <c r="M1124" s="240"/>
      <c r="N1124" s="241"/>
      <c r="O1124" s="241"/>
      <c r="P1124" s="241"/>
      <c r="Q1124" s="241"/>
      <c r="R1124" s="241"/>
      <c r="S1124" s="241"/>
      <c r="T1124" s="242"/>
      <c r="AT1124" s="243" t="s">
        <v>211</v>
      </c>
      <c r="AU1124" s="243" t="s">
        <v>84</v>
      </c>
      <c r="AV1124" s="14" t="s">
        <v>84</v>
      </c>
      <c r="AW1124" s="14" t="s">
        <v>31</v>
      </c>
      <c r="AX1124" s="14" t="s">
        <v>75</v>
      </c>
      <c r="AY1124" s="243" t="s">
        <v>203</v>
      </c>
    </row>
    <row r="1125" spans="2:51" s="14" customFormat="1" ht="11.25">
      <c r="B1125" s="233"/>
      <c r="C1125" s="234"/>
      <c r="D1125" s="224" t="s">
        <v>211</v>
      </c>
      <c r="E1125" s="235" t="s">
        <v>1</v>
      </c>
      <c r="F1125" s="236" t="s">
        <v>1169</v>
      </c>
      <c r="G1125" s="234"/>
      <c r="H1125" s="237">
        <v>3.2</v>
      </c>
      <c r="I1125" s="238"/>
      <c r="J1125" s="234"/>
      <c r="K1125" s="234"/>
      <c r="L1125" s="239"/>
      <c r="M1125" s="240"/>
      <c r="N1125" s="241"/>
      <c r="O1125" s="241"/>
      <c r="P1125" s="241"/>
      <c r="Q1125" s="241"/>
      <c r="R1125" s="241"/>
      <c r="S1125" s="241"/>
      <c r="T1125" s="242"/>
      <c r="AT1125" s="243" t="s">
        <v>211</v>
      </c>
      <c r="AU1125" s="243" t="s">
        <v>84</v>
      </c>
      <c r="AV1125" s="14" t="s">
        <v>84</v>
      </c>
      <c r="AW1125" s="14" t="s">
        <v>31</v>
      </c>
      <c r="AX1125" s="14" t="s">
        <v>75</v>
      </c>
      <c r="AY1125" s="243" t="s">
        <v>203</v>
      </c>
    </row>
    <row r="1126" spans="2:51" s="14" customFormat="1" ht="11.25">
      <c r="B1126" s="233"/>
      <c r="C1126" s="234"/>
      <c r="D1126" s="224" t="s">
        <v>211</v>
      </c>
      <c r="E1126" s="235" t="s">
        <v>1</v>
      </c>
      <c r="F1126" s="236" t="s">
        <v>1170</v>
      </c>
      <c r="G1126" s="234"/>
      <c r="H1126" s="237">
        <v>4.66</v>
      </c>
      <c r="I1126" s="238"/>
      <c r="J1126" s="234"/>
      <c r="K1126" s="234"/>
      <c r="L1126" s="239"/>
      <c r="M1126" s="240"/>
      <c r="N1126" s="241"/>
      <c r="O1126" s="241"/>
      <c r="P1126" s="241"/>
      <c r="Q1126" s="241"/>
      <c r="R1126" s="241"/>
      <c r="S1126" s="241"/>
      <c r="T1126" s="242"/>
      <c r="AT1126" s="243" t="s">
        <v>211</v>
      </c>
      <c r="AU1126" s="243" t="s">
        <v>84</v>
      </c>
      <c r="AV1126" s="14" t="s">
        <v>84</v>
      </c>
      <c r="AW1126" s="14" t="s">
        <v>31</v>
      </c>
      <c r="AX1126" s="14" t="s">
        <v>75</v>
      </c>
      <c r="AY1126" s="243" t="s">
        <v>203</v>
      </c>
    </row>
    <row r="1127" spans="2:51" s="14" customFormat="1" ht="11.25">
      <c r="B1127" s="233"/>
      <c r="C1127" s="234"/>
      <c r="D1127" s="224" t="s">
        <v>211</v>
      </c>
      <c r="E1127" s="235" t="s">
        <v>1</v>
      </c>
      <c r="F1127" s="236" t="s">
        <v>1171</v>
      </c>
      <c r="G1127" s="234"/>
      <c r="H1127" s="237">
        <v>5.7</v>
      </c>
      <c r="I1127" s="238"/>
      <c r="J1127" s="234"/>
      <c r="K1127" s="234"/>
      <c r="L1127" s="239"/>
      <c r="M1127" s="240"/>
      <c r="N1127" s="241"/>
      <c r="O1127" s="241"/>
      <c r="P1127" s="241"/>
      <c r="Q1127" s="241"/>
      <c r="R1127" s="241"/>
      <c r="S1127" s="241"/>
      <c r="T1127" s="242"/>
      <c r="AT1127" s="243" t="s">
        <v>211</v>
      </c>
      <c r="AU1127" s="243" t="s">
        <v>84</v>
      </c>
      <c r="AV1127" s="14" t="s">
        <v>84</v>
      </c>
      <c r="AW1127" s="14" t="s">
        <v>31</v>
      </c>
      <c r="AX1127" s="14" t="s">
        <v>75</v>
      </c>
      <c r="AY1127" s="243" t="s">
        <v>203</v>
      </c>
    </row>
    <row r="1128" spans="2:51" s="14" customFormat="1" ht="11.25">
      <c r="B1128" s="233"/>
      <c r="C1128" s="234"/>
      <c r="D1128" s="224" t="s">
        <v>211</v>
      </c>
      <c r="E1128" s="235" t="s">
        <v>1</v>
      </c>
      <c r="F1128" s="236" t="s">
        <v>1172</v>
      </c>
      <c r="G1128" s="234"/>
      <c r="H1128" s="237">
        <v>10.25</v>
      </c>
      <c r="I1128" s="238"/>
      <c r="J1128" s="234"/>
      <c r="K1128" s="234"/>
      <c r="L1128" s="239"/>
      <c r="M1128" s="240"/>
      <c r="N1128" s="241"/>
      <c r="O1128" s="241"/>
      <c r="P1128" s="241"/>
      <c r="Q1128" s="241"/>
      <c r="R1128" s="241"/>
      <c r="S1128" s="241"/>
      <c r="T1128" s="242"/>
      <c r="AT1128" s="243" t="s">
        <v>211</v>
      </c>
      <c r="AU1128" s="243" t="s">
        <v>84</v>
      </c>
      <c r="AV1128" s="14" t="s">
        <v>84</v>
      </c>
      <c r="AW1128" s="14" t="s">
        <v>31</v>
      </c>
      <c r="AX1128" s="14" t="s">
        <v>75</v>
      </c>
      <c r="AY1128" s="243" t="s">
        <v>203</v>
      </c>
    </row>
    <row r="1129" spans="2:51" s="14" customFormat="1" ht="11.25">
      <c r="B1129" s="233"/>
      <c r="C1129" s="234"/>
      <c r="D1129" s="224" t="s">
        <v>211</v>
      </c>
      <c r="E1129" s="235" t="s">
        <v>1</v>
      </c>
      <c r="F1129" s="236" t="s">
        <v>1173</v>
      </c>
      <c r="G1129" s="234"/>
      <c r="H1129" s="237">
        <v>7.06</v>
      </c>
      <c r="I1129" s="238"/>
      <c r="J1129" s="234"/>
      <c r="K1129" s="234"/>
      <c r="L1129" s="239"/>
      <c r="M1129" s="240"/>
      <c r="N1129" s="241"/>
      <c r="O1129" s="241"/>
      <c r="P1129" s="241"/>
      <c r="Q1129" s="241"/>
      <c r="R1129" s="241"/>
      <c r="S1129" s="241"/>
      <c r="T1129" s="242"/>
      <c r="AT1129" s="243" t="s">
        <v>211</v>
      </c>
      <c r="AU1129" s="243" t="s">
        <v>84</v>
      </c>
      <c r="AV1129" s="14" t="s">
        <v>84</v>
      </c>
      <c r="AW1129" s="14" t="s">
        <v>31</v>
      </c>
      <c r="AX1129" s="14" t="s">
        <v>75</v>
      </c>
      <c r="AY1129" s="243" t="s">
        <v>203</v>
      </c>
    </row>
    <row r="1130" spans="2:51" s="14" customFormat="1" ht="11.25">
      <c r="B1130" s="233"/>
      <c r="C1130" s="234"/>
      <c r="D1130" s="224" t="s">
        <v>211</v>
      </c>
      <c r="E1130" s="235" t="s">
        <v>1</v>
      </c>
      <c r="F1130" s="236" t="s">
        <v>1174</v>
      </c>
      <c r="G1130" s="234"/>
      <c r="H1130" s="237">
        <v>3.78</v>
      </c>
      <c r="I1130" s="238"/>
      <c r="J1130" s="234"/>
      <c r="K1130" s="234"/>
      <c r="L1130" s="239"/>
      <c r="M1130" s="240"/>
      <c r="N1130" s="241"/>
      <c r="O1130" s="241"/>
      <c r="P1130" s="241"/>
      <c r="Q1130" s="241"/>
      <c r="R1130" s="241"/>
      <c r="S1130" s="241"/>
      <c r="T1130" s="242"/>
      <c r="AT1130" s="243" t="s">
        <v>211</v>
      </c>
      <c r="AU1130" s="243" t="s">
        <v>84</v>
      </c>
      <c r="AV1130" s="14" t="s">
        <v>84</v>
      </c>
      <c r="AW1130" s="14" t="s">
        <v>31</v>
      </c>
      <c r="AX1130" s="14" t="s">
        <v>75</v>
      </c>
      <c r="AY1130" s="243" t="s">
        <v>203</v>
      </c>
    </row>
    <row r="1131" spans="2:51" s="14" customFormat="1" ht="11.25">
      <c r="B1131" s="233"/>
      <c r="C1131" s="234"/>
      <c r="D1131" s="224" t="s">
        <v>211</v>
      </c>
      <c r="E1131" s="235" t="s">
        <v>1</v>
      </c>
      <c r="F1131" s="236" t="s">
        <v>1175</v>
      </c>
      <c r="G1131" s="234"/>
      <c r="H1131" s="237">
        <v>3.28</v>
      </c>
      <c r="I1131" s="238"/>
      <c r="J1131" s="234"/>
      <c r="K1131" s="234"/>
      <c r="L1131" s="239"/>
      <c r="M1131" s="240"/>
      <c r="N1131" s="241"/>
      <c r="O1131" s="241"/>
      <c r="P1131" s="241"/>
      <c r="Q1131" s="241"/>
      <c r="R1131" s="241"/>
      <c r="S1131" s="241"/>
      <c r="T1131" s="242"/>
      <c r="AT1131" s="243" t="s">
        <v>211</v>
      </c>
      <c r="AU1131" s="243" t="s">
        <v>84</v>
      </c>
      <c r="AV1131" s="14" t="s">
        <v>84</v>
      </c>
      <c r="AW1131" s="14" t="s">
        <v>31</v>
      </c>
      <c r="AX1131" s="14" t="s">
        <v>75</v>
      </c>
      <c r="AY1131" s="243" t="s">
        <v>203</v>
      </c>
    </row>
    <row r="1132" spans="2:51" s="14" customFormat="1" ht="11.25">
      <c r="B1132" s="233"/>
      <c r="C1132" s="234"/>
      <c r="D1132" s="224" t="s">
        <v>211</v>
      </c>
      <c r="E1132" s="235" t="s">
        <v>1</v>
      </c>
      <c r="F1132" s="236" t="s">
        <v>1176</v>
      </c>
      <c r="G1132" s="234"/>
      <c r="H1132" s="237">
        <v>3.15</v>
      </c>
      <c r="I1132" s="238"/>
      <c r="J1132" s="234"/>
      <c r="K1132" s="234"/>
      <c r="L1132" s="239"/>
      <c r="M1132" s="240"/>
      <c r="N1132" s="241"/>
      <c r="O1132" s="241"/>
      <c r="P1132" s="241"/>
      <c r="Q1132" s="241"/>
      <c r="R1132" s="241"/>
      <c r="S1132" s="241"/>
      <c r="T1132" s="242"/>
      <c r="AT1132" s="243" t="s">
        <v>211</v>
      </c>
      <c r="AU1132" s="243" t="s">
        <v>84</v>
      </c>
      <c r="AV1132" s="14" t="s">
        <v>84</v>
      </c>
      <c r="AW1132" s="14" t="s">
        <v>31</v>
      </c>
      <c r="AX1132" s="14" t="s">
        <v>75</v>
      </c>
      <c r="AY1132" s="243" t="s">
        <v>203</v>
      </c>
    </row>
    <row r="1133" spans="2:51" s="14" customFormat="1" ht="11.25">
      <c r="B1133" s="233"/>
      <c r="C1133" s="234"/>
      <c r="D1133" s="224" t="s">
        <v>211</v>
      </c>
      <c r="E1133" s="235" t="s">
        <v>1</v>
      </c>
      <c r="F1133" s="236" t="s">
        <v>1177</v>
      </c>
      <c r="G1133" s="234"/>
      <c r="H1133" s="237">
        <v>3.03</v>
      </c>
      <c r="I1133" s="238"/>
      <c r="J1133" s="234"/>
      <c r="K1133" s="234"/>
      <c r="L1133" s="239"/>
      <c r="M1133" s="240"/>
      <c r="N1133" s="241"/>
      <c r="O1133" s="241"/>
      <c r="P1133" s="241"/>
      <c r="Q1133" s="241"/>
      <c r="R1133" s="241"/>
      <c r="S1133" s="241"/>
      <c r="T1133" s="242"/>
      <c r="AT1133" s="243" t="s">
        <v>211</v>
      </c>
      <c r="AU1133" s="243" t="s">
        <v>84</v>
      </c>
      <c r="AV1133" s="14" t="s">
        <v>84</v>
      </c>
      <c r="AW1133" s="14" t="s">
        <v>31</v>
      </c>
      <c r="AX1133" s="14" t="s">
        <v>75</v>
      </c>
      <c r="AY1133" s="243" t="s">
        <v>203</v>
      </c>
    </row>
    <row r="1134" spans="2:51" s="14" customFormat="1" ht="11.25">
      <c r="B1134" s="233"/>
      <c r="C1134" s="234"/>
      <c r="D1134" s="224" t="s">
        <v>211</v>
      </c>
      <c r="E1134" s="235" t="s">
        <v>1</v>
      </c>
      <c r="F1134" s="236" t="s">
        <v>1178</v>
      </c>
      <c r="G1134" s="234"/>
      <c r="H1134" s="237">
        <v>4.5999999999999996</v>
      </c>
      <c r="I1134" s="238"/>
      <c r="J1134" s="234"/>
      <c r="K1134" s="234"/>
      <c r="L1134" s="239"/>
      <c r="M1134" s="240"/>
      <c r="N1134" s="241"/>
      <c r="O1134" s="241"/>
      <c r="P1134" s="241"/>
      <c r="Q1134" s="241"/>
      <c r="R1134" s="241"/>
      <c r="S1134" s="241"/>
      <c r="T1134" s="242"/>
      <c r="AT1134" s="243" t="s">
        <v>211</v>
      </c>
      <c r="AU1134" s="243" t="s">
        <v>84</v>
      </c>
      <c r="AV1134" s="14" t="s">
        <v>84</v>
      </c>
      <c r="AW1134" s="14" t="s">
        <v>31</v>
      </c>
      <c r="AX1134" s="14" t="s">
        <v>75</v>
      </c>
      <c r="AY1134" s="243" t="s">
        <v>203</v>
      </c>
    </row>
    <row r="1135" spans="2:51" s="14" customFormat="1" ht="11.25">
      <c r="B1135" s="233"/>
      <c r="C1135" s="234"/>
      <c r="D1135" s="224" t="s">
        <v>211</v>
      </c>
      <c r="E1135" s="235" t="s">
        <v>1</v>
      </c>
      <c r="F1135" s="236" t="s">
        <v>1179</v>
      </c>
      <c r="G1135" s="234"/>
      <c r="H1135" s="237">
        <v>5.3</v>
      </c>
      <c r="I1135" s="238"/>
      <c r="J1135" s="234"/>
      <c r="K1135" s="234"/>
      <c r="L1135" s="239"/>
      <c r="M1135" s="240"/>
      <c r="N1135" s="241"/>
      <c r="O1135" s="241"/>
      <c r="P1135" s="241"/>
      <c r="Q1135" s="241"/>
      <c r="R1135" s="241"/>
      <c r="S1135" s="241"/>
      <c r="T1135" s="242"/>
      <c r="AT1135" s="243" t="s">
        <v>211</v>
      </c>
      <c r="AU1135" s="243" t="s">
        <v>84</v>
      </c>
      <c r="AV1135" s="14" t="s">
        <v>84</v>
      </c>
      <c r="AW1135" s="14" t="s">
        <v>31</v>
      </c>
      <c r="AX1135" s="14" t="s">
        <v>75</v>
      </c>
      <c r="AY1135" s="243" t="s">
        <v>203</v>
      </c>
    </row>
    <row r="1136" spans="2:51" s="14" customFormat="1" ht="11.25">
      <c r="B1136" s="233"/>
      <c r="C1136" s="234"/>
      <c r="D1136" s="224" t="s">
        <v>211</v>
      </c>
      <c r="E1136" s="235" t="s">
        <v>1</v>
      </c>
      <c r="F1136" s="236" t="s">
        <v>1180</v>
      </c>
      <c r="G1136" s="234"/>
      <c r="H1136" s="237">
        <v>5.3</v>
      </c>
      <c r="I1136" s="238"/>
      <c r="J1136" s="234"/>
      <c r="K1136" s="234"/>
      <c r="L1136" s="239"/>
      <c r="M1136" s="240"/>
      <c r="N1136" s="241"/>
      <c r="O1136" s="241"/>
      <c r="P1136" s="241"/>
      <c r="Q1136" s="241"/>
      <c r="R1136" s="241"/>
      <c r="S1136" s="241"/>
      <c r="T1136" s="242"/>
      <c r="AT1136" s="243" t="s">
        <v>211</v>
      </c>
      <c r="AU1136" s="243" t="s">
        <v>84</v>
      </c>
      <c r="AV1136" s="14" t="s">
        <v>84</v>
      </c>
      <c r="AW1136" s="14" t="s">
        <v>31</v>
      </c>
      <c r="AX1136" s="14" t="s">
        <v>75</v>
      </c>
      <c r="AY1136" s="243" t="s">
        <v>203</v>
      </c>
    </row>
    <row r="1137" spans="2:51" s="14" customFormat="1" ht="11.25">
      <c r="B1137" s="233"/>
      <c r="C1137" s="234"/>
      <c r="D1137" s="224" t="s">
        <v>211</v>
      </c>
      <c r="E1137" s="235" t="s">
        <v>1</v>
      </c>
      <c r="F1137" s="236" t="s">
        <v>1181</v>
      </c>
      <c r="G1137" s="234"/>
      <c r="H1137" s="237">
        <v>2.65</v>
      </c>
      <c r="I1137" s="238"/>
      <c r="J1137" s="234"/>
      <c r="K1137" s="234"/>
      <c r="L1137" s="239"/>
      <c r="M1137" s="240"/>
      <c r="N1137" s="241"/>
      <c r="O1137" s="241"/>
      <c r="P1137" s="241"/>
      <c r="Q1137" s="241"/>
      <c r="R1137" s="241"/>
      <c r="S1137" s="241"/>
      <c r="T1137" s="242"/>
      <c r="AT1137" s="243" t="s">
        <v>211</v>
      </c>
      <c r="AU1137" s="243" t="s">
        <v>84</v>
      </c>
      <c r="AV1137" s="14" t="s">
        <v>84</v>
      </c>
      <c r="AW1137" s="14" t="s">
        <v>31</v>
      </c>
      <c r="AX1137" s="14" t="s">
        <v>75</v>
      </c>
      <c r="AY1137" s="243" t="s">
        <v>203</v>
      </c>
    </row>
    <row r="1138" spans="2:51" s="14" customFormat="1" ht="11.25">
      <c r="B1138" s="233"/>
      <c r="C1138" s="234"/>
      <c r="D1138" s="224" t="s">
        <v>211</v>
      </c>
      <c r="E1138" s="235" t="s">
        <v>1</v>
      </c>
      <c r="F1138" s="236" t="s">
        <v>1182</v>
      </c>
      <c r="G1138" s="234"/>
      <c r="H1138" s="237">
        <v>3.33</v>
      </c>
      <c r="I1138" s="238"/>
      <c r="J1138" s="234"/>
      <c r="K1138" s="234"/>
      <c r="L1138" s="239"/>
      <c r="M1138" s="240"/>
      <c r="N1138" s="241"/>
      <c r="O1138" s="241"/>
      <c r="P1138" s="241"/>
      <c r="Q1138" s="241"/>
      <c r="R1138" s="241"/>
      <c r="S1138" s="241"/>
      <c r="T1138" s="242"/>
      <c r="AT1138" s="243" t="s">
        <v>211</v>
      </c>
      <c r="AU1138" s="243" t="s">
        <v>84</v>
      </c>
      <c r="AV1138" s="14" t="s">
        <v>84</v>
      </c>
      <c r="AW1138" s="14" t="s">
        <v>31</v>
      </c>
      <c r="AX1138" s="14" t="s">
        <v>75</v>
      </c>
      <c r="AY1138" s="243" t="s">
        <v>203</v>
      </c>
    </row>
    <row r="1139" spans="2:51" s="14" customFormat="1" ht="11.25">
      <c r="B1139" s="233"/>
      <c r="C1139" s="234"/>
      <c r="D1139" s="224" t="s">
        <v>211</v>
      </c>
      <c r="E1139" s="235" t="s">
        <v>1</v>
      </c>
      <c r="F1139" s="236" t="s">
        <v>1183</v>
      </c>
      <c r="G1139" s="234"/>
      <c r="H1139" s="237">
        <v>0.25</v>
      </c>
      <c r="I1139" s="238"/>
      <c r="J1139" s="234"/>
      <c r="K1139" s="234"/>
      <c r="L1139" s="239"/>
      <c r="M1139" s="240"/>
      <c r="N1139" s="241"/>
      <c r="O1139" s="241"/>
      <c r="P1139" s="241"/>
      <c r="Q1139" s="241"/>
      <c r="R1139" s="241"/>
      <c r="S1139" s="241"/>
      <c r="T1139" s="242"/>
      <c r="AT1139" s="243" t="s">
        <v>211</v>
      </c>
      <c r="AU1139" s="243" t="s">
        <v>84</v>
      </c>
      <c r="AV1139" s="14" t="s">
        <v>84</v>
      </c>
      <c r="AW1139" s="14" t="s">
        <v>31</v>
      </c>
      <c r="AX1139" s="14" t="s">
        <v>75</v>
      </c>
      <c r="AY1139" s="243" t="s">
        <v>203</v>
      </c>
    </row>
    <row r="1140" spans="2:51" s="14" customFormat="1" ht="11.25">
      <c r="B1140" s="233"/>
      <c r="C1140" s="234"/>
      <c r="D1140" s="224" t="s">
        <v>211</v>
      </c>
      <c r="E1140" s="235" t="s">
        <v>1</v>
      </c>
      <c r="F1140" s="236" t="s">
        <v>1184</v>
      </c>
      <c r="G1140" s="234"/>
      <c r="H1140" s="237">
        <v>4.25</v>
      </c>
      <c r="I1140" s="238"/>
      <c r="J1140" s="234"/>
      <c r="K1140" s="234"/>
      <c r="L1140" s="239"/>
      <c r="M1140" s="240"/>
      <c r="N1140" s="241"/>
      <c r="O1140" s="241"/>
      <c r="P1140" s="241"/>
      <c r="Q1140" s="241"/>
      <c r="R1140" s="241"/>
      <c r="S1140" s="241"/>
      <c r="T1140" s="242"/>
      <c r="AT1140" s="243" t="s">
        <v>211</v>
      </c>
      <c r="AU1140" s="243" t="s">
        <v>84</v>
      </c>
      <c r="AV1140" s="14" t="s">
        <v>84</v>
      </c>
      <c r="AW1140" s="14" t="s">
        <v>31</v>
      </c>
      <c r="AX1140" s="14" t="s">
        <v>75</v>
      </c>
      <c r="AY1140" s="243" t="s">
        <v>203</v>
      </c>
    </row>
    <row r="1141" spans="2:51" s="14" customFormat="1" ht="11.25">
      <c r="B1141" s="233"/>
      <c r="C1141" s="234"/>
      <c r="D1141" s="224" t="s">
        <v>211</v>
      </c>
      <c r="E1141" s="235" t="s">
        <v>1</v>
      </c>
      <c r="F1141" s="236" t="s">
        <v>1185</v>
      </c>
      <c r="G1141" s="234"/>
      <c r="H1141" s="237">
        <v>7.76</v>
      </c>
      <c r="I1141" s="238"/>
      <c r="J1141" s="234"/>
      <c r="K1141" s="234"/>
      <c r="L1141" s="239"/>
      <c r="M1141" s="240"/>
      <c r="N1141" s="241"/>
      <c r="O1141" s="241"/>
      <c r="P1141" s="241"/>
      <c r="Q1141" s="241"/>
      <c r="R1141" s="241"/>
      <c r="S1141" s="241"/>
      <c r="T1141" s="242"/>
      <c r="AT1141" s="243" t="s">
        <v>211</v>
      </c>
      <c r="AU1141" s="243" t="s">
        <v>84</v>
      </c>
      <c r="AV1141" s="14" t="s">
        <v>84</v>
      </c>
      <c r="AW1141" s="14" t="s">
        <v>31</v>
      </c>
      <c r="AX1141" s="14" t="s">
        <v>75</v>
      </c>
      <c r="AY1141" s="243" t="s">
        <v>203</v>
      </c>
    </row>
    <row r="1142" spans="2:51" s="14" customFormat="1" ht="11.25">
      <c r="B1142" s="233"/>
      <c r="C1142" s="234"/>
      <c r="D1142" s="224" t="s">
        <v>211</v>
      </c>
      <c r="E1142" s="235" t="s">
        <v>1</v>
      </c>
      <c r="F1142" s="236" t="s">
        <v>1186</v>
      </c>
      <c r="G1142" s="234"/>
      <c r="H1142" s="237">
        <v>1.61</v>
      </c>
      <c r="I1142" s="238"/>
      <c r="J1142" s="234"/>
      <c r="K1142" s="234"/>
      <c r="L1142" s="239"/>
      <c r="M1142" s="240"/>
      <c r="N1142" s="241"/>
      <c r="O1142" s="241"/>
      <c r="P1142" s="241"/>
      <c r="Q1142" s="241"/>
      <c r="R1142" s="241"/>
      <c r="S1142" s="241"/>
      <c r="T1142" s="242"/>
      <c r="AT1142" s="243" t="s">
        <v>211</v>
      </c>
      <c r="AU1142" s="243" t="s">
        <v>84</v>
      </c>
      <c r="AV1142" s="14" t="s">
        <v>84</v>
      </c>
      <c r="AW1142" s="14" t="s">
        <v>31</v>
      </c>
      <c r="AX1142" s="14" t="s">
        <v>75</v>
      </c>
      <c r="AY1142" s="243" t="s">
        <v>203</v>
      </c>
    </row>
    <row r="1143" spans="2:51" s="14" customFormat="1" ht="11.25">
      <c r="B1143" s="233"/>
      <c r="C1143" s="234"/>
      <c r="D1143" s="224" t="s">
        <v>211</v>
      </c>
      <c r="E1143" s="235" t="s">
        <v>1</v>
      </c>
      <c r="F1143" s="236" t="s">
        <v>1187</v>
      </c>
      <c r="G1143" s="234"/>
      <c r="H1143" s="237">
        <v>1.23</v>
      </c>
      <c r="I1143" s="238"/>
      <c r="J1143" s="234"/>
      <c r="K1143" s="234"/>
      <c r="L1143" s="239"/>
      <c r="M1143" s="240"/>
      <c r="N1143" s="241"/>
      <c r="O1143" s="241"/>
      <c r="P1143" s="241"/>
      <c r="Q1143" s="241"/>
      <c r="R1143" s="241"/>
      <c r="S1143" s="241"/>
      <c r="T1143" s="242"/>
      <c r="AT1143" s="243" t="s">
        <v>211</v>
      </c>
      <c r="AU1143" s="243" t="s">
        <v>84</v>
      </c>
      <c r="AV1143" s="14" t="s">
        <v>84</v>
      </c>
      <c r="AW1143" s="14" t="s">
        <v>31</v>
      </c>
      <c r="AX1143" s="14" t="s">
        <v>75</v>
      </c>
      <c r="AY1143" s="243" t="s">
        <v>203</v>
      </c>
    </row>
    <row r="1144" spans="2:51" s="14" customFormat="1" ht="11.25">
      <c r="B1144" s="233"/>
      <c r="C1144" s="234"/>
      <c r="D1144" s="224" t="s">
        <v>211</v>
      </c>
      <c r="E1144" s="235" t="s">
        <v>1</v>
      </c>
      <c r="F1144" s="236" t="s">
        <v>1188</v>
      </c>
      <c r="G1144" s="234"/>
      <c r="H1144" s="237">
        <v>2.73</v>
      </c>
      <c r="I1144" s="238"/>
      <c r="J1144" s="234"/>
      <c r="K1144" s="234"/>
      <c r="L1144" s="239"/>
      <c r="M1144" s="240"/>
      <c r="N1144" s="241"/>
      <c r="O1144" s="241"/>
      <c r="P1144" s="241"/>
      <c r="Q1144" s="241"/>
      <c r="R1144" s="241"/>
      <c r="S1144" s="241"/>
      <c r="T1144" s="242"/>
      <c r="AT1144" s="243" t="s">
        <v>211</v>
      </c>
      <c r="AU1144" s="243" t="s">
        <v>84</v>
      </c>
      <c r="AV1144" s="14" t="s">
        <v>84</v>
      </c>
      <c r="AW1144" s="14" t="s">
        <v>31</v>
      </c>
      <c r="AX1144" s="14" t="s">
        <v>75</v>
      </c>
      <c r="AY1144" s="243" t="s">
        <v>203</v>
      </c>
    </row>
    <row r="1145" spans="2:51" s="14" customFormat="1" ht="11.25">
      <c r="B1145" s="233"/>
      <c r="C1145" s="234"/>
      <c r="D1145" s="224" t="s">
        <v>211</v>
      </c>
      <c r="E1145" s="235" t="s">
        <v>1</v>
      </c>
      <c r="F1145" s="236" t="s">
        <v>1189</v>
      </c>
      <c r="G1145" s="234"/>
      <c r="H1145" s="237">
        <v>1.61</v>
      </c>
      <c r="I1145" s="238"/>
      <c r="J1145" s="234"/>
      <c r="K1145" s="234"/>
      <c r="L1145" s="239"/>
      <c r="M1145" s="240"/>
      <c r="N1145" s="241"/>
      <c r="O1145" s="241"/>
      <c r="P1145" s="241"/>
      <c r="Q1145" s="241"/>
      <c r="R1145" s="241"/>
      <c r="S1145" s="241"/>
      <c r="T1145" s="242"/>
      <c r="AT1145" s="243" t="s">
        <v>211</v>
      </c>
      <c r="AU1145" s="243" t="s">
        <v>84</v>
      </c>
      <c r="AV1145" s="14" t="s">
        <v>84</v>
      </c>
      <c r="AW1145" s="14" t="s">
        <v>31</v>
      </c>
      <c r="AX1145" s="14" t="s">
        <v>75</v>
      </c>
      <c r="AY1145" s="243" t="s">
        <v>203</v>
      </c>
    </row>
    <row r="1146" spans="2:51" s="14" customFormat="1" ht="11.25">
      <c r="B1146" s="233"/>
      <c r="C1146" s="234"/>
      <c r="D1146" s="224" t="s">
        <v>211</v>
      </c>
      <c r="E1146" s="235" t="s">
        <v>1</v>
      </c>
      <c r="F1146" s="236" t="s">
        <v>1190</v>
      </c>
      <c r="G1146" s="234"/>
      <c r="H1146" s="237">
        <v>1</v>
      </c>
      <c r="I1146" s="238"/>
      <c r="J1146" s="234"/>
      <c r="K1146" s="234"/>
      <c r="L1146" s="239"/>
      <c r="M1146" s="240"/>
      <c r="N1146" s="241"/>
      <c r="O1146" s="241"/>
      <c r="P1146" s="241"/>
      <c r="Q1146" s="241"/>
      <c r="R1146" s="241"/>
      <c r="S1146" s="241"/>
      <c r="T1146" s="242"/>
      <c r="AT1146" s="243" t="s">
        <v>211</v>
      </c>
      <c r="AU1146" s="243" t="s">
        <v>84</v>
      </c>
      <c r="AV1146" s="14" t="s">
        <v>84</v>
      </c>
      <c r="AW1146" s="14" t="s">
        <v>31</v>
      </c>
      <c r="AX1146" s="14" t="s">
        <v>75</v>
      </c>
      <c r="AY1146" s="243" t="s">
        <v>203</v>
      </c>
    </row>
    <row r="1147" spans="2:51" s="14" customFormat="1" ht="11.25">
      <c r="B1147" s="233"/>
      <c r="C1147" s="234"/>
      <c r="D1147" s="224" t="s">
        <v>211</v>
      </c>
      <c r="E1147" s="235" t="s">
        <v>1</v>
      </c>
      <c r="F1147" s="236" t="s">
        <v>1191</v>
      </c>
      <c r="G1147" s="234"/>
      <c r="H1147" s="237">
        <v>3.88</v>
      </c>
      <c r="I1147" s="238"/>
      <c r="J1147" s="234"/>
      <c r="K1147" s="234"/>
      <c r="L1147" s="239"/>
      <c r="M1147" s="240"/>
      <c r="N1147" s="241"/>
      <c r="O1147" s="241"/>
      <c r="P1147" s="241"/>
      <c r="Q1147" s="241"/>
      <c r="R1147" s="241"/>
      <c r="S1147" s="241"/>
      <c r="T1147" s="242"/>
      <c r="AT1147" s="243" t="s">
        <v>211</v>
      </c>
      <c r="AU1147" s="243" t="s">
        <v>84</v>
      </c>
      <c r="AV1147" s="14" t="s">
        <v>84</v>
      </c>
      <c r="AW1147" s="14" t="s">
        <v>31</v>
      </c>
      <c r="AX1147" s="14" t="s">
        <v>75</v>
      </c>
      <c r="AY1147" s="243" t="s">
        <v>203</v>
      </c>
    </row>
    <row r="1148" spans="2:51" s="14" customFormat="1" ht="11.25">
      <c r="B1148" s="233"/>
      <c r="C1148" s="234"/>
      <c r="D1148" s="224" t="s">
        <v>211</v>
      </c>
      <c r="E1148" s="235" t="s">
        <v>1</v>
      </c>
      <c r="F1148" s="236" t="s">
        <v>1192</v>
      </c>
      <c r="G1148" s="234"/>
      <c r="H1148" s="237">
        <v>4</v>
      </c>
      <c r="I1148" s="238"/>
      <c r="J1148" s="234"/>
      <c r="K1148" s="234"/>
      <c r="L1148" s="239"/>
      <c r="M1148" s="240"/>
      <c r="N1148" s="241"/>
      <c r="O1148" s="241"/>
      <c r="P1148" s="241"/>
      <c r="Q1148" s="241"/>
      <c r="R1148" s="241"/>
      <c r="S1148" s="241"/>
      <c r="T1148" s="242"/>
      <c r="AT1148" s="243" t="s">
        <v>211</v>
      </c>
      <c r="AU1148" s="243" t="s">
        <v>84</v>
      </c>
      <c r="AV1148" s="14" t="s">
        <v>84</v>
      </c>
      <c r="AW1148" s="14" t="s">
        <v>31</v>
      </c>
      <c r="AX1148" s="14" t="s">
        <v>75</v>
      </c>
      <c r="AY1148" s="243" t="s">
        <v>203</v>
      </c>
    </row>
    <row r="1149" spans="2:51" s="14" customFormat="1" ht="11.25">
      <c r="B1149" s="233"/>
      <c r="C1149" s="234"/>
      <c r="D1149" s="224" t="s">
        <v>211</v>
      </c>
      <c r="E1149" s="235" t="s">
        <v>1</v>
      </c>
      <c r="F1149" s="236" t="s">
        <v>1193</v>
      </c>
      <c r="G1149" s="234"/>
      <c r="H1149" s="237">
        <v>4.68</v>
      </c>
      <c r="I1149" s="238"/>
      <c r="J1149" s="234"/>
      <c r="K1149" s="234"/>
      <c r="L1149" s="239"/>
      <c r="M1149" s="240"/>
      <c r="N1149" s="241"/>
      <c r="O1149" s="241"/>
      <c r="P1149" s="241"/>
      <c r="Q1149" s="241"/>
      <c r="R1149" s="241"/>
      <c r="S1149" s="241"/>
      <c r="T1149" s="242"/>
      <c r="AT1149" s="243" t="s">
        <v>211</v>
      </c>
      <c r="AU1149" s="243" t="s">
        <v>84</v>
      </c>
      <c r="AV1149" s="14" t="s">
        <v>84</v>
      </c>
      <c r="AW1149" s="14" t="s">
        <v>31</v>
      </c>
      <c r="AX1149" s="14" t="s">
        <v>75</v>
      </c>
      <c r="AY1149" s="243" t="s">
        <v>203</v>
      </c>
    </row>
    <row r="1150" spans="2:51" s="14" customFormat="1" ht="11.25">
      <c r="B1150" s="233"/>
      <c r="C1150" s="234"/>
      <c r="D1150" s="224" t="s">
        <v>211</v>
      </c>
      <c r="E1150" s="235" t="s">
        <v>1</v>
      </c>
      <c r="F1150" s="236" t="s">
        <v>1194</v>
      </c>
      <c r="G1150" s="234"/>
      <c r="H1150" s="237">
        <v>4.18</v>
      </c>
      <c r="I1150" s="238"/>
      <c r="J1150" s="234"/>
      <c r="K1150" s="234"/>
      <c r="L1150" s="239"/>
      <c r="M1150" s="240"/>
      <c r="N1150" s="241"/>
      <c r="O1150" s="241"/>
      <c r="P1150" s="241"/>
      <c r="Q1150" s="241"/>
      <c r="R1150" s="241"/>
      <c r="S1150" s="241"/>
      <c r="T1150" s="242"/>
      <c r="AT1150" s="243" t="s">
        <v>211</v>
      </c>
      <c r="AU1150" s="243" t="s">
        <v>84</v>
      </c>
      <c r="AV1150" s="14" t="s">
        <v>84</v>
      </c>
      <c r="AW1150" s="14" t="s">
        <v>31</v>
      </c>
      <c r="AX1150" s="14" t="s">
        <v>75</v>
      </c>
      <c r="AY1150" s="243" t="s">
        <v>203</v>
      </c>
    </row>
    <row r="1151" spans="2:51" s="14" customFormat="1" ht="11.25">
      <c r="B1151" s="233"/>
      <c r="C1151" s="234"/>
      <c r="D1151" s="224" t="s">
        <v>211</v>
      </c>
      <c r="E1151" s="235" t="s">
        <v>1</v>
      </c>
      <c r="F1151" s="236" t="s">
        <v>1195</v>
      </c>
      <c r="G1151" s="234"/>
      <c r="H1151" s="237">
        <v>5.75</v>
      </c>
      <c r="I1151" s="238"/>
      <c r="J1151" s="234"/>
      <c r="K1151" s="234"/>
      <c r="L1151" s="239"/>
      <c r="M1151" s="240"/>
      <c r="N1151" s="241"/>
      <c r="O1151" s="241"/>
      <c r="P1151" s="241"/>
      <c r="Q1151" s="241"/>
      <c r="R1151" s="241"/>
      <c r="S1151" s="241"/>
      <c r="T1151" s="242"/>
      <c r="AT1151" s="243" t="s">
        <v>211</v>
      </c>
      <c r="AU1151" s="243" t="s">
        <v>84</v>
      </c>
      <c r="AV1151" s="14" t="s">
        <v>84</v>
      </c>
      <c r="AW1151" s="14" t="s">
        <v>31</v>
      </c>
      <c r="AX1151" s="14" t="s">
        <v>75</v>
      </c>
      <c r="AY1151" s="243" t="s">
        <v>203</v>
      </c>
    </row>
    <row r="1152" spans="2:51" s="14" customFormat="1" ht="11.25">
      <c r="B1152" s="233"/>
      <c r="C1152" s="234"/>
      <c r="D1152" s="224" t="s">
        <v>211</v>
      </c>
      <c r="E1152" s="235" t="s">
        <v>1</v>
      </c>
      <c r="F1152" s="236" t="s">
        <v>1196</v>
      </c>
      <c r="G1152" s="234"/>
      <c r="H1152" s="237">
        <v>3.98</v>
      </c>
      <c r="I1152" s="238"/>
      <c r="J1152" s="234"/>
      <c r="K1152" s="234"/>
      <c r="L1152" s="239"/>
      <c r="M1152" s="240"/>
      <c r="N1152" s="241"/>
      <c r="O1152" s="241"/>
      <c r="P1152" s="241"/>
      <c r="Q1152" s="241"/>
      <c r="R1152" s="241"/>
      <c r="S1152" s="241"/>
      <c r="T1152" s="242"/>
      <c r="AT1152" s="243" t="s">
        <v>211</v>
      </c>
      <c r="AU1152" s="243" t="s">
        <v>84</v>
      </c>
      <c r="AV1152" s="14" t="s">
        <v>84</v>
      </c>
      <c r="AW1152" s="14" t="s">
        <v>31</v>
      </c>
      <c r="AX1152" s="14" t="s">
        <v>75</v>
      </c>
      <c r="AY1152" s="243" t="s">
        <v>203</v>
      </c>
    </row>
    <row r="1153" spans="2:51" s="14" customFormat="1" ht="11.25">
      <c r="B1153" s="233"/>
      <c r="C1153" s="234"/>
      <c r="D1153" s="224" t="s">
        <v>211</v>
      </c>
      <c r="E1153" s="235" t="s">
        <v>1</v>
      </c>
      <c r="F1153" s="236" t="s">
        <v>1197</v>
      </c>
      <c r="G1153" s="234"/>
      <c r="H1153" s="237">
        <v>6.03</v>
      </c>
      <c r="I1153" s="238"/>
      <c r="J1153" s="234"/>
      <c r="K1153" s="234"/>
      <c r="L1153" s="239"/>
      <c r="M1153" s="240"/>
      <c r="N1153" s="241"/>
      <c r="O1153" s="241"/>
      <c r="P1153" s="241"/>
      <c r="Q1153" s="241"/>
      <c r="R1153" s="241"/>
      <c r="S1153" s="241"/>
      <c r="T1153" s="242"/>
      <c r="AT1153" s="243" t="s">
        <v>211</v>
      </c>
      <c r="AU1153" s="243" t="s">
        <v>84</v>
      </c>
      <c r="AV1153" s="14" t="s">
        <v>84</v>
      </c>
      <c r="AW1153" s="14" t="s">
        <v>31</v>
      </c>
      <c r="AX1153" s="14" t="s">
        <v>75</v>
      </c>
      <c r="AY1153" s="243" t="s">
        <v>203</v>
      </c>
    </row>
    <row r="1154" spans="2:51" s="13" customFormat="1" ht="11.25">
      <c r="B1154" s="222"/>
      <c r="C1154" s="223"/>
      <c r="D1154" s="224" t="s">
        <v>211</v>
      </c>
      <c r="E1154" s="225" t="s">
        <v>1</v>
      </c>
      <c r="F1154" s="226" t="s">
        <v>213</v>
      </c>
      <c r="G1154" s="223"/>
      <c r="H1154" s="225" t="s">
        <v>1</v>
      </c>
      <c r="I1154" s="227"/>
      <c r="J1154" s="223"/>
      <c r="K1154" s="223"/>
      <c r="L1154" s="228"/>
      <c r="M1154" s="229"/>
      <c r="N1154" s="230"/>
      <c r="O1154" s="230"/>
      <c r="P1154" s="230"/>
      <c r="Q1154" s="230"/>
      <c r="R1154" s="230"/>
      <c r="S1154" s="230"/>
      <c r="T1154" s="231"/>
      <c r="AT1154" s="232" t="s">
        <v>211</v>
      </c>
      <c r="AU1154" s="232" t="s">
        <v>84</v>
      </c>
      <c r="AV1154" s="13" t="s">
        <v>82</v>
      </c>
      <c r="AW1154" s="13" t="s">
        <v>31</v>
      </c>
      <c r="AX1154" s="13" t="s">
        <v>75</v>
      </c>
      <c r="AY1154" s="232" t="s">
        <v>203</v>
      </c>
    </row>
    <row r="1155" spans="2:51" s="13" customFormat="1" ht="11.25">
      <c r="B1155" s="222"/>
      <c r="C1155" s="223"/>
      <c r="D1155" s="224" t="s">
        <v>211</v>
      </c>
      <c r="E1155" s="225" t="s">
        <v>1</v>
      </c>
      <c r="F1155" s="226" t="s">
        <v>1198</v>
      </c>
      <c r="G1155" s="223"/>
      <c r="H1155" s="225" t="s">
        <v>1</v>
      </c>
      <c r="I1155" s="227"/>
      <c r="J1155" s="223"/>
      <c r="K1155" s="223"/>
      <c r="L1155" s="228"/>
      <c r="M1155" s="229"/>
      <c r="N1155" s="230"/>
      <c r="O1155" s="230"/>
      <c r="P1155" s="230"/>
      <c r="Q1155" s="230"/>
      <c r="R1155" s="230"/>
      <c r="S1155" s="230"/>
      <c r="T1155" s="231"/>
      <c r="AT1155" s="232" t="s">
        <v>211</v>
      </c>
      <c r="AU1155" s="232" t="s">
        <v>84</v>
      </c>
      <c r="AV1155" s="13" t="s">
        <v>82</v>
      </c>
      <c r="AW1155" s="13" t="s">
        <v>31</v>
      </c>
      <c r="AX1155" s="13" t="s">
        <v>75</v>
      </c>
      <c r="AY1155" s="232" t="s">
        <v>203</v>
      </c>
    </row>
    <row r="1156" spans="2:51" s="13" customFormat="1" ht="11.25">
      <c r="B1156" s="222"/>
      <c r="C1156" s="223"/>
      <c r="D1156" s="224" t="s">
        <v>211</v>
      </c>
      <c r="E1156" s="225" t="s">
        <v>1</v>
      </c>
      <c r="F1156" s="226" t="s">
        <v>256</v>
      </c>
      <c r="G1156" s="223"/>
      <c r="H1156" s="225" t="s">
        <v>1</v>
      </c>
      <c r="I1156" s="227"/>
      <c r="J1156" s="223"/>
      <c r="K1156" s="223"/>
      <c r="L1156" s="228"/>
      <c r="M1156" s="229"/>
      <c r="N1156" s="230"/>
      <c r="O1156" s="230"/>
      <c r="P1156" s="230"/>
      <c r="Q1156" s="230"/>
      <c r="R1156" s="230"/>
      <c r="S1156" s="230"/>
      <c r="T1156" s="231"/>
      <c r="AT1156" s="232" t="s">
        <v>211</v>
      </c>
      <c r="AU1156" s="232" t="s">
        <v>84</v>
      </c>
      <c r="AV1156" s="13" t="s">
        <v>82</v>
      </c>
      <c r="AW1156" s="13" t="s">
        <v>31</v>
      </c>
      <c r="AX1156" s="13" t="s">
        <v>75</v>
      </c>
      <c r="AY1156" s="232" t="s">
        <v>203</v>
      </c>
    </row>
    <row r="1157" spans="2:51" s="14" customFormat="1" ht="11.25">
      <c r="B1157" s="233"/>
      <c r="C1157" s="234"/>
      <c r="D1157" s="224" t="s">
        <v>211</v>
      </c>
      <c r="E1157" s="235" t="s">
        <v>1</v>
      </c>
      <c r="F1157" s="236" t="s">
        <v>1199</v>
      </c>
      <c r="G1157" s="234"/>
      <c r="H1157" s="237">
        <v>0.3</v>
      </c>
      <c r="I1157" s="238"/>
      <c r="J1157" s="234"/>
      <c r="K1157" s="234"/>
      <c r="L1157" s="239"/>
      <c r="M1157" s="240"/>
      <c r="N1157" s="241"/>
      <c r="O1157" s="241"/>
      <c r="P1157" s="241"/>
      <c r="Q1157" s="241"/>
      <c r="R1157" s="241"/>
      <c r="S1157" s="241"/>
      <c r="T1157" s="242"/>
      <c r="AT1157" s="243" t="s">
        <v>211</v>
      </c>
      <c r="AU1157" s="243" t="s">
        <v>84</v>
      </c>
      <c r="AV1157" s="14" t="s">
        <v>84</v>
      </c>
      <c r="AW1157" s="14" t="s">
        <v>31</v>
      </c>
      <c r="AX1157" s="14" t="s">
        <v>75</v>
      </c>
      <c r="AY1157" s="243" t="s">
        <v>203</v>
      </c>
    </row>
    <row r="1158" spans="2:51" s="13" customFormat="1" ht="11.25">
      <c r="B1158" s="222"/>
      <c r="C1158" s="223"/>
      <c r="D1158" s="224" t="s">
        <v>211</v>
      </c>
      <c r="E1158" s="225" t="s">
        <v>1</v>
      </c>
      <c r="F1158" s="226" t="s">
        <v>213</v>
      </c>
      <c r="G1158" s="223"/>
      <c r="H1158" s="225" t="s">
        <v>1</v>
      </c>
      <c r="I1158" s="227"/>
      <c r="J1158" s="223"/>
      <c r="K1158" s="223"/>
      <c r="L1158" s="228"/>
      <c r="M1158" s="229"/>
      <c r="N1158" s="230"/>
      <c r="O1158" s="230"/>
      <c r="P1158" s="230"/>
      <c r="Q1158" s="230"/>
      <c r="R1158" s="230"/>
      <c r="S1158" s="230"/>
      <c r="T1158" s="231"/>
      <c r="AT1158" s="232" t="s">
        <v>211</v>
      </c>
      <c r="AU1158" s="232" t="s">
        <v>84</v>
      </c>
      <c r="AV1158" s="13" t="s">
        <v>82</v>
      </c>
      <c r="AW1158" s="13" t="s">
        <v>31</v>
      </c>
      <c r="AX1158" s="13" t="s">
        <v>75</v>
      </c>
      <c r="AY1158" s="232" t="s">
        <v>203</v>
      </c>
    </row>
    <row r="1159" spans="2:51" s="13" customFormat="1" ht="11.25">
      <c r="B1159" s="222"/>
      <c r="C1159" s="223"/>
      <c r="D1159" s="224" t="s">
        <v>211</v>
      </c>
      <c r="E1159" s="225" t="s">
        <v>1</v>
      </c>
      <c r="F1159" s="226" t="s">
        <v>258</v>
      </c>
      <c r="G1159" s="223"/>
      <c r="H1159" s="225" t="s">
        <v>1</v>
      </c>
      <c r="I1159" s="227"/>
      <c r="J1159" s="223"/>
      <c r="K1159" s="223"/>
      <c r="L1159" s="228"/>
      <c r="M1159" s="229"/>
      <c r="N1159" s="230"/>
      <c r="O1159" s="230"/>
      <c r="P1159" s="230"/>
      <c r="Q1159" s="230"/>
      <c r="R1159" s="230"/>
      <c r="S1159" s="230"/>
      <c r="T1159" s="231"/>
      <c r="AT1159" s="232" t="s">
        <v>211</v>
      </c>
      <c r="AU1159" s="232" t="s">
        <v>84</v>
      </c>
      <c r="AV1159" s="13" t="s">
        <v>82</v>
      </c>
      <c r="AW1159" s="13" t="s">
        <v>31</v>
      </c>
      <c r="AX1159" s="13" t="s">
        <v>75</v>
      </c>
      <c r="AY1159" s="232" t="s">
        <v>203</v>
      </c>
    </row>
    <row r="1160" spans="2:51" s="14" customFormat="1" ht="11.25">
      <c r="B1160" s="233"/>
      <c r="C1160" s="234"/>
      <c r="D1160" s="224" t="s">
        <v>211</v>
      </c>
      <c r="E1160" s="235" t="s">
        <v>1</v>
      </c>
      <c r="F1160" s="236" t="s">
        <v>1200</v>
      </c>
      <c r="G1160" s="234"/>
      <c r="H1160" s="237">
        <v>7.18</v>
      </c>
      <c r="I1160" s="238"/>
      <c r="J1160" s="234"/>
      <c r="K1160" s="234"/>
      <c r="L1160" s="239"/>
      <c r="M1160" s="240"/>
      <c r="N1160" s="241"/>
      <c r="O1160" s="241"/>
      <c r="P1160" s="241"/>
      <c r="Q1160" s="241"/>
      <c r="R1160" s="241"/>
      <c r="S1160" s="241"/>
      <c r="T1160" s="242"/>
      <c r="AT1160" s="243" t="s">
        <v>211</v>
      </c>
      <c r="AU1160" s="243" t="s">
        <v>84</v>
      </c>
      <c r="AV1160" s="14" t="s">
        <v>84</v>
      </c>
      <c r="AW1160" s="14" t="s">
        <v>31</v>
      </c>
      <c r="AX1160" s="14" t="s">
        <v>75</v>
      </c>
      <c r="AY1160" s="243" t="s">
        <v>203</v>
      </c>
    </row>
    <row r="1161" spans="2:51" s="14" customFormat="1" ht="11.25">
      <c r="B1161" s="233"/>
      <c r="C1161" s="234"/>
      <c r="D1161" s="224" t="s">
        <v>211</v>
      </c>
      <c r="E1161" s="235" t="s">
        <v>1</v>
      </c>
      <c r="F1161" s="236" t="s">
        <v>1201</v>
      </c>
      <c r="G1161" s="234"/>
      <c r="H1161" s="237">
        <v>47.33</v>
      </c>
      <c r="I1161" s="238"/>
      <c r="J1161" s="234"/>
      <c r="K1161" s="234"/>
      <c r="L1161" s="239"/>
      <c r="M1161" s="240"/>
      <c r="N1161" s="241"/>
      <c r="O1161" s="241"/>
      <c r="P1161" s="241"/>
      <c r="Q1161" s="241"/>
      <c r="R1161" s="241"/>
      <c r="S1161" s="241"/>
      <c r="T1161" s="242"/>
      <c r="AT1161" s="243" t="s">
        <v>211</v>
      </c>
      <c r="AU1161" s="243" t="s">
        <v>84</v>
      </c>
      <c r="AV1161" s="14" t="s">
        <v>84</v>
      </c>
      <c r="AW1161" s="14" t="s">
        <v>31</v>
      </c>
      <c r="AX1161" s="14" t="s">
        <v>75</v>
      </c>
      <c r="AY1161" s="243" t="s">
        <v>203</v>
      </c>
    </row>
    <row r="1162" spans="2:51" s="14" customFormat="1" ht="11.25">
      <c r="B1162" s="233"/>
      <c r="C1162" s="234"/>
      <c r="D1162" s="224" t="s">
        <v>211</v>
      </c>
      <c r="E1162" s="235" t="s">
        <v>1</v>
      </c>
      <c r="F1162" s="236" t="s">
        <v>1202</v>
      </c>
      <c r="G1162" s="234"/>
      <c r="H1162" s="237">
        <v>8.15</v>
      </c>
      <c r="I1162" s="238"/>
      <c r="J1162" s="234"/>
      <c r="K1162" s="234"/>
      <c r="L1162" s="239"/>
      <c r="M1162" s="240"/>
      <c r="N1162" s="241"/>
      <c r="O1162" s="241"/>
      <c r="P1162" s="241"/>
      <c r="Q1162" s="241"/>
      <c r="R1162" s="241"/>
      <c r="S1162" s="241"/>
      <c r="T1162" s="242"/>
      <c r="AT1162" s="243" t="s">
        <v>211</v>
      </c>
      <c r="AU1162" s="243" t="s">
        <v>84</v>
      </c>
      <c r="AV1162" s="14" t="s">
        <v>84</v>
      </c>
      <c r="AW1162" s="14" t="s">
        <v>31</v>
      </c>
      <c r="AX1162" s="14" t="s">
        <v>75</v>
      </c>
      <c r="AY1162" s="243" t="s">
        <v>203</v>
      </c>
    </row>
    <row r="1163" spans="2:51" s="14" customFormat="1" ht="11.25">
      <c r="B1163" s="233"/>
      <c r="C1163" s="234"/>
      <c r="D1163" s="224" t="s">
        <v>211</v>
      </c>
      <c r="E1163" s="235" t="s">
        <v>1</v>
      </c>
      <c r="F1163" s="236" t="s">
        <v>1203</v>
      </c>
      <c r="G1163" s="234"/>
      <c r="H1163" s="237">
        <v>15.84</v>
      </c>
      <c r="I1163" s="238"/>
      <c r="J1163" s="234"/>
      <c r="K1163" s="234"/>
      <c r="L1163" s="239"/>
      <c r="M1163" s="240"/>
      <c r="N1163" s="241"/>
      <c r="O1163" s="241"/>
      <c r="P1163" s="241"/>
      <c r="Q1163" s="241"/>
      <c r="R1163" s="241"/>
      <c r="S1163" s="241"/>
      <c r="T1163" s="242"/>
      <c r="AT1163" s="243" t="s">
        <v>211</v>
      </c>
      <c r="AU1163" s="243" t="s">
        <v>84</v>
      </c>
      <c r="AV1163" s="14" t="s">
        <v>84</v>
      </c>
      <c r="AW1163" s="14" t="s">
        <v>31</v>
      </c>
      <c r="AX1163" s="14" t="s">
        <v>75</v>
      </c>
      <c r="AY1163" s="243" t="s">
        <v>203</v>
      </c>
    </row>
    <row r="1164" spans="2:51" s="14" customFormat="1" ht="11.25">
      <c r="B1164" s="233"/>
      <c r="C1164" s="234"/>
      <c r="D1164" s="224" t="s">
        <v>211</v>
      </c>
      <c r="E1164" s="235" t="s">
        <v>1</v>
      </c>
      <c r="F1164" s="236" t="s">
        <v>1204</v>
      </c>
      <c r="G1164" s="234"/>
      <c r="H1164" s="237">
        <v>8.1300000000000008</v>
      </c>
      <c r="I1164" s="238"/>
      <c r="J1164" s="234"/>
      <c r="K1164" s="234"/>
      <c r="L1164" s="239"/>
      <c r="M1164" s="240"/>
      <c r="N1164" s="241"/>
      <c r="O1164" s="241"/>
      <c r="P1164" s="241"/>
      <c r="Q1164" s="241"/>
      <c r="R1164" s="241"/>
      <c r="S1164" s="241"/>
      <c r="T1164" s="242"/>
      <c r="AT1164" s="243" t="s">
        <v>211</v>
      </c>
      <c r="AU1164" s="243" t="s">
        <v>84</v>
      </c>
      <c r="AV1164" s="14" t="s">
        <v>84</v>
      </c>
      <c r="AW1164" s="14" t="s">
        <v>31</v>
      </c>
      <c r="AX1164" s="14" t="s">
        <v>75</v>
      </c>
      <c r="AY1164" s="243" t="s">
        <v>203</v>
      </c>
    </row>
    <row r="1165" spans="2:51" s="14" customFormat="1" ht="11.25">
      <c r="B1165" s="233"/>
      <c r="C1165" s="234"/>
      <c r="D1165" s="224" t="s">
        <v>211</v>
      </c>
      <c r="E1165" s="235" t="s">
        <v>1</v>
      </c>
      <c r="F1165" s="236" t="s">
        <v>1205</v>
      </c>
      <c r="G1165" s="234"/>
      <c r="H1165" s="237">
        <v>15.06</v>
      </c>
      <c r="I1165" s="238"/>
      <c r="J1165" s="234"/>
      <c r="K1165" s="234"/>
      <c r="L1165" s="239"/>
      <c r="M1165" s="240"/>
      <c r="N1165" s="241"/>
      <c r="O1165" s="241"/>
      <c r="P1165" s="241"/>
      <c r="Q1165" s="241"/>
      <c r="R1165" s="241"/>
      <c r="S1165" s="241"/>
      <c r="T1165" s="242"/>
      <c r="AT1165" s="243" t="s">
        <v>211</v>
      </c>
      <c r="AU1165" s="243" t="s">
        <v>84</v>
      </c>
      <c r="AV1165" s="14" t="s">
        <v>84</v>
      </c>
      <c r="AW1165" s="14" t="s">
        <v>31</v>
      </c>
      <c r="AX1165" s="14" t="s">
        <v>75</v>
      </c>
      <c r="AY1165" s="243" t="s">
        <v>203</v>
      </c>
    </row>
    <row r="1166" spans="2:51" s="14" customFormat="1" ht="11.25">
      <c r="B1166" s="233"/>
      <c r="C1166" s="234"/>
      <c r="D1166" s="224" t="s">
        <v>211</v>
      </c>
      <c r="E1166" s="235" t="s">
        <v>1</v>
      </c>
      <c r="F1166" s="236" t="s">
        <v>1206</v>
      </c>
      <c r="G1166" s="234"/>
      <c r="H1166" s="237">
        <v>13.75</v>
      </c>
      <c r="I1166" s="238"/>
      <c r="J1166" s="234"/>
      <c r="K1166" s="234"/>
      <c r="L1166" s="239"/>
      <c r="M1166" s="240"/>
      <c r="N1166" s="241"/>
      <c r="O1166" s="241"/>
      <c r="P1166" s="241"/>
      <c r="Q1166" s="241"/>
      <c r="R1166" s="241"/>
      <c r="S1166" s="241"/>
      <c r="T1166" s="242"/>
      <c r="AT1166" s="243" t="s">
        <v>211</v>
      </c>
      <c r="AU1166" s="243" t="s">
        <v>84</v>
      </c>
      <c r="AV1166" s="14" t="s">
        <v>84</v>
      </c>
      <c r="AW1166" s="14" t="s">
        <v>31</v>
      </c>
      <c r="AX1166" s="14" t="s">
        <v>75</v>
      </c>
      <c r="AY1166" s="243" t="s">
        <v>203</v>
      </c>
    </row>
    <row r="1167" spans="2:51" s="14" customFormat="1" ht="11.25">
      <c r="B1167" s="233"/>
      <c r="C1167" s="234"/>
      <c r="D1167" s="224" t="s">
        <v>211</v>
      </c>
      <c r="E1167" s="235" t="s">
        <v>1</v>
      </c>
      <c r="F1167" s="236" t="s">
        <v>1207</v>
      </c>
      <c r="G1167" s="234"/>
      <c r="H1167" s="237">
        <v>14.66</v>
      </c>
      <c r="I1167" s="238"/>
      <c r="J1167" s="234"/>
      <c r="K1167" s="234"/>
      <c r="L1167" s="239"/>
      <c r="M1167" s="240"/>
      <c r="N1167" s="241"/>
      <c r="O1167" s="241"/>
      <c r="P1167" s="241"/>
      <c r="Q1167" s="241"/>
      <c r="R1167" s="241"/>
      <c r="S1167" s="241"/>
      <c r="T1167" s="242"/>
      <c r="AT1167" s="243" t="s">
        <v>211</v>
      </c>
      <c r="AU1167" s="243" t="s">
        <v>84</v>
      </c>
      <c r="AV1167" s="14" t="s">
        <v>84</v>
      </c>
      <c r="AW1167" s="14" t="s">
        <v>31</v>
      </c>
      <c r="AX1167" s="14" t="s">
        <v>75</v>
      </c>
      <c r="AY1167" s="243" t="s">
        <v>203</v>
      </c>
    </row>
    <row r="1168" spans="2:51" s="14" customFormat="1" ht="11.25">
      <c r="B1168" s="233"/>
      <c r="C1168" s="234"/>
      <c r="D1168" s="224" t="s">
        <v>211</v>
      </c>
      <c r="E1168" s="235" t="s">
        <v>1</v>
      </c>
      <c r="F1168" s="236" t="s">
        <v>1208</v>
      </c>
      <c r="G1168" s="234"/>
      <c r="H1168" s="237">
        <v>13.75</v>
      </c>
      <c r="I1168" s="238"/>
      <c r="J1168" s="234"/>
      <c r="K1168" s="234"/>
      <c r="L1168" s="239"/>
      <c r="M1168" s="240"/>
      <c r="N1168" s="241"/>
      <c r="O1168" s="241"/>
      <c r="P1168" s="241"/>
      <c r="Q1168" s="241"/>
      <c r="R1168" s="241"/>
      <c r="S1168" s="241"/>
      <c r="T1168" s="242"/>
      <c r="AT1168" s="243" t="s">
        <v>211</v>
      </c>
      <c r="AU1168" s="243" t="s">
        <v>84</v>
      </c>
      <c r="AV1168" s="14" t="s">
        <v>84</v>
      </c>
      <c r="AW1168" s="14" t="s">
        <v>31</v>
      </c>
      <c r="AX1168" s="14" t="s">
        <v>75</v>
      </c>
      <c r="AY1168" s="243" t="s">
        <v>203</v>
      </c>
    </row>
    <row r="1169" spans="2:51" s="14" customFormat="1" ht="11.25">
      <c r="B1169" s="233"/>
      <c r="C1169" s="234"/>
      <c r="D1169" s="224" t="s">
        <v>211</v>
      </c>
      <c r="E1169" s="235" t="s">
        <v>1</v>
      </c>
      <c r="F1169" s="236" t="s">
        <v>1209</v>
      </c>
      <c r="G1169" s="234"/>
      <c r="H1169" s="237">
        <v>13.7</v>
      </c>
      <c r="I1169" s="238"/>
      <c r="J1169" s="234"/>
      <c r="K1169" s="234"/>
      <c r="L1169" s="239"/>
      <c r="M1169" s="240"/>
      <c r="N1169" s="241"/>
      <c r="O1169" s="241"/>
      <c r="P1169" s="241"/>
      <c r="Q1169" s="241"/>
      <c r="R1169" s="241"/>
      <c r="S1169" s="241"/>
      <c r="T1169" s="242"/>
      <c r="AT1169" s="243" t="s">
        <v>211</v>
      </c>
      <c r="AU1169" s="243" t="s">
        <v>84</v>
      </c>
      <c r="AV1169" s="14" t="s">
        <v>84</v>
      </c>
      <c r="AW1169" s="14" t="s">
        <v>31</v>
      </c>
      <c r="AX1169" s="14" t="s">
        <v>75</v>
      </c>
      <c r="AY1169" s="243" t="s">
        <v>203</v>
      </c>
    </row>
    <row r="1170" spans="2:51" s="14" customFormat="1" ht="11.25">
      <c r="B1170" s="233"/>
      <c r="C1170" s="234"/>
      <c r="D1170" s="224" t="s">
        <v>211</v>
      </c>
      <c r="E1170" s="235" t="s">
        <v>1</v>
      </c>
      <c r="F1170" s="236" t="s">
        <v>1210</v>
      </c>
      <c r="G1170" s="234"/>
      <c r="H1170" s="237">
        <v>14.66</v>
      </c>
      <c r="I1170" s="238"/>
      <c r="J1170" s="234"/>
      <c r="K1170" s="234"/>
      <c r="L1170" s="239"/>
      <c r="M1170" s="240"/>
      <c r="N1170" s="241"/>
      <c r="O1170" s="241"/>
      <c r="P1170" s="241"/>
      <c r="Q1170" s="241"/>
      <c r="R1170" s="241"/>
      <c r="S1170" s="241"/>
      <c r="T1170" s="242"/>
      <c r="AT1170" s="243" t="s">
        <v>211</v>
      </c>
      <c r="AU1170" s="243" t="s">
        <v>84</v>
      </c>
      <c r="AV1170" s="14" t="s">
        <v>84</v>
      </c>
      <c r="AW1170" s="14" t="s">
        <v>31</v>
      </c>
      <c r="AX1170" s="14" t="s">
        <v>75</v>
      </c>
      <c r="AY1170" s="243" t="s">
        <v>203</v>
      </c>
    </row>
    <row r="1171" spans="2:51" s="14" customFormat="1" ht="11.25">
      <c r="B1171" s="233"/>
      <c r="C1171" s="234"/>
      <c r="D1171" s="224" t="s">
        <v>211</v>
      </c>
      <c r="E1171" s="235" t="s">
        <v>1</v>
      </c>
      <c r="F1171" s="236" t="s">
        <v>1211</v>
      </c>
      <c r="G1171" s="234"/>
      <c r="H1171" s="237">
        <v>9.86</v>
      </c>
      <c r="I1171" s="238"/>
      <c r="J1171" s="234"/>
      <c r="K1171" s="234"/>
      <c r="L1171" s="239"/>
      <c r="M1171" s="240"/>
      <c r="N1171" s="241"/>
      <c r="O1171" s="241"/>
      <c r="P1171" s="241"/>
      <c r="Q1171" s="241"/>
      <c r="R1171" s="241"/>
      <c r="S1171" s="241"/>
      <c r="T1171" s="242"/>
      <c r="AT1171" s="243" t="s">
        <v>211</v>
      </c>
      <c r="AU1171" s="243" t="s">
        <v>84</v>
      </c>
      <c r="AV1171" s="14" t="s">
        <v>84</v>
      </c>
      <c r="AW1171" s="14" t="s">
        <v>31</v>
      </c>
      <c r="AX1171" s="14" t="s">
        <v>75</v>
      </c>
      <c r="AY1171" s="243" t="s">
        <v>203</v>
      </c>
    </row>
    <row r="1172" spans="2:51" s="14" customFormat="1" ht="11.25">
      <c r="B1172" s="233"/>
      <c r="C1172" s="234"/>
      <c r="D1172" s="224" t="s">
        <v>211</v>
      </c>
      <c r="E1172" s="235" t="s">
        <v>1</v>
      </c>
      <c r="F1172" s="236" t="s">
        <v>1212</v>
      </c>
      <c r="G1172" s="234"/>
      <c r="H1172" s="237">
        <v>15.06</v>
      </c>
      <c r="I1172" s="238"/>
      <c r="J1172" s="234"/>
      <c r="K1172" s="234"/>
      <c r="L1172" s="239"/>
      <c r="M1172" s="240"/>
      <c r="N1172" s="241"/>
      <c r="O1172" s="241"/>
      <c r="P1172" s="241"/>
      <c r="Q1172" s="241"/>
      <c r="R1172" s="241"/>
      <c r="S1172" s="241"/>
      <c r="T1172" s="242"/>
      <c r="AT1172" s="243" t="s">
        <v>211</v>
      </c>
      <c r="AU1172" s="243" t="s">
        <v>84</v>
      </c>
      <c r="AV1172" s="14" t="s">
        <v>84</v>
      </c>
      <c r="AW1172" s="14" t="s">
        <v>31</v>
      </c>
      <c r="AX1172" s="14" t="s">
        <v>75</v>
      </c>
      <c r="AY1172" s="243" t="s">
        <v>203</v>
      </c>
    </row>
    <row r="1173" spans="2:51" s="14" customFormat="1" ht="11.25">
      <c r="B1173" s="233"/>
      <c r="C1173" s="234"/>
      <c r="D1173" s="224" t="s">
        <v>211</v>
      </c>
      <c r="E1173" s="235" t="s">
        <v>1</v>
      </c>
      <c r="F1173" s="236" t="s">
        <v>1213</v>
      </c>
      <c r="G1173" s="234"/>
      <c r="H1173" s="237">
        <v>7.88</v>
      </c>
      <c r="I1173" s="238"/>
      <c r="J1173" s="234"/>
      <c r="K1173" s="234"/>
      <c r="L1173" s="239"/>
      <c r="M1173" s="240"/>
      <c r="N1173" s="241"/>
      <c r="O1173" s="241"/>
      <c r="P1173" s="241"/>
      <c r="Q1173" s="241"/>
      <c r="R1173" s="241"/>
      <c r="S1173" s="241"/>
      <c r="T1173" s="242"/>
      <c r="AT1173" s="243" t="s">
        <v>211</v>
      </c>
      <c r="AU1173" s="243" t="s">
        <v>84</v>
      </c>
      <c r="AV1173" s="14" t="s">
        <v>84</v>
      </c>
      <c r="AW1173" s="14" t="s">
        <v>31</v>
      </c>
      <c r="AX1173" s="14" t="s">
        <v>75</v>
      </c>
      <c r="AY1173" s="243" t="s">
        <v>203</v>
      </c>
    </row>
    <row r="1174" spans="2:51" s="14" customFormat="1" ht="11.25">
      <c r="B1174" s="233"/>
      <c r="C1174" s="234"/>
      <c r="D1174" s="224" t="s">
        <v>211</v>
      </c>
      <c r="E1174" s="235" t="s">
        <v>1</v>
      </c>
      <c r="F1174" s="236" t="s">
        <v>1214</v>
      </c>
      <c r="G1174" s="234"/>
      <c r="H1174" s="237">
        <v>13.9</v>
      </c>
      <c r="I1174" s="238"/>
      <c r="J1174" s="234"/>
      <c r="K1174" s="234"/>
      <c r="L1174" s="239"/>
      <c r="M1174" s="240"/>
      <c r="N1174" s="241"/>
      <c r="O1174" s="241"/>
      <c r="P1174" s="241"/>
      <c r="Q1174" s="241"/>
      <c r="R1174" s="241"/>
      <c r="S1174" s="241"/>
      <c r="T1174" s="242"/>
      <c r="AT1174" s="243" t="s">
        <v>211</v>
      </c>
      <c r="AU1174" s="243" t="s">
        <v>84</v>
      </c>
      <c r="AV1174" s="14" t="s">
        <v>84</v>
      </c>
      <c r="AW1174" s="14" t="s">
        <v>31</v>
      </c>
      <c r="AX1174" s="14" t="s">
        <v>75</v>
      </c>
      <c r="AY1174" s="243" t="s">
        <v>203</v>
      </c>
    </row>
    <row r="1175" spans="2:51" s="14" customFormat="1" ht="11.25">
      <c r="B1175" s="233"/>
      <c r="C1175" s="234"/>
      <c r="D1175" s="224" t="s">
        <v>211</v>
      </c>
      <c r="E1175" s="235" t="s">
        <v>1</v>
      </c>
      <c r="F1175" s="236" t="s">
        <v>1215</v>
      </c>
      <c r="G1175" s="234"/>
      <c r="H1175" s="237">
        <v>13.75</v>
      </c>
      <c r="I1175" s="238"/>
      <c r="J1175" s="234"/>
      <c r="K1175" s="234"/>
      <c r="L1175" s="239"/>
      <c r="M1175" s="240"/>
      <c r="N1175" s="241"/>
      <c r="O1175" s="241"/>
      <c r="P1175" s="241"/>
      <c r="Q1175" s="241"/>
      <c r="R1175" s="241"/>
      <c r="S1175" s="241"/>
      <c r="T1175" s="242"/>
      <c r="AT1175" s="243" t="s">
        <v>211</v>
      </c>
      <c r="AU1175" s="243" t="s">
        <v>84</v>
      </c>
      <c r="AV1175" s="14" t="s">
        <v>84</v>
      </c>
      <c r="AW1175" s="14" t="s">
        <v>31</v>
      </c>
      <c r="AX1175" s="14" t="s">
        <v>75</v>
      </c>
      <c r="AY1175" s="243" t="s">
        <v>203</v>
      </c>
    </row>
    <row r="1176" spans="2:51" s="14" customFormat="1" ht="11.25">
      <c r="B1176" s="233"/>
      <c r="C1176" s="234"/>
      <c r="D1176" s="224" t="s">
        <v>211</v>
      </c>
      <c r="E1176" s="235" t="s">
        <v>1</v>
      </c>
      <c r="F1176" s="236" t="s">
        <v>1216</v>
      </c>
      <c r="G1176" s="234"/>
      <c r="H1176" s="237">
        <v>13.75</v>
      </c>
      <c r="I1176" s="238"/>
      <c r="J1176" s="234"/>
      <c r="K1176" s="234"/>
      <c r="L1176" s="239"/>
      <c r="M1176" s="240"/>
      <c r="N1176" s="241"/>
      <c r="O1176" s="241"/>
      <c r="P1176" s="241"/>
      <c r="Q1176" s="241"/>
      <c r="R1176" s="241"/>
      <c r="S1176" s="241"/>
      <c r="T1176" s="242"/>
      <c r="AT1176" s="243" t="s">
        <v>211</v>
      </c>
      <c r="AU1176" s="243" t="s">
        <v>84</v>
      </c>
      <c r="AV1176" s="14" t="s">
        <v>84</v>
      </c>
      <c r="AW1176" s="14" t="s">
        <v>31</v>
      </c>
      <c r="AX1176" s="14" t="s">
        <v>75</v>
      </c>
      <c r="AY1176" s="243" t="s">
        <v>203</v>
      </c>
    </row>
    <row r="1177" spans="2:51" s="14" customFormat="1" ht="11.25">
      <c r="B1177" s="233"/>
      <c r="C1177" s="234"/>
      <c r="D1177" s="224" t="s">
        <v>211</v>
      </c>
      <c r="E1177" s="235" t="s">
        <v>1</v>
      </c>
      <c r="F1177" s="236" t="s">
        <v>1217</v>
      </c>
      <c r="G1177" s="234"/>
      <c r="H1177" s="237">
        <v>17.22</v>
      </c>
      <c r="I1177" s="238"/>
      <c r="J1177" s="234"/>
      <c r="K1177" s="234"/>
      <c r="L1177" s="239"/>
      <c r="M1177" s="240"/>
      <c r="N1177" s="241"/>
      <c r="O1177" s="241"/>
      <c r="P1177" s="241"/>
      <c r="Q1177" s="241"/>
      <c r="R1177" s="241"/>
      <c r="S1177" s="241"/>
      <c r="T1177" s="242"/>
      <c r="AT1177" s="243" t="s">
        <v>211</v>
      </c>
      <c r="AU1177" s="243" t="s">
        <v>84</v>
      </c>
      <c r="AV1177" s="14" t="s">
        <v>84</v>
      </c>
      <c r="AW1177" s="14" t="s">
        <v>31</v>
      </c>
      <c r="AX1177" s="14" t="s">
        <v>75</v>
      </c>
      <c r="AY1177" s="243" t="s">
        <v>203</v>
      </c>
    </row>
    <row r="1178" spans="2:51" s="14" customFormat="1" ht="11.25">
      <c r="B1178" s="233"/>
      <c r="C1178" s="234"/>
      <c r="D1178" s="224" t="s">
        <v>211</v>
      </c>
      <c r="E1178" s="235" t="s">
        <v>1</v>
      </c>
      <c r="F1178" s="236" t="s">
        <v>1218</v>
      </c>
      <c r="G1178" s="234"/>
      <c r="H1178" s="237">
        <v>12.16</v>
      </c>
      <c r="I1178" s="238"/>
      <c r="J1178" s="234"/>
      <c r="K1178" s="234"/>
      <c r="L1178" s="239"/>
      <c r="M1178" s="240"/>
      <c r="N1178" s="241"/>
      <c r="O1178" s="241"/>
      <c r="P1178" s="241"/>
      <c r="Q1178" s="241"/>
      <c r="R1178" s="241"/>
      <c r="S1178" s="241"/>
      <c r="T1178" s="242"/>
      <c r="AT1178" s="243" t="s">
        <v>211</v>
      </c>
      <c r="AU1178" s="243" t="s">
        <v>84</v>
      </c>
      <c r="AV1178" s="14" t="s">
        <v>84</v>
      </c>
      <c r="AW1178" s="14" t="s">
        <v>31</v>
      </c>
      <c r="AX1178" s="14" t="s">
        <v>75</v>
      </c>
      <c r="AY1178" s="243" t="s">
        <v>203</v>
      </c>
    </row>
    <row r="1179" spans="2:51" s="14" customFormat="1" ht="11.25">
      <c r="B1179" s="233"/>
      <c r="C1179" s="234"/>
      <c r="D1179" s="224" t="s">
        <v>211</v>
      </c>
      <c r="E1179" s="235" t="s">
        <v>1</v>
      </c>
      <c r="F1179" s="236" t="s">
        <v>1219</v>
      </c>
      <c r="G1179" s="234"/>
      <c r="H1179" s="237">
        <v>14.9</v>
      </c>
      <c r="I1179" s="238"/>
      <c r="J1179" s="234"/>
      <c r="K1179" s="234"/>
      <c r="L1179" s="239"/>
      <c r="M1179" s="240"/>
      <c r="N1179" s="241"/>
      <c r="O1179" s="241"/>
      <c r="P1179" s="241"/>
      <c r="Q1179" s="241"/>
      <c r="R1179" s="241"/>
      <c r="S1179" s="241"/>
      <c r="T1179" s="242"/>
      <c r="AT1179" s="243" t="s">
        <v>211</v>
      </c>
      <c r="AU1179" s="243" t="s">
        <v>84</v>
      </c>
      <c r="AV1179" s="14" t="s">
        <v>84</v>
      </c>
      <c r="AW1179" s="14" t="s">
        <v>31</v>
      </c>
      <c r="AX1179" s="14" t="s">
        <v>75</v>
      </c>
      <c r="AY1179" s="243" t="s">
        <v>203</v>
      </c>
    </row>
    <row r="1180" spans="2:51" s="14" customFormat="1" ht="11.25">
      <c r="B1180" s="233"/>
      <c r="C1180" s="234"/>
      <c r="D1180" s="224" t="s">
        <v>211</v>
      </c>
      <c r="E1180" s="235" t="s">
        <v>1</v>
      </c>
      <c r="F1180" s="236" t="s">
        <v>1220</v>
      </c>
      <c r="G1180" s="234"/>
      <c r="H1180" s="237">
        <v>14.68</v>
      </c>
      <c r="I1180" s="238"/>
      <c r="J1180" s="234"/>
      <c r="K1180" s="234"/>
      <c r="L1180" s="239"/>
      <c r="M1180" s="240"/>
      <c r="N1180" s="241"/>
      <c r="O1180" s="241"/>
      <c r="P1180" s="241"/>
      <c r="Q1180" s="241"/>
      <c r="R1180" s="241"/>
      <c r="S1180" s="241"/>
      <c r="T1180" s="242"/>
      <c r="AT1180" s="243" t="s">
        <v>211</v>
      </c>
      <c r="AU1180" s="243" t="s">
        <v>84</v>
      </c>
      <c r="AV1180" s="14" t="s">
        <v>84</v>
      </c>
      <c r="AW1180" s="14" t="s">
        <v>31</v>
      </c>
      <c r="AX1180" s="14" t="s">
        <v>75</v>
      </c>
      <c r="AY1180" s="243" t="s">
        <v>203</v>
      </c>
    </row>
    <row r="1181" spans="2:51" s="14" customFormat="1" ht="11.25">
      <c r="B1181" s="233"/>
      <c r="C1181" s="234"/>
      <c r="D1181" s="224" t="s">
        <v>211</v>
      </c>
      <c r="E1181" s="235" t="s">
        <v>1</v>
      </c>
      <c r="F1181" s="236" t="s">
        <v>1221</v>
      </c>
      <c r="G1181" s="234"/>
      <c r="H1181" s="237">
        <v>8.18</v>
      </c>
      <c r="I1181" s="238"/>
      <c r="J1181" s="234"/>
      <c r="K1181" s="234"/>
      <c r="L1181" s="239"/>
      <c r="M1181" s="240"/>
      <c r="N1181" s="241"/>
      <c r="O1181" s="241"/>
      <c r="P1181" s="241"/>
      <c r="Q1181" s="241"/>
      <c r="R1181" s="241"/>
      <c r="S1181" s="241"/>
      <c r="T1181" s="242"/>
      <c r="AT1181" s="243" t="s">
        <v>211</v>
      </c>
      <c r="AU1181" s="243" t="s">
        <v>84</v>
      </c>
      <c r="AV1181" s="14" t="s">
        <v>84</v>
      </c>
      <c r="AW1181" s="14" t="s">
        <v>31</v>
      </c>
      <c r="AX1181" s="14" t="s">
        <v>75</v>
      </c>
      <c r="AY1181" s="243" t="s">
        <v>203</v>
      </c>
    </row>
    <row r="1182" spans="2:51" s="14" customFormat="1" ht="11.25">
      <c r="B1182" s="233"/>
      <c r="C1182" s="234"/>
      <c r="D1182" s="224" t="s">
        <v>211</v>
      </c>
      <c r="E1182" s="235" t="s">
        <v>1</v>
      </c>
      <c r="F1182" s="236" t="s">
        <v>1222</v>
      </c>
      <c r="G1182" s="234"/>
      <c r="H1182" s="237">
        <v>8.2799999999999994</v>
      </c>
      <c r="I1182" s="238"/>
      <c r="J1182" s="234"/>
      <c r="K1182" s="234"/>
      <c r="L1182" s="239"/>
      <c r="M1182" s="240"/>
      <c r="N1182" s="241"/>
      <c r="O1182" s="241"/>
      <c r="P1182" s="241"/>
      <c r="Q1182" s="241"/>
      <c r="R1182" s="241"/>
      <c r="S1182" s="241"/>
      <c r="T1182" s="242"/>
      <c r="AT1182" s="243" t="s">
        <v>211</v>
      </c>
      <c r="AU1182" s="243" t="s">
        <v>84</v>
      </c>
      <c r="AV1182" s="14" t="s">
        <v>84</v>
      </c>
      <c r="AW1182" s="14" t="s">
        <v>31</v>
      </c>
      <c r="AX1182" s="14" t="s">
        <v>75</v>
      </c>
      <c r="AY1182" s="243" t="s">
        <v>203</v>
      </c>
    </row>
    <row r="1183" spans="2:51" s="14" customFormat="1" ht="11.25">
      <c r="B1183" s="233"/>
      <c r="C1183" s="234"/>
      <c r="D1183" s="224" t="s">
        <v>211</v>
      </c>
      <c r="E1183" s="235" t="s">
        <v>1</v>
      </c>
      <c r="F1183" s="236" t="s">
        <v>1223</v>
      </c>
      <c r="G1183" s="234"/>
      <c r="H1183" s="237">
        <v>2.02</v>
      </c>
      <c r="I1183" s="238"/>
      <c r="J1183" s="234"/>
      <c r="K1183" s="234"/>
      <c r="L1183" s="239"/>
      <c r="M1183" s="240"/>
      <c r="N1183" s="241"/>
      <c r="O1183" s="241"/>
      <c r="P1183" s="241"/>
      <c r="Q1183" s="241"/>
      <c r="R1183" s="241"/>
      <c r="S1183" s="241"/>
      <c r="T1183" s="242"/>
      <c r="AT1183" s="243" t="s">
        <v>211</v>
      </c>
      <c r="AU1183" s="243" t="s">
        <v>84</v>
      </c>
      <c r="AV1183" s="14" t="s">
        <v>84</v>
      </c>
      <c r="AW1183" s="14" t="s">
        <v>31</v>
      </c>
      <c r="AX1183" s="14" t="s">
        <v>75</v>
      </c>
      <c r="AY1183" s="243" t="s">
        <v>203</v>
      </c>
    </row>
    <row r="1184" spans="2:51" s="14" customFormat="1" ht="11.25">
      <c r="B1184" s="233"/>
      <c r="C1184" s="234"/>
      <c r="D1184" s="224" t="s">
        <v>211</v>
      </c>
      <c r="E1184" s="235" t="s">
        <v>1</v>
      </c>
      <c r="F1184" s="236" t="s">
        <v>1224</v>
      </c>
      <c r="G1184" s="234"/>
      <c r="H1184" s="237">
        <v>7.18</v>
      </c>
      <c r="I1184" s="238"/>
      <c r="J1184" s="234"/>
      <c r="K1184" s="234"/>
      <c r="L1184" s="239"/>
      <c r="M1184" s="240"/>
      <c r="N1184" s="241"/>
      <c r="O1184" s="241"/>
      <c r="P1184" s="241"/>
      <c r="Q1184" s="241"/>
      <c r="R1184" s="241"/>
      <c r="S1184" s="241"/>
      <c r="T1184" s="242"/>
      <c r="AT1184" s="243" t="s">
        <v>211</v>
      </c>
      <c r="AU1184" s="243" t="s">
        <v>84</v>
      </c>
      <c r="AV1184" s="14" t="s">
        <v>84</v>
      </c>
      <c r="AW1184" s="14" t="s">
        <v>31</v>
      </c>
      <c r="AX1184" s="14" t="s">
        <v>75</v>
      </c>
      <c r="AY1184" s="243" t="s">
        <v>203</v>
      </c>
    </row>
    <row r="1185" spans="2:51" s="14" customFormat="1" ht="11.25">
      <c r="B1185" s="233"/>
      <c r="C1185" s="234"/>
      <c r="D1185" s="224" t="s">
        <v>211</v>
      </c>
      <c r="E1185" s="235" t="s">
        <v>1</v>
      </c>
      <c r="F1185" s="236" t="s">
        <v>1225</v>
      </c>
      <c r="G1185" s="234"/>
      <c r="H1185" s="237">
        <v>47.33</v>
      </c>
      <c r="I1185" s="238"/>
      <c r="J1185" s="234"/>
      <c r="K1185" s="234"/>
      <c r="L1185" s="239"/>
      <c r="M1185" s="240"/>
      <c r="N1185" s="241"/>
      <c r="O1185" s="241"/>
      <c r="P1185" s="241"/>
      <c r="Q1185" s="241"/>
      <c r="R1185" s="241"/>
      <c r="S1185" s="241"/>
      <c r="T1185" s="242"/>
      <c r="AT1185" s="243" t="s">
        <v>211</v>
      </c>
      <c r="AU1185" s="243" t="s">
        <v>84</v>
      </c>
      <c r="AV1185" s="14" t="s">
        <v>84</v>
      </c>
      <c r="AW1185" s="14" t="s">
        <v>31</v>
      </c>
      <c r="AX1185" s="14" t="s">
        <v>75</v>
      </c>
      <c r="AY1185" s="243" t="s">
        <v>203</v>
      </c>
    </row>
    <row r="1186" spans="2:51" s="14" customFormat="1" ht="11.25">
      <c r="B1186" s="233"/>
      <c r="C1186" s="234"/>
      <c r="D1186" s="224" t="s">
        <v>211</v>
      </c>
      <c r="E1186" s="235" t="s">
        <v>1</v>
      </c>
      <c r="F1186" s="236" t="s">
        <v>1226</v>
      </c>
      <c r="G1186" s="234"/>
      <c r="H1186" s="237">
        <v>8.15</v>
      </c>
      <c r="I1186" s="238"/>
      <c r="J1186" s="234"/>
      <c r="K1186" s="234"/>
      <c r="L1186" s="239"/>
      <c r="M1186" s="240"/>
      <c r="N1186" s="241"/>
      <c r="O1186" s="241"/>
      <c r="P1186" s="241"/>
      <c r="Q1186" s="241"/>
      <c r="R1186" s="241"/>
      <c r="S1186" s="241"/>
      <c r="T1186" s="242"/>
      <c r="AT1186" s="243" t="s">
        <v>211</v>
      </c>
      <c r="AU1186" s="243" t="s">
        <v>84</v>
      </c>
      <c r="AV1186" s="14" t="s">
        <v>84</v>
      </c>
      <c r="AW1186" s="14" t="s">
        <v>31</v>
      </c>
      <c r="AX1186" s="14" t="s">
        <v>75</v>
      </c>
      <c r="AY1186" s="243" t="s">
        <v>203</v>
      </c>
    </row>
    <row r="1187" spans="2:51" s="14" customFormat="1" ht="11.25">
      <c r="B1187" s="233"/>
      <c r="C1187" s="234"/>
      <c r="D1187" s="224" t="s">
        <v>211</v>
      </c>
      <c r="E1187" s="235" t="s">
        <v>1</v>
      </c>
      <c r="F1187" s="236" t="s">
        <v>1227</v>
      </c>
      <c r="G1187" s="234"/>
      <c r="H1187" s="237">
        <v>15.84</v>
      </c>
      <c r="I1187" s="238"/>
      <c r="J1187" s="234"/>
      <c r="K1187" s="234"/>
      <c r="L1187" s="239"/>
      <c r="M1187" s="240"/>
      <c r="N1187" s="241"/>
      <c r="O1187" s="241"/>
      <c r="P1187" s="241"/>
      <c r="Q1187" s="241"/>
      <c r="R1187" s="241"/>
      <c r="S1187" s="241"/>
      <c r="T1187" s="242"/>
      <c r="AT1187" s="243" t="s">
        <v>211</v>
      </c>
      <c r="AU1187" s="243" t="s">
        <v>84</v>
      </c>
      <c r="AV1187" s="14" t="s">
        <v>84</v>
      </c>
      <c r="AW1187" s="14" t="s">
        <v>31</v>
      </c>
      <c r="AX1187" s="14" t="s">
        <v>75</v>
      </c>
      <c r="AY1187" s="243" t="s">
        <v>203</v>
      </c>
    </row>
    <row r="1188" spans="2:51" s="14" customFormat="1" ht="11.25">
      <c r="B1188" s="233"/>
      <c r="C1188" s="234"/>
      <c r="D1188" s="224" t="s">
        <v>211</v>
      </c>
      <c r="E1188" s="235" t="s">
        <v>1</v>
      </c>
      <c r="F1188" s="236" t="s">
        <v>1228</v>
      </c>
      <c r="G1188" s="234"/>
      <c r="H1188" s="237">
        <v>8.1300000000000008</v>
      </c>
      <c r="I1188" s="238"/>
      <c r="J1188" s="234"/>
      <c r="K1188" s="234"/>
      <c r="L1188" s="239"/>
      <c r="M1188" s="240"/>
      <c r="N1188" s="241"/>
      <c r="O1188" s="241"/>
      <c r="P1188" s="241"/>
      <c r="Q1188" s="241"/>
      <c r="R1188" s="241"/>
      <c r="S1188" s="241"/>
      <c r="T1188" s="242"/>
      <c r="AT1188" s="243" t="s">
        <v>211</v>
      </c>
      <c r="AU1188" s="243" t="s">
        <v>84</v>
      </c>
      <c r="AV1188" s="14" t="s">
        <v>84</v>
      </c>
      <c r="AW1188" s="14" t="s">
        <v>31</v>
      </c>
      <c r="AX1188" s="14" t="s">
        <v>75</v>
      </c>
      <c r="AY1188" s="243" t="s">
        <v>203</v>
      </c>
    </row>
    <row r="1189" spans="2:51" s="14" customFormat="1" ht="11.25">
      <c r="B1189" s="233"/>
      <c r="C1189" s="234"/>
      <c r="D1189" s="224" t="s">
        <v>211</v>
      </c>
      <c r="E1189" s="235" t="s">
        <v>1</v>
      </c>
      <c r="F1189" s="236" t="s">
        <v>1229</v>
      </c>
      <c r="G1189" s="234"/>
      <c r="H1189" s="237">
        <v>15.06</v>
      </c>
      <c r="I1189" s="238"/>
      <c r="J1189" s="234"/>
      <c r="K1189" s="234"/>
      <c r="L1189" s="239"/>
      <c r="M1189" s="240"/>
      <c r="N1189" s="241"/>
      <c r="O1189" s="241"/>
      <c r="P1189" s="241"/>
      <c r="Q1189" s="241"/>
      <c r="R1189" s="241"/>
      <c r="S1189" s="241"/>
      <c r="T1189" s="242"/>
      <c r="AT1189" s="243" t="s">
        <v>211</v>
      </c>
      <c r="AU1189" s="243" t="s">
        <v>84</v>
      </c>
      <c r="AV1189" s="14" t="s">
        <v>84</v>
      </c>
      <c r="AW1189" s="14" t="s">
        <v>31</v>
      </c>
      <c r="AX1189" s="14" t="s">
        <v>75</v>
      </c>
      <c r="AY1189" s="243" t="s">
        <v>203</v>
      </c>
    </row>
    <row r="1190" spans="2:51" s="14" customFormat="1" ht="11.25">
      <c r="B1190" s="233"/>
      <c r="C1190" s="234"/>
      <c r="D1190" s="224" t="s">
        <v>211</v>
      </c>
      <c r="E1190" s="235" t="s">
        <v>1</v>
      </c>
      <c r="F1190" s="236" t="s">
        <v>1230</v>
      </c>
      <c r="G1190" s="234"/>
      <c r="H1190" s="237">
        <v>13.75</v>
      </c>
      <c r="I1190" s="238"/>
      <c r="J1190" s="234"/>
      <c r="K1190" s="234"/>
      <c r="L1190" s="239"/>
      <c r="M1190" s="240"/>
      <c r="N1190" s="241"/>
      <c r="O1190" s="241"/>
      <c r="P1190" s="241"/>
      <c r="Q1190" s="241"/>
      <c r="R1190" s="241"/>
      <c r="S1190" s="241"/>
      <c r="T1190" s="242"/>
      <c r="AT1190" s="243" t="s">
        <v>211</v>
      </c>
      <c r="AU1190" s="243" t="s">
        <v>84</v>
      </c>
      <c r="AV1190" s="14" t="s">
        <v>84</v>
      </c>
      <c r="AW1190" s="14" t="s">
        <v>31</v>
      </c>
      <c r="AX1190" s="14" t="s">
        <v>75</v>
      </c>
      <c r="AY1190" s="243" t="s">
        <v>203</v>
      </c>
    </row>
    <row r="1191" spans="2:51" s="14" customFormat="1" ht="11.25">
      <c r="B1191" s="233"/>
      <c r="C1191" s="234"/>
      <c r="D1191" s="224" t="s">
        <v>211</v>
      </c>
      <c r="E1191" s="235" t="s">
        <v>1</v>
      </c>
      <c r="F1191" s="236" t="s">
        <v>1231</v>
      </c>
      <c r="G1191" s="234"/>
      <c r="H1191" s="237">
        <v>15.06</v>
      </c>
      <c r="I1191" s="238"/>
      <c r="J1191" s="234"/>
      <c r="K1191" s="234"/>
      <c r="L1191" s="239"/>
      <c r="M1191" s="240"/>
      <c r="N1191" s="241"/>
      <c r="O1191" s="241"/>
      <c r="P1191" s="241"/>
      <c r="Q1191" s="241"/>
      <c r="R1191" s="241"/>
      <c r="S1191" s="241"/>
      <c r="T1191" s="242"/>
      <c r="AT1191" s="243" t="s">
        <v>211</v>
      </c>
      <c r="AU1191" s="243" t="s">
        <v>84</v>
      </c>
      <c r="AV1191" s="14" t="s">
        <v>84</v>
      </c>
      <c r="AW1191" s="14" t="s">
        <v>31</v>
      </c>
      <c r="AX1191" s="14" t="s">
        <v>75</v>
      </c>
      <c r="AY1191" s="243" t="s">
        <v>203</v>
      </c>
    </row>
    <row r="1192" spans="2:51" s="14" customFormat="1" ht="11.25">
      <c r="B1192" s="233"/>
      <c r="C1192" s="234"/>
      <c r="D1192" s="224" t="s">
        <v>211</v>
      </c>
      <c r="E1192" s="235" t="s">
        <v>1</v>
      </c>
      <c r="F1192" s="236" t="s">
        <v>1232</v>
      </c>
      <c r="G1192" s="234"/>
      <c r="H1192" s="237">
        <v>13.75</v>
      </c>
      <c r="I1192" s="238"/>
      <c r="J1192" s="234"/>
      <c r="K1192" s="234"/>
      <c r="L1192" s="239"/>
      <c r="M1192" s="240"/>
      <c r="N1192" s="241"/>
      <c r="O1192" s="241"/>
      <c r="P1192" s="241"/>
      <c r="Q1192" s="241"/>
      <c r="R1192" s="241"/>
      <c r="S1192" s="241"/>
      <c r="T1192" s="242"/>
      <c r="AT1192" s="243" t="s">
        <v>211</v>
      </c>
      <c r="AU1192" s="243" t="s">
        <v>84</v>
      </c>
      <c r="AV1192" s="14" t="s">
        <v>84</v>
      </c>
      <c r="AW1192" s="14" t="s">
        <v>31</v>
      </c>
      <c r="AX1192" s="14" t="s">
        <v>75</v>
      </c>
      <c r="AY1192" s="243" t="s">
        <v>203</v>
      </c>
    </row>
    <row r="1193" spans="2:51" s="14" customFormat="1" ht="11.25">
      <c r="B1193" s="233"/>
      <c r="C1193" s="234"/>
      <c r="D1193" s="224" t="s">
        <v>211</v>
      </c>
      <c r="E1193" s="235" t="s">
        <v>1</v>
      </c>
      <c r="F1193" s="236" t="s">
        <v>1233</v>
      </c>
      <c r="G1193" s="234"/>
      <c r="H1193" s="237">
        <v>13.9</v>
      </c>
      <c r="I1193" s="238"/>
      <c r="J1193" s="234"/>
      <c r="K1193" s="234"/>
      <c r="L1193" s="239"/>
      <c r="M1193" s="240"/>
      <c r="N1193" s="241"/>
      <c r="O1193" s="241"/>
      <c r="P1193" s="241"/>
      <c r="Q1193" s="241"/>
      <c r="R1193" s="241"/>
      <c r="S1193" s="241"/>
      <c r="T1193" s="242"/>
      <c r="AT1193" s="243" t="s">
        <v>211</v>
      </c>
      <c r="AU1193" s="243" t="s">
        <v>84</v>
      </c>
      <c r="AV1193" s="14" t="s">
        <v>84</v>
      </c>
      <c r="AW1193" s="14" t="s">
        <v>31</v>
      </c>
      <c r="AX1193" s="14" t="s">
        <v>75</v>
      </c>
      <c r="AY1193" s="243" t="s">
        <v>203</v>
      </c>
    </row>
    <row r="1194" spans="2:51" s="14" customFormat="1" ht="11.25">
      <c r="B1194" s="233"/>
      <c r="C1194" s="234"/>
      <c r="D1194" s="224" t="s">
        <v>211</v>
      </c>
      <c r="E1194" s="235" t="s">
        <v>1</v>
      </c>
      <c r="F1194" s="236" t="s">
        <v>1234</v>
      </c>
      <c r="G1194" s="234"/>
      <c r="H1194" s="237">
        <v>14.66</v>
      </c>
      <c r="I1194" s="238"/>
      <c r="J1194" s="234"/>
      <c r="K1194" s="234"/>
      <c r="L1194" s="239"/>
      <c r="M1194" s="240"/>
      <c r="N1194" s="241"/>
      <c r="O1194" s="241"/>
      <c r="P1194" s="241"/>
      <c r="Q1194" s="241"/>
      <c r="R1194" s="241"/>
      <c r="S1194" s="241"/>
      <c r="T1194" s="242"/>
      <c r="AT1194" s="243" t="s">
        <v>211</v>
      </c>
      <c r="AU1194" s="243" t="s">
        <v>84</v>
      </c>
      <c r="AV1194" s="14" t="s">
        <v>84</v>
      </c>
      <c r="AW1194" s="14" t="s">
        <v>31</v>
      </c>
      <c r="AX1194" s="14" t="s">
        <v>75</v>
      </c>
      <c r="AY1194" s="243" t="s">
        <v>203</v>
      </c>
    </row>
    <row r="1195" spans="2:51" s="14" customFormat="1" ht="11.25">
      <c r="B1195" s="233"/>
      <c r="C1195" s="234"/>
      <c r="D1195" s="224" t="s">
        <v>211</v>
      </c>
      <c r="E1195" s="235" t="s">
        <v>1</v>
      </c>
      <c r="F1195" s="236" t="s">
        <v>1235</v>
      </c>
      <c r="G1195" s="234"/>
      <c r="H1195" s="237">
        <v>9.86</v>
      </c>
      <c r="I1195" s="238"/>
      <c r="J1195" s="234"/>
      <c r="K1195" s="234"/>
      <c r="L1195" s="239"/>
      <c r="M1195" s="240"/>
      <c r="N1195" s="241"/>
      <c r="O1195" s="241"/>
      <c r="P1195" s="241"/>
      <c r="Q1195" s="241"/>
      <c r="R1195" s="241"/>
      <c r="S1195" s="241"/>
      <c r="T1195" s="242"/>
      <c r="AT1195" s="243" t="s">
        <v>211</v>
      </c>
      <c r="AU1195" s="243" t="s">
        <v>84</v>
      </c>
      <c r="AV1195" s="14" t="s">
        <v>84</v>
      </c>
      <c r="AW1195" s="14" t="s">
        <v>31</v>
      </c>
      <c r="AX1195" s="14" t="s">
        <v>75</v>
      </c>
      <c r="AY1195" s="243" t="s">
        <v>203</v>
      </c>
    </row>
    <row r="1196" spans="2:51" s="14" customFormat="1" ht="11.25">
      <c r="B1196" s="233"/>
      <c r="C1196" s="234"/>
      <c r="D1196" s="224" t="s">
        <v>211</v>
      </c>
      <c r="E1196" s="235" t="s">
        <v>1</v>
      </c>
      <c r="F1196" s="236" t="s">
        <v>1236</v>
      </c>
      <c r="G1196" s="234"/>
      <c r="H1196" s="237">
        <v>15.06</v>
      </c>
      <c r="I1196" s="238"/>
      <c r="J1196" s="234"/>
      <c r="K1196" s="234"/>
      <c r="L1196" s="239"/>
      <c r="M1196" s="240"/>
      <c r="N1196" s="241"/>
      <c r="O1196" s="241"/>
      <c r="P1196" s="241"/>
      <c r="Q1196" s="241"/>
      <c r="R1196" s="241"/>
      <c r="S1196" s="241"/>
      <c r="T1196" s="242"/>
      <c r="AT1196" s="243" t="s">
        <v>211</v>
      </c>
      <c r="AU1196" s="243" t="s">
        <v>84</v>
      </c>
      <c r="AV1196" s="14" t="s">
        <v>84</v>
      </c>
      <c r="AW1196" s="14" t="s">
        <v>31</v>
      </c>
      <c r="AX1196" s="14" t="s">
        <v>75</v>
      </c>
      <c r="AY1196" s="243" t="s">
        <v>203</v>
      </c>
    </row>
    <row r="1197" spans="2:51" s="14" customFormat="1" ht="11.25">
      <c r="B1197" s="233"/>
      <c r="C1197" s="234"/>
      <c r="D1197" s="224" t="s">
        <v>211</v>
      </c>
      <c r="E1197" s="235" t="s">
        <v>1</v>
      </c>
      <c r="F1197" s="236" t="s">
        <v>1237</v>
      </c>
      <c r="G1197" s="234"/>
      <c r="H1197" s="237">
        <v>7.88</v>
      </c>
      <c r="I1197" s="238"/>
      <c r="J1197" s="234"/>
      <c r="K1197" s="234"/>
      <c r="L1197" s="239"/>
      <c r="M1197" s="240"/>
      <c r="N1197" s="241"/>
      <c r="O1197" s="241"/>
      <c r="P1197" s="241"/>
      <c r="Q1197" s="241"/>
      <c r="R1197" s="241"/>
      <c r="S1197" s="241"/>
      <c r="T1197" s="242"/>
      <c r="AT1197" s="243" t="s">
        <v>211</v>
      </c>
      <c r="AU1197" s="243" t="s">
        <v>84</v>
      </c>
      <c r="AV1197" s="14" t="s">
        <v>84</v>
      </c>
      <c r="AW1197" s="14" t="s">
        <v>31</v>
      </c>
      <c r="AX1197" s="14" t="s">
        <v>75</v>
      </c>
      <c r="AY1197" s="243" t="s">
        <v>203</v>
      </c>
    </row>
    <row r="1198" spans="2:51" s="14" customFormat="1" ht="11.25">
      <c r="B1198" s="233"/>
      <c r="C1198" s="234"/>
      <c r="D1198" s="224" t="s">
        <v>211</v>
      </c>
      <c r="E1198" s="235" t="s">
        <v>1</v>
      </c>
      <c r="F1198" s="236" t="s">
        <v>1238</v>
      </c>
      <c r="G1198" s="234"/>
      <c r="H1198" s="237">
        <v>13.9</v>
      </c>
      <c r="I1198" s="238"/>
      <c r="J1198" s="234"/>
      <c r="K1198" s="234"/>
      <c r="L1198" s="239"/>
      <c r="M1198" s="240"/>
      <c r="N1198" s="241"/>
      <c r="O1198" s="241"/>
      <c r="P1198" s="241"/>
      <c r="Q1198" s="241"/>
      <c r="R1198" s="241"/>
      <c r="S1198" s="241"/>
      <c r="T1198" s="242"/>
      <c r="AT1198" s="243" t="s">
        <v>211</v>
      </c>
      <c r="AU1198" s="243" t="s">
        <v>84</v>
      </c>
      <c r="AV1198" s="14" t="s">
        <v>84</v>
      </c>
      <c r="AW1198" s="14" t="s">
        <v>31</v>
      </c>
      <c r="AX1198" s="14" t="s">
        <v>75</v>
      </c>
      <c r="AY1198" s="243" t="s">
        <v>203</v>
      </c>
    </row>
    <row r="1199" spans="2:51" s="14" customFormat="1" ht="11.25">
      <c r="B1199" s="233"/>
      <c r="C1199" s="234"/>
      <c r="D1199" s="224" t="s">
        <v>211</v>
      </c>
      <c r="E1199" s="235" t="s">
        <v>1</v>
      </c>
      <c r="F1199" s="236" t="s">
        <v>1239</v>
      </c>
      <c r="G1199" s="234"/>
      <c r="H1199" s="237">
        <v>13.75</v>
      </c>
      <c r="I1199" s="238"/>
      <c r="J1199" s="234"/>
      <c r="K1199" s="234"/>
      <c r="L1199" s="239"/>
      <c r="M1199" s="240"/>
      <c r="N1199" s="241"/>
      <c r="O1199" s="241"/>
      <c r="P1199" s="241"/>
      <c r="Q1199" s="241"/>
      <c r="R1199" s="241"/>
      <c r="S1199" s="241"/>
      <c r="T1199" s="242"/>
      <c r="AT1199" s="243" t="s">
        <v>211</v>
      </c>
      <c r="AU1199" s="243" t="s">
        <v>84</v>
      </c>
      <c r="AV1199" s="14" t="s">
        <v>84</v>
      </c>
      <c r="AW1199" s="14" t="s">
        <v>31</v>
      </c>
      <c r="AX1199" s="14" t="s">
        <v>75</v>
      </c>
      <c r="AY1199" s="243" t="s">
        <v>203</v>
      </c>
    </row>
    <row r="1200" spans="2:51" s="14" customFormat="1" ht="11.25">
      <c r="B1200" s="233"/>
      <c r="C1200" s="234"/>
      <c r="D1200" s="224" t="s">
        <v>211</v>
      </c>
      <c r="E1200" s="235" t="s">
        <v>1</v>
      </c>
      <c r="F1200" s="236" t="s">
        <v>1240</v>
      </c>
      <c r="G1200" s="234"/>
      <c r="H1200" s="237">
        <v>13.9</v>
      </c>
      <c r="I1200" s="238"/>
      <c r="J1200" s="234"/>
      <c r="K1200" s="234"/>
      <c r="L1200" s="239"/>
      <c r="M1200" s="240"/>
      <c r="N1200" s="241"/>
      <c r="O1200" s="241"/>
      <c r="P1200" s="241"/>
      <c r="Q1200" s="241"/>
      <c r="R1200" s="241"/>
      <c r="S1200" s="241"/>
      <c r="T1200" s="242"/>
      <c r="AT1200" s="243" t="s">
        <v>211</v>
      </c>
      <c r="AU1200" s="243" t="s">
        <v>84</v>
      </c>
      <c r="AV1200" s="14" t="s">
        <v>84</v>
      </c>
      <c r="AW1200" s="14" t="s">
        <v>31</v>
      </c>
      <c r="AX1200" s="14" t="s">
        <v>75</v>
      </c>
      <c r="AY1200" s="243" t="s">
        <v>203</v>
      </c>
    </row>
    <row r="1201" spans="2:51" s="14" customFormat="1" ht="11.25">
      <c r="B1201" s="233"/>
      <c r="C1201" s="234"/>
      <c r="D1201" s="224" t="s">
        <v>211</v>
      </c>
      <c r="E1201" s="235" t="s">
        <v>1</v>
      </c>
      <c r="F1201" s="236" t="s">
        <v>1241</v>
      </c>
      <c r="G1201" s="234"/>
      <c r="H1201" s="237">
        <v>17.22</v>
      </c>
      <c r="I1201" s="238"/>
      <c r="J1201" s="234"/>
      <c r="K1201" s="234"/>
      <c r="L1201" s="239"/>
      <c r="M1201" s="240"/>
      <c r="N1201" s="241"/>
      <c r="O1201" s="241"/>
      <c r="P1201" s="241"/>
      <c r="Q1201" s="241"/>
      <c r="R1201" s="241"/>
      <c r="S1201" s="241"/>
      <c r="T1201" s="242"/>
      <c r="AT1201" s="243" t="s">
        <v>211</v>
      </c>
      <c r="AU1201" s="243" t="s">
        <v>84</v>
      </c>
      <c r="AV1201" s="14" t="s">
        <v>84</v>
      </c>
      <c r="AW1201" s="14" t="s">
        <v>31</v>
      </c>
      <c r="AX1201" s="14" t="s">
        <v>75</v>
      </c>
      <c r="AY1201" s="243" t="s">
        <v>203</v>
      </c>
    </row>
    <row r="1202" spans="2:51" s="14" customFormat="1" ht="11.25">
      <c r="B1202" s="233"/>
      <c r="C1202" s="234"/>
      <c r="D1202" s="224" t="s">
        <v>211</v>
      </c>
      <c r="E1202" s="235" t="s">
        <v>1</v>
      </c>
      <c r="F1202" s="236" t="s">
        <v>1242</v>
      </c>
      <c r="G1202" s="234"/>
      <c r="H1202" s="237">
        <v>12.16</v>
      </c>
      <c r="I1202" s="238"/>
      <c r="J1202" s="234"/>
      <c r="K1202" s="234"/>
      <c r="L1202" s="239"/>
      <c r="M1202" s="240"/>
      <c r="N1202" s="241"/>
      <c r="O1202" s="241"/>
      <c r="P1202" s="241"/>
      <c r="Q1202" s="241"/>
      <c r="R1202" s="241"/>
      <c r="S1202" s="241"/>
      <c r="T1202" s="242"/>
      <c r="AT1202" s="243" t="s">
        <v>211</v>
      </c>
      <c r="AU1202" s="243" t="s">
        <v>84</v>
      </c>
      <c r="AV1202" s="14" t="s">
        <v>84</v>
      </c>
      <c r="AW1202" s="14" t="s">
        <v>31</v>
      </c>
      <c r="AX1202" s="14" t="s">
        <v>75</v>
      </c>
      <c r="AY1202" s="243" t="s">
        <v>203</v>
      </c>
    </row>
    <row r="1203" spans="2:51" s="14" customFormat="1" ht="11.25">
      <c r="B1203" s="233"/>
      <c r="C1203" s="234"/>
      <c r="D1203" s="224" t="s">
        <v>211</v>
      </c>
      <c r="E1203" s="235" t="s">
        <v>1</v>
      </c>
      <c r="F1203" s="236" t="s">
        <v>1243</v>
      </c>
      <c r="G1203" s="234"/>
      <c r="H1203" s="237">
        <v>14.9</v>
      </c>
      <c r="I1203" s="238"/>
      <c r="J1203" s="234"/>
      <c r="K1203" s="234"/>
      <c r="L1203" s="239"/>
      <c r="M1203" s="240"/>
      <c r="N1203" s="241"/>
      <c r="O1203" s="241"/>
      <c r="P1203" s="241"/>
      <c r="Q1203" s="241"/>
      <c r="R1203" s="241"/>
      <c r="S1203" s="241"/>
      <c r="T1203" s="242"/>
      <c r="AT1203" s="243" t="s">
        <v>211</v>
      </c>
      <c r="AU1203" s="243" t="s">
        <v>84</v>
      </c>
      <c r="AV1203" s="14" t="s">
        <v>84</v>
      </c>
      <c r="AW1203" s="14" t="s">
        <v>31</v>
      </c>
      <c r="AX1203" s="14" t="s">
        <v>75</v>
      </c>
      <c r="AY1203" s="243" t="s">
        <v>203</v>
      </c>
    </row>
    <row r="1204" spans="2:51" s="14" customFormat="1" ht="11.25">
      <c r="B1204" s="233"/>
      <c r="C1204" s="234"/>
      <c r="D1204" s="224" t="s">
        <v>211</v>
      </c>
      <c r="E1204" s="235" t="s">
        <v>1</v>
      </c>
      <c r="F1204" s="236" t="s">
        <v>1244</v>
      </c>
      <c r="G1204" s="234"/>
      <c r="H1204" s="237">
        <v>14.68</v>
      </c>
      <c r="I1204" s="238"/>
      <c r="J1204" s="234"/>
      <c r="K1204" s="234"/>
      <c r="L1204" s="239"/>
      <c r="M1204" s="240"/>
      <c r="N1204" s="241"/>
      <c r="O1204" s="241"/>
      <c r="P1204" s="241"/>
      <c r="Q1204" s="241"/>
      <c r="R1204" s="241"/>
      <c r="S1204" s="241"/>
      <c r="T1204" s="242"/>
      <c r="AT1204" s="243" t="s">
        <v>211</v>
      </c>
      <c r="AU1204" s="243" t="s">
        <v>84</v>
      </c>
      <c r="AV1204" s="14" t="s">
        <v>84</v>
      </c>
      <c r="AW1204" s="14" t="s">
        <v>31</v>
      </c>
      <c r="AX1204" s="14" t="s">
        <v>75</v>
      </c>
      <c r="AY1204" s="243" t="s">
        <v>203</v>
      </c>
    </row>
    <row r="1205" spans="2:51" s="14" customFormat="1" ht="11.25">
      <c r="B1205" s="233"/>
      <c r="C1205" s="234"/>
      <c r="D1205" s="224" t="s">
        <v>211</v>
      </c>
      <c r="E1205" s="235" t="s">
        <v>1</v>
      </c>
      <c r="F1205" s="236" t="s">
        <v>1245</v>
      </c>
      <c r="G1205" s="234"/>
      <c r="H1205" s="237">
        <v>8.18</v>
      </c>
      <c r="I1205" s="238"/>
      <c r="J1205" s="234"/>
      <c r="K1205" s="234"/>
      <c r="L1205" s="239"/>
      <c r="M1205" s="240"/>
      <c r="N1205" s="241"/>
      <c r="O1205" s="241"/>
      <c r="P1205" s="241"/>
      <c r="Q1205" s="241"/>
      <c r="R1205" s="241"/>
      <c r="S1205" s="241"/>
      <c r="T1205" s="242"/>
      <c r="AT1205" s="243" t="s">
        <v>211</v>
      </c>
      <c r="AU1205" s="243" t="s">
        <v>84</v>
      </c>
      <c r="AV1205" s="14" t="s">
        <v>84</v>
      </c>
      <c r="AW1205" s="14" t="s">
        <v>31</v>
      </c>
      <c r="AX1205" s="14" t="s">
        <v>75</v>
      </c>
      <c r="AY1205" s="243" t="s">
        <v>203</v>
      </c>
    </row>
    <row r="1206" spans="2:51" s="14" customFormat="1" ht="11.25">
      <c r="B1206" s="233"/>
      <c r="C1206" s="234"/>
      <c r="D1206" s="224" t="s">
        <v>211</v>
      </c>
      <c r="E1206" s="235" t="s">
        <v>1</v>
      </c>
      <c r="F1206" s="236" t="s">
        <v>1246</v>
      </c>
      <c r="G1206" s="234"/>
      <c r="H1206" s="237">
        <v>4.45</v>
      </c>
      <c r="I1206" s="238"/>
      <c r="J1206" s="234"/>
      <c r="K1206" s="234"/>
      <c r="L1206" s="239"/>
      <c r="M1206" s="240"/>
      <c r="N1206" s="241"/>
      <c r="O1206" s="241"/>
      <c r="P1206" s="241"/>
      <c r="Q1206" s="241"/>
      <c r="R1206" s="241"/>
      <c r="S1206" s="241"/>
      <c r="T1206" s="242"/>
      <c r="AT1206" s="243" t="s">
        <v>211</v>
      </c>
      <c r="AU1206" s="243" t="s">
        <v>84</v>
      </c>
      <c r="AV1206" s="14" t="s">
        <v>84</v>
      </c>
      <c r="AW1206" s="14" t="s">
        <v>31</v>
      </c>
      <c r="AX1206" s="14" t="s">
        <v>75</v>
      </c>
      <c r="AY1206" s="243" t="s">
        <v>203</v>
      </c>
    </row>
    <row r="1207" spans="2:51" s="13" customFormat="1" ht="11.25">
      <c r="B1207" s="222"/>
      <c r="C1207" s="223"/>
      <c r="D1207" s="224" t="s">
        <v>211</v>
      </c>
      <c r="E1207" s="225" t="s">
        <v>1</v>
      </c>
      <c r="F1207" s="226" t="s">
        <v>213</v>
      </c>
      <c r="G1207" s="223"/>
      <c r="H1207" s="225" t="s">
        <v>1</v>
      </c>
      <c r="I1207" s="227"/>
      <c r="J1207" s="223"/>
      <c r="K1207" s="223"/>
      <c r="L1207" s="228"/>
      <c r="M1207" s="229"/>
      <c r="N1207" s="230"/>
      <c r="O1207" s="230"/>
      <c r="P1207" s="230"/>
      <c r="Q1207" s="230"/>
      <c r="R1207" s="230"/>
      <c r="S1207" s="230"/>
      <c r="T1207" s="231"/>
      <c r="AT1207" s="232" t="s">
        <v>211</v>
      </c>
      <c r="AU1207" s="232" t="s">
        <v>84</v>
      </c>
      <c r="AV1207" s="13" t="s">
        <v>82</v>
      </c>
      <c r="AW1207" s="13" t="s">
        <v>31</v>
      </c>
      <c r="AX1207" s="13" t="s">
        <v>75</v>
      </c>
      <c r="AY1207" s="232" t="s">
        <v>203</v>
      </c>
    </row>
    <row r="1208" spans="2:51" s="13" customFormat="1" ht="11.25">
      <c r="B1208" s="222"/>
      <c r="C1208" s="223"/>
      <c r="D1208" s="224" t="s">
        <v>211</v>
      </c>
      <c r="E1208" s="225" t="s">
        <v>1</v>
      </c>
      <c r="F1208" s="226" t="s">
        <v>306</v>
      </c>
      <c r="G1208" s="223"/>
      <c r="H1208" s="225" t="s">
        <v>1</v>
      </c>
      <c r="I1208" s="227"/>
      <c r="J1208" s="223"/>
      <c r="K1208" s="223"/>
      <c r="L1208" s="228"/>
      <c r="M1208" s="229"/>
      <c r="N1208" s="230"/>
      <c r="O1208" s="230"/>
      <c r="P1208" s="230"/>
      <c r="Q1208" s="230"/>
      <c r="R1208" s="230"/>
      <c r="S1208" s="230"/>
      <c r="T1208" s="231"/>
      <c r="AT1208" s="232" t="s">
        <v>211</v>
      </c>
      <c r="AU1208" s="232" t="s">
        <v>84</v>
      </c>
      <c r="AV1208" s="13" t="s">
        <v>82</v>
      </c>
      <c r="AW1208" s="13" t="s">
        <v>31</v>
      </c>
      <c r="AX1208" s="13" t="s">
        <v>75</v>
      </c>
      <c r="AY1208" s="232" t="s">
        <v>203</v>
      </c>
    </row>
    <row r="1209" spans="2:51" s="14" customFormat="1" ht="11.25">
      <c r="B1209" s="233"/>
      <c r="C1209" s="234"/>
      <c r="D1209" s="224" t="s">
        <v>211</v>
      </c>
      <c r="E1209" s="235" t="s">
        <v>1</v>
      </c>
      <c r="F1209" s="236" t="s">
        <v>1247</v>
      </c>
      <c r="G1209" s="234"/>
      <c r="H1209" s="237">
        <v>47.33</v>
      </c>
      <c r="I1209" s="238"/>
      <c r="J1209" s="234"/>
      <c r="K1209" s="234"/>
      <c r="L1209" s="239"/>
      <c r="M1209" s="240"/>
      <c r="N1209" s="241"/>
      <c r="O1209" s="241"/>
      <c r="P1209" s="241"/>
      <c r="Q1209" s="241"/>
      <c r="R1209" s="241"/>
      <c r="S1209" s="241"/>
      <c r="T1209" s="242"/>
      <c r="AT1209" s="243" t="s">
        <v>211</v>
      </c>
      <c r="AU1209" s="243" t="s">
        <v>84</v>
      </c>
      <c r="AV1209" s="14" t="s">
        <v>84</v>
      </c>
      <c r="AW1209" s="14" t="s">
        <v>31</v>
      </c>
      <c r="AX1209" s="14" t="s">
        <v>75</v>
      </c>
      <c r="AY1209" s="243" t="s">
        <v>203</v>
      </c>
    </row>
    <row r="1210" spans="2:51" s="14" customFormat="1" ht="11.25">
      <c r="B1210" s="233"/>
      <c r="C1210" s="234"/>
      <c r="D1210" s="224" t="s">
        <v>211</v>
      </c>
      <c r="E1210" s="235" t="s">
        <v>1</v>
      </c>
      <c r="F1210" s="236" t="s">
        <v>1248</v>
      </c>
      <c r="G1210" s="234"/>
      <c r="H1210" s="237">
        <v>8.15</v>
      </c>
      <c r="I1210" s="238"/>
      <c r="J1210" s="234"/>
      <c r="K1210" s="234"/>
      <c r="L1210" s="239"/>
      <c r="M1210" s="240"/>
      <c r="N1210" s="241"/>
      <c r="O1210" s="241"/>
      <c r="P1210" s="241"/>
      <c r="Q1210" s="241"/>
      <c r="R1210" s="241"/>
      <c r="S1210" s="241"/>
      <c r="T1210" s="242"/>
      <c r="AT1210" s="243" t="s">
        <v>211</v>
      </c>
      <c r="AU1210" s="243" t="s">
        <v>84</v>
      </c>
      <c r="AV1210" s="14" t="s">
        <v>84</v>
      </c>
      <c r="AW1210" s="14" t="s">
        <v>31</v>
      </c>
      <c r="AX1210" s="14" t="s">
        <v>75</v>
      </c>
      <c r="AY1210" s="243" t="s">
        <v>203</v>
      </c>
    </row>
    <row r="1211" spans="2:51" s="14" customFormat="1" ht="11.25">
      <c r="B1211" s="233"/>
      <c r="C1211" s="234"/>
      <c r="D1211" s="224" t="s">
        <v>211</v>
      </c>
      <c r="E1211" s="235" t="s">
        <v>1</v>
      </c>
      <c r="F1211" s="236" t="s">
        <v>1249</v>
      </c>
      <c r="G1211" s="234"/>
      <c r="H1211" s="237">
        <v>15.84</v>
      </c>
      <c r="I1211" s="238"/>
      <c r="J1211" s="234"/>
      <c r="K1211" s="234"/>
      <c r="L1211" s="239"/>
      <c r="M1211" s="240"/>
      <c r="N1211" s="241"/>
      <c r="O1211" s="241"/>
      <c r="P1211" s="241"/>
      <c r="Q1211" s="241"/>
      <c r="R1211" s="241"/>
      <c r="S1211" s="241"/>
      <c r="T1211" s="242"/>
      <c r="AT1211" s="243" t="s">
        <v>211</v>
      </c>
      <c r="AU1211" s="243" t="s">
        <v>84</v>
      </c>
      <c r="AV1211" s="14" t="s">
        <v>84</v>
      </c>
      <c r="AW1211" s="14" t="s">
        <v>31</v>
      </c>
      <c r="AX1211" s="14" t="s">
        <v>75</v>
      </c>
      <c r="AY1211" s="243" t="s">
        <v>203</v>
      </c>
    </row>
    <row r="1212" spans="2:51" s="14" customFormat="1" ht="11.25">
      <c r="B1212" s="233"/>
      <c r="C1212" s="234"/>
      <c r="D1212" s="224" t="s">
        <v>211</v>
      </c>
      <c r="E1212" s="235" t="s">
        <v>1</v>
      </c>
      <c r="F1212" s="236" t="s">
        <v>1250</v>
      </c>
      <c r="G1212" s="234"/>
      <c r="H1212" s="237">
        <v>7.18</v>
      </c>
      <c r="I1212" s="238"/>
      <c r="J1212" s="234"/>
      <c r="K1212" s="234"/>
      <c r="L1212" s="239"/>
      <c r="M1212" s="240"/>
      <c r="N1212" s="241"/>
      <c r="O1212" s="241"/>
      <c r="P1212" s="241"/>
      <c r="Q1212" s="241"/>
      <c r="R1212" s="241"/>
      <c r="S1212" s="241"/>
      <c r="T1212" s="242"/>
      <c r="AT1212" s="243" t="s">
        <v>211</v>
      </c>
      <c r="AU1212" s="243" t="s">
        <v>84</v>
      </c>
      <c r="AV1212" s="14" t="s">
        <v>84</v>
      </c>
      <c r="AW1212" s="14" t="s">
        <v>31</v>
      </c>
      <c r="AX1212" s="14" t="s">
        <v>75</v>
      </c>
      <c r="AY1212" s="243" t="s">
        <v>203</v>
      </c>
    </row>
    <row r="1213" spans="2:51" s="14" customFormat="1" ht="11.25">
      <c r="B1213" s="233"/>
      <c r="C1213" s="234"/>
      <c r="D1213" s="224" t="s">
        <v>211</v>
      </c>
      <c r="E1213" s="235" t="s">
        <v>1</v>
      </c>
      <c r="F1213" s="236" t="s">
        <v>1251</v>
      </c>
      <c r="G1213" s="234"/>
      <c r="H1213" s="237">
        <v>15.06</v>
      </c>
      <c r="I1213" s="238"/>
      <c r="J1213" s="234"/>
      <c r="K1213" s="234"/>
      <c r="L1213" s="239"/>
      <c r="M1213" s="240"/>
      <c r="N1213" s="241"/>
      <c r="O1213" s="241"/>
      <c r="P1213" s="241"/>
      <c r="Q1213" s="241"/>
      <c r="R1213" s="241"/>
      <c r="S1213" s="241"/>
      <c r="T1213" s="242"/>
      <c r="AT1213" s="243" t="s">
        <v>211</v>
      </c>
      <c r="AU1213" s="243" t="s">
        <v>84</v>
      </c>
      <c r="AV1213" s="14" t="s">
        <v>84</v>
      </c>
      <c r="AW1213" s="14" t="s">
        <v>31</v>
      </c>
      <c r="AX1213" s="14" t="s">
        <v>75</v>
      </c>
      <c r="AY1213" s="243" t="s">
        <v>203</v>
      </c>
    </row>
    <row r="1214" spans="2:51" s="14" customFormat="1" ht="11.25">
      <c r="B1214" s="233"/>
      <c r="C1214" s="234"/>
      <c r="D1214" s="224" t="s">
        <v>211</v>
      </c>
      <c r="E1214" s="235" t="s">
        <v>1</v>
      </c>
      <c r="F1214" s="236" t="s">
        <v>1252</v>
      </c>
      <c r="G1214" s="234"/>
      <c r="H1214" s="237">
        <v>13.75</v>
      </c>
      <c r="I1214" s="238"/>
      <c r="J1214" s="234"/>
      <c r="K1214" s="234"/>
      <c r="L1214" s="239"/>
      <c r="M1214" s="240"/>
      <c r="N1214" s="241"/>
      <c r="O1214" s="241"/>
      <c r="P1214" s="241"/>
      <c r="Q1214" s="241"/>
      <c r="R1214" s="241"/>
      <c r="S1214" s="241"/>
      <c r="T1214" s="242"/>
      <c r="AT1214" s="243" t="s">
        <v>211</v>
      </c>
      <c r="AU1214" s="243" t="s">
        <v>84</v>
      </c>
      <c r="AV1214" s="14" t="s">
        <v>84</v>
      </c>
      <c r="AW1214" s="14" t="s">
        <v>31</v>
      </c>
      <c r="AX1214" s="14" t="s">
        <v>75</v>
      </c>
      <c r="AY1214" s="243" t="s">
        <v>203</v>
      </c>
    </row>
    <row r="1215" spans="2:51" s="14" customFormat="1" ht="11.25">
      <c r="B1215" s="233"/>
      <c r="C1215" s="234"/>
      <c r="D1215" s="224" t="s">
        <v>211</v>
      </c>
      <c r="E1215" s="235" t="s">
        <v>1</v>
      </c>
      <c r="F1215" s="236" t="s">
        <v>1253</v>
      </c>
      <c r="G1215" s="234"/>
      <c r="H1215" s="237">
        <v>14.66</v>
      </c>
      <c r="I1215" s="238"/>
      <c r="J1215" s="234"/>
      <c r="K1215" s="234"/>
      <c r="L1215" s="239"/>
      <c r="M1215" s="240"/>
      <c r="N1215" s="241"/>
      <c r="O1215" s="241"/>
      <c r="P1215" s="241"/>
      <c r="Q1215" s="241"/>
      <c r="R1215" s="241"/>
      <c r="S1215" s="241"/>
      <c r="T1215" s="242"/>
      <c r="AT1215" s="243" t="s">
        <v>211</v>
      </c>
      <c r="AU1215" s="243" t="s">
        <v>84</v>
      </c>
      <c r="AV1215" s="14" t="s">
        <v>84</v>
      </c>
      <c r="AW1215" s="14" t="s">
        <v>31</v>
      </c>
      <c r="AX1215" s="14" t="s">
        <v>75</v>
      </c>
      <c r="AY1215" s="243" t="s">
        <v>203</v>
      </c>
    </row>
    <row r="1216" spans="2:51" s="14" customFormat="1" ht="11.25">
      <c r="B1216" s="233"/>
      <c r="C1216" s="234"/>
      <c r="D1216" s="224" t="s">
        <v>211</v>
      </c>
      <c r="E1216" s="235" t="s">
        <v>1</v>
      </c>
      <c r="F1216" s="236" t="s">
        <v>1254</v>
      </c>
      <c r="G1216" s="234"/>
      <c r="H1216" s="237">
        <v>13.75</v>
      </c>
      <c r="I1216" s="238"/>
      <c r="J1216" s="234"/>
      <c r="K1216" s="234"/>
      <c r="L1216" s="239"/>
      <c r="M1216" s="240"/>
      <c r="N1216" s="241"/>
      <c r="O1216" s="241"/>
      <c r="P1216" s="241"/>
      <c r="Q1216" s="241"/>
      <c r="R1216" s="241"/>
      <c r="S1216" s="241"/>
      <c r="T1216" s="242"/>
      <c r="AT1216" s="243" t="s">
        <v>211</v>
      </c>
      <c r="AU1216" s="243" t="s">
        <v>84</v>
      </c>
      <c r="AV1216" s="14" t="s">
        <v>84</v>
      </c>
      <c r="AW1216" s="14" t="s">
        <v>31</v>
      </c>
      <c r="AX1216" s="14" t="s">
        <v>75</v>
      </c>
      <c r="AY1216" s="243" t="s">
        <v>203</v>
      </c>
    </row>
    <row r="1217" spans="2:51" s="14" customFormat="1" ht="11.25">
      <c r="B1217" s="233"/>
      <c r="C1217" s="234"/>
      <c r="D1217" s="224" t="s">
        <v>211</v>
      </c>
      <c r="E1217" s="235" t="s">
        <v>1</v>
      </c>
      <c r="F1217" s="236" t="s">
        <v>1255</v>
      </c>
      <c r="G1217" s="234"/>
      <c r="H1217" s="237">
        <v>13.75</v>
      </c>
      <c r="I1217" s="238"/>
      <c r="J1217" s="234"/>
      <c r="K1217" s="234"/>
      <c r="L1217" s="239"/>
      <c r="M1217" s="240"/>
      <c r="N1217" s="241"/>
      <c r="O1217" s="241"/>
      <c r="P1217" s="241"/>
      <c r="Q1217" s="241"/>
      <c r="R1217" s="241"/>
      <c r="S1217" s="241"/>
      <c r="T1217" s="242"/>
      <c r="AT1217" s="243" t="s">
        <v>211</v>
      </c>
      <c r="AU1217" s="243" t="s">
        <v>84</v>
      </c>
      <c r="AV1217" s="14" t="s">
        <v>84</v>
      </c>
      <c r="AW1217" s="14" t="s">
        <v>31</v>
      </c>
      <c r="AX1217" s="14" t="s">
        <v>75</v>
      </c>
      <c r="AY1217" s="243" t="s">
        <v>203</v>
      </c>
    </row>
    <row r="1218" spans="2:51" s="14" customFormat="1" ht="11.25">
      <c r="B1218" s="233"/>
      <c r="C1218" s="234"/>
      <c r="D1218" s="224" t="s">
        <v>211</v>
      </c>
      <c r="E1218" s="235" t="s">
        <v>1</v>
      </c>
      <c r="F1218" s="236" t="s">
        <v>1256</v>
      </c>
      <c r="G1218" s="234"/>
      <c r="H1218" s="237">
        <v>14.66</v>
      </c>
      <c r="I1218" s="238"/>
      <c r="J1218" s="234"/>
      <c r="K1218" s="234"/>
      <c r="L1218" s="239"/>
      <c r="M1218" s="240"/>
      <c r="N1218" s="241"/>
      <c r="O1218" s="241"/>
      <c r="P1218" s="241"/>
      <c r="Q1218" s="241"/>
      <c r="R1218" s="241"/>
      <c r="S1218" s="241"/>
      <c r="T1218" s="242"/>
      <c r="AT1218" s="243" t="s">
        <v>211</v>
      </c>
      <c r="AU1218" s="243" t="s">
        <v>84</v>
      </c>
      <c r="AV1218" s="14" t="s">
        <v>84</v>
      </c>
      <c r="AW1218" s="14" t="s">
        <v>31</v>
      </c>
      <c r="AX1218" s="14" t="s">
        <v>75</v>
      </c>
      <c r="AY1218" s="243" t="s">
        <v>203</v>
      </c>
    </row>
    <row r="1219" spans="2:51" s="14" customFormat="1" ht="11.25">
      <c r="B1219" s="233"/>
      <c r="C1219" s="234"/>
      <c r="D1219" s="224" t="s">
        <v>211</v>
      </c>
      <c r="E1219" s="235" t="s">
        <v>1</v>
      </c>
      <c r="F1219" s="236" t="s">
        <v>1257</v>
      </c>
      <c r="G1219" s="234"/>
      <c r="H1219" s="237">
        <v>9.86</v>
      </c>
      <c r="I1219" s="238"/>
      <c r="J1219" s="234"/>
      <c r="K1219" s="234"/>
      <c r="L1219" s="239"/>
      <c r="M1219" s="240"/>
      <c r="N1219" s="241"/>
      <c r="O1219" s="241"/>
      <c r="P1219" s="241"/>
      <c r="Q1219" s="241"/>
      <c r="R1219" s="241"/>
      <c r="S1219" s="241"/>
      <c r="T1219" s="242"/>
      <c r="AT1219" s="243" t="s">
        <v>211</v>
      </c>
      <c r="AU1219" s="243" t="s">
        <v>84</v>
      </c>
      <c r="AV1219" s="14" t="s">
        <v>84</v>
      </c>
      <c r="AW1219" s="14" t="s">
        <v>31</v>
      </c>
      <c r="AX1219" s="14" t="s">
        <v>75</v>
      </c>
      <c r="AY1219" s="243" t="s">
        <v>203</v>
      </c>
    </row>
    <row r="1220" spans="2:51" s="14" customFormat="1" ht="11.25">
      <c r="B1220" s="233"/>
      <c r="C1220" s="234"/>
      <c r="D1220" s="224" t="s">
        <v>211</v>
      </c>
      <c r="E1220" s="235" t="s">
        <v>1</v>
      </c>
      <c r="F1220" s="236" t="s">
        <v>1258</v>
      </c>
      <c r="G1220" s="234"/>
      <c r="H1220" s="237">
        <v>14.66</v>
      </c>
      <c r="I1220" s="238"/>
      <c r="J1220" s="234"/>
      <c r="K1220" s="234"/>
      <c r="L1220" s="239"/>
      <c r="M1220" s="240"/>
      <c r="N1220" s="241"/>
      <c r="O1220" s="241"/>
      <c r="P1220" s="241"/>
      <c r="Q1220" s="241"/>
      <c r="R1220" s="241"/>
      <c r="S1220" s="241"/>
      <c r="T1220" s="242"/>
      <c r="AT1220" s="243" t="s">
        <v>211</v>
      </c>
      <c r="AU1220" s="243" t="s">
        <v>84</v>
      </c>
      <c r="AV1220" s="14" t="s">
        <v>84</v>
      </c>
      <c r="AW1220" s="14" t="s">
        <v>31</v>
      </c>
      <c r="AX1220" s="14" t="s">
        <v>75</v>
      </c>
      <c r="AY1220" s="243" t="s">
        <v>203</v>
      </c>
    </row>
    <row r="1221" spans="2:51" s="14" customFormat="1" ht="11.25">
      <c r="B1221" s="233"/>
      <c r="C1221" s="234"/>
      <c r="D1221" s="224" t="s">
        <v>211</v>
      </c>
      <c r="E1221" s="235" t="s">
        <v>1</v>
      </c>
      <c r="F1221" s="236" t="s">
        <v>1259</v>
      </c>
      <c r="G1221" s="234"/>
      <c r="H1221" s="237">
        <v>15.76</v>
      </c>
      <c r="I1221" s="238"/>
      <c r="J1221" s="234"/>
      <c r="K1221" s="234"/>
      <c r="L1221" s="239"/>
      <c r="M1221" s="240"/>
      <c r="N1221" s="241"/>
      <c r="O1221" s="241"/>
      <c r="P1221" s="241"/>
      <c r="Q1221" s="241"/>
      <c r="R1221" s="241"/>
      <c r="S1221" s="241"/>
      <c r="T1221" s="242"/>
      <c r="AT1221" s="243" t="s">
        <v>211</v>
      </c>
      <c r="AU1221" s="243" t="s">
        <v>84</v>
      </c>
      <c r="AV1221" s="14" t="s">
        <v>84</v>
      </c>
      <c r="AW1221" s="14" t="s">
        <v>31</v>
      </c>
      <c r="AX1221" s="14" t="s">
        <v>75</v>
      </c>
      <c r="AY1221" s="243" t="s">
        <v>203</v>
      </c>
    </row>
    <row r="1222" spans="2:51" s="14" customFormat="1" ht="11.25">
      <c r="B1222" s="233"/>
      <c r="C1222" s="234"/>
      <c r="D1222" s="224" t="s">
        <v>211</v>
      </c>
      <c r="E1222" s="235" t="s">
        <v>1</v>
      </c>
      <c r="F1222" s="236" t="s">
        <v>1260</v>
      </c>
      <c r="G1222" s="234"/>
      <c r="H1222" s="237">
        <v>13.9</v>
      </c>
      <c r="I1222" s="238"/>
      <c r="J1222" s="234"/>
      <c r="K1222" s="234"/>
      <c r="L1222" s="239"/>
      <c r="M1222" s="240"/>
      <c r="N1222" s="241"/>
      <c r="O1222" s="241"/>
      <c r="P1222" s="241"/>
      <c r="Q1222" s="241"/>
      <c r="R1222" s="241"/>
      <c r="S1222" s="241"/>
      <c r="T1222" s="242"/>
      <c r="AT1222" s="243" t="s">
        <v>211</v>
      </c>
      <c r="AU1222" s="243" t="s">
        <v>84</v>
      </c>
      <c r="AV1222" s="14" t="s">
        <v>84</v>
      </c>
      <c r="AW1222" s="14" t="s">
        <v>31</v>
      </c>
      <c r="AX1222" s="14" t="s">
        <v>75</v>
      </c>
      <c r="AY1222" s="243" t="s">
        <v>203</v>
      </c>
    </row>
    <row r="1223" spans="2:51" s="14" customFormat="1" ht="11.25">
      <c r="B1223" s="233"/>
      <c r="C1223" s="234"/>
      <c r="D1223" s="224" t="s">
        <v>211</v>
      </c>
      <c r="E1223" s="235" t="s">
        <v>1</v>
      </c>
      <c r="F1223" s="236" t="s">
        <v>1261</v>
      </c>
      <c r="G1223" s="234"/>
      <c r="H1223" s="237">
        <v>13.75</v>
      </c>
      <c r="I1223" s="238"/>
      <c r="J1223" s="234"/>
      <c r="K1223" s="234"/>
      <c r="L1223" s="239"/>
      <c r="M1223" s="240"/>
      <c r="N1223" s="241"/>
      <c r="O1223" s="241"/>
      <c r="P1223" s="241"/>
      <c r="Q1223" s="241"/>
      <c r="R1223" s="241"/>
      <c r="S1223" s="241"/>
      <c r="T1223" s="242"/>
      <c r="AT1223" s="243" t="s">
        <v>211</v>
      </c>
      <c r="AU1223" s="243" t="s">
        <v>84</v>
      </c>
      <c r="AV1223" s="14" t="s">
        <v>84</v>
      </c>
      <c r="AW1223" s="14" t="s">
        <v>31</v>
      </c>
      <c r="AX1223" s="14" t="s">
        <v>75</v>
      </c>
      <c r="AY1223" s="243" t="s">
        <v>203</v>
      </c>
    </row>
    <row r="1224" spans="2:51" s="14" customFormat="1" ht="11.25">
      <c r="B1224" s="233"/>
      <c r="C1224" s="234"/>
      <c r="D1224" s="224" t="s">
        <v>211</v>
      </c>
      <c r="E1224" s="235" t="s">
        <v>1</v>
      </c>
      <c r="F1224" s="236" t="s">
        <v>1262</v>
      </c>
      <c r="G1224" s="234"/>
      <c r="H1224" s="237">
        <v>13.9</v>
      </c>
      <c r="I1224" s="238"/>
      <c r="J1224" s="234"/>
      <c r="K1224" s="234"/>
      <c r="L1224" s="239"/>
      <c r="M1224" s="240"/>
      <c r="N1224" s="241"/>
      <c r="O1224" s="241"/>
      <c r="P1224" s="241"/>
      <c r="Q1224" s="241"/>
      <c r="R1224" s="241"/>
      <c r="S1224" s="241"/>
      <c r="T1224" s="242"/>
      <c r="AT1224" s="243" t="s">
        <v>211</v>
      </c>
      <c r="AU1224" s="243" t="s">
        <v>84</v>
      </c>
      <c r="AV1224" s="14" t="s">
        <v>84</v>
      </c>
      <c r="AW1224" s="14" t="s">
        <v>31</v>
      </c>
      <c r="AX1224" s="14" t="s">
        <v>75</v>
      </c>
      <c r="AY1224" s="243" t="s">
        <v>203</v>
      </c>
    </row>
    <row r="1225" spans="2:51" s="14" customFormat="1" ht="11.25">
      <c r="B1225" s="233"/>
      <c r="C1225" s="234"/>
      <c r="D1225" s="224" t="s">
        <v>211</v>
      </c>
      <c r="E1225" s="235" t="s">
        <v>1</v>
      </c>
      <c r="F1225" s="236" t="s">
        <v>1263</v>
      </c>
      <c r="G1225" s="234"/>
      <c r="H1225" s="237">
        <v>17.309999999999999</v>
      </c>
      <c r="I1225" s="238"/>
      <c r="J1225" s="234"/>
      <c r="K1225" s="234"/>
      <c r="L1225" s="239"/>
      <c r="M1225" s="240"/>
      <c r="N1225" s="241"/>
      <c r="O1225" s="241"/>
      <c r="P1225" s="241"/>
      <c r="Q1225" s="241"/>
      <c r="R1225" s="241"/>
      <c r="S1225" s="241"/>
      <c r="T1225" s="242"/>
      <c r="AT1225" s="243" t="s">
        <v>211</v>
      </c>
      <c r="AU1225" s="243" t="s">
        <v>84</v>
      </c>
      <c r="AV1225" s="14" t="s">
        <v>84</v>
      </c>
      <c r="AW1225" s="14" t="s">
        <v>31</v>
      </c>
      <c r="AX1225" s="14" t="s">
        <v>75</v>
      </c>
      <c r="AY1225" s="243" t="s">
        <v>203</v>
      </c>
    </row>
    <row r="1226" spans="2:51" s="14" customFormat="1" ht="11.25">
      <c r="B1226" s="233"/>
      <c r="C1226" s="234"/>
      <c r="D1226" s="224" t="s">
        <v>211</v>
      </c>
      <c r="E1226" s="235" t="s">
        <v>1</v>
      </c>
      <c r="F1226" s="236" t="s">
        <v>1264</v>
      </c>
      <c r="G1226" s="234"/>
      <c r="H1226" s="237">
        <v>12.16</v>
      </c>
      <c r="I1226" s="238"/>
      <c r="J1226" s="234"/>
      <c r="K1226" s="234"/>
      <c r="L1226" s="239"/>
      <c r="M1226" s="240"/>
      <c r="N1226" s="241"/>
      <c r="O1226" s="241"/>
      <c r="P1226" s="241"/>
      <c r="Q1226" s="241"/>
      <c r="R1226" s="241"/>
      <c r="S1226" s="241"/>
      <c r="T1226" s="242"/>
      <c r="AT1226" s="243" t="s">
        <v>211</v>
      </c>
      <c r="AU1226" s="243" t="s">
        <v>84</v>
      </c>
      <c r="AV1226" s="14" t="s">
        <v>84</v>
      </c>
      <c r="AW1226" s="14" t="s">
        <v>31</v>
      </c>
      <c r="AX1226" s="14" t="s">
        <v>75</v>
      </c>
      <c r="AY1226" s="243" t="s">
        <v>203</v>
      </c>
    </row>
    <row r="1227" spans="2:51" s="14" customFormat="1" ht="11.25">
      <c r="B1227" s="233"/>
      <c r="C1227" s="234"/>
      <c r="D1227" s="224" t="s">
        <v>211</v>
      </c>
      <c r="E1227" s="235" t="s">
        <v>1</v>
      </c>
      <c r="F1227" s="236" t="s">
        <v>1265</v>
      </c>
      <c r="G1227" s="234"/>
      <c r="H1227" s="237">
        <v>14.9</v>
      </c>
      <c r="I1227" s="238"/>
      <c r="J1227" s="234"/>
      <c r="K1227" s="234"/>
      <c r="L1227" s="239"/>
      <c r="M1227" s="240"/>
      <c r="N1227" s="241"/>
      <c r="O1227" s="241"/>
      <c r="P1227" s="241"/>
      <c r="Q1227" s="241"/>
      <c r="R1227" s="241"/>
      <c r="S1227" s="241"/>
      <c r="T1227" s="242"/>
      <c r="AT1227" s="243" t="s">
        <v>211</v>
      </c>
      <c r="AU1227" s="243" t="s">
        <v>84</v>
      </c>
      <c r="AV1227" s="14" t="s">
        <v>84</v>
      </c>
      <c r="AW1227" s="14" t="s">
        <v>31</v>
      </c>
      <c r="AX1227" s="14" t="s">
        <v>75</v>
      </c>
      <c r="AY1227" s="243" t="s">
        <v>203</v>
      </c>
    </row>
    <row r="1228" spans="2:51" s="14" customFormat="1" ht="11.25">
      <c r="B1228" s="233"/>
      <c r="C1228" s="234"/>
      <c r="D1228" s="224" t="s">
        <v>211</v>
      </c>
      <c r="E1228" s="235" t="s">
        <v>1</v>
      </c>
      <c r="F1228" s="236" t="s">
        <v>1266</v>
      </c>
      <c r="G1228" s="234"/>
      <c r="H1228" s="237">
        <v>14.68</v>
      </c>
      <c r="I1228" s="238"/>
      <c r="J1228" s="234"/>
      <c r="K1228" s="234"/>
      <c r="L1228" s="239"/>
      <c r="M1228" s="240"/>
      <c r="N1228" s="241"/>
      <c r="O1228" s="241"/>
      <c r="P1228" s="241"/>
      <c r="Q1228" s="241"/>
      <c r="R1228" s="241"/>
      <c r="S1228" s="241"/>
      <c r="T1228" s="242"/>
      <c r="AT1228" s="243" t="s">
        <v>211</v>
      </c>
      <c r="AU1228" s="243" t="s">
        <v>84</v>
      </c>
      <c r="AV1228" s="14" t="s">
        <v>84</v>
      </c>
      <c r="AW1228" s="14" t="s">
        <v>31</v>
      </c>
      <c r="AX1228" s="14" t="s">
        <v>75</v>
      </c>
      <c r="AY1228" s="243" t="s">
        <v>203</v>
      </c>
    </row>
    <row r="1229" spans="2:51" s="14" customFormat="1" ht="11.25">
      <c r="B1229" s="233"/>
      <c r="C1229" s="234"/>
      <c r="D1229" s="224" t="s">
        <v>211</v>
      </c>
      <c r="E1229" s="235" t="s">
        <v>1</v>
      </c>
      <c r="F1229" s="236" t="s">
        <v>1267</v>
      </c>
      <c r="G1229" s="234"/>
      <c r="H1229" s="237">
        <v>8.18</v>
      </c>
      <c r="I1229" s="238"/>
      <c r="J1229" s="234"/>
      <c r="K1229" s="234"/>
      <c r="L1229" s="239"/>
      <c r="M1229" s="240"/>
      <c r="N1229" s="241"/>
      <c r="O1229" s="241"/>
      <c r="P1229" s="241"/>
      <c r="Q1229" s="241"/>
      <c r="R1229" s="241"/>
      <c r="S1229" s="241"/>
      <c r="T1229" s="242"/>
      <c r="AT1229" s="243" t="s">
        <v>211</v>
      </c>
      <c r="AU1229" s="243" t="s">
        <v>84</v>
      </c>
      <c r="AV1229" s="14" t="s">
        <v>84</v>
      </c>
      <c r="AW1229" s="14" t="s">
        <v>31</v>
      </c>
      <c r="AX1229" s="14" t="s">
        <v>75</v>
      </c>
      <c r="AY1229" s="243" t="s">
        <v>203</v>
      </c>
    </row>
    <row r="1230" spans="2:51" s="14" customFormat="1" ht="11.25">
      <c r="B1230" s="233"/>
      <c r="C1230" s="234"/>
      <c r="D1230" s="224" t="s">
        <v>211</v>
      </c>
      <c r="E1230" s="235" t="s">
        <v>1</v>
      </c>
      <c r="F1230" s="236" t="s">
        <v>1268</v>
      </c>
      <c r="G1230" s="234"/>
      <c r="H1230" s="237">
        <v>7.42</v>
      </c>
      <c r="I1230" s="238"/>
      <c r="J1230" s="234"/>
      <c r="K1230" s="234"/>
      <c r="L1230" s="239"/>
      <c r="M1230" s="240"/>
      <c r="N1230" s="241"/>
      <c r="O1230" s="241"/>
      <c r="P1230" s="241"/>
      <c r="Q1230" s="241"/>
      <c r="R1230" s="241"/>
      <c r="S1230" s="241"/>
      <c r="T1230" s="242"/>
      <c r="AT1230" s="243" t="s">
        <v>211</v>
      </c>
      <c r="AU1230" s="243" t="s">
        <v>84</v>
      </c>
      <c r="AV1230" s="14" t="s">
        <v>84</v>
      </c>
      <c r="AW1230" s="14" t="s">
        <v>31</v>
      </c>
      <c r="AX1230" s="14" t="s">
        <v>75</v>
      </c>
      <c r="AY1230" s="243" t="s">
        <v>203</v>
      </c>
    </row>
    <row r="1231" spans="2:51" s="14" customFormat="1" ht="11.25">
      <c r="B1231" s="233"/>
      <c r="C1231" s="234"/>
      <c r="D1231" s="224" t="s">
        <v>211</v>
      </c>
      <c r="E1231" s="235" t="s">
        <v>1</v>
      </c>
      <c r="F1231" s="236" t="s">
        <v>1269</v>
      </c>
      <c r="G1231" s="234"/>
      <c r="H1231" s="237">
        <v>7.18</v>
      </c>
      <c r="I1231" s="238"/>
      <c r="J1231" s="234"/>
      <c r="K1231" s="234"/>
      <c r="L1231" s="239"/>
      <c r="M1231" s="240"/>
      <c r="N1231" s="241"/>
      <c r="O1231" s="241"/>
      <c r="P1231" s="241"/>
      <c r="Q1231" s="241"/>
      <c r="R1231" s="241"/>
      <c r="S1231" s="241"/>
      <c r="T1231" s="242"/>
      <c r="AT1231" s="243" t="s">
        <v>211</v>
      </c>
      <c r="AU1231" s="243" t="s">
        <v>84</v>
      </c>
      <c r="AV1231" s="14" t="s">
        <v>84</v>
      </c>
      <c r="AW1231" s="14" t="s">
        <v>31</v>
      </c>
      <c r="AX1231" s="14" t="s">
        <v>75</v>
      </c>
      <c r="AY1231" s="243" t="s">
        <v>203</v>
      </c>
    </row>
    <row r="1232" spans="2:51" s="14" customFormat="1" ht="11.25">
      <c r="B1232" s="233"/>
      <c r="C1232" s="234"/>
      <c r="D1232" s="224" t="s">
        <v>211</v>
      </c>
      <c r="E1232" s="235" t="s">
        <v>1</v>
      </c>
      <c r="F1232" s="236" t="s">
        <v>1270</v>
      </c>
      <c r="G1232" s="234"/>
      <c r="H1232" s="237">
        <v>47.33</v>
      </c>
      <c r="I1232" s="238"/>
      <c r="J1232" s="234"/>
      <c r="K1232" s="234"/>
      <c r="L1232" s="239"/>
      <c r="M1232" s="240"/>
      <c r="N1232" s="241"/>
      <c r="O1232" s="241"/>
      <c r="P1232" s="241"/>
      <c r="Q1232" s="241"/>
      <c r="R1232" s="241"/>
      <c r="S1232" s="241"/>
      <c r="T1232" s="242"/>
      <c r="AT1232" s="243" t="s">
        <v>211</v>
      </c>
      <c r="AU1232" s="243" t="s">
        <v>84</v>
      </c>
      <c r="AV1232" s="14" t="s">
        <v>84</v>
      </c>
      <c r="AW1232" s="14" t="s">
        <v>31</v>
      </c>
      <c r="AX1232" s="14" t="s">
        <v>75</v>
      </c>
      <c r="AY1232" s="243" t="s">
        <v>203</v>
      </c>
    </row>
    <row r="1233" spans="2:51" s="14" customFormat="1" ht="11.25">
      <c r="B1233" s="233"/>
      <c r="C1233" s="234"/>
      <c r="D1233" s="224" t="s">
        <v>211</v>
      </c>
      <c r="E1233" s="235" t="s">
        <v>1</v>
      </c>
      <c r="F1233" s="236" t="s">
        <v>1271</v>
      </c>
      <c r="G1233" s="234"/>
      <c r="H1233" s="237">
        <v>8.15</v>
      </c>
      <c r="I1233" s="238"/>
      <c r="J1233" s="234"/>
      <c r="K1233" s="234"/>
      <c r="L1233" s="239"/>
      <c r="M1233" s="240"/>
      <c r="N1233" s="241"/>
      <c r="O1233" s="241"/>
      <c r="P1233" s="241"/>
      <c r="Q1233" s="241"/>
      <c r="R1233" s="241"/>
      <c r="S1233" s="241"/>
      <c r="T1233" s="242"/>
      <c r="AT1233" s="243" t="s">
        <v>211</v>
      </c>
      <c r="AU1233" s="243" t="s">
        <v>84</v>
      </c>
      <c r="AV1233" s="14" t="s">
        <v>84</v>
      </c>
      <c r="AW1233" s="14" t="s">
        <v>31</v>
      </c>
      <c r="AX1233" s="14" t="s">
        <v>75</v>
      </c>
      <c r="AY1233" s="243" t="s">
        <v>203</v>
      </c>
    </row>
    <row r="1234" spans="2:51" s="14" customFormat="1" ht="11.25">
      <c r="B1234" s="233"/>
      <c r="C1234" s="234"/>
      <c r="D1234" s="224" t="s">
        <v>211</v>
      </c>
      <c r="E1234" s="235" t="s">
        <v>1</v>
      </c>
      <c r="F1234" s="236" t="s">
        <v>1272</v>
      </c>
      <c r="G1234" s="234"/>
      <c r="H1234" s="237">
        <v>15.84</v>
      </c>
      <c r="I1234" s="238"/>
      <c r="J1234" s="234"/>
      <c r="K1234" s="234"/>
      <c r="L1234" s="239"/>
      <c r="M1234" s="240"/>
      <c r="N1234" s="241"/>
      <c r="O1234" s="241"/>
      <c r="P1234" s="241"/>
      <c r="Q1234" s="241"/>
      <c r="R1234" s="241"/>
      <c r="S1234" s="241"/>
      <c r="T1234" s="242"/>
      <c r="AT1234" s="243" t="s">
        <v>211</v>
      </c>
      <c r="AU1234" s="243" t="s">
        <v>84</v>
      </c>
      <c r="AV1234" s="14" t="s">
        <v>84</v>
      </c>
      <c r="AW1234" s="14" t="s">
        <v>31</v>
      </c>
      <c r="AX1234" s="14" t="s">
        <v>75</v>
      </c>
      <c r="AY1234" s="243" t="s">
        <v>203</v>
      </c>
    </row>
    <row r="1235" spans="2:51" s="14" customFormat="1" ht="11.25">
      <c r="B1235" s="233"/>
      <c r="C1235" s="234"/>
      <c r="D1235" s="224" t="s">
        <v>211</v>
      </c>
      <c r="E1235" s="235" t="s">
        <v>1</v>
      </c>
      <c r="F1235" s="236" t="s">
        <v>1273</v>
      </c>
      <c r="G1235" s="234"/>
      <c r="H1235" s="237">
        <v>15.06</v>
      </c>
      <c r="I1235" s="238"/>
      <c r="J1235" s="234"/>
      <c r="K1235" s="234"/>
      <c r="L1235" s="239"/>
      <c r="M1235" s="240"/>
      <c r="N1235" s="241"/>
      <c r="O1235" s="241"/>
      <c r="P1235" s="241"/>
      <c r="Q1235" s="241"/>
      <c r="R1235" s="241"/>
      <c r="S1235" s="241"/>
      <c r="T1235" s="242"/>
      <c r="AT1235" s="243" t="s">
        <v>211</v>
      </c>
      <c r="AU1235" s="243" t="s">
        <v>84</v>
      </c>
      <c r="AV1235" s="14" t="s">
        <v>84</v>
      </c>
      <c r="AW1235" s="14" t="s">
        <v>31</v>
      </c>
      <c r="AX1235" s="14" t="s">
        <v>75</v>
      </c>
      <c r="AY1235" s="243" t="s">
        <v>203</v>
      </c>
    </row>
    <row r="1236" spans="2:51" s="14" customFormat="1" ht="11.25">
      <c r="B1236" s="233"/>
      <c r="C1236" s="234"/>
      <c r="D1236" s="224" t="s">
        <v>211</v>
      </c>
      <c r="E1236" s="235" t="s">
        <v>1</v>
      </c>
      <c r="F1236" s="236" t="s">
        <v>1274</v>
      </c>
      <c r="G1236" s="234"/>
      <c r="H1236" s="237">
        <v>13.75</v>
      </c>
      <c r="I1236" s="238"/>
      <c r="J1236" s="234"/>
      <c r="K1236" s="234"/>
      <c r="L1236" s="239"/>
      <c r="M1236" s="240"/>
      <c r="N1236" s="241"/>
      <c r="O1236" s="241"/>
      <c r="P1236" s="241"/>
      <c r="Q1236" s="241"/>
      <c r="R1236" s="241"/>
      <c r="S1236" s="241"/>
      <c r="T1236" s="242"/>
      <c r="AT1236" s="243" t="s">
        <v>211</v>
      </c>
      <c r="AU1236" s="243" t="s">
        <v>84</v>
      </c>
      <c r="AV1236" s="14" t="s">
        <v>84</v>
      </c>
      <c r="AW1236" s="14" t="s">
        <v>31</v>
      </c>
      <c r="AX1236" s="14" t="s">
        <v>75</v>
      </c>
      <c r="AY1236" s="243" t="s">
        <v>203</v>
      </c>
    </row>
    <row r="1237" spans="2:51" s="14" customFormat="1" ht="11.25">
      <c r="B1237" s="233"/>
      <c r="C1237" s="234"/>
      <c r="D1237" s="224" t="s">
        <v>211</v>
      </c>
      <c r="E1237" s="235" t="s">
        <v>1</v>
      </c>
      <c r="F1237" s="236" t="s">
        <v>1275</v>
      </c>
      <c r="G1237" s="234"/>
      <c r="H1237" s="237">
        <v>14.66</v>
      </c>
      <c r="I1237" s="238"/>
      <c r="J1237" s="234"/>
      <c r="K1237" s="234"/>
      <c r="L1237" s="239"/>
      <c r="M1237" s="240"/>
      <c r="N1237" s="241"/>
      <c r="O1237" s="241"/>
      <c r="P1237" s="241"/>
      <c r="Q1237" s="241"/>
      <c r="R1237" s="241"/>
      <c r="S1237" s="241"/>
      <c r="T1237" s="242"/>
      <c r="AT1237" s="243" t="s">
        <v>211</v>
      </c>
      <c r="AU1237" s="243" t="s">
        <v>84</v>
      </c>
      <c r="AV1237" s="14" t="s">
        <v>84</v>
      </c>
      <c r="AW1237" s="14" t="s">
        <v>31</v>
      </c>
      <c r="AX1237" s="14" t="s">
        <v>75</v>
      </c>
      <c r="AY1237" s="243" t="s">
        <v>203</v>
      </c>
    </row>
    <row r="1238" spans="2:51" s="14" customFormat="1" ht="11.25">
      <c r="B1238" s="233"/>
      <c r="C1238" s="234"/>
      <c r="D1238" s="224" t="s">
        <v>211</v>
      </c>
      <c r="E1238" s="235" t="s">
        <v>1</v>
      </c>
      <c r="F1238" s="236" t="s">
        <v>1276</v>
      </c>
      <c r="G1238" s="234"/>
      <c r="H1238" s="237">
        <v>13.75</v>
      </c>
      <c r="I1238" s="238"/>
      <c r="J1238" s="234"/>
      <c r="K1238" s="234"/>
      <c r="L1238" s="239"/>
      <c r="M1238" s="240"/>
      <c r="N1238" s="241"/>
      <c r="O1238" s="241"/>
      <c r="P1238" s="241"/>
      <c r="Q1238" s="241"/>
      <c r="R1238" s="241"/>
      <c r="S1238" s="241"/>
      <c r="T1238" s="242"/>
      <c r="AT1238" s="243" t="s">
        <v>211</v>
      </c>
      <c r="AU1238" s="243" t="s">
        <v>84</v>
      </c>
      <c r="AV1238" s="14" t="s">
        <v>84</v>
      </c>
      <c r="AW1238" s="14" t="s">
        <v>31</v>
      </c>
      <c r="AX1238" s="14" t="s">
        <v>75</v>
      </c>
      <c r="AY1238" s="243" t="s">
        <v>203</v>
      </c>
    </row>
    <row r="1239" spans="2:51" s="14" customFormat="1" ht="11.25">
      <c r="B1239" s="233"/>
      <c r="C1239" s="234"/>
      <c r="D1239" s="224" t="s">
        <v>211</v>
      </c>
      <c r="E1239" s="235" t="s">
        <v>1</v>
      </c>
      <c r="F1239" s="236" t="s">
        <v>1277</v>
      </c>
      <c r="G1239" s="234"/>
      <c r="H1239" s="237">
        <v>13.75</v>
      </c>
      <c r="I1239" s="238"/>
      <c r="J1239" s="234"/>
      <c r="K1239" s="234"/>
      <c r="L1239" s="239"/>
      <c r="M1239" s="240"/>
      <c r="N1239" s="241"/>
      <c r="O1239" s="241"/>
      <c r="P1239" s="241"/>
      <c r="Q1239" s="241"/>
      <c r="R1239" s="241"/>
      <c r="S1239" s="241"/>
      <c r="T1239" s="242"/>
      <c r="AT1239" s="243" t="s">
        <v>211</v>
      </c>
      <c r="AU1239" s="243" t="s">
        <v>84</v>
      </c>
      <c r="AV1239" s="14" t="s">
        <v>84</v>
      </c>
      <c r="AW1239" s="14" t="s">
        <v>31</v>
      </c>
      <c r="AX1239" s="14" t="s">
        <v>75</v>
      </c>
      <c r="AY1239" s="243" t="s">
        <v>203</v>
      </c>
    </row>
    <row r="1240" spans="2:51" s="14" customFormat="1" ht="11.25">
      <c r="B1240" s="233"/>
      <c r="C1240" s="234"/>
      <c r="D1240" s="224" t="s">
        <v>211</v>
      </c>
      <c r="E1240" s="235" t="s">
        <v>1</v>
      </c>
      <c r="F1240" s="236" t="s">
        <v>1278</v>
      </c>
      <c r="G1240" s="234"/>
      <c r="H1240" s="237">
        <v>14.66</v>
      </c>
      <c r="I1240" s="238"/>
      <c r="J1240" s="234"/>
      <c r="K1240" s="234"/>
      <c r="L1240" s="239"/>
      <c r="M1240" s="240"/>
      <c r="N1240" s="241"/>
      <c r="O1240" s="241"/>
      <c r="P1240" s="241"/>
      <c r="Q1240" s="241"/>
      <c r="R1240" s="241"/>
      <c r="S1240" s="241"/>
      <c r="T1240" s="242"/>
      <c r="AT1240" s="243" t="s">
        <v>211</v>
      </c>
      <c r="AU1240" s="243" t="s">
        <v>84</v>
      </c>
      <c r="AV1240" s="14" t="s">
        <v>84</v>
      </c>
      <c r="AW1240" s="14" t="s">
        <v>31</v>
      </c>
      <c r="AX1240" s="14" t="s">
        <v>75</v>
      </c>
      <c r="AY1240" s="243" t="s">
        <v>203</v>
      </c>
    </row>
    <row r="1241" spans="2:51" s="14" customFormat="1" ht="11.25">
      <c r="B1241" s="233"/>
      <c r="C1241" s="234"/>
      <c r="D1241" s="224" t="s">
        <v>211</v>
      </c>
      <c r="E1241" s="235" t="s">
        <v>1</v>
      </c>
      <c r="F1241" s="236" t="s">
        <v>1279</v>
      </c>
      <c r="G1241" s="234"/>
      <c r="H1241" s="237">
        <v>9.86</v>
      </c>
      <c r="I1241" s="238"/>
      <c r="J1241" s="234"/>
      <c r="K1241" s="234"/>
      <c r="L1241" s="239"/>
      <c r="M1241" s="240"/>
      <c r="N1241" s="241"/>
      <c r="O1241" s="241"/>
      <c r="P1241" s="241"/>
      <c r="Q1241" s="241"/>
      <c r="R1241" s="241"/>
      <c r="S1241" s="241"/>
      <c r="T1241" s="242"/>
      <c r="AT1241" s="243" t="s">
        <v>211</v>
      </c>
      <c r="AU1241" s="243" t="s">
        <v>84</v>
      </c>
      <c r="AV1241" s="14" t="s">
        <v>84</v>
      </c>
      <c r="AW1241" s="14" t="s">
        <v>31</v>
      </c>
      <c r="AX1241" s="14" t="s">
        <v>75</v>
      </c>
      <c r="AY1241" s="243" t="s">
        <v>203</v>
      </c>
    </row>
    <row r="1242" spans="2:51" s="14" customFormat="1" ht="11.25">
      <c r="B1242" s="233"/>
      <c r="C1242" s="234"/>
      <c r="D1242" s="224" t="s">
        <v>211</v>
      </c>
      <c r="E1242" s="235" t="s">
        <v>1</v>
      </c>
      <c r="F1242" s="236" t="s">
        <v>1280</v>
      </c>
      <c r="G1242" s="234"/>
      <c r="H1242" s="237">
        <v>15.06</v>
      </c>
      <c r="I1242" s="238"/>
      <c r="J1242" s="234"/>
      <c r="K1242" s="234"/>
      <c r="L1242" s="239"/>
      <c r="M1242" s="240"/>
      <c r="N1242" s="241"/>
      <c r="O1242" s="241"/>
      <c r="P1242" s="241"/>
      <c r="Q1242" s="241"/>
      <c r="R1242" s="241"/>
      <c r="S1242" s="241"/>
      <c r="T1242" s="242"/>
      <c r="AT1242" s="243" t="s">
        <v>211</v>
      </c>
      <c r="AU1242" s="243" t="s">
        <v>84</v>
      </c>
      <c r="AV1242" s="14" t="s">
        <v>84</v>
      </c>
      <c r="AW1242" s="14" t="s">
        <v>31</v>
      </c>
      <c r="AX1242" s="14" t="s">
        <v>75</v>
      </c>
      <c r="AY1242" s="243" t="s">
        <v>203</v>
      </c>
    </row>
    <row r="1243" spans="2:51" s="14" customFormat="1" ht="11.25">
      <c r="B1243" s="233"/>
      <c r="C1243" s="234"/>
      <c r="D1243" s="224" t="s">
        <v>211</v>
      </c>
      <c r="E1243" s="235" t="s">
        <v>1</v>
      </c>
      <c r="F1243" s="236" t="s">
        <v>1281</v>
      </c>
      <c r="G1243" s="234"/>
      <c r="H1243" s="237">
        <v>16.010000000000002</v>
      </c>
      <c r="I1243" s="238"/>
      <c r="J1243" s="234"/>
      <c r="K1243" s="234"/>
      <c r="L1243" s="239"/>
      <c r="M1243" s="240"/>
      <c r="N1243" s="241"/>
      <c r="O1243" s="241"/>
      <c r="P1243" s="241"/>
      <c r="Q1243" s="241"/>
      <c r="R1243" s="241"/>
      <c r="S1243" s="241"/>
      <c r="T1243" s="242"/>
      <c r="AT1243" s="243" t="s">
        <v>211</v>
      </c>
      <c r="AU1243" s="243" t="s">
        <v>84</v>
      </c>
      <c r="AV1243" s="14" t="s">
        <v>84</v>
      </c>
      <c r="AW1243" s="14" t="s">
        <v>31</v>
      </c>
      <c r="AX1243" s="14" t="s">
        <v>75</v>
      </c>
      <c r="AY1243" s="243" t="s">
        <v>203</v>
      </c>
    </row>
    <row r="1244" spans="2:51" s="14" customFormat="1" ht="11.25">
      <c r="B1244" s="233"/>
      <c r="C1244" s="234"/>
      <c r="D1244" s="224" t="s">
        <v>211</v>
      </c>
      <c r="E1244" s="235" t="s">
        <v>1</v>
      </c>
      <c r="F1244" s="236" t="s">
        <v>1282</v>
      </c>
      <c r="G1244" s="234"/>
      <c r="H1244" s="237">
        <v>13.9</v>
      </c>
      <c r="I1244" s="238"/>
      <c r="J1244" s="234"/>
      <c r="K1244" s="234"/>
      <c r="L1244" s="239"/>
      <c r="M1244" s="240"/>
      <c r="N1244" s="241"/>
      <c r="O1244" s="241"/>
      <c r="P1244" s="241"/>
      <c r="Q1244" s="241"/>
      <c r="R1244" s="241"/>
      <c r="S1244" s="241"/>
      <c r="T1244" s="242"/>
      <c r="AT1244" s="243" t="s">
        <v>211</v>
      </c>
      <c r="AU1244" s="243" t="s">
        <v>84</v>
      </c>
      <c r="AV1244" s="14" t="s">
        <v>84</v>
      </c>
      <c r="AW1244" s="14" t="s">
        <v>31</v>
      </c>
      <c r="AX1244" s="14" t="s">
        <v>75</v>
      </c>
      <c r="AY1244" s="243" t="s">
        <v>203</v>
      </c>
    </row>
    <row r="1245" spans="2:51" s="14" customFormat="1" ht="11.25">
      <c r="B1245" s="233"/>
      <c r="C1245" s="234"/>
      <c r="D1245" s="224" t="s">
        <v>211</v>
      </c>
      <c r="E1245" s="235" t="s">
        <v>1</v>
      </c>
      <c r="F1245" s="236" t="s">
        <v>1283</v>
      </c>
      <c r="G1245" s="234"/>
      <c r="H1245" s="237">
        <v>13.75</v>
      </c>
      <c r="I1245" s="238"/>
      <c r="J1245" s="234"/>
      <c r="K1245" s="234"/>
      <c r="L1245" s="239"/>
      <c r="M1245" s="240"/>
      <c r="N1245" s="241"/>
      <c r="O1245" s="241"/>
      <c r="P1245" s="241"/>
      <c r="Q1245" s="241"/>
      <c r="R1245" s="241"/>
      <c r="S1245" s="241"/>
      <c r="T1245" s="242"/>
      <c r="AT1245" s="243" t="s">
        <v>211</v>
      </c>
      <c r="AU1245" s="243" t="s">
        <v>84</v>
      </c>
      <c r="AV1245" s="14" t="s">
        <v>84</v>
      </c>
      <c r="AW1245" s="14" t="s">
        <v>31</v>
      </c>
      <c r="AX1245" s="14" t="s">
        <v>75</v>
      </c>
      <c r="AY1245" s="243" t="s">
        <v>203</v>
      </c>
    </row>
    <row r="1246" spans="2:51" s="14" customFormat="1" ht="11.25">
      <c r="B1246" s="233"/>
      <c r="C1246" s="234"/>
      <c r="D1246" s="224" t="s">
        <v>211</v>
      </c>
      <c r="E1246" s="235" t="s">
        <v>1</v>
      </c>
      <c r="F1246" s="236" t="s">
        <v>1284</v>
      </c>
      <c r="G1246" s="234"/>
      <c r="H1246" s="237">
        <v>13.9</v>
      </c>
      <c r="I1246" s="238"/>
      <c r="J1246" s="234"/>
      <c r="K1246" s="234"/>
      <c r="L1246" s="239"/>
      <c r="M1246" s="240"/>
      <c r="N1246" s="241"/>
      <c r="O1246" s="241"/>
      <c r="P1246" s="241"/>
      <c r="Q1246" s="241"/>
      <c r="R1246" s="241"/>
      <c r="S1246" s="241"/>
      <c r="T1246" s="242"/>
      <c r="AT1246" s="243" t="s">
        <v>211</v>
      </c>
      <c r="AU1246" s="243" t="s">
        <v>84</v>
      </c>
      <c r="AV1246" s="14" t="s">
        <v>84</v>
      </c>
      <c r="AW1246" s="14" t="s">
        <v>31</v>
      </c>
      <c r="AX1246" s="14" t="s">
        <v>75</v>
      </c>
      <c r="AY1246" s="243" t="s">
        <v>203</v>
      </c>
    </row>
    <row r="1247" spans="2:51" s="14" customFormat="1" ht="11.25">
      <c r="B1247" s="233"/>
      <c r="C1247" s="234"/>
      <c r="D1247" s="224" t="s">
        <v>211</v>
      </c>
      <c r="E1247" s="235" t="s">
        <v>1</v>
      </c>
      <c r="F1247" s="236" t="s">
        <v>1285</v>
      </c>
      <c r="G1247" s="234"/>
      <c r="H1247" s="237">
        <v>17.21</v>
      </c>
      <c r="I1247" s="238"/>
      <c r="J1247" s="234"/>
      <c r="K1247" s="234"/>
      <c r="L1247" s="239"/>
      <c r="M1247" s="240"/>
      <c r="N1247" s="241"/>
      <c r="O1247" s="241"/>
      <c r="P1247" s="241"/>
      <c r="Q1247" s="241"/>
      <c r="R1247" s="241"/>
      <c r="S1247" s="241"/>
      <c r="T1247" s="242"/>
      <c r="AT1247" s="243" t="s">
        <v>211</v>
      </c>
      <c r="AU1247" s="243" t="s">
        <v>84</v>
      </c>
      <c r="AV1247" s="14" t="s">
        <v>84</v>
      </c>
      <c r="AW1247" s="14" t="s">
        <v>31</v>
      </c>
      <c r="AX1247" s="14" t="s">
        <v>75</v>
      </c>
      <c r="AY1247" s="243" t="s">
        <v>203</v>
      </c>
    </row>
    <row r="1248" spans="2:51" s="14" customFormat="1" ht="11.25">
      <c r="B1248" s="233"/>
      <c r="C1248" s="234"/>
      <c r="D1248" s="224" t="s">
        <v>211</v>
      </c>
      <c r="E1248" s="235" t="s">
        <v>1</v>
      </c>
      <c r="F1248" s="236" t="s">
        <v>1286</v>
      </c>
      <c r="G1248" s="234"/>
      <c r="H1248" s="237">
        <v>12.16</v>
      </c>
      <c r="I1248" s="238"/>
      <c r="J1248" s="234"/>
      <c r="K1248" s="234"/>
      <c r="L1248" s="239"/>
      <c r="M1248" s="240"/>
      <c r="N1248" s="241"/>
      <c r="O1248" s="241"/>
      <c r="P1248" s="241"/>
      <c r="Q1248" s="241"/>
      <c r="R1248" s="241"/>
      <c r="S1248" s="241"/>
      <c r="T1248" s="242"/>
      <c r="AT1248" s="243" t="s">
        <v>211</v>
      </c>
      <c r="AU1248" s="243" t="s">
        <v>84</v>
      </c>
      <c r="AV1248" s="14" t="s">
        <v>84</v>
      </c>
      <c r="AW1248" s="14" t="s">
        <v>31</v>
      </c>
      <c r="AX1248" s="14" t="s">
        <v>75</v>
      </c>
      <c r="AY1248" s="243" t="s">
        <v>203</v>
      </c>
    </row>
    <row r="1249" spans="1:65" s="14" customFormat="1" ht="11.25">
      <c r="B1249" s="233"/>
      <c r="C1249" s="234"/>
      <c r="D1249" s="224" t="s">
        <v>211</v>
      </c>
      <c r="E1249" s="235" t="s">
        <v>1</v>
      </c>
      <c r="F1249" s="236" t="s">
        <v>1287</v>
      </c>
      <c r="G1249" s="234"/>
      <c r="H1249" s="237">
        <v>14.9</v>
      </c>
      <c r="I1249" s="238"/>
      <c r="J1249" s="234"/>
      <c r="K1249" s="234"/>
      <c r="L1249" s="239"/>
      <c r="M1249" s="240"/>
      <c r="N1249" s="241"/>
      <c r="O1249" s="241"/>
      <c r="P1249" s="241"/>
      <c r="Q1249" s="241"/>
      <c r="R1249" s="241"/>
      <c r="S1249" s="241"/>
      <c r="T1249" s="242"/>
      <c r="AT1249" s="243" t="s">
        <v>211</v>
      </c>
      <c r="AU1249" s="243" t="s">
        <v>84</v>
      </c>
      <c r="AV1249" s="14" t="s">
        <v>84</v>
      </c>
      <c r="AW1249" s="14" t="s">
        <v>31</v>
      </c>
      <c r="AX1249" s="14" t="s">
        <v>75</v>
      </c>
      <c r="AY1249" s="243" t="s">
        <v>203</v>
      </c>
    </row>
    <row r="1250" spans="1:65" s="14" customFormat="1" ht="11.25">
      <c r="B1250" s="233"/>
      <c r="C1250" s="234"/>
      <c r="D1250" s="224" t="s">
        <v>211</v>
      </c>
      <c r="E1250" s="235" t="s">
        <v>1</v>
      </c>
      <c r="F1250" s="236" t="s">
        <v>1288</v>
      </c>
      <c r="G1250" s="234"/>
      <c r="H1250" s="237">
        <v>14.68</v>
      </c>
      <c r="I1250" s="238"/>
      <c r="J1250" s="234"/>
      <c r="K1250" s="234"/>
      <c r="L1250" s="239"/>
      <c r="M1250" s="240"/>
      <c r="N1250" s="241"/>
      <c r="O1250" s="241"/>
      <c r="P1250" s="241"/>
      <c r="Q1250" s="241"/>
      <c r="R1250" s="241"/>
      <c r="S1250" s="241"/>
      <c r="T1250" s="242"/>
      <c r="AT1250" s="243" t="s">
        <v>211</v>
      </c>
      <c r="AU1250" s="243" t="s">
        <v>84</v>
      </c>
      <c r="AV1250" s="14" t="s">
        <v>84</v>
      </c>
      <c r="AW1250" s="14" t="s">
        <v>31</v>
      </c>
      <c r="AX1250" s="14" t="s">
        <v>75</v>
      </c>
      <c r="AY1250" s="243" t="s">
        <v>203</v>
      </c>
    </row>
    <row r="1251" spans="1:65" s="14" customFormat="1" ht="11.25">
      <c r="B1251" s="233"/>
      <c r="C1251" s="234"/>
      <c r="D1251" s="224" t="s">
        <v>211</v>
      </c>
      <c r="E1251" s="235" t="s">
        <v>1</v>
      </c>
      <c r="F1251" s="236" t="s">
        <v>1289</v>
      </c>
      <c r="G1251" s="234"/>
      <c r="H1251" s="237">
        <v>8.18</v>
      </c>
      <c r="I1251" s="238"/>
      <c r="J1251" s="234"/>
      <c r="K1251" s="234"/>
      <c r="L1251" s="239"/>
      <c r="M1251" s="240"/>
      <c r="N1251" s="241"/>
      <c r="O1251" s="241"/>
      <c r="P1251" s="241"/>
      <c r="Q1251" s="241"/>
      <c r="R1251" s="241"/>
      <c r="S1251" s="241"/>
      <c r="T1251" s="242"/>
      <c r="AT1251" s="243" t="s">
        <v>211</v>
      </c>
      <c r="AU1251" s="243" t="s">
        <v>84</v>
      </c>
      <c r="AV1251" s="14" t="s">
        <v>84</v>
      </c>
      <c r="AW1251" s="14" t="s">
        <v>31</v>
      </c>
      <c r="AX1251" s="14" t="s">
        <v>75</v>
      </c>
      <c r="AY1251" s="243" t="s">
        <v>203</v>
      </c>
    </row>
    <row r="1252" spans="1:65" s="14" customFormat="1" ht="11.25">
      <c r="B1252" s="233"/>
      <c r="C1252" s="234"/>
      <c r="D1252" s="224" t="s">
        <v>211</v>
      </c>
      <c r="E1252" s="235" t="s">
        <v>1</v>
      </c>
      <c r="F1252" s="236" t="s">
        <v>1290</v>
      </c>
      <c r="G1252" s="234"/>
      <c r="H1252" s="237">
        <v>3.6</v>
      </c>
      <c r="I1252" s="238"/>
      <c r="J1252" s="234"/>
      <c r="K1252" s="234"/>
      <c r="L1252" s="239"/>
      <c r="M1252" s="240"/>
      <c r="N1252" s="241"/>
      <c r="O1252" s="241"/>
      <c r="P1252" s="241"/>
      <c r="Q1252" s="241"/>
      <c r="R1252" s="241"/>
      <c r="S1252" s="241"/>
      <c r="T1252" s="242"/>
      <c r="AT1252" s="243" t="s">
        <v>211</v>
      </c>
      <c r="AU1252" s="243" t="s">
        <v>84</v>
      </c>
      <c r="AV1252" s="14" t="s">
        <v>84</v>
      </c>
      <c r="AW1252" s="14" t="s">
        <v>31</v>
      </c>
      <c r="AX1252" s="14" t="s">
        <v>75</v>
      </c>
      <c r="AY1252" s="243" t="s">
        <v>203</v>
      </c>
    </row>
    <row r="1253" spans="1:65" s="2" customFormat="1" ht="21.75" customHeight="1">
      <c r="A1253" s="35"/>
      <c r="B1253" s="36"/>
      <c r="C1253" s="209" t="s">
        <v>1291</v>
      </c>
      <c r="D1253" s="209" t="s">
        <v>205</v>
      </c>
      <c r="E1253" s="210" t="s">
        <v>1292</v>
      </c>
      <c r="F1253" s="211" t="s">
        <v>1293</v>
      </c>
      <c r="G1253" s="212" t="s">
        <v>828</v>
      </c>
      <c r="H1253" s="213">
        <v>1327.2</v>
      </c>
      <c r="I1253" s="214"/>
      <c r="J1253" s="215">
        <f>ROUND(I1253*H1253,2)</f>
        <v>0</v>
      </c>
      <c r="K1253" s="211" t="s">
        <v>218</v>
      </c>
      <c r="L1253" s="40"/>
      <c r="M1253" s="216" t="s">
        <v>1</v>
      </c>
      <c r="N1253" s="217" t="s">
        <v>40</v>
      </c>
      <c r="O1253" s="72"/>
      <c r="P1253" s="218">
        <f>O1253*H1253</f>
        <v>0</v>
      </c>
      <c r="Q1253" s="218">
        <v>2.0000000000000001E-4</v>
      </c>
      <c r="R1253" s="218">
        <f>Q1253*H1253</f>
        <v>0.26544000000000001</v>
      </c>
      <c r="S1253" s="218">
        <v>0</v>
      </c>
      <c r="T1253" s="219">
        <f>S1253*H1253</f>
        <v>0</v>
      </c>
      <c r="U1253" s="35"/>
      <c r="V1253" s="35"/>
      <c r="W1253" s="35"/>
      <c r="X1253" s="35"/>
      <c r="Y1253" s="35"/>
      <c r="Z1253" s="35"/>
      <c r="AA1253" s="35"/>
      <c r="AB1253" s="35"/>
      <c r="AC1253" s="35"/>
      <c r="AD1253" s="35"/>
      <c r="AE1253" s="35"/>
      <c r="AR1253" s="220" t="s">
        <v>209</v>
      </c>
      <c r="AT1253" s="220" t="s">
        <v>205</v>
      </c>
      <c r="AU1253" s="220" t="s">
        <v>84</v>
      </c>
      <c r="AY1253" s="18" t="s">
        <v>203</v>
      </c>
      <c r="BE1253" s="221">
        <f>IF(N1253="základní",J1253,0)</f>
        <v>0</v>
      </c>
      <c r="BF1253" s="221">
        <f>IF(N1253="snížená",J1253,0)</f>
        <v>0</v>
      </c>
      <c r="BG1253" s="221">
        <f>IF(N1253="zákl. přenesená",J1253,0)</f>
        <v>0</v>
      </c>
      <c r="BH1253" s="221">
        <f>IF(N1253="sníž. přenesená",J1253,0)</f>
        <v>0</v>
      </c>
      <c r="BI1253" s="221">
        <f>IF(N1253="nulová",J1253,0)</f>
        <v>0</v>
      </c>
      <c r="BJ1253" s="18" t="s">
        <v>82</v>
      </c>
      <c r="BK1253" s="221">
        <f>ROUND(I1253*H1253,2)</f>
        <v>0</v>
      </c>
      <c r="BL1253" s="18" t="s">
        <v>209</v>
      </c>
      <c r="BM1253" s="220" t="s">
        <v>1294</v>
      </c>
    </row>
    <row r="1254" spans="1:65" s="2" customFormat="1" ht="68.25">
      <c r="A1254" s="35"/>
      <c r="B1254" s="36"/>
      <c r="C1254" s="37"/>
      <c r="D1254" s="224" t="s">
        <v>355</v>
      </c>
      <c r="E1254" s="37"/>
      <c r="F1254" s="244" t="s">
        <v>1295</v>
      </c>
      <c r="G1254" s="37"/>
      <c r="H1254" s="37"/>
      <c r="I1254" s="123"/>
      <c r="J1254" s="37"/>
      <c r="K1254" s="37"/>
      <c r="L1254" s="40"/>
      <c r="M1254" s="245"/>
      <c r="N1254" s="246"/>
      <c r="O1254" s="72"/>
      <c r="P1254" s="72"/>
      <c r="Q1254" s="72"/>
      <c r="R1254" s="72"/>
      <c r="S1254" s="72"/>
      <c r="T1254" s="73"/>
      <c r="U1254" s="35"/>
      <c r="V1254" s="35"/>
      <c r="W1254" s="35"/>
      <c r="X1254" s="35"/>
      <c r="Y1254" s="35"/>
      <c r="Z1254" s="35"/>
      <c r="AA1254" s="35"/>
      <c r="AB1254" s="35"/>
      <c r="AC1254" s="35"/>
      <c r="AD1254" s="35"/>
      <c r="AE1254" s="35"/>
      <c r="AT1254" s="18" t="s">
        <v>355</v>
      </c>
      <c r="AU1254" s="18" t="s">
        <v>84</v>
      </c>
    </row>
    <row r="1255" spans="1:65" s="13" customFormat="1" ht="22.5">
      <c r="B1255" s="222"/>
      <c r="C1255" s="223"/>
      <c r="D1255" s="224" t="s">
        <v>211</v>
      </c>
      <c r="E1255" s="225" t="s">
        <v>1</v>
      </c>
      <c r="F1255" s="226" t="s">
        <v>231</v>
      </c>
      <c r="G1255" s="223"/>
      <c r="H1255" s="225" t="s">
        <v>1</v>
      </c>
      <c r="I1255" s="227"/>
      <c r="J1255" s="223"/>
      <c r="K1255" s="223"/>
      <c r="L1255" s="228"/>
      <c r="M1255" s="229"/>
      <c r="N1255" s="230"/>
      <c r="O1255" s="230"/>
      <c r="P1255" s="230"/>
      <c r="Q1255" s="230"/>
      <c r="R1255" s="230"/>
      <c r="S1255" s="230"/>
      <c r="T1255" s="231"/>
      <c r="AT1255" s="232" t="s">
        <v>211</v>
      </c>
      <c r="AU1255" s="232" t="s">
        <v>84</v>
      </c>
      <c r="AV1255" s="13" t="s">
        <v>82</v>
      </c>
      <c r="AW1255" s="13" t="s">
        <v>31</v>
      </c>
      <c r="AX1255" s="13" t="s">
        <v>75</v>
      </c>
      <c r="AY1255" s="232" t="s">
        <v>203</v>
      </c>
    </row>
    <row r="1256" spans="1:65" s="13" customFormat="1" ht="11.25">
      <c r="B1256" s="222"/>
      <c r="C1256" s="223"/>
      <c r="D1256" s="224" t="s">
        <v>211</v>
      </c>
      <c r="E1256" s="225" t="s">
        <v>1</v>
      </c>
      <c r="F1256" s="226" t="s">
        <v>213</v>
      </c>
      <c r="G1256" s="223"/>
      <c r="H1256" s="225" t="s">
        <v>1</v>
      </c>
      <c r="I1256" s="227"/>
      <c r="J1256" s="223"/>
      <c r="K1256" s="223"/>
      <c r="L1256" s="228"/>
      <c r="M1256" s="229"/>
      <c r="N1256" s="230"/>
      <c r="O1256" s="230"/>
      <c r="P1256" s="230"/>
      <c r="Q1256" s="230"/>
      <c r="R1256" s="230"/>
      <c r="S1256" s="230"/>
      <c r="T1256" s="231"/>
      <c r="AT1256" s="232" t="s">
        <v>211</v>
      </c>
      <c r="AU1256" s="232" t="s">
        <v>84</v>
      </c>
      <c r="AV1256" s="13" t="s">
        <v>82</v>
      </c>
      <c r="AW1256" s="13" t="s">
        <v>31</v>
      </c>
      <c r="AX1256" s="13" t="s">
        <v>75</v>
      </c>
      <c r="AY1256" s="232" t="s">
        <v>203</v>
      </c>
    </row>
    <row r="1257" spans="1:65" s="13" customFormat="1" ht="11.25">
      <c r="B1257" s="222"/>
      <c r="C1257" s="223"/>
      <c r="D1257" s="224" t="s">
        <v>211</v>
      </c>
      <c r="E1257" s="225" t="s">
        <v>1</v>
      </c>
      <c r="F1257" s="226" t="s">
        <v>1296</v>
      </c>
      <c r="G1257" s="223"/>
      <c r="H1257" s="225" t="s">
        <v>1</v>
      </c>
      <c r="I1257" s="227"/>
      <c r="J1257" s="223"/>
      <c r="K1257" s="223"/>
      <c r="L1257" s="228"/>
      <c r="M1257" s="229"/>
      <c r="N1257" s="230"/>
      <c r="O1257" s="230"/>
      <c r="P1257" s="230"/>
      <c r="Q1257" s="230"/>
      <c r="R1257" s="230"/>
      <c r="S1257" s="230"/>
      <c r="T1257" s="231"/>
      <c r="AT1257" s="232" t="s">
        <v>211</v>
      </c>
      <c r="AU1257" s="232" t="s">
        <v>84</v>
      </c>
      <c r="AV1257" s="13" t="s">
        <v>82</v>
      </c>
      <c r="AW1257" s="13" t="s">
        <v>31</v>
      </c>
      <c r="AX1257" s="13" t="s">
        <v>75</v>
      </c>
      <c r="AY1257" s="232" t="s">
        <v>203</v>
      </c>
    </row>
    <row r="1258" spans="1:65" s="14" customFormat="1" ht="11.25">
      <c r="B1258" s="233"/>
      <c r="C1258" s="234"/>
      <c r="D1258" s="224" t="s">
        <v>211</v>
      </c>
      <c r="E1258" s="235" t="s">
        <v>1</v>
      </c>
      <c r="F1258" s="236" t="s">
        <v>1297</v>
      </c>
      <c r="G1258" s="234"/>
      <c r="H1258" s="237">
        <v>80.5</v>
      </c>
      <c r="I1258" s="238"/>
      <c r="J1258" s="234"/>
      <c r="K1258" s="234"/>
      <c r="L1258" s="239"/>
      <c r="M1258" s="240"/>
      <c r="N1258" s="241"/>
      <c r="O1258" s="241"/>
      <c r="P1258" s="241"/>
      <c r="Q1258" s="241"/>
      <c r="R1258" s="241"/>
      <c r="S1258" s="241"/>
      <c r="T1258" s="242"/>
      <c r="AT1258" s="243" t="s">
        <v>211</v>
      </c>
      <c r="AU1258" s="243" t="s">
        <v>84</v>
      </c>
      <c r="AV1258" s="14" t="s">
        <v>84</v>
      </c>
      <c r="AW1258" s="14" t="s">
        <v>31</v>
      </c>
      <c r="AX1258" s="14" t="s">
        <v>75</v>
      </c>
      <c r="AY1258" s="243" t="s">
        <v>203</v>
      </c>
    </row>
    <row r="1259" spans="1:65" s="13" customFormat="1" ht="11.25">
      <c r="B1259" s="222"/>
      <c r="C1259" s="223"/>
      <c r="D1259" s="224" t="s">
        <v>211</v>
      </c>
      <c r="E1259" s="225" t="s">
        <v>1</v>
      </c>
      <c r="F1259" s="226" t="s">
        <v>418</v>
      </c>
      <c r="G1259" s="223"/>
      <c r="H1259" s="225" t="s">
        <v>1</v>
      </c>
      <c r="I1259" s="227"/>
      <c r="J1259" s="223"/>
      <c r="K1259" s="223"/>
      <c r="L1259" s="228"/>
      <c r="M1259" s="229"/>
      <c r="N1259" s="230"/>
      <c r="O1259" s="230"/>
      <c r="P1259" s="230"/>
      <c r="Q1259" s="230"/>
      <c r="R1259" s="230"/>
      <c r="S1259" s="230"/>
      <c r="T1259" s="231"/>
      <c r="AT1259" s="232" t="s">
        <v>211</v>
      </c>
      <c r="AU1259" s="232" t="s">
        <v>84</v>
      </c>
      <c r="AV1259" s="13" t="s">
        <v>82</v>
      </c>
      <c r="AW1259" s="13" t="s">
        <v>31</v>
      </c>
      <c r="AX1259" s="13" t="s">
        <v>75</v>
      </c>
      <c r="AY1259" s="232" t="s">
        <v>203</v>
      </c>
    </row>
    <row r="1260" spans="1:65" s="14" customFormat="1" ht="11.25">
      <c r="B1260" s="233"/>
      <c r="C1260" s="234"/>
      <c r="D1260" s="224" t="s">
        <v>211</v>
      </c>
      <c r="E1260" s="235" t="s">
        <v>1</v>
      </c>
      <c r="F1260" s="236" t="s">
        <v>1298</v>
      </c>
      <c r="G1260" s="234"/>
      <c r="H1260" s="237">
        <v>623.35</v>
      </c>
      <c r="I1260" s="238"/>
      <c r="J1260" s="234"/>
      <c r="K1260" s="234"/>
      <c r="L1260" s="239"/>
      <c r="M1260" s="240"/>
      <c r="N1260" s="241"/>
      <c r="O1260" s="241"/>
      <c r="P1260" s="241"/>
      <c r="Q1260" s="241"/>
      <c r="R1260" s="241"/>
      <c r="S1260" s="241"/>
      <c r="T1260" s="242"/>
      <c r="AT1260" s="243" t="s">
        <v>211</v>
      </c>
      <c r="AU1260" s="243" t="s">
        <v>84</v>
      </c>
      <c r="AV1260" s="14" t="s">
        <v>84</v>
      </c>
      <c r="AW1260" s="14" t="s">
        <v>31</v>
      </c>
      <c r="AX1260" s="14" t="s">
        <v>75</v>
      </c>
      <c r="AY1260" s="243" t="s">
        <v>203</v>
      </c>
    </row>
    <row r="1261" spans="1:65" s="13" customFormat="1" ht="11.25">
      <c r="B1261" s="222"/>
      <c r="C1261" s="223"/>
      <c r="D1261" s="224" t="s">
        <v>211</v>
      </c>
      <c r="E1261" s="225" t="s">
        <v>1</v>
      </c>
      <c r="F1261" s="226" t="s">
        <v>420</v>
      </c>
      <c r="G1261" s="223"/>
      <c r="H1261" s="225" t="s">
        <v>1</v>
      </c>
      <c r="I1261" s="227"/>
      <c r="J1261" s="223"/>
      <c r="K1261" s="223"/>
      <c r="L1261" s="228"/>
      <c r="M1261" s="229"/>
      <c r="N1261" s="230"/>
      <c r="O1261" s="230"/>
      <c r="P1261" s="230"/>
      <c r="Q1261" s="230"/>
      <c r="R1261" s="230"/>
      <c r="S1261" s="230"/>
      <c r="T1261" s="231"/>
      <c r="AT1261" s="232" t="s">
        <v>211</v>
      </c>
      <c r="AU1261" s="232" t="s">
        <v>84</v>
      </c>
      <c r="AV1261" s="13" t="s">
        <v>82</v>
      </c>
      <c r="AW1261" s="13" t="s">
        <v>31</v>
      </c>
      <c r="AX1261" s="13" t="s">
        <v>75</v>
      </c>
      <c r="AY1261" s="232" t="s">
        <v>203</v>
      </c>
    </row>
    <row r="1262" spans="1:65" s="14" customFormat="1" ht="11.25">
      <c r="B1262" s="233"/>
      <c r="C1262" s="234"/>
      <c r="D1262" s="224" t="s">
        <v>211</v>
      </c>
      <c r="E1262" s="235" t="s">
        <v>1</v>
      </c>
      <c r="F1262" s="236" t="s">
        <v>1298</v>
      </c>
      <c r="G1262" s="234"/>
      <c r="H1262" s="237">
        <v>623.35</v>
      </c>
      <c r="I1262" s="238"/>
      <c r="J1262" s="234"/>
      <c r="K1262" s="234"/>
      <c r="L1262" s="239"/>
      <c r="M1262" s="240"/>
      <c r="N1262" s="241"/>
      <c r="O1262" s="241"/>
      <c r="P1262" s="241"/>
      <c r="Q1262" s="241"/>
      <c r="R1262" s="241"/>
      <c r="S1262" s="241"/>
      <c r="T1262" s="242"/>
      <c r="AT1262" s="243" t="s">
        <v>211</v>
      </c>
      <c r="AU1262" s="243" t="s">
        <v>84</v>
      </c>
      <c r="AV1262" s="14" t="s">
        <v>84</v>
      </c>
      <c r="AW1262" s="14" t="s">
        <v>31</v>
      </c>
      <c r="AX1262" s="14" t="s">
        <v>75</v>
      </c>
      <c r="AY1262" s="243" t="s">
        <v>203</v>
      </c>
    </row>
    <row r="1263" spans="1:65" s="2" customFormat="1" ht="21.75" customHeight="1">
      <c r="A1263" s="35"/>
      <c r="B1263" s="36"/>
      <c r="C1263" s="209" t="s">
        <v>1299</v>
      </c>
      <c r="D1263" s="209" t="s">
        <v>205</v>
      </c>
      <c r="E1263" s="210" t="s">
        <v>1300</v>
      </c>
      <c r="F1263" s="211" t="s">
        <v>1301</v>
      </c>
      <c r="G1263" s="212" t="s">
        <v>240</v>
      </c>
      <c r="H1263" s="213">
        <v>44</v>
      </c>
      <c r="I1263" s="214"/>
      <c r="J1263" s="215">
        <f>ROUND(I1263*H1263,2)</f>
        <v>0</v>
      </c>
      <c r="K1263" s="211" t="s">
        <v>218</v>
      </c>
      <c r="L1263" s="40"/>
      <c r="M1263" s="216" t="s">
        <v>1</v>
      </c>
      <c r="N1263" s="217" t="s">
        <v>40</v>
      </c>
      <c r="O1263" s="72"/>
      <c r="P1263" s="218">
        <f>O1263*H1263</f>
        <v>0</v>
      </c>
      <c r="Q1263" s="218">
        <v>0.17818000000000001</v>
      </c>
      <c r="R1263" s="218">
        <f>Q1263*H1263</f>
        <v>7.8399200000000002</v>
      </c>
      <c r="S1263" s="218">
        <v>0</v>
      </c>
      <c r="T1263" s="219">
        <f>S1263*H1263</f>
        <v>0</v>
      </c>
      <c r="U1263" s="35"/>
      <c r="V1263" s="35"/>
      <c r="W1263" s="35"/>
      <c r="X1263" s="35"/>
      <c r="Y1263" s="35"/>
      <c r="Z1263" s="35"/>
      <c r="AA1263" s="35"/>
      <c r="AB1263" s="35"/>
      <c r="AC1263" s="35"/>
      <c r="AD1263" s="35"/>
      <c r="AE1263" s="35"/>
      <c r="AR1263" s="220" t="s">
        <v>209</v>
      </c>
      <c r="AT1263" s="220" t="s">
        <v>205</v>
      </c>
      <c r="AU1263" s="220" t="s">
        <v>84</v>
      </c>
      <c r="AY1263" s="18" t="s">
        <v>203</v>
      </c>
      <c r="BE1263" s="221">
        <f>IF(N1263="základní",J1263,0)</f>
        <v>0</v>
      </c>
      <c r="BF1263" s="221">
        <f>IF(N1263="snížená",J1263,0)</f>
        <v>0</v>
      </c>
      <c r="BG1263" s="221">
        <f>IF(N1263="zákl. přenesená",J1263,0)</f>
        <v>0</v>
      </c>
      <c r="BH1263" s="221">
        <f>IF(N1263="sníž. přenesená",J1263,0)</f>
        <v>0</v>
      </c>
      <c r="BI1263" s="221">
        <f>IF(N1263="nulová",J1263,0)</f>
        <v>0</v>
      </c>
      <c r="BJ1263" s="18" t="s">
        <v>82</v>
      </c>
      <c r="BK1263" s="221">
        <f>ROUND(I1263*H1263,2)</f>
        <v>0</v>
      </c>
      <c r="BL1263" s="18" t="s">
        <v>209</v>
      </c>
      <c r="BM1263" s="220" t="s">
        <v>1302</v>
      </c>
    </row>
    <row r="1264" spans="1:65" s="13" customFormat="1" ht="22.5">
      <c r="B1264" s="222"/>
      <c r="C1264" s="223"/>
      <c r="D1264" s="224" t="s">
        <v>211</v>
      </c>
      <c r="E1264" s="225" t="s">
        <v>1</v>
      </c>
      <c r="F1264" s="226" t="s">
        <v>212</v>
      </c>
      <c r="G1264" s="223"/>
      <c r="H1264" s="225" t="s">
        <v>1</v>
      </c>
      <c r="I1264" s="227"/>
      <c r="J1264" s="223"/>
      <c r="K1264" s="223"/>
      <c r="L1264" s="228"/>
      <c r="M1264" s="229"/>
      <c r="N1264" s="230"/>
      <c r="O1264" s="230"/>
      <c r="P1264" s="230"/>
      <c r="Q1264" s="230"/>
      <c r="R1264" s="230"/>
      <c r="S1264" s="230"/>
      <c r="T1264" s="231"/>
      <c r="AT1264" s="232" t="s">
        <v>211</v>
      </c>
      <c r="AU1264" s="232" t="s">
        <v>84</v>
      </c>
      <c r="AV1264" s="13" t="s">
        <v>82</v>
      </c>
      <c r="AW1264" s="13" t="s">
        <v>31</v>
      </c>
      <c r="AX1264" s="13" t="s">
        <v>75</v>
      </c>
      <c r="AY1264" s="232" t="s">
        <v>203</v>
      </c>
    </row>
    <row r="1265" spans="1:65" s="13" customFormat="1" ht="11.25">
      <c r="B1265" s="222"/>
      <c r="C1265" s="223"/>
      <c r="D1265" s="224" t="s">
        <v>211</v>
      </c>
      <c r="E1265" s="225" t="s">
        <v>1</v>
      </c>
      <c r="F1265" s="226" t="s">
        <v>1303</v>
      </c>
      <c r="G1265" s="223"/>
      <c r="H1265" s="225" t="s">
        <v>1</v>
      </c>
      <c r="I1265" s="227"/>
      <c r="J1265" s="223"/>
      <c r="K1265" s="223"/>
      <c r="L1265" s="228"/>
      <c r="M1265" s="229"/>
      <c r="N1265" s="230"/>
      <c r="O1265" s="230"/>
      <c r="P1265" s="230"/>
      <c r="Q1265" s="230"/>
      <c r="R1265" s="230"/>
      <c r="S1265" s="230"/>
      <c r="T1265" s="231"/>
      <c r="AT1265" s="232" t="s">
        <v>211</v>
      </c>
      <c r="AU1265" s="232" t="s">
        <v>84</v>
      </c>
      <c r="AV1265" s="13" t="s">
        <v>82</v>
      </c>
      <c r="AW1265" s="13" t="s">
        <v>31</v>
      </c>
      <c r="AX1265" s="13" t="s">
        <v>75</v>
      </c>
      <c r="AY1265" s="232" t="s">
        <v>203</v>
      </c>
    </row>
    <row r="1266" spans="1:65" s="13" customFormat="1" ht="11.25">
      <c r="B1266" s="222"/>
      <c r="C1266" s="223"/>
      <c r="D1266" s="224" t="s">
        <v>211</v>
      </c>
      <c r="E1266" s="225" t="s">
        <v>1</v>
      </c>
      <c r="F1266" s="226" t="s">
        <v>213</v>
      </c>
      <c r="G1266" s="223"/>
      <c r="H1266" s="225" t="s">
        <v>1</v>
      </c>
      <c r="I1266" s="227"/>
      <c r="J1266" s="223"/>
      <c r="K1266" s="223"/>
      <c r="L1266" s="228"/>
      <c r="M1266" s="229"/>
      <c r="N1266" s="230"/>
      <c r="O1266" s="230"/>
      <c r="P1266" s="230"/>
      <c r="Q1266" s="230"/>
      <c r="R1266" s="230"/>
      <c r="S1266" s="230"/>
      <c r="T1266" s="231"/>
      <c r="AT1266" s="232" t="s">
        <v>211</v>
      </c>
      <c r="AU1266" s="232" t="s">
        <v>84</v>
      </c>
      <c r="AV1266" s="13" t="s">
        <v>82</v>
      </c>
      <c r="AW1266" s="13" t="s">
        <v>31</v>
      </c>
      <c r="AX1266" s="13" t="s">
        <v>75</v>
      </c>
      <c r="AY1266" s="232" t="s">
        <v>203</v>
      </c>
    </row>
    <row r="1267" spans="1:65" s="14" customFormat="1" ht="11.25">
      <c r="B1267" s="233"/>
      <c r="C1267" s="234"/>
      <c r="D1267" s="224" t="s">
        <v>211</v>
      </c>
      <c r="E1267" s="235" t="s">
        <v>1</v>
      </c>
      <c r="F1267" s="236" t="s">
        <v>1304</v>
      </c>
      <c r="G1267" s="234"/>
      <c r="H1267" s="237">
        <v>44</v>
      </c>
      <c r="I1267" s="238"/>
      <c r="J1267" s="234"/>
      <c r="K1267" s="234"/>
      <c r="L1267" s="239"/>
      <c r="M1267" s="240"/>
      <c r="N1267" s="241"/>
      <c r="O1267" s="241"/>
      <c r="P1267" s="241"/>
      <c r="Q1267" s="241"/>
      <c r="R1267" s="241"/>
      <c r="S1267" s="241"/>
      <c r="T1267" s="242"/>
      <c r="AT1267" s="243" t="s">
        <v>211</v>
      </c>
      <c r="AU1267" s="243" t="s">
        <v>84</v>
      </c>
      <c r="AV1267" s="14" t="s">
        <v>84</v>
      </c>
      <c r="AW1267" s="14" t="s">
        <v>31</v>
      </c>
      <c r="AX1267" s="14" t="s">
        <v>75</v>
      </c>
      <c r="AY1267" s="243" t="s">
        <v>203</v>
      </c>
    </row>
    <row r="1268" spans="1:65" s="12" customFormat="1" ht="22.9" customHeight="1">
      <c r="B1268" s="193"/>
      <c r="C1268" s="194"/>
      <c r="D1268" s="195" t="s">
        <v>74</v>
      </c>
      <c r="E1268" s="207" t="s">
        <v>209</v>
      </c>
      <c r="F1268" s="207" t="s">
        <v>1305</v>
      </c>
      <c r="G1268" s="194"/>
      <c r="H1268" s="194"/>
      <c r="I1268" s="197"/>
      <c r="J1268" s="208">
        <f>BK1268</f>
        <v>0</v>
      </c>
      <c r="K1268" s="194"/>
      <c r="L1268" s="199"/>
      <c r="M1268" s="200"/>
      <c r="N1268" s="201"/>
      <c r="O1268" s="201"/>
      <c r="P1268" s="202">
        <f>SUM(P1269:P1290)</f>
        <v>0</v>
      </c>
      <c r="Q1268" s="201"/>
      <c r="R1268" s="202">
        <f>SUM(R1269:R1290)</f>
        <v>0.33837687999999999</v>
      </c>
      <c r="S1268" s="201"/>
      <c r="T1268" s="203">
        <f>SUM(T1269:T1290)</f>
        <v>0</v>
      </c>
      <c r="AR1268" s="204" t="s">
        <v>82</v>
      </c>
      <c r="AT1268" s="205" t="s">
        <v>74</v>
      </c>
      <c r="AU1268" s="205" t="s">
        <v>82</v>
      </c>
      <c r="AY1268" s="204" t="s">
        <v>203</v>
      </c>
      <c r="BK1268" s="206">
        <f>SUM(BK1269:BK1290)</f>
        <v>0</v>
      </c>
    </row>
    <row r="1269" spans="1:65" s="2" customFormat="1" ht="16.5" customHeight="1">
      <c r="A1269" s="35"/>
      <c r="B1269" s="36"/>
      <c r="C1269" s="209" t="s">
        <v>1306</v>
      </c>
      <c r="D1269" s="209" t="s">
        <v>205</v>
      </c>
      <c r="E1269" s="210" t="s">
        <v>1307</v>
      </c>
      <c r="F1269" s="211" t="s">
        <v>1308</v>
      </c>
      <c r="G1269" s="212" t="s">
        <v>224</v>
      </c>
      <c r="H1269" s="213">
        <v>0.122</v>
      </c>
      <c r="I1269" s="214"/>
      <c r="J1269" s="215">
        <f>ROUND(I1269*H1269,2)</f>
        <v>0</v>
      </c>
      <c r="K1269" s="211" t="s">
        <v>218</v>
      </c>
      <c r="L1269" s="40"/>
      <c r="M1269" s="216" t="s">
        <v>1</v>
      </c>
      <c r="N1269" s="217" t="s">
        <v>40</v>
      </c>
      <c r="O1269" s="72"/>
      <c r="P1269" s="218">
        <f>O1269*H1269</f>
        <v>0</v>
      </c>
      <c r="Q1269" s="218">
        <v>2.4533999999999998</v>
      </c>
      <c r="R1269" s="218">
        <f>Q1269*H1269</f>
        <v>0.29931479999999999</v>
      </c>
      <c r="S1269" s="218">
        <v>0</v>
      </c>
      <c r="T1269" s="219">
        <f>S1269*H1269</f>
        <v>0</v>
      </c>
      <c r="U1269" s="35"/>
      <c r="V1269" s="35"/>
      <c r="W1269" s="35"/>
      <c r="X1269" s="35"/>
      <c r="Y1269" s="35"/>
      <c r="Z1269" s="35"/>
      <c r="AA1269" s="35"/>
      <c r="AB1269" s="35"/>
      <c r="AC1269" s="35"/>
      <c r="AD1269" s="35"/>
      <c r="AE1269" s="35"/>
      <c r="AR1269" s="220" t="s">
        <v>209</v>
      </c>
      <c r="AT1269" s="220" t="s">
        <v>205</v>
      </c>
      <c r="AU1269" s="220" t="s">
        <v>84</v>
      </c>
      <c r="AY1269" s="18" t="s">
        <v>203</v>
      </c>
      <c r="BE1269" s="221">
        <f>IF(N1269="základní",J1269,0)</f>
        <v>0</v>
      </c>
      <c r="BF1269" s="221">
        <f>IF(N1269="snížená",J1269,0)</f>
        <v>0</v>
      </c>
      <c r="BG1269" s="221">
        <f>IF(N1269="zákl. přenesená",J1269,0)</f>
        <v>0</v>
      </c>
      <c r="BH1269" s="221">
        <f>IF(N1269="sníž. přenesená",J1269,0)</f>
        <v>0</v>
      </c>
      <c r="BI1269" s="221">
        <f>IF(N1269="nulová",J1269,0)</f>
        <v>0</v>
      </c>
      <c r="BJ1269" s="18" t="s">
        <v>82</v>
      </c>
      <c r="BK1269" s="221">
        <f>ROUND(I1269*H1269,2)</f>
        <v>0</v>
      </c>
      <c r="BL1269" s="18" t="s">
        <v>209</v>
      </c>
      <c r="BM1269" s="220" t="s">
        <v>1309</v>
      </c>
    </row>
    <row r="1270" spans="1:65" s="13" customFormat="1" ht="22.5">
      <c r="B1270" s="222"/>
      <c r="C1270" s="223"/>
      <c r="D1270" s="224" t="s">
        <v>211</v>
      </c>
      <c r="E1270" s="225" t="s">
        <v>1</v>
      </c>
      <c r="F1270" s="226" t="s">
        <v>357</v>
      </c>
      <c r="G1270" s="223"/>
      <c r="H1270" s="225" t="s">
        <v>1</v>
      </c>
      <c r="I1270" s="227"/>
      <c r="J1270" s="223"/>
      <c r="K1270" s="223"/>
      <c r="L1270" s="228"/>
      <c r="M1270" s="229"/>
      <c r="N1270" s="230"/>
      <c r="O1270" s="230"/>
      <c r="P1270" s="230"/>
      <c r="Q1270" s="230"/>
      <c r="R1270" s="230"/>
      <c r="S1270" s="230"/>
      <c r="T1270" s="231"/>
      <c r="AT1270" s="232" t="s">
        <v>211</v>
      </c>
      <c r="AU1270" s="232" t="s">
        <v>84</v>
      </c>
      <c r="AV1270" s="13" t="s">
        <v>82</v>
      </c>
      <c r="AW1270" s="13" t="s">
        <v>31</v>
      </c>
      <c r="AX1270" s="13" t="s">
        <v>75</v>
      </c>
      <c r="AY1270" s="232" t="s">
        <v>203</v>
      </c>
    </row>
    <row r="1271" spans="1:65" s="13" customFormat="1" ht="11.25">
      <c r="B1271" s="222"/>
      <c r="C1271" s="223"/>
      <c r="D1271" s="224" t="s">
        <v>211</v>
      </c>
      <c r="E1271" s="225" t="s">
        <v>1</v>
      </c>
      <c r="F1271" s="226" t="s">
        <v>1310</v>
      </c>
      <c r="G1271" s="223"/>
      <c r="H1271" s="225" t="s">
        <v>1</v>
      </c>
      <c r="I1271" s="227"/>
      <c r="J1271" s="223"/>
      <c r="K1271" s="223"/>
      <c r="L1271" s="228"/>
      <c r="M1271" s="229"/>
      <c r="N1271" s="230"/>
      <c r="O1271" s="230"/>
      <c r="P1271" s="230"/>
      <c r="Q1271" s="230"/>
      <c r="R1271" s="230"/>
      <c r="S1271" s="230"/>
      <c r="T1271" s="231"/>
      <c r="AT1271" s="232" t="s">
        <v>211</v>
      </c>
      <c r="AU1271" s="232" t="s">
        <v>84</v>
      </c>
      <c r="AV1271" s="13" t="s">
        <v>82</v>
      </c>
      <c r="AW1271" s="13" t="s">
        <v>31</v>
      </c>
      <c r="AX1271" s="13" t="s">
        <v>75</v>
      </c>
      <c r="AY1271" s="232" t="s">
        <v>203</v>
      </c>
    </row>
    <row r="1272" spans="1:65" s="13" customFormat="1" ht="11.25">
      <c r="B1272" s="222"/>
      <c r="C1272" s="223"/>
      <c r="D1272" s="224" t="s">
        <v>211</v>
      </c>
      <c r="E1272" s="225" t="s">
        <v>1</v>
      </c>
      <c r="F1272" s="226" t="s">
        <v>213</v>
      </c>
      <c r="G1272" s="223"/>
      <c r="H1272" s="225" t="s">
        <v>1</v>
      </c>
      <c r="I1272" s="227"/>
      <c r="J1272" s="223"/>
      <c r="K1272" s="223"/>
      <c r="L1272" s="228"/>
      <c r="M1272" s="229"/>
      <c r="N1272" s="230"/>
      <c r="O1272" s="230"/>
      <c r="P1272" s="230"/>
      <c r="Q1272" s="230"/>
      <c r="R1272" s="230"/>
      <c r="S1272" s="230"/>
      <c r="T1272" s="231"/>
      <c r="AT1272" s="232" t="s">
        <v>211</v>
      </c>
      <c r="AU1272" s="232" t="s">
        <v>84</v>
      </c>
      <c r="AV1272" s="13" t="s">
        <v>82</v>
      </c>
      <c r="AW1272" s="13" t="s">
        <v>31</v>
      </c>
      <c r="AX1272" s="13" t="s">
        <v>75</v>
      </c>
      <c r="AY1272" s="232" t="s">
        <v>203</v>
      </c>
    </row>
    <row r="1273" spans="1:65" s="13" customFormat="1" ht="11.25">
      <c r="B1273" s="222"/>
      <c r="C1273" s="223"/>
      <c r="D1273" s="224" t="s">
        <v>211</v>
      </c>
      <c r="E1273" s="225" t="s">
        <v>1</v>
      </c>
      <c r="F1273" s="226" t="s">
        <v>1311</v>
      </c>
      <c r="G1273" s="223"/>
      <c r="H1273" s="225" t="s">
        <v>1</v>
      </c>
      <c r="I1273" s="227"/>
      <c r="J1273" s="223"/>
      <c r="K1273" s="223"/>
      <c r="L1273" s="228"/>
      <c r="M1273" s="229"/>
      <c r="N1273" s="230"/>
      <c r="O1273" s="230"/>
      <c r="P1273" s="230"/>
      <c r="Q1273" s="230"/>
      <c r="R1273" s="230"/>
      <c r="S1273" s="230"/>
      <c r="T1273" s="231"/>
      <c r="AT1273" s="232" t="s">
        <v>211</v>
      </c>
      <c r="AU1273" s="232" t="s">
        <v>84</v>
      </c>
      <c r="AV1273" s="13" t="s">
        <v>82</v>
      </c>
      <c r="AW1273" s="13" t="s">
        <v>31</v>
      </c>
      <c r="AX1273" s="13" t="s">
        <v>75</v>
      </c>
      <c r="AY1273" s="232" t="s">
        <v>203</v>
      </c>
    </row>
    <row r="1274" spans="1:65" s="13" customFormat="1" ht="11.25">
      <c r="B1274" s="222"/>
      <c r="C1274" s="223"/>
      <c r="D1274" s="224" t="s">
        <v>211</v>
      </c>
      <c r="E1274" s="225" t="s">
        <v>1</v>
      </c>
      <c r="F1274" s="226" t="s">
        <v>213</v>
      </c>
      <c r="G1274" s="223"/>
      <c r="H1274" s="225" t="s">
        <v>1</v>
      </c>
      <c r="I1274" s="227"/>
      <c r="J1274" s="223"/>
      <c r="K1274" s="223"/>
      <c r="L1274" s="228"/>
      <c r="M1274" s="229"/>
      <c r="N1274" s="230"/>
      <c r="O1274" s="230"/>
      <c r="P1274" s="230"/>
      <c r="Q1274" s="230"/>
      <c r="R1274" s="230"/>
      <c r="S1274" s="230"/>
      <c r="T1274" s="231"/>
      <c r="AT1274" s="232" t="s">
        <v>211</v>
      </c>
      <c r="AU1274" s="232" t="s">
        <v>84</v>
      </c>
      <c r="AV1274" s="13" t="s">
        <v>82</v>
      </c>
      <c r="AW1274" s="13" t="s">
        <v>31</v>
      </c>
      <c r="AX1274" s="13" t="s">
        <v>75</v>
      </c>
      <c r="AY1274" s="232" t="s">
        <v>203</v>
      </c>
    </row>
    <row r="1275" spans="1:65" s="13" customFormat="1" ht="11.25">
      <c r="B1275" s="222"/>
      <c r="C1275" s="223"/>
      <c r="D1275" s="224" t="s">
        <v>211</v>
      </c>
      <c r="E1275" s="225" t="s">
        <v>1</v>
      </c>
      <c r="F1275" s="226" t="s">
        <v>438</v>
      </c>
      <c r="G1275" s="223"/>
      <c r="H1275" s="225" t="s">
        <v>1</v>
      </c>
      <c r="I1275" s="227"/>
      <c r="J1275" s="223"/>
      <c r="K1275" s="223"/>
      <c r="L1275" s="228"/>
      <c r="M1275" s="229"/>
      <c r="N1275" s="230"/>
      <c r="O1275" s="230"/>
      <c r="P1275" s="230"/>
      <c r="Q1275" s="230"/>
      <c r="R1275" s="230"/>
      <c r="S1275" s="230"/>
      <c r="T1275" s="231"/>
      <c r="AT1275" s="232" t="s">
        <v>211</v>
      </c>
      <c r="AU1275" s="232" t="s">
        <v>84</v>
      </c>
      <c r="AV1275" s="13" t="s">
        <v>82</v>
      </c>
      <c r="AW1275" s="13" t="s">
        <v>31</v>
      </c>
      <c r="AX1275" s="13" t="s">
        <v>75</v>
      </c>
      <c r="AY1275" s="232" t="s">
        <v>203</v>
      </c>
    </row>
    <row r="1276" spans="1:65" s="14" customFormat="1" ht="11.25">
      <c r="B1276" s="233"/>
      <c r="C1276" s="234"/>
      <c r="D1276" s="224" t="s">
        <v>211</v>
      </c>
      <c r="E1276" s="235" t="s">
        <v>1</v>
      </c>
      <c r="F1276" s="236" t="s">
        <v>1312</v>
      </c>
      <c r="G1276" s="234"/>
      <c r="H1276" s="237">
        <v>0.122</v>
      </c>
      <c r="I1276" s="238"/>
      <c r="J1276" s="234"/>
      <c r="K1276" s="234"/>
      <c r="L1276" s="239"/>
      <c r="M1276" s="240"/>
      <c r="N1276" s="241"/>
      <c r="O1276" s="241"/>
      <c r="P1276" s="241"/>
      <c r="Q1276" s="241"/>
      <c r="R1276" s="241"/>
      <c r="S1276" s="241"/>
      <c r="T1276" s="242"/>
      <c r="AT1276" s="243" t="s">
        <v>211</v>
      </c>
      <c r="AU1276" s="243" t="s">
        <v>84</v>
      </c>
      <c r="AV1276" s="14" t="s">
        <v>84</v>
      </c>
      <c r="AW1276" s="14" t="s">
        <v>31</v>
      </c>
      <c r="AX1276" s="14" t="s">
        <v>75</v>
      </c>
      <c r="AY1276" s="243" t="s">
        <v>203</v>
      </c>
    </row>
    <row r="1277" spans="1:65" s="2" customFormat="1" ht="16.5" customHeight="1">
      <c r="A1277" s="35"/>
      <c r="B1277" s="36"/>
      <c r="C1277" s="209" t="s">
        <v>1313</v>
      </c>
      <c r="D1277" s="209" t="s">
        <v>205</v>
      </c>
      <c r="E1277" s="210" t="s">
        <v>1314</v>
      </c>
      <c r="F1277" s="211" t="s">
        <v>1315</v>
      </c>
      <c r="G1277" s="212" t="s">
        <v>240</v>
      </c>
      <c r="H1277" s="213">
        <v>1.665</v>
      </c>
      <c r="I1277" s="214"/>
      <c r="J1277" s="215">
        <f>ROUND(I1277*H1277,2)</f>
        <v>0</v>
      </c>
      <c r="K1277" s="211" t="s">
        <v>218</v>
      </c>
      <c r="L1277" s="40"/>
      <c r="M1277" s="216" t="s">
        <v>1</v>
      </c>
      <c r="N1277" s="217" t="s">
        <v>40</v>
      </c>
      <c r="O1277" s="72"/>
      <c r="P1277" s="218">
        <f>O1277*H1277</f>
        <v>0</v>
      </c>
      <c r="Q1277" s="218">
        <v>5.7600000000000004E-3</v>
      </c>
      <c r="R1277" s="218">
        <f>Q1277*H1277</f>
        <v>9.5904000000000007E-3</v>
      </c>
      <c r="S1277" s="218">
        <v>0</v>
      </c>
      <c r="T1277" s="219">
        <f>S1277*H1277</f>
        <v>0</v>
      </c>
      <c r="U1277" s="35"/>
      <c r="V1277" s="35"/>
      <c r="W1277" s="35"/>
      <c r="X1277" s="35"/>
      <c r="Y1277" s="35"/>
      <c r="Z1277" s="35"/>
      <c r="AA1277" s="35"/>
      <c r="AB1277" s="35"/>
      <c r="AC1277" s="35"/>
      <c r="AD1277" s="35"/>
      <c r="AE1277" s="35"/>
      <c r="AR1277" s="220" t="s">
        <v>209</v>
      </c>
      <c r="AT1277" s="220" t="s">
        <v>205</v>
      </c>
      <c r="AU1277" s="220" t="s">
        <v>84</v>
      </c>
      <c r="AY1277" s="18" t="s">
        <v>203</v>
      </c>
      <c r="BE1277" s="221">
        <f>IF(N1277="základní",J1277,0)</f>
        <v>0</v>
      </c>
      <c r="BF1277" s="221">
        <f>IF(N1277="snížená",J1277,0)</f>
        <v>0</v>
      </c>
      <c r="BG1277" s="221">
        <f>IF(N1277="zákl. přenesená",J1277,0)</f>
        <v>0</v>
      </c>
      <c r="BH1277" s="221">
        <f>IF(N1277="sníž. přenesená",J1277,0)</f>
        <v>0</v>
      </c>
      <c r="BI1277" s="221">
        <f>IF(N1277="nulová",J1277,0)</f>
        <v>0</v>
      </c>
      <c r="BJ1277" s="18" t="s">
        <v>82</v>
      </c>
      <c r="BK1277" s="221">
        <f>ROUND(I1277*H1277,2)</f>
        <v>0</v>
      </c>
      <c r="BL1277" s="18" t="s">
        <v>209</v>
      </c>
      <c r="BM1277" s="220" t="s">
        <v>1316</v>
      </c>
    </row>
    <row r="1278" spans="1:65" s="13" customFormat="1" ht="22.5">
      <c r="B1278" s="222"/>
      <c r="C1278" s="223"/>
      <c r="D1278" s="224" t="s">
        <v>211</v>
      </c>
      <c r="E1278" s="225" t="s">
        <v>1</v>
      </c>
      <c r="F1278" s="226" t="s">
        <v>357</v>
      </c>
      <c r="G1278" s="223"/>
      <c r="H1278" s="225" t="s">
        <v>1</v>
      </c>
      <c r="I1278" s="227"/>
      <c r="J1278" s="223"/>
      <c r="K1278" s="223"/>
      <c r="L1278" s="228"/>
      <c r="M1278" s="229"/>
      <c r="N1278" s="230"/>
      <c r="O1278" s="230"/>
      <c r="P1278" s="230"/>
      <c r="Q1278" s="230"/>
      <c r="R1278" s="230"/>
      <c r="S1278" s="230"/>
      <c r="T1278" s="231"/>
      <c r="AT1278" s="232" t="s">
        <v>211</v>
      </c>
      <c r="AU1278" s="232" t="s">
        <v>84</v>
      </c>
      <c r="AV1278" s="13" t="s">
        <v>82</v>
      </c>
      <c r="AW1278" s="13" t="s">
        <v>31</v>
      </c>
      <c r="AX1278" s="13" t="s">
        <v>75</v>
      </c>
      <c r="AY1278" s="232" t="s">
        <v>203</v>
      </c>
    </row>
    <row r="1279" spans="1:65" s="13" customFormat="1" ht="11.25">
      <c r="B1279" s="222"/>
      <c r="C1279" s="223"/>
      <c r="D1279" s="224" t="s">
        <v>211</v>
      </c>
      <c r="E1279" s="225" t="s">
        <v>1</v>
      </c>
      <c r="F1279" s="226" t="s">
        <v>1310</v>
      </c>
      <c r="G1279" s="223"/>
      <c r="H1279" s="225" t="s">
        <v>1</v>
      </c>
      <c r="I1279" s="227"/>
      <c r="J1279" s="223"/>
      <c r="K1279" s="223"/>
      <c r="L1279" s="228"/>
      <c r="M1279" s="229"/>
      <c r="N1279" s="230"/>
      <c r="O1279" s="230"/>
      <c r="P1279" s="230"/>
      <c r="Q1279" s="230"/>
      <c r="R1279" s="230"/>
      <c r="S1279" s="230"/>
      <c r="T1279" s="231"/>
      <c r="AT1279" s="232" t="s">
        <v>211</v>
      </c>
      <c r="AU1279" s="232" t="s">
        <v>84</v>
      </c>
      <c r="AV1279" s="13" t="s">
        <v>82</v>
      </c>
      <c r="AW1279" s="13" t="s">
        <v>31</v>
      </c>
      <c r="AX1279" s="13" t="s">
        <v>75</v>
      </c>
      <c r="AY1279" s="232" t="s">
        <v>203</v>
      </c>
    </row>
    <row r="1280" spans="1:65" s="13" customFormat="1" ht="11.25">
      <c r="B1280" s="222"/>
      <c r="C1280" s="223"/>
      <c r="D1280" s="224" t="s">
        <v>211</v>
      </c>
      <c r="E1280" s="225" t="s">
        <v>1</v>
      </c>
      <c r="F1280" s="226" t="s">
        <v>213</v>
      </c>
      <c r="G1280" s="223"/>
      <c r="H1280" s="225" t="s">
        <v>1</v>
      </c>
      <c r="I1280" s="227"/>
      <c r="J1280" s="223"/>
      <c r="K1280" s="223"/>
      <c r="L1280" s="228"/>
      <c r="M1280" s="229"/>
      <c r="N1280" s="230"/>
      <c r="O1280" s="230"/>
      <c r="P1280" s="230"/>
      <c r="Q1280" s="230"/>
      <c r="R1280" s="230"/>
      <c r="S1280" s="230"/>
      <c r="T1280" s="231"/>
      <c r="AT1280" s="232" t="s">
        <v>211</v>
      </c>
      <c r="AU1280" s="232" t="s">
        <v>84</v>
      </c>
      <c r="AV1280" s="13" t="s">
        <v>82</v>
      </c>
      <c r="AW1280" s="13" t="s">
        <v>31</v>
      </c>
      <c r="AX1280" s="13" t="s">
        <v>75</v>
      </c>
      <c r="AY1280" s="232" t="s">
        <v>203</v>
      </c>
    </row>
    <row r="1281" spans="1:65" s="13" customFormat="1" ht="11.25">
      <c r="B1281" s="222"/>
      <c r="C1281" s="223"/>
      <c r="D1281" s="224" t="s">
        <v>211</v>
      </c>
      <c r="E1281" s="225" t="s">
        <v>1</v>
      </c>
      <c r="F1281" s="226" t="s">
        <v>1311</v>
      </c>
      <c r="G1281" s="223"/>
      <c r="H1281" s="225" t="s">
        <v>1</v>
      </c>
      <c r="I1281" s="227"/>
      <c r="J1281" s="223"/>
      <c r="K1281" s="223"/>
      <c r="L1281" s="228"/>
      <c r="M1281" s="229"/>
      <c r="N1281" s="230"/>
      <c r="O1281" s="230"/>
      <c r="P1281" s="230"/>
      <c r="Q1281" s="230"/>
      <c r="R1281" s="230"/>
      <c r="S1281" s="230"/>
      <c r="T1281" s="231"/>
      <c r="AT1281" s="232" t="s">
        <v>211</v>
      </c>
      <c r="AU1281" s="232" t="s">
        <v>84</v>
      </c>
      <c r="AV1281" s="13" t="s">
        <v>82</v>
      </c>
      <c r="AW1281" s="13" t="s">
        <v>31</v>
      </c>
      <c r="AX1281" s="13" t="s">
        <v>75</v>
      </c>
      <c r="AY1281" s="232" t="s">
        <v>203</v>
      </c>
    </row>
    <row r="1282" spans="1:65" s="13" customFormat="1" ht="11.25">
      <c r="B1282" s="222"/>
      <c r="C1282" s="223"/>
      <c r="D1282" s="224" t="s">
        <v>211</v>
      </c>
      <c r="E1282" s="225" t="s">
        <v>1</v>
      </c>
      <c r="F1282" s="226" t="s">
        <v>213</v>
      </c>
      <c r="G1282" s="223"/>
      <c r="H1282" s="225" t="s">
        <v>1</v>
      </c>
      <c r="I1282" s="227"/>
      <c r="J1282" s="223"/>
      <c r="K1282" s="223"/>
      <c r="L1282" s="228"/>
      <c r="M1282" s="229"/>
      <c r="N1282" s="230"/>
      <c r="O1282" s="230"/>
      <c r="P1282" s="230"/>
      <c r="Q1282" s="230"/>
      <c r="R1282" s="230"/>
      <c r="S1282" s="230"/>
      <c r="T1282" s="231"/>
      <c r="AT1282" s="232" t="s">
        <v>211</v>
      </c>
      <c r="AU1282" s="232" t="s">
        <v>84</v>
      </c>
      <c r="AV1282" s="13" t="s">
        <v>82</v>
      </c>
      <c r="AW1282" s="13" t="s">
        <v>31</v>
      </c>
      <c r="AX1282" s="13" t="s">
        <v>75</v>
      </c>
      <c r="AY1282" s="232" t="s">
        <v>203</v>
      </c>
    </row>
    <row r="1283" spans="1:65" s="13" customFormat="1" ht="11.25">
      <c r="B1283" s="222"/>
      <c r="C1283" s="223"/>
      <c r="D1283" s="224" t="s">
        <v>211</v>
      </c>
      <c r="E1283" s="225" t="s">
        <v>1</v>
      </c>
      <c r="F1283" s="226" t="s">
        <v>438</v>
      </c>
      <c r="G1283" s="223"/>
      <c r="H1283" s="225" t="s">
        <v>1</v>
      </c>
      <c r="I1283" s="227"/>
      <c r="J1283" s="223"/>
      <c r="K1283" s="223"/>
      <c r="L1283" s="228"/>
      <c r="M1283" s="229"/>
      <c r="N1283" s="230"/>
      <c r="O1283" s="230"/>
      <c r="P1283" s="230"/>
      <c r="Q1283" s="230"/>
      <c r="R1283" s="230"/>
      <c r="S1283" s="230"/>
      <c r="T1283" s="231"/>
      <c r="AT1283" s="232" t="s">
        <v>211</v>
      </c>
      <c r="AU1283" s="232" t="s">
        <v>84</v>
      </c>
      <c r="AV1283" s="13" t="s">
        <v>82</v>
      </c>
      <c r="AW1283" s="13" t="s">
        <v>31</v>
      </c>
      <c r="AX1283" s="13" t="s">
        <v>75</v>
      </c>
      <c r="AY1283" s="232" t="s">
        <v>203</v>
      </c>
    </row>
    <row r="1284" spans="1:65" s="14" customFormat="1" ht="11.25">
      <c r="B1284" s="233"/>
      <c r="C1284" s="234"/>
      <c r="D1284" s="224" t="s">
        <v>211</v>
      </c>
      <c r="E1284" s="235" t="s">
        <v>1</v>
      </c>
      <c r="F1284" s="236" t="s">
        <v>1317</v>
      </c>
      <c r="G1284" s="234"/>
      <c r="H1284" s="237">
        <v>1.665</v>
      </c>
      <c r="I1284" s="238"/>
      <c r="J1284" s="234"/>
      <c r="K1284" s="234"/>
      <c r="L1284" s="239"/>
      <c r="M1284" s="240"/>
      <c r="N1284" s="241"/>
      <c r="O1284" s="241"/>
      <c r="P1284" s="241"/>
      <c r="Q1284" s="241"/>
      <c r="R1284" s="241"/>
      <c r="S1284" s="241"/>
      <c r="T1284" s="242"/>
      <c r="AT1284" s="243" t="s">
        <v>211</v>
      </c>
      <c r="AU1284" s="243" t="s">
        <v>84</v>
      </c>
      <c r="AV1284" s="14" t="s">
        <v>84</v>
      </c>
      <c r="AW1284" s="14" t="s">
        <v>31</v>
      </c>
      <c r="AX1284" s="14" t="s">
        <v>75</v>
      </c>
      <c r="AY1284" s="243" t="s">
        <v>203</v>
      </c>
    </row>
    <row r="1285" spans="1:65" s="2" customFormat="1" ht="16.5" customHeight="1">
      <c r="A1285" s="35"/>
      <c r="B1285" s="36"/>
      <c r="C1285" s="209" t="s">
        <v>1318</v>
      </c>
      <c r="D1285" s="209" t="s">
        <v>205</v>
      </c>
      <c r="E1285" s="210" t="s">
        <v>1319</v>
      </c>
      <c r="F1285" s="211" t="s">
        <v>1320</v>
      </c>
      <c r="G1285" s="212" t="s">
        <v>240</v>
      </c>
      <c r="H1285" s="213">
        <v>1.665</v>
      </c>
      <c r="I1285" s="214"/>
      <c r="J1285" s="215">
        <f>ROUND(I1285*H1285,2)</f>
        <v>0</v>
      </c>
      <c r="K1285" s="211" t="s">
        <v>218</v>
      </c>
      <c r="L1285" s="40"/>
      <c r="M1285" s="216" t="s">
        <v>1</v>
      </c>
      <c r="N1285" s="217" t="s">
        <v>40</v>
      </c>
      <c r="O1285" s="72"/>
      <c r="P1285" s="218">
        <f>O1285*H1285</f>
        <v>0</v>
      </c>
      <c r="Q1285" s="218">
        <v>0</v>
      </c>
      <c r="R1285" s="218">
        <f>Q1285*H1285</f>
        <v>0</v>
      </c>
      <c r="S1285" s="218">
        <v>0</v>
      </c>
      <c r="T1285" s="219">
        <f>S1285*H1285</f>
        <v>0</v>
      </c>
      <c r="U1285" s="35"/>
      <c r="V1285" s="35"/>
      <c r="W1285" s="35"/>
      <c r="X1285" s="35"/>
      <c r="Y1285" s="35"/>
      <c r="Z1285" s="35"/>
      <c r="AA1285" s="35"/>
      <c r="AB1285" s="35"/>
      <c r="AC1285" s="35"/>
      <c r="AD1285" s="35"/>
      <c r="AE1285" s="35"/>
      <c r="AR1285" s="220" t="s">
        <v>209</v>
      </c>
      <c r="AT1285" s="220" t="s">
        <v>205</v>
      </c>
      <c r="AU1285" s="220" t="s">
        <v>84</v>
      </c>
      <c r="AY1285" s="18" t="s">
        <v>203</v>
      </c>
      <c r="BE1285" s="221">
        <f>IF(N1285="základní",J1285,0)</f>
        <v>0</v>
      </c>
      <c r="BF1285" s="221">
        <f>IF(N1285="snížená",J1285,0)</f>
        <v>0</v>
      </c>
      <c r="BG1285" s="221">
        <f>IF(N1285="zákl. přenesená",J1285,0)</f>
        <v>0</v>
      </c>
      <c r="BH1285" s="221">
        <f>IF(N1285="sníž. přenesená",J1285,0)</f>
        <v>0</v>
      </c>
      <c r="BI1285" s="221">
        <f>IF(N1285="nulová",J1285,0)</f>
        <v>0</v>
      </c>
      <c r="BJ1285" s="18" t="s">
        <v>82</v>
      </c>
      <c r="BK1285" s="221">
        <f>ROUND(I1285*H1285,2)</f>
        <v>0</v>
      </c>
      <c r="BL1285" s="18" t="s">
        <v>209</v>
      </c>
      <c r="BM1285" s="220" t="s">
        <v>1321</v>
      </c>
    </row>
    <row r="1286" spans="1:65" s="2" customFormat="1" ht="21.75" customHeight="1">
      <c r="A1286" s="35"/>
      <c r="B1286" s="36"/>
      <c r="C1286" s="209" t="s">
        <v>1322</v>
      </c>
      <c r="D1286" s="209" t="s">
        <v>205</v>
      </c>
      <c r="E1286" s="210" t="s">
        <v>1323</v>
      </c>
      <c r="F1286" s="211" t="s">
        <v>1324</v>
      </c>
      <c r="G1286" s="212" t="s">
        <v>409</v>
      </c>
      <c r="H1286" s="213">
        <v>2.8000000000000001E-2</v>
      </c>
      <c r="I1286" s="214"/>
      <c r="J1286" s="215">
        <f>ROUND(I1286*H1286,2)</f>
        <v>0</v>
      </c>
      <c r="K1286" s="211" t="s">
        <v>218</v>
      </c>
      <c r="L1286" s="40"/>
      <c r="M1286" s="216" t="s">
        <v>1</v>
      </c>
      <c r="N1286" s="217" t="s">
        <v>40</v>
      </c>
      <c r="O1286" s="72"/>
      <c r="P1286" s="218">
        <f>O1286*H1286</f>
        <v>0</v>
      </c>
      <c r="Q1286" s="218">
        <v>1.0525599999999999</v>
      </c>
      <c r="R1286" s="218">
        <f>Q1286*H1286</f>
        <v>2.947168E-2</v>
      </c>
      <c r="S1286" s="218">
        <v>0</v>
      </c>
      <c r="T1286" s="219">
        <f>S1286*H1286</f>
        <v>0</v>
      </c>
      <c r="U1286" s="35"/>
      <c r="V1286" s="35"/>
      <c r="W1286" s="35"/>
      <c r="X1286" s="35"/>
      <c r="Y1286" s="35"/>
      <c r="Z1286" s="35"/>
      <c r="AA1286" s="35"/>
      <c r="AB1286" s="35"/>
      <c r="AC1286" s="35"/>
      <c r="AD1286" s="35"/>
      <c r="AE1286" s="35"/>
      <c r="AR1286" s="220" t="s">
        <v>209</v>
      </c>
      <c r="AT1286" s="220" t="s">
        <v>205</v>
      </c>
      <c r="AU1286" s="220" t="s">
        <v>84</v>
      </c>
      <c r="AY1286" s="18" t="s">
        <v>203</v>
      </c>
      <c r="BE1286" s="221">
        <f>IF(N1286="základní",J1286,0)</f>
        <v>0</v>
      </c>
      <c r="BF1286" s="221">
        <f>IF(N1286="snížená",J1286,0)</f>
        <v>0</v>
      </c>
      <c r="BG1286" s="221">
        <f>IF(N1286="zákl. přenesená",J1286,0)</f>
        <v>0</v>
      </c>
      <c r="BH1286" s="221">
        <f>IF(N1286="sníž. přenesená",J1286,0)</f>
        <v>0</v>
      </c>
      <c r="BI1286" s="221">
        <f>IF(N1286="nulová",J1286,0)</f>
        <v>0</v>
      </c>
      <c r="BJ1286" s="18" t="s">
        <v>82</v>
      </c>
      <c r="BK1286" s="221">
        <f>ROUND(I1286*H1286,2)</f>
        <v>0</v>
      </c>
      <c r="BL1286" s="18" t="s">
        <v>209</v>
      </c>
      <c r="BM1286" s="220" t="s">
        <v>1325</v>
      </c>
    </row>
    <row r="1287" spans="1:65" s="13" customFormat="1" ht="22.5">
      <c r="B1287" s="222"/>
      <c r="C1287" s="223"/>
      <c r="D1287" s="224" t="s">
        <v>211</v>
      </c>
      <c r="E1287" s="225" t="s">
        <v>1</v>
      </c>
      <c r="F1287" s="226" t="s">
        <v>212</v>
      </c>
      <c r="G1287" s="223"/>
      <c r="H1287" s="225" t="s">
        <v>1</v>
      </c>
      <c r="I1287" s="227"/>
      <c r="J1287" s="223"/>
      <c r="K1287" s="223"/>
      <c r="L1287" s="228"/>
      <c r="M1287" s="229"/>
      <c r="N1287" s="230"/>
      <c r="O1287" s="230"/>
      <c r="P1287" s="230"/>
      <c r="Q1287" s="230"/>
      <c r="R1287" s="230"/>
      <c r="S1287" s="230"/>
      <c r="T1287" s="231"/>
      <c r="AT1287" s="232" t="s">
        <v>211</v>
      </c>
      <c r="AU1287" s="232" t="s">
        <v>84</v>
      </c>
      <c r="AV1287" s="13" t="s">
        <v>82</v>
      </c>
      <c r="AW1287" s="13" t="s">
        <v>31</v>
      </c>
      <c r="AX1287" s="13" t="s">
        <v>75</v>
      </c>
      <c r="AY1287" s="232" t="s">
        <v>203</v>
      </c>
    </row>
    <row r="1288" spans="1:65" s="13" customFormat="1" ht="11.25">
      <c r="B1288" s="222"/>
      <c r="C1288" s="223"/>
      <c r="D1288" s="224" t="s">
        <v>211</v>
      </c>
      <c r="E1288" s="225" t="s">
        <v>1</v>
      </c>
      <c r="F1288" s="226" t="s">
        <v>1326</v>
      </c>
      <c r="G1288" s="223"/>
      <c r="H1288" s="225" t="s">
        <v>1</v>
      </c>
      <c r="I1288" s="227"/>
      <c r="J1288" s="223"/>
      <c r="K1288" s="223"/>
      <c r="L1288" s="228"/>
      <c r="M1288" s="229"/>
      <c r="N1288" s="230"/>
      <c r="O1288" s="230"/>
      <c r="P1288" s="230"/>
      <c r="Q1288" s="230"/>
      <c r="R1288" s="230"/>
      <c r="S1288" s="230"/>
      <c r="T1288" s="231"/>
      <c r="AT1288" s="232" t="s">
        <v>211</v>
      </c>
      <c r="AU1288" s="232" t="s">
        <v>84</v>
      </c>
      <c r="AV1288" s="13" t="s">
        <v>82</v>
      </c>
      <c r="AW1288" s="13" t="s">
        <v>31</v>
      </c>
      <c r="AX1288" s="13" t="s">
        <v>75</v>
      </c>
      <c r="AY1288" s="232" t="s">
        <v>203</v>
      </c>
    </row>
    <row r="1289" spans="1:65" s="13" customFormat="1" ht="11.25">
      <c r="B1289" s="222"/>
      <c r="C1289" s="223"/>
      <c r="D1289" s="224" t="s">
        <v>211</v>
      </c>
      <c r="E1289" s="225" t="s">
        <v>1</v>
      </c>
      <c r="F1289" s="226" t="s">
        <v>213</v>
      </c>
      <c r="G1289" s="223"/>
      <c r="H1289" s="225" t="s">
        <v>1</v>
      </c>
      <c r="I1289" s="227"/>
      <c r="J1289" s="223"/>
      <c r="K1289" s="223"/>
      <c r="L1289" s="228"/>
      <c r="M1289" s="229"/>
      <c r="N1289" s="230"/>
      <c r="O1289" s="230"/>
      <c r="P1289" s="230"/>
      <c r="Q1289" s="230"/>
      <c r="R1289" s="230"/>
      <c r="S1289" s="230"/>
      <c r="T1289" s="231"/>
      <c r="AT1289" s="232" t="s">
        <v>211</v>
      </c>
      <c r="AU1289" s="232" t="s">
        <v>84</v>
      </c>
      <c r="AV1289" s="13" t="s">
        <v>82</v>
      </c>
      <c r="AW1289" s="13" t="s">
        <v>31</v>
      </c>
      <c r="AX1289" s="13" t="s">
        <v>75</v>
      </c>
      <c r="AY1289" s="232" t="s">
        <v>203</v>
      </c>
    </row>
    <row r="1290" spans="1:65" s="14" customFormat="1" ht="11.25">
      <c r="B1290" s="233"/>
      <c r="C1290" s="234"/>
      <c r="D1290" s="224" t="s">
        <v>211</v>
      </c>
      <c r="E1290" s="235" t="s">
        <v>1</v>
      </c>
      <c r="F1290" s="236" t="s">
        <v>1327</v>
      </c>
      <c r="G1290" s="234"/>
      <c r="H1290" s="237">
        <v>2.8000000000000001E-2</v>
      </c>
      <c r="I1290" s="238"/>
      <c r="J1290" s="234"/>
      <c r="K1290" s="234"/>
      <c r="L1290" s="239"/>
      <c r="M1290" s="240"/>
      <c r="N1290" s="241"/>
      <c r="O1290" s="241"/>
      <c r="P1290" s="241"/>
      <c r="Q1290" s="241"/>
      <c r="R1290" s="241"/>
      <c r="S1290" s="241"/>
      <c r="T1290" s="242"/>
      <c r="AT1290" s="243" t="s">
        <v>211</v>
      </c>
      <c r="AU1290" s="243" t="s">
        <v>84</v>
      </c>
      <c r="AV1290" s="14" t="s">
        <v>84</v>
      </c>
      <c r="AW1290" s="14" t="s">
        <v>31</v>
      </c>
      <c r="AX1290" s="14" t="s">
        <v>75</v>
      </c>
      <c r="AY1290" s="243" t="s">
        <v>203</v>
      </c>
    </row>
    <row r="1291" spans="1:65" s="12" customFormat="1" ht="22.9" customHeight="1">
      <c r="B1291" s="193"/>
      <c r="C1291" s="194"/>
      <c r="D1291" s="195" t="s">
        <v>74</v>
      </c>
      <c r="E1291" s="207" t="s">
        <v>252</v>
      </c>
      <c r="F1291" s="207" t="s">
        <v>1328</v>
      </c>
      <c r="G1291" s="194"/>
      <c r="H1291" s="194"/>
      <c r="I1291" s="197"/>
      <c r="J1291" s="208">
        <f>BK1291</f>
        <v>0</v>
      </c>
      <c r="K1291" s="194"/>
      <c r="L1291" s="199"/>
      <c r="M1291" s="200"/>
      <c r="N1291" s="201"/>
      <c r="O1291" s="201"/>
      <c r="P1291" s="202">
        <f>P1292+P1945</f>
        <v>0</v>
      </c>
      <c r="Q1291" s="201"/>
      <c r="R1291" s="202">
        <f>R1292+R1945</f>
        <v>1315.49180108</v>
      </c>
      <c r="S1291" s="201"/>
      <c r="T1291" s="203">
        <f>T1292+T1945</f>
        <v>0</v>
      </c>
      <c r="AR1291" s="204" t="s">
        <v>82</v>
      </c>
      <c r="AT1291" s="205" t="s">
        <v>74</v>
      </c>
      <c r="AU1291" s="205" t="s">
        <v>82</v>
      </c>
      <c r="AY1291" s="204" t="s">
        <v>203</v>
      </c>
      <c r="BK1291" s="206">
        <f>BK1292+BK1945</f>
        <v>0</v>
      </c>
    </row>
    <row r="1292" spans="1:65" s="12" customFormat="1" ht="20.85" customHeight="1">
      <c r="B1292" s="193"/>
      <c r="C1292" s="194"/>
      <c r="D1292" s="195" t="s">
        <v>74</v>
      </c>
      <c r="E1292" s="207" t="s">
        <v>1329</v>
      </c>
      <c r="F1292" s="207" t="s">
        <v>1330</v>
      </c>
      <c r="G1292" s="194"/>
      <c r="H1292" s="194"/>
      <c r="I1292" s="197"/>
      <c r="J1292" s="208">
        <f>BK1292</f>
        <v>0</v>
      </c>
      <c r="K1292" s="194"/>
      <c r="L1292" s="199"/>
      <c r="M1292" s="200"/>
      <c r="N1292" s="201"/>
      <c r="O1292" s="201"/>
      <c r="P1292" s="202">
        <f>SUM(P1293:P1944)</f>
        <v>0</v>
      </c>
      <c r="Q1292" s="201"/>
      <c r="R1292" s="202">
        <f>SUM(R1293:R1944)</f>
        <v>371.75351819999997</v>
      </c>
      <c r="S1292" s="201"/>
      <c r="T1292" s="203">
        <f>SUM(T1293:T1944)</f>
        <v>0</v>
      </c>
      <c r="AR1292" s="204" t="s">
        <v>82</v>
      </c>
      <c r="AT1292" s="205" t="s">
        <v>74</v>
      </c>
      <c r="AU1292" s="205" t="s">
        <v>84</v>
      </c>
      <c r="AY1292" s="204" t="s">
        <v>203</v>
      </c>
      <c r="BK1292" s="206">
        <f>SUM(BK1293:BK1944)</f>
        <v>0</v>
      </c>
    </row>
    <row r="1293" spans="1:65" s="2" customFormat="1" ht="21.75" customHeight="1">
      <c r="A1293" s="35"/>
      <c r="B1293" s="36"/>
      <c r="C1293" s="209" t="s">
        <v>1331</v>
      </c>
      <c r="D1293" s="209" t="s">
        <v>205</v>
      </c>
      <c r="E1293" s="210" t="s">
        <v>1332</v>
      </c>
      <c r="F1293" s="211" t="s">
        <v>1333</v>
      </c>
      <c r="G1293" s="212" t="s">
        <v>240</v>
      </c>
      <c r="H1293" s="213">
        <v>9.1999999999999993</v>
      </c>
      <c r="I1293" s="214"/>
      <c r="J1293" s="215">
        <f>ROUND(I1293*H1293,2)</f>
        <v>0</v>
      </c>
      <c r="K1293" s="211" t="s">
        <v>218</v>
      </c>
      <c r="L1293" s="40"/>
      <c r="M1293" s="216" t="s">
        <v>1</v>
      </c>
      <c r="N1293" s="217" t="s">
        <v>40</v>
      </c>
      <c r="O1293" s="72"/>
      <c r="P1293" s="218">
        <f>O1293*H1293</f>
        <v>0</v>
      </c>
      <c r="Q1293" s="218">
        <v>7.3499999999999998E-3</v>
      </c>
      <c r="R1293" s="218">
        <f>Q1293*H1293</f>
        <v>6.7619999999999986E-2</v>
      </c>
      <c r="S1293" s="218">
        <v>0</v>
      </c>
      <c r="T1293" s="219">
        <f>S1293*H1293</f>
        <v>0</v>
      </c>
      <c r="U1293" s="35"/>
      <c r="V1293" s="35"/>
      <c r="W1293" s="35"/>
      <c r="X1293" s="35"/>
      <c r="Y1293" s="35"/>
      <c r="Z1293" s="35"/>
      <c r="AA1293" s="35"/>
      <c r="AB1293" s="35"/>
      <c r="AC1293" s="35"/>
      <c r="AD1293" s="35"/>
      <c r="AE1293" s="35"/>
      <c r="AR1293" s="220" t="s">
        <v>209</v>
      </c>
      <c r="AT1293" s="220" t="s">
        <v>205</v>
      </c>
      <c r="AU1293" s="220" t="s">
        <v>104</v>
      </c>
      <c r="AY1293" s="18" t="s">
        <v>203</v>
      </c>
      <c r="BE1293" s="221">
        <f>IF(N1293="základní",J1293,0)</f>
        <v>0</v>
      </c>
      <c r="BF1293" s="221">
        <f>IF(N1293="snížená",J1293,0)</f>
        <v>0</v>
      </c>
      <c r="BG1293" s="221">
        <f>IF(N1293="zákl. přenesená",J1293,0)</f>
        <v>0</v>
      </c>
      <c r="BH1293" s="221">
        <f>IF(N1293="sníž. přenesená",J1293,0)</f>
        <v>0</v>
      </c>
      <c r="BI1293" s="221">
        <f>IF(N1293="nulová",J1293,0)</f>
        <v>0</v>
      </c>
      <c r="BJ1293" s="18" t="s">
        <v>82</v>
      </c>
      <c r="BK1293" s="221">
        <f>ROUND(I1293*H1293,2)</f>
        <v>0</v>
      </c>
      <c r="BL1293" s="18" t="s">
        <v>209</v>
      </c>
      <c r="BM1293" s="220" t="s">
        <v>1334</v>
      </c>
    </row>
    <row r="1294" spans="1:65" s="13" customFormat="1" ht="22.5">
      <c r="B1294" s="222"/>
      <c r="C1294" s="223"/>
      <c r="D1294" s="224" t="s">
        <v>211</v>
      </c>
      <c r="E1294" s="225" t="s">
        <v>1</v>
      </c>
      <c r="F1294" s="226" t="s">
        <v>357</v>
      </c>
      <c r="G1294" s="223"/>
      <c r="H1294" s="225" t="s">
        <v>1</v>
      </c>
      <c r="I1294" s="227"/>
      <c r="J1294" s="223"/>
      <c r="K1294" s="223"/>
      <c r="L1294" s="228"/>
      <c r="M1294" s="229"/>
      <c r="N1294" s="230"/>
      <c r="O1294" s="230"/>
      <c r="P1294" s="230"/>
      <c r="Q1294" s="230"/>
      <c r="R1294" s="230"/>
      <c r="S1294" s="230"/>
      <c r="T1294" s="231"/>
      <c r="AT1294" s="232" t="s">
        <v>211</v>
      </c>
      <c r="AU1294" s="232" t="s">
        <v>104</v>
      </c>
      <c r="AV1294" s="13" t="s">
        <v>82</v>
      </c>
      <c r="AW1294" s="13" t="s">
        <v>31</v>
      </c>
      <c r="AX1294" s="13" t="s">
        <v>75</v>
      </c>
      <c r="AY1294" s="232" t="s">
        <v>203</v>
      </c>
    </row>
    <row r="1295" spans="1:65" s="13" customFormat="1" ht="11.25">
      <c r="B1295" s="222"/>
      <c r="C1295" s="223"/>
      <c r="D1295" s="224" t="s">
        <v>211</v>
      </c>
      <c r="E1295" s="225" t="s">
        <v>1</v>
      </c>
      <c r="F1295" s="226" t="s">
        <v>213</v>
      </c>
      <c r="G1295" s="223"/>
      <c r="H1295" s="225" t="s">
        <v>1</v>
      </c>
      <c r="I1295" s="227"/>
      <c r="J1295" s="223"/>
      <c r="K1295" s="223"/>
      <c r="L1295" s="228"/>
      <c r="M1295" s="229"/>
      <c r="N1295" s="230"/>
      <c r="O1295" s="230"/>
      <c r="P1295" s="230"/>
      <c r="Q1295" s="230"/>
      <c r="R1295" s="230"/>
      <c r="S1295" s="230"/>
      <c r="T1295" s="231"/>
      <c r="AT1295" s="232" t="s">
        <v>211</v>
      </c>
      <c r="AU1295" s="232" t="s">
        <v>104</v>
      </c>
      <c r="AV1295" s="13" t="s">
        <v>82</v>
      </c>
      <c r="AW1295" s="13" t="s">
        <v>31</v>
      </c>
      <c r="AX1295" s="13" t="s">
        <v>75</v>
      </c>
      <c r="AY1295" s="232" t="s">
        <v>203</v>
      </c>
    </row>
    <row r="1296" spans="1:65" s="13" customFormat="1" ht="11.25">
      <c r="B1296" s="222"/>
      <c r="C1296" s="223"/>
      <c r="D1296" s="224" t="s">
        <v>211</v>
      </c>
      <c r="E1296" s="225" t="s">
        <v>1</v>
      </c>
      <c r="F1296" s="226" t="s">
        <v>1335</v>
      </c>
      <c r="G1296" s="223"/>
      <c r="H1296" s="225" t="s">
        <v>1</v>
      </c>
      <c r="I1296" s="227"/>
      <c r="J1296" s="223"/>
      <c r="K1296" s="223"/>
      <c r="L1296" s="228"/>
      <c r="M1296" s="229"/>
      <c r="N1296" s="230"/>
      <c r="O1296" s="230"/>
      <c r="P1296" s="230"/>
      <c r="Q1296" s="230"/>
      <c r="R1296" s="230"/>
      <c r="S1296" s="230"/>
      <c r="T1296" s="231"/>
      <c r="AT1296" s="232" t="s">
        <v>211</v>
      </c>
      <c r="AU1296" s="232" t="s">
        <v>104</v>
      </c>
      <c r="AV1296" s="13" t="s">
        <v>82</v>
      </c>
      <c r="AW1296" s="13" t="s">
        <v>31</v>
      </c>
      <c r="AX1296" s="13" t="s">
        <v>75</v>
      </c>
      <c r="AY1296" s="232" t="s">
        <v>203</v>
      </c>
    </row>
    <row r="1297" spans="1:65" s="14" customFormat="1" ht="11.25">
      <c r="B1297" s="233"/>
      <c r="C1297" s="234"/>
      <c r="D1297" s="224" t="s">
        <v>211</v>
      </c>
      <c r="E1297" s="235" t="s">
        <v>1</v>
      </c>
      <c r="F1297" s="236" t="s">
        <v>1336</v>
      </c>
      <c r="G1297" s="234"/>
      <c r="H1297" s="237">
        <v>9.1999999999999993</v>
      </c>
      <c r="I1297" s="238"/>
      <c r="J1297" s="234"/>
      <c r="K1297" s="234"/>
      <c r="L1297" s="239"/>
      <c r="M1297" s="240"/>
      <c r="N1297" s="241"/>
      <c r="O1297" s="241"/>
      <c r="P1297" s="241"/>
      <c r="Q1297" s="241"/>
      <c r="R1297" s="241"/>
      <c r="S1297" s="241"/>
      <c r="T1297" s="242"/>
      <c r="AT1297" s="243" t="s">
        <v>211</v>
      </c>
      <c r="AU1297" s="243" t="s">
        <v>104</v>
      </c>
      <c r="AV1297" s="14" t="s">
        <v>84</v>
      </c>
      <c r="AW1297" s="14" t="s">
        <v>31</v>
      </c>
      <c r="AX1297" s="14" t="s">
        <v>75</v>
      </c>
      <c r="AY1297" s="243" t="s">
        <v>203</v>
      </c>
    </row>
    <row r="1298" spans="1:65" s="13" customFormat="1" ht="11.25">
      <c r="B1298" s="222"/>
      <c r="C1298" s="223"/>
      <c r="D1298" s="224" t="s">
        <v>211</v>
      </c>
      <c r="E1298" s="225" t="s">
        <v>1</v>
      </c>
      <c r="F1298" s="226" t="s">
        <v>213</v>
      </c>
      <c r="G1298" s="223"/>
      <c r="H1298" s="225" t="s">
        <v>1</v>
      </c>
      <c r="I1298" s="227"/>
      <c r="J1298" s="223"/>
      <c r="K1298" s="223"/>
      <c r="L1298" s="228"/>
      <c r="M1298" s="229"/>
      <c r="N1298" s="230"/>
      <c r="O1298" s="230"/>
      <c r="P1298" s="230"/>
      <c r="Q1298" s="230"/>
      <c r="R1298" s="230"/>
      <c r="S1298" s="230"/>
      <c r="T1298" s="231"/>
      <c r="AT1298" s="232" t="s">
        <v>211</v>
      </c>
      <c r="AU1298" s="232" t="s">
        <v>104</v>
      </c>
      <c r="AV1298" s="13" t="s">
        <v>82</v>
      </c>
      <c r="AW1298" s="13" t="s">
        <v>31</v>
      </c>
      <c r="AX1298" s="13" t="s">
        <v>75</v>
      </c>
      <c r="AY1298" s="232" t="s">
        <v>203</v>
      </c>
    </row>
    <row r="1299" spans="1:65" s="2" customFormat="1" ht="21.75" customHeight="1">
      <c r="A1299" s="35"/>
      <c r="B1299" s="36"/>
      <c r="C1299" s="209" t="s">
        <v>1337</v>
      </c>
      <c r="D1299" s="209" t="s">
        <v>205</v>
      </c>
      <c r="E1299" s="210" t="s">
        <v>1338</v>
      </c>
      <c r="F1299" s="211" t="s">
        <v>1339</v>
      </c>
      <c r="G1299" s="212" t="s">
        <v>240</v>
      </c>
      <c r="H1299" s="213">
        <v>9.1999999999999993</v>
      </c>
      <c r="I1299" s="214"/>
      <c r="J1299" s="215">
        <f>ROUND(I1299*H1299,2)</f>
        <v>0</v>
      </c>
      <c r="K1299" s="211" t="s">
        <v>218</v>
      </c>
      <c r="L1299" s="40"/>
      <c r="M1299" s="216" t="s">
        <v>1</v>
      </c>
      <c r="N1299" s="217" t="s">
        <v>40</v>
      </c>
      <c r="O1299" s="72"/>
      <c r="P1299" s="218">
        <f>O1299*H1299</f>
        <v>0</v>
      </c>
      <c r="Q1299" s="218">
        <v>1.6279999999999999E-2</v>
      </c>
      <c r="R1299" s="218">
        <f>Q1299*H1299</f>
        <v>0.14977599999999999</v>
      </c>
      <c r="S1299" s="218">
        <v>0</v>
      </c>
      <c r="T1299" s="219">
        <f>S1299*H1299</f>
        <v>0</v>
      </c>
      <c r="U1299" s="35"/>
      <c r="V1299" s="35"/>
      <c r="W1299" s="35"/>
      <c r="X1299" s="35"/>
      <c r="Y1299" s="35"/>
      <c r="Z1299" s="35"/>
      <c r="AA1299" s="35"/>
      <c r="AB1299" s="35"/>
      <c r="AC1299" s="35"/>
      <c r="AD1299" s="35"/>
      <c r="AE1299" s="35"/>
      <c r="AR1299" s="220" t="s">
        <v>209</v>
      </c>
      <c r="AT1299" s="220" t="s">
        <v>205</v>
      </c>
      <c r="AU1299" s="220" t="s">
        <v>104</v>
      </c>
      <c r="AY1299" s="18" t="s">
        <v>203</v>
      </c>
      <c r="BE1299" s="221">
        <f>IF(N1299="základní",J1299,0)</f>
        <v>0</v>
      </c>
      <c r="BF1299" s="221">
        <f>IF(N1299="snížená",J1299,0)</f>
        <v>0</v>
      </c>
      <c r="BG1299" s="221">
        <f>IF(N1299="zákl. přenesená",J1299,0)</f>
        <v>0</v>
      </c>
      <c r="BH1299" s="221">
        <f>IF(N1299="sníž. přenesená",J1299,0)</f>
        <v>0</v>
      </c>
      <c r="BI1299" s="221">
        <f>IF(N1299="nulová",J1299,0)</f>
        <v>0</v>
      </c>
      <c r="BJ1299" s="18" t="s">
        <v>82</v>
      </c>
      <c r="BK1299" s="221">
        <f>ROUND(I1299*H1299,2)</f>
        <v>0</v>
      </c>
      <c r="BL1299" s="18" t="s">
        <v>209</v>
      </c>
      <c r="BM1299" s="220" t="s">
        <v>1340</v>
      </c>
    </row>
    <row r="1300" spans="1:65" s="13" customFormat="1" ht="22.5">
      <c r="B1300" s="222"/>
      <c r="C1300" s="223"/>
      <c r="D1300" s="224" t="s">
        <v>211</v>
      </c>
      <c r="E1300" s="225" t="s">
        <v>1</v>
      </c>
      <c r="F1300" s="226" t="s">
        <v>357</v>
      </c>
      <c r="G1300" s="223"/>
      <c r="H1300" s="225" t="s">
        <v>1</v>
      </c>
      <c r="I1300" s="227"/>
      <c r="J1300" s="223"/>
      <c r="K1300" s="223"/>
      <c r="L1300" s="228"/>
      <c r="M1300" s="229"/>
      <c r="N1300" s="230"/>
      <c r="O1300" s="230"/>
      <c r="P1300" s="230"/>
      <c r="Q1300" s="230"/>
      <c r="R1300" s="230"/>
      <c r="S1300" s="230"/>
      <c r="T1300" s="231"/>
      <c r="AT1300" s="232" t="s">
        <v>211</v>
      </c>
      <c r="AU1300" s="232" t="s">
        <v>104</v>
      </c>
      <c r="AV1300" s="13" t="s">
        <v>82</v>
      </c>
      <c r="AW1300" s="13" t="s">
        <v>31</v>
      </c>
      <c r="AX1300" s="13" t="s">
        <v>75</v>
      </c>
      <c r="AY1300" s="232" t="s">
        <v>203</v>
      </c>
    </row>
    <row r="1301" spans="1:65" s="13" customFormat="1" ht="11.25">
      <c r="B1301" s="222"/>
      <c r="C1301" s="223"/>
      <c r="D1301" s="224" t="s">
        <v>211</v>
      </c>
      <c r="E1301" s="225" t="s">
        <v>1</v>
      </c>
      <c r="F1301" s="226" t="s">
        <v>213</v>
      </c>
      <c r="G1301" s="223"/>
      <c r="H1301" s="225" t="s">
        <v>1</v>
      </c>
      <c r="I1301" s="227"/>
      <c r="J1301" s="223"/>
      <c r="K1301" s="223"/>
      <c r="L1301" s="228"/>
      <c r="M1301" s="229"/>
      <c r="N1301" s="230"/>
      <c r="O1301" s="230"/>
      <c r="P1301" s="230"/>
      <c r="Q1301" s="230"/>
      <c r="R1301" s="230"/>
      <c r="S1301" s="230"/>
      <c r="T1301" s="231"/>
      <c r="AT1301" s="232" t="s">
        <v>211</v>
      </c>
      <c r="AU1301" s="232" t="s">
        <v>104</v>
      </c>
      <c r="AV1301" s="13" t="s">
        <v>82</v>
      </c>
      <c r="AW1301" s="13" t="s">
        <v>31</v>
      </c>
      <c r="AX1301" s="13" t="s">
        <v>75</v>
      </c>
      <c r="AY1301" s="232" t="s">
        <v>203</v>
      </c>
    </row>
    <row r="1302" spans="1:65" s="14" customFormat="1" ht="11.25">
      <c r="B1302" s="233"/>
      <c r="C1302" s="234"/>
      <c r="D1302" s="224" t="s">
        <v>211</v>
      </c>
      <c r="E1302" s="235" t="s">
        <v>1</v>
      </c>
      <c r="F1302" s="236" t="s">
        <v>1336</v>
      </c>
      <c r="G1302" s="234"/>
      <c r="H1302" s="237">
        <v>9.1999999999999993</v>
      </c>
      <c r="I1302" s="238"/>
      <c r="J1302" s="234"/>
      <c r="K1302" s="234"/>
      <c r="L1302" s="239"/>
      <c r="M1302" s="240"/>
      <c r="N1302" s="241"/>
      <c r="O1302" s="241"/>
      <c r="P1302" s="241"/>
      <c r="Q1302" s="241"/>
      <c r="R1302" s="241"/>
      <c r="S1302" s="241"/>
      <c r="T1302" s="242"/>
      <c r="AT1302" s="243" t="s">
        <v>211</v>
      </c>
      <c r="AU1302" s="243" t="s">
        <v>104</v>
      </c>
      <c r="AV1302" s="14" t="s">
        <v>84</v>
      </c>
      <c r="AW1302" s="14" t="s">
        <v>31</v>
      </c>
      <c r="AX1302" s="14" t="s">
        <v>75</v>
      </c>
      <c r="AY1302" s="243" t="s">
        <v>203</v>
      </c>
    </row>
    <row r="1303" spans="1:65" s="13" customFormat="1" ht="11.25">
      <c r="B1303" s="222"/>
      <c r="C1303" s="223"/>
      <c r="D1303" s="224" t="s">
        <v>211</v>
      </c>
      <c r="E1303" s="225" t="s">
        <v>1</v>
      </c>
      <c r="F1303" s="226" t="s">
        <v>213</v>
      </c>
      <c r="G1303" s="223"/>
      <c r="H1303" s="225" t="s">
        <v>1</v>
      </c>
      <c r="I1303" s="227"/>
      <c r="J1303" s="223"/>
      <c r="K1303" s="223"/>
      <c r="L1303" s="228"/>
      <c r="M1303" s="229"/>
      <c r="N1303" s="230"/>
      <c r="O1303" s="230"/>
      <c r="P1303" s="230"/>
      <c r="Q1303" s="230"/>
      <c r="R1303" s="230"/>
      <c r="S1303" s="230"/>
      <c r="T1303" s="231"/>
      <c r="AT1303" s="232" t="s">
        <v>211</v>
      </c>
      <c r="AU1303" s="232" t="s">
        <v>104</v>
      </c>
      <c r="AV1303" s="13" t="s">
        <v>82</v>
      </c>
      <c r="AW1303" s="13" t="s">
        <v>31</v>
      </c>
      <c r="AX1303" s="13" t="s">
        <v>75</v>
      </c>
      <c r="AY1303" s="232" t="s">
        <v>203</v>
      </c>
    </row>
    <row r="1304" spans="1:65" s="2" customFormat="1" ht="21.75" customHeight="1">
      <c r="A1304" s="35"/>
      <c r="B1304" s="36"/>
      <c r="C1304" s="209" t="s">
        <v>1341</v>
      </c>
      <c r="D1304" s="209" t="s">
        <v>205</v>
      </c>
      <c r="E1304" s="210" t="s">
        <v>1342</v>
      </c>
      <c r="F1304" s="211" t="s">
        <v>1343</v>
      </c>
      <c r="G1304" s="212" t="s">
        <v>240</v>
      </c>
      <c r="H1304" s="213">
        <v>15064.602999999999</v>
      </c>
      <c r="I1304" s="214"/>
      <c r="J1304" s="215">
        <f>ROUND(I1304*H1304,2)</f>
        <v>0</v>
      </c>
      <c r="K1304" s="211" t="s">
        <v>218</v>
      </c>
      <c r="L1304" s="40"/>
      <c r="M1304" s="216" t="s">
        <v>1</v>
      </c>
      <c r="N1304" s="217" t="s">
        <v>40</v>
      </c>
      <c r="O1304" s="72"/>
      <c r="P1304" s="218">
        <f>O1304*H1304</f>
        <v>0</v>
      </c>
      <c r="Q1304" s="218">
        <v>7.3499999999999998E-3</v>
      </c>
      <c r="R1304" s="218">
        <f>Q1304*H1304</f>
        <v>110.72483204999999</v>
      </c>
      <c r="S1304" s="218">
        <v>0</v>
      </c>
      <c r="T1304" s="219">
        <f>S1304*H1304</f>
        <v>0</v>
      </c>
      <c r="U1304" s="35"/>
      <c r="V1304" s="35"/>
      <c r="W1304" s="35"/>
      <c r="X1304" s="35"/>
      <c r="Y1304" s="35"/>
      <c r="Z1304" s="35"/>
      <c r="AA1304" s="35"/>
      <c r="AB1304" s="35"/>
      <c r="AC1304" s="35"/>
      <c r="AD1304" s="35"/>
      <c r="AE1304" s="35"/>
      <c r="AR1304" s="220" t="s">
        <v>209</v>
      </c>
      <c r="AT1304" s="220" t="s">
        <v>205</v>
      </c>
      <c r="AU1304" s="220" t="s">
        <v>104</v>
      </c>
      <c r="AY1304" s="18" t="s">
        <v>203</v>
      </c>
      <c r="BE1304" s="221">
        <f>IF(N1304="základní",J1304,0)</f>
        <v>0</v>
      </c>
      <c r="BF1304" s="221">
        <f>IF(N1304="snížená",J1304,0)</f>
        <v>0</v>
      </c>
      <c r="BG1304" s="221">
        <f>IF(N1304="zákl. přenesená",J1304,0)</f>
        <v>0</v>
      </c>
      <c r="BH1304" s="221">
        <f>IF(N1304="sníž. přenesená",J1304,0)</f>
        <v>0</v>
      </c>
      <c r="BI1304" s="221">
        <f>IF(N1304="nulová",J1304,0)</f>
        <v>0</v>
      </c>
      <c r="BJ1304" s="18" t="s">
        <v>82</v>
      </c>
      <c r="BK1304" s="221">
        <f>ROUND(I1304*H1304,2)</f>
        <v>0</v>
      </c>
      <c r="BL1304" s="18" t="s">
        <v>209</v>
      </c>
      <c r="BM1304" s="220" t="s">
        <v>1344</v>
      </c>
    </row>
    <row r="1305" spans="1:65" s="13" customFormat="1" ht="22.5">
      <c r="B1305" s="222"/>
      <c r="C1305" s="223"/>
      <c r="D1305" s="224" t="s">
        <v>211</v>
      </c>
      <c r="E1305" s="225" t="s">
        <v>1</v>
      </c>
      <c r="F1305" s="226" t="s">
        <v>357</v>
      </c>
      <c r="G1305" s="223"/>
      <c r="H1305" s="225" t="s">
        <v>1</v>
      </c>
      <c r="I1305" s="227"/>
      <c r="J1305" s="223"/>
      <c r="K1305" s="223"/>
      <c r="L1305" s="228"/>
      <c r="M1305" s="229"/>
      <c r="N1305" s="230"/>
      <c r="O1305" s="230"/>
      <c r="P1305" s="230"/>
      <c r="Q1305" s="230"/>
      <c r="R1305" s="230"/>
      <c r="S1305" s="230"/>
      <c r="T1305" s="231"/>
      <c r="AT1305" s="232" t="s">
        <v>211</v>
      </c>
      <c r="AU1305" s="232" t="s">
        <v>104</v>
      </c>
      <c r="AV1305" s="13" t="s">
        <v>82</v>
      </c>
      <c r="AW1305" s="13" t="s">
        <v>31</v>
      </c>
      <c r="AX1305" s="13" t="s">
        <v>75</v>
      </c>
      <c r="AY1305" s="232" t="s">
        <v>203</v>
      </c>
    </row>
    <row r="1306" spans="1:65" s="13" customFormat="1" ht="11.25">
      <c r="B1306" s="222"/>
      <c r="C1306" s="223"/>
      <c r="D1306" s="224" t="s">
        <v>211</v>
      </c>
      <c r="E1306" s="225" t="s">
        <v>1</v>
      </c>
      <c r="F1306" s="226" t="s">
        <v>213</v>
      </c>
      <c r="G1306" s="223"/>
      <c r="H1306" s="225" t="s">
        <v>1</v>
      </c>
      <c r="I1306" s="227"/>
      <c r="J1306" s="223"/>
      <c r="K1306" s="223"/>
      <c r="L1306" s="228"/>
      <c r="M1306" s="229"/>
      <c r="N1306" s="230"/>
      <c r="O1306" s="230"/>
      <c r="P1306" s="230"/>
      <c r="Q1306" s="230"/>
      <c r="R1306" s="230"/>
      <c r="S1306" s="230"/>
      <c r="T1306" s="231"/>
      <c r="AT1306" s="232" t="s">
        <v>211</v>
      </c>
      <c r="AU1306" s="232" t="s">
        <v>104</v>
      </c>
      <c r="AV1306" s="13" t="s">
        <v>82</v>
      </c>
      <c r="AW1306" s="13" t="s">
        <v>31</v>
      </c>
      <c r="AX1306" s="13" t="s">
        <v>75</v>
      </c>
      <c r="AY1306" s="232" t="s">
        <v>203</v>
      </c>
    </row>
    <row r="1307" spans="1:65" s="13" customFormat="1" ht="11.25">
      <c r="B1307" s="222"/>
      <c r="C1307" s="223"/>
      <c r="D1307" s="224" t="s">
        <v>211</v>
      </c>
      <c r="E1307" s="225" t="s">
        <v>1</v>
      </c>
      <c r="F1307" s="226" t="s">
        <v>600</v>
      </c>
      <c r="G1307" s="223"/>
      <c r="H1307" s="225" t="s">
        <v>1</v>
      </c>
      <c r="I1307" s="227"/>
      <c r="J1307" s="223"/>
      <c r="K1307" s="223"/>
      <c r="L1307" s="228"/>
      <c r="M1307" s="229"/>
      <c r="N1307" s="230"/>
      <c r="O1307" s="230"/>
      <c r="P1307" s="230"/>
      <c r="Q1307" s="230"/>
      <c r="R1307" s="230"/>
      <c r="S1307" s="230"/>
      <c r="T1307" s="231"/>
      <c r="AT1307" s="232" t="s">
        <v>211</v>
      </c>
      <c r="AU1307" s="232" t="s">
        <v>104</v>
      </c>
      <c r="AV1307" s="13" t="s">
        <v>82</v>
      </c>
      <c r="AW1307" s="13" t="s">
        <v>31</v>
      </c>
      <c r="AX1307" s="13" t="s">
        <v>75</v>
      </c>
      <c r="AY1307" s="232" t="s">
        <v>203</v>
      </c>
    </row>
    <row r="1308" spans="1:65" s="14" customFormat="1" ht="11.25">
      <c r="B1308" s="233"/>
      <c r="C1308" s="234"/>
      <c r="D1308" s="224" t="s">
        <v>211</v>
      </c>
      <c r="E1308" s="235" t="s">
        <v>1</v>
      </c>
      <c r="F1308" s="236" t="s">
        <v>1345</v>
      </c>
      <c r="G1308" s="234"/>
      <c r="H1308" s="237">
        <v>64.527000000000001</v>
      </c>
      <c r="I1308" s="238"/>
      <c r="J1308" s="234"/>
      <c r="K1308" s="234"/>
      <c r="L1308" s="239"/>
      <c r="M1308" s="240"/>
      <c r="N1308" s="241"/>
      <c r="O1308" s="241"/>
      <c r="P1308" s="241"/>
      <c r="Q1308" s="241"/>
      <c r="R1308" s="241"/>
      <c r="S1308" s="241"/>
      <c r="T1308" s="242"/>
      <c r="AT1308" s="243" t="s">
        <v>211</v>
      </c>
      <c r="AU1308" s="243" t="s">
        <v>104</v>
      </c>
      <c r="AV1308" s="14" t="s">
        <v>84</v>
      </c>
      <c r="AW1308" s="14" t="s">
        <v>31</v>
      </c>
      <c r="AX1308" s="14" t="s">
        <v>75</v>
      </c>
      <c r="AY1308" s="243" t="s">
        <v>203</v>
      </c>
    </row>
    <row r="1309" spans="1:65" s="14" customFormat="1" ht="22.5">
      <c r="B1309" s="233"/>
      <c r="C1309" s="234"/>
      <c r="D1309" s="224" t="s">
        <v>211</v>
      </c>
      <c r="E1309" s="235" t="s">
        <v>1</v>
      </c>
      <c r="F1309" s="236" t="s">
        <v>1346</v>
      </c>
      <c r="G1309" s="234"/>
      <c r="H1309" s="237">
        <v>62.59</v>
      </c>
      <c r="I1309" s="238"/>
      <c r="J1309" s="234"/>
      <c r="K1309" s="234"/>
      <c r="L1309" s="239"/>
      <c r="M1309" s="240"/>
      <c r="N1309" s="241"/>
      <c r="O1309" s="241"/>
      <c r="P1309" s="241"/>
      <c r="Q1309" s="241"/>
      <c r="R1309" s="241"/>
      <c r="S1309" s="241"/>
      <c r="T1309" s="242"/>
      <c r="AT1309" s="243" t="s">
        <v>211</v>
      </c>
      <c r="AU1309" s="243" t="s">
        <v>104</v>
      </c>
      <c r="AV1309" s="14" t="s">
        <v>84</v>
      </c>
      <c r="AW1309" s="14" t="s">
        <v>31</v>
      </c>
      <c r="AX1309" s="14" t="s">
        <v>75</v>
      </c>
      <c r="AY1309" s="243" t="s">
        <v>203</v>
      </c>
    </row>
    <row r="1310" spans="1:65" s="14" customFormat="1" ht="11.25">
      <c r="B1310" s="233"/>
      <c r="C1310" s="234"/>
      <c r="D1310" s="224" t="s">
        <v>211</v>
      </c>
      <c r="E1310" s="235" t="s">
        <v>1</v>
      </c>
      <c r="F1310" s="236" t="s">
        <v>1347</v>
      </c>
      <c r="G1310" s="234"/>
      <c r="H1310" s="237">
        <v>34.484000000000002</v>
      </c>
      <c r="I1310" s="238"/>
      <c r="J1310" s="234"/>
      <c r="K1310" s="234"/>
      <c r="L1310" s="239"/>
      <c r="M1310" s="240"/>
      <c r="N1310" s="241"/>
      <c r="O1310" s="241"/>
      <c r="P1310" s="241"/>
      <c r="Q1310" s="241"/>
      <c r="R1310" s="241"/>
      <c r="S1310" s="241"/>
      <c r="T1310" s="242"/>
      <c r="AT1310" s="243" t="s">
        <v>211</v>
      </c>
      <c r="AU1310" s="243" t="s">
        <v>104</v>
      </c>
      <c r="AV1310" s="14" t="s">
        <v>84</v>
      </c>
      <c r="AW1310" s="14" t="s">
        <v>31</v>
      </c>
      <c r="AX1310" s="14" t="s">
        <v>75</v>
      </c>
      <c r="AY1310" s="243" t="s">
        <v>203</v>
      </c>
    </row>
    <row r="1311" spans="1:65" s="14" customFormat="1" ht="11.25">
      <c r="B1311" s="233"/>
      <c r="C1311" s="234"/>
      <c r="D1311" s="224" t="s">
        <v>211</v>
      </c>
      <c r="E1311" s="235" t="s">
        <v>1</v>
      </c>
      <c r="F1311" s="236" t="s">
        <v>1348</v>
      </c>
      <c r="G1311" s="234"/>
      <c r="H1311" s="237">
        <v>39.07</v>
      </c>
      <c r="I1311" s="238"/>
      <c r="J1311" s="234"/>
      <c r="K1311" s="234"/>
      <c r="L1311" s="239"/>
      <c r="M1311" s="240"/>
      <c r="N1311" s="241"/>
      <c r="O1311" s="241"/>
      <c r="P1311" s="241"/>
      <c r="Q1311" s="241"/>
      <c r="R1311" s="241"/>
      <c r="S1311" s="241"/>
      <c r="T1311" s="242"/>
      <c r="AT1311" s="243" t="s">
        <v>211</v>
      </c>
      <c r="AU1311" s="243" t="s">
        <v>104</v>
      </c>
      <c r="AV1311" s="14" t="s">
        <v>84</v>
      </c>
      <c r="AW1311" s="14" t="s">
        <v>31</v>
      </c>
      <c r="AX1311" s="14" t="s">
        <v>75</v>
      </c>
      <c r="AY1311" s="243" t="s">
        <v>203</v>
      </c>
    </row>
    <row r="1312" spans="1:65" s="14" customFormat="1" ht="11.25">
      <c r="B1312" s="233"/>
      <c r="C1312" s="234"/>
      <c r="D1312" s="224" t="s">
        <v>211</v>
      </c>
      <c r="E1312" s="235" t="s">
        <v>1</v>
      </c>
      <c r="F1312" s="236" t="s">
        <v>1349</v>
      </c>
      <c r="G1312" s="234"/>
      <c r="H1312" s="237">
        <v>37.707000000000001</v>
      </c>
      <c r="I1312" s="238"/>
      <c r="J1312" s="234"/>
      <c r="K1312" s="234"/>
      <c r="L1312" s="239"/>
      <c r="M1312" s="240"/>
      <c r="N1312" s="241"/>
      <c r="O1312" s="241"/>
      <c r="P1312" s="241"/>
      <c r="Q1312" s="241"/>
      <c r="R1312" s="241"/>
      <c r="S1312" s="241"/>
      <c r="T1312" s="242"/>
      <c r="AT1312" s="243" t="s">
        <v>211</v>
      </c>
      <c r="AU1312" s="243" t="s">
        <v>104</v>
      </c>
      <c r="AV1312" s="14" t="s">
        <v>84</v>
      </c>
      <c r="AW1312" s="14" t="s">
        <v>31</v>
      </c>
      <c r="AX1312" s="14" t="s">
        <v>75</v>
      </c>
      <c r="AY1312" s="243" t="s">
        <v>203</v>
      </c>
    </row>
    <row r="1313" spans="2:51" s="14" customFormat="1" ht="11.25">
      <c r="B1313" s="233"/>
      <c r="C1313" s="234"/>
      <c r="D1313" s="224" t="s">
        <v>211</v>
      </c>
      <c r="E1313" s="235" t="s">
        <v>1</v>
      </c>
      <c r="F1313" s="236" t="s">
        <v>1350</v>
      </c>
      <c r="G1313" s="234"/>
      <c r="H1313" s="237">
        <v>42.432000000000002</v>
      </c>
      <c r="I1313" s="238"/>
      <c r="J1313" s="234"/>
      <c r="K1313" s="234"/>
      <c r="L1313" s="239"/>
      <c r="M1313" s="240"/>
      <c r="N1313" s="241"/>
      <c r="O1313" s="241"/>
      <c r="P1313" s="241"/>
      <c r="Q1313" s="241"/>
      <c r="R1313" s="241"/>
      <c r="S1313" s="241"/>
      <c r="T1313" s="242"/>
      <c r="AT1313" s="243" t="s">
        <v>211</v>
      </c>
      <c r="AU1313" s="243" t="s">
        <v>104</v>
      </c>
      <c r="AV1313" s="14" t="s">
        <v>84</v>
      </c>
      <c r="AW1313" s="14" t="s">
        <v>31</v>
      </c>
      <c r="AX1313" s="14" t="s">
        <v>75</v>
      </c>
      <c r="AY1313" s="243" t="s">
        <v>203</v>
      </c>
    </row>
    <row r="1314" spans="2:51" s="14" customFormat="1" ht="33.75">
      <c r="B1314" s="233"/>
      <c r="C1314" s="234"/>
      <c r="D1314" s="224" t="s">
        <v>211</v>
      </c>
      <c r="E1314" s="235" t="s">
        <v>1</v>
      </c>
      <c r="F1314" s="236" t="s">
        <v>1351</v>
      </c>
      <c r="G1314" s="234"/>
      <c r="H1314" s="237">
        <v>203.523</v>
      </c>
      <c r="I1314" s="238"/>
      <c r="J1314" s="234"/>
      <c r="K1314" s="234"/>
      <c r="L1314" s="239"/>
      <c r="M1314" s="240"/>
      <c r="N1314" s="241"/>
      <c r="O1314" s="241"/>
      <c r="P1314" s="241"/>
      <c r="Q1314" s="241"/>
      <c r="R1314" s="241"/>
      <c r="S1314" s="241"/>
      <c r="T1314" s="242"/>
      <c r="AT1314" s="243" t="s">
        <v>211</v>
      </c>
      <c r="AU1314" s="243" t="s">
        <v>104</v>
      </c>
      <c r="AV1314" s="14" t="s">
        <v>84</v>
      </c>
      <c r="AW1314" s="14" t="s">
        <v>31</v>
      </c>
      <c r="AX1314" s="14" t="s">
        <v>75</v>
      </c>
      <c r="AY1314" s="243" t="s">
        <v>203</v>
      </c>
    </row>
    <row r="1315" spans="2:51" s="14" customFormat="1" ht="11.25">
      <c r="B1315" s="233"/>
      <c r="C1315" s="234"/>
      <c r="D1315" s="224" t="s">
        <v>211</v>
      </c>
      <c r="E1315" s="235" t="s">
        <v>1</v>
      </c>
      <c r="F1315" s="236" t="s">
        <v>1352</v>
      </c>
      <c r="G1315" s="234"/>
      <c r="H1315" s="237">
        <v>38.904000000000003</v>
      </c>
      <c r="I1315" s="238"/>
      <c r="J1315" s="234"/>
      <c r="K1315" s="234"/>
      <c r="L1315" s="239"/>
      <c r="M1315" s="240"/>
      <c r="N1315" s="241"/>
      <c r="O1315" s="241"/>
      <c r="P1315" s="241"/>
      <c r="Q1315" s="241"/>
      <c r="R1315" s="241"/>
      <c r="S1315" s="241"/>
      <c r="T1315" s="242"/>
      <c r="AT1315" s="243" t="s">
        <v>211</v>
      </c>
      <c r="AU1315" s="243" t="s">
        <v>104</v>
      </c>
      <c r="AV1315" s="14" t="s">
        <v>84</v>
      </c>
      <c r="AW1315" s="14" t="s">
        <v>31</v>
      </c>
      <c r="AX1315" s="14" t="s">
        <v>75</v>
      </c>
      <c r="AY1315" s="243" t="s">
        <v>203</v>
      </c>
    </row>
    <row r="1316" spans="2:51" s="14" customFormat="1" ht="11.25">
      <c r="B1316" s="233"/>
      <c r="C1316" s="234"/>
      <c r="D1316" s="224" t="s">
        <v>211</v>
      </c>
      <c r="E1316" s="235" t="s">
        <v>1</v>
      </c>
      <c r="F1316" s="236" t="s">
        <v>1353</v>
      </c>
      <c r="G1316" s="234"/>
      <c r="H1316" s="237">
        <v>42.515000000000001</v>
      </c>
      <c r="I1316" s="238"/>
      <c r="J1316" s="234"/>
      <c r="K1316" s="234"/>
      <c r="L1316" s="239"/>
      <c r="M1316" s="240"/>
      <c r="N1316" s="241"/>
      <c r="O1316" s="241"/>
      <c r="P1316" s="241"/>
      <c r="Q1316" s="241"/>
      <c r="R1316" s="241"/>
      <c r="S1316" s="241"/>
      <c r="T1316" s="242"/>
      <c r="AT1316" s="243" t="s">
        <v>211</v>
      </c>
      <c r="AU1316" s="243" t="s">
        <v>104</v>
      </c>
      <c r="AV1316" s="14" t="s">
        <v>84</v>
      </c>
      <c r="AW1316" s="14" t="s">
        <v>31</v>
      </c>
      <c r="AX1316" s="14" t="s">
        <v>75</v>
      </c>
      <c r="AY1316" s="243" t="s">
        <v>203</v>
      </c>
    </row>
    <row r="1317" spans="2:51" s="14" customFormat="1" ht="11.25">
      <c r="B1317" s="233"/>
      <c r="C1317" s="234"/>
      <c r="D1317" s="224" t="s">
        <v>211</v>
      </c>
      <c r="E1317" s="235" t="s">
        <v>1</v>
      </c>
      <c r="F1317" s="236" t="s">
        <v>1354</v>
      </c>
      <c r="G1317" s="234"/>
      <c r="H1317" s="237">
        <v>42.719000000000001</v>
      </c>
      <c r="I1317" s="238"/>
      <c r="J1317" s="234"/>
      <c r="K1317" s="234"/>
      <c r="L1317" s="239"/>
      <c r="M1317" s="240"/>
      <c r="N1317" s="241"/>
      <c r="O1317" s="241"/>
      <c r="P1317" s="241"/>
      <c r="Q1317" s="241"/>
      <c r="R1317" s="241"/>
      <c r="S1317" s="241"/>
      <c r="T1317" s="242"/>
      <c r="AT1317" s="243" t="s">
        <v>211</v>
      </c>
      <c r="AU1317" s="243" t="s">
        <v>104</v>
      </c>
      <c r="AV1317" s="14" t="s">
        <v>84</v>
      </c>
      <c r="AW1317" s="14" t="s">
        <v>31</v>
      </c>
      <c r="AX1317" s="14" t="s">
        <v>75</v>
      </c>
      <c r="AY1317" s="243" t="s">
        <v>203</v>
      </c>
    </row>
    <row r="1318" spans="2:51" s="14" customFormat="1" ht="22.5">
      <c r="B1318" s="233"/>
      <c r="C1318" s="234"/>
      <c r="D1318" s="224" t="s">
        <v>211</v>
      </c>
      <c r="E1318" s="235" t="s">
        <v>1</v>
      </c>
      <c r="F1318" s="236" t="s">
        <v>1355</v>
      </c>
      <c r="G1318" s="234"/>
      <c r="H1318" s="237">
        <v>60.203000000000003</v>
      </c>
      <c r="I1318" s="238"/>
      <c r="J1318" s="234"/>
      <c r="K1318" s="234"/>
      <c r="L1318" s="239"/>
      <c r="M1318" s="240"/>
      <c r="N1318" s="241"/>
      <c r="O1318" s="241"/>
      <c r="P1318" s="241"/>
      <c r="Q1318" s="241"/>
      <c r="R1318" s="241"/>
      <c r="S1318" s="241"/>
      <c r="T1318" s="242"/>
      <c r="AT1318" s="243" t="s">
        <v>211</v>
      </c>
      <c r="AU1318" s="243" t="s">
        <v>104</v>
      </c>
      <c r="AV1318" s="14" t="s">
        <v>84</v>
      </c>
      <c r="AW1318" s="14" t="s">
        <v>31</v>
      </c>
      <c r="AX1318" s="14" t="s">
        <v>75</v>
      </c>
      <c r="AY1318" s="243" t="s">
        <v>203</v>
      </c>
    </row>
    <row r="1319" spans="2:51" s="14" customFormat="1" ht="11.25">
      <c r="B1319" s="233"/>
      <c r="C1319" s="234"/>
      <c r="D1319" s="224" t="s">
        <v>211</v>
      </c>
      <c r="E1319" s="235" t="s">
        <v>1</v>
      </c>
      <c r="F1319" s="236" t="s">
        <v>1356</v>
      </c>
      <c r="G1319" s="234"/>
      <c r="H1319" s="237">
        <v>0.51500000000000001</v>
      </c>
      <c r="I1319" s="238"/>
      <c r="J1319" s="234"/>
      <c r="K1319" s="234"/>
      <c r="L1319" s="239"/>
      <c r="M1319" s="240"/>
      <c r="N1319" s="241"/>
      <c r="O1319" s="241"/>
      <c r="P1319" s="241"/>
      <c r="Q1319" s="241"/>
      <c r="R1319" s="241"/>
      <c r="S1319" s="241"/>
      <c r="T1319" s="242"/>
      <c r="AT1319" s="243" t="s">
        <v>211</v>
      </c>
      <c r="AU1319" s="243" t="s">
        <v>104</v>
      </c>
      <c r="AV1319" s="14" t="s">
        <v>84</v>
      </c>
      <c r="AW1319" s="14" t="s">
        <v>31</v>
      </c>
      <c r="AX1319" s="14" t="s">
        <v>75</v>
      </c>
      <c r="AY1319" s="243" t="s">
        <v>203</v>
      </c>
    </row>
    <row r="1320" spans="2:51" s="14" customFormat="1" ht="11.25">
      <c r="B1320" s="233"/>
      <c r="C1320" s="234"/>
      <c r="D1320" s="224" t="s">
        <v>211</v>
      </c>
      <c r="E1320" s="235" t="s">
        <v>1</v>
      </c>
      <c r="F1320" s="236" t="s">
        <v>1357</v>
      </c>
      <c r="G1320" s="234"/>
      <c r="H1320" s="237">
        <v>41.811999999999998</v>
      </c>
      <c r="I1320" s="238"/>
      <c r="J1320" s="234"/>
      <c r="K1320" s="234"/>
      <c r="L1320" s="239"/>
      <c r="M1320" s="240"/>
      <c r="N1320" s="241"/>
      <c r="O1320" s="241"/>
      <c r="P1320" s="241"/>
      <c r="Q1320" s="241"/>
      <c r="R1320" s="241"/>
      <c r="S1320" s="241"/>
      <c r="T1320" s="242"/>
      <c r="AT1320" s="243" t="s">
        <v>211</v>
      </c>
      <c r="AU1320" s="243" t="s">
        <v>104</v>
      </c>
      <c r="AV1320" s="14" t="s">
        <v>84</v>
      </c>
      <c r="AW1320" s="14" t="s">
        <v>31</v>
      </c>
      <c r="AX1320" s="14" t="s">
        <v>75</v>
      </c>
      <c r="AY1320" s="243" t="s">
        <v>203</v>
      </c>
    </row>
    <row r="1321" spans="2:51" s="14" customFormat="1" ht="22.5">
      <c r="B1321" s="233"/>
      <c r="C1321" s="234"/>
      <c r="D1321" s="224" t="s">
        <v>211</v>
      </c>
      <c r="E1321" s="235" t="s">
        <v>1</v>
      </c>
      <c r="F1321" s="236" t="s">
        <v>1358</v>
      </c>
      <c r="G1321" s="234"/>
      <c r="H1321" s="237">
        <v>57.404000000000003</v>
      </c>
      <c r="I1321" s="238"/>
      <c r="J1321" s="234"/>
      <c r="K1321" s="234"/>
      <c r="L1321" s="239"/>
      <c r="M1321" s="240"/>
      <c r="N1321" s="241"/>
      <c r="O1321" s="241"/>
      <c r="P1321" s="241"/>
      <c r="Q1321" s="241"/>
      <c r="R1321" s="241"/>
      <c r="S1321" s="241"/>
      <c r="T1321" s="242"/>
      <c r="AT1321" s="243" t="s">
        <v>211</v>
      </c>
      <c r="AU1321" s="243" t="s">
        <v>104</v>
      </c>
      <c r="AV1321" s="14" t="s">
        <v>84</v>
      </c>
      <c r="AW1321" s="14" t="s">
        <v>31</v>
      </c>
      <c r="AX1321" s="14" t="s">
        <v>75</v>
      </c>
      <c r="AY1321" s="243" t="s">
        <v>203</v>
      </c>
    </row>
    <row r="1322" spans="2:51" s="14" customFormat="1" ht="11.25">
      <c r="B1322" s="233"/>
      <c r="C1322" s="234"/>
      <c r="D1322" s="224" t="s">
        <v>211</v>
      </c>
      <c r="E1322" s="235" t="s">
        <v>1</v>
      </c>
      <c r="F1322" s="236" t="s">
        <v>1359</v>
      </c>
      <c r="G1322" s="234"/>
      <c r="H1322" s="237">
        <v>47.71</v>
      </c>
      <c r="I1322" s="238"/>
      <c r="J1322" s="234"/>
      <c r="K1322" s="234"/>
      <c r="L1322" s="239"/>
      <c r="M1322" s="240"/>
      <c r="N1322" s="241"/>
      <c r="O1322" s="241"/>
      <c r="P1322" s="241"/>
      <c r="Q1322" s="241"/>
      <c r="R1322" s="241"/>
      <c r="S1322" s="241"/>
      <c r="T1322" s="242"/>
      <c r="AT1322" s="243" t="s">
        <v>211</v>
      </c>
      <c r="AU1322" s="243" t="s">
        <v>104</v>
      </c>
      <c r="AV1322" s="14" t="s">
        <v>84</v>
      </c>
      <c r="AW1322" s="14" t="s">
        <v>31</v>
      </c>
      <c r="AX1322" s="14" t="s">
        <v>75</v>
      </c>
      <c r="AY1322" s="243" t="s">
        <v>203</v>
      </c>
    </row>
    <row r="1323" spans="2:51" s="14" customFormat="1" ht="11.25">
      <c r="B1323" s="233"/>
      <c r="C1323" s="234"/>
      <c r="D1323" s="224" t="s">
        <v>211</v>
      </c>
      <c r="E1323" s="235" t="s">
        <v>1</v>
      </c>
      <c r="F1323" s="236" t="s">
        <v>1360</v>
      </c>
      <c r="G1323" s="234"/>
      <c r="H1323" s="237">
        <v>41.658999999999999</v>
      </c>
      <c r="I1323" s="238"/>
      <c r="J1323" s="234"/>
      <c r="K1323" s="234"/>
      <c r="L1323" s="239"/>
      <c r="M1323" s="240"/>
      <c r="N1323" s="241"/>
      <c r="O1323" s="241"/>
      <c r="P1323" s="241"/>
      <c r="Q1323" s="241"/>
      <c r="R1323" s="241"/>
      <c r="S1323" s="241"/>
      <c r="T1323" s="242"/>
      <c r="AT1323" s="243" t="s">
        <v>211</v>
      </c>
      <c r="AU1323" s="243" t="s">
        <v>104</v>
      </c>
      <c r="AV1323" s="14" t="s">
        <v>84</v>
      </c>
      <c r="AW1323" s="14" t="s">
        <v>31</v>
      </c>
      <c r="AX1323" s="14" t="s">
        <v>75</v>
      </c>
      <c r="AY1323" s="243" t="s">
        <v>203</v>
      </c>
    </row>
    <row r="1324" spans="2:51" s="14" customFormat="1" ht="11.25">
      <c r="B1324" s="233"/>
      <c r="C1324" s="234"/>
      <c r="D1324" s="224" t="s">
        <v>211</v>
      </c>
      <c r="E1324" s="235" t="s">
        <v>1</v>
      </c>
      <c r="F1324" s="236" t="s">
        <v>1361</v>
      </c>
      <c r="G1324" s="234"/>
      <c r="H1324" s="237">
        <v>32.804000000000002</v>
      </c>
      <c r="I1324" s="238"/>
      <c r="J1324" s="234"/>
      <c r="K1324" s="234"/>
      <c r="L1324" s="239"/>
      <c r="M1324" s="240"/>
      <c r="N1324" s="241"/>
      <c r="O1324" s="241"/>
      <c r="P1324" s="241"/>
      <c r="Q1324" s="241"/>
      <c r="R1324" s="241"/>
      <c r="S1324" s="241"/>
      <c r="T1324" s="242"/>
      <c r="AT1324" s="243" t="s">
        <v>211</v>
      </c>
      <c r="AU1324" s="243" t="s">
        <v>104</v>
      </c>
      <c r="AV1324" s="14" t="s">
        <v>84</v>
      </c>
      <c r="AW1324" s="14" t="s">
        <v>31</v>
      </c>
      <c r="AX1324" s="14" t="s">
        <v>75</v>
      </c>
      <c r="AY1324" s="243" t="s">
        <v>203</v>
      </c>
    </row>
    <row r="1325" spans="2:51" s="14" customFormat="1" ht="11.25">
      <c r="B1325" s="233"/>
      <c r="C1325" s="234"/>
      <c r="D1325" s="224" t="s">
        <v>211</v>
      </c>
      <c r="E1325" s="235" t="s">
        <v>1</v>
      </c>
      <c r="F1325" s="236" t="s">
        <v>1362</v>
      </c>
      <c r="G1325" s="234"/>
      <c r="H1325" s="237">
        <v>15.013</v>
      </c>
      <c r="I1325" s="238"/>
      <c r="J1325" s="234"/>
      <c r="K1325" s="234"/>
      <c r="L1325" s="239"/>
      <c r="M1325" s="240"/>
      <c r="N1325" s="241"/>
      <c r="O1325" s="241"/>
      <c r="P1325" s="241"/>
      <c r="Q1325" s="241"/>
      <c r="R1325" s="241"/>
      <c r="S1325" s="241"/>
      <c r="T1325" s="242"/>
      <c r="AT1325" s="243" t="s">
        <v>211</v>
      </c>
      <c r="AU1325" s="243" t="s">
        <v>104</v>
      </c>
      <c r="AV1325" s="14" t="s">
        <v>84</v>
      </c>
      <c r="AW1325" s="14" t="s">
        <v>31</v>
      </c>
      <c r="AX1325" s="14" t="s">
        <v>75</v>
      </c>
      <c r="AY1325" s="243" t="s">
        <v>203</v>
      </c>
    </row>
    <row r="1326" spans="2:51" s="14" customFormat="1" ht="11.25">
      <c r="B1326" s="233"/>
      <c r="C1326" s="234"/>
      <c r="D1326" s="224" t="s">
        <v>211</v>
      </c>
      <c r="E1326" s="235" t="s">
        <v>1</v>
      </c>
      <c r="F1326" s="236" t="s">
        <v>1363</v>
      </c>
      <c r="G1326" s="234"/>
      <c r="H1326" s="237">
        <v>23.561</v>
      </c>
      <c r="I1326" s="238"/>
      <c r="J1326" s="234"/>
      <c r="K1326" s="234"/>
      <c r="L1326" s="239"/>
      <c r="M1326" s="240"/>
      <c r="N1326" s="241"/>
      <c r="O1326" s="241"/>
      <c r="P1326" s="241"/>
      <c r="Q1326" s="241"/>
      <c r="R1326" s="241"/>
      <c r="S1326" s="241"/>
      <c r="T1326" s="242"/>
      <c r="AT1326" s="243" t="s">
        <v>211</v>
      </c>
      <c r="AU1326" s="243" t="s">
        <v>104</v>
      </c>
      <c r="AV1326" s="14" t="s">
        <v>84</v>
      </c>
      <c r="AW1326" s="14" t="s">
        <v>31</v>
      </c>
      <c r="AX1326" s="14" t="s">
        <v>75</v>
      </c>
      <c r="AY1326" s="243" t="s">
        <v>203</v>
      </c>
    </row>
    <row r="1327" spans="2:51" s="13" customFormat="1" ht="11.25">
      <c r="B1327" s="222"/>
      <c r="C1327" s="223"/>
      <c r="D1327" s="224" t="s">
        <v>211</v>
      </c>
      <c r="E1327" s="225" t="s">
        <v>1</v>
      </c>
      <c r="F1327" s="226" t="s">
        <v>213</v>
      </c>
      <c r="G1327" s="223"/>
      <c r="H1327" s="225" t="s">
        <v>1</v>
      </c>
      <c r="I1327" s="227"/>
      <c r="J1327" s="223"/>
      <c r="K1327" s="223"/>
      <c r="L1327" s="228"/>
      <c r="M1327" s="229"/>
      <c r="N1327" s="230"/>
      <c r="O1327" s="230"/>
      <c r="P1327" s="230"/>
      <c r="Q1327" s="230"/>
      <c r="R1327" s="230"/>
      <c r="S1327" s="230"/>
      <c r="T1327" s="231"/>
      <c r="AT1327" s="232" t="s">
        <v>211</v>
      </c>
      <c r="AU1327" s="232" t="s">
        <v>104</v>
      </c>
      <c r="AV1327" s="13" t="s">
        <v>82</v>
      </c>
      <c r="AW1327" s="13" t="s">
        <v>31</v>
      </c>
      <c r="AX1327" s="13" t="s">
        <v>75</v>
      </c>
      <c r="AY1327" s="232" t="s">
        <v>203</v>
      </c>
    </row>
    <row r="1328" spans="2:51" s="13" customFormat="1" ht="11.25">
      <c r="B1328" s="222"/>
      <c r="C1328" s="223"/>
      <c r="D1328" s="224" t="s">
        <v>211</v>
      </c>
      <c r="E1328" s="225" t="s">
        <v>1</v>
      </c>
      <c r="F1328" s="226" t="s">
        <v>258</v>
      </c>
      <c r="G1328" s="223"/>
      <c r="H1328" s="225" t="s">
        <v>1</v>
      </c>
      <c r="I1328" s="227"/>
      <c r="J1328" s="223"/>
      <c r="K1328" s="223"/>
      <c r="L1328" s="228"/>
      <c r="M1328" s="229"/>
      <c r="N1328" s="230"/>
      <c r="O1328" s="230"/>
      <c r="P1328" s="230"/>
      <c r="Q1328" s="230"/>
      <c r="R1328" s="230"/>
      <c r="S1328" s="230"/>
      <c r="T1328" s="231"/>
      <c r="AT1328" s="232" t="s">
        <v>211</v>
      </c>
      <c r="AU1328" s="232" t="s">
        <v>104</v>
      </c>
      <c r="AV1328" s="13" t="s">
        <v>82</v>
      </c>
      <c r="AW1328" s="13" t="s">
        <v>31</v>
      </c>
      <c r="AX1328" s="13" t="s">
        <v>75</v>
      </c>
      <c r="AY1328" s="232" t="s">
        <v>203</v>
      </c>
    </row>
    <row r="1329" spans="2:51" s="14" customFormat="1" ht="22.5">
      <c r="B1329" s="233"/>
      <c r="C1329" s="234"/>
      <c r="D1329" s="224" t="s">
        <v>211</v>
      </c>
      <c r="E1329" s="235" t="s">
        <v>1</v>
      </c>
      <c r="F1329" s="236" t="s">
        <v>1364</v>
      </c>
      <c r="G1329" s="234"/>
      <c r="H1329" s="237">
        <v>56.837000000000003</v>
      </c>
      <c r="I1329" s="238"/>
      <c r="J1329" s="234"/>
      <c r="K1329" s="234"/>
      <c r="L1329" s="239"/>
      <c r="M1329" s="240"/>
      <c r="N1329" s="241"/>
      <c r="O1329" s="241"/>
      <c r="P1329" s="241"/>
      <c r="Q1329" s="241"/>
      <c r="R1329" s="241"/>
      <c r="S1329" s="241"/>
      <c r="T1329" s="242"/>
      <c r="AT1329" s="243" t="s">
        <v>211</v>
      </c>
      <c r="AU1329" s="243" t="s">
        <v>104</v>
      </c>
      <c r="AV1329" s="14" t="s">
        <v>84</v>
      </c>
      <c r="AW1329" s="14" t="s">
        <v>31</v>
      </c>
      <c r="AX1329" s="14" t="s">
        <v>75</v>
      </c>
      <c r="AY1329" s="243" t="s">
        <v>203</v>
      </c>
    </row>
    <row r="1330" spans="2:51" s="14" customFormat="1" ht="22.5">
      <c r="B1330" s="233"/>
      <c r="C1330" s="234"/>
      <c r="D1330" s="224" t="s">
        <v>211</v>
      </c>
      <c r="E1330" s="235" t="s">
        <v>1</v>
      </c>
      <c r="F1330" s="236" t="s">
        <v>1365</v>
      </c>
      <c r="G1330" s="234"/>
      <c r="H1330" s="237">
        <v>146.38300000000001</v>
      </c>
      <c r="I1330" s="238"/>
      <c r="J1330" s="234"/>
      <c r="K1330" s="234"/>
      <c r="L1330" s="239"/>
      <c r="M1330" s="240"/>
      <c r="N1330" s="241"/>
      <c r="O1330" s="241"/>
      <c r="P1330" s="241"/>
      <c r="Q1330" s="241"/>
      <c r="R1330" s="241"/>
      <c r="S1330" s="241"/>
      <c r="T1330" s="242"/>
      <c r="AT1330" s="243" t="s">
        <v>211</v>
      </c>
      <c r="AU1330" s="243" t="s">
        <v>104</v>
      </c>
      <c r="AV1330" s="14" t="s">
        <v>84</v>
      </c>
      <c r="AW1330" s="14" t="s">
        <v>31</v>
      </c>
      <c r="AX1330" s="14" t="s">
        <v>75</v>
      </c>
      <c r="AY1330" s="243" t="s">
        <v>203</v>
      </c>
    </row>
    <row r="1331" spans="2:51" s="14" customFormat="1" ht="11.25">
      <c r="B1331" s="233"/>
      <c r="C1331" s="234"/>
      <c r="D1331" s="224" t="s">
        <v>211</v>
      </c>
      <c r="E1331" s="235" t="s">
        <v>1</v>
      </c>
      <c r="F1331" s="236" t="s">
        <v>1366</v>
      </c>
      <c r="G1331" s="234"/>
      <c r="H1331" s="237">
        <v>41.533000000000001</v>
      </c>
      <c r="I1331" s="238"/>
      <c r="J1331" s="234"/>
      <c r="K1331" s="234"/>
      <c r="L1331" s="239"/>
      <c r="M1331" s="240"/>
      <c r="N1331" s="241"/>
      <c r="O1331" s="241"/>
      <c r="P1331" s="241"/>
      <c r="Q1331" s="241"/>
      <c r="R1331" s="241"/>
      <c r="S1331" s="241"/>
      <c r="T1331" s="242"/>
      <c r="AT1331" s="243" t="s">
        <v>211</v>
      </c>
      <c r="AU1331" s="243" t="s">
        <v>104</v>
      </c>
      <c r="AV1331" s="14" t="s">
        <v>84</v>
      </c>
      <c r="AW1331" s="14" t="s">
        <v>31</v>
      </c>
      <c r="AX1331" s="14" t="s">
        <v>75</v>
      </c>
      <c r="AY1331" s="243" t="s">
        <v>203</v>
      </c>
    </row>
    <row r="1332" spans="2:51" s="14" customFormat="1" ht="22.5">
      <c r="B1332" s="233"/>
      <c r="C1332" s="234"/>
      <c r="D1332" s="224" t="s">
        <v>211</v>
      </c>
      <c r="E1332" s="235" t="s">
        <v>1</v>
      </c>
      <c r="F1332" s="236" t="s">
        <v>1367</v>
      </c>
      <c r="G1332" s="234"/>
      <c r="H1332" s="237">
        <v>136.27099999999999</v>
      </c>
      <c r="I1332" s="238"/>
      <c r="J1332" s="234"/>
      <c r="K1332" s="234"/>
      <c r="L1332" s="239"/>
      <c r="M1332" s="240"/>
      <c r="N1332" s="241"/>
      <c r="O1332" s="241"/>
      <c r="P1332" s="241"/>
      <c r="Q1332" s="241"/>
      <c r="R1332" s="241"/>
      <c r="S1332" s="241"/>
      <c r="T1332" s="242"/>
      <c r="AT1332" s="243" t="s">
        <v>211</v>
      </c>
      <c r="AU1332" s="243" t="s">
        <v>104</v>
      </c>
      <c r="AV1332" s="14" t="s">
        <v>84</v>
      </c>
      <c r="AW1332" s="14" t="s">
        <v>31</v>
      </c>
      <c r="AX1332" s="14" t="s">
        <v>75</v>
      </c>
      <c r="AY1332" s="243" t="s">
        <v>203</v>
      </c>
    </row>
    <row r="1333" spans="2:51" s="14" customFormat="1" ht="22.5">
      <c r="B1333" s="233"/>
      <c r="C1333" s="234"/>
      <c r="D1333" s="224" t="s">
        <v>211</v>
      </c>
      <c r="E1333" s="235" t="s">
        <v>1</v>
      </c>
      <c r="F1333" s="236" t="s">
        <v>1368</v>
      </c>
      <c r="G1333" s="234"/>
      <c r="H1333" s="237">
        <v>40.658999999999999</v>
      </c>
      <c r="I1333" s="238"/>
      <c r="J1333" s="234"/>
      <c r="K1333" s="234"/>
      <c r="L1333" s="239"/>
      <c r="M1333" s="240"/>
      <c r="N1333" s="241"/>
      <c r="O1333" s="241"/>
      <c r="P1333" s="241"/>
      <c r="Q1333" s="241"/>
      <c r="R1333" s="241"/>
      <c r="S1333" s="241"/>
      <c r="T1333" s="242"/>
      <c r="AT1333" s="243" t="s">
        <v>211</v>
      </c>
      <c r="AU1333" s="243" t="s">
        <v>104</v>
      </c>
      <c r="AV1333" s="14" t="s">
        <v>84</v>
      </c>
      <c r="AW1333" s="14" t="s">
        <v>31</v>
      </c>
      <c r="AX1333" s="14" t="s">
        <v>75</v>
      </c>
      <c r="AY1333" s="243" t="s">
        <v>203</v>
      </c>
    </row>
    <row r="1334" spans="2:51" s="14" customFormat="1" ht="22.5">
      <c r="B1334" s="233"/>
      <c r="C1334" s="234"/>
      <c r="D1334" s="224" t="s">
        <v>211</v>
      </c>
      <c r="E1334" s="235" t="s">
        <v>1</v>
      </c>
      <c r="F1334" s="236" t="s">
        <v>1369</v>
      </c>
      <c r="G1334" s="234"/>
      <c r="H1334" s="237">
        <v>38.170999999999999</v>
      </c>
      <c r="I1334" s="238"/>
      <c r="J1334" s="234"/>
      <c r="K1334" s="234"/>
      <c r="L1334" s="239"/>
      <c r="M1334" s="240"/>
      <c r="N1334" s="241"/>
      <c r="O1334" s="241"/>
      <c r="P1334" s="241"/>
      <c r="Q1334" s="241"/>
      <c r="R1334" s="241"/>
      <c r="S1334" s="241"/>
      <c r="T1334" s="242"/>
      <c r="AT1334" s="243" t="s">
        <v>211</v>
      </c>
      <c r="AU1334" s="243" t="s">
        <v>104</v>
      </c>
      <c r="AV1334" s="14" t="s">
        <v>84</v>
      </c>
      <c r="AW1334" s="14" t="s">
        <v>31</v>
      </c>
      <c r="AX1334" s="14" t="s">
        <v>75</v>
      </c>
      <c r="AY1334" s="243" t="s">
        <v>203</v>
      </c>
    </row>
    <row r="1335" spans="2:51" s="14" customFormat="1" ht="22.5">
      <c r="B1335" s="233"/>
      <c r="C1335" s="234"/>
      <c r="D1335" s="224" t="s">
        <v>211</v>
      </c>
      <c r="E1335" s="235" t="s">
        <v>1</v>
      </c>
      <c r="F1335" s="236" t="s">
        <v>1370</v>
      </c>
      <c r="G1335" s="234"/>
      <c r="H1335" s="237">
        <v>41.984000000000002</v>
      </c>
      <c r="I1335" s="238"/>
      <c r="J1335" s="234"/>
      <c r="K1335" s="234"/>
      <c r="L1335" s="239"/>
      <c r="M1335" s="240"/>
      <c r="N1335" s="241"/>
      <c r="O1335" s="241"/>
      <c r="P1335" s="241"/>
      <c r="Q1335" s="241"/>
      <c r="R1335" s="241"/>
      <c r="S1335" s="241"/>
      <c r="T1335" s="242"/>
      <c r="AT1335" s="243" t="s">
        <v>211</v>
      </c>
      <c r="AU1335" s="243" t="s">
        <v>104</v>
      </c>
      <c r="AV1335" s="14" t="s">
        <v>84</v>
      </c>
      <c r="AW1335" s="14" t="s">
        <v>31</v>
      </c>
      <c r="AX1335" s="14" t="s">
        <v>75</v>
      </c>
      <c r="AY1335" s="243" t="s">
        <v>203</v>
      </c>
    </row>
    <row r="1336" spans="2:51" s="14" customFormat="1" ht="22.5">
      <c r="B1336" s="233"/>
      <c r="C1336" s="234"/>
      <c r="D1336" s="224" t="s">
        <v>211</v>
      </c>
      <c r="E1336" s="235" t="s">
        <v>1</v>
      </c>
      <c r="F1336" s="236" t="s">
        <v>1371</v>
      </c>
      <c r="G1336" s="234"/>
      <c r="H1336" s="237">
        <v>53.417999999999999</v>
      </c>
      <c r="I1336" s="238"/>
      <c r="J1336" s="234"/>
      <c r="K1336" s="234"/>
      <c r="L1336" s="239"/>
      <c r="M1336" s="240"/>
      <c r="N1336" s="241"/>
      <c r="O1336" s="241"/>
      <c r="P1336" s="241"/>
      <c r="Q1336" s="241"/>
      <c r="R1336" s="241"/>
      <c r="S1336" s="241"/>
      <c r="T1336" s="242"/>
      <c r="AT1336" s="243" t="s">
        <v>211</v>
      </c>
      <c r="AU1336" s="243" t="s">
        <v>104</v>
      </c>
      <c r="AV1336" s="14" t="s">
        <v>84</v>
      </c>
      <c r="AW1336" s="14" t="s">
        <v>31</v>
      </c>
      <c r="AX1336" s="14" t="s">
        <v>75</v>
      </c>
      <c r="AY1336" s="243" t="s">
        <v>203</v>
      </c>
    </row>
    <row r="1337" spans="2:51" s="14" customFormat="1" ht="22.5">
      <c r="B1337" s="233"/>
      <c r="C1337" s="234"/>
      <c r="D1337" s="224" t="s">
        <v>211</v>
      </c>
      <c r="E1337" s="235" t="s">
        <v>1</v>
      </c>
      <c r="F1337" s="236" t="s">
        <v>1372</v>
      </c>
      <c r="G1337" s="234"/>
      <c r="H1337" s="237">
        <v>70.677999999999997</v>
      </c>
      <c r="I1337" s="238"/>
      <c r="J1337" s="234"/>
      <c r="K1337" s="234"/>
      <c r="L1337" s="239"/>
      <c r="M1337" s="240"/>
      <c r="N1337" s="241"/>
      <c r="O1337" s="241"/>
      <c r="P1337" s="241"/>
      <c r="Q1337" s="241"/>
      <c r="R1337" s="241"/>
      <c r="S1337" s="241"/>
      <c r="T1337" s="242"/>
      <c r="AT1337" s="243" t="s">
        <v>211</v>
      </c>
      <c r="AU1337" s="243" t="s">
        <v>104</v>
      </c>
      <c r="AV1337" s="14" t="s">
        <v>84</v>
      </c>
      <c r="AW1337" s="14" t="s">
        <v>31</v>
      </c>
      <c r="AX1337" s="14" t="s">
        <v>75</v>
      </c>
      <c r="AY1337" s="243" t="s">
        <v>203</v>
      </c>
    </row>
    <row r="1338" spans="2:51" s="14" customFormat="1" ht="11.25">
      <c r="B1338" s="233"/>
      <c r="C1338" s="234"/>
      <c r="D1338" s="224" t="s">
        <v>211</v>
      </c>
      <c r="E1338" s="235" t="s">
        <v>1</v>
      </c>
      <c r="F1338" s="236" t="s">
        <v>1373</v>
      </c>
      <c r="G1338" s="234"/>
      <c r="H1338" s="237">
        <v>26.57</v>
      </c>
      <c r="I1338" s="238"/>
      <c r="J1338" s="234"/>
      <c r="K1338" s="234"/>
      <c r="L1338" s="239"/>
      <c r="M1338" s="240"/>
      <c r="N1338" s="241"/>
      <c r="O1338" s="241"/>
      <c r="P1338" s="241"/>
      <c r="Q1338" s="241"/>
      <c r="R1338" s="241"/>
      <c r="S1338" s="241"/>
      <c r="T1338" s="242"/>
      <c r="AT1338" s="243" t="s">
        <v>211</v>
      </c>
      <c r="AU1338" s="243" t="s">
        <v>104</v>
      </c>
      <c r="AV1338" s="14" t="s">
        <v>84</v>
      </c>
      <c r="AW1338" s="14" t="s">
        <v>31</v>
      </c>
      <c r="AX1338" s="14" t="s">
        <v>75</v>
      </c>
      <c r="AY1338" s="243" t="s">
        <v>203</v>
      </c>
    </row>
    <row r="1339" spans="2:51" s="14" customFormat="1" ht="22.5">
      <c r="B1339" s="233"/>
      <c r="C1339" s="234"/>
      <c r="D1339" s="224" t="s">
        <v>211</v>
      </c>
      <c r="E1339" s="235" t="s">
        <v>1</v>
      </c>
      <c r="F1339" s="236" t="s">
        <v>1374</v>
      </c>
      <c r="G1339" s="234"/>
      <c r="H1339" s="237">
        <v>69.308000000000007</v>
      </c>
      <c r="I1339" s="238"/>
      <c r="J1339" s="234"/>
      <c r="K1339" s="234"/>
      <c r="L1339" s="239"/>
      <c r="M1339" s="240"/>
      <c r="N1339" s="241"/>
      <c r="O1339" s="241"/>
      <c r="P1339" s="241"/>
      <c r="Q1339" s="241"/>
      <c r="R1339" s="241"/>
      <c r="S1339" s="241"/>
      <c r="T1339" s="242"/>
      <c r="AT1339" s="243" t="s">
        <v>211</v>
      </c>
      <c r="AU1339" s="243" t="s">
        <v>104</v>
      </c>
      <c r="AV1339" s="14" t="s">
        <v>84</v>
      </c>
      <c r="AW1339" s="14" t="s">
        <v>31</v>
      </c>
      <c r="AX1339" s="14" t="s">
        <v>75</v>
      </c>
      <c r="AY1339" s="243" t="s">
        <v>203</v>
      </c>
    </row>
    <row r="1340" spans="2:51" s="14" customFormat="1" ht="11.25">
      <c r="B1340" s="233"/>
      <c r="C1340" s="234"/>
      <c r="D1340" s="224" t="s">
        <v>211</v>
      </c>
      <c r="E1340" s="235" t="s">
        <v>1</v>
      </c>
      <c r="F1340" s="236" t="s">
        <v>1375</v>
      </c>
      <c r="G1340" s="234"/>
      <c r="H1340" s="237">
        <v>26.57</v>
      </c>
      <c r="I1340" s="238"/>
      <c r="J1340" s="234"/>
      <c r="K1340" s="234"/>
      <c r="L1340" s="239"/>
      <c r="M1340" s="240"/>
      <c r="N1340" s="241"/>
      <c r="O1340" s="241"/>
      <c r="P1340" s="241"/>
      <c r="Q1340" s="241"/>
      <c r="R1340" s="241"/>
      <c r="S1340" s="241"/>
      <c r="T1340" s="242"/>
      <c r="AT1340" s="243" t="s">
        <v>211</v>
      </c>
      <c r="AU1340" s="243" t="s">
        <v>104</v>
      </c>
      <c r="AV1340" s="14" t="s">
        <v>84</v>
      </c>
      <c r="AW1340" s="14" t="s">
        <v>31</v>
      </c>
      <c r="AX1340" s="14" t="s">
        <v>75</v>
      </c>
      <c r="AY1340" s="243" t="s">
        <v>203</v>
      </c>
    </row>
    <row r="1341" spans="2:51" s="14" customFormat="1" ht="22.5">
      <c r="B1341" s="233"/>
      <c r="C1341" s="234"/>
      <c r="D1341" s="224" t="s">
        <v>211</v>
      </c>
      <c r="E1341" s="235" t="s">
        <v>1</v>
      </c>
      <c r="F1341" s="236" t="s">
        <v>1376</v>
      </c>
      <c r="G1341" s="234"/>
      <c r="H1341" s="237">
        <v>66.188000000000002</v>
      </c>
      <c r="I1341" s="238"/>
      <c r="J1341" s="234"/>
      <c r="K1341" s="234"/>
      <c r="L1341" s="239"/>
      <c r="M1341" s="240"/>
      <c r="N1341" s="241"/>
      <c r="O1341" s="241"/>
      <c r="P1341" s="241"/>
      <c r="Q1341" s="241"/>
      <c r="R1341" s="241"/>
      <c r="S1341" s="241"/>
      <c r="T1341" s="242"/>
      <c r="AT1341" s="243" t="s">
        <v>211</v>
      </c>
      <c r="AU1341" s="243" t="s">
        <v>104</v>
      </c>
      <c r="AV1341" s="14" t="s">
        <v>84</v>
      </c>
      <c r="AW1341" s="14" t="s">
        <v>31</v>
      </c>
      <c r="AX1341" s="14" t="s">
        <v>75</v>
      </c>
      <c r="AY1341" s="243" t="s">
        <v>203</v>
      </c>
    </row>
    <row r="1342" spans="2:51" s="14" customFormat="1" ht="11.25">
      <c r="B1342" s="233"/>
      <c r="C1342" s="234"/>
      <c r="D1342" s="224" t="s">
        <v>211</v>
      </c>
      <c r="E1342" s="235" t="s">
        <v>1</v>
      </c>
      <c r="F1342" s="236" t="s">
        <v>1377</v>
      </c>
      <c r="G1342" s="234"/>
      <c r="H1342" s="237">
        <v>40.270000000000003</v>
      </c>
      <c r="I1342" s="238"/>
      <c r="J1342" s="234"/>
      <c r="K1342" s="234"/>
      <c r="L1342" s="239"/>
      <c r="M1342" s="240"/>
      <c r="N1342" s="241"/>
      <c r="O1342" s="241"/>
      <c r="P1342" s="241"/>
      <c r="Q1342" s="241"/>
      <c r="R1342" s="241"/>
      <c r="S1342" s="241"/>
      <c r="T1342" s="242"/>
      <c r="AT1342" s="243" t="s">
        <v>211</v>
      </c>
      <c r="AU1342" s="243" t="s">
        <v>104</v>
      </c>
      <c r="AV1342" s="14" t="s">
        <v>84</v>
      </c>
      <c r="AW1342" s="14" t="s">
        <v>31</v>
      </c>
      <c r="AX1342" s="14" t="s">
        <v>75</v>
      </c>
      <c r="AY1342" s="243" t="s">
        <v>203</v>
      </c>
    </row>
    <row r="1343" spans="2:51" s="14" customFormat="1" ht="11.25">
      <c r="B1343" s="233"/>
      <c r="C1343" s="234"/>
      <c r="D1343" s="224" t="s">
        <v>211</v>
      </c>
      <c r="E1343" s="235" t="s">
        <v>1</v>
      </c>
      <c r="F1343" s="236" t="s">
        <v>1378</v>
      </c>
      <c r="G1343" s="234"/>
      <c r="H1343" s="237">
        <v>65.105999999999995</v>
      </c>
      <c r="I1343" s="238"/>
      <c r="J1343" s="234"/>
      <c r="K1343" s="234"/>
      <c r="L1343" s="239"/>
      <c r="M1343" s="240"/>
      <c r="N1343" s="241"/>
      <c r="O1343" s="241"/>
      <c r="P1343" s="241"/>
      <c r="Q1343" s="241"/>
      <c r="R1343" s="241"/>
      <c r="S1343" s="241"/>
      <c r="T1343" s="242"/>
      <c r="AT1343" s="243" t="s">
        <v>211</v>
      </c>
      <c r="AU1343" s="243" t="s">
        <v>104</v>
      </c>
      <c r="AV1343" s="14" t="s">
        <v>84</v>
      </c>
      <c r="AW1343" s="14" t="s">
        <v>31</v>
      </c>
      <c r="AX1343" s="14" t="s">
        <v>75</v>
      </c>
      <c r="AY1343" s="243" t="s">
        <v>203</v>
      </c>
    </row>
    <row r="1344" spans="2:51" s="14" customFormat="1" ht="11.25">
      <c r="B1344" s="233"/>
      <c r="C1344" s="234"/>
      <c r="D1344" s="224" t="s">
        <v>211</v>
      </c>
      <c r="E1344" s="235" t="s">
        <v>1</v>
      </c>
      <c r="F1344" s="236" t="s">
        <v>1379</v>
      </c>
      <c r="G1344" s="234"/>
      <c r="H1344" s="237">
        <v>26.57</v>
      </c>
      <c r="I1344" s="238"/>
      <c r="J1344" s="234"/>
      <c r="K1344" s="234"/>
      <c r="L1344" s="239"/>
      <c r="M1344" s="240"/>
      <c r="N1344" s="241"/>
      <c r="O1344" s="241"/>
      <c r="P1344" s="241"/>
      <c r="Q1344" s="241"/>
      <c r="R1344" s="241"/>
      <c r="S1344" s="241"/>
      <c r="T1344" s="242"/>
      <c r="AT1344" s="243" t="s">
        <v>211</v>
      </c>
      <c r="AU1344" s="243" t="s">
        <v>104</v>
      </c>
      <c r="AV1344" s="14" t="s">
        <v>84</v>
      </c>
      <c r="AW1344" s="14" t="s">
        <v>31</v>
      </c>
      <c r="AX1344" s="14" t="s">
        <v>75</v>
      </c>
      <c r="AY1344" s="243" t="s">
        <v>203</v>
      </c>
    </row>
    <row r="1345" spans="2:51" s="14" customFormat="1" ht="22.5">
      <c r="B1345" s="233"/>
      <c r="C1345" s="234"/>
      <c r="D1345" s="224" t="s">
        <v>211</v>
      </c>
      <c r="E1345" s="235" t="s">
        <v>1</v>
      </c>
      <c r="F1345" s="236" t="s">
        <v>1380</v>
      </c>
      <c r="G1345" s="234"/>
      <c r="H1345" s="237">
        <v>69.308000000000007</v>
      </c>
      <c r="I1345" s="238"/>
      <c r="J1345" s="234"/>
      <c r="K1345" s="234"/>
      <c r="L1345" s="239"/>
      <c r="M1345" s="240"/>
      <c r="N1345" s="241"/>
      <c r="O1345" s="241"/>
      <c r="P1345" s="241"/>
      <c r="Q1345" s="241"/>
      <c r="R1345" s="241"/>
      <c r="S1345" s="241"/>
      <c r="T1345" s="242"/>
      <c r="AT1345" s="243" t="s">
        <v>211</v>
      </c>
      <c r="AU1345" s="243" t="s">
        <v>104</v>
      </c>
      <c r="AV1345" s="14" t="s">
        <v>84</v>
      </c>
      <c r="AW1345" s="14" t="s">
        <v>31</v>
      </c>
      <c r="AX1345" s="14" t="s">
        <v>75</v>
      </c>
      <c r="AY1345" s="243" t="s">
        <v>203</v>
      </c>
    </row>
    <row r="1346" spans="2:51" s="14" customFormat="1" ht="11.25">
      <c r="B1346" s="233"/>
      <c r="C1346" s="234"/>
      <c r="D1346" s="224" t="s">
        <v>211</v>
      </c>
      <c r="E1346" s="235" t="s">
        <v>1</v>
      </c>
      <c r="F1346" s="236" t="s">
        <v>1381</v>
      </c>
      <c r="G1346" s="234"/>
      <c r="H1346" s="237">
        <v>40.270000000000003</v>
      </c>
      <c r="I1346" s="238"/>
      <c r="J1346" s="234"/>
      <c r="K1346" s="234"/>
      <c r="L1346" s="239"/>
      <c r="M1346" s="240"/>
      <c r="N1346" s="241"/>
      <c r="O1346" s="241"/>
      <c r="P1346" s="241"/>
      <c r="Q1346" s="241"/>
      <c r="R1346" s="241"/>
      <c r="S1346" s="241"/>
      <c r="T1346" s="242"/>
      <c r="AT1346" s="243" t="s">
        <v>211</v>
      </c>
      <c r="AU1346" s="243" t="s">
        <v>104</v>
      </c>
      <c r="AV1346" s="14" t="s">
        <v>84</v>
      </c>
      <c r="AW1346" s="14" t="s">
        <v>31</v>
      </c>
      <c r="AX1346" s="14" t="s">
        <v>75</v>
      </c>
      <c r="AY1346" s="243" t="s">
        <v>203</v>
      </c>
    </row>
    <row r="1347" spans="2:51" s="14" customFormat="1" ht="22.5">
      <c r="B1347" s="233"/>
      <c r="C1347" s="234"/>
      <c r="D1347" s="224" t="s">
        <v>211</v>
      </c>
      <c r="E1347" s="235" t="s">
        <v>1</v>
      </c>
      <c r="F1347" s="236" t="s">
        <v>1382</v>
      </c>
      <c r="G1347" s="234"/>
      <c r="H1347" s="237">
        <v>69.308000000000007</v>
      </c>
      <c r="I1347" s="238"/>
      <c r="J1347" s="234"/>
      <c r="K1347" s="234"/>
      <c r="L1347" s="239"/>
      <c r="M1347" s="240"/>
      <c r="N1347" s="241"/>
      <c r="O1347" s="241"/>
      <c r="P1347" s="241"/>
      <c r="Q1347" s="241"/>
      <c r="R1347" s="241"/>
      <c r="S1347" s="241"/>
      <c r="T1347" s="242"/>
      <c r="AT1347" s="243" t="s">
        <v>211</v>
      </c>
      <c r="AU1347" s="243" t="s">
        <v>104</v>
      </c>
      <c r="AV1347" s="14" t="s">
        <v>84</v>
      </c>
      <c r="AW1347" s="14" t="s">
        <v>31</v>
      </c>
      <c r="AX1347" s="14" t="s">
        <v>75</v>
      </c>
      <c r="AY1347" s="243" t="s">
        <v>203</v>
      </c>
    </row>
    <row r="1348" spans="2:51" s="14" customFormat="1" ht="11.25">
      <c r="B1348" s="233"/>
      <c r="C1348" s="234"/>
      <c r="D1348" s="224" t="s">
        <v>211</v>
      </c>
      <c r="E1348" s="235" t="s">
        <v>1</v>
      </c>
      <c r="F1348" s="236" t="s">
        <v>1383</v>
      </c>
      <c r="G1348" s="234"/>
      <c r="H1348" s="237">
        <v>26.57</v>
      </c>
      <c r="I1348" s="238"/>
      <c r="J1348" s="234"/>
      <c r="K1348" s="234"/>
      <c r="L1348" s="239"/>
      <c r="M1348" s="240"/>
      <c r="N1348" s="241"/>
      <c r="O1348" s="241"/>
      <c r="P1348" s="241"/>
      <c r="Q1348" s="241"/>
      <c r="R1348" s="241"/>
      <c r="S1348" s="241"/>
      <c r="T1348" s="242"/>
      <c r="AT1348" s="243" t="s">
        <v>211</v>
      </c>
      <c r="AU1348" s="243" t="s">
        <v>104</v>
      </c>
      <c r="AV1348" s="14" t="s">
        <v>84</v>
      </c>
      <c r="AW1348" s="14" t="s">
        <v>31</v>
      </c>
      <c r="AX1348" s="14" t="s">
        <v>75</v>
      </c>
      <c r="AY1348" s="243" t="s">
        <v>203</v>
      </c>
    </row>
    <row r="1349" spans="2:51" s="14" customFormat="1" ht="11.25">
      <c r="B1349" s="233"/>
      <c r="C1349" s="234"/>
      <c r="D1349" s="224" t="s">
        <v>211</v>
      </c>
      <c r="E1349" s="235" t="s">
        <v>1</v>
      </c>
      <c r="F1349" s="236" t="s">
        <v>1384</v>
      </c>
      <c r="G1349" s="234"/>
      <c r="H1349" s="237">
        <v>65.105999999999995</v>
      </c>
      <c r="I1349" s="238"/>
      <c r="J1349" s="234"/>
      <c r="K1349" s="234"/>
      <c r="L1349" s="239"/>
      <c r="M1349" s="240"/>
      <c r="N1349" s="241"/>
      <c r="O1349" s="241"/>
      <c r="P1349" s="241"/>
      <c r="Q1349" s="241"/>
      <c r="R1349" s="241"/>
      <c r="S1349" s="241"/>
      <c r="T1349" s="242"/>
      <c r="AT1349" s="243" t="s">
        <v>211</v>
      </c>
      <c r="AU1349" s="243" t="s">
        <v>104</v>
      </c>
      <c r="AV1349" s="14" t="s">
        <v>84</v>
      </c>
      <c r="AW1349" s="14" t="s">
        <v>31</v>
      </c>
      <c r="AX1349" s="14" t="s">
        <v>75</v>
      </c>
      <c r="AY1349" s="243" t="s">
        <v>203</v>
      </c>
    </row>
    <row r="1350" spans="2:51" s="14" customFormat="1" ht="11.25">
      <c r="B1350" s="233"/>
      <c r="C1350" s="234"/>
      <c r="D1350" s="224" t="s">
        <v>211</v>
      </c>
      <c r="E1350" s="235" t="s">
        <v>1</v>
      </c>
      <c r="F1350" s="236" t="s">
        <v>1385</v>
      </c>
      <c r="G1350" s="234"/>
      <c r="H1350" s="237">
        <v>26.57</v>
      </c>
      <c r="I1350" s="238"/>
      <c r="J1350" s="234"/>
      <c r="K1350" s="234"/>
      <c r="L1350" s="239"/>
      <c r="M1350" s="240"/>
      <c r="N1350" s="241"/>
      <c r="O1350" s="241"/>
      <c r="P1350" s="241"/>
      <c r="Q1350" s="241"/>
      <c r="R1350" s="241"/>
      <c r="S1350" s="241"/>
      <c r="T1350" s="242"/>
      <c r="AT1350" s="243" t="s">
        <v>211</v>
      </c>
      <c r="AU1350" s="243" t="s">
        <v>104</v>
      </c>
      <c r="AV1350" s="14" t="s">
        <v>84</v>
      </c>
      <c r="AW1350" s="14" t="s">
        <v>31</v>
      </c>
      <c r="AX1350" s="14" t="s">
        <v>75</v>
      </c>
      <c r="AY1350" s="243" t="s">
        <v>203</v>
      </c>
    </row>
    <row r="1351" spans="2:51" s="14" customFormat="1" ht="11.25">
      <c r="B1351" s="233"/>
      <c r="C1351" s="234"/>
      <c r="D1351" s="224" t="s">
        <v>211</v>
      </c>
      <c r="E1351" s="235" t="s">
        <v>1</v>
      </c>
      <c r="F1351" s="236" t="s">
        <v>1386</v>
      </c>
      <c r="G1351" s="234"/>
      <c r="H1351" s="237">
        <v>65.406000000000006</v>
      </c>
      <c r="I1351" s="238"/>
      <c r="J1351" s="234"/>
      <c r="K1351" s="234"/>
      <c r="L1351" s="239"/>
      <c r="M1351" s="240"/>
      <c r="N1351" s="241"/>
      <c r="O1351" s="241"/>
      <c r="P1351" s="241"/>
      <c r="Q1351" s="241"/>
      <c r="R1351" s="241"/>
      <c r="S1351" s="241"/>
      <c r="T1351" s="242"/>
      <c r="AT1351" s="243" t="s">
        <v>211</v>
      </c>
      <c r="AU1351" s="243" t="s">
        <v>104</v>
      </c>
      <c r="AV1351" s="14" t="s">
        <v>84</v>
      </c>
      <c r="AW1351" s="14" t="s">
        <v>31</v>
      </c>
      <c r="AX1351" s="14" t="s">
        <v>75</v>
      </c>
      <c r="AY1351" s="243" t="s">
        <v>203</v>
      </c>
    </row>
    <row r="1352" spans="2:51" s="14" customFormat="1" ht="11.25">
      <c r="B1352" s="233"/>
      <c r="C1352" s="234"/>
      <c r="D1352" s="224" t="s">
        <v>211</v>
      </c>
      <c r="E1352" s="235" t="s">
        <v>1</v>
      </c>
      <c r="F1352" s="236" t="s">
        <v>1387</v>
      </c>
      <c r="G1352" s="234"/>
      <c r="H1352" s="237">
        <v>26.57</v>
      </c>
      <c r="I1352" s="238"/>
      <c r="J1352" s="234"/>
      <c r="K1352" s="234"/>
      <c r="L1352" s="239"/>
      <c r="M1352" s="240"/>
      <c r="N1352" s="241"/>
      <c r="O1352" s="241"/>
      <c r="P1352" s="241"/>
      <c r="Q1352" s="241"/>
      <c r="R1352" s="241"/>
      <c r="S1352" s="241"/>
      <c r="T1352" s="242"/>
      <c r="AT1352" s="243" t="s">
        <v>211</v>
      </c>
      <c r="AU1352" s="243" t="s">
        <v>104</v>
      </c>
      <c r="AV1352" s="14" t="s">
        <v>84</v>
      </c>
      <c r="AW1352" s="14" t="s">
        <v>31</v>
      </c>
      <c r="AX1352" s="14" t="s">
        <v>75</v>
      </c>
      <c r="AY1352" s="243" t="s">
        <v>203</v>
      </c>
    </row>
    <row r="1353" spans="2:51" s="14" customFormat="1" ht="22.5">
      <c r="B1353" s="233"/>
      <c r="C1353" s="234"/>
      <c r="D1353" s="224" t="s">
        <v>211</v>
      </c>
      <c r="E1353" s="235" t="s">
        <v>1</v>
      </c>
      <c r="F1353" s="236" t="s">
        <v>1388</v>
      </c>
      <c r="G1353" s="234"/>
      <c r="H1353" s="237">
        <v>69.308000000000007</v>
      </c>
      <c r="I1353" s="238"/>
      <c r="J1353" s="234"/>
      <c r="K1353" s="234"/>
      <c r="L1353" s="239"/>
      <c r="M1353" s="240"/>
      <c r="N1353" s="241"/>
      <c r="O1353" s="241"/>
      <c r="P1353" s="241"/>
      <c r="Q1353" s="241"/>
      <c r="R1353" s="241"/>
      <c r="S1353" s="241"/>
      <c r="T1353" s="242"/>
      <c r="AT1353" s="243" t="s">
        <v>211</v>
      </c>
      <c r="AU1353" s="243" t="s">
        <v>104</v>
      </c>
      <c r="AV1353" s="14" t="s">
        <v>84</v>
      </c>
      <c r="AW1353" s="14" t="s">
        <v>31</v>
      </c>
      <c r="AX1353" s="14" t="s">
        <v>75</v>
      </c>
      <c r="AY1353" s="243" t="s">
        <v>203</v>
      </c>
    </row>
    <row r="1354" spans="2:51" s="14" customFormat="1" ht="11.25">
      <c r="B1354" s="233"/>
      <c r="C1354" s="234"/>
      <c r="D1354" s="224" t="s">
        <v>211</v>
      </c>
      <c r="E1354" s="235" t="s">
        <v>1</v>
      </c>
      <c r="F1354" s="236" t="s">
        <v>1389</v>
      </c>
      <c r="G1354" s="234"/>
      <c r="H1354" s="237">
        <v>26.57</v>
      </c>
      <c r="I1354" s="238"/>
      <c r="J1354" s="234"/>
      <c r="K1354" s="234"/>
      <c r="L1354" s="239"/>
      <c r="M1354" s="240"/>
      <c r="N1354" s="241"/>
      <c r="O1354" s="241"/>
      <c r="P1354" s="241"/>
      <c r="Q1354" s="241"/>
      <c r="R1354" s="241"/>
      <c r="S1354" s="241"/>
      <c r="T1354" s="242"/>
      <c r="AT1354" s="243" t="s">
        <v>211</v>
      </c>
      <c r="AU1354" s="243" t="s">
        <v>104</v>
      </c>
      <c r="AV1354" s="14" t="s">
        <v>84</v>
      </c>
      <c r="AW1354" s="14" t="s">
        <v>31</v>
      </c>
      <c r="AX1354" s="14" t="s">
        <v>75</v>
      </c>
      <c r="AY1354" s="243" t="s">
        <v>203</v>
      </c>
    </row>
    <row r="1355" spans="2:51" s="14" customFormat="1" ht="22.5">
      <c r="B1355" s="233"/>
      <c r="C1355" s="234"/>
      <c r="D1355" s="224" t="s">
        <v>211</v>
      </c>
      <c r="E1355" s="235" t="s">
        <v>1</v>
      </c>
      <c r="F1355" s="236" t="s">
        <v>1390</v>
      </c>
      <c r="G1355" s="234"/>
      <c r="H1355" s="237">
        <v>69.308000000000007</v>
      </c>
      <c r="I1355" s="238"/>
      <c r="J1355" s="234"/>
      <c r="K1355" s="234"/>
      <c r="L1355" s="239"/>
      <c r="M1355" s="240"/>
      <c r="N1355" s="241"/>
      <c r="O1355" s="241"/>
      <c r="P1355" s="241"/>
      <c r="Q1355" s="241"/>
      <c r="R1355" s="241"/>
      <c r="S1355" s="241"/>
      <c r="T1355" s="242"/>
      <c r="AT1355" s="243" t="s">
        <v>211</v>
      </c>
      <c r="AU1355" s="243" t="s">
        <v>104</v>
      </c>
      <c r="AV1355" s="14" t="s">
        <v>84</v>
      </c>
      <c r="AW1355" s="14" t="s">
        <v>31</v>
      </c>
      <c r="AX1355" s="14" t="s">
        <v>75</v>
      </c>
      <c r="AY1355" s="243" t="s">
        <v>203</v>
      </c>
    </row>
    <row r="1356" spans="2:51" s="14" customFormat="1" ht="11.25">
      <c r="B1356" s="233"/>
      <c r="C1356" s="234"/>
      <c r="D1356" s="224" t="s">
        <v>211</v>
      </c>
      <c r="E1356" s="235" t="s">
        <v>1</v>
      </c>
      <c r="F1356" s="236" t="s">
        <v>1391</v>
      </c>
      <c r="G1356" s="234"/>
      <c r="H1356" s="237">
        <v>26.57</v>
      </c>
      <c r="I1356" s="238"/>
      <c r="J1356" s="234"/>
      <c r="K1356" s="234"/>
      <c r="L1356" s="239"/>
      <c r="M1356" s="240"/>
      <c r="N1356" s="241"/>
      <c r="O1356" s="241"/>
      <c r="P1356" s="241"/>
      <c r="Q1356" s="241"/>
      <c r="R1356" s="241"/>
      <c r="S1356" s="241"/>
      <c r="T1356" s="242"/>
      <c r="AT1356" s="243" t="s">
        <v>211</v>
      </c>
      <c r="AU1356" s="243" t="s">
        <v>104</v>
      </c>
      <c r="AV1356" s="14" t="s">
        <v>84</v>
      </c>
      <c r="AW1356" s="14" t="s">
        <v>31</v>
      </c>
      <c r="AX1356" s="14" t="s">
        <v>75</v>
      </c>
      <c r="AY1356" s="243" t="s">
        <v>203</v>
      </c>
    </row>
    <row r="1357" spans="2:51" s="14" customFormat="1" ht="11.25">
      <c r="B1357" s="233"/>
      <c r="C1357" s="234"/>
      <c r="D1357" s="224" t="s">
        <v>211</v>
      </c>
      <c r="E1357" s="235" t="s">
        <v>1</v>
      </c>
      <c r="F1357" s="236" t="s">
        <v>1392</v>
      </c>
      <c r="G1357" s="234"/>
      <c r="H1357" s="237">
        <v>24.388000000000002</v>
      </c>
      <c r="I1357" s="238"/>
      <c r="J1357" s="234"/>
      <c r="K1357" s="234"/>
      <c r="L1357" s="239"/>
      <c r="M1357" s="240"/>
      <c r="N1357" s="241"/>
      <c r="O1357" s="241"/>
      <c r="P1357" s="241"/>
      <c r="Q1357" s="241"/>
      <c r="R1357" s="241"/>
      <c r="S1357" s="241"/>
      <c r="T1357" s="242"/>
      <c r="AT1357" s="243" t="s">
        <v>211</v>
      </c>
      <c r="AU1357" s="243" t="s">
        <v>104</v>
      </c>
      <c r="AV1357" s="14" t="s">
        <v>84</v>
      </c>
      <c r="AW1357" s="14" t="s">
        <v>31</v>
      </c>
      <c r="AX1357" s="14" t="s">
        <v>75</v>
      </c>
      <c r="AY1357" s="243" t="s">
        <v>203</v>
      </c>
    </row>
    <row r="1358" spans="2:51" s="14" customFormat="1" ht="11.25">
      <c r="B1358" s="233"/>
      <c r="C1358" s="234"/>
      <c r="D1358" s="224" t="s">
        <v>211</v>
      </c>
      <c r="E1358" s="235" t="s">
        <v>1</v>
      </c>
      <c r="F1358" s="236" t="s">
        <v>1393</v>
      </c>
      <c r="G1358" s="234"/>
      <c r="H1358" s="237">
        <v>54.350999999999999</v>
      </c>
      <c r="I1358" s="238"/>
      <c r="J1358" s="234"/>
      <c r="K1358" s="234"/>
      <c r="L1358" s="239"/>
      <c r="M1358" s="240"/>
      <c r="N1358" s="241"/>
      <c r="O1358" s="241"/>
      <c r="P1358" s="241"/>
      <c r="Q1358" s="241"/>
      <c r="R1358" s="241"/>
      <c r="S1358" s="241"/>
      <c r="T1358" s="242"/>
      <c r="AT1358" s="243" t="s">
        <v>211</v>
      </c>
      <c r="AU1358" s="243" t="s">
        <v>104</v>
      </c>
      <c r="AV1358" s="14" t="s">
        <v>84</v>
      </c>
      <c r="AW1358" s="14" t="s">
        <v>31</v>
      </c>
      <c r="AX1358" s="14" t="s">
        <v>75</v>
      </c>
      <c r="AY1358" s="243" t="s">
        <v>203</v>
      </c>
    </row>
    <row r="1359" spans="2:51" s="14" customFormat="1" ht="11.25">
      <c r="B1359" s="233"/>
      <c r="C1359" s="234"/>
      <c r="D1359" s="224" t="s">
        <v>211</v>
      </c>
      <c r="E1359" s="235" t="s">
        <v>1</v>
      </c>
      <c r="F1359" s="236" t="s">
        <v>1394</v>
      </c>
      <c r="G1359" s="234"/>
      <c r="H1359" s="237">
        <v>46.243000000000002</v>
      </c>
      <c r="I1359" s="238"/>
      <c r="J1359" s="234"/>
      <c r="K1359" s="234"/>
      <c r="L1359" s="239"/>
      <c r="M1359" s="240"/>
      <c r="N1359" s="241"/>
      <c r="O1359" s="241"/>
      <c r="P1359" s="241"/>
      <c r="Q1359" s="241"/>
      <c r="R1359" s="241"/>
      <c r="S1359" s="241"/>
      <c r="T1359" s="242"/>
      <c r="AT1359" s="243" t="s">
        <v>211</v>
      </c>
      <c r="AU1359" s="243" t="s">
        <v>104</v>
      </c>
      <c r="AV1359" s="14" t="s">
        <v>84</v>
      </c>
      <c r="AW1359" s="14" t="s">
        <v>31</v>
      </c>
      <c r="AX1359" s="14" t="s">
        <v>75</v>
      </c>
      <c r="AY1359" s="243" t="s">
        <v>203</v>
      </c>
    </row>
    <row r="1360" spans="2:51" s="14" customFormat="1" ht="11.25">
      <c r="B1360" s="233"/>
      <c r="C1360" s="234"/>
      <c r="D1360" s="224" t="s">
        <v>211</v>
      </c>
      <c r="E1360" s="235" t="s">
        <v>1</v>
      </c>
      <c r="F1360" s="236" t="s">
        <v>1395</v>
      </c>
      <c r="G1360" s="234"/>
      <c r="H1360" s="237">
        <v>45.765999999999998</v>
      </c>
      <c r="I1360" s="238"/>
      <c r="J1360" s="234"/>
      <c r="K1360" s="234"/>
      <c r="L1360" s="239"/>
      <c r="M1360" s="240"/>
      <c r="N1360" s="241"/>
      <c r="O1360" s="241"/>
      <c r="P1360" s="241"/>
      <c r="Q1360" s="241"/>
      <c r="R1360" s="241"/>
      <c r="S1360" s="241"/>
      <c r="T1360" s="242"/>
      <c r="AT1360" s="243" t="s">
        <v>211</v>
      </c>
      <c r="AU1360" s="243" t="s">
        <v>104</v>
      </c>
      <c r="AV1360" s="14" t="s">
        <v>84</v>
      </c>
      <c r="AW1360" s="14" t="s">
        <v>31</v>
      </c>
      <c r="AX1360" s="14" t="s">
        <v>75</v>
      </c>
      <c r="AY1360" s="243" t="s">
        <v>203</v>
      </c>
    </row>
    <row r="1361" spans="2:51" s="14" customFormat="1" ht="11.25">
      <c r="B1361" s="233"/>
      <c r="C1361" s="234"/>
      <c r="D1361" s="224" t="s">
        <v>211</v>
      </c>
      <c r="E1361" s="235" t="s">
        <v>1</v>
      </c>
      <c r="F1361" s="236" t="s">
        <v>1396</v>
      </c>
      <c r="G1361" s="234"/>
      <c r="H1361" s="237">
        <v>57.439</v>
      </c>
      <c r="I1361" s="238"/>
      <c r="J1361" s="234"/>
      <c r="K1361" s="234"/>
      <c r="L1361" s="239"/>
      <c r="M1361" s="240"/>
      <c r="N1361" s="241"/>
      <c r="O1361" s="241"/>
      <c r="P1361" s="241"/>
      <c r="Q1361" s="241"/>
      <c r="R1361" s="241"/>
      <c r="S1361" s="241"/>
      <c r="T1361" s="242"/>
      <c r="AT1361" s="243" t="s">
        <v>211</v>
      </c>
      <c r="AU1361" s="243" t="s">
        <v>104</v>
      </c>
      <c r="AV1361" s="14" t="s">
        <v>84</v>
      </c>
      <c r="AW1361" s="14" t="s">
        <v>31</v>
      </c>
      <c r="AX1361" s="14" t="s">
        <v>75</v>
      </c>
      <c r="AY1361" s="243" t="s">
        <v>203</v>
      </c>
    </row>
    <row r="1362" spans="2:51" s="14" customFormat="1" ht="22.5">
      <c r="B1362" s="233"/>
      <c r="C1362" s="234"/>
      <c r="D1362" s="224" t="s">
        <v>211</v>
      </c>
      <c r="E1362" s="235" t="s">
        <v>1</v>
      </c>
      <c r="F1362" s="236" t="s">
        <v>1397</v>
      </c>
      <c r="G1362" s="234"/>
      <c r="H1362" s="237">
        <v>69.308000000000007</v>
      </c>
      <c r="I1362" s="238"/>
      <c r="J1362" s="234"/>
      <c r="K1362" s="234"/>
      <c r="L1362" s="239"/>
      <c r="M1362" s="240"/>
      <c r="N1362" s="241"/>
      <c r="O1362" s="241"/>
      <c r="P1362" s="241"/>
      <c r="Q1362" s="241"/>
      <c r="R1362" s="241"/>
      <c r="S1362" s="241"/>
      <c r="T1362" s="242"/>
      <c r="AT1362" s="243" t="s">
        <v>211</v>
      </c>
      <c r="AU1362" s="243" t="s">
        <v>104</v>
      </c>
      <c r="AV1362" s="14" t="s">
        <v>84</v>
      </c>
      <c r="AW1362" s="14" t="s">
        <v>31</v>
      </c>
      <c r="AX1362" s="14" t="s">
        <v>75</v>
      </c>
      <c r="AY1362" s="243" t="s">
        <v>203</v>
      </c>
    </row>
    <row r="1363" spans="2:51" s="14" customFormat="1" ht="11.25">
      <c r="B1363" s="233"/>
      <c r="C1363" s="234"/>
      <c r="D1363" s="224" t="s">
        <v>211</v>
      </c>
      <c r="E1363" s="235" t="s">
        <v>1</v>
      </c>
      <c r="F1363" s="236" t="s">
        <v>1398</v>
      </c>
      <c r="G1363" s="234"/>
      <c r="H1363" s="237">
        <v>26.57</v>
      </c>
      <c r="I1363" s="238"/>
      <c r="J1363" s="234"/>
      <c r="K1363" s="234"/>
      <c r="L1363" s="239"/>
      <c r="M1363" s="240"/>
      <c r="N1363" s="241"/>
      <c r="O1363" s="241"/>
      <c r="P1363" s="241"/>
      <c r="Q1363" s="241"/>
      <c r="R1363" s="241"/>
      <c r="S1363" s="241"/>
      <c r="T1363" s="242"/>
      <c r="AT1363" s="243" t="s">
        <v>211</v>
      </c>
      <c r="AU1363" s="243" t="s">
        <v>104</v>
      </c>
      <c r="AV1363" s="14" t="s">
        <v>84</v>
      </c>
      <c r="AW1363" s="14" t="s">
        <v>31</v>
      </c>
      <c r="AX1363" s="14" t="s">
        <v>75</v>
      </c>
      <c r="AY1363" s="243" t="s">
        <v>203</v>
      </c>
    </row>
    <row r="1364" spans="2:51" s="14" customFormat="1" ht="22.5">
      <c r="B1364" s="233"/>
      <c r="C1364" s="234"/>
      <c r="D1364" s="224" t="s">
        <v>211</v>
      </c>
      <c r="E1364" s="235" t="s">
        <v>1</v>
      </c>
      <c r="F1364" s="236" t="s">
        <v>1399</v>
      </c>
      <c r="G1364" s="234"/>
      <c r="H1364" s="237">
        <v>69.308000000000007</v>
      </c>
      <c r="I1364" s="238"/>
      <c r="J1364" s="234"/>
      <c r="K1364" s="234"/>
      <c r="L1364" s="239"/>
      <c r="M1364" s="240"/>
      <c r="N1364" s="241"/>
      <c r="O1364" s="241"/>
      <c r="P1364" s="241"/>
      <c r="Q1364" s="241"/>
      <c r="R1364" s="241"/>
      <c r="S1364" s="241"/>
      <c r="T1364" s="242"/>
      <c r="AT1364" s="243" t="s">
        <v>211</v>
      </c>
      <c r="AU1364" s="243" t="s">
        <v>104</v>
      </c>
      <c r="AV1364" s="14" t="s">
        <v>84</v>
      </c>
      <c r="AW1364" s="14" t="s">
        <v>31</v>
      </c>
      <c r="AX1364" s="14" t="s">
        <v>75</v>
      </c>
      <c r="AY1364" s="243" t="s">
        <v>203</v>
      </c>
    </row>
    <row r="1365" spans="2:51" s="14" customFormat="1" ht="11.25">
      <c r="B1365" s="233"/>
      <c r="C1365" s="234"/>
      <c r="D1365" s="224" t="s">
        <v>211</v>
      </c>
      <c r="E1365" s="235" t="s">
        <v>1</v>
      </c>
      <c r="F1365" s="236" t="s">
        <v>1400</v>
      </c>
      <c r="G1365" s="234"/>
      <c r="H1365" s="237">
        <v>26.57</v>
      </c>
      <c r="I1365" s="238"/>
      <c r="J1365" s="234"/>
      <c r="K1365" s="234"/>
      <c r="L1365" s="239"/>
      <c r="M1365" s="240"/>
      <c r="N1365" s="241"/>
      <c r="O1365" s="241"/>
      <c r="P1365" s="241"/>
      <c r="Q1365" s="241"/>
      <c r="R1365" s="241"/>
      <c r="S1365" s="241"/>
      <c r="T1365" s="242"/>
      <c r="AT1365" s="243" t="s">
        <v>211</v>
      </c>
      <c r="AU1365" s="243" t="s">
        <v>104</v>
      </c>
      <c r="AV1365" s="14" t="s">
        <v>84</v>
      </c>
      <c r="AW1365" s="14" t="s">
        <v>31</v>
      </c>
      <c r="AX1365" s="14" t="s">
        <v>75</v>
      </c>
      <c r="AY1365" s="243" t="s">
        <v>203</v>
      </c>
    </row>
    <row r="1366" spans="2:51" s="14" customFormat="1" ht="22.5">
      <c r="B1366" s="233"/>
      <c r="C1366" s="234"/>
      <c r="D1366" s="224" t="s">
        <v>211</v>
      </c>
      <c r="E1366" s="235" t="s">
        <v>1</v>
      </c>
      <c r="F1366" s="236" t="s">
        <v>1401</v>
      </c>
      <c r="G1366" s="234"/>
      <c r="H1366" s="237">
        <v>69.308000000000007</v>
      </c>
      <c r="I1366" s="238"/>
      <c r="J1366" s="234"/>
      <c r="K1366" s="234"/>
      <c r="L1366" s="239"/>
      <c r="M1366" s="240"/>
      <c r="N1366" s="241"/>
      <c r="O1366" s="241"/>
      <c r="P1366" s="241"/>
      <c r="Q1366" s="241"/>
      <c r="R1366" s="241"/>
      <c r="S1366" s="241"/>
      <c r="T1366" s="242"/>
      <c r="AT1366" s="243" t="s">
        <v>211</v>
      </c>
      <c r="AU1366" s="243" t="s">
        <v>104</v>
      </c>
      <c r="AV1366" s="14" t="s">
        <v>84</v>
      </c>
      <c r="AW1366" s="14" t="s">
        <v>31</v>
      </c>
      <c r="AX1366" s="14" t="s">
        <v>75</v>
      </c>
      <c r="AY1366" s="243" t="s">
        <v>203</v>
      </c>
    </row>
    <row r="1367" spans="2:51" s="14" customFormat="1" ht="11.25">
      <c r="B1367" s="233"/>
      <c r="C1367" s="234"/>
      <c r="D1367" s="224" t="s">
        <v>211</v>
      </c>
      <c r="E1367" s="235" t="s">
        <v>1</v>
      </c>
      <c r="F1367" s="236" t="s">
        <v>1402</v>
      </c>
      <c r="G1367" s="234"/>
      <c r="H1367" s="237">
        <v>26.57</v>
      </c>
      <c r="I1367" s="238"/>
      <c r="J1367" s="234"/>
      <c r="K1367" s="234"/>
      <c r="L1367" s="239"/>
      <c r="M1367" s="240"/>
      <c r="N1367" s="241"/>
      <c r="O1367" s="241"/>
      <c r="P1367" s="241"/>
      <c r="Q1367" s="241"/>
      <c r="R1367" s="241"/>
      <c r="S1367" s="241"/>
      <c r="T1367" s="242"/>
      <c r="AT1367" s="243" t="s">
        <v>211</v>
      </c>
      <c r="AU1367" s="243" t="s">
        <v>104</v>
      </c>
      <c r="AV1367" s="14" t="s">
        <v>84</v>
      </c>
      <c r="AW1367" s="14" t="s">
        <v>31</v>
      </c>
      <c r="AX1367" s="14" t="s">
        <v>75</v>
      </c>
      <c r="AY1367" s="243" t="s">
        <v>203</v>
      </c>
    </row>
    <row r="1368" spans="2:51" s="14" customFormat="1" ht="22.5">
      <c r="B1368" s="233"/>
      <c r="C1368" s="234"/>
      <c r="D1368" s="224" t="s">
        <v>211</v>
      </c>
      <c r="E1368" s="235" t="s">
        <v>1</v>
      </c>
      <c r="F1368" s="236" t="s">
        <v>1403</v>
      </c>
      <c r="G1368" s="234"/>
      <c r="H1368" s="237">
        <v>31.905999999999999</v>
      </c>
      <c r="I1368" s="238"/>
      <c r="J1368" s="234"/>
      <c r="K1368" s="234"/>
      <c r="L1368" s="239"/>
      <c r="M1368" s="240"/>
      <c r="N1368" s="241"/>
      <c r="O1368" s="241"/>
      <c r="P1368" s="241"/>
      <c r="Q1368" s="241"/>
      <c r="R1368" s="241"/>
      <c r="S1368" s="241"/>
      <c r="T1368" s="242"/>
      <c r="AT1368" s="243" t="s">
        <v>211</v>
      </c>
      <c r="AU1368" s="243" t="s">
        <v>104</v>
      </c>
      <c r="AV1368" s="14" t="s">
        <v>84</v>
      </c>
      <c r="AW1368" s="14" t="s">
        <v>31</v>
      </c>
      <c r="AX1368" s="14" t="s">
        <v>75</v>
      </c>
      <c r="AY1368" s="243" t="s">
        <v>203</v>
      </c>
    </row>
    <row r="1369" spans="2:51" s="14" customFormat="1" ht="11.25">
      <c r="B1369" s="233"/>
      <c r="C1369" s="234"/>
      <c r="D1369" s="224" t="s">
        <v>211</v>
      </c>
      <c r="E1369" s="235" t="s">
        <v>1</v>
      </c>
      <c r="F1369" s="236" t="s">
        <v>1404</v>
      </c>
      <c r="G1369" s="234"/>
      <c r="H1369" s="237">
        <v>29.187999999999999</v>
      </c>
      <c r="I1369" s="238"/>
      <c r="J1369" s="234"/>
      <c r="K1369" s="234"/>
      <c r="L1369" s="239"/>
      <c r="M1369" s="240"/>
      <c r="N1369" s="241"/>
      <c r="O1369" s="241"/>
      <c r="P1369" s="241"/>
      <c r="Q1369" s="241"/>
      <c r="R1369" s="241"/>
      <c r="S1369" s="241"/>
      <c r="T1369" s="242"/>
      <c r="AT1369" s="243" t="s">
        <v>211</v>
      </c>
      <c r="AU1369" s="243" t="s">
        <v>104</v>
      </c>
      <c r="AV1369" s="14" t="s">
        <v>84</v>
      </c>
      <c r="AW1369" s="14" t="s">
        <v>31</v>
      </c>
      <c r="AX1369" s="14" t="s">
        <v>75</v>
      </c>
      <c r="AY1369" s="243" t="s">
        <v>203</v>
      </c>
    </row>
    <row r="1370" spans="2:51" s="14" customFormat="1" ht="11.25">
      <c r="B1370" s="233"/>
      <c r="C1370" s="234"/>
      <c r="D1370" s="224" t="s">
        <v>211</v>
      </c>
      <c r="E1370" s="235" t="s">
        <v>1</v>
      </c>
      <c r="F1370" s="236" t="s">
        <v>1405</v>
      </c>
      <c r="G1370" s="234"/>
      <c r="H1370" s="237">
        <v>38.020000000000003</v>
      </c>
      <c r="I1370" s="238"/>
      <c r="J1370" s="234"/>
      <c r="K1370" s="234"/>
      <c r="L1370" s="239"/>
      <c r="M1370" s="240"/>
      <c r="N1370" s="241"/>
      <c r="O1370" s="241"/>
      <c r="P1370" s="241"/>
      <c r="Q1370" s="241"/>
      <c r="R1370" s="241"/>
      <c r="S1370" s="241"/>
      <c r="T1370" s="242"/>
      <c r="AT1370" s="243" t="s">
        <v>211</v>
      </c>
      <c r="AU1370" s="243" t="s">
        <v>104</v>
      </c>
      <c r="AV1370" s="14" t="s">
        <v>84</v>
      </c>
      <c r="AW1370" s="14" t="s">
        <v>31</v>
      </c>
      <c r="AX1370" s="14" t="s">
        <v>75</v>
      </c>
      <c r="AY1370" s="243" t="s">
        <v>203</v>
      </c>
    </row>
    <row r="1371" spans="2:51" s="14" customFormat="1" ht="11.25">
      <c r="B1371" s="233"/>
      <c r="C1371" s="234"/>
      <c r="D1371" s="224" t="s">
        <v>211</v>
      </c>
      <c r="E1371" s="235" t="s">
        <v>1</v>
      </c>
      <c r="F1371" s="236" t="s">
        <v>1406</v>
      </c>
      <c r="G1371" s="234"/>
      <c r="H1371" s="237">
        <v>37.941000000000003</v>
      </c>
      <c r="I1371" s="238"/>
      <c r="J1371" s="234"/>
      <c r="K1371" s="234"/>
      <c r="L1371" s="239"/>
      <c r="M1371" s="240"/>
      <c r="N1371" s="241"/>
      <c r="O1371" s="241"/>
      <c r="P1371" s="241"/>
      <c r="Q1371" s="241"/>
      <c r="R1371" s="241"/>
      <c r="S1371" s="241"/>
      <c r="T1371" s="242"/>
      <c r="AT1371" s="243" t="s">
        <v>211</v>
      </c>
      <c r="AU1371" s="243" t="s">
        <v>104</v>
      </c>
      <c r="AV1371" s="14" t="s">
        <v>84</v>
      </c>
      <c r="AW1371" s="14" t="s">
        <v>31</v>
      </c>
      <c r="AX1371" s="14" t="s">
        <v>75</v>
      </c>
      <c r="AY1371" s="243" t="s">
        <v>203</v>
      </c>
    </row>
    <row r="1372" spans="2:51" s="14" customFormat="1" ht="11.25">
      <c r="B1372" s="233"/>
      <c r="C1372" s="234"/>
      <c r="D1372" s="224" t="s">
        <v>211</v>
      </c>
      <c r="E1372" s="235" t="s">
        <v>1</v>
      </c>
      <c r="F1372" s="236" t="s">
        <v>1407</v>
      </c>
      <c r="G1372" s="234"/>
      <c r="H1372" s="237">
        <v>19.632999999999999</v>
      </c>
      <c r="I1372" s="238"/>
      <c r="J1372" s="234"/>
      <c r="K1372" s="234"/>
      <c r="L1372" s="239"/>
      <c r="M1372" s="240"/>
      <c r="N1372" s="241"/>
      <c r="O1372" s="241"/>
      <c r="P1372" s="241"/>
      <c r="Q1372" s="241"/>
      <c r="R1372" s="241"/>
      <c r="S1372" s="241"/>
      <c r="T1372" s="242"/>
      <c r="AT1372" s="243" t="s">
        <v>211</v>
      </c>
      <c r="AU1372" s="243" t="s">
        <v>104</v>
      </c>
      <c r="AV1372" s="14" t="s">
        <v>84</v>
      </c>
      <c r="AW1372" s="14" t="s">
        <v>31</v>
      </c>
      <c r="AX1372" s="14" t="s">
        <v>75</v>
      </c>
      <c r="AY1372" s="243" t="s">
        <v>203</v>
      </c>
    </row>
    <row r="1373" spans="2:51" s="14" customFormat="1" ht="11.25">
      <c r="B1373" s="233"/>
      <c r="C1373" s="234"/>
      <c r="D1373" s="224" t="s">
        <v>211</v>
      </c>
      <c r="E1373" s="235" t="s">
        <v>1</v>
      </c>
      <c r="F1373" s="236" t="s">
        <v>1408</v>
      </c>
      <c r="G1373" s="234"/>
      <c r="H1373" s="237">
        <v>19.681000000000001</v>
      </c>
      <c r="I1373" s="238"/>
      <c r="J1373" s="234"/>
      <c r="K1373" s="234"/>
      <c r="L1373" s="239"/>
      <c r="M1373" s="240"/>
      <c r="N1373" s="241"/>
      <c r="O1373" s="241"/>
      <c r="P1373" s="241"/>
      <c r="Q1373" s="241"/>
      <c r="R1373" s="241"/>
      <c r="S1373" s="241"/>
      <c r="T1373" s="242"/>
      <c r="AT1373" s="243" t="s">
        <v>211</v>
      </c>
      <c r="AU1373" s="243" t="s">
        <v>104</v>
      </c>
      <c r="AV1373" s="14" t="s">
        <v>84</v>
      </c>
      <c r="AW1373" s="14" t="s">
        <v>31</v>
      </c>
      <c r="AX1373" s="14" t="s">
        <v>75</v>
      </c>
      <c r="AY1373" s="243" t="s">
        <v>203</v>
      </c>
    </row>
    <row r="1374" spans="2:51" s="14" customFormat="1" ht="11.25">
      <c r="B1374" s="233"/>
      <c r="C1374" s="234"/>
      <c r="D1374" s="224" t="s">
        <v>211</v>
      </c>
      <c r="E1374" s="235" t="s">
        <v>1</v>
      </c>
      <c r="F1374" s="236" t="s">
        <v>1409</v>
      </c>
      <c r="G1374" s="234"/>
      <c r="H1374" s="237">
        <v>19.632999999999999</v>
      </c>
      <c r="I1374" s="238"/>
      <c r="J1374" s="234"/>
      <c r="K1374" s="234"/>
      <c r="L1374" s="239"/>
      <c r="M1374" s="240"/>
      <c r="N1374" s="241"/>
      <c r="O1374" s="241"/>
      <c r="P1374" s="241"/>
      <c r="Q1374" s="241"/>
      <c r="R1374" s="241"/>
      <c r="S1374" s="241"/>
      <c r="T1374" s="242"/>
      <c r="AT1374" s="243" t="s">
        <v>211</v>
      </c>
      <c r="AU1374" s="243" t="s">
        <v>104</v>
      </c>
      <c r="AV1374" s="14" t="s">
        <v>84</v>
      </c>
      <c r="AW1374" s="14" t="s">
        <v>31</v>
      </c>
      <c r="AX1374" s="14" t="s">
        <v>75</v>
      </c>
      <c r="AY1374" s="243" t="s">
        <v>203</v>
      </c>
    </row>
    <row r="1375" spans="2:51" s="14" customFormat="1" ht="11.25">
      <c r="B1375" s="233"/>
      <c r="C1375" s="234"/>
      <c r="D1375" s="224" t="s">
        <v>211</v>
      </c>
      <c r="E1375" s="235" t="s">
        <v>1</v>
      </c>
      <c r="F1375" s="236" t="s">
        <v>1410</v>
      </c>
      <c r="G1375" s="234"/>
      <c r="H1375" s="237">
        <v>18.995999999999999</v>
      </c>
      <c r="I1375" s="238"/>
      <c r="J1375" s="234"/>
      <c r="K1375" s="234"/>
      <c r="L1375" s="239"/>
      <c r="M1375" s="240"/>
      <c r="N1375" s="241"/>
      <c r="O1375" s="241"/>
      <c r="P1375" s="241"/>
      <c r="Q1375" s="241"/>
      <c r="R1375" s="241"/>
      <c r="S1375" s="241"/>
      <c r="T1375" s="242"/>
      <c r="AT1375" s="243" t="s">
        <v>211</v>
      </c>
      <c r="AU1375" s="243" t="s">
        <v>104</v>
      </c>
      <c r="AV1375" s="14" t="s">
        <v>84</v>
      </c>
      <c r="AW1375" s="14" t="s">
        <v>31</v>
      </c>
      <c r="AX1375" s="14" t="s">
        <v>75</v>
      </c>
      <c r="AY1375" s="243" t="s">
        <v>203</v>
      </c>
    </row>
    <row r="1376" spans="2:51" s="14" customFormat="1" ht="11.25">
      <c r="B1376" s="233"/>
      <c r="C1376" s="234"/>
      <c r="D1376" s="224" t="s">
        <v>211</v>
      </c>
      <c r="E1376" s="235" t="s">
        <v>1</v>
      </c>
      <c r="F1376" s="236" t="s">
        <v>1411</v>
      </c>
      <c r="G1376" s="234"/>
      <c r="H1376" s="237">
        <v>77.688000000000002</v>
      </c>
      <c r="I1376" s="238"/>
      <c r="J1376" s="234"/>
      <c r="K1376" s="234"/>
      <c r="L1376" s="239"/>
      <c r="M1376" s="240"/>
      <c r="N1376" s="241"/>
      <c r="O1376" s="241"/>
      <c r="P1376" s="241"/>
      <c r="Q1376" s="241"/>
      <c r="R1376" s="241"/>
      <c r="S1376" s="241"/>
      <c r="T1376" s="242"/>
      <c r="AT1376" s="243" t="s">
        <v>211</v>
      </c>
      <c r="AU1376" s="243" t="s">
        <v>104</v>
      </c>
      <c r="AV1376" s="14" t="s">
        <v>84</v>
      </c>
      <c r="AW1376" s="14" t="s">
        <v>31</v>
      </c>
      <c r="AX1376" s="14" t="s">
        <v>75</v>
      </c>
      <c r="AY1376" s="243" t="s">
        <v>203</v>
      </c>
    </row>
    <row r="1377" spans="2:51" s="14" customFormat="1" ht="11.25">
      <c r="B1377" s="233"/>
      <c r="C1377" s="234"/>
      <c r="D1377" s="224" t="s">
        <v>211</v>
      </c>
      <c r="E1377" s="235" t="s">
        <v>1</v>
      </c>
      <c r="F1377" s="236" t="s">
        <v>1412</v>
      </c>
      <c r="G1377" s="234"/>
      <c r="H1377" s="237">
        <v>26.228000000000002</v>
      </c>
      <c r="I1377" s="238"/>
      <c r="J1377" s="234"/>
      <c r="K1377" s="234"/>
      <c r="L1377" s="239"/>
      <c r="M1377" s="240"/>
      <c r="N1377" s="241"/>
      <c r="O1377" s="241"/>
      <c r="P1377" s="241"/>
      <c r="Q1377" s="241"/>
      <c r="R1377" s="241"/>
      <c r="S1377" s="241"/>
      <c r="T1377" s="242"/>
      <c r="AT1377" s="243" t="s">
        <v>211</v>
      </c>
      <c r="AU1377" s="243" t="s">
        <v>104</v>
      </c>
      <c r="AV1377" s="14" t="s">
        <v>84</v>
      </c>
      <c r="AW1377" s="14" t="s">
        <v>31</v>
      </c>
      <c r="AX1377" s="14" t="s">
        <v>75</v>
      </c>
      <c r="AY1377" s="243" t="s">
        <v>203</v>
      </c>
    </row>
    <row r="1378" spans="2:51" s="14" customFormat="1" ht="22.5">
      <c r="B1378" s="233"/>
      <c r="C1378" s="234"/>
      <c r="D1378" s="224" t="s">
        <v>211</v>
      </c>
      <c r="E1378" s="235" t="s">
        <v>1</v>
      </c>
      <c r="F1378" s="236" t="s">
        <v>1413</v>
      </c>
      <c r="G1378" s="234"/>
      <c r="H1378" s="237">
        <v>75.197000000000003</v>
      </c>
      <c r="I1378" s="238"/>
      <c r="J1378" s="234"/>
      <c r="K1378" s="234"/>
      <c r="L1378" s="239"/>
      <c r="M1378" s="240"/>
      <c r="N1378" s="241"/>
      <c r="O1378" s="241"/>
      <c r="P1378" s="241"/>
      <c r="Q1378" s="241"/>
      <c r="R1378" s="241"/>
      <c r="S1378" s="241"/>
      <c r="T1378" s="242"/>
      <c r="AT1378" s="243" t="s">
        <v>211</v>
      </c>
      <c r="AU1378" s="243" t="s">
        <v>104</v>
      </c>
      <c r="AV1378" s="14" t="s">
        <v>84</v>
      </c>
      <c r="AW1378" s="14" t="s">
        <v>31</v>
      </c>
      <c r="AX1378" s="14" t="s">
        <v>75</v>
      </c>
      <c r="AY1378" s="243" t="s">
        <v>203</v>
      </c>
    </row>
    <row r="1379" spans="2:51" s="14" customFormat="1" ht="11.25">
      <c r="B1379" s="233"/>
      <c r="C1379" s="234"/>
      <c r="D1379" s="224" t="s">
        <v>211</v>
      </c>
      <c r="E1379" s="235" t="s">
        <v>1</v>
      </c>
      <c r="F1379" s="236" t="s">
        <v>1414</v>
      </c>
      <c r="G1379" s="234"/>
      <c r="H1379" s="237">
        <v>28.283000000000001</v>
      </c>
      <c r="I1379" s="238"/>
      <c r="J1379" s="234"/>
      <c r="K1379" s="234"/>
      <c r="L1379" s="239"/>
      <c r="M1379" s="240"/>
      <c r="N1379" s="241"/>
      <c r="O1379" s="241"/>
      <c r="P1379" s="241"/>
      <c r="Q1379" s="241"/>
      <c r="R1379" s="241"/>
      <c r="S1379" s="241"/>
      <c r="T1379" s="242"/>
      <c r="AT1379" s="243" t="s">
        <v>211</v>
      </c>
      <c r="AU1379" s="243" t="s">
        <v>104</v>
      </c>
      <c r="AV1379" s="14" t="s">
        <v>84</v>
      </c>
      <c r="AW1379" s="14" t="s">
        <v>31</v>
      </c>
      <c r="AX1379" s="14" t="s">
        <v>75</v>
      </c>
      <c r="AY1379" s="243" t="s">
        <v>203</v>
      </c>
    </row>
    <row r="1380" spans="2:51" s="14" customFormat="1" ht="11.25">
      <c r="B1380" s="233"/>
      <c r="C1380" s="234"/>
      <c r="D1380" s="224" t="s">
        <v>211</v>
      </c>
      <c r="E1380" s="235" t="s">
        <v>1</v>
      </c>
      <c r="F1380" s="236" t="s">
        <v>1415</v>
      </c>
      <c r="G1380" s="234"/>
      <c r="H1380" s="237">
        <v>65.403000000000006</v>
      </c>
      <c r="I1380" s="238"/>
      <c r="J1380" s="234"/>
      <c r="K1380" s="234"/>
      <c r="L1380" s="239"/>
      <c r="M1380" s="240"/>
      <c r="N1380" s="241"/>
      <c r="O1380" s="241"/>
      <c r="P1380" s="241"/>
      <c r="Q1380" s="241"/>
      <c r="R1380" s="241"/>
      <c r="S1380" s="241"/>
      <c r="T1380" s="242"/>
      <c r="AT1380" s="243" t="s">
        <v>211</v>
      </c>
      <c r="AU1380" s="243" t="s">
        <v>104</v>
      </c>
      <c r="AV1380" s="14" t="s">
        <v>84</v>
      </c>
      <c r="AW1380" s="14" t="s">
        <v>31</v>
      </c>
      <c r="AX1380" s="14" t="s">
        <v>75</v>
      </c>
      <c r="AY1380" s="243" t="s">
        <v>203</v>
      </c>
    </row>
    <row r="1381" spans="2:51" s="14" customFormat="1" ht="11.25">
      <c r="B1381" s="233"/>
      <c r="C1381" s="234"/>
      <c r="D1381" s="224" t="s">
        <v>211</v>
      </c>
      <c r="E1381" s="235" t="s">
        <v>1</v>
      </c>
      <c r="F1381" s="236" t="s">
        <v>1416</v>
      </c>
      <c r="G1381" s="234"/>
      <c r="H1381" s="237">
        <v>26.57</v>
      </c>
      <c r="I1381" s="238"/>
      <c r="J1381" s="234"/>
      <c r="K1381" s="234"/>
      <c r="L1381" s="239"/>
      <c r="M1381" s="240"/>
      <c r="N1381" s="241"/>
      <c r="O1381" s="241"/>
      <c r="P1381" s="241"/>
      <c r="Q1381" s="241"/>
      <c r="R1381" s="241"/>
      <c r="S1381" s="241"/>
      <c r="T1381" s="242"/>
      <c r="AT1381" s="243" t="s">
        <v>211</v>
      </c>
      <c r="AU1381" s="243" t="s">
        <v>104</v>
      </c>
      <c r="AV1381" s="14" t="s">
        <v>84</v>
      </c>
      <c r="AW1381" s="14" t="s">
        <v>31</v>
      </c>
      <c r="AX1381" s="14" t="s">
        <v>75</v>
      </c>
      <c r="AY1381" s="243" t="s">
        <v>203</v>
      </c>
    </row>
    <row r="1382" spans="2:51" s="14" customFormat="1" ht="11.25">
      <c r="B1382" s="233"/>
      <c r="C1382" s="234"/>
      <c r="D1382" s="224" t="s">
        <v>211</v>
      </c>
      <c r="E1382" s="235" t="s">
        <v>1</v>
      </c>
      <c r="F1382" s="236" t="s">
        <v>1417</v>
      </c>
      <c r="G1382" s="234"/>
      <c r="H1382" s="237">
        <v>65.403000000000006</v>
      </c>
      <c r="I1382" s="238"/>
      <c r="J1382" s="234"/>
      <c r="K1382" s="234"/>
      <c r="L1382" s="239"/>
      <c r="M1382" s="240"/>
      <c r="N1382" s="241"/>
      <c r="O1382" s="241"/>
      <c r="P1382" s="241"/>
      <c r="Q1382" s="241"/>
      <c r="R1382" s="241"/>
      <c r="S1382" s="241"/>
      <c r="T1382" s="242"/>
      <c r="AT1382" s="243" t="s">
        <v>211</v>
      </c>
      <c r="AU1382" s="243" t="s">
        <v>104</v>
      </c>
      <c r="AV1382" s="14" t="s">
        <v>84</v>
      </c>
      <c r="AW1382" s="14" t="s">
        <v>31</v>
      </c>
      <c r="AX1382" s="14" t="s">
        <v>75</v>
      </c>
      <c r="AY1382" s="243" t="s">
        <v>203</v>
      </c>
    </row>
    <row r="1383" spans="2:51" s="14" customFormat="1" ht="11.25">
      <c r="B1383" s="233"/>
      <c r="C1383" s="234"/>
      <c r="D1383" s="224" t="s">
        <v>211</v>
      </c>
      <c r="E1383" s="235" t="s">
        <v>1</v>
      </c>
      <c r="F1383" s="236" t="s">
        <v>1418</v>
      </c>
      <c r="G1383" s="234"/>
      <c r="H1383" s="237">
        <v>26.57</v>
      </c>
      <c r="I1383" s="238"/>
      <c r="J1383" s="234"/>
      <c r="K1383" s="234"/>
      <c r="L1383" s="239"/>
      <c r="M1383" s="240"/>
      <c r="N1383" s="241"/>
      <c r="O1383" s="241"/>
      <c r="P1383" s="241"/>
      <c r="Q1383" s="241"/>
      <c r="R1383" s="241"/>
      <c r="S1383" s="241"/>
      <c r="T1383" s="242"/>
      <c r="AT1383" s="243" t="s">
        <v>211</v>
      </c>
      <c r="AU1383" s="243" t="s">
        <v>104</v>
      </c>
      <c r="AV1383" s="14" t="s">
        <v>84</v>
      </c>
      <c r="AW1383" s="14" t="s">
        <v>31</v>
      </c>
      <c r="AX1383" s="14" t="s">
        <v>75</v>
      </c>
      <c r="AY1383" s="243" t="s">
        <v>203</v>
      </c>
    </row>
    <row r="1384" spans="2:51" s="14" customFormat="1" ht="22.5">
      <c r="B1384" s="233"/>
      <c r="C1384" s="234"/>
      <c r="D1384" s="224" t="s">
        <v>211</v>
      </c>
      <c r="E1384" s="235" t="s">
        <v>1</v>
      </c>
      <c r="F1384" s="236" t="s">
        <v>1419</v>
      </c>
      <c r="G1384" s="234"/>
      <c r="H1384" s="237">
        <v>70.200999999999993</v>
      </c>
      <c r="I1384" s="238"/>
      <c r="J1384" s="234"/>
      <c r="K1384" s="234"/>
      <c r="L1384" s="239"/>
      <c r="M1384" s="240"/>
      <c r="N1384" s="241"/>
      <c r="O1384" s="241"/>
      <c r="P1384" s="241"/>
      <c r="Q1384" s="241"/>
      <c r="R1384" s="241"/>
      <c r="S1384" s="241"/>
      <c r="T1384" s="242"/>
      <c r="AT1384" s="243" t="s">
        <v>211</v>
      </c>
      <c r="AU1384" s="243" t="s">
        <v>104</v>
      </c>
      <c r="AV1384" s="14" t="s">
        <v>84</v>
      </c>
      <c r="AW1384" s="14" t="s">
        <v>31</v>
      </c>
      <c r="AX1384" s="14" t="s">
        <v>75</v>
      </c>
      <c r="AY1384" s="243" t="s">
        <v>203</v>
      </c>
    </row>
    <row r="1385" spans="2:51" s="14" customFormat="1" ht="11.25">
      <c r="B1385" s="233"/>
      <c r="C1385" s="234"/>
      <c r="D1385" s="224" t="s">
        <v>211</v>
      </c>
      <c r="E1385" s="235" t="s">
        <v>1</v>
      </c>
      <c r="F1385" s="236" t="s">
        <v>1420</v>
      </c>
      <c r="G1385" s="234"/>
      <c r="H1385" s="237">
        <v>32.256</v>
      </c>
      <c r="I1385" s="238"/>
      <c r="J1385" s="234"/>
      <c r="K1385" s="234"/>
      <c r="L1385" s="239"/>
      <c r="M1385" s="240"/>
      <c r="N1385" s="241"/>
      <c r="O1385" s="241"/>
      <c r="P1385" s="241"/>
      <c r="Q1385" s="241"/>
      <c r="R1385" s="241"/>
      <c r="S1385" s="241"/>
      <c r="T1385" s="242"/>
      <c r="AT1385" s="243" t="s">
        <v>211</v>
      </c>
      <c r="AU1385" s="243" t="s">
        <v>104</v>
      </c>
      <c r="AV1385" s="14" t="s">
        <v>84</v>
      </c>
      <c r="AW1385" s="14" t="s">
        <v>31</v>
      </c>
      <c r="AX1385" s="14" t="s">
        <v>75</v>
      </c>
      <c r="AY1385" s="243" t="s">
        <v>203</v>
      </c>
    </row>
    <row r="1386" spans="2:51" s="14" customFormat="1" ht="22.5">
      <c r="B1386" s="233"/>
      <c r="C1386" s="234"/>
      <c r="D1386" s="224" t="s">
        <v>211</v>
      </c>
      <c r="E1386" s="235" t="s">
        <v>1</v>
      </c>
      <c r="F1386" s="236" t="s">
        <v>1421</v>
      </c>
      <c r="G1386" s="234"/>
      <c r="H1386" s="237">
        <v>70.903999999999996</v>
      </c>
      <c r="I1386" s="238"/>
      <c r="J1386" s="234"/>
      <c r="K1386" s="234"/>
      <c r="L1386" s="239"/>
      <c r="M1386" s="240"/>
      <c r="N1386" s="241"/>
      <c r="O1386" s="241"/>
      <c r="P1386" s="241"/>
      <c r="Q1386" s="241"/>
      <c r="R1386" s="241"/>
      <c r="S1386" s="241"/>
      <c r="T1386" s="242"/>
      <c r="AT1386" s="243" t="s">
        <v>211</v>
      </c>
      <c r="AU1386" s="243" t="s">
        <v>104</v>
      </c>
      <c r="AV1386" s="14" t="s">
        <v>84</v>
      </c>
      <c r="AW1386" s="14" t="s">
        <v>31</v>
      </c>
      <c r="AX1386" s="14" t="s">
        <v>75</v>
      </c>
      <c r="AY1386" s="243" t="s">
        <v>203</v>
      </c>
    </row>
    <row r="1387" spans="2:51" s="14" customFormat="1" ht="11.25">
      <c r="B1387" s="233"/>
      <c r="C1387" s="234"/>
      <c r="D1387" s="224" t="s">
        <v>211</v>
      </c>
      <c r="E1387" s="235" t="s">
        <v>1</v>
      </c>
      <c r="F1387" s="236" t="s">
        <v>1422</v>
      </c>
      <c r="G1387" s="234"/>
      <c r="H1387" s="237">
        <v>48.116</v>
      </c>
      <c r="I1387" s="238"/>
      <c r="J1387" s="234"/>
      <c r="K1387" s="234"/>
      <c r="L1387" s="239"/>
      <c r="M1387" s="240"/>
      <c r="N1387" s="241"/>
      <c r="O1387" s="241"/>
      <c r="P1387" s="241"/>
      <c r="Q1387" s="241"/>
      <c r="R1387" s="241"/>
      <c r="S1387" s="241"/>
      <c r="T1387" s="242"/>
      <c r="AT1387" s="243" t="s">
        <v>211</v>
      </c>
      <c r="AU1387" s="243" t="s">
        <v>104</v>
      </c>
      <c r="AV1387" s="14" t="s">
        <v>84</v>
      </c>
      <c r="AW1387" s="14" t="s">
        <v>31</v>
      </c>
      <c r="AX1387" s="14" t="s">
        <v>75</v>
      </c>
      <c r="AY1387" s="243" t="s">
        <v>203</v>
      </c>
    </row>
    <row r="1388" spans="2:51" s="14" customFormat="1" ht="22.5">
      <c r="B1388" s="233"/>
      <c r="C1388" s="234"/>
      <c r="D1388" s="224" t="s">
        <v>211</v>
      </c>
      <c r="E1388" s="235" t="s">
        <v>1</v>
      </c>
      <c r="F1388" s="236" t="s">
        <v>1423</v>
      </c>
      <c r="G1388" s="234"/>
      <c r="H1388" s="237">
        <v>58.738999999999997</v>
      </c>
      <c r="I1388" s="238"/>
      <c r="J1388" s="234"/>
      <c r="K1388" s="234"/>
      <c r="L1388" s="239"/>
      <c r="M1388" s="240"/>
      <c r="N1388" s="241"/>
      <c r="O1388" s="241"/>
      <c r="P1388" s="241"/>
      <c r="Q1388" s="241"/>
      <c r="R1388" s="241"/>
      <c r="S1388" s="241"/>
      <c r="T1388" s="242"/>
      <c r="AT1388" s="243" t="s">
        <v>211</v>
      </c>
      <c r="AU1388" s="243" t="s">
        <v>104</v>
      </c>
      <c r="AV1388" s="14" t="s">
        <v>84</v>
      </c>
      <c r="AW1388" s="14" t="s">
        <v>31</v>
      </c>
      <c r="AX1388" s="14" t="s">
        <v>75</v>
      </c>
      <c r="AY1388" s="243" t="s">
        <v>203</v>
      </c>
    </row>
    <row r="1389" spans="2:51" s="14" customFormat="1" ht="11.25">
      <c r="B1389" s="233"/>
      <c r="C1389" s="234"/>
      <c r="D1389" s="224" t="s">
        <v>211</v>
      </c>
      <c r="E1389" s="235" t="s">
        <v>1</v>
      </c>
      <c r="F1389" s="236" t="s">
        <v>1424</v>
      </c>
      <c r="G1389" s="234"/>
      <c r="H1389" s="237">
        <v>50.3</v>
      </c>
      <c r="I1389" s="238"/>
      <c r="J1389" s="234"/>
      <c r="K1389" s="234"/>
      <c r="L1389" s="239"/>
      <c r="M1389" s="240"/>
      <c r="N1389" s="241"/>
      <c r="O1389" s="241"/>
      <c r="P1389" s="241"/>
      <c r="Q1389" s="241"/>
      <c r="R1389" s="241"/>
      <c r="S1389" s="241"/>
      <c r="T1389" s="242"/>
      <c r="AT1389" s="243" t="s">
        <v>211</v>
      </c>
      <c r="AU1389" s="243" t="s">
        <v>104</v>
      </c>
      <c r="AV1389" s="14" t="s">
        <v>84</v>
      </c>
      <c r="AW1389" s="14" t="s">
        <v>31</v>
      </c>
      <c r="AX1389" s="14" t="s">
        <v>75</v>
      </c>
      <c r="AY1389" s="243" t="s">
        <v>203</v>
      </c>
    </row>
    <row r="1390" spans="2:51" s="14" customFormat="1" ht="11.25">
      <c r="B1390" s="233"/>
      <c r="C1390" s="234"/>
      <c r="D1390" s="224" t="s">
        <v>211</v>
      </c>
      <c r="E1390" s="235" t="s">
        <v>1</v>
      </c>
      <c r="F1390" s="236" t="s">
        <v>1425</v>
      </c>
      <c r="G1390" s="234"/>
      <c r="H1390" s="237">
        <v>70.463999999999999</v>
      </c>
      <c r="I1390" s="238"/>
      <c r="J1390" s="234"/>
      <c r="K1390" s="234"/>
      <c r="L1390" s="239"/>
      <c r="M1390" s="240"/>
      <c r="N1390" s="241"/>
      <c r="O1390" s="241"/>
      <c r="P1390" s="241"/>
      <c r="Q1390" s="241"/>
      <c r="R1390" s="241"/>
      <c r="S1390" s="241"/>
      <c r="T1390" s="242"/>
      <c r="AT1390" s="243" t="s">
        <v>211</v>
      </c>
      <c r="AU1390" s="243" t="s">
        <v>104</v>
      </c>
      <c r="AV1390" s="14" t="s">
        <v>84</v>
      </c>
      <c r="AW1390" s="14" t="s">
        <v>31</v>
      </c>
      <c r="AX1390" s="14" t="s">
        <v>75</v>
      </c>
      <c r="AY1390" s="243" t="s">
        <v>203</v>
      </c>
    </row>
    <row r="1391" spans="2:51" s="14" customFormat="1" ht="11.25">
      <c r="B1391" s="233"/>
      <c r="C1391" s="234"/>
      <c r="D1391" s="224" t="s">
        <v>211</v>
      </c>
      <c r="E1391" s="235" t="s">
        <v>1</v>
      </c>
      <c r="F1391" s="236" t="s">
        <v>1426</v>
      </c>
      <c r="G1391" s="234"/>
      <c r="H1391" s="237">
        <v>69.233000000000004</v>
      </c>
      <c r="I1391" s="238"/>
      <c r="J1391" s="234"/>
      <c r="K1391" s="234"/>
      <c r="L1391" s="239"/>
      <c r="M1391" s="240"/>
      <c r="N1391" s="241"/>
      <c r="O1391" s="241"/>
      <c r="P1391" s="241"/>
      <c r="Q1391" s="241"/>
      <c r="R1391" s="241"/>
      <c r="S1391" s="241"/>
      <c r="T1391" s="242"/>
      <c r="AT1391" s="243" t="s">
        <v>211</v>
      </c>
      <c r="AU1391" s="243" t="s">
        <v>104</v>
      </c>
      <c r="AV1391" s="14" t="s">
        <v>84</v>
      </c>
      <c r="AW1391" s="14" t="s">
        <v>31</v>
      </c>
      <c r="AX1391" s="14" t="s">
        <v>75</v>
      </c>
      <c r="AY1391" s="243" t="s">
        <v>203</v>
      </c>
    </row>
    <row r="1392" spans="2:51" s="14" customFormat="1" ht="11.25">
      <c r="B1392" s="233"/>
      <c r="C1392" s="234"/>
      <c r="D1392" s="224" t="s">
        <v>211</v>
      </c>
      <c r="E1392" s="235" t="s">
        <v>1</v>
      </c>
      <c r="F1392" s="236" t="s">
        <v>1427</v>
      </c>
      <c r="G1392" s="234"/>
      <c r="H1392" s="237">
        <v>68.972999999999999</v>
      </c>
      <c r="I1392" s="238"/>
      <c r="J1392" s="234"/>
      <c r="K1392" s="234"/>
      <c r="L1392" s="239"/>
      <c r="M1392" s="240"/>
      <c r="N1392" s="241"/>
      <c r="O1392" s="241"/>
      <c r="P1392" s="241"/>
      <c r="Q1392" s="241"/>
      <c r="R1392" s="241"/>
      <c r="S1392" s="241"/>
      <c r="T1392" s="242"/>
      <c r="AT1392" s="243" t="s">
        <v>211</v>
      </c>
      <c r="AU1392" s="243" t="s">
        <v>104</v>
      </c>
      <c r="AV1392" s="14" t="s">
        <v>84</v>
      </c>
      <c r="AW1392" s="14" t="s">
        <v>31</v>
      </c>
      <c r="AX1392" s="14" t="s">
        <v>75</v>
      </c>
      <c r="AY1392" s="243" t="s">
        <v>203</v>
      </c>
    </row>
    <row r="1393" spans="2:51" s="14" customFormat="1" ht="11.25">
      <c r="B1393" s="233"/>
      <c r="C1393" s="234"/>
      <c r="D1393" s="224" t="s">
        <v>211</v>
      </c>
      <c r="E1393" s="235" t="s">
        <v>1</v>
      </c>
      <c r="F1393" s="236" t="s">
        <v>1428</v>
      </c>
      <c r="G1393" s="234"/>
      <c r="H1393" s="237">
        <v>70.298000000000002</v>
      </c>
      <c r="I1393" s="238"/>
      <c r="J1393" s="234"/>
      <c r="K1393" s="234"/>
      <c r="L1393" s="239"/>
      <c r="M1393" s="240"/>
      <c r="N1393" s="241"/>
      <c r="O1393" s="241"/>
      <c r="P1393" s="241"/>
      <c r="Q1393" s="241"/>
      <c r="R1393" s="241"/>
      <c r="S1393" s="241"/>
      <c r="T1393" s="242"/>
      <c r="AT1393" s="243" t="s">
        <v>211</v>
      </c>
      <c r="AU1393" s="243" t="s">
        <v>104</v>
      </c>
      <c r="AV1393" s="14" t="s">
        <v>84</v>
      </c>
      <c r="AW1393" s="14" t="s">
        <v>31</v>
      </c>
      <c r="AX1393" s="14" t="s">
        <v>75</v>
      </c>
      <c r="AY1393" s="243" t="s">
        <v>203</v>
      </c>
    </row>
    <row r="1394" spans="2:51" s="14" customFormat="1" ht="22.5">
      <c r="B1394" s="233"/>
      <c r="C1394" s="234"/>
      <c r="D1394" s="224" t="s">
        <v>211</v>
      </c>
      <c r="E1394" s="235" t="s">
        <v>1</v>
      </c>
      <c r="F1394" s="236" t="s">
        <v>1429</v>
      </c>
      <c r="G1394" s="234"/>
      <c r="H1394" s="237">
        <v>54.021000000000001</v>
      </c>
      <c r="I1394" s="238"/>
      <c r="J1394" s="234"/>
      <c r="K1394" s="234"/>
      <c r="L1394" s="239"/>
      <c r="M1394" s="240"/>
      <c r="N1394" s="241"/>
      <c r="O1394" s="241"/>
      <c r="P1394" s="241"/>
      <c r="Q1394" s="241"/>
      <c r="R1394" s="241"/>
      <c r="S1394" s="241"/>
      <c r="T1394" s="242"/>
      <c r="AT1394" s="243" t="s">
        <v>211</v>
      </c>
      <c r="AU1394" s="243" t="s">
        <v>104</v>
      </c>
      <c r="AV1394" s="14" t="s">
        <v>84</v>
      </c>
      <c r="AW1394" s="14" t="s">
        <v>31</v>
      </c>
      <c r="AX1394" s="14" t="s">
        <v>75</v>
      </c>
      <c r="AY1394" s="243" t="s">
        <v>203</v>
      </c>
    </row>
    <row r="1395" spans="2:51" s="14" customFormat="1" ht="11.25">
      <c r="B1395" s="233"/>
      <c r="C1395" s="234"/>
      <c r="D1395" s="224" t="s">
        <v>211</v>
      </c>
      <c r="E1395" s="235" t="s">
        <v>1</v>
      </c>
      <c r="F1395" s="236" t="s">
        <v>1430</v>
      </c>
      <c r="G1395" s="234"/>
      <c r="H1395" s="237">
        <v>47.875999999999998</v>
      </c>
      <c r="I1395" s="238"/>
      <c r="J1395" s="234"/>
      <c r="K1395" s="234"/>
      <c r="L1395" s="239"/>
      <c r="M1395" s="240"/>
      <c r="N1395" s="241"/>
      <c r="O1395" s="241"/>
      <c r="P1395" s="241"/>
      <c r="Q1395" s="241"/>
      <c r="R1395" s="241"/>
      <c r="S1395" s="241"/>
      <c r="T1395" s="242"/>
      <c r="AT1395" s="243" t="s">
        <v>211</v>
      </c>
      <c r="AU1395" s="243" t="s">
        <v>104</v>
      </c>
      <c r="AV1395" s="14" t="s">
        <v>84</v>
      </c>
      <c r="AW1395" s="14" t="s">
        <v>31</v>
      </c>
      <c r="AX1395" s="14" t="s">
        <v>75</v>
      </c>
      <c r="AY1395" s="243" t="s">
        <v>203</v>
      </c>
    </row>
    <row r="1396" spans="2:51" s="14" customFormat="1" ht="11.25">
      <c r="B1396" s="233"/>
      <c r="C1396" s="234"/>
      <c r="D1396" s="224" t="s">
        <v>211</v>
      </c>
      <c r="E1396" s="235" t="s">
        <v>1</v>
      </c>
      <c r="F1396" s="236" t="s">
        <v>1431</v>
      </c>
      <c r="G1396" s="234"/>
      <c r="H1396" s="237">
        <v>16.05</v>
      </c>
      <c r="I1396" s="238"/>
      <c r="J1396" s="234"/>
      <c r="K1396" s="234"/>
      <c r="L1396" s="239"/>
      <c r="M1396" s="240"/>
      <c r="N1396" s="241"/>
      <c r="O1396" s="241"/>
      <c r="P1396" s="241"/>
      <c r="Q1396" s="241"/>
      <c r="R1396" s="241"/>
      <c r="S1396" s="241"/>
      <c r="T1396" s="242"/>
      <c r="AT1396" s="243" t="s">
        <v>211</v>
      </c>
      <c r="AU1396" s="243" t="s">
        <v>104</v>
      </c>
      <c r="AV1396" s="14" t="s">
        <v>84</v>
      </c>
      <c r="AW1396" s="14" t="s">
        <v>31</v>
      </c>
      <c r="AX1396" s="14" t="s">
        <v>75</v>
      </c>
      <c r="AY1396" s="243" t="s">
        <v>203</v>
      </c>
    </row>
    <row r="1397" spans="2:51" s="14" customFormat="1" ht="11.25">
      <c r="B1397" s="233"/>
      <c r="C1397" s="234"/>
      <c r="D1397" s="224" t="s">
        <v>211</v>
      </c>
      <c r="E1397" s="235" t="s">
        <v>1</v>
      </c>
      <c r="F1397" s="236" t="s">
        <v>1432</v>
      </c>
      <c r="G1397" s="234"/>
      <c r="H1397" s="237">
        <v>16.05</v>
      </c>
      <c r="I1397" s="238"/>
      <c r="J1397" s="234"/>
      <c r="K1397" s="234"/>
      <c r="L1397" s="239"/>
      <c r="M1397" s="240"/>
      <c r="N1397" s="241"/>
      <c r="O1397" s="241"/>
      <c r="P1397" s="241"/>
      <c r="Q1397" s="241"/>
      <c r="R1397" s="241"/>
      <c r="S1397" s="241"/>
      <c r="T1397" s="242"/>
      <c r="AT1397" s="243" t="s">
        <v>211</v>
      </c>
      <c r="AU1397" s="243" t="s">
        <v>104</v>
      </c>
      <c r="AV1397" s="14" t="s">
        <v>84</v>
      </c>
      <c r="AW1397" s="14" t="s">
        <v>31</v>
      </c>
      <c r="AX1397" s="14" t="s">
        <v>75</v>
      </c>
      <c r="AY1397" s="243" t="s">
        <v>203</v>
      </c>
    </row>
    <row r="1398" spans="2:51" s="14" customFormat="1" ht="11.25">
      <c r="B1398" s="233"/>
      <c r="C1398" s="234"/>
      <c r="D1398" s="224" t="s">
        <v>211</v>
      </c>
      <c r="E1398" s="235" t="s">
        <v>1</v>
      </c>
      <c r="F1398" s="236" t="s">
        <v>1433</v>
      </c>
      <c r="G1398" s="234"/>
      <c r="H1398" s="237">
        <v>21.297999999999998</v>
      </c>
      <c r="I1398" s="238"/>
      <c r="J1398" s="234"/>
      <c r="K1398" s="234"/>
      <c r="L1398" s="239"/>
      <c r="M1398" s="240"/>
      <c r="N1398" s="241"/>
      <c r="O1398" s="241"/>
      <c r="P1398" s="241"/>
      <c r="Q1398" s="241"/>
      <c r="R1398" s="241"/>
      <c r="S1398" s="241"/>
      <c r="T1398" s="242"/>
      <c r="AT1398" s="243" t="s">
        <v>211</v>
      </c>
      <c r="AU1398" s="243" t="s">
        <v>104</v>
      </c>
      <c r="AV1398" s="14" t="s">
        <v>84</v>
      </c>
      <c r="AW1398" s="14" t="s">
        <v>31</v>
      </c>
      <c r="AX1398" s="14" t="s">
        <v>75</v>
      </c>
      <c r="AY1398" s="243" t="s">
        <v>203</v>
      </c>
    </row>
    <row r="1399" spans="2:51" s="14" customFormat="1" ht="11.25">
      <c r="B1399" s="233"/>
      <c r="C1399" s="234"/>
      <c r="D1399" s="224" t="s">
        <v>211</v>
      </c>
      <c r="E1399" s="235" t="s">
        <v>1</v>
      </c>
      <c r="F1399" s="236" t="s">
        <v>1434</v>
      </c>
      <c r="G1399" s="234"/>
      <c r="H1399" s="237">
        <v>17.077999999999999</v>
      </c>
      <c r="I1399" s="238"/>
      <c r="J1399" s="234"/>
      <c r="K1399" s="234"/>
      <c r="L1399" s="239"/>
      <c r="M1399" s="240"/>
      <c r="N1399" s="241"/>
      <c r="O1399" s="241"/>
      <c r="P1399" s="241"/>
      <c r="Q1399" s="241"/>
      <c r="R1399" s="241"/>
      <c r="S1399" s="241"/>
      <c r="T1399" s="242"/>
      <c r="AT1399" s="243" t="s">
        <v>211</v>
      </c>
      <c r="AU1399" s="243" t="s">
        <v>104</v>
      </c>
      <c r="AV1399" s="14" t="s">
        <v>84</v>
      </c>
      <c r="AW1399" s="14" t="s">
        <v>31</v>
      </c>
      <c r="AX1399" s="14" t="s">
        <v>75</v>
      </c>
      <c r="AY1399" s="243" t="s">
        <v>203</v>
      </c>
    </row>
    <row r="1400" spans="2:51" s="14" customFormat="1" ht="11.25">
      <c r="B1400" s="233"/>
      <c r="C1400" s="234"/>
      <c r="D1400" s="224" t="s">
        <v>211</v>
      </c>
      <c r="E1400" s="235" t="s">
        <v>1</v>
      </c>
      <c r="F1400" s="236" t="s">
        <v>1435</v>
      </c>
      <c r="G1400" s="234"/>
      <c r="H1400" s="237">
        <v>16.393000000000001</v>
      </c>
      <c r="I1400" s="238"/>
      <c r="J1400" s="234"/>
      <c r="K1400" s="234"/>
      <c r="L1400" s="239"/>
      <c r="M1400" s="240"/>
      <c r="N1400" s="241"/>
      <c r="O1400" s="241"/>
      <c r="P1400" s="241"/>
      <c r="Q1400" s="241"/>
      <c r="R1400" s="241"/>
      <c r="S1400" s="241"/>
      <c r="T1400" s="242"/>
      <c r="AT1400" s="243" t="s">
        <v>211</v>
      </c>
      <c r="AU1400" s="243" t="s">
        <v>104</v>
      </c>
      <c r="AV1400" s="14" t="s">
        <v>84</v>
      </c>
      <c r="AW1400" s="14" t="s">
        <v>31</v>
      </c>
      <c r="AX1400" s="14" t="s">
        <v>75</v>
      </c>
      <c r="AY1400" s="243" t="s">
        <v>203</v>
      </c>
    </row>
    <row r="1401" spans="2:51" s="14" customFormat="1" ht="22.5">
      <c r="B1401" s="233"/>
      <c r="C1401" s="234"/>
      <c r="D1401" s="224" t="s">
        <v>211</v>
      </c>
      <c r="E1401" s="235" t="s">
        <v>1</v>
      </c>
      <c r="F1401" s="236" t="s">
        <v>1436</v>
      </c>
      <c r="G1401" s="234"/>
      <c r="H1401" s="237">
        <v>75.429000000000002</v>
      </c>
      <c r="I1401" s="238"/>
      <c r="J1401" s="234"/>
      <c r="K1401" s="234"/>
      <c r="L1401" s="239"/>
      <c r="M1401" s="240"/>
      <c r="N1401" s="241"/>
      <c r="O1401" s="241"/>
      <c r="P1401" s="241"/>
      <c r="Q1401" s="241"/>
      <c r="R1401" s="241"/>
      <c r="S1401" s="241"/>
      <c r="T1401" s="242"/>
      <c r="AT1401" s="243" t="s">
        <v>211</v>
      </c>
      <c r="AU1401" s="243" t="s">
        <v>104</v>
      </c>
      <c r="AV1401" s="14" t="s">
        <v>84</v>
      </c>
      <c r="AW1401" s="14" t="s">
        <v>31</v>
      </c>
      <c r="AX1401" s="14" t="s">
        <v>75</v>
      </c>
      <c r="AY1401" s="243" t="s">
        <v>203</v>
      </c>
    </row>
    <row r="1402" spans="2:51" s="14" customFormat="1" ht="22.5">
      <c r="B1402" s="233"/>
      <c r="C1402" s="234"/>
      <c r="D1402" s="224" t="s">
        <v>211</v>
      </c>
      <c r="E1402" s="235" t="s">
        <v>1</v>
      </c>
      <c r="F1402" s="236" t="s">
        <v>1437</v>
      </c>
      <c r="G1402" s="234"/>
      <c r="H1402" s="237">
        <v>57.137</v>
      </c>
      <c r="I1402" s="238"/>
      <c r="J1402" s="234"/>
      <c r="K1402" s="234"/>
      <c r="L1402" s="239"/>
      <c r="M1402" s="240"/>
      <c r="N1402" s="241"/>
      <c r="O1402" s="241"/>
      <c r="P1402" s="241"/>
      <c r="Q1402" s="241"/>
      <c r="R1402" s="241"/>
      <c r="S1402" s="241"/>
      <c r="T1402" s="242"/>
      <c r="AT1402" s="243" t="s">
        <v>211</v>
      </c>
      <c r="AU1402" s="243" t="s">
        <v>104</v>
      </c>
      <c r="AV1402" s="14" t="s">
        <v>84</v>
      </c>
      <c r="AW1402" s="14" t="s">
        <v>31</v>
      </c>
      <c r="AX1402" s="14" t="s">
        <v>75</v>
      </c>
      <c r="AY1402" s="243" t="s">
        <v>203</v>
      </c>
    </row>
    <row r="1403" spans="2:51" s="14" customFormat="1" ht="22.5">
      <c r="B1403" s="233"/>
      <c r="C1403" s="234"/>
      <c r="D1403" s="224" t="s">
        <v>211</v>
      </c>
      <c r="E1403" s="235" t="s">
        <v>1</v>
      </c>
      <c r="F1403" s="236" t="s">
        <v>1438</v>
      </c>
      <c r="G1403" s="234"/>
      <c r="H1403" s="237">
        <v>146.38300000000001</v>
      </c>
      <c r="I1403" s="238"/>
      <c r="J1403" s="234"/>
      <c r="K1403" s="234"/>
      <c r="L1403" s="239"/>
      <c r="M1403" s="240"/>
      <c r="N1403" s="241"/>
      <c r="O1403" s="241"/>
      <c r="P1403" s="241"/>
      <c r="Q1403" s="241"/>
      <c r="R1403" s="241"/>
      <c r="S1403" s="241"/>
      <c r="T1403" s="242"/>
      <c r="AT1403" s="243" t="s">
        <v>211</v>
      </c>
      <c r="AU1403" s="243" t="s">
        <v>104</v>
      </c>
      <c r="AV1403" s="14" t="s">
        <v>84</v>
      </c>
      <c r="AW1403" s="14" t="s">
        <v>31</v>
      </c>
      <c r="AX1403" s="14" t="s">
        <v>75</v>
      </c>
      <c r="AY1403" s="243" t="s">
        <v>203</v>
      </c>
    </row>
    <row r="1404" spans="2:51" s="14" customFormat="1" ht="11.25">
      <c r="B1404" s="233"/>
      <c r="C1404" s="234"/>
      <c r="D1404" s="224" t="s">
        <v>211</v>
      </c>
      <c r="E1404" s="235" t="s">
        <v>1</v>
      </c>
      <c r="F1404" s="236" t="s">
        <v>1439</v>
      </c>
      <c r="G1404" s="234"/>
      <c r="H1404" s="237">
        <v>41.533000000000001</v>
      </c>
      <c r="I1404" s="238"/>
      <c r="J1404" s="234"/>
      <c r="K1404" s="234"/>
      <c r="L1404" s="239"/>
      <c r="M1404" s="240"/>
      <c r="N1404" s="241"/>
      <c r="O1404" s="241"/>
      <c r="P1404" s="241"/>
      <c r="Q1404" s="241"/>
      <c r="R1404" s="241"/>
      <c r="S1404" s="241"/>
      <c r="T1404" s="242"/>
      <c r="AT1404" s="243" t="s">
        <v>211</v>
      </c>
      <c r="AU1404" s="243" t="s">
        <v>104</v>
      </c>
      <c r="AV1404" s="14" t="s">
        <v>84</v>
      </c>
      <c r="AW1404" s="14" t="s">
        <v>31</v>
      </c>
      <c r="AX1404" s="14" t="s">
        <v>75</v>
      </c>
      <c r="AY1404" s="243" t="s">
        <v>203</v>
      </c>
    </row>
    <row r="1405" spans="2:51" s="14" customFormat="1" ht="22.5">
      <c r="B1405" s="233"/>
      <c r="C1405" s="234"/>
      <c r="D1405" s="224" t="s">
        <v>211</v>
      </c>
      <c r="E1405" s="235" t="s">
        <v>1</v>
      </c>
      <c r="F1405" s="236" t="s">
        <v>1440</v>
      </c>
      <c r="G1405" s="234"/>
      <c r="H1405" s="237">
        <v>136.71100000000001</v>
      </c>
      <c r="I1405" s="238"/>
      <c r="J1405" s="234"/>
      <c r="K1405" s="234"/>
      <c r="L1405" s="239"/>
      <c r="M1405" s="240"/>
      <c r="N1405" s="241"/>
      <c r="O1405" s="241"/>
      <c r="P1405" s="241"/>
      <c r="Q1405" s="241"/>
      <c r="R1405" s="241"/>
      <c r="S1405" s="241"/>
      <c r="T1405" s="242"/>
      <c r="AT1405" s="243" t="s">
        <v>211</v>
      </c>
      <c r="AU1405" s="243" t="s">
        <v>104</v>
      </c>
      <c r="AV1405" s="14" t="s">
        <v>84</v>
      </c>
      <c r="AW1405" s="14" t="s">
        <v>31</v>
      </c>
      <c r="AX1405" s="14" t="s">
        <v>75</v>
      </c>
      <c r="AY1405" s="243" t="s">
        <v>203</v>
      </c>
    </row>
    <row r="1406" spans="2:51" s="14" customFormat="1" ht="22.5">
      <c r="B1406" s="233"/>
      <c r="C1406" s="234"/>
      <c r="D1406" s="224" t="s">
        <v>211</v>
      </c>
      <c r="E1406" s="235" t="s">
        <v>1</v>
      </c>
      <c r="F1406" s="236" t="s">
        <v>1441</v>
      </c>
      <c r="G1406" s="234"/>
      <c r="H1406" s="237">
        <v>40.658999999999999</v>
      </c>
      <c r="I1406" s="238"/>
      <c r="J1406" s="234"/>
      <c r="K1406" s="234"/>
      <c r="L1406" s="239"/>
      <c r="M1406" s="240"/>
      <c r="N1406" s="241"/>
      <c r="O1406" s="241"/>
      <c r="P1406" s="241"/>
      <c r="Q1406" s="241"/>
      <c r="R1406" s="241"/>
      <c r="S1406" s="241"/>
      <c r="T1406" s="242"/>
      <c r="AT1406" s="243" t="s">
        <v>211</v>
      </c>
      <c r="AU1406" s="243" t="s">
        <v>104</v>
      </c>
      <c r="AV1406" s="14" t="s">
        <v>84</v>
      </c>
      <c r="AW1406" s="14" t="s">
        <v>31</v>
      </c>
      <c r="AX1406" s="14" t="s">
        <v>75</v>
      </c>
      <c r="AY1406" s="243" t="s">
        <v>203</v>
      </c>
    </row>
    <row r="1407" spans="2:51" s="14" customFormat="1" ht="22.5">
      <c r="B1407" s="233"/>
      <c r="C1407" s="234"/>
      <c r="D1407" s="224" t="s">
        <v>211</v>
      </c>
      <c r="E1407" s="235" t="s">
        <v>1</v>
      </c>
      <c r="F1407" s="236" t="s">
        <v>1442</v>
      </c>
      <c r="G1407" s="234"/>
      <c r="H1407" s="237">
        <v>38.170999999999999</v>
      </c>
      <c r="I1407" s="238"/>
      <c r="J1407" s="234"/>
      <c r="K1407" s="234"/>
      <c r="L1407" s="239"/>
      <c r="M1407" s="240"/>
      <c r="N1407" s="241"/>
      <c r="O1407" s="241"/>
      <c r="P1407" s="241"/>
      <c r="Q1407" s="241"/>
      <c r="R1407" s="241"/>
      <c r="S1407" s="241"/>
      <c r="T1407" s="242"/>
      <c r="AT1407" s="243" t="s">
        <v>211</v>
      </c>
      <c r="AU1407" s="243" t="s">
        <v>104</v>
      </c>
      <c r="AV1407" s="14" t="s">
        <v>84</v>
      </c>
      <c r="AW1407" s="14" t="s">
        <v>31</v>
      </c>
      <c r="AX1407" s="14" t="s">
        <v>75</v>
      </c>
      <c r="AY1407" s="243" t="s">
        <v>203</v>
      </c>
    </row>
    <row r="1408" spans="2:51" s="14" customFormat="1" ht="22.5">
      <c r="B1408" s="233"/>
      <c r="C1408" s="234"/>
      <c r="D1408" s="224" t="s">
        <v>211</v>
      </c>
      <c r="E1408" s="235" t="s">
        <v>1</v>
      </c>
      <c r="F1408" s="236" t="s">
        <v>1443</v>
      </c>
      <c r="G1408" s="234"/>
      <c r="H1408" s="237">
        <v>41.984000000000002</v>
      </c>
      <c r="I1408" s="238"/>
      <c r="J1408" s="234"/>
      <c r="K1408" s="234"/>
      <c r="L1408" s="239"/>
      <c r="M1408" s="240"/>
      <c r="N1408" s="241"/>
      <c r="O1408" s="241"/>
      <c r="P1408" s="241"/>
      <c r="Q1408" s="241"/>
      <c r="R1408" s="241"/>
      <c r="S1408" s="241"/>
      <c r="T1408" s="242"/>
      <c r="AT1408" s="243" t="s">
        <v>211</v>
      </c>
      <c r="AU1408" s="243" t="s">
        <v>104</v>
      </c>
      <c r="AV1408" s="14" t="s">
        <v>84</v>
      </c>
      <c r="AW1408" s="14" t="s">
        <v>31</v>
      </c>
      <c r="AX1408" s="14" t="s">
        <v>75</v>
      </c>
      <c r="AY1408" s="243" t="s">
        <v>203</v>
      </c>
    </row>
    <row r="1409" spans="2:51" s="14" customFormat="1" ht="22.5">
      <c r="B1409" s="233"/>
      <c r="C1409" s="234"/>
      <c r="D1409" s="224" t="s">
        <v>211</v>
      </c>
      <c r="E1409" s="235" t="s">
        <v>1</v>
      </c>
      <c r="F1409" s="236" t="s">
        <v>1444</v>
      </c>
      <c r="G1409" s="234"/>
      <c r="H1409" s="237">
        <v>53.417999999999999</v>
      </c>
      <c r="I1409" s="238"/>
      <c r="J1409" s="234"/>
      <c r="K1409" s="234"/>
      <c r="L1409" s="239"/>
      <c r="M1409" s="240"/>
      <c r="N1409" s="241"/>
      <c r="O1409" s="241"/>
      <c r="P1409" s="241"/>
      <c r="Q1409" s="241"/>
      <c r="R1409" s="241"/>
      <c r="S1409" s="241"/>
      <c r="T1409" s="242"/>
      <c r="AT1409" s="243" t="s">
        <v>211</v>
      </c>
      <c r="AU1409" s="243" t="s">
        <v>104</v>
      </c>
      <c r="AV1409" s="14" t="s">
        <v>84</v>
      </c>
      <c r="AW1409" s="14" t="s">
        <v>31</v>
      </c>
      <c r="AX1409" s="14" t="s">
        <v>75</v>
      </c>
      <c r="AY1409" s="243" t="s">
        <v>203</v>
      </c>
    </row>
    <row r="1410" spans="2:51" s="14" customFormat="1" ht="22.5">
      <c r="B1410" s="233"/>
      <c r="C1410" s="234"/>
      <c r="D1410" s="224" t="s">
        <v>211</v>
      </c>
      <c r="E1410" s="235" t="s">
        <v>1</v>
      </c>
      <c r="F1410" s="236" t="s">
        <v>1445</v>
      </c>
      <c r="G1410" s="234"/>
      <c r="H1410" s="237">
        <v>70.677999999999997</v>
      </c>
      <c r="I1410" s="238"/>
      <c r="J1410" s="234"/>
      <c r="K1410" s="234"/>
      <c r="L1410" s="239"/>
      <c r="M1410" s="240"/>
      <c r="N1410" s="241"/>
      <c r="O1410" s="241"/>
      <c r="P1410" s="241"/>
      <c r="Q1410" s="241"/>
      <c r="R1410" s="241"/>
      <c r="S1410" s="241"/>
      <c r="T1410" s="242"/>
      <c r="AT1410" s="243" t="s">
        <v>211</v>
      </c>
      <c r="AU1410" s="243" t="s">
        <v>104</v>
      </c>
      <c r="AV1410" s="14" t="s">
        <v>84</v>
      </c>
      <c r="AW1410" s="14" t="s">
        <v>31</v>
      </c>
      <c r="AX1410" s="14" t="s">
        <v>75</v>
      </c>
      <c r="AY1410" s="243" t="s">
        <v>203</v>
      </c>
    </row>
    <row r="1411" spans="2:51" s="14" customFormat="1" ht="11.25">
      <c r="B1411" s="233"/>
      <c r="C1411" s="234"/>
      <c r="D1411" s="224" t="s">
        <v>211</v>
      </c>
      <c r="E1411" s="235" t="s">
        <v>1</v>
      </c>
      <c r="F1411" s="236" t="s">
        <v>1446</v>
      </c>
      <c r="G1411" s="234"/>
      <c r="H1411" s="237">
        <v>26.57</v>
      </c>
      <c r="I1411" s="238"/>
      <c r="J1411" s="234"/>
      <c r="K1411" s="234"/>
      <c r="L1411" s="239"/>
      <c r="M1411" s="240"/>
      <c r="N1411" s="241"/>
      <c r="O1411" s="241"/>
      <c r="P1411" s="241"/>
      <c r="Q1411" s="241"/>
      <c r="R1411" s="241"/>
      <c r="S1411" s="241"/>
      <c r="T1411" s="242"/>
      <c r="AT1411" s="243" t="s">
        <v>211</v>
      </c>
      <c r="AU1411" s="243" t="s">
        <v>104</v>
      </c>
      <c r="AV1411" s="14" t="s">
        <v>84</v>
      </c>
      <c r="AW1411" s="14" t="s">
        <v>31</v>
      </c>
      <c r="AX1411" s="14" t="s">
        <v>75</v>
      </c>
      <c r="AY1411" s="243" t="s">
        <v>203</v>
      </c>
    </row>
    <row r="1412" spans="2:51" s="14" customFormat="1" ht="22.5">
      <c r="B1412" s="233"/>
      <c r="C1412" s="234"/>
      <c r="D1412" s="224" t="s">
        <v>211</v>
      </c>
      <c r="E1412" s="235" t="s">
        <v>1</v>
      </c>
      <c r="F1412" s="236" t="s">
        <v>1447</v>
      </c>
      <c r="G1412" s="234"/>
      <c r="H1412" s="237">
        <v>69.308000000000007</v>
      </c>
      <c r="I1412" s="238"/>
      <c r="J1412" s="234"/>
      <c r="K1412" s="234"/>
      <c r="L1412" s="239"/>
      <c r="M1412" s="240"/>
      <c r="N1412" s="241"/>
      <c r="O1412" s="241"/>
      <c r="P1412" s="241"/>
      <c r="Q1412" s="241"/>
      <c r="R1412" s="241"/>
      <c r="S1412" s="241"/>
      <c r="T1412" s="242"/>
      <c r="AT1412" s="243" t="s">
        <v>211</v>
      </c>
      <c r="AU1412" s="243" t="s">
        <v>104</v>
      </c>
      <c r="AV1412" s="14" t="s">
        <v>84</v>
      </c>
      <c r="AW1412" s="14" t="s">
        <v>31</v>
      </c>
      <c r="AX1412" s="14" t="s">
        <v>75</v>
      </c>
      <c r="AY1412" s="243" t="s">
        <v>203</v>
      </c>
    </row>
    <row r="1413" spans="2:51" s="14" customFormat="1" ht="11.25">
      <c r="B1413" s="233"/>
      <c r="C1413" s="234"/>
      <c r="D1413" s="224" t="s">
        <v>211</v>
      </c>
      <c r="E1413" s="235" t="s">
        <v>1</v>
      </c>
      <c r="F1413" s="236" t="s">
        <v>1448</v>
      </c>
      <c r="G1413" s="234"/>
      <c r="H1413" s="237">
        <v>26.57</v>
      </c>
      <c r="I1413" s="238"/>
      <c r="J1413" s="234"/>
      <c r="K1413" s="234"/>
      <c r="L1413" s="239"/>
      <c r="M1413" s="240"/>
      <c r="N1413" s="241"/>
      <c r="O1413" s="241"/>
      <c r="P1413" s="241"/>
      <c r="Q1413" s="241"/>
      <c r="R1413" s="241"/>
      <c r="S1413" s="241"/>
      <c r="T1413" s="242"/>
      <c r="AT1413" s="243" t="s">
        <v>211</v>
      </c>
      <c r="AU1413" s="243" t="s">
        <v>104</v>
      </c>
      <c r="AV1413" s="14" t="s">
        <v>84</v>
      </c>
      <c r="AW1413" s="14" t="s">
        <v>31</v>
      </c>
      <c r="AX1413" s="14" t="s">
        <v>75</v>
      </c>
      <c r="AY1413" s="243" t="s">
        <v>203</v>
      </c>
    </row>
    <row r="1414" spans="2:51" s="14" customFormat="1" ht="22.5">
      <c r="B1414" s="233"/>
      <c r="C1414" s="234"/>
      <c r="D1414" s="224" t="s">
        <v>211</v>
      </c>
      <c r="E1414" s="235" t="s">
        <v>1</v>
      </c>
      <c r="F1414" s="236" t="s">
        <v>1449</v>
      </c>
      <c r="G1414" s="234"/>
      <c r="H1414" s="237">
        <v>66.188000000000002</v>
      </c>
      <c r="I1414" s="238"/>
      <c r="J1414" s="234"/>
      <c r="K1414" s="234"/>
      <c r="L1414" s="239"/>
      <c r="M1414" s="240"/>
      <c r="N1414" s="241"/>
      <c r="O1414" s="241"/>
      <c r="P1414" s="241"/>
      <c r="Q1414" s="241"/>
      <c r="R1414" s="241"/>
      <c r="S1414" s="241"/>
      <c r="T1414" s="242"/>
      <c r="AT1414" s="243" t="s">
        <v>211</v>
      </c>
      <c r="AU1414" s="243" t="s">
        <v>104</v>
      </c>
      <c r="AV1414" s="14" t="s">
        <v>84</v>
      </c>
      <c r="AW1414" s="14" t="s">
        <v>31</v>
      </c>
      <c r="AX1414" s="14" t="s">
        <v>75</v>
      </c>
      <c r="AY1414" s="243" t="s">
        <v>203</v>
      </c>
    </row>
    <row r="1415" spans="2:51" s="14" customFormat="1" ht="11.25">
      <c r="B1415" s="233"/>
      <c r="C1415" s="234"/>
      <c r="D1415" s="224" t="s">
        <v>211</v>
      </c>
      <c r="E1415" s="235" t="s">
        <v>1</v>
      </c>
      <c r="F1415" s="236" t="s">
        <v>1450</v>
      </c>
      <c r="G1415" s="234"/>
      <c r="H1415" s="237">
        <v>40.270000000000003</v>
      </c>
      <c r="I1415" s="238"/>
      <c r="J1415" s="234"/>
      <c r="K1415" s="234"/>
      <c r="L1415" s="239"/>
      <c r="M1415" s="240"/>
      <c r="N1415" s="241"/>
      <c r="O1415" s="241"/>
      <c r="P1415" s="241"/>
      <c r="Q1415" s="241"/>
      <c r="R1415" s="241"/>
      <c r="S1415" s="241"/>
      <c r="T1415" s="242"/>
      <c r="AT1415" s="243" t="s">
        <v>211</v>
      </c>
      <c r="AU1415" s="243" t="s">
        <v>104</v>
      </c>
      <c r="AV1415" s="14" t="s">
        <v>84</v>
      </c>
      <c r="AW1415" s="14" t="s">
        <v>31</v>
      </c>
      <c r="AX1415" s="14" t="s">
        <v>75</v>
      </c>
      <c r="AY1415" s="243" t="s">
        <v>203</v>
      </c>
    </row>
    <row r="1416" spans="2:51" s="14" customFormat="1" ht="11.25">
      <c r="B1416" s="233"/>
      <c r="C1416" s="234"/>
      <c r="D1416" s="224" t="s">
        <v>211</v>
      </c>
      <c r="E1416" s="235" t="s">
        <v>1</v>
      </c>
      <c r="F1416" s="236" t="s">
        <v>1451</v>
      </c>
      <c r="G1416" s="234"/>
      <c r="H1416" s="237">
        <v>65.105999999999995</v>
      </c>
      <c r="I1416" s="238"/>
      <c r="J1416" s="234"/>
      <c r="K1416" s="234"/>
      <c r="L1416" s="239"/>
      <c r="M1416" s="240"/>
      <c r="N1416" s="241"/>
      <c r="O1416" s="241"/>
      <c r="P1416" s="241"/>
      <c r="Q1416" s="241"/>
      <c r="R1416" s="241"/>
      <c r="S1416" s="241"/>
      <c r="T1416" s="242"/>
      <c r="AT1416" s="243" t="s">
        <v>211</v>
      </c>
      <c r="AU1416" s="243" t="s">
        <v>104</v>
      </c>
      <c r="AV1416" s="14" t="s">
        <v>84</v>
      </c>
      <c r="AW1416" s="14" t="s">
        <v>31</v>
      </c>
      <c r="AX1416" s="14" t="s">
        <v>75</v>
      </c>
      <c r="AY1416" s="243" t="s">
        <v>203</v>
      </c>
    </row>
    <row r="1417" spans="2:51" s="14" customFormat="1" ht="11.25">
      <c r="B1417" s="233"/>
      <c r="C1417" s="234"/>
      <c r="D1417" s="224" t="s">
        <v>211</v>
      </c>
      <c r="E1417" s="235" t="s">
        <v>1</v>
      </c>
      <c r="F1417" s="236" t="s">
        <v>1452</v>
      </c>
      <c r="G1417" s="234"/>
      <c r="H1417" s="237">
        <v>26.57</v>
      </c>
      <c r="I1417" s="238"/>
      <c r="J1417" s="234"/>
      <c r="K1417" s="234"/>
      <c r="L1417" s="239"/>
      <c r="M1417" s="240"/>
      <c r="N1417" s="241"/>
      <c r="O1417" s="241"/>
      <c r="P1417" s="241"/>
      <c r="Q1417" s="241"/>
      <c r="R1417" s="241"/>
      <c r="S1417" s="241"/>
      <c r="T1417" s="242"/>
      <c r="AT1417" s="243" t="s">
        <v>211</v>
      </c>
      <c r="AU1417" s="243" t="s">
        <v>104</v>
      </c>
      <c r="AV1417" s="14" t="s">
        <v>84</v>
      </c>
      <c r="AW1417" s="14" t="s">
        <v>31</v>
      </c>
      <c r="AX1417" s="14" t="s">
        <v>75</v>
      </c>
      <c r="AY1417" s="243" t="s">
        <v>203</v>
      </c>
    </row>
    <row r="1418" spans="2:51" s="14" customFormat="1" ht="22.5">
      <c r="B1418" s="233"/>
      <c r="C1418" s="234"/>
      <c r="D1418" s="224" t="s">
        <v>211</v>
      </c>
      <c r="E1418" s="235" t="s">
        <v>1</v>
      </c>
      <c r="F1418" s="236" t="s">
        <v>1453</v>
      </c>
      <c r="G1418" s="234"/>
      <c r="H1418" s="237">
        <v>69.308000000000007</v>
      </c>
      <c r="I1418" s="238"/>
      <c r="J1418" s="234"/>
      <c r="K1418" s="234"/>
      <c r="L1418" s="239"/>
      <c r="M1418" s="240"/>
      <c r="N1418" s="241"/>
      <c r="O1418" s="241"/>
      <c r="P1418" s="241"/>
      <c r="Q1418" s="241"/>
      <c r="R1418" s="241"/>
      <c r="S1418" s="241"/>
      <c r="T1418" s="242"/>
      <c r="AT1418" s="243" t="s">
        <v>211</v>
      </c>
      <c r="AU1418" s="243" t="s">
        <v>104</v>
      </c>
      <c r="AV1418" s="14" t="s">
        <v>84</v>
      </c>
      <c r="AW1418" s="14" t="s">
        <v>31</v>
      </c>
      <c r="AX1418" s="14" t="s">
        <v>75</v>
      </c>
      <c r="AY1418" s="243" t="s">
        <v>203</v>
      </c>
    </row>
    <row r="1419" spans="2:51" s="14" customFormat="1" ht="11.25">
      <c r="B1419" s="233"/>
      <c r="C1419" s="234"/>
      <c r="D1419" s="224" t="s">
        <v>211</v>
      </c>
      <c r="E1419" s="235" t="s">
        <v>1</v>
      </c>
      <c r="F1419" s="236" t="s">
        <v>1454</v>
      </c>
      <c r="G1419" s="234"/>
      <c r="H1419" s="237">
        <v>40.270000000000003</v>
      </c>
      <c r="I1419" s="238"/>
      <c r="J1419" s="234"/>
      <c r="K1419" s="234"/>
      <c r="L1419" s="239"/>
      <c r="M1419" s="240"/>
      <c r="N1419" s="241"/>
      <c r="O1419" s="241"/>
      <c r="P1419" s="241"/>
      <c r="Q1419" s="241"/>
      <c r="R1419" s="241"/>
      <c r="S1419" s="241"/>
      <c r="T1419" s="242"/>
      <c r="AT1419" s="243" t="s">
        <v>211</v>
      </c>
      <c r="AU1419" s="243" t="s">
        <v>104</v>
      </c>
      <c r="AV1419" s="14" t="s">
        <v>84</v>
      </c>
      <c r="AW1419" s="14" t="s">
        <v>31</v>
      </c>
      <c r="AX1419" s="14" t="s">
        <v>75</v>
      </c>
      <c r="AY1419" s="243" t="s">
        <v>203</v>
      </c>
    </row>
    <row r="1420" spans="2:51" s="14" customFormat="1" ht="22.5">
      <c r="B1420" s="233"/>
      <c r="C1420" s="234"/>
      <c r="D1420" s="224" t="s">
        <v>211</v>
      </c>
      <c r="E1420" s="235" t="s">
        <v>1</v>
      </c>
      <c r="F1420" s="236" t="s">
        <v>1455</v>
      </c>
      <c r="G1420" s="234"/>
      <c r="H1420" s="237">
        <v>69.308000000000007</v>
      </c>
      <c r="I1420" s="238"/>
      <c r="J1420" s="234"/>
      <c r="K1420" s="234"/>
      <c r="L1420" s="239"/>
      <c r="M1420" s="240"/>
      <c r="N1420" s="241"/>
      <c r="O1420" s="241"/>
      <c r="P1420" s="241"/>
      <c r="Q1420" s="241"/>
      <c r="R1420" s="241"/>
      <c r="S1420" s="241"/>
      <c r="T1420" s="242"/>
      <c r="AT1420" s="243" t="s">
        <v>211</v>
      </c>
      <c r="AU1420" s="243" t="s">
        <v>104</v>
      </c>
      <c r="AV1420" s="14" t="s">
        <v>84</v>
      </c>
      <c r="AW1420" s="14" t="s">
        <v>31</v>
      </c>
      <c r="AX1420" s="14" t="s">
        <v>75</v>
      </c>
      <c r="AY1420" s="243" t="s">
        <v>203</v>
      </c>
    </row>
    <row r="1421" spans="2:51" s="14" customFormat="1" ht="11.25">
      <c r="B1421" s="233"/>
      <c r="C1421" s="234"/>
      <c r="D1421" s="224" t="s">
        <v>211</v>
      </c>
      <c r="E1421" s="235" t="s">
        <v>1</v>
      </c>
      <c r="F1421" s="236" t="s">
        <v>1456</v>
      </c>
      <c r="G1421" s="234"/>
      <c r="H1421" s="237">
        <v>26.57</v>
      </c>
      <c r="I1421" s="238"/>
      <c r="J1421" s="234"/>
      <c r="K1421" s="234"/>
      <c r="L1421" s="239"/>
      <c r="M1421" s="240"/>
      <c r="N1421" s="241"/>
      <c r="O1421" s="241"/>
      <c r="P1421" s="241"/>
      <c r="Q1421" s="241"/>
      <c r="R1421" s="241"/>
      <c r="S1421" s="241"/>
      <c r="T1421" s="242"/>
      <c r="AT1421" s="243" t="s">
        <v>211</v>
      </c>
      <c r="AU1421" s="243" t="s">
        <v>104</v>
      </c>
      <c r="AV1421" s="14" t="s">
        <v>84</v>
      </c>
      <c r="AW1421" s="14" t="s">
        <v>31</v>
      </c>
      <c r="AX1421" s="14" t="s">
        <v>75</v>
      </c>
      <c r="AY1421" s="243" t="s">
        <v>203</v>
      </c>
    </row>
    <row r="1422" spans="2:51" s="14" customFormat="1" ht="11.25">
      <c r="B1422" s="233"/>
      <c r="C1422" s="234"/>
      <c r="D1422" s="224" t="s">
        <v>211</v>
      </c>
      <c r="E1422" s="235" t="s">
        <v>1</v>
      </c>
      <c r="F1422" s="236" t="s">
        <v>1457</v>
      </c>
      <c r="G1422" s="234"/>
      <c r="H1422" s="237">
        <v>65.105999999999995</v>
      </c>
      <c r="I1422" s="238"/>
      <c r="J1422" s="234"/>
      <c r="K1422" s="234"/>
      <c r="L1422" s="239"/>
      <c r="M1422" s="240"/>
      <c r="N1422" s="241"/>
      <c r="O1422" s="241"/>
      <c r="P1422" s="241"/>
      <c r="Q1422" s="241"/>
      <c r="R1422" s="241"/>
      <c r="S1422" s="241"/>
      <c r="T1422" s="242"/>
      <c r="AT1422" s="243" t="s">
        <v>211</v>
      </c>
      <c r="AU1422" s="243" t="s">
        <v>104</v>
      </c>
      <c r="AV1422" s="14" t="s">
        <v>84</v>
      </c>
      <c r="AW1422" s="14" t="s">
        <v>31</v>
      </c>
      <c r="AX1422" s="14" t="s">
        <v>75</v>
      </c>
      <c r="AY1422" s="243" t="s">
        <v>203</v>
      </c>
    </row>
    <row r="1423" spans="2:51" s="14" customFormat="1" ht="11.25">
      <c r="B1423" s="233"/>
      <c r="C1423" s="234"/>
      <c r="D1423" s="224" t="s">
        <v>211</v>
      </c>
      <c r="E1423" s="235" t="s">
        <v>1</v>
      </c>
      <c r="F1423" s="236" t="s">
        <v>1458</v>
      </c>
      <c r="G1423" s="234"/>
      <c r="H1423" s="237">
        <v>26.57</v>
      </c>
      <c r="I1423" s="238"/>
      <c r="J1423" s="234"/>
      <c r="K1423" s="234"/>
      <c r="L1423" s="239"/>
      <c r="M1423" s="240"/>
      <c r="N1423" s="241"/>
      <c r="O1423" s="241"/>
      <c r="P1423" s="241"/>
      <c r="Q1423" s="241"/>
      <c r="R1423" s="241"/>
      <c r="S1423" s="241"/>
      <c r="T1423" s="242"/>
      <c r="AT1423" s="243" t="s">
        <v>211</v>
      </c>
      <c r="AU1423" s="243" t="s">
        <v>104</v>
      </c>
      <c r="AV1423" s="14" t="s">
        <v>84</v>
      </c>
      <c r="AW1423" s="14" t="s">
        <v>31</v>
      </c>
      <c r="AX1423" s="14" t="s">
        <v>75</v>
      </c>
      <c r="AY1423" s="243" t="s">
        <v>203</v>
      </c>
    </row>
    <row r="1424" spans="2:51" s="14" customFormat="1" ht="11.25">
      <c r="B1424" s="233"/>
      <c r="C1424" s="234"/>
      <c r="D1424" s="224" t="s">
        <v>211</v>
      </c>
      <c r="E1424" s="235" t="s">
        <v>1</v>
      </c>
      <c r="F1424" s="236" t="s">
        <v>1459</v>
      </c>
      <c r="G1424" s="234"/>
      <c r="H1424" s="237">
        <v>65.406000000000006</v>
      </c>
      <c r="I1424" s="238"/>
      <c r="J1424" s="234"/>
      <c r="K1424" s="234"/>
      <c r="L1424" s="239"/>
      <c r="M1424" s="240"/>
      <c r="N1424" s="241"/>
      <c r="O1424" s="241"/>
      <c r="P1424" s="241"/>
      <c r="Q1424" s="241"/>
      <c r="R1424" s="241"/>
      <c r="S1424" s="241"/>
      <c r="T1424" s="242"/>
      <c r="AT1424" s="243" t="s">
        <v>211</v>
      </c>
      <c r="AU1424" s="243" t="s">
        <v>104</v>
      </c>
      <c r="AV1424" s="14" t="s">
        <v>84</v>
      </c>
      <c r="AW1424" s="14" t="s">
        <v>31</v>
      </c>
      <c r="AX1424" s="14" t="s">
        <v>75</v>
      </c>
      <c r="AY1424" s="243" t="s">
        <v>203</v>
      </c>
    </row>
    <row r="1425" spans="2:51" s="14" customFormat="1" ht="11.25">
      <c r="B1425" s="233"/>
      <c r="C1425" s="234"/>
      <c r="D1425" s="224" t="s">
        <v>211</v>
      </c>
      <c r="E1425" s="235" t="s">
        <v>1</v>
      </c>
      <c r="F1425" s="236" t="s">
        <v>1460</v>
      </c>
      <c r="G1425" s="234"/>
      <c r="H1425" s="237">
        <v>26.57</v>
      </c>
      <c r="I1425" s="238"/>
      <c r="J1425" s="234"/>
      <c r="K1425" s="234"/>
      <c r="L1425" s="239"/>
      <c r="M1425" s="240"/>
      <c r="N1425" s="241"/>
      <c r="O1425" s="241"/>
      <c r="P1425" s="241"/>
      <c r="Q1425" s="241"/>
      <c r="R1425" s="241"/>
      <c r="S1425" s="241"/>
      <c r="T1425" s="242"/>
      <c r="AT1425" s="243" t="s">
        <v>211</v>
      </c>
      <c r="AU1425" s="243" t="s">
        <v>104</v>
      </c>
      <c r="AV1425" s="14" t="s">
        <v>84</v>
      </c>
      <c r="AW1425" s="14" t="s">
        <v>31</v>
      </c>
      <c r="AX1425" s="14" t="s">
        <v>75</v>
      </c>
      <c r="AY1425" s="243" t="s">
        <v>203</v>
      </c>
    </row>
    <row r="1426" spans="2:51" s="14" customFormat="1" ht="22.5">
      <c r="B1426" s="233"/>
      <c r="C1426" s="234"/>
      <c r="D1426" s="224" t="s">
        <v>211</v>
      </c>
      <c r="E1426" s="235" t="s">
        <v>1</v>
      </c>
      <c r="F1426" s="236" t="s">
        <v>1461</v>
      </c>
      <c r="G1426" s="234"/>
      <c r="H1426" s="237">
        <v>69.308000000000007</v>
      </c>
      <c r="I1426" s="238"/>
      <c r="J1426" s="234"/>
      <c r="K1426" s="234"/>
      <c r="L1426" s="239"/>
      <c r="M1426" s="240"/>
      <c r="N1426" s="241"/>
      <c r="O1426" s="241"/>
      <c r="P1426" s="241"/>
      <c r="Q1426" s="241"/>
      <c r="R1426" s="241"/>
      <c r="S1426" s="241"/>
      <c r="T1426" s="242"/>
      <c r="AT1426" s="243" t="s">
        <v>211</v>
      </c>
      <c r="AU1426" s="243" t="s">
        <v>104</v>
      </c>
      <c r="AV1426" s="14" t="s">
        <v>84</v>
      </c>
      <c r="AW1426" s="14" t="s">
        <v>31</v>
      </c>
      <c r="AX1426" s="14" t="s">
        <v>75</v>
      </c>
      <c r="AY1426" s="243" t="s">
        <v>203</v>
      </c>
    </row>
    <row r="1427" spans="2:51" s="14" customFormat="1" ht="11.25">
      <c r="B1427" s="233"/>
      <c r="C1427" s="234"/>
      <c r="D1427" s="224" t="s">
        <v>211</v>
      </c>
      <c r="E1427" s="235" t="s">
        <v>1</v>
      </c>
      <c r="F1427" s="236" t="s">
        <v>1462</v>
      </c>
      <c r="G1427" s="234"/>
      <c r="H1427" s="237">
        <v>26.57</v>
      </c>
      <c r="I1427" s="238"/>
      <c r="J1427" s="234"/>
      <c r="K1427" s="234"/>
      <c r="L1427" s="239"/>
      <c r="M1427" s="240"/>
      <c r="N1427" s="241"/>
      <c r="O1427" s="241"/>
      <c r="P1427" s="241"/>
      <c r="Q1427" s="241"/>
      <c r="R1427" s="241"/>
      <c r="S1427" s="241"/>
      <c r="T1427" s="242"/>
      <c r="AT1427" s="243" t="s">
        <v>211</v>
      </c>
      <c r="AU1427" s="243" t="s">
        <v>104</v>
      </c>
      <c r="AV1427" s="14" t="s">
        <v>84</v>
      </c>
      <c r="AW1427" s="14" t="s">
        <v>31</v>
      </c>
      <c r="AX1427" s="14" t="s">
        <v>75</v>
      </c>
      <c r="AY1427" s="243" t="s">
        <v>203</v>
      </c>
    </row>
    <row r="1428" spans="2:51" s="14" customFormat="1" ht="22.5">
      <c r="B1428" s="233"/>
      <c r="C1428" s="234"/>
      <c r="D1428" s="224" t="s">
        <v>211</v>
      </c>
      <c r="E1428" s="235" t="s">
        <v>1</v>
      </c>
      <c r="F1428" s="236" t="s">
        <v>1463</v>
      </c>
      <c r="G1428" s="234"/>
      <c r="H1428" s="237">
        <v>69.308000000000007</v>
      </c>
      <c r="I1428" s="238"/>
      <c r="J1428" s="234"/>
      <c r="K1428" s="234"/>
      <c r="L1428" s="239"/>
      <c r="M1428" s="240"/>
      <c r="N1428" s="241"/>
      <c r="O1428" s="241"/>
      <c r="P1428" s="241"/>
      <c r="Q1428" s="241"/>
      <c r="R1428" s="241"/>
      <c r="S1428" s="241"/>
      <c r="T1428" s="242"/>
      <c r="AT1428" s="243" t="s">
        <v>211</v>
      </c>
      <c r="AU1428" s="243" t="s">
        <v>104</v>
      </c>
      <c r="AV1428" s="14" t="s">
        <v>84</v>
      </c>
      <c r="AW1428" s="14" t="s">
        <v>31</v>
      </c>
      <c r="AX1428" s="14" t="s">
        <v>75</v>
      </c>
      <c r="AY1428" s="243" t="s">
        <v>203</v>
      </c>
    </row>
    <row r="1429" spans="2:51" s="14" customFormat="1" ht="11.25">
      <c r="B1429" s="233"/>
      <c r="C1429" s="234"/>
      <c r="D1429" s="224" t="s">
        <v>211</v>
      </c>
      <c r="E1429" s="235" t="s">
        <v>1</v>
      </c>
      <c r="F1429" s="236" t="s">
        <v>1464</v>
      </c>
      <c r="G1429" s="234"/>
      <c r="H1429" s="237">
        <v>26.57</v>
      </c>
      <c r="I1429" s="238"/>
      <c r="J1429" s="234"/>
      <c r="K1429" s="234"/>
      <c r="L1429" s="239"/>
      <c r="M1429" s="240"/>
      <c r="N1429" s="241"/>
      <c r="O1429" s="241"/>
      <c r="P1429" s="241"/>
      <c r="Q1429" s="241"/>
      <c r="R1429" s="241"/>
      <c r="S1429" s="241"/>
      <c r="T1429" s="242"/>
      <c r="AT1429" s="243" t="s">
        <v>211</v>
      </c>
      <c r="AU1429" s="243" t="s">
        <v>104</v>
      </c>
      <c r="AV1429" s="14" t="s">
        <v>84</v>
      </c>
      <c r="AW1429" s="14" t="s">
        <v>31</v>
      </c>
      <c r="AX1429" s="14" t="s">
        <v>75</v>
      </c>
      <c r="AY1429" s="243" t="s">
        <v>203</v>
      </c>
    </row>
    <row r="1430" spans="2:51" s="14" customFormat="1" ht="11.25">
      <c r="B1430" s="233"/>
      <c r="C1430" s="234"/>
      <c r="D1430" s="224" t="s">
        <v>211</v>
      </c>
      <c r="E1430" s="235" t="s">
        <v>1</v>
      </c>
      <c r="F1430" s="236" t="s">
        <v>1465</v>
      </c>
      <c r="G1430" s="234"/>
      <c r="H1430" s="237">
        <v>24.388000000000002</v>
      </c>
      <c r="I1430" s="238"/>
      <c r="J1430" s="234"/>
      <c r="K1430" s="234"/>
      <c r="L1430" s="239"/>
      <c r="M1430" s="240"/>
      <c r="N1430" s="241"/>
      <c r="O1430" s="241"/>
      <c r="P1430" s="241"/>
      <c r="Q1430" s="241"/>
      <c r="R1430" s="241"/>
      <c r="S1430" s="241"/>
      <c r="T1430" s="242"/>
      <c r="AT1430" s="243" t="s">
        <v>211</v>
      </c>
      <c r="AU1430" s="243" t="s">
        <v>104</v>
      </c>
      <c r="AV1430" s="14" t="s">
        <v>84</v>
      </c>
      <c r="AW1430" s="14" t="s">
        <v>31</v>
      </c>
      <c r="AX1430" s="14" t="s">
        <v>75</v>
      </c>
      <c r="AY1430" s="243" t="s">
        <v>203</v>
      </c>
    </row>
    <row r="1431" spans="2:51" s="14" customFormat="1" ht="11.25">
      <c r="B1431" s="233"/>
      <c r="C1431" s="234"/>
      <c r="D1431" s="224" t="s">
        <v>211</v>
      </c>
      <c r="E1431" s="235" t="s">
        <v>1</v>
      </c>
      <c r="F1431" s="236" t="s">
        <v>1466</v>
      </c>
      <c r="G1431" s="234"/>
      <c r="H1431" s="237">
        <v>54.350999999999999</v>
      </c>
      <c r="I1431" s="238"/>
      <c r="J1431" s="234"/>
      <c r="K1431" s="234"/>
      <c r="L1431" s="239"/>
      <c r="M1431" s="240"/>
      <c r="N1431" s="241"/>
      <c r="O1431" s="241"/>
      <c r="P1431" s="241"/>
      <c r="Q1431" s="241"/>
      <c r="R1431" s="241"/>
      <c r="S1431" s="241"/>
      <c r="T1431" s="242"/>
      <c r="AT1431" s="243" t="s">
        <v>211</v>
      </c>
      <c r="AU1431" s="243" t="s">
        <v>104</v>
      </c>
      <c r="AV1431" s="14" t="s">
        <v>84</v>
      </c>
      <c r="AW1431" s="14" t="s">
        <v>31</v>
      </c>
      <c r="AX1431" s="14" t="s">
        <v>75</v>
      </c>
      <c r="AY1431" s="243" t="s">
        <v>203</v>
      </c>
    </row>
    <row r="1432" spans="2:51" s="14" customFormat="1" ht="11.25">
      <c r="B1432" s="233"/>
      <c r="C1432" s="234"/>
      <c r="D1432" s="224" t="s">
        <v>211</v>
      </c>
      <c r="E1432" s="235" t="s">
        <v>1</v>
      </c>
      <c r="F1432" s="236" t="s">
        <v>1467</v>
      </c>
      <c r="G1432" s="234"/>
      <c r="H1432" s="237">
        <v>46.243000000000002</v>
      </c>
      <c r="I1432" s="238"/>
      <c r="J1432" s="234"/>
      <c r="K1432" s="234"/>
      <c r="L1432" s="239"/>
      <c r="M1432" s="240"/>
      <c r="N1432" s="241"/>
      <c r="O1432" s="241"/>
      <c r="P1432" s="241"/>
      <c r="Q1432" s="241"/>
      <c r="R1432" s="241"/>
      <c r="S1432" s="241"/>
      <c r="T1432" s="242"/>
      <c r="AT1432" s="243" t="s">
        <v>211</v>
      </c>
      <c r="AU1432" s="243" t="s">
        <v>104</v>
      </c>
      <c r="AV1432" s="14" t="s">
        <v>84</v>
      </c>
      <c r="AW1432" s="14" t="s">
        <v>31</v>
      </c>
      <c r="AX1432" s="14" t="s">
        <v>75</v>
      </c>
      <c r="AY1432" s="243" t="s">
        <v>203</v>
      </c>
    </row>
    <row r="1433" spans="2:51" s="14" customFormat="1" ht="11.25">
      <c r="B1433" s="233"/>
      <c r="C1433" s="234"/>
      <c r="D1433" s="224" t="s">
        <v>211</v>
      </c>
      <c r="E1433" s="235" t="s">
        <v>1</v>
      </c>
      <c r="F1433" s="236" t="s">
        <v>1468</v>
      </c>
      <c r="G1433" s="234"/>
      <c r="H1433" s="237">
        <v>45.765999999999998</v>
      </c>
      <c r="I1433" s="238"/>
      <c r="J1433" s="234"/>
      <c r="K1433" s="234"/>
      <c r="L1433" s="239"/>
      <c r="M1433" s="240"/>
      <c r="N1433" s="241"/>
      <c r="O1433" s="241"/>
      <c r="P1433" s="241"/>
      <c r="Q1433" s="241"/>
      <c r="R1433" s="241"/>
      <c r="S1433" s="241"/>
      <c r="T1433" s="242"/>
      <c r="AT1433" s="243" t="s">
        <v>211</v>
      </c>
      <c r="AU1433" s="243" t="s">
        <v>104</v>
      </c>
      <c r="AV1433" s="14" t="s">
        <v>84</v>
      </c>
      <c r="AW1433" s="14" t="s">
        <v>31</v>
      </c>
      <c r="AX1433" s="14" t="s">
        <v>75</v>
      </c>
      <c r="AY1433" s="243" t="s">
        <v>203</v>
      </c>
    </row>
    <row r="1434" spans="2:51" s="14" customFormat="1" ht="11.25">
      <c r="B1434" s="233"/>
      <c r="C1434" s="234"/>
      <c r="D1434" s="224" t="s">
        <v>211</v>
      </c>
      <c r="E1434" s="235" t="s">
        <v>1</v>
      </c>
      <c r="F1434" s="236" t="s">
        <v>1469</v>
      </c>
      <c r="G1434" s="234"/>
      <c r="H1434" s="237">
        <v>57.439</v>
      </c>
      <c r="I1434" s="238"/>
      <c r="J1434" s="234"/>
      <c r="K1434" s="234"/>
      <c r="L1434" s="239"/>
      <c r="M1434" s="240"/>
      <c r="N1434" s="241"/>
      <c r="O1434" s="241"/>
      <c r="P1434" s="241"/>
      <c r="Q1434" s="241"/>
      <c r="R1434" s="241"/>
      <c r="S1434" s="241"/>
      <c r="T1434" s="242"/>
      <c r="AT1434" s="243" t="s">
        <v>211</v>
      </c>
      <c r="AU1434" s="243" t="s">
        <v>104</v>
      </c>
      <c r="AV1434" s="14" t="s">
        <v>84</v>
      </c>
      <c r="AW1434" s="14" t="s">
        <v>31</v>
      </c>
      <c r="AX1434" s="14" t="s">
        <v>75</v>
      </c>
      <c r="AY1434" s="243" t="s">
        <v>203</v>
      </c>
    </row>
    <row r="1435" spans="2:51" s="14" customFormat="1" ht="22.5">
      <c r="B1435" s="233"/>
      <c r="C1435" s="234"/>
      <c r="D1435" s="224" t="s">
        <v>211</v>
      </c>
      <c r="E1435" s="235" t="s">
        <v>1</v>
      </c>
      <c r="F1435" s="236" t="s">
        <v>1470</v>
      </c>
      <c r="G1435" s="234"/>
      <c r="H1435" s="237">
        <v>69.308000000000007</v>
      </c>
      <c r="I1435" s="238"/>
      <c r="J1435" s="234"/>
      <c r="K1435" s="234"/>
      <c r="L1435" s="239"/>
      <c r="M1435" s="240"/>
      <c r="N1435" s="241"/>
      <c r="O1435" s="241"/>
      <c r="P1435" s="241"/>
      <c r="Q1435" s="241"/>
      <c r="R1435" s="241"/>
      <c r="S1435" s="241"/>
      <c r="T1435" s="242"/>
      <c r="AT1435" s="243" t="s">
        <v>211</v>
      </c>
      <c r="AU1435" s="243" t="s">
        <v>104</v>
      </c>
      <c r="AV1435" s="14" t="s">
        <v>84</v>
      </c>
      <c r="AW1435" s="14" t="s">
        <v>31</v>
      </c>
      <c r="AX1435" s="14" t="s">
        <v>75</v>
      </c>
      <c r="AY1435" s="243" t="s">
        <v>203</v>
      </c>
    </row>
    <row r="1436" spans="2:51" s="14" customFormat="1" ht="11.25">
      <c r="B1436" s="233"/>
      <c r="C1436" s="234"/>
      <c r="D1436" s="224" t="s">
        <v>211</v>
      </c>
      <c r="E1436" s="235" t="s">
        <v>1</v>
      </c>
      <c r="F1436" s="236" t="s">
        <v>1471</v>
      </c>
      <c r="G1436" s="234"/>
      <c r="H1436" s="237">
        <v>26.57</v>
      </c>
      <c r="I1436" s="238"/>
      <c r="J1436" s="234"/>
      <c r="K1436" s="234"/>
      <c r="L1436" s="239"/>
      <c r="M1436" s="240"/>
      <c r="N1436" s="241"/>
      <c r="O1436" s="241"/>
      <c r="P1436" s="241"/>
      <c r="Q1436" s="241"/>
      <c r="R1436" s="241"/>
      <c r="S1436" s="241"/>
      <c r="T1436" s="242"/>
      <c r="AT1436" s="243" t="s">
        <v>211</v>
      </c>
      <c r="AU1436" s="243" t="s">
        <v>104</v>
      </c>
      <c r="AV1436" s="14" t="s">
        <v>84</v>
      </c>
      <c r="AW1436" s="14" t="s">
        <v>31</v>
      </c>
      <c r="AX1436" s="14" t="s">
        <v>75</v>
      </c>
      <c r="AY1436" s="243" t="s">
        <v>203</v>
      </c>
    </row>
    <row r="1437" spans="2:51" s="14" customFormat="1" ht="22.5">
      <c r="B1437" s="233"/>
      <c r="C1437" s="234"/>
      <c r="D1437" s="224" t="s">
        <v>211</v>
      </c>
      <c r="E1437" s="235" t="s">
        <v>1</v>
      </c>
      <c r="F1437" s="236" t="s">
        <v>1472</v>
      </c>
      <c r="G1437" s="234"/>
      <c r="H1437" s="237">
        <v>69.308000000000007</v>
      </c>
      <c r="I1437" s="238"/>
      <c r="J1437" s="234"/>
      <c r="K1437" s="234"/>
      <c r="L1437" s="239"/>
      <c r="M1437" s="240"/>
      <c r="N1437" s="241"/>
      <c r="O1437" s="241"/>
      <c r="P1437" s="241"/>
      <c r="Q1437" s="241"/>
      <c r="R1437" s="241"/>
      <c r="S1437" s="241"/>
      <c r="T1437" s="242"/>
      <c r="AT1437" s="243" t="s">
        <v>211</v>
      </c>
      <c r="AU1437" s="243" t="s">
        <v>104</v>
      </c>
      <c r="AV1437" s="14" t="s">
        <v>84</v>
      </c>
      <c r="AW1437" s="14" t="s">
        <v>31</v>
      </c>
      <c r="AX1437" s="14" t="s">
        <v>75</v>
      </c>
      <c r="AY1437" s="243" t="s">
        <v>203</v>
      </c>
    </row>
    <row r="1438" spans="2:51" s="14" customFormat="1" ht="11.25">
      <c r="B1438" s="233"/>
      <c r="C1438" s="234"/>
      <c r="D1438" s="224" t="s">
        <v>211</v>
      </c>
      <c r="E1438" s="235" t="s">
        <v>1</v>
      </c>
      <c r="F1438" s="236" t="s">
        <v>1473</v>
      </c>
      <c r="G1438" s="234"/>
      <c r="H1438" s="237">
        <v>26.57</v>
      </c>
      <c r="I1438" s="238"/>
      <c r="J1438" s="234"/>
      <c r="K1438" s="234"/>
      <c r="L1438" s="239"/>
      <c r="M1438" s="240"/>
      <c r="N1438" s="241"/>
      <c r="O1438" s="241"/>
      <c r="P1438" s="241"/>
      <c r="Q1438" s="241"/>
      <c r="R1438" s="241"/>
      <c r="S1438" s="241"/>
      <c r="T1438" s="242"/>
      <c r="AT1438" s="243" t="s">
        <v>211</v>
      </c>
      <c r="AU1438" s="243" t="s">
        <v>104</v>
      </c>
      <c r="AV1438" s="14" t="s">
        <v>84</v>
      </c>
      <c r="AW1438" s="14" t="s">
        <v>31</v>
      </c>
      <c r="AX1438" s="14" t="s">
        <v>75</v>
      </c>
      <c r="AY1438" s="243" t="s">
        <v>203</v>
      </c>
    </row>
    <row r="1439" spans="2:51" s="14" customFormat="1" ht="22.5">
      <c r="B1439" s="233"/>
      <c r="C1439" s="234"/>
      <c r="D1439" s="224" t="s">
        <v>211</v>
      </c>
      <c r="E1439" s="235" t="s">
        <v>1</v>
      </c>
      <c r="F1439" s="236" t="s">
        <v>1474</v>
      </c>
      <c r="G1439" s="234"/>
      <c r="H1439" s="237">
        <v>69.308000000000007</v>
      </c>
      <c r="I1439" s="238"/>
      <c r="J1439" s="234"/>
      <c r="K1439" s="234"/>
      <c r="L1439" s="239"/>
      <c r="M1439" s="240"/>
      <c r="N1439" s="241"/>
      <c r="O1439" s="241"/>
      <c r="P1439" s="241"/>
      <c r="Q1439" s="241"/>
      <c r="R1439" s="241"/>
      <c r="S1439" s="241"/>
      <c r="T1439" s="242"/>
      <c r="AT1439" s="243" t="s">
        <v>211</v>
      </c>
      <c r="AU1439" s="243" t="s">
        <v>104</v>
      </c>
      <c r="AV1439" s="14" t="s">
        <v>84</v>
      </c>
      <c r="AW1439" s="14" t="s">
        <v>31</v>
      </c>
      <c r="AX1439" s="14" t="s">
        <v>75</v>
      </c>
      <c r="AY1439" s="243" t="s">
        <v>203</v>
      </c>
    </row>
    <row r="1440" spans="2:51" s="14" customFormat="1" ht="11.25">
      <c r="B1440" s="233"/>
      <c r="C1440" s="234"/>
      <c r="D1440" s="224" t="s">
        <v>211</v>
      </c>
      <c r="E1440" s="235" t="s">
        <v>1</v>
      </c>
      <c r="F1440" s="236" t="s">
        <v>1475</v>
      </c>
      <c r="G1440" s="234"/>
      <c r="H1440" s="237">
        <v>26.57</v>
      </c>
      <c r="I1440" s="238"/>
      <c r="J1440" s="234"/>
      <c r="K1440" s="234"/>
      <c r="L1440" s="239"/>
      <c r="M1440" s="240"/>
      <c r="N1440" s="241"/>
      <c r="O1440" s="241"/>
      <c r="P1440" s="241"/>
      <c r="Q1440" s="241"/>
      <c r="R1440" s="241"/>
      <c r="S1440" s="241"/>
      <c r="T1440" s="242"/>
      <c r="AT1440" s="243" t="s">
        <v>211</v>
      </c>
      <c r="AU1440" s="243" t="s">
        <v>104</v>
      </c>
      <c r="AV1440" s="14" t="s">
        <v>84</v>
      </c>
      <c r="AW1440" s="14" t="s">
        <v>31</v>
      </c>
      <c r="AX1440" s="14" t="s">
        <v>75</v>
      </c>
      <c r="AY1440" s="243" t="s">
        <v>203</v>
      </c>
    </row>
    <row r="1441" spans="2:51" s="14" customFormat="1" ht="22.5">
      <c r="B1441" s="233"/>
      <c r="C1441" s="234"/>
      <c r="D1441" s="224" t="s">
        <v>211</v>
      </c>
      <c r="E1441" s="235" t="s">
        <v>1</v>
      </c>
      <c r="F1441" s="236" t="s">
        <v>1476</v>
      </c>
      <c r="G1441" s="234"/>
      <c r="H1441" s="237">
        <v>73.570999999999998</v>
      </c>
      <c r="I1441" s="238"/>
      <c r="J1441" s="234"/>
      <c r="K1441" s="234"/>
      <c r="L1441" s="239"/>
      <c r="M1441" s="240"/>
      <c r="N1441" s="241"/>
      <c r="O1441" s="241"/>
      <c r="P1441" s="241"/>
      <c r="Q1441" s="241"/>
      <c r="R1441" s="241"/>
      <c r="S1441" s="241"/>
      <c r="T1441" s="242"/>
      <c r="AT1441" s="243" t="s">
        <v>211</v>
      </c>
      <c r="AU1441" s="243" t="s">
        <v>104</v>
      </c>
      <c r="AV1441" s="14" t="s">
        <v>84</v>
      </c>
      <c r="AW1441" s="14" t="s">
        <v>31</v>
      </c>
      <c r="AX1441" s="14" t="s">
        <v>75</v>
      </c>
      <c r="AY1441" s="243" t="s">
        <v>203</v>
      </c>
    </row>
    <row r="1442" spans="2:51" s="14" customFormat="1" ht="11.25">
      <c r="B1442" s="233"/>
      <c r="C1442" s="234"/>
      <c r="D1442" s="224" t="s">
        <v>211</v>
      </c>
      <c r="E1442" s="235" t="s">
        <v>1</v>
      </c>
      <c r="F1442" s="236" t="s">
        <v>1477</v>
      </c>
      <c r="G1442" s="234"/>
      <c r="H1442" s="237">
        <v>31.22</v>
      </c>
      <c r="I1442" s="238"/>
      <c r="J1442" s="234"/>
      <c r="K1442" s="234"/>
      <c r="L1442" s="239"/>
      <c r="M1442" s="240"/>
      <c r="N1442" s="241"/>
      <c r="O1442" s="241"/>
      <c r="P1442" s="241"/>
      <c r="Q1442" s="241"/>
      <c r="R1442" s="241"/>
      <c r="S1442" s="241"/>
      <c r="T1442" s="242"/>
      <c r="AT1442" s="243" t="s">
        <v>211</v>
      </c>
      <c r="AU1442" s="243" t="s">
        <v>104</v>
      </c>
      <c r="AV1442" s="14" t="s">
        <v>84</v>
      </c>
      <c r="AW1442" s="14" t="s">
        <v>31</v>
      </c>
      <c r="AX1442" s="14" t="s">
        <v>75</v>
      </c>
      <c r="AY1442" s="243" t="s">
        <v>203</v>
      </c>
    </row>
    <row r="1443" spans="2:51" s="14" customFormat="1" ht="22.5">
      <c r="B1443" s="233"/>
      <c r="C1443" s="234"/>
      <c r="D1443" s="224" t="s">
        <v>211</v>
      </c>
      <c r="E1443" s="235" t="s">
        <v>1</v>
      </c>
      <c r="F1443" s="236" t="s">
        <v>1478</v>
      </c>
      <c r="G1443" s="234"/>
      <c r="H1443" s="237">
        <v>31.905999999999999</v>
      </c>
      <c r="I1443" s="238"/>
      <c r="J1443" s="234"/>
      <c r="K1443" s="234"/>
      <c r="L1443" s="239"/>
      <c r="M1443" s="240"/>
      <c r="N1443" s="241"/>
      <c r="O1443" s="241"/>
      <c r="P1443" s="241"/>
      <c r="Q1443" s="241"/>
      <c r="R1443" s="241"/>
      <c r="S1443" s="241"/>
      <c r="T1443" s="242"/>
      <c r="AT1443" s="243" t="s">
        <v>211</v>
      </c>
      <c r="AU1443" s="243" t="s">
        <v>104</v>
      </c>
      <c r="AV1443" s="14" t="s">
        <v>84</v>
      </c>
      <c r="AW1443" s="14" t="s">
        <v>31</v>
      </c>
      <c r="AX1443" s="14" t="s">
        <v>75</v>
      </c>
      <c r="AY1443" s="243" t="s">
        <v>203</v>
      </c>
    </row>
    <row r="1444" spans="2:51" s="14" customFormat="1" ht="11.25">
      <c r="B1444" s="233"/>
      <c r="C1444" s="234"/>
      <c r="D1444" s="224" t="s">
        <v>211</v>
      </c>
      <c r="E1444" s="235" t="s">
        <v>1</v>
      </c>
      <c r="F1444" s="236" t="s">
        <v>1479</v>
      </c>
      <c r="G1444" s="234"/>
      <c r="H1444" s="237">
        <v>29.187999999999999</v>
      </c>
      <c r="I1444" s="238"/>
      <c r="J1444" s="234"/>
      <c r="K1444" s="234"/>
      <c r="L1444" s="239"/>
      <c r="M1444" s="240"/>
      <c r="N1444" s="241"/>
      <c r="O1444" s="241"/>
      <c r="P1444" s="241"/>
      <c r="Q1444" s="241"/>
      <c r="R1444" s="241"/>
      <c r="S1444" s="241"/>
      <c r="T1444" s="242"/>
      <c r="AT1444" s="243" t="s">
        <v>211</v>
      </c>
      <c r="AU1444" s="243" t="s">
        <v>104</v>
      </c>
      <c r="AV1444" s="14" t="s">
        <v>84</v>
      </c>
      <c r="AW1444" s="14" t="s">
        <v>31</v>
      </c>
      <c r="AX1444" s="14" t="s">
        <v>75</v>
      </c>
      <c r="AY1444" s="243" t="s">
        <v>203</v>
      </c>
    </row>
    <row r="1445" spans="2:51" s="14" customFormat="1" ht="11.25">
      <c r="B1445" s="233"/>
      <c r="C1445" s="234"/>
      <c r="D1445" s="224" t="s">
        <v>211</v>
      </c>
      <c r="E1445" s="235" t="s">
        <v>1</v>
      </c>
      <c r="F1445" s="236" t="s">
        <v>1480</v>
      </c>
      <c r="G1445" s="234"/>
      <c r="H1445" s="237">
        <v>38.020000000000003</v>
      </c>
      <c r="I1445" s="238"/>
      <c r="J1445" s="234"/>
      <c r="K1445" s="234"/>
      <c r="L1445" s="239"/>
      <c r="M1445" s="240"/>
      <c r="N1445" s="241"/>
      <c r="O1445" s="241"/>
      <c r="P1445" s="241"/>
      <c r="Q1445" s="241"/>
      <c r="R1445" s="241"/>
      <c r="S1445" s="241"/>
      <c r="T1445" s="242"/>
      <c r="AT1445" s="243" t="s">
        <v>211</v>
      </c>
      <c r="AU1445" s="243" t="s">
        <v>104</v>
      </c>
      <c r="AV1445" s="14" t="s">
        <v>84</v>
      </c>
      <c r="AW1445" s="14" t="s">
        <v>31</v>
      </c>
      <c r="AX1445" s="14" t="s">
        <v>75</v>
      </c>
      <c r="AY1445" s="243" t="s">
        <v>203</v>
      </c>
    </row>
    <row r="1446" spans="2:51" s="14" customFormat="1" ht="11.25">
      <c r="B1446" s="233"/>
      <c r="C1446" s="234"/>
      <c r="D1446" s="224" t="s">
        <v>211</v>
      </c>
      <c r="E1446" s="235" t="s">
        <v>1</v>
      </c>
      <c r="F1446" s="236" t="s">
        <v>1481</v>
      </c>
      <c r="G1446" s="234"/>
      <c r="H1446" s="237">
        <v>37.941000000000003</v>
      </c>
      <c r="I1446" s="238"/>
      <c r="J1446" s="234"/>
      <c r="K1446" s="234"/>
      <c r="L1446" s="239"/>
      <c r="M1446" s="240"/>
      <c r="N1446" s="241"/>
      <c r="O1446" s="241"/>
      <c r="P1446" s="241"/>
      <c r="Q1446" s="241"/>
      <c r="R1446" s="241"/>
      <c r="S1446" s="241"/>
      <c r="T1446" s="242"/>
      <c r="AT1446" s="243" t="s">
        <v>211</v>
      </c>
      <c r="AU1446" s="243" t="s">
        <v>104</v>
      </c>
      <c r="AV1446" s="14" t="s">
        <v>84</v>
      </c>
      <c r="AW1446" s="14" t="s">
        <v>31</v>
      </c>
      <c r="AX1446" s="14" t="s">
        <v>75</v>
      </c>
      <c r="AY1446" s="243" t="s">
        <v>203</v>
      </c>
    </row>
    <row r="1447" spans="2:51" s="14" customFormat="1" ht="11.25">
      <c r="B1447" s="233"/>
      <c r="C1447" s="234"/>
      <c r="D1447" s="224" t="s">
        <v>211</v>
      </c>
      <c r="E1447" s="235" t="s">
        <v>1</v>
      </c>
      <c r="F1447" s="236" t="s">
        <v>1482</v>
      </c>
      <c r="G1447" s="234"/>
      <c r="H1447" s="237">
        <v>19.632999999999999</v>
      </c>
      <c r="I1447" s="238"/>
      <c r="J1447" s="234"/>
      <c r="K1447" s="234"/>
      <c r="L1447" s="239"/>
      <c r="M1447" s="240"/>
      <c r="N1447" s="241"/>
      <c r="O1447" s="241"/>
      <c r="P1447" s="241"/>
      <c r="Q1447" s="241"/>
      <c r="R1447" s="241"/>
      <c r="S1447" s="241"/>
      <c r="T1447" s="242"/>
      <c r="AT1447" s="243" t="s">
        <v>211</v>
      </c>
      <c r="AU1447" s="243" t="s">
        <v>104</v>
      </c>
      <c r="AV1447" s="14" t="s">
        <v>84</v>
      </c>
      <c r="AW1447" s="14" t="s">
        <v>31</v>
      </c>
      <c r="AX1447" s="14" t="s">
        <v>75</v>
      </c>
      <c r="AY1447" s="243" t="s">
        <v>203</v>
      </c>
    </row>
    <row r="1448" spans="2:51" s="14" customFormat="1" ht="11.25">
      <c r="B1448" s="233"/>
      <c r="C1448" s="234"/>
      <c r="D1448" s="224" t="s">
        <v>211</v>
      </c>
      <c r="E1448" s="235" t="s">
        <v>1</v>
      </c>
      <c r="F1448" s="236" t="s">
        <v>1483</v>
      </c>
      <c r="G1448" s="234"/>
      <c r="H1448" s="237">
        <v>19.681000000000001</v>
      </c>
      <c r="I1448" s="238"/>
      <c r="J1448" s="234"/>
      <c r="K1448" s="234"/>
      <c r="L1448" s="239"/>
      <c r="M1448" s="240"/>
      <c r="N1448" s="241"/>
      <c r="O1448" s="241"/>
      <c r="P1448" s="241"/>
      <c r="Q1448" s="241"/>
      <c r="R1448" s="241"/>
      <c r="S1448" s="241"/>
      <c r="T1448" s="242"/>
      <c r="AT1448" s="243" t="s">
        <v>211</v>
      </c>
      <c r="AU1448" s="243" t="s">
        <v>104</v>
      </c>
      <c r="AV1448" s="14" t="s">
        <v>84</v>
      </c>
      <c r="AW1448" s="14" t="s">
        <v>31</v>
      </c>
      <c r="AX1448" s="14" t="s">
        <v>75</v>
      </c>
      <c r="AY1448" s="243" t="s">
        <v>203</v>
      </c>
    </row>
    <row r="1449" spans="2:51" s="14" customFormat="1" ht="11.25">
      <c r="B1449" s="233"/>
      <c r="C1449" s="234"/>
      <c r="D1449" s="224" t="s">
        <v>211</v>
      </c>
      <c r="E1449" s="235" t="s">
        <v>1</v>
      </c>
      <c r="F1449" s="236" t="s">
        <v>1484</v>
      </c>
      <c r="G1449" s="234"/>
      <c r="H1449" s="237">
        <v>19.632999999999999</v>
      </c>
      <c r="I1449" s="238"/>
      <c r="J1449" s="234"/>
      <c r="K1449" s="234"/>
      <c r="L1449" s="239"/>
      <c r="M1449" s="240"/>
      <c r="N1449" s="241"/>
      <c r="O1449" s="241"/>
      <c r="P1449" s="241"/>
      <c r="Q1449" s="241"/>
      <c r="R1449" s="241"/>
      <c r="S1449" s="241"/>
      <c r="T1449" s="242"/>
      <c r="AT1449" s="243" t="s">
        <v>211</v>
      </c>
      <c r="AU1449" s="243" t="s">
        <v>104</v>
      </c>
      <c r="AV1449" s="14" t="s">
        <v>84</v>
      </c>
      <c r="AW1449" s="14" t="s">
        <v>31</v>
      </c>
      <c r="AX1449" s="14" t="s">
        <v>75</v>
      </c>
      <c r="AY1449" s="243" t="s">
        <v>203</v>
      </c>
    </row>
    <row r="1450" spans="2:51" s="14" customFormat="1" ht="11.25">
      <c r="B1450" s="233"/>
      <c r="C1450" s="234"/>
      <c r="D1450" s="224" t="s">
        <v>211</v>
      </c>
      <c r="E1450" s="235" t="s">
        <v>1</v>
      </c>
      <c r="F1450" s="236" t="s">
        <v>1485</v>
      </c>
      <c r="G1450" s="234"/>
      <c r="H1450" s="237">
        <v>17.968</v>
      </c>
      <c r="I1450" s="238"/>
      <c r="J1450" s="234"/>
      <c r="K1450" s="234"/>
      <c r="L1450" s="239"/>
      <c r="M1450" s="240"/>
      <c r="N1450" s="241"/>
      <c r="O1450" s="241"/>
      <c r="P1450" s="241"/>
      <c r="Q1450" s="241"/>
      <c r="R1450" s="241"/>
      <c r="S1450" s="241"/>
      <c r="T1450" s="242"/>
      <c r="AT1450" s="243" t="s">
        <v>211</v>
      </c>
      <c r="AU1450" s="243" t="s">
        <v>104</v>
      </c>
      <c r="AV1450" s="14" t="s">
        <v>84</v>
      </c>
      <c r="AW1450" s="14" t="s">
        <v>31</v>
      </c>
      <c r="AX1450" s="14" t="s">
        <v>75</v>
      </c>
      <c r="AY1450" s="243" t="s">
        <v>203</v>
      </c>
    </row>
    <row r="1451" spans="2:51" s="14" customFormat="1" ht="22.5">
      <c r="B1451" s="233"/>
      <c r="C1451" s="234"/>
      <c r="D1451" s="224" t="s">
        <v>211</v>
      </c>
      <c r="E1451" s="235" t="s">
        <v>1</v>
      </c>
      <c r="F1451" s="236" t="s">
        <v>1486</v>
      </c>
      <c r="G1451" s="234"/>
      <c r="H1451" s="237">
        <v>75.197000000000003</v>
      </c>
      <c r="I1451" s="238"/>
      <c r="J1451" s="234"/>
      <c r="K1451" s="234"/>
      <c r="L1451" s="239"/>
      <c r="M1451" s="240"/>
      <c r="N1451" s="241"/>
      <c r="O1451" s="241"/>
      <c r="P1451" s="241"/>
      <c r="Q1451" s="241"/>
      <c r="R1451" s="241"/>
      <c r="S1451" s="241"/>
      <c r="T1451" s="242"/>
      <c r="AT1451" s="243" t="s">
        <v>211</v>
      </c>
      <c r="AU1451" s="243" t="s">
        <v>104</v>
      </c>
      <c r="AV1451" s="14" t="s">
        <v>84</v>
      </c>
      <c r="AW1451" s="14" t="s">
        <v>31</v>
      </c>
      <c r="AX1451" s="14" t="s">
        <v>75</v>
      </c>
      <c r="AY1451" s="243" t="s">
        <v>203</v>
      </c>
    </row>
    <row r="1452" spans="2:51" s="14" customFormat="1" ht="11.25">
      <c r="B1452" s="233"/>
      <c r="C1452" s="234"/>
      <c r="D1452" s="224" t="s">
        <v>211</v>
      </c>
      <c r="E1452" s="235" t="s">
        <v>1</v>
      </c>
      <c r="F1452" s="236" t="s">
        <v>1487</v>
      </c>
      <c r="G1452" s="234"/>
      <c r="H1452" s="237">
        <v>28.283000000000001</v>
      </c>
      <c r="I1452" s="238"/>
      <c r="J1452" s="234"/>
      <c r="K1452" s="234"/>
      <c r="L1452" s="239"/>
      <c r="M1452" s="240"/>
      <c r="N1452" s="241"/>
      <c r="O1452" s="241"/>
      <c r="P1452" s="241"/>
      <c r="Q1452" s="241"/>
      <c r="R1452" s="241"/>
      <c r="S1452" s="241"/>
      <c r="T1452" s="242"/>
      <c r="AT1452" s="243" t="s">
        <v>211</v>
      </c>
      <c r="AU1452" s="243" t="s">
        <v>104</v>
      </c>
      <c r="AV1452" s="14" t="s">
        <v>84</v>
      </c>
      <c r="AW1452" s="14" t="s">
        <v>31</v>
      </c>
      <c r="AX1452" s="14" t="s">
        <v>75</v>
      </c>
      <c r="AY1452" s="243" t="s">
        <v>203</v>
      </c>
    </row>
    <row r="1453" spans="2:51" s="14" customFormat="1" ht="11.25">
      <c r="B1453" s="233"/>
      <c r="C1453" s="234"/>
      <c r="D1453" s="224" t="s">
        <v>211</v>
      </c>
      <c r="E1453" s="235" t="s">
        <v>1</v>
      </c>
      <c r="F1453" s="236" t="s">
        <v>1488</v>
      </c>
      <c r="G1453" s="234"/>
      <c r="H1453" s="237">
        <v>65.403000000000006</v>
      </c>
      <c r="I1453" s="238"/>
      <c r="J1453" s="234"/>
      <c r="K1453" s="234"/>
      <c r="L1453" s="239"/>
      <c r="M1453" s="240"/>
      <c r="N1453" s="241"/>
      <c r="O1453" s="241"/>
      <c r="P1453" s="241"/>
      <c r="Q1453" s="241"/>
      <c r="R1453" s="241"/>
      <c r="S1453" s="241"/>
      <c r="T1453" s="242"/>
      <c r="AT1453" s="243" t="s">
        <v>211</v>
      </c>
      <c r="AU1453" s="243" t="s">
        <v>104</v>
      </c>
      <c r="AV1453" s="14" t="s">
        <v>84</v>
      </c>
      <c r="AW1453" s="14" t="s">
        <v>31</v>
      </c>
      <c r="AX1453" s="14" t="s">
        <v>75</v>
      </c>
      <c r="AY1453" s="243" t="s">
        <v>203</v>
      </c>
    </row>
    <row r="1454" spans="2:51" s="14" customFormat="1" ht="11.25">
      <c r="B1454" s="233"/>
      <c r="C1454" s="234"/>
      <c r="D1454" s="224" t="s">
        <v>211</v>
      </c>
      <c r="E1454" s="235" t="s">
        <v>1</v>
      </c>
      <c r="F1454" s="236" t="s">
        <v>1489</v>
      </c>
      <c r="G1454" s="234"/>
      <c r="H1454" s="237">
        <v>26.57</v>
      </c>
      <c r="I1454" s="238"/>
      <c r="J1454" s="234"/>
      <c r="K1454" s="234"/>
      <c r="L1454" s="239"/>
      <c r="M1454" s="240"/>
      <c r="N1454" s="241"/>
      <c r="O1454" s="241"/>
      <c r="P1454" s="241"/>
      <c r="Q1454" s="241"/>
      <c r="R1454" s="241"/>
      <c r="S1454" s="241"/>
      <c r="T1454" s="242"/>
      <c r="AT1454" s="243" t="s">
        <v>211</v>
      </c>
      <c r="AU1454" s="243" t="s">
        <v>104</v>
      </c>
      <c r="AV1454" s="14" t="s">
        <v>84</v>
      </c>
      <c r="AW1454" s="14" t="s">
        <v>31</v>
      </c>
      <c r="AX1454" s="14" t="s">
        <v>75</v>
      </c>
      <c r="AY1454" s="243" t="s">
        <v>203</v>
      </c>
    </row>
    <row r="1455" spans="2:51" s="14" customFormat="1" ht="11.25">
      <c r="B1455" s="233"/>
      <c r="C1455" s="234"/>
      <c r="D1455" s="224" t="s">
        <v>211</v>
      </c>
      <c r="E1455" s="235" t="s">
        <v>1</v>
      </c>
      <c r="F1455" s="236" t="s">
        <v>1490</v>
      </c>
      <c r="G1455" s="234"/>
      <c r="H1455" s="237">
        <v>65.403000000000006</v>
      </c>
      <c r="I1455" s="238"/>
      <c r="J1455" s="234"/>
      <c r="K1455" s="234"/>
      <c r="L1455" s="239"/>
      <c r="M1455" s="240"/>
      <c r="N1455" s="241"/>
      <c r="O1455" s="241"/>
      <c r="P1455" s="241"/>
      <c r="Q1455" s="241"/>
      <c r="R1455" s="241"/>
      <c r="S1455" s="241"/>
      <c r="T1455" s="242"/>
      <c r="AT1455" s="243" t="s">
        <v>211</v>
      </c>
      <c r="AU1455" s="243" t="s">
        <v>104</v>
      </c>
      <c r="AV1455" s="14" t="s">
        <v>84</v>
      </c>
      <c r="AW1455" s="14" t="s">
        <v>31</v>
      </c>
      <c r="AX1455" s="14" t="s">
        <v>75</v>
      </c>
      <c r="AY1455" s="243" t="s">
        <v>203</v>
      </c>
    </row>
    <row r="1456" spans="2:51" s="14" customFormat="1" ht="11.25">
      <c r="B1456" s="233"/>
      <c r="C1456" s="234"/>
      <c r="D1456" s="224" t="s">
        <v>211</v>
      </c>
      <c r="E1456" s="235" t="s">
        <v>1</v>
      </c>
      <c r="F1456" s="236" t="s">
        <v>1491</v>
      </c>
      <c r="G1456" s="234"/>
      <c r="H1456" s="237">
        <v>26.57</v>
      </c>
      <c r="I1456" s="238"/>
      <c r="J1456" s="234"/>
      <c r="K1456" s="234"/>
      <c r="L1456" s="239"/>
      <c r="M1456" s="240"/>
      <c r="N1456" s="241"/>
      <c r="O1456" s="241"/>
      <c r="P1456" s="241"/>
      <c r="Q1456" s="241"/>
      <c r="R1456" s="241"/>
      <c r="S1456" s="241"/>
      <c r="T1456" s="242"/>
      <c r="AT1456" s="243" t="s">
        <v>211</v>
      </c>
      <c r="AU1456" s="243" t="s">
        <v>104</v>
      </c>
      <c r="AV1456" s="14" t="s">
        <v>84</v>
      </c>
      <c r="AW1456" s="14" t="s">
        <v>31</v>
      </c>
      <c r="AX1456" s="14" t="s">
        <v>75</v>
      </c>
      <c r="AY1456" s="243" t="s">
        <v>203</v>
      </c>
    </row>
    <row r="1457" spans="2:51" s="14" customFormat="1" ht="22.5">
      <c r="B1457" s="233"/>
      <c r="C1457" s="234"/>
      <c r="D1457" s="224" t="s">
        <v>211</v>
      </c>
      <c r="E1457" s="235" t="s">
        <v>1</v>
      </c>
      <c r="F1457" s="236" t="s">
        <v>1492</v>
      </c>
      <c r="G1457" s="234"/>
      <c r="H1457" s="237">
        <v>70.200999999999993</v>
      </c>
      <c r="I1457" s="238"/>
      <c r="J1457" s="234"/>
      <c r="K1457" s="234"/>
      <c r="L1457" s="239"/>
      <c r="M1457" s="240"/>
      <c r="N1457" s="241"/>
      <c r="O1457" s="241"/>
      <c r="P1457" s="241"/>
      <c r="Q1457" s="241"/>
      <c r="R1457" s="241"/>
      <c r="S1457" s="241"/>
      <c r="T1457" s="242"/>
      <c r="AT1457" s="243" t="s">
        <v>211</v>
      </c>
      <c r="AU1457" s="243" t="s">
        <v>104</v>
      </c>
      <c r="AV1457" s="14" t="s">
        <v>84</v>
      </c>
      <c r="AW1457" s="14" t="s">
        <v>31</v>
      </c>
      <c r="AX1457" s="14" t="s">
        <v>75</v>
      </c>
      <c r="AY1457" s="243" t="s">
        <v>203</v>
      </c>
    </row>
    <row r="1458" spans="2:51" s="14" customFormat="1" ht="11.25">
      <c r="B1458" s="233"/>
      <c r="C1458" s="234"/>
      <c r="D1458" s="224" t="s">
        <v>211</v>
      </c>
      <c r="E1458" s="235" t="s">
        <v>1</v>
      </c>
      <c r="F1458" s="236" t="s">
        <v>1493</v>
      </c>
      <c r="G1458" s="234"/>
      <c r="H1458" s="237">
        <v>32.256</v>
      </c>
      <c r="I1458" s="238"/>
      <c r="J1458" s="234"/>
      <c r="K1458" s="234"/>
      <c r="L1458" s="239"/>
      <c r="M1458" s="240"/>
      <c r="N1458" s="241"/>
      <c r="O1458" s="241"/>
      <c r="P1458" s="241"/>
      <c r="Q1458" s="241"/>
      <c r="R1458" s="241"/>
      <c r="S1458" s="241"/>
      <c r="T1458" s="242"/>
      <c r="AT1458" s="243" t="s">
        <v>211</v>
      </c>
      <c r="AU1458" s="243" t="s">
        <v>104</v>
      </c>
      <c r="AV1458" s="14" t="s">
        <v>84</v>
      </c>
      <c r="AW1458" s="14" t="s">
        <v>31</v>
      </c>
      <c r="AX1458" s="14" t="s">
        <v>75</v>
      </c>
      <c r="AY1458" s="243" t="s">
        <v>203</v>
      </c>
    </row>
    <row r="1459" spans="2:51" s="14" customFormat="1" ht="22.5">
      <c r="B1459" s="233"/>
      <c r="C1459" s="234"/>
      <c r="D1459" s="224" t="s">
        <v>211</v>
      </c>
      <c r="E1459" s="235" t="s">
        <v>1</v>
      </c>
      <c r="F1459" s="236" t="s">
        <v>1494</v>
      </c>
      <c r="G1459" s="234"/>
      <c r="H1459" s="237">
        <v>67.164000000000001</v>
      </c>
      <c r="I1459" s="238"/>
      <c r="J1459" s="234"/>
      <c r="K1459" s="234"/>
      <c r="L1459" s="239"/>
      <c r="M1459" s="240"/>
      <c r="N1459" s="241"/>
      <c r="O1459" s="241"/>
      <c r="P1459" s="241"/>
      <c r="Q1459" s="241"/>
      <c r="R1459" s="241"/>
      <c r="S1459" s="241"/>
      <c r="T1459" s="242"/>
      <c r="AT1459" s="243" t="s">
        <v>211</v>
      </c>
      <c r="AU1459" s="243" t="s">
        <v>104</v>
      </c>
      <c r="AV1459" s="14" t="s">
        <v>84</v>
      </c>
      <c r="AW1459" s="14" t="s">
        <v>31</v>
      </c>
      <c r="AX1459" s="14" t="s">
        <v>75</v>
      </c>
      <c r="AY1459" s="243" t="s">
        <v>203</v>
      </c>
    </row>
    <row r="1460" spans="2:51" s="14" customFormat="1" ht="11.25">
      <c r="B1460" s="233"/>
      <c r="C1460" s="234"/>
      <c r="D1460" s="224" t="s">
        <v>211</v>
      </c>
      <c r="E1460" s="235" t="s">
        <v>1</v>
      </c>
      <c r="F1460" s="236" t="s">
        <v>1495</v>
      </c>
      <c r="G1460" s="234"/>
      <c r="H1460" s="237">
        <v>48.116</v>
      </c>
      <c r="I1460" s="238"/>
      <c r="J1460" s="234"/>
      <c r="K1460" s="234"/>
      <c r="L1460" s="239"/>
      <c r="M1460" s="240"/>
      <c r="N1460" s="241"/>
      <c r="O1460" s="241"/>
      <c r="P1460" s="241"/>
      <c r="Q1460" s="241"/>
      <c r="R1460" s="241"/>
      <c r="S1460" s="241"/>
      <c r="T1460" s="242"/>
      <c r="AT1460" s="243" t="s">
        <v>211</v>
      </c>
      <c r="AU1460" s="243" t="s">
        <v>104</v>
      </c>
      <c r="AV1460" s="14" t="s">
        <v>84</v>
      </c>
      <c r="AW1460" s="14" t="s">
        <v>31</v>
      </c>
      <c r="AX1460" s="14" t="s">
        <v>75</v>
      </c>
      <c r="AY1460" s="243" t="s">
        <v>203</v>
      </c>
    </row>
    <row r="1461" spans="2:51" s="14" customFormat="1" ht="22.5">
      <c r="B1461" s="233"/>
      <c r="C1461" s="234"/>
      <c r="D1461" s="224" t="s">
        <v>211</v>
      </c>
      <c r="E1461" s="235" t="s">
        <v>1</v>
      </c>
      <c r="F1461" s="236" t="s">
        <v>1496</v>
      </c>
      <c r="G1461" s="234"/>
      <c r="H1461" s="237">
        <v>58.738999999999997</v>
      </c>
      <c r="I1461" s="238"/>
      <c r="J1461" s="234"/>
      <c r="K1461" s="234"/>
      <c r="L1461" s="239"/>
      <c r="M1461" s="240"/>
      <c r="N1461" s="241"/>
      <c r="O1461" s="241"/>
      <c r="P1461" s="241"/>
      <c r="Q1461" s="241"/>
      <c r="R1461" s="241"/>
      <c r="S1461" s="241"/>
      <c r="T1461" s="242"/>
      <c r="AT1461" s="243" t="s">
        <v>211</v>
      </c>
      <c r="AU1461" s="243" t="s">
        <v>104</v>
      </c>
      <c r="AV1461" s="14" t="s">
        <v>84</v>
      </c>
      <c r="AW1461" s="14" t="s">
        <v>31</v>
      </c>
      <c r="AX1461" s="14" t="s">
        <v>75</v>
      </c>
      <c r="AY1461" s="243" t="s">
        <v>203</v>
      </c>
    </row>
    <row r="1462" spans="2:51" s="14" customFormat="1" ht="11.25">
      <c r="B1462" s="233"/>
      <c r="C1462" s="234"/>
      <c r="D1462" s="224" t="s">
        <v>211</v>
      </c>
      <c r="E1462" s="235" t="s">
        <v>1</v>
      </c>
      <c r="F1462" s="236" t="s">
        <v>1497</v>
      </c>
      <c r="G1462" s="234"/>
      <c r="H1462" s="237">
        <v>50.3</v>
      </c>
      <c r="I1462" s="238"/>
      <c r="J1462" s="234"/>
      <c r="K1462" s="234"/>
      <c r="L1462" s="239"/>
      <c r="M1462" s="240"/>
      <c r="N1462" s="241"/>
      <c r="O1462" s="241"/>
      <c r="P1462" s="241"/>
      <c r="Q1462" s="241"/>
      <c r="R1462" s="241"/>
      <c r="S1462" s="241"/>
      <c r="T1462" s="242"/>
      <c r="AT1462" s="243" t="s">
        <v>211</v>
      </c>
      <c r="AU1462" s="243" t="s">
        <v>104</v>
      </c>
      <c r="AV1462" s="14" t="s">
        <v>84</v>
      </c>
      <c r="AW1462" s="14" t="s">
        <v>31</v>
      </c>
      <c r="AX1462" s="14" t="s">
        <v>75</v>
      </c>
      <c r="AY1462" s="243" t="s">
        <v>203</v>
      </c>
    </row>
    <row r="1463" spans="2:51" s="14" customFormat="1" ht="11.25">
      <c r="B1463" s="233"/>
      <c r="C1463" s="234"/>
      <c r="D1463" s="224" t="s">
        <v>211</v>
      </c>
      <c r="E1463" s="235" t="s">
        <v>1</v>
      </c>
      <c r="F1463" s="236" t="s">
        <v>1498</v>
      </c>
      <c r="G1463" s="234"/>
      <c r="H1463" s="237">
        <v>70.463999999999999</v>
      </c>
      <c r="I1463" s="238"/>
      <c r="J1463" s="234"/>
      <c r="K1463" s="234"/>
      <c r="L1463" s="239"/>
      <c r="M1463" s="240"/>
      <c r="N1463" s="241"/>
      <c r="O1463" s="241"/>
      <c r="P1463" s="241"/>
      <c r="Q1463" s="241"/>
      <c r="R1463" s="241"/>
      <c r="S1463" s="241"/>
      <c r="T1463" s="242"/>
      <c r="AT1463" s="243" t="s">
        <v>211</v>
      </c>
      <c r="AU1463" s="243" t="s">
        <v>104</v>
      </c>
      <c r="AV1463" s="14" t="s">
        <v>84</v>
      </c>
      <c r="AW1463" s="14" t="s">
        <v>31</v>
      </c>
      <c r="AX1463" s="14" t="s">
        <v>75</v>
      </c>
      <c r="AY1463" s="243" t="s">
        <v>203</v>
      </c>
    </row>
    <row r="1464" spans="2:51" s="14" customFormat="1" ht="11.25">
      <c r="B1464" s="233"/>
      <c r="C1464" s="234"/>
      <c r="D1464" s="224" t="s">
        <v>211</v>
      </c>
      <c r="E1464" s="235" t="s">
        <v>1</v>
      </c>
      <c r="F1464" s="236" t="s">
        <v>1499</v>
      </c>
      <c r="G1464" s="234"/>
      <c r="H1464" s="237">
        <v>69.233000000000004</v>
      </c>
      <c r="I1464" s="238"/>
      <c r="J1464" s="234"/>
      <c r="K1464" s="234"/>
      <c r="L1464" s="239"/>
      <c r="M1464" s="240"/>
      <c r="N1464" s="241"/>
      <c r="O1464" s="241"/>
      <c r="P1464" s="241"/>
      <c r="Q1464" s="241"/>
      <c r="R1464" s="241"/>
      <c r="S1464" s="241"/>
      <c r="T1464" s="242"/>
      <c r="AT1464" s="243" t="s">
        <v>211</v>
      </c>
      <c r="AU1464" s="243" t="s">
        <v>104</v>
      </c>
      <c r="AV1464" s="14" t="s">
        <v>84</v>
      </c>
      <c r="AW1464" s="14" t="s">
        <v>31</v>
      </c>
      <c r="AX1464" s="14" t="s">
        <v>75</v>
      </c>
      <c r="AY1464" s="243" t="s">
        <v>203</v>
      </c>
    </row>
    <row r="1465" spans="2:51" s="14" customFormat="1" ht="11.25">
      <c r="B1465" s="233"/>
      <c r="C1465" s="234"/>
      <c r="D1465" s="224" t="s">
        <v>211</v>
      </c>
      <c r="E1465" s="235" t="s">
        <v>1</v>
      </c>
      <c r="F1465" s="236" t="s">
        <v>1500</v>
      </c>
      <c r="G1465" s="234"/>
      <c r="H1465" s="237">
        <v>68.972999999999999</v>
      </c>
      <c r="I1465" s="238"/>
      <c r="J1465" s="234"/>
      <c r="K1465" s="234"/>
      <c r="L1465" s="239"/>
      <c r="M1465" s="240"/>
      <c r="N1465" s="241"/>
      <c r="O1465" s="241"/>
      <c r="P1465" s="241"/>
      <c r="Q1465" s="241"/>
      <c r="R1465" s="241"/>
      <c r="S1465" s="241"/>
      <c r="T1465" s="242"/>
      <c r="AT1465" s="243" t="s">
        <v>211</v>
      </c>
      <c r="AU1465" s="243" t="s">
        <v>104</v>
      </c>
      <c r="AV1465" s="14" t="s">
        <v>84</v>
      </c>
      <c r="AW1465" s="14" t="s">
        <v>31</v>
      </c>
      <c r="AX1465" s="14" t="s">
        <v>75</v>
      </c>
      <c r="AY1465" s="243" t="s">
        <v>203</v>
      </c>
    </row>
    <row r="1466" spans="2:51" s="14" customFormat="1" ht="11.25">
      <c r="B1466" s="233"/>
      <c r="C1466" s="234"/>
      <c r="D1466" s="224" t="s">
        <v>211</v>
      </c>
      <c r="E1466" s="235" t="s">
        <v>1</v>
      </c>
      <c r="F1466" s="236" t="s">
        <v>1501</v>
      </c>
      <c r="G1466" s="234"/>
      <c r="H1466" s="237">
        <v>70.298000000000002</v>
      </c>
      <c r="I1466" s="238"/>
      <c r="J1466" s="234"/>
      <c r="K1466" s="234"/>
      <c r="L1466" s="239"/>
      <c r="M1466" s="240"/>
      <c r="N1466" s="241"/>
      <c r="O1466" s="241"/>
      <c r="P1466" s="241"/>
      <c r="Q1466" s="241"/>
      <c r="R1466" s="241"/>
      <c r="S1466" s="241"/>
      <c r="T1466" s="242"/>
      <c r="AT1466" s="243" t="s">
        <v>211</v>
      </c>
      <c r="AU1466" s="243" t="s">
        <v>104</v>
      </c>
      <c r="AV1466" s="14" t="s">
        <v>84</v>
      </c>
      <c r="AW1466" s="14" t="s">
        <v>31</v>
      </c>
      <c r="AX1466" s="14" t="s">
        <v>75</v>
      </c>
      <c r="AY1466" s="243" t="s">
        <v>203</v>
      </c>
    </row>
    <row r="1467" spans="2:51" s="14" customFormat="1" ht="22.5">
      <c r="B1467" s="233"/>
      <c r="C1467" s="234"/>
      <c r="D1467" s="224" t="s">
        <v>211</v>
      </c>
      <c r="E1467" s="235" t="s">
        <v>1</v>
      </c>
      <c r="F1467" s="236" t="s">
        <v>1502</v>
      </c>
      <c r="G1467" s="234"/>
      <c r="H1467" s="237">
        <v>54.021000000000001</v>
      </c>
      <c r="I1467" s="238"/>
      <c r="J1467" s="234"/>
      <c r="K1467" s="234"/>
      <c r="L1467" s="239"/>
      <c r="M1467" s="240"/>
      <c r="N1467" s="241"/>
      <c r="O1467" s="241"/>
      <c r="P1467" s="241"/>
      <c r="Q1467" s="241"/>
      <c r="R1467" s="241"/>
      <c r="S1467" s="241"/>
      <c r="T1467" s="242"/>
      <c r="AT1467" s="243" t="s">
        <v>211</v>
      </c>
      <c r="AU1467" s="243" t="s">
        <v>104</v>
      </c>
      <c r="AV1467" s="14" t="s">
        <v>84</v>
      </c>
      <c r="AW1467" s="14" t="s">
        <v>31</v>
      </c>
      <c r="AX1467" s="14" t="s">
        <v>75</v>
      </c>
      <c r="AY1467" s="243" t="s">
        <v>203</v>
      </c>
    </row>
    <row r="1468" spans="2:51" s="14" customFormat="1" ht="11.25">
      <c r="B1468" s="233"/>
      <c r="C1468" s="234"/>
      <c r="D1468" s="224" t="s">
        <v>211</v>
      </c>
      <c r="E1468" s="235" t="s">
        <v>1</v>
      </c>
      <c r="F1468" s="236" t="s">
        <v>1503</v>
      </c>
      <c r="G1468" s="234"/>
      <c r="H1468" s="237">
        <v>45.936999999999998</v>
      </c>
      <c r="I1468" s="238"/>
      <c r="J1468" s="234"/>
      <c r="K1468" s="234"/>
      <c r="L1468" s="239"/>
      <c r="M1468" s="240"/>
      <c r="N1468" s="241"/>
      <c r="O1468" s="241"/>
      <c r="P1468" s="241"/>
      <c r="Q1468" s="241"/>
      <c r="R1468" s="241"/>
      <c r="S1468" s="241"/>
      <c r="T1468" s="242"/>
      <c r="AT1468" s="243" t="s">
        <v>211</v>
      </c>
      <c r="AU1468" s="243" t="s">
        <v>104</v>
      </c>
      <c r="AV1468" s="14" t="s">
        <v>84</v>
      </c>
      <c r="AW1468" s="14" t="s">
        <v>31</v>
      </c>
      <c r="AX1468" s="14" t="s">
        <v>75</v>
      </c>
      <c r="AY1468" s="243" t="s">
        <v>203</v>
      </c>
    </row>
    <row r="1469" spans="2:51" s="14" customFormat="1" ht="11.25">
      <c r="B1469" s="233"/>
      <c r="C1469" s="234"/>
      <c r="D1469" s="224" t="s">
        <v>211</v>
      </c>
      <c r="E1469" s="235" t="s">
        <v>1</v>
      </c>
      <c r="F1469" s="236" t="s">
        <v>1504</v>
      </c>
      <c r="G1469" s="234"/>
      <c r="H1469" s="237">
        <v>17.420000000000002</v>
      </c>
      <c r="I1469" s="238"/>
      <c r="J1469" s="234"/>
      <c r="K1469" s="234"/>
      <c r="L1469" s="239"/>
      <c r="M1469" s="240"/>
      <c r="N1469" s="241"/>
      <c r="O1469" s="241"/>
      <c r="P1469" s="241"/>
      <c r="Q1469" s="241"/>
      <c r="R1469" s="241"/>
      <c r="S1469" s="241"/>
      <c r="T1469" s="242"/>
      <c r="AT1469" s="243" t="s">
        <v>211</v>
      </c>
      <c r="AU1469" s="243" t="s">
        <v>104</v>
      </c>
      <c r="AV1469" s="14" t="s">
        <v>84</v>
      </c>
      <c r="AW1469" s="14" t="s">
        <v>31</v>
      </c>
      <c r="AX1469" s="14" t="s">
        <v>75</v>
      </c>
      <c r="AY1469" s="243" t="s">
        <v>203</v>
      </c>
    </row>
    <row r="1470" spans="2:51" s="14" customFormat="1" ht="11.25">
      <c r="B1470" s="233"/>
      <c r="C1470" s="234"/>
      <c r="D1470" s="224" t="s">
        <v>211</v>
      </c>
      <c r="E1470" s="235" t="s">
        <v>1</v>
      </c>
      <c r="F1470" s="236" t="s">
        <v>1505</v>
      </c>
      <c r="G1470" s="234"/>
      <c r="H1470" s="237">
        <v>22.077999999999999</v>
      </c>
      <c r="I1470" s="238"/>
      <c r="J1470" s="234"/>
      <c r="K1470" s="234"/>
      <c r="L1470" s="239"/>
      <c r="M1470" s="240"/>
      <c r="N1470" s="241"/>
      <c r="O1470" s="241"/>
      <c r="P1470" s="241"/>
      <c r="Q1470" s="241"/>
      <c r="R1470" s="241"/>
      <c r="S1470" s="241"/>
      <c r="T1470" s="242"/>
      <c r="AT1470" s="243" t="s">
        <v>211</v>
      </c>
      <c r="AU1470" s="243" t="s">
        <v>104</v>
      </c>
      <c r="AV1470" s="14" t="s">
        <v>84</v>
      </c>
      <c r="AW1470" s="14" t="s">
        <v>31</v>
      </c>
      <c r="AX1470" s="14" t="s">
        <v>75</v>
      </c>
      <c r="AY1470" s="243" t="s">
        <v>203</v>
      </c>
    </row>
    <row r="1471" spans="2:51" s="14" customFormat="1" ht="11.25">
      <c r="B1471" s="233"/>
      <c r="C1471" s="234"/>
      <c r="D1471" s="224" t="s">
        <v>211</v>
      </c>
      <c r="E1471" s="235" t="s">
        <v>1</v>
      </c>
      <c r="F1471" s="236" t="s">
        <v>1506</v>
      </c>
      <c r="G1471" s="234"/>
      <c r="H1471" s="237">
        <v>23.058</v>
      </c>
      <c r="I1471" s="238"/>
      <c r="J1471" s="234"/>
      <c r="K1471" s="234"/>
      <c r="L1471" s="239"/>
      <c r="M1471" s="240"/>
      <c r="N1471" s="241"/>
      <c r="O1471" s="241"/>
      <c r="P1471" s="241"/>
      <c r="Q1471" s="241"/>
      <c r="R1471" s="241"/>
      <c r="S1471" s="241"/>
      <c r="T1471" s="242"/>
      <c r="AT1471" s="243" t="s">
        <v>211</v>
      </c>
      <c r="AU1471" s="243" t="s">
        <v>104</v>
      </c>
      <c r="AV1471" s="14" t="s">
        <v>84</v>
      </c>
      <c r="AW1471" s="14" t="s">
        <v>31</v>
      </c>
      <c r="AX1471" s="14" t="s">
        <v>75</v>
      </c>
      <c r="AY1471" s="243" t="s">
        <v>203</v>
      </c>
    </row>
    <row r="1472" spans="2:51" s="14" customFormat="1" ht="11.25">
      <c r="B1472" s="233"/>
      <c r="C1472" s="234"/>
      <c r="D1472" s="224" t="s">
        <v>211</v>
      </c>
      <c r="E1472" s="235" t="s">
        <v>1</v>
      </c>
      <c r="F1472" s="236" t="s">
        <v>1507</v>
      </c>
      <c r="G1472" s="234"/>
      <c r="H1472" s="237">
        <v>23.228000000000002</v>
      </c>
      <c r="I1472" s="238"/>
      <c r="J1472" s="234"/>
      <c r="K1472" s="234"/>
      <c r="L1472" s="239"/>
      <c r="M1472" s="240"/>
      <c r="N1472" s="241"/>
      <c r="O1472" s="241"/>
      <c r="P1472" s="241"/>
      <c r="Q1472" s="241"/>
      <c r="R1472" s="241"/>
      <c r="S1472" s="241"/>
      <c r="T1472" s="242"/>
      <c r="AT1472" s="243" t="s">
        <v>211</v>
      </c>
      <c r="AU1472" s="243" t="s">
        <v>104</v>
      </c>
      <c r="AV1472" s="14" t="s">
        <v>84</v>
      </c>
      <c r="AW1472" s="14" t="s">
        <v>31</v>
      </c>
      <c r="AX1472" s="14" t="s">
        <v>75</v>
      </c>
      <c r="AY1472" s="243" t="s">
        <v>203</v>
      </c>
    </row>
    <row r="1473" spans="2:51" s="14" customFormat="1" ht="11.25">
      <c r="B1473" s="233"/>
      <c r="C1473" s="234"/>
      <c r="D1473" s="224" t="s">
        <v>211</v>
      </c>
      <c r="E1473" s="235" t="s">
        <v>1</v>
      </c>
      <c r="F1473" s="236" t="s">
        <v>1508</v>
      </c>
      <c r="G1473" s="234"/>
      <c r="H1473" s="237">
        <v>17.283000000000001</v>
      </c>
      <c r="I1473" s="238"/>
      <c r="J1473" s="234"/>
      <c r="K1473" s="234"/>
      <c r="L1473" s="239"/>
      <c r="M1473" s="240"/>
      <c r="N1473" s="241"/>
      <c r="O1473" s="241"/>
      <c r="P1473" s="241"/>
      <c r="Q1473" s="241"/>
      <c r="R1473" s="241"/>
      <c r="S1473" s="241"/>
      <c r="T1473" s="242"/>
      <c r="AT1473" s="243" t="s">
        <v>211</v>
      </c>
      <c r="AU1473" s="243" t="s">
        <v>104</v>
      </c>
      <c r="AV1473" s="14" t="s">
        <v>84</v>
      </c>
      <c r="AW1473" s="14" t="s">
        <v>31</v>
      </c>
      <c r="AX1473" s="14" t="s">
        <v>75</v>
      </c>
      <c r="AY1473" s="243" t="s">
        <v>203</v>
      </c>
    </row>
    <row r="1474" spans="2:51" s="14" customFormat="1" ht="22.5">
      <c r="B1474" s="233"/>
      <c r="C1474" s="234"/>
      <c r="D1474" s="224" t="s">
        <v>211</v>
      </c>
      <c r="E1474" s="235" t="s">
        <v>1</v>
      </c>
      <c r="F1474" s="236" t="s">
        <v>1436</v>
      </c>
      <c r="G1474" s="234"/>
      <c r="H1474" s="237">
        <v>75.429000000000002</v>
      </c>
      <c r="I1474" s="238"/>
      <c r="J1474" s="234"/>
      <c r="K1474" s="234"/>
      <c r="L1474" s="239"/>
      <c r="M1474" s="240"/>
      <c r="N1474" s="241"/>
      <c r="O1474" s="241"/>
      <c r="P1474" s="241"/>
      <c r="Q1474" s="241"/>
      <c r="R1474" s="241"/>
      <c r="S1474" s="241"/>
      <c r="T1474" s="242"/>
      <c r="AT1474" s="243" t="s">
        <v>211</v>
      </c>
      <c r="AU1474" s="243" t="s">
        <v>104</v>
      </c>
      <c r="AV1474" s="14" t="s">
        <v>84</v>
      </c>
      <c r="AW1474" s="14" t="s">
        <v>31</v>
      </c>
      <c r="AX1474" s="14" t="s">
        <v>75</v>
      </c>
      <c r="AY1474" s="243" t="s">
        <v>203</v>
      </c>
    </row>
    <row r="1475" spans="2:51" s="13" customFormat="1" ht="11.25">
      <c r="B1475" s="222"/>
      <c r="C1475" s="223"/>
      <c r="D1475" s="224" t="s">
        <v>211</v>
      </c>
      <c r="E1475" s="225" t="s">
        <v>1</v>
      </c>
      <c r="F1475" s="226" t="s">
        <v>213</v>
      </c>
      <c r="G1475" s="223"/>
      <c r="H1475" s="225" t="s">
        <v>1</v>
      </c>
      <c r="I1475" s="227"/>
      <c r="J1475" s="223"/>
      <c r="K1475" s="223"/>
      <c r="L1475" s="228"/>
      <c r="M1475" s="229"/>
      <c r="N1475" s="230"/>
      <c r="O1475" s="230"/>
      <c r="P1475" s="230"/>
      <c r="Q1475" s="230"/>
      <c r="R1475" s="230"/>
      <c r="S1475" s="230"/>
      <c r="T1475" s="231"/>
      <c r="AT1475" s="232" t="s">
        <v>211</v>
      </c>
      <c r="AU1475" s="232" t="s">
        <v>104</v>
      </c>
      <c r="AV1475" s="13" t="s">
        <v>82</v>
      </c>
      <c r="AW1475" s="13" t="s">
        <v>31</v>
      </c>
      <c r="AX1475" s="13" t="s">
        <v>75</v>
      </c>
      <c r="AY1475" s="232" t="s">
        <v>203</v>
      </c>
    </row>
    <row r="1476" spans="2:51" s="13" customFormat="1" ht="11.25">
      <c r="B1476" s="222"/>
      <c r="C1476" s="223"/>
      <c r="D1476" s="224" t="s">
        <v>211</v>
      </c>
      <c r="E1476" s="225" t="s">
        <v>1</v>
      </c>
      <c r="F1476" s="226" t="s">
        <v>306</v>
      </c>
      <c r="G1476" s="223"/>
      <c r="H1476" s="225" t="s">
        <v>1</v>
      </c>
      <c r="I1476" s="227"/>
      <c r="J1476" s="223"/>
      <c r="K1476" s="223"/>
      <c r="L1476" s="228"/>
      <c r="M1476" s="229"/>
      <c r="N1476" s="230"/>
      <c r="O1476" s="230"/>
      <c r="P1476" s="230"/>
      <c r="Q1476" s="230"/>
      <c r="R1476" s="230"/>
      <c r="S1476" s="230"/>
      <c r="T1476" s="231"/>
      <c r="AT1476" s="232" t="s">
        <v>211</v>
      </c>
      <c r="AU1476" s="232" t="s">
        <v>104</v>
      </c>
      <c r="AV1476" s="13" t="s">
        <v>82</v>
      </c>
      <c r="AW1476" s="13" t="s">
        <v>31</v>
      </c>
      <c r="AX1476" s="13" t="s">
        <v>75</v>
      </c>
      <c r="AY1476" s="232" t="s">
        <v>203</v>
      </c>
    </row>
    <row r="1477" spans="2:51" s="14" customFormat="1" ht="22.5">
      <c r="B1477" s="233"/>
      <c r="C1477" s="234"/>
      <c r="D1477" s="224" t="s">
        <v>211</v>
      </c>
      <c r="E1477" s="235" t="s">
        <v>1</v>
      </c>
      <c r="F1477" s="236" t="s">
        <v>1509</v>
      </c>
      <c r="G1477" s="234"/>
      <c r="H1477" s="237">
        <v>57.796999999999997</v>
      </c>
      <c r="I1477" s="238"/>
      <c r="J1477" s="234"/>
      <c r="K1477" s="234"/>
      <c r="L1477" s="239"/>
      <c r="M1477" s="240"/>
      <c r="N1477" s="241"/>
      <c r="O1477" s="241"/>
      <c r="P1477" s="241"/>
      <c r="Q1477" s="241"/>
      <c r="R1477" s="241"/>
      <c r="S1477" s="241"/>
      <c r="T1477" s="242"/>
      <c r="AT1477" s="243" t="s">
        <v>211</v>
      </c>
      <c r="AU1477" s="243" t="s">
        <v>104</v>
      </c>
      <c r="AV1477" s="14" t="s">
        <v>84</v>
      </c>
      <c r="AW1477" s="14" t="s">
        <v>31</v>
      </c>
      <c r="AX1477" s="14" t="s">
        <v>75</v>
      </c>
      <c r="AY1477" s="243" t="s">
        <v>203</v>
      </c>
    </row>
    <row r="1478" spans="2:51" s="14" customFormat="1" ht="22.5">
      <c r="B1478" s="233"/>
      <c r="C1478" s="234"/>
      <c r="D1478" s="224" t="s">
        <v>211</v>
      </c>
      <c r="E1478" s="235" t="s">
        <v>1</v>
      </c>
      <c r="F1478" s="236" t="s">
        <v>1510</v>
      </c>
      <c r="G1478" s="234"/>
      <c r="H1478" s="237">
        <v>146.38300000000001</v>
      </c>
      <c r="I1478" s="238"/>
      <c r="J1478" s="234"/>
      <c r="K1478" s="234"/>
      <c r="L1478" s="239"/>
      <c r="M1478" s="240"/>
      <c r="N1478" s="241"/>
      <c r="O1478" s="241"/>
      <c r="P1478" s="241"/>
      <c r="Q1478" s="241"/>
      <c r="R1478" s="241"/>
      <c r="S1478" s="241"/>
      <c r="T1478" s="242"/>
      <c r="AT1478" s="243" t="s">
        <v>211</v>
      </c>
      <c r="AU1478" s="243" t="s">
        <v>104</v>
      </c>
      <c r="AV1478" s="14" t="s">
        <v>84</v>
      </c>
      <c r="AW1478" s="14" t="s">
        <v>31</v>
      </c>
      <c r="AX1478" s="14" t="s">
        <v>75</v>
      </c>
      <c r="AY1478" s="243" t="s">
        <v>203</v>
      </c>
    </row>
    <row r="1479" spans="2:51" s="14" customFormat="1" ht="11.25">
      <c r="B1479" s="233"/>
      <c r="C1479" s="234"/>
      <c r="D1479" s="224" t="s">
        <v>211</v>
      </c>
      <c r="E1479" s="235" t="s">
        <v>1</v>
      </c>
      <c r="F1479" s="236" t="s">
        <v>1511</v>
      </c>
      <c r="G1479" s="234"/>
      <c r="H1479" s="237">
        <v>39.332999999999998</v>
      </c>
      <c r="I1479" s="238"/>
      <c r="J1479" s="234"/>
      <c r="K1479" s="234"/>
      <c r="L1479" s="239"/>
      <c r="M1479" s="240"/>
      <c r="N1479" s="241"/>
      <c r="O1479" s="241"/>
      <c r="P1479" s="241"/>
      <c r="Q1479" s="241"/>
      <c r="R1479" s="241"/>
      <c r="S1479" s="241"/>
      <c r="T1479" s="242"/>
      <c r="AT1479" s="243" t="s">
        <v>211</v>
      </c>
      <c r="AU1479" s="243" t="s">
        <v>104</v>
      </c>
      <c r="AV1479" s="14" t="s">
        <v>84</v>
      </c>
      <c r="AW1479" s="14" t="s">
        <v>31</v>
      </c>
      <c r="AX1479" s="14" t="s">
        <v>75</v>
      </c>
      <c r="AY1479" s="243" t="s">
        <v>203</v>
      </c>
    </row>
    <row r="1480" spans="2:51" s="14" customFormat="1" ht="22.5">
      <c r="B1480" s="233"/>
      <c r="C1480" s="234"/>
      <c r="D1480" s="224" t="s">
        <v>211</v>
      </c>
      <c r="E1480" s="235" t="s">
        <v>1</v>
      </c>
      <c r="F1480" s="236" t="s">
        <v>1512</v>
      </c>
      <c r="G1480" s="234"/>
      <c r="H1480" s="237">
        <v>136.27099999999999</v>
      </c>
      <c r="I1480" s="238"/>
      <c r="J1480" s="234"/>
      <c r="K1480" s="234"/>
      <c r="L1480" s="239"/>
      <c r="M1480" s="240"/>
      <c r="N1480" s="241"/>
      <c r="O1480" s="241"/>
      <c r="P1480" s="241"/>
      <c r="Q1480" s="241"/>
      <c r="R1480" s="241"/>
      <c r="S1480" s="241"/>
      <c r="T1480" s="242"/>
      <c r="AT1480" s="243" t="s">
        <v>211</v>
      </c>
      <c r="AU1480" s="243" t="s">
        <v>104</v>
      </c>
      <c r="AV1480" s="14" t="s">
        <v>84</v>
      </c>
      <c r="AW1480" s="14" t="s">
        <v>31</v>
      </c>
      <c r="AX1480" s="14" t="s">
        <v>75</v>
      </c>
      <c r="AY1480" s="243" t="s">
        <v>203</v>
      </c>
    </row>
    <row r="1481" spans="2:51" s="14" customFormat="1" ht="22.5">
      <c r="B1481" s="233"/>
      <c r="C1481" s="234"/>
      <c r="D1481" s="224" t="s">
        <v>211</v>
      </c>
      <c r="E1481" s="235" t="s">
        <v>1</v>
      </c>
      <c r="F1481" s="236" t="s">
        <v>1513</v>
      </c>
      <c r="G1481" s="234"/>
      <c r="H1481" s="237">
        <v>38.673999999999999</v>
      </c>
      <c r="I1481" s="238"/>
      <c r="J1481" s="234"/>
      <c r="K1481" s="234"/>
      <c r="L1481" s="239"/>
      <c r="M1481" s="240"/>
      <c r="N1481" s="241"/>
      <c r="O1481" s="241"/>
      <c r="P1481" s="241"/>
      <c r="Q1481" s="241"/>
      <c r="R1481" s="241"/>
      <c r="S1481" s="241"/>
      <c r="T1481" s="242"/>
      <c r="AT1481" s="243" t="s">
        <v>211</v>
      </c>
      <c r="AU1481" s="243" t="s">
        <v>104</v>
      </c>
      <c r="AV1481" s="14" t="s">
        <v>84</v>
      </c>
      <c r="AW1481" s="14" t="s">
        <v>31</v>
      </c>
      <c r="AX1481" s="14" t="s">
        <v>75</v>
      </c>
      <c r="AY1481" s="243" t="s">
        <v>203</v>
      </c>
    </row>
    <row r="1482" spans="2:51" s="14" customFormat="1" ht="22.5">
      <c r="B1482" s="233"/>
      <c r="C1482" s="234"/>
      <c r="D1482" s="224" t="s">
        <v>211</v>
      </c>
      <c r="E1482" s="235" t="s">
        <v>1</v>
      </c>
      <c r="F1482" s="236" t="s">
        <v>1514</v>
      </c>
      <c r="G1482" s="234"/>
      <c r="H1482" s="237">
        <v>38.831000000000003</v>
      </c>
      <c r="I1482" s="238"/>
      <c r="J1482" s="234"/>
      <c r="K1482" s="234"/>
      <c r="L1482" s="239"/>
      <c r="M1482" s="240"/>
      <c r="N1482" s="241"/>
      <c r="O1482" s="241"/>
      <c r="P1482" s="241"/>
      <c r="Q1482" s="241"/>
      <c r="R1482" s="241"/>
      <c r="S1482" s="241"/>
      <c r="T1482" s="242"/>
      <c r="AT1482" s="243" t="s">
        <v>211</v>
      </c>
      <c r="AU1482" s="243" t="s">
        <v>104</v>
      </c>
      <c r="AV1482" s="14" t="s">
        <v>84</v>
      </c>
      <c r="AW1482" s="14" t="s">
        <v>31</v>
      </c>
      <c r="AX1482" s="14" t="s">
        <v>75</v>
      </c>
      <c r="AY1482" s="243" t="s">
        <v>203</v>
      </c>
    </row>
    <row r="1483" spans="2:51" s="14" customFormat="1" ht="22.5">
      <c r="B1483" s="233"/>
      <c r="C1483" s="234"/>
      <c r="D1483" s="224" t="s">
        <v>211</v>
      </c>
      <c r="E1483" s="235" t="s">
        <v>1</v>
      </c>
      <c r="F1483" s="236" t="s">
        <v>1515</v>
      </c>
      <c r="G1483" s="234"/>
      <c r="H1483" s="237">
        <v>41.984000000000002</v>
      </c>
      <c r="I1483" s="238"/>
      <c r="J1483" s="234"/>
      <c r="K1483" s="234"/>
      <c r="L1483" s="239"/>
      <c r="M1483" s="240"/>
      <c r="N1483" s="241"/>
      <c r="O1483" s="241"/>
      <c r="P1483" s="241"/>
      <c r="Q1483" s="241"/>
      <c r="R1483" s="241"/>
      <c r="S1483" s="241"/>
      <c r="T1483" s="242"/>
      <c r="AT1483" s="243" t="s">
        <v>211</v>
      </c>
      <c r="AU1483" s="243" t="s">
        <v>104</v>
      </c>
      <c r="AV1483" s="14" t="s">
        <v>84</v>
      </c>
      <c r="AW1483" s="14" t="s">
        <v>31</v>
      </c>
      <c r="AX1483" s="14" t="s">
        <v>75</v>
      </c>
      <c r="AY1483" s="243" t="s">
        <v>203</v>
      </c>
    </row>
    <row r="1484" spans="2:51" s="14" customFormat="1" ht="22.5">
      <c r="B1484" s="233"/>
      <c r="C1484" s="234"/>
      <c r="D1484" s="224" t="s">
        <v>211</v>
      </c>
      <c r="E1484" s="235" t="s">
        <v>1</v>
      </c>
      <c r="F1484" s="236" t="s">
        <v>1516</v>
      </c>
      <c r="G1484" s="234"/>
      <c r="H1484" s="237">
        <v>53.148000000000003</v>
      </c>
      <c r="I1484" s="238"/>
      <c r="J1484" s="234"/>
      <c r="K1484" s="234"/>
      <c r="L1484" s="239"/>
      <c r="M1484" s="240"/>
      <c r="N1484" s="241"/>
      <c r="O1484" s="241"/>
      <c r="P1484" s="241"/>
      <c r="Q1484" s="241"/>
      <c r="R1484" s="241"/>
      <c r="S1484" s="241"/>
      <c r="T1484" s="242"/>
      <c r="AT1484" s="243" t="s">
        <v>211</v>
      </c>
      <c r="AU1484" s="243" t="s">
        <v>104</v>
      </c>
      <c r="AV1484" s="14" t="s">
        <v>84</v>
      </c>
      <c r="AW1484" s="14" t="s">
        <v>31</v>
      </c>
      <c r="AX1484" s="14" t="s">
        <v>75</v>
      </c>
      <c r="AY1484" s="243" t="s">
        <v>203</v>
      </c>
    </row>
    <row r="1485" spans="2:51" s="14" customFormat="1" ht="22.5">
      <c r="B1485" s="233"/>
      <c r="C1485" s="234"/>
      <c r="D1485" s="224" t="s">
        <v>211</v>
      </c>
      <c r="E1485" s="235" t="s">
        <v>1</v>
      </c>
      <c r="F1485" s="236" t="s">
        <v>1517</v>
      </c>
      <c r="G1485" s="234"/>
      <c r="H1485" s="237">
        <v>70.677999999999997</v>
      </c>
      <c r="I1485" s="238"/>
      <c r="J1485" s="234"/>
      <c r="K1485" s="234"/>
      <c r="L1485" s="239"/>
      <c r="M1485" s="240"/>
      <c r="N1485" s="241"/>
      <c r="O1485" s="241"/>
      <c r="P1485" s="241"/>
      <c r="Q1485" s="241"/>
      <c r="R1485" s="241"/>
      <c r="S1485" s="241"/>
      <c r="T1485" s="242"/>
      <c r="AT1485" s="243" t="s">
        <v>211</v>
      </c>
      <c r="AU1485" s="243" t="s">
        <v>104</v>
      </c>
      <c r="AV1485" s="14" t="s">
        <v>84</v>
      </c>
      <c r="AW1485" s="14" t="s">
        <v>31</v>
      </c>
      <c r="AX1485" s="14" t="s">
        <v>75</v>
      </c>
      <c r="AY1485" s="243" t="s">
        <v>203</v>
      </c>
    </row>
    <row r="1486" spans="2:51" s="14" customFormat="1" ht="11.25">
      <c r="B1486" s="233"/>
      <c r="C1486" s="234"/>
      <c r="D1486" s="224" t="s">
        <v>211</v>
      </c>
      <c r="E1486" s="235" t="s">
        <v>1</v>
      </c>
      <c r="F1486" s="236" t="s">
        <v>1518</v>
      </c>
      <c r="G1486" s="234"/>
      <c r="H1486" s="237">
        <v>26.57</v>
      </c>
      <c r="I1486" s="238"/>
      <c r="J1486" s="234"/>
      <c r="K1486" s="234"/>
      <c r="L1486" s="239"/>
      <c r="M1486" s="240"/>
      <c r="N1486" s="241"/>
      <c r="O1486" s="241"/>
      <c r="P1486" s="241"/>
      <c r="Q1486" s="241"/>
      <c r="R1486" s="241"/>
      <c r="S1486" s="241"/>
      <c r="T1486" s="242"/>
      <c r="AT1486" s="243" t="s">
        <v>211</v>
      </c>
      <c r="AU1486" s="243" t="s">
        <v>104</v>
      </c>
      <c r="AV1486" s="14" t="s">
        <v>84</v>
      </c>
      <c r="AW1486" s="14" t="s">
        <v>31</v>
      </c>
      <c r="AX1486" s="14" t="s">
        <v>75</v>
      </c>
      <c r="AY1486" s="243" t="s">
        <v>203</v>
      </c>
    </row>
    <row r="1487" spans="2:51" s="14" customFormat="1" ht="22.5">
      <c r="B1487" s="233"/>
      <c r="C1487" s="234"/>
      <c r="D1487" s="224" t="s">
        <v>211</v>
      </c>
      <c r="E1487" s="235" t="s">
        <v>1</v>
      </c>
      <c r="F1487" s="236" t="s">
        <v>1519</v>
      </c>
      <c r="G1487" s="234"/>
      <c r="H1487" s="237">
        <v>69.308000000000007</v>
      </c>
      <c r="I1487" s="238"/>
      <c r="J1487" s="234"/>
      <c r="K1487" s="234"/>
      <c r="L1487" s="239"/>
      <c r="M1487" s="240"/>
      <c r="N1487" s="241"/>
      <c r="O1487" s="241"/>
      <c r="P1487" s="241"/>
      <c r="Q1487" s="241"/>
      <c r="R1487" s="241"/>
      <c r="S1487" s="241"/>
      <c r="T1487" s="242"/>
      <c r="AT1487" s="243" t="s">
        <v>211</v>
      </c>
      <c r="AU1487" s="243" t="s">
        <v>104</v>
      </c>
      <c r="AV1487" s="14" t="s">
        <v>84</v>
      </c>
      <c r="AW1487" s="14" t="s">
        <v>31</v>
      </c>
      <c r="AX1487" s="14" t="s">
        <v>75</v>
      </c>
      <c r="AY1487" s="243" t="s">
        <v>203</v>
      </c>
    </row>
    <row r="1488" spans="2:51" s="14" customFormat="1" ht="11.25">
      <c r="B1488" s="233"/>
      <c r="C1488" s="234"/>
      <c r="D1488" s="224" t="s">
        <v>211</v>
      </c>
      <c r="E1488" s="235" t="s">
        <v>1</v>
      </c>
      <c r="F1488" s="236" t="s">
        <v>1520</v>
      </c>
      <c r="G1488" s="234"/>
      <c r="H1488" s="237">
        <v>26.57</v>
      </c>
      <c r="I1488" s="238"/>
      <c r="J1488" s="234"/>
      <c r="K1488" s="234"/>
      <c r="L1488" s="239"/>
      <c r="M1488" s="240"/>
      <c r="N1488" s="241"/>
      <c r="O1488" s="241"/>
      <c r="P1488" s="241"/>
      <c r="Q1488" s="241"/>
      <c r="R1488" s="241"/>
      <c r="S1488" s="241"/>
      <c r="T1488" s="242"/>
      <c r="AT1488" s="243" t="s">
        <v>211</v>
      </c>
      <c r="AU1488" s="243" t="s">
        <v>104</v>
      </c>
      <c r="AV1488" s="14" t="s">
        <v>84</v>
      </c>
      <c r="AW1488" s="14" t="s">
        <v>31</v>
      </c>
      <c r="AX1488" s="14" t="s">
        <v>75</v>
      </c>
      <c r="AY1488" s="243" t="s">
        <v>203</v>
      </c>
    </row>
    <row r="1489" spans="2:51" s="14" customFormat="1" ht="22.5">
      <c r="B1489" s="233"/>
      <c r="C1489" s="234"/>
      <c r="D1489" s="224" t="s">
        <v>211</v>
      </c>
      <c r="E1489" s="235" t="s">
        <v>1</v>
      </c>
      <c r="F1489" s="236" t="s">
        <v>1521</v>
      </c>
      <c r="G1489" s="234"/>
      <c r="H1489" s="237">
        <v>66.188000000000002</v>
      </c>
      <c r="I1489" s="238"/>
      <c r="J1489" s="234"/>
      <c r="K1489" s="234"/>
      <c r="L1489" s="239"/>
      <c r="M1489" s="240"/>
      <c r="N1489" s="241"/>
      <c r="O1489" s="241"/>
      <c r="P1489" s="241"/>
      <c r="Q1489" s="241"/>
      <c r="R1489" s="241"/>
      <c r="S1489" s="241"/>
      <c r="T1489" s="242"/>
      <c r="AT1489" s="243" t="s">
        <v>211</v>
      </c>
      <c r="AU1489" s="243" t="s">
        <v>104</v>
      </c>
      <c r="AV1489" s="14" t="s">
        <v>84</v>
      </c>
      <c r="AW1489" s="14" t="s">
        <v>31</v>
      </c>
      <c r="AX1489" s="14" t="s">
        <v>75</v>
      </c>
      <c r="AY1489" s="243" t="s">
        <v>203</v>
      </c>
    </row>
    <row r="1490" spans="2:51" s="14" customFormat="1" ht="11.25">
      <c r="B1490" s="233"/>
      <c r="C1490" s="234"/>
      <c r="D1490" s="224" t="s">
        <v>211</v>
      </c>
      <c r="E1490" s="235" t="s">
        <v>1</v>
      </c>
      <c r="F1490" s="236" t="s">
        <v>1522</v>
      </c>
      <c r="G1490" s="234"/>
      <c r="H1490" s="237">
        <v>40.270000000000003</v>
      </c>
      <c r="I1490" s="238"/>
      <c r="J1490" s="234"/>
      <c r="K1490" s="234"/>
      <c r="L1490" s="239"/>
      <c r="M1490" s="240"/>
      <c r="N1490" s="241"/>
      <c r="O1490" s="241"/>
      <c r="P1490" s="241"/>
      <c r="Q1490" s="241"/>
      <c r="R1490" s="241"/>
      <c r="S1490" s="241"/>
      <c r="T1490" s="242"/>
      <c r="AT1490" s="243" t="s">
        <v>211</v>
      </c>
      <c r="AU1490" s="243" t="s">
        <v>104</v>
      </c>
      <c r="AV1490" s="14" t="s">
        <v>84</v>
      </c>
      <c r="AW1490" s="14" t="s">
        <v>31</v>
      </c>
      <c r="AX1490" s="14" t="s">
        <v>75</v>
      </c>
      <c r="AY1490" s="243" t="s">
        <v>203</v>
      </c>
    </row>
    <row r="1491" spans="2:51" s="14" customFormat="1" ht="11.25">
      <c r="B1491" s="233"/>
      <c r="C1491" s="234"/>
      <c r="D1491" s="224" t="s">
        <v>211</v>
      </c>
      <c r="E1491" s="235" t="s">
        <v>1</v>
      </c>
      <c r="F1491" s="236" t="s">
        <v>1523</v>
      </c>
      <c r="G1491" s="234"/>
      <c r="H1491" s="237">
        <v>65.105999999999995</v>
      </c>
      <c r="I1491" s="238"/>
      <c r="J1491" s="234"/>
      <c r="K1491" s="234"/>
      <c r="L1491" s="239"/>
      <c r="M1491" s="240"/>
      <c r="N1491" s="241"/>
      <c r="O1491" s="241"/>
      <c r="P1491" s="241"/>
      <c r="Q1491" s="241"/>
      <c r="R1491" s="241"/>
      <c r="S1491" s="241"/>
      <c r="T1491" s="242"/>
      <c r="AT1491" s="243" t="s">
        <v>211</v>
      </c>
      <c r="AU1491" s="243" t="s">
        <v>104</v>
      </c>
      <c r="AV1491" s="14" t="s">
        <v>84</v>
      </c>
      <c r="AW1491" s="14" t="s">
        <v>31</v>
      </c>
      <c r="AX1491" s="14" t="s">
        <v>75</v>
      </c>
      <c r="AY1491" s="243" t="s">
        <v>203</v>
      </c>
    </row>
    <row r="1492" spans="2:51" s="14" customFormat="1" ht="11.25">
      <c r="B1492" s="233"/>
      <c r="C1492" s="234"/>
      <c r="D1492" s="224" t="s">
        <v>211</v>
      </c>
      <c r="E1492" s="235" t="s">
        <v>1</v>
      </c>
      <c r="F1492" s="236" t="s">
        <v>1524</v>
      </c>
      <c r="G1492" s="234"/>
      <c r="H1492" s="237">
        <v>26.57</v>
      </c>
      <c r="I1492" s="238"/>
      <c r="J1492" s="234"/>
      <c r="K1492" s="234"/>
      <c r="L1492" s="239"/>
      <c r="M1492" s="240"/>
      <c r="N1492" s="241"/>
      <c r="O1492" s="241"/>
      <c r="P1492" s="241"/>
      <c r="Q1492" s="241"/>
      <c r="R1492" s="241"/>
      <c r="S1492" s="241"/>
      <c r="T1492" s="242"/>
      <c r="AT1492" s="243" t="s">
        <v>211</v>
      </c>
      <c r="AU1492" s="243" t="s">
        <v>104</v>
      </c>
      <c r="AV1492" s="14" t="s">
        <v>84</v>
      </c>
      <c r="AW1492" s="14" t="s">
        <v>31</v>
      </c>
      <c r="AX1492" s="14" t="s">
        <v>75</v>
      </c>
      <c r="AY1492" s="243" t="s">
        <v>203</v>
      </c>
    </row>
    <row r="1493" spans="2:51" s="14" customFormat="1" ht="22.5">
      <c r="B1493" s="233"/>
      <c r="C1493" s="234"/>
      <c r="D1493" s="224" t="s">
        <v>211</v>
      </c>
      <c r="E1493" s="235" t="s">
        <v>1</v>
      </c>
      <c r="F1493" s="236" t="s">
        <v>1525</v>
      </c>
      <c r="G1493" s="234"/>
      <c r="H1493" s="237">
        <v>69.308000000000007</v>
      </c>
      <c r="I1493" s="238"/>
      <c r="J1493" s="234"/>
      <c r="K1493" s="234"/>
      <c r="L1493" s="239"/>
      <c r="M1493" s="240"/>
      <c r="N1493" s="241"/>
      <c r="O1493" s="241"/>
      <c r="P1493" s="241"/>
      <c r="Q1493" s="241"/>
      <c r="R1493" s="241"/>
      <c r="S1493" s="241"/>
      <c r="T1493" s="242"/>
      <c r="AT1493" s="243" t="s">
        <v>211</v>
      </c>
      <c r="AU1493" s="243" t="s">
        <v>104</v>
      </c>
      <c r="AV1493" s="14" t="s">
        <v>84</v>
      </c>
      <c r="AW1493" s="14" t="s">
        <v>31</v>
      </c>
      <c r="AX1493" s="14" t="s">
        <v>75</v>
      </c>
      <c r="AY1493" s="243" t="s">
        <v>203</v>
      </c>
    </row>
    <row r="1494" spans="2:51" s="14" customFormat="1" ht="11.25">
      <c r="B1494" s="233"/>
      <c r="C1494" s="234"/>
      <c r="D1494" s="224" t="s">
        <v>211</v>
      </c>
      <c r="E1494" s="235" t="s">
        <v>1</v>
      </c>
      <c r="F1494" s="236" t="s">
        <v>1526</v>
      </c>
      <c r="G1494" s="234"/>
      <c r="H1494" s="237">
        <v>40.270000000000003</v>
      </c>
      <c r="I1494" s="238"/>
      <c r="J1494" s="234"/>
      <c r="K1494" s="234"/>
      <c r="L1494" s="239"/>
      <c r="M1494" s="240"/>
      <c r="N1494" s="241"/>
      <c r="O1494" s="241"/>
      <c r="P1494" s="241"/>
      <c r="Q1494" s="241"/>
      <c r="R1494" s="241"/>
      <c r="S1494" s="241"/>
      <c r="T1494" s="242"/>
      <c r="AT1494" s="243" t="s">
        <v>211</v>
      </c>
      <c r="AU1494" s="243" t="s">
        <v>104</v>
      </c>
      <c r="AV1494" s="14" t="s">
        <v>84</v>
      </c>
      <c r="AW1494" s="14" t="s">
        <v>31</v>
      </c>
      <c r="AX1494" s="14" t="s">
        <v>75</v>
      </c>
      <c r="AY1494" s="243" t="s">
        <v>203</v>
      </c>
    </row>
    <row r="1495" spans="2:51" s="14" customFormat="1" ht="22.5">
      <c r="B1495" s="233"/>
      <c r="C1495" s="234"/>
      <c r="D1495" s="224" t="s">
        <v>211</v>
      </c>
      <c r="E1495" s="235" t="s">
        <v>1</v>
      </c>
      <c r="F1495" s="236" t="s">
        <v>1527</v>
      </c>
      <c r="G1495" s="234"/>
      <c r="H1495" s="237">
        <v>69.308000000000007</v>
      </c>
      <c r="I1495" s="238"/>
      <c r="J1495" s="234"/>
      <c r="K1495" s="234"/>
      <c r="L1495" s="239"/>
      <c r="M1495" s="240"/>
      <c r="N1495" s="241"/>
      <c r="O1495" s="241"/>
      <c r="P1495" s="241"/>
      <c r="Q1495" s="241"/>
      <c r="R1495" s="241"/>
      <c r="S1495" s="241"/>
      <c r="T1495" s="242"/>
      <c r="AT1495" s="243" t="s">
        <v>211</v>
      </c>
      <c r="AU1495" s="243" t="s">
        <v>104</v>
      </c>
      <c r="AV1495" s="14" t="s">
        <v>84</v>
      </c>
      <c r="AW1495" s="14" t="s">
        <v>31</v>
      </c>
      <c r="AX1495" s="14" t="s">
        <v>75</v>
      </c>
      <c r="AY1495" s="243" t="s">
        <v>203</v>
      </c>
    </row>
    <row r="1496" spans="2:51" s="14" customFormat="1" ht="11.25">
      <c r="B1496" s="233"/>
      <c r="C1496" s="234"/>
      <c r="D1496" s="224" t="s">
        <v>211</v>
      </c>
      <c r="E1496" s="235" t="s">
        <v>1</v>
      </c>
      <c r="F1496" s="236" t="s">
        <v>1528</v>
      </c>
      <c r="G1496" s="234"/>
      <c r="H1496" s="237">
        <v>26.57</v>
      </c>
      <c r="I1496" s="238"/>
      <c r="J1496" s="234"/>
      <c r="K1496" s="234"/>
      <c r="L1496" s="239"/>
      <c r="M1496" s="240"/>
      <c r="N1496" s="241"/>
      <c r="O1496" s="241"/>
      <c r="P1496" s="241"/>
      <c r="Q1496" s="241"/>
      <c r="R1496" s="241"/>
      <c r="S1496" s="241"/>
      <c r="T1496" s="242"/>
      <c r="AT1496" s="243" t="s">
        <v>211</v>
      </c>
      <c r="AU1496" s="243" t="s">
        <v>104</v>
      </c>
      <c r="AV1496" s="14" t="s">
        <v>84</v>
      </c>
      <c r="AW1496" s="14" t="s">
        <v>31</v>
      </c>
      <c r="AX1496" s="14" t="s">
        <v>75</v>
      </c>
      <c r="AY1496" s="243" t="s">
        <v>203</v>
      </c>
    </row>
    <row r="1497" spans="2:51" s="14" customFormat="1" ht="11.25">
      <c r="B1497" s="233"/>
      <c r="C1497" s="234"/>
      <c r="D1497" s="224" t="s">
        <v>211</v>
      </c>
      <c r="E1497" s="235" t="s">
        <v>1</v>
      </c>
      <c r="F1497" s="236" t="s">
        <v>1529</v>
      </c>
      <c r="G1497" s="234"/>
      <c r="H1497" s="237">
        <v>65.105999999999995</v>
      </c>
      <c r="I1497" s="238"/>
      <c r="J1497" s="234"/>
      <c r="K1497" s="234"/>
      <c r="L1497" s="239"/>
      <c r="M1497" s="240"/>
      <c r="N1497" s="241"/>
      <c r="O1497" s="241"/>
      <c r="P1497" s="241"/>
      <c r="Q1497" s="241"/>
      <c r="R1497" s="241"/>
      <c r="S1497" s="241"/>
      <c r="T1497" s="242"/>
      <c r="AT1497" s="243" t="s">
        <v>211</v>
      </c>
      <c r="AU1497" s="243" t="s">
        <v>104</v>
      </c>
      <c r="AV1497" s="14" t="s">
        <v>84</v>
      </c>
      <c r="AW1497" s="14" t="s">
        <v>31</v>
      </c>
      <c r="AX1497" s="14" t="s">
        <v>75</v>
      </c>
      <c r="AY1497" s="243" t="s">
        <v>203</v>
      </c>
    </row>
    <row r="1498" spans="2:51" s="14" customFormat="1" ht="11.25">
      <c r="B1498" s="233"/>
      <c r="C1498" s="234"/>
      <c r="D1498" s="224" t="s">
        <v>211</v>
      </c>
      <c r="E1498" s="235" t="s">
        <v>1</v>
      </c>
      <c r="F1498" s="236" t="s">
        <v>1530</v>
      </c>
      <c r="G1498" s="234"/>
      <c r="H1498" s="237">
        <v>26.57</v>
      </c>
      <c r="I1498" s="238"/>
      <c r="J1498" s="234"/>
      <c r="K1498" s="234"/>
      <c r="L1498" s="239"/>
      <c r="M1498" s="240"/>
      <c r="N1498" s="241"/>
      <c r="O1498" s="241"/>
      <c r="P1498" s="241"/>
      <c r="Q1498" s="241"/>
      <c r="R1498" s="241"/>
      <c r="S1498" s="241"/>
      <c r="T1498" s="242"/>
      <c r="AT1498" s="243" t="s">
        <v>211</v>
      </c>
      <c r="AU1498" s="243" t="s">
        <v>104</v>
      </c>
      <c r="AV1498" s="14" t="s">
        <v>84</v>
      </c>
      <c r="AW1498" s="14" t="s">
        <v>31</v>
      </c>
      <c r="AX1498" s="14" t="s">
        <v>75</v>
      </c>
      <c r="AY1498" s="243" t="s">
        <v>203</v>
      </c>
    </row>
    <row r="1499" spans="2:51" s="14" customFormat="1" ht="11.25">
      <c r="B1499" s="233"/>
      <c r="C1499" s="234"/>
      <c r="D1499" s="224" t="s">
        <v>211</v>
      </c>
      <c r="E1499" s="235" t="s">
        <v>1</v>
      </c>
      <c r="F1499" s="236" t="s">
        <v>1531</v>
      </c>
      <c r="G1499" s="234"/>
      <c r="H1499" s="237">
        <v>65.063000000000002</v>
      </c>
      <c r="I1499" s="238"/>
      <c r="J1499" s="234"/>
      <c r="K1499" s="234"/>
      <c r="L1499" s="239"/>
      <c r="M1499" s="240"/>
      <c r="N1499" s="241"/>
      <c r="O1499" s="241"/>
      <c r="P1499" s="241"/>
      <c r="Q1499" s="241"/>
      <c r="R1499" s="241"/>
      <c r="S1499" s="241"/>
      <c r="T1499" s="242"/>
      <c r="AT1499" s="243" t="s">
        <v>211</v>
      </c>
      <c r="AU1499" s="243" t="s">
        <v>104</v>
      </c>
      <c r="AV1499" s="14" t="s">
        <v>84</v>
      </c>
      <c r="AW1499" s="14" t="s">
        <v>31</v>
      </c>
      <c r="AX1499" s="14" t="s">
        <v>75</v>
      </c>
      <c r="AY1499" s="243" t="s">
        <v>203</v>
      </c>
    </row>
    <row r="1500" spans="2:51" s="14" customFormat="1" ht="11.25">
      <c r="B1500" s="233"/>
      <c r="C1500" s="234"/>
      <c r="D1500" s="224" t="s">
        <v>211</v>
      </c>
      <c r="E1500" s="235" t="s">
        <v>1</v>
      </c>
      <c r="F1500" s="236" t="s">
        <v>1532</v>
      </c>
      <c r="G1500" s="234"/>
      <c r="H1500" s="237">
        <v>26.57</v>
      </c>
      <c r="I1500" s="238"/>
      <c r="J1500" s="234"/>
      <c r="K1500" s="234"/>
      <c r="L1500" s="239"/>
      <c r="M1500" s="240"/>
      <c r="N1500" s="241"/>
      <c r="O1500" s="241"/>
      <c r="P1500" s="241"/>
      <c r="Q1500" s="241"/>
      <c r="R1500" s="241"/>
      <c r="S1500" s="241"/>
      <c r="T1500" s="242"/>
      <c r="AT1500" s="243" t="s">
        <v>211</v>
      </c>
      <c r="AU1500" s="243" t="s">
        <v>104</v>
      </c>
      <c r="AV1500" s="14" t="s">
        <v>84</v>
      </c>
      <c r="AW1500" s="14" t="s">
        <v>31</v>
      </c>
      <c r="AX1500" s="14" t="s">
        <v>75</v>
      </c>
      <c r="AY1500" s="243" t="s">
        <v>203</v>
      </c>
    </row>
    <row r="1501" spans="2:51" s="14" customFormat="1" ht="22.5">
      <c r="B1501" s="233"/>
      <c r="C1501" s="234"/>
      <c r="D1501" s="224" t="s">
        <v>211</v>
      </c>
      <c r="E1501" s="235" t="s">
        <v>1</v>
      </c>
      <c r="F1501" s="236" t="s">
        <v>1533</v>
      </c>
      <c r="G1501" s="234"/>
      <c r="H1501" s="237">
        <v>69.308000000000007</v>
      </c>
      <c r="I1501" s="238"/>
      <c r="J1501" s="234"/>
      <c r="K1501" s="234"/>
      <c r="L1501" s="239"/>
      <c r="M1501" s="240"/>
      <c r="N1501" s="241"/>
      <c r="O1501" s="241"/>
      <c r="P1501" s="241"/>
      <c r="Q1501" s="241"/>
      <c r="R1501" s="241"/>
      <c r="S1501" s="241"/>
      <c r="T1501" s="242"/>
      <c r="AT1501" s="243" t="s">
        <v>211</v>
      </c>
      <c r="AU1501" s="243" t="s">
        <v>104</v>
      </c>
      <c r="AV1501" s="14" t="s">
        <v>84</v>
      </c>
      <c r="AW1501" s="14" t="s">
        <v>31</v>
      </c>
      <c r="AX1501" s="14" t="s">
        <v>75</v>
      </c>
      <c r="AY1501" s="243" t="s">
        <v>203</v>
      </c>
    </row>
    <row r="1502" spans="2:51" s="14" customFormat="1" ht="11.25">
      <c r="B1502" s="233"/>
      <c r="C1502" s="234"/>
      <c r="D1502" s="224" t="s">
        <v>211</v>
      </c>
      <c r="E1502" s="235" t="s">
        <v>1</v>
      </c>
      <c r="F1502" s="236" t="s">
        <v>1534</v>
      </c>
      <c r="G1502" s="234"/>
      <c r="H1502" s="237">
        <v>26.57</v>
      </c>
      <c r="I1502" s="238"/>
      <c r="J1502" s="234"/>
      <c r="K1502" s="234"/>
      <c r="L1502" s="239"/>
      <c r="M1502" s="240"/>
      <c r="N1502" s="241"/>
      <c r="O1502" s="241"/>
      <c r="P1502" s="241"/>
      <c r="Q1502" s="241"/>
      <c r="R1502" s="241"/>
      <c r="S1502" s="241"/>
      <c r="T1502" s="242"/>
      <c r="AT1502" s="243" t="s">
        <v>211</v>
      </c>
      <c r="AU1502" s="243" t="s">
        <v>104</v>
      </c>
      <c r="AV1502" s="14" t="s">
        <v>84</v>
      </c>
      <c r="AW1502" s="14" t="s">
        <v>31</v>
      </c>
      <c r="AX1502" s="14" t="s">
        <v>75</v>
      </c>
      <c r="AY1502" s="243" t="s">
        <v>203</v>
      </c>
    </row>
    <row r="1503" spans="2:51" s="14" customFormat="1" ht="22.5">
      <c r="B1503" s="233"/>
      <c r="C1503" s="234"/>
      <c r="D1503" s="224" t="s">
        <v>211</v>
      </c>
      <c r="E1503" s="235" t="s">
        <v>1</v>
      </c>
      <c r="F1503" s="236" t="s">
        <v>1535</v>
      </c>
      <c r="G1503" s="234"/>
      <c r="H1503" s="237">
        <v>69.308000000000007</v>
      </c>
      <c r="I1503" s="238"/>
      <c r="J1503" s="234"/>
      <c r="K1503" s="234"/>
      <c r="L1503" s="239"/>
      <c r="M1503" s="240"/>
      <c r="N1503" s="241"/>
      <c r="O1503" s="241"/>
      <c r="P1503" s="241"/>
      <c r="Q1503" s="241"/>
      <c r="R1503" s="241"/>
      <c r="S1503" s="241"/>
      <c r="T1503" s="242"/>
      <c r="AT1503" s="243" t="s">
        <v>211</v>
      </c>
      <c r="AU1503" s="243" t="s">
        <v>104</v>
      </c>
      <c r="AV1503" s="14" t="s">
        <v>84</v>
      </c>
      <c r="AW1503" s="14" t="s">
        <v>31</v>
      </c>
      <c r="AX1503" s="14" t="s">
        <v>75</v>
      </c>
      <c r="AY1503" s="243" t="s">
        <v>203</v>
      </c>
    </row>
    <row r="1504" spans="2:51" s="14" customFormat="1" ht="11.25">
      <c r="B1504" s="233"/>
      <c r="C1504" s="234"/>
      <c r="D1504" s="224" t="s">
        <v>211</v>
      </c>
      <c r="E1504" s="235" t="s">
        <v>1</v>
      </c>
      <c r="F1504" s="236" t="s">
        <v>1536</v>
      </c>
      <c r="G1504" s="234"/>
      <c r="H1504" s="237">
        <v>26.57</v>
      </c>
      <c r="I1504" s="238"/>
      <c r="J1504" s="234"/>
      <c r="K1504" s="234"/>
      <c r="L1504" s="239"/>
      <c r="M1504" s="240"/>
      <c r="N1504" s="241"/>
      <c r="O1504" s="241"/>
      <c r="P1504" s="241"/>
      <c r="Q1504" s="241"/>
      <c r="R1504" s="241"/>
      <c r="S1504" s="241"/>
      <c r="T1504" s="242"/>
      <c r="AT1504" s="243" t="s">
        <v>211</v>
      </c>
      <c r="AU1504" s="243" t="s">
        <v>104</v>
      </c>
      <c r="AV1504" s="14" t="s">
        <v>84</v>
      </c>
      <c r="AW1504" s="14" t="s">
        <v>31</v>
      </c>
      <c r="AX1504" s="14" t="s">
        <v>75</v>
      </c>
      <c r="AY1504" s="243" t="s">
        <v>203</v>
      </c>
    </row>
    <row r="1505" spans="2:51" s="14" customFormat="1" ht="11.25">
      <c r="B1505" s="233"/>
      <c r="C1505" s="234"/>
      <c r="D1505" s="224" t="s">
        <v>211</v>
      </c>
      <c r="E1505" s="235" t="s">
        <v>1</v>
      </c>
      <c r="F1505" s="236" t="s">
        <v>1537</v>
      </c>
      <c r="G1505" s="234"/>
      <c r="H1505" s="237">
        <v>24.286000000000001</v>
      </c>
      <c r="I1505" s="238"/>
      <c r="J1505" s="234"/>
      <c r="K1505" s="234"/>
      <c r="L1505" s="239"/>
      <c r="M1505" s="240"/>
      <c r="N1505" s="241"/>
      <c r="O1505" s="241"/>
      <c r="P1505" s="241"/>
      <c r="Q1505" s="241"/>
      <c r="R1505" s="241"/>
      <c r="S1505" s="241"/>
      <c r="T1505" s="242"/>
      <c r="AT1505" s="243" t="s">
        <v>211</v>
      </c>
      <c r="AU1505" s="243" t="s">
        <v>104</v>
      </c>
      <c r="AV1505" s="14" t="s">
        <v>84</v>
      </c>
      <c r="AW1505" s="14" t="s">
        <v>31</v>
      </c>
      <c r="AX1505" s="14" t="s">
        <v>75</v>
      </c>
      <c r="AY1505" s="243" t="s">
        <v>203</v>
      </c>
    </row>
    <row r="1506" spans="2:51" s="14" customFormat="1" ht="11.25">
      <c r="B1506" s="233"/>
      <c r="C1506" s="234"/>
      <c r="D1506" s="224" t="s">
        <v>211</v>
      </c>
      <c r="E1506" s="235" t="s">
        <v>1</v>
      </c>
      <c r="F1506" s="236" t="s">
        <v>1538</v>
      </c>
      <c r="G1506" s="234"/>
      <c r="H1506" s="237">
        <v>54.488</v>
      </c>
      <c r="I1506" s="238"/>
      <c r="J1506" s="234"/>
      <c r="K1506" s="234"/>
      <c r="L1506" s="239"/>
      <c r="M1506" s="240"/>
      <c r="N1506" s="241"/>
      <c r="O1506" s="241"/>
      <c r="P1506" s="241"/>
      <c r="Q1506" s="241"/>
      <c r="R1506" s="241"/>
      <c r="S1506" s="241"/>
      <c r="T1506" s="242"/>
      <c r="AT1506" s="243" t="s">
        <v>211</v>
      </c>
      <c r="AU1506" s="243" t="s">
        <v>104</v>
      </c>
      <c r="AV1506" s="14" t="s">
        <v>84</v>
      </c>
      <c r="AW1506" s="14" t="s">
        <v>31</v>
      </c>
      <c r="AX1506" s="14" t="s">
        <v>75</v>
      </c>
      <c r="AY1506" s="243" t="s">
        <v>203</v>
      </c>
    </row>
    <row r="1507" spans="2:51" s="14" customFormat="1" ht="11.25">
      <c r="B1507" s="233"/>
      <c r="C1507" s="234"/>
      <c r="D1507" s="224" t="s">
        <v>211</v>
      </c>
      <c r="E1507" s="235" t="s">
        <v>1</v>
      </c>
      <c r="F1507" s="236" t="s">
        <v>1539</v>
      </c>
      <c r="G1507" s="234"/>
      <c r="H1507" s="237">
        <v>46.243000000000002</v>
      </c>
      <c r="I1507" s="238"/>
      <c r="J1507" s="234"/>
      <c r="K1507" s="234"/>
      <c r="L1507" s="239"/>
      <c r="M1507" s="240"/>
      <c r="N1507" s="241"/>
      <c r="O1507" s="241"/>
      <c r="P1507" s="241"/>
      <c r="Q1507" s="241"/>
      <c r="R1507" s="241"/>
      <c r="S1507" s="241"/>
      <c r="T1507" s="242"/>
      <c r="AT1507" s="243" t="s">
        <v>211</v>
      </c>
      <c r="AU1507" s="243" t="s">
        <v>104</v>
      </c>
      <c r="AV1507" s="14" t="s">
        <v>84</v>
      </c>
      <c r="AW1507" s="14" t="s">
        <v>31</v>
      </c>
      <c r="AX1507" s="14" t="s">
        <v>75</v>
      </c>
      <c r="AY1507" s="243" t="s">
        <v>203</v>
      </c>
    </row>
    <row r="1508" spans="2:51" s="14" customFormat="1" ht="11.25">
      <c r="B1508" s="233"/>
      <c r="C1508" s="234"/>
      <c r="D1508" s="224" t="s">
        <v>211</v>
      </c>
      <c r="E1508" s="235" t="s">
        <v>1</v>
      </c>
      <c r="F1508" s="236" t="s">
        <v>1540</v>
      </c>
      <c r="G1508" s="234"/>
      <c r="H1508" s="237">
        <v>45.765999999999998</v>
      </c>
      <c r="I1508" s="238"/>
      <c r="J1508" s="234"/>
      <c r="K1508" s="234"/>
      <c r="L1508" s="239"/>
      <c r="M1508" s="240"/>
      <c r="N1508" s="241"/>
      <c r="O1508" s="241"/>
      <c r="P1508" s="241"/>
      <c r="Q1508" s="241"/>
      <c r="R1508" s="241"/>
      <c r="S1508" s="241"/>
      <c r="T1508" s="242"/>
      <c r="AT1508" s="243" t="s">
        <v>211</v>
      </c>
      <c r="AU1508" s="243" t="s">
        <v>104</v>
      </c>
      <c r="AV1508" s="14" t="s">
        <v>84</v>
      </c>
      <c r="AW1508" s="14" t="s">
        <v>31</v>
      </c>
      <c r="AX1508" s="14" t="s">
        <v>75</v>
      </c>
      <c r="AY1508" s="243" t="s">
        <v>203</v>
      </c>
    </row>
    <row r="1509" spans="2:51" s="14" customFormat="1" ht="11.25">
      <c r="B1509" s="233"/>
      <c r="C1509" s="234"/>
      <c r="D1509" s="224" t="s">
        <v>211</v>
      </c>
      <c r="E1509" s="235" t="s">
        <v>1</v>
      </c>
      <c r="F1509" s="236" t="s">
        <v>1541</v>
      </c>
      <c r="G1509" s="234"/>
      <c r="H1509" s="237">
        <v>57.439</v>
      </c>
      <c r="I1509" s="238"/>
      <c r="J1509" s="234"/>
      <c r="K1509" s="234"/>
      <c r="L1509" s="239"/>
      <c r="M1509" s="240"/>
      <c r="N1509" s="241"/>
      <c r="O1509" s="241"/>
      <c r="P1509" s="241"/>
      <c r="Q1509" s="241"/>
      <c r="R1509" s="241"/>
      <c r="S1509" s="241"/>
      <c r="T1509" s="242"/>
      <c r="AT1509" s="243" t="s">
        <v>211</v>
      </c>
      <c r="AU1509" s="243" t="s">
        <v>104</v>
      </c>
      <c r="AV1509" s="14" t="s">
        <v>84</v>
      </c>
      <c r="AW1509" s="14" t="s">
        <v>31</v>
      </c>
      <c r="AX1509" s="14" t="s">
        <v>75</v>
      </c>
      <c r="AY1509" s="243" t="s">
        <v>203</v>
      </c>
    </row>
    <row r="1510" spans="2:51" s="14" customFormat="1" ht="22.5">
      <c r="B1510" s="233"/>
      <c r="C1510" s="234"/>
      <c r="D1510" s="224" t="s">
        <v>211</v>
      </c>
      <c r="E1510" s="235" t="s">
        <v>1</v>
      </c>
      <c r="F1510" s="236" t="s">
        <v>1542</v>
      </c>
      <c r="G1510" s="234"/>
      <c r="H1510" s="237">
        <v>69.308000000000007</v>
      </c>
      <c r="I1510" s="238"/>
      <c r="J1510" s="234"/>
      <c r="K1510" s="234"/>
      <c r="L1510" s="239"/>
      <c r="M1510" s="240"/>
      <c r="N1510" s="241"/>
      <c r="O1510" s="241"/>
      <c r="P1510" s="241"/>
      <c r="Q1510" s="241"/>
      <c r="R1510" s="241"/>
      <c r="S1510" s="241"/>
      <c r="T1510" s="242"/>
      <c r="AT1510" s="243" t="s">
        <v>211</v>
      </c>
      <c r="AU1510" s="243" t="s">
        <v>104</v>
      </c>
      <c r="AV1510" s="14" t="s">
        <v>84</v>
      </c>
      <c r="AW1510" s="14" t="s">
        <v>31</v>
      </c>
      <c r="AX1510" s="14" t="s">
        <v>75</v>
      </c>
      <c r="AY1510" s="243" t="s">
        <v>203</v>
      </c>
    </row>
    <row r="1511" spans="2:51" s="14" customFormat="1" ht="11.25">
      <c r="B1511" s="233"/>
      <c r="C1511" s="234"/>
      <c r="D1511" s="224" t="s">
        <v>211</v>
      </c>
      <c r="E1511" s="235" t="s">
        <v>1</v>
      </c>
      <c r="F1511" s="236" t="s">
        <v>1543</v>
      </c>
      <c r="G1511" s="234"/>
      <c r="H1511" s="237">
        <v>26.57</v>
      </c>
      <c r="I1511" s="238"/>
      <c r="J1511" s="234"/>
      <c r="K1511" s="234"/>
      <c r="L1511" s="239"/>
      <c r="M1511" s="240"/>
      <c r="N1511" s="241"/>
      <c r="O1511" s="241"/>
      <c r="P1511" s="241"/>
      <c r="Q1511" s="241"/>
      <c r="R1511" s="241"/>
      <c r="S1511" s="241"/>
      <c r="T1511" s="242"/>
      <c r="AT1511" s="243" t="s">
        <v>211</v>
      </c>
      <c r="AU1511" s="243" t="s">
        <v>104</v>
      </c>
      <c r="AV1511" s="14" t="s">
        <v>84</v>
      </c>
      <c r="AW1511" s="14" t="s">
        <v>31</v>
      </c>
      <c r="AX1511" s="14" t="s">
        <v>75</v>
      </c>
      <c r="AY1511" s="243" t="s">
        <v>203</v>
      </c>
    </row>
    <row r="1512" spans="2:51" s="14" customFormat="1" ht="22.5">
      <c r="B1512" s="233"/>
      <c r="C1512" s="234"/>
      <c r="D1512" s="224" t="s">
        <v>211</v>
      </c>
      <c r="E1512" s="235" t="s">
        <v>1</v>
      </c>
      <c r="F1512" s="236" t="s">
        <v>1544</v>
      </c>
      <c r="G1512" s="234"/>
      <c r="H1512" s="237">
        <v>69.308000000000007</v>
      </c>
      <c r="I1512" s="238"/>
      <c r="J1512" s="234"/>
      <c r="K1512" s="234"/>
      <c r="L1512" s="239"/>
      <c r="M1512" s="240"/>
      <c r="N1512" s="241"/>
      <c r="O1512" s="241"/>
      <c r="P1512" s="241"/>
      <c r="Q1512" s="241"/>
      <c r="R1512" s="241"/>
      <c r="S1512" s="241"/>
      <c r="T1512" s="242"/>
      <c r="AT1512" s="243" t="s">
        <v>211</v>
      </c>
      <c r="AU1512" s="243" t="s">
        <v>104</v>
      </c>
      <c r="AV1512" s="14" t="s">
        <v>84</v>
      </c>
      <c r="AW1512" s="14" t="s">
        <v>31</v>
      </c>
      <c r="AX1512" s="14" t="s">
        <v>75</v>
      </c>
      <c r="AY1512" s="243" t="s">
        <v>203</v>
      </c>
    </row>
    <row r="1513" spans="2:51" s="14" customFormat="1" ht="11.25">
      <c r="B1513" s="233"/>
      <c r="C1513" s="234"/>
      <c r="D1513" s="224" t="s">
        <v>211</v>
      </c>
      <c r="E1513" s="235" t="s">
        <v>1</v>
      </c>
      <c r="F1513" s="236" t="s">
        <v>1545</v>
      </c>
      <c r="G1513" s="234"/>
      <c r="H1513" s="237">
        <v>26.57</v>
      </c>
      <c r="I1513" s="238"/>
      <c r="J1513" s="234"/>
      <c r="K1513" s="234"/>
      <c r="L1513" s="239"/>
      <c r="M1513" s="240"/>
      <c r="N1513" s="241"/>
      <c r="O1513" s="241"/>
      <c r="P1513" s="241"/>
      <c r="Q1513" s="241"/>
      <c r="R1513" s="241"/>
      <c r="S1513" s="241"/>
      <c r="T1513" s="242"/>
      <c r="AT1513" s="243" t="s">
        <v>211</v>
      </c>
      <c r="AU1513" s="243" t="s">
        <v>104</v>
      </c>
      <c r="AV1513" s="14" t="s">
        <v>84</v>
      </c>
      <c r="AW1513" s="14" t="s">
        <v>31</v>
      </c>
      <c r="AX1513" s="14" t="s">
        <v>75</v>
      </c>
      <c r="AY1513" s="243" t="s">
        <v>203</v>
      </c>
    </row>
    <row r="1514" spans="2:51" s="14" customFormat="1" ht="22.5">
      <c r="B1514" s="233"/>
      <c r="C1514" s="234"/>
      <c r="D1514" s="224" t="s">
        <v>211</v>
      </c>
      <c r="E1514" s="235" t="s">
        <v>1</v>
      </c>
      <c r="F1514" s="236" t="s">
        <v>1546</v>
      </c>
      <c r="G1514" s="234"/>
      <c r="H1514" s="237">
        <v>69.308000000000007</v>
      </c>
      <c r="I1514" s="238"/>
      <c r="J1514" s="234"/>
      <c r="K1514" s="234"/>
      <c r="L1514" s="239"/>
      <c r="M1514" s="240"/>
      <c r="N1514" s="241"/>
      <c r="O1514" s="241"/>
      <c r="P1514" s="241"/>
      <c r="Q1514" s="241"/>
      <c r="R1514" s="241"/>
      <c r="S1514" s="241"/>
      <c r="T1514" s="242"/>
      <c r="AT1514" s="243" t="s">
        <v>211</v>
      </c>
      <c r="AU1514" s="243" t="s">
        <v>104</v>
      </c>
      <c r="AV1514" s="14" t="s">
        <v>84</v>
      </c>
      <c r="AW1514" s="14" t="s">
        <v>31</v>
      </c>
      <c r="AX1514" s="14" t="s">
        <v>75</v>
      </c>
      <c r="AY1514" s="243" t="s">
        <v>203</v>
      </c>
    </row>
    <row r="1515" spans="2:51" s="14" customFormat="1" ht="11.25">
      <c r="B1515" s="233"/>
      <c r="C1515" s="234"/>
      <c r="D1515" s="224" t="s">
        <v>211</v>
      </c>
      <c r="E1515" s="235" t="s">
        <v>1</v>
      </c>
      <c r="F1515" s="236" t="s">
        <v>1547</v>
      </c>
      <c r="G1515" s="234"/>
      <c r="H1515" s="237">
        <v>26.57</v>
      </c>
      <c r="I1515" s="238"/>
      <c r="J1515" s="234"/>
      <c r="K1515" s="234"/>
      <c r="L1515" s="239"/>
      <c r="M1515" s="240"/>
      <c r="N1515" s="241"/>
      <c r="O1515" s="241"/>
      <c r="P1515" s="241"/>
      <c r="Q1515" s="241"/>
      <c r="R1515" s="241"/>
      <c r="S1515" s="241"/>
      <c r="T1515" s="242"/>
      <c r="AT1515" s="243" t="s">
        <v>211</v>
      </c>
      <c r="AU1515" s="243" t="s">
        <v>104</v>
      </c>
      <c r="AV1515" s="14" t="s">
        <v>84</v>
      </c>
      <c r="AW1515" s="14" t="s">
        <v>31</v>
      </c>
      <c r="AX1515" s="14" t="s">
        <v>75</v>
      </c>
      <c r="AY1515" s="243" t="s">
        <v>203</v>
      </c>
    </row>
    <row r="1516" spans="2:51" s="14" customFormat="1" ht="22.5">
      <c r="B1516" s="233"/>
      <c r="C1516" s="234"/>
      <c r="D1516" s="224" t="s">
        <v>211</v>
      </c>
      <c r="E1516" s="235" t="s">
        <v>1</v>
      </c>
      <c r="F1516" s="236" t="s">
        <v>1548</v>
      </c>
      <c r="G1516" s="234"/>
      <c r="H1516" s="237">
        <v>75.676000000000002</v>
      </c>
      <c r="I1516" s="238"/>
      <c r="J1516" s="234"/>
      <c r="K1516" s="234"/>
      <c r="L1516" s="239"/>
      <c r="M1516" s="240"/>
      <c r="N1516" s="241"/>
      <c r="O1516" s="241"/>
      <c r="P1516" s="241"/>
      <c r="Q1516" s="241"/>
      <c r="R1516" s="241"/>
      <c r="S1516" s="241"/>
      <c r="T1516" s="242"/>
      <c r="AT1516" s="243" t="s">
        <v>211</v>
      </c>
      <c r="AU1516" s="243" t="s">
        <v>104</v>
      </c>
      <c r="AV1516" s="14" t="s">
        <v>84</v>
      </c>
      <c r="AW1516" s="14" t="s">
        <v>31</v>
      </c>
      <c r="AX1516" s="14" t="s">
        <v>75</v>
      </c>
      <c r="AY1516" s="243" t="s">
        <v>203</v>
      </c>
    </row>
    <row r="1517" spans="2:51" s="14" customFormat="1" ht="11.25">
      <c r="B1517" s="233"/>
      <c r="C1517" s="234"/>
      <c r="D1517" s="224" t="s">
        <v>211</v>
      </c>
      <c r="E1517" s="235" t="s">
        <v>1</v>
      </c>
      <c r="F1517" s="236" t="s">
        <v>1549</v>
      </c>
      <c r="G1517" s="234"/>
      <c r="H1517" s="237">
        <v>39.106000000000002</v>
      </c>
      <c r="I1517" s="238"/>
      <c r="J1517" s="234"/>
      <c r="K1517" s="234"/>
      <c r="L1517" s="239"/>
      <c r="M1517" s="240"/>
      <c r="N1517" s="241"/>
      <c r="O1517" s="241"/>
      <c r="P1517" s="241"/>
      <c r="Q1517" s="241"/>
      <c r="R1517" s="241"/>
      <c r="S1517" s="241"/>
      <c r="T1517" s="242"/>
      <c r="AT1517" s="243" t="s">
        <v>211</v>
      </c>
      <c r="AU1517" s="243" t="s">
        <v>104</v>
      </c>
      <c r="AV1517" s="14" t="s">
        <v>84</v>
      </c>
      <c r="AW1517" s="14" t="s">
        <v>31</v>
      </c>
      <c r="AX1517" s="14" t="s">
        <v>75</v>
      </c>
      <c r="AY1517" s="243" t="s">
        <v>203</v>
      </c>
    </row>
    <row r="1518" spans="2:51" s="14" customFormat="1" ht="22.5">
      <c r="B1518" s="233"/>
      <c r="C1518" s="234"/>
      <c r="D1518" s="224" t="s">
        <v>211</v>
      </c>
      <c r="E1518" s="235" t="s">
        <v>1</v>
      </c>
      <c r="F1518" s="236" t="s">
        <v>1550</v>
      </c>
      <c r="G1518" s="234"/>
      <c r="H1518" s="237">
        <v>31.905999999999999</v>
      </c>
      <c r="I1518" s="238"/>
      <c r="J1518" s="234"/>
      <c r="K1518" s="234"/>
      <c r="L1518" s="239"/>
      <c r="M1518" s="240"/>
      <c r="N1518" s="241"/>
      <c r="O1518" s="241"/>
      <c r="P1518" s="241"/>
      <c r="Q1518" s="241"/>
      <c r="R1518" s="241"/>
      <c r="S1518" s="241"/>
      <c r="T1518" s="242"/>
      <c r="AT1518" s="243" t="s">
        <v>211</v>
      </c>
      <c r="AU1518" s="243" t="s">
        <v>104</v>
      </c>
      <c r="AV1518" s="14" t="s">
        <v>84</v>
      </c>
      <c r="AW1518" s="14" t="s">
        <v>31</v>
      </c>
      <c r="AX1518" s="14" t="s">
        <v>75</v>
      </c>
      <c r="AY1518" s="243" t="s">
        <v>203</v>
      </c>
    </row>
    <row r="1519" spans="2:51" s="14" customFormat="1" ht="11.25">
      <c r="B1519" s="233"/>
      <c r="C1519" s="234"/>
      <c r="D1519" s="224" t="s">
        <v>211</v>
      </c>
      <c r="E1519" s="235" t="s">
        <v>1</v>
      </c>
      <c r="F1519" s="236" t="s">
        <v>1551</v>
      </c>
      <c r="G1519" s="234"/>
      <c r="H1519" s="237">
        <v>35.01</v>
      </c>
      <c r="I1519" s="238"/>
      <c r="J1519" s="234"/>
      <c r="K1519" s="234"/>
      <c r="L1519" s="239"/>
      <c r="M1519" s="240"/>
      <c r="N1519" s="241"/>
      <c r="O1519" s="241"/>
      <c r="P1519" s="241"/>
      <c r="Q1519" s="241"/>
      <c r="R1519" s="241"/>
      <c r="S1519" s="241"/>
      <c r="T1519" s="242"/>
      <c r="AT1519" s="243" t="s">
        <v>211</v>
      </c>
      <c r="AU1519" s="243" t="s">
        <v>104</v>
      </c>
      <c r="AV1519" s="14" t="s">
        <v>84</v>
      </c>
      <c r="AW1519" s="14" t="s">
        <v>31</v>
      </c>
      <c r="AX1519" s="14" t="s">
        <v>75</v>
      </c>
      <c r="AY1519" s="243" t="s">
        <v>203</v>
      </c>
    </row>
    <row r="1520" spans="2:51" s="14" customFormat="1" ht="11.25">
      <c r="B1520" s="233"/>
      <c r="C1520" s="234"/>
      <c r="D1520" s="224" t="s">
        <v>211</v>
      </c>
      <c r="E1520" s="235" t="s">
        <v>1</v>
      </c>
      <c r="F1520" s="236" t="s">
        <v>1552</v>
      </c>
      <c r="G1520" s="234"/>
      <c r="H1520" s="237">
        <v>38.020000000000003</v>
      </c>
      <c r="I1520" s="238"/>
      <c r="J1520" s="234"/>
      <c r="K1520" s="234"/>
      <c r="L1520" s="239"/>
      <c r="M1520" s="240"/>
      <c r="N1520" s="241"/>
      <c r="O1520" s="241"/>
      <c r="P1520" s="241"/>
      <c r="Q1520" s="241"/>
      <c r="R1520" s="241"/>
      <c r="S1520" s="241"/>
      <c r="T1520" s="242"/>
      <c r="AT1520" s="243" t="s">
        <v>211</v>
      </c>
      <c r="AU1520" s="243" t="s">
        <v>104</v>
      </c>
      <c r="AV1520" s="14" t="s">
        <v>84</v>
      </c>
      <c r="AW1520" s="14" t="s">
        <v>31</v>
      </c>
      <c r="AX1520" s="14" t="s">
        <v>75</v>
      </c>
      <c r="AY1520" s="243" t="s">
        <v>203</v>
      </c>
    </row>
    <row r="1521" spans="2:51" s="14" customFormat="1" ht="11.25">
      <c r="B1521" s="233"/>
      <c r="C1521" s="234"/>
      <c r="D1521" s="224" t="s">
        <v>211</v>
      </c>
      <c r="E1521" s="235" t="s">
        <v>1</v>
      </c>
      <c r="F1521" s="236" t="s">
        <v>1553</v>
      </c>
      <c r="G1521" s="234"/>
      <c r="H1521" s="237">
        <v>67.396000000000001</v>
      </c>
      <c r="I1521" s="238"/>
      <c r="J1521" s="234"/>
      <c r="K1521" s="234"/>
      <c r="L1521" s="239"/>
      <c r="M1521" s="240"/>
      <c r="N1521" s="241"/>
      <c r="O1521" s="241"/>
      <c r="P1521" s="241"/>
      <c r="Q1521" s="241"/>
      <c r="R1521" s="241"/>
      <c r="S1521" s="241"/>
      <c r="T1521" s="242"/>
      <c r="AT1521" s="243" t="s">
        <v>211</v>
      </c>
      <c r="AU1521" s="243" t="s">
        <v>104</v>
      </c>
      <c r="AV1521" s="14" t="s">
        <v>84</v>
      </c>
      <c r="AW1521" s="14" t="s">
        <v>31</v>
      </c>
      <c r="AX1521" s="14" t="s">
        <v>75</v>
      </c>
      <c r="AY1521" s="243" t="s">
        <v>203</v>
      </c>
    </row>
    <row r="1522" spans="2:51" s="14" customFormat="1" ht="11.25">
      <c r="B1522" s="233"/>
      <c r="C1522" s="234"/>
      <c r="D1522" s="224" t="s">
        <v>211</v>
      </c>
      <c r="E1522" s="235" t="s">
        <v>1</v>
      </c>
      <c r="F1522" s="236" t="s">
        <v>1554</v>
      </c>
      <c r="G1522" s="234"/>
      <c r="H1522" s="237">
        <v>19.632999999999999</v>
      </c>
      <c r="I1522" s="238"/>
      <c r="J1522" s="234"/>
      <c r="K1522" s="234"/>
      <c r="L1522" s="239"/>
      <c r="M1522" s="240"/>
      <c r="N1522" s="241"/>
      <c r="O1522" s="241"/>
      <c r="P1522" s="241"/>
      <c r="Q1522" s="241"/>
      <c r="R1522" s="241"/>
      <c r="S1522" s="241"/>
      <c r="T1522" s="242"/>
      <c r="AT1522" s="243" t="s">
        <v>211</v>
      </c>
      <c r="AU1522" s="243" t="s">
        <v>104</v>
      </c>
      <c r="AV1522" s="14" t="s">
        <v>84</v>
      </c>
      <c r="AW1522" s="14" t="s">
        <v>31</v>
      </c>
      <c r="AX1522" s="14" t="s">
        <v>75</v>
      </c>
      <c r="AY1522" s="243" t="s">
        <v>203</v>
      </c>
    </row>
    <row r="1523" spans="2:51" s="14" customFormat="1" ht="11.25">
      <c r="B1523" s="233"/>
      <c r="C1523" s="234"/>
      <c r="D1523" s="224" t="s">
        <v>211</v>
      </c>
      <c r="E1523" s="235" t="s">
        <v>1</v>
      </c>
      <c r="F1523" s="236" t="s">
        <v>1555</v>
      </c>
      <c r="G1523" s="234"/>
      <c r="H1523" s="237">
        <v>19.681000000000001</v>
      </c>
      <c r="I1523" s="238"/>
      <c r="J1523" s="234"/>
      <c r="K1523" s="234"/>
      <c r="L1523" s="239"/>
      <c r="M1523" s="240"/>
      <c r="N1523" s="241"/>
      <c r="O1523" s="241"/>
      <c r="P1523" s="241"/>
      <c r="Q1523" s="241"/>
      <c r="R1523" s="241"/>
      <c r="S1523" s="241"/>
      <c r="T1523" s="242"/>
      <c r="AT1523" s="243" t="s">
        <v>211</v>
      </c>
      <c r="AU1523" s="243" t="s">
        <v>104</v>
      </c>
      <c r="AV1523" s="14" t="s">
        <v>84</v>
      </c>
      <c r="AW1523" s="14" t="s">
        <v>31</v>
      </c>
      <c r="AX1523" s="14" t="s">
        <v>75</v>
      </c>
      <c r="AY1523" s="243" t="s">
        <v>203</v>
      </c>
    </row>
    <row r="1524" spans="2:51" s="14" customFormat="1" ht="11.25">
      <c r="B1524" s="233"/>
      <c r="C1524" s="234"/>
      <c r="D1524" s="224" t="s">
        <v>211</v>
      </c>
      <c r="E1524" s="235" t="s">
        <v>1</v>
      </c>
      <c r="F1524" s="236" t="s">
        <v>1556</v>
      </c>
      <c r="G1524" s="234"/>
      <c r="H1524" s="237">
        <v>19.632999999999999</v>
      </c>
      <c r="I1524" s="238"/>
      <c r="J1524" s="234"/>
      <c r="K1524" s="234"/>
      <c r="L1524" s="239"/>
      <c r="M1524" s="240"/>
      <c r="N1524" s="241"/>
      <c r="O1524" s="241"/>
      <c r="P1524" s="241"/>
      <c r="Q1524" s="241"/>
      <c r="R1524" s="241"/>
      <c r="S1524" s="241"/>
      <c r="T1524" s="242"/>
      <c r="AT1524" s="243" t="s">
        <v>211</v>
      </c>
      <c r="AU1524" s="243" t="s">
        <v>104</v>
      </c>
      <c r="AV1524" s="14" t="s">
        <v>84</v>
      </c>
      <c r="AW1524" s="14" t="s">
        <v>31</v>
      </c>
      <c r="AX1524" s="14" t="s">
        <v>75</v>
      </c>
      <c r="AY1524" s="243" t="s">
        <v>203</v>
      </c>
    </row>
    <row r="1525" spans="2:51" s="14" customFormat="1" ht="11.25">
      <c r="B1525" s="233"/>
      <c r="C1525" s="234"/>
      <c r="D1525" s="224" t="s">
        <v>211</v>
      </c>
      <c r="E1525" s="235" t="s">
        <v>1</v>
      </c>
      <c r="F1525" s="236" t="s">
        <v>1557</v>
      </c>
      <c r="G1525" s="234"/>
      <c r="H1525" s="237">
        <v>17.968</v>
      </c>
      <c r="I1525" s="238"/>
      <c r="J1525" s="234"/>
      <c r="K1525" s="234"/>
      <c r="L1525" s="239"/>
      <c r="M1525" s="240"/>
      <c r="N1525" s="241"/>
      <c r="O1525" s="241"/>
      <c r="P1525" s="241"/>
      <c r="Q1525" s="241"/>
      <c r="R1525" s="241"/>
      <c r="S1525" s="241"/>
      <c r="T1525" s="242"/>
      <c r="AT1525" s="243" t="s">
        <v>211</v>
      </c>
      <c r="AU1525" s="243" t="s">
        <v>104</v>
      </c>
      <c r="AV1525" s="14" t="s">
        <v>84</v>
      </c>
      <c r="AW1525" s="14" t="s">
        <v>31</v>
      </c>
      <c r="AX1525" s="14" t="s">
        <v>75</v>
      </c>
      <c r="AY1525" s="243" t="s">
        <v>203</v>
      </c>
    </row>
    <row r="1526" spans="2:51" s="14" customFormat="1" ht="22.5">
      <c r="B1526" s="233"/>
      <c r="C1526" s="234"/>
      <c r="D1526" s="224" t="s">
        <v>211</v>
      </c>
      <c r="E1526" s="235" t="s">
        <v>1</v>
      </c>
      <c r="F1526" s="236" t="s">
        <v>1558</v>
      </c>
      <c r="G1526" s="234"/>
      <c r="H1526" s="237">
        <v>75.197000000000003</v>
      </c>
      <c r="I1526" s="238"/>
      <c r="J1526" s="234"/>
      <c r="K1526" s="234"/>
      <c r="L1526" s="239"/>
      <c r="M1526" s="240"/>
      <c r="N1526" s="241"/>
      <c r="O1526" s="241"/>
      <c r="P1526" s="241"/>
      <c r="Q1526" s="241"/>
      <c r="R1526" s="241"/>
      <c r="S1526" s="241"/>
      <c r="T1526" s="242"/>
      <c r="AT1526" s="243" t="s">
        <v>211</v>
      </c>
      <c r="AU1526" s="243" t="s">
        <v>104</v>
      </c>
      <c r="AV1526" s="14" t="s">
        <v>84</v>
      </c>
      <c r="AW1526" s="14" t="s">
        <v>31</v>
      </c>
      <c r="AX1526" s="14" t="s">
        <v>75</v>
      </c>
      <c r="AY1526" s="243" t="s">
        <v>203</v>
      </c>
    </row>
    <row r="1527" spans="2:51" s="14" customFormat="1" ht="11.25">
      <c r="B1527" s="233"/>
      <c r="C1527" s="234"/>
      <c r="D1527" s="224" t="s">
        <v>211</v>
      </c>
      <c r="E1527" s="235" t="s">
        <v>1</v>
      </c>
      <c r="F1527" s="236" t="s">
        <v>1559</v>
      </c>
      <c r="G1527" s="234"/>
      <c r="H1527" s="237">
        <v>28.283000000000001</v>
      </c>
      <c r="I1527" s="238"/>
      <c r="J1527" s="234"/>
      <c r="K1527" s="234"/>
      <c r="L1527" s="239"/>
      <c r="M1527" s="240"/>
      <c r="N1527" s="241"/>
      <c r="O1527" s="241"/>
      <c r="P1527" s="241"/>
      <c r="Q1527" s="241"/>
      <c r="R1527" s="241"/>
      <c r="S1527" s="241"/>
      <c r="T1527" s="242"/>
      <c r="AT1527" s="243" t="s">
        <v>211</v>
      </c>
      <c r="AU1527" s="243" t="s">
        <v>104</v>
      </c>
      <c r="AV1527" s="14" t="s">
        <v>84</v>
      </c>
      <c r="AW1527" s="14" t="s">
        <v>31</v>
      </c>
      <c r="AX1527" s="14" t="s">
        <v>75</v>
      </c>
      <c r="AY1527" s="243" t="s">
        <v>203</v>
      </c>
    </row>
    <row r="1528" spans="2:51" s="14" customFormat="1" ht="11.25">
      <c r="B1528" s="233"/>
      <c r="C1528" s="234"/>
      <c r="D1528" s="224" t="s">
        <v>211</v>
      </c>
      <c r="E1528" s="235" t="s">
        <v>1</v>
      </c>
      <c r="F1528" s="236" t="s">
        <v>1560</v>
      </c>
      <c r="G1528" s="234"/>
      <c r="H1528" s="237">
        <v>65.403000000000006</v>
      </c>
      <c r="I1528" s="238"/>
      <c r="J1528" s="234"/>
      <c r="K1528" s="234"/>
      <c r="L1528" s="239"/>
      <c r="M1528" s="240"/>
      <c r="N1528" s="241"/>
      <c r="O1528" s="241"/>
      <c r="P1528" s="241"/>
      <c r="Q1528" s="241"/>
      <c r="R1528" s="241"/>
      <c r="S1528" s="241"/>
      <c r="T1528" s="242"/>
      <c r="AT1528" s="243" t="s">
        <v>211</v>
      </c>
      <c r="AU1528" s="243" t="s">
        <v>104</v>
      </c>
      <c r="AV1528" s="14" t="s">
        <v>84</v>
      </c>
      <c r="AW1528" s="14" t="s">
        <v>31</v>
      </c>
      <c r="AX1528" s="14" t="s">
        <v>75</v>
      </c>
      <c r="AY1528" s="243" t="s">
        <v>203</v>
      </c>
    </row>
    <row r="1529" spans="2:51" s="14" customFormat="1" ht="11.25">
      <c r="B1529" s="233"/>
      <c r="C1529" s="234"/>
      <c r="D1529" s="224" t="s">
        <v>211</v>
      </c>
      <c r="E1529" s="235" t="s">
        <v>1</v>
      </c>
      <c r="F1529" s="236" t="s">
        <v>1561</v>
      </c>
      <c r="G1529" s="234"/>
      <c r="H1529" s="237">
        <v>26.57</v>
      </c>
      <c r="I1529" s="238"/>
      <c r="J1529" s="234"/>
      <c r="K1529" s="234"/>
      <c r="L1529" s="239"/>
      <c r="M1529" s="240"/>
      <c r="N1529" s="241"/>
      <c r="O1529" s="241"/>
      <c r="P1529" s="241"/>
      <c r="Q1529" s="241"/>
      <c r="R1529" s="241"/>
      <c r="S1529" s="241"/>
      <c r="T1529" s="242"/>
      <c r="AT1529" s="243" t="s">
        <v>211</v>
      </c>
      <c r="AU1529" s="243" t="s">
        <v>104</v>
      </c>
      <c r="AV1529" s="14" t="s">
        <v>84</v>
      </c>
      <c r="AW1529" s="14" t="s">
        <v>31</v>
      </c>
      <c r="AX1529" s="14" t="s">
        <v>75</v>
      </c>
      <c r="AY1529" s="243" t="s">
        <v>203</v>
      </c>
    </row>
    <row r="1530" spans="2:51" s="14" customFormat="1" ht="11.25">
      <c r="B1530" s="233"/>
      <c r="C1530" s="234"/>
      <c r="D1530" s="224" t="s">
        <v>211</v>
      </c>
      <c r="E1530" s="235" t="s">
        <v>1</v>
      </c>
      <c r="F1530" s="236" t="s">
        <v>1562</v>
      </c>
      <c r="G1530" s="234"/>
      <c r="H1530" s="237">
        <v>65.403000000000006</v>
      </c>
      <c r="I1530" s="238"/>
      <c r="J1530" s="234"/>
      <c r="K1530" s="234"/>
      <c r="L1530" s="239"/>
      <c r="M1530" s="240"/>
      <c r="N1530" s="241"/>
      <c r="O1530" s="241"/>
      <c r="P1530" s="241"/>
      <c r="Q1530" s="241"/>
      <c r="R1530" s="241"/>
      <c r="S1530" s="241"/>
      <c r="T1530" s="242"/>
      <c r="AT1530" s="243" t="s">
        <v>211</v>
      </c>
      <c r="AU1530" s="243" t="s">
        <v>104</v>
      </c>
      <c r="AV1530" s="14" t="s">
        <v>84</v>
      </c>
      <c r="AW1530" s="14" t="s">
        <v>31</v>
      </c>
      <c r="AX1530" s="14" t="s">
        <v>75</v>
      </c>
      <c r="AY1530" s="243" t="s">
        <v>203</v>
      </c>
    </row>
    <row r="1531" spans="2:51" s="14" customFormat="1" ht="11.25">
      <c r="B1531" s="233"/>
      <c r="C1531" s="234"/>
      <c r="D1531" s="224" t="s">
        <v>211</v>
      </c>
      <c r="E1531" s="235" t="s">
        <v>1</v>
      </c>
      <c r="F1531" s="236" t="s">
        <v>1563</v>
      </c>
      <c r="G1531" s="234"/>
      <c r="H1531" s="237">
        <v>26.57</v>
      </c>
      <c r="I1531" s="238"/>
      <c r="J1531" s="234"/>
      <c r="K1531" s="234"/>
      <c r="L1531" s="239"/>
      <c r="M1531" s="240"/>
      <c r="N1531" s="241"/>
      <c r="O1531" s="241"/>
      <c r="P1531" s="241"/>
      <c r="Q1531" s="241"/>
      <c r="R1531" s="241"/>
      <c r="S1531" s="241"/>
      <c r="T1531" s="242"/>
      <c r="AT1531" s="243" t="s">
        <v>211</v>
      </c>
      <c r="AU1531" s="243" t="s">
        <v>104</v>
      </c>
      <c r="AV1531" s="14" t="s">
        <v>84</v>
      </c>
      <c r="AW1531" s="14" t="s">
        <v>31</v>
      </c>
      <c r="AX1531" s="14" t="s">
        <v>75</v>
      </c>
      <c r="AY1531" s="243" t="s">
        <v>203</v>
      </c>
    </row>
    <row r="1532" spans="2:51" s="14" customFormat="1" ht="22.5">
      <c r="B1532" s="233"/>
      <c r="C1532" s="234"/>
      <c r="D1532" s="224" t="s">
        <v>211</v>
      </c>
      <c r="E1532" s="235" t="s">
        <v>1</v>
      </c>
      <c r="F1532" s="236" t="s">
        <v>1564</v>
      </c>
      <c r="G1532" s="234"/>
      <c r="H1532" s="237">
        <v>70.200999999999993</v>
      </c>
      <c r="I1532" s="238"/>
      <c r="J1532" s="234"/>
      <c r="K1532" s="234"/>
      <c r="L1532" s="239"/>
      <c r="M1532" s="240"/>
      <c r="N1532" s="241"/>
      <c r="O1532" s="241"/>
      <c r="P1532" s="241"/>
      <c r="Q1532" s="241"/>
      <c r="R1532" s="241"/>
      <c r="S1532" s="241"/>
      <c r="T1532" s="242"/>
      <c r="AT1532" s="243" t="s">
        <v>211</v>
      </c>
      <c r="AU1532" s="243" t="s">
        <v>104</v>
      </c>
      <c r="AV1532" s="14" t="s">
        <v>84</v>
      </c>
      <c r="AW1532" s="14" t="s">
        <v>31</v>
      </c>
      <c r="AX1532" s="14" t="s">
        <v>75</v>
      </c>
      <c r="AY1532" s="243" t="s">
        <v>203</v>
      </c>
    </row>
    <row r="1533" spans="2:51" s="14" customFormat="1" ht="11.25">
      <c r="B1533" s="233"/>
      <c r="C1533" s="234"/>
      <c r="D1533" s="224" t="s">
        <v>211</v>
      </c>
      <c r="E1533" s="235" t="s">
        <v>1</v>
      </c>
      <c r="F1533" s="236" t="s">
        <v>1565</v>
      </c>
      <c r="G1533" s="234"/>
      <c r="H1533" s="237">
        <v>32.256</v>
      </c>
      <c r="I1533" s="238"/>
      <c r="J1533" s="234"/>
      <c r="K1533" s="234"/>
      <c r="L1533" s="239"/>
      <c r="M1533" s="240"/>
      <c r="N1533" s="241"/>
      <c r="O1533" s="241"/>
      <c r="P1533" s="241"/>
      <c r="Q1533" s="241"/>
      <c r="R1533" s="241"/>
      <c r="S1533" s="241"/>
      <c r="T1533" s="242"/>
      <c r="AT1533" s="243" t="s">
        <v>211</v>
      </c>
      <c r="AU1533" s="243" t="s">
        <v>104</v>
      </c>
      <c r="AV1533" s="14" t="s">
        <v>84</v>
      </c>
      <c r="AW1533" s="14" t="s">
        <v>31</v>
      </c>
      <c r="AX1533" s="14" t="s">
        <v>75</v>
      </c>
      <c r="AY1533" s="243" t="s">
        <v>203</v>
      </c>
    </row>
    <row r="1534" spans="2:51" s="14" customFormat="1" ht="22.5">
      <c r="B1534" s="233"/>
      <c r="C1534" s="234"/>
      <c r="D1534" s="224" t="s">
        <v>211</v>
      </c>
      <c r="E1534" s="235" t="s">
        <v>1</v>
      </c>
      <c r="F1534" s="236" t="s">
        <v>1566</v>
      </c>
      <c r="G1534" s="234"/>
      <c r="H1534" s="237">
        <v>70.903999999999996</v>
      </c>
      <c r="I1534" s="238"/>
      <c r="J1534" s="234"/>
      <c r="K1534" s="234"/>
      <c r="L1534" s="239"/>
      <c r="M1534" s="240"/>
      <c r="N1534" s="241"/>
      <c r="O1534" s="241"/>
      <c r="P1534" s="241"/>
      <c r="Q1534" s="241"/>
      <c r="R1534" s="241"/>
      <c r="S1534" s="241"/>
      <c r="T1534" s="242"/>
      <c r="AT1534" s="243" t="s">
        <v>211</v>
      </c>
      <c r="AU1534" s="243" t="s">
        <v>104</v>
      </c>
      <c r="AV1534" s="14" t="s">
        <v>84</v>
      </c>
      <c r="AW1534" s="14" t="s">
        <v>31</v>
      </c>
      <c r="AX1534" s="14" t="s">
        <v>75</v>
      </c>
      <c r="AY1534" s="243" t="s">
        <v>203</v>
      </c>
    </row>
    <row r="1535" spans="2:51" s="14" customFormat="1" ht="11.25">
      <c r="B1535" s="233"/>
      <c r="C1535" s="234"/>
      <c r="D1535" s="224" t="s">
        <v>211</v>
      </c>
      <c r="E1535" s="235" t="s">
        <v>1</v>
      </c>
      <c r="F1535" s="236" t="s">
        <v>1567</v>
      </c>
      <c r="G1535" s="234"/>
      <c r="H1535" s="237">
        <v>48.116</v>
      </c>
      <c r="I1535" s="238"/>
      <c r="J1535" s="234"/>
      <c r="K1535" s="234"/>
      <c r="L1535" s="239"/>
      <c r="M1535" s="240"/>
      <c r="N1535" s="241"/>
      <c r="O1535" s="241"/>
      <c r="P1535" s="241"/>
      <c r="Q1535" s="241"/>
      <c r="R1535" s="241"/>
      <c r="S1535" s="241"/>
      <c r="T1535" s="242"/>
      <c r="AT1535" s="243" t="s">
        <v>211</v>
      </c>
      <c r="AU1535" s="243" t="s">
        <v>104</v>
      </c>
      <c r="AV1535" s="14" t="s">
        <v>84</v>
      </c>
      <c r="AW1535" s="14" t="s">
        <v>31</v>
      </c>
      <c r="AX1535" s="14" t="s">
        <v>75</v>
      </c>
      <c r="AY1535" s="243" t="s">
        <v>203</v>
      </c>
    </row>
    <row r="1536" spans="2:51" s="14" customFormat="1" ht="22.5">
      <c r="B1536" s="233"/>
      <c r="C1536" s="234"/>
      <c r="D1536" s="224" t="s">
        <v>211</v>
      </c>
      <c r="E1536" s="235" t="s">
        <v>1</v>
      </c>
      <c r="F1536" s="236" t="s">
        <v>1568</v>
      </c>
      <c r="G1536" s="234"/>
      <c r="H1536" s="237">
        <v>58.738999999999997</v>
      </c>
      <c r="I1536" s="238"/>
      <c r="J1536" s="234"/>
      <c r="K1536" s="234"/>
      <c r="L1536" s="239"/>
      <c r="M1536" s="240"/>
      <c r="N1536" s="241"/>
      <c r="O1536" s="241"/>
      <c r="P1536" s="241"/>
      <c r="Q1536" s="241"/>
      <c r="R1536" s="241"/>
      <c r="S1536" s="241"/>
      <c r="T1536" s="242"/>
      <c r="AT1536" s="243" t="s">
        <v>211</v>
      </c>
      <c r="AU1536" s="243" t="s">
        <v>104</v>
      </c>
      <c r="AV1536" s="14" t="s">
        <v>84</v>
      </c>
      <c r="AW1536" s="14" t="s">
        <v>31</v>
      </c>
      <c r="AX1536" s="14" t="s">
        <v>75</v>
      </c>
      <c r="AY1536" s="243" t="s">
        <v>203</v>
      </c>
    </row>
    <row r="1537" spans="2:51" s="14" customFormat="1" ht="11.25">
      <c r="B1537" s="233"/>
      <c r="C1537" s="234"/>
      <c r="D1537" s="224" t="s">
        <v>211</v>
      </c>
      <c r="E1537" s="235" t="s">
        <v>1</v>
      </c>
      <c r="F1537" s="236" t="s">
        <v>1569</v>
      </c>
      <c r="G1537" s="234"/>
      <c r="H1537" s="237">
        <v>50.3</v>
      </c>
      <c r="I1537" s="238"/>
      <c r="J1537" s="234"/>
      <c r="K1537" s="234"/>
      <c r="L1537" s="239"/>
      <c r="M1537" s="240"/>
      <c r="N1537" s="241"/>
      <c r="O1537" s="241"/>
      <c r="P1537" s="241"/>
      <c r="Q1537" s="241"/>
      <c r="R1537" s="241"/>
      <c r="S1537" s="241"/>
      <c r="T1537" s="242"/>
      <c r="AT1537" s="243" t="s">
        <v>211</v>
      </c>
      <c r="AU1537" s="243" t="s">
        <v>104</v>
      </c>
      <c r="AV1537" s="14" t="s">
        <v>84</v>
      </c>
      <c r="AW1537" s="14" t="s">
        <v>31</v>
      </c>
      <c r="AX1537" s="14" t="s">
        <v>75</v>
      </c>
      <c r="AY1537" s="243" t="s">
        <v>203</v>
      </c>
    </row>
    <row r="1538" spans="2:51" s="14" customFormat="1" ht="11.25">
      <c r="B1538" s="233"/>
      <c r="C1538" s="234"/>
      <c r="D1538" s="224" t="s">
        <v>211</v>
      </c>
      <c r="E1538" s="235" t="s">
        <v>1</v>
      </c>
      <c r="F1538" s="236" t="s">
        <v>1570</v>
      </c>
      <c r="G1538" s="234"/>
      <c r="H1538" s="237">
        <v>70.463999999999999</v>
      </c>
      <c r="I1538" s="238"/>
      <c r="J1538" s="234"/>
      <c r="K1538" s="234"/>
      <c r="L1538" s="239"/>
      <c r="M1538" s="240"/>
      <c r="N1538" s="241"/>
      <c r="O1538" s="241"/>
      <c r="P1538" s="241"/>
      <c r="Q1538" s="241"/>
      <c r="R1538" s="241"/>
      <c r="S1538" s="241"/>
      <c r="T1538" s="242"/>
      <c r="AT1538" s="243" t="s">
        <v>211</v>
      </c>
      <c r="AU1538" s="243" t="s">
        <v>104</v>
      </c>
      <c r="AV1538" s="14" t="s">
        <v>84</v>
      </c>
      <c r="AW1538" s="14" t="s">
        <v>31</v>
      </c>
      <c r="AX1538" s="14" t="s">
        <v>75</v>
      </c>
      <c r="AY1538" s="243" t="s">
        <v>203</v>
      </c>
    </row>
    <row r="1539" spans="2:51" s="14" customFormat="1" ht="11.25">
      <c r="B1539" s="233"/>
      <c r="C1539" s="234"/>
      <c r="D1539" s="224" t="s">
        <v>211</v>
      </c>
      <c r="E1539" s="235" t="s">
        <v>1</v>
      </c>
      <c r="F1539" s="236" t="s">
        <v>1571</v>
      </c>
      <c r="G1539" s="234"/>
      <c r="H1539" s="237">
        <v>69.233000000000004</v>
      </c>
      <c r="I1539" s="238"/>
      <c r="J1539" s="234"/>
      <c r="K1539" s="234"/>
      <c r="L1539" s="239"/>
      <c r="M1539" s="240"/>
      <c r="N1539" s="241"/>
      <c r="O1539" s="241"/>
      <c r="P1539" s="241"/>
      <c r="Q1539" s="241"/>
      <c r="R1539" s="241"/>
      <c r="S1539" s="241"/>
      <c r="T1539" s="242"/>
      <c r="AT1539" s="243" t="s">
        <v>211</v>
      </c>
      <c r="AU1539" s="243" t="s">
        <v>104</v>
      </c>
      <c r="AV1539" s="14" t="s">
        <v>84</v>
      </c>
      <c r="AW1539" s="14" t="s">
        <v>31</v>
      </c>
      <c r="AX1539" s="14" t="s">
        <v>75</v>
      </c>
      <c r="AY1539" s="243" t="s">
        <v>203</v>
      </c>
    </row>
    <row r="1540" spans="2:51" s="14" customFormat="1" ht="11.25">
      <c r="B1540" s="233"/>
      <c r="C1540" s="234"/>
      <c r="D1540" s="224" t="s">
        <v>211</v>
      </c>
      <c r="E1540" s="235" t="s">
        <v>1</v>
      </c>
      <c r="F1540" s="236" t="s">
        <v>1572</v>
      </c>
      <c r="G1540" s="234"/>
      <c r="H1540" s="237">
        <v>68.972999999999999</v>
      </c>
      <c r="I1540" s="238"/>
      <c r="J1540" s="234"/>
      <c r="K1540" s="234"/>
      <c r="L1540" s="239"/>
      <c r="M1540" s="240"/>
      <c r="N1540" s="241"/>
      <c r="O1540" s="241"/>
      <c r="P1540" s="241"/>
      <c r="Q1540" s="241"/>
      <c r="R1540" s="241"/>
      <c r="S1540" s="241"/>
      <c r="T1540" s="242"/>
      <c r="AT1540" s="243" t="s">
        <v>211</v>
      </c>
      <c r="AU1540" s="243" t="s">
        <v>104</v>
      </c>
      <c r="AV1540" s="14" t="s">
        <v>84</v>
      </c>
      <c r="AW1540" s="14" t="s">
        <v>31</v>
      </c>
      <c r="AX1540" s="14" t="s">
        <v>75</v>
      </c>
      <c r="AY1540" s="243" t="s">
        <v>203</v>
      </c>
    </row>
    <row r="1541" spans="2:51" s="14" customFormat="1" ht="11.25">
      <c r="B1541" s="233"/>
      <c r="C1541" s="234"/>
      <c r="D1541" s="224" t="s">
        <v>211</v>
      </c>
      <c r="E1541" s="235" t="s">
        <v>1</v>
      </c>
      <c r="F1541" s="236" t="s">
        <v>1573</v>
      </c>
      <c r="G1541" s="234"/>
      <c r="H1541" s="237">
        <v>70.298000000000002</v>
      </c>
      <c r="I1541" s="238"/>
      <c r="J1541" s="234"/>
      <c r="K1541" s="234"/>
      <c r="L1541" s="239"/>
      <c r="M1541" s="240"/>
      <c r="N1541" s="241"/>
      <c r="O1541" s="241"/>
      <c r="P1541" s="241"/>
      <c r="Q1541" s="241"/>
      <c r="R1541" s="241"/>
      <c r="S1541" s="241"/>
      <c r="T1541" s="242"/>
      <c r="AT1541" s="243" t="s">
        <v>211</v>
      </c>
      <c r="AU1541" s="243" t="s">
        <v>104</v>
      </c>
      <c r="AV1541" s="14" t="s">
        <v>84</v>
      </c>
      <c r="AW1541" s="14" t="s">
        <v>31</v>
      </c>
      <c r="AX1541" s="14" t="s">
        <v>75</v>
      </c>
      <c r="AY1541" s="243" t="s">
        <v>203</v>
      </c>
    </row>
    <row r="1542" spans="2:51" s="14" customFormat="1" ht="22.5">
      <c r="B1542" s="233"/>
      <c r="C1542" s="234"/>
      <c r="D1542" s="224" t="s">
        <v>211</v>
      </c>
      <c r="E1542" s="235" t="s">
        <v>1</v>
      </c>
      <c r="F1542" s="236" t="s">
        <v>1574</v>
      </c>
      <c r="G1542" s="234"/>
      <c r="H1542" s="237">
        <v>54.021000000000001</v>
      </c>
      <c r="I1542" s="238"/>
      <c r="J1542" s="234"/>
      <c r="K1542" s="234"/>
      <c r="L1542" s="239"/>
      <c r="M1542" s="240"/>
      <c r="N1542" s="241"/>
      <c r="O1542" s="241"/>
      <c r="P1542" s="241"/>
      <c r="Q1542" s="241"/>
      <c r="R1542" s="241"/>
      <c r="S1542" s="241"/>
      <c r="T1542" s="242"/>
      <c r="AT1542" s="243" t="s">
        <v>211</v>
      </c>
      <c r="AU1542" s="243" t="s">
        <v>104</v>
      </c>
      <c r="AV1542" s="14" t="s">
        <v>84</v>
      </c>
      <c r="AW1542" s="14" t="s">
        <v>31</v>
      </c>
      <c r="AX1542" s="14" t="s">
        <v>75</v>
      </c>
      <c r="AY1542" s="243" t="s">
        <v>203</v>
      </c>
    </row>
    <row r="1543" spans="2:51" s="14" customFormat="1" ht="11.25">
      <c r="B1543" s="233"/>
      <c r="C1543" s="234"/>
      <c r="D1543" s="224" t="s">
        <v>211</v>
      </c>
      <c r="E1543" s="235" t="s">
        <v>1</v>
      </c>
      <c r="F1543" s="236" t="s">
        <v>1575</v>
      </c>
      <c r="G1543" s="234"/>
      <c r="H1543" s="237">
        <v>21.297999999999998</v>
      </c>
      <c r="I1543" s="238"/>
      <c r="J1543" s="234"/>
      <c r="K1543" s="234"/>
      <c r="L1543" s="239"/>
      <c r="M1543" s="240"/>
      <c r="N1543" s="241"/>
      <c r="O1543" s="241"/>
      <c r="P1543" s="241"/>
      <c r="Q1543" s="241"/>
      <c r="R1543" s="241"/>
      <c r="S1543" s="241"/>
      <c r="T1543" s="242"/>
      <c r="AT1543" s="243" t="s">
        <v>211</v>
      </c>
      <c r="AU1543" s="243" t="s">
        <v>104</v>
      </c>
      <c r="AV1543" s="14" t="s">
        <v>84</v>
      </c>
      <c r="AW1543" s="14" t="s">
        <v>31</v>
      </c>
      <c r="AX1543" s="14" t="s">
        <v>75</v>
      </c>
      <c r="AY1543" s="243" t="s">
        <v>203</v>
      </c>
    </row>
    <row r="1544" spans="2:51" s="14" customFormat="1" ht="11.25">
      <c r="B1544" s="233"/>
      <c r="C1544" s="234"/>
      <c r="D1544" s="224" t="s">
        <v>211</v>
      </c>
      <c r="E1544" s="235" t="s">
        <v>1</v>
      </c>
      <c r="F1544" s="236" t="s">
        <v>1576</v>
      </c>
      <c r="G1544" s="234"/>
      <c r="H1544" s="237">
        <v>16.05</v>
      </c>
      <c r="I1544" s="238"/>
      <c r="J1544" s="234"/>
      <c r="K1544" s="234"/>
      <c r="L1544" s="239"/>
      <c r="M1544" s="240"/>
      <c r="N1544" s="241"/>
      <c r="O1544" s="241"/>
      <c r="P1544" s="241"/>
      <c r="Q1544" s="241"/>
      <c r="R1544" s="241"/>
      <c r="S1544" s="241"/>
      <c r="T1544" s="242"/>
      <c r="AT1544" s="243" t="s">
        <v>211</v>
      </c>
      <c r="AU1544" s="243" t="s">
        <v>104</v>
      </c>
      <c r="AV1544" s="14" t="s">
        <v>84</v>
      </c>
      <c r="AW1544" s="14" t="s">
        <v>31</v>
      </c>
      <c r="AX1544" s="14" t="s">
        <v>75</v>
      </c>
      <c r="AY1544" s="243" t="s">
        <v>203</v>
      </c>
    </row>
    <row r="1545" spans="2:51" s="14" customFormat="1" ht="11.25">
      <c r="B1545" s="233"/>
      <c r="C1545" s="234"/>
      <c r="D1545" s="224" t="s">
        <v>211</v>
      </c>
      <c r="E1545" s="235" t="s">
        <v>1</v>
      </c>
      <c r="F1545" s="236" t="s">
        <v>1577</v>
      </c>
      <c r="G1545" s="234"/>
      <c r="H1545" s="237">
        <v>16.05</v>
      </c>
      <c r="I1545" s="238"/>
      <c r="J1545" s="234"/>
      <c r="K1545" s="234"/>
      <c r="L1545" s="239"/>
      <c r="M1545" s="240"/>
      <c r="N1545" s="241"/>
      <c r="O1545" s="241"/>
      <c r="P1545" s="241"/>
      <c r="Q1545" s="241"/>
      <c r="R1545" s="241"/>
      <c r="S1545" s="241"/>
      <c r="T1545" s="242"/>
      <c r="AT1545" s="243" t="s">
        <v>211</v>
      </c>
      <c r="AU1545" s="243" t="s">
        <v>104</v>
      </c>
      <c r="AV1545" s="14" t="s">
        <v>84</v>
      </c>
      <c r="AW1545" s="14" t="s">
        <v>31</v>
      </c>
      <c r="AX1545" s="14" t="s">
        <v>75</v>
      </c>
      <c r="AY1545" s="243" t="s">
        <v>203</v>
      </c>
    </row>
    <row r="1546" spans="2:51" s="14" customFormat="1" ht="11.25">
      <c r="B1546" s="233"/>
      <c r="C1546" s="234"/>
      <c r="D1546" s="224" t="s">
        <v>211</v>
      </c>
      <c r="E1546" s="235" t="s">
        <v>1</v>
      </c>
      <c r="F1546" s="236" t="s">
        <v>1578</v>
      </c>
      <c r="G1546" s="234"/>
      <c r="H1546" s="237">
        <v>21.297999999999998</v>
      </c>
      <c r="I1546" s="238"/>
      <c r="J1546" s="234"/>
      <c r="K1546" s="234"/>
      <c r="L1546" s="239"/>
      <c r="M1546" s="240"/>
      <c r="N1546" s="241"/>
      <c r="O1546" s="241"/>
      <c r="P1546" s="241"/>
      <c r="Q1546" s="241"/>
      <c r="R1546" s="241"/>
      <c r="S1546" s="241"/>
      <c r="T1546" s="242"/>
      <c r="AT1546" s="243" t="s">
        <v>211</v>
      </c>
      <c r="AU1546" s="243" t="s">
        <v>104</v>
      </c>
      <c r="AV1546" s="14" t="s">
        <v>84</v>
      </c>
      <c r="AW1546" s="14" t="s">
        <v>31</v>
      </c>
      <c r="AX1546" s="14" t="s">
        <v>75</v>
      </c>
      <c r="AY1546" s="243" t="s">
        <v>203</v>
      </c>
    </row>
    <row r="1547" spans="2:51" s="14" customFormat="1" ht="11.25">
      <c r="B1547" s="233"/>
      <c r="C1547" s="234"/>
      <c r="D1547" s="224" t="s">
        <v>211</v>
      </c>
      <c r="E1547" s="235" t="s">
        <v>1</v>
      </c>
      <c r="F1547" s="236" t="s">
        <v>1579</v>
      </c>
      <c r="G1547" s="234"/>
      <c r="H1547" s="237">
        <v>17.077999999999999</v>
      </c>
      <c r="I1547" s="238"/>
      <c r="J1547" s="234"/>
      <c r="K1547" s="234"/>
      <c r="L1547" s="239"/>
      <c r="M1547" s="240"/>
      <c r="N1547" s="241"/>
      <c r="O1547" s="241"/>
      <c r="P1547" s="241"/>
      <c r="Q1547" s="241"/>
      <c r="R1547" s="241"/>
      <c r="S1547" s="241"/>
      <c r="T1547" s="242"/>
      <c r="AT1547" s="243" t="s">
        <v>211</v>
      </c>
      <c r="AU1547" s="243" t="s">
        <v>104</v>
      </c>
      <c r="AV1547" s="14" t="s">
        <v>84</v>
      </c>
      <c r="AW1547" s="14" t="s">
        <v>31</v>
      </c>
      <c r="AX1547" s="14" t="s">
        <v>75</v>
      </c>
      <c r="AY1547" s="243" t="s">
        <v>203</v>
      </c>
    </row>
    <row r="1548" spans="2:51" s="14" customFormat="1" ht="11.25">
      <c r="B1548" s="233"/>
      <c r="C1548" s="234"/>
      <c r="D1548" s="224" t="s">
        <v>211</v>
      </c>
      <c r="E1548" s="235" t="s">
        <v>1</v>
      </c>
      <c r="F1548" s="236" t="s">
        <v>1580</v>
      </c>
      <c r="G1548" s="234"/>
      <c r="H1548" s="237">
        <v>16.393000000000001</v>
      </c>
      <c r="I1548" s="238"/>
      <c r="J1548" s="234"/>
      <c r="K1548" s="234"/>
      <c r="L1548" s="239"/>
      <c r="M1548" s="240"/>
      <c r="N1548" s="241"/>
      <c r="O1548" s="241"/>
      <c r="P1548" s="241"/>
      <c r="Q1548" s="241"/>
      <c r="R1548" s="241"/>
      <c r="S1548" s="241"/>
      <c r="T1548" s="242"/>
      <c r="AT1548" s="243" t="s">
        <v>211</v>
      </c>
      <c r="AU1548" s="243" t="s">
        <v>104</v>
      </c>
      <c r="AV1548" s="14" t="s">
        <v>84</v>
      </c>
      <c r="AW1548" s="14" t="s">
        <v>31</v>
      </c>
      <c r="AX1548" s="14" t="s">
        <v>75</v>
      </c>
      <c r="AY1548" s="243" t="s">
        <v>203</v>
      </c>
    </row>
    <row r="1549" spans="2:51" s="14" customFormat="1" ht="22.5">
      <c r="B1549" s="233"/>
      <c r="C1549" s="234"/>
      <c r="D1549" s="224" t="s">
        <v>211</v>
      </c>
      <c r="E1549" s="235" t="s">
        <v>1</v>
      </c>
      <c r="F1549" s="236" t="s">
        <v>1581</v>
      </c>
      <c r="G1549" s="234"/>
      <c r="H1549" s="237">
        <v>68.253</v>
      </c>
      <c r="I1549" s="238"/>
      <c r="J1549" s="234"/>
      <c r="K1549" s="234"/>
      <c r="L1549" s="239"/>
      <c r="M1549" s="240"/>
      <c r="N1549" s="241"/>
      <c r="O1549" s="241"/>
      <c r="P1549" s="241"/>
      <c r="Q1549" s="241"/>
      <c r="R1549" s="241"/>
      <c r="S1549" s="241"/>
      <c r="T1549" s="242"/>
      <c r="AT1549" s="243" t="s">
        <v>211</v>
      </c>
      <c r="AU1549" s="243" t="s">
        <v>104</v>
      </c>
      <c r="AV1549" s="14" t="s">
        <v>84</v>
      </c>
      <c r="AW1549" s="14" t="s">
        <v>31</v>
      </c>
      <c r="AX1549" s="14" t="s">
        <v>75</v>
      </c>
      <c r="AY1549" s="243" t="s">
        <v>203</v>
      </c>
    </row>
    <row r="1550" spans="2:51" s="14" customFormat="1" ht="22.5">
      <c r="B1550" s="233"/>
      <c r="C1550" s="234"/>
      <c r="D1550" s="224" t="s">
        <v>211</v>
      </c>
      <c r="E1550" s="235" t="s">
        <v>1</v>
      </c>
      <c r="F1550" s="236" t="s">
        <v>1582</v>
      </c>
      <c r="G1550" s="234"/>
      <c r="H1550" s="237">
        <v>58.067</v>
      </c>
      <c r="I1550" s="238"/>
      <c r="J1550" s="234"/>
      <c r="K1550" s="234"/>
      <c r="L1550" s="239"/>
      <c r="M1550" s="240"/>
      <c r="N1550" s="241"/>
      <c r="O1550" s="241"/>
      <c r="P1550" s="241"/>
      <c r="Q1550" s="241"/>
      <c r="R1550" s="241"/>
      <c r="S1550" s="241"/>
      <c r="T1550" s="242"/>
      <c r="AT1550" s="243" t="s">
        <v>211</v>
      </c>
      <c r="AU1550" s="243" t="s">
        <v>104</v>
      </c>
      <c r="AV1550" s="14" t="s">
        <v>84</v>
      </c>
      <c r="AW1550" s="14" t="s">
        <v>31</v>
      </c>
      <c r="AX1550" s="14" t="s">
        <v>75</v>
      </c>
      <c r="AY1550" s="243" t="s">
        <v>203</v>
      </c>
    </row>
    <row r="1551" spans="2:51" s="14" customFormat="1" ht="22.5">
      <c r="B1551" s="233"/>
      <c r="C1551" s="234"/>
      <c r="D1551" s="224" t="s">
        <v>211</v>
      </c>
      <c r="E1551" s="235" t="s">
        <v>1</v>
      </c>
      <c r="F1551" s="236" t="s">
        <v>1583</v>
      </c>
      <c r="G1551" s="234"/>
      <c r="H1551" s="237">
        <v>146.38300000000001</v>
      </c>
      <c r="I1551" s="238"/>
      <c r="J1551" s="234"/>
      <c r="K1551" s="234"/>
      <c r="L1551" s="239"/>
      <c r="M1551" s="240"/>
      <c r="N1551" s="241"/>
      <c r="O1551" s="241"/>
      <c r="P1551" s="241"/>
      <c r="Q1551" s="241"/>
      <c r="R1551" s="241"/>
      <c r="S1551" s="241"/>
      <c r="T1551" s="242"/>
      <c r="AT1551" s="243" t="s">
        <v>211</v>
      </c>
      <c r="AU1551" s="243" t="s">
        <v>104</v>
      </c>
      <c r="AV1551" s="14" t="s">
        <v>84</v>
      </c>
      <c r="AW1551" s="14" t="s">
        <v>31</v>
      </c>
      <c r="AX1551" s="14" t="s">
        <v>75</v>
      </c>
      <c r="AY1551" s="243" t="s">
        <v>203</v>
      </c>
    </row>
    <row r="1552" spans="2:51" s="14" customFormat="1" ht="11.25">
      <c r="B1552" s="233"/>
      <c r="C1552" s="234"/>
      <c r="D1552" s="224" t="s">
        <v>211</v>
      </c>
      <c r="E1552" s="235" t="s">
        <v>1</v>
      </c>
      <c r="F1552" s="236" t="s">
        <v>1584</v>
      </c>
      <c r="G1552" s="234"/>
      <c r="H1552" s="237">
        <v>41.533000000000001</v>
      </c>
      <c r="I1552" s="238"/>
      <c r="J1552" s="234"/>
      <c r="K1552" s="234"/>
      <c r="L1552" s="239"/>
      <c r="M1552" s="240"/>
      <c r="N1552" s="241"/>
      <c r="O1552" s="241"/>
      <c r="P1552" s="241"/>
      <c r="Q1552" s="241"/>
      <c r="R1552" s="241"/>
      <c r="S1552" s="241"/>
      <c r="T1552" s="242"/>
      <c r="AT1552" s="243" t="s">
        <v>211</v>
      </c>
      <c r="AU1552" s="243" t="s">
        <v>104</v>
      </c>
      <c r="AV1552" s="14" t="s">
        <v>84</v>
      </c>
      <c r="AW1552" s="14" t="s">
        <v>31</v>
      </c>
      <c r="AX1552" s="14" t="s">
        <v>75</v>
      </c>
      <c r="AY1552" s="243" t="s">
        <v>203</v>
      </c>
    </row>
    <row r="1553" spans="2:51" s="14" customFormat="1" ht="22.5">
      <c r="B1553" s="233"/>
      <c r="C1553" s="234"/>
      <c r="D1553" s="224" t="s">
        <v>211</v>
      </c>
      <c r="E1553" s="235" t="s">
        <v>1</v>
      </c>
      <c r="F1553" s="236" t="s">
        <v>1585</v>
      </c>
      <c r="G1553" s="234"/>
      <c r="H1553" s="237">
        <v>136.27099999999999</v>
      </c>
      <c r="I1553" s="238"/>
      <c r="J1553" s="234"/>
      <c r="K1553" s="234"/>
      <c r="L1553" s="239"/>
      <c r="M1553" s="240"/>
      <c r="N1553" s="241"/>
      <c r="O1553" s="241"/>
      <c r="P1553" s="241"/>
      <c r="Q1553" s="241"/>
      <c r="R1553" s="241"/>
      <c r="S1553" s="241"/>
      <c r="T1553" s="242"/>
      <c r="AT1553" s="243" t="s">
        <v>211</v>
      </c>
      <c r="AU1553" s="243" t="s">
        <v>104</v>
      </c>
      <c r="AV1553" s="14" t="s">
        <v>84</v>
      </c>
      <c r="AW1553" s="14" t="s">
        <v>31</v>
      </c>
      <c r="AX1553" s="14" t="s">
        <v>75</v>
      </c>
      <c r="AY1553" s="243" t="s">
        <v>203</v>
      </c>
    </row>
    <row r="1554" spans="2:51" s="14" customFormat="1" ht="22.5">
      <c r="B1554" s="233"/>
      <c r="C1554" s="234"/>
      <c r="D1554" s="224" t="s">
        <v>211</v>
      </c>
      <c r="E1554" s="235" t="s">
        <v>1</v>
      </c>
      <c r="F1554" s="236" t="s">
        <v>1586</v>
      </c>
      <c r="G1554" s="234"/>
      <c r="H1554" s="237">
        <v>38.673999999999999</v>
      </c>
      <c r="I1554" s="238"/>
      <c r="J1554" s="234"/>
      <c r="K1554" s="234"/>
      <c r="L1554" s="239"/>
      <c r="M1554" s="240"/>
      <c r="N1554" s="241"/>
      <c r="O1554" s="241"/>
      <c r="P1554" s="241"/>
      <c r="Q1554" s="241"/>
      <c r="R1554" s="241"/>
      <c r="S1554" s="241"/>
      <c r="T1554" s="242"/>
      <c r="AT1554" s="243" t="s">
        <v>211</v>
      </c>
      <c r="AU1554" s="243" t="s">
        <v>104</v>
      </c>
      <c r="AV1554" s="14" t="s">
        <v>84</v>
      </c>
      <c r="AW1554" s="14" t="s">
        <v>31</v>
      </c>
      <c r="AX1554" s="14" t="s">
        <v>75</v>
      </c>
      <c r="AY1554" s="243" t="s">
        <v>203</v>
      </c>
    </row>
    <row r="1555" spans="2:51" s="14" customFormat="1" ht="22.5">
      <c r="B1555" s="233"/>
      <c r="C1555" s="234"/>
      <c r="D1555" s="224" t="s">
        <v>211</v>
      </c>
      <c r="E1555" s="235" t="s">
        <v>1</v>
      </c>
      <c r="F1555" s="236" t="s">
        <v>1587</v>
      </c>
      <c r="G1555" s="234"/>
      <c r="H1555" s="237">
        <v>38.831000000000003</v>
      </c>
      <c r="I1555" s="238"/>
      <c r="J1555" s="234"/>
      <c r="K1555" s="234"/>
      <c r="L1555" s="239"/>
      <c r="M1555" s="240"/>
      <c r="N1555" s="241"/>
      <c r="O1555" s="241"/>
      <c r="P1555" s="241"/>
      <c r="Q1555" s="241"/>
      <c r="R1555" s="241"/>
      <c r="S1555" s="241"/>
      <c r="T1555" s="242"/>
      <c r="AT1555" s="243" t="s">
        <v>211</v>
      </c>
      <c r="AU1555" s="243" t="s">
        <v>104</v>
      </c>
      <c r="AV1555" s="14" t="s">
        <v>84</v>
      </c>
      <c r="AW1555" s="14" t="s">
        <v>31</v>
      </c>
      <c r="AX1555" s="14" t="s">
        <v>75</v>
      </c>
      <c r="AY1555" s="243" t="s">
        <v>203</v>
      </c>
    </row>
    <row r="1556" spans="2:51" s="14" customFormat="1" ht="22.5">
      <c r="B1556" s="233"/>
      <c r="C1556" s="234"/>
      <c r="D1556" s="224" t="s">
        <v>211</v>
      </c>
      <c r="E1556" s="235" t="s">
        <v>1</v>
      </c>
      <c r="F1556" s="236" t="s">
        <v>1588</v>
      </c>
      <c r="G1556" s="234"/>
      <c r="H1556" s="237">
        <v>41.984000000000002</v>
      </c>
      <c r="I1556" s="238"/>
      <c r="J1556" s="234"/>
      <c r="K1556" s="234"/>
      <c r="L1556" s="239"/>
      <c r="M1556" s="240"/>
      <c r="N1556" s="241"/>
      <c r="O1556" s="241"/>
      <c r="P1556" s="241"/>
      <c r="Q1556" s="241"/>
      <c r="R1556" s="241"/>
      <c r="S1556" s="241"/>
      <c r="T1556" s="242"/>
      <c r="AT1556" s="243" t="s">
        <v>211</v>
      </c>
      <c r="AU1556" s="243" t="s">
        <v>104</v>
      </c>
      <c r="AV1556" s="14" t="s">
        <v>84</v>
      </c>
      <c r="AW1556" s="14" t="s">
        <v>31</v>
      </c>
      <c r="AX1556" s="14" t="s">
        <v>75</v>
      </c>
      <c r="AY1556" s="243" t="s">
        <v>203</v>
      </c>
    </row>
    <row r="1557" spans="2:51" s="14" customFormat="1" ht="22.5">
      <c r="B1557" s="233"/>
      <c r="C1557" s="234"/>
      <c r="D1557" s="224" t="s">
        <v>211</v>
      </c>
      <c r="E1557" s="235" t="s">
        <v>1</v>
      </c>
      <c r="F1557" s="236" t="s">
        <v>1589</v>
      </c>
      <c r="G1557" s="234"/>
      <c r="H1557" s="237">
        <v>53.417999999999999</v>
      </c>
      <c r="I1557" s="238"/>
      <c r="J1557" s="234"/>
      <c r="K1557" s="234"/>
      <c r="L1557" s="239"/>
      <c r="M1557" s="240"/>
      <c r="N1557" s="241"/>
      <c r="O1557" s="241"/>
      <c r="P1557" s="241"/>
      <c r="Q1557" s="241"/>
      <c r="R1557" s="241"/>
      <c r="S1557" s="241"/>
      <c r="T1557" s="242"/>
      <c r="AT1557" s="243" t="s">
        <v>211</v>
      </c>
      <c r="AU1557" s="243" t="s">
        <v>104</v>
      </c>
      <c r="AV1557" s="14" t="s">
        <v>84</v>
      </c>
      <c r="AW1557" s="14" t="s">
        <v>31</v>
      </c>
      <c r="AX1557" s="14" t="s">
        <v>75</v>
      </c>
      <c r="AY1557" s="243" t="s">
        <v>203</v>
      </c>
    </row>
    <row r="1558" spans="2:51" s="14" customFormat="1" ht="22.5">
      <c r="B1558" s="233"/>
      <c r="C1558" s="234"/>
      <c r="D1558" s="224" t="s">
        <v>211</v>
      </c>
      <c r="E1558" s="235" t="s">
        <v>1</v>
      </c>
      <c r="F1558" s="236" t="s">
        <v>1590</v>
      </c>
      <c r="G1558" s="234"/>
      <c r="H1558" s="237">
        <v>70.677999999999997</v>
      </c>
      <c r="I1558" s="238"/>
      <c r="J1558" s="234"/>
      <c r="K1558" s="234"/>
      <c r="L1558" s="239"/>
      <c r="M1558" s="240"/>
      <c r="N1558" s="241"/>
      <c r="O1558" s="241"/>
      <c r="P1558" s="241"/>
      <c r="Q1558" s="241"/>
      <c r="R1558" s="241"/>
      <c r="S1558" s="241"/>
      <c r="T1558" s="242"/>
      <c r="AT1558" s="243" t="s">
        <v>211</v>
      </c>
      <c r="AU1558" s="243" t="s">
        <v>104</v>
      </c>
      <c r="AV1558" s="14" t="s">
        <v>84</v>
      </c>
      <c r="AW1558" s="14" t="s">
        <v>31</v>
      </c>
      <c r="AX1558" s="14" t="s">
        <v>75</v>
      </c>
      <c r="AY1558" s="243" t="s">
        <v>203</v>
      </c>
    </row>
    <row r="1559" spans="2:51" s="14" customFormat="1" ht="11.25">
      <c r="B1559" s="233"/>
      <c r="C1559" s="234"/>
      <c r="D1559" s="224" t="s">
        <v>211</v>
      </c>
      <c r="E1559" s="235" t="s">
        <v>1</v>
      </c>
      <c r="F1559" s="236" t="s">
        <v>1591</v>
      </c>
      <c r="G1559" s="234"/>
      <c r="H1559" s="237">
        <v>26.57</v>
      </c>
      <c r="I1559" s="238"/>
      <c r="J1559" s="234"/>
      <c r="K1559" s="234"/>
      <c r="L1559" s="239"/>
      <c r="M1559" s="240"/>
      <c r="N1559" s="241"/>
      <c r="O1559" s="241"/>
      <c r="P1559" s="241"/>
      <c r="Q1559" s="241"/>
      <c r="R1559" s="241"/>
      <c r="S1559" s="241"/>
      <c r="T1559" s="242"/>
      <c r="AT1559" s="243" t="s">
        <v>211</v>
      </c>
      <c r="AU1559" s="243" t="s">
        <v>104</v>
      </c>
      <c r="AV1559" s="14" t="s">
        <v>84</v>
      </c>
      <c r="AW1559" s="14" t="s">
        <v>31</v>
      </c>
      <c r="AX1559" s="14" t="s">
        <v>75</v>
      </c>
      <c r="AY1559" s="243" t="s">
        <v>203</v>
      </c>
    </row>
    <row r="1560" spans="2:51" s="14" customFormat="1" ht="22.5">
      <c r="B1560" s="233"/>
      <c r="C1560" s="234"/>
      <c r="D1560" s="224" t="s">
        <v>211</v>
      </c>
      <c r="E1560" s="235" t="s">
        <v>1</v>
      </c>
      <c r="F1560" s="236" t="s">
        <v>1592</v>
      </c>
      <c r="G1560" s="234"/>
      <c r="H1560" s="237">
        <v>69.308000000000007</v>
      </c>
      <c r="I1560" s="238"/>
      <c r="J1560" s="234"/>
      <c r="K1560" s="234"/>
      <c r="L1560" s="239"/>
      <c r="M1560" s="240"/>
      <c r="N1560" s="241"/>
      <c r="O1560" s="241"/>
      <c r="P1560" s="241"/>
      <c r="Q1560" s="241"/>
      <c r="R1560" s="241"/>
      <c r="S1560" s="241"/>
      <c r="T1560" s="242"/>
      <c r="AT1560" s="243" t="s">
        <v>211</v>
      </c>
      <c r="AU1560" s="243" t="s">
        <v>104</v>
      </c>
      <c r="AV1560" s="14" t="s">
        <v>84</v>
      </c>
      <c r="AW1560" s="14" t="s">
        <v>31</v>
      </c>
      <c r="AX1560" s="14" t="s">
        <v>75</v>
      </c>
      <c r="AY1560" s="243" t="s">
        <v>203</v>
      </c>
    </row>
    <row r="1561" spans="2:51" s="14" customFormat="1" ht="11.25">
      <c r="B1561" s="233"/>
      <c r="C1561" s="234"/>
      <c r="D1561" s="224" t="s">
        <v>211</v>
      </c>
      <c r="E1561" s="235" t="s">
        <v>1</v>
      </c>
      <c r="F1561" s="236" t="s">
        <v>1593</v>
      </c>
      <c r="G1561" s="234"/>
      <c r="H1561" s="237">
        <v>26.57</v>
      </c>
      <c r="I1561" s="238"/>
      <c r="J1561" s="234"/>
      <c r="K1561" s="234"/>
      <c r="L1561" s="239"/>
      <c r="M1561" s="240"/>
      <c r="N1561" s="241"/>
      <c r="O1561" s="241"/>
      <c r="P1561" s="241"/>
      <c r="Q1561" s="241"/>
      <c r="R1561" s="241"/>
      <c r="S1561" s="241"/>
      <c r="T1561" s="242"/>
      <c r="AT1561" s="243" t="s">
        <v>211</v>
      </c>
      <c r="AU1561" s="243" t="s">
        <v>104</v>
      </c>
      <c r="AV1561" s="14" t="s">
        <v>84</v>
      </c>
      <c r="AW1561" s="14" t="s">
        <v>31</v>
      </c>
      <c r="AX1561" s="14" t="s">
        <v>75</v>
      </c>
      <c r="AY1561" s="243" t="s">
        <v>203</v>
      </c>
    </row>
    <row r="1562" spans="2:51" s="14" customFormat="1" ht="22.5">
      <c r="B1562" s="233"/>
      <c r="C1562" s="234"/>
      <c r="D1562" s="224" t="s">
        <v>211</v>
      </c>
      <c r="E1562" s="235" t="s">
        <v>1</v>
      </c>
      <c r="F1562" s="236" t="s">
        <v>1594</v>
      </c>
      <c r="G1562" s="234"/>
      <c r="H1562" s="237">
        <v>66.188000000000002</v>
      </c>
      <c r="I1562" s="238"/>
      <c r="J1562" s="234"/>
      <c r="K1562" s="234"/>
      <c r="L1562" s="239"/>
      <c r="M1562" s="240"/>
      <c r="N1562" s="241"/>
      <c r="O1562" s="241"/>
      <c r="P1562" s="241"/>
      <c r="Q1562" s="241"/>
      <c r="R1562" s="241"/>
      <c r="S1562" s="241"/>
      <c r="T1562" s="242"/>
      <c r="AT1562" s="243" t="s">
        <v>211</v>
      </c>
      <c r="AU1562" s="243" t="s">
        <v>104</v>
      </c>
      <c r="AV1562" s="14" t="s">
        <v>84</v>
      </c>
      <c r="AW1562" s="14" t="s">
        <v>31</v>
      </c>
      <c r="AX1562" s="14" t="s">
        <v>75</v>
      </c>
      <c r="AY1562" s="243" t="s">
        <v>203</v>
      </c>
    </row>
    <row r="1563" spans="2:51" s="14" customFormat="1" ht="11.25">
      <c r="B1563" s="233"/>
      <c r="C1563" s="234"/>
      <c r="D1563" s="224" t="s">
        <v>211</v>
      </c>
      <c r="E1563" s="235" t="s">
        <v>1</v>
      </c>
      <c r="F1563" s="236" t="s">
        <v>1595</v>
      </c>
      <c r="G1563" s="234"/>
      <c r="H1563" s="237">
        <v>40.270000000000003</v>
      </c>
      <c r="I1563" s="238"/>
      <c r="J1563" s="234"/>
      <c r="K1563" s="234"/>
      <c r="L1563" s="239"/>
      <c r="M1563" s="240"/>
      <c r="N1563" s="241"/>
      <c r="O1563" s="241"/>
      <c r="P1563" s="241"/>
      <c r="Q1563" s="241"/>
      <c r="R1563" s="241"/>
      <c r="S1563" s="241"/>
      <c r="T1563" s="242"/>
      <c r="AT1563" s="243" t="s">
        <v>211</v>
      </c>
      <c r="AU1563" s="243" t="s">
        <v>104</v>
      </c>
      <c r="AV1563" s="14" t="s">
        <v>84</v>
      </c>
      <c r="AW1563" s="14" t="s">
        <v>31</v>
      </c>
      <c r="AX1563" s="14" t="s">
        <v>75</v>
      </c>
      <c r="AY1563" s="243" t="s">
        <v>203</v>
      </c>
    </row>
    <row r="1564" spans="2:51" s="14" customFormat="1" ht="11.25">
      <c r="B1564" s="233"/>
      <c r="C1564" s="234"/>
      <c r="D1564" s="224" t="s">
        <v>211</v>
      </c>
      <c r="E1564" s="235" t="s">
        <v>1</v>
      </c>
      <c r="F1564" s="236" t="s">
        <v>1596</v>
      </c>
      <c r="G1564" s="234"/>
      <c r="H1564" s="237">
        <v>65.105999999999995</v>
      </c>
      <c r="I1564" s="238"/>
      <c r="J1564" s="234"/>
      <c r="K1564" s="234"/>
      <c r="L1564" s="239"/>
      <c r="M1564" s="240"/>
      <c r="N1564" s="241"/>
      <c r="O1564" s="241"/>
      <c r="P1564" s="241"/>
      <c r="Q1564" s="241"/>
      <c r="R1564" s="241"/>
      <c r="S1564" s="241"/>
      <c r="T1564" s="242"/>
      <c r="AT1564" s="243" t="s">
        <v>211</v>
      </c>
      <c r="AU1564" s="243" t="s">
        <v>104</v>
      </c>
      <c r="AV1564" s="14" t="s">
        <v>84</v>
      </c>
      <c r="AW1564" s="14" t="s">
        <v>31</v>
      </c>
      <c r="AX1564" s="14" t="s">
        <v>75</v>
      </c>
      <c r="AY1564" s="243" t="s">
        <v>203</v>
      </c>
    </row>
    <row r="1565" spans="2:51" s="14" customFormat="1" ht="11.25">
      <c r="B1565" s="233"/>
      <c r="C1565" s="234"/>
      <c r="D1565" s="224" t="s">
        <v>211</v>
      </c>
      <c r="E1565" s="235" t="s">
        <v>1</v>
      </c>
      <c r="F1565" s="236" t="s">
        <v>1597</v>
      </c>
      <c r="G1565" s="234"/>
      <c r="H1565" s="237">
        <v>26.57</v>
      </c>
      <c r="I1565" s="238"/>
      <c r="J1565" s="234"/>
      <c r="K1565" s="234"/>
      <c r="L1565" s="239"/>
      <c r="M1565" s="240"/>
      <c r="N1565" s="241"/>
      <c r="O1565" s="241"/>
      <c r="P1565" s="241"/>
      <c r="Q1565" s="241"/>
      <c r="R1565" s="241"/>
      <c r="S1565" s="241"/>
      <c r="T1565" s="242"/>
      <c r="AT1565" s="243" t="s">
        <v>211</v>
      </c>
      <c r="AU1565" s="243" t="s">
        <v>104</v>
      </c>
      <c r="AV1565" s="14" t="s">
        <v>84</v>
      </c>
      <c r="AW1565" s="14" t="s">
        <v>31</v>
      </c>
      <c r="AX1565" s="14" t="s">
        <v>75</v>
      </c>
      <c r="AY1565" s="243" t="s">
        <v>203</v>
      </c>
    </row>
    <row r="1566" spans="2:51" s="14" customFormat="1" ht="22.5">
      <c r="B1566" s="233"/>
      <c r="C1566" s="234"/>
      <c r="D1566" s="224" t="s">
        <v>211</v>
      </c>
      <c r="E1566" s="235" t="s">
        <v>1</v>
      </c>
      <c r="F1566" s="236" t="s">
        <v>1598</v>
      </c>
      <c r="G1566" s="234"/>
      <c r="H1566" s="237">
        <v>69.308000000000007</v>
      </c>
      <c r="I1566" s="238"/>
      <c r="J1566" s="234"/>
      <c r="K1566" s="234"/>
      <c r="L1566" s="239"/>
      <c r="M1566" s="240"/>
      <c r="N1566" s="241"/>
      <c r="O1566" s="241"/>
      <c r="P1566" s="241"/>
      <c r="Q1566" s="241"/>
      <c r="R1566" s="241"/>
      <c r="S1566" s="241"/>
      <c r="T1566" s="242"/>
      <c r="AT1566" s="243" t="s">
        <v>211</v>
      </c>
      <c r="AU1566" s="243" t="s">
        <v>104</v>
      </c>
      <c r="AV1566" s="14" t="s">
        <v>84</v>
      </c>
      <c r="AW1566" s="14" t="s">
        <v>31</v>
      </c>
      <c r="AX1566" s="14" t="s">
        <v>75</v>
      </c>
      <c r="AY1566" s="243" t="s">
        <v>203</v>
      </c>
    </row>
    <row r="1567" spans="2:51" s="14" customFormat="1" ht="11.25">
      <c r="B1567" s="233"/>
      <c r="C1567" s="234"/>
      <c r="D1567" s="224" t="s">
        <v>211</v>
      </c>
      <c r="E1567" s="235" t="s">
        <v>1</v>
      </c>
      <c r="F1567" s="236" t="s">
        <v>1599</v>
      </c>
      <c r="G1567" s="234"/>
      <c r="H1567" s="237">
        <v>40.270000000000003</v>
      </c>
      <c r="I1567" s="238"/>
      <c r="J1567" s="234"/>
      <c r="K1567" s="234"/>
      <c r="L1567" s="239"/>
      <c r="M1567" s="240"/>
      <c r="N1567" s="241"/>
      <c r="O1567" s="241"/>
      <c r="P1567" s="241"/>
      <c r="Q1567" s="241"/>
      <c r="R1567" s="241"/>
      <c r="S1567" s="241"/>
      <c r="T1567" s="242"/>
      <c r="AT1567" s="243" t="s">
        <v>211</v>
      </c>
      <c r="AU1567" s="243" t="s">
        <v>104</v>
      </c>
      <c r="AV1567" s="14" t="s">
        <v>84</v>
      </c>
      <c r="AW1567" s="14" t="s">
        <v>31</v>
      </c>
      <c r="AX1567" s="14" t="s">
        <v>75</v>
      </c>
      <c r="AY1567" s="243" t="s">
        <v>203</v>
      </c>
    </row>
    <row r="1568" spans="2:51" s="14" customFormat="1" ht="22.5">
      <c r="B1568" s="233"/>
      <c r="C1568" s="234"/>
      <c r="D1568" s="224" t="s">
        <v>211</v>
      </c>
      <c r="E1568" s="235" t="s">
        <v>1</v>
      </c>
      <c r="F1568" s="236" t="s">
        <v>1600</v>
      </c>
      <c r="G1568" s="234"/>
      <c r="H1568" s="237">
        <v>69.308000000000007</v>
      </c>
      <c r="I1568" s="238"/>
      <c r="J1568" s="234"/>
      <c r="K1568" s="234"/>
      <c r="L1568" s="239"/>
      <c r="M1568" s="240"/>
      <c r="N1568" s="241"/>
      <c r="O1568" s="241"/>
      <c r="P1568" s="241"/>
      <c r="Q1568" s="241"/>
      <c r="R1568" s="241"/>
      <c r="S1568" s="241"/>
      <c r="T1568" s="242"/>
      <c r="AT1568" s="243" t="s">
        <v>211</v>
      </c>
      <c r="AU1568" s="243" t="s">
        <v>104</v>
      </c>
      <c r="AV1568" s="14" t="s">
        <v>84</v>
      </c>
      <c r="AW1568" s="14" t="s">
        <v>31</v>
      </c>
      <c r="AX1568" s="14" t="s">
        <v>75</v>
      </c>
      <c r="AY1568" s="243" t="s">
        <v>203</v>
      </c>
    </row>
    <row r="1569" spans="2:51" s="14" customFormat="1" ht="11.25">
      <c r="B1569" s="233"/>
      <c r="C1569" s="234"/>
      <c r="D1569" s="224" t="s">
        <v>211</v>
      </c>
      <c r="E1569" s="235" t="s">
        <v>1</v>
      </c>
      <c r="F1569" s="236" t="s">
        <v>1601</v>
      </c>
      <c r="G1569" s="234"/>
      <c r="H1569" s="237">
        <v>26.57</v>
      </c>
      <c r="I1569" s="238"/>
      <c r="J1569" s="234"/>
      <c r="K1569" s="234"/>
      <c r="L1569" s="239"/>
      <c r="M1569" s="240"/>
      <c r="N1569" s="241"/>
      <c r="O1569" s="241"/>
      <c r="P1569" s="241"/>
      <c r="Q1569" s="241"/>
      <c r="R1569" s="241"/>
      <c r="S1569" s="241"/>
      <c r="T1569" s="242"/>
      <c r="AT1569" s="243" t="s">
        <v>211</v>
      </c>
      <c r="AU1569" s="243" t="s">
        <v>104</v>
      </c>
      <c r="AV1569" s="14" t="s">
        <v>84</v>
      </c>
      <c r="AW1569" s="14" t="s">
        <v>31</v>
      </c>
      <c r="AX1569" s="14" t="s">
        <v>75</v>
      </c>
      <c r="AY1569" s="243" t="s">
        <v>203</v>
      </c>
    </row>
    <row r="1570" spans="2:51" s="14" customFormat="1" ht="11.25">
      <c r="B1570" s="233"/>
      <c r="C1570" s="234"/>
      <c r="D1570" s="224" t="s">
        <v>211</v>
      </c>
      <c r="E1570" s="235" t="s">
        <v>1</v>
      </c>
      <c r="F1570" s="236" t="s">
        <v>1602</v>
      </c>
      <c r="G1570" s="234"/>
      <c r="H1570" s="237">
        <v>65.105999999999995</v>
      </c>
      <c r="I1570" s="238"/>
      <c r="J1570" s="234"/>
      <c r="K1570" s="234"/>
      <c r="L1570" s="239"/>
      <c r="M1570" s="240"/>
      <c r="N1570" s="241"/>
      <c r="O1570" s="241"/>
      <c r="P1570" s="241"/>
      <c r="Q1570" s="241"/>
      <c r="R1570" s="241"/>
      <c r="S1570" s="241"/>
      <c r="T1570" s="242"/>
      <c r="AT1570" s="243" t="s">
        <v>211</v>
      </c>
      <c r="AU1570" s="243" t="s">
        <v>104</v>
      </c>
      <c r="AV1570" s="14" t="s">
        <v>84</v>
      </c>
      <c r="AW1570" s="14" t="s">
        <v>31</v>
      </c>
      <c r="AX1570" s="14" t="s">
        <v>75</v>
      </c>
      <c r="AY1570" s="243" t="s">
        <v>203</v>
      </c>
    </row>
    <row r="1571" spans="2:51" s="14" customFormat="1" ht="11.25">
      <c r="B1571" s="233"/>
      <c r="C1571" s="234"/>
      <c r="D1571" s="224" t="s">
        <v>211</v>
      </c>
      <c r="E1571" s="235" t="s">
        <v>1</v>
      </c>
      <c r="F1571" s="236" t="s">
        <v>1603</v>
      </c>
      <c r="G1571" s="234"/>
      <c r="H1571" s="237">
        <v>26.57</v>
      </c>
      <c r="I1571" s="238"/>
      <c r="J1571" s="234"/>
      <c r="K1571" s="234"/>
      <c r="L1571" s="239"/>
      <c r="M1571" s="240"/>
      <c r="N1571" s="241"/>
      <c r="O1571" s="241"/>
      <c r="P1571" s="241"/>
      <c r="Q1571" s="241"/>
      <c r="R1571" s="241"/>
      <c r="S1571" s="241"/>
      <c r="T1571" s="242"/>
      <c r="AT1571" s="243" t="s">
        <v>211</v>
      </c>
      <c r="AU1571" s="243" t="s">
        <v>104</v>
      </c>
      <c r="AV1571" s="14" t="s">
        <v>84</v>
      </c>
      <c r="AW1571" s="14" t="s">
        <v>31</v>
      </c>
      <c r="AX1571" s="14" t="s">
        <v>75</v>
      </c>
      <c r="AY1571" s="243" t="s">
        <v>203</v>
      </c>
    </row>
    <row r="1572" spans="2:51" s="14" customFormat="1" ht="11.25">
      <c r="B1572" s="233"/>
      <c r="C1572" s="234"/>
      <c r="D1572" s="224" t="s">
        <v>211</v>
      </c>
      <c r="E1572" s="235" t="s">
        <v>1</v>
      </c>
      <c r="F1572" s="236" t="s">
        <v>1604</v>
      </c>
      <c r="G1572" s="234"/>
      <c r="H1572" s="237">
        <v>65.063000000000002</v>
      </c>
      <c r="I1572" s="238"/>
      <c r="J1572" s="234"/>
      <c r="K1572" s="234"/>
      <c r="L1572" s="239"/>
      <c r="M1572" s="240"/>
      <c r="N1572" s="241"/>
      <c r="O1572" s="241"/>
      <c r="P1572" s="241"/>
      <c r="Q1572" s="241"/>
      <c r="R1572" s="241"/>
      <c r="S1572" s="241"/>
      <c r="T1572" s="242"/>
      <c r="AT1572" s="243" t="s">
        <v>211</v>
      </c>
      <c r="AU1572" s="243" t="s">
        <v>104</v>
      </c>
      <c r="AV1572" s="14" t="s">
        <v>84</v>
      </c>
      <c r="AW1572" s="14" t="s">
        <v>31</v>
      </c>
      <c r="AX1572" s="14" t="s">
        <v>75</v>
      </c>
      <c r="AY1572" s="243" t="s">
        <v>203</v>
      </c>
    </row>
    <row r="1573" spans="2:51" s="14" customFormat="1" ht="11.25">
      <c r="B1573" s="233"/>
      <c r="C1573" s="234"/>
      <c r="D1573" s="224" t="s">
        <v>211</v>
      </c>
      <c r="E1573" s="235" t="s">
        <v>1</v>
      </c>
      <c r="F1573" s="236" t="s">
        <v>1605</v>
      </c>
      <c r="G1573" s="234"/>
      <c r="H1573" s="237">
        <v>26.57</v>
      </c>
      <c r="I1573" s="238"/>
      <c r="J1573" s="234"/>
      <c r="K1573" s="234"/>
      <c r="L1573" s="239"/>
      <c r="M1573" s="240"/>
      <c r="N1573" s="241"/>
      <c r="O1573" s="241"/>
      <c r="P1573" s="241"/>
      <c r="Q1573" s="241"/>
      <c r="R1573" s="241"/>
      <c r="S1573" s="241"/>
      <c r="T1573" s="242"/>
      <c r="AT1573" s="243" t="s">
        <v>211</v>
      </c>
      <c r="AU1573" s="243" t="s">
        <v>104</v>
      </c>
      <c r="AV1573" s="14" t="s">
        <v>84</v>
      </c>
      <c r="AW1573" s="14" t="s">
        <v>31</v>
      </c>
      <c r="AX1573" s="14" t="s">
        <v>75</v>
      </c>
      <c r="AY1573" s="243" t="s">
        <v>203</v>
      </c>
    </row>
    <row r="1574" spans="2:51" s="14" customFormat="1" ht="22.5">
      <c r="B1574" s="233"/>
      <c r="C1574" s="234"/>
      <c r="D1574" s="224" t="s">
        <v>211</v>
      </c>
      <c r="E1574" s="235" t="s">
        <v>1</v>
      </c>
      <c r="F1574" s="236" t="s">
        <v>1606</v>
      </c>
      <c r="G1574" s="234"/>
      <c r="H1574" s="237">
        <v>69.308000000000007</v>
      </c>
      <c r="I1574" s="238"/>
      <c r="J1574" s="234"/>
      <c r="K1574" s="234"/>
      <c r="L1574" s="239"/>
      <c r="M1574" s="240"/>
      <c r="N1574" s="241"/>
      <c r="O1574" s="241"/>
      <c r="P1574" s="241"/>
      <c r="Q1574" s="241"/>
      <c r="R1574" s="241"/>
      <c r="S1574" s="241"/>
      <c r="T1574" s="242"/>
      <c r="AT1574" s="243" t="s">
        <v>211</v>
      </c>
      <c r="AU1574" s="243" t="s">
        <v>104</v>
      </c>
      <c r="AV1574" s="14" t="s">
        <v>84</v>
      </c>
      <c r="AW1574" s="14" t="s">
        <v>31</v>
      </c>
      <c r="AX1574" s="14" t="s">
        <v>75</v>
      </c>
      <c r="AY1574" s="243" t="s">
        <v>203</v>
      </c>
    </row>
    <row r="1575" spans="2:51" s="14" customFormat="1" ht="11.25">
      <c r="B1575" s="233"/>
      <c r="C1575" s="234"/>
      <c r="D1575" s="224" t="s">
        <v>211</v>
      </c>
      <c r="E1575" s="235" t="s">
        <v>1</v>
      </c>
      <c r="F1575" s="236" t="s">
        <v>1607</v>
      </c>
      <c r="G1575" s="234"/>
      <c r="H1575" s="237">
        <v>26.57</v>
      </c>
      <c r="I1575" s="238"/>
      <c r="J1575" s="234"/>
      <c r="K1575" s="234"/>
      <c r="L1575" s="239"/>
      <c r="M1575" s="240"/>
      <c r="N1575" s="241"/>
      <c r="O1575" s="241"/>
      <c r="P1575" s="241"/>
      <c r="Q1575" s="241"/>
      <c r="R1575" s="241"/>
      <c r="S1575" s="241"/>
      <c r="T1575" s="242"/>
      <c r="AT1575" s="243" t="s">
        <v>211</v>
      </c>
      <c r="AU1575" s="243" t="s">
        <v>104</v>
      </c>
      <c r="AV1575" s="14" t="s">
        <v>84</v>
      </c>
      <c r="AW1575" s="14" t="s">
        <v>31</v>
      </c>
      <c r="AX1575" s="14" t="s">
        <v>75</v>
      </c>
      <c r="AY1575" s="243" t="s">
        <v>203</v>
      </c>
    </row>
    <row r="1576" spans="2:51" s="14" customFormat="1" ht="22.5">
      <c r="B1576" s="233"/>
      <c r="C1576" s="234"/>
      <c r="D1576" s="224" t="s">
        <v>211</v>
      </c>
      <c r="E1576" s="235" t="s">
        <v>1</v>
      </c>
      <c r="F1576" s="236" t="s">
        <v>1608</v>
      </c>
      <c r="G1576" s="234"/>
      <c r="H1576" s="237">
        <v>69.308000000000007</v>
      </c>
      <c r="I1576" s="238"/>
      <c r="J1576" s="234"/>
      <c r="K1576" s="234"/>
      <c r="L1576" s="239"/>
      <c r="M1576" s="240"/>
      <c r="N1576" s="241"/>
      <c r="O1576" s="241"/>
      <c r="P1576" s="241"/>
      <c r="Q1576" s="241"/>
      <c r="R1576" s="241"/>
      <c r="S1576" s="241"/>
      <c r="T1576" s="242"/>
      <c r="AT1576" s="243" t="s">
        <v>211</v>
      </c>
      <c r="AU1576" s="243" t="s">
        <v>104</v>
      </c>
      <c r="AV1576" s="14" t="s">
        <v>84</v>
      </c>
      <c r="AW1576" s="14" t="s">
        <v>31</v>
      </c>
      <c r="AX1576" s="14" t="s">
        <v>75</v>
      </c>
      <c r="AY1576" s="243" t="s">
        <v>203</v>
      </c>
    </row>
    <row r="1577" spans="2:51" s="14" customFormat="1" ht="11.25">
      <c r="B1577" s="233"/>
      <c r="C1577" s="234"/>
      <c r="D1577" s="224" t="s">
        <v>211</v>
      </c>
      <c r="E1577" s="235" t="s">
        <v>1</v>
      </c>
      <c r="F1577" s="236" t="s">
        <v>1609</v>
      </c>
      <c r="G1577" s="234"/>
      <c r="H1577" s="237">
        <v>26.57</v>
      </c>
      <c r="I1577" s="238"/>
      <c r="J1577" s="234"/>
      <c r="K1577" s="234"/>
      <c r="L1577" s="239"/>
      <c r="M1577" s="240"/>
      <c r="N1577" s="241"/>
      <c r="O1577" s="241"/>
      <c r="P1577" s="241"/>
      <c r="Q1577" s="241"/>
      <c r="R1577" s="241"/>
      <c r="S1577" s="241"/>
      <c r="T1577" s="242"/>
      <c r="AT1577" s="243" t="s">
        <v>211</v>
      </c>
      <c r="AU1577" s="243" t="s">
        <v>104</v>
      </c>
      <c r="AV1577" s="14" t="s">
        <v>84</v>
      </c>
      <c r="AW1577" s="14" t="s">
        <v>31</v>
      </c>
      <c r="AX1577" s="14" t="s">
        <v>75</v>
      </c>
      <c r="AY1577" s="243" t="s">
        <v>203</v>
      </c>
    </row>
    <row r="1578" spans="2:51" s="14" customFormat="1" ht="11.25">
      <c r="B1578" s="233"/>
      <c r="C1578" s="234"/>
      <c r="D1578" s="224" t="s">
        <v>211</v>
      </c>
      <c r="E1578" s="235" t="s">
        <v>1</v>
      </c>
      <c r="F1578" s="236" t="s">
        <v>1610</v>
      </c>
      <c r="G1578" s="234"/>
      <c r="H1578" s="237">
        <v>24.388000000000002</v>
      </c>
      <c r="I1578" s="238"/>
      <c r="J1578" s="234"/>
      <c r="K1578" s="234"/>
      <c r="L1578" s="239"/>
      <c r="M1578" s="240"/>
      <c r="N1578" s="241"/>
      <c r="O1578" s="241"/>
      <c r="P1578" s="241"/>
      <c r="Q1578" s="241"/>
      <c r="R1578" s="241"/>
      <c r="S1578" s="241"/>
      <c r="T1578" s="242"/>
      <c r="AT1578" s="243" t="s">
        <v>211</v>
      </c>
      <c r="AU1578" s="243" t="s">
        <v>104</v>
      </c>
      <c r="AV1578" s="14" t="s">
        <v>84</v>
      </c>
      <c r="AW1578" s="14" t="s">
        <v>31</v>
      </c>
      <c r="AX1578" s="14" t="s">
        <v>75</v>
      </c>
      <c r="AY1578" s="243" t="s">
        <v>203</v>
      </c>
    </row>
    <row r="1579" spans="2:51" s="14" customFormat="1" ht="11.25">
      <c r="B1579" s="233"/>
      <c r="C1579" s="234"/>
      <c r="D1579" s="224" t="s">
        <v>211</v>
      </c>
      <c r="E1579" s="235" t="s">
        <v>1</v>
      </c>
      <c r="F1579" s="236" t="s">
        <v>1611</v>
      </c>
      <c r="G1579" s="234"/>
      <c r="H1579" s="237">
        <v>54.350999999999999</v>
      </c>
      <c r="I1579" s="238"/>
      <c r="J1579" s="234"/>
      <c r="K1579" s="234"/>
      <c r="L1579" s="239"/>
      <c r="M1579" s="240"/>
      <c r="N1579" s="241"/>
      <c r="O1579" s="241"/>
      <c r="P1579" s="241"/>
      <c r="Q1579" s="241"/>
      <c r="R1579" s="241"/>
      <c r="S1579" s="241"/>
      <c r="T1579" s="242"/>
      <c r="AT1579" s="243" t="s">
        <v>211</v>
      </c>
      <c r="AU1579" s="243" t="s">
        <v>104</v>
      </c>
      <c r="AV1579" s="14" t="s">
        <v>84</v>
      </c>
      <c r="AW1579" s="14" t="s">
        <v>31</v>
      </c>
      <c r="AX1579" s="14" t="s">
        <v>75</v>
      </c>
      <c r="AY1579" s="243" t="s">
        <v>203</v>
      </c>
    </row>
    <row r="1580" spans="2:51" s="14" customFormat="1" ht="11.25">
      <c r="B1580" s="233"/>
      <c r="C1580" s="234"/>
      <c r="D1580" s="224" t="s">
        <v>211</v>
      </c>
      <c r="E1580" s="235" t="s">
        <v>1</v>
      </c>
      <c r="F1580" s="236" t="s">
        <v>1612</v>
      </c>
      <c r="G1580" s="234"/>
      <c r="H1580" s="237">
        <v>46.243000000000002</v>
      </c>
      <c r="I1580" s="238"/>
      <c r="J1580" s="234"/>
      <c r="K1580" s="234"/>
      <c r="L1580" s="239"/>
      <c r="M1580" s="240"/>
      <c r="N1580" s="241"/>
      <c r="O1580" s="241"/>
      <c r="P1580" s="241"/>
      <c r="Q1580" s="241"/>
      <c r="R1580" s="241"/>
      <c r="S1580" s="241"/>
      <c r="T1580" s="242"/>
      <c r="AT1580" s="243" t="s">
        <v>211</v>
      </c>
      <c r="AU1580" s="243" t="s">
        <v>104</v>
      </c>
      <c r="AV1580" s="14" t="s">
        <v>84</v>
      </c>
      <c r="AW1580" s="14" t="s">
        <v>31</v>
      </c>
      <c r="AX1580" s="14" t="s">
        <v>75</v>
      </c>
      <c r="AY1580" s="243" t="s">
        <v>203</v>
      </c>
    </row>
    <row r="1581" spans="2:51" s="14" customFormat="1" ht="11.25">
      <c r="B1581" s="233"/>
      <c r="C1581" s="234"/>
      <c r="D1581" s="224" t="s">
        <v>211</v>
      </c>
      <c r="E1581" s="235" t="s">
        <v>1</v>
      </c>
      <c r="F1581" s="236" t="s">
        <v>1613</v>
      </c>
      <c r="G1581" s="234"/>
      <c r="H1581" s="237">
        <v>46.006</v>
      </c>
      <c r="I1581" s="238"/>
      <c r="J1581" s="234"/>
      <c r="K1581" s="234"/>
      <c r="L1581" s="239"/>
      <c r="M1581" s="240"/>
      <c r="N1581" s="241"/>
      <c r="O1581" s="241"/>
      <c r="P1581" s="241"/>
      <c r="Q1581" s="241"/>
      <c r="R1581" s="241"/>
      <c r="S1581" s="241"/>
      <c r="T1581" s="242"/>
      <c r="AT1581" s="243" t="s">
        <v>211</v>
      </c>
      <c r="AU1581" s="243" t="s">
        <v>104</v>
      </c>
      <c r="AV1581" s="14" t="s">
        <v>84</v>
      </c>
      <c r="AW1581" s="14" t="s">
        <v>31</v>
      </c>
      <c r="AX1581" s="14" t="s">
        <v>75</v>
      </c>
      <c r="AY1581" s="243" t="s">
        <v>203</v>
      </c>
    </row>
    <row r="1582" spans="2:51" s="14" customFormat="1" ht="11.25">
      <c r="B1582" s="233"/>
      <c r="C1582" s="234"/>
      <c r="D1582" s="224" t="s">
        <v>211</v>
      </c>
      <c r="E1582" s="235" t="s">
        <v>1</v>
      </c>
      <c r="F1582" s="236" t="s">
        <v>1614</v>
      </c>
      <c r="G1582" s="234"/>
      <c r="H1582" s="237">
        <v>57.439</v>
      </c>
      <c r="I1582" s="238"/>
      <c r="J1582" s="234"/>
      <c r="K1582" s="234"/>
      <c r="L1582" s="239"/>
      <c r="M1582" s="240"/>
      <c r="N1582" s="241"/>
      <c r="O1582" s="241"/>
      <c r="P1582" s="241"/>
      <c r="Q1582" s="241"/>
      <c r="R1582" s="241"/>
      <c r="S1582" s="241"/>
      <c r="T1582" s="242"/>
      <c r="AT1582" s="243" t="s">
        <v>211</v>
      </c>
      <c r="AU1582" s="243" t="s">
        <v>104</v>
      </c>
      <c r="AV1582" s="14" t="s">
        <v>84</v>
      </c>
      <c r="AW1582" s="14" t="s">
        <v>31</v>
      </c>
      <c r="AX1582" s="14" t="s">
        <v>75</v>
      </c>
      <c r="AY1582" s="243" t="s">
        <v>203</v>
      </c>
    </row>
    <row r="1583" spans="2:51" s="14" customFormat="1" ht="22.5">
      <c r="B1583" s="233"/>
      <c r="C1583" s="234"/>
      <c r="D1583" s="224" t="s">
        <v>211</v>
      </c>
      <c r="E1583" s="235" t="s">
        <v>1</v>
      </c>
      <c r="F1583" s="236" t="s">
        <v>1615</v>
      </c>
      <c r="G1583" s="234"/>
      <c r="H1583" s="237">
        <v>69.308000000000007</v>
      </c>
      <c r="I1583" s="238"/>
      <c r="J1583" s="234"/>
      <c r="K1583" s="234"/>
      <c r="L1583" s="239"/>
      <c r="M1583" s="240"/>
      <c r="N1583" s="241"/>
      <c r="O1583" s="241"/>
      <c r="P1583" s="241"/>
      <c r="Q1583" s="241"/>
      <c r="R1583" s="241"/>
      <c r="S1583" s="241"/>
      <c r="T1583" s="242"/>
      <c r="AT1583" s="243" t="s">
        <v>211</v>
      </c>
      <c r="AU1583" s="243" t="s">
        <v>104</v>
      </c>
      <c r="AV1583" s="14" t="s">
        <v>84</v>
      </c>
      <c r="AW1583" s="14" t="s">
        <v>31</v>
      </c>
      <c r="AX1583" s="14" t="s">
        <v>75</v>
      </c>
      <c r="AY1583" s="243" t="s">
        <v>203</v>
      </c>
    </row>
    <row r="1584" spans="2:51" s="14" customFormat="1" ht="11.25">
      <c r="B1584" s="233"/>
      <c r="C1584" s="234"/>
      <c r="D1584" s="224" t="s">
        <v>211</v>
      </c>
      <c r="E1584" s="235" t="s">
        <v>1</v>
      </c>
      <c r="F1584" s="236" t="s">
        <v>1616</v>
      </c>
      <c r="G1584" s="234"/>
      <c r="H1584" s="237">
        <v>26.57</v>
      </c>
      <c r="I1584" s="238"/>
      <c r="J1584" s="234"/>
      <c r="K1584" s="234"/>
      <c r="L1584" s="239"/>
      <c r="M1584" s="240"/>
      <c r="N1584" s="241"/>
      <c r="O1584" s="241"/>
      <c r="P1584" s="241"/>
      <c r="Q1584" s="241"/>
      <c r="R1584" s="241"/>
      <c r="S1584" s="241"/>
      <c r="T1584" s="242"/>
      <c r="AT1584" s="243" t="s">
        <v>211</v>
      </c>
      <c r="AU1584" s="243" t="s">
        <v>104</v>
      </c>
      <c r="AV1584" s="14" t="s">
        <v>84</v>
      </c>
      <c r="AW1584" s="14" t="s">
        <v>31</v>
      </c>
      <c r="AX1584" s="14" t="s">
        <v>75</v>
      </c>
      <c r="AY1584" s="243" t="s">
        <v>203</v>
      </c>
    </row>
    <row r="1585" spans="2:51" s="14" customFormat="1" ht="22.5">
      <c r="B1585" s="233"/>
      <c r="C1585" s="234"/>
      <c r="D1585" s="224" t="s">
        <v>211</v>
      </c>
      <c r="E1585" s="235" t="s">
        <v>1</v>
      </c>
      <c r="F1585" s="236" t="s">
        <v>1617</v>
      </c>
      <c r="G1585" s="234"/>
      <c r="H1585" s="237">
        <v>69.308000000000007</v>
      </c>
      <c r="I1585" s="238"/>
      <c r="J1585" s="234"/>
      <c r="K1585" s="234"/>
      <c r="L1585" s="239"/>
      <c r="M1585" s="240"/>
      <c r="N1585" s="241"/>
      <c r="O1585" s="241"/>
      <c r="P1585" s="241"/>
      <c r="Q1585" s="241"/>
      <c r="R1585" s="241"/>
      <c r="S1585" s="241"/>
      <c r="T1585" s="242"/>
      <c r="AT1585" s="243" t="s">
        <v>211</v>
      </c>
      <c r="AU1585" s="243" t="s">
        <v>104</v>
      </c>
      <c r="AV1585" s="14" t="s">
        <v>84</v>
      </c>
      <c r="AW1585" s="14" t="s">
        <v>31</v>
      </c>
      <c r="AX1585" s="14" t="s">
        <v>75</v>
      </c>
      <c r="AY1585" s="243" t="s">
        <v>203</v>
      </c>
    </row>
    <row r="1586" spans="2:51" s="14" customFormat="1" ht="11.25">
      <c r="B1586" s="233"/>
      <c r="C1586" s="234"/>
      <c r="D1586" s="224" t="s">
        <v>211</v>
      </c>
      <c r="E1586" s="235" t="s">
        <v>1</v>
      </c>
      <c r="F1586" s="236" t="s">
        <v>1618</v>
      </c>
      <c r="G1586" s="234"/>
      <c r="H1586" s="237">
        <v>26.57</v>
      </c>
      <c r="I1586" s="238"/>
      <c r="J1586" s="234"/>
      <c r="K1586" s="234"/>
      <c r="L1586" s="239"/>
      <c r="M1586" s="240"/>
      <c r="N1586" s="241"/>
      <c r="O1586" s="241"/>
      <c r="P1586" s="241"/>
      <c r="Q1586" s="241"/>
      <c r="R1586" s="241"/>
      <c r="S1586" s="241"/>
      <c r="T1586" s="242"/>
      <c r="AT1586" s="243" t="s">
        <v>211</v>
      </c>
      <c r="AU1586" s="243" t="s">
        <v>104</v>
      </c>
      <c r="AV1586" s="14" t="s">
        <v>84</v>
      </c>
      <c r="AW1586" s="14" t="s">
        <v>31</v>
      </c>
      <c r="AX1586" s="14" t="s">
        <v>75</v>
      </c>
      <c r="AY1586" s="243" t="s">
        <v>203</v>
      </c>
    </row>
    <row r="1587" spans="2:51" s="14" customFormat="1" ht="22.5">
      <c r="B1587" s="233"/>
      <c r="C1587" s="234"/>
      <c r="D1587" s="224" t="s">
        <v>211</v>
      </c>
      <c r="E1587" s="235" t="s">
        <v>1</v>
      </c>
      <c r="F1587" s="236" t="s">
        <v>1619</v>
      </c>
      <c r="G1587" s="234"/>
      <c r="H1587" s="237">
        <v>69.308000000000007</v>
      </c>
      <c r="I1587" s="238"/>
      <c r="J1587" s="234"/>
      <c r="K1587" s="234"/>
      <c r="L1587" s="239"/>
      <c r="M1587" s="240"/>
      <c r="N1587" s="241"/>
      <c r="O1587" s="241"/>
      <c r="P1587" s="241"/>
      <c r="Q1587" s="241"/>
      <c r="R1587" s="241"/>
      <c r="S1587" s="241"/>
      <c r="T1587" s="242"/>
      <c r="AT1587" s="243" t="s">
        <v>211</v>
      </c>
      <c r="AU1587" s="243" t="s">
        <v>104</v>
      </c>
      <c r="AV1587" s="14" t="s">
        <v>84</v>
      </c>
      <c r="AW1587" s="14" t="s">
        <v>31</v>
      </c>
      <c r="AX1587" s="14" t="s">
        <v>75</v>
      </c>
      <c r="AY1587" s="243" t="s">
        <v>203</v>
      </c>
    </row>
    <row r="1588" spans="2:51" s="14" customFormat="1" ht="11.25">
      <c r="B1588" s="233"/>
      <c r="C1588" s="234"/>
      <c r="D1588" s="224" t="s">
        <v>211</v>
      </c>
      <c r="E1588" s="235" t="s">
        <v>1</v>
      </c>
      <c r="F1588" s="236" t="s">
        <v>1620</v>
      </c>
      <c r="G1588" s="234"/>
      <c r="H1588" s="237">
        <v>26.57</v>
      </c>
      <c r="I1588" s="238"/>
      <c r="J1588" s="234"/>
      <c r="K1588" s="234"/>
      <c r="L1588" s="239"/>
      <c r="M1588" s="240"/>
      <c r="N1588" s="241"/>
      <c r="O1588" s="241"/>
      <c r="P1588" s="241"/>
      <c r="Q1588" s="241"/>
      <c r="R1588" s="241"/>
      <c r="S1588" s="241"/>
      <c r="T1588" s="242"/>
      <c r="AT1588" s="243" t="s">
        <v>211</v>
      </c>
      <c r="AU1588" s="243" t="s">
        <v>104</v>
      </c>
      <c r="AV1588" s="14" t="s">
        <v>84</v>
      </c>
      <c r="AW1588" s="14" t="s">
        <v>31</v>
      </c>
      <c r="AX1588" s="14" t="s">
        <v>75</v>
      </c>
      <c r="AY1588" s="243" t="s">
        <v>203</v>
      </c>
    </row>
    <row r="1589" spans="2:51" s="14" customFormat="1" ht="22.5">
      <c r="B1589" s="233"/>
      <c r="C1589" s="234"/>
      <c r="D1589" s="224" t="s">
        <v>211</v>
      </c>
      <c r="E1589" s="235" t="s">
        <v>1</v>
      </c>
      <c r="F1589" s="236" t="s">
        <v>1621</v>
      </c>
      <c r="G1589" s="234"/>
      <c r="H1589" s="237">
        <v>72.241</v>
      </c>
      <c r="I1589" s="238"/>
      <c r="J1589" s="234"/>
      <c r="K1589" s="234"/>
      <c r="L1589" s="239"/>
      <c r="M1589" s="240"/>
      <c r="N1589" s="241"/>
      <c r="O1589" s="241"/>
      <c r="P1589" s="241"/>
      <c r="Q1589" s="241"/>
      <c r="R1589" s="241"/>
      <c r="S1589" s="241"/>
      <c r="T1589" s="242"/>
      <c r="AT1589" s="243" t="s">
        <v>211</v>
      </c>
      <c r="AU1589" s="243" t="s">
        <v>104</v>
      </c>
      <c r="AV1589" s="14" t="s">
        <v>84</v>
      </c>
      <c r="AW1589" s="14" t="s">
        <v>31</v>
      </c>
      <c r="AX1589" s="14" t="s">
        <v>75</v>
      </c>
      <c r="AY1589" s="243" t="s">
        <v>203</v>
      </c>
    </row>
    <row r="1590" spans="2:51" s="14" customFormat="1" ht="11.25">
      <c r="B1590" s="233"/>
      <c r="C1590" s="234"/>
      <c r="D1590" s="224" t="s">
        <v>211</v>
      </c>
      <c r="E1590" s="235" t="s">
        <v>1</v>
      </c>
      <c r="F1590" s="236" t="s">
        <v>1622</v>
      </c>
      <c r="G1590" s="234"/>
      <c r="H1590" s="237">
        <v>40.954999999999998</v>
      </c>
      <c r="I1590" s="238"/>
      <c r="J1590" s="234"/>
      <c r="K1590" s="234"/>
      <c r="L1590" s="239"/>
      <c r="M1590" s="240"/>
      <c r="N1590" s="241"/>
      <c r="O1590" s="241"/>
      <c r="P1590" s="241"/>
      <c r="Q1590" s="241"/>
      <c r="R1590" s="241"/>
      <c r="S1590" s="241"/>
      <c r="T1590" s="242"/>
      <c r="AT1590" s="243" t="s">
        <v>211</v>
      </c>
      <c r="AU1590" s="243" t="s">
        <v>104</v>
      </c>
      <c r="AV1590" s="14" t="s">
        <v>84</v>
      </c>
      <c r="AW1590" s="14" t="s">
        <v>31</v>
      </c>
      <c r="AX1590" s="14" t="s">
        <v>75</v>
      </c>
      <c r="AY1590" s="243" t="s">
        <v>203</v>
      </c>
    </row>
    <row r="1591" spans="2:51" s="14" customFormat="1" ht="22.5">
      <c r="B1591" s="233"/>
      <c r="C1591" s="234"/>
      <c r="D1591" s="224" t="s">
        <v>211</v>
      </c>
      <c r="E1591" s="235" t="s">
        <v>1</v>
      </c>
      <c r="F1591" s="236" t="s">
        <v>1623</v>
      </c>
      <c r="G1591" s="234"/>
      <c r="H1591" s="237">
        <v>31.905999999999999</v>
      </c>
      <c r="I1591" s="238"/>
      <c r="J1591" s="234"/>
      <c r="K1591" s="234"/>
      <c r="L1591" s="239"/>
      <c r="M1591" s="240"/>
      <c r="N1591" s="241"/>
      <c r="O1591" s="241"/>
      <c r="P1591" s="241"/>
      <c r="Q1591" s="241"/>
      <c r="R1591" s="241"/>
      <c r="S1591" s="241"/>
      <c r="T1591" s="242"/>
      <c r="AT1591" s="243" t="s">
        <v>211</v>
      </c>
      <c r="AU1591" s="243" t="s">
        <v>104</v>
      </c>
      <c r="AV1591" s="14" t="s">
        <v>84</v>
      </c>
      <c r="AW1591" s="14" t="s">
        <v>31</v>
      </c>
      <c r="AX1591" s="14" t="s">
        <v>75</v>
      </c>
      <c r="AY1591" s="243" t="s">
        <v>203</v>
      </c>
    </row>
    <row r="1592" spans="2:51" s="14" customFormat="1" ht="11.25">
      <c r="B1592" s="233"/>
      <c r="C1592" s="234"/>
      <c r="D1592" s="224" t="s">
        <v>211</v>
      </c>
      <c r="E1592" s="235" t="s">
        <v>1</v>
      </c>
      <c r="F1592" s="236" t="s">
        <v>1624</v>
      </c>
      <c r="G1592" s="234"/>
      <c r="H1592" s="237">
        <v>35.01</v>
      </c>
      <c r="I1592" s="238"/>
      <c r="J1592" s="234"/>
      <c r="K1592" s="234"/>
      <c r="L1592" s="239"/>
      <c r="M1592" s="240"/>
      <c r="N1592" s="241"/>
      <c r="O1592" s="241"/>
      <c r="P1592" s="241"/>
      <c r="Q1592" s="241"/>
      <c r="R1592" s="241"/>
      <c r="S1592" s="241"/>
      <c r="T1592" s="242"/>
      <c r="AT1592" s="243" t="s">
        <v>211</v>
      </c>
      <c r="AU1592" s="243" t="s">
        <v>104</v>
      </c>
      <c r="AV1592" s="14" t="s">
        <v>84</v>
      </c>
      <c r="AW1592" s="14" t="s">
        <v>31</v>
      </c>
      <c r="AX1592" s="14" t="s">
        <v>75</v>
      </c>
      <c r="AY1592" s="243" t="s">
        <v>203</v>
      </c>
    </row>
    <row r="1593" spans="2:51" s="14" customFormat="1" ht="11.25">
      <c r="B1593" s="233"/>
      <c r="C1593" s="234"/>
      <c r="D1593" s="224" t="s">
        <v>211</v>
      </c>
      <c r="E1593" s="235" t="s">
        <v>1</v>
      </c>
      <c r="F1593" s="236" t="s">
        <v>1625</v>
      </c>
      <c r="G1593" s="234"/>
      <c r="H1593" s="237">
        <v>38.020000000000003</v>
      </c>
      <c r="I1593" s="238"/>
      <c r="J1593" s="234"/>
      <c r="K1593" s="234"/>
      <c r="L1593" s="239"/>
      <c r="M1593" s="240"/>
      <c r="N1593" s="241"/>
      <c r="O1593" s="241"/>
      <c r="P1593" s="241"/>
      <c r="Q1593" s="241"/>
      <c r="R1593" s="241"/>
      <c r="S1593" s="241"/>
      <c r="T1593" s="242"/>
      <c r="AT1593" s="243" t="s">
        <v>211</v>
      </c>
      <c r="AU1593" s="243" t="s">
        <v>104</v>
      </c>
      <c r="AV1593" s="14" t="s">
        <v>84</v>
      </c>
      <c r="AW1593" s="14" t="s">
        <v>31</v>
      </c>
      <c r="AX1593" s="14" t="s">
        <v>75</v>
      </c>
      <c r="AY1593" s="243" t="s">
        <v>203</v>
      </c>
    </row>
    <row r="1594" spans="2:51" s="14" customFormat="1" ht="11.25">
      <c r="B1594" s="233"/>
      <c r="C1594" s="234"/>
      <c r="D1594" s="224" t="s">
        <v>211</v>
      </c>
      <c r="E1594" s="235" t="s">
        <v>1</v>
      </c>
      <c r="F1594" s="236" t="s">
        <v>1626</v>
      </c>
      <c r="G1594" s="234"/>
      <c r="H1594" s="237">
        <v>67.396000000000001</v>
      </c>
      <c r="I1594" s="238"/>
      <c r="J1594" s="234"/>
      <c r="K1594" s="234"/>
      <c r="L1594" s="239"/>
      <c r="M1594" s="240"/>
      <c r="N1594" s="241"/>
      <c r="O1594" s="241"/>
      <c r="P1594" s="241"/>
      <c r="Q1594" s="241"/>
      <c r="R1594" s="241"/>
      <c r="S1594" s="241"/>
      <c r="T1594" s="242"/>
      <c r="AT1594" s="243" t="s">
        <v>211</v>
      </c>
      <c r="AU1594" s="243" t="s">
        <v>104</v>
      </c>
      <c r="AV1594" s="14" t="s">
        <v>84</v>
      </c>
      <c r="AW1594" s="14" t="s">
        <v>31</v>
      </c>
      <c r="AX1594" s="14" t="s">
        <v>75</v>
      </c>
      <c r="AY1594" s="243" t="s">
        <v>203</v>
      </c>
    </row>
    <row r="1595" spans="2:51" s="14" customFormat="1" ht="11.25">
      <c r="B1595" s="233"/>
      <c r="C1595" s="234"/>
      <c r="D1595" s="224" t="s">
        <v>211</v>
      </c>
      <c r="E1595" s="235" t="s">
        <v>1</v>
      </c>
      <c r="F1595" s="236" t="s">
        <v>1627</v>
      </c>
      <c r="G1595" s="234"/>
      <c r="H1595" s="237">
        <v>19.632999999999999</v>
      </c>
      <c r="I1595" s="238"/>
      <c r="J1595" s="234"/>
      <c r="K1595" s="234"/>
      <c r="L1595" s="239"/>
      <c r="M1595" s="240"/>
      <c r="N1595" s="241"/>
      <c r="O1595" s="241"/>
      <c r="P1595" s="241"/>
      <c r="Q1595" s="241"/>
      <c r="R1595" s="241"/>
      <c r="S1595" s="241"/>
      <c r="T1595" s="242"/>
      <c r="AT1595" s="243" t="s">
        <v>211</v>
      </c>
      <c r="AU1595" s="243" t="s">
        <v>104</v>
      </c>
      <c r="AV1595" s="14" t="s">
        <v>84</v>
      </c>
      <c r="AW1595" s="14" t="s">
        <v>31</v>
      </c>
      <c r="AX1595" s="14" t="s">
        <v>75</v>
      </c>
      <c r="AY1595" s="243" t="s">
        <v>203</v>
      </c>
    </row>
    <row r="1596" spans="2:51" s="14" customFormat="1" ht="11.25">
      <c r="B1596" s="233"/>
      <c r="C1596" s="234"/>
      <c r="D1596" s="224" t="s">
        <v>211</v>
      </c>
      <c r="E1596" s="235" t="s">
        <v>1</v>
      </c>
      <c r="F1596" s="236" t="s">
        <v>1628</v>
      </c>
      <c r="G1596" s="234"/>
      <c r="H1596" s="237">
        <v>19.681000000000001</v>
      </c>
      <c r="I1596" s="238"/>
      <c r="J1596" s="234"/>
      <c r="K1596" s="234"/>
      <c r="L1596" s="239"/>
      <c r="M1596" s="240"/>
      <c r="N1596" s="241"/>
      <c r="O1596" s="241"/>
      <c r="P1596" s="241"/>
      <c r="Q1596" s="241"/>
      <c r="R1596" s="241"/>
      <c r="S1596" s="241"/>
      <c r="T1596" s="242"/>
      <c r="AT1596" s="243" t="s">
        <v>211</v>
      </c>
      <c r="AU1596" s="243" t="s">
        <v>104</v>
      </c>
      <c r="AV1596" s="14" t="s">
        <v>84</v>
      </c>
      <c r="AW1596" s="14" t="s">
        <v>31</v>
      </c>
      <c r="AX1596" s="14" t="s">
        <v>75</v>
      </c>
      <c r="AY1596" s="243" t="s">
        <v>203</v>
      </c>
    </row>
    <row r="1597" spans="2:51" s="14" customFormat="1" ht="11.25">
      <c r="B1597" s="233"/>
      <c r="C1597" s="234"/>
      <c r="D1597" s="224" t="s">
        <v>211</v>
      </c>
      <c r="E1597" s="235" t="s">
        <v>1</v>
      </c>
      <c r="F1597" s="236" t="s">
        <v>1629</v>
      </c>
      <c r="G1597" s="234"/>
      <c r="H1597" s="237">
        <v>19.632999999999999</v>
      </c>
      <c r="I1597" s="238"/>
      <c r="J1597" s="234"/>
      <c r="K1597" s="234"/>
      <c r="L1597" s="239"/>
      <c r="M1597" s="240"/>
      <c r="N1597" s="241"/>
      <c r="O1597" s="241"/>
      <c r="P1597" s="241"/>
      <c r="Q1597" s="241"/>
      <c r="R1597" s="241"/>
      <c r="S1597" s="241"/>
      <c r="T1597" s="242"/>
      <c r="AT1597" s="243" t="s">
        <v>211</v>
      </c>
      <c r="AU1597" s="243" t="s">
        <v>104</v>
      </c>
      <c r="AV1597" s="14" t="s">
        <v>84</v>
      </c>
      <c r="AW1597" s="14" t="s">
        <v>31</v>
      </c>
      <c r="AX1597" s="14" t="s">
        <v>75</v>
      </c>
      <c r="AY1597" s="243" t="s">
        <v>203</v>
      </c>
    </row>
    <row r="1598" spans="2:51" s="14" customFormat="1" ht="11.25">
      <c r="B1598" s="233"/>
      <c r="C1598" s="234"/>
      <c r="D1598" s="224" t="s">
        <v>211</v>
      </c>
      <c r="E1598" s="235" t="s">
        <v>1</v>
      </c>
      <c r="F1598" s="236" t="s">
        <v>1630</v>
      </c>
      <c r="G1598" s="234"/>
      <c r="H1598" s="237">
        <v>17.968</v>
      </c>
      <c r="I1598" s="238"/>
      <c r="J1598" s="234"/>
      <c r="K1598" s="234"/>
      <c r="L1598" s="239"/>
      <c r="M1598" s="240"/>
      <c r="N1598" s="241"/>
      <c r="O1598" s="241"/>
      <c r="P1598" s="241"/>
      <c r="Q1598" s="241"/>
      <c r="R1598" s="241"/>
      <c r="S1598" s="241"/>
      <c r="T1598" s="242"/>
      <c r="AT1598" s="243" t="s">
        <v>211</v>
      </c>
      <c r="AU1598" s="243" t="s">
        <v>104</v>
      </c>
      <c r="AV1598" s="14" t="s">
        <v>84</v>
      </c>
      <c r="AW1598" s="14" t="s">
        <v>31</v>
      </c>
      <c r="AX1598" s="14" t="s">
        <v>75</v>
      </c>
      <c r="AY1598" s="243" t="s">
        <v>203</v>
      </c>
    </row>
    <row r="1599" spans="2:51" s="14" customFormat="1" ht="22.5">
      <c r="B1599" s="233"/>
      <c r="C1599" s="234"/>
      <c r="D1599" s="224" t="s">
        <v>211</v>
      </c>
      <c r="E1599" s="235" t="s">
        <v>1</v>
      </c>
      <c r="F1599" s="236" t="s">
        <v>1631</v>
      </c>
      <c r="G1599" s="234"/>
      <c r="H1599" s="237">
        <v>75.197000000000003</v>
      </c>
      <c r="I1599" s="238"/>
      <c r="J1599" s="234"/>
      <c r="K1599" s="234"/>
      <c r="L1599" s="239"/>
      <c r="M1599" s="240"/>
      <c r="N1599" s="241"/>
      <c r="O1599" s="241"/>
      <c r="P1599" s="241"/>
      <c r="Q1599" s="241"/>
      <c r="R1599" s="241"/>
      <c r="S1599" s="241"/>
      <c r="T1599" s="242"/>
      <c r="AT1599" s="243" t="s">
        <v>211</v>
      </c>
      <c r="AU1599" s="243" t="s">
        <v>104</v>
      </c>
      <c r="AV1599" s="14" t="s">
        <v>84</v>
      </c>
      <c r="AW1599" s="14" t="s">
        <v>31</v>
      </c>
      <c r="AX1599" s="14" t="s">
        <v>75</v>
      </c>
      <c r="AY1599" s="243" t="s">
        <v>203</v>
      </c>
    </row>
    <row r="1600" spans="2:51" s="14" customFormat="1" ht="11.25">
      <c r="B1600" s="233"/>
      <c r="C1600" s="234"/>
      <c r="D1600" s="224" t="s">
        <v>211</v>
      </c>
      <c r="E1600" s="235" t="s">
        <v>1</v>
      </c>
      <c r="F1600" s="236" t="s">
        <v>1632</v>
      </c>
      <c r="G1600" s="234"/>
      <c r="H1600" s="237">
        <v>28.283000000000001</v>
      </c>
      <c r="I1600" s="238"/>
      <c r="J1600" s="234"/>
      <c r="K1600" s="234"/>
      <c r="L1600" s="239"/>
      <c r="M1600" s="240"/>
      <c r="N1600" s="241"/>
      <c r="O1600" s="241"/>
      <c r="P1600" s="241"/>
      <c r="Q1600" s="241"/>
      <c r="R1600" s="241"/>
      <c r="S1600" s="241"/>
      <c r="T1600" s="242"/>
      <c r="AT1600" s="243" t="s">
        <v>211</v>
      </c>
      <c r="AU1600" s="243" t="s">
        <v>104</v>
      </c>
      <c r="AV1600" s="14" t="s">
        <v>84</v>
      </c>
      <c r="AW1600" s="14" t="s">
        <v>31</v>
      </c>
      <c r="AX1600" s="14" t="s">
        <v>75</v>
      </c>
      <c r="AY1600" s="243" t="s">
        <v>203</v>
      </c>
    </row>
    <row r="1601" spans="2:51" s="14" customFormat="1" ht="11.25">
      <c r="B1601" s="233"/>
      <c r="C1601" s="234"/>
      <c r="D1601" s="224" t="s">
        <v>211</v>
      </c>
      <c r="E1601" s="235" t="s">
        <v>1</v>
      </c>
      <c r="F1601" s="236" t="s">
        <v>1633</v>
      </c>
      <c r="G1601" s="234"/>
      <c r="H1601" s="237">
        <v>65.403000000000006</v>
      </c>
      <c r="I1601" s="238"/>
      <c r="J1601" s="234"/>
      <c r="K1601" s="234"/>
      <c r="L1601" s="239"/>
      <c r="M1601" s="240"/>
      <c r="N1601" s="241"/>
      <c r="O1601" s="241"/>
      <c r="P1601" s="241"/>
      <c r="Q1601" s="241"/>
      <c r="R1601" s="241"/>
      <c r="S1601" s="241"/>
      <c r="T1601" s="242"/>
      <c r="AT1601" s="243" t="s">
        <v>211</v>
      </c>
      <c r="AU1601" s="243" t="s">
        <v>104</v>
      </c>
      <c r="AV1601" s="14" t="s">
        <v>84</v>
      </c>
      <c r="AW1601" s="14" t="s">
        <v>31</v>
      </c>
      <c r="AX1601" s="14" t="s">
        <v>75</v>
      </c>
      <c r="AY1601" s="243" t="s">
        <v>203</v>
      </c>
    </row>
    <row r="1602" spans="2:51" s="14" customFormat="1" ht="11.25">
      <c r="B1602" s="233"/>
      <c r="C1602" s="234"/>
      <c r="D1602" s="224" t="s">
        <v>211</v>
      </c>
      <c r="E1602" s="235" t="s">
        <v>1</v>
      </c>
      <c r="F1602" s="236" t="s">
        <v>1634</v>
      </c>
      <c r="G1602" s="234"/>
      <c r="H1602" s="237">
        <v>26.57</v>
      </c>
      <c r="I1602" s="238"/>
      <c r="J1602" s="234"/>
      <c r="K1602" s="234"/>
      <c r="L1602" s="239"/>
      <c r="M1602" s="240"/>
      <c r="N1602" s="241"/>
      <c r="O1602" s="241"/>
      <c r="P1602" s="241"/>
      <c r="Q1602" s="241"/>
      <c r="R1602" s="241"/>
      <c r="S1602" s="241"/>
      <c r="T1602" s="242"/>
      <c r="AT1602" s="243" t="s">
        <v>211</v>
      </c>
      <c r="AU1602" s="243" t="s">
        <v>104</v>
      </c>
      <c r="AV1602" s="14" t="s">
        <v>84</v>
      </c>
      <c r="AW1602" s="14" t="s">
        <v>31</v>
      </c>
      <c r="AX1602" s="14" t="s">
        <v>75</v>
      </c>
      <c r="AY1602" s="243" t="s">
        <v>203</v>
      </c>
    </row>
    <row r="1603" spans="2:51" s="14" customFormat="1" ht="11.25">
      <c r="B1603" s="233"/>
      <c r="C1603" s="234"/>
      <c r="D1603" s="224" t="s">
        <v>211</v>
      </c>
      <c r="E1603" s="235" t="s">
        <v>1</v>
      </c>
      <c r="F1603" s="236" t="s">
        <v>1635</v>
      </c>
      <c r="G1603" s="234"/>
      <c r="H1603" s="237">
        <v>65.403000000000006</v>
      </c>
      <c r="I1603" s="238"/>
      <c r="J1603" s="234"/>
      <c r="K1603" s="234"/>
      <c r="L1603" s="239"/>
      <c r="M1603" s="240"/>
      <c r="N1603" s="241"/>
      <c r="O1603" s="241"/>
      <c r="P1603" s="241"/>
      <c r="Q1603" s="241"/>
      <c r="R1603" s="241"/>
      <c r="S1603" s="241"/>
      <c r="T1603" s="242"/>
      <c r="AT1603" s="243" t="s">
        <v>211</v>
      </c>
      <c r="AU1603" s="243" t="s">
        <v>104</v>
      </c>
      <c r="AV1603" s="14" t="s">
        <v>84</v>
      </c>
      <c r="AW1603" s="14" t="s">
        <v>31</v>
      </c>
      <c r="AX1603" s="14" t="s">
        <v>75</v>
      </c>
      <c r="AY1603" s="243" t="s">
        <v>203</v>
      </c>
    </row>
    <row r="1604" spans="2:51" s="14" customFormat="1" ht="11.25">
      <c r="B1604" s="233"/>
      <c r="C1604" s="234"/>
      <c r="D1604" s="224" t="s">
        <v>211</v>
      </c>
      <c r="E1604" s="235" t="s">
        <v>1</v>
      </c>
      <c r="F1604" s="236" t="s">
        <v>1636</v>
      </c>
      <c r="G1604" s="234"/>
      <c r="H1604" s="237">
        <v>26.57</v>
      </c>
      <c r="I1604" s="238"/>
      <c r="J1604" s="234"/>
      <c r="K1604" s="234"/>
      <c r="L1604" s="239"/>
      <c r="M1604" s="240"/>
      <c r="N1604" s="241"/>
      <c r="O1604" s="241"/>
      <c r="P1604" s="241"/>
      <c r="Q1604" s="241"/>
      <c r="R1604" s="241"/>
      <c r="S1604" s="241"/>
      <c r="T1604" s="242"/>
      <c r="AT1604" s="243" t="s">
        <v>211</v>
      </c>
      <c r="AU1604" s="243" t="s">
        <v>104</v>
      </c>
      <c r="AV1604" s="14" t="s">
        <v>84</v>
      </c>
      <c r="AW1604" s="14" t="s">
        <v>31</v>
      </c>
      <c r="AX1604" s="14" t="s">
        <v>75</v>
      </c>
      <c r="AY1604" s="243" t="s">
        <v>203</v>
      </c>
    </row>
    <row r="1605" spans="2:51" s="14" customFormat="1" ht="22.5">
      <c r="B1605" s="233"/>
      <c r="C1605" s="234"/>
      <c r="D1605" s="224" t="s">
        <v>211</v>
      </c>
      <c r="E1605" s="235" t="s">
        <v>1</v>
      </c>
      <c r="F1605" s="236" t="s">
        <v>1637</v>
      </c>
      <c r="G1605" s="234"/>
      <c r="H1605" s="237">
        <v>70.200999999999993</v>
      </c>
      <c r="I1605" s="238"/>
      <c r="J1605" s="234"/>
      <c r="K1605" s="234"/>
      <c r="L1605" s="239"/>
      <c r="M1605" s="240"/>
      <c r="N1605" s="241"/>
      <c r="O1605" s="241"/>
      <c r="P1605" s="241"/>
      <c r="Q1605" s="241"/>
      <c r="R1605" s="241"/>
      <c r="S1605" s="241"/>
      <c r="T1605" s="242"/>
      <c r="AT1605" s="243" t="s">
        <v>211</v>
      </c>
      <c r="AU1605" s="243" t="s">
        <v>104</v>
      </c>
      <c r="AV1605" s="14" t="s">
        <v>84</v>
      </c>
      <c r="AW1605" s="14" t="s">
        <v>31</v>
      </c>
      <c r="AX1605" s="14" t="s">
        <v>75</v>
      </c>
      <c r="AY1605" s="243" t="s">
        <v>203</v>
      </c>
    </row>
    <row r="1606" spans="2:51" s="14" customFormat="1" ht="11.25">
      <c r="B1606" s="233"/>
      <c r="C1606" s="234"/>
      <c r="D1606" s="224" t="s">
        <v>211</v>
      </c>
      <c r="E1606" s="235" t="s">
        <v>1</v>
      </c>
      <c r="F1606" s="236" t="s">
        <v>1638</v>
      </c>
      <c r="G1606" s="234"/>
      <c r="H1606" s="237">
        <v>32.256</v>
      </c>
      <c r="I1606" s="238"/>
      <c r="J1606" s="234"/>
      <c r="K1606" s="234"/>
      <c r="L1606" s="239"/>
      <c r="M1606" s="240"/>
      <c r="N1606" s="241"/>
      <c r="O1606" s="241"/>
      <c r="P1606" s="241"/>
      <c r="Q1606" s="241"/>
      <c r="R1606" s="241"/>
      <c r="S1606" s="241"/>
      <c r="T1606" s="242"/>
      <c r="AT1606" s="243" t="s">
        <v>211</v>
      </c>
      <c r="AU1606" s="243" t="s">
        <v>104</v>
      </c>
      <c r="AV1606" s="14" t="s">
        <v>84</v>
      </c>
      <c r="AW1606" s="14" t="s">
        <v>31</v>
      </c>
      <c r="AX1606" s="14" t="s">
        <v>75</v>
      </c>
      <c r="AY1606" s="243" t="s">
        <v>203</v>
      </c>
    </row>
    <row r="1607" spans="2:51" s="14" customFormat="1" ht="22.5">
      <c r="B1607" s="233"/>
      <c r="C1607" s="234"/>
      <c r="D1607" s="224" t="s">
        <v>211</v>
      </c>
      <c r="E1607" s="235" t="s">
        <v>1</v>
      </c>
      <c r="F1607" s="236" t="s">
        <v>1639</v>
      </c>
      <c r="G1607" s="234"/>
      <c r="H1607" s="237">
        <v>67.164000000000001</v>
      </c>
      <c r="I1607" s="238"/>
      <c r="J1607" s="234"/>
      <c r="K1607" s="234"/>
      <c r="L1607" s="239"/>
      <c r="M1607" s="240"/>
      <c r="N1607" s="241"/>
      <c r="O1607" s="241"/>
      <c r="P1607" s="241"/>
      <c r="Q1607" s="241"/>
      <c r="R1607" s="241"/>
      <c r="S1607" s="241"/>
      <c r="T1607" s="242"/>
      <c r="AT1607" s="243" t="s">
        <v>211</v>
      </c>
      <c r="AU1607" s="243" t="s">
        <v>104</v>
      </c>
      <c r="AV1607" s="14" t="s">
        <v>84</v>
      </c>
      <c r="AW1607" s="14" t="s">
        <v>31</v>
      </c>
      <c r="AX1607" s="14" t="s">
        <v>75</v>
      </c>
      <c r="AY1607" s="243" t="s">
        <v>203</v>
      </c>
    </row>
    <row r="1608" spans="2:51" s="14" customFormat="1" ht="11.25">
      <c r="B1608" s="233"/>
      <c r="C1608" s="234"/>
      <c r="D1608" s="224" t="s">
        <v>211</v>
      </c>
      <c r="E1608" s="235" t="s">
        <v>1</v>
      </c>
      <c r="F1608" s="236" t="s">
        <v>1640</v>
      </c>
      <c r="G1608" s="234"/>
      <c r="H1608" s="237">
        <v>48.116</v>
      </c>
      <c r="I1608" s="238"/>
      <c r="J1608" s="234"/>
      <c r="K1608" s="234"/>
      <c r="L1608" s="239"/>
      <c r="M1608" s="240"/>
      <c r="N1608" s="241"/>
      <c r="O1608" s="241"/>
      <c r="P1608" s="241"/>
      <c r="Q1608" s="241"/>
      <c r="R1608" s="241"/>
      <c r="S1608" s="241"/>
      <c r="T1608" s="242"/>
      <c r="AT1608" s="243" t="s">
        <v>211</v>
      </c>
      <c r="AU1608" s="243" t="s">
        <v>104</v>
      </c>
      <c r="AV1608" s="14" t="s">
        <v>84</v>
      </c>
      <c r="AW1608" s="14" t="s">
        <v>31</v>
      </c>
      <c r="AX1608" s="14" t="s">
        <v>75</v>
      </c>
      <c r="AY1608" s="243" t="s">
        <v>203</v>
      </c>
    </row>
    <row r="1609" spans="2:51" s="14" customFormat="1" ht="22.5">
      <c r="B1609" s="233"/>
      <c r="C1609" s="234"/>
      <c r="D1609" s="224" t="s">
        <v>211</v>
      </c>
      <c r="E1609" s="235" t="s">
        <v>1</v>
      </c>
      <c r="F1609" s="236" t="s">
        <v>1641</v>
      </c>
      <c r="G1609" s="234"/>
      <c r="H1609" s="237">
        <v>58.738999999999997</v>
      </c>
      <c r="I1609" s="238"/>
      <c r="J1609" s="234"/>
      <c r="K1609" s="234"/>
      <c r="L1609" s="239"/>
      <c r="M1609" s="240"/>
      <c r="N1609" s="241"/>
      <c r="O1609" s="241"/>
      <c r="P1609" s="241"/>
      <c r="Q1609" s="241"/>
      <c r="R1609" s="241"/>
      <c r="S1609" s="241"/>
      <c r="T1609" s="242"/>
      <c r="AT1609" s="243" t="s">
        <v>211</v>
      </c>
      <c r="AU1609" s="243" t="s">
        <v>104</v>
      </c>
      <c r="AV1609" s="14" t="s">
        <v>84</v>
      </c>
      <c r="AW1609" s="14" t="s">
        <v>31</v>
      </c>
      <c r="AX1609" s="14" t="s">
        <v>75</v>
      </c>
      <c r="AY1609" s="243" t="s">
        <v>203</v>
      </c>
    </row>
    <row r="1610" spans="2:51" s="14" customFormat="1" ht="11.25">
      <c r="B1610" s="233"/>
      <c r="C1610" s="234"/>
      <c r="D1610" s="224" t="s">
        <v>211</v>
      </c>
      <c r="E1610" s="235" t="s">
        <v>1</v>
      </c>
      <c r="F1610" s="236" t="s">
        <v>1642</v>
      </c>
      <c r="G1610" s="234"/>
      <c r="H1610" s="237">
        <v>50.3</v>
      </c>
      <c r="I1610" s="238"/>
      <c r="J1610" s="234"/>
      <c r="K1610" s="234"/>
      <c r="L1610" s="239"/>
      <c r="M1610" s="240"/>
      <c r="N1610" s="241"/>
      <c r="O1610" s="241"/>
      <c r="P1610" s="241"/>
      <c r="Q1610" s="241"/>
      <c r="R1610" s="241"/>
      <c r="S1610" s="241"/>
      <c r="T1610" s="242"/>
      <c r="AT1610" s="243" t="s">
        <v>211</v>
      </c>
      <c r="AU1610" s="243" t="s">
        <v>104</v>
      </c>
      <c r="AV1610" s="14" t="s">
        <v>84</v>
      </c>
      <c r="AW1610" s="14" t="s">
        <v>31</v>
      </c>
      <c r="AX1610" s="14" t="s">
        <v>75</v>
      </c>
      <c r="AY1610" s="243" t="s">
        <v>203</v>
      </c>
    </row>
    <row r="1611" spans="2:51" s="14" customFormat="1" ht="11.25">
      <c r="B1611" s="233"/>
      <c r="C1611" s="234"/>
      <c r="D1611" s="224" t="s">
        <v>211</v>
      </c>
      <c r="E1611" s="235" t="s">
        <v>1</v>
      </c>
      <c r="F1611" s="236" t="s">
        <v>1643</v>
      </c>
      <c r="G1611" s="234"/>
      <c r="H1611" s="237">
        <v>70.463999999999999</v>
      </c>
      <c r="I1611" s="238"/>
      <c r="J1611" s="234"/>
      <c r="K1611" s="234"/>
      <c r="L1611" s="239"/>
      <c r="M1611" s="240"/>
      <c r="N1611" s="241"/>
      <c r="O1611" s="241"/>
      <c r="P1611" s="241"/>
      <c r="Q1611" s="241"/>
      <c r="R1611" s="241"/>
      <c r="S1611" s="241"/>
      <c r="T1611" s="242"/>
      <c r="AT1611" s="243" t="s">
        <v>211</v>
      </c>
      <c r="AU1611" s="243" t="s">
        <v>104</v>
      </c>
      <c r="AV1611" s="14" t="s">
        <v>84</v>
      </c>
      <c r="AW1611" s="14" t="s">
        <v>31</v>
      </c>
      <c r="AX1611" s="14" t="s">
        <v>75</v>
      </c>
      <c r="AY1611" s="243" t="s">
        <v>203</v>
      </c>
    </row>
    <row r="1612" spans="2:51" s="14" customFormat="1" ht="11.25">
      <c r="B1612" s="233"/>
      <c r="C1612" s="234"/>
      <c r="D1612" s="224" t="s">
        <v>211</v>
      </c>
      <c r="E1612" s="235" t="s">
        <v>1</v>
      </c>
      <c r="F1612" s="236" t="s">
        <v>1644</v>
      </c>
      <c r="G1612" s="234"/>
      <c r="H1612" s="237">
        <v>69.233000000000004</v>
      </c>
      <c r="I1612" s="238"/>
      <c r="J1612" s="234"/>
      <c r="K1612" s="234"/>
      <c r="L1612" s="239"/>
      <c r="M1612" s="240"/>
      <c r="N1612" s="241"/>
      <c r="O1612" s="241"/>
      <c r="P1612" s="241"/>
      <c r="Q1612" s="241"/>
      <c r="R1612" s="241"/>
      <c r="S1612" s="241"/>
      <c r="T1612" s="242"/>
      <c r="AT1612" s="243" t="s">
        <v>211</v>
      </c>
      <c r="AU1612" s="243" t="s">
        <v>104</v>
      </c>
      <c r="AV1612" s="14" t="s">
        <v>84</v>
      </c>
      <c r="AW1612" s="14" t="s">
        <v>31</v>
      </c>
      <c r="AX1612" s="14" t="s">
        <v>75</v>
      </c>
      <c r="AY1612" s="243" t="s">
        <v>203</v>
      </c>
    </row>
    <row r="1613" spans="2:51" s="14" customFormat="1" ht="11.25">
      <c r="B1613" s="233"/>
      <c r="C1613" s="234"/>
      <c r="D1613" s="224" t="s">
        <v>211</v>
      </c>
      <c r="E1613" s="235" t="s">
        <v>1</v>
      </c>
      <c r="F1613" s="236" t="s">
        <v>1645</v>
      </c>
      <c r="G1613" s="234"/>
      <c r="H1613" s="237">
        <v>68.972999999999999</v>
      </c>
      <c r="I1613" s="238"/>
      <c r="J1613" s="234"/>
      <c r="K1613" s="234"/>
      <c r="L1613" s="239"/>
      <c r="M1613" s="240"/>
      <c r="N1613" s="241"/>
      <c r="O1613" s="241"/>
      <c r="P1613" s="241"/>
      <c r="Q1613" s="241"/>
      <c r="R1613" s="241"/>
      <c r="S1613" s="241"/>
      <c r="T1613" s="242"/>
      <c r="AT1613" s="243" t="s">
        <v>211</v>
      </c>
      <c r="AU1613" s="243" t="s">
        <v>104</v>
      </c>
      <c r="AV1613" s="14" t="s">
        <v>84</v>
      </c>
      <c r="AW1613" s="14" t="s">
        <v>31</v>
      </c>
      <c r="AX1613" s="14" t="s">
        <v>75</v>
      </c>
      <c r="AY1613" s="243" t="s">
        <v>203</v>
      </c>
    </row>
    <row r="1614" spans="2:51" s="14" customFormat="1" ht="11.25">
      <c r="B1614" s="233"/>
      <c r="C1614" s="234"/>
      <c r="D1614" s="224" t="s">
        <v>211</v>
      </c>
      <c r="E1614" s="235" t="s">
        <v>1</v>
      </c>
      <c r="F1614" s="236" t="s">
        <v>1646</v>
      </c>
      <c r="G1614" s="234"/>
      <c r="H1614" s="237">
        <v>70.298000000000002</v>
      </c>
      <c r="I1614" s="238"/>
      <c r="J1614" s="234"/>
      <c r="K1614" s="234"/>
      <c r="L1614" s="239"/>
      <c r="M1614" s="240"/>
      <c r="N1614" s="241"/>
      <c r="O1614" s="241"/>
      <c r="P1614" s="241"/>
      <c r="Q1614" s="241"/>
      <c r="R1614" s="241"/>
      <c r="S1614" s="241"/>
      <c r="T1614" s="242"/>
      <c r="AT1614" s="243" t="s">
        <v>211</v>
      </c>
      <c r="AU1614" s="243" t="s">
        <v>104</v>
      </c>
      <c r="AV1614" s="14" t="s">
        <v>84</v>
      </c>
      <c r="AW1614" s="14" t="s">
        <v>31</v>
      </c>
      <c r="AX1614" s="14" t="s">
        <v>75</v>
      </c>
      <c r="AY1614" s="243" t="s">
        <v>203</v>
      </c>
    </row>
    <row r="1615" spans="2:51" s="14" customFormat="1" ht="22.5">
      <c r="B1615" s="233"/>
      <c r="C1615" s="234"/>
      <c r="D1615" s="224" t="s">
        <v>211</v>
      </c>
      <c r="E1615" s="235" t="s">
        <v>1</v>
      </c>
      <c r="F1615" s="236" t="s">
        <v>1647</v>
      </c>
      <c r="G1615" s="234"/>
      <c r="H1615" s="237">
        <v>54.021000000000001</v>
      </c>
      <c r="I1615" s="238"/>
      <c r="J1615" s="234"/>
      <c r="K1615" s="234"/>
      <c r="L1615" s="239"/>
      <c r="M1615" s="240"/>
      <c r="N1615" s="241"/>
      <c r="O1615" s="241"/>
      <c r="P1615" s="241"/>
      <c r="Q1615" s="241"/>
      <c r="R1615" s="241"/>
      <c r="S1615" s="241"/>
      <c r="T1615" s="242"/>
      <c r="AT1615" s="243" t="s">
        <v>211</v>
      </c>
      <c r="AU1615" s="243" t="s">
        <v>104</v>
      </c>
      <c r="AV1615" s="14" t="s">
        <v>84</v>
      </c>
      <c r="AW1615" s="14" t="s">
        <v>31</v>
      </c>
      <c r="AX1615" s="14" t="s">
        <v>75</v>
      </c>
      <c r="AY1615" s="243" t="s">
        <v>203</v>
      </c>
    </row>
    <row r="1616" spans="2:51" s="14" customFormat="1" ht="11.25">
      <c r="B1616" s="233"/>
      <c r="C1616" s="234"/>
      <c r="D1616" s="224" t="s">
        <v>211</v>
      </c>
      <c r="E1616" s="235" t="s">
        <v>1</v>
      </c>
      <c r="F1616" s="236" t="s">
        <v>1648</v>
      </c>
      <c r="G1616" s="234"/>
      <c r="H1616" s="237">
        <v>21.209</v>
      </c>
      <c r="I1616" s="238"/>
      <c r="J1616" s="234"/>
      <c r="K1616" s="234"/>
      <c r="L1616" s="239"/>
      <c r="M1616" s="240"/>
      <c r="N1616" s="241"/>
      <c r="O1616" s="241"/>
      <c r="P1616" s="241"/>
      <c r="Q1616" s="241"/>
      <c r="R1616" s="241"/>
      <c r="S1616" s="241"/>
      <c r="T1616" s="242"/>
      <c r="AT1616" s="243" t="s">
        <v>211</v>
      </c>
      <c r="AU1616" s="243" t="s">
        <v>104</v>
      </c>
      <c r="AV1616" s="14" t="s">
        <v>84</v>
      </c>
      <c r="AW1616" s="14" t="s">
        <v>31</v>
      </c>
      <c r="AX1616" s="14" t="s">
        <v>75</v>
      </c>
      <c r="AY1616" s="243" t="s">
        <v>203</v>
      </c>
    </row>
    <row r="1617" spans="1:65" s="14" customFormat="1" ht="11.25">
      <c r="B1617" s="233"/>
      <c r="C1617" s="234"/>
      <c r="D1617" s="224" t="s">
        <v>211</v>
      </c>
      <c r="E1617" s="235" t="s">
        <v>1</v>
      </c>
      <c r="F1617" s="236" t="s">
        <v>1649</v>
      </c>
      <c r="G1617" s="234"/>
      <c r="H1617" s="237">
        <v>17.420000000000002</v>
      </c>
      <c r="I1617" s="238"/>
      <c r="J1617" s="234"/>
      <c r="K1617" s="234"/>
      <c r="L1617" s="239"/>
      <c r="M1617" s="240"/>
      <c r="N1617" s="241"/>
      <c r="O1617" s="241"/>
      <c r="P1617" s="241"/>
      <c r="Q1617" s="241"/>
      <c r="R1617" s="241"/>
      <c r="S1617" s="241"/>
      <c r="T1617" s="242"/>
      <c r="AT1617" s="243" t="s">
        <v>211</v>
      </c>
      <c r="AU1617" s="243" t="s">
        <v>104</v>
      </c>
      <c r="AV1617" s="14" t="s">
        <v>84</v>
      </c>
      <c r="AW1617" s="14" t="s">
        <v>31</v>
      </c>
      <c r="AX1617" s="14" t="s">
        <v>75</v>
      </c>
      <c r="AY1617" s="243" t="s">
        <v>203</v>
      </c>
    </row>
    <row r="1618" spans="1:65" s="14" customFormat="1" ht="11.25">
      <c r="B1618" s="233"/>
      <c r="C1618" s="234"/>
      <c r="D1618" s="224" t="s">
        <v>211</v>
      </c>
      <c r="E1618" s="235" t="s">
        <v>1</v>
      </c>
      <c r="F1618" s="236" t="s">
        <v>1650</v>
      </c>
      <c r="G1618" s="234"/>
      <c r="H1618" s="237">
        <v>22.077999999999999</v>
      </c>
      <c r="I1618" s="238"/>
      <c r="J1618" s="234"/>
      <c r="K1618" s="234"/>
      <c r="L1618" s="239"/>
      <c r="M1618" s="240"/>
      <c r="N1618" s="241"/>
      <c r="O1618" s="241"/>
      <c r="P1618" s="241"/>
      <c r="Q1618" s="241"/>
      <c r="R1618" s="241"/>
      <c r="S1618" s="241"/>
      <c r="T1618" s="242"/>
      <c r="AT1618" s="243" t="s">
        <v>211</v>
      </c>
      <c r="AU1618" s="243" t="s">
        <v>104</v>
      </c>
      <c r="AV1618" s="14" t="s">
        <v>84</v>
      </c>
      <c r="AW1618" s="14" t="s">
        <v>31</v>
      </c>
      <c r="AX1618" s="14" t="s">
        <v>75</v>
      </c>
      <c r="AY1618" s="243" t="s">
        <v>203</v>
      </c>
    </row>
    <row r="1619" spans="1:65" s="14" customFormat="1" ht="11.25">
      <c r="B1619" s="233"/>
      <c r="C1619" s="234"/>
      <c r="D1619" s="224" t="s">
        <v>211</v>
      </c>
      <c r="E1619" s="235" t="s">
        <v>1</v>
      </c>
      <c r="F1619" s="236" t="s">
        <v>1651</v>
      </c>
      <c r="G1619" s="234"/>
      <c r="H1619" s="237">
        <v>23.058</v>
      </c>
      <c r="I1619" s="238"/>
      <c r="J1619" s="234"/>
      <c r="K1619" s="234"/>
      <c r="L1619" s="239"/>
      <c r="M1619" s="240"/>
      <c r="N1619" s="241"/>
      <c r="O1619" s="241"/>
      <c r="P1619" s="241"/>
      <c r="Q1619" s="241"/>
      <c r="R1619" s="241"/>
      <c r="S1619" s="241"/>
      <c r="T1619" s="242"/>
      <c r="AT1619" s="243" t="s">
        <v>211</v>
      </c>
      <c r="AU1619" s="243" t="s">
        <v>104</v>
      </c>
      <c r="AV1619" s="14" t="s">
        <v>84</v>
      </c>
      <c r="AW1619" s="14" t="s">
        <v>31</v>
      </c>
      <c r="AX1619" s="14" t="s">
        <v>75</v>
      </c>
      <c r="AY1619" s="243" t="s">
        <v>203</v>
      </c>
    </row>
    <row r="1620" spans="1:65" s="14" customFormat="1" ht="11.25">
      <c r="B1620" s="233"/>
      <c r="C1620" s="234"/>
      <c r="D1620" s="224" t="s">
        <v>211</v>
      </c>
      <c r="E1620" s="235" t="s">
        <v>1</v>
      </c>
      <c r="F1620" s="236" t="s">
        <v>1652</v>
      </c>
      <c r="G1620" s="234"/>
      <c r="H1620" s="237">
        <v>23.228000000000002</v>
      </c>
      <c r="I1620" s="238"/>
      <c r="J1620" s="234"/>
      <c r="K1620" s="234"/>
      <c r="L1620" s="239"/>
      <c r="M1620" s="240"/>
      <c r="N1620" s="241"/>
      <c r="O1620" s="241"/>
      <c r="P1620" s="241"/>
      <c r="Q1620" s="241"/>
      <c r="R1620" s="241"/>
      <c r="S1620" s="241"/>
      <c r="T1620" s="242"/>
      <c r="AT1620" s="243" t="s">
        <v>211</v>
      </c>
      <c r="AU1620" s="243" t="s">
        <v>104</v>
      </c>
      <c r="AV1620" s="14" t="s">
        <v>84</v>
      </c>
      <c r="AW1620" s="14" t="s">
        <v>31</v>
      </c>
      <c r="AX1620" s="14" t="s">
        <v>75</v>
      </c>
      <c r="AY1620" s="243" t="s">
        <v>203</v>
      </c>
    </row>
    <row r="1621" spans="1:65" s="14" customFormat="1" ht="11.25">
      <c r="B1621" s="233"/>
      <c r="C1621" s="234"/>
      <c r="D1621" s="224" t="s">
        <v>211</v>
      </c>
      <c r="E1621" s="235" t="s">
        <v>1</v>
      </c>
      <c r="F1621" s="236" t="s">
        <v>1653</v>
      </c>
      <c r="G1621" s="234"/>
      <c r="H1621" s="237">
        <v>17.283000000000001</v>
      </c>
      <c r="I1621" s="238"/>
      <c r="J1621" s="234"/>
      <c r="K1621" s="234"/>
      <c r="L1621" s="239"/>
      <c r="M1621" s="240"/>
      <c r="N1621" s="241"/>
      <c r="O1621" s="241"/>
      <c r="P1621" s="241"/>
      <c r="Q1621" s="241"/>
      <c r="R1621" s="241"/>
      <c r="S1621" s="241"/>
      <c r="T1621" s="242"/>
      <c r="AT1621" s="243" t="s">
        <v>211</v>
      </c>
      <c r="AU1621" s="243" t="s">
        <v>104</v>
      </c>
      <c r="AV1621" s="14" t="s">
        <v>84</v>
      </c>
      <c r="AW1621" s="14" t="s">
        <v>31</v>
      </c>
      <c r="AX1621" s="14" t="s">
        <v>75</v>
      </c>
      <c r="AY1621" s="243" t="s">
        <v>203</v>
      </c>
    </row>
    <row r="1622" spans="1:65" s="14" customFormat="1" ht="22.5">
      <c r="B1622" s="233"/>
      <c r="C1622" s="234"/>
      <c r="D1622" s="224" t="s">
        <v>211</v>
      </c>
      <c r="E1622" s="235" t="s">
        <v>1</v>
      </c>
      <c r="F1622" s="236" t="s">
        <v>1654</v>
      </c>
      <c r="G1622" s="234"/>
      <c r="H1622" s="237">
        <v>69.554000000000002</v>
      </c>
      <c r="I1622" s="238"/>
      <c r="J1622" s="234"/>
      <c r="K1622" s="234"/>
      <c r="L1622" s="239"/>
      <c r="M1622" s="240"/>
      <c r="N1622" s="241"/>
      <c r="O1622" s="241"/>
      <c r="P1622" s="241"/>
      <c r="Q1622" s="241"/>
      <c r="R1622" s="241"/>
      <c r="S1622" s="241"/>
      <c r="T1622" s="242"/>
      <c r="AT1622" s="243" t="s">
        <v>211</v>
      </c>
      <c r="AU1622" s="243" t="s">
        <v>104</v>
      </c>
      <c r="AV1622" s="14" t="s">
        <v>84</v>
      </c>
      <c r="AW1622" s="14" t="s">
        <v>31</v>
      </c>
      <c r="AX1622" s="14" t="s">
        <v>75</v>
      </c>
      <c r="AY1622" s="243" t="s">
        <v>203</v>
      </c>
    </row>
    <row r="1623" spans="1:65" s="2" customFormat="1" ht="16.5" customHeight="1">
      <c r="A1623" s="35"/>
      <c r="B1623" s="36"/>
      <c r="C1623" s="209" t="s">
        <v>1655</v>
      </c>
      <c r="D1623" s="209" t="s">
        <v>205</v>
      </c>
      <c r="E1623" s="210" t="s">
        <v>1656</v>
      </c>
      <c r="F1623" s="211" t="s">
        <v>1657</v>
      </c>
      <c r="G1623" s="212" t="s">
        <v>240</v>
      </c>
      <c r="H1623" s="213">
        <v>97.17</v>
      </c>
      <c r="I1623" s="214"/>
      <c r="J1623" s="215">
        <f>ROUND(I1623*H1623,2)</f>
        <v>0</v>
      </c>
      <c r="K1623" s="211" t="s">
        <v>218</v>
      </c>
      <c r="L1623" s="40"/>
      <c r="M1623" s="216" t="s">
        <v>1</v>
      </c>
      <c r="N1623" s="217" t="s">
        <v>40</v>
      </c>
      <c r="O1623" s="72"/>
      <c r="P1623" s="218">
        <f>O1623*H1623</f>
        <v>0</v>
      </c>
      <c r="Q1623" s="218">
        <v>0.04</v>
      </c>
      <c r="R1623" s="218">
        <f>Q1623*H1623</f>
        <v>3.8868</v>
      </c>
      <c r="S1623" s="218">
        <v>0</v>
      </c>
      <c r="T1623" s="219">
        <f>S1623*H1623</f>
        <v>0</v>
      </c>
      <c r="U1623" s="35"/>
      <c r="V1623" s="35"/>
      <c r="W1623" s="35"/>
      <c r="X1623" s="35"/>
      <c r="Y1623" s="35"/>
      <c r="Z1623" s="35"/>
      <c r="AA1623" s="35"/>
      <c r="AB1623" s="35"/>
      <c r="AC1623" s="35"/>
      <c r="AD1623" s="35"/>
      <c r="AE1623" s="35"/>
      <c r="AR1623" s="220" t="s">
        <v>209</v>
      </c>
      <c r="AT1623" s="220" t="s">
        <v>205</v>
      </c>
      <c r="AU1623" s="220" t="s">
        <v>104</v>
      </c>
      <c r="AY1623" s="18" t="s">
        <v>203</v>
      </c>
      <c r="BE1623" s="221">
        <f>IF(N1623="základní",J1623,0)</f>
        <v>0</v>
      </c>
      <c r="BF1623" s="221">
        <f>IF(N1623="snížená",J1623,0)</f>
        <v>0</v>
      </c>
      <c r="BG1623" s="221">
        <f>IF(N1623="zákl. přenesená",J1623,0)</f>
        <v>0</v>
      </c>
      <c r="BH1623" s="221">
        <f>IF(N1623="sníž. přenesená",J1623,0)</f>
        <v>0</v>
      </c>
      <c r="BI1623" s="221">
        <f>IF(N1623="nulová",J1623,0)</f>
        <v>0</v>
      </c>
      <c r="BJ1623" s="18" t="s">
        <v>82</v>
      </c>
      <c r="BK1623" s="221">
        <f>ROUND(I1623*H1623,2)</f>
        <v>0</v>
      </c>
      <c r="BL1623" s="18" t="s">
        <v>209</v>
      </c>
      <c r="BM1623" s="220" t="s">
        <v>1658</v>
      </c>
    </row>
    <row r="1624" spans="1:65" s="13" customFormat="1" ht="22.5">
      <c r="B1624" s="222"/>
      <c r="C1624" s="223"/>
      <c r="D1624" s="224" t="s">
        <v>211</v>
      </c>
      <c r="E1624" s="225" t="s">
        <v>1</v>
      </c>
      <c r="F1624" s="226" t="s">
        <v>212</v>
      </c>
      <c r="G1624" s="223"/>
      <c r="H1624" s="225" t="s">
        <v>1</v>
      </c>
      <c r="I1624" s="227"/>
      <c r="J1624" s="223"/>
      <c r="K1624" s="223"/>
      <c r="L1624" s="228"/>
      <c r="M1624" s="229"/>
      <c r="N1624" s="230"/>
      <c r="O1624" s="230"/>
      <c r="P1624" s="230"/>
      <c r="Q1624" s="230"/>
      <c r="R1624" s="230"/>
      <c r="S1624" s="230"/>
      <c r="T1624" s="231"/>
      <c r="AT1624" s="232" t="s">
        <v>211</v>
      </c>
      <c r="AU1624" s="232" t="s">
        <v>104</v>
      </c>
      <c r="AV1624" s="13" t="s">
        <v>82</v>
      </c>
      <c r="AW1624" s="13" t="s">
        <v>31</v>
      </c>
      <c r="AX1624" s="13" t="s">
        <v>75</v>
      </c>
      <c r="AY1624" s="232" t="s">
        <v>203</v>
      </c>
    </row>
    <row r="1625" spans="1:65" s="13" customFormat="1" ht="11.25">
      <c r="B1625" s="222"/>
      <c r="C1625" s="223"/>
      <c r="D1625" s="224" t="s">
        <v>211</v>
      </c>
      <c r="E1625" s="225" t="s">
        <v>1</v>
      </c>
      <c r="F1625" s="226" t="s">
        <v>213</v>
      </c>
      <c r="G1625" s="223"/>
      <c r="H1625" s="225" t="s">
        <v>1</v>
      </c>
      <c r="I1625" s="227"/>
      <c r="J1625" s="223"/>
      <c r="K1625" s="223"/>
      <c r="L1625" s="228"/>
      <c r="M1625" s="229"/>
      <c r="N1625" s="230"/>
      <c r="O1625" s="230"/>
      <c r="P1625" s="230"/>
      <c r="Q1625" s="230"/>
      <c r="R1625" s="230"/>
      <c r="S1625" s="230"/>
      <c r="T1625" s="231"/>
      <c r="AT1625" s="232" t="s">
        <v>211</v>
      </c>
      <c r="AU1625" s="232" t="s">
        <v>104</v>
      </c>
      <c r="AV1625" s="13" t="s">
        <v>82</v>
      </c>
      <c r="AW1625" s="13" t="s">
        <v>31</v>
      </c>
      <c r="AX1625" s="13" t="s">
        <v>75</v>
      </c>
      <c r="AY1625" s="232" t="s">
        <v>203</v>
      </c>
    </row>
    <row r="1626" spans="1:65" s="13" customFormat="1" ht="11.25">
      <c r="B1626" s="222"/>
      <c r="C1626" s="223"/>
      <c r="D1626" s="224" t="s">
        <v>211</v>
      </c>
      <c r="E1626" s="225" t="s">
        <v>1</v>
      </c>
      <c r="F1626" s="226" t="s">
        <v>1659</v>
      </c>
      <c r="G1626" s="223"/>
      <c r="H1626" s="225" t="s">
        <v>1</v>
      </c>
      <c r="I1626" s="227"/>
      <c r="J1626" s="223"/>
      <c r="K1626" s="223"/>
      <c r="L1626" s="228"/>
      <c r="M1626" s="229"/>
      <c r="N1626" s="230"/>
      <c r="O1626" s="230"/>
      <c r="P1626" s="230"/>
      <c r="Q1626" s="230"/>
      <c r="R1626" s="230"/>
      <c r="S1626" s="230"/>
      <c r="T1626" s="231"/>
      <c r="AT1626" s="232" t="s">
        <v>211</v>
      </c>
      <c r="AU1626" s="232" t="s">
        <v>104</v>
      </c>
      <c r="AV1626" s="13" t="s">
        <v>82</v>
      </c>
      <c r="AW1626" s="13" t="s">
        <v>31</v>
      </c>
      <c r="AX1626" s="13" t="s">
        <v>75</v>
      </c>
      <c r="AY1626" s="232" t="s">
        <v>203</v>
      </c>
    </row>
    <row r="1627" spans="1:65" s="14" customFormat="1" ht="22.5">
      <c r="B1627" s="233"/>
      <c r="C1627" s="234"/>
      <c r="D1627" s="224" t="s">
        <v>211</v>
      </c>
      <c r="E1627" s="235" t="s">
        <v>1</v>
      </c>
      <c r="F1627" s="236" t="s">
        <v>1660</v>
      </c>
      <c r="G1627" s="234"/>
      <c r="H1627" s="237">
        <v>97.17</v>
      </c>
      <c r="I1627" s="238"/>
      <c r="J1627" s="234"/>
      <c r="K1627" s="234"/>
      <c r="L1627" s="239"/>
      <c r="M1627" s="240"/>
      <c r="N1627" s="241"/>
      <c r="O1627" s="241"/>
      <c r="P1627" s="241"/>
      <c r="Q1627" s="241"/>
      <c r="R1627" s="241"/>
      <c r="S1627" s="241"/>
      <c r="T1627" s="242"/>
      <c r="AT1627" s="243" t="s">
        <v>211</v>
      </c>
      <c r="AU1627" s="243" t="s">
        <v>104</v>
      </c>
      <c r="AV1627" s="14" t="s">
        <v>84</v>
      </c>
      <c r="AW1627" s="14" t="s">
        <v>31</v>
      </c>
      <c r="AX1627" s="14" t="s">
        <v>75</v>
      </c>
      <c r="AY1627" s="243" t="s">
        <v>203</v>
      </c>
    </row>
    <row r="1628" spans="1:65" s="2" customFormat="1" ht="21.75" customHeight="1">
      <c r="A1628" s="35"/>
      <c r="B1628" s="36"/>
      <c r="C1628" s="209" t="s">
        <v>1661</v>
      </c>
      <c r="D1628" s="209" t="s">
        <v>205</v>
      </c>
      <c r="E1628" s="210" t="s">
        <v>1662</v>
      </c>
      <c r="F1628" s="211" t="s">
        <v>1663</v>
      </c>
      <c r="G1628" s="212" t="s">
        <v>240</v>
      </c>
      <c r="H1628" s="213">
        <v>3766.1509999999998</v>
      </c>
      <c r="I1628" s="214"/>
      <c r="J1628" s="215">
        <f>ROUND(I1628*H1628,2)</f>
        <v>0</v>
      </c>
      <c r="K1628" s="211" t="s">
        <v>218</v>
      </c>
      <c r="L1628" s="40"/>
      <c r="M1628" s="216" t="s">
        <v>1</v>
      </c>
      <c r="N1628" s="217" t="s">
        <v>40</v>
      </c>
      <c r="O1628" s="72"/>
      <c r="P1628" s="218">
        <f>O1628*H1628</f>
        <v>0</v>
      </c>
      <c r="Q1628" s="218">
        <v>4.3800000000000002E-3</v>
      </c>
      <c r="R1628" s="218">
        <f>Q1628*H1628</f>
        <v>16.495741379999998</v>
      </c>
      <c r="S1628" s="218">
        <v>0</v>
      </c>
      <c r="T1628" s="219">
        <f>S1628*H1628</f>
        <v>0</v>
      </c>
      <c r="U1628" s="35"/>
      <c r="V1628" s="35"/>
      <c r="W1628" s="35"/>
      <c r="X1628" s="35"/>
      <c r="Y1628" s="35"/>
      <c r="Z1628" s="35"/>
      <c r="AA1628" s="35"/>
      <c r="AB1628" s="35"/>
      <c r="AC1628" s="35"/>
      <c r="AD1628" s="35"/>
      <c r="AE1628" s="35"/>
      <c r="AR1628" s="220" t="s">
        <v>209</v>
      </c>
      <c r="AT1628" s="220" t="s">
        <v>205</v>
      </c>
      <c r="AU1628" s="220" t="s">
        <v>104</v>
      </c>
      <c r="AY1628" s="18" t="s">
        <v>203</v>
      </c>
      <c r="BE1628" s="221">
        <f>IF(N1628="základní",J1628,0)</f>
        <v>0</v>
      </c>
      <c r="BF1628" s="221">
        <f>IF(N1628="snížená",J1628,0)</f>
        <v>0</v>
      </c>
      <c r="BG1628" s="221">
        <f>IF(N1628="zákl. přenesená",J1628,0)</f>
        <v>0</v>
      </c>
      <c r="BH1628" s="221">
        <f>IF(N1628="sníž. přenesená",J1628,0)</f>
        <v>0</v>
      </c>
      <c r="BI1628" s="221">
        <f>IF(N1628="nulová",J1628,0)</f>
        <v>0</v>
      </c>
      <c r="BJ1628" s="18" t="s">
        <v>82</v>
      </c>
      <c r="BK1628" s="221">
        <f>ROUND(I1628*H1628,2)</f>
        <v>0</v>
      </c>
      <c r="BL1628" s="18" t="s">
        <v>209</v>
      </c>
      <c r="BM1628" s="220" t="s">
        <v>1664</v>
      </c>
    </row>
    <row r="1629" spans="1:65" s="13" customFormat="1" ht="22.5">
      <c r="B1629" s="222"/>
      <c r="C1629" s="223"/>
      <c r="D1629" s="224" t="s">
        <v>211</v>
      </c>
      <c r="E1629" s="225" t="s">
        <v>1</v>
      </c>
      <c r="F1629" s="226" t="s">
        <v>1665</v>
      </c>
      <c r="G1629" s="223"/>
      <c r="H1629" s="225" t="s">
        <v>1</v>
      </c>
      <c r="I1629" s="227"/>
      <c r="J1629" s="223"/>
      <c r="K1629" s="223"/>
      <c r="L1629" s="228"/>
      <c r="M1629" s="229"/>
      <c r="N1629" s="230"/>
      <c r="O1629" s="230"/>
      <c r="P1629" s="230"/>
      <c r="Q1629" s="230"/>
      <c r="R1629" s="230"/>
      <c r="S1629" s="230"/>
      <c r="T1629" s="231"/>
      <c r="AT1629" s="232" t="s">
        <v>211</v>
      </c>
      <c r="AU1629" s="232" t="s">
        <v>104</v>
      </c>
      <c r="AV1629" s="13" t="s">
        <v>82</v>
      </c>
      <c r="AW1629" s="13" t="s">
        <v>31</v>
      </c>
      <c r="AX1629" s="13" t="s">
        <v>75</v>
      </c>
      <c r="AY1629" s="232" t="s">
        <v>203</v>
      </c>
    </row>
    <row r="1630" spans="1:65" s="13" customFormat="1" ht="11.25">
      <c r="B1630" s="222"/>
      <c r="C1630" s="223"/>
      <c r="D1630" s="224" t="s">
        <v>211</v>
      </c>
      <c r="E1630" s="225" t="s">
        <v>1</v>
      </c>
      <c r="F1630" s="226" t="s">
        <v>213</v>
      </c>
      <c r="G1630" s="223"/>
      <c r="H1630" s="225" t="s">
        <v>1</v>
      </c>
      <c r="I1630" s="227"/>
      <c r="J1630" s="223"/>
      <c r="K1630" s="223"/>
      <c r="L1630" s="228"/>
      <c r="M1630" s="229"/>
      <c r="N1630" s="230"/>
      <c r="O1630" s="230"/>
      <c r="P1630" s="230"/>
      <c r="Q1630" s="230"/>
      <c r="R1630" s="230"/>
      <c r="S1630" s="230"/>
      <c r="T1630" s="231"/>
      <c r="AT1630" s="232" t="s">
        <v>211</v>
      </c>
      <c r="AU1630" s="232" t="s">
        <v>104</v>
      </c>
      <c r="AV1630" s="13" t="s">
        <v>82</v>
      </c>
      <c r="AW1630" s="13" t="s">
        <v>31</v>
      </c>
      <c r="AX1630" s="13" t="s">
        <v>75</v>
      </c>
      <c r="AY1630" s="232" t="s">
        <v>203</v>
      </c>
    </row>
    <row r="1631" spans="1:65" s="13" customFormat="1" ht="22.5">
      <c r="B1631" s="222"/>
      <c r="C1631" s="223"/>
      <c r="D1631" s="224" t="s">
        <v>211</v>
      </c>
      <c r="E1631" s="225" t="s">
        <v>1</v>
      </c>
      <c r="F1631" s="226" t="s">
        <v>1666</v>
      </c>
      <c r="G1631" s="223"/>
      <c r="H1631" s="225" t="s">
        <v>1</v>
      </c>
      <c r="I1631" s="227"/>
      <c r="J1631" s="223"/>
      <c r="K1631" s="223"/>
      <c r="L1631" s="228"/>
      <c r="M1631" s="229"/>
      <c r="N1631" s="230"/>
      <c r="O1631" s="230"/>
      <c r="P1631" s="230"/>
      <c r="Q1631" s="230"/>
      <c r="R1631" s="230"/>
      <c r="S1631" s="230"/>
      <c r="T1631" s="231"/>
      <c r="AT1631" s="232" t="s">
        <v>211</v>
      </c>
      <c r="AU1631" s="232" t="s">
        <v>104</v>
      </c>
      <c r="AV1631" s="13" t="s">
        <v>82</v>
      </c>
      <c r="AW1631" s="13" t="s">
        <v>31</v>
      </c>
      <c r="AX1631" s="13" t="s">
        <v>75</v>
      </c>
      <c r="AY1631" s="232" t="s">
        <v>203</v>
      </c>
    </row>
    <row r="1632" spans="1:65" s="13" customFormat="1" ht="11.25">
      <c r="B1632" s="222"/>
      <c r="C1632" s="223"/>
      <c r="D1632" s="224" t="s">
        <v>211</v>
      </c>
      <c r="E1632" s="225" t="s">
        <v>1</v>
      </c>
      <c r="F1632" s="226" t="s">
        <v>1667</v>
      </c>
      <c r="G1632" s="223"/>
      <c r="H1632" s="225" t="s">
        <v>1</v>
      </c>
      <c r="I1632" s="227"/>
      <c r="J1632" s="223"/>
      <c r="K1632" s="223"/>
      <c r="L1632" s="228"/>
      <c r="M1632" s="229"/>
      <c r="N1632" s="230"/>
      <c r="O1632" s="230"/>
      <c r="P1632" s="230"/>
      <c r="Q1632" s="230"/>
      <c r="R1632" s="230"/>
      <c r="S1632" s="230"/>
      <c r="T1632" s="231"/>
      <c r="AT1632" s="232" t="s">
        <v>211</v>
      </c>
      <c r="AU1632" s="232" t="s">
        <v>104</v>
      </c>
      <c r="AV1632" s="13" t="s">
        <v>82</v>
      </c>
      <c r="AW1632" s="13" t="s">
        <v>31</v>
      </c>
      <c r="AX1632" s="13" t="s">
        <v>75</v>
      </c>
      <c r="AY1632" s="232" t="s">
        <v>203</v>
      </c>
    </row>
    <row r="1633" spans="1:65" s="14" customFormat="1" ht="11.25">
      <c r="B1633" s="233"/>
      <c r="C1633" s="234"/>
      <c r="D1633" s="224" t="s">
        <v>211</v>
      </c>
      <c r="E1633" s="235" t="s">
        <v>1</v>
      </c>
      <c r="F1633" s="236" t="s">
        <v>1668</v>
      </c>
      <c r="G1633" s="234"/>
      <c r="H1633" s="237">
        <v>3766.1509999999998</v>
      </c>
      <c r="I1633" s="238"/>
      <c r="J1633" s="234"/>
      <c r="K1633" s="234"/>
      <c r="L1633" s="239"/>
      <c r="M1633" s="240"/>
      <c r="N1633" s="241"/>
      <c r="O1633" s="241"/>
      <c r="P1633" s="241"/>
      <c r="Q1633" s="241"/>
      <c r="R1633" s="241"/>
      <c r="S1633" s="241"/>
      <c r="T1633" s="242"/>
      <c r="AT1633" s="243" t="s">
        <v>211</v>
      </c>
      <c r="AU1633" s="243" t="s">
        <v>104</v>
      </c>
      <c r="AV1633" s="14" t="s">
        <v>84</v>
      </c>
      <c r="AW1633" s="14" t="s">
        <v>31</v>
      </c>
      <c r="AX1633" s="14" t="s">
        <v>75</v>
      </c>
      <c r="AY1633" s="243" t="s">
        <v>203</v>
      </c>
    </row>
    <row r="1634" spans="1:65" s="2" customFormat="1" ht="16.5" customHeight="1">
      <c r="A1634" s="35"/>
      <c r="B1634" s="36"/>
      <c r="C1634" s="209" t="s">
        <v>1669</v>
      </c>
      <c r="D1634" s="209" t="s">
        <v>205</v>
      </c>
      <c r="E1634" s="210" t="s">
        <v>1670</v>
      </c>
      <c r="F1634" s="211" t="s">
        <v>1671</v>
      </c>
      <c r="G1634" s="212" t="s">
        <v>240</v>
      </c>
      <c r="H1634" s="213">
        <v>908.18899999999996</v>
      </c>
      <c r="I1634" s="214"/>
      <c r="J1634" s="215">
        <f>ROUND(I1634*H1634,2)</f>
        <v>0</v>
      </c>
      <c r="K1634" s="211" t="s">
        <v>218</v>
      </c>
      <c r="L1634" s="40"/>
      <c r="M1634" s="216" t="s">
        <v>1</v>
      </c>
      <c r="N1634" s="217" t="s">
        <v>40</v>
      </c>
      <c r="O1634" s="72"/>
      <c r="P1634" s="218">
        <f>O1634*H1634</f>
        <v>0</v>
      </c>
      <c r="Q1634" s="218">
        <v>3.9100000000000003E-3</v>
      </c>
      <c r="R1634" s="218">
        <f>Q1634*H1634</f>
        <v>3.5510189900000002</v>
      </c>
      <c r="S1634" s="218">
        <v>0</v>
      </c>
      <c r="T1634" s="219">
        <f>S1634*H1634</f>
        <v>0</v>
      </c>
      <c r="U1634" s="35"/>
      <c r="V1634" s="35"/>
      <c r="W1634" s="35"/>
      <c r="X1634" s="35"/>
      <c r="Y1634" s="35"/>
      <c r="Z1634" s="35"/>
      <c r="AA1634" s="35"/>
      <c r="AB1634" s="35"/>
      <c r="AC1634" s="35"/>
      <c r="AD1634" s="35"/>
      <c r="AE1634" s="35"/>
      <c r="AR1634" s="220" t="s">
        <v>209</v>
      </c>
      <c r="AT1634" s="220" t="s">
        <v>205</v>
      </c>
      <c r="AU1634" s="220" t="s">
        <v>104</v>
      </c>
      <c r="AY1634" s="18" t="s">
        <v>203</v>
      </c>
      <c r="BE1634" s="221">
        <f>IF(N1634="základní",J1634,0)</f>
        <v>0</v>
      </c>
      <c r="BF1634" s="221">
        <f>IF(N1634="snížená",J1634,0)</f>
        <v>0</v>
      </c>
      <c r="BG1634" s="221">
        <f>IF(N1634="zákl. přenesená",J1634,0)</f>
        <v>0</v>
      </c>
      <c r="BH1634" s="221">
        <f>IF(N1634="sníž. přenesená",J1634,0)</f>
        <v>0</v>
      </c>
      <c r="BI1634" s="221">
        <f>IF(N1634="nulová",J1634,0)</f>
        <v>0</v>
      </c>
      <c r="BJ1634" s="18" t="s">
        <v>82</v>
      </c>
      <c r="BK1634" s="221">
        <f>ROUND(I1634*H1634,2)</f>
        <v>0</v>
      </c>
      <c r="BL1634" s="18" t="s">
        <v>209</v>
      </c>
      <c r="BM1634" s="220" t="s">
        <v>1672</v>
      </c>
    </row>
    <row r="1635" spans="1:65" s="13" customFormat="1" ht="22.5">
      <c r="B1635" s="222"/>
      <c r="C1635" s="223"/>
      <c r="D1635" s="224" t="s">
        <v>211</v>
      </c>
      <c r="E1635" s="225" t="s">
        <v>1</v>
      </c>
      <c r="F1635" s="226" t="s">
        <v>1673</v>
      </c>
      <c r="G1635" s="223"/>
      <c r="H1635" s="225" t="s">
        <v>1</v>
      </c>
      <c r="I1635" s="227"/>
      <c r="J1635" s="223"/>
      <c r="K1635" s="223"/>
      <c r="L1635" s="228"/>
      <c r="M1635" s="229"/>
      <c r="N1635" s="230"/>
      <c r="O1635" s="230"/>
      <c r="P1635" s="230"/>
      <c r="Q1635" s="230"/>
      <c r="R1635" s="230"/>
      <c r="S1635" s="230"/>
      <c r="T1635" s="231"/>
      <c r="AT1635" s="232" t="s">
        <v>211</v>
      </c>
      <c r="AU1635" s="232" t="s">
        <v>104</v>
      </c>
      <c r="AV1635" s="13" t="s">
        <v>82</v>
      </c>
      <c r="AW1635" s="13" t="s">
        <v>31</v>
      </c>
      <c r="AX1635" s="13" t="s">
        <v>75</v>
      </c>
      <c r="AY1635" s="232" t="s">
        <v>203</v>
      </c>
    </row>
    <row r="1636" spans="1:65" s="13" customFormat="1" ht="11.25">
      <c r="B1636" s="222"/>
      <c r="C1636" s="223"/>
      <c r="D1636" s="224" t="s">
        <v>211</v>
      </c>
      <c r="E1636" s="225" t="s">
        <v>1</v>
      </c>
      <c r="F1636" s="226" t="s">
        <v>213</v>
      </c>
      <c r="G1636" s="223"/>
      <c r="H1636" s="225" t="s">
        <v>1</v>
      </c>
      <c r="I1636" s="227"/>
      <c r="J1636" s="223"/>
      <c r="K1636" s="223"/>
      <c r="L1636" s="228"/>
      <c r="M1636" s="229"/>
      <c r="N1636" s="230"/>
      <c r="O1636" s="230"/>
      <c r="P1636" s="230"/>
      <c r="Q1636" s="230"/>
      <c r="R1636" s="230"/>
      <c r="S1636" s="230"/>
      <c r="T1636" s="231"/>
      <c r="AT1636" s="232" t="s">
        <v>211</v>
      </c>
      <c r="AU1636" s="232" t="s">
        <v>104</v>
      </c>
      <c r="AV1636" s="13" t="s">
        <v>82</v>
      </c>
      <c r="AW1636" s="13" t="s">
        <v>31</v>
      </c>
      <c r="AX1636" s="13" t="s">
        <v>75</v>
      </c>
      <c r="AY1636" s="232" t="s">
        <v>203</v>
      </c>
    </row>
    <row r="1637" spans="1:65" s="13" customFormat="1" ht="11.25">
      <c r="B1637" s="222"/>
      <c r="C1637" s="223"/>
      <c r="D1637" s="224" t="s">
        <v>211</v>
      </c>
      <c r="E1637" s="225" t="s">
        <v>1</v>
      </c>
      <c r="F1637" s="226" t="s">
        <v>1674</v>
      </c>
      <c r="G1637" s="223"/>
      <c r="H1637" s="225" t="s">
        <v>1</v>
      </c>
      <c r="I1637" s="227"/>
      <c r="J1637" s="223"/>
      <c r="K1637" s="223"/>
      <c r="L1637" s="228"/>
      <c r="M1637" s="229"/>
      <c r="N1637" s="230"/>
      <c r="O1637" s="230"/>
      <c r="P1637" s="230"/>
      <c r="Q1637" s="230"/>
      <c r="R1637" s="230"/>
      <c r="S1637" s="230"/>
      <c r="T1637" s="231"/>
      <c r="AT1637" s="232" t="s">
        <v>211</v>
      </c>
      <c r="AU1637" s="232" t="s">
        <v>104</v>
      </c>
      <c r="AV1637" s="13" t="s">
        <v>82</v>
      </c>
      <c r="AW1637" s="13" t="s">
        <v>31</v>
      </c>
      <c r="AX1637" s="13" t="s">
        <v>75</v>
      </c>
      <c r="AY1637" s="232" t="s">
        <v>203</v>
      </c>
    </row>
    <row r="1638" spans="1:65" s="14" customFormat="1" ht="11.25">
      <c r="B1638" s="233"/>
      <c r="C1638" s="234"/>
      <c r="D1638" s="224" t="s">
        <v>211</v>
      </c>
      <c r="E1638" s="235" t="s">
        <v>1</v>
      </c>
      <c r="F1638" s="236" t="s">
        <v>1675</v>
      </c>
      <c r="G1638" s="234"/>
      <c r="H1638" s="237">
        <v>13.183999999999999</v>
      </c>
      <c r="I1638" s="238"/>
      <c r="J1638" s="234"/>
      <c r="K1638" s="234"/>
      <c r="L1638" s="239"/>
      <c r="M1638" s="240"/>
      <c r="N1638" s="241"/>
      <c r="O1638" s="241"/>
      <c r="P1638" s="241"/>
      <c r="Q1638" s="241"/>
      <c r="R1638" s="241"/>
      <c r="S1638" s="241"/>
      <c r="T1638" s="242"/>
      <c r="AT1638" s="243" t="s">
        <v>211</v>
      </c>
      <c r="AU1638" s="243" t="s">
        <v>104</v>
      </c>
      <c r="AV1638" s="14" t="s">
        <v>84</v>
      </c>
      <c r="AW1638" s="14" t="s">
        <v>31</v>
      </c>
      <c r="AX1638" s="14" t="s">
        <v>75</v>
      </c>
      <c r="AY1638" s="243" t="s">
        <v>203</v>
      </c>
    </row>
    <row r="1639" spans="1:65" s="14" customFormat="1" ht="11.25">
      <c r="B1639" s="233"/>
      <c r="C1639" s="234"/>
      <c r="D1639" s="224" t="s">
        <v>211</v>
      </c>
      <c r="E1639" s="235" t="s">
        <v>1</v>
      </c>
      <c r="F1639" s="236" t="s">
        <v>1676</v>
      </c>
      <c r="G1639" s="234"/>
      <c r="H1639" s="237">
        <v>13.183999999999999</v>
      </c>
      <c r="I1639" s="238"/>
      <c r="J1639" s="234"/>
      <c r="K1639" s="234"/>
      <c r="L1639" s="239"/>
      <c r="M1639" s="240"/>
      <c r="N1639" s="241"/>
      <c r="O1639" s="241"/>
      <c r="P1639" s="241"/>
      <c r="Q1639" s="241"/>
      <c r="R1639" s="241"/>
      <c r="S1639" s="241"/>
      <c r="T1639" s="242"/>
      <c r="AT1639" s="243" t="s">
        <v>211</v>
      </c>
      <c r="AU1639" s="243" t="s">
        <v>104</v>
      </c>
      <c r="AV1639" s="14" t="s">
        <v>84</v>
      </c>
      <c r="AW1639" s="14" t="s">
        <v>31</v>
      </c>
      <c r="AX1639" s="14" t="s">
        <v>75</v>
      </c>
      <c r="AY1639" s="243" t="s">
        <v>203</v>
      </c>
    </row>
    <row r="1640" spans="1:65" s="14" customFormat="1" ht="11.25">
      <c r="B1640" s="233"/>
      <c r="C1640" s="234"/>
      <c r="D1640" s="224" t="s">
        <v>211</v>
      </c>
      <c r="E1640" s="235" t="s">
        <v>1</v>
      </c>
      <c r="F1640" s="236" t="s">
        <v>1677</v>
      </c>
      <c r="G1640" s="234"/>
      <c r="H1640" s="237">
        <v>12.853</v>
      </c>
      <c r="I1640" s="238"/>
      <c r="J1640" s="234"/>
      <c r="K1640" s="234"/>
      <c r="L1640" s="239"/>
      <c r="M1640" s="240"/>
      <c r="N1640" s="241"/>
      <c r="O1640" s="241"/>
      <c r="P1640" s="241"/>
      <c r="Q1640" s="241"/>
      <c r="R1640" s="241"/>
      <c r="S1640" s="241"/>
      <c r="T1640" s="242"/>
      <c r="AT1640" s="243" t="s">
        <v>211</v>
      </c>
      <c r="AU1640" s="243" t="s">
        <v>104</v>
      </c>
      <c r="AV1640" s="14" t="s">
        <v>84</v>
      </c>
      <c r="AW1640" s="14" t="s">
        <v>31</v>
      </c>
      <c r="AX1640" s="14" t="s">
        <v>75</v>
      </c>
      <c r="AY1640" s="243" t="s">
        <v>203</v>
      </c>
    </row>
    <row r="1641" spans="1:65" s="14" customFormat="1" ht="11.25">
      <c r="B1641" s="233"/>
      <c r="C1641" s="234"/>
      <c r="D1641" s="224" t="s">
        <v>211</v>
      </c>
      <c r="E1641" s="235" t="s">
        <v>1</v>
      </c>
      <c r="F1641" s="236" t="s">
        <v>1678</v>
      </c>
      <c r="G1641" s="234"/>
      <c r="H1641" s="237">
        <v>12.853</v>
      </c>
      <c r="I1641" s="238"/>
      <c r="J1641" s="234"/>
      <c r="K1641" s="234"/>
      <c r="L1641" s="239"/>
      <c r="M1641" s="240"/>
      <c r="N1641" s="241"/>
      <c r="O1641" s="241"/>
      <c r="P1641" s="241"/>
      <c r="Q1641" s="241"/>
      <c r="R1641" s="241"/>
      <c r="S1641" s="241"/>
      <c r="T1641" s="242"/>
      <c r="AT1641" s="243" t="s">
        <v>211</v>
      </c>
      <c r="AU1641" s="243" t="s">
        <v>104</v>
      </c>
      <c r="AV1641" s="14" t="s">
        <v>84</v>
      </c>
      <c r="AW1641" s="14" t="s">
        <v>31</v>
      </c>
      <c r="AX1641" s="14" t="s">
        <v>75</v>
      </c>
      <c r="AY1641" s="243" t="s">
        <v>203</v>
      </c>
    </row>
    <row r="1642" spans="1:65" s="14" customFormat="1" ht="11.25">
      <c r="B1642" s="233"/>
      <c r="C1642" s="234"/>
      <c r="D1642" s="224" t="s">
        <v>211</v>
      </c>
      <c r="E1642" s="235" t="s">
        <v>1</v>
      </c>
      <c r="F1642" s="236" t="s">
        <v>1679</v>
      </c>
      <c r="G1642" s="234"/>
      <c r="H1642" s="237">
        <v>13.183999999999999</v>
      </c>
      <c r="I1642" s="238"/>
      <c r="J1642" s="234"/>
      <c r="K1642" s="234"/>
      <c r="L1642" s="239"/>
      <c r="M1642" s="240"/>
      <c r="N1642" s="241"/>
      <c r="O1642" s="241"/>
      <c r="P1642" s="241"/>
      <c r="Q1642" s="241"/>
      <c r="R1642" s="241"/>
      <c r="S1642" s="241"/>
      <c r="T1642" s="242"/>
      <c r="AT1642" s="243" t="s">
        <v>211</v>
      </c>
      <c r="AU1642" s="243" t="s">
        <v>104</v>
      </c>
      <c r="AV1642" s="14" t="s">
        <v>84</v>
      </c>
      <c r="AW1642" s="14" t="s">
        <v>31</v>
      </c>
      <c r="AX1642" s="14" t="s">
        <v>75</v>
      </c>
      <c r="AY1642" s="243" t="s">
        <v>203</v>
      </c>
    </row>
    <row r="1643" spans="1:65" s="14" customFormat="1" ht="11.25">
      <c r="B1643" s="233"/>
      <c r="C1643" s="234"/>
      <c r="D1643" s="224" t="s">
        <v>211</v>
      </c>
      <c r="E1643" s="235" t="s">
        <v>1</v>
      </c>
      <c r="F1643" s="236" t="s">
        <v>1680</v>
      </c>
      <c r="G1643" s="234"/>
      <c r="H1643" s="237">
        <v>13.183999999999999</v>
      </c>
      <c r="I1643" s="238"/>
      <c r="J1643" s="234"/>
      <c r="K1643" s="234"/>
      <c r="L1643" s="239"/>
      <c r="M1643" s="240"/>
      <c r="N1643" s="241"/>
      <c r="O1643" s="241"/>
      <c r="P1643" s="241"/>
      <c r="Q1643" s="241"/>
      <c r="R1643" s="241"/>
      <c r="S1643" s="241"/>
      <c r="T1643" s="242"/>
      <c r="AT1643" s="243" t="s">
        <v>211</v>
      </c>
      <c r="AU1643" s="243" t="s">
        <v>104</v>
      </c>
      <c r="AV1643" s="14" t="s">
        <v>84</v>
      </c>
      <c r="AW1643" s="14" t="s">
        <v>31</v>
      </c>
      <c r="AX1643" s="14" t="s">
        <v>75</v>
      </c>
      <c r="AY1643" s="243" t="s">
        <v>203</v>
      </c>
    </row>
    <row r="1644" spans="1:65" s="14" customFormat="1" ht="11.25">
      <c r="B1644" s="233"/>
      <c r="C1644" s="234"/>
      <c r="D1644" s="224" t="s">
        <v>211</v>
      </c>
      <c r="E1644" s="235" t="s">
        <v>1</v>
      </c>
      <c r="F1644" s="236" t="s">
        <v>1681</v>
      </c>
      <c r="G1644" s="234"/>
      <c r="H1644" s="237">
        <v>12.853</v>
      </c>
      <c r="I1644" s="238"/>
      <c r="J1644" s="234"/>
      <c r="K1644" s="234"/>
      <c r="L1644" s="239"/>
      <c r="M1644" s="240"/>
      <c r="N1644" s="241"/>
      <c r="O1644" s="241"/>
      <c r="P1644" s="241"/>
      <c r="Q1644" s="241"/>
      <c r="R1644" s="241"/>
      <c r="S1644" s="241"/>
      <c r="T1644" s="242"/>
      <c r="AT1644" s="243" t="s">
        <v>211</v>
      </c>
      <c r="AU1644" s="243" t="s">
        <v>104</v>
      </c>
      <c r="AV1644" s="14" t="s">
        <v>84</v>
      </c>
      <c r="AW1644" s="14" t="s">
        <v>31</v>
      </c>
      <c r="AX1644" s="14" t="s">
        <v>75</v>
      </c>
      <c r="AY1644" s="243" t="s">
        <v>203</v>
      </c>
    </row>
    <row r="1645" spans="1:65" s="14" customFormat="1" ht="11.25">
      <c r="B1645" s="233"/>
      <c r="C1645" s="234"/>
      <c r="D1645" s="224" t="s">
        <v>211</v>
      </c>
      <c r="E1645" s="235" t="s">
        <v>1</v>
      </c>
      <c r="F1645" s="236" t="s">
        <v>1682</v>
      </c>
      <c r="G1645" s="234"/>
      <c r="H1645" s="237">
        <v>12.853</v>
      </c>
      <c r="I1645" s="238"/>
      <c r="J1645" s="234"/>
      <c r="K1645" s="234"/>
      <c r="L1645" s="239"/>
      <c r="M1645" s="240"/>
      <c r="N1645" s="241"/>
      <c r="O1645" s="241"/>
      <c r="P1645" s="241"/>
      <c r="Q1645" s="241"/>
      <c r="R1645" s="241"/>
      <c r="S1645" s="241"/>
      <c r="T1645" s="242"/>
      <c r="AT1645" s="243" t="s">
        <v>211</v>
      </c>
      <c r="AU1645" s="243" t="s">
        <v>104</v>
      </c>
      <c r="AV1645" s="14" t="s">
        <v>84</v>
      </c>
      <c r="AW1645" s="14" t="s">
        <v>31</v>
      </c>
      <c r="AX1645" s="14" t="s">
        <v>75</v>
      </c>
      <c r="AY1645" s="243" t="s">
        <v>203</v>
      </c>
    </row>
    <row r="1646" spans="1:65" s="14" customFormat="1" ht="11.25">
      <c r="B1646" s="233"/>
      <c r="C1646" s="234"/>
      <c r="D1646" s="224" t="s">
        <v>211</v>
      </c>
      <c r="E1646" s="235" t="s">
        <v>1</v>
      </c>
      <c r="F1646" s="236" t="s">
        <v>1683</v>
      </c>
      <c r="G1646" s="234"/>
      <c r="H1646" s="237">
        <v>13.183999999999999</v>
      </c>
      <c r="I1646" s="238"/>
      <c r="J1646" s="234"/>
      <c r="K1646" s="234"/>
      <c r="L1646" s="239"/>
      <c r="M1646" s="240"/>
      <c r="N1646" s="241"/>
      <c r="O1646" s="241"/>
      <c r="P1646" s="241"/>
      <c r="Q1646" s="241"/>
      <c r="R1646" s="241"/>
      <c r="S1646" s="241"/>
      <c r="T1646" s="242"/>
      <c r="AT1646" s="243" t="s">
        <v>211</v>
      </c>
      <c r="AU1646" s="243" t="s">
        <v>104</v>
      </c>
      <c r="AV1646" s="14" t="s">
        <v>84</v>
      </c>
      <c r="AW1646" s="14" t="s">
        <v>31</v>
      </c>
      <c r="AX1646" s="14" t="s">
        <v>75</v>
      </c>
      <c r="AY1646" s="243" t="s">
        <v>203</v>
      </c>
    </row>
    <row r="1647" spans="1:65" s="14" customFormat="1" ht="11.25">
      <c r="B1647" s="233"/>
      <c r="C1647" s="234"/>
      <c r="D1647" s="224" t="s">
        <v>211</v>
      </c>
      <c r="E1647" s="235" t="s">
        <v>1</v>
      </c>
      <c r="F1647" s="236" t="s">
        <v>1684</v>
      </c>
      <c r="G1647" s="234"/>
      <c r="H1647" s="237">
        <v>13.183999999999999</v>
      </c>
      <c r="I1647" s="238"/>
      <c r="J1647" s="234"/>
      <c r="K1647" s="234"/>
      <c r="L1647" s="239"/>
      <c r="M1647" s="240"/>
      <c r="N1647" s="241"/>
      <c r="O1647" s="241"/>
      <c r="P1647" s="241"/>
      <c r="Q1647" s="241"/>
      <c r="R1647" s="241"/>
      <c r="S1647" s="241"/>
      <c r="T1647" s="242"/>
      <c r="AT1647" s="243" t="s">
        <v>211</v>
      </c>
      <c r="AU1647" s="243" t="s">
        <v>104</v>
      </c>
      <c r="AV1647" s="14" t="s">
        <v>84</v>
      </c>
      <c r="AW1647" s="14" t="s">
        <v>31</v>
      </c>
      <c r="AX1647" s="14" t="s">
        <v>75</v>
      </c>
      <c r="AY1647" s="243" t="s">
        <v>203</v>
      </c>
    </row>
    <row r="1648" spans="1:65" s="14" customFormat="1" ht="11.25">
      <c r="B1648" s="233"/>
      <c r="C1648" s="234"/>
      <c r="D1648" s="224" t="s">
        <v>211</v>
      </c>
      <c r="E1648" s="235" t="s">
        <v>1</v>
      </c>
      <c r="F1648" s="236" t="s">
        <v>1685</v>
      </c>
      <c r="G1648" s="234"/>
      <c r="H1648" s="237">
        <v>13.183999999999999</v>
      </c>
      <c r="I1648" s="238"/>
      <c r="J1648" s="234"/>
      <c r="K1648" s="234"/>
      <c r="L1648" s="239"/>
      <c r="M1648" s="240"/>
      <c r="N1648" s="241"/>
      <c r="O1648" s="241"/>
      <c r="P1648" s="241"/>
      <c r="Q1648" s="241"/>
      <c r="R1648" s="241"/>
      <c r="S1648" s="241"/>
      <c r="T1648" s="242"/>
      <c r="AT1648" s="243" t="s">
        <v>211</v>
      </c>
      <c r="AU1648" s="243" t="s">
        <v>104</v>
      </c>
      <c r="AV1648" s="14" t="s">
        <v>84</v>
      </c>
      <c r="AW1648" s="14" t="s">
        <v>31</v>
      </c>
      <c r="AX1648" s="14" t="s">
        <v>75</v>
      </c>
      <c r="AY1648" s="243" t="s">
        <v>203</v>
      </c>
    </row>
    <row r="1649" spans="2:51" s="14" customFormat="1" ht="11.25">
      <c r="B1649" s="233"/>
      <c r="C1649" s="234"/>
      <c r="D1649" s="224" t="s">
        <v>211</v>
      </c>
      <c r="E1649" s="235" t="s">
        <v>1</v>
      </c>
      <c r="F1649" s="236" t="s">
        <v>1686</v>
      </c>
      <c r="G1649" s="234"/>
      <c r="H1649" s="237">
        <v>13.183999999999999</v>
      </c>
      <c r="I1649" s="238"/>
      <c r="J1649" s="234"/>
      <c r="K1649" s="234"/>
      <c r="L1649" s="239"/>
      <c r="M1649" s="240"/>
      <c r="N1649" s="241"/>
      <c r="O1649" s="241"/>
      <c r="P1649" s="241"/>
      <c r="Q1649" s="241"/>
      <c r="R1649" s="241"/>
      <c r="S1649" s="241"/>
      <c r="T1649" s="242"/>
      <c r="AT1649" s="243" t="s">
        <v>211</v>
      </c>
      <c r="AU1649" s="243" t="s">
        <v>104</v>
      </c>
      <c r="AV1649" s="14" t="s">
        <v>84</v>
      </c>
      <c r="AW1649" s="14" t="s">
        <v>31</v>
      </c>
      <c r="AX1649" s="14" t="s">
        <v>75</v>
      </c>
      <c r="AY1649" s="243" t="s">
        <v>203</v>
      </c>
    </row>
    <row r="1650" spans="2:51" s="14" customFormat="1" ht="11.25">
      <c r="B1650" s="233"/>
      <c r="C1650" s="234"/>
      <c r="D1650" s="224" t="s">
        <v>211</v>
      </c>
      <c r="E1650" s="235" t="s">
        <v>1</v>
      </c>
      <c r="F1650" s="236" t="s">
        <v>1687</v>
      </c>
      <c r="G1650" s="234"/>
      <c r="H1650" s="237">
        <v>13.634</v>
      </c>
      <c r="I1650" s="238"/>
      <c r="J1650" s="234"/>
      <c r="K1650" s="234"/>
      <c r="L1650" s="239"/>
      <c r="M1650" s="240"/>
      <c r="N1650" s="241"/>
      <c r="O1650" s="241"/>
      <c r="P1650" s="241"/>
      <c r="Q1650" s="241"/>
      <c r="R1650" s="241"/>
      <c r="S1650" s="241"/>
      <c r="T1650" s="242"/>
      <c r="AT1650" s="243" t="s">
        <v>211</v>
      </c>
      <c r="AU1650" s="243" t="s">
        <v>104</v>
      </c>
      <c r="AV1650" s="14" t="s">
        <v>84</v>
      </c>
      <c r="AW1650" s="14" t="s">
        <v>31</v>
      </c>
      <c r="AX1650" s="14" t="s">
        <v>75</v>
      </c>
      <c r="AY1650" s="243" t="s">
        <v>203</v>
      </c>
    </row>
    <row r="1651" spans="2:51" s="14" customFormat="1" ht="11.25">
      <c r="B1651" s="233"/>
      <c r="C1651" s="234"/>
      <c r="D1651" s="224" t="s">
        <v>211</v>
      </c>
      <c r="E1651" s="235" t="s">
        <v>1</v>
      </c>
      <c r="F1651" s="236" t="s">
        <v>1688</v>
      </c>
      <c r="G1651" s="234"/>
      <c r="H1651" s="237">
        <v>14.641</v>
      </c>
      <c r="I1651" s="238"/>
      <c r="J1651" s="234"/>
      <c r="K1651" s="234"/>
      <c r="L1651" s="239"/>
      <c r="M1651" s="240"/>
      <c r="N1651" s="241"/>
      <c r="O1651" s="241"/>
      <c r="P1651" s="241"/>
      <c r="Q1651" s="241"/>
      <c r="R1651" s="241"/>
      <c r="S1651" s="241"/>
      <c r="T1651" s="242"/>
      <c r="AT1651" s="243" t="s">
        <v>211</v>
      </c>
      <c r="AU1651" s="243" t="s">
        <v>104</v>
      </c>
      <c r="AV1651" s="14" t="s">
        <v>84</v>
      </c>
      <c r="AW1651" s="14" t="s">
        <v>31</v>
      </c>
      <c r="AX1651" s="14" t="s">
        <v>75</v>
      </c>
      <c r="AY1651" s="243" t="s">
        <v>203</v>
      </c>
    </row>
    <row r="1652" spans="2:51" s="14" customFormat="1" ht="11.25">
      <c r="B1652" s="233"/>
      <c r="C1652" s="234"/>
      <c r="D1652" s="224" t="s">
        <v>211</v>
      </c>
      <c r="E1652" s="235" t="s">
        <v>1</v>
      </c>
      <c r="F1652" s="236" t="s">
        <v>1689</v>
      </c>
      <c r="G1652" s="234"/>
      <c r="H1652" s="237">
        <v>14.31</v>
      </c>
      <c r="I1652" s="238"/>
      <c r="J1652" s="234"/>
      <c r="K1652" s="234"/>
      <c r="L1652" s="239"/>
      <c r="M1652" s="240"/>
      <c r="N1652" s="241"/>
      <c r="O1652" s="241"/>
      <c r="P1652" s="241"/>
      <c r="Q1652" s="241"/>
      <c r="R1652" s="241"/>
      <c r="S1652" s="241"/>
      <c r="T1652" s="242"/>
      <c r="AT1652" s="243" t="s">
        <v>211</v>
      </c>
      <c r="AU1652" s="243" t="s">
        <v>104</v>
      </c>
      <c r="AV1652" s="14" t="s">
        <v>84</v>
      </c>
      <c r="AW1652" s="14" t="s">
        <v>31</v>
      </c>
      <c r="AX1652" s="14" t="s">
        <v>75</v>
      </c>
      <c r="AY1652" s="243" t="s">
        <v>203</v>
      </c>
    </row>
    <row r="1653" spans="2:51" s="14" customFormat="1" ht="11.25">
      <c r="B1653" s="233"/>
      <c r="C1653" s="234"/>
      <c r="D1653" s="224" t="s">
        <v>211</v>
      </c>
      <c r="E1653" s="235" t="s">
        <v>1</v>
      </c>
      <c r="F1653" s="236" t="s">
        <v>1690</v>
      </c>
      <c r="G1653" s="234"/>
      <c r="H1653" s="237">
        <v>12.853</v>
      </c>
      <c r="I1653" s="238"/>
      <c r="J1653" s="234"/>
      <c r="K1653" s="234"/>
      <c r="L1653" s="239"/>
      <c r="M1653" s="240"/>
      <c r="N1653" s="241"/>
      <c r="O1653" s="241"/>
      <c r="P1653" s="241"/>
      <c r="Q1653" s="241"/>
      <c r="R1653" s="241"/>
      <c r="S1653" s="241"/>
      <c r="T1653" s="242"/>
      <c r="AT1653" s="243" t="s">
        <v>211</v>
      </c>
      <c r="AU1653" s="243" t="s">
        <v>104</v>
      </c>
      <c r="AV1653" s="14" t="s">
        <v>84</v>
      </c>
      <c r="AW1653" s="14" t="s">
        <v>31</v>
      </c>
      <c r="AX1653" s="14" t="s">
        <v>75</v>
      </c>
      <c r="AY1653" s="243" t="s">
        <v>203</v>
      </c>
    </row>
    <row r="1654" spans="2:51" s="14" customFormat="1" ht="11.25">
      <c r="B1654" s="233"/>
      <c r="C1654" s="234"/>
      <c r="D1654" s="224" t="s">
        <v>211</v>
      </c>
      <c r="E1654" s="235" t="s">
        <v>1</v>
      </c>
      <c r="F1654" s="236" t="s">
        <v>1691</v>
      </c>
      <c r="G1654" s="234"/>
      <c r="H1654" s="237">
        <v>12.853</v>
      </c>
      <c r="I1654" s="238"/>
      <c r="J1654" s="234"/>
      <c r="K1654" s="234"/>
      <c r="L1654" s="239"/>
      <c r="M1654" s="240"/>
      <c r="N1654" s="241"/>
      <c r="O1654" s="241"/>
      <c r="P1654" s="241"/>
      <c r="Q1654" s="241"/>
      <c r="R1654" s="241"/>
      <c r="S1654" s="241"/>
      <c r="T1654" s="242"/>
      <c r="AT1654" s="243" t="s">
        <v>211</v>
      </c>
      <c r="AU1654" s="243" t="s">
        <v>104</v>
      </c>
      <c r="AV1654" s="14" t="s">
        <v>84</v>
      </c>
      <c r="AW1654" s="14" t="s">
        <v>31</v>
      </c>
      <c r="AX1654" s="14" t="s">
        <v>75</v>
      </c>
      <c r="AY1654" s="243" t="s">
        <v>203</v>
      </c>
    </row>
    <row r="1655" spans="2:51" s="14" customFormat="1" ht="11.25">
      <c r="B1655" s="233"/>
      <c r="C1655" s="234"/>
      <c r="D1655" s="224" t="s">
        <v>211</v>
      </c>
      <c r="E1655" s="235" t="s">
        <v>1</v>
      </c>
      <c r="F1655" s="236" t="s">
        <v>1692</v>
      </c>
      <c r="G1655" s="234"/>
      <c r="H1655" s="237">
        <v>12.853</v>
      </c>
      <c r="I1655" s="238"/>
      <c r="J1655" s="234"/>
      <c r="K1655" s="234"/>
      <c r="L1655" s="239"/>
      <c r="M1655" s="240"/>
      <c r="N1655" s="241"/>
      <c r="O1655" s="241"/>
      <c r="P1655" s="241"/>
      <c r="Q1655" s="241"/>
      <c r="R1655" s="241"/>
      <c r="S1655" s="241"/>
      <c r="T1655" s="242"/>
      <c r="AT1655" s="243" t="s">
        <v>211</v>
      </c>
      <c r="AU1655" s="243" t="s">
        <v>104</v>
      </c>
      <c r="AV1655" s="14" t="s">
        <v>84</v>
      </c>
      <c r="AW1655" s="14" t="s">
        <v>31</v>
      </c>
      <c r="AX1655" s="14" t="s">
        <v>75</v>
      </c>
      <c r="AY1655" s="243" t="s">
        <v>203</v>
      </c>
    </row>
    <row r="1656" spans="2:51" s="14" customFormat="1" ht="11.25">
      <c r="B1656" s="233"/>
      <c r="C1656" s="234"/>
      <c r="D1656" s="224" t="s">
        <v>211</v>
      </c>
      <c r="E1656" s="235" t="s">
        <v>1</v>
      </c>
      <c r="F1656" s="236" t="s">
        <v>1693</v>
      </c>
      <c r="G1656" s="234"/>
      <c r="H1656" s="237">
        <v>13.183999999999999</v>
      </c>
      <c r="I1656" s="238"/>
      <c r="J1656" s="234"/>
      <c r="K1656" s="234"/>
      <c r="L1656" s="239"/>
      <c r="M1656" s="240"/>
      <c r="N1656" s="241"/>
      <c r="O1656" s="241"/>
      <c r="P1656" s="241"/>
      <c r="Q1656" s="241"/>
      <c r="R1656" s="241"/>
      <c r="S1656" s="241"/>
      <c r="T1656" s="242"/>
      <c r="AT1656" s="243" t="s">
        <v>211</v>
      </c>
      <c r="AU1656" s="243" t="s">
        <v>104</v>
      </c>
      <c r="AV1656" s="14" t="s">
        <v>84</v>
      </c>
      <c r="AW1656" s="14" t="s">
        <v>31</v>
      </c>
      <c r="AX1656" s="14" t="s">
        <v>75</v>
      </c>
      <c r="AY1656" s="243" t="s">
        <v>203</v>
      </c>
    </row>
    <row r="1657" spans="2:51" s="14" customFormat="1" ht="11.25">
      <c r="B1657" s="233"/>
      <c r="C1657" s="234"/>
      <c r="D1657" s="224" t="s">
        <v>211</v>
      </c>
      <c r="E1657" s="235" t="s">
        <v>1</v>
      </c>
      <c r="F1657" s="236" t="s">
        <v>1694</v>
      </c>
      <c r="G1657" s="234"/>
      <c r="H1657" s="237">
        <v>13.183999999999999</v>
      </c>
      <c r="I1657" s="238"/>
      <c r="J1657" s="234"/>
      <c r="K1657" s="234"/>
      <c r="L1657" s="239"/>
      <c r="M1657" s="240"/>
      <c r="N1657" s="241"/>
      <c r="O1657" s="241"/>
      <c r="P1657" s="241"/>
      <c r="Q1657" s="241"/>
      <c r="R1657" s="241"/>
      <c r="S1657" s="241"/>
      <c r="T1657" s="242"/>
      <c r="AT1657" s="243" t="s">
        <v>211</v>
      </c>
      <c r="AU1657" s="243" t="s">
        <v>104</v>
      </c>
      <c r="AV1657" s="14" t="s">
        <v>84</v>
      </c>
      <c r="AW1657" s="14" t="s">
        <v>31</v>
      </c>
      <c r="AX1657" s="14" t="s">
        <v>75</v>
      </c>
      <c r="AY1657" s="243" t="s">
        <v>203</v>
      </c>
    </row>
    <row r="1658" spans="2:51" s="14" customFormat="1" ht="11.25">
      <c r="B1658" s="233"/>
      <c r="C1658" s="234"/>
      <c r="D1658" s="224" t="s">
        <v>211</v>
      </c>
      <c r="E1658" s="235" t="s">
        <v>1</v>
      </c>
      <c r="F1658" s="236" t="s">
        <v>1695</v>
      </c>
      <c r="G1658" s="234"/>
      <c r="H1658" s="237">
        <v>12.853</v>
      </c>
      <c r="I1658" s="238"/>
      <c r="J1658" s="234"/>
      <c r="K1658" s="234"/>
      <c r="L1658" s="239"/>
      <c r="M1658" s="240"/>
      <c r="N1658" s="241"/>
      <c r="O1658" s="241"/>
      <c r="P1658" s="241"/>
      <c r="Q1658" s="241"/>
      <c r="R1658" s="241"/>
      <c r="S1658" s="241"/>
      <c r="T1658" s="242"/>
      <c r="AT1658" s="243" t="s">
        <v>211</v>
      </c>
      <c r="AU1658" s="243" t="s">
        <v>104</v>
      </c>
      <c r="AV1658" s="14" t="s">
        <v>84</v>
      </c>
      <c r="AW1658" s="14" t="s">
        <v>31</v>
      </c>
      <c r="AX1658" s="14" t="s">
        <v>75</v>
      </c>
      <c r="AY1658" s="243" t="s">
        <v>203</v>
      </c>
    </row>
    <row r="1659" spans="2:51" s="14" customFormat="1" ht="11.25">
      <c r="B1659" s="233"/>
      <c r="C1659" s="234"/>
      <c r="D1659" s="224" t="s">
        <v>211</v>
      </c>
      <c r="E1659" s="235" t="s">
        <v>1</v>
      </c>
      <c r="F1659" s="236" t="s">
        <v>1696</v>
      </c>
      <c r="G1659" s="234"/>
      <c r="H1659" s="237">
        <v>12.853</v>
      </c>
      <c r="I1659" s="238"/>
      <c r="J1659" s="234"/>
      <c r="K1659" s="234"/>
      <c r="L1659" s="239"/>
      <c r="M1659" s="240"/>
      <c r="N1659" s="241"/>
      <c r="O1659" s="241"/>
      <c r="P1659" s="241"/>
      <c r="Q1659" s="241"/>
      <c r="R1659" s="241"/>
      <c r="S1659" s="241"/>
      <c r="T1659" s="242"/>
      <c r="AT1659" s="243" t="s">
        <v>211</v>
      </c>
      <c r="AU1659" s="243" t="s">
        <v>104</v>
      </c>
      <c r="AV1659" s="14" t="s">
        <v>84</v>
      </c>
      <c r="AW1659" s="14" t="s">
        <v>31</v>
      </c>
      <c r="AX1659" s="14" t="s">
        <v>75</v>
      </c>
      <c r="AY1659" s="243" t="s">
        <v>203</v>
      </c>
    </row>
    <row r="1660" spans="2:51" s="14" customFormat="1" ht="11.25">
      <c r="B1660" s="233"/>
      <c r="C1660" s="234"/>
      <c r="D1660" s="224" t="s">
        <v>211</v>
      </c>
      <c r="E1660" s="235" t="s">
        <v>1</v>
      </c>
      <c r="F1660" s="236" t="s">
        <v>1697</v>
      </c>
      <c r="G1660" s="234"/>
      <c r="H1660" s="237">
        <v>13.183999999999999</v>
      </c>
      <c r="I1660" s="238"/>
      <c r="J1660" s="234"/>
      <c r="K1660" s="234"/>
      <c r="L1660" s="239"/>
      <c r="M1660" s="240"/>
      <c r="N1660" s="241"/>
      <c r="O1660" s="241"/>
      <c r="P1660" s="241"/>
      <c r="Q1660" s="241"/>
      <c r="R1660" s="241"/>
      <c r="S1660" s="241"/>
      <c r="T1660" s="242"/>
      <c r="AT1660" s="243" t="s">
        <v>211</v>
      </c>
      <c r="AU1660" s="243" t="s">
        <v>104</v>
      </c>
      <c r="AV1660" s="14" t="s">
        <v>84</v>
      </c>
      <c r="AW1660" s="14" t="s">
        <v>31</v>
      </c>
      <c r="AX1660" s="14" t="s">
        <v>75</v>
      </c>
      <c r="AY1660" s="243" t="s">
        <v>203</v>
      </c>
    </row>
    <row r="1661" spans="2:51" s="14" customFormat="1" ht="11.25">
      <c r="B1661" s="233"/>
      <c r="C1661" s="234"/>
      <c r="D1661" s="224" t="s">
        <v>211</v>
      </c>
      <c r="E1661" s="235" t="s">
        <v>1</v>
      </c>
      <c r="F1661" s="236" t="s">
        <v>1698</v>
      </c>
      <c r="G1661" s="234"/>
      <c r="H1661" s="237">
        <v>13.183999999999999</v>
      </c>
      <c r="I1661" s="238"/>
      <c r="J1661" s="234"/>
      <c r="K1661" s="234"/>
      <c r="L1661" s="239"/>
      <c r="M1661" s="240"/>
      <c r="N1661" s="241"/>
      <c r="O1661" s="241"/>
      <c r="P1661" s="241"/>
      <c r="Q1661" s="241"/>
      <c r="R1661" s="241"/>
      <c r="S1661" s="241"/>
      <c r="T1661" s="242"/>
      <c r="AT1661" s="243" t="s">
        <v>211</v>
      </c>
      <c r="AU1661" s="243" t="s">
        <v>104</v>
      </c>
      <c r="AV1661" s="14" t="s">
        <v>84</v>
      </c>
      <c r="AW1661" s="14" t="s">
        <v>31</v>
      </c>
      <c r="AX1661" s="14" t="s">
        <v>75</v>
      </c>
      <c r="AY1661" s="243" t="s">
        <v>203</v>
      </c>
    </row>
    <row r="1662" spans="2:51" s="14" customFormat="1" ht="11.25">
      <c r="B1662" s="233"/>
      <c r="C1662" s="234"/>
      <c r="D1662" s="224" t="s">
        <v>211</v>
      </c>
      <c r="E1662" s="235" t="s">
        <v>1</v>
      </c>
      <c r="F1662" s="236" t="s">
        <v>1699</v>
      </c>
      <c r="G1662" s="234"/>
      <c r="H1662" s="237">
        <v>12.853</v>
      </c>
      <c r="I1662" s="238"/>
      <c r="J1662" s="234"/>
      <c r="K1662" s="234"/>
      <c r="L1662" s="239"/>
      <c r="M1662" s="240"/>
      <c r="N1662" s="241"/>
      <c r="O1662" s="241"/>
      <c r="P1662" s="241"/>
      <c r="Q1662" s="241"/>
      <c r="R1662" s="241"/>
      <c r="S1662" s="241"/>
      <c r="T1662" s="242"/>
      <c r="AT1662" s="243" t="s">
        <v>211</v>
      </c>
      <c r="AU1662" s="243" t="s">
        <v>104</v>
      </c>
      <c r="AV1662" s="14" t="s">
        <v>84</v>
      </c>
      <c r="AW1662" s="14" t="s">
        <v>31</v>
      </c>
      <c r="AX1662" s="14" t="s">
        <v>75</v>
      </c>
      <c r="AY1662" s="243" t="s">
        <v>203</v>
      </c>
    </row>
    <row r="1663" spans="2:51" s="14" customFormat="1" ht="11.25">
      <c r="B1663" s="233"/>
      <c r="C1663" s="234"/>
      <c r="D1663" s="224" t="s">
        <v>211</v>
      </c>
      <c r="E1663" s="235" t="s">
        <v>1</v>
      </c>
      <c r="F1663" s="236" t="s">
        <v>1700</v>
      </c>
      <c r="G1663" s="234"/>
      <c r="H1663" s="237">
        <v>12.853</v>
      </c>
      <c r="I1663" s="238"/>
      <c r="J1663" s="234"/>
      <c r="K1663" s="234"/>
      <c r="L1663" s="239"/>
      <c r="M1663" s="240"/>
      <c r="N1663" s="241"/>
      <c r="O1663" s="241"/>
      <c r="P1663" s="241"/>
      <c r="Q1663" s="241"/>
      <c r="R1663" s="241"/>
      <c r="S1663" s="241"/>
      <c r="T1663" s="242"/>
      <c r="AT1663" s="243" t="s">
        <v>211</v>
      </c>
      <c r="AU1663" s="243" t="s">
        <v>104</v>
      </c>
      <c r="AV1663" s="14" t="s">
        <v>84</v>
      </c>
      <c r="AW1663" s="14" t="s">
        <v>31</v>
      </c>
      <c r="AX1663" s="14" t="s">
        <v>75</v>
      </c>
      <c r="AY1663" s="243" t="s">
        <v>203</v>
      </c>
    </row>
    <row r="1664" spans="2:51" s="14" customFormat="1" ht="11.25">
      <c r="B1664" s="233"/>
      <c r="C1664" s="234"/>
      <c r="D1664" s="224" t="s">
        <v>211</v>
      </c>
      <c r="E1664" s="235" t="s">
        <v>1</v>
      </c>
      <c r="F1664" s="236" t="s">
        <v>1701</v>
      </c>
      <c r="G1664" s="234"/>
      <c r="H1664" s="237">
        <v>13.183999999999999</v>
      </c>
      <c r="I1664" s="238"/>
      <c r="J1664" s="234"/>
      <c r="K1664" s="234"/>
      <c r="L1664" s="239"/>
      <c r="M1664" s="240"/>
      <c r="N1664" s="241"/>
      <c r="O1664" s="241"/>
      <c r="P1664" s="241"/>
      <c r="Q1664" s="241"/>
      <c r="R1664" s="241"/>
      <c r="S1664" s="241"/>
      <c r="T1664" s="242"/>
      <c r="AT1664" s="243" t="s">
        <v>211</v>
      </c>
      <c r="AU1664" s="243" t="s">
        <v>104</v>
      </c>
      <c r="AV1664" s="14" t="s">
        <v>84</v>
      </c>
      <c r="AW1664" s="14" t="s">
        <v>31</v>
      </c>
      <c r="AX1664" s="14" t="s">
        <v>75</v>
      </c>
      <c r="AY1664" s="243" t="s">
        <v>203</v>
      </c>
    </row>
    <row r="1665" spans="2:51" s="14" customFormat="1" ht="11.25">
      <c r="B1665" s="233"/>
      <c r="C1665" s="234"/>
      <c r="D1665" s="224" t="s">
        <v>211</v>
      </c>
      <c r="E1665" s="235" t="s">
        <v>1</v>
      </c>
      <c r="F1665" s="236" t="s">
        <v>1702</v>
      </c>
      <c r="G1665" s="234"/>
      <c r="H1665" s="237">
        <v>13.183999999999999</v>
      </c>
      <c r="I1665" s="238"/>
      <c r="J1665" s="234"/>
      <c r="K1665" s="234"/>
      <c r="L1665" s="239"/>
      <c r="M1665" s="240"/>
      <c r="N1665" s="241"/>
      <c r="O1665" s="241"/>
      <c r="P1665" s="241"/>
      <c r="Q1665" s="241"/>
      <c r="R1665" s="241"/>
      <c r="S1665" s="241"/>
      <c r="T1665" s="242"/>
      <c r="AT1665" s="243" t="s">
        <v>211</v>
      </c>
      <c r="AU1665" s="243" t="s">
        <v>104</v>
      </c>
      <c r="AV1665" s="14" t="s">
        <v>84</v>
      </c>
      <c r="AW1665" s="14" t="s">
        <v>31</v>
      </c>
      <c r="AX1665" s="14" t="s">
        <v>75</v>
      </c>
      <c r="AY1665" s="243" t="s">
        <v>203</v>
      </c>
    </row>
    <row r="1666" spans="2:51" s="14" customFormat="1" ht="11.25">
      <c r="B1666" s="233"/>
      <c r="C1666" s="234"/>
      <c r="D1666" s="224" t="s">
        <v>211</v>
      </c>
      <c r="E1666" s="235" t="s">
        <v>1</v>
      </c>
      <c r="F1666" s="236" t="s">
        <v>1703</v>
      </c>
      <c r="G1666" s="234"/>
      <c r="H1666" s="237">
        <v>13.183999999999999</v>
      </c>
      <c r="I1666" s="238"/>
      <c r="J1666" s="234"/>
      <c r="K1666" s="234"/>
      <c r="L1666" s="239"/>
      <c r="M1666" s="240"/>
      <c r="N1666" s="241"/>
      <c r="O1666" s="241"/>
      <c r="P1666" s="241"/>
      <c r="Q1666" s="241"/>
      <c r="R1666" s="241"/>
      <c r="S1666" s="241"/>
      <c r="T1666" s="242"/>
      <c r="AT1666" s="243" t="s">
        <v>211</v>
      </c>
      <c r="AU1666" s="243" t="s">
        <v>104</v>
      </c>
      <c r="AV1666" s="14" t="s">
        <v>84</v>
      </c>
      <c r="AW1666" s="14" t="s">
        <v>31</v>
      </c>
      <c r="AX1666" s="14" t="s">
        <v>75</v>
      </c>
      <c r="AY1666" s="243" t="s">
        <v>203</v>
      </c>
    </row>
    <row r="1667" spans="2:51" s="14" customFormat="1" ht="11.25">
      <c r="B1667" s="233"/>
      <c r="C1667" s="234"/>
      <c r="D1667" s="224" t="s">
        <v>211</v>
      </c>
      <c r="E1667" s="235" t="s">
        <v>1</v>
      </c>
      <c r="F1667" s="236" t="s">
        <v>1704</v>
      </c>
      <c r="G1667" s="234"/>
      <c r="H1667" s="237">
        <v>13.183999999999999</v>
      </c>
      <c r="I1667" s="238"/>
      <c r="J1667" s="234"/>
      <c r="K1667" s="234"/>
      <c r="L1667" s="239"/>
      <c r="M1667" s="240"/>
      <c r="N1667" s="241"/>
      <c r="O1667" s="241"/>
      <c r="P1667" s="241"/>
      <c r="Q1667" s="241"/>
      <c r="R1667" s="241"/>
      <c r="S1667" s="241"/>
      <c r="T1667" s="242"/>
      <c r="AT1667" s="243" t="s">
        <v>211</v>
      </c>
      <c r="AU1667" s="243" t="s">
        <v>104</v>
      </c>
      <c r="AV1667" s="14" t="s">
        <v>84</v>
      </c>
      <c r="AW1667" s="14" t="s">
        <v>31</v>
      </c>
      <c r="AX1667" s="14" t="s">
        <v>75</v>
      </c>
      <c r="AY1667" s="243" t="s">
        <v>203</v>
      </c>
    </row>
    <row r="1668" spans="2:51" s="14" customFormat="1" ht="11.25">
      <c r="B1668" s="233"/>
      <c r="C1668" s="234"/>
      <c r="D1668" s="224" t="s">
        <v>211</v>
      </c>
      <c r="E1668" s="235" t="s">
        <v>1</v>
      </c>
      <c r="F1668" s="236" t="s">
        <v>1705</v>
      </c>
      <c r="G1668" s="234"/>
      <c r="H1668" s="237">
        <v>13.634</v>
      </c>
      <c r="I1668" s="238"/>
      <c r="J1668" s="234"/>
      <c r="K1668" s="234"/>
      <c r="L1668" s="239"/>
      <c r="M1668" s="240"/>
      <c r="N1668" s="241"/>
      <c r="O1668" s="241"/>
      <c r="P1668" s="241"/>
      <c r="Q1668" s="241"/>
      <c r="R1668" s="241"/>
      <c r="S1668" s="241"/>
      <c r="T1668" s="242"/>
      <c r="AT1668" s="243" t="s">
        <v>211</v>
      </c>
      <c r="AU1668" s="243" t="s">
        <v>104</v>
      </c>
      <c r="AV1668" s="14" t="s">
        <v>84</v>
      </c>
      <c r="AW1668" s="14" t="s">
        <v>31</v>
      </c>
      <c r="AX1668" s="14" t="s">
        <v>75</v>
      </c>
      <c r="AY1668" s="243" t="s">
        <v>203</v>
      </c>
    </row>
    <row r="1669" spans="2:51" s="14" customFormat="1" ht="11.25">
      <c r="B1669" s="233"/>
      <c r="C1669" s="234"/>
      <c r="D1669" s="224" t="s">
        <v>211</v>
      </c>
      <c r="E1669" s="235" t="s">
        <v>1</v>
      </c>
      <c r="F1669" s="236" t="s">
        <v>1706</v>
      </c>
      <c r="G1669" s="234"/>
      <c r="H1669" s="237">
        <v>14.31</v>
      </c>
      <c r="I1669" s="238"/>
      <c r="J1669" s="234"/>
      <c r="K1669" s="234"/>
      <c r="L1669" s="239"/>
      <c r="M1669" s="240"/>
      <c r="N1669" s="241"/>
      <c r="O1669" s="241"/>
      <c r="P1669" s="241"/>
      <c r="Q1669" s="241"/>
      <c r="R1669" s="241"/>
      <c r="S1669" s="241"/>
      <c r="T1669" s="242"/>
      <c r="AT1669" s="243" t="s">
        <v>211</v>
      </c>
      <c r="AU1669" s="243" t="s">
        <v>104</v>
      </c>
      <c r="AV1669" s="14" t="s">
        <v>84</v>
      </c>
      <c r="AW1669" s="14" t="s">
        <v>31</v>
      </c>
      <c r="AX1669" s="14" t="s">
        <v>75</v>
      </c>
      <c r="AY1669" s="243" t="s">
        <v>203</v>
      </c>
    </row>
    <row r="1670" spans="2:51" s="14" customFormat="1" ht="11.25">
      <c r="B1670" s="233"/>
      <c r="C1670" s="234"/>
      <c r="D1670" s="224" t="s">
        <v>211</v>
      </c>
      <c r="E1670" s="235" t="s">
        <v>1</v>
      </c>
      <c r="F1670" s="236" t="s">
        <v>1707</v>
      </c>
      <c r="G1670" s="234"/>
      <c r="H1670" s="237">
        <v>12.853</v>
      </c>
      <c r="I1670" s="238"/>
      <c r="J1670" s="234"/>
      <c r="K1670" s="234"/>
      <c r="L1670" s="239"/>
      <c r="M1670" s="240"/>
      <c r="N1670" s="241"/>
      <c r="O1670" s="241"/>
      <c r="P1670" s="241"/>
      <c r="Q1670" s="241"/>
      <c r="R1670" s="241"/>
      <c r="S1670" s="241"/>
      <c r="T1670" s="242"/>
      <c r="AT1670" s="243" t="s">
        <v>211</v>
      </c>
      <c r="AU1670" s="243" t="s">
        <v>104</v>
      </c>
      <c r="AV1670" s="14" t="s">
        <v>84</v>
      </c>
      <c r="AW1670" s="14" t="s">
        <v>31</v>
      </c>
      <c r="AX1670" s="14" t="s">
        <v>75</v>
      </c>
      <c r="AY1670" s="243" t="s">
        <v>203</v>
      </c>
    </row>
    <row r="1671" spans="2:51" s="14" customFormat="1" ht="11.25">
      <c r="B1671" s="233"/>
      <c r="C1671" s="234"/>
      <c r="D1671" s="224" t="s">
        <v>211</v>
      </c>
      <c r="E1671" s="235" t="s">
        <v>1</v>
      </c>
      <c r="F1671" s="236" t="s">
        <v>1708</v>
      </c>
      <c r="G1671" s="234"/>
      <c r="H1671" s="237">
        <v>12.853</v>
      </c>
      <c r="I1671" s="238"/>
      <c r="J1671" s="234"/>
      <c r="K1671" s="234"/>
      <c r="L1671" s="239"/>
      <c r="M1671" s="240"/>
      <c r="N1671" s="241"/>
      <c r="O1671" s="241"/>
      <c r="P1671" s="241"/>
      <c r="Q1671" s="241"/>
      <c r="R1671" s="241"/>
      <c r="S1671" s="241"/>
      <c r="T1671" s="242"/>
      <c r="AT1671" s="243" t="s">
        <v>211</v>
      </c>
      <c r="AU1671" s="243" t="s">
        <v>104</v>
      </c>
      <c r="AV1671" s="14" t="s">
        <v>84</v>
      </c>
      <c r="AW1671" s="14" t="s">
        <v>31</v>
      </c>
      <c r="AX1671" s="14" t="s">
        <v>75</v>
      </c>
      <c r="AY1671" s="243" t="s">
        <v>203</v>
      </c>
    </row>
    <row r="1672" spans="2:51" s="14" customFormat="1" ht="11.25">
      <c r="B1672" s="233"/>
      <c r="C1672" s="234"/>
      <c r="D1672" s="224" t="s">
        <v>211</v>
      </c>
      <c r="E1672" s="235" t="s">
        <v>1</v>
      </c>
      <c r="F1672" s="236" t="s">
        <v>1709</v>
      </c>
      <c r="G1672" s="234"/>
      <c r="H1672" s="237">
        <v>12.853</v>
      </c>
      <c r="I1672" s="238"/>
      <c r="J1672" s="234"/>
      <c r="K1672" s="234"/>
      <c r="L1672" s="239"/>
      <c r="M1672" s="240"/>
      <c r="N1672" s="241"/>
      <c r="O1672" s="241"/>
      <c r="P1672" s="241"/>
      <c r="Q1672" s="241"/>
      <c r="R1672" s="241"/>
      <c r="S1672" s="241"/>
      <c r="T1672" s="242"/>
      <c r="AT1672" s="243" t="s">
        <v>211</v>
      </c>
      <c r="AU1672" s="243" t="s">
        <v>104</v>
      </c>
      <c r="AV1672" s="14" t="s">
        <v>84</v>
      </c>
      <c r="AW1672" s="14" t="s">
        <v>31</v>
      </c>
      <c r="AX1672" s="14" t="s">
        <v>75</v>
      </c>
      <c r="AY1672" s="243" t="s">
        <v>203</v>
      </c>
    </row>
    <row r="1673" spans="2:51" s="13" customFormat="1" ht="11.25">
      <c r="B1673" s="222"/>
      <c r="C1673" s="223"/>
      <c r="D1673" s="224" t="s">
        <v>211</v>
      </c>
      <c r="E1673" s="225" t="s">
        <v>1</v>
      </c>
      <c r="F1673" s="226" t="s">
        <v>213</v>
      </c>
      <c r="G1673" s="223"/>
      <c r="H1673" s="225" t="s">
        <v>1</v>
      </c>
      <c r="I1673" s="227"/>
      <c r="J1673" s="223"/>
      <c r="K1673" s="223"/>
      <c r="L1673" s="228"/>
      <c r="M1673" s="229"/>
      <c r="N1673" s="230"/>
      <c r="O1673" s="230"/>
      <c r="P1673" s="230"/>
      <c r="Q1673" s="230"/>
      <c r="R1673" s="230"/>
      <c r="S1673" s="230"/>
      <c r="T1673" s="231"/>
      <c r="AT1673" s="232" t="s">
        <v>211</v>
      </c>
      <c r="AU1673" s="232" t="s">
        <v>104</v>
      </c>
      <c r="AV1673" s="13" t="s">
        <v>82</v>
      </c>
      <c r="AW1673" s="13" t="s">
        <v>31</v>
      </c>
      <c r="AX1673" s="13" t="s">
        <v>75</v>
      </c>
      <c r="AY1673" s="232" t="s">
        <v>203</v>
      </c>
    </row>
    <row r="1674" spans="2:51" s="13" customFormat="1" ht="11.25">
      <c r="B1674" s="222"/>
      <c r="C1674" s="223"/>
      <c r="D1674" s="224" t="s">
        <v>211</v>
      </c>
      <c r="E1674" s="225" t="s">
        <v>1</v>
      </c>
      <c r="F1674" s="226" t="s">
        <v>1710</v>
      </c>
      <c r="G1674" s="223"/>
      <c r="H1674" s="225" t="s">
        <v>1</v>
      </c>
      <c r="I1674" s="227"/>
      <c r="J1674" s="223"/>
      <c r="K1674" s="223"/>
      <c r="L1674" s="228"/>
      <c r="M1674" s="229"/>
      <c r="N1674" s="230"/>
      <c r="O1674" s="230"/>
      <c r="P1674" s="230"/>
      <c r="Q1674" s="230"/>
      <c r="R1674" s="230"/>
      <c r="S1674" s="230"/>
      <c r="T1674" s="231"/>
      <c r="AT1674" s="232" t="s">
        <v>211</v>
      </c>
      <c r="AU1674" s="232" t="s">
        <v>104</v>
      </c>
      <c r="AV1674" s="13" t="s">
        <v>82</v>
      </c>
      <c r="AW1674" s="13" t="s">
        <v>31</v>
      </c>
      <c r="AX1674" s="13" t="s">
        <v>75</v>
      </c>
      <c r="AY1674" s="232" t="s">
        <v>203</v>
      </c>
    </row>
    <row r="1675" spans="2:51" s="14" customFormat="1" ht="11.25">
      <c r="B1675" s="233"/>
      <c r="C1675" s="234"/>
      <c r="D1675" s="224" t="s">
        <v>211</v>
      </c>
      <c r="E1675" s="235" t="s">
        <v>1</v>
      </c>
      <c r="F1675" s="236" t="s">
        <v>1711</v>
      </c>
      <c r="G1675" s="234"/>
      <c r="H1675" s="237">
        <v>13.183999999999999</v>
      </c>
      <c r="I1675" s="238"/>
      <c r="J1675" s="234"/>
      <c r="K1675" s="234"/>
      <c r="L1675" s="239"/>
      <c r="M1675" s="240"/>
      <c r="N1675" s="241"/>
      <c r="O1675" s="241"/>
      <c r="P1675" s="241"/>
      <c r="Q1675" s="241"/>
      <c r="R1675" s="241"/>
      <c r="S1675" s="241"/>
      <c r="T1675" s="242"/>
      <c r="AT1675" s="243" t="s">
        <v>211</v>
      </c>
      <c r="AU1675" s="243" t="s">
        <v>104</v>
      </c>
      <c r="AV1675" s="14" t="s">
        <v>84</v>
      </c>
      <c r="AW1675" s="14" t="s">
        <v>31</v>
      </c>
      <c r="AX1675" s="14" t="s">
        <v>75</v>
      </c>
      <c r="AY1675" s="243" t="s">
        <v>203</v>
      </c>
    </row>
    <row r="1676" spans="2:51" s="14" customFormat="1" ht="11.25">
      <c r="B1676" s="233"/>
      <c r="C1676" s="234"/>
      <c r="D1676" s="224" t="s">
        <v>211</v>
      </c>
      <c r="E1676" s="235" t="s">
        <v>1</v>
      </c>
      <c r="F1676" s="236" t="s">
        <v>1712</v>
      </c>
      <c r="G1676" s="234"/>
      <c r="H1676" s="237">
        <v>13.183999999999999</v>
      </c>
      <c r="I1676" s="238"/>
      <c r="J1676" s="234"/>
      <c r="K1676" s="234"/>
      <c r="L1676" s="239"/>
      <c r="M1676" s="240"/>
      <c r="N1676" s="241"/>
      <c r="O1676" s="241"/>
      <c r="P1676" s="241"/>
      <c r="Q1676" s="241"/>
      <c r="R1676" s="241"/>
      <c r="S1676" s="241"/>
      <c r="T1676" s="242"/>
      <c r="AT1676" s="243" t="s">
        <v>211</v>
      </c>
      <c r="AU1676" s="243" t="s">
        <v>104</v>
      </c>
      <c r="AV1676" s="14" t="s">
        <v>84</v>
      </c>
      <c r="AW1676" s="14" t="s">
        <v>31</v>
      </c>
      <c r="AX1676" s="14" t="s">
        <v>75</v>
      </c>
      <c r="AY1676" s="243" t="s">
        <v>203</v>
      </c>
    </row>
    <row r="1677" spans="2:51" s="14" customFormat="1" ht="11.25">
      <c r="B1677" s="233"/>
      <c r="C1677" s="234"/>
      <c r="D1677" s="224" t="s">
        <v>211</v>
      </c>
      <c r="E1677" s="235" t="s">
        <v>1</v>
      </c>
      <c r="F1677" s="236" t="s">
        <v>1713</v>
      </c>
      <c r="G1677" s="234"/>
      <c r="H1677" s="237">
        <v>12.853</v>
      </c>
      <c r="I1677" s="238"/>
      <c r="J1677" s="234"/>
      <c r="K1677" s="234"/>
      <c r="L1677" s="239"/>
      <c r="M1677" s="240"/>
      <c r="N1677" s="241"/>
      <c r="O1677" s="241"/>
      <c r="P1677" s="241"/>
      <c r="Q1677" s="241"/>
      <c r="R1677" s="241"/>
      <c r="S1677" s="241"/>
      <c r="T1677" s="242"/>
      <c r="AT1677" s="243" t="s">
        <v>211</v>
      </c>
      <c r="AU1677" s="243" t="s">
        <v>104</v>
      </c>
      <c r="AV1677" s="14" t="s">
        <v>84</v>
      </c>
      <c r="AW1677" s="14" t="s">
        <v>31</v>
      </c>
      <c r="AX1677" s="14" t="s">
        <v>75</v>
      </c>
      <c r="AY1677" s="243" t="s">
        <v>203</v>
      </c>
    </row>
    <row r="1678" spans="2:51" s="14" customFormat="1" ht="11.25">
      <c r="B1678" s="233"/>
      <c r="C1678" s="234"/>
      <c r="D1678" s="224" t="s">
        <v>211</v>
      </c>
      <c r="E1678" s="235" t="s">
        <v>1</v>
      </c>
      <c r="F1678" s="236" t="s">
        <v>1714</v>
      </c>
      <c r="G1678" s="234"/>
      <c r="H1678" s="237">
        <v>12.853</v>
      </c>
      <c r="I1678" s="238"/>
      <c r="J1678" s="234"/>
      <c r="K1678" s="234"/>
      <c r="L1678" s="239"/>
      <c r="M1678" s="240"/>
      <c r="N1678" s="241"/>
      <c r="O1678" s="241"/>
      <c r="P1678" s="241"/>
      <c r="Q1678" s="241"/>
      <c r="R1678" s="241"/>
      <c r="S1678" s="241"/>
      <c r="T1678" s="242"/>
      <c r="AT1678" s="243" t="s">
        <v>211</v>
      </c>
      <c r="AU1678" s="243" t="s">
        <v>104</v>
      </c>
      <c r="AV1678" s="14" t="s">
        <v>84</v>
      </c>
      <c r="AW1678" s="14" t="s">
        <v>31</v>
      </c>
      <c r="AX1678" s="14" t="s">
        <v>75</v>
      </c>
      <c r="AY1678" s="243" t="s">
        <v>203</v>
      </c>
    </row>
    <row r="1679" spans="2:51" s="14" customFormat="1" ht="11.25">
      <c r="B1679" s="233"/>
      <c r="C1679" s="234"/>
      <c r="D1679" s="224" t="s">
        <v>211</v>
      </c>
      <c r="E1679" s="235" t="s">
        <v>1</v>
      </c>
      <c r="F1679" s="236" t="s">
        <v>1715</v>
      </c>
      <c r="G1679" s="234"/>
      <c r="H1679" s="237">
        <v>13.183999999999999</v>
      </c>
      <c r="I1679" s="238"/>
      <c r="J1679" s="234"/>
      <c r="K1679" s="234"/>
      <c r="L1679" s="239"/>
      <c r="M1679" s="240"/>
      <c r="N1679" s="241"/>
      <c r="O1679" s="241"/>
      <c r="P1679" s="241"/>
      <c r="Q1679" s="241"/>
      <c r="R1679" s="241"/>
      <c r="S1679" s="241"/>
      <c r="T1679" s="242"/>
      <c r="AT1679" s="243" t="s">
        <v>211</v>
      </c>
      <c r="AU1679" s="243" t="s">
        <v>104</v>
      </c>
      <c r="AV1679" s="14" t="s">
        <v>84</v>
      </c>
      <c r="AW1679" s="14" t="s">
        <v>31</v>
      </c>
      <c r="AX1679" s="14" t="s">
        <v>75</v>
      </c>
      <c r="AY1679" s="243" t="s">
        <v>203</v>
      </c>
    </row>
    <row r="1680" spans="2:51" s="14" customFormat="1" ht="11.25">
      <c r="B1680" s="233"/>
      <c r="C1680" s="234"/>
      <c r="D1680" s="224" t="s">
        <v>211</v>
      </c>
      <c r="E1680" s="235" t="s">
        <v>1</v>
      </c>
      <c r="F1680" s="236" t="s">
        <v>1716</v>
      </c>
      <c r="G1680" s="234"/>
      <c r="H1680" s="237">
        <v>13.183999999999999</v>
      </c>
      <c r="I1680" s="238"/>
      <c r="J1680" s="234"/>
      <c r="K1680" s="234"/>
      <c r="L1680" s="239"/>
      <c r="M1680" s="240"/>
      <c r="N1680" s="241"/>
      <c r="O1680" s="241"/>
      <c r="P1680" s="241"/>
      <c r="Q1680" s="241"/>
      <c r="R1680" s="241"/>
      <c r="S1680" s="241"/>
      <c r="T1680" s="242"/>
      <c r="AT1680" s="243" t="s">
        <v>211</v>
      </c>
      <c r="AU1680" s="243" t="s">
        <v>104</v>
      </c>
      <c r="AV1680" s="14" t="s">
        <v>84</v>
      </c>
      <c r="AW1680" s="14" t="s">
        <v>31</v>
      </c>
      <c r="AX1680" s="14" t="s">
        <v>75</v>
      </c>
      <c r="AY1680" s="243" t="s">
        <v>203</v>
      </c>
    </row>
    <row r="1681" spans="2:51" s="14" customFormat="1" ht="11.25">
      <c r="B1681" s="233"/>
      <c r="C1681" s="234"/>
      <c r="D1681" s="224" t="s">
        <v>211</v>
      </c>
      <c r="E1681" s="235" t="s">
        <v>1</v>
      </c>
      <c r="F1681" s="236" t="s">
        <v>1717</v>
      </c>
      <c r="G1681" s="234"/>
      <c r="H1681" s="237">
        <v>12.853</v>
      </c>
      <c r="I1681" s="238"/>
      <c r="J1681" s="234"/>
      <c r="K1681" s="234"/>
      <c r="L1681" s="239"/>
      <c r="M1681" s="240"/>
      <c r="N1681" s="241"/>
      <c r="O1681" s="241"/>
      <c r="P1681" s="241"/>
      <c r="Q1681" s="241"/>
      <c r="R1681" s="241"/>
      <c r="S1681" s="241"/>
      <c r="T1681" s="242"/>
      <c r="AT1681" s="243" t="s">
        <v>211</v>
      </c>
      <c r="AU1681" s="243" t="s">
        <v>104</v>
      </c>
      <c r="AV1681" s="14" t="s">
        <v>84</v>
      </c>
      <c r="AW1681" s="14" t="s">
        <v>31</v>
      </c>
      <c r="AX1681" s="14" t="s">
        <v>75</v>
      </c>
      <c r="AY1681" s="243" t="s">
        <v>203</v>
      </c>
    </row>
    <row r="1682" spans="2:51" s="14" customFormat="1" ht="11.25">
      <c r="B1682" s="233"/>
      <c r="C1682" s="234"/>
      <c r="D1682" s="224" t="s">
        <v>211</v>
      </c>
      <c r="E1682" s="235" t="s">
        <v>1</v>
      </c>
      <c r="F1682" s="236" t="s">
        <v>1718</v>
      </c>
      <c r="G1682" s="234"/>
      <c r="H1682" s="237">
        <v>12.853</v>
      </c>
      <c r="I1682" s="238"/>
      <c r="J1682" s="234"/>
      <c r="K1682" s="234"/>
      <c r="L1682" s="239"/>
      <c r="M1682" s="240"/>
      <c r="N1682" s="241"/>
      <c r="O1682" s="241"/>
      <c r="P1682" s="241"/>
      <c r="Q1682" s="241"/>
      <c r="R1682" s="241"/>
      <c r="S1682" s="241"/>
      <c r="T1682" s="242"/>
      <c r="AT1682" s="243" t="s">
        <v>211</v>
      </c>
      <c r="AU1682" s="243" t="s">
        <v>104</v>
      </c>
      <c r="AV1682" s="14" t="s">
        <v>84</v>
      </c>
      <c r="AW1682" s="14" t="s">
        <v>31</v>
      </c>
      <c r="AX1682" s="14" t="s">
        <v>75</v>
      </c>
      <c r="AY1682" s="243" t="s">
        <v>203</v>
      </c>
    </row>
    <row r="1683" spans="2:51" s="14" customFormat="1" ht="11.25">
      <c r="B1683" s="233"/>
      <c r="C1683" s="234"/>
      <c r="D1683" s="224" t="s">
        <v>211</v>
      </c>
      <c r="E1683" s="235" t="s">
        <v>1</v>
      </c>
      <c r="F1683" s="236" t="s">
        <v>1719</v>
      </c>
      <c r="G1683" s="234"/>
      <c r="H1683" s="237">
        <v>13.183999999999999</v>
      </c>
      <c r="I1683" s="238"/>
      <c r="J1683" s="234"/>
      <c r="K1683" s="234"/>
      <c r="L1683" s="239"/>
      <c r="M1683" s="240"/>
      <c r="N1683" s="241"/>
      <c r="O1683" s="241"/>
      <c r="P1683" s="241"/>
      <c r="Q1683" s="241"/>
      <c r="R1683" s="241"/>
      <c r="S1683" s="241"/>
      <c r="T1683" s="242"/>
      <c r="AT1683" s="243" t="s">
        <v>211</v>
      </c>
      <c r="AU1683" s="243" t="s">
        <v>104</v>
      </c>
      <c r="AV1683" s="14" t="s">
        <v>84</v>
      </c>
      <c r="AW1683" s="14" t="s">
        <v>31</v>
      </c>
      <c r="AX1683" s="14" t="s">
        <v>75</v>
      </c>
      <c r="AY1683" s="243" t="s">
        <v>203</v>
      </c>
    </row>
    <row r="1684" spans="2:51" s="14" customFormat="1" ht="11.25">
      <c r="B1684" s="233"/>
      <c r="C1684" s="234"/>
      <c r="D1684" s="224" t="s">
        <v>211</v>
      </c>
      <c r="E1684" s="235" t="s">
        <v>1</v>
      </c>
      <c r="F1684" s="236" t="s">
        <v>1720</v>
      </c>
      <c r="G1684" s="234"/>
      <c r="H1684" s="237">
        <v>13.183999999999999</v>
      </c>
      <c r="I1684" s="238"/>
      <c r="J1684" s="234"/>
      <c r="K1684" s="234"/>
      <c r="L1684" s="239"/>
      <c r="M1684" s="240"/>
      <c r="N1684" s="241"/>
      <c r="O1684" s="241"/>
      <c r="P1684" s="241"/>
      <c r="Q1684" s="241"/>
      <c r="R1684" s="241"/>
      <c r="S1684" s="241"/>
      <c r="T1684" s="242"/>
      <c r="AT1684" s="243" t="s">
        <v>211</v>
      </c>
      <c r="AU1684" s="243" t="s">
        <v>104</v>
      </c>
      <c r="AV1684" s="14" t="s">
        <v>84</v>
      </c>
      <c r="AW1684" s="14" t="s">
        <v>31</v>
      </c>
      <c r="AX1684" s="14" t="s">
        <v>75</v>
      </c>
      <c r="AY1684" s="243" t="s">
        <v>203</v>
      </c>
    </row>
    <row r="1685" spans="2:51" s="14" customFormat="1" ht="11.25">
      <c r="B1685" s="233"/>
      <c r="C1685" s="234"/>
      <c r="D1685" s="224" t="s">
        <v>211</v>
      </c>
      <c r="E1685" s="235" t="s">
        <v>1</v>
      </c>
      <c r="F1685" s="236" t="s">
        <v>1721</v>
      </c>
      <c r="G1685" s="234"/>
      <c r="H1685" s="237">
        <v>13.183999999999999</v>
      </c>
      <c r="I1685" s="238"/>
      <c r="J1685" s="234"/>
      <c r="K1685" s="234"/>
      <c r="L1685" s="239"/>
      <c r="M1685" s="240"/>
      <c r="N1685" s="241"/>
      <c r="O1685" s="241"/>
      <c r="P1685" s="241"/>
      <c r="Q1685" s="241"/>
      <c r="R1685" s="241"/>
      <c r="S1685" s="241"/>
      <c r="T1685" s="242"/>
      <c r="AT1685" s="243" t="s">
        <v>211</v>
      </c>
      <c r="AU1685" s="243" t="s">
        <v>104</v>
      </c>
      <c r="AV1685" s="14" t="s">
        <v>84</v>
      </c>
      <c r="AW1685" s="14" t="s">
        <v>31</v>
      </c>
      <c r="AX1685" s="14" t="s">
        <v>75</v>
      </c>
      <c r="AY1685" s="243" t="s">
        <v>203</v>
      </c>
    </row>
    <row r="1686" spans="2:51" s="14" customFormat="1" ht="11.25">
      <c r="B1686" s="233"/>
      <c r="C1686" s="234"/>
      <c r="D1686" s="224" t="s">
        <v>211</v>
      </c>
      <c r="E1686" s="235" t="s">
        <v>1</v>
      </c>
      <c r="F1686" s="236" t="s">
        <v>1722</v>
      </c>
      <c r="G1686" s="234"/>
      <c r="H1686" s="237">
        <v>13.183999999999999</v>
      </c>
      <c r="I1686" s="238"/>
      <c r="J1686" s="234"/>
      <c r="K1686" s="234"/>
      <c r="L1686" s="239"/>
      <c r="M1686" s="240"/>
      <c r="N1686" s="241"/>
      <c r="O1686" s="241"/>
      <c r="P1686" s="241"/>
      <c r="Q1686" s="241"/>
      <c r="R1686" s="241"/>
      <c r="S1686" s="241"/>
      <c r="T1686" s="242"/>
      <c r="AT1686" s="243" t="s">
        <v>211</v>
      </c>
      <c r="AU1686" s="243" t="s">
        <v>104</v>
      </c>
      <c r="AV1686" s="14" t="s">
        <v>84</v>
      </c>
      <c r="AW1686" s="14" t="s">
        <v>31</v>
      </c>
      <c r="AX1686" s="14" t="s">
        <v>75</v>
      </c>
      <c r="AY1686" s="243" t="s">
        <v>203</v>
      </c>
    </row>
    <row r="1687" spans="2:51" s="14" customFormat="1" ht="11.25">
      <c r="B1687" s="233"/>
      <c r="C1687" s="234"/>
      <c r="D1687" s="224" t="s">
        <v>211</v>
      </c>
      <c r="E1687" s="235" t="s">
        <v>1</v>
      </c>
      <c r="F1687" s="236" t="s">
        <v>1723</v>
      </c>
      <c r="G1687" s="234"/>
      <c r="H1687" s="237">
        <v>13.634</v>
      </c>
      <c r="I1687" s="238"/>
      <c r="J1687" s="234"/>
      <c r="K1687" s="234"/>
      <c r="L1687" s="239"/>
      <c r="M1687" s="240"/>
      <c r="N1687" s="241"/>
      <c r="O1687" s="241"/>
      <c r="P1687" s="241"/>
      <c r="Q1687" s="241"/>
      <c r="R1687" s="241"/>
      <c r="S1687" s="241"/>
      <c r="T1687" s="242"/>
      <c r="AT1687" s="243" t="s">
        <v>211</v>
      </c>
      <c r="AU1687" s="243" t="s">
        <v>104</v>
      </c>
      <c r="AV1687" s="14" t="s">
        <v>84</v>
      </c>
      <c r="AW1687" s="14" t="s">
        <v>31</v>
      </c>
      <c r="AX1687" s="14" t="s">
        <v>75</v>
      </c>
      <c r="AY1687" s="243" t="s">
        <v>203</v>
      </c>
    </row>
    <row r="1688" spans="2:51" s="14" customFormat="1" ht="11.25">
      <c r="B1688" s="233"/>
      <c r="C1688" s="234"/>
      <c r="D1688" s="224" t="s">
        <v>211</v>
      </c>
      <c r="E1688" s="235" t="s">
        <v>1</v>
      </c>
      <c r="F1688" s="236" t="s">
        <v>1724</v>
      </c>
      <c r="G1688" s="234"/>
      <c r="H1688" s="237">
        <v>14.31</v>
      </c>
      <c r="I1688" s="238"/>
      <c r="J1688" s="234"/>
      <c r="K1688" s="234"/>
      <c r="L1688" s="239"/>
      <c r="M1688" s="240"/>
      <c r="N1688" s="241"/>
      <c r="O1688" s="241"/>
      <c r="P1688" s="241"/>
      <c r="Q1688" s="241"/>
      <c r="R1688" s="241"/>
      <c r="S1688" s="241"/>
      <c r="T1688" s="242"/>
      <c r="AT1688" s="243" t="s">
        <v>211</v>
      </c>
      <c r="AU1688" s="243" t="s">
        <v>104</v>
      </c>
      <c r="AV1688" s="14" t="s">
        <v>84</v>
      </c>
      <c r="AW1688" s="14" t="s">
        <v>31</v>
      </c>
      <c r="AX1688" s="14" t="s">
        <v>75</v>
      </c>
      <c r="AY1688" s="243" t="s">
        <v>203</v>
      </c>
    </row>
    <row r="1689" spans="2:51" s="14" customFormat="1" ht="11.25">
      <c r="B1689" s="233"/>
      <c r="C1689" s="234"/>
      <c r="D1689" s="224" t="s">
        <v>211</v>
      </c>
      <c r="E1689" s="235" t="s">
        <v>1</v>
      </c>
      <c r="F1689" s="236" t="s">
        <v>1725</v>
      </c>
      <c r="G1689" s="234"/>
      <c r="H1689" s="237">
        <v>12.853</v>
      </c>
      <c r="I1689" s="238"/>
      <c r="J1689" s="234"/>
      <c r="K1689" s="234"/>
      <c r="L1689" s="239"/>
      <c r="M1689" s="240"/>
      <c r="N1689" s="241"/>
      <c r="O1689" s="241"/>
      <c r="P1689" s="241"/>
      <c r="Q1689" s="241"/>
      <c r="R1689" s="241"/>
      <c r="S1689" s="241"/>
      <c r="T1689" s="242"/>
      <c r="AT1689" s="243" t="s">
        <v>211</v>
      </c>
      <c r="AU1689" s="243" t="s">
        <v>104</v>
      </c>
      <c r="AV1689" s="14" t="s">
        <v>84</v>
      </c>
      <c r="AW1689" s="14" t="s">
        <v>31</v>
      </c>
      <c r="AX1689" s="14" t="s">
        <v>75</v>
      </c>
      <c r="AY1689" s="243" t="s">
        <v>203</v>
      </c>
    </row>
    <row r="1690" spans="2:51" s="14" customFormat="1" ht="11.25">
      <c r="B1690" s="233"/>
      <c r="C1690" s="234"/>
      <c r="D1690" s="224" t="s">
        <v>211</v>
      </c>
      <c r="E1690" s="235" t="s">
        <v>1</v>
      </c>
      <c r="F1690" s="236" t="s">
        <v>1726</v>
      </c>
      <c r="G1690" s="234"/>
      <c r="H1690" s="237">
        <v>12.853</v>
      </c>
      <c r="I1690" s="238"/>
      <c r="J1690" s="234"/>
      <c r="K1690" s="234"/>
      <c r="L1690" s="239"/>
      <c r="M1690" s="240"/>
      <c r="N1690" s="241"/>
      <c r="O1690" s="241"/>
      <c r="P1690" s="241"/>
      <c r="Q1690" s="241"/>
      <c r="R1690" s="241"/>
      <c r="S1690" s="241"/>
      <c r="T1690" s="242"/>
      <c r="AT1690" s="243" t="s">
        <v>211</v>
      </c>
      <c r="AU1690" s="243" t="s">
        <v>104</v>
      </c>
      <c r="AV1690" s="14" t="s">
        <v>84</v>
      </c>
      <c r="AW1690" s="14" t="s">
        <v>31</v>
      </c>
      <c r="AX1690" s="14" t="s">
        <v>75</v>
      </c>
      <c r="AY1690" s="243" t="s">
        <v>203</v>
      </c>
    </row>
    <row r="1691" spans="2:51" s="14" customFormat="1" ht="11.25">
      <c r="B1691" s="233"/>
      <c r="C1691" s="234"/>
      <c r="D1691" s="224" t="s">
        <v>211</v>
      </c>
      <c r="E1691" s="235" t="s">
        <v>1</v>
      </c>
      <c r="F1691" s="236" t="s">
        <v>1727</v>
      </c>
      <c r="G1691" s="234"/>
      <c r="H1691" s="237">
        <v>12.853</v>
      </c>
      <c r="I1691" s="238"/>
      <c r="J1691" s="234"/>
      <c r="K1691" s="234"/>
      <c r="L1691" s="239"/>
      <c r="M1691" s="240"/>
      <c r="N1691" s="241"/>
      <c r="O1691" s="241"/>
      <c r="P1691" s="241"/>
      <c r="Q1691" s="241"/>
      <c r="R1691" s="241"/>
      <c r="S1691" s="241"/>
      <c r="T1691" s="242"/>
      <c r="AT1691" s="243" t="s">
        <v>211</v>
      </c>
      <c r="AU1691" s="243" t="s">
        <v>104</v>
      </c>
      <c r="AV1691" s="14" t="s">
        <v>84</v>
      </c>
      <c r="AW1691" s="14" t="s">
        <v>31</v>
      </c>
      <c r="AX1691" s="14" t="s">
        <v>75</v>
      </c>
      <c r="AY1691" s="243" t="s">
        <v>203</v>
      </c>
    </row>
    <row r="1692" spans="2:51" s="14" customFormat="1" ht="11.25">
      <c r="B1692" s="233"/>
      <c r="C1692" s="234"/>
      <c r="D1692" s="224" t="s">
        <v>211</v>
      </c>
      <c r="E1692" s="235" t="s">
        <v>1</v>
      </c>
      <c r="F1692" s="236" t="s">
        <v>1728</v>
      </c>
      <c r="G1692" s="234"/>
      <c r="H1692" s="237">
        <v>13.183999999999999</v>
      </c>
      <c r="I1692" s="238"/>
      <c r="J1692" s="234"/>
      <c r="K1692" s="234"/>
      <c r="L1692" s="239"/>
      <c r="M1692" s="240"/>
      <c r="N1692" s="241"/>
      <c r="O1692" s="241"/>
      <c r="P1692" s="241"/>
      <c r="Q1692" s="241"/>
      <c r="R1692" s="241"/>
      <c r="S1692" s="241"/>
      <c r="T1692" s="242"/>
      <c r="AT1692" s="243" t="s">
        <v>211</v>
      </c>
      <c r="AU1692" s="243" t="s">
        <v>104</v>
      </c>
      <c r="AV1692" s="14" t="s">
        <v>84</v>
      </c>
      <c r="AW1692" s="14" t="s">
        <v>31</v>
      </c>
      <c r="AX1692" s="14" t="s">
        <v>75</v>
      </c>
      <c r="AY1692" s="243" t="s">
        <v>203</v>
      </c>
    </row>
    <row r="1693" spans="2:51" s="14" customFormat="1" ht="11.25">
      <c r="B1693" s="233"/>
      <c r="C1693" s="234"/>
      <c r="D1693" s="224" t="s">
        <v>211</v>
      </c>
      <c r="E1693" s="235" t="s">
        <v>1</v>
      </c>
      <c r="F1693" s="236" t="s">
        <v>1729</v>
      </c>
      <c r="G1693" s="234"/>
      <c r="H1693" s="237">
        <v>13.183999999999999</v>
      </c>
      <c r="I1693" s="238"/>
      <c r="J1693" s="234"/>
      <c r="K1693" s="234"/>
      <c r="L1693" s="239"/>
      <c r="M1693" s="240"/>
      <c r="N1693" s="241"/>
      <c r="O1693" s="241"/>
      <c r="P1693" s="241"/>
      <c r="Q1693" s="241"/>
      <c r="R1693" s="241"/>
      <c r="S1693" s="241"/>
      <c r="T1693" s="242"/>
      <c r="AT1693" s="243" t="s">
        <v>211</v>
      </c>
      <c r="AU1693" s="243" t="s">
        <v>104</v>
      </c>
      <c r="AV1693" s="14" t="s">
        <v>84</v>
      </c>
      <c r="AW1693" s="14" t="s">
        <v>31</v>
      </c>
      <c r="AX1693" s="14" t="s">
        <v>75</v>
      </c>
      <c r="AY1693" s="243" t="s">
        <v>203</v>
      </c>
    </row>
    <row r="1694" spans="2:51" s="14" customFormat="1" ht="11.25">
      <c r="B1694" s="233"/>
      <c r="C1694" s="234"/>
      <c r="D1694" s="224" t="s">
        <v>211</v>
      </c>
      <c r="E1694" s="235" t="s">
        <v>1</v>
      </c>
      <c r="F1694" s="236" t="s">
        <v>1730</v>
      </c>
      <c r="G1694" s="234"/>
      <c r="H1694" s="237">
        <v>12.853</v>
      </c>
      <c r="I1694" s="238"/>
      <c r="J1694" s="234"/>
      <c r="K1694" s="234"/>
      <c r="L1694" s="239"/>
      <c r="M1694" s="240"/>
      <c r="N1694" s="241"/>
      <c r="O1694" s="241"/>
      <c r="P1694" s="241"/>
      <c r="Q1694" s="241"/>
      <c r="R1694" s="241"/>
      <c r="S1694" s="241"/>
      <c r="T1694" s="242"/>
      <c r="AT1694" s="243" t="s">
        <v>211</v>
      </c>
      <c r="AU1694" s="243" t="s">
        <v>104</v>
      </c>
      <c r="AV1694" s="14" t="s">
        <v>84</v>
      </c>
      <c r="AW1694" s="14" t="s">
        <v>31</v>
      </c>
      <c r="AX1694" s="14" t="s">
        <v>75</v>
      </c>
      <c r="AY1694" s="243" t="s">
        <v>203</v>
      </c>
    </row>
    <row r="1695" spans="2:51" s="14" customFormat="1" ht="11.25">
      <c r="B1695" s="233"/>
      <c r="C1695" s="234"/>
      <c r="D1695" s="224" t="s">
        <v>211</v>
      </c>
      <c r="E1695" s="235" t="s">
        <v>1</v>
      </c>
      <c r="F1695" s="236" t="s">
        <v>1731</v>
      </c>
      <c r="G1695" s="234"/>
      <c r="H1695" s="237">
        <v>12.853</v>
      </c>
      <c r="I1695" s="238"/>
      <c r="J1695" s="234"/>
      <c r="K1695" s="234"/>
      <c r="L1695" s="239"/>
      <c r="M1695" s="240"/>
      <c r="N1695" s="241"/>
      <c r="O1695" s="241"/>
      <c r="P1695" s="241"/>
      <c r="Q1695" s="241"/>
      <c r="R1695" s="241"/>
      <c r="S1695" s="241"/>
      <c r="T1695" s="242"/>
      <c r="AT1695" s="243" t="s">
        <v>211</v>
      </c>
      <c r="AU1695" s="243" t="s">
        <v>104</v>
      </c>
      <c r="AV1695" s="14" t="s">
        <v>84</v>
      </c>
      <c r="AW1695" s="14" t="s">
        <v>31</v>
      </c>
      <c r="AX1695" s="14" t="s">
        <v>75</v>
      </c>
      <c r="AY1695" s="243" t="s">
        <v>203</v>
      </c>
    </row>
    <row r="1696" spans="2:51" s="14" customFormat="1" ht="11.25">
      <c r="B1696" s="233"/>
      <c r="C1696" s="234"/>
      <c r="D1696" s="224" t="s">
        <v>211</v>
      </c>
      <c r="E1696" s="235" t="s">
        <v>1</v>
      </c>
      <c r="F1696" s="236" t="s">
        <v>1732</v>
      </c>
      <c r="G1696" s="234"/>
      <c r="H1696" s="237">
        <v>13.183999999999999</v>
      </c>
      <c r="I1696" s="238"/>
      <c r="J1696" s="234"/>
      <c r="K1696" s="234"/>
      <c r="L1696" s="239"/>
      <c r="M1696" s="240"/>
      <c r="N1696" s="241"/>
      <c r="O1696" s="241"/>
      <c r="P1696" s="241"/>
      <c r="Q1696" s="241"/>
      <c r="R1696" s="241"/>
      <c r="S1696" s="241"/>
      <c r="T1696" s="242"/>
      <c r="AT1696" s="243" t="s">
        <v>211</v>
      </c>
      <c r="AU1696" s="243" t="s">
        <v>104</v>
      </c>
      <c r="AV1696" s="14" t="s">
        <v>84</v>
      </c>
      <c r="AW1696" s="14" t="s">
        <v>31</v>
      </c>
      <c r="AX1696" s="14" t="s">
        <v>75</v>
      </c>
      <c r="AY1696" s="243" t="s">
        <v>203</v>
      </c>
    </row>
    <row r="1697" spans="1:65" s="14" customFormat="1" ht="11.25">
      <c r="B1697" s="233"/>
      <c r="C1697" s="234"/>
      <c r="D1697" s="224" t="s">
        <v>211</v>
      </c>
      <c r="E1697" s="235" t="s">
        <v>1</v>
      </c>
      <c r="F1697" s="236" t="s">
        <v>1733</v>
      </c>
      <c r="G1697" s="234"/>
      <c r="H1697" s="237">
        <v>13.183999999999999</v>
      </c>
      <c r="I1697" s="238"/>
      <c r="J1697" s="234"/>
      <c r="K1697" s="234"/>
      <c r="L1697" s="239"/>
      <c r="M1697" s="240"/>
      <c r="N1697" s="241"/>
      <c r="O1697" s="241"/>
      <c r="P1697" s="241"/>
      <c r="Q1697" s="241"/>
      <c r="R1697" s="241"/>
      <c r="S1697" s="241"/>
      <c r="T1697" s="242"/>
      <c r="AT1697" s="243" t="s">
        <v>211</v>
      </c>
      <c r="AU1697" s="243" t="s">
        <v>104</v>
      </c>
      <c r="AV1697" s="14" t="s">
        <v>84</v>
      </c>
      <c r="AW1697" s="14" t="s">
        <v>31</v>
      </c>
      <c r="AX1697" s="14" t="s">
        <v>75</v>
      </c>
      <c r="AY1697" s="243" t="s">
        <v>203</v>
      </c>
    </row>
    <row r="1698" spans="1:65" s="14" customFormat="1" ht="11.25">
      <c r="B1698" s="233"/>
      <c r="C1698" s="234"/>
      <c r="D1698" s="224" t="s">
        <v>211</v>
      </c>
      <c r="E1698" s="235" t="s">
        <v>1</v>
      </c>
      <c r="F1698" s="236" t="s">
        <v>1734</v>
      </c>
      <c r="G1698" s="234"/>
      <c r="H1698" s="237">
        <v>12.853</v>
      </c>
      <c r="I1698" s="238"/>
      <c r="J1698" s="234"/>
      <c r="K1698" s="234"/>
      <c r="L1698" s="239"/>
      <c r="M1698" s="240"/>
      <c r="N1698" s="241"/>
      <c r="O1698" s="241"/>
      <c r="P1698" s="241"/>
      <c r="Q1698" s="241"/>
      <c r="R1698" s="241"/>
      <c r="S1698" s="241"/>
      <c r="T1698" s="242"/>
      <c r="AT1698" s="243" t="s">
        <v>211</v>
      </c>
      <c r="AU1698" s="243" t="s">
        <v>104</v>
      </c>
      <c r="AV1698" s="14" t="s">
        <v>84</v>
      </c>
      <c r="AW1698" s="14" t="s">
        <v>31</v>
      </c>
      <c r="AX1698" s="14" t="s">
        <v>75</v>
      </c>
      <c r="AY1698" s="243" t="s">
        <v>203</v>
      </c>
    </row>
    <row r="1699" spans="1:65" s="14" customFormat="1" ht="11.25">
      <c r="B1699" s="233"/>
      <c r="C1699" s="234"/>
      <c r="D1699" s="224" t="s">
        <v>211</v>
      </c>
      <c r="E1699" s="235" t="s">
        <v>1</v>
      </c>
      <c r="F1699" s="236" t="s">
        <v>1735</v>
      </c>
      <c r="G1699" s="234"/>
      <c r="H1699" s="237">
        <v>12.853</v>
      </c>
      <c r="I1699" s="238"/>
      <c r="J1699" s="234"/>
      <c r="K1699" s="234"/>
      <c r="L1699" s="239"/>
      <c r="M1699" s="240"/>
      <c r="N1699" s="241"/>
      <c r="O1699" s="241"/>
      <c r="P1699" s="241"/>
      <c r="Q1699" s="241"/>
      <c r="R1699" s="241"/>
      <c r="S1699" s="241"/>
      <c r="T1699" s="242"/>
      <c r="AT1699" s="243" t="s">
        <v>211</v>
      </c>
      <c r="AU1699" s="243" t="s">
        <v>104</v>
      </c>
      <c r="AV1699" s="14" t="s">
        <v>84</v>
      </c>
      <c r="AW1699" s="14" t="s">
        <v>31</v>
      </c>
      <c r="AX1699" s="14" t="s">
        <v>75</v>
      </c>
      <c r="AY1699" s="243" t="s">
        <v>203</v>
      </c>
    </row>
    <row r="1700" spans="1:65" s="14" customFormat="1" ht="11.25">
      <c r="B1700" s="233"/>
      <c r="C1700" s="234"/>
      <c r="D1700" s="224" t="s">
        <v>211</v>
      </c>
      <c r="E1700" s="235" t="s">
        <v>1</v>
      </c>
      <c r="F1700" s="236" t="s">
        <v>1736</v>
      </c>
      <c r="G1700" s="234"/>
      <c r="H1700" s="237">
        <v>13.183999999999999</v>
      </c>
      <c r="I1700" s="238"/>
      <c r="J1700" s="234"/>
      <c r="K1700" s="234"/>
      <c r="L1700" s="239"/>
      <c r="M1700" s="240"/>
      <c r="N1700" s="241"/>
      <c r="O1700" s="241"/>
      <c r="P1700" s="241"/>
      <c r="Q1700" s="241"/>
      <c r="R1700" s="241"/>
      <c r="S1700" s="241"/>
      <c r="T1700" s="242"/>
      <c r="AT1700" s="243" t="s">
        <v>211</v>
      </c>
      <c r="AU1700" s="243" t="s">
        <v>104</v>
      </c>
      <c r="AV1700" s="14" t="s">
        <v>84</v>
      </c>
      <c r="AW1700" s="14" t="s">
        <v>31</v>
      </c>
      <c r="AX1700" s="14" t="s">
        <v>75</v>
      </c>
      <c r="AY1700" s="243" t="s">
        <v>203</v>
      </c>
    </row>
    <row r="1701" spans="1:65" s="14" customFormat="1" ht="11.25">
      <c r="B1701" s="233"/>
      <c r="C1701" s="234"/>
      <c r="D1701" s="224" t="s">
        <v>211</v>
      </c>
      <c r="E1701" s="235" t="s">
        <v>1</v>
      </c>
      <c r="F1701" s="236" t="s">
        <v>1737</v>
      </c>
      <c r="G1701" s="234"/>
      <c r="H1701" s="237">
        <v>13.183999999999999</v>
      </c>
      <c r="I1701" s="238"/>
      <c r="J1701" s="234"/>
      <c r="K1701" s="234"/>
      <c r="L1701" s="239"/>
      <c r="M1701" s="240"/>
      <c r="N1701" s="241"/>
      <c r="O1701" s="241"/>
      <c r="P1701" s="241"/>
      <c r="Q1701" s="241"/>
      <c r="R1701" s="241"/>
      <c r="S1701" s="241"/>
      <c r="T1701" s="242"/>
      <c r="AT1701" s="243" t="s">
        <v>211</v>
      </c>
      <c r="AU1701" s="243" t="s">
        <v>104</v>
      </c>
      <c r="AV1701" s="14" t="s">
        <v>84</v>
      </c>
      <c r="AW1701" s="14" t="s">
        <v>31</v>
      </c>
      <c r="AX1701" s="14" t="s">
        <v>75</v>
      </c>
      <c r="AY1701" s="243" t="s">
        <v>203</v>
      </c>
    </row>
    <row r="1702" spans="1:65" s="14" customFormat="1" ht="11.25">
      <c r="B1702" s="233"/>
      <c r="C1702" s="234"/>
      <c r="D1702" s="224" t="s">
        <v>211</v>
      </c>
      <c r="E1702" s="235" t="s">
        <v>1</v>
      </c>
      <c r="F1702" s="236" t="s">
        <v>1738</v>
      </c>
      <c r="G1702" s="234"/>
      <c r="H1702" s="237">
        <v>13.183999999999999</v>
      </c>
      <c r="I1702" s="238"/>
      <c r="J1702" s="234"/>
      <c r="K1702" s="234"/>
      <c r="L1702" s="239"/>
      <c r="M1702" s="240"/>
      <c r="N1702" s="241"/>
      <c r="O1702" s="241"/>
      <c r="P1702" s="241"/>
      <c r="Q1702" s="241"/>
      <c r="R1702" s="241"/>
      <c r="S1702" s="241"/>
      <c r="T1702" s="242"/>
      <c r="AT1702" s="243" t="s">
        <v>211</v>
      </c>
      <c r="AU1702" s="243" t="s">
        <v>104</v>
      </c>
      <c r="AV1702" s="14" t="s">
        <v>84</v>
      </c>
      <c r="AW1702" s="14" t="s">
        <v>31</v>
      </c>
      <c r="AX1702" s="14" t="s">
        <v>75</v>
      </c>
      <c r="AY1702" s="243" t="s">
        <v>203</v>
      </c>
    </row>
    <row r="1703" spans="1:65" s="14" customFormat="1" ht="11.25">
      <c r="B1703" s="233"/>
      <c r="C1703" s="234"/>
      <c r="D1703" s="224" t="s">
        <v>211</v>
      </c>
      <c r="E1703" s="235" t="s">
        <v>1</v>
      </c>
      <c r="F1703" s="236" t="s">
        <v>1739</v>
      </c>
      <c r="G1703" s="234"/>
      <c r="H1703" s="237">
        <v>13.183999999999999</v>
      </c>
      <c r="I1703" s="238"/>
      <c r="J1703" s="234"/>
      <c r="K1703" s="234"/>
      <c r="L1703" s="239"/>
      <c r="M1703" s="240"/>
      <c r="N1703" s="241"/>
      <c r="O1703" s="241"/>
      <c r="P1703" s="241"/>
      <c r="Q1703" s="241"/>
      <c r="R1703" s="241"/>
      <c r="S1703" s="241"/>
      <c r="T1703" s="242"/>
      <c r="AT1703" s="243" t="s">
        <v>211</v>
      </c>
      <c r="AU1703" s="243" t="s">
        <v>104</v>
      </c>
      <c r="AV1703" s="14" t="s">
        <v>84</v>
      </c>
      <c r="AW1703" s="14" t="s">
        <v>31</v>
      </c>
      <c r="AX1703" s="14" t="s">
        <v>75</v>
      </c>
      <c r="AY1703" s="243" t="s">
        <v>203</v>
      </c>
    </row>
    <row r="1704" spans="1:65" s="14" customFormat="1" ht="11.25">
      <c r="B1704" s="233"/>
      <c r="C1704" s="234"/>
      <c r="D1704" s="224" t="s">
        <v>211</v>
      </c>
      <c r="E1704" s="235" t="s">
        <v>1</v>
      </c>
      <c r="F1704" s="236" t="s">
        <v>1740</v>
      </c>
      <c r="G1704" s="234"/>
      <c r="H1704" s="237">
        <v>13.634</v>
      </c>
      <c r="I1704" s="238"/>
      <c r="J1704" s="234"/>
      <c r="K1704" s="234"/>
      <c r="L1704" s="239"/>
      <c r="M1704" s="240"/>
      <c r="N1704" s="241"/>
      <c r="O1704" s="241"/>
      <c r="P1704" s="241"/>
      <c r="Q1704" s="241"/>
      <c r="R1704" s="241"/>
      <c r="S1704" s="241"/>
      <c r="T1704" s="242"/>
      <c r="AT1704" s="243" t="s">
        <v>211</v>
      </c>
      <c r="AU1704" s="243" t="s">
        <v>104</v>
      </c>
      <c r="AV1704" s="14" t="s">
        <v>84</v>
      </c>
      <c r="AW1704" s="14" t="s">
        <v>31</v>
      </c>
      <c r="AX1704" s="14" t="s">
        <v>75</v>
      </c>
      <c r="AY1704" s="243" t="s">
        <v>203</v>
      </c>
    </row>
    <row r="1705" spans="1:65" s="14" customFormat="1" ht="11.25">
      <c r="B1705" s="233"/>
      <c r="C1705" s="234"/>
      <c r="D1705" s="224" t="s">
        <v>211</v>
      </c>
      <c r="E1705" s="235" t="s">
        <v>1</v>
      </c>
      <c r="F1705" s="236" t="s">
        <v>1741</v>
      </c>
      <c r="G1705" s="234"/>
      <c r="H1705" s="237">
        <v>14.31</v>
      </c>
      <c r="I1705" s="238"/>
      <c r="J1705" s="234"/>
      <c r="K1705" s="234"/>
      <c r="L1705" s="239"/>
      <c r="M1705" s="240"/>
      <c r="N1705" s="241"/>
      <c r="O1705" s="241"/>
      <c r="P1705" s="241"/>
      <c r="Q1705" s="241"/>
      <c r="R1705" s="241"/>
      <c r="S1705" s="241"/>
      <c r="T1705" s="242"/>
      <c r="AT1705" s="243" t="s">
        <v>211</v>
      </c>
      <c r="AU1705" s="243" t="s">
        <v>104</v>
      </c>
      <c r="AV1705" s="14" t="s">
        <v>84</v>
      </c>
      <c r="AW1705" s="14" t="s">
        <v>31</v>
      </c>
      <c r="AX1705" s="14" t="s">
        <v>75</v>
      </c>
      <c r="AY1705" s="243" t="s">
        <v>203</v>
      </c>
    </row>
    <row r="1706" spans="1:65" s="14" customFormat="1" ht="11.25">
      <c r="B1706" s="233"/>
      <c r="C1706" s="234"/>
      <c r="D1706" s="224" t="s">
        <v>211</v>
      </c>
      <c r="E1706" s="235" t="s">
        <v>1</v>
      </c>
      <c r="F1706" s="236" t="s">
        <v>1742</v>
      </c>
      <c r="G1706" s="234"/>
      <c r="H1706" s="237">
        <v>12.853</v>
      </c>
      <c r="I1706" s="238"/>
      <c r="J1706" s="234"/>
      <c r="K1706" s="234"/>
      <c r="L1706" s="239"/>
      <c r="M1706" s="240"/>
      <c r="N1706" s="241"/>
      <c r="O1706" s="241"/>
      <c r="P1706" s="241"/>
      <c r="Q1706" s="241"/>
      <c r="R1706" s="241"/>
      <c r="S1706" s="241"/>
      <c r="T1706" s="242"/>
      <c r="AT1706" s="243" t="s">
        <v>211</v>
      </c>
      <c r="AU1706" s="243" t="s">
        <v>104</v>
      </c>
      <c r="AV1706" s="14" t="s">
        <v>84</v>
      </c>
      <c r="AW1706" s="14" t="s">
        <v>31</v>
      </c>
      <c r="AX1706" s="14" t="s">
        <v>75</v>
      </c>
      <c r="AY1706" s="243" t="s">
        <v>203</v>
      </c>
    </row>
    <row r="1707" spans="1:65" s="14" customFormat="1" ht="11.25">
      <c r="B1707" s="233"/>
      <c r="C1707" s="234"/>
      <c r="D1707" s="224" t="s">
        <v>211</v>
      </c>
      <c r="E1707" s="235" t="s">
        <v>1</v>
      </c>
      <c r="F1707" s="236" t="s">
        <v>1743</v>
      </c>
      <c r="G1707" s="234"/>
      <c r="H1707" s="237">
        <v>12.853</v>
      </c>
      <c r="I1707" s="238"/>
      <c r="J1707" s="234"/>
      <c r="K1707" s="234"/>
      <c r="L1707" s="239"/>
      <c r="M1707" s="240"/>
      <c r="N1707" s="241"/>
      <c r="O1707" s="241"/>
      <c r="P1707" s="241"/>
      <c r="Q1707" s="241"/>
      <c r="R1707" s="241"/>
      <c r="S1707" s="241"/>
      <c r="T1707" s="242"/>
      <c r="AT1707" s="243" t="s">
        <v>211</v>
      </c>
      <c r="AU1707" s="243" t="s">
        <v>104</v>
      </c>
      <c r="AV1707" s="14" t="s">
        <v>84</v>
      </c>
      <c r="AW1707" s="14" t="s">
        <v>31</v>
      </c>
      <c r="AX1707" s="14" t="s">
        <v>75</v>
      </c>
      <c r="AY1707" s="243" t="s">
        <v>203</v>
      </c>
    </row>
    <row r="1708" spans="1:65" s="14" customFormat="1" ht="11.25">
      <c r="B1708" s="233"/>
      <c r="C1708" s="234"/>
      <c r="D1708" s="224" t="s">
        <v>211</v>
      </c>
      <c r="E1708" s="235" t="s">
        <v>1</v>
      </c>
      <c r="F1708" s="236" t="s">
        <v>1744</v>
      </c>
      <c r="G1708" s="234"/>
      <c r="H1708" s="237">
        <v>12.853</v>
      </c>
      <c r="I1708" s="238"/>
      <c r="J1708" s="234"/>
      <c r="K1708" s="234"/>
      <c r="L1708" s="239"/>
      <c r="M1708" s="240"/>
      <c r="N1708" s="241"/>
      <c r="O1708" s="241"/>
      <c r="P1708" s="241"/>
      <c r="Q1708" s="241"/>
      <c r="R1708" s="241"/>
      <c r="S1708" s="241"/>
      <c r="T1708" s="242"/>
      <c r="AT1708" s="243" t="s">
        <v>211</v>
      </c>
      <c r="AU1708" s="243" t="s">
        <v>104</v>
      </c>
      <c r="AV1708" s="14" t="s">
        <v>84</v>
      </c>
      <c r="AW1708" s="14" t="s">
        <v>31</v>
      </c>
      <c r="AX1708" s="14" t="s">
        <v>75</v>
      </c>
      <c r="AY1708" s="243" t="s">
        <v>203</v>
      </c>
    </row>
    <row r="1709" spans="1:65" s="2" customFormat="1" ht="21.75" customHeight="1">
      <c r="A1709" s="35"/>
      <c r="B1709" s="36"/>
      <c r="C1709" s="209" t="s">
        <v>1745</v>
      </c>
      <c r="D1709" s="209" t="s">
        <v>205</v>
      </c>
      <c r="E1709" s="210" t="s">
        <v>1746</v>
      </c>
      <c r="F1709" s="211" t="s">
        <v>1747</v>
      </c>
      <c r="G1709" s="212" t="s">
        <v>240</v>
      </c>
      <c r="H1709" s="213">
        <v>4511.0810000000001</v>
      </c>
      <c r="I1709" s="214"/>
      <c r="J1709" s="215">
        <f>ROUND(I1709*H1709,2)</f>
        <v>0</v>
      </c>
      <c r="K1709" s="211" t="s">
        <v>218</v>
      </c>
      <c r="L1709" s="40"/>
      <c r="M1709" s="216" t="s">
        <v>1</v>
      </c>
      <c r="N1709" s="217" t="s">
        <v>40</v>
      </c>
      <c r="O1709" s="72"/>
      <c r="P1709" s="218">
        <f>O1709*H1709</f>
        <v>0</v>
      </c>
      <c r="Q1709" s="218">
        <v>1.3599999999999999E-2</v>
      </c>
      <c r="R1709" s="218">
        <f>Q1709*H1709</f>
        <v>61.350701600000001</v>
      </c>
      <c r="S1709" s="218">
        <v>0</v>
      </c>
      <c r="T1709" s="219">
        <f>S1709*H1709</f>
        <v>0</v>
      </c>
      <c r="U1709" s="35"/>
      <c r="V1709" s="35"/>
      <c r="W1709" s="35"/>
      <c r="X1709" s="35"/>
      <c r="Y1709" s="35"/>
      <c r="Z1709" s="35"/>
      <c r="AA1709" s="35"/>
      <c r="AB1709" s="35"/>
      <c r="AC1709" s="35"/>
      <c r="AD1709" s="35"/>
      <c r="AE1709" s="35"/>
      <c r="AR1709" s="220" t="s">
        <v>209</v>
      </c>
      <c r="AT1709" s="220" t="s">
        <v>205</v>
      </c>
      <c r="AU1709" s="220" t="s">
        <v>104</v>
      </c>
      <c r="AY1709" s="18" t="s">
        <v>203</v>
      </c>
      <c r="BE1709" s="221">
        <f>IF(N1709="základní",J1709,0)</f>
        <v>0</v>
      </c>
      <c r="BF1709" s="221">
        <f>IF(N1709="snížená",J1709,0)</f>
        <v>0</v>
      </c>
      <c r="BG1709" s="221">
        <f>IF(N1709="zákl. přenesená",J1709,0)</f>
        <v>0</v>
      </c>
      <c r="BH1709" s="221">
        <f>IF(N1709="sníž. přenesená",J1709,0)</f>
        <v>0</v>
      </c>
      <c r="BI1709" s="221">
        <f>IF(N1709="nulová",J1709,0)</f>
        <v>0</v>
      </c>
      <c r="BJ1709" s="18" t="s">
        <v>82</v>
      </c>
      <c r="BK1709" s="221">
        <f>ROUND(I1709*H1709,2)</f>
        <v>0</v>
      </c>
      <c r="BL1709" s="18" t="s">
        <v>209</v>
      </c>
      <c r="BM1709" s="220" t="s">
        <v>1748</v>
      </c>
    </row>
    <row r="1710" spans="1:65" s="13" customFormat="1" ht="22.5">
      <c r="B1710" s="222"/>
      <c r="C1710" s="223"/>
      <c r="D1710" s="224" t="s">
        <v>211</v>
      </c>
      <c r="E1710" s="225" t="s">
        <v>1</v>
      </c>
      <c r="F1710" s="226" t="s">
        <v>357</v>
      </c>
      <c r="G1710" s="223"/>
      <c r="H1710" s="225" t="s">
        <v>1</v>
      </c>
      <c r="I1710" s="227"/>
      <c r="J1710" s="223"/>
      <c r="K1710" s="223"/>
      <c r="L1710" s="228"/>
      <c r="M1710" s="229"/>
      <c r="N1710" s="230"/>
      <c r="O1710" s="230"/>
      <c r="P1710" s="230"/>
      <c r="Q1710" s="230"/>
      <c r="R1710" s="230"/>
      <c r="S1710" s="230"/>
      <c r="T1710" s="231"/>
      <c r="AT1710" s="232" t="s">
        <v>211</v>
      </c>
      <c r="AU1710" s="232" t="s">
        <v>104</v>
      </c>
      <c r="AV1710" s="13" t="s">
        <v>82</v>
      </c>
      <c r="AW1710" s="13" t="s">
        <v>31</v>
      </c>
      <c r="AX1710" s="13" t="s">
        <v>75</v>
      </c>
      <c r="AY1710" s="232" t="s">
        <v>203</v>
      </c>
    </row>
    <row r="1711" spans="1:65" s="13" customFormat="1" ht="11.25">
      <c r="B1711" s="222"/>
      <c r="C1711" s="223"/>
      <c r="D1711" s="224" t="s">
        <v>211</v>
      </c>
      <c r="E1711" s="225" t="s">
        <v>1</v>
      </c>
      <c r="F1711" s="226" t="s">
        <v>213</v>
      </c>
      <c r="G1711" s="223"/>
      <c r="H1711" s="225" t="s">
        <v>1</v>
      </c>
      <c r="I1711" s="227"/>
      <c r="J1711" s="223"/>
      <c r="K1711" s="223"/>
      <c r="L1711" s="228"/>
      <c r="M1711" s="229"/>
      <c r="N1711" s="230"/>
      <c r="O1711" s="230"/>
      <c r="P1711" s="230"/>
      <c r="Q1711" s="230"/>
      <c r="R1711" s="230"/>
      <c r="S1711" s="230"/>
      <c r="T1711" s="231"/>
      <c r="AT1711" s="232" t="s">
        <v>211</v>
      </c>
      <c r="AU1711" s="232" t="s">
        <v>104</v>
      </c>
      <c r="AV1711" s="13" t="s">
        <v>82</v>
      </c>
      <c r="AW1711" s="13" t="s">
        <v>31</v>
      </c>
      <c r="AX1711" s="13" t="s">
        <v>75</v>
      </c>
      <c r="AY1711" s="232" t="s">
        <v>203</v>
      </c>
    </row>
    <row r="1712" spans="1:65" s="13" customFormat="1" ht="11.25">
      <c r="B1712" s="222"/>
      <c r="C1712" s="223"/>
      <c r="D1712" s="224" t="s">
        <v>211</v>
      </c>
      <c r="E1712" s="225" t="s">
        <v>1</v>
      </c>
      <c r="F1712" s="226" t="s">
        <v>1749</v>
      </c>
      <c r="G1712" s="223"/>
      <c r="H1712" s="225" t="s">
        <v>1</v>
      </c>
      <c r="I1712" s="227"/>
      <c r="J1712" s="223"/>
      <c r="K1712" s="223"/>
      <c r="L1712" s="228"/>
      <c r="M1712" s="229"/>
      <c r="N1712" s="230"/>
      <c r="O1712" s="230"/>
      <c r="P1712" s="230"/>
      <c r="Q1712" s="230"/>
      <c r="R1712" s="230"/>
      <c r="S1712" s="230"/>
      <c r="T1712" s="231"/>
      <c r="AT1712" s="232" t="s">
        <v>211</v>
      </c>
      <c r="AU1712" s="232" t="s">
        <v>104</v>
      </c>
      <c r="AV1712" s="13" t="s">
        <v>82</v>
      </c>
      <c r="AW1712" s="13" t="s">
        <v>31</v>
      </c>
      <c r="AX1712" s="13" t="s">
        <v>75</v>
      </c>
      <c r="AY1712" s="232" t="s">
        <v>203</v>
      </c>
    </row>
    <row r="1713" spans="2:51" s="13" customFormat="1" ht="11.25">
      <c r="B1713" s="222"/>
      <c r="C1713" s="223"/>
      <c r="D1713" s="224" t="s">
        <v>211</v>
      </c>
      <c r="E1713" s="225" t="s">
        <v>1</v>
      </c>
      <c r="F1713" s="226" t="s">
        <v>213</v>
      </c>
      <c r="G1713" s="223"/>
      <c r="H1713" s="225" t="s">
        <v>1</v>
      </c>
      <c r="I1713" s="227"/>
      <c r="J1713" s="223"/>
      <c r="K1713" s="223"/>
      <c r="L1713" s="228"/>
      <c r="M1713" s="229"/>
      <c r="N1713" s="230"/>
      <c r="O1713" s="230"/>
      <c r="P1713" s="230"/>
      <c r="Q1713" s="230"/>
      <c r="R1713" s="230"/>
      <c r="S1713" s="230"/>
      <c r="T1713" s="231"/>
      <c r="AT1713" s="232" t="s">
        <v>211</v>
      </c>
      <c r="AU1713" s="232" t="s">
        <v>104</v>
      </c>
      <c r="AV1713" s="13" t="s">
        <v>82</v>
      </c>
      <c r="AW1713" s="13" t="s">
        <v>31</v>
      </c>
      <c r="AX1713" s="13" t="s">
        <v>75</v>
      </c>
      <c r="AY1713" s="232" t="s">
        <v>203</v>
      </c>
    </row>
    <row r="1714" spans="2:51" s="14" customFormat="1" ht="11.25">
      <c r="B1714" s="233"/>
      <c r="C1714" s="234"/>
      <c r="D1714" s="224" t="s">
        <v>211</v>
      </c>
      <c r="E1714" s="235" t="s">
        <v>1</v>
      </c>
      <c r="F1714" s="236" t="s">
        <v>1349</v>
      </c>
      <c r="G1714" s="234"/>
      <c r="H1714" s="237">
        <v>37.707000000000001</v>
      </c>
      <c r="I1714" s="238"/>
      <c r="J1714" s="234"/>
      <c r="K1714" s="234"/>
      <c r="L1714" s="239"/>
      <c r="M1714" s="240"/>
      <c r="N1714" s="241"/>
      <c r="O1714" s="241"/>
      <c r="P1714" s="241"/>
      <c r="Q1714" s="241"/>
      <c r="R1714" s="241"/>
      <c r="S1714" s="241"/>
      <c r="T1714" s="242"/>
      <c r="AT1714" s="243" t="s">
        <v>211</v>
      </c>
      <c r="AU1714" s="243" t="s">
        <v>104</v>
      </c>
      <c r="AV1714" s="14" t="s">
        <v>84</v>
      </c>
      <c r="AW1714" s="14" t="s">
        <v>31</v>
      </c>
      <c r="AX1714" s="14" t="s">
        <v>75</v>
      </c>
      <c r="AY1714" s="243" t="s">
        <v>203</v>
      </c>
    </row>
    <row r="1715" spans="2:51" s="14" customFormat="1" ht="11.25">
      <c r="B1715" s="233"/>
      <c r="C1715" s="234"/>
      <c r="D1715" s="224" t="s">
        <v>211</v>
      </c>
      <c r="E1715" s="235" t="s">
        <v>1</v>
      </c>
      <c r="F1715" s="236" t="s">
        <v>1350</v>
      </c>
      <c r="G1715" s="234"/>
      <c r="H1715" s="237">
        <v>42.432000000000002</v>
      </c>
      <c r="I1715" s="238"/>
      <c r="J1715" s="234"/>
      <c r="K1715" s="234"/>
      <c r="L1715" s="239"/>
      <c r="M1715" s="240"/>
      <c r="N1715" s="241"/>
      <c r="O1715" s="241"/>
      <c r="P1715" s="241"/>
      <c r="Q1715" s="241"/>
      <c r="R1715" s="241"/>
      <c r="S1715" s="241"/>
      <c r="T1715" s="242"/>
      <c r="AT1715" s="243" t="s">
        <v>211</v>
      </c>
      <c r="AU1715" s="243" t="s">
        <v>104</v>
      </c>
      <c r="AV1715" s="14" t="s">
        <v>84</v>
      </c>
      <c r="AW1715" s="14" t="s">
        <v>31</v>
      </c>
      <c r="AX1715" s="14" t="s">
        <v>75</v>
      </c>
      <c r="AY1715" s="243" t="s">
        <v>203</v>
      </c>
    </row>
    <row r="1716" spans="2:51" s="14" customFormat="1" ht="33.75">
      <c r="B1716" s="233"/>
      <c r="C1716" s="234"/>
      <c r="D1716" s="224" t="s">
        <v>211</v>
      </c>
      <c r="E1716" s="235" t="s">
        <v>1</v>
      </c>
      <c r="F1716" s="236" t="s">
        <v>1351</v>
      </c>
      <c r="G1716" s="234"/>
      <c r="H1716" s="237">
        <v>203.523</v>
      </c>
      <c r="I1716" s="238"/>
      <c r="J1716" s="234"/>
      <c r="K1716" s="234"/>
      <c r="L1716" s="239"/>
      <c r="M1716" s="240"/>
      <c r="N1716" s="241"/>
      <c r="O1716" s="241"/>
      <c r="P1716" s="241"/>
      <c r="Q1716" s="241"/>
      <c r="R1716" s="241"/>
      <c r="S1716" s="241"/>
      <c r="T1716" s="242"/>
      <c r="AT1716" s="243" t="s">
        <v>211</v>
      </c>
      <c r="AU1716" s="243" t="s">
        <v>104</v>
      </c>
      <c r="AV1716" s="14" t="s">
        <v>84</v>
      </c>
      <c r="AW1716" s="14" t="s">
        <v>31</v>
      </c>
      <c r="AX1716" s="14" t="s">
        <v>75</v>
      </c>
      <c r="AY1716" s="243" t="s">
        <v>203</v>
      </c>
    </row>
    <row r="1717" spans="2:51" s="14" customFormat="1" ht="11.25">
      <c r="B1717" s="233"/>
      <c r="C1717" s="234"/>
      <c r="D1717" s="224" t="s">
        <v>211</v>
      </c>
      <c r="E1717" s="235" t="s">
        <v>1</v>
      </c>
      <c r="F1717" s="236" t="s">
        <v>1352</v>
      </c>
      <c r="G1717" s="234"/>
      <c r="H1717" s="237">
        <v>38.904000000000003</v>
      </c>
      <c r="I1717" s="238"/>
      <c r="J1717" s="234"/>
      <c r="K1717" s="234"/>
      <c r="L1717" s="239"/>
      <c r="M1717" s="240"/>
      <c r="N1717" s="241"/>
      <c r="O1717" s="241"/>
      <c r="P1717" s="241"/>
      <c r="Q1717" s="241"/>
      <c r="R1717" s="241"/>
      <c r="S1717" s="241"/>
      <c r="T1717" s="242"/>
      <c r="AT1717" s="243" t="s">
        <v>211</v>
      </c>
      <c r="AU1717" s="243" t="s">
        <v>104</v>
      </c>
      <c r="AV1717" s="14" t="s">
        <v>84</v>
      </c>
      <c r="AW1717" s="14" t="s">
        <v>31</v>
      </c>
      <c r="AX1717" s="14" t="s">
        <v>75</v>
      </c>
      <c r="AY1717" s="243" t="s">
        <v>203</v>
      </c>
    </row>
    <row r="1718" spans="2:51" s="14" customFormat="1" ht="11.25">
      <c r="B1718" s="233"/>
      <c r="C1718" s="234"/>
      <c r="D1718" s="224" t="s">
        <v>211</v>
      </c>
      <c r="E1718" s="235" t="s">
        <v>1</v>
      </c>
      <c r="F1718" s="236" t="s">
        <v>1750</v>
      </c>
      <c r="G1718" s="234"/>
      <c r="H1718" s="237">
        <v>18.364999999999998</v>
      </c>
      <c r="I1718" s="238"/>
      <c r="J1718" s="234"/>
      <c r="K1718" s="234"/>
      <c r="L1718" s="239"/>
      <c r="M1718" s="240"/>
      <c r="N1718" s="241"/>
      <c r="O1718" s="241"/>
      <c r="P1718" s="241"/>
      <c r="Q1718" s="241"/>
      <c r="R1718" s="241"/>
      <c r="S1718" s="241"/>
      <c r="T1718" s="242"/>
      <c r="AT1718" s="243" t="s">
        <v>211</v>
      </c>
      <c r="AU1718" s="243" t="s">
        <v>104</v>
      </c>
      <c r="AV1718" s="14" t="s">
        <v>84</v>
      </c>
      <c r="AW1718" s="14" t="s">
        <v>31</v>
      </c>
      <c r="AX1718" s="14" t="s">
        <v>75</v>
      </c>
      <c r="AY1718" s="243" t="s">
        <v>203</v>
      </c>
    </row>
    <row r="1719" spans="2:51" s="14" customFormat="1" ht="11.25">
      <c r="B1719" s="233"/>
      <c r="C1719" s="234"/>
      <c r="D1719" s="224" t="s">
        <v>211</v>
      </c>
      <c r="E1719" s="235" t="s">
        <v>1</v>
      </c>
      <c r="F1719" s="236" t="s">
        <v>1354</v>
      </c>
      <c r="G1719" s="234"/>
      <c r="H1719" s="237">
        <v>42.719000000000001</v>
      </c>
      <c r="I1719" s="238"/>
      <c r="J1719" s="234"/>
      <c r="K1719" s="234"/>
      <c r="L1719" s="239"/>
      <c r="M1719" s="240"/>
      <c r="N1719" s="241"/>
      <c r="O1719" s="241"/>
      <c r="P1719" s="241"/>
      <c r="Q1719" s="241"/>
      <c r="R1719" s="241"/>
      <c r="S1719" s="241"/>
      <c r="T1719" s="242"/>
      <c r="AT1719" s="243" t="s">
        <v>211</v>
      </c>
      <c r="AU1719" s="243" t="s">
        <v>104</v>
      </c>
      <c r="AV1719" s="14" t="s">
        <v>84</v>
      </c>
      <c r="AW1719" s="14" t="s">
        <v>31</v>
      </c>
      <c r="AX1719" s="14" t="s">
        <v>75</v>
      </c>
      <c r="AY1719" s="243" t="s">
        <v>203</v>
      </c>
    </row>
    <row r="1720" spans="2:51" s="13" customFormat="1" ht="11.25">
      <c r="B1720" s="222"/>
      <c r="C1720" s="223"/>
      <c r="D1720" s="224" t="s">
        <v>211</v>
      </c>
      <c r="E1720" s="225" t="s">
        <v>1</v>
      </c>
      <c r="F1720" s="226" t="s">
        <v>213</v>
      </c>
      <c r="G1720" s="223"/>
      <c r="H1720" s="225" t="s">
        <v>1</v>
      </c>
      <c r="I1720" s="227"/>
      <c r="J1720" s="223"/>
      <c r="K1720" s="223"/>
      <c r="L1720" s="228"/>
      <c r="M1720" s="229"/>
      <c r="N1720" s="230"/>
      <c r="O1720" s="230"/>
      <c r="P1720" s="230"/>
      <c r="Q1720" s="230"/>
      <c r="R1720" s="230"/>
      <c r="S1720" s="230"/>
      <c r="T1720" s="231"/>
      <c r="AT1720" s="232" t="s">
        <v>211</v>
      </c>
      <c r="AU1720" s="232" t="s">
        <v>104</v>
      </c>
      <c r="AV1720" s="13" t="s">
        <v>82</v>
      </c>
      <c r="AW1720" s="13" t="s">
        <v>31</v>
      </c>
      <c r="AX1720" s="13" t="s">
        <v>75</v>
      </c>
      <c r="AY1720" s="232" t="s">
        <v>203</v>
      </c>
    </row>
    <row r="1721" spans="2:51" s="13" customFormat="1" ht="11.25">
      <c r="B1721" s="222"/>
      <c r="C1721" s="223"/>
      <c r="D1721" s="224" t="s">
        <v>211</v>
      </c>
      <c r="E1721" s="225" t="s">
        <v>1</v>
      </c>
      <c r="F1721" s="226" t="s">
        <v>258</v>
      </c>
      <c r="G1721" s="223"/>
      <c r="H1721" s="225" t="s">
        <v>1</v>
      </c>
      <c r="I1721" s="227"/>
      <c r="J1721" s="223"/>
      <c r="K1721" s="223"/>
      <c r="L1721" s="228"/>
      <c r="M1721" s="229"/>
      <c r="N1721" s="230"/>
      <c r="O1721" s="230"/>
      <c r="P1721" s="230"/>
      <c r="Q1721" s="230"/>
      <c r="R1721" s="230"/>
      <c r="S1721" s="230"/>
      <c r="T1721" s="231"/>
      <c r="AT1721" s="232" t="s">
        <v>211</v>
      </c>
      <c r="AU1721" s="232" t="s">
        <v>104</v>
      </c>
      <c r="AV1721" s="13" t="s">
        <v>82</v>
      </c>
      <c r="AW1721" s="13" t="s">
        <v>31</v>
      </c>
      <c r="AX1721" s="13" t="s">
        <v>75</v>
      </c>
      <c r="AY1721" s="232" t="s">
        <v>203</v>
      </c>
    </row>
    <row r="1722" spans="2:51" s="14" customFormat="1" ht="22.5">
      <c r="B1722" s="233"/>
      <c r="C1722" s="234"/>
      <c r="D1722" s="224" t="s">
        <v>211</v>
      </c>
      <c r="E1722" s="235" t="s">
        <v>1</v>
      </c>
      <c r="F1722" s="236" t="s">
        <v>1368</v>
      </c>
      <c r="G1722" s="234"/>
      <c r="H1722" s="237">
        <v>40.658999999999999</v>
      </c>
      <c r="I1722" s="238"/>
      <c r="J1722" s="234"/>
      <c r="K1722" s="234"/>
      <c r="L1722" s="239"/>
      <c r="M1722" s="240"/>
      <c r="N1722" s="241"/>
      <c r="O1722" s="241"/>
      <c r="P1722" s="241"/>
      <c r="Q1722" s="241"/>
      <c r="R1722" s="241"/>
      <c r="S1722" s="241"/>
      <c r="T1722" s="242"/>
      <c r="AT1722" s="243" t="s">
        <v>211</v>
      </c>
      <c r="AU1722" s="243" t="s">
        <v>104</v>
      </c>
      <c r="AV1722" s="14" t="s">
        <v>84</v>
      </c>
      <c r="AW1722" s="14" t="s">
        <v>31</v>
      </c>
      <c r="AX1722" s="14" t="s">
        <v>75</v>
      </c>
      <c r="AY1722" s="243" t="s">
        <v>203</v>
      </c>
    </row>
    <row r="1723" spans="2:51" s="14" customFormat="1" ht="22.5">
      <c r="B1723" s="233"/>
      <c r="C1723" s="234"/>
      <c r="D1723" s="224" t="s">
        <v>211</v>
      </c>
      <c r="E1723" s="235" t="s">
        <v>1</v>
      </c>
      <c r="F1723" s="236" t="s">
        <v>1751</v>
      </c>
      <c r="G1723" s="234"/>
      <c r="H1723" s="237">
        <v>24.991</v>
      </c>
      <c r="I1723" s="238"/>
      <c r="J1723" s="234"/>
      <c r="K1723" s="234"/>
      <c r="L1723" s="239"/>
      <c r="M1723" s="240"/>
      <c r="N1723" s="241"/>
      <c r="O1723" s="241"/>
      <c r="P1723" s="241"/>
      <c r="Q1723" s="241"/>
      <c r="R1723" s="241"/>
      <c r="S1723" s="241"/>
      <c r="T1723" s="242"/>
      <c r="AT1723" s="243" t="s">
        <v>211</v>
      </c>
      <c r="AU1723" s="243" t="s">
        <v>104</v>
      </c>
      <c r="AV1723" s="14" t="s">
        <v>84</v>
      </c>
      <c r="AW1723" s="14" t="s">
        <v>31</v>
      </c>
      <c r="AX1723" s="14" t="s">
        <v>75</v>
      </c>
      <c r="AY1723" s="243" t="s">
        <v>203</v>
      </c>
    </row>
    <row r="1724" spans="2:51" s="14" customFormat="1" ht="11.25">
      <c r="B1724" s="233"/>
      <c r="C1724" s="234"/>
      <c r="D1724" s="224" t="s">
        <v>211</v>
      </c>
      <c r="E1724" s="235" t="s">
        <v>1</v>
      </c>
      <c r="F1724" s="236" t="s">
        <v>1373</v>
      </c>
      <c r="G1724" s="234"/>
      <c r="H1724" s="237">
        <v>26.57</v>
      </c>
      <c r="I1724" s="238"/>
      <c r="J1724" s="234"/>
      <c r="K1724" s="234"/>
      <c r="L1724" s="239"/>
      <c r="M1724" s="240"/>
      <c r="N1724" s="241"/>
      <c r="O1724" s="241"/>
      <c r="P1724" s="241"/>
      <c r="Q1724" s="241"/>
      <c r="R1724" s="241"/>
      <c r="S1724" s="241"/>
      <c r="T1724" s="242"/>
      <c r="AT1724" s="243" t="s">
        <v>211</v>
      </c>
      <c r="AU1724" s="243" t="s">
        <v>104</v>
      </c>
      <c r="AV1724" s="14" t="s">
        <v>84</v>
      </c>
      <c r="AW1724" s="14" t="s">
        <v>31</v>
      </c>
      <c r="AX1724" s="14" t="s">
        <v>75</v>
      </c>
      <c r="AY1724" s="243" t="s">
        <v>203</v>
      </c>
    </row>
    <row r="1725" spans="2:51" s="14" customFormat="1" ht="11.25">
      <c r="B1725" s="233"/>
      <c r="C1725" s="234"/>
      <c r="D1725" s="224" t="s">
        <v>211</v>
      </c>
      <c r="E1725" s="235" t="s">
        <v>1</v>
      </c>
      <c r="F1725" s="236" t="s">
        <v>1375</v>
      </c>
      <c r="G1725" s="234"/>
      <c r="H1725" s="237">
        <v>26.57</v>
      </c>
      <c r="I1725" s="238"/>
      <c r="J1725" s="234"/>
      <c r="K1725" s="234"/>
      <c r="L1725" s="239"/>
      <c r="M1725" s="240"/>
      <c r="N1725" s="241"/>
      <c r="O1725" s="241"/>
      <c r="P1725" s="241"/>
      <c r="Q1725" s="241"/>
      <c r="R1725" s="241"/>
      <c r="S1725" s="241"/>
      <c r="T1725" s="242"/>
      <c r="AT1725" s="243" t="s">
        <v>211</v>
      </c>
      <c r="AU1725" s="243" t="s">
        <v>104</v>
      </c>
      <c r="AV1725" s="14" t="s">
        <v>84</v>
      </c>
      <c r="AW1725" s="14" t="s">
        <v>31</v>
      </c>
      <c r="AX1725" s="14" t="s">
        <v>75</v>
      </c>
      <c r="AY1725" s="243" t="s">
        <v>203</v>
      </c>
    </row>
    <row r="1726" spans="2:51" s="14" customFormat="1" ht="11.25">
      <c r="B1726" s="233"/>
      <c r="C1726" s="234"/>
      <c r="D1726" s="224" t="s">
        <v>211</v>
      </c>
      <c r="E1726" s="235" t="s">
        <v>1</v>
      </c>
      <c r="F1726" s="236" t="s">
        <v>1752</v>
      </c>
      <c r="G1726" s="234"/>
      <c r="H1726" s="237">
        <v>26.57</v>
      </c>
      <c r="I1726" s="238"/>
      <c r="J1726" s="234"/>
      <c r="K1726" s="234"/>
      <c r="L1726" s="239"/>
      <c r="M1726" s="240"/>
      <c r="N1726" s="241"/>
      <c r="O1726" s="241"/>
      <c r="P1726" s="241"/>
      <c r="Q1726" s="241"/>
      <c r="R1726" s="241"/>
      <c r="S1726" s="241"/>
      <c r="T1726" s="242"/>
      <c r="AT1726" s="243" t="s">
        <v>211</v>
      </c>
      <c r="AU1726" s="243" t="s">
        <v>104</v>
      </c>
      <c r="AV1726" s="14" t="s">
        <v>84</v>
      </c>
      <c r="AW1726" s="14" t="s">
        <v>31</v>
      </c>
      <c r="AX1726" s="14" t="s">
        <v>75</v>
      </c>
      <c r="AY1726" s="243" t="s">
        <v>203</v>
      </c>
    </row>
    <row r="1727" spans="2:51" s="14" customFormat="1" ht="11.25">
      <c r="B1727" s="233"/>
      <c r="C1727" s="234"/>
      <c r="D1727" s="224" t="s">
        <v>211</v>
      </c>
      <c r="E1727" s="235" t="s">
        <v>1</v>
      </c>
      <c r="F1727" s="236" t="s">
        <v>1379</v>
      </c>
      <c r="G1727" s="234"/>
      <c r="H1727" s="237">
        <v>26.57</v>
      </c>
      <c r="I1727" s="238"/>
      <c r="J1727" s="234"/>
      <c r="K1727" s="234"/>
      <c r="L1727" s="239"/>
      <c r="M1727" s="240"/>
      <c r="N1727" s="241"/>
      <c r="O1727" s="241"/>
      <c r="P1727" s="241"/>
      <c r="Q1727" s="241"/>
      <c r="R1727" s="241"/>
      <c r="S1727" s="241"/>
      <c r="T1727" s="242"/>
      <c r="AT1727" s="243" t="s">
        <v>211</v>
      </c>
      <c r="AU1727" s="243" t="s">
        <v>104</v>
      </c>
      <c r="AV1727" s="14" t="s">
        <v>84</v>
      </c>
      <c r="AW1727" s="14" t="s">
        <v>31</v>
      </c>
      <c r="AX1727" s="14" t="s">
        <v>75</v>
      </c>
      <c r="AY1727" s="243" t="s">
        <v>203</v>
      </c>
    </row>
    <row r="1728" spans="2:51" s="14" customFormat="1" ht="11.25">
      <c r="B1728" s="233"/>
      <c r="C1728" s="234"/>
      <c r="D1728" s="224" t="s">
        <v>211</v>
      </c>
      <c r="E1728" s="235" t="s">
        <v>1</v>
      </c>
      <c r="F1728" s="236" t="s">
        <v>1753</v>
      </c>
      <c r="G1728" s="234"/>
      <c r="H1728" s="237">
        <v>26.57</v>
      </c>
      <c r="I1728" s="238"/>
      <c r="J1728" s="234"/>
      <c r="K1728" s="234"/>
      <c r="L1728" s="239"/>
      <c r="M1728" s="240"/>
      <c r="N1728" s="241"/>
      <c r="O1728" s="241"/>
      <c r="P1728" s="241"/>
      <c r="Q1728" s="241"/>
      <c r="R1728" s="241"/>
      <c r="S1728" s="241"/>
      <c r="T1728" s="242"/>
      <c r="AT1728" s="243" t="s">
        <v>211</v>
      </c>
      <c r="AU1728" s="243" t="s">
        <v>104</v>
      </c>
      <c r="AV1728" s="14" t="s">
        <v>84</v>
      </c>
      <c r="AW1728" s="14" t="s">
        <v>31</v>
      </c>
      <c r="AX1728" s="14" t="s">
        <v>75</v>
      </c>
      <c r="AY1728" s="243" t="s">
        <v>203</v>
      </c>
    </row>
    <row r="1729" spans="2:51" s="14" customFormat="1" ht="11.25">
      <c r="B1729" s="233"/>
      <c r="C1729" s="234"/>
      <c r="D1729" s="224" t="s">
        <v>211</v>
      </c>
      <c r="E1729" s="235" t="s">
        <v>1</v>
      </c>
      <c r="F1729" s="236" t="s">
        <v>1383</v>
      </c>
      <c r="G1729" s="234"/>
      <c r="H1729" s="237">
        <v>26.57</v>
      </c>
      <c r="I1729" s="238"/>
      <c r="J1729" s="234"/>
      <c r="K1729" s="234"/>
      <c r="L1729" s="239"/>
      <c r="M1729" s="240"/>
      <c r="N1729" s="241"/>
      <c r="O1729" s="241"/>
      <c r="P1729" s="241"/>
      <c r="Q1729" s="241"/>
      <c r="R1729" s="241"/>
      <c r="S1729" s="241"/>
      <c r="T1729" s="242"/>
      <c r="AT1729" s="243" t="s">
        <v>211</v>
      </c>
      <c r="AU1729" s="243" t="s">
        <v>104</v>
      </c>
      <c r="AV1729" s="14" t="s">
        <v>84</v>
      </c>
      <c r="AW1729" s="14" t="s">
        <v>31</v>
      </c>
      <c r="AX1729" s="14" t="s">
        <v>75</v>
      </c>
      <c r="AY1729" s="243" t="s">
        <v>203</v>
      </c>
    </row>
    <row r="1730" spans="2:51" s="14" customFormat="1" ht="11.25">
      <c r="B1730" s="233"/>
      <c r="C1730" s="234"/>
      <c r="D1730" s="224" t="s">
        <v>211</v>
      </c>
      <c r="E1730" s="235" t="s">
        <v>1</v>
      </c>
      <c r="F1730" s="236" t="s">
        <v>1385</v>
      </c>
      <c r="G1730" s="234"/>
      <c r="H1730" s="237">
        <v>26.57</v>
      </c>
      <c r="I1730" s="238"/>
      <c r="J1730" s="234"/>
      <c r="K1730" s="234"/>
      <c r="L1730" s="239"/>
      <c r="M1730" s="240"/>
      <c r="N1730" s="241"/>
      <c r="O1730" s="241"/>
      <c r="P1730" s="241"/>
      <c r="Q1730" s="241"/>
      <c r="R1730" s="241"/>
      <c r="S1730" s="241"/>
      <c r="T1730" s="242"/>
      <c r="AT1730" s="243" t="s">
        <v>211</v>
      </c>
      <c r="AU1730" s="243" t="s">
        <v>104</v>
      </c>
      <c r="AV1730" s="14" t="s">
        <v>84</v>
      </c>
      <c r="AW1730" s="14" t="s">
        <v>31</v>
      </c>
      <c r="AX1730" s="14" t="s">
        <v>75</v>
      </c>
      <c r="AY1730" s="243" t="s">
        <v>203</v>
      </c>
    </row>
    <row r="1731" spans="2:51" s="14" customFormat="1" ht="11.25">
      <c r="B1731" s="233"/>
      <c r="C1731" s="234"/>
      <c r="D1731" s="224" t="s">
        <v>211</v>
      </c>
      <c r="E1731" s="235" t="s">
        <v>1</v>
      </c>
      <c r="F1731" s="236" t="s">
        <v>1387</v>
      </c>
      <c r="G1731" s="234"/>
      <c r="H1731" s="237">
        <v>26.57</v>
      </c>
      <c r="I1731" s="238"/>
      <c r="J1731" s="234"/>
      <c r="K1731" s="234"/>
      <c r="L1731" s="239"/>
      <c r="M1731" s="240"/>
      <c r="N1731" s="241"/>
      <c r="O1731" s="241"/>
      <c r="P1731" s="241"/>
      <c r="Q1731" s="241"/>
      <c r="R1731" s="241"/>
      <c r="S1731" s="241"/>
      <c r="T1731" s="242"/>
      <c r="AT1731" s="243" t="s">
        <v>211</v>
      </c>
      <c r="AU1731" s="243" t="s">
        <v>104</v>
      </c>
      <c r="AV1731" s="14" t="s">
        <v>84</v>
      </c>
      <c r="AW1731" s="14" t="s">
        <v>31</v>
      </c>
      <c r="AX1731" s="14" t="s">
        <v>75</v>
      </c>
      <c r="AY1731" s="243" t="s">
        <v>203</v>
      </c>
    </row>
    <row r="1732" spans="2:51" s="14" customFormat="1" ht="11.25">
      <c r="B1732" s="233"/>
      <c r="C1732" s="234"/>
      <c r="D1732" s="224" t="s">
        <v>211</v>
      </c>
      <c r="E1732" s="235" t="s">
        <v>1</v>
      </c>
      <c r="F1732" s="236" t="s">
        <v>1389</v>
      </c>
      <c r="G1732" s="234"/>
      <c r="H1732" s="237">
        <v>26.57</v>
      </c>
      <c r="I1732" s="238"/>
      <c r="J1732" s="234"/>
      <c r="K1732" s="234"/>
      <c r="L1732" s="239"/>
      <c r="M1732" s="240"/>
      <c r="N1732" s="241"/>
      <c r="O1732" s="241"/>
      <c r="P1732" s="241"/>
      <c r="Q1732" s="241"/>
      <c r="R1732" s="241"/>
      <c r="S1732" s="241"/>
      <c r="T1732" s="242"/>
      <c r="AT1732" s="243" t="s">
        <v>211</v>
      </c>
      <c r="AU1732" s="243" t="s">
        <v>104</v>
      </c>
      <c r="AV1732" s="14" t="s">
        <v>84</v>
      </c>
      <c r="AW1732" s="14" t="s">
        <v>31</v>
      </c>
      <c r="AX1732" s="14" t="s">
        <v>75</v>
      </c>
      <c r="AY1732" s="243" t="s">
        <v>203</v>
      </c>
    </row>
    <row r="1733" spans="2:51" s="14" customFormat="1" ht="11.25">
      <c r="B1733" s="233"/>
      <c r="C1733" s="234"/>
      <c r="D1733" s="224" t="s">
        <v>211</v>
      </c>
      <c r="E1733" s="235" t="s">
        <v>1</v>
      </c>
      <c r="F1733" s="236" t="s">
        <v>1391</v>
      </c>
      <c r="G1733" s="234"/>
      <c r="H1733" s="237">
        <v>26.57</v>
      </c>
      <c r="I1733" s="238"/>
      <c r="J1733" s="234"/>
      <c r="K1733" s="234"/>
      <c r="L1733" s="239"/>
      <c r="M1733" s="240"/>
      <c r="N1733" s="241"/>
      <c r="O1733" s="241"/>
      <c r="P1733" s="241"/>
      <c r="Q1733" s="241"/>
      <c r="R1733" s="241"/>
      <c r="S1733" s="241"/>
      <c r="T1733" s="242"/>
      <c r="AT1733" s="243" t="s">
        <v>211</v>
      </c>
      <c r="AU1733" s="243" t="s">
        <v>104</v>
      </c>
      <c r="AV1733" s="14" t="s">
        <v>84</v>
      </c>
      <c r="AW1733" s="14" t="s">
        <v>31</v>
      </c>
      <c r="AX1733" s="14" t="s">
        <v>75</v>
      </c>
      <c r="AY1733" s="243" t="s">
        <v>203</v>
      </c>
    </row>
    <row r="1734" spans="2:51" s="14" customFormat="1" ht="11.25">
      <c r="B1734" s="233"/>
      <c r="C1734" s="234"/>
      <c r="D1734" s="224" t="s">
        <v>211</v>
      </c>
      <c r="E1734" s="235" t="s">
        <v>1</v>
      </c>
      <c r="F1734" s="236" t="s">
        <v>1398</v>
      </c>
      <c r="G1734" s="234"/>
      <c r="H1734" s="237">
        <v>26.57</v>
      </c>
      <c r="I1734" s="238"/>
      <c r="J1734" s="234"/>
      <c r="K1734" s="234"/>
      <c r="L1734" s="239"/>
      <c r="M1734" s="240"/>
      <c r="N1734" s="241"/>
      <c r="O1734" s="241"/>
      <c r="P1734" s="241"/>
      <c r="Q1734" s="241"/>
      <c r="R1734" s="241"/>
      <c r="S1734" s="241"/>
      <c r="T1734" s="242"/>
      <c r="AT1734" s="243" t="s">
        <v>211</v>
      </c>
      <c r="AU1734" s="243" t="s">
        <v>104</v>
      </c>
      <c r="AV1734" s="14" t="s">
        <v>84</v>
      </c>
      <c r="AW1734" s="14" t="s">
        <v>31</v>
      </c>
      <c r="AX1734" s="14" t="s">
        <v>75</v>
      </c>
      <c r="AY1734" s="243" t="s">
        <v>203</v>
      </c>
    </row>
    <row r="1735" spans="2:51" s="14" customFormat="1" ht="11.25">
      <c r="B1735" s="233"/>
      <c r="C1735" s="234"/>
      <c r="D1735" s="224" t="s">
        <v>211</v>
      </c>
      <c r="E1735" s="235" t="s">
        <v>1</v>
      </c>
      <c r="F1735" s="236" t="s">
        <v>1400</v>
      </c>
      <c r="G1735" s="234"/>
      <c r="H1735" s="237">
        <v>26.57</v>
      </c>
      <c r="I1735" s="238"/>
      <c r="J1735" s="234"/>
      <c r="K1735" s="234"/>
      <c r="L1735" s="239"/>
      <c r="M1735" s="240"/>
      <c r="N1735" s="241"/>
      <c r="O1735" s="241"/>
      <c r="P1735" s="241"/>
      <c r="Q1735" s="241"/>
      <c r="R1735" s="241"/>
      <c r="S1735" s="241"/>
      <c r="T1735" s="242"/>
      <c r="AT1735" s="243" t="s">
        <v>211</v>
      </c>
      <c r="AU1735" s="243" t="s">
        <v>104</v>
      </c>
      <c r="AV1735" s="14" t="s">
        <v>84</v>
      </c>
      <c r="AW1735" s="14" t="s">
        <v>31</v>
      </c>
      <c r="AX1735" s="14" t="s">
        <v>75</v>
      </c>
      <c r="AY1735" s="243" t="s">
        <v>203</v>
      </c>
    </row>
    <row r="1736" spans="2:51" s="14" customFormat="1" ht="11.25">
      <c r="B1736" s="233"/>
      <c r="C1736" s="234"/>
      <c r="D1736" s="224" t="s">
        <v>211</v>
      </c>
      <c r="E1736" s="235" t="s">
        <v>1</v>
      </c>
      <c r="F1736" s="236" t="s">
        <v>1402</v>
      </c>
      <c r="G1736" s="234"/>
      <c r="H1736" s="237">
        <v>26.57</v>
      </c>
      <c r="I1736" s="238"/>
      <c r="J1736" s="234"/>
      <c r="K1736" s="234"/>
      <c r="L1736" s="239"/>
      <c r="M1736" s="240"/>
      <c r="N1736" s="241"/>
      <c r="O1736" s="241"/>
      <c r="P1736" s="241"/>
      <c r="Q1736" s="241"/>
      <c r="R1736" s="241"/>
      <c r="S1736" s="241"/>
      <c r="T1736" s="242"/>
      <c r="AT1736" s="243" t="s">
        <v>211</v>
      </c>
      <c r="AU1736" s="243" t="s">
        <v>104</v>
      </c>
      <c r="AV1736" s="14" t="s">
        <v>84</v>
      </c>
      <c r="AW1736" s="14" t="s">
        <v>31</v>
      </c>
      <c r="AX1736" s="14" t="s">
        <v>75</v>
      </c>
      <c r="AY1736" s="243" t="s">
        <v>203</v>
      </c>
    </row>
    <row r="1737" spans="2:51" s="14" customFormat="1" ht="22.5">
      <c r="B1737" s="233"/>
      <c r="C1737" s="234"/>
      <c r="D1737" s="224" t="s">
        <v>211</v>
      </c>
      <c r="E1737" s="235" t="s">
        <v>1</v>
      </c>
      <c r="F1737" s="236" t="s">
        <v>1403</v>
      </c>
      <c r="G1737" s="234"/>
      <c r="H1737" s="237">
        <v>31.905999999999999</v>
      </c>
      <c r="I1737" s="238"/>
      <c r="J1737" s="234"/>
      <c r="K1737" s="234"/>
      <c r="L1737" s="239"/>
      <c r="M1737" s="240"/>
      <c r="N1737" s="241"/>
      <c r="O1737" s="241"/>
      <c r="P1737" s="241"/>
      <c r="Q1737" s="241"/>
      <c r="R1737" s="241"/>
      <c r="S1737" s="241"/>
      <c r="T1737" s="242"/>
      <c r="AT1737" s="243" t="s">
        <v>211</v>
      </c>
      <c r="AU1737" s="243" t="s">
        <v>104</v>
      </c>
      <c r="AV1737" s="14" t="s">
        <v>84</v>
      </c>
      <c r="AW1737" s="14" t="s">
        <v>31</v>
      </c>
      <c r="AX1737" s="14" t="s">
        <v>75</v>
      </c>
      <c r="AY1737" s="243" t="s">
        <v>203</v>
      </c>
    </row>
    <row r="1738" spans="2:51" s="14" customFormat="1" ht="11.25">
      <c r="B1738" s="233"/>
      <c r="C1738" s="234"/>
      <c r="D1738" s="224" t="s">
        <v>211</v>
      </c>
      <c r="E1738" s="235" t="s">
        <v>1</v>
      </c>
      <c r="F1738" s="236" t="s">
        <v>1405</v>
      </c>
      <c r="G1738" s="234"/>
      <c r="H1738" s="237">
        <v>38.020000000000003</v>
      </c>
      <c r="I1738" s="238"/>
      <c r="J1738" s="234"/>
      <c r="K1738" s="234"/>
      <c r="L1738" s="239"/>
      <c r="M1738" s="240"/>
      <c r="N1738" s="241"/>
      <c r="O1738" s="241"/>
      <c r="P1738" s="241"/>
      <c r="Q1738" s="241"/>
      <c r="R1738" s="241"/>
      <c r="S1738" s="241"/>
      <c r="T1738" s="242"/>
      <c r="AT1738" s="243" t="s">
        <v>211</v>
      </c>
      <c r="AU1738" s="243" t="s">
        <v>104</v>
      </c>
      <c r="AV1738" s="14" t="s">
        <v>84</v>
      </c>
      <c r="AW1738" s="14" t="s">
        <v>31</v>
      </c>
      <c r="AX1738" s="14" t="s">
        <v>75</v>
      </c>
      <c r="AY1738" s="243" t="s">
        <v>203</v>
      </c>
    </row>
    <row r="1739" spans="2:51" s="14" customFormat="1" ht="11.25">
      <c r="B1739" s="233"/>
      <c r="C1739" s="234"/>
      <c r="D1739" s="224" t="s">
        <v>211</v>
      </c>
      <c r="E1739" s="235" t="s">
        <v>1</v>
      </c>
      <c r="F1739" s="236" t="s">
        <v>1407</v>
      </c>
      <c r="G1739" s="234"/>
      <c r="H1739" s="237">
        <v>19.632999999999999</v>
      </c>
      <c r="I1739" s="238"/>
      <c r="J1739" s="234"/>
      <c r="K1739" s="234"/>
      <c r="L1739" s="239"/>
      <c r="M1739" s="240"/>
      <c r="N1739" s="241"/>
      <c r="O1739" s="241"/>
      <c r="P1739" s="241"/>
      <c r="Q1739" s="241"/>
      <c r="R1739" s="241"/>
      <c r="S1739" s="241"/>
      <c r="T1739" s="242"/>
      <c r="AT1739" s="243" t="s">
        <v>211</v>
      </c>
      <c r="AU1739" s="243" t="s">
        <v>104</v>
      </c>
      <c r="AV1739" s="14" t="s">
        <v>84</v>
      </c>
      <c r="AW1739" s="14" t="s">
        <v>31</v>
      </c>
      <c r="AX1739" s="14" t="s">
        <v>75</v>
      </c>
      <c r="AY1739" s="243" t="s">
        <v>203</v>
      </c>
    </row>
    <row r="1740" spans="2:51" s="14" customFormat="1" ht="11.25">
      <c r="B1740" s="233"/>
      <c r="C1740" s="234"/>
      <c r="D1740" s="224" t="s">
        <v>211</v>
      </c>
      <c r="E1740" s="235" t="s">
        <v>1</v>
      </c>
      <c r="F1740" s="236" t="s">
        <v>1408</v>
      </c>
      <c r="G1740" s="234"/>
      <c r="H1740" s="237">
        <v>19.681000000000001</v>
      </c>
      <c r="I1740" s="238"/>
      <c r="J1740" s="234"/>
      <c r="K1740" s="234"/>
      <c r="L1740" s="239"/>
      <c r="M1740" s="240"/>
      <c r="N1740" s="241"/>
      <c r="O1740" s="241"/>
      <c r="P1740" s="241"/>
      <c r="Q1740" s="241"/>
      <c r="R1740" s="241"/>
      <c r="S1740" s="241"/>
      <c r="T1740" s="242"/>
      <c r="AT1740" s="243" t="s">
        <v>211</v>
      </c>
      <c r="AU1740" s="243" t="s">
        <v>104</v>
      </c>
      <c r="AV1740" s="14" t="s">
        <v>84</v>
      </c>
      <c r="AW1740" s="14" t="s">
        <v>31</v>
      </c>
      <c r="AX1740" s="14" t="s">
        <v>75</v>
      </c>
      <c r="AY1740" s="243" t="s">
        <v>203</v>
      </c>
    </row>
    <row r="1741" spans="2:51" s="14" customFormat="1" ht="11.25">
      <c r="B1741" s="233"/>
      <c r="C1741" s="234"/>
      <c r="D1741" s="224" t="s">
        <v>211</v>
      </c>
      <c r="E1741" s="235" t="s">
        <v>1</v>
      </c>
      <c r="F1741" s="236" t="s">
        <v>1409</v>
      </c>
      <c r="G1741" s="234"/>
      <c r="H1741" s="237">
        <v>19.632999999999999</v>
      </c>
      <c r="I1741" s="238"/>
      <c r="J1741" s="234"/>
      <c r="K1741" s="234"/>
      <c r="L1741" s="239"/>
      <c r="M1741" s="240"/>
      <c r="N1741" s="241"/>
      <c r="O1741" s="241"/>
      <c r="P1741" s="241"/>
      <c r="Q1741" s="241"/>
      <c r="R1741" s="241"/>
      <c r="S1741" s="241"/>
      <c r="T1741" s="242"/>
      <c r="AT1741" s="243" t="s">
        <v>211</v>
      </c>
      <c r="AU1741" s="243" t="s">
        <v>104</v>
      </c>
      <c r="AV1741" s="14" t="s">
        <v>84</v>
      </c>
      <c r="AW1741" s="14" t="s">
        <v>31</v>
      </c>
      <c r="AX1741" s="14" t="s">
        <v>75</v>
      </c>
      <c r="AY1741" s="243" t="s">
        <v>203</v>
      </c>
    </row>
    <row r="1742" spans="2:51" s="14" customFormat="1" ht="11.25">
      <c r="B1742" s="233"/>
      <c r="C1742" s="234"/>
      <c r="D1742" s="224" t="s">
        <v>211</v>
      </c>
      <c r="E1742" s="235" t="s">
        <v>1</v>
      </c>
      <c r="F1742" s="236" t="s">
        <v>1410</v>
      </c>
      <c r="G1742" s="234"/>
      <c r="H1742" s="237">
        <v>18.995999999999999</v>
      </c>
      <c r="I1742" s="238"/>
      <c r="J1742" s="234"/>
      <c r="K1742" s="234"/>
      <c r="L1742" s="239"/>
      <c r="M1742" s="240"/>
      <c r="N1742" s="241"/>
      <c r="O1742" s="241"/>
      <c r="P1742" s="241"/>
      <c r="Q1742" s="241"/>
      <c r="R1742" s="241"/>
      <c r="S1742" s="241"/>
      <c r="T1742" s="242"/>
      <c r="AT1742" s="243" t="s">
        <v>211</v>
      </c>
      <c r="AU1742" s="243" t="s">
        <v>104</v>
      </c>
      <c r="AV1742" s="14" t="s">
        <v>84</v>
      </c>
      <c r="AW1742" s="14" t="s">
        <v>31</v>
      </c>
      <c r="AX1742" s="14" t="s">
        <v>75</v>
      </c>
      <c r="AY1742" s="243" t="s">
        <v>203</v>
      </c>
    </row>
    <row r="1743" spans="2:51" s="14" customFormat="1" ht="11.25">
      <c r="B1743" s="233"/>
      <c r="C1743" s="234"/>
      <c r="D1743" s="224" t="s">
        <v>211</v>
      </c>
      <c r="E1743" s="235" t="s">
        <v>1</v>
      </c>
      <c r="F1743" s="236" t="s">
        <v>1412</v>
      </c>
      <c r="G1743" s="234"/>
      <c r="H1743" s="237">
        <v>26.228000000000002</v>
      </c>
      <c r="I1743" s="238"/>
      <c r="J1743" s="234"/>
      <c r="K1743" s="234"/>
      <c r="L1743" s="239"/>
      <c r="M1743" s="240"/>
      <c r="N1743" s="241"/>
      <c r="O1743" s="241"/>
      <c r="P1743" s="241"/>
      <c r="Q1743" s="241"/>
      <c r="R1743" s="241"/>
      <c r="S1743" s="241"/>
      <c r="T1743" s="242"/>
      <c r="AT1743" s="243" t="s">
        <v>211</v>
      </c>
      <c r="AU1743" s="243" t="s">
        <v>104</v>
      </c>
      <c r="AV1743" s="14" t="s">
        <v>84</v>
      </c>
      <c r="AW1743" s="14" t="s">
        <v>31</v>
      </c>
      <c r="AX1743" s="14" t="s">
        <v>75</v>
      </c>
      <c r="AY1743" s="243" t="s">
        <v>203</v>
      </c>
    </row>
    <row r="1744" spans="2:51" s="14" customFormat="1" ht="11.25">
      <c r="B1744" s="233"/>
      <c r="C1744" s="234"/>
      <c r="D1744" s="224" t="s">
        <v>211</v>
      </c>
      <c r="E1744" s="235" t="s">
        <v>1</v>
      </c>
      <c r="F1744" s="236" t="s">
        <v>1414</v>
      </c>
      <c r="G1744" s="234"/>
      <c r="H1744" s="237">
        <v>28.283000000000001</v>
      </c>
      <c r="I1744" s="238"/>
      <c r="J1744" s="234"/>
      <c r="K1744" s="234"/>
      <c r="L1744" s="239"/>
      <c r="M1744" s="240"/>
      <c r="N1744" s="241"/>
      <c r="O1744" s="241"/>
      <c r="P1744" s="241"/>
      <c r="Q1744" s="241"/>
      <c r="R1744" s="241"/>
      <c r="S1744" s="241"/>
      <c r="T1744" s="242"/>
      <c r="AT1744" s="243" t="s">
        <v>211</v>
      </c>
      <c r="AU1744" s="243" t="s">
        <v>104</v>
      </c>
      <c r="AV1744" s="14" t="s">
        <v>84</v>
      </c>
      <c r="AW1744" s="14" t="s">
        <v>31</v>
      </c>
      <c r="AX1744" s="14" t="s">
        <v>75</v>
      </c>
      <c r="AY1744" s="243" t="s">
        <v>203</v>
      </c>
    </row>
    <row r="1745" spans="2:51" s="14" customFormat="1" ht="11.25">
      <c r="B1745" s="233"/>
      <c r="C1745" s="234"/>
      <c r="D1745" s="224" t="s">
        <v>211</v>
      </c>
      <c r="E1745" s="235" t="s">
        <v>1</v>
      </c>
      <c r="F1745" s="236" t="s">
        <v>1416</v>
      </c>
      <c r="G1745" s="234"/>
      <c r="H1745" s="237">
        <v>26.57</v>
      </c>
      <c r="I1745" s="238"/>
      <c r="J1745" s="234"/>
      <c r="K1745" s="234"/>
      <c r="L1745" s="239"/>
      <c r="M1745" s="240"/>
      <c r="N1745" s="241"/>
      <c r="O1745" s="241"/>
      <c r="P1745" s="241"/>
      <c r="Q1745" s="241"/>
      <c r="R1745" s="241"/>
      <c r="S1745" s="241"/>
      <c r="T1745" s="242"/>
      <c r="AT1745" s="243" t="s">
        <v>211</v>
      </c>
      <c r="AU1745" s="243" t="s">
        <v>104</v>
      </c>
      <c r="AV1745" s="14" t="s">
        <v>84</v>
      </c>
      <c r="AW1745" s="14" t="s">
        <v>31</v>
      </c>
      <c r="AX1745" s="14" t="s">
        <v>75</v>
      </c>
      <c r="AY1745" s="243" t="s">
        <v>203</v>
      </c>
    </row>
    <row r="1746" spans="2:51" s="14" customFormat="1" ht="11.25">
      <c r="B1746" s="233"/>
      <c r="C1746" s="234"/>
      <c r="D1746" s="224" t="s">
        <v>211</v>
      </c>
      <c r="E1746" s="235" t="s">
        <v>1</v>
      </c>
      <c r="F1746" s="236" t="s">
        <v>1418</v>
      </c>
      <c r="G1746" s="234"/>
      <c r="H1746" s="237">
        <v>26.57</v>
      </c>
      <c r="I1746" s="238"/>
      <c r="J1746" s="234"/>
      <c r="K1746" s="234"/>
      <c r="L1746" s="239"/>
      <c r="M1746" s="240"/>
      <c r="N1746" s="241"/>
      <c r="O1746" s="241"/>
      <c r="P1746" s="241"/>
      <c r="Q1746" s="241"/>
      <c r="R1746" s="241"/>
      <c r="S1746" s="241"/>
      <c r="T1746" s="242"/>
      <c r="AT1746" s="243" t="s">
        <v>211</v>
      </c>
      <c r="AU1746" s="243" t="s">
        <v>104</v>
      </c>
      <c r="AV1746" s="14" t="s">
        <v>84</v>
      </c>
      <c r="AW1746" s="14" t="s">
        <v>31</v>
      </c>
      <c r="AX1746" s="14" t="s">
        <v>75</v>
      </c>
      <c r="AY1746" s="243" t="s">
        <v>203</v>
      </c>
    </row>
    <row r="1747" spans="2:51" s="14" customFormat="1" ht="11.25">
      <c r="B1747" s="233"/>
      <c r="C1747" s="234"/>
      <c r="D1747" s="224" t="s">
        <v>211</v>
      </c>
      <c r="E1747" s="235" t="s">
        <v>1</v>
      </c>
      <c r="F1747" s="236" t="s">
        <v>1420</v>
      </c>
      <c r="G1747" s="234"/>
      <c r="H1747" s="237">
        <v>32.256</v>
      </c>
      <c r="I1747" s="238"/>
      <c r="J1747" s="234"/>
      <c r="K1747" s="234"/>
      <c r="L1747" s="239"/>
      <c r="M1747" s="240"/>
      <c r="N1747" s="241"/>
      <c r="O1747" s="241"/>
      <c r="P1747" s="241"/>
      <c r="Q1747" s="241"/>
      <c r="R1747" s="241"/>
      <c r="S1747" s="241"/>
      <c r="T1747" s="242"/>
      <c r="AT1747" s="243" t="s">
        <v>211</v>
      </c>
      <c r="AU1747" s="243" t="s">
        <v>104</v>
      </c>
      <c r="AV1747" s="14" t="s">
        <v>84</v>
      </c>
      <c r="AW1747" s="14" t="s">
        <v>31</v>
      </c>
      <c r="AX1747" s="14" t="s">
        <v>75</v>
      </c>
      <c r="AY1747" s="243" t="s">
        <v>203</v>
      </c>
    </row>
    <row r="1748" spans="2:51" s="14" customFormat="1" ht="11.25">
      <c r="B1748" s="233"/>
      <c r="C1748" s="234"/>
      <c r="D1748" s="224" t="s">
        <v>211</v>
      </c>
      <c r="E1748" s="235" t="s">
        <v>1</v>
      </c>
      <c r="F1748" s="236" t="s">
        <v>1754</v>
      </c>
      <c r="G1748" s="234"/>
      <c r="H1748" s="237">
        <v>11.255000000000001</v>
      </c>
      <c r="I1748" s="238"/>
      <c r="J1748" s="234"/>
      <c r="K1748" s="234"/>
      <c r="L1748" s="239"/>
      <c r="M1748" s="240"/>
      <c r="N1748" s="241"/>
      <c r="O1748" s="241"/>
      <c r="P1748" s="241"/>
      <c r="Q1748" s="241"/>
      <c r="R1748" s="241"/>
      <c r="S1748" s="241"/>
      <c r="T1748" s="242"/>
      <c r="AT1748" s="243" t="s">
        <v>211</v>
      </c>
      <c r="AU1748" s="243" t="s">
        <v>104</v>
      </c>
      <c r="AV1748" s="14" t="s">
        <v>84</v>
      </c>
      <c r="AW1748" s="14" t="s">
        <v>31</v>
      </c>
      <c r="AX1748" s="14" t="s">
        <v>75</v>
      </c>
      <c r="AY1748" s="243" t="s">
        <v>203</v>
      </c>
    </row>
    <row r="1749" spans="2:51" s="14" customFormat="1" ht="11.25">
      <c r="B1749" s="233"/>
      <c r="C1749" s="234"/>
      <c r="D1749" s="224" t="s">
        <v>211</v>
      </c>
      <c r="E1749" s="235" t="s">
        <v>1</v>
      </c>
      <c r="F1749" s="236" t="s">
        <v>1755</v>
      </c>
      <c r="G1749" s="234"/>
      <c r="H1749" s="237">
        <v>21.297999999999998</v>
      </c>
      <c r="I1749" s="238"/>
      <c r="J1749" s="234"/>
      <c r="K1749" s="234"/>
      <c r="L1749" s="239"/>
      <c r="M1749" s="240"/>
      <c r="N1749" s="241"/>
      <c r="O1749" s="241"/>
      <c r="P1749" s="241"/>
      <c r="Q1749" s="241"/>
      <c r="R1749" s="241"/>
      <c r="S1749" s="241"/>
      <c r="T1749" s="242"/>
      <c r="AT1749" s="243" t="s">
        <v>211</v>
      </c>
      <c r="AU1749" s="243" t="s">
        <v>104</v>
      </c>
      <c r="AV1749" s="14" t="s">
        <v>84</v>
      </c>
      <c r="AW1749" s="14" t="s">
        <v>31</v>
      </c>
      <c r="AX1749" s="14" t="s">
        <v>75</v>
      </c>
      <c r="AY1749" s="243" t="s">
        <v>203</v>
      </c>
    </row>
    <row r="1750" spans="2:51" s="14" customFormat="1" ht="11.25">
      <c r="B1750" s="233"/>
      <c r="C1750" s="234"/>
      <c r="D1750" s="224" t="s">
        <v>211</v>
      </c>
      <c r="E1750" s="235" t="s">
        <v>1</v>
      </c>
      <c r="F1750" s="236" t="s">
        <v>1431</v>
      </c>
      <c r="G1750" s="234"/>
      <c r="H1750" s="237">
        <v>16.05</v>
      </c>
      <c r="I1750" s="238"/>
      <c r="J1750" s="234"/>
      <c r="K1750" s="234"/>
      <c r="L1750" s="239"/>
      <c r="M1750" s="240"/>
      <c r="N1750" s="241"/>
      <c r="O1750" s="241"/>
      <c r="P1750" s="241"/>
      <c r="Q1750" s="241"/>
      <c r="R1750" s="241"/>
      <c r="S1750" s="241"/>
      <c r="T1750" s="242"/>
      <c r="AT1750" s="243" t="s">
        <v>211</v>
      </c>
      <c r="AU1750" s="243" t="s">
        <v>104</v>
      </c>
      <c r="AV1750" s="14" t="s">
        <v>84</v>
      </c>
      <c r="AW1750" s="14" t="s">
        <v>31</v>
      </c>
      <c r="AX1750" s="14" t="s">
        <v>75</v>
      </c>
      <c r="AY1750" s="243" t="s">
        <v>203</v>
      </c>
    </row>
    <row r="1751" spans="2:51" s="14" customFormat="1" ht="11.25">
      <c r="B1751" s="233"/>
      <c r="C1751" s="234"/>
      <c r="D1751" s="224" t="s">
        <v>211</v>
      </c>
      <c r="E1751" s="235" t="s">
        <v>1</v>
      </c>
      <c r="F1751" s="236" t="s">
        <v>1432</v>
      </c>
      <c r="G1751" s="234"/>
      <c r="H1751" s="237">
        <v>16.05</v>
      </c>
      <c r="I1751" s="238"/>
      <c r="J1751" s="234"/>
      <c r="K1751" s="234"/>
      <c r="L1751" s="239"/>
      <c r="M1751" s="240"/>
      <c r="N1751" s="241"/>
      <c r="O1751" s="241"/>
      <c r="P1751" s="241"/>
      <c r="Q1751" s="241"/>
      <c r="R1751" s="241"/>
      <c r="S1751" s="241"/>
      <c r="T1751" s="242"/>
      <c r="AT1751" s="243" t="s">
        <v>211</v>
      </c>
      <c r="AU1751" s="243" t="s">
        <v>104</v>
      </c>
      <c r="AV1751" s="14" t="s">
        <v>84</v>
      </c>
      <c r="AW1751" s="14" t="s">
        <v>31</v>
      </c>
      <c r="AX1751" s="14" t="s">
        <v>75</v>
      </c>
      <c r="AY1751" s="243" t="s">
        <v>203</v>
      </c>
    </row>
    <row r="1752" spans="2:51" s="14" customFormat="1" ht="11.25">
      <c r="B1752" s="233"/>
      <c r="C1752" s="234"/>
      <c r="D1752" s="224" t="s">
        <v>211</v>
      </c>
      <c r="E1752" s="235" t="s">
        <v>1</v>
      </c>
      <c r="F1752" s="236" t="s">
        <v>1433</v>
      </c>
      <c r="G1752" s="234"/>
      <c r="H1752" s="237">
        <v>21.297999999999998</v>
      </c>
      <c r="I1752" s="238"/>
      <c r="J1752" s="234"/>
      <c r="K1752" s="234"/>
      <c r="L1752" s="239"/>
      <c r="M1752" s="240"/>
      <c r="N1752" s="241"/>
      <c r="O1752" s="241"/>
      <c r="P1752" s="241"/>
      <c r="Q1752" s="241"/>
      <c r="R1752" s="241"/>
      <c r="S1752" s="241"/>
      <c r="T1752" s="242"/>
      <c r="AT1752" s="243" t="s">
        <v>211</v>
      </c>
      <c r="AU1752" s="243" t="s">
        <v>104</v>
      </c>
      <c r="AV1752" s="14" t="s">
        <v>84</v>
      </c>
      <c r="AW1752" s="14" t="s">
        <v>31</v>
      </c>
      <c r="AX1752" s="14" t="s">
        <v>75</v>
      </c>
      <c r="AY1752" s="243" t="s">
        <v>203</v>
      </c>
    </row>
    <row r="1753" spans="2:51" s="14" customFormat="1" ht="11.25">
      <c r="B1753" s="233"/>
      <c r="C1753" s="234"/>
      <c r="D1753" s="224" t="s">
        <v>211</v>
      </c>
      <c r="E1753" s="235" t="s">
        <v>1</v>
      </c>
      <c r="F1753" s="236" t="s">
        <v>1434</v>
      </c>
      <c r="G1753" s="234"/>
      <c r="H1753" s="237">
        <v>17.077999999999999</v>
      </c>
      <c r="I1753" s="238"/>
      <c r="J1753" s="234"/>
      <c r="K1753" s="234"/>
      <c r="L1753" s="239"/>
      <c r="M1753" s="240"/>
      <c r="N1753" s="241"/>
      <c r="O1753" s="241"/>
      <c r="P1753" s="241"/>
      <c r="Q1753" s="241"/>
      <c r="R1753" s="241"/>
      <c r="S1753" s="241"/>
      <c r="T1753" s="242"/>
      <c r="AT1753" s="243" t="s">
        <v>211</v>
      </c>
      <c r="AU1753" s="243" t="s">
        <v>104</v>
      </c>
      <c r="AV1753" s="14" t="s">
        <v>84</v>
      </c>
      <c r="AW1753" s="14" t="s">
        <v>31</v>
      </c>
      <c r="AX1753" s="14" t="s">
        <v>75</v>
      </c>
      <c r="AY1753" s="243" t="s">
        <v>203</v>
      </c>
    </row>
    <row r="1754" spans="2:51" s="14" customFormat="1" ht="11.25">
      <c r="B1754" s="233"/>
      <c r="C1754" s="234"/>
      <c r="D1754" s="224" t="s">
        <v>211</v>
      </c>
      <c r="E1754" s="235" t="s">
        <v>1</v>
      </c>
      <c r="F1754" s="236" t="s">
        <v>1435</v>
      </c>
      <c r="G1754" s="234"/>
      <c r="H1754" s="237">
        <v>16.393000000000001</v>
      </c>
      <c r="I1754" s="238"/>
      <c r="J1754" s="234"/>
      <c r="K1754" s="234"/>
      <c r="L1754" s="239"/>
      <c r="M1754" s="240"/>
      <c r="N1754" s="241"/>
      <c r="O1754" s="241"/>
      <c r="P1754" s="241"/>
      <c r="Q1754" s="241"/>
      <c r="R1754" s="241"/>
      <c r="S1754" s="241"/>
      <c r="T1754" s="242"/>
      <c r="AT1754" s="243" t="s">
        <v>211</v>
      </c>
      <c r="AU1754" s="243" t="s">
        <v>104</v>
      </c>
      <c r="AV1754" s="14" t="s">
        <v>84</v>
      </c>
      <c r="AW1754" s="14" t="s">
        <v>31</v>
      </c>
      <c r="AX1754" s="14" t="s">
        <v>75</v>
      </c>
      <c r="AY1754" s="243" t="s">
        <v>203</v>
      </c>
    </row>
    <row r="1755" spans="2:51" s="14" customFormat="1" ht="22.5">
      <c r="B1755" s="233"/>
      <c r="C1755" s="234"/>
      <c r="D1755" s="224" t="s">
        <v>211</v>
      </c>
      <c r="E1755" s="235" t="s">
        <v>1</v>
      </c>
      <c r="F1755" s="236" t="s">
        <v>1441</v>
      </c>
      <c r="G1755" s="234"/>
      <c r="H1755" s="237">
        <v>40.658999999999999</v>
      </c>
      <c r="I1755" s="238"/>
      <c r="J1755" s="234"/>
      <c r="K1755" s="234"/>
      <c r="L1755" s="239"/>
      <c r="M1755" s="240"/>
      <c r="N1755" s="241"/>
      <c r="O1755" s="241"/>
      <c r="P1755" s="241"/>
      <c r="Q1755" s="241"/>
      <c r="R1755" s="241"/>
      <c r="S1755" s="241"/>
      <c r="T1755" s="242"/>
      <c r="AT1755" s="243" t="s">
        <v>211</v>
      </c>
      <c r="AU1755" s="243" t="s">
        <v>104</v>
      </c>
      <c r="AV1755" s="14" t="s">
        <v>84</v>
      </c>
      <c r="AW1755" s="14" t="s">
        <v>31</v>
      </c>
      <c r="AX1755" s="14" t="s">
        <v>75</v>
      </c>
      <c r="AY1755" s="243" t="s">
        <v>203</v>
      </c>
    </row>
    <row r="1756" spans="2:51" s="14" customFormat="1" ht="22.5">
      <c r="B1756" s="233"/>
      <c r="C1756" s="234"/>
      <c r="D1756" s="224" t="s">
        <v>211</v>
      </c>
      <c r="E1756" s="235" t="s">
        <v>1</v>
      </c>
      <c r="F1756" s="236" t="s">
        <v>1756</v>
      </c>
      <c r="G1756" s="234"/>
      <c r="H1756" s="237">
        <v>24.991</v>
      </c>
      <c r="I1756" s="238"/>
      <c r="J1756" s="234"/>
      <c r="K1756" s="234"/>
      <c r="L1756" s="239"/>
      <c r="M1756" s="240"/>
      <c r="N1756" s="241"/>
      <c r="O1756" s="241"/>
      <c r="P1756" s="241"/>
      <c r="Q1756" s="241"/>
      <c r="R1756" s="241"/>
      <c r="S1756" s="241"/>
      <c r="T1756" s="242"/>
      <c r="AT1756" s="243" t="s">
        <v>211</v>
      </c>
      <c r="AU1756" s="243" t="s">
        <v>104</v>
      </c>
      <c r="AV1756" s="14" t="s">
        <v>84</v>
      </c>
      <c r="AW1756" s="14" t="s">
        <v>31</v>
      </c>
      <c r="AX1756" s="14" t="s">
        <v>75</v>
      </c>
      <c r="AY1756" s="243" t="s">
        <v>203</v>
      </c>
    </row>
    <row r="1757" spans="2:51" s="14" customFormat="1" ht="11.25">
      <c r="B1757" s="233"/>
      <c r="C1757" s="234"/>
      <c r="D1757" s="224" t="s">
        <v>211</v>
      </c>
      <c r="E1757" s="235" t="s">
        <v>1</v>
      </c>
      <c r="F1757" s="236" t="s">
        <v>1446</v>
      </c>
      <c r="G1757" s="234"/>
      <c r="H1757" s="237">
        <v>26.57</v>
      </c>
      <c r="I1757" s="238"/>
      <c r="J1757" s="234"/>
      <c r="K1757" s="234"/>
      <c r="L1757" s="239"/>
      <c r="M1757" s="240"/>
      <c r="N1757" s="241"/>
      <c r="O1757" s="241"/>
      <c r="P1757" s="241"/>
      <c r="Q1757" s="241"/>
      <c r="R1757" s="241"/>
      <c r="S1757" s="241"/>
      <c r="T1757" s="242"/>
      <c r="AT1757" s="243" t="s">
        <v>211</v>
      </c>
      <c r="AU1757" s="243" t="s">
        <v>104</v>
      </c>
      <c r="AV1757" s="14" t="s">
        <v>84</v>
      </c>
      <c r="AW1757" s="14" t="s">
        <v>31</v>
      </c>
      <c r="AX1757" s="14" t="s">
        <v>75</v>
      </c>
      <c r="AY1757" s="243" t="s">
        <v>203</v>
      </c>
    </row>
    <row r="1758" spans="2:51" s="14" customFormat="1" ht="11.25">
      <c r="B1758" s="233"/>
      <c r="C1758" s="234"/>
      <c r="D1758" s="224" t="s">
        <v>211</v>
      </c>
      <c r="E1758" s="235" t="s">
        <v>1</v>
      </c>
      <c r="F1758" s="236" t="s">
        <v>1448</v>
      </c>
      <c r="G1758" s="234"/>
      <c r="H1758" s="237">
        <v>26.57</v>
      </c>
      <c r="I1758" s="238"/>
      <c r="J1758" s="234"/>
      <c r="K1758" s="234"/>
      <c r="L1758" s="239"/>
      <c r="M1758" s="240"/>
      <c r="N1758" s="241"/>
      <c r="O1758" s="241"/>
      <c r="P1758" s="241"/>
      <c r="Q1758" s="241"/>
      <c r="R1758" s="241"/>
      <c r="S1758" s="241"/>
      <c r="T1758" s="242"/>
      <c r="AT1758" s="243" t="s">
        <v>211</v>
      </c>
      <c r="AU1758" s="243" t="s">
        <v>104</v>
      </c>
      <c r="AV1758" s="14" t="s">
        <v>84</v>
      </c>
      <c r="AW1758" s="14" t="s">
        <v>31</v>
      </c>
      <c r="AX1758" s="14" t="s">
        <v>75</v>
      </c>
      <c r="AY1758" s="243" t="s">
        <v>203</v>
      </c>
    </row>
    <row r="1759" spans="2:51" s="14" customFormat="1" ht="11.25">
      <c r="B1759" s="233"/>
      <c r="C1759" s="234"/>
      <c r="D1759" s="224" t="s">
        <v>211</v>
      </c>
      <c r="E1759" s="235" t="s">
        <v>1</v>
      </c>
      <c r="F1759" s="236" t="s">
        <v>1757</v>
      </c>
      <c r="G1759" s="234"/>
      <c r="H1759" s="237">
        <v>26.57</v>
      </c>
      <c r="I1759" s="238"/>
      <c r="J1759" s="234"/>
      <c r="K1759" s="234"/>
      <c r="L1759" s="239"/>
      <c r="M1759" s="240"/>
      <c r="N1759" s="241"/>
      <c r="O1759" s="241"/>
      <c r="P1759" s="241"/>
      <c r="Q1759" s="241"/>
      <c r="R1759" s="241"/>
      <c r="S1759" s="241"/>
      <c r="T1759" s="242"/>
      <c r="AT1759" s="243" t="s">
        <v>211</v>
      </c>
      <c r="AU1759" s="243" t="s">
        <v>104</v>
      </c>
      <c r="AV1759" s="14" t="s">
        <v>84</v>
      </c>
      <c r="AW1759" s="14" t="s">
        <v>31</v>
      </c>
      <c r="AX1759" s="14" t="s">
        <v>75</v>
      </c>
      <c r="AY1759" s="243" t="s">
        <v>203</v>
      </c>
    </row>
    <row r="1760" spans="2:51" s="14" customFormat="1" ht="11.25">
      <c r="B1760" s="233"/>
      <c r="C1760" s="234"/>
      <c r="D1760" s="224" t="s">
        <v>211</v>
      </c>
      <c r="E1760" s="235" t="s">
        <v>1</v>
      </c>
      <c r="F1760" s="236" t="s">
        <v>1452</v>
      </c>
      <c r="G1760" s="234"/>
      <c r="H1760" s="237">
        <v>26.57</v>
      </c>
      <c r="I1760" s="238"/>
      <c r="J1760" s="234"/>
      <c r="K1760" s="234"/>
      <c r="L1760" s="239"/>
      <c r="M1760" s="240"/>
      <c r="N1760" s="241"/>
      <c r="O1760" s="241"/>
      <c r="P1760" s="241"/>
      <c r="Q1760" s="241"/>
      <c r="R1760" s="241"/>
      <c r="S1760" s="241"/>
      <c r="T1760" s="242"/>
      <c r="AT1760" s="243" t="s">
        <v>211</v>
      </c>
      <c r="AU1760" s="243" t="s">
        <v>104</v>
      </c>
      <c r="AV1760" s="14" t="s">
        <v>84</v>
      </c>
      <c r="AW1760" s="14" t="s">
        <v>31</v>
      </c>
      <c r="AX1760" s="14" t="s">
        <v>75</v>
      </c>
      <c r="AY1760" s="243" t="s">
        <v>203</v>
      </c>
    </row>
    <row r="1761" spans="2:51" s="14" customFormat="1" ht="11.25">
      <c r="B1761" s="233"/>
      <c r="C1761" s="234"/>
      <c r="D1761" s="224" t="s">
        <v>211</v>
      </c>
      <c r="E1761" s="235" t="s">
        <v>1</v>
      </c>
      <c r="F1761" s="236" t="s">
        <v>1758</v>
      </c>
      <c r="G1761" s="234"/>
      <c r="H1761" s="237">
        <v>26.57</v>
      </c>
      <c r="I1761" s="238"/>
      <c r="J1761" s="234"/>
      <c r="K1761" s="234"/>
      <c r="L1761" s="239"/>
      <c r="M1761" s="240"/>
      <c r="N1761" s="241"/>
      <c r="O1761" s="241"/>
      <c r="P1761" s="241"/>
      <c r="Q1761" s="241"/>
      <c r="R1761" s="241"/>
      <c r="S1761" s="241"/>
      <c r="T1761" s="242"/>
      <c r="AT1761" s="243" t="s">
        <v>211</v>
      </c>
      <c r="AU1761" s="243" t="s">
        <v>104</v>
      </c>
      <c r="AV1761" s="14" t="s">
        <v>84</v>
      </c>
      <c r="AW1761" s="14" t="s">
        <v>31</v>
      </c>
      <c r="AX1761" s="14" t="s">
        <v>75</v>
      </c>
      <c r="AY1761" s="243" t="s">
        <v>203</v>
      </c>
    </row>
    <row r="1762" spans="2:51" s="14" customFormat="1" ht="11.25">
      <c r="B1762" s="233"/>
      <c r="C1762" s="234"/>
      <c r="D1762" s="224" t="s">
        <v>211</v>
      </c>
      <c r="E1762" s="235" t="s">
        <v>1</v>
      </c>
      <c r="F1762" s="236" t="s">
        <v>1456</v>
      </c>
      <c r="G1762" s="234"/>
      <c r="H1762" s="237">
        <v>26.57</v>
      </c>
      <c r="I1762" s="238"/>
      <c r="J1762" s="234"/>
      <c r="K1762" s="234"/>
      <c r="L1762" s="239"/>
      <c r="M1762" s="240"/>
      <c r="N1762" s="241"/>
      <c r="O1762" s="241"/>
      <c r="P1762" s="241"/>
      <c r="Q1762" s="241"/>
      <c r="R1762" s="241"/>
      <c r="S1762" s="241"/>
      <c r="T1762" s="242"/>
      <c r="AT1762" s="243" t="s">
        <v>211</v>
      </c>
      <c r="AU1762" s="243" t="s">
        <v>104</v>
      </c>
      <c r="AV1762" s="14" t="s">
        <v>84</v>
      </c>
      <c r="AW1762" s="14" t="s">
        <v>31</v>
      </c>
      <c r="AX1762" s="14" t="s">
        <v>75</v>
      </c>
      <c r="AY1762" s="243" t="s">
        <v>203</v>
      </c>
    </row>
    <row r="1763" spans="2:51" s="14" customFormat="1" ht="11.25">
      <c r="B1763" s="233"/>
      <c r="C1763" s="234"/>
      <c r="D1763" s="224" t="s">
        <v>211</v>
      </c>
      <c r="E1763" s="235" t="s">
        <v>1</v>
      </c>
      <c r="F1763" s="236" t="s">
        <v>1458</v>
      </c>
      <c r="G1763" s="234"/>
      <c r="H1763" s="237">
        <v>26.57</v>
      </c>
      <c r="I1763" s="238"/>
      <c r="J1763" s="234"/>
      <c r="K1763" s="234"/>
      <c r="L1763" s="239"/>
      <c r="M1763" s="240"/>
      <c r="N1763" s="241"/>
      <c r="O1763" s="241"/>
      <c r="P1763" s="241"/>
      <c r="Q1763" s="241"/>
      <c r="R1763" s="241"/>
      <c r="S1763" s="241"/>
      <c r="T1763" s="242"/>
      <c r="AT1763" s="243" t="s">
        <v>211</v>
      </c>
      <c r="AU1763" s="243" t="s">
        <v>104</v>
      </c>
      <c r="AV1763" s="14" t="s">
        <v>84</v>
      </c>
      <c r="AW1763" s="14" t="s">
        <v>31</v>
      </c>
      <c r="AX1763" s="14" t="s">
        <v>75</v>
      </c>
      <c r="AY1763" s="243" t="s">
        <v>203</v>
      </c>
    </row>
    <row r="1764" spans="2:51" s="14" customFormat="1" ht="11.25">
      <c r="B1764" s="233"/>
      <c r="C1764" s="234"/>
      <c r="D1764" s="224" t="s">
        <v>211</v>
      </c>
      <c r="E1764" s="235" t="s">
        <v>1</v>
      </c>
      <c r="F1764" s="236" t="s">
        <v>1460</v>
      </c>
      <c r="G1764" s="234"/>
      <c r="H1764" s="237">
        <v>26.57</v>
      </c>
      <c r="I1764" s="238"/>
      <c r="J1764" s="234"/>
      <c r="K1764" s="234"/>
      <c r="L1764" s="239"/>
      <c r="M1764" s="240"/>
      <c r="N1764" s="241"/>
      <c r="O1764" s="241"/>
      <c r="P1764" s="241"/>
      <c r="Q1764" s="241"/>
      <c r="R1764" s="241"/>
      <c r="S1764" s="241"/>
      <c r="T1764" s="242"/>
      <c r="AT1764" s="243" t="s">
        <v>211</v>
      </c>
      <c r="AU1764" s="243" t="s">
        <v>104</v>
      </c>
      <c r="AV1764" s="14" t="s">
        <v>84</v>
      </c>
      <c r="AW1764" s="14" t="s">
        <v>31</v>
      </c>
      <c r="AX1764" s="14" t="s">
        <v>75</v>
      </c>
      <c r="AY1764" s="243" t="s">
        <v>203</v>
      </c>
    </row>
    <row r="1765" spans="2:51" s="14" customFormat="1" ht="11.25">
      <c r="B1765" s="233"/>
      <c r="C1765" s="234"/>
      <c r="D1765" s="224" t="s">
        <v>211</v>
      </c>
      <c r="E1765" s="235" t="s">
        <v>1</v>
      </c>
      <c r="F1765" s="236" t="s">
        <v>1462</v>
      </c>
      <c r="G1765" s="234"/>
      <c r="H1765" s="237">
        <v>26.57</v>
      </c>
      <c r="I1765" s="238"/>
      <c r="J1765" s="234"/>
      <c r="K1765" s="234"/>
      <c r="L1765" s="239"/>
      <c r="M1765" s="240"/>
      <c r="N1765" s="241"/>
      <c r="O1765" s="241"/>
      <c r="P1765" s="241"/>
      <c r="Q1765" s="241"/>
      <c r="R1765" s="241"/>
      <c r="S1765" s="241"/>
      <c r="T1765" s="242"/>
      <c r="AT1765" s="243" t="s">
        <v>211</v>
      </c>
      <c r="AU1765" s="243" t="s">
        <v>104</v>
      </c>
      <c r="AV1765" s="14" t="s">
        <v>84</v>
      </c>
      <c r="AW1765" s="14" t="s">
        <v>31</v>
      </c>
      <c r="AX1765" s="14" t="s">
        <v>75</v>
      </c>
      <c r="AY1765" s="243" t="s">
        <v>203</v>
      </c>
    </row>
    <row r="1766" spans="2:51" s="14" customFormat="1" ht="11.25">
      <c r="B1766" s="233"/>
      <c r="C1766" s="234"/>
      <c r="D1766" s="224" t="s">
        <v>211</v>
      </c>
      <c r="E1766" s="235" t="s">
        <v>1</v>
      </c>
      <c r="F1766" s="236" t="s">
        <v>1464</v>
      </c>
      <c r="G1766" s="234"/>
      <c r="H1766" s="237">
        <v>26.57</v>
      </c>
      <c r="I1766" s="238"/>
      <c r="J1766" s="234"/>
      <c r="K1766" s="234"/>
      <c r="L1766" s="239"/>
      <c r="M1766" s="240"/>
      <c r="N1766" s="241"/>
      <c r="O1766" s="241"/>
      <c r="P1766" s="241"/>
      <c r="Q1766" s="241"/>
      <c r="R1766" s="241"/>
      <c r="S1766" s="241"/>
      <c r="T1766" s="242"/>
      <c r="AT1766" s="243" t="s">
        <v>211</v>
      </c>
      <c r="AU1766" s="243" t="s">
        <v>104</v>
      </c>
      <c r="AV1766" s="14" t="s">
        <v>84</v>
      </c>
      <c r="AW1766" s="14" t="s">
        <v>31</v>
      </c>
      <c r="AX1766" s="14" t="s">
        <v>75</v>
      </c>
      <c r="AY1766" s="243" t="s">
        <v>203</v>
      </c>
    </row>
    <row r="1767" spans="2:51" s="14" customFormat="1" ht="11.25">
      <c r="B1767" s="233"/>
      <c r="C1767" s="234"/>
      <c r="D1767" s="224" t="s">
        <v>211</v>
      </c>
      <c r="E1767" s="235" t="s">
        <v>1</v>
      </c>
      <c r="F1767" s="236" t="s">
        <v>1471</v>
      </c>
      <c r="G1767" s="234"/>
      <c r="H1767" s="237">
        <v>26.57</v>
      </c>
      <c r="I1767" s="238"/>
      <c r="J1767" s="234"/>
      <c r="K1767" s="234"/>
      <c r="L1767" s="239"/>
      <c r="M1767" s="240"/>
      <c r="N1767" s="241"/>
      <c r="O1767" s="241"/>
      <c r="P1767" s="241"/>
      <c r="Q1767" s="241"/>
      <c r="R1767" s="241"/>
      <c r="S1767" s="241"/>
      <c r="T1767" s="242"/>
      <c r="AT1767" s="243" t="s">
        <v>211</v>
      </c>
      <c r="AU1767" s="243" t="s">
        <v>104</v>
      </c>
      <c r="AV1767" s="14" t="s">
        <v>84</v>
      </c>
      <c r="AW1767" s="14" t="s">
        <v>31</v>
      </c>
      <c r="AX1767" s="14" t="s">
        <v>75</v>
      </c>
      <c r="AY1767" s="243" t="s">
        <v>203</v>
      </c>
    </row>
    <row r="1768" spans="2:51" s="14" customFormat="1" ht="11.25">
      <c r="B1768" s="233"/>
      <c r="C1768" s="234"/>
      <c r="D1768" s="224" t="s">
        <v>211</v>
      </c>
      <c r="E1768" s="235" t="s">
        <v>1</v>
      </c>
      <c r="F1768" s="236" t="s">
        <v>1473</v>
      </c>
      <c r="G1768" s="234"/>
      <c r="H1768" s="237">
        <v>26.57</v>
      </c>
      <c r="I1768" s="238"/>
      <c r="J1768" s="234"/>
      <c r="K1768" s="234"/>
      <c r="L1768" s="239"/>
      <c r="M1768" s="240"/>
      <c r="N1768" s="241"/>
      <c r="O1768" s="241"/>
      <c r="P1768" s="241"/>
      <c r="Q1768" s="241"/>
      <c r="R1768" s="241"/>
      <c r="S1768" s="241"/>
      <c r="T1768" s="242"/>
      <c r="AT1768" s="243" t="s">
        <v>211</v>
      </c>
      <c r="AU1768" s="243" t="s">
        <v>104</v>
      </c>
      <c r="AV1768" s="14" t="s">
        <v>84</v>
      </c>
      <c r="AW1768" s="14" t="s">
        <v>31</v>
      </c>
      <c r="AX1768" s="14" t="s">
        <v>75</v>
      </c>
      <c r="AY1768" s="243" t="s">
        <v>203</v>
      </c>
    </row>
    <row r="1769" spans="2:51" s="14" customFormat="1" ht="11.25">
      <c r="B1769" s="233"/>
      <c r="C1769" s="234"/>
      <c r="D1769" s="224" t="s">
        <v>211</v>
      </c>
      <c r="E1769" s="235" t="s">
        <v>1</v>
      </c>
      <c r="F1769" s="236" t="s">
        <v>1475</v>
      </c>
      <c r="G1769" s="234"/>
      <c r="H1769" s="237">
        <v>26.57</v>
      </c>
      <c r="I1769" s="238"/>
      <c r="J1769" s="234"/>
      <c r="K1769" s="234"/>
      <c r="L1769" s="239"/>
      <c r="M1769" s="240"/>
      <c r="N1769" s="241"/>
      <c r="O1769" s="241"/>
      <c r="P1769" s="241"/>
      <c r="Q1769" s="241"/>
      <c r="R1769" s="241"/>
      <c r="S1769" s="241"/>
      <c r="T1769" s="242"/>
      <c r="AT1769" s="243" t="s">
        <v>211</v>
      </c>
      <c r="AU1769" s="243" t="s">
        <v>104</v>
      </c>
      <c r="AV1769" s="14" t="s">
        <v>84</v>
      </c>
      <c r="AW1769" s="14" t="s">
        <v>31</v>
      </c>
      <c r="AX1769" s="14" t="s">
        <v>75</v>
      </c>
      <c r="AY1769" s="243" t="s">
        <v>203</v>
      </c>
    </row>
    <row r="1770" spans="2:51" s="14" customFormat="1" ht="22.5">
      <c r="B1770" s="233"/>
      <c r="C1770" s="234"/>
      <c r="D1770" s="224" t="s">
        <v>211</v>
      </c>
      <c r="E1770" s="235" t="s">
        <v>1</v>
      </c>
      <c r="F1770" s="236" t="s">
        <v>1478</v>
      </c>
      <c r="G1770" s="234"/>
      <c r="H1770" s="237">
        <v>31.905999999999999</v>
      </c>
      <c r="I1770" s="238"/>
      <c r="J1770" s="234"/>
      <c r="K1770" s="234"/>
      <c r="L1770" s="239"/>
      <c r="M1770" s="240"/>
      <c r="N1770" s="241"/>
      <c r="O1770" s="241"/>
      <c r="P1770" s="241"/>
      <c r="Q1770" s="241"/>
      <c r="R1770" s="241"/>
      <c r="S1770" s="241"/>
      <c r="T1770" s="242"/>
      <c r="AT1770" s="243" t="s">
        <v>211</v>
      </c>
      <c r="AU1770" s="243" t="s">
        <v>104</v>
      </c>
      <c r="AV1770" s="14" t="s">
        <v>84</v>
      </c>
      <c r="AW1770" s="14" t="s">
        <v>31</v>
      </c>
      <c r="AX1770" s="14" t="s">
        <v>75</v>
      </c>
      <c r="AY1770" s="243" t="s">
        <v>203</v>
      </c>
    </row>
    <row r="1771" spans="2:51" s="14" customFormat="1" ht="11.25">
      <c r="B1771" s="233"/>
      <c r="C1771" s="234"/>
      <c r="D1771" s="224" t="s">
        <v>211</v>
      </c>
      <c r="E1771" s="235" t="s">
        <v>1</v>
      </c>
      <c r="F1771" s="236" t="s">
        <v>1480</v>
      </c>
      <c r="G1771" s="234"/>
      <c r="H1771" s="237">
        <v>38.020000000000003</v>
      </c>
      <c r="I1771" s="238"/>
      <c r="J1771" s="234"/>
      <c r="K1771" s="234"/>
      <c r="L1771" s="239"/>
      <c r="M1771" s="240"/>
      <c r="N1771" s="241"/>
      <c r="O1771" s="241"/>
      <c r="P1771" s="241"/>
      <c r="Q1771" s="241"/>
      <c r="R1771" s="241"/>
      <c r="S1771" s="241"/>
      <c r="T1771" s="242"/>
      <c r="AT1771" s="243" t="s">
        <v>211</v>
      </c>
      <c r="AU1771" s="243" t="s">
        <v>104</v>
      </c>
      <c r="AV1771" s="14" t="s">
        <v>84</v>
      </c>
      <c r="AW1771" s="14" t="s">
        <v>31</v>
      </c>
      <c r="AX1771" s="14" t="s">
        <v>75</v>
      </c>
      <c r="AY1771" s="243" t="s">
        <v>203</v>
      </c>
    </row>
    <row r="1772" spans="2:51" s="14" customFormat="1" ht="11.25">
      <c r="B1772" s="233"/>
      <c r="C1772" s="234"/>
      <c r="D1772" s="224" t="s">
        <v>211</v>
      </c>
      <c r="E1772" s="235" t="s">
        <v>1</v>
      </c>
      <c r="F1772" s="236" t="s">
        <v>1482</v>
      </c>
      <c r="G1772" s="234"/>
      <c r="H1772" s="237">
        <v>19.632999999999999</v>
      </c>
      <c r="I1772" s="238"/>
      <c r="J1772" s="234"/>
      <c r="K1772" s="234"/>
      <c r="L1772" s="239"/>
      <c r="M1772" s="240"/>
      <c r="N1772" s="241"/>
      <c r="O1772" s="241"/>
      <c r="P1772" s="241"/>
      <c r="Q1772" s="241"/>
      <c r="R1772" s="241"/>
      <c r="S1772" s="241"/>
      <c r="T1772" s="242"/>
      <c r="AT1772" s="243" t="s">
        <v>211</v>
      </c>
      <c r="AU1772" s="243" t="s">
        <v>104</v>
      </c>
      <c r="AV1772" s="14" t="s">
        <v>84</v>
      </c>
      <c r="AW1772" s="14" t="s">
        <v>31</v>
      </c>
      <c r="AX1772" s="14" t="s">
        <v>75</v>
      </c>
      <c r="AY1772" s="243" t="s">
        <v>203</v>
      </c>
    </row>
    <row r="1773" spans="2:51" s="14" customFormat="1" ht="11.25">
      <c r="B1773" s="233"/>
      <c r="C1773" s="234"/>
      <c r="D1773" s="224" t="s">
        <v>211</v>
      </c>
      <c r="E1773" s="235" t="s">
        <v>1</v>
      </c>
      <c r="F1773" s="236" t="s">
        <v>1483</v>
      </c>
      <c r="G1773" s="234"/>
      <c r="H1773" s="237">
        <v>19.681000000000001</v>
      </c>
      <c r="I1773" s="238"/>
      <c r="J1773" s="234"/>
      <c r="K1773" s="234"/>
      <c r="L1773" s="239"/>
      <c r="M1773" s="240"/>
      <c r="N1773" s="241"/>
      <c r="O1773" s="241"/>
      <c r="P1773" s="241"/>
      <c r="Q1773" s="241"/>
      <c r="R1773" s="241"/>
      <c r="S1773" s="241"/>
      <c r="T1773" s="242"/>
      <c r="AT1773" s="243" t="s">
        <v>211</v>
      </c>
      <c r="AU1773" s="243" t="s">
        <v>104</v>
      </c>
      <c r="AV1773" s="14" t="s">
        <v>84</v>
      </c>
      <c r="AW1773" s="14" t="s">
        <v>31</v>
      </c>
      <c r="AX1773" s="14" t="s">
        <v>75</v>
      </c>
      <c r="AY1773" s="243" t="s">
        <v>203</v>
      </c>
    </row>
    <row r="1774" spans="2:51" s="14" customFormat="1" ht="11.25">
      <c r="B1774" s="233"/>
      <c r="C1774" s="234"/>
      <c r="D1774" s="224" t="s">
        <v>211</v>
      </c>
      <c r="E1774" s="235" t="s">
        <v>1</v>
      </c>
      <c r="F1774" s="236" t="s">
        <v>1484</v>
      </c>
      <c r="G1774" s="234"/>
      <c r="H1774" s="237">
        <v>19.632999999999999</v>
      </c>
      <c r="I1774" s="238"/>
      <c r="J1774" s="234"/>
      <c r="K1774" s="234"/>
      <c r="L1774" s="239"/>
      <c r="M1774" s="240"/>
      <c r="N1774" s="241"/>
      <c r="O1774" s="241"/>
      <c r="P1774" s="241"/>
      <c r="Q1774" s="241"/>
      <c r="R1774" s="241"/>
      <c r="S1774" s="241"/>
      <c r="T1774" s="242"/>
      <c r="AT1774" s="243" t="s">
        <v>211</v>
      </c>
      <c r="AU1774" s="243" t="s">
        <v>104</v>
      </c>
      <c r="AV1774" s="14" t="s">
        <v>84</v>
      </c>
      <c r="AW1774" s="14" t="s">
        <v>31</v>
      </c>
      <c r="AX1774" s="14" t="s">
        <v>75</v>
      </c>
      <c r="AY1774" s="243" t="s">
        <v>203</v>
      </c>
    </row>
    <row r="1775" spans="2:51" s="14" customFormat="1" ht="11.25">
      <c r="B1775" s="233"/>
      <c r="C1775" s="234"/>
      <c r="D1775" s="224" t="s">
        <v>211</v>
      </c>
      <c r="E1775" s="235" t="s">
        <v>1</v>
      </c>
      <c r="F1775" s="236" t="s">
        <v>1485</v>
      </c>
      <c r="G1775" s="234"/>
      <c r="H1775" s="237">
        <v>17.968</v>
      </c>
      <c r="I1775" s="238"/>
      <c r="J1775" s="234"/>
      <c r="K1775" s="234"/>
      <c r="L1775" s="239"/>
      <c r="M1775" s="240"/>
      <c r="N1775" s="241"/>
      <c r="O1775" s="241"/>
      <c r="P1775" s="241"/>
      <c r="Q1775" s="241"/>
      <c r="R1775" s="241"/>
      <c r="S1775" s="241"/>
      <c r="T1775" s="242"/>
      <c r="AT1775" s="243" t="s">
        <v>211</v>
      </c>
      <c r="AU1775" s="243" t="s">
        <v>104</v>
      </c>
      <c r="AV1775" s="14" t="s">
        <v>84</v>
      </c>
      <c r="AW1775" s="14" t="s">
        <v>31</v>
      </c>
      <c r="AX1775" s="14" t="s">
        <v>75</v>
      </c>
      <c r="AY1775" s="243" t="s">
        <v>203</v>
      </c>
    </row>
    <row r="1776" spans="2:51" s="14" customFormat="1" ht="11.25">
      <c r="B1776" s="233"/>
      <c r="C1776" s="234"/>
      <c r="D1776" s="224" t="s">
        <v>211</v>
      </c>
      <c r="E1776" s="235" t="s">
        <v>1</v>
      </c>
      <c r="F1776" s="236" t="s">
        <v>1487</v>
      </c>
      <c r="G1776" s="234"/>
      <c r="H1776" s="237">
        <v>28.283000000000001</v>
      </c>
      <c r="I1776" s="238"/>
      <c r="J1776" s="234"/>
      <c r="K1776" s="234"/>
      <c r="L1776" s="239"/>
      <c r="M1776" s="240"/>
      <c r="N1776" s="241"/>
      <c r="O1776" s="241"/>
      <c r="P1776" s="241"/>
      <c r="Q1776" s="241"/>
      <c r="R1776" s="241"/>
      <c r="S1776" s="241"/>
      <c r="T1776" s="242"/>
      <c r="AT1776" s="243" t="s">
        <v>211</v>
      </c>
      <c r="AU1776" s="243" t="s">
        <v>104</v>
      </c>
      <c r="AV1776" s="14" t="s">
        <v>84</v>
      </c>
      <c r="AW1776" s="14" t="s">
        <v>31</v>
      </c>
      <c r="AX1776" s="14" t="s">
        <v>75</v>
      </c>
      <c r="AY1776" s="243" t="s">
        <v>203</v>
      </c>
    </row>
    <row r="1777" spans="2:51" s="14" customFormat="1" ht="11.25">
      <c r="B1777" s="233"/>
      <c r="C1777" s="234"/>
      <c r="D1777" s="224" t="s">
        <v>211</v>
      </c>
      <c r="E1777" s="235" t="s">
        <v>1</v>
      </c>
      <c r="F1777" s="236" t="s">
        <v>1489</v>
      </c>
      <c r="G1777" s="234"/>
      <c r="H1777" s="237">
        <v>26.57</v>
      </c>
      <c r="I1777" s="238"/>
      <c r="J1777" s="234"/>
      <c r="K1777" s="234"/>
      <c r="L1777" s="239"/>
      <c r="M1777" s="240"/>
      <c r="N1777" s="241"/>
      <c r="O1777" s="241"/>
      <c r="P1777" s="241"/>
      <c r="Q1777" s="241"/>
      <c r="R1777" s="241"/>
      <c r="S1777" s="241"/>
      <c r="T1777" s="242"/>
      <c r="AT1777" s="243" t="s">
        <v>211</v>
      </c>
      <c r="AU1777" s="243" t="s">
        <v>104</v>
      </c>
      <c r="AV1777" s="14" t="s">
        <v>84</v>
      </c>
      <c r="AW1777" s="14" t="s">
        <v>31</v>
      </c>
      <c r="AX1777" s="14" t="s">
        <v>75</v>
      </c>
      <c r="AY1777" s="243" t="s">
        <v>203</v>
      </c>
    </row>
    <row r="1778" spans="2:51" s="14" customFormat="1" ht="11.25">
      <c r="B1778" s="233"/>
      <c r="C1778" s="234"/>
      <c r="D1778" s="224" t="s">
        <v>211</v>
      </c>
      <c r="E1778" s="235" t="s">
        <v>1</v>
      </c>
      <c r="F1778" s="236" t="s">
        <v>1491</v>
      </c>
      <c r="G1778" s="234"/>
      <c r="H1778" s="237">
        <v>26.57</v>
      </c>
      <c r="I1778" s="238"/>
      <c r="J1778" s="234"/>
      <c r="K1778" s="234"/>
      <c r="L1778" s="239"/>
      <c r="M1778" s="240"/>
      <c r="N1778" s="241"/>
      <c r="O1778" s="241"/>
      <c r="P1778" s="241"/>
      <c r="Q1778" s="241"/>
      <c r="R1778" s="241"/>
      <c r="S1778" s="241"/>
      <c r="T1778" s="242"/>
      <c r="AT1778" s="243" t="s">
        <v>211</v>
      </c>
      <c r="AU1778" s="243" t="s">
        <v>104</v>
      </c>
      <c r="AV1778" s="14" t="s">
        <v>84</v>
      </c>
      <c r="AW1778" s="14" t="s">
        <v>31</v>
      </c>
      <c r="AX1778" s="14" t="s">
        <v>75</v>
      </c>
      <c r="AY1778" s="243" t="s">
        <v>203</v>
      </c>
    </row>
    <row r="1779" spans="2:51" s="14" customFormat="1" ht="11.25">
      <c r="B1779" s="233"/>
      <c r="C1779" s="234"/>
      <c r="D1779" s="224" t="s">
        <v>211</v>
      </c>
      <c r="E1779" s="235" t="s">
        <v>1</v>
      </c>
      <c r="F1779" s="236" t="s">
        <v>1493</v>
      </c>
      <c r="G1779" s="234"/>
      <c r="H1779" s="237">
        <v>32.256</v>
      </c>
      <c r="I1779" s="238"/>
      <c r="J1779" s="234"/>
      <c r="K1779" s="234"/>
      <c r="L1779" s="239"/>
      <c r="M1779" s="240"/>
      <c r="N1779" s="241"/>
      <c r="O1779" s="241"/>
      <c r="P1779" s="241"/>
      <c r="Q1779" s="241"/>
      <c r="R1779" s="241"/>
      <c r="S1779" s="241"/>
      <c r="T1779" s="242"/>
      <c r="AT1779" s="243" t="s">
        <v>211</v>
      </c>
      <c r="AU1779" s="243" t="s">
        <v>104</v>
      </c>
      <c r="AV1779" s="14" t="s">
        <v>84</v>
      </c>
      <c r="AW1779" s="14" t="s">
        <v>31</v>
      </c>
      <c r="AX1779" s="14" t="s">
        <v>75</v>
      </c>
      <c r="AY1779" s="243" t="s">
        <v>203</v>
      </c>
    </row>
    <row r="1780" spans="2:51" s="14" customFormat="1" ht="11.25">
      <c r="B1780" s="233"/>
      <c r="C1780" s="234"/>
      <c r="D1780" s="224" t="s">
        <v>211</v>
      </c>
      <c r="E1780" s="235" t="s">
        <v>1</v>
      </c>
      <c r="F1780" s="236" t="s">
        <v>1759</v>
      </c>
      <c r="G1780" s="234"/>
      <c r="H1780" s="237">
        <v>11.255000000000001</v>
      </c>
      <c r="I1780" s="238"/>
      <c r="J1780" s="234"/>
      <c r="K1780" s="234"/>
      <c r="L1780" s="239"/>
      <c r="M1780" s="240"/>
      <c r="N1780" s="241"/>
      <c r="O1780" s="241"/>
      <c r="P1780" s="241"/>
      <c r="Q1780" s="241"/>
      <c r="R1780" s="241"/>
      <c r="S1780" s="241"/>
      <c r="T1780" s="242"/>
      <c r="AT1780" s="243" t="s">
        <v>211</v>
      </c>
      <c r="AU1780" s="243" t="s">
        <v>104</v>
      </c>
      <c r="AV1780" s="14" t="s">
        <v>84</v>
      </c>
      <c r="AW1780" s="14" t="s">
        <v>31</v>
      </c>
      <c r="AX1780" s="14" t="s">
        <v>75</v>
      </c>
      <c r="AY1780" s="243" t="s">
        <v>203</v>
      </c>
    </row>
    <row r="1781" spans="2:51" s="14" customFormat="1" ht="11.25">
      <c r="B1781" s="233"/>
      <c r="C1781" s="234"/>
      <c r="D1781" s="224" t="s">
        <v>211</v>
      </c>
      <c r="E1781" s="235" t="s">
        <v>1</v>
      </c>
      <c r="F1781" s="236" t="s">
        <v>1760</v>
      </c>
      <c r="G1781" s="234"/>
      <c r="H1781" s="237">
        <v>21.209</v>
      </c>
      <c r="I1781" s="238"/>
      <c r="J1781" s="234"/>
      <c r="K1781" s="234"/>
      <c r="L1781" s="239"/>
      <c r="M1781" s="240"/>
      <c r="N1781" s="241"/>
      <c r="O1781" s="241"/>
      <c r="P1781" s="241"/>
      <c r="Q1781" s="241"/>
      <c r="R1781" s="241"/>
      <c r="S1781" s="241"/>
      <c r="T1781" s="242"/>
      <c r="AT1781" s="243" t="s">
        <v>211</v>
      </c>
      <c r="AU1781" s="243" t="s">
        <v>104</v>
      </c>
      <c r="AV1781" s="14" t="s">
        <v>84</v>
      </c>
      <c r="AW1781" s="14" t="s">
        <v>31</v>
      </c>
      <c r="AX1781" s="14" t="s">
        <v>75</v>
      </c>
      <c r="AY1781" s="243" t="s">
        <v>203</v>
      </c>
    </row>
    <row r="1782" spans="2:51" s="14" customFormat="1" ht="11.25">
      <c r="B1782" s="233"/>
      <c r="C1782" s="234"/>
      <c r="D1782" s="224" t="s">
        <v>211</v>
      </c>
      <c r="E1782" s="235" t="s">
        <v>1</v>
      </c>
      <c r="F1782" s="236" t="s">
        <v>1504</v>
      </c>
      <c r="G1782" s="234"/>
      <c r="H1782" s="237">
        <v>17.420000000000002</v>
      </c>
      <c r="I1782" s="238"/>
      <c r="J1782" s="234"/>
      <c r="K1782" s="234"/>
      <c r="L1782" s="239"/>
      <c r="M1782" s="240"/>
      <c r="N1782" s="241"/>
      <c r="O1782" s="241"/>
      <c r="P1782" s="241"/>
      <c r="Q1782" s="241"/>
      <c r="R1782" s="241"/>
      <c r="S1782" s="241"/>
      <c r="T1782" s="242"/>
      <c r="AT1782" s="243" t="s">
        <v>211</v>
      </c>
      <c r="AU1782" s="243" t="s">
        <v>104</v>
      </c>
      <c r="AV1782" s="14" t="s">
        <v>84</v>
      </c>
      <c r="AW1782" s="14" t="s">
        <v>31</v>
      </c>
      <c r="AX1782" s="14" t="s">
        <v>75</v>
      </c>
      <c r="AY1782" s="243" t="s">
        <v>203</v>
      </c>
    </row>
    <row r="1783" spans="2:51" s="14" customFormat="1" ht="11.25">
      <c r="B1783" s="233"/>
      <c r="C1783" s="234"/>
      <c r="D1783" s="224" t="s">
        <v>211</v>
      </c>
      <c r="E1783" s="235" t="s">
        <v>1</v>
      </c>
      <c r="F1783" s="236" t="s">
        <v>1505</v>
      </c>
      <c r="G1783" s="234"/>
      <c r="H1783" s="237">
        <v>22.077999999999999</v>
      </c>
      <c r="I1783" s="238"/>
      <c r="J1783" s="234"/>
      <c r="K1783" s="234"/>
      <c r="L1783" s="239"/>
      <c r="M1783" s="240"/>
      <c r="N1783" s="241"/>
      <c r="O1783" s="241"/>
      <c r="P1783" s="241"/>
      <c r="Q1783" s="241"/>
      <c r="R1783" s="241"/>
      <c r="S1783" s="241"/>
      <c r="T1783" s="242"/>
      <c r="AT1783" s="243" t="s">
        <v>211</v>
      </c>
      <c r="AU1783" s="243" t="s">
        <v>104</v>
      </c>
      <c r="AV1783" s="14" t="s">
        <v>84</v>
      </c>
      <c r="AW1783" s="14" t="s">
        <v>31</v>
      </c>
      <c r="AX1783" s="14" t="s">
        <v>75</v>
      </c>
      <c r="AY1783" s="243" t="s">
        <v>203</v>
      </c>
    </row>
    <row r="1784" spans="2:51" s="14" customFormat="1" ht="11.25">
      <c r="B1784" s="233"/>
      <c r="C1784" s="234"/>
      <c r="D1784" s="224" t="s">
        <v>211</v>
      </c>
      <c r="E1784" s="235" t="s">
        <v>1</v>
      </c>
      <c r="F1784" s="236" t="s">
        <v>1506</v>
      </c>
      <c r="G1784" s="234"/>
      <c r="H1784" s="237">
        <v>23.058</v>
      </c>
      <c r="I1784" s="238"/>
      <c r="J1784" s="234"/>
      <c r="K1784" s="234"/>
      <c r="L1784" s="239"/>
      <c r="M1784" s="240"/>
      <c r="N1784" s="241"/>
      <c r="O1784" s="241"/>
      <c r="P1784" s="241"/>
      <c r="Q1784" s="241"/>
      <c r="R1784" s="241"/>
      <c r="S1784" s="241"/>
      <c r="T1784" s="242"/>
      <c r="AT1784" s="243" t="s">
        <v>211</v>
      </c>
      <c r="AU1784" s="243" t="s">
        <v>104</v>
      </c>
      <c r="AV1784" s="14" t="s">
        <v>84</v>
      </c>
      <c r="AW1784" s="14" t="s">
        <v>31</v>
      </c>
      <c r="AX1784" s="14" t="s">
        <v>75</v>
      </c>
      <c r="AY1784" s="243" t="s">
        <v>203</v>
      </c>
    </row>
    <row r="1785" spans="2:51" s="14" customFormat="1" ht="11.25">
      <c r="B1785" s="233"/>
      <c r="C1785" s="234"/>
      <c r="D1785" s="224" t="s">
        <v>211</v>
      </c>
      <c r="E1785" s="235" t="s">
        <v>1</v>
      </c>
      <c r="F1785" s="236" t="s">
        <v>1507</v>
      </c>
      <c r="G1785" s="234"/>
      <c r="H1785" s="237">
        <v>23.228000000000002</v>
      </c>
      <c r="I1785" s="238"/>
      <c r="J1785" s="234"/>
      <c r="K1785" s="234"/>
      <c r="L1785" s="239"/>
      <c r="M1785" s="240"/>
      <c r="N1785" s="241"/>
      <c r="O1785" s="241"/>
      <c r="P1785" s="241"/>
      <c r="Q1785" s="241"/>
      <c r="R1785" s="241"/>
      <c r="S1785" s="241"/>
      <c r="T1785" s="242"/>
      <c r="AT1785" s="243" t="s">
        <v>211</v>
      </c>
      <c r="AU1785" s="243" t="s">
        <v>104</v>
      </c>
      <c r="AV1785" s="14" t="s">
        <v>84</v>
      </c>
      <c r="AW1785" s="14" t="s">
        <v>31</v>
      </c>
      <c r="AX1785" s="14" t="s">
        <v>75</v>
      </c>
      <c r="AY1785" s="243" t="s">
        <v>203</v>
      </c>
    </row>
    <row r="1786" spans="2:51" s="14" customFormat="1" ht="11.25">
      <c r="B1786" s="233"/>
      <c r="C1786" s="234"/>
      <c r="D1786" s="224" t="s">
        <v>211</v>
      </c>
      <c r="E1786" s="235" t="s">
        <v>1</v>
      </c>
      <c r="F1786" s="236" t="s">
        <v>1508</v>
      </c>
      <c r="G1786" s="234"/>
      <c r="H1786" s="237">
        <v>17.283000000000001</v>
      </c>
      <c r="I1786" s="238"/>
      <c r="J1786" s="234"/>
      <c r="K1786" s="234"/>
      <c r="L1786" s="239"/>
      <c r="M1786" s="240"/>
      <c r="N1786" s="241"/>
      <c r="O1786" s="241"/>
      <c r="P1786" s="241"/>
      <c r="Q1786" s="241"/>
      <c r="R1786" s="241"/>
      <c r="S1786" s="241"/>
      <c r="T1786" s="242"/>
      <c r="AT1786" s="243" t="s">
        <v>211</v>
      </c>
      <c r="AU1786" s="243" t="s">
        <v>104</v>
      </c>
      <c r="AV1786" s="14" t="s">
        <v>84</v>
      </c>
      <c r="AW1786" s="14" t="s">
        <v>31</v>
      </c>
      <c r="AX1786" s="14" t="s">
        <v>75</v>
      </c>
      <c r="AY1786" s="243" t="s">
        <v>203</v>
      </c>
    </row>
    <row r="1787" spans="2:51" s="13" customFormat="1" ht="11.25">
      <c r="B1787" s="222"/>
      <c r="C1787" s="223"/>
      <c r="D1787" s="224" t="s">
        <v>211</v>
      </c>
      <c r="E1787" s="225" t="s">
        <v>1</v>
      </c>
      <c r="F1787" s="226" t="s">
        <v>213</v>
      </c>
      <c r="G1787" s="223"/>
      <c r="H1787" s="225" t="s">
        <v>1</v>
      </c>
      <c r="I1787" s="227"/>
      <c r="J1787" s="223"/>
      <c r="K1787" s="223"/>
      <c r="L1787" s="228"/>
      <c r="M1787" s="229"/>
      <c r="N1787" s="230"/>
      <c r="O1787" s="230"/>
      <c r="P1787" s="230"/>
      <c r="Q1787" s="230"/>
      <c r="R1787" s="230"/>
      <c r="S1787" s="230"/>
      <c r="T1787" s="231"/>
      <c r="AT1787" s="232" t="s">
        <v>211</v>
      </c>
      <c r="AU1787" s="232" t="s">
        <v>104</v>
      </c>
      <c r="AV1787" s="13" t="s">
        <v>82</v>
      </c>
      <c r="AW1787" s="13" t="s">
        <v>31</v>
      </c>
      <c r="AX1787" s="13" t="s">
        <v>75</v>
      </c>
      <c r="AY1787" s="232" t="s">
        <v>203</v>
      </c>
    </row>
    <row r="1788" spans="2:51" s="13" customFormat="1" ht="11.25">
      <c r="B1788" s="222"/>
      <c r="C1788" s="223"/>
      <c r="D1788" s="224" t="s">
        <v>211</v>
      </c>
      <c r="E1788" s="225" t="s">
        <v>1</v>
      </c>
      <c r="F1788" s="226" t="s">
        <v>306</v>
      </c>
      <c r="G1788" s="223"/>
      <c r="H1788" s="225" t="s">
        <v>1</v>
      </c>
      <c r="I1788" s="227"/>
      <c r="J1788" s="223"/>
      <c r="K1788" s="223"/>
      <c r="L1788" s="228"/>
      <c r="M1788" s="229"/>
      <c r="N1788" s="230"/>
      <c r="O1788" s="230"/>
      <c r="P1788" s="230"/>
      <c r="Q1788" s="230"/>
      <c r="R1788" s="230"/>
      <c r="S1788" s="230"/>
      <c r="T1788" s="231"/>
      <c r="AT1788" s="232" t="s">
        <v>211</v>
      </c>
      <c r="AU1788" s="232" t="s">
        <v>104</v>
      </c>
      <c r="AV1788" s="13" t="s">
        <v>82</v>
      </c>
      <c r="AW1788" s="13" t="s">
        <v>31</v>
      </c>
      <c r="AX1788" s="13" t="s">
        <v>75</v>
      </c>
      <c r="AY1788" s="232" t="s">
        <v>203</v>
      </c>
    </row>
    <row r="1789" spans="2:51" s="14" customFormat="1" ht="22.5">
      <c r="B1789" s="233"/>
      <c r="C1789" s="234"/>
      <c r="D1789" s="224" t="s">
        <v>211</v>
      </c>
      <c r="E1789" s="235" t="s">
        <v>1</v>
      </c>
      <c r="F1789" s="236" t="s">
        <v>1513</v>
      </c>
      <c r="G1789" s="234"/>
      <c r="H1789" s="237">
        <v>38.673999999999999</v>
      </c>
      <c r="I1789" s="238"/>
      <c r="J1789" s="234"/>
      <c r="K1789" s="234"/>
      <c r="L1789" s="239"/>
      <c r="M1789" s="240"/>
      <c r="N1789" s="241"/>
      <c r="O1789" s="241"/>
      <c r="P1789" s="241"/>
      <c r="Q1789" s="241"/>
      <c r="R1789" s="241"/>
      <c r="S1789" s="241"/>
      <c r="T1789" s="242"/>
      <c r="AT1789" s="243" t="s">
        <v>211</v>
      </c>
      <c r="AU1789" s="243" t="s">
        <v>104</v>
      </c>
      <c r="AV1789" s="14" t="s">
        <v>84</v>
      </c>
      <c r="AW1789" s="14" t="s">
        <v>31</v>
      </c>
      <c r="AX1789" s="14" t="s">
        <v>75</v>
      </c>
      <c r="AY1789" s="243" t="s">
        <v>203</v>
      </c>
    </row>
    <row r="1790" spans="2:51" s="14" customFormat="1" ht="22.5">
      <c r="B1790" s="233"/>
      <c r="C1790" s="234"/>
      <c r="D1790" s="224" t="s">
        <v>211</v>
      </c>
      <c r="E1790" s="235" t="s">
        <v>1</v>
      </c>
      <c r="F1790" s="236" t="s">
        <v>1761</v>
      </c>
      <c r="G1790" s="234"/>
      <c r="H1790" s="237">
        <v>24.721</v>
      </c>
      <c r="I1790" s="238"/>
      <c r="J1790" s="234"/>
      <c r="K1790" s="234"/>
      <c r="L1790" s="239"/>
      <c r="M1790" s="240"/>
      <c r="N1790" s="241"/>
      <c r="O1790" s="241"/>
      <c r="P1790" s="241"/>
      <c r="Q1790" s="241"/>
      <c r="R1790" s="241"/>
      <c r="S1790" s="241"/>
      <c r="T1790" s="242"/>
      <c r="AT1790" s="243" t="s">
        <v>211</v>
      </c>
      <c r="AU1790" s="243" t="s">
        <v>104</v>
      </c>
      <c r="AV1790" s="14" t="s">
        <v>84</v>
      </c>
      <c r="AW1790" s="14" t="s">
        <v>31</v>
      </c>
      <c r="AX1790" s="14" t="s">
        <v>75</v>
      </c>
      <c r="AY1790" s="243" t="s">
        <v>203</v>
      </c>
    </row>
    <row r="1791" spans="2:51" s="14" customFormat="1" ht="11.25">
      <c r="B1791" s="233"/>
      <c r="C1791" s="234"/>
      <c r="D1791" s="224" t="s">
        <v>211</v>
      </c>
      <c r="E1791" s="235" t="s">
        <v>1</v>
      </c>
      <c r="F1791" s="236" t="s">
        <v>1518</v>
      </c>
      <c r="G1791" s="234"/>
      <c r="H1791" s="237">
        <v>26.57</v>
      </c>
      <c r="I1791" s="238"/>
      <c r="J1791" s="234"/>
      <c r="K1791" s="234"/>
      <c r="L1791" s="239"/>
      <c r="M1791" s="240"/>
      <c r="N1791" s="241"/>
      <c r="O1791" s="241"/>
      <c r="P1791" s="241"/>
      <c r="Q1791" s="241"/>
      <c r="R1791" s="241"/>
      <c r="S1791" s="241"/>
      <c r="T1791" s="242"/>
      <c r="AT1791" s="243" t="s">
        <v>211</v>
      </c>
      <c r="AU1791" s="243" t="s">
        <v>104</v>
      </c>
      <c r="AV1791" s="14" t="s">
        <v>84</v>
      </c>
      <c r="AW1791" s="14" t="s">
        <v>31</v>
      </c>
      <c r="AX1791" s="14" t="s">
        <v>75</v>
      </c>
      <c r="AY1791" s="243" t="s">
        <v>203</v>
      </c>
    </row>
    <row r="1792" spans="2:51" s="14" customFormat="1" ht="11.25">
      <c r="B1792" s="233"/>
      <c r="C1792" s="234"/>
      <c r="D1792" s="224" t="s">
        <v>211</v>
      </c>
      <c r="E1792" s="235" t="s">
        <v>1</v>
      </c>
      <c r="F1792" s="236" t="s">
        <v>1520</v>
      </c>
      <c r="G1792" s="234"/>
      <c r="H1792" s="237">
        <v>26.57</v>
      </c>
      <c r="I1792" s="238"/>
      <c r="J1792" s="234"/>
      <c r="K1792" s="234"/>
      <c r="L1792" s="239"/>
      <c r="M1792" s="240"/>
      <c r="N1792" s="241"/>
      <c r="O1792" s="241"/>
      <c r="P1792" s="241"/>
      <c r="Q1792" s="241"/>
      <c r="R1792" s="241"/>
      <c r="S1792" s="241"/>
      <c r="T1792" s="242"/>
      <c r="AT1792" s="243" t="s">
        <v>211</v>
      </c>
      <c r="AU1792" s="243" t="s">
        <v>104</v>
      </c>
      <c r="AV1792" s="14" t="s">
        <v>84</v>
      </c>
      <c r="AW1792" s="14" t="s">
        <v>31</v>
      </c>
      <c r="AX1792" s="14" t="s">
        <v>75</v>
      </c>
      <c r="AY1792" s="243" t="s">
        <v>203</v>
      </c>
    </row>
    <row r="1793" spans="2:51" s="14" customFormat="1" ht="11.25">
      <c r="B1793" s="233"/>
      <c r="C1793" s="234"/>
      <c r="D1793" s="224" t="s">
        <v>211</v>
      </c>
      <c r="E1793" s="235" t="s">
        <v>1</v>
      </c>
      <c r="F1793" s="236" t="s">
        <v>1762</v>
      </c>
      <c r="G1793" s="234"/>
      <c r="H1793" s="237">
        <v>26.57</v>
      </c>
      <c r="I1793" s="238"/>
      <c r="J1793" s="234"/>
      <c r="K1793" s="234"/>
      <c r="L1793" s="239"/>
      <c r="M1793" s="240"/>
      <c r="N1793" s="241"/>
      <c r="O1793" s="241"/>
      <c r="P1793" s="241"/>
      <c r="Q1793" s="241"/>
      <c r="R1793" s="241"/>
      <c r="S1793" s="241"/>
      <c r="T1793" s="242"/>
      <c r="AT1793" s="243" t="s">
        <v>211</v>
      </c>
      <c r="AU1793" s="243" t="s">
        <v>104</v>
      </c>
      <c r="AV1793" s="14" t="s">
        <v>84</v>
      </c>
      <c r="AW1793" s="14" t="s">
        <v>31</v>
      </c>
      <c r="AX1793" s="14" t="s">
        <v>75</v>
      </c>
      <c r="AY1793" s="243" t="s">
        <v>203</v>
      </c>
    </row>
    <row r="1794" spans="2:51" s="14" customFormat="1" ht="11.25">
      <c r="B1794" s="233"/>
      <c r="C1794" s="234"/>
      <c r="D1794" s="224" t="s">
        <v>211</v>
      </c>
      <c r="E1794" s="235" t="s">
        <v>1</v>
      </c>
      <c r="F1794" s="236" t="s">
        <v>1524</v>
      </c>
      <c r="G1794" s="234"/>
      <c r="H1794" s="237">
        <v>26.57</v>
      </c>
      <c r="I1794" s="238"/>
      <c r="J1794" s="234"/>
      <c r="K1794" s="234"/>
      <c r="L1794" s="239"/>
      <c r="M1794" s="240"/>
      <c r="N1794" s="241"/>
      <c r="O1794" s="241"/>
      <c r="P1794" s="241"/>
      <c r="Q1794" s="241"/>
      <c r="R1794" s="241"/>
      <c r="S1794" s="241"/>
      <c r="T1794" s="242"/>
      <c r="AT1794" s="243" t="s">
        <v>211</v>
      </c>
      <c r="AU1794" s="243" t="s">
        <v>104</v>
      </c>
      <c r="AV1794" s="14" t="s">
        <v>84</v>
      </c>
      <c r="AW1794" s="14" t="s">
        <v>31</v>
      </c>
      <c r="AX1794" s="14" t="s">
        <v>75</v>
      </c>
      <c r="AY1794" s="243" t="s">
        <v>203</v>
      </c>
    </row>
    <row r="1795" spans="2:51" s="14" customFormat="1" ht="11.25">
      <c r="B1795" s="233"/>
      <c r="C1795" s="234"/>
      <c r="D1795" s="224" t="s">
        <v>211</v>
      </c>
      <c r="E1795" s="235" t="s">
        <v>1</v>
      </c>
      <c r="F1795" s="236" t="s">
        <v>1763</v>
      </c>
      <c r="G1795" s="234"/>
      <c r="H1795" s="237">
        <v>26.57</v>
      </c>
      <c r="I1795" s="238"/>
      <c r="J1795" s="234"/>
      <c r="K1795" s="234"/>
      <c r="L1795" s="239"/>
      <c r="M1795" s="240"/>
      <c r="N1795" s="241"/>
      <c r="O1795" s="241"/>
      <c r="P1795" s="241"/>
      <c r="Q1795" s="241"/>
      <c r="R1795" s="241"/>
      <c r="S1795" s="241"/>
      <c r="T1795" s="242"/>
      <c r="AT1795" s="243" t="s">
        <v>211</v>
      </c>
      <c r="AU1795" s="243" t="s">
        <v>104</v>
      </c>
      <c r="AV1795" s="14" t="s">
        <v>84</v>
      </c>
      <c r="AW1795" s="14" t="s">
        <v>31</v>
      </c>
      <c r="AX1795" s="14" t="s">
        <v>75</v>
      </c>
      <c r="AY1795" s="243" t="s">
        <v>203</v>
      </c>
    </row>
    <row r="1796" spans="2:51" s="14" customFormat="1" ht="11.25">
      <c r="B1796" s="233"/>
      <c r="C1796" s="234"/>
      <c r="D1796" s="224" t="s">
        <v>211</v>
      </c>
      <c r="E1796" s="235" t="s">
        <v>1</v>
      </c>
      <c r="F1796" s="236" t="s">
        <v>1528</v>
      </c>
      <c r="G1796" s="234"/>
      <c r="H1796" s="237">
        <v>26.57</v>
      </c>
      <c r="I1796" s="238"/>
      <c r="J1796" s="234"/>
      <c r="K1796" s="234"/>
      <c r="L1796" s="239"/>
      <c r="M1796" s="240"/>
      <c r="N1796" s="241"/>
      <c r="O1796" s="241"/>
      <c r="P1796" s="241"/>
      <c r="Q1796" s="241"/>
      <c r="R1796" s="241"/>
      <c r="S1796" s="241"/>
      <c r="T1796" s="242"/>
      <c r="AT1796" s="243" t="s">
        <v>211</v>
      </c>
      <c r="AU1796" s="243" t="s">
        <v>104</v>
      </c>
      <c r="AV1796" s="14" t="s">
        <v>84</v>
      </c>
      <c r="AW1796" s="14" t="s">
        <v>31</v>
      </c>
      <c r="AX1796" s="14" t="s">
        <v>75</v>
      </c>
      <c r="AY1796" s="243" t="s">
        <v>203</v>
      </c>
    </row>
    <row r="1797" spans="2:51" s="14" customFormat="1" ht="11.25">
      <c r="B1797" s="233"/>
      <c r="C1797" s="234"/>
      <c r="D1797" s="224" t="s">
        <v>211</v>
      </c>
      <c r="E1797" s="235" t="s">
        <v>1</v>
      </c>
      <c r="F1797" s="236" t="s">
        <v>1530</v>
      </c>
      <c r="G1797" s="234"/>
      <c r="H1797" s="237">
        <v>26.57</v>
      </c>
      <c r="I1797" s="238"/>
      <c r="J1797" s="234"/>
      <c r="K1797" s="234"/>
      <c r="L1797" s="239"/>
      <c r="M1797" s="240"/>
      <c r="N1797" s="241"/>
      <c r="O1797" s="241"/>
      <c r="P1797" s="241"/>
      <c r="Q1797" s="241"/>
      <c r="R1797" s="241"/>
      <c r="S1797" s="241"/>
      <c r="T1797" s="242"/>
      <c r="AT1797" s="243" t="s">
        <v>211</v>
      </c>
      <c r="AU1797" s="243" t="s">
        <v>104</v>
      </c>
      <c r="AV1797" s="14" t="s">
        <v>84</v>
      </c>
      <c r="AW1797" s="14" t="s">
        <v>31</v>
      </c>
      <c r="AX1797" s="14" t="s">
        <v>75</v>
      </c>
      <c r="AY1797" s="243" t="s">
        <v>203</v>
      </c>
    </row>
    <row r="1798" spans="2:51" s="14" customFormat="1" ht="11.25">
      <c r="B1798" s="233"/>
      <c r="C1798" s="234"/>
      <c r="D1798" s="224" t="s">
        <v>211</v>
      </c>
      <c r="E1798" s="235" t="s">
        <v>1</v>
      </c>
      <c r="F1798" s="236" t="s">
        <v>1532</v>
      </c>
      <c r="G1798" s="234"/>
      <c r="H1798" s="237">
        <v>26.57</v>
      </c>
      <c r="I1798" s="238"/>
      <c r="J1798" s="234"/>
      <c r="K1798" s="234"/>
      <c r="L1798" s="239"/>
      <c r="M1798" s="240"/>
      <c r="N1798" s="241"/>
      <c r="O1798" s="241"/>
      <c r="P1798" s="241"/>
      <c r="Q1798" s="241"/>
      <c r="R1798" s="241"/>
      <c r="S1798" s="241"/>
      <c r="T1798" s="242"/>
      <c r="AT1798" s="243" t="s">
        <v>211</v>
      </c>
      <c r="AU1798" s="243" t="s">
        <v>104</v>
      </c>
      <c r="AV1798" s="14" t="s">
        <v>84</v>
      </c>
      <c r="AW1798" s="14" t="s">
        <v>31</v>
      </c>
      <c r="AX1798" s="14" t="s">
        <v>75</v>
      </c>
      <c r="AY1798" s="243" t="s">
        <v>203</v>
      </c>
    </row>
    <row r="1799" spans="2:51" s="14" customFormat="1" ht="11.25">
      <c r="B1799" s="233"/>
      <c r="C1799" s="234"/>
      <c r="D1799" s="224" t="s">
        <v>211</v>
      </c>
      <c r="E1799" s="235" t="s">
        <v>1</v>
      </c>
      <c r="F1799" s="236" t="s">
        <v>1534</v>
      </c>
      <c r="G1799" s="234"/>
      <c r="H1799" s="237">
        <v>26.57</v>
      </c>
      <c r="I1799" s="238"/>
      <c r="J1799" s="234"/>
      <c r="K1799" s="234"/>
      <c r="L1799" s="239"/>
      <c r="M1799" s="240"/>
      <c r="N1799" s="241"/>
      <c r="O1799" s="241"/>
      <c r="P1799" s="241"/>
      <c r="Q1799" s="241"/>
      <c r="R1799" s="241"/>
      <c r="S1799" s="241"/>
      <c r="T1799" s="242"/>
      <c r="AT1799" s="243" t="s">
        <v>211</v>
      </c>
      <c r="AU1799" s="243" t="s">
        <v>104</v>
      </c>
      <c r="AV1799" s="14" t="s">
        <v>84</v>
      </c>
      <c r="AW1799" s="14" t="s">
        <v>31</v>
      </c>
      <c r="AX1799" s="14" t="s">
        <v>75</v>
      </c>
      <c r="AY1799" s="243" t="s">
        <v>203</v>
      </c>
    </row>
    <row r="1800" spans="2:51" s="14" customFormat="1" ht="11.25">
      <c r="B1800" s="233"/>
      <c r="C1800" s="234"/>
      <c r="D1800" s="224" t="s">
        <v>211</v>
      </c>
      <c r="E1800" s="235" t="s">
        <v>1</v>
      </c>
      <c r="F1800" s="236" t="s">
        <v>1536</v>
      </c>
      <c r="G1800" s="234"/>
      <c r="H1800" s="237">
        <v>26.57</v>
      </c>
      <c r="I1800" s="238"/>
      <c r="J1800" s="234"/>
      <c r="K1800" s="234"/>
      <c r="L1800" s="239"/>
      <c r="M1800" s="240"/>
      <c r="N1800" s="241"/>
      <c r="O1800" s="241"/>
      <c r="P1800" s="241"/>
      <c r="Q1800" s="241"/>
      <c r="R1800" s="241"/>
      <c r="S1800" s="241"/>
      <c r="T1800" s="242"/>
      <c r="AT1800" s="243" t="s">
        <v>211</v>
      </c>
      <c r="AU1800" s="243" t="s">
        <v>104</v>
      </c>
      <c r="AV1800" s="14" t="s">
        <v>84</v>
      </c>
      <c r="AW1800" s="14" t="s">
        <v>31</v>
      </c>
      <c r="AX1800" s="14" t="s">
        <v>75</v>
      </c>
      <c r="AY1800" s="243" t="s">
        <v>203</v>
      </c>
    </row>
    <row r="1801" spans="2:51" s="14" customFormat="1" ht="11.25">
      <c r="B1801" s="233"/>
      <c r="C1801" s="234"/>
      <c r="D1801" s="224" t="s">
        <v>211</v>
      </c>
      <c r="E1801" s="235" t="s">
        <v>1</v>
      </c>
      <c r="F1801" s="236" t="s">
        <v>1543</v>
      </c>
      <c r="G1801" s="234"/>
      <c r="H1801" s="237">
        <v>26.57</v>
      </c>
      <c r="I1801" s="238"/>
      <c r="J1801" s="234"/>
      <c r="K1801" s="234"/>
      <c r="L1801" s="239"/>
      <c r="M1801" s="240"/>
      <c r="N1801" s="241"/>
      <c r="O1801" s="241"/>
      <c r="P1801" s="241"/>
      <c r="Q1801" s="241"/>
      <c r="R1801" s="241"/>
      <c r="S1801" s="241"/>
      <c r="T1801" s="242"/>
      <c r="AT1801" s="243" t="s">
        <v>211</v>
      </c>
      <c r="AU1801" s="243" t="s">
        <v>104</v>
      </c>
      <c r="AV1801" s="14" t="s">
        <v>84</v>
      </c>
      <c r="AW1801" s="14" t="s">
        <v>31</v>
      </c>
      <c r="AX1801" s="14" t="s">
        <v>75</v>
      </c>
      <c r="AY1801" s="243" t="s">
        <v>203</v>
      </c>
    </row>
    <row r="1802" spans="2:51" s="14" customFormat="1" ht="11.25">
      <c r="B1802" s="233"/>
      <c r="C1802" s="234"/>
      <c r="D1802" s="224" t="s">
        <v>211</v>
      </c>
      <c r="E1802" s="235" t="s">
        <v>1</v>
      </c>
      <c r="F1802" s="236" t="s">
        <v>1545</v>
      </c>
      <c r="G1802" s="234"/>
      <c r="H1802" s="237">
        <v>26.57</v>
      </c>
      <c r="I1802" s="238"/>
      <c r="J1802" s="234"/>
      <c r="K1802" s="234"/>
      <c r="L1802" s="239"/>
      <c r="M1802" s="240"/>
      <c r="N1802" s="241"/>
      <c r="O1802" s="241"/>
      <c r="P1802" s="241"/>
      <c r="Q1802" s="241"/>
      <c r="R1802" s="241"/>
      <c r="S1802" s="241"/>
      <c r="T1802" s="242"/>
      <c r="AT1802" s="243" t="s">
        <v>211</v>
      </c>
      <c r="AU1802" s="243" t="s">
        <v>104</v>
      </c>
      <c r="AV1802" s="14" t="s">
        <v>84</v>
      </c>
      <c r="AW1802" s="14" t="s">
        <v>31</v>
      </c>
      <c r="AX1802" s="14" t="s">
        <v>75</v>
      </c>
      <c r="AY1802" s="243" t="s">
        <v>203</v>
      </c>
    </row>
    <row r="1803" spans="2:51" s="14" customFormat="1" ht="11.25">
      <c r="B1803" s="233"/>
      <c r="C1803" s="234"/>
      <c r="D1803" s="224" t="s">
        <v>211</v>
      </c>
      <c r="E1803" s="235" t="s">
        <v>1</v>
      </c>
      <c r="F1803" s="236" t="s">
        <v>1547</v>
      </c>
      <c r="G1803" s="234"/>
      <c r="H1803" s="237">
        <v>26.57</v>
      </c>
      <c r="I1803" s="238"/>
      <c r="J1803" s="234"/>
      <c r="K1803" s="234"/>
      <c r="L1803" s="239"/>
      <c r="M1803" s="240"/>
      <c r="N1803" s="241"/>
      <c r="O1803" s="241"/>
      <c r="P1803" s="241"/>
      <c r="Q1803" s="241"/>
      <c r="R1803" s="241"/>
      <c r="S1803" s="241"/>
      <c r="T1803" s="242"/>
      <c r="AT1803" s="243" t="s">
        <v>211</v>
      </c>
      <c r="AU1803" s="243" t="s">
        <v>104</v>
      </c>
      <c r="AV1803" s="14" t="s">
        <v>84</v>
      </c>
      <c r="AW1803" s="14" t="s">
        <v>31</v>
      </c>
      <c r="AX1803" s="14" t="s">
        <v>75</v>
      </c>
      <c r="AY1803" s="243" t="s">
        <v>203</v>
      </c>
    </row>
    <row r="1804" spans="2:51" s="14" customFormat="1" ht="22.5">
      <c r="B1804" s="233"/>
      <c r="C1804" s="234"/>
      <c r="D1804" s="224" t="s">
        <v>211</v>
      </c>
      <c r="E1804" s="235" t="s">
        <v>1</v>
      </c>
      <c r="F1804" s="236" t="s">
        <v>1550</v>
      </c>
      <c r="G1804" s="234"/>
      <c r="H1804" s="237">
        <v>31.905999999999999</v>
      </c>
      <c r="I1804" s="238"/>
      <c r="J1804" s="234"/>
      <c r="K1804" s="234"/>
      <c r="L1804" s="239"/>
      <c r="M1804" s="240"/>
      <c r="N1804" s="241"/>
      <c r="O1804" s="241"/>
      <c r="P1804" s="241"/>
      <c r="Q1804" s="241"/>
      <c r="R1804" s="241"/>
      <c r="S1804" s="241"/>
      <c r="T1804" s="242"/>
      <c r="AT1804" s="243" t="s">
        <v>211</v>
      </c>
      <c r="AU1804" s="243" t="s">
        <v>104</v>
      </c>
      <c r="AV1804" s="14" t="s">
        <v>84</v>
      </c>
      <c r="AW1804" s="14" t="s">
        <v>31</v>
      </c>
      <c r="AX1804" s="14" t="s">
        <v>75</v>
      </c>
      <c r="AY1804" s="243" t="s">
        <v>203</v>
      </c>
    </row>
    <row r="1805" spans="2:51" s="14" customFormat="1" ht="11.25">
      <c r="B1805" s="233"/>
      <c r="C1805" s="234"/>
      <c r="D1805" s="224" t="s">
        <v>211</v>
      </c>
      <c r="E1805" s="235" t="s">
        <v>1</v>
      </c>
      <c r="F1805" s="236" t="s">
        <v>1552</v>
      </c>
      <c r="G1805" s="234"/>
      <c r="H1805" s="237">
        <v>38.020000000000003</v>
      </c>
      <c r="I1805" s="238"/>
      <c r="J1805" s="234"/>
      <c r="K1805" s="234"/>
      <c r="L1805" s="239"/>
      <c r="M1805" s="240"/>
      <c r="N1805" s="241"/>
      <c r="O1805" s="241"/>
      <c r="P1805" s="241"/>
      <c r="Q1805" s="241"/>
      <c r="R1805" s="241"/>
      <c r="S1805" s="241"/>
      <c r="T1805" s="242"/>
      <c r="AT1805" s="243" t="s">
        <v>211</v>
      </c>
      <c r="AU1805" s="243" t="s">
        <v>104</v>
      </c>
      <c r="AV1805" s="14" t="s">
        <v>84</v>
      </c>
      <c r="AW1805" s="14" t="s">
        <v>31</v>
      </c>
      <c r="AX1805" s="14" t="s">
        <v>75</v>
      </c>
      <c r="AY1805" s="243" t="s">
        <v>203</v>
      </c>
    </row>
    <row r="1806" spans="2:51" s="14" customFormat="1" ht="11.25">
      <c r="B1806" s="233"/>
      <c r="C1806" s="234"/>
      <c r="D1806" s="224" t="s">
        <v>211</v>
      </c>
      <c r="E1806" s="235" t="s">
        <v>1</v>
      </c>
      <c r="F1806" s="236" t="s">
        <v>1554</v>
      </c>
      <c r="G1806" s="234"/>
      <c r="H1806" s="237">
        <v>19.632999999999999</v>
      </c>
      <c r="I1806" s="238"/>
      <c r="J1806" s="234"/>
      <c r="K1806" s="234"/>
      <c r="L1806" s="239"/>
      <c r="M1806" s="240"/>
      <c r="N1806" s="241"/>
      <c r="O1806" s="241"/>
      <c r="P1806" s="241"/>
      <c r="Q1806" s="241"/>
      <c r="R1806" s="241"/>
      <c r="S1806" s="241"/>
      <c r="T1806" s="242"/>
      <c r="AT1806" s="243" t="s">
        <v>211</v>
      </c>
      <c r="AU1806" s="243" t="s">
        <v>104</v>
      </c>
      <c r="AV1806" s="14" t="s">
        <v>84</v>
      </c>
      <c r="AW1806" s="14" t="s">
        <v>31</v>
      </c>
      <c r="AX1806" s="14" t="s">
        <v>75</v>
      </c>
      <c r="AY1806" s="243" t="s">
        <v>203</v>
      </c>
    </row>
    <row r="1807" spans="2:51" s="14" customFormat="1" ht="11.25">
      <c r="B1807" s="233"/>
      <c r="C1807" s="234"/>
      <c r="D1807" s="224" t="s">
        <v>211</v>
      </c>
      <c r="E1807" s="235" t="s">
        <v>1</v>
      </c>
      <c r="F1807" s="236" t="s">
        <v>1555</v>
      </c>
      <c r="G1807" s="234"/>
      <c r="H1807" s="237">
        <v>19.681000000000001</v>
      </c>
      <c r="I1807" s="238"/>
      <c r="J1807" s="234"/>
      <c r="K1807" s="234"/>
      <c r="L1807" s="239"/>
      <c r="M1807" s="240"/>
      <c r="N1807" s="241"/>
      <c r="O1807" s="241"/>
      <c r="P1807" s="241"/>
      <c r="Q1807" s="241"/>
      <c r="R1807" s="241"/>
      <c r="S1807" s="241"/>
      <c r="T1807" s="242"/>
      <c r="AT1807" s="243" t="s">
        <v>211</v>
      </c>
      <c r="AU1807" s="243" t="s">
        <v>104</v>
      </c>
      <c r="AV1807" s="14" t="s">
        <v>84</v>
      </c>
      <c r="AW1807" s="14" t="s">
        <v>31</v>
      </c>
      <c r="AX1807" s="14" t="s">
        <v>75</v>
      </c>
      <c r="AY1807" s="243" t="s">
        <v>203</v>
      </c>
    </row>
    <row r="1808" spans="2:51" s="14" customFormat="1" ht="11.25">
      <c r="B1808" s="233"/>
      <c r="C1808" s="234"/>
      <c r="D1808" s="224" t="s">
        <v>211</v>
      </c>
      <c r="E1808" s="235" t="s">
        <v>1</v>
      </c>
      <c r="F1808" s="236" t="s">
        <v>1556</v>
      </c>
      <c r="G1808" s="234"/>
      <c r="H1808" s="237">
        <v>19.632999999999999</v>
      </c>
      <c r="I1808" s="238"/>
      <c r="J1808" s="234"/>
      <c r="K1808" s="234"/>
      <c r="L1808" s="239"/>
      <c r="M1808" s="240"/>
      <c r="N1808" s="241"/>
      <c r="O1808" s="241"/>
      <c r="P1808" s="241"/>
      <c r="Q1808" s="241"/>
      <c r="R1808" s="241"/>
      <c r="S1808" s="241"/>
      <c r="T1808" s="242"/>
      <c r="AT1808" s="243" t="s">
        <v>211</v>
      </c>
      <c r="AU1808" s="243" t="s">
        <v>104</v>
      </c>
      <c r="AV1808" s="14" t="s">
        <v>84</v>
      </c>
      <c r="AW1808" s="14" t="s">
        <v>31</v>
      </c>
      <c r="AX1808" s="14" t="s">
        <v>75</v>
      </c>
      <c r="AY1808" s="243" t="s">
        <v>203</v>
      </c>
    </row>
    <row r="1809" spans="2:51" s="14" customFormat="1" ht="11.25">
      <c r="B1809" s="233"/>
      <c r="C1809" s="234"/>
      <c r="D1809" s="224" t="s">
        <v>211</v>
      </c>
      <c r="E1809" s="235" t="s">
        <v>1</v>
      </c>
      <c r="F1809" s="236" t="s">
        <v>1557</v>
      </c>
      <c r="G1809" s="234"/>
      <c r="H1809" s="237">
        <v>17.968</v>
      </c>
      <c r="I1809" s="238"/>
      <c r="J1809" s="234"/>
      <c r="K1809" s="234"/>
      <c r="L1809" s="239"/>
      <c r="M1809" s="240"/>
      <c r="N1809" s="241"/>
      <c r="O1809" s="241"/>
      <c r="P1809" s="241"/>
      <c r="Q1809" s="241"/>
      <c r="R1809" s="241"/>
      <c r="S1809" s="241"/>
      <c r="T1809" s="242"/>
      <c r="AT1809" s="243" t="s">
        <v>211</v>
      </c>
      <c r="AU1809" s="243" t="s">
        <v>104</v>
      </c>
      <c r="AV1809" s="14" t="s">
        <v>84</v>
      </c>
      <c r="AW1809" s="14" t="s">
        <v>31</v>
      </c>
      <c r="AX1809" s="14" t="s">
        <v>75</v>
      </c>
      <c r="AY1809" s="243" t="s">
        <v>203</v>
      </c>
    </row>
    <row r="1810" spans="2:51" s="14" customFormat="1" ht="11.25">
      <c r="B1810" s="233"/>
      <c r="C1810" s="234"/>
      <c r="D1810" s="224" t="s">
        <v>211</v>
      </c>
      <c r="E1810" s="235" t="s">
        <v>1</v>
      </c>
      <c r="F1810" s="236" t="s">
        <v>1559</v>
      </c>
      <c r="G1810" s="234"/>
      <c r="H1810" s="237">
        <v>28.283000000000001</v>
      </c>
      <c r="I1810" s="238"/>
      <c r="J1810" s="234"/>
      <c r="K1810" s="234"/>
      <c r="L1810" s="239"/>
      <c r="M1810" s="240"/>
      <c r="N1810" s="241"/>
      <c r="O1810" s="241"/>
      <c r="P1810" s="241"/>
      <c r="Q1810" s="241"/>
      <c r="R1810" s="241"/>
      <c r="S1810" s="241"/>
      <c r="T1810" s="242"/>
      <c r="AT1810" s="243" t="s">
        <v>211</v>
      </c>
      <c r="AU1810" s="243" t="s">
        <v>104</v>
      </c>
      <c r="AV1810" s="14" t="s">
        <v>84</v>
      </c>
      <c r="AW1810" s="14" t="s">
        <v>31</v>
      </c>
      <c r="AX1810" s="14" t="s">
        <v>75</v>
      </c>
      <c r="AY1810" s="243" t="s">
        <v>203</v>
      </c>
    </row>
    <row r="1811" spans="2:51" s="14" customFormat="1" ht="11.25">
      <c r="B1811" s="233"/>
      <c r="C1811" s="234"/>
      <c r="D1811" s="224" t="s">
        <v>211</v>
      </c>
      <c r="E1811" s="235" t="s">
        <v>1</v>
      </c>
      <c r="F1811" s="236" t="s">
        <v>1561</v>
      </c>
      <c r="G1811" s="234"/>
      <c r="H1811" s="237">
        <v>26.57</v>
      </c>
      <c r="I1811" s="238"/>
      <c r="J1811" s="234"/>
      <c r="K1811" s="234"/>
      <c r="L1811" s="239"/>
      <c r="M1811" s="240"/>
      <c r="N1811" s="241"/>
      <c r="O1811" s="241"/>
      <c r="P1811" s="241"/>
      <c r="Q1811" s="241"/>
      <c r="R1811" s="241"/>
      <c r="S1811" s="241"/>
      <c r="T1811" s="242"/>
      <c r="AT1811" s="243" t="s">
        <v>211</v>
      </c>
      <c r="AU1811" s="243" t="s">
        <v>104</v>
      </c>
      <c r="AV1811" s="14" t="s">
        <v>84</v>
      </c>
      <c r="AW1811" s="14" t="s">
        <v>31</v>
      </c>
      <c r="AX1811" s="14" t="s">
        <v>75</v>
      </c>
      <c r="AY1811" s="243" t="s">
        <v>203</v>
      </c>
    </row>
    <row r="1812" spans="2:51" s="14" customFormat="1" ht="11.25">
      <c r="B1812" s="233"/>
      <c r="C1812" s="234"/>
      <c r="D1812" s="224" t="s">
        <v>211</v>
      </c>
      <c r="E1812" s="235" t="s">
        <v>1</v>
      </c>
      <c r="F1812" s="236" t="s">
        <v>1563</v>
      </c>
      <c r="G1812" s="234"/>
      <c r="H1812" s="237">
        <v>26.57</v>
      </c>
      <c r="I1812" s="238"/>
      <c r="J1812" s="234"/>
      <c r="K1812" s="234"/>
      <c r="L1812" s="239"/>
      <c r="M1812" s="240"/>
      <c r="N1812" s="241"/>
      <c r="O1812" s="241"/>
      <c r="P1812" s="241"/>
      <c r="Q1812" s="241"/>
      <c r="R1812" s="241"/>
      <c r="S1812" s="241"/>
      <c r="T1812" s="242"/>
      <c r="AT1812" s="243" t="s">
        <v>211</v>
      </c>
      <c r="AU1812" s="243" t="s">
        <v>104</v>
      </c>
      <c r="AV1812" s="14" t="s">
        <v>84</v>
      </c>
      <c r="AW1812" s="14" t="s">
        <v>31</v>
      </c>
      <c r="AX1812" s="14" t="s">
        <v>75</v>
      </c>
      <c r="AY1812" s="243" t="s">
        <v>203</v>
      </c>
    </row>
    <row r="1813" spans="2:51" s="14" customFormat="1" ht="11.25">
      <c r="B1813" s="233"/>
      <c r="C1813" s="234"/>
      <c r="D1813" s="224" t="s">
        <v>211</v>
      </c>
      <c r="E1813" s="235" t="s">
        <v>1</v>
      </c>
      <c r="F1813" s="236" t="s">
        <v>1565</v>
      </c>
      <c r="G1813" s="234"/>
      <c r="H1813" s="237">
        <v>32.256</v>
      </c>
      <c r="I1813" s="238"/>
      <c r="J1813" s="234"/>
      <c r="K1813" s="234"/>
      <c r="L1813" s="239"/>
      <c r="M1813" s="240"/>
      <c r="N1813" s="241"/>
      <c r="O1813" s="241"/>
      <c r="P1813" s="241"/>
      <c r="Q1813" s="241"/>
      <c r="R1813" s="241"/>
      <c r="S1813" s="241"/>
      <c r="T1813" s="242"/>
      <c r="AT1813" s="243" t="s">
        <v>211</v>
      </c>
      <c r="AU1813" s="243" t="s">
        <v>104</v>
      </c>
      <c r="AV1813" s="14" t="s">
        <v>84</v>
      </c>
      <c r="AW1813" s="14" t="s">
        <v>31</v>
      </c>
      <c r="AX1813" s="14" t="s">
        <v>75</v>
      </c>
      <c r="AY1813" s="243" t="s">
        <v>203</v>
      </c>
    </row>
    <row r="1814" spans="2:51" s="14" customFormat="1" ht="11.25">
      <c r="B1814" s="233"/>
      <c r="C1814" s="234"/>
      <c r="D1814" s="224" t="s">
        <v>211</v>
      </c>
      <c r="E1814" s="235" t="s">
        <v>1</v>
      </c>
      <c r="F1814" s="236" t="s">
        <v>1764</v>
      </c>
      <c r="G1814" s="234"/>
      <c r="H1814" s="237">
        <v>11.255000000000001</v>
      </c>
      <c r="I1814" s="238"/>
      <c r="J1814" s="234"/>
      <c r="K1814" s="234"/>
      <c r="L1814" s="239"/>
      <c r="M1814" s="240"/>
      <c r="N1814" s="241"/>
      <c r="O1814" s="241"/>
      <c r="P1814" s="241"/>
      <c r="Q1814" s="241"/>
      <c r="R1814" s="241"/>
      <c r="S1814" s="241"/>
      <c r="T1814" s="242"/>
      <c r="AT1814" s="243" t="s">
        <v>211</v>
      </c>
      <c r="AU1814" s="243" t="s">
        <v>104</v>
      </c>
      <c r="AV1814" s="14" t="s">
        <v>84</v>
      </c>
      <c r="AW1814" s="14" t="s">
        <v>31</v>
      </c>
      <c r="AX1814" s="14" t="s">
        <v>75</v>
      </c>
      <c r="AY1814" s="243" t="s">
        <v>203</v>
      </c>
    </row>
    <row r="1815" spans="2:51" s="14" customFormat="1" ht="11.25">
      <c r="B1815" s="233"/>
      <c r="C1815" s="234"/>
      <c r="D1815" s="224" t="s">
        <v>211</v>
      </c>
      <c r="E1815" s="235" t="s">
        <v>1</v>
      </c>
      <c r="F1815" s="236" t="s">
        <v>1575</v>
      </c>
      <c r="G1815" s="234"/>
      <c r="H1815" s="237">
        <v>21.297999999999998</v>
      </c>
      <c r="I1815" s="238"/>
      <c r="J1815" s="234"/>
      <c r="K1815" s="234"/>
      <c r="L1815" s="239"/>
      <c r="M1815" s="240"/>
      <c r="N1815" s="241"/>
      <c r="O1815" s="241"/>
      <c r="P1815" s="241"/>
      <c r="Q1815" s="241"/>
      <c r="R1815" s="241"/>
      <c r="S1815" s="241"/>
      <c r="T1815" s="242"/>
      <c r="AT1815" s="243" t="s">
        <v>211</v>
      </c>
      <c r="AU1815" s="243" t="s">
        <v>104</v>
      </c>
      <c r="AV1815" s="14" t="s">
        <v>84</v>
      </c>
      <c r="AW1815" s="14" t="s">
        <v>31</v>
      </c>
      <c r="AX1815" s="14" t="s">
        <v>75</v>
      </c>
      <c r="AY1815" s="243" t="s">
        <v>203</v>
      </c>
    </row>
    <row r="1816" spans="2:51" s="14" customFormat="1" ht="11.25">
      <c r="B1816" s="233"/>
      <c r="C1816" s="234"/>
      <c r="D1816" s="224" t="s">
        <v>211</v>
      </c>
      <c r="E1816" s="235" t="s">
        <v>1</v>
      </c>
      <c r="F1816" s="236" t="s">
        <v>1576</v>
      </c>
      <c r="G1816" s="234"/>
      <c r="H1816" s="237">
        <v>16.05</v>
      </c>
      <c r="I1816" s="238"/>
      <c r="J1816" s="234"/>
      <c r="K1816" s="234"/>
      <c r="L1816" s="239"/>
      <c r="M1816" s="240"/>
      <c r="N1816" s="241"/>
      <c r="O1816" s="241"/>
      <c r="P1816" s="241"/>
      <c r="Q1816" s="241"/>
      <c r="R1816" s="241"/>
      <c r="S1816" s="241"/>
      <c r="T1816" s="242"/>
      <c r="AT1816" s="243" t="s">
        <v>211</v>
      </c>
      <c r="AU1816" s="243" t="s">
        <v>104</v>
      </c>
      <c r="AV1816" s="14" t="s">
        <v>84</v>
      </c>
      <c r="AW1816" s="14" t="s">
        <v>31</v>
      </c>
      <c r="AX1816" s="14" t="s">
        <v>75</v>
      </c>
      <c r="AY1816" s="243" t="s">
        <v>203</v>
      </c>
    </row>
    <row r="1817" spans="2:51" s="14" customFormat="1" ht="11.25">
      <c r="B1817" s="233"/>
      <c r="C1817" s="234"/>
      <c r="D1817" s="224" t="s">
        <v>211</v>
      </c>
      <c r="E1817" s="235" t="s">
        <v>1</v>
      </c>
      <c r="F1817" s="236" t="s">
        <v>1577</v>
      </c>
      <c r="G1817" s="234"/>
      <c r="H1817" s="237">
        <v>16.05</v>
      </c>
      <c r="I1817" s="238"/>
      <c r="J1817" s="234"/>
      <c r="K1817" s="234"/>
      <c r="L1817" s="239"/>
      <c r="M1817" s="240"/>
      <c r="N1817" s="241"/>
      <c r="O1817" s="241"/>
      <c r="P1817" s="241"/>
      <c r="Q1817" s="241"/>
      <c r="R1817" s="241"/>
      <c r="S1817" s="241"/>
      <c r="T1817" s="242"/>
      <c r="AT1817" s="243" t="s">
        <v>211</v>
      </c>
      <c r="AU1817" s="243" t="s">
        <v>104</v>
      </c>
      <c r="AV1817" s="14" t="s">
        <v>84</v>
      </c>
      <c r="AW1817" s="14" t="s">
        <v>31</v>
      </c>
      <c r="AX1817" s="14" t="s">
        <v>75</v>
      </c>
      <c r="AY1817" s="243" t="s">
        <v>203</v>
      </c>
    </row>
    <row r="1818" spans="2:51" s="14" customFormat="1" ht="11.25">
      <c r="B1818" s="233"/>
      <c r="C1818" s="234"/>
      <c r="D1818" s="224" t="s">
        <v>211</v>
      </c>
      <c r="E1818" s="235" t="s">
        <v>1</v>
      </c>
      <c r="F1818" s="236" t="s">
        <v>1578</v>
      </c>
      <c r="G1818" s="234"/>
      <c r="H1818" s="237">
        <v>21.297999999999998</v>
      </c>
      <c r="I1818" s="238"/>
      <c r="J1818" s="234"/>
      <c r="K1818" s="234"/>
      <c r="L1818" s="239"/>
      <c r="M1818" s="240"/>
      <c r="N1818" s="241"/>
      <c r="O1818" s="241"/>
      <c r="P1818" s="241"/>
      <c r="Q1818" s="241"/>
      <c r="R1818" s="241"/>
      <c r="S1818" s="241"/>
      <c r="T1818" s="242"/>
      <c r="AT1818" s="243" t="s">
        <v>211</v>
      </c>
      <c r="AU1818" s="243" t="s">
        <v>104</v>
      </c>
      <c r="AV1818" s="14" t="s">
        <v>84</v>
      </c>
      <c r="AW1818" s="14" t="s">
        <v>31</v>
      </c>
      <c r="AX1818" s="14" t="s">
        <v>75</v>
      </c>
      <c r="AY1818" s="243" t="s">
        <v>203</v>
      </c>
    </row>
    <row r="1819" spans="2:51" s="14" customFormat="1" ht="11.25">
      <c r="B1819" s="233"/>
      <c r="C1819" s="234"/>
      <c r="D1819" s="224" t="s">
        <v>211</v>
      </c>
      <c r="E1819" s="235" t="s">
        <v>1</v>
      </c>
      <c r="F1819" s="236" t="s">
        <v>1579</v>
      </c>
      <c r="G1819" s="234"/>
      <c r="H1819" s="237">
        <v>17.077999999999999</v>
      </c>
      <c r="I1819" s="238"/>
      <c r="J1819" s="234"/>
      <c r="K1819" s="234"/>
      <c r="L1819" s="239"/>
      <c r="M1819" s="240"/>
      <c r="N1819" s="241"/>
      <c r="O1819" s="241"/>
      <c r="P1819" s="241"/>
      <c r="Q1819" s="241"/>
      <c r="R1819" s="241"/>
      <c r="S1819" s="241"/>
      <c r="T1819" s="242"/>
      <c r="AT1819" s="243" t="s">
        <v>211</v>
      </c>
      <c r="AU1819" s="243" t="s">
        <v>104</v>
      </c>
      <c r="AV1819" s="14" t="s">
        <v>84</v>
      </c>
      <c r="AW1819" s="14" t="s">
        <v>31</v>
      </c>
      <c r="AX1819" s="14" t="s">
        <v>75</v>
      </c>
      <c r="AY1819" s="243" t="s">
        <v>203</v>
      </c>
    </row>
    <row r="1820" spans="2:51" s="14" customFormat="1" ht="11.25">
      <c r="B1820" s="233"/>
      <c r="C1820" s="234"/>
      <c r="D1820" s="224" t="s">
        <v>211</v>
      </c>
      <c r="E1820" s="235" t="s">
        <v>1</v>
      </c>
      <c r="F1820" s="236" t="s">
        <v>1580</v>
      </c>
      <c r="G1820" s="234"/>
      <c r="H1820" s="237">
        <v>16.393000000000001</v>
      </c>
      <c r="I1820" s="238"/>
      <c r="J1820" s="234"/>
      <c r="K1820" s="234"/>
      <c r="L1820" s="239"/>
      <c r="M1820" s="240"/>
      <c r="N1820" s="241"/>
      <c r="O1820" s="241"/>
      <c r="P1820" s="241"/>
      <c r="Q1820" s="241"/>
      <c r="R1820" s="241"/>
      <c r="S1820" s="241"/>
      <c r="T1820" s="242"/>
      <c r="AT1820" s="243" t="s">
        <v>211</v>
      </c>
      <c r="AU1820" s="243" t="s">
        <v>104</v>
      </c>
      <c r="AV1820" s="14" t="s">
        <v>84</v>
      </c>
      <c r="AW1820" s="14" t="s">
        <v>31</v>
      </c>
      <c r="AX1820" s="14" t="s">
        <v>75</v>
      </c>
      <c r="AY1820" s="243" t="s">
        <v>203</v>
      </c>
    </row>
    <row r="1821" spans="2:51" s="14" customFormat="1" ht="22.5">
      <c r="B1821" s="233"/>
      <c r="C1821" s="234"/>
      <c r="D1821" s="224" t="s">
        <v>211</v>
      </c>
      <c r="E1821" s="235" t="s">
        <v>1</v>
      </c>
      <c r="F1821" s="236" t="s">
        <v>1586</v>
      </c>
      <c r="G1821" s="234"/>
      <c r="H1821" s="237">
        <v>38.673999999999999</v>
      </c>
      <c r="I1821" s="238"/>
      <c r="J1821" s="234"/>
      <c r="K1821" s="234"/>
      <c r="L1821" s="239"/>
      <c r="M1821" s="240"/>
      <c r="N1821" s="241"/>
      <c r="O1821" s="241"/>
      <c r="P1821" s="241"/>
      <c r="Q1821" s="241"/>
      <c r="R1821" s="241"/>
      <c r="S1821" s="241"/>
      <c r="T1821" s="242"/>
      <c r="AT1821" s="243" t="s">
        <v>211</v>
      </c>
      <c r="AU1821" s="243" t="s">
        <v>104</v>
      </c>
      <c r="AV1821" s="14" t="s">
        <v>84</v>
      </c>
      <c r="AW1821" s="14" t="s">
        <v>31</v>
      </c>
      <c r="AX1821" s="14" t="s">
        <v>75</v>
      </c>
      <c r="AY1821" s="243" t="s">
        <v>203</v>
      </c>
    </row>
    <row r="1822" spans="2:51" s="14" customFormat="1" ht="22.5">
      <c r="B1822" s="233"/>
      <c r="C1822" s="234"/>
      <c r="D1822" s="224" t="s">
        <v>211</v>
      </c>
      <c r="E1822" s="235" t="s">
        <v>1</v>
      </c>
      <c r="F1822" s="236" t="s">
        <v>1765</v>
      </c>
      <c r="G1822" s="234"/>
      <c r="H1822" s="237">
        <v>24.991</v>
      </c>
      <c r="I1822" s="238"/>
      <c r="J1822" s="234"/>
      <c r="K1822" s="234"/>
      <c r="L1822" s="239"/>
      <c r="M1822" s="240"/>
      <c r="N1822" s="241"/>
      <c r="O1822" s="241"/>
      <c r="P1822" s="241"/>
      <c r="Q1822" s="241"/>
      <c r="R1822" s="241"/>
      <c r="S1822" s="241"/>
      <c r="T1822" s="242"/>
      <c r="AT1822" s="243" t="s">
        <v>211</v>
      </c>
      <c r="AU1822" s="243" t="s">
        <v>104</v>
      </c>
      <c r="AV1822" s="14" t="s">
        <v>84</v>
      </c>
      <c r="AW1822" s="14" t="s">
        <v>31</v>
      </c>
      <c r="AX1822" s="14" t="s">
        <v>75</v>
      </c>
      <c r="AY1822" s="243" t="s">
        <v>203</v>
      </c>
    </row>
    <row r="1823" spans="2:51" s="14" customFormat="1" ht="11.25">
      <c r="B1823" s="233"/>
      <c r="C1823" s="234"/>
      <c r="D1823" s="224" t="s">
        <v>211</v>
      </c>
      <c r="E1823" s="235" t="s">
        <v>1</v>
      </c>
      <c r="F1823" s="236" t="s">
        <v>1591</v>
      </c>
      <c r="G1823" s="234"/>
      <c r="H1823" s="237">
        <v>26.57</v>
      </c>
      <c r="I1823" s="238"/>
      <c r="J1823" s="234"/>
      <c r="K1823" s="234"/>
      <c r="L1823" s="239"/>
      <c r="M1823" s="240"/>
      <c r="N1823" s="241"/>
      <c r="O1823" s="241"/>
      <c r="P1823" s="241"/>
      <c r="Q1823" s="241"/>
      <c r="R1823" s="241"/>
      <c r="S1823" s="241"/>
      <c r="T1823" s="242"/>
      <c r="AT1823" s="243" t="s">
        <v>211</v>
      </c>
      <c r="AU1823" s="243" t="s">
        <v>104</v>
      </c>
      <c r="AV1823" s="14" t="s">
        <v>84</v>
      </c>
      <c r="AW1823" s="14" t="s">
        <v>31</v>
      </c>
      <c r="AX1823" s="14" t="s">
        <v>75</v>
      </c>
      <c r="AY1823" s="243" t="s">
        <v>203</v>
      </c>
    </row>
    <row r="1824" spans="2:51" s="14" customFormat="1" ht="11.25">
      <c r="B1824" s="233"/>
      <c r="C1824" s="234"/>
      <c r="D1824" s="224" t="s">
        <v>211</v>
      </c>
      <c r="E1824" s="235" t="s">
        <v>1</v>
      </c>
      <c r="F1824" s="236" t="s">
        <v>1593</v>
      </c>
      <c r="G1824" s="234"/>
      <c r="H1824" s="237">
        <v>26.57</v>
      </c>
      <c r="I1824" s="238"/>
      <c r="J1824" s="234"/>
      <c r="K1824" s="234"/>
      <c r="L1824" s="239"/>
      <c r="M1824" s="240"/>
      <c r="N1824" s="241"/>
      <c r="O1824" s="241"/>
      <c r="P1824" s="241"/>
      <c r="Q1824" s="241"/>
      <c r="R1824" s="241"/>
      <c r="S1824" s="241"/>
      <c r="T1824" s="242"/>
      <c r="AT1824" s="243" t="s">
        <v>211</v>
      </c>
      <c r="AU1824" s="243" t="s">
        <v>104</v>
      </c>
      <c r="AV1824" s="14" t="s">
        <v>84</v>
      </c>
      <c r="AW1824" s="14" t="s">
        <v>31</v>
      </c>
      <c r="AX1824" s="14" t="s">
        <v>75</v>
      </c>
      <c r="AY1824" s="243" t="s">
        <v>203</v>
      </c>
    </row>
    <row r="1825" spans="2:51" s="14" customFormat="1" ht="11.25">
      <c r="B1825" s="233"/>
      <c r="C1825" s="234"/>
      <c r="D1825" s="224" t="s">
        <v>211</v>
      </c>
      <c r="E1825" s="235" t="s">
        <v>1</v>
      </c>
      <c r="F1825" s="236" t="s">
        <v>1766</v>
      </c>
      <c r="G1825" s="234"/>
      <c r="H1825" s="237">
        <v>26.57</v>
      </c>
      <c r="I1825" s="238"/>
      <c r="J1825" s="234"/>
      <c r="K1825" s="234"/>
      <c r="L1825" s="239"/>
      <c r="M1825" s="240"/>
      <c r="N1825" s="241"/>
      <c r="O1825" s="241"/>
      <c r="P1825" s="241"/>
      <c r="Q1825" s="241"/>
      <c r="R1825" s="241"/>
      <c r="S1825" s="241"/>
      <c r="T1825" s="242"/>
      <c r="AT1825" s="243" t="s">
        <v>211</v>
      </c>
      <c r="AU1825" s="243" t="s">
        <v>104</v>
      </c>
      <c r="AV1825" s="14" t="s">
        <v>84</v>
      </c>
      <c r="AW1825" s="14" t="s">
        <v>31</v>
      </c>
      <c r="AX1825" s="14" t="s">
        <v>75</v>
      </c>
      <c r="AY1825" s="243" t="s">
        <v>203</v>
      </c>
    </row>
    <row r="1826" spans="2:51" s="14" customFormat="1" ht="11.25">
      <c r="B1826" s="233"/>
      <c r="C1826" s="234"/>
      <c r="D1826" s="224" t="s">
        <v>211</v>
      </c>
      <c r="E1826" s="235" t="s">
        <v>1</v>
      </c>
      <c r="F1826" s="236" t="s">
        <v>1597</v>
      </c>
      <c r="G1826" s="234"/>
      <c r="H1826" s="237">
        <v>26.57</v>
      </c>
      <c r="I1826" s="238"/>
      <c r="J1826" s="234"/>
      <c r="K1826" s="234"/>
      <c r="L1826" s="239"/>
      <c r="M1826" s="240"/>
      <c r="N1826" s="241"/>
      <c r="O1826" s="241"/>
      <c r="P1826" s="241"/>
      <c r="Q1826" s="241"/>
      <c r="R1826" s="241"/>
      <c r="S1826" s="241"/>
      <c r="T1826" s="242"/>
      <c r="AT1826" s="243" t="s">
        <v>211</v>
      </c>
      <c r="AU1826" s="243" t="s">
        <v>104</v>
      </c>
      <c r="AV1826" s="14" t="s">
        <v>84</v>
      </c>
      <c r="AW1826" s="14" t="s">
        <v>31</v>
      </c>
      <c r="AX1826" s="14" t="s">
        <v>75</v>
      </c>
      <c r="AY1826" s="243" t="s">
        <v>203</v>
      </c>
    </row>
    <row r="1827" spans="2:51" s="14" customFormat="1" ht="11.25">
      <c r="B1827" s="233"/>
      <c r="C1827" s="234"/>
      <c r="D1827" s="224" t="s">
        <v>211</v>
      </c>
      <c r="E1827" s="235" t="s">
        <v>1</v>
      </c>
      <c r="F1827" s="236" t="s">
        <v>1767</v>
      </c>
      <c r="G1827" s="234"/>
      <c r="H1827" s="237">
        <v>26.57</v>
      </c>
      <c r="I1827" s="238"/>
      <c r="J1827" s="234"/>
      <c r="K1827" s="234"/>
      <c r="L1827" s="239"/>
      <c r="M1827" s="240"/>
      <c r="N1827" s="241"/>
      <c r="O1827" s="241"/>
      <c r="P1827" s="241"/>
      <c r="Q1827" s="241"/>
      <c r="R1827" s="241"/>
      <c r="S1827" s="241"/>
      <c r="T1827" s="242"/>
      <c r="AT1827" s="243" t="s">
        <v>211</v>
      </c>
      <c r="AU1827" s="243" t="s">
        <v>104</v>
      </c>
      <c r="AV1827" s="14" t="s">
        <v>84</v>
      </c>
      <c r="AW1827" s="14" t="s">
        <v>31</v>
      </c>
      <c r="AX1827" s="14" t="s">
        <v>75</v>
      </c>
      <c r="AY1827" s="243" t="s">
        <v>203</v>
      </c>
    </row>
    <row r="1828" spans="2:51" s="14" customFormat="1" ht="11.25">
      <c r="B1828" s="233"/>
      <c r="C1828" s="234"/>
      <c r="D1828" s="224" t="s">
        <v>211</v>
      </c>
      <c r="E1828" s="235" t="s">
        <v>1</v>
      </c>
      <c r="F1828" s="236" t="s">
        <v>1601</v>
      </c>
      <c r="G1828" s="234"/>
      <c r="H1828" s="237">
        <v>26.57</v>
      </c>
      <c r="I1828" s="238"/>
      <c r="J1828" s="234"/>
      <c r="K1828" s="234"/>
      <c r="L1828" s="239"/>
      <c r="M1828" s="240"/>
      <c r="N1828" s="241"/>
      <c r="O1828" s="241"/>
      <c r="P1828" s="241"/>
      <c r="Q1828" s="241"/>
      <c r="R1828" s="241"/>
      <c r="S1828" s="241"/>
      <c r="T1828" s="242"/>
      <c r="AT1828" s="243" t="s">
        <v>211</v>
      </c>
      <c r="AU1828" s="243" t="s">
        <v>104</v>
      </c>
      <c r="AV1828" s="14" t="s">
        <v>84</v>
      </c>
      <c r="AW1828" s="14" t="s">
        <v>31</v>
      </c>
      <c r="AX1828" s="14" t="s">
        <v>75</v>
      </c>
      <c r="AY1828" s="243" t="s">
        <v>203</v>
      </c>
    </row>
    <row r="1829" spans="2:51" s="14" customFormat="1" ht="11.25">
      <c r="B1829" s="233"/>
      <c r="C1829" s="234"/>
      <c r="D1829" s="224" t="s">
        <v>211</v>
      </c>
      <c r="E1829" s="235" t="s">
        <v>1</v>
      </c>
      <c r="F1829" s="236" t="s">
        <v>1603</v>
      </c>
      <c r="G1829" s="234"/>
      <c r="H1829" s="237">
        <v>26.57</v>
      </c>
      <c r="I1829" s="238"/>
      <c r="J1829" s="234"/>
      <c r="K1829" s="234"/>
      <c r="L1829" s="239"/>
      <c r="M1829" s="240"/>
      <c r="N1829" s="241"/>
      <c r="O1829" s="241"/>
      <c r="P1829" s="241"/>
      <c r="Q1829" s="241"/>
      <c r="R1829" s="241"/>
      <c r="S1829" s="241"/>
      <c r="T1829" s="242"/>
      <c r="AT1829" s="243" t="s">
        <v>211</v>
      </c>
      <c r="AU1829" s="243" t="s">
        <v>104</v>
      </c>
      <c r="AV1829" s="14" t="s">
        <v>84</v>
      </c>
      <c r="AW1829" s="14" t="s">
        <v>31</v>
      </c>
      <c r="AX1829" s="14" t="s">
        <v>75</v>
      </c>
      <c r="AY1829" s="243" t="s">
        <v>203</v>
      </c>
    </row>
    <row r="1830" spans="2:51" s="14" customFormat="1" ht="11.25">
      <c r="B1830" s="233"/>
      <c r="C1830" s="234"/>
      <c r="D1830" s="224" t="s">
        <v>211</v>
      </c>
      <c r="E1830" s="235" t="s">
        <v>1</v>
      </c>
      <c r="F1830" s="236" t="s">
        <v>1605</v>
      </c>
      <c r="G1830" s="234"/>
      <c r="H1830" s="237">
        <v>26.57</v>
      </c>
      <c r="I1830" s="238"/>
      <c r="J1830" s="234"/>
      <c r="K1830" s="234"/>
      <c r="L1830" s="239"/>
      <c r="M1830" s="240"/>
      <c r="N1830" s="241"/>
      <c r="O1830" s="241"/>
      <c r="P1830" s="241"/>
      <c r="Q1830" s="241"/>
      <c r="R1830" s="241"/>
      <c r="S1830" s="241"/>
      <c r="T1830" s="242"/>
      <c r="AT1830" s="243" t="s">
        <v>211</v>
      </c>
      <c r="AU1830" s="243" t="s">
        <v>104</v>
      </c>
      <c r="AV1830" s="14" t="s">
        <v>84</v>
      </c>
      <c r="AW1830" s="14" t="s">
        <v>31</v>
      </c>
      <c r="AX1830" s="14" t="s">
        <v>75</v>
      </c>
      <c r="AY1830" s="243" t="s">
        <v>203</v>
      </c>
    </row>
    <row r="1831" spans="2:51" s="14" customFormat="1" ht="11.25">
      <c r="B1831" s="233"/>
      <c r="C1831" s="234"/>
      <c r="D1831" s="224" t="s">
        <v>211</v>
      </c>
      <c r="E1831" s="235" t="s">
        <v>1</v>
      </c>
      <c r="F1831" s="236" t="s">
        <v>1607</v>
      </c>
      <c r="G1831" s="234"/>
      <c r="H1831" s="237">
        <v>26.57</v>
      </c>
      <c r="I1831" s="238"/>
      <c r="J1831" s="234"/>
      <c r="K1831" s="234"/>
      <c r="L1831" s="239"/>
      <c r="M1831" s="240"/>
      <c r="N1831" s="241"/>
      <c r="O1831" s="241"/>
      <c r="P1831" s="241"/>
      <c r="Q1831" s="241"/>
      <c r="R1831" s="241"/>
      <c r="S1831" s="241"/>
      <c r="T1831" s="242"/>
      <c r="AT1831" s="243" t="s">
        <v>211</v>
      </c>
      <c r="AU1831" s="243" t="s">
        <v>104</v>
      </c>
      <c r="AV1831" s="14" t="s">
        <v>84</v>
      </c>
      <c r="AW1831" s="14" t="s">
        <v>31</v>
      </c>
      <c r="AX1831" s="14" t="s">
        <v>75</v>
      </c>
      <c r="AY1831" s="243" t="s">
        <v>203</v>
      </c>
    </row>
    <row r="1832" spans="2:51" s="14" customFormat="1" ht="11.25">
      <c r="B1832" s="233"/>
      <c r="C1832" s="234"/>
      <c r="D1832" s="224" t="s">
        <v>211</v>
      </c>
      <c r="E1832" s="235" t="s">
        <v>1</v>
      </c>
      <c r="F1832" s="236" t="s">
        <v>1609</v>
      </c>
      <c r="G1832" s="234"/>
      <c r="H1832" s="237">
        <v>26.57</v>
      </c>
      <c r="I1832" s="238"/>
      <c r="J1832" s="234"/>
      <c r="K1832" s="234"/>
      <c r="L1832" s="239"/>
      <c r="M1832" s="240"/>
      <c r="N1832" s="241"/>
      <c r="O1832" s="241"/>
      <c r="P1832" s="241"/>
      <c r="Q1832" s="241"/>
      <c r="R1832" s="241"/>
      <c r="S1832" s="241"/>
      <c r="T1832" s="242"/>
      <c r="AT1832" s="243" t="s">
        <v>211</v>
      </c>
      <c r="AU1832" s="243" t="s">
        <v>104</v>
      </c>
      <c r="AV1832" s="14" t="s">
        <v>84</v>
      </c>
      <c r="AW1832" s="14" t="s">
        <v>31</v>
      </c>
      <c r="AX1832" s="14" t="s">
        <v>75</v>
      </c>
      <c r="AY1832" s="243" t="s">
        <v>203</v>
      </c>
    </row>
    <row r="1833" spans="2:51" s="14" customFormat="1" ht="11.25">
      <c r="B1833" s="233"/>
      <c r="C1833" s="234"/>
      <c r="D1833" s="224" t="s">
        <v>211</v>
      </c>
      <c r="E1833" s="235" t="s">
        <v>1</v>
      </c>
      <c r="F1833" s="236" t="s">
        <v>1616</v>
      </c>
      <c r="G1833" s="234"/>
      <c r="H1833" s="237">
        <v>26.57</v>
      </c>
      <c r="I1833" s="238"/>
      <c r="J1833" s="234"/>
      <c r="K1833" s="234"/>
      <c r="L1833" s="239"/>
      <c r="M1833" s="240"/>
      <c r="N1833" s="241"/>
      <c r="O1833" s="241"/>
      <c r="P1833" s="241"/>
      <c r="Q1833" s="241"/>
      <c r="R1833" s="241"/>
      <c r="S1833" s="241"/>
      <c r="T1833" s="242"/>
      <c r="AT1833" s="243" t="s">
        <v>211</v>
      </c>
      <c r="AU1833" s="243" t="s">
        <v>104</v>
      </c>
      <c r="AV1833" s="14" t="s">
        <v>84</v>
      </c>
      <c r="AW1833" s="14" t="s">
        <v>31</v>
      </c>
      <c r="AX1833" s="14" t="s">
        <v>75</v>
      </c>
      <c r="AY1833" s="243" t="s">
        <v>203</v>
      </c>
    </row>
    <row r="1834" spans="2:51" s="14" customFormat="1" ht="11.25">
      <c r="B1834" s="233"/>
      <c r="C1834" s="234"/>
      <c r="D1834" s="224" t="s">
        <v>211</v>
      </c>
      <c r="E1834" s="235" t="s">
        <v>1</v>
      </c>
      <c r="F1834" s="236" t="s">
        <v>1618</v>
      </c>
      <c r="G1834" s="234"/>
      <c r="H1834" s="237">
        <v>26.57</v>
      </c>
      <c r="I1834" s="238"/>
      <c r="J1834" s="234"/>
      <c r="K1834" s="234"/>
      <c r="L1834" s="239"/>
      <c r="M1834" s="240"/>
      <c r="N1834" s="241"/>
      <c r="O1834" s="241"/>
      <c r="P1834" s="241"/>
      <c r="Q1834" s="241"/>
      <c r="R1834" s="241"/>
      <c r="S1834" s="241"/>
      <c r="T1834" s="242"/>
      <c r="AT1834" s="243" t="s">
        <v>211</v>
      </c>
      <c r="AU1834" s="243" t="s">
        <v>104</v>
      </c>
      <c r="AV1834" s="14" t="s">
        <v>84</v>
      </c>
      <c r="AW1834" s="14" t="s">
        <v>31</v>
      </c>
      <c r="AX1834" s="14" t="s">
        <v>75</v>
      </c>
      <c r="AY1834" s="243" t="s">
        <v>203</v>
      </c>
    </row>
    <row r="1835" spans="2:51" s="14" customFormat="1" ht="11.25">
      <c r="B1835" s="233"/>
      <c r="C1835" s="234"/>
      <c r="D1835" s="224" t="s">
        <v>211</v>
      </c>
      <c r="E1835" s="235" t="s">
        <v>1</v>
      </c>
      <c r="F1835" s="236" t="s">
        <v>1620</v>
      </c>
      <c r="G1835" s="234"/>
      <c r="H1835" s="237">
        <v>26.57</v>
      </c>
      <c r="I1835" s="238"/>
      <c r="J1835" s="234"/>
      <c r="K1835" s="234"/>
      <c r="L1835" s="239"/>
      <c r="M1835" s="240"/>
      <c r="N1835" s="241"/>
      <c r="O1835" s="241"/>
      <c r="P1835" s="241"/>
      <c r="Q1835" s="241"/>
      <c r="R1835" s="241"/>
      <c r="S1835" s="241"/>
      <c r="T1835" s="242"/>
      <c r="AT1835" s="243" t="s">
        <v>211</v>
      </c>
      <c r="AU1835" s="243" t="s">
        <v>104</v>
      </c>
      <c r="AV1835" s="14" t="s">
        <v>84</v>
      </c>
      <c r="AW1835" s="14" t="s">
        <v>31</v>
      </c>
      <c r="AX1835" s="14" t="s">
        <v>75</v>
      </c>
      <c r="AY1835" s="243" t="s">
        <v>203</v>
      </c>
    </row>
    <row r="1836" spans="2:51" s="14" customFormat="1" ht="22.5">
      <c r="B1836" s="233"/>
      <c r="C1836" s="234"/>
      <c r="D1836" s="224" t="s">
        <v>211</v>
      </c>
      <c r="E1836" s="235" t="s">
        <v>1</v>
      </c>
      <c r="F1836" s="236" t="s">
        <v>1623</v>
      </c>
      <c r="G1836" s="234"/>
      <c r="H1836" s="237">
        <v>31.905999999999999</v>
      </c>
      <c r="I1836" s="238"/>
      <c r="J1836" s="234"/>
      <c r="K1836" s="234"/>
      <c r="L1836" s="239"/>
      <c r="M1836" s="240"/>
      <c r="N1836" s="241"/>
      <c r="O1836" s="241"/>
      <c r="P1836" s="241"/>
      <c r="Q1836" s="241"/>
      <c r="R1836" s="241"/>
      <c r="S1836" s="241"/>
      <c r="T1836" s="242"/>
      <c r="AT1836" s="243" t="s">
        <v>211</v>
      </c>
      <c r="AU1836" s="243" t="s">
        <v>104</v>
      </c>
      <c r="AV1836" s="14" t="s">
        <v>84</v>
      </c>
      <c r="AW1836" s="14" t="s">
        <v>31</v>
      </c>
      <c r="AX1836" s="14" t="s">
        <v>75</v>
      </c>
      <c r="AY1836" s="243" t="s">
        <v>203</v>
      </c>
    </row>
    <row r="1837" spans="2:51" s="14" customFormat="1" ht="11.25">
      <c r="B1837" s="233"/>
      <c r="C1837" s="234"/>
      <c r="D1837" s="224" t="s">
        <v>211</v>
      </c>
      <c r="E1837" s="235" t="s">
        <v>1</v>
      </c>
      <c r="F1837" s="236" t="s">
        <v>1625</v>
      </c>
      <c r="G1837" s="234"/>
      <c r="H1837" s="237">
        <v>38.020000000000003</v>
      </c>
      <c r="I1837" s="238"/>
      <c r="J1837" s="234"/>
      <c r="K1837" s="234"/>
      <c r="L1837" s="239"/>
      <c r="M1837" s="240"/>
      <c r="N1837" s="241"/>
      <c r="O1837" s="241"/>
      <c r="P1837" s="241"/>
      <c r="Q1837" s="241"/>
      <c r="R1837" s="241"/>
      <c r="S1837" s="241"/>
      <c r="T1837" s="242"/>
      <c r="AT1837" s="243" t="s">
        <v>211</v>
      </c>
      <c r="AU1837" s="243" t="s">
        <v>104</v>
      </c>
      <c r="AV1837" s="14" t="s">
        <v>84</v>
      </c>
      <c r="AW1837" s="14" t="s">
        <v>31</v>
      </c>
      <c r="AX1837" s="14" t="s">
        <v>75</v>
      </c>
      <c r="AY1837" s="243" t="s">
        <v>203</v>
      </c>
    </row>
    <row r="1838" spans="2:51" s="14" customFormat="1" ht="11.25">
      <c r="B1838" s="233"/>
      <c r="C1838" s="234"/>
      <c r="D1838" s="224" t="s">
        <v>211</v>
      </c>
      <c r="E1838" s="235" t="s">
        <v>1</v>
      </c>
      <c r="F1838" s="236" t="s">
        <v>1627</v>
      </c>
      <c r="G1838" s="234"/>
      <c r="H1838" s="237">
        <v>19.632999999999999</v>
      </c>
      <c r="I1838" s="238"/>
      <c r="J1838" s="234"/>
      <c r="K1838" s="234"/>
      <c r="L1838" s="239"/>
      <c r="M1838" s="240"/>
      <c r="N1838" s="241"/>
      <c r="O1838" s="241"/>
      <c r="P1838" s="241"/>
      <c r="Q1838" s="241"/>
      <c r="R1838" s="241"/>
      <c r="S1838" s="241"/>
      <c r="T1838" s="242"/>
      <c r="AT1838" s="243" t="s">
        <v>211</v>
      </c>
      <c r="AU1838" s="243" t="s">
        <v>104</v>
      </c>
      <c r="AV1838" s="14" t="s">
        <v>84</v>
      </c>
      <c r="AW1838" s="14" t="s">
        <v>31</v>
      </c>
      <c r="AX1838" s="14" t="s">
        <v>75</v>
      </c>
      <c r="AY1838" s="243" t="s">
        <v>203</v>
      </c>
    </row>
    <row r="1839" spans="2:51" s="14" customFormat="1" ht="11.25">
      <c r="B1839" s="233"/>
      <c r="C1839" s="234"/>
      <c r="D1839" s="224" t="s">
        <v>211</v>
      </c>
      <c r="E1839" s="235" t="s">
        <v>1</v>
      </c>
      <c r="F1839" s="236" t="s">
        <v>1628</v>
      </c>
      <c r="G1839" s="234"/>
      <c r="H1839" s="237">
        <v>19.681000000000001</v>
      </c>
      <c r="I1839" s="238"/>
      <c r="J1839" s="234"/>
      <c r="K1839" s="234"/>
      <c r="L1839" s="239"/>
      <c r="M1839" s="240"/>
      <c r="N1839" s="241"/>
      <c r="O1839" s="241"/>
      <c r="P1839" s="241"/>
      <c r="Q1839" s="241"/>
      <c r="R1839" s="241"/>
      <c r="S1839" s="241"/>
      <c r="T1839" s="242"/>
      <c r="AT1839" s="243" t="s">
        <v>211</v>
      </c>
      <c r="AU1839" s="243" t="s">
        <v>104</v>
      </c>
      <c r="AV1839" s="14" t="s">
        <v>84</v>
      </c>
      <c r="AW1839" s="14" t="s">
        <v>31</v>
      </c>
      <c r="AX1839" s="14" t="s">
        <v>75</v>
      </c>
      <c r="AY1839" s="243" t="s">
        <v>203</v>
      </c>
    </row>
    <row r="1840" spans="2:51" s="14" customFormat="1" ht="11.25">
      <c r="B1840" s="233"/>
      <c r="C1840" s="234"/>
      <c r="D1840" s="224" t="s">
        <v>211</v>
      </c>
      <c r="E1840" s="235" t="s">
        <v>1</v>
      </c>
      <c r="F1840" s="236" t="s">
        <v>1629</v>
      </c>
      <c r="G1840" s="234"/>
      <c r="H1840" s="237">
        <v>19.632999999999999</v>
      </c>
      <c r="I1840" s="238"/>
      <c r="J1840" s="234"/>
      <c r="K1840" s="234"/>
      <c r="L1840" s="239"/>
      <c r="M1840" s="240"/>
      <c r="N1840" s="241"/>
      <c r="O1840" s="241"/>
      <c r="P1840" s="241"/>
      <c r="Q1840" s="241"/>
      <c r="R1840" s="241"/>
      <c r="S1840" s="241"/>
      <c r="T1840" s="242"/>
      <c r="AT1840" s="243" t="s">
        <v>211</v>
      </c>
      <c r="AU1840" s="243" t="s">
        <v>104</v>
      </c>
      <c r="AV1840" s="14" t="s">
        <v>84</v>
      </c>
      <c r="AW1840" s="14" t="s">
        <v>31</v>
      </c>
      <c r="AX1840" s="14" t="s">
        <v>75</v>
      </c>
      <c r="AY1840" s="243" t="s">
        <v>203</v>
      </c>
    </row>
    <row r="1841" spans="1:65" s="14" customFormat="1" ht="11.25">
      <c r="B1841" s="233"/>
      <c r="C1841" s="234"/>
      <c r="D1841" s="224" t="s">
        <v>211</v>
      </c>
      <c r="E1841" s="235" t="s">
        <v>1</v>
      </c>
      <c r="F1841" s="236" t="s">
        <v>1630</v>
      </c>
      <c r="G1841" s="234"/>
      <c r="H1841" s="237">
        <v>17.968</v>
      </c>
      <c r="I1841" s="238"/>
      <c r="J1841" s="234"/>
      <c r="K1841" s="234"/>
      <c r="L1841" s="239"/>
      <c r="M1841" s="240"/>
      <c r="N1841" s="241"/>
      <c r="O1841" s="241"/>
      <c r="P1841" s="241"/>
      <c r="Q1841" s="241"/>
      <c r="R1841" s="241"/>
      <c r="S1841" s="241"/>
      <c r="T1841" s="242"/>
      <c r="AT1841" s="243" t="s">
        <v>211</v>
      </c>
      <c r="AU1841" s="243" t="s">
        <v>104</v>
      </c>
      <c r="AV1841" s="14" t="s">
        <v>84</v>
      </c>
      <c r="AW1841" s="14" t="s">
        <v>31</v>
      </c>
      <c r="AX1841" s="14" t="s">
        <v>75</v>
      </c>
      <c r="AY1841" s="243" t="s">
        <v>203</v>
      </c>
    </row>
    <row r="1842" spans="1:65" s="14" customFormat="1" ht="11.25">
      <c r="B1842" s="233"/>
      <c r="C1842" s="234"/>
      <c r="D1842" s="224" t="s">
        <v>211</v>
      </c>
      <c r="E1842" s="235" t="s">
        <v>1</v>
      </c>
      <c r="F1842" s="236" t="s">
        <v>1632</v>
      </c>
      <c r="G1842" s="234"/>
      <c r="H1842" s="237">
        <v>28.283000000000001</v>
      </c>
      <c r="I1842" s="238"/>
      <c r="J1842" s="234"/>
      <c r="K1842" s="234"/>
      <c r="L1842" s="239"/>
      <c r="M1842" s="240"/>
      <c r="N1842" s="241"/>
      <c r="O1842" s="241"/>
      <c r="P1842" s="241"/>
      <c r="Q1842" s="241"/>
      <c r="R1842" s="241"/>
      <c r="S1842" s="241"/>
      <c r="T1842" s="242"/>
      <c r="AT1842" s="243" t="s">
        <v>211</v>
      </c>
      <c r="AU1842" s="243" t="s">
        <v>104</v>
      </c>
      <c r="AV1842" s="14" t="s">
        <v>84</v>
      </c>
      <c r="AW1842" s="14" t="s">
        <v>31</v>
      </c>
      <c r="AX1842" s="14" t="s">
        <v>75</v>
      </c>
      <c r="AY1842" s="243" t="s">
        <v>203</v>
      </c>
    </row>
    <row r="1843" spans="1:65" s="14" customFormat="1" ht="11.25">
      <c r="B1843" s="233"/>
      <c r="C1843" s="234"/>
      <c r="D1843" s="224" t="s">
        <v>211</v>
      </c>
      <c r="E1843" s="235" t="s">
        <v>1</v>
      </c>
      <c r="F1843" s="236" t="s">
        <v>1634</v>
      </c>
      <c r="G1843" s="234"/>
      <c r="H1843" s="237">
        <v>26.57</v>
      </c>
      <c r="I1843" s="238"/>
      <c r="J1843" s="234"/>
      <c r="K1843" s="234"/>
      <c r="L1843" s="239"/>
      <c r="M1843" s="240"/>
      <c r="N1843" s="241"/>
      <c r="O1843" s="241"/>
      <c r="P1843" s="241"/>
      <c r="Q1843" s="241"/>
      <c r="R1843" s="241"/>
      <c r="S1843" s="241"/>
      <c r="T1843" s="242"/>
      <c r="AT1843" s="243" t="s">
        <v>211</v>
      </c>
      <c r="AU1843" s="243" t="s">
        <v>104</v>
      </c>
      <c r="AV1843" s="14" t="s">
        <v>84</v>
      </c>
      <c r="AW1843" s="14" t="s">
        <v>31</v>
      </c>
      <c r="AX1843" s="14" t="s">
        <v>75</v>
      </c>
      <c r="AY1843" s="243" t="s">
        <v>203</v>
      </c>
    </row>
    <row r="1844" spans="1:65" s="14" customFormat="1" ht="11.25">
      <c r="B1844" s="233"/>
      <c r="C1844" s="234"/>
      <c r="D1844" s="224" t="s">
        <v>211</v>
      </c>
      <c r="E1844" s="235" t="s">
        <v>1</v>
      </c>
      <c r="F1844" s="236" t="s">
        <v>1636</v>
      </c>
      <c r="G1844" s="234"/>
      <c r="H1844" s="237">
        <v>26.57</v>
      </c>
      <c r="I1844" s="238"/>
      <c r="J1844" s="234"/>
      <c r="K1844" s="234"/>
      <c r="L1844" s="239"/>
      <c r="M1844" s="240"/>
      <c r="N1844" s="241"/>
      <c r="O1844" s="241"/>
      <c r="P1844" s="241"/>
      <c r="Q1844" s="241"/>
      <c r="R1844" s="241"/>
      <c r="S1844" s="241"/>
      <c r="T1844" s="242"/>
      <c r="AT1844" s="243" t="s">
        <v>211</v>
      </c>
      <c r="AU1844" s="243" t="s">
        <v>104</v>
      </c>
      <c r="AV1844" s="14" t="s">
        <v>84</v>
      </c>
      <c r="AW1844" s="14" t="s">
        <v>31</v>
      </c>
      <c r="AX1844" s="14" t="s">
        <v>75</v>
      </c>
      <c r="AY1844" s="243" t="s">
        <v>203</v>
      </c>
    </row>
    <row r="1845" spans="1:65" s="14" customFormat="1" ht="11.25">
      <c r="B1845" s="233"/>
      <c r="C1845" s="234"/>
      <c r="D1845" s="224" t="s">
        <v>211</v>
      </c>
      <c r="E1845" s="235" t="s">
        <v>1</v>
      </c>
      <c r="F1845" s="236" t="s">
        <v>1638</v>
      </c>
      <c r="G1845" s="234"/>
      <c r="H1845" s="237">
        <v>32.256</v>
      </c>
      <c r="I1845" s="238"/>
      <c r="J1845" s="234"/>
      <c r="K1845" s="234"/>
      <c r="L1845" s="239"/>
      <c r="M1845" s="240"/>
      <c r="N1845" s="241"/>
      <c r="O1845" s="241"/>
      <c r="P1845" s="241"/>
      <c r="Q1845" s="241"/>
      <c r="R1845" s="241"/>
      <c r="S1845" s="241"/>
      <c r="T1845" s="242"/>
      <c r="AT1845" s="243" t="s">
        <v>211</v>
      </c>
      <c r="AU1845" s="243" t="s">
        <v>104</v>
      </c>
      <c r="AV1845" s="14" t="s">
        <v>84</v>
      </c>
      <c r="AW1845" s="14" t="s">
        <v>31</v>
      </c>
      <c r="AX1845" s="14" t="s">
        <v>75</v>
      </c>
      <c r="AY1845" s="243" t="s">
        <v>203</v>
      </c>
    </row>
    <row r="1846" spans="1:65" s="14" customFormat="1" ht="11.25">
      <c r="B1846" s="233"/>
      <c r="C1846" s="234"/>
      <c r="D1846" s="224" t="s">
        <v>211</v>
      </c>
      <c r="E1846" s="235" t="s">
        <v>1</v>
      </c>
      <c r="F1846" s="236" t="s">
        <v>1768</v>
      </c>
      <c r="G1846" s="234"/>
      <c r="H1846" s="237">
        <v>11.255000000000001</v>
      </c>
      <c r="I1846" s="238"/>
      <c r="J1846" s="234"/>
      <c r="K1846" s="234"/>
      <c r="L1846" s="239"/>
      <c r="M1846" s="240"/>
      <c r="N1846" s="241"/>
      <c r="O1846" s="241"/>
      <c r="P1846" s="241"/>
      <c r="Q1846" s="241"/>
      <c r="R1846" s="241"/>
      <c r="S1846" s="241"/>
      <c r="T1846" s="242"/>
      <c r="AT1846" s="243" t="s">
        <v>211</v>
      </c>
      <c r="AU1846" s="243" t="s">
        <v>104</v>
      </c>
      <c r="AV1846" s="14" t="s">
        <v>84</v>
      </c>
      <c r="AW1846" s="14" t="s">
        <v>31</v>
      </c>
      <c r="AX1846" s="14" t="s">
        <v>75</v>
      </c>
      <c r="AY1846" s="243" t="s">
        <v>203</v>
      </c>
    </row>
    <row r="1847" spans="1:65" s="14" customFormat="1" ht="11.25">
      <c r="B1847" s="233"/>
      <c r="C1847" s="234"/>
      <c r="D1847" s="224" t="s">
        <v>211</v>
      </c>
      <c r="E1847" s="235" t="s">
        <v>1</v>
      </c>
      <c r="F1847" s="236" t="s">
        <v>1648</v>
      </c>
      <c r="G1847" s="234"/>
      <c r="H1847" s="237">
        <v>21.209</v>
      </c>
      <c r="I1847" s="238"/>
      <c r="J1847" s="234"/>
      <c r="K1847" s="234"/>
      <c r="L1847" s="239"/>
      <c r="M1847" s="240"/>
      <c r="N1847" s="241"/>
      <c r="O1847" s="241"/>
      <c r="P1847" s="241"/>
      <c r="Q1847" s="241"/>
      <c r="R1847" s="241"/>
      <c r="S1847" s="241"/>
      <c r="T1847" s="242"/>
      <c r="AT1847" s="243" t="s">
        <v>211</v>
      </c>
      <c r="AU1847" s="243" t="s">
        <v>104</v>
      </c>
      <c r="AV1847" s="14" t="s">
        <v>84</v>
      </c>
      <c r="AW1847" s="14" t="s">
        <v>31</v>
      </c>
      <c r="AX1847" s="14" t="s">
        <v>75</v>
      </c>
      <c r="AY1847" s="243" t="s">
        <v>203</v>
      </c>
    </row>
    <row r="1848" spans="1:65" s="14" customFormat="1" ht="11.25">
      <c r="B1848" s="233"/>
      <c r="C1848" s="234"/>
      <c r="D1848" s="224" t="s">
        <v>211</v>
      </c>
      <c r="E1848" s="235" t="s">
        <v>1</v>
      </c>
      <c r="F1848" s="236" t="s">
        <v>1649</v>
      </c>
      <c r="G1848" s="234"/>
      <c r="H1848" s="237">
        <v>17.420000000000002</v>
      </c>
      <c r="I1848" s="238"/>
      <c r="J1848" s="234"/>
      <c r="K1848" s="234"/>
      <c r="L1848" s="239"/>
      <c r="M1848" s="240"/>
      <c r="N1848" s="241"/>
      <c r="O1848" s="241"/>
      <c r="P1848" s="241"/>
      <c r="Q1848" s="241"/>
      <c r="R1848" s="241"/>
      <c r="S1848" s="241"/>
      <c r="T1848" s="242"/>
      <c r="AT1848" s="243" t="s">
        <v>211</v>
      </c>
      <c r="AU1848" s="243" t="s">
        <v>104</v>
      </c>
      <c r="AV1848" s="14" t="s">
        <v>84</v>
      </c>
      <c r="AW1848" s="14" t="s">
        <v>31</v>
      </c>
      <c r="AX1848" s="14" t="s">
        <v>75</v>
      </c>
      <c r="AY1848" s="243" t="s">
        <v>203</v>
      </c>
    </row>
    <row r="1849" spans="1:65" s="14" customFormat="1" ht="11.25">
      <c r="B1849" s="233"/>
      <c r="C1849" s="234"/>
      <c r="D1849" s="224" t="s">
        <v>211</v>
      </c>
      <c r="E1849" s="235" t="s">
        <v>1</v>
      </c>
      <c r="F1849" s="236" t="s">
        <v>1650</v>
      </c>
      <c r="G1849" s="234"/>
      <c r="H1849" s="237">
        <v>22.077999999999999</v>
      </c>
      <c r="I1849" s="238"/>
      <c r="J1849" s="234"/>
      <c r="K1849" s="234"/>
      <c r="L1849" s="239"/>
      <c r="M1849" s="240"/>
      <c r="N1849" s="241"/>
      <c r="O1849" s="241"/>
      <c r="P1849" s="241"/>
      <c r="Q1849" s="241"/>
      <c r="R1849" s="241"/>
      <c r="S1849" s="241"/>
      <c r="T1849" s="242"/>
      <c r="AT1849" s="243" t="s">
        <v>211</v>
      </c>
      <c r="AU1849" s="243" t="s">
        <v>104</v>
      </c>
      <c r="AV1849" s="14" t="s">
        <v>84</v>
      </c>
      <c r="AW1849" s="14" t="s">
        <v>31</v>
      </c>
      <c r="AX1849" s="14" t="s">
        <v>75</v>
      </c>
      <c r="AY1849" s="243" t="s">
        <v>203</v>
      </c>
    </row>
    <row r="1850" spans="1:65" s="14" customFormat="1" ht="11.25">
      <c r="B1850" s="233"/>
      <c r="C1850" s="234"/>
      <c r="D1850" s="224" t="s">
        <v>211</v>
      </c>
      <c r="E1850" s="235" t="s">
        <v>1</v>
      </c>
      <c r="F1850" s="236" t="s">
        <v>1651</v>
      </c>
      <c r="G1850" s="234"/>
      <c r="H1850" s="237">
        <v>23.058</v>
      </c>
      <c r="I1850" s="238"/>
      <c r="J1850" s="234"/>
      <c r="K1850" s="234"/>
      <c r="L1850" s="239"/>
      <c r="M1850" s="240"/>
      <c r="N1850" s="241"/>
      <c r="O1850" s="241"/>
      <c r="P1850" s="241"/>
      <c r="Q1850" s="241"/>
      <c r="R1850" s="241"/>
      <c r="S1850" s="241"/>
      <c r="T1850" s="242"/>
      <c r="AT1850" s="243" t="s">
        <v>211</v>
      </c>
      <c r="AU1850" s="243" t="s">
        <v>104</v>
      </c>
      <c r="AV1850" s="14" t="s">
        <v>84</v>
      </c>
      <c r="AW1850" s="14" t="s">
        <v>31</v>
      </c>
      <c r="AX1850" s="14" t="s">
        <v>75</v>
      </c>
      <c r="AY1850" s="243" t="s">
        <v>203</v>
      </c>
    </row>
    <row r="1851" spans="1:65" s="14" customFormat="1" ht="11.25">
      <c r="B1851" s="233"/>
      <c r="C1851" s="234"/>
      <c r="D1851" s="224" t="s">
        <v>211</v>
      </c>
      <c r="E1851" s="235" t="s">
        <v>1</v>
      </c>
      <c r="F1851" s="236" t="s">
        <v>1652</v>
      </c>
      <c r="G1851" s="234"/>
      <c r="H1851" s="237">
        <v>23.228000000000002</v>
      </c>
      <c r="I1851" s="238"/>
      <c r="J1851" s="234"/>
      <c r="K1851" s="234"/>
      <c r="L1851" s="239"/>
      <c r="M1851" s="240"/>
      <c r="N1851" s="241"/>
      <c r="O1851" s="241"/>
      <c r="P1851" s="241"/>
      <c r="Q1851" s="241"/>
      <c r="R1851" s="241"/>
      <c r="S1851" s="241"/>
      <c r="T1851" s="242"/>
      <c r="AT1851" s="243" t="s">
        <v>211</v>
      </c>
      <c r="AU1851" s="243" t="s">
        <v>104</v>
      </c>
      <c r="AV1851" s="14" t="s">
        <v>84</v>
      </c>
      <c r="AW1851" s="14" t="s">
        <v>31</v>
      </c>
      <c r="AX1851" s="14" t="s">
        <v>75</v>
      </c>
      <c r="AY1851" s="243" t="s">
        <v>203</v>
      </c>
    </row>
    <row r="1852" spans="1:65" s="14" customFormat="1" ht="11.25">
      <c r="B1852" s="233"/>
      <c r="C1852" s="234"/>
      <c r="D1852" s="224" t="s">
        <v>211</v>
      </c>
      <c r="E1852" s="235" t="s">
        <v>1</v>
      </c>
      <c r="F1852" s="236" t="s">
        <v>1653</v>
      </c>
      <c r="G1852" s="234"/>
      <c r="H1852" s="237">
        <v>17.283000000000001</v>
      </c>
      <c r="I1852" s="238"/>
      <c r="J1852" s="234"/>
      <c r="K1852" s="234"/>
      <c r="L1852" s="239"/>
      <c r="M1852" s="240"/>
      <c r="N1852" s="241"/>
      <c r="O1852" s="241"/>
      <c r="P1852" s="241"/>
      <c r="Q1852" s="241"/>
      <c r="R1852" s="241"/>
      <c r="S1852" s="241"/>
      <c r="T1852" s="242"/>
      <c r="AT1852" s="243" t="s">
        <v>211</v>
      </c>
      <c r="AU1852" s="243" t="s">
        <v>104</v>
      </c>
      <c r="AV1852" s="14" t="s">
        <v>84</v>
      </c>
      <c r="AW1852" s="14" t="s">
        <v>31</v>
      </c>
      <c r="AX1852" s="14" t="s">
        <v>75</v>
      </c>
      <c r="AY1852" s="243" t="s">
        <v>203</v>
      </c>
    </row>
    <row r="1853" spans="1:65" s="13" customFormat="1" ht="11.25">
      <c r="B1853" s="222"/>
      <c r="C1853" s="223"/>
      <c r="D1853" s="224" t="s">
        <v>211</v>
      </c>
      <c r="E1853" s="225" t="s">
        <v>1</v>
      </c>
      <c r="F1853" s="226" t="s">
        <v>213</v>
      </c>
      <c r="G1853" s="223"/>
      <c r="H1853" s="225" t="s">
        <v>1</v>
      </c>
      <c r="I1853" s="227"/>
      <c r="J1853" s="223"/>
      <c r="K1853" s="223"/>
      <c r="L1853" s="228"/>
      <c r="M1853" s="229"/>
      <c r="N1853" s="230"/>
      <c r="O1853" s="230"/>
      <c r="P1853" s="230"/>
      <c r="Q1853" s="230"/>
      <c r="R1853" s="230"/>
      <c r="S1853" s="230"/>
      <c r="T1853" s="231"/>
      <c r="AT1853" s="232" t="s">
        <v>211</v>
      </c>
      <c r="AU1853" s="232" t="s">
        <v>104</v>
      </c>
      <c r="AV1853" s="13" t="s">
        <v>82</v>
      </c>
      <c r="AW1853" s="13" t="s">
        <v>31</v>
      </c>
      <c r="AX1853" s="13" t="s">
        <v>75</v>
      </c>
      <c r="AY1853" s="232" t="s">
        <v>203</v>
      </c>
    </row>
    <row r="1854" spans="1:65" s="13" customFormat="1" ht="11.25">
      <c r="B1854" s="222"/>
      <c r="C1854" s="223"/>
      <c r="D1854" s="224" t="s">
        <v>211</v>
      </c>
      <c r="E1854" s="225" t="s">
        <v>1</v>
      </c>
      <c r="F1854" s="226" t="s">
        <v>1769</v>
      </c>
      <c r="G1854" s="223"/>
      <c r="H1854" s="225" t="s">
        <v>1</v>
      </c>
      <c r="I1854" s="227"/>
      <c r="J1854" s="223"/>
      <c r="K1854" s="223"/>
      <c r="L1854" s="228"/>
      <c r="M1854" s="229"/>
      <c r="N1854" s="230"/>
      <c r="O1854" s="230"/>
      <c r="P1854" s="230"/>
      <c r="Q1854" s="230"/>
      <c r="R1854" s="230"/>
      <c r="S1854" s="230"/>
      <c r="T1854" s="231"/>
      <c r="AT1854" s="232" t="s">
        <v>211</v>
      </c>
      <c r="AU1854" s="232" t="s">
        <v>104</v>
      </c>
      <c r="AV1854" s="13" t="s">
        <v>82</v>
      </c>
      <c r="AW1854" s="13" t="s">
        <v>31</v>
      </c>
      <c r="AX1854" s="13" t="s">
        <v>75</v>
      </c>
      <c r="AY1854" s="232" t="s">
        <v>203</v>
      </c>
    </row>
    <row r="1855" spans="1:65" s="14" customFormat="1" ht="11.25">
      <c r="B1855" s="233"/>
      <c r="C1855" s="234"/>
      <c r="D1855" s="224" t="s">
        <v>211</v>
      </c>
      <c r="E1855" s="235" t="s">
        <v>1</v>
      </c>
      <c r="F1855" s="236" t="s">
        <v>1770</v>
      </c>
      <c r="G1855" s="234"/>
      <c r="H1855" s="237">
        <v>908.18899999999996</v>
      </c>
      <c r="I1855" s="238"/>
      <c r="J1855" s="234"/>
      <c r="K1855" s="234"/>
      <c r="L1855" s="239"/>
      <c r="M1855" s="240"/>
      <c r="N1855" s="241"/>
      <c r="O1855" s="241"/>
      <c r="P1855" s="241"/>
      <c r="Q1855" s="241"/>
      <c r="R1855" s="241"/>
      <c r="S1855" s="241"/>
      <c r="T1855" s="242"/>
      <c r="AT1855" s="243" t="s">
        <v>211</v>
      </c>
      <c r="AU1855" s="243" t="s">
        <v>104</v>
      </c>
      <c r="AV1855" s="14" t="s">
        <v>84</v>
      </c>
      <c r="AW1855" s="14" t="s">
        <v>31</v>
      </c>
      <c r="AX1855" s="14" t="s">
        <v>75</v>
      </c>
      <c r="AY1855" s="243" t="s">
        <v>203</v>
      </c>
    </row>
    <row r="1856" spans="1:65" s="2" customFormat="1" ht="21.75" customHeight="1">
      <c r="A1856" s="35"/>
      <c r="B1856" s="36"/>
      <c r="C1856" s="209" t="s">
        <v>1771</v>
      </c>
      <c r="D1856" s="209" t="s">
        <v>205</v>
      </c>
      <c r="E1856" s="210" t="s">
        <v>1772</v>
      </c>
      <c r="F1856" s="211" t="s">
        <v>1773</v>
      </c>
      <c r="G1856" s="212" t="s">
        <v>240</v>
      </c>
      <c r="H1856" s="213">
        <v>10553.522000000001</v>
      </c>
      <c r="I1856" s="214"/>
      <c r="J1856" s="215">
        <f>ROUND(I1856*H1856,2)</f>
        <v>0</v>
      </c>
      <c r="K1856" s="211" t="s">
        <v>218</v>
      </c>
      <c r="L1856" s="40"/>
      <c r="M1856" s="216" t="s">
        <v>1</v>
      </c>
      <c r="N1856" s="217" t="s">
        <v>40</v>
      </c>
      <c r="O1856" s="72"/>
      <c r="P1856" s="218">
        <f>O1856*H1856</f>
        <v>0</v>
      </c>
      <c r="Q1856" s="218">
        <v>1.6279999999999999E-2</v>
      </c>
      <c r="R1856" s="218">
        <f>Q1856*H1856</f>
        <v>171.81133816000002</v>
      </c>
      <c r="S1856" s="218">
        <v>0</v>
      </c>
      <c r="T1856" s="219">
        <f>S1856*H1856</f>
        <v>0</v>
      </c>
      <c r="U1856" s="35"/>
      <c r="V1856" s="35"/>
      <c r="W1856" s="35"/>
      <c r="X1856" s="35"/>
      <c r="Y1856" s="35"/>
      <c r="Z1856" s="35"/>
      <c r="AA1856" s="35"/>
      <c r="AB1856" s="35"/>
      <c r="AC1856" s="35"/>
      <c r="AD1856" s="35"/>
      <c r="AE1856" s="35"/>
      <c r="AR1856" s="220" t="s">
        <v>209</v>
      </c>
      <c r="AT1856" s="220" t="s">
        <v>205</v>
      </c>
      <c r="AU1856" s="220" t="s">
        <v>104</v>
      </c>
      <c r="AY1856" s="18" t="s">
        <v>203</v>
      </c>
      <c r="BE1856" s="221">
        <f>IF(N1856="základní",J1856,0)</f>
        <v>0</v>
      </c>
      <c r="BF1856" s="221">
        <f>IF(N1856="snížená",J1856,0)</f>
        <v>0</v>
      </c>
      <c r="BG1856" s="221">
        <f>IF(N1856="zákl. přenesená",J1856,0)</f>
        <v>0</v>
      </c>
      <c r="BH1856" s="221">
        <f>IF(N1856="sníž. přenesená",J1856,0)</f>
        <v>0</v>
      </c>
      <c r="BI1856" s="221">
        <f>IF(N1856="nulová",J1856,0)</f>
        <v>0</v>
      </c>
      <c r="BJ1856" s="18" t="s">
        <v>82</v>
      </c>
      <c r="BK1856" s="221">
        <f>ROUND(I1856*H1856,2)</f>
        <v>0</v>
      </c>
      <c r="BL1856" s="18" t="s">
        <v>209</v>
      </c>
      <c r="BM1856" s="220" t="s">
        <v>1774</v>
      </c>
    </row>
    <row r="1857" spans="1:65" s="13" customFormat="1" ht="22.5">
      <c r="B1857" s="222"/>
      <c r="C1857" s="223"/>
      <c r="D1857" s="224" t="s">
        <v>211</v>
      </c>
      <c r="E1857" s="225" t="s">
        <v>1</v>
      </c>
      <c r="F1857" s="226" t="s">
        <v>357</v>
      </c>
      <c r="G1857" s="223"/>
      <c r="H1857" s="225" t="s">
        <v>1</v>
      </c>
      <c r="I1857" s="227"/>
      <c r="J1857" s="223"/>
      <c r="K1857" s="223"/>
      <c r="L1857" s="228"/>
      <c r="M1857" s="229"/>
      <c r="N1857" s="230"/>
      <c r="O1857" s="230"/>
      <c r="P1857" s="230"/>
      <c r="Q1857" s="230"/>
      <c r="R1857" s="230"/>
      <c r="S1857" s="230"/>
      <c r="T1857" s="231"/>
      <c r="AT1857" s="232" t="s">
        <v>211</v>
      </c>
      <c r="AU1857" s="232" t="s">
        <v>104</v>
      </c>
      <c r="AV1857" s="13" t="s">
        <v>82</v>
      </c>
      <c r="AW1857" s="13" t="s">
        <v>31</v>
      </c>
      <c r="AX1857" s="13" t="s">
        <v>75</v>
      </c>
      <c r="AY1857" s="232" t="s">
        <v>203</v>
      </c>
    </row>
    <row r="1858" spans="1:65" s="13" customFormat="1" ht="11.25">
      <c r="B1858" s="222"/>
      <c r="C1858" s="223"/>
      <c r="D1858" s="224" t="s">
        <v>211</v>
      </c>
      <c r="E1858" s="225" t="s">
        <v>1</v>
      </c>
      <c r="F1858" s="226" t="s">
        <v>213</v>
      </c>
      <c r="G1858" s="223"/>
      <c r="H1858" s="225" t="s">
        <v>1</v>
      </c>
      <c r="I1858" s="227"/>
      <c r="J1858" s="223"/>
      <c r="K1858" s="223"/>
      <c r="L1858" s="228"/>
      <c r="M1858" s="229"/>
      <c r="N1858" s="230"/>
      <c r="O1858" s="230"/>
      <c r="P1858" s="230"/>
      <c r="Q1858" s="230"/>
      <c r="R1858" s="230"/>
      <c r="S1858" s="230"/>
      <c r="T1858" s="231"/>
      <c r="AT1858" s="232" t="s">
        <v>211</v>
      </c>
      <c r="AU1858" s="232" t="s">
        <v>104</v>
      </c>
      <c r="AV1858" s="13" t="s">
        <v>82</v>
      </c>
      <c r="AW1858" s="13" t="s">
        <v>31</v>
      </c>
      <c r="AX1858" s="13" t="s">
        <v>75</v>
      </c>
      <c r="AY1858" s="232" t="s">
        <v>203</v>
      </c>
    </row>
    <row r="1859" spans="1:65" s="14" customFormat="1" ht="11.25">
      <c r="B1859" s="233"/>
      <c r="C1859" s="234"/>
      <c r="D1859" s="224" t="s">
        <v>211</v>
      </c>
      <c r="E1859" s="235" t="s">
        <v>1</v>
      </c>
      <c r="F1859" s="236" t="s">
        <v>1775</v>
      </c>
      <c r="G1859" s="234"/>
      <c r="H1859" s="237">
        <v>15064.602999999999</v>
      </c>
      <c r="I1859" s="238"/>
      <c r="J1859" s="234"/>
      <c r="K1859" s="234"/>
      <c r="L1859" s="239"/>
      <c r="M1859" s="240"/>
      <c r="N1859" s="241"/>
      <c r="O1859" s="241"/>
      <c r="P1859" s="241"/>
      <c r="Q1859" s="241"/>
      <c r="R1859" s="241"/>
      <c r="S1859" s="241"/>
      <c r="T1859" s="242"/>
      <c r="AT1859" s="243" t="s">
        <v>211</v>
      </c>
      <c r="AU1859" s="243" t="s">
        <v>104</v>
      </c>
      <c r="AV1859" s="14" t="s">
        <v>84</v>
      </c>
      <c r="AW1859" s="14" t="s">
        <v>31</v>
      </c>
      <c r="AX1859" s="14" t="s">
        <v>75</v>
      </c>
      <c r="AY1859" s="243" t="s">
        <v>203</v>
      </c>
    </row>
    <row r="1860" spans="1:65" s="14" customFormat="1" ht="11.25">
      <c r="B1860" s="233"/>
      <c r="C1860" s="234"/>
      <c r="D1860" s="224" t="s">
        <v>211</v>
      </c>
      <c r="E1860" s="235" t="s">
        <v>1</v>
      </c>
      <c r="F1860" s="236" t="s">
        <v>1776</v>
      </c>
      <c r="G1860" s="234"/>
      <c r="H1860" s="237">
        <v>-3602.8919999999998</v>
      </c>
      <c r="I1860" s="238"/>
      <c r="J1860" s="234"/>
      <c r="K1860" s="234"/>
      <c r="L1860" s="239"/>
      <c r="M1860" s="240"/>
      <c r="N1860" s="241"/>
      <c r="O1860" s="241"/>
      <c r="P1860" s="241"/>
      <c r="Q1860" s="241"/>
      <c r="R1860" s="241"/>
      <c r="S1860" s="241"/>
      <c r="T1860" s="242"/>
      <c r="AT1860" s="243" t="s">
        <v>211</v>
      </c>
      <c r="AU1860" s="243" t="s">
        <v>104</v>
      </c>
      <c r="AV1860" s="14" t="s">
        <v>84</v>
      </c>
      <c r="AW1860" s="14" t="s">
        <v>31</v>
      </c>
      <c r="AX1860" s="14" t="s">
        <v>75</v>
      </c>
      <c r="AY1860" s="243" t="s">
        <v>203</v>
      </c>
    </row>
    <row r="1861" spans="1:65" s="14" customFormat="1" ht="11.25">
      <c r="B1861" s="233"/>
      <c r="C1861" s="234"/>
      <c r="D1861" s="224" t="s">
        <v>211</v>
      </c>
      <c r="E1861" s="235" t="s">
        <v>1</v>
      </c>
      <c r="F1861" s="236" t="s">
        <v>1777</v>
      </c>
      <c r="G1861" s="234"/>
      <c r="H1861" s="237">
        <v>-908.18899999999996</v>
      </c>
      <c r="I1861" s="238"/>
      <c r="J1861" s="234"/>
      <c r="K1861" s="234"/>
      <c r="L1861" s="239"/>
      <c r="M1861" s="240"/>
      <c r="N1861" s="241"/>
      <c r="O1861" s="241"/>
      <c r="P1861" s="241"/>
      <c r="Q1861" s="241"/>
      <c r="R1861" s="241"/>
      <c r="S1861" s="241"/>
      <c r="T1861" s="242"/>
      <c r="AT1861" s="243" t="s">
        <v>211</v>
      </c>
      <c r="AU1861" s="243" t="s">
        <v>104</v>
      </c>
      <c r="AV1861" s="14" t="s">
        <v>84</v>
      </c>
      <c r="AW1861" s="14" t="s">
        <v>31</v>
      </c>
      <c r="AX1861" s="14" t="s">
        <v>75</v>
      </c>
      <c r="AY1861" s="243" t="s">
        <v>203</v>
      </c>
    </row>
    <row r="1862" spans="1:65" s="2" customFormat="1" ht="21.75" customHeight="1">
      <c r="A1862" s="35"/>
      <c r="B1862" s="36"/>
      <c r="C1862" s="209" t="s">
        <v>1778</v>
      </c>
      <c r="D1862" s="209" t="s">
        <v>205</v>
      </c>
      <c r="E1862" s="210" t="s">
        <v>1779</v>
      </c>
      <c r="F1862" s="211" t="s">
        <v>1780</v>
      </c>
      <c r="G1862" s="212" t="s">
        <v>240</v>
      </c>
      <c r="H1862" s="213">
        <v>131.69900000000001</v>
      </c>
      <c r="I1862" s="214"/>
      <c r="J1862" s="215">
        <f>ROUND(I1862*H1862,2)</f>
        <v>0</v>
      </c>
      <c r="K1862" s="211" t="s">
        <v>218</v>
      </c>
      <c r="L1862" s="40"/>
      <c r="M1862" s="216" t="s">
        <v>1</v>
      </c>
      <c r="N1862" s="217" t="s">
        <v>40</v>
      </c>
      <c r="O1862" s="72"/>
      <c r="P1862" s="218">
        <f>O1862*H1862</f>
        <v>0</v>
      </c>
      <c r="Q1862" s="218">
        <v>7.3499999999999998E-3</v>
      </c>
      <c r="R1862" s="218">
        <f>Q1862*H1862</f>
        <v>0.96798765000000009</v>
      </c>
      <c r="S1862" s="218">
        <v>0</v>
      </c>
      <c r="T1862" s="219">
        <f>S1862*H1862</f>
        <v>0</v>
      </c>
      <c r="U1862" s="35"/>
      <c r="V1862" s="35"/>
      <c r="W1862" s="35"/>
      <c r="X1862" s="35"/>
      <c r="Y1862" s="35"/>
      <c r="Z1862" s="35"/>
      <c r="AA1862" s="35"/>
      <c r="AB1862" s="35"/>
      <c r="AC1862" s="35"/>
      <c r="AD1862" s="35"/>
      <c r="AE1862" s="35"/>
      <c r="AR1862" s="220" t="s">
        <v>209</v>
      </c>
      <c r="AT1862" s="220" t="s">
        <v>205</v>
      </c>
      <c r="AU1862" s="220" t="s">
        <v>104</v>
      </c>
      <c r="AY1862" s="18" t="s">
        <v>203</v>
      </c>
      <c r="BE1862" s="221">
        <f>IF(N1862="základní",J1862,0)</f>
        <v>0</v>
      </c>
      <c r="BF1862" s="221">
        <f>IF(N1862="snížená",J1862,0)</f>
        <v>0</v>
      </c>
      <c r="BG1862" s="221">
        <f>IF(N1862="zákl. přenesená",J1862,0)</f>
        <v>0</v>
      </c>
      <c r="BH1862" s="221">
        <f>IF(N1862="sníž. přenesená",J1862,0)</f>
        <v>0</v>
      </c>
      <c r="BI1862" s="221">
        <f>IF(N1862="nulová",J1862,0)</f>
        <v>0</v>
      </c>
      <c r="BJ1862" s="18" t="s">
        <v>82</v>
      </c>
      <c r="BK1862" s="221">
        <f>ROUND(I1862*H1862,2)</f>
        <v>0</v>
      </c>
      <c r="BL1862" s="18" t="s">
        <v>209</v>
      </c>
      <c r="BM1862" s="220" t="s">
        <v>1781</v>
      </c>
    </row>
    <row r="1863" spans="1:65" s="13" customFormat="1" ht="22.5">
      <c r="B1863" s="222"/>
      <c r="C1863" s="223"/>
      <c r="D1863" s="224" t="s">
        <v>211</v>
      </c>
      <c r="E1863" s="225" t="s">
        <v>1</v>
      </c>
      <c r="F1863" s="226" t="s">
        <v>357</v>
      </c>
      <c r="G1863" s="223"/>
      <c r="H1863" s="225" t="s">
        <v>1</v>
      </c>
      <c r="I1863" s="227"/>
      <c r="J1863" s="223"/>
      <c r="K1863" s="223"/>
      <c r="L1863" s="228"/>
      <c r="M1863" s="229"/>
      <c r="N1863" s="230"/>
      <c r="O1863" s="230"/>
      <c r="P1863" s="230"/>
      <c r="Q1863" s="230"/>
      <c r="R1863" s="230"/>
      <c r="S1863" s="230"/>
      <c r="T1863" s="231"/>
      <c r="AT1863" s="232" t="s">
        <v>211</v>
      </c>
      <c r="AU1863" s="232" t="s">
        <v>104</v>
      </c>
      <c r="AV1863" s="13" t="s">
        <v>82</v>
      </c>
      <c r="AW1863" s="13" t="s">
        <v>31</v>
      </c>
      <c r="AX1863" s="13" t="s">
        <v>75</v>
      </c>
      <c r="AY1863" s="232" t="s">
        <v>203</v>
      </c>
    </row>
    <row r="1864" spans="1:65" s="13" customFormat="1" ht="11.25">
      <c r="B1864" s="222"/>
      <c r="C1864" s="223"/>
      <c r="D1864" s="224" t="s">
        <v>211</v>
      </c>
      <c r="E1864" s="225" t="s">
        <v>1</v>
      </c>
      <c r="F1864" s="226" t="s">
        <v>213</v>
      </c>
      <c r="G1864" s="223"/>
      <c r="H1864" s="225" t="s">
        <v>1</v>
      </c>
      <c r="I1864" s="227"/>
      <c r="J1864" s="223"/>
      <c r="K1864" s="223"/>
      <c r="L1864" s="228"/>
      <c r="M1864" s="229"/>
      <c r="N1864" s="230"/>
      <c r="O1864" s="230"/>
      <c r="P1864" s="230"/>
      <c r="Q1864" s="230"/>
      <c r="R1864" s="230"/>
      <c r="S1864" s="230"/>
      <c r="T1864" s="231"/>
      <c r="AT1864" s="232" t="s">
        <v>211</v>
      </c>
      <c r="AU1864" s="232" t="s">
        <v>104</v>
      </c>
      <c r="AV1864" s="13" t="s">
        <v>82</v>
      </c>
      <c r="AW1864" s="13" t="s">
        <v>31</v>
      </c>
      <c r="AX1864" s="13" t="s">
        <v>75</v>
      </c>
      <c r="AY1864" s="232" t="s">
        <v>203</v>
      </c>
    </row>
    <row r="1865" spans="1:65" s="13" customFormat="1" ht="11.25">
      <c r="B1865" s="222"/>
      <c r="C1865" s="223"/>
      <c r="D1865" s="224" t="s">
        <v>211</v>
      </c>
      <c r="E1865" s="225" t="s">
        <v>1</v>
      </c>
      <c r="F1865" s="226" t="s">
        <v>213</v>
      </c>
      <c r="G1865" s="223"/>
      <c r="H1865" s="225" t="s">
        <v>1</v>
      </c>
      <c r="I1865" s="227"/>
      <c r="J1865" s="223"/>
      <c r="K1865" s="223"/>
      <c r="L1865" s="228"/>
      <c r="M1865" s="229"/>
      <c r="N1865" s="230"/>
      <c r="O1865" s="230"/>
      <c r="P1865" s="230"/>
      <c r="Q1865" s="230"/>
      <c r="R1865" s="230"/>
      <c r="S1865" s="230"/>
      <c r="T1865" s="231"/>
      <c r="AT1865" s="232" t="s">
        <v>211</v>
      </c>
      <c r="AU1865" s="232" t="s">
        <v>104</v>
      </c>
      <c r="AV1865" s="13" t="s">
        <v>82</v>
      </c>
      <c r="AW1865" s="13" t="s">
        <v>31</v>
      </c>
      <c r="AX1865" s="13" t="s">
        <v>75</v>
      </c>
      <c r="AY1865" s="232" t="s">
        <v>203</v>
      </c>
    </row>
    <row r="1866" spans="1:65" s="13" customFormat="1" ht="11.25">
      <c r="B1866" s="222"/>
      <c r="C1866" s="223"/>
      <c r="D1866" s="224" t="s">
        <v>211</v>
      </c>
      <c r="E1866" s="225" t="s">
        <v>1</v>
      </c>
      <c r="F1866" s="226" t="s">
        <v>1335</v>
      </c>
      <c r="G1866" s="223"/>
      <c r="H1866" s="225" t="s">
        <v>1</v>
      </c>
      <c r="I1866" s="227"/>
      <c r="J1866" s="223"/>
      <c r="K1866" s="223"/>
      <c r="L1866" s="228"/>
      <c r="M1866" s="229"/>
      <c r="N1866" s="230"/>
      <c r="O1866" s="230"/>
      <c r="P1866" s="230"/>
      <c r="Q1866" s="230"/>
      <c r="R1866" s="230"/>
      <c r="S1866" s="230"/>
      <c r="T1866" s="231"/>
      <c r="AT1866" s="232" t="s">
        <v>211</v>
      </c>
      <c r="AU1866" s="232" t="s">
        <v>104</v>
      </c>
      <c r="AV1866" s="13" t="s">
        <v>82</v>
      </c>
      <c r="AW1866" s="13" t="s">
        <v>31</v>
      </c>
      <c r="AX1866" s="13" t="s">
        <v>75</v>
      </c>
      <c r="AY1866" s="232" t="s">
        <v>203</v>
      </c>
    </row>
    <row r="1867" spans="1:65" s="14" customFormat="1" ht="11.25">
      <c r="B1867" s="233"/>
      <c r="C1867" s="234"/>
      <c r="D1867" s="224" t="s">
        <v>211</v>
      </c>
      <c r="E1867" s="235" t="s">
        <v>1</v>
      </c>
      <c r="F1867" s="236" t="s">
        <v>1782</v>
      </c>
      <c r="G1867" s="234"/>
      <c r="H1867" s="237">
        <v>7.2450000000000001</v>
      </c>
      <c r="I1867" s="238"/>
      <c r="J1867" s="234"/>
      <c r="K1867" s="234"/>
      <c r="L1867" s="239"/>
      <c r="M1867" s="240"/>
      <c r="N1867" s="241"/>
      <c r="O1867" s="241"/>
      <c r="P1867" s="241"/>
      <c r="Q1867" s="241"/>
      <c r="R1867" s="241"/>
      <c r="S1867" s="241"/>
      <c r="T1867" s="242"/>
      <c r="AT1867" s="243" t="s">
        <v>211</v>
      </c>
      <c r="AU1867" s="243" t="s">
        <v>104</v>
      </c>
      <c r="AV1867" s="14" t="s">
        <v>84</v>
      </c>
      <c r="AW1867" s="14" t="s">
        <v>31</v>
      </c>
      <c r="AX1867" s="14" t="s">
        <v>75</v>
      </c>
      <c r="AY1867" s="243" t="s">
        <v>203</v>
      </c>
    </row>
    <row r="1868" spans="1:65" s="14" customFormat="1" ht="11.25">
      <c r="B1868" s="233"/>
      <c r="C1868" s="234"/>
      <c r="D1868" s="224" t="s">
        <v>211</v>
      </c>
      <c r="E1868" s="235" t="s">
        <v>1</v>
      </c>
      <c r="F1868" s="236" t="s">
        <v>1783</v>
      </c>
      <c r="G1868" s="234"/>
      <c r="H1868" s="237">
        <v>10.465</v>
      </c>
      <c r="I1868" s="238"/>
      <c r="J1868" s="234"/>
      <c r="K1868" s="234"/>
      <c r="L1868" s="239"/>
      <c r="M1868" s="240"/>
      <c r="N1868" s="241"/>
      <c r="O1868" s="241"/>
      <c r="P1868" s="241"/>
      <c r="Q1868" s="241"/>
      <c r="R1868" s="241"/>
      <c r="S1868" s="241"/>
      <c r="T1868" s="242"/>
      <c r="AT1868" s="243" t="s">
        <v>211</v>
      </c>
      <c r="AU1868" s="243" t="s">
        <v>104</v>
      </c>
      <c r="AV1868" s="14" t="s">
        <v>84</v>
      </c>
      <c r="AW1868" s="14" t="s">
        <v>31</v>
      </c>
      <c r="AX1868" s="14" t="s">
        <v>75</v>
      </c>
      <c r="AY1868" s="243" t="s">
        <v>203</v>
      </c>
    </row>
    <row r="1869" spans="1:65" s="14" customFormat="1" ht="11.25">
      <c r="B1869" s="233"/>
      <c r="C1869" s="234"/>
      <c r="D1869" s="224" t="s">
        <v>211</v>
      </c>
      <c r="E1869" s="235" t="s">
        <v>1</v>
      </c>
      <c r="F1869" s="236" t="s">
        <v>1784</v>
      </c>
      <c r="G1869" s="234"/>
      <c r="H1869" s="237">
        <v>7.2450000000000001</v>
      </c>
      <c r="I1869" s="238"/>
      <c r="J1869" s="234"/>
      <c r="K1869" s="234"/>
      <c r="L1869" s="239"/>
      <c r="M1869" s="240"/>
      <c r="N1869" s="241"/>
      <c r="O1869" s="241"/>
      <c r="P1869" s="241"/>
      <c r="Q1869" s="241"/>
      <c r="R1869" s="241"/>
      <c r="S1869" s="241"/>
      <c r="T1869" s="242"/>
      <c r="AT1869" s="243" t="s">
        <v>211</v>
      </c>
      <c r="AU1869" s="243" t="s">
        <v>104</v>
      </c>
      <c r="AV1869" s="14" t="s">
        <v>84</v>
      </c>
      <c r="AW1869" s="14" t="s">
        <v>31</v>
      </c>
      <c r="AX1869" s="14" t="s">
        <v>75</v>
      </c>
      <c r="AY1869" s="243" t="s">
        <v>203</v>
      </c>
    </row>
    <row r="1870" spans="1:65" s="14" customFormat="1" ht="11.25">
      <c r="B1870" s="233"/>
      <c r="C1870" s="234"/>
      <c r="D1870" s="224" t="s">
        <v>211</v>
      </c>
      <c r="E1870" s="235" t="s">
        <v>1</v>
      </c>
      <c r="F1870" s="236" t="s">
        <v>1785</v>
      </c>
      <c r="G1870" s="234"/>
      <c r="H1870" s="237">
        <v>7.2450000000000001</v>
      </c>
      <c r="I1870" s="238"/>
      <c r="J1870" s="234"/>
      <c r="K1870" s="234"/>
      <c r="L1870" s="239"/>
      <c r="M1870" s="240"/>
      <c r="N1870" s="241"/>
      <c r="O1870" s="241"/>
      <c r="P1870" s="241"/>
      <c r="Q1870" s="241"/>
      <c r="R1870" s="241"/>
      <c r="S1870" s="241"/>
      <c r="T1870" s="242"/>
      <c r="AT1870" s="243" t="s">
        <v>211</v>
      </c>
      <c r="AU1870" s="243" t="s">
        <v>104</v>
      </c>
      <c r="AV1870" s="14" t="s">
        <v>84</v>
      </c>
      <c r="AW1870" s="14" t="s">
        <v>31</v>
      </c>
      <c r="AX1870" s="14" t="s">
        <v>75</v>
      </c>
      <c r="AY1870" s="243" t="s">
        <v>203</v>
      </c>
    </row>
    <row r="1871" spans="1:65" s="14" customFormat="1" ht="11.25">
      <c r="B1871" s="233"/>
      <c r="C1871" s="234"/>
      <c r="D1871" s="224" t="s">
        <v>211</v>
      </c>
      <c r="E1871" s="235" t="s">
        <v>1</v>
      </c>
      <c r="F1871" s="236" t="s">
        <v>1786</v>
      </c>
      <c r="G1871" s="234"/>
      <c r="H1871" s="237">
        <v>10.465</v>
      </c>
      <c r="I1871" s="238"/>
      <c r="J1871" s="234"/>
      <c r="K1871" s="234"/>
      <c r="L1871" s="239"/>
      <c r="M1871" s="240"/>
      <c r="N1871" s="241"/>
      <c r="O1871" s="241"/>
      <c r="P1871" s="241"/>
      <c r="Q1871" s="241"/>
      <c r="R1871" s="241"/>
      <c r="S1871" s="241"/>
      <c r="T1871" s="242"/>
      <c r="AT1871" s="243" t="s">
        <v>211</v>
      </c>
      <c r="AU1871" s="243" t="s">
        <v>104</v>
      </c>
      <c r="AV1871" s="14" t="s">
        <v>84</v>
      </c>
      <c r="AW1871" s="14" t="s">
        <v>31</v>
      </c>
      <c r="AX1871" s="14" t="s">
        <v>75</v>
      </c>
      <c r="AY1871" s="243" t="s">
        <v>203</v>
      </c>
    </row>
    <row r="1872" spans="1:65" s="14" customFormat="1" ht="11.25">
      <c r="B1872" s="233"/>
      <c r="C1872" s="234"/>
      <c r="D1872" s="224" t="s">
        <v>211</v>
      </c>
      <c r="E1872" s="235" t="s">
        <v>1</v>
      </c>
      <c r="F1872" s="236" t="s">
        <v>1787</v>
      </c>
      <c r="G1872" s="234"/>
      <c r="H1872" s="237">
        <v>14.49</v>
      </c>
      <c r="I1872" s="238"/>
      <c r="J1872" s="234"/>
      <c r="K1872" s="234"/>
      <c r="L1872" s="239"/>
      <c r="M1872" s="240"/>
      <c r="N1872" s="241"/>
      <c r="O1872" s="241"/>
      <c r="P1872" s="241"/>
      <c r="Q1872" s="241"/>
      <c r="R1872" s="241"/>
      <c r="S1872" s="241"/>
      <c r="T1872" s="242"/>
      <c r="AT1872" s="243" t="s">
        <v>211</v>
      </c>
      <c r="AU1872" s="243" t="s">
        <v>104</v>
      </c>
      <c r="AV1872" s="14" t="s">
        <v>84</v>
      </c>
      <c r="AW1872" s="14" t="s">
        <v>31</v>
      </c>
      <c r="AX1872" s="14" t="s">
        <v>75</v>
      </c>
      <c r="AY1872" s="243" t="s">
        <v>203</v>
      </c>
    </row>
    <row r="1873" spans="1:65" s="14" customFormat="1" ht="11.25">
      <c r="B1873" s="233"/>
      <c r="C1873" s="234"/>
      <c r="D1873" s="224" t="s">
        <v>211</v>
      </c>
      <c r="E1873" s="235" t="s">
        <v>1</v>
      </c>
      <c r="F1873" s="236" t="s">
        <v>1788</v>
      </c>
      <c r="G1873" s="234"/>
      <c r="H1873" s="237">
        <v>7.2450000000000001</v>
      </c>
      <c r="I1873" s="238"/>
      <c r="J1873" s="234"/>
      <c r="K1873" s="234"/>
      <c r="L1873" s="239"/>
      <c r="M1873" s="240"/>
      <c r="N1873" s="241"/>
      <c r="O1873" s="241"/>
      <c r="P1873" s="241"/>
      <c r="Q1873" s="241"/>
      <c r="R1873" s="241"/>
      <c r="S1873" s="241"/>
      <c r="T1873" s="242"/>
      <c r="AT1873" s="243" t="s">
        <v>211</v>
      </c>
      <c r="AU1873" s="243" t="s">
        <v>104</v>
      </c>
      <c r="AV1873" s="14" t="s">
        <v>84</v>
      </c>
      <c r="AW1873" s="14" t="s">
        <v>31</v>
      </c>
      <c r="AX1873" s="14" t="s">
        <v>75</v>
      </c>
      <c r="AY1873" s="243" t="s">
        <v>203</v>
      </c>
    </row>
    <row r="1874" spans="1:65" s="14" customFormat="1" ht="11.25">
      <c r="B1874" s="233"/>
      <c r="C1874" s="234"/>
      <c r="D1874" s="224" t="s">
        <v>211</v>
      </c>
      <c r="E1874" s="235" t="s">
        <v>1</v>
      </c>
      <c r="F1874" s="236" t="s">
        <v>1789</v>
      </c>
      <c r="G1874" s="234"/>
      <c r="H1874" s="237">
        <v>7.2450000000000001</v>
      </c>
      <c r="I1874" s="238"/>
      <c r="J1874" s="234"/>
      <c r="K1874" s="234"/>
      <c r="L1874" s="239"/>
      <c r="M1874" s="240"/>
      <c r="N1874" s="241"/>
      <c r="O1874" s="241"/>
      <c r="P1874" s="241"/>
      <c r="Q1874" s="241"/>
      <c r="R1874" s="241"/>
      <c r="S1874" s="241"/>
      <c r="T1874" s="242"/>
      <c r="AT1874" s="243" t="s">
        <v>211</v>
      </c>
      <c r="AU1874" s="243" t="s">
        <v>104</v>
      </c>
      <c r="AV1874" s="14" t="s">
        <v>84</v>
      </c>
      <c r="AW1874" s="14" t="s">
        <v>31</v>
      </c>
      <c r="AX1874" s="14" t="s">
        <v>75</v>
      </c>
      <c r="AY1874" s="243" t="s">
        <v>203</v>
      </c>
    </row>
    <row r="1875" spans="1:65" s="13" customFormat="1" ht="11.25">
      <c r="B1875" s="222"/>
      <c r="C1875" s="223"/>
      <c r="D1875" s="224" t="s">
        <v>211</v>
      </c>
      <c r="E1875" s="225" t="s">
        <v>1</v>
      </c>
      <c r="F1875" s="226" t="s">
        <v>213</v>
      </c>
      <c r="G1875" s="223"/>
      <c r="H1875" s="225" t="s">
        <v>1</v>
      </c>
      <c r="I1875" s="227"/>
      <c r="J1875" s="223"/>
      <c r="K1875" s="223"/>
      <c r="L1875" s="228"/>
      <c r="M1875" s="229"/>
      <c r="N1875" s="230"/>
      <c r="O1875" s="230"/>
      <c r="P1875" s="230"/>
      <c r="Q1875" s="230"/>
      <c r="R1875" s="230"/>
      <c r="S1875" s="230"/>
      <c r="T1875" s="231"/>
      <c r="AT1875" s="232" t="s">
        <v>211</v>
      </c>
      <c r="AU1875" s="232" t="s">
        <v>104</v>
      </c>
      <c r="AV1875" s="13" t="s">
        <v>82</v>
      </c>
      <c r="AW1875" s="13" t="s">
        <v>31</v>
      </c>
      <c r="AX1875" s="13" t="s">
        <v>75</v>
      </c>
      <c r="AY1875" s="232" t="s">
        <v>203</v>
      </c>
    </row>
    <row r="1876" spans="1:65" s="13" customFormat="1" ht="11.25">
      <c r="B1876" s="222"/>
      <c r="C1876" s="223"/>
      <c r="D1876" s="224" t="s">
        <v>211</v>
      </c>
      <c r="E1876" s="225" t="s">
        <v>1</v>
      </c>
      <c r="F1876" s="226" t="s">
        <v>418</v>
      </c>
      <c r="G1876" s="223"/>
      <c r="H1876" s="225" t="s">
        <v>1</v>
      </c>
      <c r="I1876" s="227"/>
      <c r="J1876" s="223"/>
      <c r="K1876" s="223"/>
      <c r="L1876" s="228"/>
      <c r="M1876" s="229"/>
      <c r="N1876" s="230"/>
      <c r="O1876" s="230"/>
      <c r="P1876" s="230"/>
      <c r="Q1876" s="230"/>
      <c r="R1876" s="230"/>
      <c r="S1876" s="230"/>
      <c r="T1876" s="231"/>
      <c r="AT1876" s="232" t="s">
        <v>211</v>
      </c>
      <c r="AU1876" s="232" t="s">
        <v>104</v>
      </c>
      <c r="AV1876" s="13" t="s">
        <v>82</v>
      </c>
      <c r="AW1876" s="13" t="s">
        <v>31</v>
      </c>
      <c r="AX1876" s="13" t="s">
        <v>75</v>
      </c>
      <c r="AY1876" s="232" t="s">
        <v>203</v>
      </c>
    </row>
    <row r="1877" spans="1:65" s="14" customFormat="1" ht="11.25">
      <c r="B1877" s="233"/>
      <c r="C1877" s="234"/>
      <c r="D1877" s="224" t="s">
        <v>211</v>
      </c>
      <c r="E1877" s="235" t="s">
        <v>1</v>
      </c>
      <c r="F1877" s="236" t="s">
        <v>1790</v>
      </c>
      <c r="G1877" s="234"/>
      <c r="H1877" s="237">
        <v>7.2450000000000001</v>
      </c>
      <c r="I1877" s="238"/>
      <c r="J1877" s="234"/>
      <c r="K1877" s="234"/>
      <c r="L1877" s="239"/>
      <c r="M1877" s="240"/>
      <c r="N1877" s="241"/>
      <c r="O1877" s="241"/>
      <c r="P1877" s="241"/>
      <c r="Q1877" s="241"/>
      <c r="R1877" s="241"/>
      <c r="S1877" s="241"/>
      <c r="T1877" s="242"/>
      <c r="AT1877" s="243" t="s">
        <v>211</v>
      </c>
      <c r="AU1877" s="243" t="s">
        <v>104</v>
      </c>
      <c r="AV1877" s="14" t="s">
        <v>84</v>
      </c>
      <c r="AW1877" s="14" t="s">
        <v>31</v>
      </c>
      <c r="AX1877" s="14" t="s">
        <v>75</v>
      </c>
      <c r="AY1877" s="243" t="s">
        <v>203</v>
      </c>
    </row>
    <row r="1878" spans="1:65" s="14" customFormat="1" ht="11.25">
      <c r="B1878" s="233"/>
      <c r="C1878" s="234"/>
      <c r="D1878" s="224" t="s">
        <v>211</v>
      </c>
      <c r="E1878" s="235" t="s">
        <v>1</v>
      </c>
      <c r="F1878" s="236" t="s">
        <v>1791</v>
      </c>
      <c r="G1878" s="234"/>
      <c r="H1878" s="237">
        <v>8.2919999999999998</v>
      </c>
      <c r="I1878" s="238"/>
      <c r="J1878" s="234"/>
      <c r="K1878" s="234"/>
      <c r="L1878" s="239"/>
      <c r="M1878" s="240"/>
      <c r="N1878" s="241"/>
      <c r="O1878" s="241"/>
      <c r="P1878" s="241"/>
      <c r="Q1878" s="241"/>
      <c r="R1878" s="241"/>
      <c r="S1878" s="241"/>
      <c r="T1878" s="242"/>
      <c r="AT1878" s="243" t="s">
        <v>211</v>
      </c>
      <c r="AU1878" s="243" t="s">
        <v>104</v>
      </c>
      <c r="AV1878" s="14" t="s">
        <v>84</v>
      </c>
      <c r="AW1878" s="14" t="s">
        <v>31</v>
      </c>
      <c r="AX1878" s="14" t="s">
        <v>75</v>
      </c>
      <c r="AY1878" s="243" t="s">
        <v>203</v>
      </c>
    </row>
    <row r="1879" spans="1:65" s="14" customFormat="1" ht="11.25">
      <c r="B1879" s="233"/>
      <c r="C1879" s="234"/>
      <c r="D1879" s="224" t="s">
        <v>211</v>
      </c>
      <c r="E1879" s="235" t="s">
        <v>1</v>
      </c>
      <c r="F1879" s="236" t="s">
        <v>1792</v>
      </c>
      <c r="G1879" s="234"/>
      <c r="H1879" s="237">
        <v>7.2450000000000001</v>
      </c>
      <c r="I1879" s="238"/>
      <c r="J1879" s="234"/>
      <c r="K1879" s="234"/>
      <c r="L1879" s="239"/>
      <c r="M1879" s="240"/>
      <c r="N1879" s="241"/>
      <c r="O1879" s="241"/>
      <c r="P1879" s="241"/>
      <c r="Q1879" s="241"/>
      <c r="R1879" s="241"/>
      <c r="S1879" s="241"/>
      <c r="T1879" s="242"/>
      <c r="AT1879" s="243" t="s">
        <v>211</v>
      </c>
      <c r="AU1879" s="243" t="s">
        <v>104</v>
      </c>
      <c r="AV1879" s="14" t="s">
        <v>84</v>
      </c>
      <c r="AW1879" s="14" t="s">
        <v>31</v>
      </c>
      <c r="AX1879" s="14" t="s">
        <v>75</v>
      </c>
      <c r="AY1879" s="243" t="s">
        <v>203</v>
      </c>
    </row>
    <row r="1880" spans="1:65" s="14" customFormat="1" ht="11.25">
      <c r="B1880" s="233"/>
      <c r="C1880" s="234"/>
      <c r="D1880" s="224" t="s">
        <v>211</v>
      </c>
      <c r="E1880" s="235" t="s">
        <v>1</v>
      </c>
      <c r="F1880" s="236" t="s">
        <v>1793</v>
      </c>
      <c r="G1880" s="234"/>
      <c r="H1880" s="237">
        <v>7.2450000000000001</v>
      </c>
      <c r="I1880" s="238"/>
      <c r="J1880" s="234"/>
      <c r="K1880" s="234"/>
      <c r="L1880" s="239"/>
      <c r="M1880" s="240"/>
      <c r="N1880" s="241"/>
      <c r="O1880" s="241"/>
      <c r="P1880" s="241"/>
      <c r="Q1880" s="241"/>
      <c r="R1880" s="241"/>
      <c r="S1880" s="241"/>
      <c r="T1880" s="242"/>
      <c r="AT1880" s="243" t="s">
        <v>211</v>
      </c>
      <c r="AU1880" s="243" t="s">
        <v>104</v>
      </c>
      <c r="AV1880" s="14" t="s">
        <v>84</v>
      </c>
      <c r="AW1880" s="14" t="s">
        <v>31</v>
      </c>
      <c r="AX1880" s="14" t="s">
        <v>75</v>
      </c>
      <c r="AY1880" s="243" t="s">
        <v>203</v>
      </c>
    </row>
    <row r="1881" spans="1:65" s="13" customFormat="1" ht="11.25">
      <c r="B1881" s="222"/>
      <c r="C1881" s="223"/>
      <c r="D1881" s="224" t="s">
        <v>211</v>
      </c>
      <c r="E1881" s="225" t="s">
        <v>1</v>
      </c>
      <c r="F1881" s="226" t="s">
        <v>213</v>
      </c>
      <c r="G1881" s="223"/>
      <c r="H1881" s="225" t="s">
        <v>1</v>
      </c>
      <c r="I1881" s="227"/>
      <c r="J1881" s="223"/>
      <c r="K1881" s="223"/>
      <c r="L1881" s="228"/>
      <c r="M1881" s="229"/>
      <c r="N1881" s="230"/>
      <c r="O1881" s="230"/>
      <c r="P1881" s="230"/>
      <c r="Q1881" s="230"/>
      <c r="R1881" s="230"/>
      <c r="S1881" s="230"/>
      <c r="T1881" s="231"/>
      <c r="AT1881" s="232" t="s">
        <v>211</v>
      </c>
      <c r="AU1881" s="232" t="s">
        <v>104</v>
      </c>
      <c r="AV1881" s="13" t="s">
        <v>82</v>
      </c>
      <c r="AW1881" s="13" t="s">
        <v>31</v>
      </c>
      <c r="AX1881" s="13" t="s">
        <v>75</v>
      </c>
      <c r="AY1881" s="232" t="s">
        <v>203</v>
      </c>
    </row>
    <row r="1882" spans="1:65" s="13" customFormat="1" ht="11.25">
      <c r="B1882" s="222"/>
      <c r="C1882" s="223"/>
      <c r="D1882" s="224" t="s">
        <v>211</v>
      </c>
      <c r="E1882" s="225" t="s">
        <v>1</v>
      </c>
      <c r="F1882" s="226" t="s">
        <v>420</v>
      </c>
      <c r="G1882" s="223"/>
      <c r="H1882" s="225" t="s">
        <v>1</v>
      </c>
      <c r="I1882" s="227"/>
      <c r="J1882" s="223"/>
      <c r="K1882" s="223"/>
      <c r="L1882" s="228"/>
      <c r="M1882" s="229"/>
      <c r="N1882" s="230"/>
      <c r="O1882" s="230"/>
      <c r="P1882" s="230"/>
      <c r="Q1882" s="230"/>
      <c r="R1882" s="230"/>
      <c r="S1882" s="230"/>
      <c r="T1882" s="231"/>
      <c r="AT1882" s="232" t="s">
        <v>211</v>
      </c>
      <c r="AU1882" s="232" t="s">
        <v>104</v>
      </c>
      <c r="AV1882" s="13" t="s">
        <v>82</v>
      </c>
      <c r="AW1882" s="13" t="s">
        <v>31</v>
      </c>
      <c r="AX1882" s="13" t="s">
        <v>75</v>
      </c>
      <c r="AY1882" s="232" t="s">
        <v>203</v>
      </c>
    </row>
    <row r="1883" spans="1:65" s="14" customFormat="1" ht="11.25">
      <c r="B1883" s="233"/>
      <c r="C1883" s="234"/>
      <c r="D1883" s="224" t="s">
        <v>211</v>
      </c>
      <c r="E1883" s="235" t="s">
        <v>1</v>
      </c>
      <c r="F1883" s="236" t="s">
        <v>1794</v>
      </c>
      <c r="G1883" s="234"/>
      <c r="H1883" s="237">
        <v>7.2450000000000001</v>
      </c>
      <c r="I1883" s="238"/>
      <c r="J1883" s="234"/>
      <c r="K1883" s="234"/>
      <c r="L1883" s="239"/>
      <c r="M1883" s="240"/>
      <c r="N1883" s="241"/>
      <c r="O1883" s="241"/>
      <c r="P1883" s="241"/>
      <c r="Q1883" s="241"/>
      <c r="R1883" s="241"/>
      <c r="S1883" s="241"/>
      <c r="T1883" s="242"/>
      <c r="AT1883" s="243" t="s">
        <v>211</v>
      </c>
      <c r="AU1883" s="243" t="s">
        <v>104</v>
      </c>
      <c r="AV1883" s="14" t="s">
        <v>84</v>
      </c>
      <c r="AW1883" s="14" t="s">
        <v>31</v>
      </c>
      <c r="AX1883" s="14" t="s">
        <v>75</v>
      </c>
      <c r="AY1883" s="243" t="s">
        <v>203</v>
      </c>
    </row>
    <row r="1884" spans="1:65" s="14" customFormat="1" ht="11.25">
      <c r="B1884" s="233"/>
      <c r="C1884" s="234"/>
      <c r="D1884" s="224" t="s">
        <v>211</v>
      </c>
      <c r="E1884" s="235" t="s">
        <v>1</v>
      </c>
      <c r="F1884" s="236" t="s">
        <v>1795</v>
      </c>
      <c r="G1884" s="234"/>
      <c r="H1884" s="237">
        <v>8.2919999999999998</v>
      </c>
      <c r="I1884" s="238"/>
      <c r="J1884" s="234"/>
      <c r="K1884" s="234"/>
      <c r="L1884" s="239"/>
      <c r="M1884" s="240"/>
      <c r="N1884" s="241"/>
      <c r="O1884" s="241"/>
      <c r="P1884" s="241"/>
      <c r="Q1884" s="241"/>
      <c r="R1884" s="241"/>
      <c r="S1884" s="241"/>
      <c r="T1884" s="242"/>
      <c r="AT1884" s="243" t="s">
        <v>211</v>
      </c>
      <c r="AU1884" s="243" t="s">
        <v>104</v>
      </c>
      <c r="AV1884" s="14" t="s">
        <v>84</v>
      </c>
      <c r="AW1884" s="14" t="s">
        <v>31</v>
      </c>
      <c r="AX1884" s="14" t="s">
        <v>75</v>
      </c>
      <c r="AY1884" s="243" t="s">
        <v>203</v>
      </c>
    </row>
    <row r="1885" spans="1:65" s="14" customFormat="1" ht="11.25">
      <c r="B1885" s="233"/>
      <c r="C1885" s="234"/>
      <c r="D1885" s="224" t="s">
        <v>211</v>
      </c>
      <c r="E1885" s="235" t="s">
        <v>1</v>
      </c>
      <c r="F1885" s="236" t="s">
        <v>1796</v>
      </c>
      <c r="G1885" s="234"/>
      <c r="H1885" s="237">
        <v>7.2450000000000001</v>
      </c>
      <c r="I1885" s="238"/>
      <c r="J1885" s="234"/>
      <c r="K1885" s="234"/>
      <c r="L1885" s="239"/>
      <c r="M1885" s="240"/>
      <c r="N1885" s="241"/>
      <c r="O1885" s="241"/>
      <c r="P1885" s="241"/>
      <c r="Q1885" s="241"/>
      <c r="R1885" s="241"/>
      <c r="S1885" s="241"/>
      <c r="T1885" s="242"/>
      <c r="AT1885" s="243" t="s">
        <v>211</v>
      </c>
      <c r="AU1885" s="243" t="s">
        <v>104</v>
      </c>
      <c r="AV1885" s="14" t="s">
        <v>84</v>
      </c>
      <c r="AW1885" s="14" t="s">
        <v>31</v>
      </c>
      <c r="AX1885" s="14" t="s">
        <v>75</v>
      </c>
      <c r="AY1885" s="243" t="s">
        <v>203</v>
      </c>
    </row>
    <row r="1886" spans="1:65" s="14" customFormat="1" ht="11.25">
      <c r="B1886" s="233"/>
      <c r="C1886" s="234"/>
      <c r="D1886" s="224" t="s">
        <v>211</v>
      </c>
      <c r="E1886" s="235" t="s">
        <v>1</v>
      </c>
      <c r="F1886" s="236" t="s">
        <v>1797</v>
      </c>
      <c r="G1886" s="234"/>
      <c r="H1886" s="237">
        <v>7.2450000000000001</v>
      </c>
      <c r="I1886" s="238"/>
      <c r="J1886" s="234"/>
      <c r="K1886" s="234"/>
      <c r="L1886" s="239"/>
      <c r="M1886" s="240"/>
      <c r="N1886" s="241"/>
      <c r="O1886" s="241"/>
      <c r="P1886" s="241"/>
      <c r="Q1886" s="241"/>
      <c r="R1886" s="241"/>
      <c r="S1886" s="241"/>
      <c r="T1886" s="242"/>
      <c r="AT1886" s="243" t="s">
        <v>211</v>
      </c>
      <c r="AU1886" s="243" t="s">
        <v>104</v>
      </c>
      <c r="AV1886" s="14" t="s">
        <v>84</v>
      </c>
      <c r="AW1886" s="14" t="s">
        <v>31</v>
      </c>
      <c r="AX1886" s="14" t="s">
        <v>75</v>
      </c>
      <c r="AY1886" s="243" t="s">
        <v>203</v>
      </c>
    </row>
    <row r="1887" spans="1:65" s="13" customFormat="1" ht="11.25">
      <c r="B1887" s="222"/>
      <c r="C1887" s="223"/>
      <c r="D1887" s="224" t="s">
        <v>211</v>
      </c>
      <c r="E1887" s="225" t="s">
        <v>1</v>
      </c>
      <c r="F1887" s="226" t="s">
        <v>213</v>
      </c>
      <c r="G1887" s="223"/>
      <c r="H1887" s="225" t="s">
        <v>1</v>
      </c>
      <c r="I1887" s="227"/>
      <c r="J1887" s="223"/>
      <c r="K1887" s="223"/>
      <c r="L1887" s="228"/>
      <c r="M1887" s="229"/>
      <c r="N1887" s="230"/>
      <c r="O1887" s="230"/>
      <c r="P1887" s="230"/>
      <c r="Q1887" s="230"/>
      <c r="R1887" s="230"/>
      <c r="S1887" s="230"/>
      <c r="T1887" s="231"/>
      <c r="AT1887" s="232" t="s">
        <v>211</v>
      </c>
      <c r="AU1887" s="232" t="s">
        <v>104</v>
      </c>
      <c r="AV1887" s="13" t="s">
        <v>82</v>
      </c>
      <c r="AW1887" s="13" t="s">
        <v>31</v>
      </c>
      <c r="AX1887" s="13" t="s">
        <v>75</v>
      </c>
      <c r="AY1887" s="232" t="s">
        <v>203</v>
      </c>
    </row>
    <row r="1888" spans="1:65" s="2" customFormat="1" ht="21.75" customHeight="1">
      <c r="A1888" s="35"/>
      <c r="B1888" s="36"/>
      <c r="C1888" s="209" t="s">
        <v>1798</v>
      </c>
      <c r="D1888" s="209" t="s">
        <v>205</v>
      </c>
      <c r="E1888" s="210" t="s">
        <v>1799</v>
      </c>
      <c r="F1888" s="211" t="s">
        <v>1800</v>
      </c>
      <c r="G1888" s="212" t="s">
        <v>240</v>
      </c>
      <c r="H1888" s="213">
        <v>7.2450000000000001</v>
      </c>
      <c r="I1888" s="214"/>
      <c r="J1888" s="215">
        <f>ROUND(I1888*H1888,2)</f>
        <v>0</v>
      </c>
      <c r="K1888" s="211" t="s">
        <v>218</v>
      </c>
      <c r="L1888" s="40"/>
      <c r="M1888" s="216" t="s">
        <v>1</v>
      </c>
      <c r="N1888" s="217" t="s">
        <v>40</v>
      </c>
      <c r="O1888" s="72"/>
      <c r="P1888" s="218">
        <f>O1888*H1888</f>
        <v>0</v>
      </c>
      <c r="Q1888" s="218">
        <v>1.3599999999999999E-2</v>
      </c>
      <c r="R1888" s="218">
        <f>Q1888*H1888</f>
        <v>9.8531999999999995E-2</v>
      </c>
      <c r="S1888" s="218">
        <v>0</v>
      </c>
      <c r="T1888" s="219">
        <f>S1888*H1888</f>
        <v>0</v>
      </c>
      <c r="U1888" s="35"/>
      <c r="V1888" s="35"/>
      <c r="W1888" s="35"/>
      <c r="X1888" s="35"/>
      <c r="Y1888" s="35"/>
      <c r="Z1888" s="35"/>
      <c r="AA1888" s="35"/>
      <c r="AB1888" s="35"/>
      <c r="AC1888" s="35"/>
      <c r="AD1888" s="35"/>
      <c r="AE1888" s="35"/>
      <c r="AR1888" s="220" t="s">
        <v>209</v>
      </c>
      <c r="AT1888" s="220" t="s">
        <v>205</v>
      </c>
      <c r="AU1888" s="220" t="s">
        <v>104</v>
      </c>
      <c r="AY1888" s="18" t="s">
        <v>203</v>
      </c>
      <c r="BE1888" s="221">
        <f>IF(N1888="základní",J1888,0)</f>
        <v>0</v>
      </c>
      <c r="BF1888" s="221">
        <f>IF(N1888="snížená",J1888,0)</f>
        <v>0</v>
      </c>
      <c r="BG1888" s="221">
        <f>IF(N1888="zákl. přenesená",J1888,0)</f>
        <v>0</v>
      </c>
      <c r="BH1888" s="221">
        <f>IF(N1888="sníž. přenesená",J1888,0)</f>
        <v>0</v>
      </c>
      <c r="BI1888" s="221">
        <f>IF(N1888="nulová",J1888,0)</f>
        <v>0</v>
      </c>
      <c r="BJ1888" s="18" t="s">
        <v>82</v>
      </c>
      <c r="BK1888" s="221">
        <f>ROUND(I1888*H1888,2)</f>
        <v>0</v>
      </c>
      <c r="BL1888" s="18" t="s">
        <v>209</v>
      </c>
      <c r="BM1888" s="220" t="s">
        <v>1801</v>
      </c>
    </row>
    <row r="1889" spans="1:65" s="2" customFormat="1" ht="68.25">
      <c r="A1889" s="35"/>
      <c r="B1889" s="36"/>
      <c r="C1889" s="37"/>
      <c r="D1889" s="224" t="s">
        <v>355</v>
      </c>
      <c r="E1889" s="37"/>
      <c r="F1889" s="244" t="s">
        <v>1802</v>
      </c>
      <c r="G1889" s="37"/>
      <c r="H1889" s="37"/>
      <c r="I1889" s="123"/>
      <c r="J1889" s="37"/>
      <c r="K1889" s="37"/>
      <c r="L1889" s="40"/>
      <c r="M1889" s="245"/>
      <c r="N1889" s="246"/>
      <c r="O1889" s="72"/>
      <c r="P1889" s="72"/>
      <c r="Q1889" s="72"/>
      <c r="R1889" s="72"/>
      <c r="S1889" s="72"/>
      <c r="T1889" s="73"/>
      <c r="U1889" s="35"/>
      <c r="V1889" s="35"/>
      <c r="W1889" s="35"/>
      <c r="X1889" s="35"/>
      <c r="Y1889" s="35"/>
      <c r="Z1889" s="35"/>
      <c r="AA1889" s="35"/>
      <c r="AB1889" s="35"/>
      <c r="AC1889" s="35"/>
      <c r="AD1889" s="35"/>
      <c r="AE1889" s="35"/>
      <c r="AT1889" s="18" t="s">
        <v>355</v>
      </c>
      <c r="AU1889" s="18" t="s">
        <v>104</v>
      </c>
    </row>
    <row r="1890" spans="1:65" s="13" customFormat="1" ht="22.5">
      <c r="B1890" s="222"/>
      <c r="C1890" s="223"/>
      <c r="D1890" s="224" t="s">
        <v>211</v>
      </c>
      <c r="E1890" s="225" t="s">
        <v>1</v>
      </c>
      <c r="F1890" s="226" t="s">
        <v>357</v>
      </c>
      <c r="G1890" s="223"/>
      <c r="H1890" s="225" t="s">
        <v>1</v>
      </c>
      <c r="I1890" s="227"/>
      <c r="J1890" s="223"/>
      <c r="K1890" s="223"/>
      <c r="L1890" s="228"/>
      <c r="M1890" s="229"/>
      <c r="N1890" s="230"/>
      <c r="O1890" s="230"/>
      <c r="P1890" s="230"/>
      <c r="Q1890" s="230"/>
      <c r="R1890" s="230"/>
      <c r="S1890" s="230"/>
      <c r="T1890" s="231"/>
      <c r="AT1890" s="232" t="s">
        <v>211</v>
      </c>
      <c r="AU1890" s="232" t="s">
        <v>104</v>
      </c>
      <c r="AV1890" s="13" t="s">
        <v>82</v>
      </c>
      <c r="AW1890" s="13" t="s">
        <v>31</v>
      </c>
      <c r="AX1890" s="13" t="s">
        <v>75</v>
      </c>
      <c r="AY1890" s="232" t="s">
        <v>203</v>
      </c>
    </row>
    <row r="1891" spans="1:65" s="13" customFormat="1" ht="11.25">
      <c r="B1891" s="222"/>
      <c r="C1891" s="223"/>
      <c r="D1891" s="224" t="s">
        <v>211</v>
      </c>
      <c r="E1891" s="225" t="s">
        <v>1</v>
      </c>
      <c r="F1891" s="226" t="s">
        <v>213</v>
      </c>
      <c r="G1891" s="223"/>
      <c r="H1891" s="225" t="s">
        <v>1</v>
      </c>
      <c r="I1891" s="227"/>
      <c r="J1891" s="223"/>
      <c r="K1891" s="223"/>
      <c r="L1891" s="228"/>
      <c r="M1891" s="229"/>
      <c r="N1891" s="230"/>
      <c r="O1891" s="230"/>
      <c r="P1891" s="230"/>
      <c r="Q1891" s="230"/>
      <c r="R1891" s="230"/>
      <c r="S1891" s="230"/>
      <c r="T1891" s="231"/>
      <c r="AT1891" s="232" t="s">
        <v>211</v>
      </c>
      <c r="AU1891" s="232" t="s">
        <v>104</v>
      </c>
      <c r="AV1891" s="13" t="s">
        <v>82</v>
      </c>
      <c r="AW1891" s="13" t="s">
        <v>31</v>
      </c>
      <c r="AX1891" s="13" t="s">
        <v>75</v>
      </c>
      <c r="AY1891" s="232" t="s">
        <v>203</v>
      </c>
    </row>
    <row r="1892" spans="1:65" s="13" customFormat="1" ht="11.25">
      <c r="B1892" s="222"/>
      <c r="C1892" s="223"/>
      <c r="D1892" s="224" t="s">
        <v>211</v>
      </c>
      <c r="E1892" s="225" t="s">
        <v>1</v>
      </c>
      <c r="F1892" s="226" t="s">
        <v>1749</v>
      </c>
      <c r="G1892" s="223"/>
      <c r="H1892" s="225" t="s">
        <v>1</v>
      </c>
      <c r="I1892" s="227"/>
      <c r="J1892" s="223"/>
      <c r="K1892" s="223"/>
      <c r="L1892" s="228"/>
      <c r="M1892" s="229"/>
      <c r="N1892" s="230"/>
      <c r="O1892" s="230"/>
      <c r="P1892" s="230"/>
      <c r="Q1892" s="230"/>
      <c r="R1892" s="230"/>
      <c r="S1892" s="230"/>
      <c r="T1892" s="231"/>
      <c r="AT1892" s="232" t="s">
        <v>211</v>
      </c>
      <c r="AU1892" s="232" t="s">
        <v>104</v>
      </c>
      <c r="AV1892" s="13" t="s">
        <v>82</v>
      </c>
      <c r="AW1892" s="13" t="s">
        <v>31</v>
      </c>
      <c r="AX1892" s="13" t="s">
        <v>75</v>
      </c>
      <c r="AY1892" s="232" t="s">
        <v>203</v>
      </c>
    </row>
    <row r="1893" spans="1:65" s="13" customFormat="1" ht="11.25">
      <c r="B1893" s="222"/>
      <c r="C1893" s="223"/>
      <c r="D1893" s="224" t="s">
        <v>211</v>
      </c>
      <c r="E1893" s="225" t="s">
        <v>1</v>
      </c>
      <c r="F1893" s="226" t="s">
        <v>1335</v>
      </c>
      <c r="G1893" s="223"/>
      <c r="H1893" s="225" t="s">
        <v>1</v>
      </c>
      <c r="I1893" s="227"/>
      <c r="J1893" s="223"/>
      <c r="K1893" s="223"/>
      <c r="L1893" s="228"/>
      <c r="M1893" s="229"/>
      <c r="N1893" s="230"/>
      <c r="O1893" s="230"/>
      <c r="P1893" s="230"/>
      <c r="Q1893" s="230"/>
      <c r="R1893" s="230"/>
      <c r="S1893" s="230"/>
      <c r="T1893" s="231"/>
      <c r="AT1893" s="232" t="s">
        <v>211</v>
      </c>
      <c r="AU1893" s="232" t="s">
        <v>104</v>
      </c>
      <c r="AV1893" s="13" t="s">
        <v>82</v>
      </c>
      <c r="AW1893" s="13" t="s">
        <v>31</v>
      </c>
      <c r="AX1893" s="13" t="s">
        <v>75</v>
      </c>
      <c r="AY1893" s="232" t="s">
        <v>203</v>
      </c>
    </row>
    <row r="1894" spans="1:65" s="14" customFormat="1" ht="11.25">
      <c r="B1894" s="233"/>
      <c r="C1894" s="234"/>
      <c r="D1894" s="224" t="s">
        <v>211</v>
      </c>
      <c r="E1894" s="235" t="s">
        <v>1</v>
      </c>
      <c r="F1894" s="236" t="s">
        <v>1782</v>
      </c>
      <c r="G1894" s="234"/>
      <c r="H1894" s="237">
        <v>7.2450000000000001</v>
      </c>
      <c r="I1894" s="238"/>
      <c r="J1894" s="234"/>
      <c r="K1894" s="234"/>
      <c r="L1894" s="239"/>
      <c r="M1894" s="240"/>
      <c r="N1894" s="241"/>
      <c r="O1894" s="241"/>
      <c r="P1894" s="241"/>
      <c r="Q1894" s="241"/>
      <c r="R1894" s="241"/>
      <c r="S1894" s="241"/>
      <c r="T1894" s="242"/>
      <c r="AT1894" s="243" t="s">
        <v>211</v>
      </c>
      <c r="AU1894" s="243" t="s">
        <v>104</v>
      </c>
      <c r="AV1894" s="14" t="s">
        <v>84</v>
      </c>
      <c r="AW1894" s="14" t="s">
        <v>31</v>
      </c>
      <c r="AX1894" s="14" t="s">
        <v>75</v>
      </c>
      <c r="AY1894" s="243" t="s">
        <v>203</v>
      </c>
    </row>
    <row r="1895" spans="1:65" s="13" customFormat="1" ht="11.25">
      <c r="B1895" s="222"/>
      <c r="C1895" s="223"/>
      <c r="D1895" s="224" t="s">
        <v>211</v>
      </c>
      <c r="E1895" s="225" t="s">
        <v>1</v>
      </c>
      <c r="F1895" s="226" t="s">
        <v>213</v>
      </c>
      <c r="G1895" s="223"/>
      <c r="H1895" s="225" t="s">
        <v>1</v>
      </c>
      <c r="I1895" s="227"/>
      <c r="J1895" s="223"/>
      <c r="K1895" s="223"/>
      <c r="L1895" s="228"/>
      <c r="M1895" s="229"/>
      <c r="N1895" s="230"/>
      <c r="O1895" s="230"/>
      <c r="P1895" s="230"/>
      <c r="Q1895" s="230"/>
      <c r="R1895" s="230"/>
      <c r="S1895" s="230"/>
      <c r="T1895" s="231"/>
      <c r="AT1895" s="232" t="s">
        <v>211</v>
      </c>
      <c r="AU1895" s="232" t="s">
        <v>104</v>
      </c>
      <c r="AV1895" s="13" t="s">
        <v>82</v>
      </c>
      <c r="AW1895" s="13" t="s">
        <v>31</v>
      </c>
      <c r="AX1895" s="13" t="s">
        <v>75</v>
      </c>
      <c r="AY1895" s="232" t="s">
        <v>203</v>
      </c>
    </row>
    <row r="1896" spans="1:65" s="2" customFormat="1" ht="21.75" customHeight="1">
      <c r="A1896" s="35"/>
      <c r="B1896" s="36"/>
      <c r="C1896" s="209" t="s">
        <v>1803</v>
      </c>
      <c r="D1896" s="209" t="s">
        <v>205</v>
      </c>
      <c r="E1896" s="210" t="s">
        <v>1804</v>
      </c>
      <c r="F1896" s="211" t="s">
        <v>1805</v>
      </c>
      <c r="G1896" s="212" t="s">
        <v>240</v>
      </c>
      <c r="H1896" s="213">
        <v>157.62</v>
      </c>
      <c r="I1896" s="214"/>
      <c r="J1896" s="215">
        <f>ROUND(I1896*H1896,2)</f>
        <v>0</v>
      </c>
      <c r="K1896" s="211" t="s">
        <v>218</v>
      </c>
      <c r="L1896" s="40"/>
      <c r="M1896" s="216" t="s">
        <v>1</v>
      </c>
      <c r="N1896" s="217" t="s">
        <v>40</v>
      </c>
      <c r="O1896" s="72"/>
      <c r="P1896" s="218">
        <f>O1896*H1896</f>
        <v>0</v>
      </c>
      <c r="Q1896" s="218">
        <v>1.6279999999999999E-2</v>
      </c>
      <c r="R1896" s="218">
        <f>Q1896*H1896</f>
        <v>2.5660536</v>
      </c>
      <c r="S1896" s="218">
        <v>0</v>
      </c>
      <c r="T1896" s="219">
        <f>S1896*H1896</f>
        <v>0</v>
      </c>
      <c r="U1896" s="35"/>
      <c r="V1896" s="35"/>
      <c r="W1896" s="35"/>
      <c r="X1896" s="35"/>
      <c r="Y1896" s="35"/>
      <c r="Z1896" s="35"/>
      <c r="AA1896" s="35"/>
      <c r="AB1896" s="35"/>
      <c r="AC1896" s="35"/>
      <c r="AD1896" s="35"/>
      <c r="AE1896" s="35"/>
      <c r="AR1896" s="220" t="s">
        <v>209</v>
      </c>
      <c r="AT1896" s="220" t="s">
        <v>205</v>
      </c>
      <c r="AU1896" s="220" t="s">
        <v>104</v>
      </c>
      <c r="AY1896" s="18" t="s">
        <v>203</v>
      </c>
      <c r="BE1896" s="221">
        <f>IF(N1896="základní",J1896,0)</f>
        <v>0</v>
      </c>
      <c r="BF1896" s="221">
        <f>IF(N1896="snížená",J1896,0)</f>
        <v>0</v>
      </c>
      <c r="BG1896" s="221">
        <f>IF(N1896="zákl. přenesená",J1896,0)</f>
        <v>0</v>
      </c>
      <c r="BH1896" s="221">
        <f>IF(N1896="sníž. přenesená",J1896,0)</f>
        <v>0</v>
      </c>
      <c r="BI1896" s="221">
        <f>IF(N1896="nulová",J1896,0)</f>
        <v>0</v>
      </c>
      <c r="BJ1896" s="18" t="s">
        <v>82</v>
      </c>
      <c r="BK1896" s="221">
        <f>ROUND(I1896*H1896,2)</f>
        <v>0</v>
      </c>
      <c r="BL1896" s="18" t="s">
        <v>209</v>
      </c>
      <c r="BM1896" s="220" t="s">
        <v>1806</v>
      </c>
    </row>
    <row r="1897" spans="1:65" s="2" customFormat="1" ht="68.25">
      <c r="A1897" s="35"/>
      <c r="B1897" s="36"/>
      <c r="C1897" s="37"/>
      <c r="D1897" s="224" t="s">
        <v>355</v>
      </c>
      <c r="E1897" s="37"/>
      <c r="F1897" s="244" t="s">
        <v>1802</v>
      </c>
      <c r="G1897" s="37"/>
      <c r="H1897" s="37"/>
      <c r="I1897" s="123"/>
      <c r="J1897" s="37"/>
      <c r="K1897" s="37"/>
      <c r="L1897" s="40"/>
      <c r="M1897" s="245"/>
      <c r="N1897" s="246"/>
      <c r="O1897" s="72"/>
      <c r="P1897" s="72"/>
      <c r="Q1897" s="72"/>
      <c r="R1897" s="72"/>
      <c r="S1897" s="72"/>
      <c r="T1897" s="73"/>
      <c r="U1897" s="35"/>
      <c r="V1897" s="35"/>
      <c r="W1897" s="35"/>
      <c r="X1897" s="35"/>
      <c r="Y1897" s="35"/>
      <c r="Z1897" s="35"/>
      <c r="AA1897" s="35"/>
      <c r="AB1897" s="35"/>
      <c r="AC1897" s="35"/>
      <c r="AD1897" s="35"/>
      <c r="AE1897" s="35"/>
      <c r="AT1897" s="18" t="s">
        <v>355</v>
      </c>
      <c r="AU1897" s="18" t="s">
        <v>104</v>
      </c>
    </row>
    <row r="1898" spans="1:65" s="13" customFormat="1" ht="22.5">
      <c r="B1898" s="222"/>
      <c r="C1898" s="223"/>
      <c r="D1898" s="224" t="s">
        <v>211</v>
      </c>
      <c r="E1898" s="225" t="s">
        <v>1</v>
      </c>
      <c r="F1898" s="226" t="s">
        <v>357</v>
      </c>
      <c r="G1898" s="223"/>
      <c r="H1898" s="225" t="s">
        <v>1</v>
      </c>
      <c r="I1898" s="227"/>
      <c r="J1898" s="223"/>
      <c r="K1898" s="223"/>
      <c r="L1898" s="228"/>
      <c r="M1898" s="229"/>
      <c r="N1898" s="230"/>
      <c r="O1898" s="230"/>
      <c r="P1898" s="230"/>
      <c r="Q1898" s="230"/>
      <c r="R1898" s="230"/>
      <c r="S1898" s="230"/>
      <c r="T1898" s="231"/>
      <c r="AT1898" s="232" t="s">
        <v>211</v>
      </c>
      <c r="AU1898" s="232" t="s">
        <v>104</v>
      </c>
      <c r="AV1898" s="13" t="s">
        <v>82</v>
      </c>
      <c r="AW1898" s="13" t="s">
        <v>31</v>
      </c>
      <c r="AX1898" s="13" t="s">
        <v>75</v>
      </c>
      <c r="AY1898" s="232" t="s">
        <v>203</v>
      </c>
    </row>
    <row r="1899" spans="1:65" s="13" customFormat="1" ht="11.25">
      <c r="B1899" s="222"/>
      <c r="C1899" s="223"/>
      <c r="D1899" s="224" t="s">
        <v>211</v>
      </c>
      <c r="E1899" s="225" t="s">
        <v>1</v>
      </c>
      <c r="F1899" s="226" t="s">
        <v>213</v>
      </c>
      <c r="G1899" s="223"/>
      <c r="H1899" s="225" t="s">
        <v>1</v>
      </c>
      <c r="I1899" s="227"/>
      <c r="J1899" s="223"/>
      <c r="K1899" s="223"/>
      <c r="L1899" s="228"/>
      <c r="M1899" s="229"/>
      <c r="N1899" s="230"/>
      <c r="O1899" s="230"/>
      <c r="P1899" s="230"/>
      <c r="Q1899" s="230"/>
      <c r="R1899" s="230"/>
      <c r="S1899" s="230"/>
      <c r="T1899" s="231"/>
      <c r="AT1899" s="232" t="s">
        <v>211</v>
      </c>
      <c r="AU1899" s="232" t="s">
        <v>104</v>
      </c>
      <c r="AV1899" s="13" t="s">
        <v>82</v>
      </c>
      <c r="AW1899" s="13" t="s">
        <v>31</v>
      </c>
      <c r="AX1899" s="13" t="s">
        <v>75</v>
      </c>
      <c r="AY1899" s="232" t="s">
        <v>203</v>
      </c>
    </row>
    <row r="1900" spans="1:65" s="14" customFormat="1" ht="11.25">
      <c r="B1900" s="233"/>
      <c r="C1900" s="234"/>
      <c r="D1900" s="224" t="s">
        <v>211</v>
      </c>
      <c r="E1900" s="235" t="s">
        <v>1</v>
      </c>
      <c r="F1900" s="236" t="s">
        <v>1807</v>
      </c>
      <c r="G1900" s="234"/>
      <c r="H1900" s="237">
        <v>157.62</v>
      </c>
      <c r="I1900" s="238"/>
      <c r="J1900" s="234"/>
      <c r="K1900" s="234"/>
      <c r="L1900" s="239"/>
      <c r="M1900" s="240"/>
      <c r="N1900" s="241"/>
      <c r="O1900" s="241"/>
      <c r="P1900" s="241"/>
      <c r="Q1900" s="241"/>
      <c r="R1900" s="241"/>
      <c r="S1900" s="241"/>
      <c r="T1900" s="242"/>
      <c r="AT1900" s="243" t="s">
        <v>211</v>
      </c>
      <c r="AU1900" s="243" t="s">
        <v>104</v>
      </c>
      <c r="AV1900" s="14" t="s">
        <v>84</v>
      </c>
      <c r="AW1900" s="14" t="s">
        <v>31</v>
      </c>
      <c r="AX1900" s="14" t="s">
        <v>75</v>
      </c>
      <c r="AY1900" s="243" t="s">
        <v>203</v>
      </c>
    </row>
    <row r="1901" spans="1:65" s="2" customFormat="1" ht="21.75" customHeight="1">
      <c r="A1901" s="35"/>
      <c r="B1901" s="36"/>
      <c r="C1901" s="209" t="s">
        <v>1808</v>
      </c>
      <c r="D1901" s="209" t="s">
        <v>205</v>
      </c>
      <c r="E1901" s="210" t="s">
        <v>1809</v>
      </c>
      <c r="F1901" s="211" t="s">
        <v>1810</v>
      </c>
      <c r="G1901" s="212" t="s">
        <v>240</v>
      </c>
      <c r="H1901" s="213">
        <v>1641.508</v>
      </c>
      <c r="I1901" s="214"/>
      <c r="J1901" s="215">
        <f>ROUND(I1901*H1901,2)</f>
        <v>0</v>
      </c>
      <c r="K1901" s="211" t="s">
        <v>218</v>
      </c>
      <c r="L1901" s="40"/>
      <c r="M1901" s="216" t="s">
        <v>1</v>
      </c>
      <c r="N1901" s="217" t="s">
        <v>40</v>
      </c>
      <c r="O1901" s="72"/>
      <c r="P1901" s="218">
        <f>O1901*H1901</f>
        <v>0</v>
      </c>
      <c r="Q1901" s="218">
        <v>0</v>
      </c>
      <c r="R1901" s="218">
        <f>Q1901*H1901</f>
        <v>0</v>
      </c>
      <c r="S1901" s="218">
        <v>0</v>
      </c>
      <c r="T1901" s="219">
        <f>S1901*H1901</f>
        <v>0</v>
      </c>
      <c r="U1901" s="35"/>
      <c r="V1901" s="35"/>
      <c r="W1901" s="35"/>
      <c r="X1901" s="35"/>
      <c r="Y1901" s="35"/>
      <c r="Z1901" s="35"/>
      <c r="AA1901" s="35"/>
      <c r="AB1901" s="35"/>
      <c r="AC1901" s="35"/>
      <c r="AD1901" s="35"/>
      <c r="AE1901" s="35"/>
      <c r="AR1901" s="220" t="s">
        <v>209</v>
      </c>
      <c r="AT1901" s="220" t="s">
        <v>205</v>
      </c>
      <c r="AU1901" s="220" t="s">
        <v>104</v>
      </c>
      <c r="AY1901" s="18" t="s">
        <v>203</v>
      </c>
      <c r="BE1901" s="221">
        <f>IF(N1901="základní",J1901,0)</f>
        <v>0</v>
      </c>
      <c r="BF1901" s="221">
        <f>IF(N1901="snížená",J1901,0)</f>
        <v>0</v>
      </c>
      <c r="BG1901" s="221">
        <f>IF(N1901="zákl. přenesená",J1901,0)</f>
        <v>0</v>
      </c>
      <c r="BH1901" s="221">
        <f>IF(N1901="sníž. přenesená",J1901,0)</f>
        <v>0</v>
      </c>
      <c r="BI1901" s="221">
        <f>IF(N1901="nulová",J1901,0)</f>
        <v>0</v>
      </c>
      <c r="BJ1901" s="18" t="s">
        <v>82</v>
      </c>
      <c r="BK1901" s="221">
        <f>ROUND(I1901*H1901,2)</f>
        <v>0</v>
      </c>
      <c r="BL1901" s="18" t="s">
        <v>209</v>
      </c>
      <c r="BM1901" s="220" t="s">
        <v>1811</v>
      </c>
    </row>
    <row r="1902" spans="1:65" s="13" customFormat="1" ht="22.5">
      <c r="B1902" s="222"/>
      <c r="C1902" s="223"/>
      <c r="D1902" s="224" t="s">
        <v>211</v>
      </c>
      <c r="E1902" s="225" t="s">
        <v>1</v>
      </c>
      <c r="F1902" s="226" t="s">
        <v>357</v>
      </c>
      <c r="G1902" s="223"/>
      <c r="H1902" s="225" t="s">
        <v>1</v>
      </c>
      <c r="I1902" s="227"/>
      <c r="J1902" s="223"/>
      <c r="K1902" s="223"/>
      <c r="L1902" s="228"/>
      <c r="M1902" s="229"/>
      <c r="N1902" s="230"/>
      <c r="O1902" s="230"/>
      <c r="P1902" s="230"/>
      <c r="Q1902" s="230"/>
      <c r="R1902" s="230"/>
      <c r="S1902" s="230"/>
      <c r="T1902" s="231"/>
      <c r="AT1902" s="232" t="s">
        <v>211</v>
      </c>
      <c r="AU1902" s="232" t="s">
        <v>104</v>
      </c>
      <c r="AV1902" s="13" t="s">
        <v>82</v>
      </c>
      <c r="AW1902" s="13" t="s">
        <v>31</v>
      </c>
      <c r="AX1902" s="13" t="s">
        <v>75</v>
      </c>
      <c r="AY1902" s="232" t="s">
        <v>203</v>
      </c>
    </row>
    <row r="1903" spans="1:65" s="13" customFormat="1" ht="11.25">
      <c r="B1903" s="222"/>
      <c r="C1903" s="223"/>
      <c r="D1903" s="224" t="s">
        <v>211</v>
      </c>
      <c r="E1903" s="225" t="s">
        <v>1</v>
      </c>
      <c r="F1903" s="226" t="s">
        <v>213</v>
      </c>
      <c r="G1903" s="223"/>
      <c r="H1903" s="225" t="s">
        <v>1</v>
      </c>
      <c r="I1903" s="227"/>
      <c r="J1903" s="223"/>
      <c r="K1903" s="223"/>
      <c r="L1903" s="228"/>
      <c r="M1903" s="229"/>
      <c r="N1903" s="230"/>
      <c r="O1903" s="230"/>
      <c r="P1903" s="230"/>
      <c r="Q1903" s="230"/>
      <c r="R1903" s="230"/>
      <c r="S1903" s="230"/>
      <c r="T1903" s="231"/>
      <c r="AT1903" s="232" t="s">
        <v>211</v>
      </c>
      <c r="AU1903" s="232" t="s">
        <v>104</v>
      </c>
      <c r="AV1903" s="13" t="s">
        <v>82</v>
      </c>
      <c r="AW1903" s="13" t="s">
        <v>31</v>
      </c>
      <c r="AX1903" s="13" t="s">
        <v>75</v>
      </c>
      <c r="AY1903" s="232" t="s">
        <v>203</v>
      </c>
    </row>
    <row r="1904" spans="1:65" s="13" customFormat="1" ht="11.25">
      <c r="B1904" s="222"/>
      <c r="C1904" s="223"/>
      <c r="D1904" s="224" t="s">
        <v>211</v>
      </c>
      <c r="E1904" s="225" t="s">
        <v>1</v>
      </c>
      <c r="F1904" s="226" t="s">
        <v>1812</v>
      </c>
      <c r="G1904" s="223"/>
      <c r="H1904" s="225" t="s">
        <v>1</v>
      </c>
      <c r="I1904" s="227"/>
      <c r="J1904" s="223"/>
      <c r="K1904" s="223"/>
      <c r="L1904" s="228"/>
      <c r="M1904" s="229"/>
      <c r="N1904" s="230"/>
      <c r="O1904" s="230"/>
      <c r="P1904" s="230"/>
      <c r="Q1904" s="230"/>
      <c r="R1904" s="230"/>
      <c r="S1904" s="230"/>
      <c r="T1904" s="231"/>
      <c r="AT1904" s="232" t="s">
        <v>211</v>
      </c>
      <c r="AU1904" s="232" t="s">
        <v>104</v>
      </c>
      <c r="AV1904" s="13" t="s">
        <v>82</v>
      </c>
      <c r="AW1904" s="13" t="s">
        <v>31</v>
      </c>
      <c r="AX1904" s="13" t="s">
        <v>75</v>
      </c>
      <c r="AY1904" s="232" t="s">
        <v>203</v>
      </c>
    </row>
    <row r="1905" spans="1:65" s="13" customFormat="1" ht="11.25">
      <c r="B1905" s="222"/>
      <c r="C1905" s="223"/>
      <c r="D1905" s="224" t="s">
        <v>211</v>
      </c>
      <c r="E1905" s="225" t="s">
        <v>1</v>
      </c>
      <c r="F1905" s="226" t="s">
        <v>438</v>
      </c>
      <c r="G1905" s="223"/>
      <c r="H1905" s="225" t="s">
        <v>1</v>
      </c>
      <c r="I1905" s="227"/>
      <c r="J1905" s="223"/>
      <c r="K1905" s="223"/>
      <c r="L1905" s="228"/>
      <c r="M1905" s="229"/>
      <c r="N1905" s="230"/>
      <c r="O1905" s="230"/>
      <c r="P1905" s="230"/>
      <c r="Q1905" s="230"/>
      <c r="R1905" s="230"/>
      <c r="S1905" s="230"/>
      <c r="T1905" s="231"/>
      <c r="AT1905" s="232" t="s">
        <v>211</v>
      </c>
      <c r="AU1905" s="232" t="s">
        <v>104</v>
      </c>
      <c r="AV1905" s="13" t="s">
        <v>82</v>
      </c>
      <c r="AW1905" s="13" t="s">
        <v>31</v>
      </c>
      <c r="AX1905" s="13" t="s">
        <v>75</v>
      </c>
      <c r="AY1905" s="232" t="s">
        <v>203</v>
      </c>
    </row>
    <row r="1906" spans="1:65" s="14" customFormat="1" ht="11.25">
      <c r="B1906" s="233"/>
      <c r="C1906" s="234"/>
      <c r="D1906" s="224" t="s">
        <v>211</v>
      </c>
      <c r="E1906" s="235" t="s">
        <v>1</v>
      </c>
      <c r="F1906" s="236" t="s">
        <v>1813</v>
      </c>
      <c r="G1906" s="234"/>
      <c r="H1906" s="237">
        <v>76.924000000000007</v>
      </c>
      <c r="I1906" s="238"/>
      <c r="J1906" s="234"/>
      <c r="K1906" s="234"/>
      <c r="L1906" s="239"/>
      <c r="M1906" s="240"/>
      <c r="N1906" s="241"/>
      <c r="O1906" s="241"/>
      <c r="P1906" s="241"/>
      <c r="Q1906" s="241"/>
      <c r="R1906" s="241"/>
      <c r="S1906" s="241"/>
      <c r="T1906" s="242"/>
      <c r="AT1906" s="243" t="s">
        <v>211</v>
      </c>
      <c r="AU1906" s="243" t="s">
        <v>104</v>
      </c>
      <c r="AV1906" s="14" t="s">
        <v>84</v>
      </c>
      <c r="AW1906" s="14" t="s">
        <v>31</v>
      </c>
      <c r="AX1906" s="14" t="s">
        <v>75</v>
      </c>
      <c r="AY1906" s="243" t="s">
        <v>203</v>
      </c>
    </row>
    <row r="1907" spans="1:65" s="13" customFormat="1" ht="11.25">
      <c r="B1907" s="222"/>
      <c r="C1907" s="223"/>
      <c r="D1907" s="224" t="s">
        <v>211</v>
      </c>
      <c r="E1907" s="225" t="s">
        <v>1</v>
      </c>
      <c r="F1907" s="226" t="s">
        <v>447</v>
      </c>
      <c r="G1907" s="223"/>
      <c r="H1907" s="225" t="s">
        <v>1</v>
      </c>
      <c r="I1907" s="227"/>
      <c r="J1907" s="223"/>
      <c r="K1907" s="223"/>
      <c r="L1907" s="228"/>
      <c r="M1907" s="229"/>
      <c r="N1907" s="230"/>
      <c r="O1907" s="230"/>
      <c r="P1907" s="230"/>
      <c r="Q1907" s="230"/>
      <c r="R1907" s="230"/>
      <c r="S1907" s="230"/>
      <c r="T1907" s="231"/>
      <c r="AT1907" s="232" t="s">
        <v>211</v>
      </c>
      <c r="AU1907" s="232" t="s">
        <v>104</v>
      </c>
      <c r="AV1907" s="13" t="s">
        <v>82</v>
      </c>
      <c r="AW1907" s="13" t="s">
        <v>31</v>
      </c>
      <c r="AX1907" s="13" t="s">
        <v>75</v>
      </c>
      <c r="AY1907" s="232" t="s">
        <v>203</v>
      </c>
    </row>
    <row r="1908" spans="1:65" s="14" customFormat="1" ht="33.75">
      <c r="B1908" s="233"/>
      <c r="C1908" s="234"/>
      <c r="D1908" s="224" t="s">
        <v>211</v>
      </c>
      <c r="E1908" s="235" t="s">
        <v>1</v>
      </c>
      <c r="F1908" s="236" t="s">
        <v>1814</v>
      </c>
      <c r="G1908" s="234"/>
      <c r="H1908" s="237">
        <v>561.30499999999995</v>
      </c>
      <c r="I1908" s="238"/>
      <c r="J1908" s="234"/>
      <c r="K1908" s="234"/>
      <c r="L1908" s="239"/>
      <c r="M1908" s="240"/>
      <c r="N1908" s="241"/>
      <c r="O1908" s="241"/>
      <c r="P1908" s="241"/>
      <c r="Q1908" s="241"/>
      <c r="R1908" s="241"/>
      <c r="S1908" s="241"/>
      <c r="T1908" s="242"/>
      <c r="AT1908" s="243" t="s">
        <v>211</v>
      </c>
      <c r="AU1908" s="243" t="s">
        <v>104</v>
      </c>
      <c r="AV1908" s="14" t="s">
        <v>84</v>
      </c>
      <c r="AW1908" s="14" t="s">
        <v>31</v>
      </c>
      <c r="AX1908" s="14" t="s">
        <v>75</v>
      </c>
      <c r="AY1908" s="243" t="s">
        <v>203</v>
      </c>
    </row>
    <row r="1909" spans="1:65" s="13" customFormat="1" ht="11.25">
      <c r="B1909" s="222"/>
      <c r="C1909" s="223"/>
      <c r="D1909" s="224" t="s">
        <v>211</v>
      </c>
      <c r="E1909" s="225" t="s">
        <v>1</v>
      </c>
      <c r="F1909" s="226" t="s">
        <v>521</v>
      </c>
      <c r="G1909" s="223"/>
      <c r="H1909" s="225" t="s">
        <v>1</v>
      </c>
      <c r="I1909" s="227"/>
      <c r="J1909" s="223"/>
      <c r="K1909" s="223"/>
      <c r="L1909" s="228"/>
      <c r="M1909" s="229"/>
      <c r="N1909" s="230"/>
      <c r="O1909" s="230"/>
      <c r="P1909" s="230"/>
      <c r="Q1909" s="230"/>
      <c r="R1909" s="230"/>
      <c r="S1909" s="230"/>
      <c r="T1909" s="231"/>
      <c r="AT1909" s="232" t="s">
        <v>211</v>
      </c>
      <c r="AU1909" s="232" t="s">
        <v>104</v>
      </c>
      <c r="AV1909" s="13" t="s">
        <v>82</v>
      </c>
      <c r="AW1909" s="13" t="s">
        <v>31</v>
      </c>
      <c r="AX1909" s="13" t="s">
        <v>75</v>
      </c>
      <c r="AY1909" s="232" t="s">
        <v>203</v>
      </c>
    </row>
    <row r="1910" spans="1:65" s="14" customFormat="1" ht="33.75">
      <c r="B1910" s="233"/>
      <c r="C1910" s="234"/>
      <c r="D1910" s="224" t="s">
        <v>211</v>
      </c>
      <c r="E1910" s="235" t="s">
        <v>1</v>
      </c>
      <c r="F1910" s="236" t="s">
        <v>1814</v>
      </c>
      <c r="G1910" s="234"/>
      <c r="H1910" s="237">
        <v>561.30499999999995</v>
      </c>
      <c r="I1910" s="238"/>
      <c r="J1910" s="234"/>
      <c r="K1910" s="234"/>
      <c r="L1910" s="239"/>
      <c r="M1910" s="240"/>
      <c r="N1910" s="241"/>
      <c r="O1910" s="241"/>
      <c r="P1910" s="241"/>
      <c r="Q1910" s="241"/>
      <c r="R1910" s="241"/>
      <c r="S1910" s="241"/>
      <c r="T1910" s="242"/>
      <c r="AT1910" s="243" t="s">
        <v>211</v>
      </c>
      <c r="AU1910" s="243" t="s">
        <v>104</v>
      </c>
      <c r="AV1910" s="14" t="s">
        <v>84</v>
      </c>
      <c r="AW1910" s="14" t="s">
        <v>31</v>
      </c>
      <c r="AX1910" s="14" t="s">
        <v>75</v>
      </c>
      <c r="AY1910" s="243" t="s">
        <v>203</v>
      </c>
    </row>
    <row r="1911" spans="1:65" s="13" customFormat="1" ht="11.25">
      <c r="B1911" s="222"/>
      <c r="C1911" s="223"/>
      <c r="D1911" s="224" t="s">
        <v>211</v>
      </c>
      <c r="E1911" s="225" t="s">
        <v>1</v>
      </c>
      <c r="F1911" s="226" t="s">
        <v>213</v>
      </c>
      <c r="G1911" s="223"/>
      <c r="H1911" s="225" t="s">
        <v>1</v>
      </c>
      <c r="I1911" s="227"/>
      <c r="J1911" s="223"/>
      <c r="K1911" s="223"/>
      <c r="L1911" s="228"/>
      <c r="M1911" s="229"/>
      <c r="N1911" s="230"/>
      <c r="O1911" s="230"/>
      <c r="P1911" s="230"/>
      <c r="Q1911" s="230"/>
      <c r="R1911" s="230"/>
      <c r="S1911" s="230"/>
      <c r="T1911" s="231"/>
      <c r="AT1911" s="232" t="s">
        <v>211</v>
      </c>
      <c r="AU1911" s="232" t="s">
        <v>104</v>
      </c>
      <c r="AV1911" s="13" t="s">
        <v>82</v>
      </c>
      <c r="AW1911" s="13" t="s">
        <v>31</v>
      </c>
      <c r="AX1911" s="13" t="s">
        <v>75</v>
      </c>
      <c r="AY1911" s="232" t="s">
        <v>203</v>
      </c>
    </row>
    <row r="1912" spans="1:65" s="13" customFormat="1" ht="11.25">
      <c r="B1912" s="222"/>
      <c r="C1912" s="223"/>
      <c r="D1912" s="224" t="s">
        <v>211</v>
      </c>
      <c r="E1912" s="225" t="s">
        <v>1</v>
      </c>
      <c r="F1912" s="226" t="s">
        <v>1815</v>
      </c>
      <c r="G1912" s="223"/>
      <c r="H1912" s="225" t="s">
        <v>1</v>
      </c>
      <c r="I1912" s="227"/>
      <c r="J1912" s="223"/>
      <c r="K1912" s="223"/>
      <c r="L1912" s="228"/>
      <c r="M1912" s="229"/>
      <c r="N1912" s="230"/>
      <c r="O1912" s="230"/>
      <c r="P1912" s="230"/>
      <c r="Q1912" s="230"/>
      <c r="R1912" s="230"/>
      <c r="S1912" s="230"/>
      <c r="T1912" s="231"/>
      <c r="AT1912" s="232" t="s">
        <v>211</v>
      </c>
      <c r="AU1912" s="232" t="s">
        <v>104</v>
      </c>
      <c r="AV1912" s="13" t="s">
        <v>82</v>
      </c>
      <c r="AW1912" s="13" t="s">
        <v>31</v>
      </c>
      <c r="AX1912" s="13" t="s">
        <v>75</v>
      </c>
      <c r="AY1912" s="232" t="s">
        <v>203</v>
      </c>
    </row>
    <row r="1913" spans="1:65" s="13" customFormat="1" ht="11.25">
      <c r="B1913" s="222"/>
      <c r="C1913" s="223"/>
      <c r="D1913" s="224" t="s">
        <v>211</v>
      </c>
      <c r="E1913" s="225" t="s">
        <v>1</v>
      </c>
      <c r="F1913" s="226" t="s">
        <v>438</v>
      </c>
      <c r="G1913" s="223"/>
      <c r="H1913" s="225" t="s">
        <v>1</v>
      </c>
      <c r="I1913" s="227"/>
      <c r="J1913" s="223"/>
      <c r="K1913" s="223"/>
      <c r="L1913" s="228"/>
      <c r="M1913" s="229"/>
      <c r="N1913" s="230"/>
      <c r="O1913" s="230"/>
      <c r="P1913" s="230"/>
      <c r="Q1913" s="230"/>
      <c r="R1913" s="230"/>
      <c r="S1913" s="230"/>
      <c r="T1913" s="231"/>
      <c r="AT1913" s="232" t="s">
        <v>211</v>
      </c>
      <c r="AU1913" s="232" t="s">
        <v>104</v>
      </c>
      <c r="AV1913" s="13" t="s">
        <v>82</v>
      </c>
      <c r="AW1913" s="13" t="s">
        <v>31</v>
      </c>
      <c r="AX1913" s="13" t="s">
        <v>75</v>
      </c>
      <c r="AY1913" s="232" t="s">
        <v>203</v>
      </c>
    </row>
    <row r="1914" spans="1:65" s="14" customFormat="1" ht="11.25">
      <c r="B1914" s="233"/>
      <c r="C1914" s="234"/>
      <c r="D1914" s="224" t="s">
        <v>211</v>
      </c>
      <c r="E1914" s="235" t="s">
        <v>1</v>
      </c>
      <c r="F1914" s="236" t="s">
        <v>1816</v>
      </c>
      <c r="G1914" s="234"/>
      <c r="H1914" s="237">
        <v>15.454000000000001</v>
      </c>
      <c r="I1914" s="238"/>
      <c r="J1914" s="234"/>
      <c r="K1914" s="234"/>
      <c r="L1914" s="239"/>
      <c r="M1914" s="240"/>
      <c r="N1914" s="241"/>
      <c r="O1914" s="241"/>
      <c r="P1914" s="241"/>
      <c r="Q1914" s="241"/>
      <c r="R1914" s="241"/>
      <c r="S1914" s="241"/>
      <c r="T1914" s="242"/>
      <c r="AT1914" s="243" t="s">
        <v>211</v>
      </c>
      <c r="AU1914" s="243" t="s">
        <v>104</v>
      </c>
      <c r="AV1914" s="14" t="s">
        <v>84</v>
      </c>
      <c r="AW1914" s="14" t="s">
        <v>31</v>
      </c>
      <c r="AX1914" s="14" t="s">
        <v>75</v>
      </c>
      <c r="AY1914" s="243" t="s">
        <v>203</v>
      </c>
    </row>
    <row r="1915" spans="1:65" s="13" customFormat="1" ht="11.25">
      <c r="B1915" s="222"/>
      <c r="C1915" s="223"/>
      <c r="D1915" s="224" t="s">
        <v>211</v>
      </c>
      <c r="E1915" s="225" t="s">
        <v>1</v>
      </c>
      <c r="F1915" s="226" t="s">
        <v>447</v>
      </c>
      <c r="G1915" s="223"/>
      <c r="H1915" s="225" t="s">
        <v>1</v>
      </c>
      <c r="I1915" s="227"/>
      <c r="J1915" s="223"/>
      <c r="K1915" s="223"/>
      <c r="L1915" s="228"/>
      <c r="M1915" s="229"/>
      <c r="N1915" s="230"/>
      <c r="O1915" s="230"/>
      <c r="P1915" s="230"/>
      <c r="Q1915" s="230"/>
      <c r="R1915" s="230"/>
      <c r="S1915" s="230"/>
      <c r="T1915" s="231"/>
      <c r="AT1915" s="232" t="s">
        <v>211</v>
      </c>
      <c r="AU1915" s="232" t="s">
        <v>104</v>
      </c>
      <c r="AV1915" s="13" t="s">
        <v>82</v>
      </c>
      <c r="AW1915" s="13" t="s">
        <v>31</v>
      </c>
      <c r="AX1915" s="13" t="s">
        <v>75</v>
      </c>
      <c r="AY1915" s="232" t="s">
        <v>203</v>
      </c>
    </row>
    <row r="1916" spans="1:65" s="14" customFormat="1" ht="11.25">
      <c r="B1916" s="233"/>
      <c r="C1916" s="234"/>
      <c r="D1916" s="224" t="s">
        <v>211</v>
      </c>
      <c r="E1916" s="235" t="s">
        <v>1</v>
      </c>
      <c r="F1916" s="236" t="s">
        <v>1817</v>
      </c>
      <c r="G1916" s="234"/>
      <c r="H1916" s="237">
        <v>213.26</v>
      </c>
      <c r="I1916" s="238"/>
      <c r="J1916" s="234"/>
      <c r="K1916" s="234"/>
      <c r="L1916" s="239"/>
      <c r="M1916" s="240"/>
      <c r="N1916" s="241"/>
      <c r="O1916" s="241"/>
      <c r="P1916" s="241"/>
      <c r="Q1916" s="241"/>
      <c r="R1916" s="241"/>
      <c r="S1916" s="241"/>
      <c r="T1916" s="242"/>
      <c r="AT1916" s="243" t="s">
        <v>211</v>
      </c>
      <c r="AU1916" s="243" t="s">
        <v>104</v>
      </c>
      <c r="AV1916" s="14" t="s">
        <v>84</v>
      </c>
      <c r="AW1916" s="14" t="s">
        <v>31</v>
      </c>
      <c r="AX1916" s="14" t="s">
        <v>75</v>
      </c>
      <c r="AY1916" s="243" t="s">
        <v>203</v>
      </c>
    </row>
    <row r="1917" spans="1:65" s="13" customFormat="1" ht="11.25">
      <c r="B1917" s="222"/>
      <c r="C1917" s="223"/>
      <c r="D1917" s="224" t="s">
        <v>211</v>
      </c>
      <c r="E1917" s="225" t="s">
        <v>1</v>
      </c>
      <c r="F1917" s="226" t="s">
        <v>521</v>
      </c>
      <c r="G1917" s="223"/>
      <c r="H1917" s="225" t="s">
        <v>1</v>
      </c>
      <c r="I1917" s="227"/>
      <c r="J1917" s="223"/>
      <c r="K1917" s="223"/>
      <c r="L1917" s="228"/>
      <c r="M1917" s="229"/>
      <c r="N1917" s="230"/>
      <c r="O1917" s="230"/>
      <c r="P1917" s="230"/>
      <c r="Q1917" s="230"/>
      <c r="R1917" s="230"/>
      <c r="S1917" s="230"/>
      <c r="T1917" s="231"/>
      <c r="AT1917" s="232" t="s">
        <v>211</v>
      </c>
      <c r="AU1917" s="232" t="s">
        <v>104</v>
      </c>
      <c r="AV1917" s="13" t="s">
        <v>82</v>
      </c>
      <c r="AW1917" s="13" t="s">
        <v>31</v>
      </c>
      <c r="AX1917" s="13" t="s">
        <v>75</v>
      </c>
      <c r="AY1917" s="232" t="s">
        <v>203</v>
      </c>
    </row>
    <row r="1918" spans="1:65" s="14" customFormat="1" ht="11.25">
      <c r="B1918" s="233"/>
      <c r="C1918" s="234"/>
      <c r="D1918" s="224" t="s">
        <v>211</v>
      </c>
      <c r="E1918" s="235" t="s">
        <v>1</v>
      </c>
      <c r="F1918" s="236" t="s">
        <v>1817</v>
      </c>
      <c r="G1918" s="234"/>
      <c r="H1918" s="237">
        <v>213.26</v>
      </c>
      <c r="I1918" s="238"/>
      <c r="J1918" s="234"/>
      <c r="K1918" s="234"/>
      <c r="L1918" s="239"/>
      <c r="M1918" s="240"/>
      <c r="N1918" s="241"/>
      <c r="O1918" s="241"/>
      <c r="P1918" s="241"/>
      <c r="Q1918" s="241"/>
      <c r="R1918" s="241"/>
      <c r="S1918" s="241"/>
      <c r="T1918" s="242"/>
      <c r="AT1918" s="243" t="s">
        <v>211</v>
      </c>
      <c r="AU1918" s="243" t="s">
        <v>104</v>
      </c>
      <c r="AV1918" s="14" t="s">
        <v>84</v>
      </c>
      <c r="AW1918" s="14" t="s">
        <v>31</v>
      </c>
      <c r="AX1918" s="14" t="s">
        <v>75</v>
      </c>
      <c r="AY1918" s="243" t="s">
        <v>203</v>
      </c>
    </row>
    <row r="1919" spans="1:65" s="2" customFormat="1" ht="21.75" customHeight="1">
      <c r="A1919" s="35"/>
      <c r="B1919" s="36"/>
      <c r="C1919" s="209" t="s">
        <v>1818</v>
      </c>
      <c r="D1919" s="209" t="s">
        <v>205</v>
      </c>
      <c r="E1919" s="210" t="s">
        <v>1819</v>
      </c>
      <c r="F1919" s="211" t="s">
        <v>1820</v>
      </c>
      <c r="G1919" s="212" t="s">
        <v>828</v>
      </c>
      <c r="H1919" s="213">
        <v>1769.45</v>
      </c>
      <c r="I1919" s="214"/>
      <c r="J1919" s="215">
        <f>ROUND(I1919*H1919,2)</f>
        <v>0</v>
      </c>
      <c r="K1919" s="211" t="s">
        <v>218</v>
      </c>
      <c r="L1919" s="40"/>
      <c r="M1919" s="216" t="s">
        <v>1</v>
      </c>
      <c r="N1919" s="217" t="s">
        <v>40</v>
      </c>
      <c r="O1919" s="72"/>
      <c r="P1919" s="218">
        <f>O1919*H1919</f>
        <v>0</v>
      </c>
      <c r="Q1919" s="218">
        <v>0</v>
      </c>
      <c r="R1919" s="218">
        <f>Q1919*H1919</f>
        <v>0</v>
      </c>
      <c r="S1919" s="218">
        <v>0</v>
      </c>
      <c r="T1919" s="219">
        <f>S1919*H1919</f>
        <v>0</v>
      </c>
      <c r="U1919" s="35"/>
      <c r="V1919" s="35"/>
      <c r="W1919" s="35"/>
      <c r="X1919" s="35"/>
      <c r="Y1919" s="35"/>
      <c r="Z1919" s="35"/>
      <c r="AA1919" s="35"/>
      <c r="AB1919" s="35"/>
      <c r="AC1919" s="35"/>
      <c r="AD1919" s="35"/>
      <c r="AE1919" s="35"/>
      <c r="AR1919" s="220" t="s">
        <v>209</v>
      </c>
      <c r="AT1919" s="220" t="s">
        <v>205</v>
      </c>
      <c r="AU1919" s="220" t="s">
        <v>104</v>
      </c>
      <c r="AY1919" s="18" t="s">
        <v>203</v>
      </c>
      <c r="BE1919" s="221">
        <f>IF(N1919="základní",J1919,0)</f>
        <v>0</v>
      </c>
      <c r="BF1919" s="221">
        <f>IF(N1919="snížená",J1919,0)</f>
        <v>0</v>
      </c>
      <c r="BG1919" s="221">
        <f>IF(N1919="zákl. přenesená",J1919,0)</f>
        <v>0</v>
      </c>
      <c r="BH1919" s="221">
        <f>IF(N1919="sníž. přenesená",J1919,0)</f>
        <v>0</v>
      </c>
      <c r="BI1919" s="221">
        <f>IF(N1919="nulová",J1919,0)</f>
        <v>0</v>
      </c>
      <c r="BJ1919" s="18" t="s">
        <v>82</v>
      </c>
      <c r="BK1919" s="221">
        <f>ROUND(I1919*H1919,2)</f>
        <v>0</v>
      </c>
      <c r="BL1919" s="18" t="s">
        <v>209</v>
      </c>
      <c r="BM1919" s="220" t="s">
        <v>1821</v>
      </c>
    </row>
    <row r="1920" spans="1:65" s="13" customFormat="1" ht="22.5">
      <c r="B1920" s="222"/>
      <c r="C1920" s="223"/>
      <c r="D1920" s="224" t="s">
        <v>211</v>
      </c>
      <c r="E1920" s="225" t="s">
        <v>1</v>
      </c>
      <c r="F1920" s="226" t="s">
        <v>357</v>
      </c>
      <c r="G1920" s="223"/>
      <c r="H1920" s="225" t="s">
        <v>1</v>
      </c>
      <c r="I1920" s="227"/>
      <c r="J1920" s="223"/>
      <c r="K1920" s="223"/>
      <c r="L1920" s="228"/>
      <c r="M1920" s="229"/>
      <c r="N1920" s="230"/>
      <c r="O1920" s="230"/>
      <c r="P1920" s="230"/>
      <c r="Q1920" s="230"/>
      <c r="R1920" s="230"/>
      <c r="S1920" s="230"/>
      <c r="T1920" s="231"/>
      <c r="AT1920" s="232" t="s">
        <v>211</v>
      </c>
      <c r="AU1920" s="232" t="s">
        <v>104</v>
      </c>
      <c r="AV1920" s="13" t="s">
        <v>82</v>
      </c>
      <c r="AW1920" s="13" t="s">
        <v>31</v>
      </c>
      <c r="AX1920" s="13" t="s">
        <v>75</v>
      </c>
      <c r="AY1920" s="232" t="s">
        <v>203</v>
      </c>
    </row>
    <row r="1921" spans="1:65" s="13" customFormat="1" ht="11.25">
      <c r="B1921" s="222"/>
      <c r="C1921" s="223"/>
      <c r="D1921" s="224" t="s">
        <v>211</v>
      </c>
      <c r="E1921" s="225" t="s">
        <v>1</v>
      </c>
      <c r="F1921" s="226" t="s">
        <v>213</v>
      </c>
      <c r="G1921" s="223"/>
      <c r="H1921" s="225" t="s">
        <v>1</v>
      </c>
      <c r="I1921" s="227"/>
      <c r="J1921" s="223"/>
      <c r="K1921" s="223"/>
      <c r="L1921" s="228"/>
      <c r="M1921" s="229"/>
      <c r="N1921" s="230"/>
      <c r="O1921" s="230"/>
      <c r="P1921" s="230"/>
      <c r="Q1921" s="230"/>
      <c r="R1921" s="230"/>
      <c r="S1921" s="230"/>
      <c r="T1921" s="231"/>
      <c r="AT1921" s="232" t="s">
        <v>211</v>
      </c>
      <c r="AU1921" s="232" t="s">
        <v>104</v>
      </c>
      <c r="AV1921" s="13" t="s">
        <v>82</v>
      </c>
      <c r="AW1921" s="13" t="s">
        <v>31</v>
      </c>
      <c r="AX1921" s="13" t="s">
        <v>75</v>
      </c>
      <c r="AY1921" s="232" t="s">
        <v>203</v>
      </c>
    </row>
    <row r="1922" spans="1:65" s="13" customFormat="1" ht="11.25">
      <c r="B1922" s="222"/>
      <c r="C1922" s="223"/>
      <c r="D1922" s="224" t="s">
        <v>211</v>
      </c>
      <c r="E1922" s="225" t="s">
        <v>1</v>
      </c>
      <c r="F1922" s="226" t="s">
        <v>1822</v>
      </c>
      <c r="G1922" s="223"/>
      <c r="H1922" s="225" t="s">
        <v>1</v>
      </c>
      <c r="I1922" s="227"/>
      <c r="J1922" s="223"/>
      <c r="K1922" s="223"/>
      <c r="L1922" s="228"/>
      <c r="M1922" s="229"/>
      <c r="N1922" s="230"/>
      <c r="O1922" s="230"/>
      <c r="P1922" s="230"/>
      <c r="Q1922" s="230"/>
      <c r="R1922" s="230"/>
      <c r="S1922" s="230"/>
      <c r="T1922" s="231"/>
      <c r="AT1922" s="232" t="s">
        <v>211</v>
      </c>
      <c r="AU1922" s="232" t="s">
        <v>104</v>
      </c>
      <c r="AV1922" s="13" t="s">
        <v>82</v>
      </c>
      <c r="AW1922" s="13" t="s">
        <v>31</v>
      </c>
      <c r="AX1922" s="13" t="s">
        <v>75</v>
      </c>
      <c r="AY1922" s="232" t="s">
        <v>203</v>
      </c>
    </row>
    <row r="1923" spans="1:65" s="14" customFormat="1" ht="11.25">
      <c r="B1923" s="233"/>
      <c r="C1923" s="234"/>
      <c r="D1923" s="224" t="s">
        <v>211</v>
      </c>
      <c r="E1923" s="235" t="s">
        <v>1</v>
      </c>
      <c r="F1923" s="236" t="s">
        <v>1823</v>
      </c>
      <c r="G1923" s="234"/>
      <c r="H1923" s="237">
        <v>227.65</v>
      </c>
      <c r="I1923" s="238"/>
      <c r="J1923" s="234"/>
      <c r="K1923" s="234"/>
      <c r="L1923" s="239"/>
      <c r="M1923" s="240"/>
      <c r="N1923" s="241"/>
      <c r="O1923" s="241"/>
      <c r="P1923" s="241"/>
      <c r="Q1923" s="241"/>
      <c r="R1923" s="241"/>
      <c r="S1923" s="241"/>
      <c r="T1923" s="242"/>
      <c r="AT1923" s="243" t="s">
        <v>211</v>
      </c>
      <c r="AU1923" s="243" t="s">
        <v>104</v>
      </c>
      <c r="AV1923" s="14" t="s">
        <v>84</v>
      </c>
      <c r="AW1923" s="14" t="s">
        <v>31</v>
      </c>
      <c r="AX1923" s="14" t="s">
        <v>75</v>
      </c>
      <c r="AY1923" s="243" t="s">
        <v>203</v>
      </c>
    </row>
    <row r="1924" spans="1:65" s="13" customFormat="1" ht="11.25">
      <c r="B1924" s="222"/>
      <c r="C1924" s="223"/>
      <c r="D1924" s="224" t="s">
        <v>211</v>
      </c>
      <c r="E1924" s="225" t="s">
        <v>1</v>
      </c>
      <c r="F1924" s="226" t="s">
        <v>418</v>
      </c>
      <c r="G1924" s="223"/>
      <c r="H1924" s="225" t="s">
        <v>1</v>
      </c>
      <c r="I1924" s="227"/>
      <c r="J1924" s="223"/>
      <c r="K1924" s="223"/>
      <c r="L1924" s="228"/>
      <c r="M1924" s="229"/>
      <c r="N1924" s="230"/>
      <c r="O1924" s="230"/>
      <c r="P1924" s="230"/>
      <c r="Q1924" s="230"/>
      <c r="R1924" s="230"/>
      <c r="S1924" s="230"/>
      <c r="T1924" s="231"/>
      <c r="AT1924" s="232" t="s">
        <v>211</v>
      </c>
      <c r="AU1924" s="232" t="s">
        <v>104</v>
      </c>
      <c r="AV1924" s="13" t="s">
        <v>82</v>
      </c>
      <c r="AW1924" s="13" t="s">
        <v>31</v>
      </c>
      <c r="AX1924" s="13" t="s">
        <v>75</v>
      </c>
      <c r="AY1924" s="232" t="s">
        <v>203</v>
      </c>
    </row>
    <row r="1925" spans="1:65" s="14" customFormat="1" ht="11.25">
      <c r="B1925" s="233"/>
      <c r="C1925" s="234"/>
      <c r="D1925" s="224" t="s">
        <v>211</v>
      </c>
      <c r="E1925" s="235" t="s">
        <v>1</v>
      </c>
      <c r="F1925" s="236" t="s">
        <v>1824</v>
      </c>
      <c r="G1925" s="234"/>
      <c r="H1925" s="237">
        <v>385.45</v>
      </c>
      <c r="I1925" s="238"/>
      <c r="J1925" s="234"/>
      <c r="K1925" s="234"/>
      <c r="L1925" s="239"/>
      <c r="M1925" s="240"/>
      <c r="N1925" s="241"/>
      <c r="O1925" s="241"/>
      <c r="P1925" s="241"/>
      <c r="Q1925" s="241"/>
      <c r="R1925" s="241"/>
      <c r="S1925" s="241"/>
      <c r="T1925" s="242"/>
      <c r="AT1925" s="243" t="s">
        <v>211</v>
      </c>
      <c r="AU1925" s="243" t="s">
        <v>104</v>
      </c>
      <c r="AV1925" s="14" t="s">
        <v>84</v>
      </c>
      <c r="AW1925" s="14" t="s">
        <v>31</v>
      </c>
      <c r="AX1925" s="14" t="s">
        <v>75</v>
      </c>
      <c r="AY1925" s="243" t="s">
        <v>203</v>
      </c>
    </row>
    <row r="1926" spans="1:65" s="14" customFormat="1" ht="11.25">
      <c r="B1926" s="233"/>
      <c r="C1926" s="234"/>
      <c r="D1926" s="224" t="s">
        <v>211</v>
      </c>
      <c r="E1926" s="235" t="s">
        <v>1</v>
      </c>
      <c r="F1926" s="236" t="s">
        <v>1824</v>
      </c>
      <c r="G1926" s="234"/>
      <c r="H1926" s="237">
        <v>385.45</v>
      </c>
      <c r="I1926" s="238"/>
      <c r="J1926" s="234"/>
      <c r="K1926" s="234"/>
      <c r="L1926" s="239"/>
      <c r="M1926" s="240"/>
      <c r="N1926" s="241"/>
      <c r="O1926" s="241"/>
      <c r="P1926" s="241"/>
      <c r="Q1926" s="241"/>
      <c r="R1926" s="241"/>
      <c r="S1926" s="241"/>
      <c r="T1926" s="242"/>
      <c r="AT1926" s="243" t="s">
        <v>211</v>
      </c>
      <c r="AU1926" s="243" t="s">
        <v>104</v>
      </c>
      <c r="AV1926" s="14" t="s">
        <v>84</v>
      </c>
      <c r="AW1926" s="14" t="s">
        <v>31</v>
      </c>
      <c r="AX1926" s="14" t="s">
        <v>75</v>
      </c>
      <c r="AY1926" s="243" t="s">
        <v>203</v>
      </c>
    </row>
    <row r="1927" spans="1:65" s="13" customFormat="1" ht="11.25">
      <c r="B1927" s="222"/>
      <c r="C1927" s="223"/>
      <c r="D1927" s="224" t="s">
        <v>211</v>
      </c>
      <c r="E1927" s="225" t="s">
        <v>1</v>
      </c>
      <c r="F1927" s="226" t="s">
        <v>420</v>
      </c>
      <c r="G1927" s="223"/>
      <c r="H1927" s="225" t="s">
        <v>1</v>
      </c>
      <c r="I1927" s="227"/>
      <c r="J1927" s="223"/>
      <c r="K1927" s="223"/>
      <c r="L1927" s="228"/>
      <c r="M1927" s="229"/>
      <c r="N1927" s="230"/>
      <c r="O1927" s="230"/>
      <c r="P1927" s="230"/>
      <c r="Q1927" s="230"/>
      <c r="R1927" s="230"/>
      <c r="S1927" s="230"/>
      <c r="T1927" s="231"/>
      <c r="AT1927" s="232" t="s">
        <v>211</v>
      </c>
      <c r="AU1927" s="232" t="s">
        <v>104</v>
      </c>
      <c r="AV1927" s="13" t="s">
        <v>82</v>
      </c>
      <c r="AW1927" s="13" t="s">
        <v>31</v>
      </c>
      <c r="AX1927" s="13" t="s">
        <v>75</v>
      </c>
      <c r="AY1927" s="232" t="s">
        <v>203</v>
      </c>
    </row>
    <row r="1928" spans="1:65" s="14" customFormat="1" ht="11.25">
      <c r="B1928" s="233"/>
      <c r="C1928" s="234"/>
      <c r="D1928" s="224" t="s">
        <v>211</v>
      </c>
      <c r="E1928" s="235" t="s">
        <v>1</v>
      </c>
      <c r="F1928" s="236" t="s">
        <v>1824</v>
      </c>
      <c r="G1928" s="234"/>
      <c r="H1928" s="237">
        <v>385.45</v>
      </c>
      <c r="I1928" s="238"/>
      <c r="J1928" s="234"/>
      <c r="K1928" s="234"/>
      <c r="L1928" s="239"/>
      <c r="M1928" s="240"/>
      <c r="N1928" s="241"/>
      <c r="O1928" s="241"/>
      <c r="P1928" s="241"/>
      <c r="Q1928" s="241"/>
      <c r="R1928" s="241"/>
      <c r="S1928" s="241"/>
      <c r="T1928" s="242"/>
      <c r="AT1928" s="243" t="s">
        <v>211</v>
      </c>
      <c r="AU1928" s="243" t="s">
        <v>104</v>
      </c>
      <c r="AV1928" s="14" t="s">
        <v>84</v>
      </c>
      <c r="AW1928" s="14" t="s">
        <v>31</v>
      </c>
      <c r="AX1928" s="14" t="s">
        <v>75</v>
      </c>
      <c r="AY1928" s="243" t="s">
        <v>203</v>
      </c>
    </row>
    <row r="1929" spans="1:65" s="14" customFormat="1" ht="11.25">
      <c r="B1929" s="233"/>
      <c r="C1929" s="234"/>
      <c r="D1929" s="224" t="s">
        <v>211</v>
      </c>
      <c r="E1929" s="235" t="s">
        <v>1</v>
      </c>
      <c r="F1929" s="236" t="s">
        <v>1824</v>
      </c>
      <c r="G1929" s="234"/>
      <c r="H1929" s="237">
        <v>385.45</v>
      </c>
      <c r="I1929" s="238"/>
      <c r="J1929" s="234"/>
      <c r="K1929" s="234"/>
      <c r="L1929" s="239"/>
      <c r="M1929" s="240"/>
      <c r="N1929" s="241"/>
      <c r="O1929" s="241"/>
      <c r="P1929" s="241"/>
      <c r="Q1929" s="241"/>
      <c r="R1929" s="241"/>
      <c r="S1929" s="241"/>
      <c r="T1929" s="242"/>
      <c r="AT1929" s="243" t="s">
        <v>211</v>
      </c>
      <c r="AU1929" s="243" t="s">
        <v>104</v>
      </c>
      <c r="AV1929" s="14" t="s">
        <v>84</v>
      </c>
      <c r="AW1929" s="14" t="s">
        <v>31</v>
      </c>
      <c r="AX1929" s="14" t="s">
        <v>75</v>
      </c>
      <c r="AY1929" s="243" t="s">
        <v>203</v>
      </c>
    </row>
    <row r="1930" spans="1:65" s="2" customFormat="1" ht="21.75" customHeight="1">
      <c r="A1930" s="35"/>
      <c r="B1930" s="36"/>
      <c r="C1930" s="247" t="s">
        <v>1825</v>
      </c>
      <c r="D1930" s="247" t="s">
        <v>413</v>
      </c>
      <c r="E1930" s="248" t="s">
        <v>1826</v>
      </c>
      <c r="F1930" s="249" t="s">
        <v>1827</v>
      </c>
      <c r="G1930" s="250" t="s">
        <v>828</v>
      </c>
      <c r="H1930" s="251">
        <v>1804.8389999999999</v>
      </c>
      <c r="I1930" s="252"/>
      <c r="J1930" s="253">
        <f>ROUND(I1930*H1930,2)</f>
        <v>0</v>
      </c>
      <c r="K1930" s="249" t="s">
        <v>218</v>
      </c>
      <c r="L1930" s="254"/>
      <c r="M1930" s="255" t="s">
        <v>1</v>
      </c>
      <c r="N1930" s="256" t="s">
        <v>40</v>
      </c>
      <c r="O1930" s="72"/>
      <c r="P1930" s="218">
        <f>O1930*H1930</f>
        <v>0</v>
      </c>
      <c r="Q1930" s="218">
        <v>3.0000000000000001E-5</v>
      </c>
      <c r="R1930" s="218">
        <f>Q1930*H1930</f>
        <v>5.4145169999999999E-2</v>
      </c>
      <c r="S1930" s="218">
        <v>0</v>
      </c>
      <c r="T1930" s="219">
        <f>S1930*H1930</f>
        <v>0</v>
      </c>
      <c r="U1930" s="35"/>
      <c r="V1930" s="35"/>
      <c r="W1930" s="35"/>
      <c r="X1930" s="35"/>
      <c r="Y1930" s="35"/>
      <c r="Z1930" s="35"/>
      <c r="AA1930" s="35"/>
      <c r="AB1930" s="35"/>
      <c r="AC1930" s="35"/>
      <c r="AD1930" s="35"/>
      <c r="AE1930" s="35"/>
      <c r="AR1930" s="220" t="s">
        <v>361</v>
      </c>
      <c r="AT1930" s="220" t="s">
        <v>413</v>
      </c>
      <c r="AU1930" s="220" t="s">
        <v>104</v>
      </c>
      <c r="AY1930" s="18" t="s">
        <v>203</v>
      </c>
      <c r="BE1930" s="221">
        <f>IF(N1930="základní",J1930,0)</f>
        <v>0</v>
      </c>
      <c r="BF1930" s="221">
        <f>IF(N1930="snížená",J1930,0)</f>
        <v>0</v>
      </c>
      <c r="BG1930" s="221">
        <f>IF(N1930="zákl. přenesená",J1930,0)</f>
        <v>0</v>
      </c>
      <c r="BH1930" s="221">
        <f>IF(N1930="sníž. přenesená",J1930,0)</f>
        <v>0</v>
      </c>
      <c r="BI1930" s="221">
        <f>IF(N1930="nulová",J1930,0)</f>
        <v>0</v>
      </c>
      <c r="BJ1930" s="18" t="s">
        <v>82</v>
      </c>
      <c r="BK1930" s="221">
        <f>ROUND(I1930*H1930,2)</f>
        <v>0</v>
      </c>
      <c r="BL1930" s="18" t="s">
        <v>209</v>
      </c>
      <c r="BM1930" s="220" t="s">
        <v>1828</v>
      </c>
    </row>
    <row r="1931" spans="1:65" s="14" customFormat="1" ht="11.25">
      <c r="B1931" s="233"/>
      <c r="C1931" s="234"/>
      <c r="D1931" s="224" t="s">
        <v>211</v>
      </c>
      <c r="E1931" s="234"/>
      <c r="F1931" s="236" t="s">
        <v>1829</v>
      </c>
      <c r="G1931" s="234"/>
      <c r="H1931" s="237">
        <v>1804.8389999999999</v>
      </c>
      <c r="I1931" s="238"/>
      <c r="J1931" s="234"/>
      <c r="K1931" s="234"/>
      <c r="L1931" s="239"/>
      <c r="M1931" s="240"/>
      <c r="N1931" s="241"/>
      <c r="O1931" s="241"/>
      <c r="P1931" s="241"/>
      <c r="Q1931" s="241"/>
      <c r="R1931" s="241"/>
      <c r="S1931" s="241"/>
      <c r="T1931" s="242"/>
      <c r="AT1931" s="243" t="s">
        <v>211</v>
      </c>
      <c r="AU1931" s="243" t="s">
        <v>104</v>
      </c>
      <c r="AV1931" s="14" t="s">
        <v>84</v>
      </c>
      <c r="AW1931" s="14" t="s">
        <v>4</v>
      </c>
      <c r="AX1931" s="14" t="s">
        <v>82</v>
      </c>
      <c r="AY1931" s="243" t="s">
        <v>203</v>
      </c>
    </row>
    <row r="1932" spans="1:65" s="2" customFormat="1" ht="21.75" customHeight="1">
      <c r="A1932" s="35"/>
      <c r="B1932" s="36"/>
      <c r="C1932" s="209" t="s">
        <v>1830</v>
      </c>
      <c r="D1932" s="209" t="s">
        <v>205</v>
      </c>
      <c r="E1932" s="210" t="s">
        <v>1831</v>
      </c>
      <c r="F1932" s="211" t="s">
        <v>1832</v>
      </c>
      <c r="G1932" s="212" t="s">
        <v>828</v>
      </c>
      <c r="H1932" s="213">
        <v>689.8</v>
      </c>
      <c r="I1932" s="214"/>
      <c r="J1932" s="215">
        <f>ROUND(I1932*H1932,2)</f>
        <v>0</v>
      </c>
      <c r="K1932" s="211" t="s">
        <v>218</v>
      </c>
      <c r="L1932" s="40"/>
      <c r="M1932" s="216" t="s">
        <v>1</v>
      </c>
      <c r="N1932" s="217" t="s">
        <v>40</v>
      </c>
      <c r="O1932" s="72"/>
      <c r="P1932" s="218">
        <f>O1932*H1932</f>
        <v>0</v>
      </c>
      <c r="Q1932" s="218">
        <v>0</v>
      </c>
      <c r="R1932" s="218">
        <f>Q1932*H1932</f>
        <v>0</v>
      </c>
      <c r="S1932" s="218">
        <v>0</v>
      </c>
      <c r="T1932" s="219">
        <f>S1932*H1932</f>
        <v>0</v>
      </c>
      <c r="U1932" s="35"/>
      <c r="V1932" s="35"/>
      <c r="W1932" s="35"/>
      <c r="X1932" s="35"/>
      <c r="Y1932" s="35"/>
      <c r="Z1932" s="35"/>
      <c r="AA1932" s="35"/>
      <c r="AB1932" s="35"/>
      <c r="AC1932" s="35"/>
      <c r="AD1932" s="35"/>
      <c r="AE1932" s="35"/>
      <c r="AR1932" s="220" t="s">
        <v>209</v>
      </c>
      <c r="AT1932" s="220" t="s">
        <v>205</v>
      </c>
      <c r="AU1932" s="220" t="s">
        <v>104</v>
      </c>
      <c r="AY1932" s="18" t="s">
        <v>203</v>
      </c>
      <c r="BE1932" s="221">
        <f>IF(N1932="základní",J1932,0)</f>
        <v>0</v>
      </c>
      <c r="BF1932" s="221">
        <f>IF(N1932="snížená",J1932,0)</f>
        <v>0</v>
      </c>
      <c r="BG1932" s="221">
        <f>IF(N1932="zákl. přenesená",J1932,0)</f>
        <v>0</v>
      </c>
      <c r="BH1932" s="221">
        <f>IF(N1932="sníž. přenesená",J1932,0)</f>
        <v>0</v>
      </c>
      <c r="BI1932" s="221">
        <f>IF(N1932="nulová",J1932,0)</f>
        <v>0</v>
      </c>
      <c r="BJ1932" s="18" t="s">
        <v>82</v>
      </c>
      <c r="BK1932" s="221">
        <f>ROUND(I1932*H1932,2)</f>
        <v>0</v>
      </c>
      <c r="BL1932" s="18" t="s">
        <v>209</v>
      </c>
      <c r="BM1932" s="220" t="s">
        <v>1833</v>
      </c>
    </row>
    <row r="1933" spans="1:65" s="13" customFormat="1" ht="22.5">
      <c r="B1933" s="222"/>
      <c r="C1933" s="223"/>
      <c r="D1933" s="224" t="s">
        <v>211</v>
      </c>
      <c r="E1933" s="225" t="s">
        <v>1</v>
      </c>
      <c r="F1933" s="226" t="s">
        <v>357</v>
      </c>
      <c r="G1933" s="223"/>
      <c r="H1933" s="225" t="s">
        <v>1</v>
      </c>
      <c r="I1933" s="227"/>
      <c r="J1933" s="223"/>
      <c r="K1933" s="223"/>
      <c r="L1933" s="228"/>
      <c r="M1933" s="229"/>
      <c r="N1933" s="230"/>
      <c r="O1933" s="230"/>
      <c r="P1933" s="230"/>
      <c r="Q1933" s="230"/>
      <c r="R1933" s="230"/>
      <c r="S1933" s="230"/>
      <c r="T1933" s="231"/>
      <c r="AT1933" s="232" t="s">
        <v>211</v>
      </c>
      <c r="AU1933" s="232" t="s">
        <v>104</v>
      </c>
      <c r="AV1933" s="13" t="s">
        <v>82</v>
      </c>
      <c r="AW1933" s="13" t="s">
        <v>31</v>
      </c>
      <c r="AX1933" s="13" t="s">
        <v>75</v>
      </c>
      <c r="AY1933" s="232" t="s">
        <v>203</v>
      </c>
    </row>
    <row r="1934" spans="1:65" s="13" customFormat="1" ht="11.25">
      <c r="B1934" s="222"/>
      <c r="C1934" s="223"/>
      <c r="D1934" s="224" t="s">
        <v>211</v>
      </c>
      <c r="E1934" s="225" t="s">
        <v>1</v>
      </c>
      <c r="F1934" s="226" t="s">
        <v>213</v>
      </c>
      <c r="G1934" s="223"/>
      <c r="H1934" s="225" t="s">
        <v>1</v>
      </c>
      <c r="I1934" s="227"/>
      <c r="J1934" s="223"/>
      <c r="K1934" s="223"/>
      <c r="L1934" s="228"/>
      <c r="M1934" s="229"/>
      <c r="N1934" s="230"/>
      <c r="O1934" s="230"/>
      <c r="P1934" s="230"/>
      <c r="Q1934" s="230"/>
      <c r="R1934" s="230"/>
      <c r="S1934" s="230"/>
      <c r="T1934" s="231"/>
      <c r="AT1934" s="232" t="s">
        <v>211</v>
      </c>
      <c r="AU1934" s="232" t="s">
        <v>104</v>
      </c>
      <c r="AV1934" s="13" t="s">
        <v>82</v>
      </c>
      <c r="AW1934" s="13" t="s">
        <v>31</v>
      </c>
      <c r="AX1934" s="13" t="s">
        <v>75</v>
      </c>
      <c r="AY1934" s="232" t="s">
        <v>203</v>
      </c>
    </row>
    <row r="1935" spans="1:65" s="13" customFormat="1" ht="11.25">
      <c r="B1935" s="222"/>
      <c r="C1935" s="223"/>
      <c r="D1935" s="224" t="s">
        <v>211</v>
      </c>
      <c r="E1935" s="225" t="s">
        <v>1</v>
      </c>
      <c r="F1935" s="226" t="s">
        <v>1834</v>
      </c>
      <c r="G1935" s="223"/>
      <c r="H1935" s="225" t="s">
        <v>1</v>
      </c>
      <c r="I1935" s="227"/>
      <c r="J1935" s="223"/>
      <c r="K1935" s="223"/>
      <c r="L1935" s="228"/>
      <c r="M1935" s="229"/>
      <c r="N1935" s="230"/>
      <c r="O1935" s="230"/>
      <c r="P1935" s="230"/>
      <c r="Q1935" s="230"/>
      <c r="R1935" s="230"/>
      <c r="S1935" s="230"/>
      <c r="T1935" s="231"/>
      <c r="AT1935" s="232" t="s">
        <v>211</v>
      </c>
      <c r="AU1935" s="232" t="s">
        <v>104</v>
      </c>
      <c r="AV1935" s="13" t="s">
        <v>82</v>
      </c>
      <c r="AW1935" s="13" t="s">
        <v>31</v>
      </c>
      <c r="AX1935" s="13" t="s">
        <v>75</v>
      </c>
      <c r="AY1935" s="232" t="s">
        <v>203</v>
      </c>
    </row>
    <row r="1936" spans="1:65" s="14" customFormat="1" ht="11.25">
      <c r="B1936" s="233"/>
      <c r="C1936" s="234"/>
      <c r="D1936" s="224" t="s">
        <v>211</v>
      </c>
      <c r="E1936" s="235" t="s">
        <v>1</v>
      </c>
      <c r="F1936" s="236" t="s">
        <v>1835</v>
      </c>
      <c r="G1936" s="234"/>
      <c r="H1936" s="237">
        <v>40</v>
      </c>
      <c r="I1936" s="238"/>
      <c r="J1936" s="234"/>
      <c r="K1936" s="234"/>
      <c r="L1936" s="239"/>
      <c r="M1936" s="240"/>
      <c r="N1936" s="241"/>
      <c r="O1936" s="241"/>
      <c r="P1936" s="241"/>
      <c r="Q1936" s="241"/>
      <c r="R1936" s="241"/>
      <c r="S1936" s="241"/>
      <c r="T1936" s="242"/>
      <c r="AT1936" s="243" t="s">
        <v>211</v>
      </c>
      <c r="AU1936" s="243" t="s">
        <v>104</v>
      </c>
      <c r="AV1936" s="14" t="s">
        <v>84</v>
      </c>
      <c r="AW1936" s="14" t="s">
        <v>31</v>
      </c>
      <c r="AX1936" s="14" t="s">
        <v>75</v>
      </c>
      <c r="AY1936" s="243" t="s">
        <v>203</v>
      </c>
    </row>
    <row r="1937" spans="1:65" s="13" customFormat="1" ht="11.25">
      <c r="B1937" s="222"/>
      <c r="C1937" s="223"/>
      <c r="D1937" s="224" t="s">
        <v>211</v>
      </c>
      <c r="E1937" s="225" t="s">
        <v>1</v>
      </c>
      <c r="F1937" s="226" t="s">
        <v>1674</v>
      </c>
      <c r="G1937" s="223"/>
      <c r="H1937" s="225" t="s">
        <v>1</v>
      </c>
      <c r="I1937" s="227"/>
      <c r="J1937" s="223"/>
      <c r="K1937" s="223"/>
      <c r="L1937" s="228"/>
      <c r="M1937" s="229"/>
      <c r="N1937" s="230"/>
      <c r="O1937" s="230"/>
      <c r="P1937" s="230"/>
      <c r="Q1937" s="230"/>
      <c r="R1937" s="230"/>
      <c r="S1937" s="230"/>
      <c r="T1937" s="231"/>
      <c r="AT1937" s="232" t="s">
        <v>211</v>
      </c>
      <c r="AU1937" s="232" t="s">
        <v>104</v>
      </c>
      <c r="AV1937" s="13" t="s">
        <v>82</v>
      </c>
      <c r="AW1937" s="13" t="s">
        <v>31</v>
      </c>
      <c r="AX1937" s="13" t="s">
        <v>75</v>
      </c>
      <c r="AY1937" s="232" t="s">
        <v>203</v>
      </c>
    </row>
    <row r="1938" spans="1:65" s="14" customFormat="1" ht="22.5">
      <c r="B1938" s="233"/>
      <c r="C1938" s="234"/>
      <c r="D1938" s="224" t="s">
        <v>211</v>
      </c>
      <c r="E1938" s="235" t="s">
        <v>1</v>
      </c>
      <c r="F1938" s="236" t="s">
        <v>1836</v>
      </c>
      <c r="G1938" s="234"/>
      <c r="H1938" s="237">
        <v>162.44999999999999</v>
      </c>
      <c r="I1938" s="238"/>
      <c r="J1938" s="234"/>
      <c r="K1938" s="234"/>
      <c r="L1938" s="239"/>
      <c r="M1938" s="240"/>
      <c r="N1938" s="241"/>
      <c r="O1938" s="241"/>
      <c r="P1938" s="241"/>
      <c r="Q1938" s="241"/>
      <c r="R1938" s="241"/>
      <c r="S1938" s="241"/>
      <c r="T1938" s="242"/>
      <c r="AT1938" s="243" t="s">
        <v>211</v>
      </c>
      <c r="AU1938" s="243" t="s">
        <v>104</v>
      </c>
      <c r="AV1938" s="14" t="s">
        <v>84</v>
      </c>
      <c r="AW1938" s="14" t="s">
        <v>31</v>
      </c>
      <c r="AX1938" s="14" t="s">
        <v>75</v>
      </c>
      <c r="AY1938" s="243" t="s">
        <v>203</v>
      </c>
    </row>
    <row r="1939" spans="1:65" s="14" customFormat="1" ht="22.5">
      <c r="B1939" s="233"/>
      <c r="C1939" s="234"/>
      <c r="D1939" s="224" t="s">
        <v>211</v>
      </c>
      <c r="E1939" s="235" t="s">
        <v>1</v>
      </c>
      <c r="F1939" s="236" t="s">
        <v>1836</v>
      </c>
      <c r="G1939" s="234"/>
      <c r="H1939" s="237">
        <v>162.44999999999999</v>
      </c>
      <c r="I1939" s="238"/>
      <c r="J1939" s="234"/>
      <c r="K1939" s="234"/>
      <c r="L1939" s="239"/>
      <c r="M1939" s="240"/>
      <c r="N1939" s="241"/>
      <c r="O1939" s="241"/>
      <c r="P1939" s="241"/>
      <c r="Q1939" s="241"/>
      <c r="R1939" s="241"/>
      <c r="S1939" s="241"/>
      <c r="T1939" s="242"/>
      <c r="AT1939" s="243" t="s">
        <v>211</v>
      </c>
      <c r="AU1939" s="243" t="s">
        <v>104</v>
      </c>
      <c r="AV1939" s="14" t="s">
        <v>84</v>
      </c>
      <c r="AW1939" s="14" t="s">
        <v>31</v>
      </c>
      <c r="AX1939" s="14" t="s">
        <v>75</v>
      </c>
      <c r="AY1939" s="243" t="s">
        <v>203</v>
      </c>
    </row>
    <row r="1940" spans="1:65" s="13" customFormat="1" ht="11.25">
      <c r="B1940" s="222"/>
      <c r="C1940" s="223"/>
      <c r="D1940" s="224" t="s">
        <v>211</v>
      </c>
      <c r="E1940" s="225" t="s">
        <v>1</v>
      </c>
      <c r="F1940" s="226" t="s">
        <v>1837</v>
      </c>
      <c r="G1940" s="223"/>
      <c r="H1940" s="225" t="s">
        <v>1</v>
      </c>
      <c r="I1940" s="227"/>
      <c r="J1940" s="223"/>
      <c r="K1940" s="223"/>
      <c r="L1940" s="228"/>
      <c r="M1940" s="229"/>
      <c r="N1940" s="230"/>
      <c r="O1940" s="230"/>
      <c r="P1940" s="230"/>
      <c r="Q1940" s="230"/>
      <c r="R1940" s="230"/>
      <c r="S1940" s="230"/>
      <c r="T1940" s="231"/>
      <c r="AT1940" s="232" t="s">
        <v>211</v>
      </c>
      <c r="AU1940" s="232" t="s">
        <v>104</v>
      </c>
      <c r="AV1940" s="13" t="s">
        <v>82</v>
      </c>
      <c r="AW1940" s="13" t="s">
        <v>31</v>
      </c>
      <c r="AX1940" s="13" t="s">
        <v>75</v>
      </c>
      <c r="AY1940" s="232" t="s">
        <v>203</v>
      </c>
    </row>
    <row r="1941" spans="1:65" s="14" customFormat="1" ht="22.5">
      <c r="B1941" s="233"/>
      <c r="C1941" s="234"/>
      <c r="D1941" s="224" t="s">
        <v>211</v>
      </c>
      <c r="E1941" s="235" t="s">
        <v>1</v>
      </c>
      <c r="F1941" s="236" t="s">
        <v>1836</v>
      </c>
      <c r="G1941" s="234"/>
      <c r="H1941" s="237">
        <v>162.44999999999999</v>
      </c>
      <c r="I1941" s="238"/>
      <c r="J1941" s="234"/>
      <c r="K1941" s="234"/>
      <c r="L1941" s="239"/>
      <c r="M1941" s="240"/>
      <c r="N1941" s="241"/>
      <c r="O1941" s="241"/>
      <c r="P1941" s="241"/>
      <c r="Q1941" s="241"/>
      <c r="R1941" s="241"/>
      <c r="S1941" s="241"/>
      <c r="T1941" s="242"/>
      <c r="AT1941" s="243" t="s">
        <v>211</v>
      </c>
      <c r="AU1941" s="243" t="s">
        <v>104</v>
      </c>
      <c r="AV1941" s="14" t="s">
        <v>84</v>
      </c>
      <c r="AW1941" s="14" t="s">
        <v>31</v>
      </c>
      <c r="AX1941" s="14" t="s">
        <v>75</v>
      </c>
      <c r="AY1941" s="243" t="s">
        <v>203</v>
      </c>
    </row>
    <row r="1942" spans="1:65" s="14" customFormat="1" ht="22.5">
      <c r="B1942" s="233"/>
      <c r="C1942" s="234"/>
      <c r="D1942" s="224" t="s">
        <v>211</v>
      </c>
      <c r="E1942" s="235" t="s">
        <v>1</v>
      </c>
      <c r="F1942" s="236" t="s">
        <v>1836</v>
      </c>
      <c r="G1942" s="234"/>
      <c r="H1942" s="237">
        <v>162.44999999999999</v>
      </c>
      <c r="I1942" s="238"/>
      <c r="J1942" s="234"/>
      <c r="K1942" s="234"/>
      <c r="L1942" s="239"/>
      <c r="M1942" s="240"/>
      <c r="N1942" s="241"/>
      <c r="O1942" s="241"/>
      <c r="P1942" s="241"/>
      <c r="Q1942" s="241"/>
      <c r="R1942" s="241"/>
      <c r="S1942" s="241"/>
      <c r="T1942" s="242"/>
      <c r="AT1942" s="243" t="s">
        <v>211</v>
      </c>
      <c r="AU1942" s="243" t="s">
        <v>104</v>
      </c>
      <c r="AV1942" s="14" t="s">
        <v>84</v>
      </c>
      <c r="AW1942" s="14" t="s">
        <v>31</v>
      </c>
      <c r="AX1942" s="14" t="s">
        <v>75</v>
      </c>
      <c r="AY1942" s="243" t="s">
        <v>203</v>
      </c>
    </row>
    <row r="1943" spans="1:65" s="2" customFormat="1" ht="21.75" customHeight="1">
      <c r="A1943" s="35"/>
      <c r="B1943" s="36"/>
      <c r="C1943" s="247" t="s">
        <v>1838</v>
      </c>
      <c r="D1943" s="247" t="s">
        <v>413</v>
      </c>
      <c r="E1943" s="248" t="s">
        <v>1839</v>
      </c>
      <c r="F1943" s="249" t="s">
        <v>1840</v>
      </c>
      <c r="G1943" s="250" t="s">
        <v>828</v>
      </c>
      <c r="H1943" s="251">
        <v>724.29</v>
      </c>
      <c r="I1943" s="252"/>
      <c r="J1943" s="253">
        <f>ROUND(I1943*H1943,2)</f>
        <v>0</v>
      </c>
      <c r="K1943" s="249" t="s">
        <v>218</v>
      </c>
      <c r="L1943" s="254"/>
      <c r="M1943" s="255" t="s">
        <v>1</v>
      </c>
      <c r="N1943" s="256" t="s">
        <v>40</v>
      </c>
      <c r="O1943" s="72"/>
      <c r="P1943" s="218">
        <f>O1943*H1943</f>
        <v>0</v>
      </c>
      <c r="Q1943" s="218">
        <v>4.0000000000000003E-5</v>
      </c>
      <c r="R1943" s="218">
        <f>Q1943*H1943</f>
        <v>2.89716E-2</v>
      </c>
      <c r="S1943" s="218">
        <v>0</v>
      </c>
      <c r="T1943" s="219">
        <f>S1943*H1943</f>
        <v>0</v>
      </c>
      <c r="U1943" s="35"/>
      <c r="V1943" s="35"/>
      <c r="W1943" s="35"/>
      <c r="X1943" s="35"/>
      <c r="Y1943" s="35"/>
      <c r="Z1943" s="35"/>
      <c r="AA1943" s="35"/>
      <c r="AB1943" s="35"/>
      <c r="AC1943" s="35"/>
      <c r="AD1943" s="35"/>
      <c r="AE1943" s="35"/>
      <c r="AR1943" s="220" t="s">
        <v>361</v>
      </c>
      <c r="AT1943" s="220" t="s">
        <v>413</v>
      </c>
      <c r="AU1943" s="220" t="s">
        <v>104</v>
      </c>
      <c r="AY1943" s="18" t="s">
        <v>203</v>
      </c>
      <c r="BE1943" s="221">
        <f>IF(N1943="základní",J1943,0)</f>
        <v>0</v>
      </c>
      <c r="BF1943" s="221">
        <f>IF(N1943="snížená",J1943,0)</f>
        <v>0</v>
      </c>
      <c r="BG1943" s="221">
        <f>IF(N1943="zákl. přenesená",J1943,0)</f>
        <v>0</v>
      </c>
      <c r="BH1943" s="221">
        <f>IF(N1943="sníž. přenesená",J1943,0)</f>
        <v>0</v>
      </c>
      <c r="BI1943" s="221">
        <f>IF(N1943="nulová",J1943,0)</f>
        <v>0</v>
      </c>
      <c r="BJ1943" s="18" t="s">
        <v>82</v>
      </c>
      <c r="BK1943" s="221">
        <f>ROUND(I1943*H1943,2)</f>
        <v>0</v>
      </c>
      <c r="BL1943" s="18" t="s">
        <v>209</v>
      </c>
      <c r="BM1943" s="220" t="s">
        <v>1841</v>
      </c>
    </row>
    <row r="1944" spans="1:65" s="14" customFormat="1" ht="11.25">
      <c r="B1944" s="233"/>
      <c r="C1944" s="234"/>
      <c r="D1944" s="224" t="s">
        <v>211</v>
      </c>
      <c r="E1944" s="234"/>
      <c r="F1944" s="236" t="s">
        <v>1842</v>
      </c>
      <c r="G1944" s="234"/>
      <c r="H1944" s="237">
        <v>724.29</v>
      </c>
      <c r="I1944" s="238"/>
      <c r="J1944" s="234"/>
      <c r="K1944" s="234"/>
      <c r="L1944" s="239"/>
      <c r="M1944" s="240"/>
      <c r="N1944" s="241"/>
      <c r="O1944" s="241"/>
      <c r="P1944" s="241"/>
      <c r="Q1944" s="241"/>
      <c r="R1944" s="241"/>
      <c r="S1944" s="241"/>
      <c r="T1944" s="242"/>
      <c r="AT1944" s="243" t="s">
        <v>211</v>
      </c>
      <c r="AU1944" s="243" t="s">
        <v>104</v>
      </c>
      <c r="AV1944" s="14" t="s">
        <v>84</v>
      </c>
      <c r="AW1944" s="14" t="s">
        <v>4</v>
      </c>
      <c r="AX1944" s="14" t="s">
        <v>82</v>
      </c>
      <c r="AY1944" s="243" t="s">
        <v>203</v>
      </c>
    </row>
    <row r="1945" spans="1:65" s="12" customFormat="1" ht="20.85" customHeight="1">
      <c r="B1945" s="193"/>
      <c r="C1945" s="194"/>
      <c r="D1945" s="195" t="s">
        <v>74</v>
      </c>
      <c r="E1945" s="207" t="s">
        <v>1843</v>
      </c>
      <c r="F1945" s="207" t="s">
        <v>1844</v>
      </c>
      <c r="G1945" s="194"/>
      <c r="H1945" s="194"/>
      <c r="I1945" s="197"/>
      <c r="J1945" s="208">
        <f>BK1945</f>
        <v>0</v>
      </c>
      <c r="K1945" s="194"/>
      <c r="L1945" s="199"/>
      <c r="M1945" s="200"/>
      <c r="N1945" s="201"/>
      <c r="O1945" s="201"/>
      <c r="P1945" s="202">
        <f>SUM(P1946:P2317)</f>
        <v>0</v>
      </c>
      <c r="Q1945" s="201"/>
      <c r="R1945" s="202">
        <f>SUM(R1946:R2317)</f>
        <v>943.73828288000004</v>
      </c>
      <c r="S1945" s="201"/>
      <c r="T1945" s="203">
        <f>SUM(T1946:T2317)</f>
        <v>0</v>
      </c>
      <c r="AR1945" s="204" t="s">
        <v>82</v>
      </c>
      <c r="AT1945" s="205" t="s">
        <v>74</v>
      </c>
      <c r="AU1945" s="205" t="s">
        <v>84</v>
      </c>
      <c r="AY1945" s="204" t="s">
        <v>203</v>
      </c>
      <c r="BK1945" s="206">
        <f>SUM(BK1946:BK2317)</f>
        <v>0</v>
      </c>
    </row>
    <row r="1946" spans="1:65" s="2" customFormat="1" ht="44.25" customHeight="1">
      <c r="A1946" s="35"/>
      <c r="B1946" s="36"/>
      <c r="C1946" s="209" t="s">
        <v>1845</v>
      </c>
      <c r="D1946" s="209" t="s">
        <v>205</v>
      </c>
      <c r="E1946" s="210" t="s">
        <v>1846</v>
      </c>
      <c r="F1946" s="211" t="s">
        <v>1847</v>
      </c>
      <c r="G1946" s="212" t="s">
        <v>224</v>
      </c>
      <c r="H1946" s="213">
        <v>349.52100000000002</v>
      </c>
      <c r="I1946" s="214"/>
      <c r="J1946" s="215">
        <f>ROUND(I1946*H1946,2)</f>
        <v>0</v>
      </c>
      <c r="K1946" s="211" t="s">
        <v>1</v>
      </c>
      <c r="L1946" s="40"/>
      <c r="M1946" s="216" t="s">
        <v>1</v>
      </c>
      <c r="N1946" s="217" t="s">
        <v>40</v>
      </c>
      <c r="O1946" s="72"/>
      <c r="P1946" s="218">
        <f>O1946*H1946</f>
        <v>0</v>
      </c>
      <c r="Q1946" s="218">
        <v>2.5</v>
      </c>
      <c r="R1946" s="218">
        <f>Q1946*H1946</f>
        <v>873.80250000000001</v>
      </c>
      <c r="S1946" s="218">
        <v>0</v>
      </c>
      <c r="T1946" s="219">
        <f>S1946*H1946</f>
        <v>0</v>
      </c>
      <c r="U1946" s="35"/>
      <c r="V1946" s="35"/>
      <c r="W1946" s="35"/>
      <c r="X1946" s="35"/>
      <c r="Y1946" s="35"/>
      <c r="Z1946" s="35"/>
      <c r="AA1946" s="35"/>
      <c r="AB1946" s="35"/>
      <c r="AC1946" s="35"/>
      <c r="AD1946" s="35"/>
      <c r="AE1946" s="35"/>
      <c r="AR1946" s="220" t="s">
        <v>209</v>
      </c>
      <c r="AT1946" s="220" t="s">
        <v>205</v>
      </c>
      <c r="AU1946" s="220" t="s">
        <v>104</v>
      </c>
      <c r="AY1946" s="18" t="s">
        <v>203</v>
      </c>
      <c r="BE1946" s="221">
        <f>IF(N1946="základní",J1946,0)</f>
        <v>0</v>
      </c>
      <c r="BF1946" s="221">
        <f>IF(N1946="snížená",J1946,0)</f>
        <v>0</v>
      </c>
      <c r="BG1946" s="221">
        <f>IF(N1946="zákl. přenesená",J1946,0)</f>
        <v>0</v>
      </c>
      <c r="BH1946" s="221">
        <f>IF(N1946="sníž. přenesená",J1946,0)</f>
        <v>0</v>
      </c>
      <c r="BI1946" s="221">
        <f>IF(N1946="nulová",J1946,0)</f>
        <v>0</v>
      </c>
      <c r="BJ1946" s="18" t="s">
        <v>82</v>
      </c>
      <c r="BK1946" s="221">
        <f>ROUND(I1946*H1946,2)</f>
        <v>0</v>
      </c>
      <c r="BL1946" s="18" t="s">
        <v>209</v>
      </c>
      <c r="BM1946" s="220" t="s">
        <v>1848</v>
      </c>
    </row>
    <row r="1947" spans="1:65" s="13" customFormat="1" ht="22.5">
      <c r="B1947" s="222"/>
      <c r="C1947" s="223"/>
      <c r="D1947" s="224" t="s">
        <v>211</v>
      </c>
      <c r="E1947" s="225" t="s">
        <v>1</v>
      </c>
      <c r="F1947" s="226" t="s">
        <v>1665</v>
      </c>
      <c r="G1947" s="223"/>
      <c r="H1947" s="225" t="s">
        <v>1</v>
      </c>
      <c r="I1947" s="227"/>
      <c r="J1947" s="223"/>
      <c r="K1947" s="223"/>
      <c r="L1947" s="228"/>
      <c r="M1947" s="229"/>
      <c r="N1947" s="230"/>
      <c r="O1947" s="230"/>
      <c r="P1947" s="230"/>
      <c r="Q1947" s="230"/>
      <c r="R1947" s="230"/>
      <c r="S1947" s="230"/>
      <c r="T1947" s="231"/>
      <c r="AT1947" s="232" t="s">
        <v>211</v>
      </c>
      <c r="AU1947" s="232" t="s">
        <v>104</v>
      </c>
      <c r="AV1947" s="13" t="s">
        <v>82</v>
      </c>
      <c r="AW1947" s="13" t="s">
        <v>31</v>
      </c>
      <c r="AX1947" s="13" t="s">
        <v>75</v>
      </c>
      <c r="AY1947" s="232" t="s">
        <v>203</v>
      </c>
    </row>
    <row r="1948" spans="1:65" s="13" customFormat="1" ht="11.25">
      <c r="B1948" s="222"/>
      <c r="C1948" s="223"/>
      <c r="D1948" s="224" t="s">
        <v>211</v>
      </c>
      <c r="E1948" s="225" t="s">
        <v>1</v>
      </c>
      <c r="F1948" s="226" t="s">
        <v>1849</v>
      </c>
      <c r="G1948" s="223"/>
      <c r="H1948" s="225" t="s">
        <v>1</v>
      </c>
      <c r="I1948" s="227"/>
      <c r="J1948" s="223"/>
      <c r="K1948" s="223"/>
      <c r="L1948" s="228"/>
      <c r="M1948" s="229"/>
      <c r="N1948" s="230"/>
      <c r="O1948" s="230"/>
      <c r="P1948" s="230"/>
      <c r="Q1948" s="230"/>
      <c r="R1948" s="230"/>
      <c r="S1948" s="230"/>
      <c r="T1948" s="231"/>
      <c r="AT1948" s="232" t="s">
        <v>211</v>
      </c>
      <c r="AU1948" s="232" t="s">
        <v>104</v>
      </c>
      <c r="AV1948" s="13" t="s">
        <v>82</v>
      </c>
      <c r="AW1948" s="13" t="s">
        <v>31</v>
      </c>
      <c r="AX1948" s="13" t="s">
        <v>75</v>
      </c>
      <c r="AY1948" s="232" t="s">
        <v>203</v>
      </c>
    </row>
    <row r="1949" spans="1:65" s="13" customFormat="1" ht="11.25">
      <c r="B1949" s="222"/>
      <c r="C1949" s="223"/>
      <c r="D1949" s="224" t="s">
        <v>211</v>
      </c>
      <c r="E1949" s="225" t="s">
        <v>1</v>
      </c>
      <c r="F1949" s="226" t="s">
        <v>213</v>
      </c>
      <c r="G1949" s="223"/>
      <c r="H1949" s="225" t="s">
        <v>1</v>
      </c>
      <c r="I1949" s="227"/>
      <c r="J1949" s="223"/>
      <c r="K1949" s="223"/>
      <c r="L1949" s="228"/>
      <c r="M1949" s="229"/>
      <c r="N1949" s="230"/>
      <c r="O1949" s="230"/>
      <c r="P1949" s="230"/>
      <c r="Q1949" s="230"/>
      <c r="R1949" s="230"/>
      <c r="S1949" s="230"/>
      <c r="T1949" s="231"/>
      <c r="AT1949" s="232" t="s">
        <v>211</v>
      </c>
      <c r="AU1949" s="232" t="s">
        <v>104</v>
      </c>
      <c r="AV1949" s="13" t="s">
        <v>82</v>
      </c>
      <c r="AW1949" s="13" t="s">
        <v>31</v>
      </c>
      <c r="AX1949" s="13" t="s">
        <v>75</v>
      </c>
      <c r="AY1949" s="232" t="s">
        <v>203</v>
      </c>
    </row>
    <row r="1950" spans="1:65" s="13" customFormat="1" ht="11.25">
      <c r="B1950" s="222"/>
      <c r="C1950" s="223"/>
      <c r="D1950" s="224" t="s">
        <v>211</v>
      </c>
      <c r="E1950" s="225" t="s">
        <v>1</v>
      </c>
      <c r="F1950" s="226" t="s">
        <v>1850</v>
      </c>
      <c r="G1950" s="223"/>
      <c r="H1950" s="225" t="s">
        <v>1</v>
      </c>
      <c r="I1950" s="227"/>
      <c r="J1950" s="223"/>
      <c r="K1950" s="223"/>
      <c r="L1950" s="228"/>
      <c r="M1950" s="229"/>
      <c r="N1950" s="230"/>
      <c r="O1950" s="230"/>
      <c r="P1950" s="230"/>
      <c r="Q1950" s="230"/>
      <c r="R1950" s="230"/>
      <c r="S1950" s="230"/>
      <c r="T1950" s="231"/>
      <c r="AT1950" s="232" t="s">
        <v>211</v>
      </c>
      <c r="AU1950" s="232" t="s">
        <v>104</v>
      </c>
      <c r="AV1950" s="13" t="s">
        <v>82</v>
      </c>
      <c r="AW1950" s="13" t="s">
        <v>31</v>
      </c>
      <c r="AX1950" s="13" t="s">
        <v>75</v>
      </c>
      <c r="AY1950" s="232" t="s">
        <v>203</v>
      </c>
    </row>
    <row r="1951" spans="1:65" s="13" customFormat="1" ht="11.25">
      <c r="B1951" s="222"/>
      <c r="C1951" s="223"/>
      <c r="D1951" s="224" t="s">
        <v>211</v>
      </c>
      <c r="E1951" s="225" t="s">
        <v>1</v>
      </c>
      <c r="F1951" s="226" t="s">
        <v>438</v>
      </c>
      <c r="G1951" s="223"/>
      <c r="H1951" s="225" t="s">
        <v>1</v>
      </c>
      <c r="I1951" s="227"/>
      <c r="J1951" s="223"/>
      <c r="K1951" s="223"/>
      <c r="L1951" s="228"/>
      <c r="M1951" s="229"/>
      <c r="N1951" s="230"/>
      <c r="O1951" s="230"/>
      <c r="P1951" s="230"/>
      <c r="Q1951" s="230"/>
      <c r="R1951" s="230"/>
      <c r="S1951" s="230"/>
      <c r="T1951" s="231"/>
      <c r="AT1951" s="232" t="s">
        <v>211</v>
      </c>
      <c r="AU1951" s="232" t="s">
        <v>104</v>
      </c>
      <c r="AV1951" s="13" t="s">
        <v>82</v>
      </c>
      <c r="AW1951" s="13" t="s">
        <v>31</v>
      </c>
      <c r="AX1951" s="13" t="s">
        <v>75</v>
      </c>
      <c r="AY1951" s="232" t="s">
        <v>203</v>
      </c>
    </row>
    <row r="1952" spans="1:65" s="14" customFormat="1" ht="11.25">
      <c r="B1952" s="233"/>
      <c r="C1952" s="234"/>
      <c r="D1952" s="224" t="s">
        <v>211</v>
      </c>
      <c r="E1952" s="235" t="s">
        <v>1</v>
      </c>
      <c r="F1952" s="236" t="s">
        <v>1851</v>
      </c>
      <c r="G1952" s="234"/>
      <c r="H1952" s="237">
        <v>0.36</v>
      </c>
      <c r="I1952" s="238"/>
      <c r="J1952" s="234"/>
      <c r="K1952" s="234"/>
      <c r="L1952" s="239"/>
      <c r="M1952" s="240"/>
      <c r="N1952" s="241"/>
      <c r="O1952" s="241"/>
      <c r="P1952" s="241"/>
      <c r="Q1952" s="241"/>
      <c r="R1952" s="241"/>
      <c r="S1952" s="241"/>
      <c r="T1952" s="242"/>
      <c r="AT1952" s="243" t="s">
        <v>211</v>
      </c>
      <c r="AU1952" s="243" t="s">
        <v>104</v>
      </c>
      <c r="AV1952" s="14" t="s">
        <v>84</v>
      </c>
      <c r="AW1952" s="14" t="s">
        <v>31</v>
      </c>
      <c r="AX1952" s="14" t="s">
        <v>75</v>
      </c>
      <c r="AY1952" s="243" t="s">
        <v>203</v>
      </c>
    </row>
    <row r="1953" spans="2:51" s="14" customFormat="1" ht="11.25">
      <c r="B1953" s="233"/>
      <c r="C1953" s="234"/>
      <c r="D1953" s="224" t="s">
        <v>211</v>
      </c>
      <c r="E1953" s="235" t="s">
        <v>1</v>
      </c>
      <c r="F1953" s="236" t="s">
        <v>1852</v>
      </c>
      <c r="G1953" s="234"/>
      <c r="H1953" s="237">
        <v>0.10100000000000001</v>
      </c>
      <c r="I1953" s="238"/>
      <c r="J1953" s="234"/>
      <c r="K1953" s="234"/>
      <c r="L1953" s="239"/>
      <c r="M1953" s="240"/>
      <c r="N1953" s="241"/>
      <c r="O1953" s="241"/>
      <c r="P1953" s="241"/>
      <c r="Q1953" s="241"/>
      <c r="R1953" s="241"/>
      <c r="S1953" s="241"/>
      <c r="T1953" s="242"/>
      <c r="AT1953" s="243" t="s">
        <v>211</v>
      </c>
      <c r="AU1953" s="243" t="s">
        <v>104</v>
      </c>
      <c r="AV1953" s="14" t="s">
        <v>84</v>
      </c>
      <c r="AW1953" s="14" t="s">
        <v>31</v>
      </c>
      <c r="AX1953" s="14" t="s">
        <v>75</v>
      </c>
      <c r="AY1953" s="243" t="s">
        <v>203</v>
      </c>
    </row>
    <row r="1954" spans="2:51" s="13" customFormat="1" ht="11.25">
      <c r="B1954" s="222"/>
      <c r="C1954" s="223"/>
      <c r="D1954" s="224" t="s">
        <v>211</v>
      </c>
      <c r="E1954" s="225" t="s">
        <v>1</v>
      </c>
      <c r="F1954" s="226" t="s">
        <v>447</v>
      </c>
      <c r="G1954" s="223"/>
      <c r="H1954" s="225" t="s">
        <v>1</v>
      </c>
      <c r="I1954" s="227"/>
      <c r="J1954" s="223"/>
      <c r="K1954" s="223"/>
      <c r="L1954" s="228"/>
      <c r="M1954" s="229"/>
      <c r="N1954" s="230"/>
      <c r="O1954" s="230"/>
      <c r="P1954" s="230"/>
      <c r="Q1954" s="230"/>
      <c r="R1954" s="230"/>
      <c r="S1954" s="230"/>
      <c r="T1954" s="231"/>
      <c r="AT1954" s="232" t="s">
        <v>211</v>
      </c>
      <c r="AU1954" s="232" t="s">
        <v>104</v>
      </c>
      <c r="AV1954" s="13" t="s">
        <v>82</v>
      </c>
      <c r="AW1954" s="13" t="s">
        <v>31</v>
      </c>
      <c r="AX1954" s="13" t="s">
        <v>75</v>
      </c>
      <c r="AY1954" s="232" t="s">
        <v>203</v>
      </c>
    </row>
    <row r="1955" spans="2:51" s="14" customFormat="1" ht="11.25">
      <c r="B1955" s="233"/>
      <c r="C1955" s="234"/>
      <c r="D1955" s="224" t="s">
        <v>211</v>
      </c>
      <c r="E1955" s="235" t="s">
        <v>1</v>
      </c>
      <c r="F1955" s="236" t="s">
        <v>1853</v>
      </c>
      <c r="G1955" s="234"/>
      <c r="H1955" s="237">
        <v>0.312</v>
      </c>
      <c r="I1955" s="238"/>
      <c r="J1955" s="234"/>
      <c r="K1955" s="234"/>
      <c r="L1955" s="239"/>
      <c r="M1955" s="240"/>
      <c r="N1955" s="241"/>
      <c r="O1955" s="241"/>
      <c r="P1955" s="241"/>
      <c r="Q1955" s="241"/>
      <c r="R1955" s="241"/>
      <c r="S1955" s="241"/>
      <c r="T1955" s="242"/>
      <c r="AT1955" s="243" t="s">
        <v>211</v>
      </c>
      <c r="AU1955" s="243" t="s">
        <v>104</v>
      </c>
      <c r="AV1955" s="14" t="s">
        <v>84</v>
      </c>
      <c r="AW1955" s="14" t="s">
        <v>31</v>
      </c>
      <c r="AX1955" s="14" t="s">
        <v>75</v>
      </c>
      <c r="AY1955" s="243" t="s">
        <v>203</v>
      </c>
    </row>
    <row r="1956" spans="2:51" s="14" customFormat="1" ht="11.25">
      <c r="B1956" s="233"/>
      <c r="C1956" s="234"/>
      <c r="D1956" s="224" t="s">
        <v>211</v>
      </c>
      <c r="E1956" s="235" t="s">
        <v>1</v>
      </c>
      <c r="F1956" s="236" t="s">
        <v>1854</v>
      </c>
      <c r="G1956" s="234"/>
      <c r="H1956" s="237">
        <v>0.20300000000000001</v>
      </c>
      <c r="I1956" s="238"/>
      <c r="J1956" s="234"/>
      <c r="K1956" s="234"/>
      <c r="L1956" s="239"/>
      <c r="M1956" s="240"/>
      <c r="N1956" s="241"/>
      <c r="O1956" s="241"/>
      <c r="P1956" s="241"/>
      <c r="Q1956" s="241"/>
      <c r="R1956" s="241"/>
      <c r="S1956" s="241"/>
      <c r="T1956" s="242"/>
      <c r="AT1956" s="243" t="s">
        <v>211</v>
      </c>
      <c r="AU1956" s="243" t="s">
        <v>104</v>
      </c>
      <c r="AV1956" s="14" t="s">
        <v>84</v>
      </c>
      <c r="AW1956" s="14" t="s">
        <v>31</v>
      </c>
      <c r="AX1956" s="14" t="s">
        <v>75</v>
      </c>
      <c r="AY1956" s="243" t="s">
        <v>203</v>
      </c>
    </row>
    <row r="1957" spans="2:51" s="14" customFormat="1" ht="11.25">
      <c r="B1957" s="233"/>
      <c r="C1957" s="234"/>
      <c r="D1957" s="224" t="s">
        <v>211</v>
      </c>
      <c r="E1957" s="235" t="s">
        <v>1</v>
      </c>
      <c r="F1957" s="236" t="s">
        <v>1855</v>
      </c>
      <c r="G1957" s="234"/>
      <c r="H1957" s="237">
        <v>0.17299999999999999</v>
      </c>
      <c r="I1957" s="238"/>
      <c r="J1957" s="234"/>
      <c r="K1957" s="234"/>
      <c r="L1957" s="239"/>
      <c r="M1957" s="240"/>
      <c r="N1957" s="241"/>
      <c r="O1957" s="241"/>
      <c r="P1957" s="241"/>
      <c r="Q1957" s="241"/>
      <c r="R1957" s="241"/>
      <c r="S1957" s="241"/>
      <c r="T1957" s="242"/>
      <c r="AT1957" s="243" t="s">
        <v>211</v>
      </c>
      <c r="AU1957" s="243" t="s">
        <v>104</v>
      </c>
      <c r="AV1957" s="14" t="s">
        <v>84</v>
      </c>
      <c r="AW1957" s="14" t="s">
        <v>31</v>
      </c>
      <c r="AX1957" s="14" t="s">
        <v>75</v>
      </c>
      <c r="AY1957" s="243" t="s">
        <v>203</v>
      </c>
    </row>
    <row r="1958" spans="2:51" s="14" customFormat="1" ht="11.25">
      <c r="B1958" s="233"/>
      <c r="C1958" s="234"/>
      <c r="D1958" s="224" t="s">
        <v>211</v>
      </c>
      <c r="E1958" s="235" t="s">
        <v>1</v>
      </c>
      <c r="F1958" s="236" t="s">
        <v>1856</v>
      </c>
      <c r="G1958" s="234"/>
      <c r="H1958" s="237">
        <v>0.20399999999999999</v>
      </c>
      <c r="I1958" s="238"/>
      <c r="J1958" s="234"/>
      <c r="K1958" s="234"/>
      <c r="L1958" s="239"/>
      <c r="M1958" s="240"/>
      <c r="N1958" s="241"/>
      <c r="O1958" s="241"/>
      <c r="P1958" s="241"/>
      <c r="Q1958" s="241"/>
      <c r="R1958" s="241"/>
      <c r="S1958" s="241"/>
      <c r="T1958" s="242"/>
      <c r="AT1958" s="243" t="s">
        <v>211</v>
      </c>
      <c r="AU1958" s="243" t="s">
        <v>104</v>
      </c>
      <c r="AV1958" s="14" t="s">
        <v>84</v>
      </c>
      <c r="AW1958" s="14" t="s">
        <v>31</v>
      </c>
      <c r="AX1958" s="14" t="s">
        <v>75</v>
      </c>
      <c r="AY1958" s="243" t="s">
        <v>203</v>
      </c>
    </row>
    <row r="1959" spans="2:51" s="14" customFormat="1" ht="11.25">
      <c r="B1959" s="233"/>
      <c r="C1959" s="234"/>
      <c r="D1959" s="224" t="s">
        <v>211</v>
      </c>
      <c r="E1959" s="235" t="s">
        <v>1</v>
      </c>
      <c r="F1959" s="236" t="s">
        <v>1857</v>
      </c>
      <c r="G1959" s="234"/>
      <c r="H1959" s="237">
        <v>0.13700000000000001</v>
      </c>
      <c r="I1959" s="238"/>
      <c r="J1959" s="234"/>
      <c r="K1959" s="234"/>
      <c r="L1959" s="239"/>
      <c r="M1959" s="240"/>
      <c r="N1959" s="241"/>
      <c r="O1959" s="241"/>
      <c r="P1959" s="241"/>
      <c r="Q1959" s="241"/>
      <c r="R1959" s="241"/>
      <c r="S1959" s="241"/>
      <c r="T1959" s="242"/>
      <c r="AT1959" s="243" t="s">
        <v>211</v>
      </c>
      <c r="AU1959" s="243" t="s">
        <v>104</v>
      </c>
      <c r="AV1959" s="14" t="s">
        <v>84</v>
      </c>
      <c r="AW1959" s="14" t="s">
        <v>31</v>
      </c>
      <c r="AX1959" s="14" t="s">
        <v>75</v>
      </c>
      <c r="AY1959" s="243" t="s">
        <v>203</v>
      </c>
    </row>
    <row r="1960" spans="2:51" s="14" customFormat="1" ht="11.25">
      <c r="B1960" s="233"/>
      <c r="C1960" s="234"/>
      <c r="D1960" s="224" t="s">
        <v>211</v>
      </c>
      <c r="E1960" s="235" t="s">
        <v>1</v>
      </c>
      <c r="F1960" s="236" t="s">
        <v>1858</v>
      </c>
      <c r="G1960" s="234"/>
      <c r="H1960" s="237">
        <v>0.21199999999999999</v>
      </c>
      <c r="I1960" s="238"/>
      <c r="J1960" s="234"/>
      <c r="K1960" s="234"/>
      <c r="L1960" s="239"/>
      <c r="M1960" s="240"/>
      <c r="N1960" s="241"/>
      <c r="O1960" s="241"/>
      <c r="P1960" s="241"/>
      <c r="Q1960" s="241"/>
      <c r="R1960" s="241"/>
      <c r="S1960" s="241"/>
      <c r="T1960" s="242"/>
      <c r="AT1960" s="243" t="s">
        <v>211</v>
      </c>
      <c r="AU1960" s="243" t="s">
        <v>104</v>
      </c>
      <c r="AV1960" s="14" t="s">
        <v>84</v>
      </c>
      <c r="AW1960" s="14" t="s">
        <v>31</v>
      </c>
      <c r="AX1960" s="14" t="s">
        <v>75</v>
      </c>
      <c r="AY1960" s="243" t="s">
        <v>203</v>
      </c>
    </row>
    <row r="1961" spans="2:51" s="14" customFormat="1" ht="11.25">
      <c r="B1961" s="233"/>
      <c r="C1961" s="234"/>
      <c r="D1961" s="224" t="s">
        <v>211</v>
      </c>
      <c r="E1961" s="235" t="s">
        <v>1</v>
      </c>
      <c r="F1961" s="236" t="s">
        <v>1859</v>
      </c>
      <c r="G1961" s="234"/>
      <c r="H1961" s="237">
        <v>0.17299999999999999</v>
      </c>
      <c r="I1961" s="238"/>
      <c r="J1961" s="234"/>
      <c r="K1961" s="234"/>
      <c r="L1961" s="239"/>
      <c r="M1961" s="240"/>
      <c r="N1961" s="241"/>
      <c r="O1961" s="241"/>
      <c r="P1961" s="241"/>
      <c r="Q1961" s="241"/>
      <c r="R1961" s="241"/>
      <c r="S1961" s="241"/>
      <c r="T1961" s="242"/>
      <c r="AT1961" s="243" t="s">
        <v>211</v>
      </c>
      <c r="AU1961" s="243" t="s">
        <v>104</v>
      </c>
      <c r="AV1961" s="14" t="s">
        <v>84</v>
      </c>
      <c r="AW1961" s="14" t="s">
        <v>31</v>
      </c>
      <c r="AX1961" s="14" t="s">
        <v>75</v>
      </c>
      <c r="AY1961" s="243" t="s">
        <v>203</v>
      </c>
    </row>
    <row r="1962" spans="2:51" s="14" customFormat="1" ht="11.25">
      <c r="B1962" s="233"/>
      <c r="C1962" s="234"/>
      <c r="D1962" s="224" t="s">
        <v>211</v>
      </c>
      <c r="E1962" s="235" t="s">
        <v>1</v>
      </c>
      <c r="F1962" s="236" t="s">
        <v>1860</v>
      </c>
      <c r="G1962" s="234"/>
      <c r="H1962" s="237">
        <v>0.20399999999999999</v>
      </c>
      <c r="I1962" s="238"/>
      <c r="J1962" s="234"/>
      <c r="K1962" s="234"/>
      <c r="L1962" s="239"/>
      <c r="M1962" s="240"/>
      <c r="N1962" s="241"/>
      <c r="O1962" s="241"/>
      <c r="P1962" s="241"/>
      <c r="Q1962" s="241"/>
      <c r="R1962" s="241"/>
      <c r="S1962" s="241"/>
      <c r="T1962" s="242"/>
      <c r="AT1962" s="243" t="s">
        <v>211</v>
      </c>
      <c r="AU1962" s="243" t="s">
        <v>104</v>
      </c>
      <c r="AV1962" s="14" t="s">
        <v>84</v>
      </c>
      <c r="AW1962" s="14" t="s">
        <v>31</v>
      </c>
      <c r="AX1962" s="14" t="s">
        <v>75</v>
      </c>
      <c r="AY1962" s="243" t="s">
        <v>203</v>
      </c>
    </row>
    <row r="1963" spans="2:51" s="14" customFormat="1" ht="11.25">
      <c r="B1963" s="233"/>
      <c r="C1963" s="234"/>
      <c r="D1963" s="224" t="s">
        <v>211</v>
      </c>
      <c r="E1963" s="235" t="s">
        <v>1</v>
      </c>
      <c r="F1963" s="236" t="s">
        <v>1861</v>
      </c>
      <c r="G1963" s="234"/>
      <c r="H1963" s="237">
        <v>0.14499999999999999</v>
      </c>
      <c r="I1963" s="238"/>
      <c r="J1963" s="234"/>
      <c r="K1963" s="234"/>
      <c r="L1963" s="239"/>
      <c r="M1963" s="240"/>
      <c r="N1963" s="241"/>
      <c r="O1963" s="241"/>
      <c r="P1963" s="241"/>
      <c r="Q1963" s="241"/>
      <c r="R1963" s="241"/>
      <c r="S1963" s="241"/>
      <c r="T1963" s="242"/>
      <c r="AT1963" s="243" t="s">
        <v>211</v>
      </c>
      <c r="AU1963" s="243" t="s">
        <v>104</v>
      </c>
      <c r="AV1963" s="14" t="s">
        <v>84</v>
      </c>
      <c r="AW1963" s="14" t="s">
        <v>31</v>
      </c>
      <c r="AX1963" s="14" t="s">
        <v>75</v>
      </c>
      <c r="AY1963" s="243" t="s">
        <v>203</v>
      </c>
    </row>
    <row r="1964" spans="2:51" s="14" customFormat="1" ht="11.25">
      <c r="B1964" s="233"/>
      <c r="C1964" s="234"/>
      <c r="D1964" s="224" t="s">
        <v>211</v>
      </c>
      <c r="E1964" s="235" t="s">
        <v>1</v>
      </c>
      <c r="F1964" s="236" t="s">
        <v>1862</v>
      </c>
      <c r="G1964" s="234"/>
      <c r="H1964" s="237">
        <v>0.19600000000000001</v>
      </c>
      <c r="I1964" s="238"/>
      <c r="J1964" s="234"/>
      <c r="K1964" s="234"/>
      <c r="L1964" s="239"/>
      <c r="M1964" s="240"/>
      <c r="N1964" s="241"/>
      <c r="O1964" s="241"/>
      <c r="P1964" s="241"/>
      <c r="Q1964" s="241"/>
      <c r="R1964" s="241"/>
      <c r="S1964" s="241"/>
      <c r="T1964" s="242"/>
      <c r="AT1964" s="243" t="s">
        <v>211</v>
      </c>
      <c r="AU1964" s="243" t="s">
        <v>104</v>
      </c>
      <c r="AV1964" s="14" t="s">
        <v>84</v>
      </c>
      <c r="AW1964" s="14" t="s">
        <v>31</v>
      </c>
      <c r="AX1964" s="14" t="s">
        <v>75</v>
      </c>
      <c r="AY1964" s="243" t="s">
        <v>203</v>
      </c>
    </row>
    <row r="1965" spans="2:51" s="14" customFormat="1" ht="11.25">
      <c r="B1965" s="233"/>
      <c r="C1965" s="234"/>
      <c r="D1965" s="224" t="s">
        <v>211</v>
      </c>
      <c r="E1965" s="235" t="s">
        <v>1</v>
      </c>
      <c r="F1965" s="236" t="s">
        <v>1863</v>
      </c>
      <c r="G1965" s="234"/>
      <c r="H1965" s="237">
        <v>0.122</v>
      </c>
      <c r="I1965" s="238"/>
      <c r="J1965" s="234"/>
      <c r="K1965" s="234"/>
      <c r="L1965" s="239"/>
      <c r="M1965" s="240"/>
      <c r="N1965" s="241"/>
      <c r="O1965" s="241"/>
      <c r="P1965" s="241"/>
      <c r="Q1965" s="241"/>
      <c r="R1965" s="241"/>
      <c r="S1965" s="241"/>
      <c r="T1965" s="242"/>
      <c r="AT1965" s="243" t="s">
        <v>211</v>
      </c>
      <c r="AU1965" s="243" t="s">
        <v>104</v>
      </c>
      <c r="AV1965" s="14" t="s">
        <v>84</v>
      </c>
      <c r="AW1965" s="14" t="s">
        <v>31</v>
      </c>
      <c r="AX1965" s="14" t="s">
        <v>75</v>
      </c>
      <c r="AY1965" s="243" t="s">
        <v>203</v>
      </c>
    </row>
    <row r="1966" spans="2:51" s="14" customFormat="1" ht="11.25">
      <c r="B1966" s="233"/>
      <c r="C1966" s="234"/>
      <c r="D1966" s="224" t="s">
        <v>211</v>
      </c>
      <c r="E1966" s="235" t="s">
        <v>1</v>
      </c>
      <c r="F1966" s="236" t="s">
        <v>1864</v>
      </c>
      <c r="G1966" s="234"/>
      <c r="H1966" s="237">
        <v>0.189</v>
      </c>
      <c r="I1966" s="238"/>
      <c r="J1966" s="234"/>
      <c r="K1966" s="234"/>
      <c r="L1966" s="239"/>
      <c r="M1966" s="240"/>
      <c r="N1966" s="241"/>
      <c r="O1966" s="241"/>
      <c r="P1966" s="241"/>
      <c r="Q1966" s="241"/>
      <c r="R1966" s="241"/>
      <c r="S1966" s="241"/>
      <c r="T1966" s="242"/>
      <c r="AT1966" s="243" t="s">
        <v>211</v>
      </c>
      <c r="AU1966" s="243" t="s">
        <v>104</v>
      </c>
      <c r="AV1966" s="14" t="s">
        <v>84</v>
      </c>
      <c r="AW1966" s="14" t="s">
        <v>31</v>
      </c>
      <c r="AX1966" s="14" t="s">
        <v>75</v>
      </c>
      <c r="AY1966" s="243" t="s">
        <v>203</v>
      </c>
    </row>
    <row r="1967" spans="2:51" s="13" customFormat="1" ht="11.25">
      <c r="B1967" s="222"/>
      <c r="C1967" s="223"/>
      <c r="D1967" s="224" t="s">
        <v>211</v>
      </c>
      <c r="E1967" s="225" t="s">
        <v>1</v>
      </c>
      <c r="F1967" s="226" t="s">
        <v>1865</v>
      </c>
      <c r="G1967" s="223"/>
      <c r="H1967" s="225" t="s">
        <v>1</v>
      </c>
      <c r="I1967" s="227"/>
      <c r="J1967" s="223"/>
      <c r="K1967" s="223"/>
      <c r="L1967" s="228"/>
      <c r="M1967" s="229"/>
      <c r="N1967" s="230"/>
      <c r="O1967" s="230"/>
      <c r="P1967" s="230"/>
      <c r="Q1967" s="230"/>
      <c r="R1967" s="230"/>
      <c r="S1967" s="230"/>
      <c r="T1967" s="231"/>
      <c r="AT1967" s="232" t="s">
        <v>211</v>
      </c>
      <c r="AU1967" s="232" t="s">
        <v>104</v>
      </c>
      <c r="AV1967" s="13" t="s">
        <v>82</v>
      </c>
      <c r="AW1967" s="13" t="s">
        <v>31</v>
      </c>
      <c r="AX1967" s="13" t="s">
        <v>75</v>
      </c>
      <c r="AY1967" s="232" t="s">
        <v>203</v>
      </c>
    </row>
    <row r="1968" spans="2:51" s="14" customFormat="1" ht="11.25">
      <c r="B1968" s="233"/>
      <c r="C1968" s="234"/>
      <c r="D1968" s="224" t="s">
        <v>211</v>
      </c>
      <c r="E1968" s="235" t="s">
        <v>1</v>
      </c>
      <c r="F1968" s="236" t="s">
        <v>1866</v>
      </c>
      <c r="G1968" s="234"/>
      <c r="H1968" s="237">
        <v>0.122</v>
      </c>
      <c r="I1968" s="238"/>
      <c r="J1968" s="234"/>
      <c r="K1968" s="234"/>
      <c r="L1968" s="239"/>
      <c r="M1968" s="240"/>
      <c r="N1968" s="241"/>
      <c r="O1968" s="241"/>
      <c r="P1968" s="241"/>
      <c r="Q1968" s="241"/>
      <c r="R1968" s="241"/>
      <c r="S1968" s="241"/>
      <c r="T1968" s="242"/>
      <c r="AT1968" s="243" t="s">
        <v>211</v>
      </c>
      <c r="AU1968" s="243" t="s">
        <v>104</v>
      </c>
      <c r="AV1968" s="14" t="s">
        <v>84</v>
      </c>
      <c r="AW1968" s="14" t="s">
        <v>31</v>
      </c>
      <c r="AX1968" s="14" t="s">
        <v>75</v>
      </c>
      <c r="AY1968" s="243" t="s">
        <v>203</v>
      </c>
    </row>
    <row r="1969" spans="2:51" s="13" customFormat="1" ht="11.25">
      <c r="B1969" s="222"/>
      <c r="C1969" s="223"/>
      <c r="D1969" s="224" t="s">
        <v>211</v>
      </c>
      <c r="E1969" s="225" t="s">
        <v>1</v>
      </c>
      <c r="F1969" s="226" t="s">
        <v>521</v>
      </c>
      <c r="G1969" s="223"/>
      <c r="H1969" s="225" t="s">
        <v>1</v>
      </c>
      <c r="I1969" s="227"/>
      <c r="J1969" s="223"/>
      <c r="K1969" s="223"/>
      <c r="L1969" s="228"/>
      <c r="M1969" s="229"/>
      <c r="N1969" s="230"/>
      <c r="O1969" s="230"/>
      <c r="P1969" s="230"/>
      <c r="Q1969" s="230"/>
      <c r="R1969" s="230"/>
      <c r="S1969" s="230"/>
      <c r="T1969" s="231"/>
      <c r="AT1969" s="232" t="s">
        <v>211</v>
      </c>
      <c r="AU1969" s="232" t="s">
        <v>104</v>
      </c>
      <c r="AV1969" s="13" t="s">
        <v>82</v>
      </c>
      <c r="AW1969" s="13" t="s">
        <v>31</v>
      </c>
      <c r="AX1969" s="13" t="s">
        <v>75</v>
      </c>
      <c r="AY1969" s="232" t="s">
        <v>203</v>
      </c>
    </row>
    <row r="1970" spans="2:51" s="14" customFormat="1" ht="11.25">
      <c r="B1970" s="233"/>
      <c r="C1970" s="234"/>
      <c r="D1970" s="224" t="s">
        <v>211</v>
      </c>
      <c r="E1970" s="235" t="s">
        <v>1</v>
      </c>
      <c r="F1970" s="236" t="s">
        <v>1867</v>
      </c>
      <c r="G1970" s="234"/>
      <c r="H1970" s="237">
        <v>0.312</v>
      </c>
      <c r="I1970" s="238"/>
      <c r="J1970" s="234"/>
      <c r="K1970" s="234"/>
      <c r="L1970" s="239"/>
      <c r="M1970" s="240"/>
      <c r="N1970" s="241"/>
      <c r="O1970" s="241"/>
      <c r="P1970" s="241"/>
      <c r="Q1970" s="241"/>
      <c r="R1970" s="241"/>
      <c r="S1970" s="241"/>
      <c r="T1970" s="242"/>
      <c r="AT1970" s="243" t="s">
        <v>211</v>
      </c>
      <c r="AU1970" s="243" t="s">
        <v>104</v>
      </c>
      <c r="AV1970" s="14" t="s">
        <v>84</v>
      </c>
      <c r="AW1970" s="14" t="s">
        <v>31</v>
      </c>
      <c r="AX1970" s="14" t="s">
        <v>75</v>
      </c>
      <c r="AY1970" s="243" t="s">
        <v>203</v>
      </c>
    </row>
    <row r="1971" spans="2:51" s="14" customFormat="1" ht="11.25">
      <c r="B1971" s="233"/>
      <c r="C1971" s="234"/>
      <c r="D1971" s="224" t="s">
        <v>211</v>
      </c>
      <c r="E1971" s="235" t="s">
        <v>1</v>
      </c>
      <c r="F1971" s="236" t="s">
        <v>1868</v>
      </c>
      <c r="G1971" s="234"/>
      <c r="H1971" s="237">
        <v>0.21</v>
      </c>
      <c r="I1971" s="238"/>
      <c r="J1971" s="234"/>
      <c r="K1971" s="234"/>
      <c r="L1971" s="239"/>
      <c r="M1971" s="240"/>
      <c r="N1971" s="241"/>
      <c r="O1971" s="241"/>
      <c r="P1971" s="241"/>
      <c r="Q1971" s="241"/>
      <c r="R1971" s="241"/>
      <c r="S1971" s="241"/>
      <c r="T1971" s="242"/>
      <c r="AT1971" s="243" t="s">
        <v>211</v>
      </c>
      <c r="AU1971" s="243" t="s">
        <v>104</v>
      </c>
      <c r="AV1971" s="14" t="s">
        <v>84</v>
      </c>
      <c r="AW1971" s="14" t="s">
        <v>31</v>
      </c>
      <c r="AX1971" s="14" t="s">
        <v>75</v>
      </c>
      <c r="AY1971" s="243" t="s">
        <v>203</v>
      </c>
    </row>
    <row r="1972" spans="2:51" s="14" customFormat="1" ht="11.25">
      <c r="B1972" s="233"/>
      <c r="C1972" s="234"/>
      <c r="D1972" s="224" t="s">
        <v>211</v>
      </c>
      <c r="E1972" s="235" t="s">
        <v>1</v>
      </c>
      <c r="F1972" s="236" t="s">
        <v>1869</v>
      </c>
      <c r="G1972" s="234"/>
      <c r="H1972" s="237">
        <v>0.17299999999999999</v>
      </c>
      <c r="I1972" s="238"/>
      <c r="J1972" s="234"/>
      <c r="K1972" s="234"/>
      <c r="L1972" s="239"/>
      <c r="M1972" s="240"/>
      <c r="N1972" s="241"/>
      <c r="O1972" s="241"/>
      <c r="P1972" s="241"/>
      <c r="Q1972" s="241"/>
      <c r="R1972" s="241"/>
      <c r="S1972" s="241"/>
      <c r="T1972" s="242"/>
      <c r="AT1972" s="243" t="s">
        <v>211</v>
      </c>
      <c r="AU1972" s="243" t="s">
        <v>104</v>
      </c>
      <c r="AV1972" s="14" t="s">
        <v>84</v>
      </c>
      <c r="AW1972" s="14" t="s">
        <v>31</v>
      </c>
      <c r="AX1972" s="14" t="s">
        <v>75</v>
      </c>
      <c r="AY1972" s="243" t="s">
        <v>203</v>
      </c>
    </row>
    <row r="1973" spans="2:51" s="14" customFormat="1" ht="11.25">
      <c r="B1973" s="233"/>
      <c r="C1973" s="234"/>
      <c r="D1973" s="224" t="s">
        <v>211</v>
      </c>
      <c r="E1973" s="235" t="s">
        <v>1</v>
      </c>
      <c r="F1973" s="236" t="s">
        <v>1870</v>
      </c>
      <c r="G1973" s="234"/>
      <c r="H1973" s="237">
        <v>0.20300000000000001</v>
      </c>
      <c r="I1973" s="238"/>
      <c r="J1973" s="234"/>
      <c r="K1973" s="234"/>
      <c r="L1973" s="239"/>
      <c r="M1973" s="240"/>
      <c r="N1973" s="241"/>
      <c r="O1973" s="241"/>
      <c r="P1973" s="241"/>
      <c r="Q1973" s="241"/>
      <c r="R1973" s="241"/>
      <c r="S1973" s="241"/>
      <c r="T1973" s="242"/>
      <c r="AT1973" s="243" t="s">
        <v>211</v>
      </c>
      <c r="AU1973" s="243" t="s">
        <v>104</v>
      </c>
      <c r="AV1973" s="14" t="s">
        <v>84</v>
      </c>
      <c r="AW1973" s="14" t="s">
        <v>31</v>
      </c>
      <c r="AX1973" s="14" t="s">
        <v>75</v>
      </c>
      <c r="AY1973" s="243" t="s">
        <v>203</v>
      </c>
    </row>
    <row r="1974" spans="2:51" s="14" customFormat="1" ht="11.25">
      <c r="B1974" s="233"/>
      <c r="C1974" s="234"/>
      <c r="D1974" s="224" t="s">
        <v>211</v>
      </c>
      <c r="E1974" s="235" t="s">
        <v>1</v>
      </c>
      <c r="F1974" s="236" t="s">
        <v>1871</v>
      </c>
      <c r="G1974" s="234"/>
      <c r="H1974" s="237">
        <v>0.13700000000000001</v>
      </c>
      <c r="I1974" s="238"/>
      <c r="J1974" s="234"/>
      <c r="K1974" s="234"/>
      <c r="L1974" s="239"/>
      <c r="M1974" s="240"/>
      <c r="N1974" s="241"/>
      <c r="O1974" s="241"/>
      <c r="P1974" s="241"/>
      <c r="Q1974" s="241"/>
      <c r="R1974" s="241"/>
      <c r="S1974" s="241"/>
      <c r="T1974" s="242"/>
      <c r="AT1974" s="243" t="s">
        <v>211</v>
      </c>
      <c r="AU1974" s="243" t="s">
        <v>104</v>
      </c>
      <c r="AV1974" s="14" t="s">
        <v>84</v>
      </c>
      <c r="AW1974" s="14" t="s">
        <v>31</v>
      </c>
      <c r="AX1974" s="14" t="s">
        <v>75</v>
      </c>
      <c r="AY1974" s="243" t="s">
        <v>203</v>
      </c>
    </row>
    <row r="1975" spans="2:51" s="14" customFormat="1" ht="11.25">
      <c r="B1975" s="233"/>
      <c r="C1975" s="234"/>
      <c r="D1975" s="224" t="s">
        <v>211</v>
      </c>
      <c r="E1975" s="235" t="s">
        <v>1</v>
      </c>
      <c r="F1975" s="236" t="s">
        <v>1872</v>
      </c>
      <c r="G1975" s="234"/>
      <c r="H1975" s="237">
        <v>0.312</v>
      </c>
      <c r="I1975" s="238"/>
      <c r="J1975" s="234"/>
      <c r="K1975" s="234"/>
      <c r="L1975" s="239"/>
      <c r="M1975" s="240"/>
      <c r="N1975" s="241"/>
      <c r="O1975" s="241"/>
      <c r="P1975" s="241"/>
      <c r="Q1975" s="241"/>
      <c r="R1975" s="241"/>
      <c r="S1975" s="241"/>
      <c r="T1975" s="242"/>
      <c r="AT1975" s="243" t="s">
        <v>211</v>
      </c>
      <c r="AU1975" s="243" t="s">
        <v>104</v>
      </c>
      <c r="AV1975" s="14" t="s">
        <v>84</v>
      </c>
      <c r="AW1975" s="14" t="s">
        <v>31</v>
      </c>
      <c r="AX1975" s="14" t="s">
        <v>75</v>
      </c>
      <c r="AY1975" s="243" t="s">
        <v>203</v>
      </c>
    </row>
    <row r="1976" spans="2:51" s="14" customFormat="1" ht="11.25">
      <c r="B1976" s="233"/>
      <c r="C1976" s="234"/>
      <c r="D1976" s="224" t="s">
        <v>211</v>
      </c>
      <c r="E1976" s="235" t="s">
        <v>1</v>
      </c>
      <c r="F1976" s="236" t="s">
        <v>1873</v>
      </c>
      <c r="G1976" s="234"/>
      <c r="H1976" s="237">
        <v>0.21</v>
      </c>
      <c r="I1976" s="238"/>
      <c r="J1976" s="234"/>
      <c r="K1976" s="234"/>
      <c r="L1976" s="239"/>
      <c r="M1976" s="240"/>
      <c r="N1976" s="241"/>
      <c r="O1976" s="241"/>
      <c r="P1976" s="241"/>
      <c r="Q1976" s="241"/>
      <c r="R1976" s="241"/>
      <c r="S1976" s="241"/>
      <c r="T1976" s="242"/>
      <c r="AT1976" s="243" t="s">
        <v>211</v>
      </c>
      <c r="AU1976" s="243" t="s">
        <v>104</v>
      </c>
      <c r="AV1976" s="14" t="s">
        <v>84</v>
      </c>
      <c r="AW1976" s="14" t="s">
        <v>31</v>
      </c>
      <c r="AX1976" s="14" t="s">
        <v>75</v>
      </c>
      <c r="AY1976" s="243" t="s">
        <v>203</v>
      </c>
    </row>
    <row r="1977" spans="2:51" s="14" customFormat="1" ht="11.25">
      <c r="B1977" s="233"/>
      <c r="C1977" s="234"/>
      <c r="D1977" s="224" t="s">
        <v>211</v>
      </c>
      <c r="E1977" s="235" t="s">
        <v>1</v>
      </c>
      <c r="F1977" s="236" t="s">
        <v>1874</v>
      </c>
      <c r="G1977" s="234"/>
      <c r="H1977" s="237">
        <v>0.17299999999999999</v>
      </c>
      <c r="I1977" s="238"/>
      <c r="J1977" s="234"/>
      <c r="K1977" s="234"/>
      <c r="L1977" s="239"/>
      <c r="M1977" s="240"/>
      <c r="N1977" s="241"/>
      <c r="O1977" s="241"/>
      <c r="P1977" s="241"/>
      <c r="Q1977" s="241"/>
      <c r="R1977" s="241"/>
      <c r="S1977" s="241"/>
      <c r="T1977" s="242"/>
      <c r="AT1977" s="243" t="s">
        <v>211</v>
      </c>
      <c r="AU1977" s="243" t="s">
        <v>104</v>
      </c>
      <c r="AV1977" s="14" t="s">
        <v>84</v>
      </c>
      <c r="AW1977" s="14" t="s">
        <v>31</v>
      </c>
      <c r="AX1977" s="14" t="s">
        <v>75</v>
      </c>
      <c r="AY1977" s="243" t="s">
        <v>203</v>
      </c>
    </row>
    <row r="1978" spans="2:51" s="14" customFormat="1" ht="11.25">
      <c r="B1978" s="233"/>
      <c r="C1978" s="234"/>
      <c r="D1978" s="224" t="s">
        <v>211</v>
      </c>
      <c r="E1978" s="235" t="s">
        <v>1</v>
      </c>
      <c r="F1978" s="236" t="s">
        <v>1875</v>
      </c>
      <c r="G1978" s="234"/>
      <c r="H1978" s="237">
        <v>0.20300000000000001</v>
      </c>
      <c r="I1978" s="238"/>
      <c r="J1978" s="234"/>
      <c r="K1978" s="234"/>
      <c r="L1978" s="239"/>
      <c r="M1978" s="240"/>
      <c r="N1978" s="241"/>
      <c r="O1978" s="241"/>
      <c r="P1978" s="241"/>
      <c r="Q1978" s="241"/>
      <c r="R1978" s="241"/>
      <c r="S1978" s="241"/>
      <c r="T1978" s="242"/>
      <c r="AT1978" s="243" t="s">
        <v>211</v>
      </c>
      <c r="AU1978" s="243" t="s">
        <v>104</v>
      </c>
      <c r="AV1978" s="14" t="s">
        <v>84</v>
      </c>
      <c r="AW1978" s="14" t="s">
        <v>31</v>
      </c>
      <c r="AX1978" s="14" t="s">
        <v>75</v>
      </c>
      <c r="AY1978" s="243" t="s">
        <v>203</v>
      </c>
    </row>
    <row r="1979" spans="2:51" s="14" customFormat="1" ht="11.25">
      <c r="B1979" s="233"/>
      <c r="C1979" s="234"/>
      <c r="D1979" s="224" t="s">
        <v>211</v>
      </c>
      <c r="E1979" s="235" t="s">
        <v>1</v>
      </c>
      <c r="F1979" s="236" t="s">
        <v>1876</v>
      </c>
      <c r="G1979" s="234"/>
      <c r="H1979" s="237">
        <v>0.13700000000000001</v>
      </c>
      <c r="I1979" s="238"/>
      <c r="J1979" s="234"/>
      <c r="K1979" s="234"/>
      <c r="L1979" s="239"/>
      <c r="M1979" s="240"/>
      <c r="N1979" s="241"/>
      <c r="O1979" s="241"/>
      <c r="P1979" s="241"/>
      <c r="Q1979" s="241"/>
      <c r="R1979" s="241"/>
      <c r="S1979" s="241"/>
      <c r="T1979" s="242"/>
      <c r="AT1979" s="243" t="s">
        <v>211</v>
      </c>
      <c r="AU1979" s="243" t="s">
        <v>104</v>
      </c>
      <c r="AV1979" s="14" t="s">
        <v>84</v>
      </c>
      <c r="AW1979" s="14" t="s">
        <v>31</v>
      </c>
      <c r="AX1979" s="14" t="s">
        <v>75</v>
      </c>
      <c r="AY1979" s="243" t="s">
        <v>203</v>
      </c>
    </row>
    <row r="1980" spans="2:51" s="14" customFormat="1" ht="11.25">
      <c r="B1980" s="233"/>
      <c r="C1980" s="234"/>
      <c r="D1980" s="224" t="s">
        <v>211</v>
      </c>
      <c r="E1980" s="235" t="s">
        <v>1</v>
      </c>
      <c r="F1980" s="236" t="s">
        <v>1877</v>
      </c>
      <c r="G1980" s="234"/>
      <c r="H1980" s="237">
        <v>0.22500000000000001</v>
      </c>
      <c r="I1980" s="238"/>
      <c r="J1980" s="234"/>
      <c r="K1980" s="234"/>
      <c r="L1980" s="239"/>
      <c r="M1980" s="240"/>
      <c r="N1980" s="241"/>
      <c r="O1980" s="241"/>
      <c r="P1980" s="241"/>
      <c r="Q1980" s="241"/>
      <c r="R1980" s="241"/>
      <c r="S1980" s="241"/>
      <c r="T1980" s="242"/>
      <c r="AT1980" s="243" t="s">
        <v>211</v>
      </c>
      <c r="AU1980" s="243" t="s">
        <v>104</v>
      </c>
      <c r="AV1980" s="14" t="s">
        <v>84</v>
      </c>
      <c r="AW1980" s="14" t="s">
        <v>31</v>
      </c>
      <c r="AX1980" s="14" t="s">
        <v>75</v>
      </c>
      <c r="AY1980" s="243" t="s">
        <v>203</v>
      </c>
    </row>
    <row r="1981" spans="2:51" s="14" customFormat="1" ht="11.25">
      <c r="B1981" s="233"/>
      <c r="C1981" s="234"/>
      <c r="D1981" s="224" t="s">
        <v>211</v>
      </c>
      <c r="E1981" s="235" t="s">
        <v>1</v>
      </c>
      <c r="F1981" s="236" t="s">
        <v>1878</v>
      </c>
      <c r="G1981" s="234"/>
      <c r="H1981" s="237">
        <v>0.115</v>
      </c>
      <c r="I1981" s="238"/>
      <c r="J1981" s="234"/>
      <c r="K1981" s="234"/>
      <c r="L1981" s="239"/>
      <c r="M1981" s="240"/>
      <c r="N1981" s="241"/>
      <c r="O1981" s="241"/>
      <c r="P1981" s="241"/>
      <c r="Q1981" s="241"/>
      <c r="R1981" s="241"/>
      <c r="S1981" s="241"/>
      <c r="T1981" s="242"/>
      <c r="AT1981" s="243" t="s">
        <v>211</v>
      </c>
      <c r="AU1981" s="243" t="s">
        <v>104</v>
      </c>
      <c r="AV1981" s="14" t="s">
        <v>84</v>
      </c>
      <c r="AW1981" s="14" t="s">
        <v>31</v>
      </c>
      <c r="AX1981" s="14" t="s">
        <v>75</v>
      </c>
      <c r="AY1981" s="243" t="s">
        <v>203</v>
      </c>
    </row>
    <row r="1982" spans="2:51" s="14" customFormat="1" ht="11.25">
      <c r="B1982" s="233"/>
      <c r="C1982" s="234"/>
      <c r="D1982" s="224" t="s">
        <v>211</v>
      </c>
      <c r="E1982" s="235" t="s">
        <v>1</v>
      </c>
      <c r="F1982" s="236" t="s">
        <v>1879</v>
      </c>
      <c r="G1982" s="234"/>
      <c r="H1982" s="237">
        <v>0.29699999999999999</v>
      </c>
      <c r="I1982" s="238"/>
      <c r="J1982" s="234"/>
      <c r="K1982" s="234"/>
      <c r="L1982" s="239"/>
      <c r="M1982" s="240"/>
      <c r="N1982" s="241"/>
      <c r="O1982" s="241"/>
      <c r="P1982" s="241"/>
      <c r="Q1982" s="241"/>
      <c r="R1982" s="241"/>
      <c r="S1982" s="241"/>
      <c r="T1982" s="242"/>
      <c r="AT1982" s="243" t="s">
        <v>211</v>
      </c>
      <c r="AU1982" s="243" t="s">
        <v>104</v>
      </c>
      <c r="AV1982" s="14" t="s">
        <v>84</v>
      </c>
      <c r="AW1982" s="14" t="s">
        <v>31</v>
      </c>
      <c r="AX1982" s="14" t="s">
        <v>75</v>
      </c>
      <c r="AY1982" s="243" t="s">
        <v>203</v>
      </c>
    </row>
    <row r="1983" spans="2:51" s="14" customFormat="1" ht="11.25">
      <c r="B1983" s="233"/>
      <c r="C1983" s="234"/>
      <c r="D1983" s="224" t="s">
        <v>211</v>
      </c>
      <c r="E1983" s="235" t="s">
        <v>1</v>
      </c>
      <c r="F1983" s="236" t="s">
        <v>1880</v>
      </c>
      <c r="G1983" s="234"/>
      <c r="H1983" s="237">
        <v>0.21</v>
      </c>
      <c r="I1983" s="238"/>
      <c r="J1983" s="234"/>
      <c r="K1983" s="234"/>
      <c r="L1983" s="239"/>
      <c r="M1983" s="240"/>
      <c r="N1983" s="241"/>
      <c r="O1983" s="241"/>
      <c r="P1983" s="241"/>
      <c r="Q1983" s="241"/>
      <c r="R1983" s="241"/>
      <c r="S1983" s="241"/>
      <c r="T1983" s="242"/>
      <c r="AT1983" s="243" t="s">
        <v>211</v>
      </c>
      <c r="AU1983" s="243" t="s">
        <v>104</v>
      </c>
      <c r="AV1983" s="14" t="s">
        <v>84</v>
      </c>
      <c r="AW1983" s="14" t="s">
        <v>31</v>
      </c>
      <c r="AX1983" s="14" t="s">
        <v>75</v>
      </c>
      <c r="AY1983" s="243" t="s">
        <v>203</v>
      </c>
    </row>
    <row r="1984" spans="2:51" s="14" customFormat="1" ht="11.25">
      <c r="B1984" s="233"/>
      <c r="C1984" s="234"/>
      <c r="D1984" s="224" t="s">
        <v>211</v>
      </c>
      <c r="E1984" s="235" t="s">
        <v>1</v>
      </c>
      <c r="F1984" s="236" t="s">
        <v>1881</v>
      </c>
      <c r="G1984" s="234"/>
      <c r="H1984" s="237">
        <v>0.115</v>
      </c>
      <c r="I1984" s="238"/>
      <c r="J1984" s="234"/>
      <c r="K1984" s="234"/>
      <c r="L1984" s="239"/>
      <c r="M1984" s="240"/>
      <c r="N1984" s="241"/>
      <c r="O1984" s="241"/>
      <c r="P1984" s="241"/>
      <c r="Q1984" s="241"/>
      <c r="R1984" s="241"/>
      <c r="S1984" s="241"/>
      <c r="T1984" s="242"/>
      <c r="AT1984" s="243" t="s">
        <v>211</v>
      </c>
      <c r="AU1984" s="243" t="s">
        <v>104</v>
      </c>
      <c r="AV1984" s="14" t="s">
        <v>84</v>
      </c>
      <c r="AW1984" s="14" t="s">
        <v>31</v>
      </c>
      <c r="AX1984" s="14" t="s">
        <v>75</v>
      </c>
      <c r="AY1984" s="243" t="s">
        <v>203</v>
      </c>
    </row>
    <row r="1985" spans="2:51" s="13" customFormat="1" ht="11.25">
      <c r="B1985" s="222"/>
      <c r="C1985" s="223"/>
      <c r="D1985" s="224" t="s">
        <v>211</v>
      </c>
      <c r="E1985" s="225" t="s">
        <v>1</v>
      </c>
      <c r="F1985" s="226" t="s">
        <v>213</v>
      </c>
      <c r="G1985" s="223"/>
      <c r="H1985" s="225" t="s">
        <v>1</v>
      </c>
      <c r="I1985" s="227"/>
      <c r="J1985" s="223"/>
      <c r="K1985" s="223"/>
      <c r="L1985" s="228"/>
      <c r="M1985" s="229"/>
      <c r="N1985" s="230"/>
      <c r="O1985" s="230"/>
      <c r="P1985" s="230"/>
      <c r="Q1985" s="230"/>
      <c r="R1985" s="230"/>
      <c r="S1985" s="230"/>
      <c r="T1985" s="231"/>
      <c r="AT1985" s="232" t="s">
        <v>211</v>
      </c>
      <c r="AU1985" s="232" t="s">
        <v>104</v>
      </c>
      <c r="AV1985" s="13" t="s">
        <v>82</v>
      </c>
      <c r="AW1985" s="13" t="s">
        <v>31</v>
      </c>
      <c r="AX1985" s="13" t="s">
        <v>75</v>
      </c>
      <c r="AY1985" s="232" t="s">
        <v>203</v>
      </c>
    </row>
    <row r="1986" spans="2:51" s="13" customFormat="1" ht="11.25">
      <c r="B1986" s="222"/>
      <c r="C1986" s="223"/>
      <c r="D1986" s="224" t="s">
        <v>211</v>
      </c>
      <c r="E1986" s="225" t="s">
        <v>1</v>
      </c>
      <c r="F1986" s="226" t="s">
        <v>1882</v>
      </c>
      <c r="G1986" s="223"/>
      <c r="H1986" s="225" t="s">
        <v>1</v>
      </c>
      <c r="I1986" s="227"/>
      <c r="J1986" s="223"/>
      <c r="K1986" s="223"/>
      <c r="L1986" s="228"/>
      <c r="M1986" s="229"/>
      <c r="N1986" s="230"/>
      <c r="O1986" s="230"/>
      <c r="P1986" s="230"/>
      <c r="Q1986" s="230"/>
      <c r="R1986" s="230"/>
      <c r="S1986" s="230"/>
      <c r="T1986" s="231"/>
      <c r="AT1986" s="232" t="s">
        <v>211</v>
      </c>
      <c r="AU1986" s="232" t="s">
        <v>104</v>
      </c>
      <c r="AV1986" s="13" t="s">
        <v>82</v>
      </c>
      <c r="AW1986" s="13" t="s">
        <v>31</v>
      </c>
      <c r="AX1986" s="13" t="s">
        <v>75</v>
      </c>
      <c r="AY1986" s="232" t="s">
        <v>203</v>
      </c>
    </row>
    <row r="1987" spans="2:51" s="13" customFormat="1" ht="11.25">
      <c r="B1987" s="222"/>
      <c r="C1987" s="223"/>
      <c r="D1987" s="224" t="s">
        <v>211</v>
      </c>
      <c r="E1987" s="225" t="s">
        <v>1</v>
      </c>
      <c r="F1987" s="226" t="s">
        <v>438</v>
      </c>
      <c r="G1987" s="223"/>
      <c r="H1987" s="225" t="s">
        <v>1</v>
      </c>
      <c r="I1987" s="227"/>
      <c r="J1987" s="223"/>
      <c r="K1987" s="223"/>
      <c r="L1987" s="228"/>
      <c r="M1987" s="229"/>
      <c r="N1987" s="230"/>
      <c r="O1987" s="230"/>
      <c r="P1987" s="230"/>
      <c r="Q1987" s="230"/>
      <c r="R1987" s="230"/>
      <c r="S1987" s="230"/>
      <c r="T1987" s="231"/>
      <c r="AT1987" s="232" t="s">
        <v>211</v>
      </c>
      <c r="AU1987" s="232" t="s">
        <v>104</v>
      </c>
      <c r="AV1987" s="13" t="s">
        <v>82</v>
      </c>
      <c r="AW1987" s="13" t="s">
        <v>31</v>
      </c>
      <c r="AX1987" s="13" t="s">
        <v>75</v>
      </c>
      <c r="AY1987" s="232" t="s">
        <v>203</v>
      </c>
    </row>
    <row r="1988" spans="2:51" s="14" customFormat="1" ht="11.25">
      <c r="B1988" s="233"/>
      <c r="C1988" s="234"/>
      <c r="D1988" s="224" t="s">
        <v>211</v>
      </c>
      <c r="E1988" s="235" t="s">
        <v>1</v>
      </c>
      <c r="F1988" s="236" t="s">
        <v>1883</v>
      </c>
      <c r="G1988" s="234"/>
      <c r="H1988" s="237">
        <v>1.6379999999999999</v>
      </c>
      <c r="I1988" s="238"/>
      <c r="J1988" s="234"/>
      <c r="K1988" s="234"/>
      <c r="L1988" s="239"/>
      <c r="M1988" s="240"/>
      <c r="N1988" s="241"/>
      <c r="O1988" s="241"/>
      <c r="P1988" s="241"/>
      <c r="Q1988" s="241"/>
      <c r="R1988" s="241"/>
      <c r="S1988" s="241"/>
      <c r="T1988" s="242"/>
      <c r="AT1988" s="243" t="s">
        <v>211</v>
      </c>
      <c r="AU1988" s="243" t="s">
        <v>104</v>
      </c>
      <c r="AV1988" s="14" t="s">
        <v>84</v>
      </c>
      <c r="AW1988" s="14" t="s">
        <v>31</v>
      </c>
      <c r="AX1988" s="14" t="s">
        <v>75</v>
      </c>
      <c r="AY1988" s="243" t="s">
        <v>203</v>
      </c>
    </row>
    <row r="1989" spans="2:51" s="14" customFormat="1" ht="11.25">
      <c r="B1989" s="233"/>
      <c r="C1989" s="234"/>
      <c r="D1989" s="224" t="s">
        <v>211</v>
      </c>
      <c r="E1989" s="235" t="s">
        <v>1</v>
      </c>
      <c r="F1989" s="236" t="s">
        <v>1884</v>
      </c>
      <c r="G1989" s="234"/>
      <c r="H1989" s="237">
        <v>0.65500000000000003</v>
      </c>
      <c r="I1989" s="238"/>
      <c r="J1989" s="234"/>
      <c r="K1989" s="234"/>
      <c r="L1989" s="239"/>
      <c r="M1989" s="240"/>
      <c r="N1989" s="241"/>
      <c r="O1989" s="241"/>
      <c r="P1989" s="241"/>
      <c r="Q1989" s="241"/>
      <c r="R1989" s="241"/>
      <c r="S1989" s="241"/>
      <c r="T1989" s="242"/>
      <c r="AT1989" s="243" t="s">
        <v>211</v>
      </c>
      <c r="AU1989" s="243" t="s">
        <v>104</v>
      </c>
      <c r="AV1989" s="14" t="s">
        <v>84</v>
      </c>
      <c r="AW1989" s="14" t="s">
        <v>31</v>
      </c>
      <c r="AX1989" s="14" t="s">
        <v>75</v>
      </c>
      <c r="AY1989" s="243" t="s">
        <v>203</v>
      </c>
    </row>
    <row r="1990" spans="2:51" s="13" customFormat="1" ht="11.25">
      <c r="B1990" s="222"/>
      <c r="C1990" s="223"/>
      <c r="D1990" s="224" t="s">
        <v>211</v>
      </c>
      <c r="E1990" s="225" t="s">
        <v>1</v>
      </c>
      <c r="F1990" s="226" t="s">
        <v>447</v>
      </c>
      <c r="G1990" s="223"/>
      <c r="H1990" s="225" t="s">
        <v>1</v>
      </c>
      <c r="I1990" s="227"/>
      <c r="J1990" s="223"/>
      <c r="K1990" s="223"/>
      <c r="L1990" s="228"/>
      <c r="M1990" s="229"/>
      <c r="N1990" s="230"/>
      <c r="O1990" s="230"/>
      <c r="P1990" s="230"/>
      <c r="Q1990" s="230"/>
      <c r="R1990" s="230"/>
      <c r="S1990" s="230"/>
      <c r="T1990" s="231"/>
      <c r="AT1990" s="232" t="s">
        <v>211</v>
      </c>
      <c r="AU1990" s="232" t="s">
        <v>104</v>
      </c>
      <c r="AV1990" s="13" t="s">
        <v>82</v>
      </c>
      <c r="AW1990" s="13" t="s">
        <v>31</v>
      </c>
      <c r="AX1990" s="13" t="s">
        <v>75</v>
      </c>
      <c r="AY1990" s="232" t="s">
        <v>203</v>
      </c>
    </row>
    <row r="1991" spans="2:51" s="14" customFormat="1" ht="11.25">
      <c r="B1991" s="233"/>
      <c r="C1991" s="234"/>
      <c r="D1991" s="224" t="s">
        <v>211</v>
      </c>
      <c r="E1991" s="235" t="s">
        <v>1</v>
      </c>
      <c r="F1991" s="236" t="s">
        <v>1885</v>
      </c>
      <c r="G1991" s="234"/>
      <c r="H1991" s="237">
        <v>1.5089999999999999</v>
      </c>
      <c r="I1991" s="238"/>
      <c r="J1991" s="234"/>
      <c r="K1991" s="234"/>
      <c r="L1991" s="239"/>
      <c r="M1991" s="240"/>
      <c r="N1991" s="241"/>
      <c r="O1991" s="241"/>
      <c r="P1991" s="241"/>
      <c r="Q1991" s="241"/>
      <c r="R1991" s="241"/>
      <c r="S1991" s="241"/>
      <c r="T1991" s="242"/>
      <c r="AT1991" s="243" t="s">
        <v>211</v>
      </c>
      <c r="AU1991" s="243" t="s">
        <v>104</v>
      </c>
      <c r="AV1991" s="14" t="s">
        <v>84</v>
      </c>
      <c r="AW1991" s="14" t="s">
        <v>31</v>
      </c>
      <c r="AX1991" s="14" t="s">
        <v>75</v>
      </c>
      <c r="AY1991" s="243" t="s">
        <v>203</v>
      </c>
    </row>
    <row r="1992" spans="2:51" s="14" customFormat="1" ht="11.25">
      <c r="B1992" s="233"/>
      <c r="C1992" s="234"/>
      <c r="D1992" s="224" t="s">
        <v>211</v>
      </c>
      <c r="E1992" s="235" t="s">
        <v>1</v>
      </c>
      <c r="F1992" s="236" t="s">
        <v>1886</v>
      </c>
      <c r="G1992" s="234"/>
      <c r="H1992" s="237">
        <v>1.52</v>
      </c>
      <c r="I1992" s="238"/>
      <c r="J1992" s="234"/>
      <c r="K1992" s="234"/>
      <c r="L1992" s="239"/>
      <c r="M1992" s="240"/>
      <c r="N1992" s="241"/>
      <c r="O1992" s="241"/>
      <c r="P1992" s="241"/>
      <c r="Q1992" s="241"/>
      <c r="R1992" s="241"/>
      <c r="S1992" s="241"/>
      <c r="T1992" s="242"/>
      <c r="AT1992" s="243" t="s">
        <v>211</v>
      </c>
      <c r="AU1992" s="243" t="s">
        <v>104</v>
      </c>
      <c r="AV1992" s="14" t="s">
        <v>84</v>
      </c>
      <c r="AW1992" s="14" t="s">
        <v>31</v>
      </c>
      <c r="AX1992" s="14" t="s">
        <v>75</v>
      </c>
      <c r="AY1992" s="243" t="s">
        <v>203</v>
      </c>
    </row>
    <row r="1993" spans="2:51" s="14" customFormat="1" ht="11.25">
      <c r="B1993" s="233"/>
      <c r="C1993" s="234"/>
      <c r="D1993" s="224" t="s">
        <v>211</v>
      </c>
      <c r="E1993" s="235" t="s">
        <v>1</v>
      </c>
      <c r="F1993" s="236" t="s">
        <v>1887</v>
      </c>
      <c r="G1993" s="234"/>
      <c r="H1993" s="237">
        <v>1.5089999999999999</v>
      </c>
      <c r="I1993" s="238"/>
      <c r="J1993" s="234"/>
      <c r="K1993" s="234"/>
      <c r="L1993" s="239"/>
      <c r="M1993" s="240"/>
      <c r="N1993" s="241"/>
      <c r="O1993" s="241"/>
      <c r="P1993" s="241"/>
      <c r="Q1993" s="241"/>
      <c r="R1993" s="241"/>
      <c r="S1993" s="241"/>
      <c r="T1993" s="242"/>
      <c r="AT1993" s="243" t="s">
        <v>211</v>
      </c>
      <c r="AU1993" s="243" t="s">
        <v>104</v>
      </c>
      <c r="AV1993" s="14" t="s">
        <v>84</v>
      </c>
      <c r="AW1993" s="14" t="s">
        <v>31</v>
      </c>
      <c r="AX1993" s="14" t="s">
        <v>75</v>
      </c>
      <c r="AY1993" s="243" t="s">
        <v>203</v>
      </c>
    </row>
    <row r="1994" spans="2:51" s="14" customFormat="1" ht="11.25">
      <c r="B1994" s="233"/>
      <c r="C1994" s="234"/>
      <c r="D1994" s="224" t="s">
        <v>211</v>
      </c>
      <c r="E1994" s="235" t="s">
        <v>1</v>
      </c>
      <c r="F1994" s="236" t="s">
        <v>1888</v>
      </c>
      <c r="G1994" s="234"/>
      <c r="H1994" s="237">
        <v>1.524</v>
      </c>
      <c r="I1994" s="238"/>
      <c r="J1994" s="234"/>
      <c r="K1994" s="234"/>
      <c r="L1994" s="239"/>
      <c r="M1994" s="240"/>
      <c r="N1994" s="241"/>
      <c r="O1994" s="241"/>
      <c r="P1994" s="241"/>
      <c r="Q1994" s="241"/>
      <c r="R1994" s="241"/>
      <c r="S1994" s="241"/>
      <c r="T1994" s="242"/>
      <c r="AT1994" s="243" t="s">
        <v>211</v>
      </c>
      <c r="AU1994" s="243" t="s">
        <v>104</v>
      </c>
      <c r="AV1994" s="14" t="s">
        <v>84</v>
      </c>
      <c r="AW1994" s="14" t="s">
        <v>31</v>
      </c>
      <c r="AX1994" s="14" t="s">
        <v>75</v>
      </c>
      <c r="AY1994" s="243" t="s">
        <v>203</v>
      </c>
    </row>
    <row r="1995" spans="2:51" s="13" customFormat="1" ht="11.25">
      <c r="B1995" s="222"/>
      <c r="C1995" s="223"/>
      <c r="D1995" s="224" t="s">
        <v>211</v>
      </c>
      <c r="E1995" s="225" t="s">
        <v>1</v>
      </c>
      <c r="F1995" s="226" t="s">
        <v>521</v>
      </c>
      <c r="G1995" s="223"/>
      <c r="H1995" s="225" t="s">
        <v>1</v>
      </c>
      <c r="I1995" s="227"/>
      <c r="J1995" s="223"/>
      <c r="K1995" s="223"/>
      <c r="L1995" s="228"/>
      <c r="M1995" s="229"/>
      <c r="N1995" s="230"/>
      <c r="O1995" s="230"/>
      <c r="P1995" s="230"/>
      <c r="Q1995" s="230"/>
      <c r="R1995" s="230"/>
      <c r="S1995" s="230"/>
      <c r="T1995" s="231"/>
      <c r="AT1995" s="232" t="s">
        <v>211</v>
      </c>
      <c r="AU1995" s="232" t="s">
        <v>104</v>
      </c>
      <c r="AV1995" s="13" t="s">
        <v>82</v>
      </c>
      <c r="AW1995" s="13" t="s">
        <v>31</v>
      </c>
      <c r="AX1995" s="13" t="s">
        <v>75</v>
      </c>
      <c r="AY1995" s="232" t="s">
        <v>203</v>
      </c>
    </row>
    <row r="1996" spans="2:51" s="14" customFormat="1" ht="11.25">
      <c r="B1996" s="233"/>
      <c r="C1996" s="234"/>
      <c r="D1996" s="224" t="s">
        <v>211</v>
      </c>
      <c r="E1996" s="235" t="s">
        <v>1</v>
      </c>
      <c r="F1996" s="236" t="s">
        <v>1889</v>
      </c>
      <c r="G1996" s="234"/>
      <c r="H1996" s="237">
        <v>1.5089999999999999</v>
      </c>
      <c r="I1996" s="238"/>
      <c r="J1996" s="234"/>
      <c r="K1996" s="234"/>
      <c r="L1996" s="239"/>
      <c r="M1996" s="240"/>
      <c r="N1996" s="241"/>
      <c r="O1996" s="241"/>
      <c r="P1996" s="241"/>
      <c r="Q1996" s="241"/>
      <c r="R1996" s="241"/>
      <c r="S1996" s="241"/>
      <c r="T1996" s="242"/>
      <c r="AT1996" s="243" t="s">
        <v>211</v>
      </c>
      <c r="AU1996" s="243" t="s">
        <v>104</v>
      </c>
      <c r="AV1996" s="14" t="s">
        <v>84</v>
      </c>
      <c r="AW1996" s="14" t="s">
        <v>31</v>
      </c>
      <c r="AX1996" s="14" t="s">
        <v>75</v>
      </c>
      <c r="AY1996" s="243" t="s">
        <v>203</v>
      </c>
    </row>
    <row r="1997" spans="2:51" s="14" customFormat="1" ht="11.25">
      <c r="B1997" s="233"/>
      <c r="C1997" s="234"/>
      <c r="D1997" s="224" t="s">
        <v>211</v>
      </c>
      <c r="E1997" s="235" t="s">
        <v>1</v>
      </c>
      <c r="F1997" s="236" t="s">
        <v>1890</v>
      </c>
      <c r="G1997" s="234"/>
      <c r="H1997" s="237">
        <v>1.5489999999999999</v>
      </c>
      <c r="I1997" s="238"/>
      <c r="J1997" s="234"/>
      <c r="K1997" s="234"/>
      <c r="L1997" s="239"/>
      <c r="M1997" s="240"/>
      <c r="N1997" s="241"/>
      <c r="O1997" s="241"/>
      <c r="P1997" s="241"/>
      <c r="Q1997" s="241"/>
      <c r="R1997" s="241"/>
      <c r="S1997" s="241"/>
      <c r="T1997" s="242"/>
      <c r="AT1997" s="243" t="s">
        <v>211</v>
      </c>
      <c r="AU1997" s="243" t="s">
        <v>104</v>
      </c>
      <c r="AV1997" s="14" t="s">
        <v>84</v>
      </c>
      <c r="AW1997" s="14" t="s">
        <v>31</v>
      </c>
      <c r="AX1997" s="14" t="s">
        <v>75</v>
      </c>
      <c r="AY1997" s="243" t="s">
        <v>203</v>
      </c>
    </row>
    <row r="1998" spans="2:51" s="14" customFormat="1" ht="11.25">
      <c r="B1998" s="233"/>
      <c r="C1998" s="234"/>
      <c r="D1998" s="224" t="s">
        <v>211</v>
      </c>
      <c r="E1998" s="235" t="s">
        <v>1</v>
      </c>
      <c r="F1998" s="236" t="s">
        <v>1891</v>
      </c>
      <c r="G1998" s="234"/>
      <c r="H1998" s="237">
        <v>1.4950000000000001</v>
      </c>
      <c r="I1998" s="238"/>
      <c r="J1998" s="234"/>
      <c r="K1998" s="234"/>
      <c r="L1998" s="239"/>
      <c r="M1998" s="240"/>
      <c r="N1998" s="241"/>
      <c r="O1998" s="241"/>
      <c r="P1998" s="241"/>
      <c r="Q1998" s="241"/>
      <c r="R1998" s="241"/>
      <c r="S1998" s="241"/>
      <c r="T1998" s="242"/>
      <c r="AT1998" s="243" t="s">
        <v>211</v>
      </c>
      <c r="AU1998" s="243" t="s">
        <v>104</v>
      </c>
      <c r="AV1998" s="14" t="s">
        <v>84</v>
      </c>
      <c r="AW1998" s="14" t="s">
        <v>31</v>
      </c>
      <c r="AX1998" s="14" t="s">
        <v>75</v>
      </c>
      <c r="AY1998" s="243" t="s">
        <v>203</v>
      </c>
    </row>
    <row r="1999" spans="2:51" s="14" customFormat="1" ht="11.25">
      <c r="B1999" s="233"/>
      <c r="C1999" s="234"/>
      <c r="D1999" s="224" t="s">
        <v>211</v>
      </c>
      <c r="E1999" s="235" t="s">
        <v>1</v>
      </c>
      <c r="F1999" s="236" t="s">
        <v>1892</v>
      </c>
      <c r="G1999" s="234"/>
      <c r="H1999" s="237">
        <v>1.1499999999999999</v>
      </c>
      <c r="I1999" s="238"/>
      <c r="J1999" s="234"/>
      <c r="K1999" s="234"/>
      <c r="L1999" s="239"/>
      <c r="M1999" s="240"/>
      <c r="N1999" s="241"/>
      <c r="O1999" s="241"/>
      <c r="P1999" s="241"/>
      <c r="Q1999" s="241"/>
      <c r="R1999" s="241"/>
      <c r="S1999" s="241"/>
      <c r="T1999" s="242"/>
      <c r="AT1999" s="243" t="s">
        <v>211</v>
      </c>
      <c r="AU1999" s="243" t="s">
        <v>104</v>
      </c>
      <c r="AV1999" s="14" t="s">
        <v>84</v>
      </c>
      <c r="AW1999" s="14" t="s">
        <v>31</v>
      </c>
      <c r="AX1999" s="14" t="s">
        <v>75</v>
      </c>
      <c r="AY1999" s="243" t="s">
        <v>203</v>
      </c>
    </row>
    <row r="2000" spans="2:51" s="13" customFormat="1" ht="11.25">
      <c r="B2000" s="222"/>
      <c r="C2000" s="223"/>
      <c r="D2000" s="224" t="s">
        <v>211</v>
      </c>
      <c r="E2000" s="225" t="s">
        <v>1</v>
      </c>
      <c r="F2000" s="226" t="s">
        <v>213</v>
      </c>
      <c r="G2000" s="223"/>
      <c r="H2000" s="225" t="s">
        <v>1</v>
      </c>
      <c r="I2000" s="227"/>
      <c r="J2000" s="223"/>
      <c r="K2000" s="223"/>
      <c r="L2000" s="228"/>
      <c r="M2000" s="229"/>
      <c r="N2000" s="230"/>
      <c r="O2000" s="230"/>
      <c r="P2000" s="230"/>
      <c r="Q2000" s="230"/>
      <c r="R2000" s="230"/>
      <c r="S2000" s="230"/>
      <c r="T2000" s="231"/>
      <c r="AT2000" s="232" t="s">
        <v>211</v>
      </c>
      <c r="AU2000" s="232" t="s">
        <v>104</v>
      </c>
      <c r="AV2000" s="13" t="s">
        <v>82</v>
      </c>
      <c r="AW2000" s="13" t="s">
        <v>31</v>
      </c>
      <c r="AX2000" s="13" t="s">
        <v>75</v>
      </c>
      <c r="AY2000" s="232" t="s">
        <v>203</v>
      </c>
    </row>
    <row r="2001" spans="2:51" s="13" customFormat="1" ht="11.25">
      <c r="B2001" s="222"/>
      <c r="C2001" s="223"/>
      <c r="D2001" s="224" t="s">
        <v>211</v>
      </c>
      <c r="E2001" s="225" t="s">
        <v>1</v>
      </c>
      <c r="F2001" s="226" t="s">
        <v>1893</v>
      </c>
      <c r="G2001" s="223"/>
      <c r="H2001" s="225" t="s">
        <v>1</v>
      </c>
      <c r="I2001" s="227"/>
      <c r="J2001" s="223"/>
      <c r="K2001" s="223"/>
      <c r="L2001" s="228"/>
      <c r="M2001" s="229"/>
      <c r="N2001" s="230"/>
      <c r="O2001" s="230"/>
      <c r="P2001" s="230"/>
      <c r="Q2001" s="230"/>
      <c r="R2001" s="230"/>
      <c r="S2001" s="230"/>
      <c r="T2001" s="231"/>
      <c r="AT2001" s="232" t="s">
        <v>211</v>
      </c>
      <c r="AU2001" s="232" t="s">
        <v>104</v>
      </c>
      <c r="AV2001" s="13" t="s">
        <v>82</v>
      </c>
      <c r="AW2001" s="13" t="s">
        <v>31</v>
      </c>
      <c r="AX2001" s="13" t="s">
        <v>75</v>
      </c>
      <c r="AY2001" s="232" t="s">
        <v>203</v>
      </c>
    </row>
    <row r="2002" spans="2:51" s="13" customFormat="1" ht="11.25">
      <c r="B2002" s="222"/>
      <c r="C2002" s="223"/>
      <c r="D2002" s="224" t="s">
        <v>211</v>
      </c>
      <c r="E2002" s="225" t="s">
        <v>1</v>
      </c>
      <c r="F2002" s="226" t="s">
        <v>438</v>
      </c>
      <c r="G2002" s="223"/>
      <c r="H2002" s="225" t="s">
        <v>1</v>
      </c>
      <c r="I2002" s="227"/>
      <c r="J2002" s="223"/>
      <c r="K2002" s="223"/>
      <c r="L2002" s="228"/>
      <c r="M2002" s="229"/>
      <c r="N2002" s="230"/>
      <c r="O2002" s="230"/>
      <c r="P2002" s="230"/>
      <c r="Q2002" s="230"/>
      <c r="R2002" s="230"/>
      <c r="S2002" s="230"/>
      <c r="T2002" s="231"/>
      <c r="AT2002" s="232" t="s">
        <v>211</v>
      </c>
      <c r="AU2002" s="232" t="s">
        <v>104</v>
      </c>
      <c r="AV2002" s="13" t="s">
        <v>82</v>
      </c>
      <c r="AW2002" s="13" t="s">
        <v>31</v>
      </c>
      <c r="AX2002" s="13" t="s">
        <v>75</v>
      </c>
      <c r="AY2002" s="232" t="s">
        <v>203</v>
      </c>
    </row>
    <row r="2003" spans="2:51" s="13" customFormat="1" ht="11.25">
      <c r="B2003" s="222"/>
      <c r="C2003" s="223"/>
      <c r="D2003" s="224" t="s">
        <v>211</v>
      </c>
      <c r="E2003" s="225" t="s">
        <v>1</v>
      </c>
      <c r="F2003" s="226" t="s">
        <v>1894</v>
      </c>
      <c r="G2003" s="223"/>
      <c r="H2003" s="225" t="s">
        <v>1</v>
      </c>
      <c r="I2003" s="227"/>
      <c r="J2003" s="223"/>
      <c r="K2003" s="223"/>
      <c r="L2003" s="228"/>
      <c r="M2003" s="229"/>
      <c r="N2003" s="230"/>
      <c r="O2003" s="230"/>
      <c r="P2003" s="230"/>
      <c r="Q2003" s="230"/>
      <c r="R2003" s="230"/>
      <c r="S2003" s="230"/>
      <c r="T2003" s="231"/>
      <c r="AT2003" s="232" t="s">
        <v>211</v>
      </c>
      <c r="AU2003" s="232" t="s">
        <v>104</v>
      </c>
      <c r="AV2003" s="13" t="s">
        <v>82</v>
      </c>
      <c r="AW2003" s="13" t="s">
        <v>31</v>
      </c>
      <c r="AX2003" s="13" t="s">
        <v>75</v>
      </c>
      <c r="AY2003" s="232" t="s">
        <v>203</v>
      </c>
    </row>
    <row r="2004" spans="2:51" s="14" customFormat="1" ht="11.25">
      <c r="B2004" s="233"/>
      <c r="C2004" s="234"/>
      <c r="D2004" s="224" t="s">
        <v>211</v>
      </c>
      <c r="E2004" s="235" t="s">
        <v>1</v>
      </c>
      <c r="F2004" s="236" t="s">
        <v>1895</v>
      </c>
      <c r="G2004" s="234"/>
      <c r="H2004" s="237">
        <v>9.1669999999999998</v>
      </c>
      <c r="I2004" s="238"/>
      <c r="J2004" s="234"/>
      <c r="K2004" s="234"/>
      <c r="L2004" s="239"/>
      <c r="M2004" s="240"/>
      <c r="N2004" s="241"/>
      <c r="O2004" s="241"/>
      <c r="P2004" s="241"/>
      <c r="Q2004" s="241"/>
      <c r="R2004" s="241"/>
      <c r="S2004" s="241"/>
      <c r="T2004" s="242"/>
      <c r="AT2004" s="243" t="s">
        <v>211</v>
      </c>
      <c r="AU2004" s="243" t="s">
        <v>104</v>
      </c>
      <c r="AV2004" s="14" t="s">
        <v>84</v>
      </c>
      <c r="AW2004" s="14" t="s">
        <v>31</v>
      </c>
      <c r="AX2004" s="14" t="s">
        <v>75</v>
      </c>
      <c r="AY2004" s="243" t="s">
        <v>203</v>
      </c>
    </row>
    <row r="2005" spans="2:51" s="14" customFormat="1" ht="11.25">
      <c r="B2005" s="233"/>
      <c r="C2005" s="234"/>
      <c r="D2005" s="224" t="s">
        <v>211</v>
      </c>
      <c r="E2005" s="235" t="s">
        <v>1</v>
      </c>
      <c r="F2005" s="236" t="s">
        <v>1896</v>
      </c>
      <c r="G2005" s="234"/>
      <c r="H2005" s="237">
        <v>9.5050000000000008</v>
      </c>
      <c r="I2005" s="238"/>
      <c r="J2005" s="234"/>
      <c r="K2005" s="234"/>
      <c r="L2005" s="239"/>
      <c r="M2005" s="240"/>
      <c r="N2005" s="241"/>
      <c r="O2005" s="241"/>
      <c r="P2005" s="241"/>
      <c r="Q2005" s="241"/>
      <c r="R2005" s="241"/>
      <c r="S2005" s="241"/>
      <c r="T2005" s="242"/>
      <c r="AT2005" s="243" t="s">
        <v>211</v>
      </c>
      <c r="AU2005" s="243" t="s">
        <v>104</v>
      </c>
      <c r="AV2005" s="14" t="s">
        <v>84</v>
      </c>
      <c r="AW2005" s="14" t="s">
        <v>31</v>
      </c>
      <c r="AX2005" s="14" t="s">
        <v>75</v>
      </c>
      <c r="AY2005" s="243" t="s">
        <v>203</v>
      </c>
    </row>
    <row r="2006" spans="2:51" s="13" customFormat="1" ht="11.25">
      <c r="B2006" s="222"/>
      <c r="C2006" s="223"/>
      <c r="D2006" s="224" t="s">
        <v>211</v>
      </c>
      <c r="E2006" s="225" t="s">
        <v>1</v>
      </c>
      <c r="F2006" s="226" t="s">
        <v>213</v>
      </c>
      <c r="G2006" s="223"/>
      <c r="H2006" s="225" t="s">
        <v>1</v>
      </c>
      <c r="I2006" s="227"/>
      <c r="J2006" s="223"/>
      <c r="K2006" s="223"/>
      <c r="L2006" s="228"/>
      <c r="M2006" s="229"/>
      <c r="N2006" s="230"/>
      <c r="O2006" s="230"/>
      <c r="P2006" s="230"/>
      <c r="Q2006" s="230"/>
      <c r="R2006" s="230"/>
      <c r="S2006" s="230"/>
      <c r="T2006" s="231"/>
      <c r="AT2006" s="232" t="s">
        <v>211</v>
      </c>
      <c r="AU2006" s="232" t="s">
        <v>104</v>
      </c>
      <c r="AV2006" s="13" t="s">
        <v>82</v>
      </c>
      <c r="AW2006" s="13" t="s">
        <v>31</v>
      </c>
      <c r="AX2006" s="13" t="s">
        <v>75</v>
      </c>
      <c r="AY2006" s="232" t="s">
        <v>203</v>
      </c>
    </row>
    <row r="2007" spans="2:51" s="13" customFormat="1" ht="11.25">
      <c r="B2007" s="222"/>
      <c r="C2007" s="223"/>
      <c r="D2007" s="224" t="s">
        <v>211</v>
      </c>
      <c r="E2007" s="225" t="s">
        <v>1</v>
      </c>
      <c r="F2007" s="226" t="s">
        <v>1897</v>
      </c>
      <c r="G2007" s="223"/>
      <c r="H2007" s="225" t="s">
        <v>1</v>
      </c>
      <c r="I2007" s="227"/>
      <c r="J2007" s="223"/>
      <c r="K2007" s="223"/>
      <c r="L2007" s="228"/>
      <c r="M2007" s="229"/>
      <c r="N2007" s="230"/>
      <c r="O2007" s="230"/>
      <c r="P2007" s="230"/>
      <c r="Q2007" s="230"/>
      <c r="R2007" s="230"/>
      <c r="S2007" s="230"/>
      <c r="T2007" s="231"/>
      <c r="AT2007" s="232" t="s">
        <v>211</v>
      </c>
      <c r="AU2007" s="232" t="s">
        <v>104</v>
      </c>
      <c r="AV2007" s="13" t="s">
        <v>82</v>
      </c>
      <c r="AW2007" s="13" t="s">
        <v>31</v>
      </c>
      <c r="AX2007" s="13" t="s">
        <v>75</v>
      </c>
      <c r="AY2007" s="232" t="s">
        <v>203</v>
      </c>
    </row>
    <row r="2008" spans="2:51" s="13" customFormat="1" ht="11.25">
      <c r="B2008" s="222"/>
      <c r="C2008" s="223"/>
      <c r="D2008" s="224" t="s">
        <v>211</v>
      </c>
      <c r="E2008" s="225" t="s">
        <v>1</v>
      </c>
      <c r="F2008" s="226" t="s">
        <v>438</v>
      </c>
      <c r="G2008" s="223"/>
      <c r="H2008" s="225" t="s">
        <v>1</v>
      </c>
      <c r="I2008" s="227"/>
      <c r="J2008" s="223"/>
      <c r="K2008" s="223"/>
      <c r="L2008" s="228"/>
      <c r="M2008" s="229"/>
      <c r="N2008" s="230"/>
      <c r="O2008" s="230"/>
      <c r="P2008" s="230"/>
      <c r="Q2008" s="230"/>
      <c r="R2008" s="230"/>
      <c r="S2008" s="230"/>
      <c r="T2008" s="231"/>
      <c r="AT2008" s="232" t="s">
        <v>211</v>
      </c>
      <c r="AU2008" s="232" t="s">
        <v>104</v>
      </c>
      <c r="AV2008" s="13" t="s">
        <v>82</v>
      </c>
      <c r="AW2008" s="13" t="s">
        <v>31</v>
      </c>
      <c r="AX2008" s="13" t="s">
        <v>75</v>
      </c>
      <c r="AY2008" s="232" t="s">
        <v>203</v>
      </c>
    </row>
    <row r="2009" spans="2:51" s="14" customFormat="1" ht="11.25">
      <c r="B2009" s="233"/>
      <c r="C2009" s="234"/>
      <c r="D2009" s="224" t="s">
        <v>211</v>
      </c>
      <c r="E2009" s="235" t="s">
        <v>1</v>
      </c>
      <c r="F2009" s="236" t="s">
        <v>1898</v>
      </c>
      <c r="G2009" s="234"/>
      <c r="H2009" s="237">
        <v>1.2290000000000001</v>
      </c>
      <c r="I2009" s="238"/>
      <c r="J2009" s="234"/>
      <c r="K2009" s="234"/>
      <c r="L2009" s="239"/>
      <c r="M2009" s="240"/>
      <c r="N2009" s="241"/>
      <c r="O2009" s="241"/>
      <c r="P2009" s="241"/>
      <c r="Q2009" s="241"/>
      <c r="R2009" s="241"/>
      <c r="S2009" s="241"/>
      <c r="T2009" s="242"/>
      <c r="AT2009" s="243" t="s">
        <v>211</v>
      </c>
      <c r="AU2009" s="243" t="s">
        <v>104</v>
      </c>
      <c r="AV2009" s="14" t="s">
        <v>84</v>
      </c>
      <c r="AW2009" s="14" t="s">
        <v>31</v>
      </c>
      <c r="AX2009" s="14" t="s">
        <v>75</v>
      </c>
      <c r="AY2009" s="243" t="s">
        <v>203</v>
      </c>
    </row>
    <row r="2010" spans="2:51" s="14" customFormat="1" ht="11.25">
      <c r="B2010" s="233"/>
      <c r="C2010" s="234"/>
      <c r="D2010" s="224" t="s">
        <v>211</v>
      </c>
      <c r="E2010" s="235" t="s">
        <v>1</v>
      </c>
      <c r="F2010" s="236" t="s">
        <v>1899</v>
      </c>
      <c r="G2010" s="234"/>
      <c r="H2010" s="237">
        <v>0.40300000000000002</v>
      </c>
      <c r="I2010" s="238"/>
      <c r="J2010" s="234"/>
      <c r="K2010" s="234"/>
      <c r="L2010" s="239"/>
      <c r="M2010" s="240"/>
      <c r="N2010" s="241"/>
      <c r="O2010" s="241"/>
      <c r="P2010" s="241"/>
      <c r="Q2010" s="241"/>
      <c r="R2010" s="241"/>
      <c r="S2010" s="241"/>
      <c r="T2010" s="242"/>
      <c r="AT2010" s="243" t="s">
        <v>211</v>
      </c>
      <c r="AU2010" s="243" t="s">
        <v>104</v>
      </c>
      <c r="AV2010" s="14" t="s">
        <v>84</v>
      </c>
      <c r="AW2010" s="14" t="s">
        <v>31</v>
      </c>
      <c r="AX2010" s="14" t="s">
        <v>75</v>
      </c>
      <c r="AY2010" s="243" t="s">
        <v>203</v>
      </c>
    </row>
    <row r="2011" spans="2:51" s="14" customFormat="1" ht="11.25">
      <c r="B2011" s="233"/>
      <c r="C2011" s="234"/>
      <c r="D2011" s="224" t="s">
        <v>211</v>
      </c>
      <c r="E2011" s="235" t="s">
        <v>1</v>
      </c>
      <c r="F2011" s="236" t="s">
        <v>1900</v>
      </c>
      <c r="G2011" s="234"/>
      <c r="H2011" s="237">
        <v>0.49399999999999999</v>
      </c>
      <c r="I2011" s="238"/>
      <c r="J2011" s="234"/>
      <c r="K2011" s="234"/>
      <c r="L2011" s="239"/>
      <c r="M2011" s="240"/>
      <c r="N2011" s="241"/>
      <c r="O2011" s="241"/>
      <c r="P2011" s="241"/>
      <c r="Q2011" s="241"/>
      <c r="R2011" s="241"/>
      <c r="S2011" s="241"/>
      <c r="T2011" s="242"/>
      <c r="AT2011" s="243" t="s">
        <v>211</v>
      </c>
      <c r="AU2011" s="243" t="s">
        <v>104</v>
      </c>
      <c r="AV2011" s="14" t="s">
        <v>84</v>
      </c>
      <c r="AW2011" s="14" t="s">
        <v>31</v>
      </c>
      <c r="AX2011" s="14" t="s">
        <v>75</v>
      </c>
      <c r="AY2011" s="243" t="s">
        <v>203</v>
      </c>
    </row>
    <row r="2012" spans="2:51" s="14" customFormat="1" ht="11.25">
      <c r="B2012" s="233"/>
      <c r="C2012" s="234"/>
      <c r="D2012" s="224" t="s">
        <v>211</v>
      </c>
      <c r="E2012" s="235" t="s">
        <v>1</v>
      </c>
      <c r="F2012" s="236" t="s">
        <v>1901</v>
      </c>
      <c r="G2012" s="234"/>
      <c r="H2012" s="237">
        <v>0.54600000000000004</v>
      </c>
      <c r="I2012" s="238"/>
      <c r="J2012" s="234"/>
      <c r="K2012" s="234"/>
      <c r="L2012" s="239"/>
      <c r="M2012" s="240"/>
      <c r="N2012" s="241"/>
      <c r="O2012" s="241"/>
      <c r="P2012" s="241"/>
      <c r="Q2012" s="241"/>
      <c r="R2012" s="241"/>
      <c r="S2012" s="241"/>
      <c r="T2012" s="242"/>
      <c r="AT2012" s="243" t="s">
        <v>211</v>
      </c>
      <c r="AU2012" s="243" t="s">
        <v>104</v>
      </c>
      <c r="AV2012" s="14" t="s">
        <v>84</v>
      </c>
      <c r="AW2012" s="14" t="s">
        <v>31</v>
      </c>
      <c r="AX2012" s="14" t="s">
        <v>75</v>
      </c>
      <c r="AY2012" s="243" t="s">
        <v>203</v>
      </c>
    </row>
    <row r="2013" spans="2:51" s="14" customFormat="1" ht="22.5">
      <c r="B2013" s="233"/>
      <c r="C2013" s="234"/>
      <c r="D2013" s="224" t="s">
        <v>211</v>
      </c>
      <c r="E2013" s="235" t="s">
        <v>1</v>
      </c>
      <c r="F2013" s="236" t="s">
        <v>1902</v>
      </c>
      <c r="G2013" s="234"/>
      <c r="H2013" s="237">
        <v>8.1</v>
      </c>
      <c r="I2013" s="238"/>
      <c r="J2013" s="234"/>
      <c r="K2013" s="234"/>
      <c r="L2013" s="239"/>
      <c r="M2013" s="240"/>
      <c r="N2013" s="241"/>
      <c r="O2013" s="241"/>
      <c r="P2013" s="241"/>
      <c r="Q2013" s="241"/>
      <c r="R2013" s="241"/>
      <c r="S2013" s="241"/>
      <c r="T2013" s="242"/>
      <c r="AT2013" s="243" t="s">
        <v>211</v>
      </c>
      <c r="AU2013" s="243" t="s">
        <v>104</v>
      </c>
      <c r="AV2013" s="14" t="s">
        <v>84</v>
      </c>
      <c r="AW2013" s="14" t="s">
        <v>31</v>
      </c>
      <c r="AX2013" s="14" t="s">
        <v>75</v>
      </c>
      <c r="AY2013" s="243" t="s">
        <v>203</v>
      </c>
    </row>
    <row r="2014" spans="2:51" s="14" customFormat="1" ht="11.25">
      <c r="B2014" s="233"/>
      <c r="C2014" s="234"/>
      <c r="D2014" s="224" t="s">
        <v>211</v>
      </c>
      <c r="E2014" s="235" t="s">
        <v>1</v>
      </c>
      <c r="F2014" s="236" t="s">
        <v>1903</v>
      </c>
      <c r="G2014" s="234"/>
      <c r="H2014" s="237">
        <v>1.3720000000000001</v>
      </c>
      <c r="I2014" s="238"/>
      <c r="J2014" s="234"/>
      <c r="K2014" s="234"/>
      <c r="L2014" s="239"/>
      <c r="M2014" s="240"/>
      <c r="N2014" s="241"/>
      <c r="O2014" s="241"/>
      <c r="P2014" s="241"/>
      <c r="Q2014" s="241"/>
      <c r="R2014" s="241"/>
      <c r="S2014" s="241"/>
      <c r="T2014" s="242"/>
      <c r="AT2014" s="243" t="s">
        <v>211</v>
      </c>
      <c r="AU2014" s="243" t="s">
        <v>104</v>
      </c>
      <c r="AV2014" s="14" t="s">
        <v>84</v>
      </c>
      <c r="AW2014" s="14" t="s">
        <v>31</v>
      </c>
      <c r="AX2014" s="14" t="s">
        <v>75</v>
      </c>
      <c r="AY2014" s="243" t="s">
        <v>203</v>
      </c>
    </row>
    <row r="2015" spans="2:51" s="14" customFormat="1" ht="11.25">
      <c r="B2015" s="233"/>
      <c r="C2015" s="234"/>
      <c r="D2015" s="224" t="s">
        <v>211</v>
      </c>
      <c r="E2015" s="235" t="s">
        <v>1</v>
      </c>
      <c r="F2015" s="236" t="s">
        <v>1904</v>
      </c>
      <c r="G2015" s="234"/>
      <c r="H2015" s="237">
        <v>0.54600000000000004</v>
      </c>
      <c r="I2015" s="238"/>
      <c r="J2015" s="234"/>
      <c r="K2015" s="234"/>
      <c r="L2015" s="239"/>
      <c r="M2015" s="240"/>
      <c r="N2015" s="241"/>
      <c r="O2015" s="241"/>
      <c r="P2015" s="241"/>
      <c r="Q2015" s="241"/>
      <c r="R2015" s="241"/>
      <c r="S2015" s="241"/>
      <c r="T2015" s="242"/>
      <c r="AT2015" s="243" t="s">
        <v>211</v>
      </c>
      <c r="AU2015" s="243" t="s">
        <v>104</v>
      </c>
      <c r="AV2015" s="14" t="s">
        <v>84</v>
      </c>
      <c r="AW2015" s="14" t="s">
        <v>31</v>
      </c>
      <c r="AX2015" s="14" t="s">
        <v>75</v>
      </c>
      <c r="AY2015" s="243" t="s">
        <v>203</v>
      </c>
    </row>
    <row r="2016" spans="2:51" s="13" customFormat="1" ht="11.25">
      <c r="B2016" s="222"/>
      <c r="C2016" s="223"/>
      <c r="D2016" s="224" t="s">
        <v>211</v>
      </c>
      <c r="E2016" s="225" t="s">
        <v>1</v>
      </c>
      <c r="F2016" s="226" t="s">
        <v>447</v>
      </c>
      <c r="G2016" s="223"/>
      <c r="H2016" s="225" t="s">
        <v>1</v>
      </c>
      <c r="I2016" s="227"/>
      <c r="J2016" s="223"/>
      <c r="K2016" s="223"/>
      <c r="L2016" s="228"/>
      <c r="M2016" s="229"/>
      <c r="N2016" s="230"/>
      <c r="O2016" s="230"/>
      <c r="P2016" s="230"/>
      <c r="Q2016" s="230"/>
      <c r="R2016" s="230"/>
      <c r="S2016" s="230"/>
      <c r="T2016" s="231"/>
      <c r="AT2016" s="232" t="s">
        <v>211</v>
      </c>
      <c r="AU2016" s="232" t="s">
        <v>104</v>
      </c>
      <c r="AV2016" s="13" t="s">
        <v>82</v>
      </c>
      <c r="AW2016" s="13" t="s">
        <v>31</v>
      </c>
      <c r="AX2016" s="13" t="s">
        <v>75</v>
      </c>
      <c r="AY2016" s="232" t="s">
        <v>203</v>
      </c>
    </row>
    <row r="2017" spans="2:51" s="14" customFormat="1" ht="11.25">
      <c r="B2017" s="233"/>
      <c r="C2017" s="234"/>
      <c r="D2017" s="224" t="s">
        <v>211</v>
      </c>
      <c r="E2017" s="235" t="s">
        <v>1</v>
      </c>
      <c r="F2017" s="236" t="s">
        <v>1905</v>
      </c>
      <c r="G2017" s="234"/>
      <c r="H2017" s="237">
        <v>1.663</v>
      </c>
      <c r="I2017" s="238"/>
      <c r="J2017" s="234"/>
      <c r="K2017" s="234"/>
      <c r="L2017" s="239"/>
      <c r="M2017" s="240"/>
      <c r="N2017" s="241"/>
      <c r="O2017" s="241"/>
      <c r="P2017" s="241"/>
      <c r="Q2017" s="241"/>
      <c r="R2017" s="241"/>
      <c r="S2017" s="241"/>
      <c r="T2017" s="242"/>
      <c r="AT2017" s="243" t="s">
        <v>211</v>
      </c>
      <c r="AU2017" s="243" t="s">
        <v>104</v>
      </c>
      <c r="AV2017" s="14" t="s">
        <v>84</v>
      </c>
      <c r="AW2017" s="14" t="s">
        <v>31</v>
      </c>
      <c r="AX2017" s="14" t="s">
        <v>75</v>
      </c>
      <c r="AY2017" s="243" t="s">
        <v>203</v>
      </c>
    </row>
    <row r="2018" spans="2:51" s="14" customFormat="1" ht="11.25">
      <c r="B2018" s="233"/>
      <c r="C2018" s="234"/>
      <c r="D2018" s="224" t="s">
        <v>211</v>
      </c>
      <c r="E2018" s="235" t="s">
        <v>1</v>
      </c>
      <c r="F2018" s="236" t="s">
        <v>1906</v>
      </c>
      <c r="G2018" s="234"/>
      <c r="H2018" s="237">
        <v>0.95899999999999996</v>
      </c>
      <c r="I2018" s="238"/>
      <c r="J2018" s="234"/>
      <c r="K2018" s="234"/>
      <c r="L2018" s="239"/>
      <c r="M2018" s="240"/>
      <c r="N2018" s="241"/>
      <c r="O2018" s="241"/>
      <c r="P2018" s="241"/>
      <c r="Q2018" s="241"/>
      <c r="R2018" s="241"/>
      <c r="S2018" s="241"/>
      <c r="T2018" s="242"/>
      <c r="AT2018" s="243" t="s">
        <v>211</v>
      </c>
      <c r="AU2018" s="243" t="s">
        <v>104</v>
      </c>
      <c r="AV2018" s="14" t="s">
        <v>84</v>
      </c>
      <c r="AW2018" s="14" t="s">
        <v>31</v>
      </c>
      <c r="AX2018" s="14" t="s">
        <v>75</v>
      </c>
      <c r="AY2018" s="243" t="s">
        <v>203</v>
      </c>
    </row>
    <row r="2019" spans="2:51" s="14" customFormat="1" ht="11.25">
      <c r="B2019" s="233"/>
      <c r="C2019" s="234"/>
      <c r="D2019" s="224" t="s">
        <v>211</v>
      </c>
      <c r="E2019" s="235" t="s">
        <v>1</v>
      </c>
      <c r="F2019" s="236" t="s">
        <v>1907</v>
      </c>
      <c r="G2019" s="234"/>
      <c r="H2019" s="237">
        <v>1.663</v>
      </c>
      <c r="I2019" s="238"/>
      <c r="J2019" s="234"/>
      <c r="K2019" s="234"/>
      <c r="L2019" s="239"/>
      <c r="M2019" s="240"/>
      <c r="N2019" s="241"/>
      <c r="O2019" s="241"/>
      <c r="P2019" s="241"/>
      <c r="Q2019" s="241"/>
      <c r="R2019" s="241"/>
      <c r="S2019" s="241"/>
      <c r="T2019" s="242"/>
      <c r="AT2019" s="243" t="s">
        <v>211</v>
      </c>
      <c r="AU2019" s="243" t="s">
        <v>104</v>
      </c>
      <c r="AV2019" s="14" t="s">
        <v>84</v>
      </c>
      <c r="AW2019" s="14" t="s">
        <v>31</v>
      </c>
      <c r="AX2019" s="14" t="s">
        <v>75</v>
      </c>
      <c r="AY2019" s="243" t="s">
        <v>203</v>
      </c>
    </row>
    <row r="2020" spans="2:51" s="14" customFormat="1" ht="11.25">
      <c r="B2020" s="233"/>
      <c r="C2020" s="234"/>
      <c r="D2020" s="224" t="s">
        <v>211</v>
      </c>
      <c r="E2020" s="235" t="s">
        <v>1</v>
      </c>
      <c r="F2020" s="236" t="s">
        <v>1908</v>
      </c>
      <c r="G2020" s="234"/>
      <c r="H2020" s="237">
        <v>0.95899999999999996</v>
      </c>
      <c r="I2020" s="238"/>
      <c r="J2020" s="234"/>
      <c r="K2020" s="234"/>
      <c r="L2020" s="239"/>
      <c r="M2020" s="240"/>
      <c r="N2020" s="241"/>
      <c r="O2020" s="241"/>
      <c r="P2020" s="241"/>
      <c r="Q2020" s="241"/>
      <c r="R2020" s="241"/>
      <c r="S2020" s="241"/>
      <c r="T2020" s="242"/>
      <c r="AT2020" s="243" t="s">
        <v>211</v>
      </c>
      <c r="AU2020" s="243" t="s">
        <v>104</v>
      </c>
      <c r="AV2020" s="14" t="s">
        <v>84</v>
      </c>
      <c r="AW2020" s="14" t="s">
        <v>31</v>
      </c>
      <c r="AX2020" s="14" t="s">
        <v>75</v>
      </c>
      <c r="AY2020" s="243" t="s">
        <v>203</v>
      </c>
    </row>
    <row r="2021" spans="2:51" s="13" customFormat="1" ht="11.25">
      <c r="B2021" s="222"/>
      <c r="C2021" s="223"/>
      <c r="D2021" s="224" t="s">
        <v>211</v>
      </c>
      <c r="E2021" s="225" t="s">
        <v>1</v>
      </c>
      <c r="F2021" s="226" t="s">
        <v>521</v>
      </c>
      <c r="G2021" s="223"/>
      <c r="H2021" s="225" t="s">
        <v>1</v>
      </c>
      <c r="I2021" s="227"/>
      <c r="J2021" s="223"/>
      <c r="K2021" s="223"/>
      <c r="L2021" s="228"/>
      <c r="M2021" s="229"/>
      <c r="N2021" s="230"/>
      <c r="O2021" s="230"/>
      <c r="P2021" s="230"/>
      <c r="Q2021" s="230"/>
      <c r="R2021" s="230"/>
      <c r="S2021" s="230"/>
      <c r="T2021" s="231"/>
      <c r="AT2021" s="232" t="s">
        <v>211</v>
      </c>
      <c r="AU2021" s="232" t="s">
        <v>104</v>
      </c>
      <c r="AV2021" s="13" t="s">
        <v>82</v>
      </c>
      <c r="AW2021" s="13" t="s">
        <v>31</v>
      </c>
      <c r="AX2021" s="13" t="s">
        <v>75</v>
      </c>
      <c r="AY2021" s="232" t="s">
        <v>203</v>
      </c>
    </row>
    <row r="2022" spans="2:51" s="14" customFormat="1" ht="11.25">
      <c r="B2022" s="233"/>
      <c r="C2022" s="234"/>
      <c r="D2022" s="224" t="s">
        <v>211</v>
      </c>
      <c r="E2022" s="235" t="s">
        <v>1</v>
      </c>
      <c r="F2022" s="236" t="s">
        <v>1909</v>
      </c>
      <c r="G2022" s="234"/>
      <c r="H2022" s="237">
        <v>1.694</v>
      </c>
      <c r="I2022" s="238"/>
      <c r="J2022" s="234"/>
      <c r="K2022" s="234"/>
      <c r="L2022" s="239"/>
      <c r="M2022" s="240"/>
      <c r="N2022" s="241"/>
      <c r="O2022" s="241"/>
      <c r="P2022" s="241"/>
      <c r="Q2022" s="241"/>
      <c r="R2022" s="241"/>
      <c r="S2022" s="241"/>
      <c r="T2022" s="242"/>
      <c r="AT2022" s="243" t="s">
        <v>211</v>
      </c>
      <c r="AU2022" s="243" t="s">
        <v>104</v>
      </c>
      <c r="AV2022" s="14" t="s">
        <v>84</v>
      </c>
      <c r="AW2022" s="14" t="s">
        <v>31</v>
      </c>
      <c r="AX2022" s="14" t="s">
        <v>75</v>
      </c>
      <c r="AY2022" s="243" t="s">
        <v>203</v>
      </c>
    </row>
    <row r="2023" spans="2:51" s="14" customFormat="1" ht="11.25">
      <c r="B2023" s="233"/>
      <c r="C2023" s="234"/>
      <c r="D2023" s="224" t="s">
        <v>211</v>
      </c>
      <c r="E2023" s="235" t="s">
        <v>1</v>
      </c>
      <c r="F2023" s="236" t="s">
        <v>1910</v>
      </c>
      <c r="G2023" s="234"/>
      <c r="H2023" s="237">
        <v>0.95899999999999996</v>
      </c>
      <c r="I2023" s="238"/>
      <c r="J2023" s="234"/>
      <c r="K2023" s="234"/>
      <c r="L2023" s="239"/>
      <c r="M2023" s="240"/>
      <c r="N2023" s="241"/>
      <c r="O2023" s="241"/>
      <c r="P2023" s="241"/>
      <c r="Q2023" s="241"/>
      <c r="R2023" s="241"/>
      <c r="S2023" s="241"/>
      <c r="T2023" s="242"/>
      <c r="AT2023" s="243" t="s">
        <v>211</v>
      </c>
      <c r="AU2023" s="243" t="s">
        <v>104</v>
      </c>
      <c r="AV2023" s="14" t="s">
        <v>84</v>
      </c>
      <c r="AW2023" s="14" t="s">
        <v>31</v>
      </c>
      <c r="AX2023" s="14" t="s">
        <v>75</v>
      </c>
      <c r="AY2023" s="243" t="s">
        <v>203</v>
      </c>
    </row>
    <row r="2024" spans="2:51" s="14" customFormat="1" ht="11.25">
      <c r="B2024" s="233"/>
      <c r="C2024" s="234"/>
      <c r="D2024" s="224" t="s">
        <v>211</v>
      </c>
      <c r="E2024" s="235" t="s">
        <v>1</v>
      </c>
      <c r="F2024" s="236" t="s">
        <v>1911</v>
      </c>
      <c r="G2024" s="234"/>
      <c r="H2024" s="237">
        <v>1.694</v>
      </c>
      <c r="I2024" s="238"/>
      <c r="J2024" s="234"/>
      <c r="K2024" s="234"/>
      <c r="L2024" s="239"/>
      <c r="M2024" s="240"/>
      <c r="N2024" s="241"/>
      <c r="O2024" s="241"/>
      <c r="P2024" s="241"/>
      <c r="Q2024" s="241"/>
      <c r="R2024" s="241"/>
      <c r="S2024" s="241"/>
      <c r="T2024" s="242"/>
      <c r="AT2024" s="243" t="s">
        <v>211</v>
      </c>
      <c r="AU2024" s="243" t="s">
        <v>104</v>
      </c>
      <c r="AV2024" s="14" t="s">
        <v>84</v>
      </c>
      <c r="AW2024" s="14" t="s">
        <v>31</v>
      </c>
      <c r="AX2024" s="14" t="s">
        <v>75</v>
      </c>
      <c r="AY2024" s="243" t="s">
        <v>203</v>
      </c>
    </row>
    <row r="2025" spans="2:51" s="14" customFormat="1" ht="11.25">
      <c r="B2025" s="233"/>
      <c r="C2025" s="234"/>
      <c r="D2025" s="224" t="s">
        <v>211</v>
      </c>
      <c r="E2025" s="235" t="s">
        <v>1</v>
      </c>
      <c r="F2025" s="236" t="s">
        <v>1912</v>
      </c>
      <c r="G2025" s="234"/>
      <c r="H2025" s="237">
        <v>0.95899999999999996</v>
      </c>
      <c r="I2025" s="238"/>
      <c r="J2025" s="234"/>
      <c r="K2025" s="234"/>
      <c r="L2025" s="239"/>
      <c r="M2025" s="240"/>
      <c r="N2025" s="241"/>
      <c r="O2025" s="241"/>
      <c r="P2025" s="241"/>
      <c r="Q2025" s="241"/>
      <c r="R2025" s="241"/>
      <c r="S2025" s="241"/>
      <c r="T2025" s="242"/>
      <c r="AT2025" s="243" t="s">
        <v>211</v>
      </c>
      <c r="AU2025" s="243" t="s">
        <v>104</v>
      </c>
      <c r="AV2025" s="14" t="s">
        <v>84</v>
      </c>
      <c r="AW2025" s="14" t="s">
        <v>31</v>
      </c>
      <c r="AX2025" s="14" t="s">
        <v>75</v>
      </c>
      <c r="AY2025" s="243" t="s">
        <v>203</v>
      </c>
    </row>
    <row r="2026" spans="2:51" s="13" customFormat="1" ht="11.25">
      <c r="B2026" s="222"/>
      <c r="C2026" s="223"/>
      <c r="D2026" s="224" t="s">
        <v>211</v>
      </c>
      <c r="E2026" s="225" t="s">
        <v>1</v>
      </c>
      <c r="F2026" s="226" t="s">
        <v>213</v>
      </c>
      <c r="G2026" s="223"/>
      <c r="H2026" s="225" t="s">
        <v>1</v>
      </c>
      <c r="I2026" s="227"/>
      <c r="J2026" s="223"/>
      <c r="K2026" s="223"/>
      <c r="L2026" s="228"/>
      <c r="M2026" s="229"/>
      <c r="N2026" s="230"/>
      <c r="O2026" s="230"/>
      <c r="P2026" s="230"/>
      <c r="Q2026" s="230"/>
      <c r="R2026" s="230"/>
      <c r="S2026" s="230"/>
      <c r="T2026" s="231"/>
      <c r="AT2026" s="232" t="s">
        <v>211</v>
      </c>
      <c r="AU2026" s="232" t="s">
        <v>104</v>
      </c>
      <c r="AV2026" s="13" t="s">
        <v>82</v>
      </c>
      <c r="AW2026" s="13" t="s">
        <v>31</v>
      </c>
      <c r="AX2026" s="13" t="s">
        <v>75</v>
      </c>
      <c r="AY2026" s="232" t="s">
        <v>203</v>
      </c>
    </row>
    <row r="2027" spans="2:51" s="13" customFormat="1" ht="11.25">
      <c r="B2027" s="222"/>
      <c r="C2027" s="223"/>
      <c r="D2027" s="224" t="s">
        <v>211</v>
      </c>
      <c r="E2027" s="225" t="s">
        <v>1</v>
      </c>
      <c r="F2027" s="226" t="s">
        <v>1913</v>
      </c>
      <c r="G2027" s="223"/>
      <c r="H2027" s="225" t="s">
        <v>1</v>
      </c>
      <c r="I2027" s="227"/>
      <c r="J2027" s="223"/>
      <c r="K2027" s="223"/>
      <c r="L2027" s="228"/>
      <c r="M2027" s="229"/>
      <c r="N2027" s="230"/>
      <c r="O2027" s="230"/>
      <c r="P2027" s="230"/>
      <c r="Q2027" s="230"/>
      <c r="R2027" s="230"/>
      <c r="S2027" s="230"/>
      <c r="T2027" s="231"/>
      <c r="AT2027" s="232" t="s">
        <v>211</v>
      </c>
      <c r="AU2027" s="232" t="s">
        <v>104</v>
      </c>
      <c r="AV2027" s="13" t="s">
        <v>82</v>
      </c>
      <c r="AW2027" s="13" t="s">
        <v>31</v>
      </c>
      <c r="AX2027" s="13" t="s">
        <v>75</v>
      </c>
      <c r="AY2027" s="232" t="s">
        <v>203</v>
      </c>
    </row>
    <row r="2028" spans="2:51" s="13" customFormat="1" ht="11.25">
      <c r="B2028" s="222"/>
      <c r="C2028" s="223"/>
      <c r="D2028" s="224" t="s">
        <v>211</v>
      </c>
      <c r="E2028" s="225" t="s">
        <v>1</v>
      </c>
      <c r="F2028" s="226" t="s">
        <v>447</v>
      </c>
      <c r="G2028" s="223"/>
      <c r="H2028" s="225" t="s">
        <v>1</v>
      </c>
      <c r="I2028" s="227"/>
      <c r="J2028" s="223"/>
      <c r="K2028" s="223"/>
      <c r="L2028" s="228"/>
      <c r="M2028" s="229"/>
      <c r="N2028" s="230"/>
      <c r="O2028" s="230"/>
      <c r="P2028" s="230"/>
      <c r="Q2028" s="230"/>
      <c r="R2028" s="230"/>
      <c r="S2028" s="230"/>
      <c r="T2028" s="231"/>
      <c r="AT2028" s="232" t="s">
        <v>211</v>
      </c>
      <c r="AU2028" s="232" t="s">
        <v>104</v>
      </c>
      <c r="AV2028" s="13" t="s">
        <v>82</v>
      </c>
      <c r="AW2028" s="13" t="s">
        <v>31</v>
      </c>
      <c r="AX2028" s="13" t="s">
        <v>75</v>
      </c>
      <c r="AY2028" s="232" t="s">
        <v>203</v>
      </c>
    </row>
    <row r="2029" spans="2:51" s="14" customFormat="1" ht="11.25">
      <c r="B2029" s="233"/>
      <c r="C2029" s="234"/>
      <c r="D2029" s="224" t="s">
        <v>211</v>
      </c>
      <c r="E2029" s="235" t="s">
        <v>1</v>
      </c>
      <c r="F2029" s="236" t="s">
        <v>1914</v>
      </c>
      <c r="G2029" s="234"/>
      <c r="H2029" s="237">
        <v>2.1360000000000001</v>
      </c>
      <c r="I2029" s="238"/>
      <c r="J2029" s="234"/>
      <c r="K2029" s="234"/>
      <c r="L2029" s="239"/>
      <c r="M2029" s="240"/>
      <c r="N2029" s="241"/>
      <c r="O2029" s="241"/>
      <c r="P2029" s="241"/>
      <c r="Q2029" s="241"/>
      <c r="R2029" s="241"/>
      <c r="S2029" s="241"/>
      <c r="T2029" s="242"/>
      <c r="AT2029" s="243" t="s">
        <v>211</v>
      </c>
      <c r="AU2029" s="243" t="s">
        <v>104</v>
      </c>
      <c r="AV2029" s="14" t="s">
        <v>84</v>
      </c>
      <c r="AW2029" s="14" t="s">
        <v>31</v>
      </c>
      <c r="AX2029" s="14" t="s">
        <v>75</v>
      </c>
      <c r="AY2029" s="243" t="s">
        <v>203</v>
      </c>
    </row>
    <row r="2030" spans="2:51" s="14" customFormat="1" ht="11.25">
      <c r="B2030" s="233"/>
      <c r="C2030" s="234"/>
      <c r="D2030" s="224" t="s">
        <v>211</v>
      </c>
      <c r="E2030" s="235" t="s">
        <v>1</v>
      </c>
      <c r="F2030" s="236" t="s">
        <v>1915</v>
      </c>
      <c r="G2030" s="234"/>
      <c r="H2030" s="237">
        <v>7.2370000000000001</v>
      </c>
      <c r="I2030" s="238"/>
      <c r="J2030" s="234"/>
      <c r="K2030" s="234"/>
      <c r="L2030" s="239"/>
      <c r="M2030" s="240"/>
      <c r="N2030" s="241"/>
      <c r="O2030" s="241"/>
      <c r="P2030" s="241"/>
      <c r="Q2030" s="241"/>
      <c r="R2030" s="241"/>
      <c r="S2030" s="241"/>
      <c r="T2030" s="242"/>
      <c r="AT2030" s="243" t="s">
        <v>211</v>
      </c>
      <c r="AU2030" s="243" t="s">
        <v>104</v>
      </c>
      <c r="AV2030" s="14" t="s">
        <v>84</v>
      </c>
      <c r="AW2030" s="14" t="s">
        <v>31</v>
      </c>
      <c r="AX2030" s="14" t="s">
        <v>75</v>
      </c>
      <c r="AY2030" s="243" t="s">
        <v>203</v>
      </c>
    </row>
    <row r="2031" spans="2:51" s="14" customFormat="1" ht="11.25">
      <c r="B2031" s="233"/>
      <c r="C2031" s="234"/>
      <c r="D2031" s="224" t="s">
        <v>211</v>
      </c>
      <c r="E2031" s="235" t="s">
        <v>1</v>
      </c>
      <c r="F2031" s="236" t="s">
        <v>1916</v>
      </c>
      <c r="G2031" s="234"/>
      <c r="H2031" s="237">
        <v>1.8560000000000001</v>
      </c>
      <c r="I2031" s="238"/>
      <c r="J2031" s="234"/>
      <c r="K2031" s="234"/>
      <c r="L2031" s="239"/>
      <c r="M2031" s="240"/>
      <c r="N2031" s="241"/>
      <c r="O2031" s="241"/>
      <c r="P2031" s="241"/>
      <c r="Q2031" s="241"/>
      <c r="R2031" s="241"/>
      <c r="S2031" s="241"/>
      <c r="T2031" s="242"/>
      <c r="AT2031" s="243" t="s">
        <v>211</v>
      </c>
      <c r="AU2031" s="243" t="s">
        <v>104</v>
      </c>
      <c r="AV2031" s="14" t="s">
        <v>84</v>
      </c>
      <c r="AW2031" s="14" t="s">
        <v>31</v>
      </c>
      <c r="AX2031" s="14" t="s">
        <v>75</v>
      </c>
      <c r="AY2031" s="243" t="s">
        <v>203</v>
      </c>
    </row>
    <row r="2032" spans="2:51" s="14" customFormat="1" ht="22.5">
      <c r="B2032" s="233"/>
      <c r="C2032" s="234"/>
      <c r="D2032" s="224" t="s">
        <v>211</v>
      </c>
      <c r="E2032" s="235" t="s">
        <v>1</v>
      </c>
      <c r="F2032" s="236" t="s">
        <v>1917</v>
      </c>
      <c r="G2032" s="234"/>
      <c r="H2032" s="237">
        <v>3.8170000000000002</v>
      </c>
      <c r="I2032" s="238"/>
      <c r="J2032" s="234"/>
      <c r="K2032" s="234"/>
      <c r="L2032" s="239"/>
      <c r="M2032" s="240"/>
      <c r="N2032" s="241"/>
      <c r="O2032" s="241"/>
      <c r="P2032" s="241"/>
      <c r="Q2032" s="241"/>
      <c r="R2032" s="241"/>
      <c r="S2032" s="241"/>
      <c r="T2032" s="242"/>
      <c r="AT2032" s="243" t="s">
        <v>211</v>
      </c>
      <c r="AU2032" s="243" t="s">
        <v>104</v>
      </c>
      <c r="AV2032" s="14" t="s">
        <v>84</v>
      </c>
      <c r="AW2032" s="14" t="s">
        <v>31</v>
      </c>
      <c r="AX2032" s="14" t="s">
        <v>75</v>
      </c>
      <c r="AY2032" s="243" t="s">
        <v>203</v>
      </c>
    </row>
    <row r="2033" spans="2:51" s="14" customFormat="1" ht="11.25">
      <c r="B2033" s="233"/>
      <c r="C2033" s="234"/>
      <c r="D2033" s="224" t="s">
        <v>211</v>
      </c>
      <c r="E2033" s="235" t="s">
        <v>1</v>
      </c>
      <c r="F2033" s="236" t="s">
        <v>1918</v>
      </c>
      <c r="G2033" s="234"/>
      <c r="H2033" s="237">
        <v>3.67</v>
      </c>
      <c r="I2033" s="238"/>
      <c r="J2033" s="234"/>
      <c r="K2033" s="234"/>
      <c r="L2033" s="239"/>
      <c r="M2033" s="240"/>
      <c r="N2033" s="241"/>
      <c r="O2033" s="241"/>
      <c r="P2033" s="241"/>
      <c r="Q2033" s="241"/>
      <c r="R2033" s="241"/>
      <c r="S2033" s="241"/>
      <c r="T2033" s="242"/>
      <c r="AT2033" s="243" t="s">
        <v>211</v>
      </c>
      <c r="AU2033" s="243" t="s">
        <v>104</v>
      </c>
      <c r="AV2033" s="14" t="s">
        <v>84</v>
      </c>
      <c r="AW2033" s="14" t="s">
        <v>31</v>
      </c>
      <c r="AX2033" s="14" t="s">
        <v>75</v>
      </c>
      <c r="AY2033" s="243" t="s">
        <v>203</v>
      </c>
    </row>
    <row r="2034" spans="2:51" s="14" customFormat="1" ht="11.25">
      <c r="B2034" s="233"/>
      <c r="C2034" s="234"/>
      <c r="D2034" s="224" t="s">
        <v>211</v>
      </c>
      <c r="E2034" s="235" t="s">
        <v>1</v>
      </c>
      <c r="F2034" s="236" t="s">
        <v>1919</v>
      </c>
      <c r="G2034" s="234"/>
      <c r="H2034" s="237">
        <v>0.78100000000000003</v>
      </c>
      <c r="I2034" s="238"/>
      <c r="J2034" s="234"/>
      <c r="K2034" s="234"/>
      <c r="L2034" s="239"/>
      <c r="M2034" s="240"/>
      <c r="N2034" s="241"/>
      <c r="O2034" s="241"/>
      <c r="P2034" s="241"/>
      <c r="Q2034" s="241"/>
      <c r="R2034" s="241"/>
      <c r="S2034" s="241"/>
      <c r="T2034" s="242"/>
      <c r="AT2034" s="243" t="s">
        <v>211</v>
      </c>
      <c r="AU2034" s="243" t="s">
        <v>104</v>
      </c>
      <c r="AV2034" s="14" t="s">
        <v>84</v>
      </c>
      <c r="AW2034" s="14" t="s">
        <v>31</v>
      </c>
      <c r="AX2034" s="14" t="s">
        <v>75</v>
      </c>
      <c r="AY2034" s="243" t="s">
        <v>203</v>
      </c>
    </row>
    <row r="2035" spans="2:51" s="14" customFormat="1" ht="11.25">
      <c r="B2035" s="233"/>
      <c r="C2035" s="234"/>
      <c r="D2035" s="224" t="s">
        <v>211</v>
      </c>
      <c r="E2035" s="235" t="s">
        <v>1</v>
      </c>
      <c r="F2035" s="236" t="s">
        <v>1920</v>
      </c>
      <c r="G2035" s="234"/>
      <c r="H2035" s="237">
        <v>0.81899999999999995</v>
      </c>
      <c r="I2035" s="238"/>
      <c r="J2035" s="234"/>
      <c r="K2035" s="234"/>
      <c r="L2035" s="239"/>
      <c r="M2035" s="240"/>
      <c r="N2035" s="241"/>
      <c r="O2035" s="241"/>
      <c r="P2035" s="241"/>
      <c r="Q2035" s="241"/>
      <c r="R2035" s="241"/>
      <c r="S2035" s="241"/>
      <c r="T2035" s="242"/>
      <c r="AT2035" s="243" t="s">
        <v>211</v>
      </c>
      <c r="AU2035" s="243" t="s">
        <v>104</v>
      </c>
      <c r="AV2035" s="14" t="s">
        <v>84</v>
      </c>
      <c r="AW2035" s="14" t="s">
        <v>31</v>
      </c>
      <c r="AX2035" s="14" t="s">
        <v>75</v>
      </c>
      <c r="AY2035" s="243" t="s">
        <v>203</v>
      </c>
    </row>
    <row r="2036" spans="2:51" s="14" customFormat="1" ht="11.25">
      <c r="B2036" s="233"/>
      <c r="C2036" s="234"/>
      <c r="D2036" s="224" t="s">
        <v>211</v>
      </c>
      <c r="E2036" s="235" t="s">
        <v>1</v>
      </c>
      <c r="F2036" s="236" t="s">
        <v>1921</v>
      </c>
      <c r="G2036" s="234"/>
      <c r="H2036" s="237">
        <v>0.82099999999999995</v>
      </c>
      <c r="I2036" s="238"/>
      <c r="J2036" s="234"/>
      <c r="K2036" s="234"/>
      <c r="L2036" s="239"/>
      <c r="M2036" s="240"/>
      <c r="N2036" s="241"/>
      <c r="O2036" s="241"/>
      <c r="P2036" s="241"/>
      <c r="Q2036" s="241"/>
      <c r="R2036" s="241"/>
      <c r="S2036" s="241"/>
      <c r="T2036" s="242"/>
      <c r="AT2036" s="243" t="s">
        <v>211</v>
      </c>
      <c r="AU2036" s="243" t="s">
        <v>104</v>
      </c>
      <c r="AV2036" s="14" t="s">
        <v>84</v>
      </c>
      <c r="AW2036" s="14" t="s">
        <v>31</v>
      </c>
      <c r="AX2036" s="14" t="s">
        <v>75</v>
      </c>
      <c r="AY2036" s="243" t="s">
        <v>203</v>
      </c>
    </row>
    <row r="2037" spans="2:51" s="14" customFormat="1" ht="11.25">
      <c r="B2037" s="233"/>
      <c r="C2037" s="234"/>
      <c r="D2037" s="224" t="s">
        <v>211</v>
      </c>
      <c r="E2037" s="235" t="s">
        <v>1</v>
      </c>
      <c r="F2037" s="236" t="s">
        <v>1922</v>
      </c>
      <c r="G2037" s="234"/>
      <c r="H2037" s="237">
        <v>1.5680000000000001</v>
      </c>
      <c r="I2037" s="238"/>
      <c r="J2037" s="234"/>
      <c r="K2037" s="234"/>
      <c r="L2037" s="239"/>
      <c r="M2037" s="240"/>
      <c r="N2037" s="241"/>
      <c r="O2037" s="241"/>
      <c r="P2037" s="241"/>
      <c r="Q2037" s="241"/>
      <c r="R2037" s="241"/>
      <c r="S2037" s="241"/>
      <c r="T2037" s="242"/>
      <c r="AT2037" s="243" t="s">
        <v>211</v>
      </c>
      <c r="AU2037" s="243" t="s">
        <v>104</v>
      </c>
      <c r="AV2037" s="14" t="s">
        <v>84</v>
      </c>
      <c r="AW2037" s="14" t="s">
        <v>31</v>
      </c>
      <c r="AX2037" s="14" t="s">
        <v>75</v>
      </c>
      <c r="AY2037" s="243" t="s">
        <v>203</v>
      </c>
    </row>
    <row r="2038" spans="2:51" s="14" customFormat="1" ht="11.25">
      <c r="B2038" s="233"/>
      <c r="C2038" s="234"/>
      <c r="D2038" s="224" t="s">
        <v>211</v>
      </c>
      <c r="E2038" s="235" t="s">
        <v>1</v>
      </c>
      <c r="F2038" s="236" t="s">
        <v>1923</v>
      </c>
      <c r="G2038" s="234"/>
      <c r="H2038" s="237">
        <v>1.512</v>
      </c>
      <c r="I2038" s="238"/>
      <c r="J2038" s="234"/>
      <c r="K2038" s="234"/>
      <c r="L2038" s="239"/>
      <c r="M2038" s="240"/>
      <c r="N2038" s="241"/>
      <c r="O2038" s="241"/>
      <c r="P2038" s="241"/>
      <c r="Q2038" s="241"/>
      <c r="R2038" s="241"/>
      <c r="S2038" s="241"/>
      <c r="T2038" s="242"/>
      <c r="AT2038" s="243" t="s">
        <v>211</v>
      </c>
      <c r="AU2038" s="243" t="s">
        <v>104</v>
      </c>
      <c r="AV2038" s="14" t="s">
        <v>84</v>
      </c>
      <c r="AW2038" s="14" t="s">
        <v>31</v>
      </c>
      <c r="AX2038" s="14" t="s">
        <v>75</v>
      </c>
      <c r="AY2038" s="243" t="s">
        <v>203</v>
      </c>
    </row>
    <row r="2039" spans="2:51" s="14" customFormat="1" ht="11.25">
      <c r="B2039" s="233"/>
      <c r="C2039" s="234"/>
      <c r="D2039" s="224" t="s">
        <v>211</v>
      </c>
      <c r="E2039" s="235" t="s">
        <v>1</v>
      </c>
      <c r="F2039" s="236" t="s">
        <v>1924</v>
      </c>
      <c r="G2039" s="234"/>
      <c r="H2039" s="237">
        <v>1.5960000000000001</v>
      </c>
      <c r="I2039" s="238"/>
      <c r="J2039" s="234"/>
      <c r="K2039" s="234"/>
      <c r="L2039" s="239"/>
      <c r="M2039" s="240"/>
      <c r="N2039" s="241"/>
      <c r="O2039" s="241"/>
      <c r="P2039" s="241"/>
      <c r="Q2039" s="241"/>
      <c r="R2039" s="241"/>
      <c r="S2039" s="241"/>
      <c r="T2039" s="242"/>
      <c r="AT2039" s="243" t="s">
        <v>211</v>
      </c>
      <c r="AU2039" s="243" t="s">
        <v>104</v>
      </c>
      <c r="AV2039" s="14" t="s">
        <v>84</v>
      </c>
      <c r="AW2039" s="14" t="s">
        <v>31</v>
      </c>
      <c r="AX2039" s="14" t="s">
        <v>75</v>
      </c>
      <c r="AY2039" s="243" t="s">
        <v>203</v>
      </c>
    </row>
    <row r="2040" spans="2:51" s="14" customFormat="1" ht="11.25">
      <c r="B2040" s="233"/>
      <c r="C2040" s="234"/>
      <c r="D2040" s="224" t="s">
        <v>211</v>
      </c>
      <c r="E2040" s="235" t="s">
        <v>1</v>
      </c>
      <c r="F2040" s="236" t="s">
        <v>1925</v>
      </c>
      <c r="G2040" s="234"/>
      <c r="H2040" s="237">
        <v>1.5189999999999999</v>
      </c>
      <c r="I2040" s="238"/>
      <c r="J2040" s="234"/>
      <c r="K2040" s="234"/>
      <c r="L2040" s="239"/>
      <c r="M2040" s="240"/>
      <c r="N2040" s="241"/>
      <c r="O2040" s="241"/>
      <c r="P2040" s="241"/>
      <c r="Q2040" s="241"/>
      <c r="R2040" s="241"/>
      <c r="S2040" s="241"/>
      <c r="T2040" s="242"/>
      <c r="AT2040" s="243" t="s">
        <v>211</v>
      </c>
      <c r="AU2040" s="243" t="s">
        <v>104</v>
      </c>
      <c r="AV2040" s="14" t="s">
        <v>84</v>
      </c>
      <c r="AW2040" s="14" t="s">
        <v>31</v>
      </c>
      <c r="AX2040" s="14" t="s">
        <v>75</v>
      </c>
      <c r="AY2040" s="243" t="s">
        <v>203</v>
      </c>
    </row>
    <row r="2041" spans="2:51" s="14" customFormat="1" ht="11.25">
      <c r="B2041" s="233"/>
      <c r="C2041" s="234"/>
      <c r="D2041" s="224" t="s">
        <v>211</v>
      </c>
      <c r="E2041" s="235" t="s">
        <v>1</v>
      </c>
      <c r="F2041" s="236" t="s">
        <v>1926</v>
      </c>
      <c r="G2041" s="234"/>
      <c r="H2041" s="237">
        <v>1.512</v>
      </c>
      <c r="I2041" s="238"/>
      <c r="J2041" s="234"/>
      <c r="K2041" s="234"/>
      <c r="L2041" s="239"/>
      <c r="M2041" s="240"/>
      <c r="N2041" s="241"/>
      <c r="O2041" s="241"/>
      <c r="P2041" s="241"/>
      <c r="Q2041" s="241"/>
      <c r="R2041" s="241"/>
      <c r="S2041" s="241"/>
      <c r="T2041" s="242"/>
      <c r="AT2041" s="243" t="s">
        <v>211</v>
      </c>
      <c r="AU2041" s="243" t="s">
        <v>104</v>
      </c>
      <c r="AV2041" s="14" t="s">
        <v>84</v>
      </c>
      <c r="AW2041" s="14" t="s">
        <v>31</v>
      </c>
      <c r="AX2041" s="14" t="s">
        <v>75</v>
      </c>
      <c r="AY2041" s="243" t="s">
        <v>203</v>
      </c>
    </row>
    <row r="2042" spans="2:51" s="14" customFormat="1" ht="11.25">
      <c r="B2042" s="233"/>
      <c r="C2042" s="234"/>
      <c r="D2042" s="224" t="s">
        <v>211</v>
      </c>
      <c r="E2042" s="235" t="s">
        <v>1</v>
      </c>
      <c r="F2042" s="236" t="s">
        <v>1927</v>
      </c>
      <c r="G2042" s="234"/>
      <c r="H2042" s="237">
        <v>1.512</v>
      </c>
      <c r="I2042" s="238"/>
      <c r="J2042" s="234"/>
      <c r="K2042" s="234"/>
      <c r="L2042" s="239"/>
      <c r="M2042" s="240"/>
      <c r="N2042" s="241"/>
      <c r="O2042" s="241"/>
      <c r="P2042" s="241"/>
      <c r="Q2042" s="241"/>
      <c r="R2042" s="241"/>
      <c r="S2042" s="241"/>
      <c r="T2042" s="242"/>
      <c r="AT2042" s="243" t="s">
        <v>211</v>
      </c>
      <c r="AU2042" s="243" t="s">
        <v>104</v>
      </c>
      <c r="AV2042" s="14" t="s">
        <v>84</v>
      </c>
      <c r="AW2042" s="14" t="s">
        <v>31</v>
      </c>
      <c r="AX2042" s="14" t="s">
        <v>75</v>
      </c>
      <c r="AY2042" s="243" t="s">
        <v>203</v>
      </c>
    </row>
    <row r="2043" spans="2:51" s="14" customFormat="1" ht="11.25">
      <c r="B2043" s="233"/>
      <c r="C2043" s="234"/>
      <c r="D2043" s="224" t="s">
        <v>211</v>
      </c>
      <c r="E2043" s="235" t="s">
        <v>1</v>
      </c>
      <c r="F2043" s="236" t="s">
        <v>1928</v>
      </c>
      <c r="G2043" s="234"/>
      <c r="H2043" s="237">
        <v>1.5189999999999999</v>
      </c>
      <c r="I2043" s="238"/>
      <c r="J2043" s="234"/>
      <c r="K2043" s="234"/>
      <c r="L2043" s="239"/>
      <c r="M2043" s="240"/>
      <c r="N2043" s="241"/>
      <c r="O2043" s="241"/>
      <c r="P2043" s="241"/>
      <c r="Q2043" s="241"/>
      <c r="R2043" s="241"/>
      <c r="S2043" s="241"/>
      <c r="T2043" s="242"/>
      <c r="AT2043" s="243" t="s">
        <v>211</v>
      </c>
      <c r="AU2043" s="243" t="s">
        <v>104</v>
      </c>
      <c r="AV2043" s="14" t="s">
        <v>84</v>
      </c>
      <c r="AW2043" s="14" t="s">
        <v>31</v>
      </c>
      <c r="AX2043" s="14" t="s">
        <v>75</v>
      </c>
      <c r="AY2043" s="243" t="s">
        <v>203</v>
      </c>
    </row>
    <row r="2044" spans="2:51" s="14" customFormat="1" ht="11.25">
      <c r="B2044" s="233"/>
      <c r="C2044" s="234"/>
      <c r="D2044" s="224" t="s">
        <v>211</v>
      </c>
      <c r="E2044" s="235" t="s">
        <v>1</v>
      </c>
      <c r="F2044" s="236" t="s">
        <v>1929</v>
      </c>
      <c r="G2044" s="234"/>
      <c r="H2044" s="237">
        <v>1.484</v>
      </c>
      <c r="I2044" s="238"/>
      <c r="J2044" s="234"/>
      <c r="K2044" s="234"/>
      <c r="L2044" s="239"/>
      <c r="M2044" s="240"/>
      <c r="N2044" s="241"/>
      <c r="O2044" s="241"/>
      <c r="P2044" s="241"/>
      <c r="Q2044" s="241"/>
      <c r="R2044" s="241"/>
      <c r="S2044" s="241"/>
      <c r="T2044" s="242"/>
      <c r="AT2044" s="243" t="s">
        <v>211</v>
      </c>
      <c r="AU2044" s="243" t="s">
        <v>104</v>
      </c>
      <c r="AV2044" s="14" t="s">
        <v>84</v>
      </c>
      <c r="AW2044" s="14" t="s">
        <v>31</v>
      </c>
      <c r="AX2044" s="14" t="s">
        <v>75</v>
      </c>
      <c r="AY2044" s="243" t="s">
        <v>203</v>
      </c>
    </row>
    <row r="2045" spans="2:51" s="14" customFormat="1" ht="11.25">
      <c r="B2045" s="233"/>
      <c r="C2045" s="234"/>
      <c r="D2045" s="224" t="s">
        <v>211</v>
      </c>
      <c r="E2045" s="235" t="s">
        <v>1</v>
      </c>
      <c r="F2045" s="236" t="s">
        <v>1930</v>
      </c>
      <c r="G2045" s="234"/>
      <c r="H2045" s="237">
        <v>1.512</v>
      </c>
      <c r="I2045" s="238"/>
      <c r="J2045" s="234"/>
      <c r="K2045" s="234"/>
      <c r="L2045" s="239"/>
      <c r="M2045" s="240"/>
      <c r="N2045" s="241"/>
      <c r="O2045" s="241"/>
      <c r="P2045" s="241"/>
      <c r="Q2045" s="241"/>
      <c r="R2045" s="241"/>
      <c r="S2045" s="241"/>
      <c r="T2045" s="242"/>
      <c r="AT2045" s="243" t="s">
        <v>211</v>
      </c>
      <c r="AU2045" s="243" t="s">
        <v>104</v>
      </c>
      <c r="AV2045" s="14" t="s">
        <v>84</v>
      </c>
      <c r="AW2045" s="14" t="s">
        <v>31</v>
      </c>
      <c r="AX2045" s="14" t="s">
        <v>75</v>
      </c>
      <c r="AY2045" s="243" t="s">
        <v>203</v>
      </c>
    </row>
    <row r="2046" spans="2:51" s="14" customFormat="1" ht="11.25">
      <c r="B2046" s="233"/>
      <c r="C2046" s="234"/>
      <c r="D2046" s="224" t="s">
        <v>211</v>
      </c>
      <c r="E2046" s="235" t="s">
        <v>1</v>
      </c>
      <c r="F2046" s="236" t="s">
        <v>1931</v>
      </c>
      <c r="G2046" s="234"/>
      <c r="H2046" s="237">
        <v>1.512</v>
      </c>
      <c r="I2046" s="238"/>
      <c r="J2046" s="234"/>
      <c r="K2046" s="234"/>
      <c r="L2046" s="239"/>
      <c r="M2046" s="240"/>
      <c r="N2046" s="241"/>
      <c r="O2046" s="241"/>
      <c r="P2046" s="241"/>
      <c r="Q2046" s="241"/>
      <c r="R2046" s="241"/>
      <c r="S2046" s="241"/>
      <c r="T2046" s="242"/>
      <c r="AT2046" s="243" t="s">
        <v>211</v>
      </c>
      <c r="AU2046" s="243" t="s">
        <v>104</v>
      </c>
      <c r="AV2046" s="14" t="s">
        <v>84</v>
      </c>
      <c r="AW2046" s="14" t="s">
        <v>31</v>
      </c>
      <c r="AX2046" s="14" t="s">
        <v>75</v>
      </c>
      <c r="AY2046" s="243" t="s">
        <v>203</v>
      </c>
    </row>
    <row r="2047" spans="2:51" s="14" customFormat="1" ht="11.25">
      <c r="B2047" s="233"/>
      <c r="C2047" s="234"/>
      <c r="D2047" s="224" t="s">
        <v>211</v>
      </c>
      <c r="E2047" s="235" t="s">
        <v>1</v>
      </c>
      <c r="F2047" s="236" t="s">
        <v>1932</v>
      </c>
      <c r="G2047" s="234"/>
      <c r="H2047" s="237">
        <v>1.512</v>
      </c>
      <c r="I2047" s="238"/>
      <c r="J2047" s="234"/>
      <c r="K2047" s="234"/>
      <c r="L2047" s="239"/>
      <c r="M2047" s="240"/>
      <c r="N2047" s="241"/>
      <c r="O2047" s="241"/>
      <c r="P2047" s="241"/>
      <c r="Q2047" s="241"/>
      <c r="R2047" s="241"/>
      <c r="S2047" s="241"/>
      <c r="T2047" s="242"/>
      <c r="AT2047" s="243" t="s">
        <v>211</v>
      </c>
      <c r="AU2047" s="243" t="s">
        <v>104</v>
      </c>
      <c r="AV2047" s="14" t="s">
        <v>84</v>
      </c>
      <c r="AW2047" s="14" t="s">
        <v>31</v>
      </c>
      <c r="AX2047" s="14" t="s">
        <v>75</v>
      </c>
      <c r="AY2047" s="243" t="s">
        <v>203</v>
      </c>
    </row>
    <row r="2048" spans="2:51" s="14" customFormat="1" ht="11.25">
      <c r="B2048" s="233"/>
      <c r="C2048" s="234"/>
      <c r="D2048" s="224" t="s">
        <v>211</v>
      </c>
      <c r="E2048" s="235" t="s">
        <v>1</v>
      </c>
      <c r="F2048" s="236" t="s">
        <v>1933</v>
      </c>
      <c r="G2048" s="234"/>
      <c r="H2048" s="237">
        <v>1.512</v>
      </c>
      <c r="I2048" s="238"/>
      <c r="J2048" s="234"/>
      <c r="K2048" s="234"/>
      <c r="L2048" s="239"/>
      <c r="M2048" s="240"/>
      <c r="N2048" s="241"/>
      <c r="O2048" s="241"/>
      <c r="P2048" s="241"/>
      <c r="Q2048" s="241"/>
      <c r="R2048" s="241"/>
      <c r="S2048" s="241"/>
      <c r="T2048" s="242"/>
      <c r="AT2048" s="243" t="s">
        <v>211</v>
      </c>
      <c r="AU2048" s="243" t="s">
        <v>104</v>
      </c>
      <c r="AV2048" s="14" t="s">
        <v>84</v>
      </c>
      <c r="AW2048" s="14" t="s">
        <v>31</v>
      </c>
      <c r="AX2048" s="14" t="s">
        <v>75</v>
      </c>
      <c r="AY2048" s="243" t="s">
        <v>203</v>
      </c>
    </row>
    <row r="2049" spans="2:51" s="14" customFormat="1" ht="11.25">
      <c r="B2049" s="233"/>
      <c r="C2049" s="234"/>
      <c r="D2049" s="224" t="s">
        <v>211</v>
      </c>
      <c r="E2049" s="235" t="s">
        <v>1</v>
      </c>
      <c r="F2049" s="236" t="s">
        <v>1934</v>
      </c>
      <c r="G2049" s="234"/>
      <c r="H2049" s="237">
        <v>1.512</v>
      </c>
      <c r="I2049" s="238"/>
      <c r="J2049" s="234"/>
      <c r="K2049" s="234"/>
      <c r="L2049" s="239"/>
      <c r="M2049" s="240"/>
      <c r="N2049" s="241"/>
      <c r="O2049" s="241"/>
      <c r="P2049" s="241"/>
      <c r="Q2049" s="241"/>
      <c r="R2049" s="241"/>
      <c r="S2049" s="241"/>
      <c r="T2049" s="242"/>
      <c r="AT2049" s="243" t="s">
        <v>211</v>
      </c>
      <c r="AU2049" s="243" t="s">
        <v>104</v>
      </c>
      <c r="AV2049" s="14" t="s">
        <v>84</v>
      </c>
      <c r="AW2049" s="14" t="s">
        <v>31</v>
      </c>
      <c r="AX2049" s="14" t="s">
        <v>75</v>
      </c>
      <c r="AY2049" s="243" t="s">
        <v>203</v>
      </c>
    </row>
    <row r="2050" spans="2:51" s="14" customFormat="1" ht="11.25">
      <c r="B2050" s="233"/>
      <c r="C2050" s="234"/>
      <c r="D2050" s="224" t="s">
        <v>211</v>
      </c>
      <c r="E2050" s="235" t="s">
        <v>1</v>
      </c>
      <c r="F2050" s="236" t="s">
        <v>1935</v>
      </c>
      <c r="G2050" s="234"/>
      <c r="H2050" s="237">
        <v>0.46200000000000002</v>
      </c>
      <c r="I2050" s="238"/>
      <c r="J2050" s="234"/>
      <c r="K2050" s="234"/>
      <c r="L2050" s="239"/>
      <c r="M2050" s="240"/>
      <c r="N2050" s="241"/>
      <c r="O2050" s="241"/>
      <c r="P2050" s="241"/>
      <c r="Q2050" s="241"/>
      <c r="R2050" s="241"/>
      <c r="S2050" s="241"/>
      <c r="T2050" s="242"/>
      <c r="AT2050" s="243" t="s">
        <v>211</v>
      </c>
      <c r="AU2050" s="243" t="s">
        <v>104</v>
      </c>
      <c r="AV2050" s="14" t="s">
        <v>84</v>
      </c>
      <c r="AW2050" s="14" t="s">
        <v>31</v>
      </c>
      <c r="AX2050" s="14" t="s">
        <v>75</v>
      </c>
      <c r="AY2050" s="243" t="s">
        <v>203</v>
      </c>
    </row>
    <row r="2051" spans="2:51" s="14" customFormat="1" ht="11.25">
      <c r="B2051" s="233"/>
      <c r="C2051" s="234"/>
      <c r="D2051" s="224" t="s">
        <v>211</v>
      </c>
      <c r="E2051" s="235" t="s">
        <v>1</v>
      </c>
      <c r="F2051" s="236" t="s">
        <v>1936</v>
      </c>
      <c r="G2051" s="234"/>
      <c r="H2051" s="237">
        <v>0.36599999999999999</v>
      </c>
      <c r="I2051" s="238"/>
      <c r="J2051" s="234"/>
      <c r="K2051" s="234"/>
      <c r="L2051" s="239"/>
      <c r="M2051" s="240"/>
      <c r="N2051" s="241"/>
      <c r="O2051" s="241"/>
      <c r="P2051" s="241"/>
      <c r="Q2051" s="241"/>
      <c r="R2051" s="241"/>
      <c r="S2051" s="241"/>
      <c r="T2051" s="242"/>
      <c r="AT2051" s="243" t="s">
        <v>211</v>
      </c>
      <c r="AU2051" s="243" t="s">
        <v>104</v>
      </c>
      <c r="AV2051" s="14" t="s">
        <v>84</v>
      </c>
      <c r="AW2051" s="14" t="s">
        <v>31</v>
      </c>
      <c r="AX2051" s="14" t="s">
        <v>75</v>
      </c>
      <c r="AY2051" s="243" t="s">
        <v>203</v>
      </c>
    </row>
    <row r="2052" spans="2:51" s="14" customFormat="1" ht="11.25">
      <c r="B2052" s="233"/>
      <c r="C2052" s="234"/>
      <c r="D2052" s="224" t="s">
        <v>211</v>
      </c>
      <c r="E2052" s="235" t="s">
        <v>1</v>
      </c>
      <c r="F2052" s="236" t="s">
        <v>1937</v>
      </c>
      <c r="G2052" s="234"/>
      <c r="H2052" s="237">
        <v>0.501</v>
      </c>
      <c r="I2052" s="238"/>
      <c r="J2052" s="234"/>
      <c r="K2052" s="234"/>
      <c r="L2052" s="239"/>
      <c r="M2052" s="240"/>
      <c r="N2052" s="241"/>
      <c r="O2052" s="241"/>
      <c r="P2052" s="241"/>
      <c r="Q2052" s="241"/>
      <c r="R2052" s="241"/>
      <c r="S2052" s="241"/>
      <c r="T2052" s="242"/>
      <c r="AT2052" s="243" t="s">
        <v>211</v>
      </c>
      <c r="AU2052" s="243" t="s">
        <v>104</v>
      </c>
      <c r="AV2052" s="14" t="s">
        <v>84</v>
      </c>
      <c r="AW2052" s="14" t="s">
        <v>31</v>
      </c>
      <c r="AX2052" s="14" t="s">
        <v>75</v>
      </c>
      <c r="AY2052" s="243" t="s">
        <v>203</v>
      </c>
    </row>
    <row r="2053" spans="2:51" s="14" customFormat="1" ht="11.25">
      <c r="B2053" s="233"/>
      <c r="C2053" s="234"/>
      <c r="D2053" s="224" t="s">
        <v>211</v>
      </c>
      <c r="E2053" s="235" t="s">
        <v>1</v>
      </c>
      <c r="F2053" s="236" t="s">
        <v>1938</v>
      </c>
      <c r="G2053" s="234"/>
      <c r="H2053" s="237">
        <v>1.841</v>
      </c>
      <c r="I2053" s="238"/>
      <c r="J2053" s="234"/>
      <c r="K2053" s="234"/>
      <c r="L2053" s="239"/>
      <c r="M2053" s="240"/>
      <c r="N2053" s="241"/>
      <c r="O2053" s="241"/>
      <c r="P2053" s="241"/>
      <c r="Q2053" s="241"/>
      <c r="R2053" s="241"/>
      <c r="S2053" s="241"/>
      <c r="T2053" s="242"/>
      <c r="AT2053" s="243" t="s">
        <v>211</v>
      </c>
      <c r="AU2053" s="243" t="s">
        <v>104</v>
      </c>
      <c r="AV2053" s="14" t="s">
        <v>84</v>
      </c>
      <c r="AW2053" s="14" t="s">
        <v>31</v>
      </c>
      <c r="AX2053" s="14" t="s">
        <v>75</v>
      </c>
      <c r="AY2053" s="243" t="s">
        <v>203</v>
      </c>
    </row>
    <row r="2054" spans="2:51" s="14" customFormat="1" ht="11.25">
      <c r="B2054" s="233"/>
      <c r="C2054" s="234"/>
      <c r="D2054" s="224" t="s">
        <v>211</v>
      </c>
      <c r="E2054" s="235" t="s">
        <v>1</v>
      </c>
      <c r="F2054" s="236" t="s">
        <v>1939</v>
      </c>
      <c r="G2054" s="234"/>
      <c r="H2054" s="237">
        <v>2.4849999999999999</v>
      </c>
      <c r="I2054" s="238"/>
      <c r="J2054" s="234"/>
      <c r="K2054" s="234"/>
      <c r="L2054" s="239"/>
      <c r="M2054" s="240"/>
      <c r="N2054" s="241"/>
      <c r="O2054" s="241"/>
      <c r="P2054" s="241"/>
      <c r="Q2054" s="241"/>
      <c r="R2054" s="241"/>
      <c r="S2054" s="241"/>
      <c r="T2054" s="242"/>
      <c r="AT2054" s="243" t="s">
        <v>211</v>
      </c>
      <c r="AU2054" s="243" t="s">
        <v>104</v>
      </c>
      <c r="AV2054" s="14" t="s">
        <v>84</v>
      </c>
      <c r="AW2054" s="14" t="s">
        <v>31</v>
      </c>
      <c r="AX2054" s="14" t="s">
        <v>75</v>
      </c>
      <c r="AY2054" s="243" t="s">
        <v>203</v>
      </c>
    </row>
    <row r="2055" spans="2:51" s="14" customFormat="1" ht="11.25">
      <c r="B2055" s="233"/>
      <c r="C2055" s="234"/>
      <c r="D2055" s="224" t="s">
        <v>211</v>
      </c>
      <c r="E2055" s="235" t="s">
        <v>1</v>
      </c>
      <c r="F2055" s="236" t="s">
        <v>1940</v>
      </c>
      <c r="G2055" s="234"/>
      <c r="H2055" s="237">
        <v>1.526</v>
      </c>
      <c r="I2055" s="238"/>
      <c r="J2055" s="234"/>
      <c r="K2055" s="234"/>
      <c r="L2055" s="239"/>
      <c r="M2055" s="240"/>
      <c r="N2055" s="241"/>
      <c r="O2055" s="241"/>
      <c r="P2055" s="241"/>
      <c r="Q2055" s="241"/>
      <c r="R2055" s="241"/>
      <c r="S2055" s="241"/>
      <c r="T2055" s="242"/>
      <c r="AT2055" s="243" t="s">
        <v>211</v>
      </c>
      <c r="AU2055" s="243" t="s">
        <v>104</v>
      </c>
      <c r="AV2055" s="14" t="s">
        <v>84</v>
      </c>
      <c r="AW2055" s="14" t="s">
        <v>31</v>
      </c>
      <c r="AX2055" s="14" t="s">
        <v>75</v>
      </c>
      <c r="AY2055" s="243" t="s">
        <v>203</v>
      </c>
    </row>
    <row r="2056" spans="2:51" s="14" customFormat="1" ht="11.25">
      <c r="B2056" s="233"/>
      <c r="C2056" s="234"/>
      <c r="D2056" s="224" t="s">
        <v>211</v>
      </c>
      <c r="E2056" s="235" t="s">
        <v>1</v>
      </c>
      <c r="F2056" s="236" t="s">
        <v>1941</v>
      </c>
      <c r="G2056" s="234"/>
      <c r="H2056" s="237">
        <v>1.526</v>
      </c>
      <c r="I2056" s="238"/>
      <c r="J2056" s="234"/>
      <c r="K2056" s="234"/>
      <c r="L2056" s="239"/>
      <c r="M2056" s="240"/>
      <c r="N2056" s="241"/>
      <c r="O2056" s="241"/>
      <c r="P2056" s="241"/>
      <c r="Q2056" s="241"/>
      <c r="R2056" s="241"/>
      <c r="S2056" s="241"/>
      <c r="T2056" s="242"/>
      <c r="AT2056" s="243" t="s">
        <v>211</v>
      </c>
      <c r="AU2056" s="243" t="s">
        <v>104</v>
      </c>
      <c r="AV2056" s="14" t="s">
        <v>84</v>
      </c>
      <c r="AW2056" s="14" t="s">
        <v>31</v>
      </c>
      <c r="AX2056" s="14" t="s">
        <v>75</v>
      </c>
      <c r="AY2056" s="243" t="s">
        <v>203</v>
      </c>
    </row>
    <row r="2057" spans="2:51" s="14" customFormat="1" ht="11.25">
      <c r="B2057" s="233"/>
      <c r="C2057" s="234"/>
      <c r="D2057" s="224" t="s">
        <v>211</v>
      </c>
      <c r="E2057" s="235" t="s">
        <v>1</v>
      </c>
      <c r="F2057" s="236" t="s">
        <v>1942</v>
      </c>
      <c r="G2057" s="234"/>
      <c r="H2057" s="237">
        <v>1.659</v>
      </c>
      <c r="I2057" s="238"/>
      <c r="J2057" s="234"/>
      <c r="K2057" s="234"/>
      <c r="L2057" s="239"/>
      <c r="M2057" s="240"/>
      <c r="N2057" s="241"/>
      <c r="O2057" s="241"/>
      <c r="P2057" s="241"/>
      <c r="Q2057" s="241"/>
      <c r="R2057" s="241"/>
      <c r="S2057" s="241"/>
      <c r="T2057" s="242"/>
      <c r="AT2057" s="243" t="s">
        <v>211</v>
      </c>
      <c r="AU2057" s="243" t="s">
        <v>104</v>
      </c>
      <c r="AV2057" s="14" t="s">
        <v>84</v>
      </c>
      <c r="AW2057" s="14" t="s">
        <v>31</v>
      </c>
      <c r="AX2057" s="14" t="s">
        <v>75</v>
      </c>
      <c r="AY2057" s="243" t="s">
        <v>203</v>
      </c>
    </row>
    <row r="2058" spans="2:51" s="14" customFormat="1" ht="11.25">
      <c r="B2058" s="233"/>
      <c r="C2058" s="234"/>
      <c r="D2058" s="224" t="s">
        <v>211</v>
      </c>
      <c r="E2058" s="235" t="s">
        <v>1</v>
      </c>
      <c r="F2058" s="236" t="s">
        <v>1943</v>
      </c>
      <c r="G2058" s="234"/>
      <c r="H2058" s="237">
        <v>2.9670000000000001</v>
      </c>
      <c r="I2058" s="238"/>
      <c r="J2058" s="234"/>
      <c r="K2058" s="234"/>
      <c r="L2058" s="239"/>
      <c r="M2058" s="240"/>
      <c r="N2058" s="241"/>
      <c r="O2058" s="241"/>
      <c r="P2058" s="241"/>
      <c r="Q2058" s="241"/>
      <c r="R2058" s="241"/>
      <c r="S2058" s="241"/>
      <c r="T2058" s="242"/>
      <c r="AT2058" s="243" t="s">
        <v>211</v>
      </c>
      <c r="AU2058" s="243" t="s">
        <v>104</v>
      </c>
      <c r="AV2058" s="14" t="s">
        <v>84</v>
      </c>
      <c r="AW2058" s="14" t="s">
        <v>31</v>
      </c>
      <c r="AX2058" s="14" t="s">
        <v>75</v>
      </c>
      <c r="AY2058" s="243" t="s">
        <v>203</v>
      </c>
    </row>
    <row r="2059" spans="2:51" s="14" customFormat="1" ht="11.25">
      <c r="B2059" s="233"/>
      <c r="C2059" s="234"/>
      <c r="D2059" s="224" t="s">
        <v>211</v>
      </c>
      <c r="E2059" s="235" t="s">
        <v>1</v>
      </c>
      <c r="F2059" s="236" t="s">
        <v>1944</v>
      </c>
      <c r="G2059" s="234"/>
      <c r="H2059" s="237">
        <v>1.2050000000000001</v>
      </c>
      <c r="I2059" s="238"/>
      <c r="J2059" s="234"/>
      <c r="K2059" s="234"/>
      <c r="L2059" s="239"/>
      <c r="M2059" s="240"/>
      <c r="N2059" s="241"/>
      <c r="O2059" s="241"/>
      <c r="P2059" s="241"/>
      <c r="Q2059" s="241"/>
      <c r="R2059" s="241"/>
      <c r="S2059" s="241"/>
      <c r="T2059" s="242"/>
      <c r="AT2059" s="243" t="s">
        <v>211</v>
      </c>
      <c r="AU2059" s="243" t="s">
        <v>104</v>
      </c>
      <c r="AV2059" s="14" t="s">
        <v>84</v>
      </c>
      <c r="AW2059" s="14" t="s">
        <v>31</v>
      </c>
      <c r="AX2059" s="14" t="s">
        <v>75</v>
      </c>
      <c r="AY2059" s="243" t="s">
        <v>203</v>
      </c>
    </row>
    <row r="2060" spans="2:51" s="14" customFormat="1" ht="11.25">
      <c r="B2060" s="233"/>
      <c r="C2060" s="234"/>
      <c r="D2060" s="224" t="s">
        <v>211</v>
      </c>
      <c r="E2060" s="235" t="s">
        <v>1</v>
      </c>
      <c r="F2060" s="236" t="s">
        <v>1945</v>
      </c>
      <c r="G2060" s="234"/>
      <c r="H2060" s="237">
        <v>1.744</v>
      </c>
      <c r="I2060" s="238"/>
      <c r="J2060" s="234"/>
      <c r="K2060" s="234"/>
      <c r="L2060" s="239"/>
      <c r="M2060" s="240"/>
      <c r="N2060" s="241"/>
      <c r="O2060" s="241"/>
      <c r="P2060" s="241"/>
      <c r="Q2060" s="241"/>
      <c r="R2060" s="241"/>
      <c r="S2060" s="241"/>
      <c r="T2060" s="242"/>
      <c r="AT2060" s="243" t="s">
        <v>211</v>
      </c>
      <c r="AU2060" s="243" t="s">
        <v>104</v>
      </c>
      <c r="AV2060" s="14" t="s">
        <v>84</v>
      </c>
      <c r="AW2060" s="14" t="s">
        <v>31</v>
      </c>
      <c r="AX2060" s="14" t="s">
        <v>75</v>
      </c>
      <c r="AY2060" s="243" t="s">
        <v>203</v>
      </c>
    </row>
    <row r="2061" spans="2:51" s="14" customFormat="1" ht="11.25">
      <c r="B2061" s="233"/>
      <c r="C2061" s="234"/>
      <c r="D2061" s="224" t="s">
        <v>211</v>
      </c>
      <c r="E2061" s="235" t="s">
        <v>1</v>
      </c>
      <c r="F2061" s="236" t="s">
        <v>1946</v>
      </c>
      <c r="G2061" s="234"/>
      <c r="H2061" s="237">
        <v>2.1179999999999999</v>
      </c>
      <c r="I2061" s="238"/>
      <c r="J2061" s="234"/>
      <c r="K2061" s="234"/>
      <c r="L2061" s="239"/>
      <c r="M2061" s="240"/>
      <c r="N2061" s="241"/>
      <c r="O2061" s="241"/>
      <c r="P2061" s="241"/>
      <c r="Q2061" s="241"/>
      <c r="R2061" s="241"/>
      <c r="S2061" s="241"/>
      <c r="T2061" s="242"/>
      <c r="AT2061" s="243" t="s">
        <v>211</v>
      </c>
      <c r="AU2061" s="243" t="s">
        <v>104</v>
      </c>
      <c r="AV2061" s="14" t="s">
        <v>84</v>
      </c>
      <c r="AW2061" s="14" t="s">
        <v>31</v>
      </c>
      <c r="AX2061" s="14" t="s">
        <v>75</v>
      </c>
      <c r="AY2061" s="243" t="s">
        <v>203</v>
      </c>
    </row>
    <row r="2062" spans="2:51" s="14" customFormat="1" ht="11.25">
      <c r="B2062" s="233"/>
      <c r="C2062" s="234"/>
      <c r="D2062" s="224" t="s">
        <v>211</v>
      </c>
      <c r="E2062" s="235" t="s">
        <v>1</v>
      </c>
      <c r="F2062" s="236" t="s">
        <v>1947</v>
      </c>
      <c r="G2062" s="234"/>
      <c r="H2062" s="237">
        <v>7.2480000000000002</v>
      </c>
      <c r="I2062" s="238"/>
      <c r="J2062" s="234"/>
      <c r="K2062" s="234"/>
      <c r="L2062" s="239"/>
      <c r="M2062" s="240"/>
      <c r="N2062" s="241"/>
      <c r="O2062" s="241"/>
      <c r="P2062" s="241"/>
      <c r="Q2062" s="241"/>
      <c r="R2062" s="241"/>
      <c r="S2062" s="241"/>
      <c r="T2062" s="242"/>
      <c r="AT2062" s="243" t="s">
        <v>211</v>
      </c>
      <c r="AU2062" s="243" t="s">
        <v>104</v>
      </c>
      <c r="AV2062" s="14" t="s">
        <v>84</v>
      </c>
      <c r="AW2062" s="14" t="s">
        <v>31</v>
      </c>
      <c r="AX2062" s="14" t="s">
        <v>75</v>
      </c>
      <c r="AY2062" s="243" t="s">
        <v>203</v>
      </c>
    </row>
    <row r="2063" spans="2:51" s="14" customFormat="1" ht="11.25">
      <c r="B2063" s="233"/>
      <c r="C2063" s="234"/>
      <c r="D2063" s="224" t="s">
        <v>211</v>
      </c>
      <c r="E2063" s="235" t="s">
        <v>1</v>
      </c>
      <c r="F2063" s="236" t="s">
        <v>1948</v>
      </c>
      <c r="G2063" s="234"/>
      <c r="H2063" s="237">
        <v>1.8560000000000001</v>
      </c>
      <c r="I2063" s="238"/>
      <c r="J2063" s="234"/>
      <c r="K2063" s="234"/>
      <c r="L2063" s="239"/>
      <c r="M2063" s="240"/>
      <c r="N2063" s="241"/>
      <c r="O2063" s="241"/>
      <c r="P2063" s="241"/>
      <c r="Q2063" s="241"/>
      <c r="R2063" s="241"/>
      <c r="S2063" s="241"/>
      <c r="T2063" s="242"/>
      <c r="AT2063" s="243" t="s">
        <v>211</v>
      </c>
      <c r="AU2063" s="243" t="s">
        <v>104</v>
      </c>
      <c r="AV2063" s="14" t="s">
        <v>84</v>
      </c>
      <c r="AW2063" s="14" t="s">
        <v>31</v>
      </c>
      <c r="AX2063" s="14" t="s">
        <v>75</v>
      </c>
      <c r="AY2063" s="243" t="s">
        <v>203</v>
      </c>
    </row>
    <row r="2064" spans="2:51" s="14" customFormat="1" ht="11.25">
      <c r="B2064" s="233"/>
      <c r="C2064" s="234"/>
      <c r="D2064" s="224" t="s">
        <v>211</v>
      </c>
      <c r="E2064" s="235" t="s">
        <v>1</v>
      </c>
      <c r="F2064" s="236" t="s">
        <v>1949</v>
      </c>
      <c r="G2064" s="234"/>
      <c r="H2064" s="237">
        <v>3.7989999999999999</v>
      </c>
      <c r="I2064" s="238"/>
      <c r="J2064" s="234"/>
      <c r="K2064" s="234"/>
      <c r="L2064" s="239"/>
      <c r="M2064" s="240"/>
      <c r="N2064" s="241"/>
      <c r="O2064" s="241"/>
      <c r="P2064" s="241"/>
      <c r="Q2064" s="241"/>
      <c r="R2064" s="241"/>
      <c r="S2064" s="241"/>
      <c r="T2064" s="242"/>
      <c r="AT2064" s="243" t="s">
        <v>211</v>
      </c>
      <c r="AU2064" s="243" t="s">
        <v>104</v>
      </c>
      <c r="AV2064" s="14" t="s">
        <v>84</v>
      </c>
      <c r="AW2064" s="14" t="s">
        <v>31</v>
      </c>
      <c r="AX2064" s="14" t="s">
        <v>75</v>
      </c>
      <c r="AY2064" s="243" t="s">
        <v>203</v>
      </c>
    </row>
    <row r="2065" spans="2:51" s="14" customFormat="1" ht="11.25">
      <c r="B2065" s="233"/>
      <c r="C2065" s="234"/>
      <c r="D2065" s="224" t="s">
        <v>211</v>
      </c>
      <c r="E2065" s="235" t="s">
        <v>1</v>
      </c>
      <c r="F2065" s="236" t="s">
        <v>1950</v>
      </c>
      <c r="G2065" s="234"/>
      <c r="H2065" s="237">
        <v>3.7770000000000001</v>
      </c>
      <c r="I2065" s="238"/>
      <c r="J2065" s="234"/>
      <c r="K2065" s="234"/>
      <c r="L2065" s="239"/>
      <c r="M2065" s="240"/>
      <c r="N2065" s="241"/>
      <c r="O2065" s="241"/>
      <c r="P2065" s="241"/>
      <c r="Q2065" s="241"/>
      <c r="R2065" s="241"/>
      <c r="S2065" s="241"/>
      <c r="T2065" s="242"/>
      <c r="AT2065" s="243" t="s">
        <v>211</v>
      </c>
      <c r="AU2065" s="243" t="s">
        <v>104</v>
      </c>
      <c r="AV2065" s="14" t="s">
        <v>84</v>
      </c>
      <c r="AW2065" s="14" t="s">
        <v>31</v>
      </c>
      <c r="AX2065" s="14" t="s">
        <v>75</v>
      </c>
      <c r="AY2065" s="243" t="s">
        <v>203</v>
      </c>
    </row>
    <row r="2066" spans="2:51" s="14" customFormat="1" ht="11.25">
      <c r="B2066" s="233"/>
      <c r="C2066" s="234"/>
      <c r="D2066" s="224" t="s">
        <v>211</v>
      </c>
      <c r="E2066" s="235" t="s">
        <v>1</v>
      </c>
      <c r="F2066" s="236" t="s">
        <v>1951</v>
      </c>
      <c r="G2066" s="234"/>
      <c r="H2066" s="237">
        <v>0.78100000000000003</v>
      </c>
      <c r="I2066" s="238"/>
      <c r="J2066" s="234"/>
      <c r="K2066" s="234"/>
      <c r="L2066" s="239"/>
      <c r="M2066" s="240"/>
      <c r="N2066" s="241"/>
      <c r="O2066" s="241"/>
      <c r="P2066" s="241"/>
      <c r="Q2066" s="241"/>
      <c r="R2066" s="241"/>
      <c r="S2066" s="241"/>
      <c r="T2066" s="242"/>
      <c r="AT2066" s="243" t="s">
        <v>211</v>
      </c>
      <c r="AU2066" s="243" t="s">
        <v>104</v>
      </c>
      <c r="AV2066" s="14" t="s">
        <v>84</v>
      </c>
      <c r="AW2066" s="14" t="s">
        <v>31</v>
      </c>
      <c r="AX2066" s="14" t="s">
        <v>75</v>
      </c>
      <c r="AY2066" s="243" t="s">
        <v>203</v>
      </c>
    </row>
    <row r="2067" spans="2:51" s="14" customFormat="1" ht="11.25">
      <c r="B2067" s="233"/>
      <c r="C2067" s="234"/>
      <c r="D2067" s="224" t="s">
        <v>211</v>
      </c>
      <c r="E2067" s="235" t="s">
        <v>1</v>
      </c>
      <c r="F2067" s="236" t="s">
        <v>1952</v>
      </c>
      <c r="G2067" s="234"/>
      <c r="H2067" s="237">
        <v>0.81899999999999995</v>
      </c>
      <c r="I2067" s="238"/>
      <c r="J2067" s="234"/>
      <c r="K2067" s="234"/>
      <c r="L2067" s="239"/>
      <c r="M2067" s="240"/>
      <c r="N2067" s="241"/>
      <c r="O2067" s="241"/>
      <c r="P2067" s="241"/>
      <c r="Q2067" s="241"/>
      <c r="R2067" s="241"/>
      <c r="S2067" s="241"/>
      <c r="T2067" s="242"/>
      <c r="AT2067" s="243" t="s">
        <v>211</v>
      </c>
      <c r="AU2067" s="243" t="s">
        <v>104</v>
      </c>
      <c r="AV2067" s="14" t="s">
        <v>84</v>
      </c>
      <c r="AW2067" s="14" t="s">
        <v>31</v>
      </c>
      <c r="AX2067" s="14" t="s">
        <v>75</v>
      </c>
      <c r="AY2067" s="243" t="s">
        <v>203</v>
      </c>
    </row>
    <row r="2068" spans="2:51" s="14" customFormat="1" ht="11.25">
      <c r="B2068" s="233"/>
      <c r="C2068" s="234"/>
      <c r="D2068" s="224" t="s">
        <v>211</v>
      </c>
      <c r="E2068" s="235" t="s">
        <v>1</v>
      </c>
      <c r="F2068" s="236" t="s">
        <v>1953</v>
      </c>
      <c r="G2068" s="234"/>
      <c r="H2068" s="237">
        <v>0.82299999999999995</v>
      </c>
      <c r="I2068" s="238"/>
      <c r="J2068" s="234"/>
      <c r="K2068" s="234"/>
      <c r="L2068" s="239"/>
      <c r="M2068" s="240"/>
      <c r="N2068" s="241"/>
      <c r="O2068" s="241"/>
      <c r="P2068" s="241"/>
      <c r="Q2068" s="241"/>
      <c r="R2068" s="241"/>
      <c r="S2068" s="241"/>
      <c r="T2068" s="242"/>
      <c r="AT2068" s="243" t="s">
        <v>211</v>
      </c>
      <c r="AU2068" s="243" t="s">
        <v>104</v>
      </c>
      <c r="AV2068" s="14" t="s">
        <v>84</v>
      </c>
      <c r="AW2068" s="14" t="s">
        <v>31</v>
      </c>
      <c r="AX2068" s="14" t="s">
        <v>75</v>
      </c>
      <c r="AY2068" s="243" t="s">
        <v>203</v>
      </c>
    </row>
    <row r="2069" spans="2:51" s="14" customFormat="1" ht="11.25">
      <c r="B2069" s="233"/>
      <c r="C2069" s="234"/>
      <c r="D2069" s="224" t="s">
        <v>211</v>
      </c>
      <c r="E2069" s="235" t="s">
        <v>1</v>
      </c>
      <c r="F2069" s="236" t="s">
        <v>1954</v>
      </c>
      <c r="G2069" s="234"/>
      <c r="H2069" s="237">
        <v>1.5680000000000001</v>
      </c>
      <c r="I2069" s="238"/>
      <c r="J2069" s="234"/>
      <c r="K2069" s="234"/>
      <c r="L2069" s="239"/>
      <c r="M2069" s="240"/>
      <c r="N2069" s="241"/>
      <c r="O2069" s="241"/>
      <c r="P2069" s="241"/>
      <c r="Q2069" s="241"/>
      <c r="R2069" s="241"/>
      <c r="S2069" s="241"/>
      <c r="T2069" s="242"/>
      <c r="AT2069" s="243" t="s">
        <v>211</v>
      </c>
      <c r="AU2069" s="243" t="s">
        <v>104</v>
      </c>
      <c r="AV2069" s="14" t="s">
        <v>84</v>
      </c>
      <c r="AW2069" s="14" t="s">
        <v>31</v>
      </c>
      <c r="AX2069" s="14" t="s">
        <v>75</v>
      </c>
      <c r="AY2069" s="243" t="s">
        <v>203</v>
      </c>
    </row>
    <row r="2070" spans="2:51" s="14" customFormat="1" ht="11.25">
      <c r="B2070" s="233"/>
      <c r="C2070" s="234"/>
      <c r="D2070" s="224" t="s">
        <v>211</v>
      </c>
      <c r="E2070" s="235" t="s">
        <v>1</v>
      </c>
      <c r="F2070" s="236" t="s">
        <v>1955</v>
      </c>
      <c r="G2070" s="234"/>
      <c r="H2070" s="237">
        <v>1.512</v>
      </c>
      <c r="I2070" s="238"/>
      <c r="J2070" s="234"/>
      <c r="K2070" s="234"/>
      <c r="L2070" s="239"/>
      <c r="M2070" s="240"/>
      <c r="N2070" s="241"/>
      <c r="O2070" s="241"/>
      <c r="P2070" s="241"/>
      <c r="Q2070" s="241"/>
      <c r="R2070" s="241"/>
      <c r="S2070" s="241"/>
      <c r="T2070" s="242"/>
      <c r="AT2070" s="243" t="s">
        <v>211</v>
      </c>
      <c r="AU2070" s="243" t="s">
        <v>104</v>
      </c>
      <c r="AV2070" s="14" t="s">
        <v>84</v>
      </c>
      <c r="AW2070" s="14" t="s">
        <v>31</v>
      </c>
      <c r="AX2070" s="14" t="s">
        <v>75</v>
      </c>
      <c r="AY2070" s="243" t="s">
        <v>203</v>
      </c>
    </row>
    <row r="2071" spans="2:51" s="14" customFormat="1" ht="11.25">
      <c r="B2071" s="233"/>
      <c r="C2071" s="234"/>
      <c r="D2071" s="224" t="s">
        <v>211</v>
      </c>
      <c r="E2071" s="235" t="s">
        <v>1</v>
      </c>
      <c r="F2071" s="236" t="s">
        <v>1956</v>
      </c>
      <c r="G2071" s="234"/>
      <c r="H2071" s="237">
        <v>1.5960000000000001</v>
      </c>
      <c r="I2071" s="238"/>
      <c r="J2071" s="234"/>
      <c r="K2071" s="234"/>
      <c r="L2071" s="239"/>
      <c r="M2071" s="240"/>
      <c r="N2071" s="241"/>
      <c r="O2071" s="241"/>
      <c r="P2071" s="241"/>
      <c r="Q2071" s="241"/>
      <c r="R2071" s="241"/>
      <c r="S2071" s="241"/>
      <c r="T2071" s="242"/>
      <c r="AT2071" s="243" t="s">
        <v>211</v>
      </c>
      <c r="AU2071" s="243" t="s">
        <v>104</v>
      </c>
      <c r="AV2071" s="14" t="s">
        <v>84</v>
      </c>
      <c r="AW2071" s="14" t="s">
        <v>31</v>
      </c>
      <c r="AX2071" s="14" t="s">
        <v>75</v>
      </c>
      <c r="AY2071" s="243" t="s">
        <v>203</v>
      </c>
    </row>
    <row r="2072" spans="2:51" s="14" customFormat="1" ht="11.25">
      <c r="B2072" s="233"/>
      <c r="C2072" s="234"/>
      <c r="D2072" s="224" t="s">
        <v>211</v>
      </c>
      <c r="E2072" s="235" t="s">
        <v>1</v>
      </c>
      <c r="F2072" s="236" t="s">
        <v>1957</v>
      </c>
      <c r="G2072" s="234"/>
      <c r="H2072" s="237">
        <v>1.5189999999999999</v>
      </c>
      <c r="I2072" s="238"/>
      <c r="J2072" s="234"/>
      <c r="K2072" s="234"/>
      <c r="L2072" s="239"/>
      <c r="M2072" s="240"/>
      <c r="N2072" s="241"/>
      <c r="O2072" s="241"/>
      <c r="P2072" s="241"/>
      <c r="Q2072" s="241"/>
      <c r="R2072" s="241"/>
      <c r="S2072" s="241"/>
      <c r="T2072" s="242"/>
      <c r="AT2072" s="243" t="s">
        <v>211</v>
      </c>
      <c r="AU2072" s="243" t="s">
        <v>104</v>
      </c>
      <c r="AV2072" s="14" t="s">
        <v>84</v>
      </c>
      <c r="AW2072" s="14" t="s">
        <v>31</v>
      </c>
      <c r="AX2072" s="14" t="s">
        <v>75</v>
      </c>
      <c r="AY2072" s="243" t="s">
        <v>203</v>
      </c>
    </row>
    <row r="2073" spans="2:51" s="14" customFormat="1" ht="11.25">
      <c r="B2073" s="233"/>
      <c r="C2073" s="234"/>
      <c r="D2073" s="224" t="s">
        <v>211</v>
      </c>
      <c r="E2073" s="235" t="s">
        <v>1</v>
      </c>
      <c r="F2073" s="236" t="s">
        <v>1958</v>
      </c>
      <c r="G2073" s="234"/>
      <c r="H2073" s="237">
        <v>1.512</v>
      </c>
      <c r="I2073" s="238"/>
      <c r="J2073" s="234"/>
      <c r="K2073" s="234"/>
      <c r="L2073" s="239"/>
      <c r="M2073" s="240"/>
      <c r="N2073" s="241"/>
      <c r="O2073" s="241"/>
      <c r="P2073" s="241"/>
      <c r="Q2073" s="241"/>
      <c r="R2073" s="241"/>
      <c r="S2073" s="241"/>
      <c r="T2073" s="242"/>
      <c r="AT2073" s="243" t="s">
        <v>211</v>
      </c>
      <c r="AU2073" s="243" t="s">
        <v>104</v>
      </c>
      <c r="AV2073" s="14" t="s">
        <v>84</v>
      </c>
      <c r="AW2073" s="14" t="s">
        <v>31</v>
      </c>
      <c r="AX2073" s="14" t="s">
        <v>75</v>
      </c>
      <c r="AY2073" s="243" t="s">
        <v>203</v>
      </c>
    </row>
    <row r="2074" spans="2:51" s="14" customFormat="1" ht="11.25">
      <c r="B2074" s="233"/>
      <c r="C2074" s="234"/>
      <c r="D2074" s="224" t="s">
        <v>211</v>
      </c>
      <c r="E2074" s="235" t="s">
        <v>1</v>
      </c>
      <c r="F2074" s="236" t="s">
        <v>1959</v>
      </c>
      <c r="G2074" s="234"/>
      <c r="H2074" s="237">
        <v>1.512</v>
      </c>
      <c r="I2074" s="238"/>
      <c r="J2074" s="234"/>
      <c r="K2074" s="234"/>
      <c r="L2074" s="239"/>
      <c r="M2074" s="240"/>
      <c r="N2074" s="241"/>
      <c r="O2074" s="241"/>
      <c r="P2074" s="241"/>
      <c r="Q2074" s="241"/>
      <c r="R2074" s="241"/>
      <c r="S2074" s="241"/>
      <c r="T2074" s="242"/>
      <c r="AT2074" s="243" t="s">
        <v>211</v>
      </c>
      <c r="AU2074" s="243" t="s">
        <v>104</v>
      </c>
      <c r="AV2074" s="14" t="s">
        <v>84</v>
      </c>
      <c r="AW2074" s="14" t="s">
        <v>31</v>
      </c>
      <c r="AX2074" s="14" t="s">
        <v>75</v>
      </c>
      <c r="AY2074" s="243" t="s">
        <v>203</v>
      </c>
    </row>
    <row r="2075" spans="2:51" s="14" customFormat="1" ht="11.25">
      <c r="B2075" s="233"/>
      <c r="C2075" s="234"/>
      <c r="D2075" s="224" t="s">
        <v>211</v>
      </c>
      <c r="E2075" s="235" t="s">
        <v>1</v>
      </c>
      <c r="F2075" s="236" t="s">
        <v>1960</v>
      </c>
      <c r="G2075" s="234"/>
      <c r="H2075" s="237">
        <v>1.5189999999999999</v>
      </c>
      <c r="I2075" s="238"/>
      <c r="J2075" s="234"/>
      <c r="K2075" s="234"/>
      <c r="L2075" s="239"/>
      <c r="M2075" s="240"/>
      <c r="N2075" s="241"/>
      <c r="O2075" s="241"/>
      <c r="P2075" s="241"/>
      <c r="Q2075" s="241"/>
      <c r="R2075" s="241"/>
      <c r="S2075" s="241"/>
      <c r="T2075" s="242"/>
      <c r="AT2075" s="243" t="s">
        <v>211</v>
      </c>
      <c r="AU2075" s="243" t="s">
        <v>104</v>
      </c>
      <c r="AV2075" s="14" t="s">
        <v>84</v>
      </c>
      <c r="AW2075" s="14" t="s">
        <v>31</v>
      </c>
      <c r="AX2075" s="14" t="s">
        <v>75</v>
      </c>
      <c r="AY2075" s="243" t="s">
        <v>203</v>
      </c>
    </row>
    <row r="2076" spans="2:51" s="14" customFormat="1" ht="11.25">
      <c r="B2076" s="233"/>
      <c r="C2076" s="234"/>
      <c r="D2076" s="224" t="s">
        <v>211</v>
      </c>
      <c r="E2076" s="235" t="s">
        <v>1</v>
      </c>
      <c r="F2076" s="236" t="s">
        <v>1961</v>
      </c>
      <c r="G2076" s="234"/>
      <c r="H2076" s="237">
        <v>1.484</v>
      </c>
      <c r="I2076" s="238"/>
      <c r="J2076" s="234"/>
      <c r="K2076" s="234"/>
      <c r="L2076" s="239"/>
      <c r="M2076" s="240"/>
      <c r="N2076" s="241"/>
      <c r="O2076" s="241"/>
      <c r="P2076" s="241"/>
      <c r="Q2076" s="241"/>
      <c r="R2076" s="241"/>
      <c r="S2076" s="241"/>
      <c r="T2076" s="242"/>
      <c r="AT2076" s="243" t="s">
        <v>211</v>
      </c>
      <c r="AU2076" s="243" t="s">
        <v>104</v>
      </c>
      <c r="AV2076" s="14" t="s">
        <v>84</v>
      </c>
      <c r="AW2076" s="14" t="s">
        <v>31</v>
      </c>
      <c r="AX2076" s="14" t="s">
        <v>75</v>
      </c>
      <c r="AY2076" s="243" t="s">
        <v>203</v>
      </c>
    </row>
    <row r="2077" spans="2:51" s="14" customFormat="1" ht="11.25">
      <c r="B2077" s="233"/>
      <c r="C2077" s="234"/>
      <c r="D2077" s="224" t="s">
        <v>211</v>
      </c>
      <c r="E2077" s="235" t="s">
        <v>1</v>
      </c>
      <c r="F2077" s="236" t="s">
        <v>1962</v>
      </c>
      <c r="G2077" s="234"/>
      <c r="H2077" s="237">
        <v>1.512</v>
      </c>
      <c r="I2077" s="238"/>
      <c r="J2077" s="234"/>
      <c r="K2077" s="234"/>
      <c r="L2077" s="239"/>
      <c r="M2077" s="240"/>
      <c r="N2077" s="241"/>
      <c r="O2077" s="241"/>
      <c r="P2077" s="241"/>
      <c r="Q2077" s="241"/>
      <c r="R2077" s="241"/>
      <c r="S2077" s="241"/>
      <c r="T2077" s="242"/>
      <c r="AT2077" s="243" t="s">
        <v>211</v>
      </c>
      <c r="AU2077" s="243" t="s">
        <v>104</v>
      </c>
      <c r="AV2077" s="14" t="s">
        <v>84</v>
      </c>
      <c r="AW2077" s="14" t="s">
        <v>31</v>
      </c>
      <c r="AX2077" s="14" t="s">
        <v>75</v>
      </c>
      <c r="AY2077" s="243" t="s">
        <v>203</v>
      </c>
    </row>
    <row r="2078" spans="2:51" s="14" customFormat="1" ht="11.25">
      <c r="B2078" s="233"/>
      <c r="C2078" s="234"/>
      <c r="D2078" s="224" t="s">
        <v>211</v>
      </c>
      <c r="E2078" s="235" t="s">
        <v>1</v>
      </c>
      <c r="F2078" s="236" t="s">
        <v>1963</v>
      </c>
      <c r="G2078" s="234"/>
      <c r="H2078" s="237">
        <v>1.512</v>
      </c>
      <c r="I2078" s="238"/>
      <c r="J2078" s="234"/>
      <c r="K2078" s="234"/>
      <c r="L2078" s="239"/>
      <c r="M2078" s="240"/>
      <c r="N2078" s="241"/>
      <c r="O2078" s="241"/>
      <c r="P2078" s="241"/>
      <c r="Q2078" s="241"/>
      <c r="R2078" s="241"/>
      <c r="S2078" s="241"/>
      <c r="T2078" s="242"/>
      <c r="AT2078" s="243" t="s">
        <v>211</v>
      </c>
      <c r="AU2078" s="243" t="s">
        <v>104</v>
      </c>
      <c r="AV2078" s="14" t="s">
        <v>84</v>
      </c>
      <c r="AW2078" s="14" t="s">
        <v>31</v>
      </c>
      <c r="AX2078" s="14" t="s">
        <v>75</v>
      </c>
      <c r="AY2078" s="243" t="s">
        <v>203</v>
      </c>
    </row>
    <row r="2079" spans="2:51" s="14" customFormat="1" ht="11.25">
      <c r="B2079" s="233"/>
      <c r="C2079" s="234"/>
      <c r="D2079" s="224" t="s">
        <v>211</v>
      </c>
      <c r="E2079" s="235" t="s">
        <v>1</v>
      </c>
      <c r="F2079" s="236" t="s">
        <v>1964</v>
      </c>
      <c r="G2079" s="234"/>
      <c r="H2079" s="237">
        <v>1.512</v>
      </c>
      <c r="I2079" s="238"/>
      <c r="J2079" s="234"/>
      <c r="K2079" s="234"/>
      <c r="L2079" s="239"/>
      <c r="M2079" s="240"/>
      <c r="N2079" s="241"/>
      <c r="O2079" s="241"/>
      <c r="P2079" s="241"/>
      <c r="Q2079" s="241"/>
      <c r="R2079" s="241"/>
      <c r="S2079" s="241"/>
      <c r="T2079" s="242"/>
      <c r="AT2079" s="243" t="s">
        <v>211</v>
      </c>
      <c r="AU2079" s="243" t="s">
        <v>104</v>
      </c>
      <c r="AV2079" s="14" t="s">
        <v>84</v>
      </c>
      <c r="AW2079" s="14" t="s">
        <v>31</v>
      </c>
      <c r="AX2079" s="14" t="s">
        <v>75</v>
      </c>
      <c r="AY2079" s="243" t="s">
        <v>203</v>
      </c>
    </row>
    <row r="2080" spans="2:51" s="14" customFormat="1" ht="11.25">
      <c r="B2080" s="233"/>
      <c r="C2080" s="234"/>
      <c r="D2080" s="224" t="s">
        <v>211</v>
      </c>
      <c r="E2080" s="235" t="s">
        <v>1</v>
      </c>
      <c r="F2080" s="236" t="s">
        <v>1965</v>
      </c>
      <c r="G2080" s="234"/>
      <c r="H2080" s="237">
        <v>1.512</v>
      </c>
      <c r="I2080" s="238"/>
      <c r="J2080" s="234"/>
      <c r="K2080" s="234"/>
      <c r="L2080" s="239"/>
      <c r="M2080" s="240"/>
      <c r="N2080" s="241"/>
      <c r="O2080" s="241"/>
      <c r="P2080" s="241"/>
      <c r="Q2080" s="241"/>
      <c r="R2080" s="241"/>
      <c r="S2080" s="241"/>
      <c r="T2080" s="242"/>
      <c r="AT2080" s="243" t="s">
        <v>211</v>
      </c>
      <c r="AU2080" s="243" t="s">
        <v>104</v>
      </c>
      <c r="AV2080" s="14" t="s">
        <v>84</v>
      </c>
      <c r="AW2080" s="14" t="s">
        <v>31</v>
      </c>
      <c r="AX2080" s="14" t="s">
        <v>75</v>
      </c>
      <c r="AY2080" s="243" t="s">
        <v>203</v>
      </c>
    </row>
    <row r="2081" spans="2:51" s="14" customFormat="1" ht="11.25">
      <c r="B2081" s="233"/>
      <c r="C2081" s="234"/>
      <c r="D2081" s="224" t="s">
        <v>211</v>
      </c>
      <c r="E2081" s="235" t="s">
        <v>1</v>
      </c>
      <c r="F2081" s="236" t="s">
        <v>1966</v>
      </c>
      <c r="G2081" s="234"/>
      <c r="H2081" s="237">
        <v>1.512</v>
      </c>
      <c r="I2081" s="238"/>
      <c r="J2081" s="234"/>
      <c r="K2081" s="234"/>
      <c r="L2081" s="239"/>
      <c r="M2081" s="240"/>
      <c r="N2081" s="241"/>
      <c r="O2081" s="241"/>
      <c r="P2081" s="241"/>
      <c r="Q2081" s="241"/>
      <c r="R2081" s="241"/>
      <c r="S2081" s="241"/>
      <c r="T2081" s="242"/>
      <c r="AT2081" s="243" t="s">
        <v>211</v>
      </c>
      <c r="AU2081" s="243" t="s">
        <v>104</v>
      </c>
      <c r="AV2081" s="14" t="s">
        <v>84</v>
      </c>
      <c r="AW2081" s="14" t="s">
        <v>31</v>
      </c>
      <c r="AX2081" s="14" t="s">
        <v>75</v>
      </c>
      <c r="AY2081" s="243" t="s">
        <v>203</v>
      </c>
    </row>
    <row r="2082" spans="2:51" s="14" customFormat="1" ht="11.25">
      <c r="B2082" s="233"/>
      <c r="C2082" s="234"/>
      <c r="D2082" s="224" t="s">
        <v>211</v>
      </c>
      <c r="E2082" s="235" t="s">
        <v>1</v>
      </c>
      <c r="F2082" s="236" t="s">
        <v>1967</v>
      </c>
      <c r="G2082" s="234"/>
      <c r="H2082" s="237">
        <v>1.7470000000000001</v>
      </c>
      <c r="I2082" s="238"/>
      <c r="J2082" s="234"/>
      <c r="K2082" s="234"/>
      <c r="L2082" s="239"/>
      <c r="M2082" s="240"/>
      <c r="N2082" s="241"/>
      <c r="O2082" s="241"/>
      <c r="P2082" s="241"/>
      <c r="Q2082" s="241"/>
      <c r="R2082" s="241"/>
      <c r="S2082" s="241"/>
      <c r="T2082" s="242"/>
      <c r="AT2082" s="243" t="s">
        <v>211</v>
      </c>
      <c r="AU2082" s="243" t="s">
        <v>104</v>
      </c>
      <c r="AV2082" s="14" t="s">
        <v>84</v>
      </c>
      <c r="AW2082" s="14" t="s">
        <v>31</v>
      </c>
      <c r="AX2082" s="14" t="s">
        <v>75</v>
      </c>
      <c r="AY2082" s="243" t="s">
        <v>203</v>
      </c>
    </row>
    <row r="2083" spans="2:51" s="14" customFormat="1" ht="11.25">
      <c r="B2083" s="233"/>
      <c r="C2083" s="234"/>
      <c r="D2083" s="224" t="s">
        <v>211</v>
      </c>
      <c r="E2083" s="235" t="s">
        <v>1</v>
      </c>
      <c r="F2083" s="236" t="s">
        <v>1968</v>
      </c>
      <c r="G2083" s="234"/>
      <c r="H2083" s="237">
        <v>0.42699999999999999</v>
      </c>
      <c r="I2083" s="238"/>
      <c r="J2083" s="234"/>
      <c r="K2083" s="234"/>
      <c r="L2083" s="239"/>
      <c r="M2083" s="240"/>
      <c r="N2083" s="241"/>
      <c r="O2083" s="241"/>
      <c r="P2083" s="241"/>
      <c r="Q2083" s="241"/>
      <c r="R2083" s="241"/>
      <c r="S2083" s="241"/>
      <c r="T2083" s="242"/>
      <c r="AT2083" s="243" t="s">
        <v>211</v>
      </c>
      <c r="AU2083" s="243" t="s">
        <v>104</v>
      </c>
      <c r="AV2083" s="14" t="s">
        <v>84</v>
      </c>
      <c r="AW2083" s="14" t="s">
        <v>31</v>
      </c>
      <c r="AX2083" s="14" t="s">
        <v>75</v>
      </c>
      <c r="AY2083" s="243" t="s">
        <v>203</v>
      </c>
    </row>
    <row r="2084" spans="2:51" s="14" customFormat="1" ht="11.25">
      <c r="B2084" s="233"/>
      <c r="C2084" s="234"/>
      <c r="D2084" s="224" t="s">
        <v>211</v>
      </c>
      <c r="E2084" s="235" t="s">
        <v>1</v>
      </c>
      <c r="F2084" s="236" t="s">
        <v>1969</v>
      </c>
      <c r="G2084" s="234"/>
      <c r="H2084" s="237">
        <v>0.46200000000000002</v>
      </c>
      <c r="I2084" s="238"/>
      <c r="J2084" s="234"/>
      <c r="K2084" s="234"/>
      <c r="L2084" s="239"/>
      <c r="M2084" s="240"/>
      <c r="N2084" s="241"/>
      <c r="O2084" s="241"/>
      <c r="P2084" s="241"/>
      <c r="Q2084" s="241"/>
      <c r="R2084" s="241"/>
      <c r="S2084" s="241"/>
      <c r="T2084" s="242"/>
      <c r="AT2084" s="243" t="s">
        <v>211</v>
      </c>
      <c r="AU2084" s="243" t="s">
        <v>104</v>
      </c>
      <c r="AV2084" s="14" t="s">
        <v>84</v>
      </c>
      <c r="AW2084" s="14" t="s">
        <v>31</v>
      </c>
      <c r="AX2084" s="14" t="s">
        <v>75</v>
      </c>
      <c r="AY2084" s="243" t="s">
        <v>203</v>
      </c>
    </row>
    <row r="2085" spans="2:51" s="14" customFormat="1" ht="11.25">
      <c r="B2085" s="233"/>
      <c r="C2085" s="234"/>
      <c r="D2085" s="224" t="s">
        <v>211</v>
      </c>
      <c r="E2085" s="235" t="s">
        <v>1</v>
      </c>
      <c r="F2085" s="236" t="s">
        <v>1970</v>
      </c>
      <c r="G2085" s="234"/>
      <c r="H2085" s="237">
        <v>0.436</v>
      </c>
      <c r="I2085" s="238"/>
      <c r="J2085" s="234"/>
      <c r="K2085" s="234"/>
      <c r="L2085" s="239"/>
      <c r="M2085" s="240"/>
      <c r="N2085" s="241"/>
      <c r="O2085" s="241"/>
      <c r="P2085" s="241"/>
      <c r="Q2085" s="241"/>
      <c r="R2085" s="241"/>
      <c r="S2085" s="241"/>
      <c r="T2085" s="242"/>
      <c r="AT2085" s="243" t="s">
        <v>211</v>
      </c>
      <c r="AU2085" s="243" t="s">
        <v>104</v>
      </c>
      <c r="AV2085" s="14" t="s">
        <v>84</v>
      </c>
      <c r="AW2085" s="14" t="s">
        <v>31</v>
      </c>
      <c r="AX2085" s="14" t="s">
        <v>75</v>
      </c>
      <c r="AY2085" s="243" t="s">
        <v>203</v>
      </c>
    </row>
    <row r="2086" spans="2:51" s="14" customFormat="1" ht="11.25">
      <c r="B2086" s="233"/>
      <c r="C2086" s="234"/>
      <c r="D2086" s="224" t="s">
        <v>211</v>
      </c>
      <c r="E2086" s="235" t="s">
        <v>1</v>
      </c>
      <c r="F2086" s="236" t="s">
        <v>1971</v>
      </c>
      <c r="G2086" s="234"/>
      <c r="H2086" s="237">
        <v>0.501</v>
      </c>
      <c r="I2086" s="238"/>
      <c r="J2086" s="234"/>
      <c r="K2086" s="234"/>
      <c r="L2086" s="239"/>
      <c r="M2086" s="240"/>
      <c r="N2086" s="241"/>
      <c r="O2086" s="241"/>
      <c r="P2086" s="241"/>
      <c r="Q2086" s="241"/>
      <c r="R2086" s="241"/>
      <c r="S2086" s="241"/>
      <c r="T2086" s="242"/>
      <c r="AT2086" s="243" t="s">
        <v>211</v>
      </c>
      <c r="AU2086" s="243" t="s">
        <v>104</v>
      </c>
      <c r="AV2086" s="14" t="s">
        <v>84</v>
      </c>
      <c r="AW2086" s="14" t="s">
        <v>31</v>
      </c>
      <c r="AX2086" s="14" t="s">
        <v>75</v>
      </c>
      <c r="AY2086" s="243" t="s">
        <v>203</v>
      </c>
    </row>
    <row r="2087" spans="2:51" s="14" customFormat="1" ht="11.25">
      <c r="B2087" s="233"/>
      <c r="C2087" s="234"/>
      <c r="D2087" s="224" t="s">
        <v>211</v>
      </c>
      <c r="E2087" s="235" t="s">
        <v>1</v>
      </c>
      <c r="F2087" s="236" t="s">
        <v>1972</v>
      </c>
      <c r="G2087" s="234"/>
      <c r="H2087" s="237">
        <v>2.6179999999999999</v>
      </c>
      <c r="I2087" s="238"/>
      <c r="J2087" s="234"/>
      <c r="K2087" s="234"/>
      <c r="L2087" s="239"/>
      <c r="M2087" s="240"/>
      <c r="N2087" s="241"/>
      <c r="O2087" s="241"/>
      <c r="P2087" s="241"/>
      <c r="Q2087" s="241"/>
      <c r="R2087" s="241"/>
      <c r="S2087" s="241"/>
      <c r="T2087" s="242"/>
      <c r="AT2087" s="243" t="s">
        <v>211</v>
      </c>
      <c r="AU2087" s="243" t="s">
        <v>104</v>
      </c>
      <c r="AV2087" s="14" t="s">
        <v>84</v>
      </c>
      <c r="AW2087" s="14" t="s">
        <v>31</v>
      </c>
      <c r="AX2087" s="14" t="s">
        <v>75</v>
      </c>
      <c r="AY2087" s="243" t="s">
        <v>203</v>
      </c>
    </row>
    <row r="2088" spans="2:51" s="14" customFormat="1" ht="11.25">
      <c r="B2088" s="233"/>
      <c r="C2088" s="234"/>
      <c r="D2088" s="224" t="s">
        <v>211</v>
      </c>
      <c r="E2088" s="235" t="s">
        <v>1</v>
      </c>
      <c r="F2088" s="236" t="s">
        <v>1973</v>
      </c>
      <c r="G2088" s="234"/>
      <c r="H2088" s="237">
        <v>1.526</v>
      </c>
      <c r="I2088" s="238"/>
      <c r="J2088" s="234"/>
      <c r="K2088" s="234"/>
      <c r="L2088" s="239"/>
      <c r="M2088" s="240"/>
      <c r="N2088" s="241"/>
      <c r="O2088" s="241"/>
      <c r="P2088" s="241"/>
      <c r="Q2088" s="241"/>
      <c r="R2088" s="241"/>
      <c r="S2088" s="241"/>
      <c r="T2088" s="242"/>
      <c r="AT2088" s="243" t="s">
        <v>211</v>
      </c>
      <c r="AU2088" s="243" t="s">
        <v>104</v>
      </c>
      <c r="AV2088" s="14" t="s">
        <v>84</v>
      </c>
      <c r="AW2088" s="14" t="s">
        <v>31</v>
      </c>
      <c r="AX2088" s="14" t="s">
        <v>75</v>
      </c>
      <c r="AY2088" s="243" t="s">
        <v>203</v>
      </c>
    </row>
    <row r="2089" spans="2:51" s="14" customFormat="1" ht="11.25">
      <c r="B2089" s="233"/>
      <c r="C2089" s="234"/>
      <c r="D2089" s="224" t="s">
        <v>211</v>
      </c>
      <c r="E2089" s="235" t="s">
        <v>1</v>
      </c>
      <c r="F2089" s="236" t="s">
        <v>1974</v>
      </c>
      <c r="G2089" s="234"/>
      <c r="H2089" s="237">
        <v>1.526</v>
      </c>
      <c r="I2089" s="238"/>
      <c r="J2089" s="234"/>
      <c r="K2089" s="234"/>
      <c r="L2089" s="239"/>
      <c r="M2089" s="240"/>
      <c r="N2089" s="241"/>
      <c r="O2089" s="241"/>
      <c r="P2089" s="241"/>
      <c r="Q2089" s="241"/>
      <c r="R2089" s="241"/>
      <c r="S2089" s="241"/>
      <c r="T2089" s="242"/>
      <c r="AT2089" s="243" t="s">
        <v>211</v>
      </c>
      <c r="AU2089" s="243" t="s">
        <v>104</v>
      </c>
      <c r="AV2089" s="14" t="s">
        <v>84</v>
      </c>
      <c r="AW2089" s="14" t="s">
        <v>31</v>
      </c>
      <c r="AX2089" s="14" t="s">
        <v>75</v>
      </c>
      <c r="AY2089" s="243" t="s">
        <v>203</v>
      </c>
    </row>
    <row r="2090" spans="2:51" s="14" customFormat="1" ht="11.25">
      <c r="B2090" s="233"/>
      <c r="C2090" s="234"/>
      <c r="D2090" s="224" t="s">
        <v>211</v>
      </c>
      <c r="E2090" s="235" t="s">
        <v>1</v>
      </c>
      <c r="F2090" s="236" t="s">
        <v>1975</v>
      </c>
      <c r="G2090" s="234"/>
      <c r="H2090" s="237">
        <v>1.659</v>
      </c>
      <c r="I2090" s="238"/>
      <c r="J2090" s="234"/>
      <c r="K2090" s="234"/>
      <c r="L2090" s="239"/>
      <c r="M2090" s="240"/>
      <c r="N2090" s="241"/>
      <c r="O2090" s="241"/>
      <c r="P2090" s="241"/>
      <c r="Q2090" s="241"/>
      <c r="R2090" s="241"/>
      <c r="S2090" s="241"/>
      <c r="T2090" s="242"/>
      <c r="AT2090" s="243" t="s">
        <v>211</v>
      </c>
      <c r="AU2090" s="243" t="s">
        <v>104</v>
      </c>
      <c r="AV2090" s="14" t="s">
        <v>84</v>
      </c>
      <c r="AW2090" s="14" t="s">
        <v>31</v>
      </c>
      <c r="AX2090" s="14" t="s">
        <v>75</v>
      </c>
      <c r="AY2090" s="243" t="s">
        <v>203</v>
      </c>
    </row>
    <row r="2091" spans="2:51" s="14" customFormat="1" ht="11.25">
      <c r="B2091" s="233"/>
      <c r="C2091" s="234"/>
      <c r="D2091" s="224" t="s">
        <v>211</v>
      </c>
      <c r="E2091" s="235" t="s">
        <v>1</v>
      </c>
      <c r="F2091" s="236" t="s">
        <v>1976</v>
      </c>
      <c r="G2091" s="234"/>
      <c r="H2091" s="237">
        <v>3.0880000000000001</v>
      </c>
      <c r="I2091" s="238"/>
      <c r="J2091" s="234"/>
      <c r="K2091" s="234"/>
      <c r="L2091" s="239"/>
      <c r="M2091" s="240"/>
      <c r="N2091" s="241"/>
      <c r="O2091" s="241"/>
      <c r="P2091" s="241"/>
      <c r="Q2091" s="241"/>
      <c r="R2091" s="241"/>
      <c r="S2091" s="241"/>
      <c r="T2091" s="242"/>
      <c r="AT2091" s="243" t="s">
        <v>211</v>
      </c>
      <c r="AU2091" s="243" t="s">
        <v>104</v>
      </c>
      <c r="AV2091" s="14" t="s">
        <v>84</v>
      </c>
      <c r="AW2091" s="14" t="s">
        <v>31</v>
      </c>
      <c r="AX2091" s="14" t="s">
        <v>75</v>
      </c>
      <c r="AY2091" s="243" t="s">
        <v>203</v>
      </c>
    </row>
    <row r="2092" spans="2:51" s="14" customFormat="1" ht="11.25">
      <c r="B2092" s="233"/>
      <c r="C2092" s="234"/>
      <c r="D2092" s="224" t="s">
        <v>211</v>
      </c>
      <c r="E2092" s="235" t="s">
        <v>1</v>
      </c>
      <c r="F2092" s="236" t="s">
        <v>1977</v>
      </c>
      <c r="G2092" s="234"/>
      <c r="H2092" s="237">
        <v>1.2050000000000001</v>
      </c>
      <c r="I2092" s="238"/>
      <c r="J2092" s="234"/>
      <c r="K2092" s="234"/>
      <c r="L2092" s="239"/>
      <c r="M2092" s="240"/>
      <c r="N2092" s="241"/>
      <c r="O2092" s="241"/>
      <c r="P2092" s="241"/>
      <c r="Q2092" s="241"/>
      <c r="R2092" s="241"/>
      <c r="S2092" s="241"/>
      <c r="T2092" s="242"/>
      <c r="AT2092" s="243" t="s">
        <v>211</v>
      </c>
      <c r="AU2092" s="243" t="s">
        <v>104</v>
      </c>
      <c r="AV2092" s="14" t="s">
        <v>84</v>
      </c>
      <c r="AW2092" s="14" t="s">
        <v>31</v>
      </c>
      <c r="AX2092" s="14" t="s">
        <v>75</v>
      </c>
      <c r="AY2092" s="243" t="s">
        <v>203</v>
      </c>
    </row>
    <row r="2093" spans="2:51" s="13" customFormat="1" ht="11.25">
      <c r="B2093" s="222"/>
      <c r="C2093" s="223"/>
      <c r="D2093" s="224" t="s">
        <v>211</v>
      </c>
      <c r="E2093" s="225" t="s">
        <v>1</v>
      </c>
      <c r="F2093" s="226" t="s">
        <v>521</v>
      </c>
      <c r="G2093" s="223"/>
      <c r="H2093" s="225" t="s">
        <v>1</v>
      </c>
      <c r="I2093" s="227"/>
      <c r="J2093" s="223"/>
      <c r="K2093" s="223"/>
      <c r="L2093" s="228"/>
      <c r="M2093" s="229"/>
      <c r="N2093" s="230"/>
      <c r="O2093" s="230"/>
      <c r="P2093" s="230"/>
      <c r="Q2093" s="230"/>
      <c r="R2093" s="230"/>
      <c r="S2093" s="230"/>
      <c r="T2093" s="231"/>
      <c r="AT2093" s="232" t="s">
        <v>211</v>
      </c>
      <c r="AU2093" s="232" t="s">
        <v>104</v>
      </c>
      <c r="AV2093" s="13" t="s">
        <v>82</v>
      </c>
      <c r="AW2093" s="13" t="s">
        <v>31</v>
      </c>
      <c r="AX2093" s="13" t="s">
        <v>75</v>
      </c>
      <c r="AY2093" s="232" t="s">
        <v>203</v>
      </c>
    </row>
    <row r="2094" spans="2:51" s="14" customFormat="1" ht="11.25">
      <c r="B2094" s="233"/>
      <c r="C2094" s="234"/>
      <c r="D2094" s="224" t="s">
        <v>211</v>
      </c>
      <c r="E2094" s="235" t="s">
        <v>1</v>
      </c>
      <c r="F2094" s="236" t="s">
        <v>1978</v>
      </c>
      <c r="G2094" s="234"/>
      <c r="H2094" s="237">
        <v>2.1360000000000001</v>
      </c>
      <c r="I2094" s="238"/>
      <c r="J2094" s="234"/>
      <c r="K2094" s="234"/>
      <c r="L2094" s="239"/>
      <c r="M2094" s="240"/>
      <c r="N2094" s="241"/>
      <c r="O2094" s="241"/>
      <c r="P2094" s="241"/>
      <c r="Q2094" s="241"/>
      <c r="R2094" s="241"/>
      <c r="S2094" s="241"/>
      <c r="T2094" s="242"/>
      <c r="AT2094" s="243" t="s">
        <v>211</v>
      </c>
      <c r="AU2094" s="243" t="s">
        <v>104</v>
      </c>
      <c r="AV2094" s="14" t="s">
        <v>84</v>
      </c>
      <c r="AW2094" s="14" t="s">
        <v>31</v>
      </c>
      <c r="AX2094" s="14" t="s">
        <v>75</v>
      </c>
      <c r="AY2094" s="243" t="s">
        <v>203</v>
      </c>
    </row>
    <row r="2095" spans="2:51" s="14" customFormat="1" ht="11.25">
      <c r="B2095" s="233"/>
      <c r="C2095" s="234"/>
      <c r="D2095" s="224" t="s">
        <v>211</v>
      </c>
      <c r="E2095" s="235" t="s">
        <v>1</v>
      </c>
      <c r="F2095" s="236" t="s">
        <v>1979</v>
      </c>
      <c r="G2095" s="234"/>
      <c r="H2095" s="237">
        <v>7.2370000000000001</v>
      </c>
      <c r="I2095" s="238"/>
      <c r="J2095" s="234"/>
      <c r="K2095" s="234"/>
      <c r="L2095" s="239"/>
      <c r="M2095" s="240"/>
      <c r="N2095" s="241"/>
      <c r="O2095" s="241"/>
      <c r="P2095" s="241"/>
      <c r="Q2095" s="241"/>
      <c r="R2095" s="241"/>
      <c r="S2095" s="241"/>
      <c r="T2095" s="242"/>
      <c r="AT2095" s="243" t="s">
        <v>211</v>
      </c>
      <c r="AU2095" s="243" t="s">
        <v>104</v>
      </c>
      <c r="AV2095" s="14" t="s">
        <v>84</v>
      </c>
      <c r="AW2095" s="14" t="s">
        <v>31</v>
      </c>
      <c r="AX2095" s="14" t="s">
        <v>75</v>
      </c>
      <c r="AY2095" s="243" t="s">
        <v>203</v>
      </c>
    </row>
    <row r="2096" spans="2:51" s="14" customFormat="1" ht="11.25">
      <c r="B2096" s="233"/>
      <c r="C2096" s="234"/>
      <c r="D2096" s="224" t="s">
        <v>211</v>
      </c>
      <c r="E2096" s="235" t="s">
        <v>1</v>
      </c>
      <c r="F2096" s="236" t="s">
        <v>1980</v>
      </c>
      <c r="G2096" s="234"/>
      <c r="H2096" s="237">
        <v>1.8560000000000001</v>
      </c>
      <c r="I2096" s="238"/>
      <c r="J2096" s="234"/>
      <c r="K2096" s="234"/>
      <c r="L2096" s="239"/>
      <c r="M2096" s="240"/>
      <c r="N2096" s="241"/>
      <c r="O2096" s="241"/>
      <c r="P2096" s="241"/>
      <c r="Q2096" s="241"/>
      <c r="R2096" s="241"/>
      <c r="S2096" s="241"/>
      <c r="T2096" s="242"/>
      <c r="AT2096" s="243" t="s">
        <v>211</v>
      </c>
      <c r="AU2096" s="243" t="s">
        <v>104</v>
      </c>
      <c r="AV2096" s="14" t="s">
        <v>84</v>
      </c>
      <c r="AW2096" s="14" t="s">
        <v>31</v>
      </c>
      <c r="AX2096" s="14" t="s">
        <v>75</v>
      </c>
      <c r="AY2096" s="243" t="s">
        <v>203</v>
      </c>
    </row>
    <row r="2097" spans="2:51" s="14" customFormat="1" ht="22.5">
      <c r="B2097" s="233"/>
      <c r="C2097" s="234"/>
      <c r="D2097" s="224" t="s">
        <v>211</v>
      </c>
      <c r="E2097" s="235" t="s">
        <v>1</v>
      </c>
      <c r="F2097" s="236" t="s">
        <v>1981</v>
      </c>
      <c r="G2097" s="234"/>
      <c r="H2097" s="237">
        <v>3.8170000000000002</v>
      </c>
      <c r="I2097" s="238"/>
      <c r="J2097" s="234"/>
      <c r="K2097" s="234"/>
      <c r="L2097" s="239"/>
      <c r="M2097" s="240"/>
      <c r="N2097" s="241"/>
      <c r="O2097" s="241"/>
      <c r="P2097" s="241"/>
      <c r="Q2097" s="241"/>
      <c r="R2097" s="241"/>
      <c r="S2097" s="241"/>
      <c r="T2097" s="242"/>
      <c r="AT2097" s="243" t="s">
        <v>211</v>
      </c>
      <c r="AU2097" s="243" t="s">
        <v>104</v>
      </c>
      <c r="AV2097" s="14" t="s">
        <v>84</v>
      </c>
      <c r="AW2097" s="14" t="s">
        <v>31</v>
      </c>
      <c r="AX2097" s="14" t="s">
        <v>75</v>
      </c>
      <c r="AY2097" s="243" t="s">
        <v>203</v>
      </c>
    </row>
    <row r="2098" spans="2:51" s="14" customFormat="1" ht="11.25">
      <c r="B2098" s="233"/>
      <c r="C2098" s="234"/>
      <c r="D2098" s="224" t="s">
        <v>211</v>
      </c>
      <c r="E2098" s="235" t="s">
        <v>1</v>
      </c>
      <c r="F2098" s="236" t="s">
        <v>1982</v>
      </c>
      <c r="G2098" s="234"/>
      <c r="H2098" s="237">
        <v>3.67</v>
      </c>
      <c r="I2098" s="238"/>
      <c r="J2098" s="234"/>
      <c r="K2098" s="234"/>
      <c r="L2098" s="239"/>
      <c r="M2098" s="240"/>
      <c r="N2098" s="241"/>
      <c r="O2098" s="241"/>
      <c r="P2098" s="241"/>
      <c r="Q2098" s="241"/>
      <c r="R2098" s="241"/>
      <c r="S2098" s="241"/>
      <c r="T2098" s="242"/>
      <c r="AT2098" s="243" t="s">
        <v>211</v>
      </c>
      <c r="AU2098" s="243" t="s">
        <v>104</v>
      </c>
      <c r="AV2098" s="14" t="s">
        <v>84</v>
      </c>
      <c r="AW2098" s="14" t="s">
        <v>31</v>
      </c>
      <c r="AX2098" s="14" t="s">
        <v>75</v>
      </c>
      <c r="AY2098" s="243" t="s">
        <v>203</v>
      </c>
    </row>
    <row r="2099" spans="2:51" s="14" customFormat="1" ht="11.25">
      <c r="B2099" s="233"/>
      <c r="C2099" s="234"/>
      <c r="D2099" s="224" t="s">
        <v>211</v>
      </c>
      <c r="E2099" s="235" t="s">
        <v>1</v>
      </c>
      <c r="F2099" s="236" t="s">
        <v>1983</v>
      </c>
      <c r="G2099" s="234"/>
      <c r="H2099" s="237">
        <v>0.71099999999999997</v>
      </c>
      <c r="I2099" s="238"/>
      <c r="J2099" s="234"/>
      <c r="K2099" s="234"/>
      <c r="L2099" s="239"/>
      <c r="M2099" s="240"/>
      <c r="N2099" s="241"/>
      <c r="O2099" s="241"/>
      <c r="P2099" s="241"/>
      <c r="Q2099" s="241"/>
      <c r="R2099" s="241"/>
      <c r="S2099" s="241"/>
      <c r="T2099" s="242"/>
      <c r="AT2099" s="243" t="s">
        <v>211</v>
      </c>
      <c r="AU2099" s="243" t="s">
        <v>104</v>
      </c>
      <c r="AV2099" s="14" t="s">
        <v>84</v>
      </c>
      <c r="AW2099" s="14" t="s">
        <v>31</v>
      </c>
      <c r="AX2099" s="14" t="s">
        <v>75</v>
      </c>
      <c r="AY2099" s="243" t="s">
        <v>203</v>
      </c>
    </row>
    <row r="2100" spans="2:51" s="14" customFormat="1" ht="11.25">
      <c r="B2100" s="233"/>
      <c r="C2100" s="234"/>
      <c r="D2100" s="224" t="s">
        <v>211</v>
      </c>
      <c r="E2100" s="235" t="s">
        <v>1</v>
      </c>
      <c r="F2100" s="236" t="s">
        <v>1984</v>
      </c>
      <c r="G2100" s="234"/>
      <c r="H2100" s="237">
        <v>0.81899999999999995</v>
      </c>
      <c r="I2100" s="238"/>
      <c r="J2100" s="234"/>
      <c r="K2100" s="234"/>
      <c r="L2100" s="239"/>
      <c r="M2100" s="240"/>
      <c r="N2100" s="241"/>
      <c r="O2100" s="241"/>
      <c r="P2100" s="241"/>
      <c r="Q2100" s="241"/>
      <c r="R2100" s="241"/>
      <c r="S2100" s="241"/>
      <c r="T2100" s="242"/>
      <c r="AT2100" s="243" t="s">
        <v>211</v>
      </c>
      <c r="AU2100" s="243" t="s">
        <v>104</v>
      </c>
      <c r="AV2100" s="14" t="s">
        <v>84</v>
      </c>
      <c r="AW2100" s="14" t="s">
        <v>31</v>
      </c>
      <c r="AX2100" s="14" t="s">
        <v>75</v>
      </c>
      <c r="AY2100" s="243" t="s">
        <v>203</v>
      </c>
    </row>
    <row r="2101" spans="2:51" s="14" customFormat="1" ht="11.25">
      <c r="B2101" s="233"/>
      <c r="C2101" s="234"/>
      <c r="D2101" s="224" t="s">
        <v>211</v>
      </c>
      <c r="E2101" s="235" t="s">
        <v>1</v>
      </c>
      <c r="F2101" s="236" t="s">
        <v>1985</v>
      </c>
      <c r="G2101" s="234"/>
      <c r="H2101" s="237">
        <v>0.82099999999999995</v>
      </c>
      <c r="I2101" s="238"/>
      <c r="J2101" s="234"/>
      <c r="K2101" s="234"/>
      <c r="L2101" s="239"/>
      <c r="M2101" s="240"/>
      <c r="N2101" s="241"/>
      <c r="O2101" s="241"/>
      <c r="P2101" s="241"/>
      <c r="Q2101" s="241"/>
      <c r="R2101" s="241"/>
      <c r="S2101" s="241"/>
      <c r="T2101" s="242"/>
      <c r="AT2101" s="243" t="s">
        <v>211</v>
      </c>
      <c r="AU2101" s="243" t="s">
        <v>104</v>
      </c>
      <c r="AV2101" s="14" t="s">
        <v>84</v>
      </c>
      <c r="AW2101" s="14" t="s">
        <v>31</v>
      </c>
      <c r="AX2101" s="14" t="s">
        <v>75</v>
      </c>
      <c r="AY2101" s="243" t="s">
        <v>203</v>
      </c>
    </row>
    <row r="2102" spans="2:51" s="14" customFormat="1" ht="11.25">
      <c r="B2102" s="233"/>
      <c r="C2102" s="234"/>
      <c r="D2102" s="224" t="s">
        <v>211</v>
      </c>
      <c r="E2102" s="235" t="s">
        <v>1</v>
      </c>
      <c r="F2102" s="236" t="s">
        <v>1986</v>
      </c>
      <c r="G2102" s="234"/>
      <c r="H2102" s="237">
        <v>1.5680000000000001</v>
      </c>
      <c r="I2102" s="238"/>
      <c r="J2102" s="234"/>
      <c r="K2102" s="234"/>
      <c r="L2102" s="239"/>
      <c r="M2102" s="240"/>
      <c r="N2102" s="241"/>
      <c r="O2102" s="241"/>
      <c r="P2102" s="241"/>
      <c r="Q2102" s="241"/>
      <c r="R2102" s="241"/>
      <c r="S2102" s="241"/>
      <c r="T2102" s="242"/>
      <c r="AT2102" s="243" t="s">
        <v>211</v>
      </c>
      <c r="AU2102" s="243" t="s">
        <v>104</v>
      </c>
      <c r="AV2102" s="14" t="s">
        <v>84</v>
      </c>
      <c r="AW2102" s="14" t="s">
        <v>31</v>
      </c>
      <c r="AX2102" s="14" t="s">
        <v>75</v>
      </c>
      <c r="AY2102" s="243" t="s">
        <v>203</v>
      </c>
    </row>
    <row r="2103" spans="2:51" s="14" customFormat="1" ht="11.25">
      <c r="B2103" s="233"/>
      <c r="C2103" s="234"/>
      <c r="D2103" s="224" t="s">
        <v>211</v>
      </c>
      <c r="E2103" s="235" t="s">
        <v>1</v>
      </c>
      <c r="F2103" s="236" t="s">
        <v>1987</v>
      </c>
      <c r="G2103" s="234"/>
      <c r="H2103" s="237">
        <v>1.512</v>
      </c>
      <c r="I2103" s="238"/>
      <c r="J2103" s="234"/>
      <c r="K2103" s="234"/>
      <c r="L2103" s="239"/>
      <c r="M2103" s="240"/>
      <c r="N2103" s="241"/>
      <c r="O2103" s="241"/>
      <c r="P2103" s="241"/>
      <c r="Q2103" s="241"/>
      <c r="R2103" s="241"/>
      <c r="S2103" s="241"/>
      <c r="T2103" s="242"/>
      <c r="AT2103" s="243" t="s">
        <v>211</v>
      </c>
      <c r="AU2103" s="243" t="s">
        <v>104</v>
      </c>
      <c r="AV2103" s="14" t="s">
        <v>84</v>
      </c>
      <c r="AW2103" s="14" t="s">
        <v>31</v>
      </c>
      <c r="AX2103" s="14" t="s">
        <v>75</v>
      </c>
      <c r="AY2103" s="243" t="s">
        <v>203</v>
      </c>
    </row>
    <row r="2104" spans="2:51" s="14" customFormat="1" ht="11.25">
      <c r="B2104" s="233"/>
      <c r="C2104" s="234"/>
      <c r="D2104" s="224" t="s">
        <v>211</v>
      </c>
      <c r="E2104" s="235" t="s">
        <v>1</v>
      </c>
      <c r="F2104" s="236" t="s">
        <v>1988</v>
      </c>
      <c r="G2104" s="234"/>
      <c r="H2104" s="237">
        <v>1.5960000000000001</v>
      </c>
      <c r="I2104" s="238"/>
      <c r="J2104" s="234"/>
      <c r="K2104" s="234"/>
      <c r="L2104" s="239"/>
      <c r="M2104" s="240"/>
      <c r="N2104" s="241"/>
      <c r="O2104" s="241"/>
      <c r="P2104" s="241"/>
      <c r="Q2104" s="241"/>
      <c r="R2104" s="241"/>
      <c r="S2104" s="241"/>
      <c r="T2104" s="242"/>
      <c r="AT2104" s="243" t="s">
        <v>211</v>
      </c>
      <c r="AU2104" s="243" t="s">
        <v>104</v>
      </c>
      <c r="AV2104" s="14" t="s">
        <v>84</v>
      </c>
      <c r="AW2104" s="14" t="s">
        <v>31</v>
      </c>
      <c r="AX2104" s="14" t="s">
        <v>75</v>
      </c>
      <c r="AY2104" s="243" t="s">
        <v>203</v>
      </c>
    </row>
    <row r="2105" spans="2:51" s="14" customFormat="1" ht="11.25">
      <c r="B2105" s="233"/>
      <c r="C2105" s="234"/>
      <c r="D2105" s="224" t="s">
        <v>211</v>
      </c>
      <c r="E2105" s="235" t="s">
        <v>1</v>
      </c>
      <c r="F2105" s="236" t="s">
        <v>1989</v>
      </c>
      <c r="G2105" s="234"/>
      <c r="H2105" s="237">
        <v>1.5189999999999999</v>
      </c>
      <c r="I2105" s="238"/>
      <c r="J2105" s="234"/>
      <c r="K2105" s="234"/>
      <c r="L2105" s="239"/>
      <c r="M2105" s="240"/>
      <c r="N2105" s="241"/>
      <c r="O2105" s="241"/>
      <c r="P2105" s="241"/>
      <c r="Q2105" s="241"/>
      <c r="R2105" s="241"/>
      <c r="S2105" s="241"/>
      <c r="T2105" s="242"/>
      <c r="AT2105" s="243" t="s">
        <v>211</v>
      </c>
      <c r="AU2105" s="243" t="s">
        <v>104</v>
      </c>
      <c r="AV2105" s="14" t="s">
        <v>84</v>
      </c>
      <c r="AW2105" s="14" t="s">
        <v>31</v>
      </c>
      <c r="AX2105" s="14" t="s">
        <v>75</v>
      </c>
      <c r="AY2105" s="243" t="s">
        <v>203</v>
      </c>
    </row>
    <row r="2106" spans="2:51" s="14" customFormat="1" ht="11.25">
      <c r="B2106" s="233"/>
      <c r="C2106" s="234"/>
      <c r="D2106" s="224" t="s">
        <v>211</v>
      </c>
      <c r="E2106" s="235" t="s">
        <v>1</v>
      </c>
      <c r="F2106" s="236" t="s">
        <v>1990</v>
      </c>
      <c r="G2106" s="234"/>
      <c r="H2106" s="237">
        <v>1.512</v>
      </c>
      <c r="I2106" s="238"/>
      <c r="J2106" s="234"/>
      <c r="K2106" s="234"/>
      <c r="L2106" s="239"/>
      <c r="M2106" s="240"/>
      <c r="N2106" s="241"/>
      <c r="O2106" s="241"/>
      <c r="P2106" s="241"/>
      <c r="Q2106" s="241"/>
      <c r="R2106" s="241"/>
      <c r="S2106" s="241"/>
      <c r="T2106" s="242"/>
      <c r="AT2106" s="243" t="s">
        <v>211</v>
      </c>
      <c r="AU2106" s="243" t="s">
        <v>104</v>
      </c>
      <c r="AV2106" s="14" t="s">
        <v>84</v>
      </c>
      <c r="AW2106" s="14" t="s">
        <v>31</v>
      </c>
      <c r="AX2106" s="14" t="s">
        <v>75</v>
      </c>
      <c r="AY2106" s="243" t="s">
        <v>203</v>
      </c>
    </row>
    <row r="2107" spans="2:51" s="14" customFormat="1" ht="11.25">
      <c r="B2107" s="233"/>
      <c r="C2107" s="234"/>
      <c r="D2107" s="224" t="s">
        <v>211</v>
      </c>
      <c r="E2107" s="235" t="s">
        <v>1</v>
      </c>
      <c r="F2107" s="236" t="s">
        <v>1991</v>
      </c>
      <c r="G2107" s="234"/>
      <c r="H2107" s="237">
        <v>1.512</v>
      </c>
      <c r="I2107" s="238"/>
      <c r="J2107" s="234"/>
      <c r="K2107" s="234"/>
      <c r="L2107" s="239"/>
      <c r="M2107" s="240"/>
      <c r="N2107" s="241"/>
      <c r="O2107" s="241"/>
      <c r="P2107" s="241"/>
      <c r="Q2107" s="241"/>
      <c r="R2107" s="241"/>
      <c r="S2107" s="241"/>
      <c r="T2107" s="242"/>
      <c r="AT2107" s="243" t="s">
        <v>211</v>
      </c>
      <c r="AU2107" s="243" t="s">
        <v>104</v>
      </c>
      <c r="AV2107" s="14" t="s">
        <v>84</v>
      </c>
      <c r="AW2107" s="14" t="s">
        <v>31</v>
      </c>
      <c r="AX2107" s="14" t="s">
        <v>75</v>
      </c>
      <c r="AY2107" s="243" t="s">
        <v>203</v>
      </c>
    </row>
    <row r="2108" spans="2:51" s="14" customFormat="1" ht="11.25">
      <c r="B2108" s="233"/>
      <c r="C2108" s="234"/>
      <c r="D2108" s="224" t="s">
        <v>211</v>
      </c>
      <c r="E2108" s="235" t="s">
        <v>1</v>
      </c>
      <c r="F2108" s="236" t="s">
        <v>1992</v>
      </c>
      <c r="G2108" s="234"/>
      <c r="H2108" s="237">
        <v>1.5189999999999999</v>
      </c>
      <c r="I2108" s="238"/>
      <c r="J2108" s="234"/>
      <c r="K2108" s="234"/>
      <c r="L2108" s="239"/>
      <c r="M2108" s="240"/>
      <c r="N2108" s="241"/>
      <c r="O2108" s="241"/>
      <c r="P2108" s="241"/>
      <c r="Q2108" s="241"/>
      <c r="R2108" s="241"/>
      <c r="S2108" s="241"/>
      <c r="T2108" s="242"/>
      <c r="AT2108" s="243" t="s">
        <v>211</v>
      </c>
      <c r="AU2108" s="243" t="s">
        <v>104</v>
      </c>
      <c r="AV2108" s="14" t="s">
        <v>84</v>
      </c>
      <c r="AW2108" s="14" t="s">
        <v>31</v>
      </c>
      <c r="AX2108" s="14" t="s">
        <v>75</v>
      </c>
      <c r="AY2108" s="243" t="s">
        <v>203</v>
      </c>
    </row>
    <row r="2109" spans="2:51" s="14" customFormat="1" ht="11.25">
      <c r="B2109" s="233"/>
      <c r="C2109" s="234"/>
      <c r="D2109" s="224" t="s">
        <v>211</v>
      </c>
      <c r="E2109" s="235" t="s">
        <v>1</v>
      </c>
      <c r="F2109" s="236" t="s">
        <v>1993</v>
      </c>
      <c r="G2109" s="234"/>
      <c r="H2109" s="237">
        <v>1.484</v>
      </c>
      <c r="I2109" s="238"/>
      <c r="J2109" s="234"/>
      <c r="K2109" s="234"/>
      <c r="L2109" s="239"/>
      <c r="M2109" s="240"/>
      <c r="N2109" s="241"/>
      <c r="O2109" s="241"/>
      <c r="P2109" s="241"/>
      <c r="Q2109" s="241"/>
      <c r="R2109" s="241"/>
      <c r="S2109" s="241"/>
      <c r="T2109" s="242"/>
      <c r="AT2109" s="243" t="s">
        <v>211</v>
      </c>
      <c r="AU2109" s="243" t="s">
        <v>104</v>
      </c>
      <c r="AV2109" s="14" t="s">
        <v>84</v>
      </c>
      <c r="AW2109" s="14" t="s">
        <v>31</v>
      </c>
      <c r="AX2109" s="14" t="s">
        <v>75</v>
      </c>
      <c r="AY2109" s="243" t="s">
        <v>203</v>
      </c>
    </row>
    <row r="2110" spans="2:51" s="14" customFormat="1" ht="11.25">
      <c r="B2110" s="233"/>
      <c r="C2110" s="234"/>
      <c r="D2110" s="224" t="s">
        <v>211</v>
      </c>
      <c r="E2110" s="235" t="s">
        <v>1</v>
      </c>
      <c r="F2110" s="236" t="s">
        <v>1994</v>
      </c>
      <c r="G2110" s="234"/>
      <c r="H2110" s="237">
        <v>1.512</v>
      </c>
      <c r="I2110" s="238"/>
      <c r="J2110" s="234"/>
      <c r="K2110" s="234"/>
      <c r="L2110" s="239"/>
      <c r="M2110" s="240"/>
      <c r="N2110" s="241"/>
      <c r="O2110" s="241"/>
      <c r="P2110" s="241"/>
      <c r="Q2110" s="241"/>
      <c r="R2110" s="241"/>
      <c r="S2110" s="241"/>
      <c r="T2110" s="242"/>
      <c r="AT2110" s="243" t="s">
        <v>211</v>
      </c>
      <c r="AU2110" s="243" t="s">
        <v>104</v>
      </c>
      <c r="AV2110" s="14" t="s">
        <v>84</v>
      </c>
      <c r="AW2110" s="14" t="s">
        <v>31</v>
      </c>
      <c r="AX2110" s="14" t="s">
        <v>75</v>
      </c>
      <c r="AY2110" s="243" t="s">
        <v>203</v>
      </c>
    </row>
    <row r="2111" spans="2:51" s="14" customFormat="1" ht="11.25">
      <c r="B2111" s="233"/>
      <c r="C2111" s="234"/>
      <c r="D2111" s="224" t="s">
        <v>211</v>
      </c>
      <c r="E2111" s="235" t="s">
        <v>1</v>
      </c>
      <c r="F2111" s="236" t="s">
        <v>1995</v>
      </c>
      <c r="G2111" s="234"/>
      <c r="H2111" s="237">
        <v>1.512</v>
      </c>
      <c r="I2111" s="238"/>
      <c r="J2111" s="234"/>
      <c r="K2111" s="234"/>
      <c r="L2111" s="239"/>
      <c r="M2111" s="240"/>
      <c r="N2111" s="241"/>
      <c r="O2111" s="241"/>
      <c r="P2111" s="241"/>
      <c r="Q2111" s="241"/>
      <c r="R2111" s="241"/>
      <c r="S2111" s="241"/>
      <c r="T2111" s="242"/>
      <c r="AT2111" s="243" t="s">
        <v>211</v>
      </c>
      <c r="AU2111" s="243" t="s">
        <v>104</v>
      </c>
      <c r="AV2111" s="14" t="s">
        <v>84</v>
      </c>
      <c r="AW2111" s="14" t="s">
        <v>31</v>
      </c>
      <c r="AX2111" s="14" t="s">
        <v>75</v>
      </c>
      <c r="AY2111" s="243" t="s">
        <v>203</v>
      </c>
    </row>
    <row r="2112" spans="2:51" s="14" customFormat="1" ht="11.25">
      <c r="B2112" s="233"/>
      <c r="C2112" s="234"/>
      <c r="D2112" s="224" t="s">
        <v>211</v>
      </c>
      <c r="E2112" s="235" t="s">
        <v>1</v>
      </c>
      <c r="F2112" s="236" t="s">
        <v>1996</v>
      </c>
      <c r="G2112" s="234"/>
      <c r="H2112" s="237">
        <v>1.512</v>
      </c>
      <c r="I2112" s="238"/>
      <c r="J2112" s="234"/>
      <c r="K2112" s="234"/>
      <c r="L2112" s="239"/>
      <c r="M2112" s="240"/>
      <c r="N2112" s="241"/>
      <c r="O2112" s="241"/>
      <c r="P2112" s="241"/>
      <c r="Q2112" s="241"/>
      <c r="R2112" s="241"/>
      <c r="S2112" s="241"/>
      <c r="T2112" s="242"/>
      <c r="AT2112" s="243" t="s">
        <v>211</v>
      </c>
      <c r="AU2112" s="243" t="s">
        <v>104</v>
      </c>
      <c r="AV2112" s="14" t="s">
        <v>84</v>
      </c>
      <c r="AW2112" s="14" t="s">
        <v>31</v>
      </c>
      <c r="AX2112" s="14" t="s">
        <v>75</v>
      </c>
      <c r="AY2112" s="243" t="s">
        <v>203</v>
      </c>
    </row>
    <row r="2113" spans="2:51" s="14" customFormat="1" ht="11.25">
      <c r="B2113" s="233"/>
      <c r="C2113" s="234"/>
      <c r="D2113" s="224" t="s">
        <v>211</v>
      </c>
      <c r="E2113" s="235" t="s">
        <v>1</v>
      </c>
      <c r="F2113" s="236" t="s">
        <v>1997</v>
      </c>
      <c r="G2113" s="234"/>
      <c r="H2113" s="237">
        <v>1.512</v>
      </c>
      <c r="I2113" s="238"/>
      <c r="J2113" s="234"/>
      <c r="K2113" s="234"/>
      <c r="L2113" s="239"/>
      <c r="M2113" s="240"/>
      <c r="N2113" s="241"/>
      <c r="O2113" s="241"/>
      <c r="P2113" s="241"/>
      <c r="Q2113" s="241"/>
      <c r="R2113" s="241"/>
      <c r="S2113" s="241"/>
      <c r="T2113" s="242"/>
      <c r="AT2113" s="243" t="s">
        <v>211</v>
      </c>
      <c r="AU2113" s="243" t="s">
        <v>104</v>
      </c>
      <c r="AV2113" s="14" t="s">
        <v>84</v>
      </c>
      <c r="AW2113" s="14" t="s">
        <v>31</v>
      </c>
      <c r="AX2113" s="14" t="s">
        <v>75</v>
      </c>
      <c r="AY2113" s="243" t="s">
        <v>203</v>
      </c>
    </row>
    <row r="2114" spans="2:51" s="14" customFormat="1" ht="11.25">
      <c r="B2114" s="233"/>
      <c r="C2114" s="234"/>
      <c r="D2114" s="224" t="s">
        <v>211</v>
      </c>
      <c r="E2114" s="235" t="s">
        <v>1</v>
      </c>
      <c r="F2114" s="236" t="s">
        <v>1998</v>
      </c>
      <c r="G2114" s="234"/>
      <c r="H2114" s="237">
        <v>1.512</v>
      </c>
      <c r="I2114" s="238"/>
      <c r="J2114" s="234"/>
      <c r="K2114" s="234"/>
      <c r="L2114" s="239"/>
      <c r="M2114" s="240"/>
      <c r="N2114" s="241"/>
      <c r="O2114" s="241"/>
      <c r="P2114" s="241"/>
      <c r="Q2114" s="241"/>
      <c r="R2114" s="241"/>
      <c r="S2114" s="241"/>
      <c r="T2114" s="242"/>
      <c r="AT2114" s="243" t="s">
        <v>211</v>
      </c>
      <c r="AU2114" s="243" t="s">
        <v>104</v>
      </c>
      <c r="AV2114" s="14" t="s">
        <v>84</v>
      </c>
      <c r="AW2114" s="14" t="s">
        <v>31</v>
      </c>
      <c r="AX2114" s="14" t="s">
        <v>75</v>
      </c>
      <c r="AY2114" s="243" t="s">
        <v>203</v>
      </c>
    </row>
    <row r="2115" spans="2:51" s="14" customFormat="1" ht="11.25">
      <c r="B2115" s="233"/>
      <c r="C2115" s="234"/>
      <c r="D2115" s="224" t="s">
        <v>211</v>
      </c>
      <c r="E2115" s="235" t="s">
        <v>1</v>
      </c>
      <c r="F2115" s="236" t="s">
        <v>1999</v>
      </c>
      <c r="G2115" s="234"/>
      <c r="H2115" s="237">
        <v>1.617</v>
      </c>
      <c r="I2115" s="238"/>
      <c r="J2115" s="234"/>
      <c r="K2115" s="234"/>
      <c r="L2115" s="239"/>
      <c r="M2115" s="240"/>
      <c r="N2115" s="241"/>
      <c r="O2115" s="241"/>
      <c r="P2115" s="241"/>
      <c r="Q2115" s="241"/>
      <c r="R2115" s="241"/>
      <c r="S2115" s="241"/>
      <c r="T2115" s="242"/>
      <c r="AT2115" s="243" t="s">
        <v>211</v>
      </c>
      <c r="AU2115" s="243" t="s">
        <v>104</v>
      </c>
      <c r="AV2115" s="14" t="s">
        <v>84</v>
      </c>
      <c r="AW2115" s="14" t="s">
        <v>31</v>
      </c>
      <c r="AX2115" s="14" t="s">
        <v>75</v>
      </c>
      <c r="AY2115" s="243" t="s">
        <v>203</v>
      </c>
    </row>
    <row r="2116" spans="2:51" s="14" customFormat="1" ht="11.25">
      <c r="B2116" s="233"/>
      <c r="C2116" s="234"/>
      <c r="D2116" s="224" t="s">
        <v>211</v>
      </c>
      <c r="E2116" s="235" t="s">
        <v>1</v>
      </c>
      <c r="F2116" s="236" t="s">
        <v>2000</v>
      </c>
      <c r="G2116" s="234"/>
      <c r="H2116" s="237">
        <v>0.63</v>
      </c>
      <c r="I2116" s="238"/>
      <c r="J2116" s="234"/>
      <c r="K2116" s="234"/>
      <c r="L2116" s="239"/>
      <c r="M2116" s="240"/>
      <c r="N2116" s="241"/>
      <c r="O2116" s="241"/>
      <c r="P2116" s="241"/>
      <c r="Q2116" s="241"/>
      <c r="R2116" s="241"/>
      <c r="S2116" s="241"/>
      <c r="T2116" s="242"/>
      <c r="AT2116" s="243" t="s">
        <v>211</v>
      </c>
      <c r="AU2116" s="243" t="s">
        <v>104</v>
      </c>
      <c r="AV2116" s="14" t="s">
        <v>84</v>
      </c>
      <c r="AW2116" s="14" t="s">
        <v>31</v>
      </c>
      <c r="AX2116" s="14" t="s">
        <v>75</v>
      </c>
      <c r="AY2116" s="243" t="s">
        <v>203</v>
      </c>
    </row>
    <row r="2117" spans="2:51" s="14" customFormat="1" ht="11.25">
      <c r="B2117" s="233"/>
      <c r="C2117" s="234"/>
      <c r="D2117" s="224" t="s">
        <v>211</v>
      </c>
      <c r="E2117" s="235" t="s">
        <v>1</v>
      </c>
      <c r="F2117" s="236" t="s">
        <v>2001</v>
      </c>
      <c r="G2117" s="234"/>
      <c r="H2117" s="237">
        <v>0.45500000000000002</v>
      </c>
      <c r="I2117" s="238"/>
      <c r="J2117" s="234"/>
      <c r="K2117" s="234"/>
      <c r="L2117" s="239"/>
      <c r="M2117" s="240"/>
      <c r="N2117" s="241"/>
      <c r="O2117" s="241"/>
      <c r="P2117" s="241"/>
      <c r="Q2117" s="241"/>
      <c r="R2117" s="241"/>
      <c r="S2117" s="241"/>
      <c r="T2117" s="242"/>
      <c r="AT2117" s="243" t="s">
        <v>211</v>
      </c>
      <c r="AU2117" s="243" t="s">
        <v>104</v>
      </c>
      <c r="AV2117" s="14" t="s">
        <v>84</v>
      </c>
      <c r="AW2117" s="14" t="s">
        <v>31</v>
      </c>
      <c r="AX2117" s="14" t="s">
        <v>75</v>
      </c>
      <c r="AY2117" s="243" t="s">
        <v>203</v>
      </c>
    </row>
    <row r="2118" spans="2:51" s="14" customFormat="1" ht="11.25">
      <c r="B2118" s="233"/>
      <c r="C2118" s="234"/>
      <c r="D2118" s="224" t="s">
        <v>211</v>
      </c>
      <c r="E2118" s="235" t="s">
        <v>1</v>
      </c>
      <c r="F2118" s="236" t="s">
        <v>2002</v>
      </c>
      <c r="G2118" s="234"/>
      <c r="H2118" s="237">
        <v>0.46400000000000002</v>
      </c>
      <c r="I2118" s="238"/>
      <c r="J2118" s="234"/>
      <c r="K2118" s="234"/>
      <c r="L2118" s="239"/>
      <c r="M2118" s="240"/>
      <c r="N2118" s="241"/>
      <c r="O2118" s="241"/>
      <c r="P2118" s="241"/>
      <c r="Q2118" s="241"/>
      <c r="R2118" s="241"/>
      <c r="S2118" s="241"/>
      <c r="T2118" s="242"/>
      <c r="AT2118" s="243" t="s">
        <v>211</v>
      </c>
      <c r="AU2118" s="243" t="s">
        <v>104</v>
      </c>
      <c r="AV2118" s="14" t="s">
        <v>84</v>
      </c>
      <c r="AW2118" s="14" t="s">
        <v>31</v>
      </c>
      <c r="AX2118" s="14" t="s">
        <v>75</v>
      </c>
      <c r="AY2118" s="243" t="s">
        <v>203</v>
      </c>
    </row>
    <row r="2119" spans="2:51" s="14" customFormat="1" ht="11.25">
      <c r="B2119" s="233"/>
      <c r="C2119" s="234"/>
      <c r="D2119" s="224" t="s">
        <v>211</v>
      </c>
      <c r="E2119" s="235" t="s">
        <v>1</v>
      </c>
      <c r="F2119" s="236" t="s">
        <v>2003</v>
      </c>
      <c r="G2119" s="234"/>
      <c r="H2119" s="237">
        <v>0.41</v>
      </c>
      <c r="I2119" s="238"/>
      <c r="J2119" s="234"/>
      <c r="K2119" s="234"/>
      <c r="L2119" s="239"/>
      <c r="M2119" s="240"/>
      <c r="N2119" s="241"/>
      <c r="O2119" s="241"/>
      <c r="P2119" s="241"/>
      <c r="Q2119" s="241"/>
      <c r="R2119" s="241"/>
      <c r="S2119" s="241"/>
      <c r="T2119" s="242"/>
      <c r="AT2119" s="243" t="s">
        <v>211</v>
      </c>
      <c r="AU2119" s="243" t="s">
        <v>104</v>
      </c>
      <c r="AV2119" s="14" t="s">
        <v>84</v>
      </c>
      <c r="AW2119" s="14" t="s">
        <v>31</v>
      </c>
      <c r="AX2119" s="14" t="s">
        <v>75</v>
      </c>
      <c r="AY2119" s="243" t="s">
        <v>203</v>
      </c>
    </row>
    <row r="2120" spans="2:51" s="14" customFormat="1" ht="11.25">
      <c r="B2120" s="233"/>
      <c r="C2120" s="234"/>
      <c r="D2120" s="224" t="s">
        <v>211</v>
      </c>
      <c r="E2120" s="235" t="s">
        <v>1</v>
      </c>
      <c r="F2120" s="236" t="s">
        <v>2004</v>
      </c>
      <c r="G2120" s="234"/>
      <c r="H2120" s="237">
        <v>2.5830000000000002</v>
      </c>
      <c r="I2120" s="238"/>
      <c r="J2120" s="234"/>
      <c r="K2120" s="234"/>
      <c r="L2120" s="239"/>
      <c r="M2120" s="240"/>
      <c r="N2120" s="241"/>
      <c r="O2120" s="241"/>
      <c r="P2120" s="241"/>
      <c r="Q2120" s="241"/>
      <c r="R2120" s="241"/>
      <c r="S2120" s="241"/>
      <c r="T2120" s="242"/>
      <c r="AT2120" s="243" t="s">
        <v>211</v>
      </c>
      <c r="AU2120" s="243" t="s">
        <v>104</v>
      </c>
      <c r="AV2120" s="14" t="s">
        <v>84</v>
      </c>
      <c r="AW2120" s="14" t="s">
        <v>31</v>
      </c>
      <c r="AX2120" s="14" t="s">
        <v>75</v>
      </c>
      <c r="AY2120" s="243" t="s">
        <v>203</v>
      </c>
    </row>
    <row r="2121" spans="2:51" s="14" customFormat="1" ht="11.25">
      <c r="B2121" s="233"/>
      <c r="C2121" s="234"/>
      <c r="D2121" s="224" t="s">
        <v>211</v>
      </c>
      <c r="E2121" s="235" t="s">
        <v>1</v>
      </c>
      <c r="F2121" s="236" t="s">
        <v>2005</v>
      </c>
      <c r="G2121" s="234"/>
      <c r="H2121" s="237">
        <v>1.526</v>
      </c>
      <c r="I2121" s="238"/>
      <c r="J2121" s="234"/>
      <c r="K2121" s="234"/>
      <c r="L2121" s="239"/>
      <c r="M2121" s="240"/>
      <c r="N2121" s="241"/>
      <c r="O2121" s="241"/>
      <c r="P2121" s="241"/>
      <c r="Q2121" s="241"/>
      <c r="R2121" s="241"/>
      <c r="S2121" s="241"/>
      <c r="T2121" s="242"/>
      <c r="AT2121" s="243" t="s">
        <v>211</v>
      </c>
      <c r="AU2121" s="243" t="s">
        <v>104</v>
      </c>
      <c r="AV2121" s="14" t="s">
        <v>84</v>
      </c>
      <c r="AW2121" s="14" t="s">
        <v>31</v>
      </c>
      <c r="AX2121" s="14" t="s">
        <v>75</v>
      </c>
      <c r="AY2121" s="243" t="s">
        <v>203</v>
      </c>
    </row>
    <row r="2122" spans="2:51" s="14" customFormat="1" ht="11.25">
      <c r="B2122" s="233"/>
      <c r="C2122" s="234"/>
      <c r="D2122" s="224" t="s">
        <v>211</v>
      </c>
      <c r="E2122" s="235" t="s">
        <v>1</v>
      </c>
      <c r="F2122" s="236" t="s">
        <v>2006</v>
      </c>
      <c r="G2122" s="234"/>
      <c r="H2122" s="237">
        <v>1.526</v>
      </c>
      <c r="I2122" s="238"/>
      <c r="J2122" s="234"/>
      <c r="K2122" s="234"/>
      <c r="L2122" s="239"/>
      <c r="M2122" s="240"/>
      <c r="N2122" s="241"/>
      <c r="O2122" s="241"/>
      <c r="P2122" s="241"/>
      <c r="Q2122" s="241"/>
      <c r="R2122" s="241"/>
      <c r="S2122" s="241"/>
      <c r="T2122" s="242"/>
      <c r="AT2122" s="243" t="s">
        <v>211</v>
      </c>
      <c r="AU2122" s="243" t="s">
        <v>104</v>
      </c>
      <c r="AV2122" s="14" t="s">
        <v>84</v>
      </c>
      <c r="AW2122" s="14" t="s">
        <v>31</v>
      </c>
      <c r="AX2122" s="14" t="s">
        <v>75</v>
      </c>
      <c r="AY2122" s="243" t="s">
        <v>203</v>
      </c>
    </row>
    <row r="2123" spans="2:51" s="14" customFormat="1" ht="11.25">
      <c r="B2123" s="233"/>
      <c r="C2123" s="234"/>
      <c r="D2123" s="224" t="s">
        <v>211</v>
      </c>
      <c r="E2123" s="235" t="s">
        <v>1</v>
      </c>
      <c r="F2123" s="236" t="s">
        <v>2007</v>
      </c>
      <c r="G2123" s="234"/>
      <c r="H2123" s="237">
        <v>1.659</v>
      </c>
      <c r="I2123" s="238"/>
      <c r="J2123" s="234"/>
      <c r="K2123" s="234"/>
      <c r="L2123" s="239"/>
      <c r="M2123" s="240"/>
      <c r="N2123" s="241"/>
      <c r="O2123" s="241"/>
      <c r="P2123" s="241"/>
      <c r="Q2123" s="241"/>
      <c r="R2123" s="241"/>
      <c r="S2123" s="241"/>
      <c r="T2123" s="242"/>
      <c r="AT2123" s="243" t="s">
        <v>211</v>
      </c>
      <c r="AU2123" s="243" t="s">
        <v>104</v>
      </c>
      <c r="AV2123" s="14" t="s">
        <v>84</v>
      </c>
      <c r="AW2123" s="14" t="s">
        <v>31</v>
      </c>
      <c r="AX2123" s="14" t="s">
        <v>75</v>
      </c>
      <c r="AY2123" s="243" t="s">
        <v>203</v>
      </c>
    </row>
    <row r="2124" spans="2:51" s="14" customFormat="1" ht="11.25">
      <c r="B2124" s="233"/>
      <c r="C2124" s="234"/>
      <c r="D2124" s="224" t="s">
        <v>211</v>
      </c>
      <c r="E2124" s="235" t="s">
        <v>1</v>
      </c>
      <c r="F2124" s="236" t="s">
        <v>2008</v>
      </c>
      <c r="G2124" s="234"/>
      <c r="H2124" s="237">
        <v>2.96</v>
      </c>
      <c r="I2124" s="238"/>
      <c r="J2124" s="234"/>
      <c r="K2124" s="234"/>
      <c r="L2124" s="239"/>
      <c r="M2124" s="240"/>
      <c r="N2124" s="241"/>
      <c r="O2124" s="241"/>
      <c r="P2124" s="241"/>
      <c r="Q2124" s="241"/>
      <c r="R2124" s="241"/>
      <c r="S2124" s="241"/>
      <c r="T2124" s="242"/>
      <c r="AT2124" s="243" t="s">
        <v>211</v>
      </c>
      <c r="AU2124" s="243" t="s">
        <v>104</v>
      </c>
      <c r="AV2124" s="14" t="s">
        <v>84</v>
      </c>
      <c r="AW2124" s="14" t="s">
        <v>31</v>
      </c>
      <c r="AX2124" s="14" t="s">
        <v>75</v>
      </c>
      <c r="AY2124" s="243" t="s">
        <v>203</v>
      </c>
    </row>
    <row r="2125" spans="2:51" s="14" customFormat="1" ht="11.25">
      <c r="B2125" s="233"/>
      <c r="C2125" s="234"/>
      <c r="D2125" s="224" t="s">
        <v>211</v>
      </c>
      <c r="E2125" s="235" t="s">
        <v>1</v>
      </c>
      <c r="F2125" s="236" t="s">
        <v>2009</v>
      </c>
      <c r="G2125" s="234"/>
      <c r="H2125" s="237">
        <v>1.2050000000000001</v>
      </c>
      <c r="I2125" s="238"/>
      <c r="J2125" s="234"/>
      <c r="K2125" s="234"/>
      <c r="L2125" s="239"/>
      <c r="M2125" s="240"/>
      <c r="N2125" s="241"/>
      <c r="O2125" s="241"/>
      <c r="P2125" s="241"/>
      <c r="Q2125" s="241"/>
      <c r="R2125" s="241"/>
      <c r="S2125" s="241"/>
      <c r="T2125" s="242"/>
      <c r="AT2125" s="243" t="s">
        <v>211</v>
      </c>
      <c r="AU2125" s="243" t="s">
        <v>104</v>
      </c>
      <c r="AV2125" s="14" t="s">
        <v>84</v>
      </c>
      <c r="AW2125" s="14" t="s">
        <v>31</v>
      </c>
      <c r="AX2125" s="14" t="s">
        <v>75</v>
      </c>
      <c r="AY2125" s="243" t="s">
        <v>203</v>
      </c>
    </row>
    <row r="2126" spans="2:51" s="14" customFormat="1" ht="11.25">
      <c r="B2126" s="233"/>
      <c r="C2126" s="234"/>
      <c r="D2126" s="224" t="s">
        <v>211</v>
      </c>
      <c r="E2126" s="235" t="s">
        <v>1</v>
      </c>
      <c r="F2126" s="236" t="s">
        <v>2010</v>
      </c>
      <c r="G2126" s="234"/>
      <c r="H2126" s="237">
        <v>1.744</v>
      </c>
      <c r="I2126" s="238"/>
      <c r="J2126" s="234"/>
      <c r="K2126" s="234"/>
      <c r="L2126" s="239"/>
      <c r="M2126" s="240"/>
      <c r="N2126" s="241"/>
      <c r="O2126" s="241"/>
      <c r="P2126" s="241"/>
      <c r="Q2126" s="241"/>
      <c r="R2126" s="241"/>
      <c r="S2126" s="241"/>
      <c r="T2126" s="242"/>
      <c r="AT2126" s="243" t="s">
        <v>211</v>
      </c>
      <c r="AU2126" s="243" t="s">
        <v>104</v>
      </c>
      <c r="AV2126" s="14" t="s">
        <v>84</v>
      </c>
      <c r="AW2126" s="14" t="s">
        <v>31</v>
      </c>
      <c r="AX2126" s="14" t="s">
        <v>75</v>
      </c>
      <c r="AY2126" s="243" t="s">
        <v>203</v>
      </c>
    </row>
    <row r="2127" spans="2:51" s="14" customFormat="1" ht="11.25">
      <c r="B2127" s="233"/>
      <c r="C2127" s="234"/>
      <c r="D2127" s="224" t="s">
        <v>211</v>
      </c>
      <c r="E2127" s="235" t="s">
        <v>1</v>
      </c>
      <c r="F2127" s="236" t="s">
        <v>2011</v>
      </c>
      <c r="G2127" s="234"/>
      <c r="H2127" s="237">
        <v>2.1179999999999999</v>
      </c>
      <c r="I2127" s="238"/>
      <c r="J2127" s="234"/>
      <c r="K2127" s="234"/>
      <c r="L2127" s="239"/>
      <c r="M2127" s="240"/>
      <c r="N2127" s="241"/>
      <c r="O2127" s="241"/>
      <c r="P2127" s="241"/>
      <c r="Q2127" s="241"/>
      <c r="R2127" s="241"/>
      <c r="S2127" s="241"/>
      <c r="T2127" s="242"/>
      <c r="AT2127" s="243" t="s">
        <v>211</v>
      </c>
      <c r="AU2127" s="243" t="s">
        <v>104</v>
      </c>
      <c r="AV2127" s="14" t="s">
        <v>84</v>
      </c>
      <c r="AW2127" s="14" t="s">
        <v>31</v>
      </c>
      <c r="AX2127" s="14" t="s">
        <v>75</v>
      </c>
      <c r="AY2127" s="243" t="s">
        <v>203</v>
      </c>
    </row>
    <row r="2128" spans="2:51" s="14" customFormat="1" ht="11.25">
      <c r="B2128" s="233"/>
      <c r="C2128" s="234"/>
      <c r="D2128" s="224" t="s">
        <v>211</v>
      </c>
      <c r="E2128" s="235" t="s">
        <v>1</v>
      </c>
      <c r="F2128" s="236" t="s">
        <v>2012</v>
      </c>
      <c r="G2128" s="234"/>
      <c r="H2128" s="237">
        <v>7.2480000000000002</v>
      </c>
      <c r="I2128" s="238"/>
      <c r="J2128" s="234"/>
      <c r="K2128" s="234"/>
      <c r="L2128" s="239"/>
      <c r="M2128" s="240"/>
      <c r="N2128" s="241"/>
      <c r="O2128" s="241"/>
      <c r="P2128" s="241"/>
      <c r="Q2128" s="241"/>
      <c r="R2128" s="241"/>
      <c r="S2128" s="241"/>
      <c r="T2128" s="242"/>
      <c r="AT2128" s="243" t="s">
        <v>211</v>
      </c>
      <c r="AU2128" s="243" t="s">
        <v>104</v>
      </c>
      <c r="AV2128" s="14" t="s">
        <v>84</v>
      </c>
      <c r="AW2128" s="14" t="s">
        <v>31</v>
      </c>
      <c r="AX2128" s="14" t="s">
        <v>75</v>
      </c>
      <c r="AY2128" s="243" t="s">
        <v>203</v>
      </c>
    </row>
    <row r="2129" spans="2:51" s="14" customFormat="1" ht="11.25">
      <c r="B2129" s="233"/>
      <c r="C2129" s="234"/>
      <c r="D2129" s="224" t="s">
        <v>211</v>
      </c>
      <c r="E2129" s="235" t="s">
        <v>1</v>
      </c>
      <c r="F2129" s="236" t="s">
        <v>2013</v>
      </c>
      <c r="G2129" s="234"/>
      <c r="H2129" s="237">
        <v>1.8560000000000001</v>
      </c>
      <c r="I2129" s="238"/>
      <c r="J2129" s="234"/>
      <c r="K2129" s="234"/>
      <c r="L2129" s="239"/>
      <c r="M2129" s="240"/>
      <c r="N2129" s="241"/>
      <c r="O2129" s="241"/>
      <c r="P2129" s="241"/>
      <c r="Q2129" s="241"/>
      <c r="R2129" s="241"/>
      <c r="S2129" s="241"/>
      <c r="T2129" s="242"/>
      <c r="AT2129" s="243" t="s">
        <v>211</v>
      </c>
      <c r="AU2129" s="243" t="s">
        <v>104</v>
      </c>
      <c r="AV2129" s="14" t="s">
        <v>84</v>
      </c>
      <c r="AW2129" s="14" t="s">
        <v>31</v>
      </c>
      <c r="AX2129" s="14" t="s">
        <v>75</v>
      </c>
      <c r="AY2129" s="243" t="s">
        <v>203</v>
      </c>
    </row>
    <row r="2130" spans="2:51" s="14" customFormat="1" ht="11.25">
      <c r="B2130" s="233"/>
      <c r="C2130" s="234"/>
      <c r="D2130" s="224" t="s">
        <v>211</v>
      </c>
      <c r="E2130" s="235" t="s">
        <v>1</v>
      </c>
      <c r="F2130" s="236" t="s">
        <v>2014</v>
      </c>
      <c r="G2130" s="234"/>
      <c r="H2130" s="237">
        <v>3.7989999999999999</v>
      </c>
      <c r="I2130" s="238"/>
      <c r="J2130" s="234"/>
      <c r="K2130" s="234"/>
      <c r="L2130" s="239"/>
      <c r="M2130" s="240"/>
      <c r="N2130" s="241"/>
      <c r="O2130" s="241"/>
      <c r="P2130" s="241"/>
      <c r="Q2130" s="241"/>
      <c r="R2130" s="241"/>
      <c r="S2130" s="241"/>
      <c r="T2130" s="242"/>
      <c r="AT2130" s="243" t="s">
        <v>211</v>
      </c>
      <c r="AU2130" s="243" t="s">
        <v>104</v>
      </c>
      <c r="AV2130" s="14" t="s">
        <v>84</v>
      </c>
      <c r="AW2130" s="14" t="s">
        <v>31</v>
      </c>
      <c r="AX2130" s="14" t="s">
        <v>75</v>
      </c>
      <c r="AY2130" s="243" t="s">
        <v>203</v>
      </c>
    </row>
    <row r="2131" spans="2:51" s="14" customFormat="1" ht="11.25">
      <c r="B2131" s="233"/>
      <c r="C2131" s="234"/>
      <c r="D2131" s="224" t="s">
        <v>211</v>
      </c>
      <c r="E2131" s="235" t="s">
        <v>1</v>
      </c>
      <c r="F2131" s="236" t="s">
        <v>2015</v>
      </c>
      <c r="G2131" s="234"/>
      <c r="H2131" s="237">
        <v>3.7770000000000001</v>
      </c>
      <c r="I2131" s="238"/>
      <c r="J2131" s="234"/>
      <c r="K2131" s="234"/>
      <c r="L2131" s="239"/>
      <c r="M2131" s="240"/>
      <c r="N2131" s="241"/>
      <c r="O2131" s="241"/>
      <c r="P2131" s="241"/>
      <c r="Q2131" s="241"/>
      <c r="R2131" s="241"/>
      <c r="S2131" s="241"/>
      <c r="T2131" s="242"/>
      <c r="AT2131" s="243" t="s">
        <v>211</v>
      </c>
      <c r="AU2131" s="243" t="s">
        <v>104</v>
      </c>
      <c r="AV2131" s="14" t="s">
        <v>84</v>
      </c>
      <c r="AW2131" s="14" t="s">
        <v>31</v>
      </c>
      <c r="AX2131" s="14" t="s">
        <v>75</v>
      </c>
      <c r="AY2131" s="243" t="s">
        <v>203</v>
      </c>
    </row>
    <row r="2132" spans="2:51" s="14" customFormat="1" ht="11.25">
      <c r="B2132" s="233"/>
      <c r="C2132" s="234"/>
      <c r="D2132" s="224" t="s">
        <v>211</v>
      </c>
      <c r="E2132" s="235" t="s">
        <v>1</v>
      </c>
      <c r="F2132" s="236" t="s">
        <v>2016</v>
      </c>
      <c r="G2132" s="234"/>
      <c r="H2132" s="237">
        <v>0.71099999999999997</v>
      </c>
      <c r="I2132" s="238"/>
      <c r="J2132" s="234"/>
      <c r="K2132" s="234"/>
      <c r="L2132" s="239"/>
      <c r="M2132" s="240"/>
      <c r="N2132" s="241"/>
      <c r="O2132" s="241"/>
      <c r="P2132" s="241"/>
      <c r="Q2132" s="241"/>
      <c r="R2132" s="241"/>
      <c r="S2132" s="241"/>
      <c r="T2132" s="242"/>
      <c r="AT2132" s="243" t="s">
        <v>211</v>
      </c>
      <c r="AU2132" s="243" t="s">
        <v>104</v>
      </c>
      <c r="AV2132" s="14" t="s">
        <v>84</v>
      </c>
      <c r="AW2132" s="14" t="s">
        <v>31</v>
      </c>
      <c r="AX2132" s="14" t="s">
        <v>75</v>
      </c>
      <c r="AY2132" s="243" t="s">
        <v>203</v>
      </c>
    </row>
    <row r="2133" spans="2:51" s="14" customFormat="1" ht="11.25">
      <c r="B2133" s="233"/>
      <c r="C2133" s="234"/>
      <c r="D2133" s="224" t="s">
        <v>211</v>
      </c>
      <c r="E2133" s="235" t="s">
        <v>1</v>
      </c>
      <c r="F2133" s="236" t="s">
        <v>2017</v>
      </c>
      <c r="G2133" s="234"/>
      <c r="H2133" s="237">
        <v>0.81899999999999995</v>
      </c>
      <c r="I2133" s="238"/>
      <c r="J2133" s="234"/>
      <c r="K2133" s="234"/>
      <c r="L2133" s="239"/>
      <c r="M2133" s="240"/>
      <c r="N2133" s="241"/>
      <c r="O2133" s="241"/>
      <c r="P2133" s="241"/>
      <c r="Q2133" s="241"/>
      <c r="R2133" s="241"/>
      <c r="S2133" s="241"/>
      <c r="T2133" s="242"/>
      <c r="AT2133" s="243" t="s">
        <v>211</v>
      </c>
      <c r="AU2133" s="243" t="s">
        <v>104</v>
      </c>
      <c r="AV2133" s="14" t="s">
        <v>84</v>
      </c>
      <c r="AW2133" s="14" t="s">
        <v>31</v>
      </c>
      <c r="AX2133" s="14" t="s">
        <v>75</v>
      </c>
      <c r="AY2133" s="243" t="s">
        <v>203</v>
      </c>
    </row>
    <row r="2134" spans="2:51" s="14" customFormat="1" ht="11.25">
      <c r="B2134" s="233"/>
      <c r="C2134" s="234"/>
      <c r="D2134" s="224" t="s">
        <v>211</v>
      </c>
      <c r="E2134" s="235" t="s">
        <v>1</v>
      </c>
      <c r="F2134" s="236" t="s">
        <v>2018</v>
      </c>
      <c r="G2134" s="234"/>
      <c r="H2134" s="237">
        <v>0.82299999999999995</v>
      </c>
      <c r="I2134" s="238"/>
      <c r="J2134" s="234"/>
      <c r="K2134" s="234"/>
      <c r="L2134" s="239"/>
      <c r="M2134" s="240"/>
      <c r="N2134" s="241"/>
      <c r="O2134" s="241"/>
      <c r="P2134" s="241"/>
      <c r="Q2134" s="241"/>
      <c r="R2134" s="241"/>
      <c r="S2134" s="241"/>
      <c r="T2134" s="242"/>
      <c r="AT2134" s="243" t="s">
        <v>211</v>
      </c>
      <c r="AU2134" s="243" t="s">
        <v>104</v>
      </c>
      <c r="AV2134" s="14" t="s">
        <v>84</v>
      </c>
      <c r="AW2134" s="14" t="s">
        <v>31</v>
      </c>
      <c r="AX2134" s="14" t="s">
        <v>75</v>
      </c>
      <c r="AY2134" s="243" t="s">
        <v>203</v>
      </c>
    </row>
    <row r="2135" spans="2:51" s="14" customFormat="1" ht="11.25">
      <c r="B2135" s="233"/>
      <c r="C2135" s="234"/>
      <c r="D2135" s="224" t="s">
        <v>211</v>
      </c>
      <c r="E2135" s="235" t="s">
        <v>1</v>
      </c>
      <c r="F2135" s="236" t="s">
        <v>2019</v>
      </c>
      <c r="G2135" s="234"/>
      <c r="H2135" s="237">
        <v>1.5680000000000001</v>
      </c>
      <c r="I2135" s="238"/>
      <c r="J2135" s="234"/>
      <c r="K2135" s="234"/>
      <c r="L2135" s="239"/>
      <c r="M2135" s="240"/>
      <c r="N2135" s="241"/>
      <c r="O2135" s="241"/>
      <c r="P2135" s="241"/>
      <c r="Q2135" s="241"/>
      <c r="R2135" s="241"/>
      <c r="S2135" s="241"/>
      <c r="T2135" s="242"/>
      <c r="AT2135" s="243" t="s">
        <v>211</v>
      </c>
      <c r="AU2135" s="243" t="s">
        <v>104</v>
      </c>
      <c r="AV2135" s="14" t="s">
        <v>84</v>
      </c>
      <c r="AW2135" s="14" t="s">
        <v>31</v>
      </c>
      <c r="AX2135" s="14" t="s">
        <v>75</v>
      </c>
      <c r="AY2135" s="243" t="s">
        <v>203</v>
      </c>
    </row>
    <row r="2136" spans="2:51" s="14" customFormat="1" ht="11.25">
      <c r="B2136" s="233"/>
      <c r="C2136" s="234"/>
      <c r="D2136" s="224" t="s">
        <v>211</v>
      </c>
      <c r="E2136" s="235" t="s">
        <v>1</v>
      </c>
      <c r="F2136" s="236" t="s">
        <v>2020</v>
      </c>
      <c r="G2136" s="234"/>
      <c r="H2136" s="237">
        <v>1.512</v>
      </c>
      <c r="I2136" s="238"/>
      <c r="J2136" s="234"/>
      <c r="K2136" s="234"/>
      <c r="L2136" s="239"/>
      <c r="M2136" s="240"/>
      <c r="N2136" s="241"/>
      <c r="O2136" s="241"/>
      <c r="P2136" s="241"/>
      <c r="Q2136" s="241"/>
      <c r="R2136" s="241"/>
      <c r="S2136" s="241"/>
      <c r="T2136" s="242"/>
      <c r="AT2136" s="243" t="s">
        <v>211</v>
      </c>
      <c r="AU2136" s="243" t="s">
        <v>104</v>
      </c>
      <c r="AV2136" s="14" t="s">
        <v>84</v>
      </c>
      <c r="AW2136" s="14" t="s">
        <v>31</v>
      </c>
      <c r="AX2136" s="14" t="s">
        <v>75</v>
      </c>
      <c r="AY2136" s="243" t="s">
        <v>203</v>
      </c>
    </row>
    <row r="2137" spans="2:51" s="14" customFormat="1" ht="11.25">
      <c r="B2137" s="233"/>
      <c r="C2137" s="234"/>
      <c r="D2137" s="224" t="s">
        <v>211</v>
      </c>
      <c r="E2137" s="235" t="s">
        <v>1</v>
      </c>
      <c r="F2137" s="236" t="s">
        <v>2021</v>
      </c>
      <c r="G2137" s="234"/>
      <c r="H2137" s="237">
        <v>1.5960000000000001</v>
      </c>
      <c r="I2137" s="238"/>
      <c r="J2137" s="234"/>
      <c r="K2137" s="234"/>
      <c r="L2137" s="239"/>
      <c r="M2137" s="240"/>
      <c r="N2137" s="241"/>
      <c r="O2137" s="241"/>
      <c r="P2137" s="241"/>
      <c r="Q2137" s="241"/>
      <c r="R2137" s="241"/>
      <c r="S2137" s="241"/>
      <c r="T2137" s="242"/>
      <c r="AT2137" s="243" t="s">
        <v>211</v>
      </c>
      <c r="AU2137" s="243" t="s">
        <v>104</v>
      </c>
      <c r="AV2137" s="14" t="s">
        <v>84</v>
      </c>
      <c r="AW2137" s="14" t="s">
        <v>31</v>
      </c>
      <c r="AX2137" s="14" t="s">
        <v>75</v>
      </c>
      <c r="AY2137" s="243" t="s">
        <v>203</v>
      </c>
    </row>
    <row r="2138" spans="2:51" s="14" customFormat="1" ht="11.25">
      <c r="B2138" s="233"/>
      <c r="C2138" s="234"/>
      <c r="D2138" s="224" t="s">
        <v>211</v>
      </c>
      <c r="E2138" s="235" t="s">
        <v>1</v>
      </c>
      <c r="F2138" s="236" t="s">
        <v>2022</v>
      </c>
      <c r="G2138" s="234"/>
      <c r="H2138" s="237">
        <v>1.5189999999999999</v>
      </c>
      <c r="I2138" s="238"/>
      <c r="J2138" s="234"/>
      <c r="K2138" s="234"/>
      <c r="L2138" s="239"/>
      <c r="M2138" s="240"/>
      <c r="N2138" s="241"/>
      <c r="O2138" s="241"/>
      <c r="P2138" s="241"/>
      <c r="Q2138" s="241"/>
      <c r="R2138" s="241"/>
      <c r="S2138" s="241"/>
      <c r="T2138" s="242"/>
      <c r="AT2138" s="243" t="s">
        <v>211</v>
      </c>
      <c r="AU2138" s="243" t="s">
        <v>104</v>
      </c>
      <c r="AV2138" s="14" t="s">
        <v>84</v>
      </c>
      <c r="AW2138" s="14" t="s">
        <v>31</v>
      </c>
      <c r="AX2138" s="14" t="s">
        <v>75</v>
      </c>
      <c r="AY2138" s="243" t="s">
        <v>203</v>
      </c>
    </row>
    <row r="2139" spans="2:51" s="14" customFormat="1" ht="11.25">
      <c r="B2139" s="233"/>
      <c r="C2139" s="234"/>
      <c r="D2139" s="224" t="s">
        <v>211</v>
      </c>
      <c r="E2139" s="235" t="s">
        <v>1</v>
      </c>
      <c r="F2139" s="236" t="s">
        <v>2023</v>
      </c>
      <c r="G2139" s="234"/>
      <c r="H2139" s="237">
        <v>1.512</v>
      </c>
      <c r="I2139" s="238"/>
      <c r="J2139" s="234"/>
      <c r="K2139" s="234"/>
      <c r="L2139" s="239"/>
      <c r="M2139" s="240"/>
      <c r="N2139" s="241"/>
      <c r="O2139" s="241"/>
      <c r="P2139" s="241"/>
      <c r="Q2139" s="241"/>
      <c r="R2139" s="241"/>
      <c r="S2139" s="241"/>
      <c r="T2139" s="242"/>
      <c r="AT2139" s="243" t="s">
        <v>211</v>
      </c>
      <c r="AU2139" s="243" t="s">
        <v>104</v>
      </c>
      <c r="AV2139" s="14" t="s">
        <v>84</v>
      </c>
      <c r="AW2139" s="14" t="s">
        <v>31</v>
      </c>
      <c r="AX2139" s="14" t="s">
        <v>75</v>
      </c>
      <c r="AY2139" s="243" t="s">
        <v>203</v>
      </c>
    </row>
    <row r="2140" spans="2:51" s="14" customFormat="1" ht="11.25">
      <c r="B2140" s="233"/>
      <c r="C2140" s="234"/>
      <c r="D2140" s="224" t="s">
        <v>211</v>
      </c>
      <c r="E2140" s="235" t="s">
        <v>1</v>
      </c>
      <c r="F2140" s="236" t="s">
        <v>2024</v>
      </c>
      <c r="G2140" s="234"/>
      <c r="H2140" s="237">
        <v>1.512</v>
      </c>
      <c r="I2140" s="238"/>
      <c r="J2140" s="234"/>
      <c r="K2140" s="234"/>
      <c r="L2140" s="239"/>
      <c r="M2140" s="240"/>
      <c r="N2140" s="241"/>
      <c r="O2140" s="241"/>
      <c r="P2140" s="241"/>
      <c r="Q2140" s="241"/>
      <c r="R2140" s="241"/>
      <c r="S2140" s="241"/>
      <c r="T2140" s="242"/>
      <c r="AT2140" s="243" t="s">
        <v>211</v>
      </c>
      <c r="AU2140" s="243" t="s">
        <v>104</v>
      </c>
      <c r="AV2140" s="14" t="s">
        <v>84</v>
      </c>
      <c r="AW2140" s="14" t="s">
        <v>31</v>
      </c>
      <c r="AX2140" s="14" t="s">
        <v>75</v>
      </c>
      <c r="AY2140" s="243" t="s">
        <v>203</v>
      </c>
    </row>
    <row r="2141" spans="2:51" s="14" customFormat="1" ht="11.25">
      <c r="B2141" s="233"/>
      <c r="C2141" s="234"/>
      <c r="D2141" s="224" t="s">
        <v>211</v>
      </c>
      <c r="E2141" s="235" t="s">
        <v>1</v>
      </c>
      <c r="F2141" s="236" t="s">
        <v>2025</v>
      </c>
      <c r="G2141" s="234"/>
      <c r="H2141" s="237">
        <v>1.5189999999999999</v>
      </c>
      <c r="I2141" s="238"/>
      <c r="J2141" s="234"/>
      <c r="K2141" s="234"/>
      <c r="L2141" s="239"/>
      <c r="M2141" s="240"/>
      <c r="N2141" s="241"/>
      <c r="O2141" s="241"/>
      <c r="P2141" s="241"/>
      <c r="Q2141" s="241"/>
      <c r="R2141" s="241"/>
      <c r="S2141" s="241"/>
      <c r="T2141" s="242"/>
      <c r="AT2141" s="243" t="s">
        <v>211</v>
      </c>
      <c r="AU2141" s="243" t="s">
        <v>104</v>
      </c>
      <c r="AV2141" s="14" t="s">
        <v>84</v>
      </c>
      <c r="AW2141" s="14" t="s">
        <v>31</v>
      </c>
      <c r="AX2141" s="14" t="s">
        <v>75</v>
      </c>
      <c r="AY2141" s="243" t="s">
        <v>203</v>
      </c>
    </row>
    <row r="2142" spans="2:51" s="14" customFormat="1" ht="11.25">
      <c r="B2142" s="233"/>
      <c r="C2142" s="234"/>
      <c r="D2142" s="224" t="s">
        <v>211</v>
      </c>
      <c r="E2142" s="235" t="s">
        <v>1</v>
      </c>
      <c r="F2142" s="236" t="s">
        <v>2026</v>
      </c>
      <c r="G2142" s="234"/>
      <c r="H2142" s="237">
        <v>1.484</v>
      </c>
      <c r="I2142" s="238"/>
      <c r="J2142" s="234"/>
      <c r="K2142" s="234"/>
      <c r="L2142" s="239"/>
      <c r="M2142" s="240"/>
      <c r="N2142" s="241"/>
      <c r="O2142" s="241"/>
      <c r="P2142" s="241"/>
      <c r="Q2142" s="241"/>
      <c r="R2142" s="241"/>
      <c r="S2142" s="241"/>
      <c r="T2142" s="242"/>
      <c r="AT2142" s="243" t="s">
        <v>211</v>
      </c>
      <c r="AU2142" s="243" t="s">
        <v>104</v>
      </c>
      <c r="AV2142" s="14" t="s">
        <v>84</v>
      </c>
      <c r="AW2142" s="14" t="s">
        <v>31</v>
      </c>
      <c r="AX2142" s="14" t="s">
        <v>75</v>
      </c>
      <c r="AY2142" s="243" t="s">
        <v>203</v>
      </c>
    </row>
    <row r="2143" spans="2:51" s="14" customFormat="1" ht="11.25">
      <c r="B2143" s="233"/>
      <c r="C2143" s="234"/>
      <c r="D2143" s="224" t="s">
        <v>211</v>
      </c>
      <c r="E2143" s="235" t="s">
        <v>1</v>
      </c>
      <c r="F2143" s="236" t="s">
        <v>2027</v>
      </c>
      <c r="G2143" s="234"/>
      <c r="H2143" s="237">
        <v>1.512</v>
      </c>
      <c r="I2143" s="238"/>
      <c r="J2143" s="234"/>
      <c r="K2143" s="234"/>
      <c r="L2143" s="239"/>
      <c r="M2143" s="240"/>
      <c r="N2143" s="241"/>
      <c r="O2143" s="241"/>
      <c r="P2143" s="241"/>
      <c r="Q2143" s="241"/>
      <c r="R2143" s="241"/>
      <c r="S2143" s="241"/>
      <c r="T2143" s="242"/>
      <c r="AT2143" s="243" t="s">
        <v>211</v>
      </c>
      <c r="AU2143" s="243" t="s">
        <v>104</v>
      </c>
      <c r="AV2143" s="14" t="s">
        <v>84</v>
      </c>
      <c r="AW2143" s="14" t="s">
        <v>31</v>
      </c>
      <c r="AX2143" s="14" t="s">
        <v>75</v>
      </c>
      <c r="AY2143" s="243" t="s">
        <v>203</v>
      </c>
    </row>
    <row r="2144" spans="2:51" s="14" customFormat="1" ht="11.25">
      <c r="B2144" s="233"/>
      <c r="C2144" s="234"/>
      <c r="D2144" s="224" t="s">
        <v>211</v>
      </c>
      <c r="E2144" s="235" t="s">
        <v>1</v>
      </c>
      <c r="F2144" s="236" t="s">
        <v>2028</v>
      </c>
      <c r="G2144" s="234"/>
      <c r="H2144" s="237">
        <v>1.512</v>
      </c>
      <c r="I2144" s="238"/>
      <c r="J2144" s="234"/>
      <c r="K2144" s="234"/>
      <c r="L2144" s="239"/>
      <c r="M2144" s="240"/>
      <c r="N2144" s="241"/>
      <c r="O2144" s="241"/>
      <c r="P2144" s="241"/>
      <c r="Q2144" s="241"/>
      <c r="R2144" s="241"/>
      <c r="S2144" s="241"/>
      <c r="T2144" s="242"/>
      <c r="AT2144" s="243" t="s">
        <v>211</v>
      </c>
      <c r="AU2144" s="243" t="s">
        <v>104</v>
      </c>
      <c r="AV2144" s="14" t="s">
        <v>84</v>
      </c>
      <c r="AW2144" s="14" t="s">
        <v>31</v>
      </c>
      <c r="AX2144" s="14" t="s">
        <v>75</v>
      </c>
      <c r="AY2144" s="243" t="s">
        <v>203</v>
      </c>
    </row>
    <row r="2145" spans="2:51" s="14" customFormat="1" ht="11.25">
      <c r="B2145" s="233"/>
      <c r="C2145" s="234"/>
      <c r="D2145" s="224" t="s">
        <v>211</v>
      </c>
      <c r="E2145" s="235" t="s">
        <v>1</v>
      </c>
      <c r="F2145" s="236" t="s">
        <v>2029</v>
      </c>
      <c r="G2145" s="234"/>
      <c r="H2145" s="237">
        <v>1.512</v>
      </c>
      <c r="I2145" s="238"/>
      <c r="J2145" s="234"/>
      <c r="K2145" s="234"/>
      <c r="L2145" s="239"/>
      <c r="M2145" s="240"/>
      <c r="N2145" s="241"/>
      <c r="O2145" s="241"/>
      <c r="P2145" s="241"/>
      <c r="Q2145" s="241"/>
      <c r="R2145" s="241"/>
      <c r="S2145" s="241"/>
      <c r="T2145" s="242"/>
      <c r="AT2145" s="243" t="s">
        <v>211</v>
      </c>
      <c r="AU2145" s="243" t="s">
        <v>104</v>
      </c>
      <c r="AV2145" s="14" t="s">
        <v>84</v>
      </c>
      <c r="AW2145" s="14" t="s">
        <v>31</v>
      </c>
      <c r="AX2145" s="14" t="s">
        <v>75</v>
      </c>
      <c r="AY2145" s="243" t="s">
        <v>203</v>
      </c>
    </row>
    <row r="2146" spans="2:51" s="14" customFormat="1" ht="11.25">
      <c r="B2146" s="233"/>
      <c r="C2146" s="234"/>
      <c r="D2146" s="224" t="s">
        <v>211</v>
      </c>
      <c r="E2146" s="235" t="s">
        <v>1</v>
      </c>
      <c r="F2146" s="236" t="s">
        <v>2030</v>
      </c>
      <c r="G2146" s="234"/>
      <c r="H2146" s="237">
        <v>1.512</v>
      </c>
      <c r="I2146" s="238"/>
      <c r="J2146" s="234"/>
      <c r="K2146" s="234"/>
      <c r="L2146" s="239"/>
      <c r="M2146" s="240"/>
      <c r="N2146" s="241"/>
      <c r="O2146" s="241"/>
      <c r="P2146" s="241"/>
      <c r="Q2146" s="241"/>
      <c r="R2146" s="241"/>
      <c r="S2146" s="241"/>
      <c r="T2146" s="242"/>
      <c r="AT2146" s="243" t="s">
        <v>211</v>
      </c>
      <c r="AU2146" s="243" t="s">
        <v>104</v>
      </c>
      <c r="AV2146" s="14" t="s">
        <v>84</v>
      </c>
      <c r="AW2146" s="14" t="s">
        <v>31</v>
      </c>
      <c r="AX2146" s="14" t="s">
        <v>75</v>
      </c>
      <c r="AY2146" s="243" t="s">
        <v>203</v>
      </c>
    </row>
    <row r="2147" spans="2:51" s="14" customFormat="1" ht="11.25">
      <c r="B2147" s="233"/>
      <c r="C2147" s="234"/>
      <c r="D2147" s="224" t="s">
        <v>211</v>
      </c>
      <c r="E2147" s="235" t="s">
        <v>1</v>
      </c>
      <c r="F2147" s="236" t="s">
        <v>2031</v>
      </c>
      <c r="G2147" s="234"/>
      <c r="H2147" s="237">
        <v>1.512</v>
      </c>
      <c r="I2147" s="238"/>
      <c r="J2147" s="234"/>
      <c r="K2147" s="234"/>
      <c r="L2147" s="239"/>
      <c r="M2147" s="240"/>
      <c r="N2147" s="241"/>
      <c r="O2147" s="241"/>
      <c r="P2147" s="241"/>
      <c r="Q2147" s="241"/>
      <c r="R2147" s="241"/>
      <c r="S2147" s="241"/>
      <c r="T2147" s="242"/>
      <c r="AT2147" s="243" t="s">
        <v>211</v>
      </c>
      <c r="AU2147" s="243" t="s">
        <v>104</v>
      </c>
      <c r="AV2147" s="14" t="s">
        <v>84</v>
      </c>
      <c r="AW2147" s="14" t="s">
        <v>31</v>
      </c>
      <c r="AX2147" s="14" t="s">
        <v>75</v>
      </c>
      <c r="AY2147" s="243" t="s">
        <v>203</v>
      </c>
    </row>
    <row r="2148" spans="2:51" s="14" customFormat="1" ht="11.25">
      <c r="B2148" s="233"/>
      <c r="C2148" s="234"/>
      <c r="D2148" s="224" t="s">
        <v>211</v>
      </c>
      <c r="E2148" s="235" t="s">
        <v>1</v>
      </c>
      <c r="F2148" s="236" t="s">
        <v>2032</v>
      </c>
      <c r="G2148" s="234"/>
      <c r="H2148" s="237">
        <v>1.659</v>
      </c>
      <c r="I2148" s="238"/>
      <c r="J2148" s="234"/>
      <c r="K2148" s="234"/>
      <c r="L2148" s="239"/>
      <c r="M2148" s="240"/>
      <c r="N2148" s="241"/>
      <c r="O2148" s="241"/>
      <c r="P2148" s="241"/>
      <c r="Q2148" s="241"/>
      <c r="R2148" s="241"/>
      <c r="S2148" s="241"/>
      <c r="T2148" s="242"/>
      <c r="AT2148" s="243" t="s">
        <v>211</v>
      </c>
      <c r="AU2148" s="243" t="s">
        <v>104</v>
      </c>
      <c r="AV2148" s="14" t="s">
        <v>84</v>
      </c>
      <c r="AW2148" s="14" t="s">
        <v>31</v>
      </c>
      <c r="AX2148" s="14" t="s">
        <v>75</v>
      </c>
      <c r="AY2148" s="243" t="s">
        <v>203</v>
      </c>
    </row>
    <row r="2149" spans="2:51" s="14" customFormat="1" ht="11.25">
      <c r="B2149" s="233"/>
      <c r="C2149" s="234"/>
      <c r="D2149" s="224" t="s">
        <v>211</v>
      </c>
      <c r="E2149" s="235" t="s">
        <v>1</v>
      </c>
      <c r="F2149" s="236" t="s">
        <v>2033</v>
      </c>
      <c r="G2149" s="234"/>
      <c r="H2149" s="237">
        <v>0.504</v>
      </c>
      <c r="I2149" s="238"/>
      <c r="J2149" s="234"/>
      <c r="K2149" s="234"/>
      <c r="L2149" s="239"/>
      <c r="M2149" s="240"/>
      <c r="N2149" s="241"/>
      <c r="O2149" s="241"/>
      <c r="P2149" s="241"/>
      <c r="Q2149" s="241"/>
      <c r="R2149" s="241"/>
      <c r="S2149" s="241"/>
      <c r="T2149" s="242"/>
      <c r="AT2149" s="243" t="s">
        <v>211</v>
      </c>
      <c r="AU2149" s="243" t="s">
        <v>104</v>
      </c>
      <c r="AV2149" s="14" t="s">
        <v>84</v>
      </c>
      <c r="AW2149" s="14" t="s">
        <v>31</v>
      </c>
      <c r="AX2149" s="14" t="s">
        <v>75</v>
      </c>
      <c r="AY2149" s="243" t="s">
        <v>203</v>
      </c>
    </row>
    <row r="2150" spans="2:51" s="14" customFormat="1" ht="11.25">
      <c r="B2150" s="233"/>
      <c r="C2150" s="234"/>
      <c r="D2150" s="224" t="s">
        <v>211</v>
      </c>
      <c r="E2150" s="235" t="s">
        <v>1</v>
      </c>
      <c r="F2150" s="236" t="s">
        <v>2034</v>
      </c>
      <c r="G2150" s="234"/>
      <c r="H2150" s="237">
        <v>0.46200000000000002</v>
      </c>
      <c r="I2150" s="238"/>
      <c r="J2150" s="234"/>
      <c r="K2150" s="234"/>
      <c r="L2150" s="239"/>
      <c r="M2150" s="240"/>
      <c r="N2150" s="241"/>
      <c r="O2150" s="241"/>
      <c r="P2150" s="241"/>
      <c r="Q2150" s="241"/>
      <c r="R2150" s="241"/>
      <c r="S2150" s="241"/>
      <c r="T2150" s="242"/>
      <c r="AT2150" s="243" t="s">
        <v>211</v>
      </c>
      <c r="AU2150" s="243" t="s">
        <v>104</v>
      </c>
      <c r="AV2150" s="14" t="s">
        <v>84</v>
      </c>
      <c r="AW2150" s="14" t="s">
        <v>31</v>
      </c>
      <c r="AX2150" s="14" t="s">
        <v>75</v>
      </c>
      <c r="AY2150" s="243" t="s">
        <v>203</v>
      </c>
    </row>
    <row r="2151" spans="2:51" s="14" customFormat="1" ht="11.25">
      <c r="B2151" s="233"/>
      <c r="C2151" s="234"/>
      <c r="D2151" s="224" t="s">
        <v>211</v>
      </c>
      <c r="E2151" s="235" t="s">
        <v>1</v>
      </c>
      <c r="F2151" s="236" t="s">
        <v>2035</v>
      </c>
      <c r="G2151" s="234"/>
      <c r="H2151" s="237">
        <v>0.46400000000000002</v>
      </c>
      <c r="I2151" s="238"/>
      <c r="J2151" s="234"/>
      <c r="K2151" s="234"/>
      <c r="L2151" s="239"/>
      <c r="M2151" s="240"/>
      <c r="N2151" s="241"/>
      <c r="O2151" s="241"/>
      <c r="P2151" s="241"/>
      <c r="Q2151" s="241"/>
      <c r="R2151" s="241"/>
      <c r="S2151" s="241"/>
      <c r="T2151" s="242"/>
      <c r="AT2151" s="243" t="s">
        <v>211</v>
      </c>
      <c r="AU2151" s="243" t="s">
        <v>104</v>
      </c>
      <c r="AV2151" s="14" t="s">
        <v>84</v>
      </c>
      <c r="AW2151" s="14" t="s">
        <v>31</v>
      </c>
      <c r="AX2151" s="14" t="s">
        <v>75</v>
      </c>
      <c r="AY2151" s="243" t="s">
        <v>203</v>
      </c>
    </row>
    <row r="2152" spans="2:51" s="14" customFormat="1" ht="11.25">
      <c r="B2152" s="233"/>
      <c r="C2152" s="234"/>
      <c r="D2152" s="224" t="s">
        <v>211</v>
      </c>
      <c r="E2152" s="235" t="s">
        <v>1</v>
      </c>
      <c r="F2152" s="236" t="s">
        <v>2036</v>
      </c>
      <c r="G2152" s="234"/>
      <c r="H2152" s="237">
        <v>0.41</v>
      </c>
      <c r="I2152" s="238"/>
      <c r="J2152" s="234"/>
      <c r="K2152" s="234"/>
      <c r="L2152" s="239"/>
      <c r="M2152" s="240"/>
      <c r="N2152" s="241"/>
      <c r="O2152" s="241"/>
      <c r="P2152" s="241"/>
      <c r="Q2152" s="241"/>
      <c r="R2152" s="241"/>
      <c r="S2152" s="241"/>
      <c r="T2152" s="242"/>
      <c r="AT2152" s="243" t="s">
        <v>211</v>
      </c>
      <c r="AU2152" s="243" t="s">
        <v>104</v>
      </c>
      <c r="AV2152" s="14" t="s">
        <v>84</v>
      </c>
      <c r="AW2152" s="14" t="s">
        <v>31</v>
      </c>
      <c r="AX2152" s="14" t="s">
        <v>75</v>
      </c>
      <c r="AY2152" s="243" t="s">
        <v>203</v>
      </c>
    </row>
    <row r="2153" spans="2:51" s="14" customFormat="1" ht="11.25">
      <c r="B2153" s="233"/>
      <c r="C2153" s="234"/>
      <c r="D2153" s="224" t="s">
        <v>211</v>
      </c>
      <c r="E2153" s="235" t="s">
        <v>1</v>
      </c>
      <c r="F2153" s="236" t="s">
        <v>2037</v>
      </c>
      <c r="G2153" s="234"/>
      <c r="H2153" s="237">
        <v>2.3450000000000002</v>
      </c>
      <c r="I2153" s="238"/>
      <c r="J2153" s="234"/>
      <c r="K2153" s="234"/>
      <c r="L2153" s="239"/>
      <c r="M2153" s="240"/>
      <c r="N2153" s="241"/>
      <c r="O2153" s="241"/>
      <c r="P2153" s="241"/>
      <c r="Q2153" s="241"/>
      <c r="R2153" s="241"/>
      <c r="S2153" s="241"/>
      <c r="T2153" s="242"/>
      <c r="AT2153" s="243" t="s">
        <v>211</v>
      </c>
      <c r="AU2153" s="243" t="s">
        <v>104</v>
      </c>
      <c r="AV2153" s="14" t="s">
        <v>84</v>
      </c>
      <c r="AW2153" s="14" t="s">
        <v>31</v>
      </c>
      <c r="AX2153" s="14" t="s">
        <v>75</v>
      </c>
      <c r="AY2153" s="243" t="s">
        <v>203</v>
      </c>
    </row>
    <row r="2154" spans="2:51" s="14" customFormat="1" ht="11.25">
      <c r="B2154" s="233"/>
      <c r="C2154" s="234"/>
      <c r="D2154" s="224" t="s">
        <v>211</v>
      </c>
      <c r="E2154" s="235" t="s">
        <v>1</v>
      </c>
      <c r="F2154" s="236" t="s">
        <v>2038</v>
      </c>
      <c r="G2154" s="234"/>
      <c r="H2154" s="237">
        <v>1.526</v>
      </c>
      <c r="I2154" s="238"/>
      <c r="J2154" s="234"/>
      <c r="K2154" s="234"/>
      <c r="L2154" s="239"/>
      <c r="M2154" s="240"/>
      <c r="N2154" s="241"/>
      <c r="O2154" s="241"/>
      <c r="P2154" s="241"/>
      <c r="Q2154" s="241"/>
      <c r="R2154" s="241"/>
      <c r="S2154" s="241"/>
      <c r="T2154" s="242"/>
      <c r="AT2154" s="243" t="s">
        <v>211</v>
      </c>
      <c r="AU2154" s="243" t="s">
        <v>104</v>
      </c>
      <c r="AV2154" s="14" t="s">
        <v>84</v>
      </c>
      <c r="AW2154" s="14" t="s">
        <v>31</v>
      </c>
      <c r="AX2154" s="14" t="s">
        <v>75</v>
      </c>
      <c r="AY2154" s="243" t="s">
        <v>203</v>
      </c>
    </row>
    <row r="2155" spans="2:51" s="14" customFormat="1" ht="11.25">
      <c r="B2155" s="233"/>
      <c r="C2155" s="234"/>
      <c r="D2155" s="224" t="s">
        <v>211</v>
      </c>
      <c r="E2155" s="235" t="s">
        <v>1</v>
      </c>
      <c r="F2155" s="236" t="s">
        <v>2039</v>
      </c>
      <c r="G2155" s="234"/>
      <c r="H2155" s="237">
        <v>1.526</v>
      </c>
      <c r="I2155" s="238"/>
      <c r="J2155" s="234"/>
      <c r="K2155" s="234"/>
      <c r="L2155" s="239"/>
      <c r="M2155" s="240"/>
      <c r="N2155" s="241"/>
      <c r="O2155" s="241"/>
      <c r="P2155" s="241"/>
      <c r="Q2155" s="241"/>
      <c r="R2155" s="241"/>
      <c r="S2155" s="241"/>
      <c r="T2155" s="242"/>
      <c r="AT2155" s="243" t="s">
        <v>211</v>
      </c>
      <c r="AU2155" s="243" t="s">
        <v>104</v>
      </c>
      <c r="AV2155" s="14" t="s">
        <v>84</v>
      </c>
      <c r="AW2155" s="14" t="s">
        <v>31</v>
      </c>
      <c r="AX2155" s="14" t="s">
        <v>75</v>
      </c>
      <c r="AY2155" s="243" t="s">
        <v>203</v>
      </c>
    </row>
    <row r="2156" spans="2:51" s="14" customFormat="1" ht="11.25">
      <c r="B2156" s="233"/>
      <c r="C2156" s="234"/>
      <c r="D2156" s="224" t="s">
        <v>211</v>
      </c>
      <c r="E2156" s="235" t="s">
        <v>1</v>
      </c>
      <c r="F2156" s="236" t="s">
        <v>2040</v>
      </c>
      <c r="G2156" s="234"/>
      <c r="H2156" s="237">
        <v>1.659</v>
      </c>
      <c r="I2156" s="238"/>
      <c r="J2156" s="234"/>
      <c r="K2156" s="234"/>
      <c r="L2156" s="239"/>
      <c r="M2156" s="240"/>
      <c r="N2156" s="241"/>
      <c r="O2156" s="241"/>
      <c r="P2156" s="241"/>
      <c r="Q2156" s="241"/>
      <c r="R2156" s="241"/>
      <c r="S2156" s="241"/>
      <c r="T2156" s="242"/>
      <c r="AT2156" s="243" t="s">
        <v>211</v>
      </c>
      <c r="AU2156" s="243" t="s">
        <v>104</v>
      </c>
      <c r="AV2156" s="14" t="s">
        <v>84</v>
      </c>
      <c r="AW2156" s="14" t="s">
        <v>31</v>
      </c>
      <c r="AX2156" s="14" t="s">
        <v>75</v>
      </c>
      <c r="AY2156" s="243" t="s">
        <v>203</v>
      </c>
    </row>
    <row r="2157" spans="2:51" s="14" customFormat="1" ht="11.25">
      <c r="B2157" s="233"/>
      <c r="C2157" s="234"/>
      <c r="D2157" s="224" t="s">
        <v>211</v>
      </c>
      <c r="E2157" s="235" t="s">
        <v>1</v>
      </c>
      <c r="F2157" s="236" t="s">
        <v>2041</v>
      </c>
      <c r="G2157" s="234"/>
      <c r="H2157" s="237">
        <v>3.0880000000000001</v>
      </c>
      <c r="I2157" s="238"/>
      <c r="J2157" s="234"/>
      <c r="K2157" s="234"/>
      <c r="L2157" s="239"/>
      <c r="M2157" s="240"/>
      <c r="N2157" s="241"/>
      <c r="O2157" s="241"/>
      <c r="P2157" s="241"/>
      <c r="Q2157" s="241"/>
      <c r="R2157" s="241"/>
      <c r="S2157" s="241"/>
      <c r="T2157" s="242"/>
      <c r="AT2157" s="243" t="s">
        <v>211</v>
      </c>
      <c r="AU2157" s="243" t="s">
        <v>104</v>
      </c>
      <c r="AV2157" s="14" t="s">
        <v>84</v>
      </c>
      <c r="AW2157" s="14" t="s">
        <v>31</v>
      </c>
      <c r="AX2157" s="14" t="s">
        <v>75</v>
      </c>
      <c r="AY2157" s="243" t="s">
        <v>203</v>
      </c>
    </row>
    <row r="2158" spans="2:51" s="14" customFormat="1" ht="11.25">
      <c r="B2158" s="233"/>
      <c r="C2158" s="234"/>
      <c r="D2158" s="224" t="s">
        <v>211</v>
      </c>
      <c r="E2158" s="235" t="s">
        <v>1</v>
      </c>
      <c r="F2158" s="236" t="s">
        <v>2042</v>
      </c>
      <c r="G2158" s="234"/>
      <c r="H2158" s="237">
        <v>1.2050000000000001</v>
      </c>
      <c r="I2158" s="238"/>
      <c r="J2158" s="234"/>
      <c r="K2158" s="234"/>
      <c r="L2158" s="239"/>
      <c r="M2158" s="240"/>
      <c r="N2158" s="241"/>
      <c r="O2158" s="241"/>
      <c r="P2158" s="241"/>
      <c r="Q2158" s="241"/>
      <c r="R2158" s="241"/>
      <c r="S2158" s="241"/>
      <c r="T2158" s="242"/>
      <c r="AT2158" s="243" t="s">
        <v>211</v>
      </c>
      <c r="AU2158" s="243" t="s">
        <v>104</v>
      </c>
      <c r="AV2158" s="14" t="s">
        <v>84</v>
      </c>
      <c r="AW2158" s="14" t="s">
        <v>31</v>
      </c>
      <c r="AX2158" s="14" t="s">
        <v>75</v>
      </c>
      <c r="AY2158" s="243" t="s">
        <v>203</v>
      </c>
    </row>
    <row r="2159" spans="2:51" s="14" customFormat="1" ht="11.25">
      <c r="B2159" s="233"/>
      <c r="C2159" s="234"/>
      <c r="D2159" s="224" t="s">
        <v>211</v>
      </c>
      <c r="E2159" s="235" t="s">
        <v>1</v>
      </c>
      <c r="F2159" s="236" t="s">
        <v>2043</v>
      </c>
      <c r="G2159" s="234"/>
      <c r="H2159" s="237">
        <v>1.744</v>
      </c>
      <c r="I2159" s="238"/>
      <c r="J2159" s="234"/>
      <c r="K2159" s="234"/>
      <c r="L2159" s="239"/>
      <c r="M2159" s="240"/>
      <c r="N2159" s="241"/>
      <c r="O2159" s="241"/>
      <c r="P2159" s="241"/>
      <c r="Q2159" s="241"/>
      <c r="R2159" s="241"/>
      <c r="S2159" s="241"/>
      <c r="T2159" s="242"/>
      <c r="AT2159" s="243" t="s">
        <v>211</v>
      </c>
      <c r="AU2159" s="243" t="s">
        <v>104</v>
      </c>
      <c r="AV2159" s="14" t="s">
        <v>84</v>
      </c>
      <c r="AW2159" s="14" t="s">
        <v>31</v>
      </c>
      <c r="AX2159" s="14" t="s">
        <v>75</v>
      </c>
      <c r="AY2159" s="243" t="s">
        <v>203</v>
      </c>
    </row>
    <row r="2160" spans="2:51" s="13" customFormat="1" ht="11.25">
      <c r="B2160" s="222"/>
      <c r="C2160" s="223"/>
      <c r="D2160" s="224" t="s">
        <v>211</v>
      </c>
      <c r="E2160" s="225" t="s">
        <v>1</v>
      </c>
      <c r="F2160" s="226" t="s">
        <v>213</v>
      </c>
      <c r="G2160" s="223"/>
      <c r="H2160" s="225" t="s">
        <v>1</v>
      </c>
      <c r="I2160" s="227"/>
      <c r="J2160" s="223"/>
      <c r="K2160" s="223"/>
      <c r="L2160" s="228"/>
      <c r="M2160" s="229"/>
      <c r="N2160" s="230"/>
      <c r="O2160" s="230"/>
      <c r="P2160" s="230"/>
      <c r="Q2160" s="230"/>
      <c r="R2160" s="230"/>
      <c r="S2160" s="230"/>
      <c r="T2160" s="231"/>
      <c r="AT2160" s="232" t="s">
        <v>211</v>
      </c>
      <c r="AU2160" s="232" t="s">
        <v>104</v>
      </c>
      <c r="AV2160" s="13" t="s">
        <v>82</v>
      </c>
      <c r="AW2160" s="13" t="s">
        <v>31</v>
      </c>
      <c r="AX2160" s="13" t="s">
        <v>75</v>
      </c>
      <c r="AY2160" s="232" t="s">
        <v>203</v>
      </c>
    </row>
    <row r="2161" spans="2:51" s="13" customFormat="1" ht="11.25">
      <c r="B2161" s="222"/>
      <c r="C2161" s="223"/>
      <c r="D2161" s="224" t="s">
        <v>211</v>
      </c>
      <c r="E2161" s="225" t="s">
        <v>1</v>
      </c>
      <c r="F2161" s="226" t="s">
        <v>2044</v>
      </c>
      <c r="G2161" s="223"/>
      <c r="H2161" s="225" t="s">
        <v>1</v>
      </c>
      <c r="I2161" s="227"/>
      <c r="J2161" s="223"/>
      <c r="K2161" s="223"/>
      <c r="L2161" s="228"/>
      <c r="M2161" s="229"/>
      <c r="N2161" s="230"/>
      <c r="O2161" s="230"/>
      <c r="P2161" s="230"/>
      <c r="Q2161" s="230"/>
      <c r="R2161" s="230"/>
      <c r="S2161" s="230"/>
      <c r="T2161" s="231"/>
      <c r="AT2161" s="232" t="s">
        <v>211</v>
      </c>
      <c r="AU2161" s="232" t="s">
        <v>104</v>
      </c>
      <c r="AV2161" s="13" t="s">
        <v>82</v>
      </c>
      <c r="AW2161" s="13" t="s">
        <v>31</v>
      </c>
      <c r="AX2161" s="13" t="s">
        <v>75</v>
      </c>
      <c r="AY2161" s="232" t="s">
        <v>203</v>
      </c>
    </row>
    <row r="2162" spans="2:51" s="13" customFormat="1" ht="11.25">
      <c r="B2162" s="222"/>
      <c r="C2162" s="223"/>
      <c r="D2162" s="224" t="s">
        <v>211</v>
      </c>
      <c r="E2162" s="225" t="s">
        <v>1</v>
      </c>
      <c r="F2162" s="226" t="s">
        <v>438</v>
      </c>
      <c r="G2162" s="223"/>
      <c r="H2162" s="225" t="s">
        <v>1</v>
      </c>
      <c r="I2162" s="227"/>
      <c r="J2162" s="223"/>
      <c r="K2162" s="223"/>
      <c r="L2162" s="228"/>
      <c r="M2162" s="229"/>
      <c r="N2162" s="230"/>
      <c r="O2162" s="230"/>
      <c r="P2162" s="230"/>
      <c r="Q2162" s="230"/>
      <c r="R2162" s="230"/>
      <c r="S2162" s="230"/>
      <c r="T2162" s="231"/>
      <c r="AT2162" s="232" t="s">
        <v>211</v>
      </c>
      <c r="AU2162" s="232" t="s">
        <v>104</v>
      </c>
      <c r="AV2162" s="13" t="s">
        <v>82</v>
      </c>
      <c r="AW2162" s="13" t="s">
        <v>31</v>
      </c>
      <c r="AX2162" s="13" t="s">
        <v>75</v>
      </c>
      <c r="AY2162" s="232" t="s">
        <v>203</v>
      </c>
    </row>
    <row r="2163" spans="2:51" s="14" customFormat="1" ht="11.25">
      <c r="B2163" s="233"/>
      <c r="C2163" s="234"/>
      <c r="D2163" s="224" t="s">
        <v>211</v>
      </c>
      <c r="E2163" s="235" t="s">
        <v>1</v>
      </c>
      <c r="F2163" s="236" t="s">
        <v>2045</v>
      </c>
      <c r="G2163" s="234"/>
      <c r="H2163" s="237">
        <v>1.8120000000000001</v>
      </c>
      <c r="I2163" s="238"/>
      <c r="J2163" s="234"/>
      <c r="K2163" s="234"/>
      <c r="L2163" s="239"/>
      <c r="M2163" s="240"/>
      <c r="N2163" s="241"/>
      <c r="O2163" s="241"/>
      <c r="P2163" s="241"/>
      <c r="Q2163" s="241"/>
      <c r="R2163" s="241"/>
      <c r="S2163" s="241"/>
      <c r="T2163" s="242"/>
      <c r="AT2163" s="243" t="s">
        <v>211</v>
      </c>
      <c r="AU2163" s="243" t="s">
        <v>104</v>
      </c>
      <c r="AV2163" s="14" t="s">
        <v>84</v>
      </c>
      <c r="AW2163" s="14" t="s">
        <v>31</v>
      </c>
      <c r="AX2163" s="14" t="s">
        <v>75</v>
      </c>
      <c r="AY2163" s="243" t="s">
        <v>203</v>
      </c>
    </row>
    <row r="2164" spans="2:51" s="14" customFormat="1" ht="11.25">
      <c r="B2164" s="233"/>
      <c r="C2164" s="234"/>
      <c r="D2164" s="224" t="s">
        <v>211</v>
      </c>
      <c r="E2164" s="235" t="s">
        <v>1</v>
      </c>
      <c r="F2164" s="236" t="s">
        <v>2046</v>
      </c>
      <c r="G2164" s="234"/>
      <c r="H2164" s="237">
        <v>0.308</v>
      </c>
      <c r="I2164" s="238"/>
      <c r="J2164" s="234"/>
      <c r="K2164" s="234"/>
      <c r="L2164" s="239"/>
      <c r="M2164" s="240"/>
      <c r="N2164" s="241"/>
      <c r="O2164" s="241"/>
      <c r="P2164" s="241"/>
      <c r="Q2164" s="241"/>
      <c r="R2164" s="241"/>
      <c r="S2164" s="241"/>
      <c r="T2164" s="242"/>
      <c r="AT2164" s="243" t="s">
        <v>211</v>
      </c>
      <c r="AU2164" s="243" t="s">
        <v>104</v>
      </c>
      <c r="AV2164" s="14" t="s">
        <v>84</v>
      </c>
      <c r="AW2164" s="14" t="s">
        <v>31</v>
      </c>
      <c r="AX2164" s="14" t="s">
        <v>75</v>
      </c>
      <c r="AY2164" s="243" t="s">
        <v>203</v>
      </c>
    </row>
    <row r="2165" spans="2:51" s="13" customFormat="1" ht="11.25">
      <c r="B2165" s="222"/>
      <c r="C2165" s="223"/>
      <c r="D2165" s="224" t="s">
        <v>211</v>
      </c>
      <c r="E2165" s="225" t="s">
        <v>1</v>
      </c>
      <c r="F2165" s="226" t="s">
        <v>447</v>
      </c>
      <c r="G2165" s="223"/>
      <c r="H2165" s="225" t="s">
        <v>1</v>
      </c>
      <c r="I2165" s="227"/>
      <c r="J2165" s="223"/>
      <c r="K2165" s="223"/>
      <c r="L2165" s="228"/>
      <c r="M2165" s="229"/>
      <c r="N2165" s="230"/>
      <c r="O2165" s="230"/>
      <c r="P2165" s="230"/>
      <c r="Q2165" s="230"/>
      <c r="R2165" s="230"/>
      <c r="S2165" s="230"/>
      <c r="T2165" s="231"/>
      <c r="AT2165" s="232" t="s">
        <v>211</v>
      </c>
      <c r="AU2165" s="232" t="s">
        <v>104</v>
      </c>
      <c r="AV2165" s="13" t="s">
        <v>82</v>
      </c>
      <c r="AW2165" s="13" t="s">
        <v>31</v>
      </c>
      <c r="AX2165" s="13" t="s">
        <v>75</v>
      </c>
      <c r="AY2165" s="232" t="s">
        <v>203</v>
      </c>
    </row>
    <row r="2166" spans="2:51" s="14" customFormat="1" ht="11.25">
      <c r="B2166" s="233"/>
      <c r="C2166" s="234"/>
      <c r="D2166" s="224" t="s">
        <v>211</v>
      </c>
      <c r="E2166" s="235" t="s">
        <v>1</v>
      </c>
      <c r="F2166" s="236" t="s">
        <v>2047</v>
      </c>
      <c r="G2166" s="234"/>
      <c r="H2166" s="237">
        <v>1.103</v>
      </c>
      <c r="I2166" s="238"/>
      <c r="J2166" s="234"/>
      <c r="K2166" s="234"/>
      <c r="L2166" s="239"/>
      <c r="M2166" s="240"/>
      <c r="N2166" s="241"/>
      <c r="O2166" s="241"/>
      <c r="P2166" s="241"/>
      <c r="Q2166" s="241"/>
      <c r="R2166" s="241"/>
      <c r="S2166" s="241"/>
      <c r="T2166" s="242"/>
      <c r="AT2166" s="243" t="s">
        <v>211</v>
      </c>
      <c r="AU2166" s="243" t="s">
        <v>104</v>
      </c>
      <c r="AV2166" s="14" t="s">
        <v>84</v>
      </c>
      <c r="AW2166" s="14" t="s">
        <v>31</v>
      </c>
      <c r="AX2166" s="14" t="s">
        <v>75</v>
      </c>
      <c r="AY2166" s="243" t="s">
        <v>203</v>
      </c>
    </row>
    <row r="2167" spans="2:51" s="14" customFormat="1" ht="11.25">
      <c r="B2167" s="233"/>
      <c r="C2167" s="234"/>
      <c r="D2167" s="224" t="s">
        <v>211</v>
      </c>
      <c r="E2167" s="235" t="s">
        <v>1</v>
      </c>
      <c r="F2167" s="236" t="s">
        <v>2048</v>
      </c>
      <c r="G2167" s="234"/>
      <c r="H2167" s="237">
        <v>1.897</v>
      </c>
      <c r="I2167" s="238"/>
      <c r="J2167" s="234"/>
      <c r="K2167" s="234"/>
      <c r="L2167" s="239"/>
      <c r="M2167" s="240"/>
      <c r="N2167" s="241"/>
      <c r="O2167" s="241"/>
      <c r="P2167" s="241"/>
      <c r="Q2167" s="241"/>
      <c r="R2167" s="241"/>
      <c r="S2167" s="241"/>
      <c r="T2167" s="242"/>
      <c r="AT2167" s="243" t="s">
        <v>211</v>
      </c>
      <c r="AU2167" s="243" t="s">
        <v>104</v>
      </c>
      <c r="AV2167" s="14" t="s">
        <v>84</v>
      </c>
      <c r="AW2167" s="14" t="s">
        <v>31</v>
      </c>
      <c r="AX2167" s="14" t="s">
        <v>75</v>
      </c>
      <c r="AY2167" s="243" t="s">
        <v>203</v>
      </c>
    </row>
    <row r="2168" spans="2:51" s="14" customFormat="1" ht="11.25">
      <c r="B2168" s="233"/>
      <c r="C2168" s="234"/>
      <c r="D2168" s="224" t="s">
        <v>211</v>
      </c>
      <c r="E2168" s="235" t="s">
        <v>1</v>
      </c>
      <c r="F2168" s="236" t="s">
        <v>2049</v>
      </c>
      <c r="G2168" s="234"/>
      <c r="H2168" s="237">
        <v>1.589</v>
      </c>
      <c r="I2168" s="238"/>
      <c r="J2168" s="234"/>
      <c r="K2168" s="234"/>
      <c r="L2168" s="239"/>
      <c r="M2168" s="240"/>
      <c r="N2168" s="241"/>
      <c r="O2168" s="241"/>
      <c r="P2168" s="241"/>
      <c r="Q2168" s="241"/>
      <c r="R2168" s="241"/>
      <c r="S2168" s="241"/>
      <c r="T2168" s="242"/>
      <c r="AT2168" s="243" t="s">
        <v>211</v>
      </c>
      <c r="AU2168" s="243" t="s">
        <v>104</v>
      </c>
      <c r="AV2168" s="14" t="s">
        <v>84</v>
      </c>
      <c r="AW2168" s="14" t="s">
        <v>31</v>
      </c>
      <c r="AX2168" s="14" t="s">
        <v>75</v>
      </c>
      <c r="AY2168" s="243" t="s">
        <v>203</v>
      </c>
    </row>
    <row r="2169" spans="2:51" s="14" customFormat="1" ht="11.25">
      <c r="B2169" s="233"/>
      <c r="C2169" s="234"/>
      <c r="D2169" s="224" t="s">
        <v>211</v>
      </c>
      <c r="E2169" s="235" t="s">
        <v>1</v>
      </c>
      <c r="F2169" s="236" t="s">
        <v>2050</v>
      </c>
      <c r="G2169" s="234"/>
      <c r="H2169" s="237">
        <v>1.589</v>
      </c>
      <c r="I2169" s="238"/>
      <c r="J2169" s="234"/>
      <c r="K2169" s="234"/>
      <c r="L2169" s="239"/>
      <c r="M2169" s="240"/>
      <c r="N2169" s="241"/>
      <c r="O2169" s="241"/>
      <c r="P2169" s="241"/>
      <c r="Q2169" s="241"/>
      <c r="R2169" s="241"/>
      <c r="S2169" s="241"/>
      <c r="T2169" s="242"/>
      <c r="AT2169" s="243" t="s">
        <v>211</v>
      </c>
      <c r="AU2169" s="243" t="s">
        <v>104</v>
      </c>
      <c r="AV2169" s="14" t="s">
        <v>84</v>
      </c>
      <c r="AW2169" s="14" t="s">
        <v>31</v>
      </c>
      <c r="AX2169" s="14" t="s">
        <v>75</v>
      </c>
      <c r="AY2169" s="243" t="s">
        <v>203</v>
      </c>
    </row>
    <row r="2170" spans="2:51" s="14" customFormat="1" ht="11.25">
      <c r="B2170" s="233"/>
      <c r="C2170" s="234"/>
      <c r="D2170" s="224" t="s">
        <v>211</v>
      </c>
      <c r="E2170" s="235" t="s">
        <v>1</v>
      </c>
      <c r="F2170" s="236" t="s">
        <v>2051</v>
      </c>
      <c r="G2170" s="234"/>
      <c r="H2170" s="237">
        <v>1.8759999999999999</v>
      </c>
      <c r="I2170" s="238"/>
      <c r="J2170" s="234"/>
      <c r="K2170" s="234"/>
      <c r="L2170" s="239"/>
      <c r="M2170" s="240"/>
      <c r="N2170" s="241"/>
      <c r="O2170" s="241"/>
      <c r="P2170" s="241"/>
      <c r="Q2170" s="241"/>
      <c r="R2170" s="241"/>
      <c r="S2170" s="241"/>
      <c r="T2170" s="242"/>
      <c r="AT2170" s="243" t="s">
        <v>211</v>
      </c>
      <c r="AU2170" s="243" t="s">
        <v>104</v>
      </c>
      <c r="AV2170" s="14" t="s">
        <v>84</v>
      </c>
      <c r="AW2170" s="14" t="s">
        <v>31</v>
      </c>
      <c r="AX2170" s="14" t="s">
        <v>75</v>
      </c>
      <c r="AY2170" s="243" t="s">
        <v>203</v>
      </c>
    </row>
    <row r="2171" spans="2:51" s="14" customFormat="1" ht="11.25">
      <c r="B2171" s="233"/>
      <c r="C2171" s="234"/>
      <c r="D2171" s="224" t="s">
        <v>211</v>
      </c>
      <c r="E2171" s="235" t="s">
        <v>1</v>
      </c>
      <c r="F2171" s="236" t="s">
        <v>2052</v>
      </c>
      <c r="G2171" s="234"/>
      <c r="H2171" s="237">
        <v>1.4</v>
      </c>
      <c r="I2171" s="238"/>
      <c r="J2171" s="234"/>
      <c r="K2171" s="234"/>
      <c r="L2171" s="239"/>
      <c r="M2171" s="240"/>
      <c r="N2171" s="241"/>
      <c r="O2171" s="241"/>
      <c r="P2171" s="241"/>
      <c r="Q2171" s="241"/>
      <c r="R2171" s="241"/>
      <c r="S2171" s="241"/>
      <c r="T2171" s="242"/>
      <c r="AT2171" s="243" t="s">
        <v>211</v>
      </c>
      <c r="AU2171" s="243" t="s">
        <v>104</v>
      </c>
      <c r="AV2171" s="14" t="s">
        <v>84</v>
      </c>
      <c r="AW2171" s="14" t="s">
        <v>31</v>
      </c>
      <c r="AX2171" s="14" t="s">
        <v>75</v>
      </c>
      <c r="AY2171" s="243" t="s">
        <v>203</v>
      </c>
    </row>
    <row r="2172" spans="2:51" s="14" customFormat="1" ht="11.25">
      <c r="B2172" s="233"/>
      <c r="C2172" s="234"/>
      <c r="D2172" s="224" t="s">
        <v>211</v>
      </c>
      <c r="E2172" s="235" t="s">
        <v>1</v>
      </c>
      <c r="F2172" s="236" t="s">
        <v>2053</v>
      </c>
      <c r="G2172" s="234"/>
      <c r="H2172" s="237">
        <v>2.0019999999999998</v>
      </c>
      <c r="I2172" s="238"/>
      <c r="J2172" s="234"/>
      <c r="K2172" s="234"/>
      <c r="L2172" s="239"/>
      <c r="M2172" s="240"/>
      <c r="N2172" s="241"/>
      <c r="O2172" s="241"/>
      <c r="P2172" s="241"/>
      <c r="Q2172" s="241"/>
      <c r="R2172" s="241"/>
      <c r="S2172" s="241"/>
      <c r="T2172" s="242"/>
      <c r="AT2172" s="243" t="s">
        <v>211</v>
      </c>
      <c r="AU2172" s="243" t="s">
        <v>104</v>
      </c>
      <c r="AV2172" s="14" t="s">
        <v>84</v>
      </c>
      <c r="AW2172" s="14" t="s">
        <v>31</v>
      </c>
      <c r="AX2172" s="14" t="s">
        <v>75</v>
      </c>
      <c r="AY2172" s="243" t="s">
        <v>203</v>
      </c>
    </row>
    <row r="2173" spans="2:51" s="14" customFormat="1" ht="11.25">
      <c r="B2173" s="233"/>
      <c r="C2173" s="234"/>
      <c r="D2173" s="224" t="s">
        <v>211</v>
      </c>
      <c r="E2173" s="235" t="s">
        <v>1</v>
      </c>
      <c r="F2173" s="236" t="s">
        <v>2054</v>
      </c>
      <c r="G2173" s="234"/>
      <c r="H2173" s="237">
        <v>1.103</v>
      </c>
      <c r="I2173" s="238"/>
      <c r="J2173" s="234"/>
      <c r="K2173" s="234"/>
      <c r="L2173" s="239"/>
      <c r="M2173" s="240"/>
      <c r="N2173" s="241"/>
      <c r="O2173" s="241"/>
      <c r="P2173" s="241"/>
      <c r="Q2173" s="241"/>
      <c r="R2173" s="241"/>
      <c r="S2173" s="241"/>
      <c r="T2173" s="242"/>
      <c r="AT2173" s="243" t="s">
        <v>211</v>
      </c>
      <c r="AU2173" s="243" t="s">
        <v>104</v>
      </c>
      <c r="AV2173" s="14" t="s">
        <v>84</v>
      </c>
      <c r="AW2173" s="14" t="s">
        <v>31</v>
      </c>
      <c r="AX2173" s="14" t="s">
        <v>75</v>
      </c>
      <c r="AY2173" s="243" t="s">
        <v>203</v>
      </c>
    </row>
    <row r="2174" spans="2:51" s="14" customFormat="1" ht="11.25">
      <c r="B2174" s="233"/>
      <c r="C2174" s="234"/>
      <c r="D2174" s="224" t="s">
        <v>211</v>
      </c>
      <c r="E2174" s="235" t="s">
        <v>1</v>
      </c>
      <c r="F2174" s="236" t="s">
        <v>2055</v>
      </c>
      <c r="G2174" s="234"/>
      <c r="H2174" s="237">
        <v>1.744</v>
      </c>
      <c r="I2174" s="238"/>
      <c r="J2174" s="234"/>
      <c r="K2174" s="234"/>
      <c r="L2174" s="239"/>
      <c r="M2174" s="240"/>
      <c r="N2174" s="241"/>
      <c r="O2174" s="241"/>
      <c r="P2174" s="241"/>
      <c r="Q2174" s="241"/>
      <c r="R2174" s="241"/>
      <c r="S2174" s="241"/>
      <c r="T2174" s="242"/>
      <c r="AT2174" s="243" t="s">
        <v>211</v>
      </c>
      <c r="AU2174" s="243" t="s">
        <v>104</v>
      </c>
      <c r="AV2174" s="14" t="s">
        <v>84</v>
      </c>
      <c r="AW2174" s="14" t="s">
        <v>31</v>
      </c>
      <c r="AX2174" s="14" t="s">
        <v>75</v>
      </c>
      <c r="AY2174" s="243" t="s">
        <v>203</v>
      </c>
    </row>
    <row r="2175" spans="2:51" s="14" customFormat="1" ht="11.25">
      <c r="B2175" s="233"/>
      <c r="C2175" s="234"/>
      <c r="D2175" s="224" t="s">
        <v>211</v>
      </c>
      <c r="E2175" s="235" t="s">
        <v>1</v>
      </c>
      <c r="F2175" s="236" t="s">
        <v>2056</v>
      </c>
      <c r="G2175" s="234"/>
      <c r="H2175" s="237">
        <v>1.897</v>
      </c>
      <c r="I2175" s="238"/>
      <c r="J2175" s="234"/>
      <c r="K2175" s="234"/>
      <c r="L2175" s="239"/>
      <c r="M2175" s="240"/>
      <c r="N2175" s="241"/>
      <c r="O2175" s="241"/>
      <c r="P2175" s="241"/>
      <c r="Q2175" s="241"/>
      <c r="R2175" s="241"/>
      <c r="S2175" s="241"/>
      <c r="T2175" s="242"/>
      <c r="AT2175" s="243" t="s">
        <v>211</v>
      </c>
      <c r="AU2175" s="243" t="s">
        <v>104</v>
      </c>
      <c r="AV2175" s="14" t="s">
        <v>84</v>
      </c>
      <c r="AW2175" s="14" t="s">
        <v>31</v>
      </c>
      <c r="AX2175" s="14" t="s">
        <v>75</v>
      </c>
      <c r="AY2175" s="243" t="s">
        <v>203</v>
      </c>
    </row>
    <row r="2176" spans="2:51" s="14" customFormat="1" ht="11.25">
      <c r="B2176" s="233"/>
      <c r="C2176" s="234"/>
      <c r="D2176" s="224" t="s">
        <v>211</v>
      </c>
      <c r="E2176" s="235" t="s">
        <v>1</v>
      </c>
      <c r="F2176" s="236" t="s">
        <v>2057</v>
      </c>
      <c r="G2176" s="234"/>
      <c r="H2176" s="237">
        <v>1.589</v>
      </c>
      <c r="I2176" s="238"/>
      <c r="J2176" s="234"/>
      <c r="K2176" s="234"/>
      <c r="L2176" s="239"/>
      <c r="M2176" s="240"/>
      <c r="N2176" s="241"/>
      <c r="O2176" s="241"/>
      <c r="P2176" s="241"/>
      <c r="Q2176" s="241"/>
      <c r="R2176" s="241"/>
      <c r="S2176" s="241"/>
      <c r="T2176" s="242"/>
      <c r="AT2176" s="243" t="s">
        <v>211</v>
      </c>
      <c r="AU2176" s="243" t="s">
        <v>104</v>
      </c>
      <c r="AV2176" s="14" t="s">
        <v>84</v>
      </c>
      <c r="AW2176" s="14" t="s">
        <v>31</v>
      </c>
      <c r="AX2176" s="14" t="s">
        <v>75</v>
      </c>
      <c r="AY2176" s="243" t="s">
        <v>203</v>
      </c>
    </row>
    <row r="2177" spans="2:51" s="14" customFormat="1" ht="11.25">
      <c r="B2177" s="233"/>
      <c r="C2177" s="234"/>
      <c r="D2177" s="224" t="s">
        <v>211</v>
      </c>
      <c r="E2177" s="235" t="s">
        <v>1</v>
      </c>
      <c r="F2177" s="236" t="s">
        <v>2058</v>
      </c>
      <c r="G2177" s="234"/>
      <c r="H2177" s="237">
        <v>1.575</v>
      </c>
      <c r="I2177" s="238"/>
      <c r="J2177" s="234"/>
      <c r="K2177" s="234"/>
      <c r="L2177" s="239"/>
      <c r="M2177" s="240"/>
      <c r="N2177" s="241"/>
      <c r="O2177" s="241"/>
      <c r="P2177" s="241"/>
      <c r="Q2177" s="241"/>
      <c r="R2177" s="241"/>
      <c r="S2177" s="241"/>
      <c r="T2177" s="242"/>
      <c r="AT2177" s="243" t="s">
        <v>211</v>
      </c>
      <c r="AU2177" s="243" t="s">
        <v>104</v>
      </c>
      <c r="AV2177" s="14" t="s">
        <v>84</v>
      </c>
      <c r="AW2177" s="14" t="s">
        <v>31</v>
      </c>
      <c r="AX2177" s="14" t="s">
        <v>75</v>
      </c>
      <c r="AY2177" s="243" t="s">
        <v>203</v>
      </c>
    </row>
    <row r="2178" spans="2:51" s="14" customFormat="1" ht="11.25">
      <c r="B2178" s="233"/>
      <c r="C2178" s="234"/>
      <c r="D2178" s="224" t="s">
        <v>211</v>
      </c>
      <c r="E2178" s="235" t="s">
        <v>1</v>
      </c>
      <c r="F2178" s="236" t="s">
        <v>2059</v>
      </c>
      <c r="G2178" s="234"/>
      <c r="H2178" s="237">
        <v>1.8759999999999999</v>
      </c>
      <c r="I2178" s="238"/>
      <c r="J2178" s="234"/>
      <c r="K2178" s="234"/>
      <c r="L2178" s="239"/>
      <c r="M2178" s="240"/>
      <c r="N2178" s="241"/>
      <c r="O2178" s="241"/>
      <c r="P2178" s="241"/>
      <c r="Q2178" s="241"/>
      <c r="R2178" s="241"/>
      <c r="S2178" s="241"/>
      <c r="T2178" s="242"/>
      <c r="AT2178" s="243" t="s">
        <v>211</v>
      </c>
      <c r="AU2178" s="243" t="s">
        <v>104</v>
      </c>
      <c r="AV2178" s="14" t="s">
        <v>84</v>
      </c>
      <c r="AW2178" s="14" t="s">
        <v>31</v>
      </c>
      <c r="AX2178" s="14" t="s">
        <v>75</v>
      </c>
      <c r="AY2178" s="243" t="s">
        <v>203</v>
      </c>
    </row>
    <row r="2179" spans="2:51" s="14" customFormat="1" ht="11.25">
      <c r="B2179" s="233"/>
      <c r="C2179" s="234"/>
      <c r="D2179" s="224" t="s">
        <v>211</v>
      </c>
      <c r="E2179" s="235" t="s">
        <v>1</v>
      </c>
      <c r="F2179" s="236" t="s">
        <v>2060</v>
      </c>
      <c r="G2179" s="234"/>
      <c r="H2179" s="237">
        <v>1.4</v>
      </c>
      <c r="I2179" s="238"/>
      <c r="J2179" s="234"/>
      <c r="K2179" s="234"/>
      <c r="L2179" s="239"/>
      <c r="M2179" s="240"/>
      <c r="N2179" s="241"/>
      <c r="O2179" s="241"/>
      <c r="P2179" s="241"/>
      <c r="Q2179" s="241"/>
      <c r="R2179" s="241"/>
      <c r="S2179" s="241"/>
      <c r="T2179" s="242"/>
      <c r="AT2179" s="243" t="s">
        <v>211</v>
      </c>
      <c r="AU2179" s="243" t="s">
        <v>104</v>
      </c>
      <c r="AV2179" s="14" t="s">
        <v>84</v>
      </c>
      <c r="AW2179" s="14" t="s">
        <v>31</v>
      </c>
      <c r="AX2179" s="14" t="s">
        <v>75</v>
      </c>
      <c r="AY2179" s="243" t="s">
        <v>203</v>
      </c>
    </row>
    <row r="2180" spans="2:51" s="14" customFormat="1" ht="11.25">
      <c r="B2180" s="233"/>
      <c r="C2180" s="234"/>
      <c r="D2180" s="224" t="s">
        <v>211</v>
      </c>
      <c r="E2180" s="235" t="s">
        <v>1</v>
      </c>
      <c r="F2180" s="236" t="s">
        <v>2061</v>
      </c>
      <c r="G2180" s="234"/>
      <c r="H2180" s="237">
        <v>2.0579999999999998</v>
      </c>
      <c r="I2180" s="238"/>
      <c r="J2180" s="234"/>
      <c r="K2180" s="234"/>
      <c r="L2180" s="239"/>
      <c r="M2180" s="240"/>
      <c r="N2180" s="241"/>
      <c r="O2180" s="241"/>
      <c r="P2180" s="241"/>
      <c r="Q2180" s="241"/>
      <c r="R2180" s="241"/>
      <c r="S2180" s="241"/>
      <c r="T2180" s="242"/>
      <c r="AT2180" s="243" t="s">
        <v>211</v>
      </c>
      <c r="AU2180" s="243" t="s">
        <v>104</v>
      </c>
      <c r="AV2180" s="14" t="s">
        <v>84</v>
      </c>
      <c r="AW2180" s="14" t="s">
        <v>31</v>
      </c>
      <c r="AX2180" s="14" t="s">
        <v>75</v>
      </c>
      <c r="AY2180" s="243" t="s">
        <v>203</v>
      </c>
    </row>
    <row r="2181" spans="2:51" s="13" customFormat="1" ht="11.25">
      <c r="B2181" s="222"/>
      <c r="C2181" s="223"/>
      <c r="D2181" s="224" t="s">
        <v>211</v>
      </c>
      <c r="E2181" s="225" t="s">
        <v>1</v>
      </c>
      <c r="F2181" s="226" t="s">
        <v>521</v>
      </c>
      <c r="G2181" s="223"/>
      <c r="H2181" s="225" t="s">
        <v>1</v>
      </c>
      <c r="I2181" s="227"/>
      <c r="J2181" s="223"/>
      <c r="K2181" s="223"/>
      <c r="L2181" s="228"/>
      <c r="M2181" s="229"/>
      <c r="N2181" s="230"/>
      <c r="O2181" s="230"/>
      <c r="P2181" s="230"/>
      <c r="Q2181" s="230"/>
      <c r="R2181" s="230"/>
      <c r="S2181" s="230"/>
      <c r="T2181" s="231"/>
      <c r="AT2181" s="232" t="s">
        <v>211</v>
      </c>
      <c r="AU2181" s="232" t="s">
        <v>104</v>
      </c>
      <c r="AV2181" s="13" t="s">
        <v>82</v>
      </c>
      <c r="AW2181" s="13" t="s">
        <v>31</v>
      </c>
      <c r="AX2181" s="13" t="s">
        <v>75</v>
      </c>
      <c r="AY2181" s="232" t="s">
        <v>203</v>
      </c>
    </row>
    <row r="2182" spans="2:51" s="14" customFormat="1" ht="11.25">
      <c r="B2182" s="233"/>
      <c r="C2182" s="234"/>
      <c r="D2182" s="224" t="s">
        <v>211</v>
      </c>
      <c r="E2182" s="235" t="s">
        <v>1</v>
      </c>
      <c r="F2182" s="236" t="s">
        <v>2062</v>
      </c>
      <c r="G2182" s="234"/>
      <c r="H2182" s="237">
        <v>1.488</v>
      </c>
      <c r="I2182" s="238"/>
      <c r="J2182" s="234"/>
      <c r="K2182" s="234"/>
      <c r="L2182" s="239"/>
      <c r="M2182" s="240"/>
      <c r="N2182" s="241"/>
      <c r="O2182" s="241"/>
      <c r="P2182" s="241"/>
      <c r="Q2182" s="241"/>
      <c r="R2182" s="241"/>
      <c r="S2182" s="241"/>
      <c r="T2182" s="242"/>
      <c r="AT2182" s="243" t="s">
        <v>211</v>
      </c>
      <c r="AU2182" s="243" t="s">
        <v>104</v>
      </c>
      <c r="AV2182" s="14" t="s">
        <v>84</v>
      </c>
      <c r="AW2182" s="14" t="s">
        <v>31</v>
      </c>
      <c r="AX2182" s="14" t="s">
        <v>75</v>
      </c>
      <c r="AY2182" s="243" t="s">
        <v>203</v>
      </c>
    </row>
    <row r="2183" spans="2:51" s="14" customFormat="1" ht="11.25">
      <c r="B2183" s="233"/>
      <c r="C2183" s="234"/>
      <c r="D2183" s="224" t="s">
        <v>211</v>
      </c>
      <c r="E2183" s="235" t="s">
        <v>1</v>
      </c>
      <c r="F2183" s="236" t="s">
        <v>2063</v>
      </c>
      <c r="G2183" s="234"/>
      <c r="H2183" s="237">
        <v>1.897</v>
      </c>
      <c r="I2183" s="238"/>
      <c r="J2183" s="234"/>
      <c r="K2183" s="234"/>
      <c r="L2183" s="239"/>
      <c r="M2183" s="240"/>
      <c r="N2183" s="241"/>
      <c r="O2183" s="241"/>
      <c r="P2183" s="241"/>
      <c r="Q2183" s="241"/>
      <c r="R2183" s="241"/>
      <c r="S2183" s="241"/>
      <c r="T2183" s="242"/>
      <c r="AT2183" s="243" t="s">
        <v>211</v>
      </c>
      <c r="AU2183" s="243" t="s">
        <v>104</v>
      </c>
      <c r="AV2183" s="14" t="s">
        <v>84</v>
      </c>
      <c r="AW2183" s="14" t="s">
        <v>31</v>
      </c>
      <c r="AX2183" s="14" t="s">
        <v>75</v>
      </c>
      <c r="AY2183" s="243" t="s">
        <v>203</v>
      </c>
    </row>
    <row r="2184" spans="2:51" s="14" customFormat="1" ht="11.25">
      <c r="B2184" s="233"/>
      <c r="C2184" s="234"/>
      <c r="D2184" s="224" t="s">
        <v>211</v>
      </c>
      <c r="E2184" s="235" t="s">
        <v>1</v>
      </c>
      <c r="F2184" s="236" t="s">
        <v>2064</v>
      </c>
      <c r="G2184" s="234"/>
      <c r="H2184" s="237">
        <v>1.589</v>
      </c>
      <c r="I2184" s="238"/>
      <c r="J2184" s="234"/>
      <c r="K2184" s="234"/>
      <c r="L2184" s="239"/>
      <c r="M2184" s="240"/>
      <c r="N2184" s="241"/>
      <c r="O2184" s="241"/>
      <c r="P2184" s="241"/>
      <c r="Q2184" s="241"/>
      <c r="R2184" s="241"/>
      <c r="S2184" s="241"/>
      <c r="T2184" s="242"/>
      <c r="AT2184" s="243" t="s">
        <v>211</v>
      </c>
      <c r="AU2184" s="243" t="s">
        <v>104</v>
      </c>
      <c r="AV2184" s="14" t="s">
        <v>84</v>
      </c>
      <c r="AW2184" s="14" t="s">
        <v>31</v>
      </c>
      <c r="AX2184" s="14" t="s">
        <v>75</v>
      </c>
      <c r="AY2184" s="243" t="s">
        <v>203</v>
      </c>
    </row>
    <row r="2185" spans="2:51" s="14" customFormat="1" ht="11.25">
      <c r="B2185" s="233"/>
      <c r="C2185" s="234"/>
      <c r="D2185" s="224" t="s">
        <v>211</v>
      </c>
      <c r="E2185" s="235" t="s">
        <v>1</v>
      </c>
      <c r="F2185" s="236" t="s">
        <v>2065</v>
      </c>
      <c r="G2185" s="234"/>
      <c r="H2185" s="237">
        <v>1.589</v>
      </c>
      <c r="I2185" s="238"/>
      <c r="J2185" s="234"/>
      <c r="K2185" s="234"/>
      <c r="L2185" s="239"/>
      <c r="M2185" s="240"/>
      <c r="N2185" s="241"/>
      <c r="O2185" s="241"/>
      <c r="P2185" s="241"/>
      <c r="Q2185" s="241"/>
      <c r="R2185" s="241"/>
      <c r="S2185" s="241"/>
      <c r="T2185" s="242"/>
      <c r="AT2185" s="243" t="s">
        <v>211</v>
      </c>
      <c r="AU2185" s="243" t="s">
        <v>104</v>
      </c>
      <c r="AV2185" s="14" t="s">
        <v>84</v>
      </c>
      <c r="AW2185" s="14" t="s">
        <v>31</v>
      </c>
      <c r="AX2185" s="14" t="s">
        <v>75</v>
      </c>
      <c r="AY2185" s="243" t="s">
        <v>203</v>
      </c>
    </row>
    <row r="2186" spans="2:51" s="14" customFormat="1" ht="11.25">
      <c r="B2186" s="233"/>
      <c r="C2186" s="234"/>
      <c r="D2186" s="224" t="s">
        <v>211</v>
      </c>
      <c r="E2186" s="235" t="s">
        <v>1</v>
      </c>
      <c r="F2186" s="236" t="s">
        <v>2066</v>
      </c>
      <c r="G2186" s="234"/>
      <c r="H2186" s="237">
        <v>1.8759999999999999</v>
      </c>
      <c r="I2186" s="238"/>
      <c r="J2186" s="234"/>
      <c r="K2186" s="234"/>
      <c r="L2186" s="239"/>
      <c r="M2186" s="240"/>
      <c r="N2186" s="241"/>
      <c r="O2186" s="241"/>
      <c r="P2186" s="241"/>
      <c r="Q2186" s="241"/>
      <c r="R2186" s="241"/>
      <c r="S2186" s="241"/>
      <c r="T2186" s="242"/>
      <c r="AT2186" s="243" t="s">
        <v>211</v>
      </c>
      <c r="AU2186" s="243" t="s">
        <v>104</v>
      </c>
      <c r="AV2186" s="14" t="s">
        <v>84</v>
      </c>
      <c r="AW2186" s="14" t="s">
        <v>31</v>
      </c>
      <c r="AX2186" s="14" t="s">
        <v>75</v>
      </c>
      <c r="AY2186" s="243" t="s">
        <v>203</v>
      </c>
    </row>
    <row r="2187" spans="2:51" s="14" customFormat="1" ht="11.25">
      <c r="B2187" s="233"/>
      <c r="C2187" s="234"/>
      <c r="D2187" s="224" t="s">
        <v>211</v>
      </c>
      <c r="E2187" s="235" t="s">
        <v>1</v>
      </c>
      <c r="F2187" s="236" t="s">
        <v>2067</v>
      </c>
      <c r="G2187" s="234"/>
      <c r="H2187" s="237">
        <v>1.4</v>
      </c>
      <c r="I2187" s="238"/>
      <c r="J2187" s="234"/>
      <c r="K2187" s="234"/>
      <c r="L2187" s="239"/>
      <c r="M2187" s="240"/>
      <c r="N2187" s="241"/>
      <c r="O2187" s="241"/>
      <c r="P2187" s="241"/>
      <c r="Q2187" s="241"/>
      <c r="R2187" s="241"/>
      <c r="S2187" s="241"/>
      <c r="T2187" s="242"/>
      <c r="AT2187" s="243" t="s">
        <v>211</v>
      </c>
      <c r="AU2187" s="243" t="s">
        <v>104</v>
      </c>
      <c r="AV2187" s="14" t="s">
        <v>84</v>
      </c>
      <c r="AW2187" s="14" t="s">
        <v>31</v>
      </c>
      <c r="AX2187" s="14" t="s">
        <v>75</v>
      </c>
      <c r="AY2187" s="243" t="s">
        <v>203</v>
      </c>
    </row>
    <row r="2188" spans="2:51" s="14" customFormat="1" ht="11.25">
      <c r="B2188" s="233"/>
      <c r="C2188" s="234"/>
      <c r="D2188" s="224" t="s">
        <v>211</v>
      </c>
      <c r="E2188" s="235" t="s">
        <v>1</v>
      </c>
      <c r="F2188" s="236" t="s">
        <v>2068</v>
      </c>
      <c r="G2188" s="234"/>
      <c r="H2188" s="237">
        <v>1.792</v>
      </c>
      <c r="I2188" s="238"/>
      <c r="J2188" s="234"/>
      <c r="K2188" s="234"/>
      <c r="L2188" s="239"/>
      <c r="M2188" s="240"/>
      <c r="N2188" s="241"/>
      <c r="O2188" s="241"/>
      <c r="P2188" s="241"/>
      <c r="Q2188" s="241"/>
      <c r="R2188" s="241"/>
      <c r="S2188" s="241"/>
      <c r="T2188" s="242"/>
      <c r="AT2188" s="243" t="s">
        <v>211</v>
      </c>
      <c r="AU2188" s="243" t="s">
        <v>104</v>
      </c>
      <c r="AV2188" s="14" t="s">
        <v>84</v>
      </c>
      <c r="AW2188" s="14" t="s">
        <v>31</v>
      </c>
      <c r="AX2188" s="14" t="s">
        <v>75</v>
      </c>
      <c r="AY2188" s="243" t="s">
        <v>203</v>
      </c>
    </row>
    <row r="2189" spans="2:51" s="14" customFormat="1" ht="11.25">
      <c r="B2189" s="233"/>
      <c r="C2189" s="234"/>
      <c r="D2189" s="224" t="s">
        <v>211</v>
      </c>
      <c r="E2189" s="235" t="s">
        <v>1</v>
      </c>
      <c r="F2189" s="236" t="s">
        <v>2069</v>
      </c>
      <c r="G2189" s="234"/>
      <c r="H2189" s="237">
        <v>1.103</v>
      </c>
      <c r="I2189" s="238"/>
      <c r="J2189" s="234"/>
      <c r="K2189" s="234"/>
      <c r="L2189" s="239"/>
      <c r="M2189" s="240"/>
      <c r="N2189" s="241"/>
      <c r="O2189" s="241"/>
      <c r="P2189" s="241"/>
      <c r="Q2189" s="241"/>
      <c r="R2189" s="241"/>
      <c r="S2189" s="241"/>
      <c r="T2189" s="242"/>
      <c r="AT2189" s="243" t="s">
        <v>211</v>
      </c>
      <c r="AU2189" s="243" t="s">
        <v>104</v>
      </c>
      <c r="AV2189" s="14" t="s">
        <v>84</v>
      </c>
      <c r="AW2189" s="14" t="s">
        <v>31</v>
      </c>
      <c r="AX2189" s="14" t="s">
        <v>75</v>
      </c>
      <c r="AY2189" s="243" t="s">
        <v>203</v>
      </c>
    </row>
    <row r="2190" spans="2:51" s="14" customFormat="1" ht="11.25">
      <c r="B2190" s="233"/>
      <c r="C2190" s="234"/>
      <c r="D2190" s="224" t="s">
        <v>211</v>
      </c>
      <c r="E2190" s="235" t="s">
        <v>1</v>
      </c>
      <c r="F2190" s="236" t="s">
        <v>2070</v>
      </c>
      <c r="G2190" s="234"/>
      <c r="H2190" s="237">
        <v>1.897</v>
      </c>
      <c r="I2190" s="238"/>
      <c r="J2190" s="234"/>
      <c r="K2190" s="234"/>
      <c r="L2190" s="239"/>
      <c r="M2190" s="240"/>
      <c r="N2190" s="241"/>
      <c r="O2190" s="241"/>
      <c r="P2190" s="241"/>
      <c r="Q2190" s="241"/>
      <c r="R2190" s="241"/>
      <c r="S2190" s="241"/>
      <c r="T2190" s="242"/>
      <c r="AT2190" s="243" t="s">
        <v>211</v>
      </c>
      <c r="AU2190" s="243" t="s">
        <v>104</v>
      </c>
      <c r="AV2190" s="14" t="s">
        <v>84</v>
      </c>
      <c r="AW2190" s="14" t="s">
        <v>31</v>
      </c>
      <c r="AX2190" s="14" t="s">
        <v>75</v>
      </c>
      <c r="AY2190" s="243" t="s">
        <v>203</v>
      </c>
    </row>
    <row r="2191" spans="2:51" s="14" customFormat="1" ht="11.25">
      <c r="B2191" s="233"/>
      <c r="C2191" s="234"/>
      <c r="D2191" s="224" t="s">
        <v>211</v>
      </c>
      <c r="E2191" s="235" t="s">
        <v>1</v>
      </c>
      <c r="F2191" s="236" t="s">
        <v>2071</v>
      </c>
      <c r="G2191" s="234"/>
      <c r="H2191" s="237">
        <v>1.589</v>
      </c>
      <c r="I2191" s="238"/>
      <c r="J2191" s="234"/>
      <c r="K2191" s="234"/>
      <c r="L2191" s="239"/>
      <c r="M2191" s="240"/>
      <c r="N2191" s="241"/>
      <c r="O2191" s="241"/>
      <c r="P2191" s="241"/>
      <c r="Q2191" s="241"/>
      <c r="R2191" s="241"/>
      <c r="S2191" s="241"/>
      <c r="T2191" s="242"/>
      <c r="AT2191" s="243" t="s">
        <v>211</v>
      </c>
      <c r="AU2191" s="243" t="s">
        <v>104</v>
      </c>
      <c r="AV2191" s="14" t="s">
        <v>84</v>
      </c>
      <c r="AW2191" s="14" t="s">
        <v>31</v>
      </c>
      <c r="AX2191" s="14" t="s">
        <v>75</v>
      </c>
      <c r="AY2191" s="243" t="s">
        <v>203</v>
      </c>
    </row>
    <row r="2192" spans="2:51" s="14" customFormat="1" ht="11.25">
      <c r="B2192" s="233"/>
      <c r="C2192" s="234"/>
      <c r="D2192" s="224" t="s">
        <v>211</v>
      </c>
      <c r="E2192" s="235" t="s">
        <v>1</v>
      </c>
      <c r="F2192" s="236" t="s">
        <v>2072</v>
      </c>
      <c r="G2192" s="234"/>
      <c r="H2192" s="237">
        <v>1.575</v>
      </c>
      <c r="I2192" s="238"/>
      <c r="J2192" s="234"/>
      <c r="K2192" s="234"/>
      <c r="L2192" s="239"/>
      <c r="M2192" s="240"/>
      <c r="N2192" s="241"/>
      <c r="O2192" s="241"/>
      <c r="P2192" s="241"/>
      <c r="Q2192" s="241"/>
      <c r="R2192" s="241"/>
      <c r="S2192" s="241"/>
      <c r="T2192" s="242"/>
      <c r="AT2192" s="243" t="s">
        <v>211</v>
      </c>
      <c r="AU2192" s="243" t="s">
        <v>104</v>
      </c>
      <c r="AV2192" s="14" t="s">
        <v>84</v>
      </c>
      <c r="AW2192" s="14" t="s">
        <v>31</v>
      </c>
      <c r="AX2192" s="14" t="s">
        <v>75</v>
      </c>
      <c r="AY2192" s="243" t="s">
        <v>203</v>
      </c>
    </row>
    <row r="2193" spans="2:51" s="14" customFormat="1" ht="11.25">
      <c r="B2193" s="233"/>
      <c r="C2193" s="234"/>
      <c r="D2193" s="224" t="s">
        <v>211</v>
      </c>
      <c r="E2193" s="235" t="s">
        <v>1</v>
      </c>
      <c r="F2193" s="236" t="s">
        <v>2073</v>
      </c>
      <c r="G2193" s="234"/>
      <c r="H2193" s="237">
        <v>1.8759999999999999</v>
      </c>
      <c r="I2193" s="238"/>
      <c r="J2193" s="234"/>
      <c r="K2193" s="234"/>
      <c r="L2193" s="239"/>
      <c r="M2193" s="240"/>
      <c r="N2193" s="241"/>
      <c r="O2193" s="241"/>
      <c r="P2193" s="241"/>
      <c r="Q2193" s="241"/>
      <c r="R2193" s="241"/>
      <c r="S2193" s="241"/>
      <c r="T2193" s="242"/>
      <c r="AT2193" s="243" t="s">
        <v>211</v>
      </c>
      <c r="AU2193" s="243" t="s">
        <v>104</v>
      </c>
      <c r="AV2193" s="14" t="s">
        <v>84</v>
      </c>
      <c r="AW2193" s="14" t="s">
        <v>31</v>
      </c>
      <c r="AX2193" s="14" t="s">
        <v>75</v>
      </c>
      <c r="AY2193" s="243" t="s">
        <v>203</v>
      </c>
    </row>
    <row r="2194" spans="2:51" s="14" customFormat="1" ht="11.25">
      <c r="B2194" s="233"/>
      <c r="C2194" s="234"/>
      <c r="D2194" s="224" t="s">
        <v>211</v>
      </c>
      <c r="E2194" s="235" t="s">
        <v>1</v>
      </c>
      <c r="F2194" s="236" t="s">
        <v>2074</v>
      </c>
      <c r="G2194" s="234"/>
      <c r="H2194" s="237">
        <v>1.4</v>
      </c>
      <c r="I2194" s="238"/>
      <c r="J2194" s="234"/>
      <c r="K2194" s="234"/>
      <c r="L2194" s="239"/>
      <c r="M2194" s="240"/>
      <c r="N2194" s="241"/>
      <c r="O2194" s="241"/>
      <c r="P2194" s="241"/>
      <c r="Q2194" s="241"/>
      <c r="R2194" s="241"/>
      <c r="S2194" s="241"/>
      <c r="T2194" s="242"/>
      <c r="AT2194" s="243" t="s">
        <v>211</v>
      </c>
      <c r="AU2194" s="243" t="s">
        <v>104</v>
      </c>
      <c r="AV2194" s="14" t="s">
        <v>84</v>
      </c>
      <c r="AW2194" s="14" t="s">
        <v>31</v>
      </c>
      <c r="AX2194" s="14" t="s">
        <v>75</v>
      </c>
      <c r="AY2194" s="243" t="s">
        <v>203</v>
      </c>
    </row>
    <row r="2195" spans="2:51" s="14" customFormat="1" ht="11.25">
      <c r="B2195" s="233"/>
      <c r="C2195" s="234"/>
      <c r="D2195" s="224" t="s">
        <v>211</v>
      </c>
      <c r="E2195" s="235" t="s">
        <v>1</v>
      </c>
      <c r="F2195" s="236" t="s">
        <v>2075</v>
      </c>
      <c r="G2195" s="234"/>
      <c r="H2195" s="237">
        <v>1.792</v>
      </c>
      <c r="I2195" s="238"/>
      <c r="J2195" s="234"/>
      <c r="K2195" s="234"/>
      <c r="L2195" s="239"/>
      <c r="M2195" s="240"/>
      <c r="N2195" s="241"/>
      <c r="O2195" s="241"/>
      <c r="P2195" s="241"/>
      <c r="Q2195" s="241"/>
      <c r="R2195" s="241"/>
      <c r="S2195" s="241"/>
      <c r="T2195" s="242"/>
      <c r="AT2195" s="243" t="s">
        <v>211</v>
      </c>
      <c r="AU2195" s="243" t="s">
        <v>104</v>
      </c>
      <c r="AV2195" s="14" t="s">
        <v>84</v>
      </c>
      <c r="AW2195" s="14" t="s">
        <v>31</v>
      </c>
      <c r="AX2195" s="14" t="s">
        <v>75</v>
      </c>
      <c r="AY2195" s="243" t="s">
        <v>203</v>
      </c>
    </row>
    <row r="2196" spans="2:51" s="13" customFormat="1" ht="11.25">
      <c r="B2196" s="222"/>
      <c r="C2196" s="223"/>
      <c r="D2196" s="224" t="s">
        <v>211</v>
      </c>
      <c r="E2196" s="225" t="s">
        <v>1</v>
      </c>
      <c r="F2196" s="226" t="s">
        <v>213</v>
      </c>
      <c r="G2196" s="223"/>
      <c r="H2196" s="225" t="s">
        <v>1</v>
      </c>
      <c r="I2196" s="227"/>
      <c r="J2196" s="223"/>
      <c r="K2196" s="223"/>
      <c r="L2196" s="228"/>
      <c r="M2196" s="229"/>
      <c r="N2196" s="230"/>
      <c r="O2196" s="230"/>
      <c r="P2196" s="230"/>
      <c r="Q2196" s="230"/>
      <c r="R2196" s="230"/>
      <c r="S2196" s="230"/>
      <c r="T2196" s="231"/>
      <c r="AT2196" s="232" t="s">
        <v>211</v>
      </c>
      <c r="AU2196" s="232" t="s">
        <v>104</v>
      </c>
      <c r="AV2196" s="13" t="s">
        <v>82</v>
      </c>
      <c r="AW2196" s="13" t="s">
        <v>31</v>
      </c>
      <c r="AX2196" s="13" t="s">
        <v>75</v>
      </c>
      <c r="AY2196" s="232" t="s">
        <v>203</v>
      </c>
    </row>
    <row r="2197" spans="2:51" s="13" customFormat="1" ht="11.25">
      <c r="B2197" s="222"/>
      <c r="C2197" s="223"/>
      <c r="D2197" s="224" t="s">
        <v>211</v>
      </c>
      <c r="E2197" s="225" t="s">
        <v>1</v>
      </c>
      <c r="F2197" s="226" t="s">
        <v>2076</v>
      </c>
      <c r="G2197" s="223"/>
      <c r="H2197" s="225" t="s">
        <v>1</v>
      </c>
      <c r="I2197" s="227"/>
      <c r="J2197" s="223"/>
      <c r="K2197" s="223"/>
      <c r="L2197" s="228"/>
      <c r="M2197" s="229"/>
      <c r="N2197" s="230"/>
      <c r="O2197" s="230"/>
      <c r="P2197" s="230"/>
      <c r="Q2197" s="230"/>
      <c r="R2197" s="230"/>
      <c r="S2197" s="230"/>
      <c r="T2197" s="231"/>
      <c r="AT2197" s="232" t="s">
        <v>211</v>
      </c>
      <c r="AU2197" s="232" t="s">
        <v>104</v>
      </c>
      <c r="AV2197" s="13" t="s">
        <v>82</v>
      </c>
      <c r="AW2197" s="13" t="s">
        <v>31</v>
      </c>
      <c r="AX2197" s="13" t="s">
        <v>75</v>
      </c>
      <c r="AY2197" s="232" t="s">
        <v>203</v>
      </c>
    </row>
    <row r="2198" spans="2:51" s="13" customFormat="1" ht="11.25">
      <c r="B2198" s="222"/>
      <c r="C2198" s="223"/>
      <c r="D2198" s="224" t="s">
        <v>211</v>
      </c>
      <c r="E2198" s="225" t="s">
        <v>1</v>
      </c>
      <c r="F2198" s="226" t="s">
        <v>447</v>
      </c>
      <c r="G2198" s="223"/>
      <c r="H2198" s="225" t="s">
        <v>1</v>
      </c>
      <c r="I2198" s="227"/>
      <c r="J2198" s="223"/>
      <c r="K2198" s="223"/>
      <c r="L2198" s="228"/>
      <c r="M2198" s="229"/>
      <c r="N2198" s="230"/>
      <c r="O2198" s="230"/>
      <c r="P2198" s="230"/>
      <c r="Q2198" s="230"/>
      <c r="R2198" s="230"/>
      <c r="S2198" s="230"/>
      <c r="T2198" s="231"/>
      <c r="AT2198" s="232" t="s">
        <v>211</v>
      </c>
      <c r="AU2198" s="232" t="s">
        <v>104</v>
      </c>
      <c r="AV2198" s="13" t="s">
        <v>82</v>
      </c>
      <c r="AW2198" s="13" t="s">
        <v>31</v>
      </c>
      <c r="AX2198" s="13" t="s">
        <v>75</v>
      </c>
      <c r="AY2198" s="232" t="s">
        <v>203</v>
      </c>
    </row>
    <row r="2199" spans="2:51" s="14" customFormat="1" ht="11.25">
      <c r="B2199" s="233"/>
      <c r="C2199" s="234"/>
      <c r="D2199" s="224" t="s">
        <v>211</v>
      </c>
      <c r="E2199" s="235" t="s">
        <v>1</v>
      </c>
      <c r="F2199" s="236" t="s">
        <v>2077</v>
      </c>
      <c r="G2199" s="234"/>
      <c r="H2199" s="237">
        <v>0.245</v>
      </c>
      <c r="I2199" s="238"/>
      <c r="J2199" s="234"/>
      <c r="K2199" s="234"/>
      <c r="L2199" s="239"/>
      <c r="M2199" s="240"/>
      <c r="N2199" s="241"/>
      <c r="O2199" s="241"/>
      <c r="P2199" s="241"/>
      <c r="Q2199" s="241"/>
      <c r="R2199" s="241"/>
      <c r="S2199" s="241"/>
      <c r="T2199" s="242"/>
      <c r="AT2199" s="243" t="s">
        <v>211</v>
      </c>
      <c r="AU2199" s="243" t="s">
        <v>104</v>
      </c>
      <c r="AV2199" s="14" t="s">
        <v>84</v>
      </c>
      <c r="AW2199" s="14" t="s">
        <v>31</v>
      </c>
      <c r="AX2199" s="14" t="s">
        <v>75</v>
      </c>
      <c r="AY2199" s="243" t="s">
        <v>203</v>
      </c>
    </row>
    <row r="2200" spans="2:51" s="14" customFormat="1" ht="11.25">
      <c r="B2200" s="233"/>
      <c r="C2200" s="234"/>
      <c r="D2200" s="224" t="s">
        <v>211</v>
      </c>
      <c r="E2200" s="235" t="s">
        <v>1</v>
      </c>
      <c r="F2200" s="236" t="s">
        <v>2078</v>
      </c>
      <c r="G2200" s="234"/>
      <c r="H2200" s="237">
        <v>0.245</v>
      </c>
      <c r="I2200" s="238"/>
      <c r="J2200" s="234"/>
      <c r="K2200" s="234"/>
      <c r="L2200" s="239"/>
      <c r="M2200" s="240"/>
      <c r="N2200" s="241"/>
      <c r="O2200" s="241"/>
      <c r="P2200" s="241"/>
      <c r="Q2200" s="241"/>
      <c r="R2200" s="241"/>
      <c r="S2200" s="241"/>
      <c r="T2200" s="242"/>
      <c r="AT2200" s="243" t="s">
        <v>211</v>
      </c>
      <c r="AU2200" s="243" t="s">
        <v>104</v>
      </c>
      <c r="AV2200" s="14" t="s">
        <v>84</v>
      </c>
      <c r="AW2200" s="14" t="s">
        <v>31</v>
      </c>
      <c r="AX2200" s="14" t="s">
        <v>75</v>
      </c>
      <c r="AY2200" s="243" t="s">
        <v>203</v>
      </c>
    </row>
    <row r="2201" spans="2:51" s="14" customFormat="1" ht="11.25">
      <c r="B2201" s="233"/>
      <c r="C2201" s="234"/>
      <c r="D2201" s="224" t="s">
        <v>211</v>
      </c>
      <c r="E2201" s="235" t="s">
        <v>1</v>
      </c>
      <c r="F2201" s="236" t="s">
        <v>2079</v>
      </c>
      <c r="G2201" s="234"/>
      <c r="H2201" s="237">
        <v>0.109</v>
      </c>
      <c r="I2201" s="238"/>
      <c r="J2201" s="234"/>
      <c r="K2201" s="234"/>
      <c r="L2201" s="239"/>
      <c r="M2201" s="240"/>
      <c r="N2201" s="241"/>
      <c r="O2201" s="241"/>
      <c r="P2201" s="241"/>
      <c r="Q2201" s="241"/>
      <c r="R2201" s="241"/>
      <c r="S2201" s="241"/>
      <c r="T2201" s="242"/>
      <c r="AT2201" s="243" t="s">
        <v>211</v>
      </c>
      <c r="AU2201" s="243" t="s">
        <v>104</v>
      </c>
      <c r="AV2201" s="14" t="s">
        <v>84</v>
      </c>
      <c r="AW2201" s="14" t="s">
        <v>31</v>
      </c>
      <c r="AX2201" s="14" t="s">
        <v>75</v>
      </c>
      <c r="AY2201" s="243" t="s">
        <v>203</v>
      </c>
    </row>
    <row r="2202" spans="2:51" s="14" customFormat="1" ht="11.25">
      <c r="B2202" s="233"/>
      <c r="C2202" s="234"/>
      <c r="D2202" s="224" t="s">
        <v>211</v>
      </c>
      <c r="E2202" s="235" t="s">
        <v>1</v>
      </c>
      <c r="F2202" s="236" t="s">
        <v>2080</v>
      </c>
      <c r="G2202" s="234"/>
      <c r="H2202" s="237">
        <v>0.109</v>
      </c>
      <c r="I2202" s="238"/>
      <c r="J2202" s="234"/>
      <c r="K2202" s="234"/>
      <c r="L2202" s="239"/>
      <c r="M2202" s="240"/>
      <c r="N2202" s="241"/>
      <c r="O2202" s="241"/>
      <c r="P2202" s="241"/>
      <c r="Q2202" s="241"/>
      <c r="R2202" s="241"/>
      <c r="S2202" s="241"/>
      <c r="T2202" s="242"/>
      <c r="AT2202" s="243" t="s">
        <v>211</v>
      </c>
      <c r="AU2202" s="243" t="s">
        <v>104</v>
      </c>
      <c r="AV2202" s="14" t="s">
        <v>84</v>
      </c>
      <c r="AW2202" s="14" t="s">
        <v>31</v>
      </c>
      <c r="AX2202" s="14" t="s">
        <v>75</v>
      </c>
      <c r="AY2202" s="243" t="s">
        <v>203</v>
      </c>
    </row>
    <row r="2203" spans="2:51" s="14" customFormat="1" ht="11.25">
      <c r="B2203" s="233"/>
      <c r="C2203" s="234"/>
      <c r="D2203" s="224" t="s">
        <v>211</v>
      </c>
      <c r="E2203" s="235" t="s">
        <v>1</v>
      </c>
      <c r="F2203" s="236" t="s">
        <v>2081</v>
      </c>
      <c r="G2203" s="234"/>
      <c r="H2203" s="237">
        <v>0.122</v>
      </c>
      <c r="I2203" s="238"/>
      <c r="J2203" s="234"/>
      <c r="K2203" s="234"/>
      <c r="L2203" s="239"/>
      <c r="M2203" s="240"/>
      <c r="N2203" s="241"/>
      <c r="O2203" s="241"/>
      <c r="P2203" s="241"/>
      <c r="Q2203" s="241"/>
      <c r="R2203" s="241"/>
      <c r="S2203" s="241"/>
      <c r="T2203" s="242"/>
      <c r="AT2203" s="243" t="s">
        <v>211</v>
      </c>
      <c r="AU2203" s="243" t="s">
        <v>104</v>
      </c>
      <c r="AV2203" s="14" t="s">
        <v>84</v>
      </c>
      <c r="AW2203" s="14" t="s">
        <v>31</v>
      </c>
      <c r="AX2203" s="14" t="s">
        <v>75</v>
      </c>
      <c r="AY2203" s="243" t="s">
        <v>203</v>
      </c>
    </row>
    <row r="2204" spans="2:51" s="14" customFormat="1" ht="11.25">
      <c r="B2204" s="233"/>
      <c r="C2204" s="234"/>
      <c r="D2204" s="224" t="s">
        <v>211</v>
      </c>
      <c r="E2204" s="235" t="s">
        <v>1</v>
      </c>
      <c r="F2204" s="236" t="s">
        <v>2082</v>
      </c>
      <c r="G2204" s="234"/>
      <c r="H2204" s="237">
        <v>0.122</v>
      </c>
      <c r="I2204" s="238"/>
      <c r="J2204" s="234"/>
      <c r="K2204" s="234"/>
      <c r="L2204" s="239"/>
      <c r="M2204" s="240"/>
      <c r="N2204" s="241"/>
      <c r="O2204" s="241"/>
      <c r="P2204" s="241"/>
      <c r="Q2204" s="241"/>
      <c r="R2204" s="241"/>
      <c r="S2204" s="241"/>
      <c r="T2204" s="242"/>
      <c r="AT2204" s="243" t="s">
        <v>211</v>
      </c>
      <c r="AU2204" s="243" t="s">
        <v>104</v>
      </c>
      <c r="AV2204" s="14" t="s">
        <v>84</v>
      </c>
      <c r="AW2204" s="14" t="s">
        <v>31</v>
      </c>
      <c r="AX2204" s="14" t="s">
        <v>75</v>
      </c>
      <c r="AY2204" s="243" t="s">
        <v>203</v>
      </c>
    </row>
    <row r="2205" spans="2:51" s="14" customFormat="1" ht="11.25">
      <c r="B2205" s="233"/>
      <c r="C2205" s="234"/>
      <c r="D2205" s="224" t="s">
        <v>211</v>
      </c>
      <c r="E2205" s="235" t="s">
        <v>1</v>
      </c>
      <c r="F2205" s="236" t="s">
        <v>2083</v>
      </c>
      <c r="G2205" s="234"/>
      <c r="H2205" s="237">
        <v>0.245</v>
      </c>
      <c r="I2205" s="238"/>
      <c r="J2205" s="234"/>
      <c r="K2205" s="234"/>
      <c r="L2205" s="239"/>
      <c r="M2205" s="240"/>
      <c r="N2205" s="241"/>
      <c r="O2205" s="241"/>
      <c r="P2205" s="241"/>
      <c r="Q2205" s="241"/>
      <c r="R2205" s="241"/>
      <c r="S2205" s="241"/>
      <c r="T2205" s="242"/>
      <c r="AT2205" s="243" t="s">
        <v>211</v>
      </c>
      <c r="AU2205" s="243" t="s">
        <v>104</v>
      </c>
      <c r="AV2205" s="14" t="s">
        <v>84</v>
      </c>
      <c r="AW2205" s="14" t="s">
        <v>31</v>
      </c>
      <c r="AX2205" s="14" t="s">
        <v>75</v>
      </c>
      <c r="AY2205" s="243" t="s">
        <v>203</v>
      </c>
    </row>
    <row r="2206" spans="2:51" s="14" customFormat="1" ht="11.25">
      <c r="B2206" s="233"/>
      <c r="C2206" s="234"/>
      <c r="D2206" s="224" t="s">
        <v>211</v>
      </c>
      <c r="E2206" s="235" t="s">
        <v>1</v>
      </c>
      <c r="F2206" s="236" t="s">
        <v>2084</v>
      </c>
      <c r="G2206" s="234"/>
      <c r="H2206" s="237">
        <v>0.156</v>
      </c>
      <c r="I2206" s="238"/>
      <c r="J2206" s="234"/>
      <c r="K2206" s="234"/>
      <c r="L2206" s="239"/>
      <c r="M2206" s="240"/>
      <c r="N2206" s="241"/>
      <c r="O2206" s="241"/>
      <c r="P2206" s="241"/>
      <c r="Q2206" s="241"/>
      <c r="R2206" s="241"/>
      <c r="S2206" s="241"/>
      <c r="T2206" s="242"/>
      <c r="AT2206" s="243" t="s">
        <v>211</v>
      </c>
      <c r="AU2206" s="243" t="s">
        <v>104</v>
      </c>
      <c r="AV2206" s="14" t="s">
        <v>84</v>
      </c>
      <c r="AW2206" s="14" t="s">
        <v>31</v>
      </c>
      <c r="AX2206" s="14" t="s">
        <v>75</v>
      </c>
      <c r="AY2206" s="243" t="s">
        <v>203</v>
      </c>
    </row>
    <row r="2207" spans="2:51" s="13" customFormat="1" ht="11.25">
      <c r="B2207" s="222"/>
      <c r="C2207" s="223"/>
      <c r="D2207" s="224" t="s">
        <v>211</v>
      </c>
      <c r="E2207" s="225" t="s">
        <v>1</v>
      </c>
      <c r="F2207" s="226" t="s">
        <v>521</v>
      </c>
      <c r="G2207" s="223"/>
      <c r="H2207" s="225" t="s">
        <v>1</v>
      </c>
      <c r="I2207" s="227"/>
      <c r="J2207" s="223"/>
      <c r="K2207" s="223"/>
      <c r="L2207" s="228"/>
      <c r="M2207" s="229"/>
      <c r="N2207" s="230"/>
      <c r="O2207" s="230"/>
      <c r="P2207" s="230"/>
      <c r="Q2207" s="230"/>
      <c r="R2207" s="230"/>
      <c r="S2207" s="230"/>
      <c r="T2207" s="231"/>
      <c r="AT2207" s="232" t="s">
        <v>211</v>
      </c>
      <c r="AU2207" s="232" t="s">
        <v>104</v>
      </c>
      <c r="AV2207" s="13" t="s">
        <v>82</v>
      </c>
      <c r="AW2207" s="13" t="s">
        <v>31</v>
      </c>
      <c r="AX2207" s="13" t="s">
        <v>75</v>
      </c>
      <c r="AY2207" s="232" t="s">
        <v>203</v>
      </c>
    </row>
    <row r="2208" spans="2:51" s="14" customFormat="1" ht="11.25">
      <c r="B2208" s="233"/>
      <c r="C2208" s="234"/>
      <c r="D2208" s="224" t="s">
        <v>211</v>
      </c>
      <c r="E2208" s="235" t="s">
        <v>1</v>
      </c>
      <c r="F2208" s="236" t="s">
        <v>2085</v>
      </c>
      <c r="G2208" s="234"/>
      <c r="H2208" s="237">
        <v>0.245</v>
      </c>
      <c r="I2208" s="238"/>
      <c r="J2208" s="234"/>
      <c r="K2208" s="234"/>
      <c r="L2208" s="239"/>
      <c r="M2208" s="240"/>
      <c r="N2208" s="241"/>
      <c r="O2208" s="241"/>
      <c r="P2208" s="241"/>
      <c r="Q2208" s="241"/>
      <c r="R2208" s="241"/>
      <c r="S2208" s="241"/>
      <c r="T2208" s="242"/>
      <c r="AT2208" s="243" t="s">
        <v>211</v>
      </c>
      <c r="AU2208" s="243" t="s">
        <v>104</v>
      </c>
      <c r="AV2208" s="14" t="s">
        <v>84</v>
      </c>
      <c r="AW2208" s="14" t="s">
        <v>31</v>
      </c>
      <c r="AX2208" s="14" t="s">
        <v>75</v>
      </c>
      <c r="AY2208" s="243" t="s">
        <v>203</v>
      </c>
    </row>
    <row r="2209" spans="1:65" s="14" customFormat="1" ht="11.25">
      <c r="B2209" s="233"/>
      <c r="C2209" s="234"/>
      <c r="D2209" s="224" t="s">
        <v>211</v>
      </c>
      <c r="E2209" s="235" t="s">
        <v>1</v>
      </c>
      <c r="F2209" s="236" t="s">
        <v>2086</v>
      </c>
      <c r="G2209" s="234"/>
      <c r="H2209" s="237">
        <v>0.109</v>
      </c>
      <c r="I2209" s="238"/>
      <c r="J2209" s="234"/>
      <c r="K2209" s="234"/>
      <c r="L2209" s="239"/>
      <c r="M2209" s="240"/>
      <c r="N2209" s="241"/>
      <c r="O2209" s="241"/>
      <c r="P2209" s="241"/>
      <c r="Q2209" s="241"/>
      <c r="R2209" s="241"/>
      <c r="S2209" s="241"/>
      <c r="T2209" s="242"/>
      <c r="AT2209" s="243" t="s">
        <v>211</v>
      </c>
      <c r="AU2209" s="243" t="s">
        <v>104</v>
      </c>
      <c r="AV2209" s="14" t="s">
        <v>84</v>
      </c>
      <c r="AW2209" s="14" t="s">
        <v>31</v>
      </c>
      <c r="AX2209" s="14" t="s">
        <v>75</v>
      </c>
      <c r="AY2209" s="243" t="s">
        <v>203</v>
      </c>
    </row>
    <row r="2210" spans="1:65" s="14" customFormat="1" ht="11.25">
      <c r="B2210" s="233"/>
      <c r="C2210" s="234"/>
      <c r="D2210" s="224" t="s">
        <v>211</v>
      </c>
      <c r="E2210" s="235" t="s">
        <v>1</v>
      </c>
      <c r="F2210" s="236" t="s">
        <v>2087</v>
      </c>
      <c r="G2210" s="234"/>
      <c r="H2210" s="237">
        <v>0.245</v>
      </c>
      <c r="I2210" s="238"/>
      <c r="J2210" s="234"/>
      <c r="K2210" s="234"/>
      <c r="L2210" s="239"/>
      <c r="M2210" s="240"/>
      <c r="N2210" s="241"/>
      <c r="O2210" s="241"/>
      <c r="P2210" s="241"/>
      <c r="Q2210" s="241"/>
      <c r="R2210" s="241"/>
      <c r="S2210" s="241"/>
      <c r="T2210" s="242"/>
      <c r="AT2210" s="243" t="s">
        <v>211</v>
      </c>
      <c r="AU2210" s="243" t="s">
        <v>104</v>
      </c>
      <c r="AV2210" s="14" t="s">
        <v>84</v>
      </c>
      <c r="AW2210" s="14" t="s">
        <v>31</v>
      </c>
      <c r="AX2210" s="14" t="s">
        <v>75</v>
      </c>
      <c r="AY2210" s="243" t="s">
        <v>203</v>
      </c>
    </row>
    <row r="2211" spans="1:65" s="14" customFormat="1" ht="11.25">
      <c r="B2211" s="233"/>
      <c r="C2211" s="234"/>
      <c r="D2211" s="224" t="s">
        <v>211</v>
      </c>
      <c r="E2211" s="235" t="s">
        <v>1</v>
      </c>
      <c r="F2211" s="236" t="s">
        <v>2086</v>
      </c>
      <c r="G2211" s="234"/>
      <c r="H2211" s="237">
        <v>0.109</v>
      </c>
      <c r="I2211" s="238"/>
      <c r="J2211" s="234"/>
      <c r="K2211" s="234"/>
      <c r="L2211" s="239"/>
      <c r="M2211" s="240"/>
      <c r="N2211" s="241"/>
      <c r="O2211" s="241"/>
      <c r="P2211" s="241"/>
      <c r="Q2211" s="241"/>
      <c r="R2211" s="241"/>
      <c r="S2211" s="241"/>
      <c r="T2211" s="242"/>
      <c r="AT2211" s="243" t="s">
        <v>211</v>
      </c>
      <c r="AU2211" s="243" t="s">
        <v>104</v>
      </c>
      <c r="AV2211" s="14" t="s">
        <v>84</v>
      </c>
      <c r="AW2211" s="14" t="s">
        <v>31</v>
      </c>
      <c r="AX2211" s="14" t="s">
        <v>75</v>
      </c>
      <c r="AY2211" s="243" t="s">
        <v>203</v>
      </c>
    </row>
    <row r="2212" spans="1:65" s="14" customFormat="1" ht="11.25">
      <c r="B2212" s="233"/>
      <c r="C2212" s="234"/>
      <c r="D2212" s="224" t="s">
        <v>211</v>
      </c>
      <c r="E2212" s="235" t="s">
        <v>1</v>
      </c>
      <c r="F2212" s="236" t="s">
        <v>2088</v>
      </c>
      <c r="G2212" s="234"/>
      <c r="H2212" s="237">
        <v>0.109</v>
      </c>
      <c r="I2212" s="238"/>
      <c r="J2212" s="234"/>
      <c r="K2212" s="234"/>
      <c r="L2212" s="239"/>
      <c r="M2212" s="240"/>
      <c r="N2212" s="241"/>
      <c r="O2212" s="241"/>
      <c r="P2212" s="241"/>
      <c r="Q2212" s="241"/>
      <c r="R2212" s="241"/>
      <c r="S2212" s="241"/>
      <c r="T2212" s="242"/>
      <c r="AT2212" s="243" t="s">
        <v>211</v>
      </c>
      <c r="AU2212" s="243" t="s">
        <v>104</v>
      </c>
      <c r="AV2212" s="14" t="s">
        <v>84</v>
      </c>
      <c r="AW2212" s="14" t="s">
        <v>31</v>
      </c>
      <c r="AX2212" s="14" t="s">
        <v>75</v>
      </c>
      <c r="AY2212" s="243" t="s">
        <v>203</v>
      </c>
    </row>
    <row r="2213" spans="1:65" s="14" customFormat="1" ht="11.25">
      <c r="B2213" s="233"/>
      <c r="C2213" s="234"/>
      <c r="D2213" s="224" t="s">
        <v>211</v>
      </c>
      <c r="E2213" s="235" t="s">
        <v>1</v>
      </c>
      <c r="F2213" s="236" t="s">
        <v>2089</v>
      </c>
      <c r="G2213" s="234"/>
      <c r="H2213" s="237">
        <v>0.26500000000000001</v>
      </c>
      <c r="I2213" s="238"/>
      <c r="J2213" s="234"/>
      <c r="K2213" s="234"/>
      <c r="L2213" s="239"/>
      <c r="M2213" s="240"/>
      <c r="N2213" s="241"/>
      <c r="O2213" s="241"/>
      <c r="P2213" s="241"/>
      <c r="Q2213" s="241"/>
      <c r="R2213" s="241"/>
      <c r="S2213" s="241"/>
      <c r="T2213" s="242"/>
      <c r="AT2213" s="243" t="s">
        <v>211</v>
      </c>
      <c r="AU2213" s="243" t="s">
        <v>104</v>
      </c>
      <c r="AV2213" s="14" t="s">
        <v>84</v>
      </c>
      <c r="AW2213" s="14" t="s">
        <v>31</v>
      </c>
      <c r="AX2213" s="14" t="s">
        <v>75</v>
      </c>
      <c r="AY2213" s="243" t="s">
        <v>203</v>
      </c>
    </row>
    <row r="2214" spans="1:65" s="14" customFormat="1" ht="11.25">
      <c r="B2214" s="233"/>
      <c r="C2214" s="234"/>
      <c r="D2214" s="224" t="s">
        <v>211</v>
      </c>
      <c r="E2214" s="235" t="s">
        <v>1</v>
      </c>
      <c r="F2214" s="236" t="s">
        <v>2090</v>
      </c>
      <c r="G2214" s="234"/>
      <c r="H2214" s="237">
        <v>0.122</v>
      </c>
      <c r="I2214" s="238"/>
      <c r="J2214" s="234"/>
      <c r="K2214" s="234"/>
      <c r="L2214" s="239"/>
      <c r="M2214" s="240"/>
      <c r="N2214" s="241"/>
      <c r="O2214" s="241"/>
      <c r="P2214" s="241"/>
      <c r="Q2214" s="241"/>
      <c r="R2214" s="241"/>
      <c r="S2214" s="241"/>
      <c r="T2214" s="242"/>
      <c r="AT2214" s="243" t="s">
        <v>211</v>
      </c>
      <c r="AU2214" s="243" t="s">
        <v>104</v>
      </c>
      <c r="AV2214" s="14" t="s">
        <v>84</v>
      </c>
      <c r="AW2214" s="14" t="s">
        <v>31</v>
      </c>
      <c r="AX2214" s="14" t="s">
        <v>75</v>
      </c>
      <c r="AY2214" s="243" t="s">
        <v>203</v>
      </c>
    </row>
    <row r="2215" spans="1:65" s="14" customFormat="1" ht="11.25">
      <c r="B2215" s="233"/>
      <c r="C2215" s="234"/>
      <c r="D2215" s="224" t="s">
        <v>211</v>
      </c>
      <c r="E2215" s="235" t="s">
        <v>1</v>
      </c>
      <c r="F2215" s="236" t="s">
        <v>2091</v>
      </c>
      <c r="G2215" s="234"/>
      <c r="H2215" s="237">
        <v>0.109</v>
      </c>
      <c r="I2215" s="238"/>
      <c r="J2215" s="234"/>
      <c r="K2215" s="234"/>
      <c r="L2215" s="239"/>
      <c r="M2215" s="240"/>
      <c r="N2215" s="241"/>
      <c r="O2215" s="241"/>
      <c r="P2215" s="241"/>
      <c r="Q2215" s="241"/>
      <c r="R2215" s="241"/>
      <c r="S2215" s="241"/>
      <c r="T2215" s="242"/>
      <c r="AT2215" s="243" t="s">
        <v>211</v>
      </c>
      <c r="AU2215" s="243" t="s">
        <v>104</v>
      </c>
      <c r="AV2215" s="14" t="s">
        <v>84</v>
      </c>
      <c r="AW2215" s="14" t="s">
        <v>31</v>
      </c>
      <c r="AX2215" s="14" t="s">
        <v>75</v>
      </c>
      <c r="AY2215" s="243" t="s">
        <v>203</v>
      </c>
    </row>
    <row r="2216" spans="1:65" s="14" customFormat="1" ht="11.25">
      <c r="B2216" s="233"/>
      <c r="C2216" s="234"/>
      <c r="D2216" s="224" t="s">
        <v>211</v>
      </c>
      <c r="E2216" s="235" t="s">
        <v>1</v>
      </c>
      <c r="F2216" s="236" t="s">
        <v>2092</v>
      </c>
      <c r="G2216" s="234"/>
      <c r="H2216" s="237">
        <v>0.245</v>
      </c>
      <c r="I2216" s="238"/>
      <c r="J2216" s="234"/>
      <c r="K2216" s="234"/>
      <c r="L2216" s="239"/>
      <c r="M2216" s="240"/>
      <c r="N2216" s="241"/>
      <c r="O2216" s="241"/>
      <c r="P2216" s="241"/>
      <c r="Q2216" s="241"/>
      <c r="R2216" s="241"/>
      <c r="S2216" s="241"/>
      <c r="T2216" s="242"/>
      <c r="AT2216" s="243" t="s">
        <v>211</v>
      </c>
      <c r="AU2216" s="243" t="s">
        <v>104</v>
      </c>
      <c r="AV2216" s="14" t="s">
        <v>84</v>
      </c>
      <c r="AW2216" s="14" t="s">
        <v>31</v>
      </c>
      <c r="AX2216" s="14" t="s">
        <v>75</v>
      </c>
      <c r="AY2216" s="243" t="s">
        <v>203</v>
      </c>
    </row>
    <row r="2217" spans="1:65" s="14" customFormat="1" ht="11.25">
      <c r="B2217" s="233"/>
      <c r="C2217" s="234"/>
      <c r="D2217" s="224" t="s">
        <v>211</v>
      </c>
      <c r="E2217" s="235" t="s">
        <v>1</v>
      </c>
      <c r="F2217" s="236" t="s">
        <v>2093</v>
      </c>
      <c r="G2217" s="234"/>
      <c r="H2217" s="237">
        <v>0.224</v>
      </c>
      <c r="I2217" s="238"/>
      <c r="J2217" s="234"/>
      <c r="K2217" s="234"/>
      <c r="L2217" s="239"/>
      <c r="M2217" s="240"/>
      <c r="N2217" s="241"/>
      <c r="O2217" s="241"/>
      <c r="P2217" s="241"/>
      <c r="Q2217" s="241"/>
      <c r="R2217" s="241"/>
      <c r="S2217" s="241"/>
      <c r="T2217" s="242"/>
      <c r="AT2217" s="243" t="s">
        <v>211</v>
      </c>
      <c r="AU2217" s="243" t="s">
        <v>104</v>
      </c>
      <c r="AV2217" s="14" t="s">
        <v>84</v>
      </c>
      <c r="AW2217" s="14" t="s">
        <v>31</v>
      </c>
      <c r="AX2217" s="14" t="s">
        <v>75</v>
      </c>
      <c r="AY2217" s="243" t="s">
        <v>203</v>
      </c>
    </row>
    <row r="2218" spans="1:65" s="13" customFormat="1" ht="11.25">
      <c r="B2218" s="222"/>
      <c r="C2218" s="223"/>
      <c r="D2218" s="224" t="s">
        <v>211</v>
      </c>
      <c r="E2218" s="225" t="s">
        <v>1</v>
      </c>
      <c r="F2218" s="226" t="s">
        <v>213</v>
      </c>
      <c r="G2218" s="223"/>
      <c r="H2218" s="225" t="s">
        <v>1</v>
      </c>
      <c r="I2218" s="227"/>
      <c r="J2218" s="223"/>
      <c r="K2218" s="223"/>
      <c r="L2218" s="228"/>
      <c r="M2218" s="229"/>
      <c r="N2218" s="230"/>
      <c r="O2218" s="230"/>
      <c r="P2218" s="230"/>
      <c r="Q2218" s="230"/>
      <c r="R2218" s="230"/>
      <c r="S2218" s="230"/>
      <c r="T2218" s="231"/>
      <c r="AT2218" s="232" t="s">
        <v>211</v>
      </c>
      <c r="AU2218" s="232" t="s">
        <v>104</v>
      </c>
      <c r="AV2218" s="13" t="s">
        <v>82</v>
      </c>
      <c r="AW2218" s="13" t="s">
        <v>31</v>
      </c>
      <c r="AX2218" s="13" t="s">
        <v>75</v>
      </c>
      <c r="AY2218" s="232" t="s">
        <v>203</v>
      </c>
    </row>
    <row r="2219" spans="1:65" s="13" customFormat="1" ht="11.25">
      <c r="B2219" s="222"/>
      <c r="C2219" s="223"/>
      <c r="D2219" s="224" t="s">
        <v>211</v>
      </c>
      <c r="E2219" s="225" t="s">
        <v>1</v>
      </c>
      <c r="F2219" s="226" t="s">
        <v>2094</v>
      </c>
      <c r="G2219" s="223"/>
      <c r="H2219" s="225" t="s">
        <v>1</v>
      </c>
      <c r="I2219" s="227"/>
      <c r="J2219" s="223"/>
      <c r="K2219" s="223"/>
      <c r="L2219" s="228"/>
      <c r="M2219" s="229"/>
      <c r="N2219" s="230"/>
      <c r="O2219" s="230"/>
      <c r="P2219" s="230"/>
      <c r="Q2219" s="230"/>
      <c r="R2219" s="230"/>
      <c r="S2219" s="230"/>
      <c r="T2219" s="231"/>
      <c r="AT2219" s="232" t="s">
        <v>211</v>
      </c>
      <c r="AU2219" s="232" t="s">
        <v>104</v>
      </c>
      <c r="AV2219" s="13" t="s">
        <v>82</v>
      </c>
      <c r="AW2219" s="13" t="s">
        <v>31</v>
      </c>
      <c r="AX2219" s="13" t="s">
        <v>75</v>
      </c>
      <c r="AY2219" s="232" t="s">
        <v>203</v>
      </c>
    </row>
    <row r="2220" spans="1:65" s="14" customFormat="1" ht="11.25">
      <c r="B2220" s="233"/>
      <c r="C2220" s="234"/>
      <c r="D2220" s="224" t="s">
        <v>211</v>
      </c>
      <c r="E2220" s="235" t="s">
        <v>1</v>
      </c>
      <c r="F2220" s="236" t="s">
        <v>2095</v>
      </c>
      <c r="G2220" s="234"/>
      <c r="H2220" s="237">
        <v>3.2869999999999999</v>
      </c>
      <c r="I2220" s="238"/>
      <c r="J2220" s="234"/>
      <c r="K2220" s="234"/>
      <c r="L2220" s="239"/>
      <c r="M2220" s="240"/>
      <c r="N2220" s="241"/>
      <c r="O2220" s="241"/>
      <c r="P2220" s="241"/>
      <c r="Q2220" s="241"/>
      <c r="R2220" s="241"/>
      <c r="S2220" s="241"/>
      <c r="T2220" s="242"/>
      <c r="AT2220" s="243" t="s">
        <v>211</v>
      </c>
      <c r="AU2220" s="243" t="s">
        <v>104</v>
      </c>
      <c r="AV2220" s="14" t="s">
        <v>84</v>
      </c>
      <c r="AW2220" s="14" t="s">
        <v>31</v>
      </c>
      <c r="AX2220" s="14" t="s">
        <v>75</v>
      </c>
      <c r="AY2220" s="243" t="s">
        <v>203</v>
      </c>
    </row>
    <row r="2221" spans="1:65" s="14" customFormat="1" ht="11.25">
      <c r="B2221" s="233"/>
      <c r="C2221" s="234"/>
      <c r="D2221" s="224" t="s">
        <v>211</v>
      </c>
      <c r="E2221" s="235" t="s">
        <v>1</v>
      </c>
      <c r="F2221" s="236" t="s">
        <v>2096</v>
      </c>
      <c r="G2221" s="234"/>
      <c r="H2221" s="237">
        <v>3.0110000000000001</v>
      </c>
      <c r="I2221" s="238"/>
      <c r="J2221" s="234"/>
      <c r="K2221" s="234"/>
      <c r="L2221" s="239"/>
      <c r="M2221" s="240"/>
      <c r="N2221" s="241"/>
      <c r="O2221" s="241"/>
      <c r="P2221" s="241"/>
      <c r="Q2221" s="241"/>
      <c r="R2221" s="241"/>
      <c r="S2221" s="241"/>
      <c r="T2221" s="242"/>
      <c r="AT2221" s="243" t="s">
        <v>211</v>
      </c>
      <c r="AU2221" s="243" t="s">
        <v>104</v>
      </c>
      <c r="AV2221" s="14" t="s">
        <v>84</v>
      </c>
      <c r="AW2221" s="14" t="s">
        <v>31</v>
      </c>
      <c r="AX2221" s="14" t="s">
        <v>75</v>
      </c>
      <c r="AY2221" s="243" t="s">
        <v>203</v>
      </c>
    </row>
    <row r="2222" spans="1:65" s="2" customFormat="1" ht="44.25" customHeight="1">
      <c r="A2222" s="35"/>
      <c r="B2222" s="36"/>
      <c r="C2222" s="209" t="s">
        <v>2097</v>
      </c>
      <c r="D2222" s="209" t="s">
        <v>205</v>
      </c>
      <c r="E2222" s="210" t="s">
        <v>2098</v>
      </c>
      <c r="F2222" s="211" t="s">
        <v>2099</v>
      </c>
      <c r="G2222" s="212" t="s">
        <v>224</v>
      </c>
      <c r="H2222" s="213">
        <v>27.760999999999999</v>
      </c>
      <c r="I2222" s="214"/>
      <c r="J2222" s="215">
        <f>ROUND(I2222*H2222,2)</f>
        <v>0</v>
      </c>
      <c r="K2222" s="211" t="s">
        <v>1</v>
      </c>
      <c r="L2222" s="40"/>
      <c r="M2222" s="216" t="s">
        <v>1</v>
      </c>
      <c r="N2222" s="217" t="s">
        <v>40</v>
      </c>
      <c r="O2222" s="72"/>
      <c r="P2222" s="218">
        <f>O2222*H2222</f>
        <v>0</v>
      </c>
      <c r="Q2222" s="218">
        <v>2.5</v>
      </c>
      <c r="R2222" s="218">
        <f>Q2222*H2222</f>
        <v>69.402500000000003</v>
      </c>
      <c r="S2222" s="218">
        <v>0</v>
      </c>
      <c r="T2222" s="219">
        <f>S2222*H2222</f>
        <v>0</v>
      </c>
      <c r="U2222" s="35"/>
      <c r="V2222" s="35"/>
      <c r="W2222" s="35"/>
      <c r="X2222" s="35"/>
      <c r="Y2222" s="35"/>
      <c r="Z2222" s="35"/>
      <c r="AA2222" s="35"/>
      <c r="AB2222" s="35"/>
      <c r="AC2222" s="35"/>
      <c r="AD2222" s="35"/>
      <c r="AE2222" s="35"/>
      <c r="AR2222" s="220" t="s">
        <v>209</v>
      </c>
      <c r="AT2222" s="220" t="s">
        <v>205</v>
      </c>
      <c r="AU2222" s="220" t="s">
        <v>104</v>
      </c>
      <c r="AY2222" s="18" t="s">
        <v>203</v>
      </c>
      <c r="BE2222" s="221">
        <f>IF(N2222="základní",J2222,0)</f>
        <v>0</v>
      </c>
      <c r="BF2222" s="221">
        <f>IF(N2222="snížená",J2222,0)</f>
        <v>0</v>
      </c>
      <c r="BG2222" s="221">
        <f>IF(N2222="zákl. přenesená",J2222,0)</f>
        <v>0</v>
      </c>
      <c r="BH2222" s="221">
        <f>IF(N2222="sníž. přenesená",J2222,0)</f>
        <v>0</v>
      </c>
      <c r="BI2222" s="221">
        <f>IF(N2222="nulová",J2222,0)</f>
        <v>0</v>
      </c>
      <c r="BJ2222" s="18" t="s">
        <v>82</v>
      </c>
      <c r="BK2222" s="221">
        <f>ROUND(I2222*H2222,2)</f>
        <v>0</v>
      </c>
      <c r="BL2222" s="18" t="s">
        <v>209</v>
      </c>
      <c r="BM2222" s="220" t="s">
        <v>2100</v>
      </c>
    </row>
    <row r="2223" spans="1:65" s="13" customFormat="1" ht="22.5">
      <c r="B2223" s="222"/>
      <c r="C2223" s="223"/>
      <c r="D2223" s="224" t="s">
        <v>211</v>
      </c>
      <c r="E2223" s="225" t="s">
        <v>1</v>
      </c>
      <c r="F2223" s="226" t="s">
        <v>1665</v>
      </c>
      <c r="G2223" s="223"/>
      <c r="H2223" s="225" t="s">
        <v>1</v>
      </c>
      <c r="I2223" s="227"/>
      <c r="J2223" s="223"/>
      <c r="K2223" s="223"/>
      <c r="L2223" s="228"/>
      <c r="M2223" s="229"/>
      <c r="N2223" s="230"/>
      <c r="O2223" s="230"/>
      <c r="P2223" s="230"/>
      <c r="Q2223" s="230"/>
      <c r="R2223" s="230"/>
      <c r="S2223" s="230"/>
      <c r="T2223" s="231"/>
      <c r="AT2223" s="232" t="s">
        <v>211</v>
      </c>
      <c r="AU2223" s="232" t="s">
        <v>104</v>
      </c>
      <c r="AV2223" s="13" t="s">
        <v>82</v>
      </c>
      <c r="AW2223" s="13" t="s">
        <v>31</v>
      </c>
      <c r="AX2223" s="13" t="s">
        <v>75</v>
      </c>
      <c r="AY2223" s="232" t="s">
        <v>203</v>
      </c>
    </row>
    <row r="2224" spans="1:65" s="13" customFormat="1" ht="11.25">
      <c r="B2224" s="222"/>
      <c r="C2224" s="223"/>
      <c r="D2224" s="224" t="s">
        <v>211</v>
      </c>
      <c r="E2224" s="225" t="s">
        <v>1</v>
      </c>
      <c r="F2224" s="226" t="s">
        <v>1849</v>
      </c>
      <c r="G2224" s="223"/>
      <c r="H2224" s="225" t="s">
        <v>1</v>
      </c>
      <c r="I2224" s="227"/>
      <c r="J2224" s="223"/>
      <c r="K2224" s="223"/>
      <c r="L2224" s="228"/>
      <c r="M2224" s="229"/>
      <c r="N2224" s="230"/>
      <c r="O2224" s="230"/>
      <c r="P2224" s="230"/>
      <c r="Q2224" s="230"/>
      <c r="R2224" s="230"/>
      <c r="S2224" s="230"/>
      <c r="T2224" s="231"/>
      <c r="AT2224" s="232" t="s">
        <v>211</v>
      </c>
      <c r="AU2224" s="232" t="s">
        <v>104</v>
      </c>
      <c r="AV2224" s="13" t="s">
        <v>82</v>
      </c>
      <c r="AW2224" s="13" t="s">
        <v>31</v>
      </c>
      <c r="AX2224" s="13" t="s">
        <v>75</v>
      </c>
      <c r="AY2224" s="232" t="s">
        <v>203</v>
      </c>
    </row>
    <row r="2225" spans="2:51" s="13" customFormat="1" ht="11.25">
      <c r="B2225" s="222"/>
      <c r="C2225" s="223"/>
      <c r="D2225" s="224" t="s">
        <v>211</v>
      </c>
      <c r="E2225" s="225" t="s">
        <v>1</v>
      </c>
      <c r="F2225" s="226" t="s">
        <v>213</v>
      </c>
      <c r="G2225" s="223"/>
      <c r="H2225" s="225" t="s">
        <v>1</v>
      </c>
      <c r="I2225" s="227"/>
      <c r="J2225" s="223"/>
      <c r="K2225" s="223"/>
      <c r="L2225" s="228"/>
      <c r="M2225" s="229"/>
      <c r="N2225" s="230"/>
      <c r="O2225" s="230"/>
      <c r="P2225" s="230"/>
      <c r="Q2225" s="230"/>
      <c r="R2225" s="230"/>
      <c r="S2225" s="230"/>
      <c r="T2225" s="231"/>
      <c r="AT2225" s="232" t="s">
        <v>211</v>
      </c>
      <c r="AU2225" s="232" t="s">
        <v>104</v>
      </c>
      <c r="AV2225" s="13" t="s">
        <v>82</v>
      </c>
      <c r="AW2225" s="13" t="s">
        <v>31</v>
      </c>
      <c r="AX2225" s="13" t="s">
        <v>75</v>
      </c>
      <c r="AY2225" s="232" t="s">
        <v>203</v>
      </c>
    </row>
    <row r="2226" spans="2:51" s="13" customFormat="1" ht="11.25">
      <c r="B2226" s="222"/>
      <c r="C2226" s="223"/>
      <c r="D2226" s="224" t="s">
        <v>211</v>
      </c>
      <c r="E2226" s="225" t="s">
        <v>1</v>
      </c>
      <c r="F2226" s="226" t="s">
        <v>2101</v>
      </c>
      <c r="G2226" s="223"/>
      <c r="H2226" s="225" t="s">
        <v>1</v>
      </c>
      <c r="I2226" s="227"/>
      <c r="J2226" s="223"/>
      <c r="K2226" s="223"/>
      <c r="L2226" s="228"/>
      <c r="M2226" s="229"/>
      <c r="N2226" s="230"/>
      <c r="O2226" s="230"/>
      <c r="P2226" s="230"/>
      <c r="Q2226" s="230"/>
      <c r="R2226" s="230"/>
      <c r="S2226" s="230"/>
      <c r="T2226" s="231"/>
      <c r="AT2226" s="232" t="s">
        <v>211</v>
      </c>
      <c r="AU2226" s="232" t="s">
        <v>104</v>
      </c>
      <c r="AV2226" s="13" t="s">
        <v>82</v>
      </c>
      <c r="AW2226" s="13" t="s">
        <v>31</v>
      </c>
      <c r="AX2226" s="13" t="s">
        <v>75</v>
      </c>
      <c r="AY2226" s="232" t="s">
        <v>203</v>
      </c>
    </row>
    <row r="2227" spans="2:51" s="13" customFormat="1" ht="11.25">
      <c r="B2227" s="222"/>
      <c r="C2227" s="223"/>
      <c r="D2227" s="224" t="s">
        <v>211</v>
      </c>
      <c r="E2227" s="225" t="s">
        <v>1</v>
      </c>
      <c r="F2227" s="226" t="s">
        <v>447</v>
      </c>
      <c r="G2227" s="223"/>
      <c r="H2227" s="225" t="s">
        <v>1</v>
      </c>
      <c r="I2227" s="227"/>
      <c r="J2227" s="223"/>
      <c r="K2227" s="223"/>
      <c r="L2227" s="228"/>
      <c r="M2227" s="229"/>
      <c r="N2227" s="230"/>
      <c r="O2227" s="230"/>
      <c r="P2227" s="230"/>
      <c r="Q2227" s="230"/>
      <c r="R2227" s="230"/>
      <c r="S2227" s="230"/>
      <c r="T2227" s="231"/>
      <c r="AT2227" s="232" t="s">
        <v>211</v>
      </c>
      <c r="AU2227" s="232" t="s">
        <v>104</v>
      </c>
      <c r="AV2227" s="13" t="s">
        <v>82</v>
      </c>
      <c r="AW2227" s="13" t="s">
        <v>31</v>
      </c>
      <c r="AX2227" s="13" t="s">
        <v>75</v>
      </c>
      <c r="AY2227" s="232" t="s">
        <v>203</v>
      </c>
    </row>
    <row r="2228" spans="2:51" s="14" customFormat="1" ht="11.25">
      <c r="B2228" s="233"/>
      <c r="C2228" s="234"/>
      <c r="D2228" s="224" t="s">
        <v>211</v>
      </c>
      <c r="E2228" s="235" t="s">
        <v>1</v>
      </c>
      <c r="F2228" s="236" t="s">
        <v>2102</v>
      </c>
      <c r="G2228" s="234"/>
      <c r="H2228" s="237">
        <v>0.33700000000000002</v>
      </c>
      <c r="I2228" s="238"/>
      <c r="J2228" s="234"/>
      <c r="K2228" s="234"/>
      <c r="L2228" s="239"/>
      <c r="M2228" s="240"/>
      <c r="N2228" s="241"/>
      <c r="O2228" s="241"/>
      <c r="P2228" s="241"/>
      <c r="Q2228" s="241"/>
      <c r="R2228" s="241"/>
      <c r="S2228" s="241"/>
      <c r="T2228" s="242"/>
      <c r="AT2228" s="243" t="s">
        <v>211</v>
      </c>
      <c r="AU2228" s="243" t="s">
        <v>104</v>
      </c>
      <c r="AV2228" s="14" t="s">
        <v>84</v>
      </c>
      <c r="AW2228" s="14" t="s">
        <v>31</v>
      </c>
      <c r="AX2228" s="14" t="s">
        <v>75</v>
      </c>
      <c r="AY2228" s="243" t="s">
        <v>203</v>
      </c>
    </row>
    <row r="2229" spans="2:51" s="14" customFormat="1" ht="11.25">
      <c r="B2229" s="233"/>
      <c r="C2229" s="234"/>
      <c r="D2229" s="224" t="s">
        <v>211</v>
      </c>
      <c r="E2229" s="235" t="s">
        <v>1</v>
      </c>
      <c r="F2229" s="236" t="s">
        <v>2103</v>
      </c>
      <c r="G2229" s="234"/>
      <c r="H2229" s="237">
        <v>0.33700000000000002</v>
      </c>
      <c r="I2229" s="238"/>
      <c r="J2229" s="234"/>
      <c r="K2229" s="234"/>
      <c r="L2229" s="239"/>
      <c r="M2229" s="240"/>
      <c r="N2229" s="241"/>
      <c r="O2229" s="241"/>
      <c r="P2229" s="241"/>
      <c r="Q2229" s="241"/>
      <c r="R2229" s="241"/>
      <c r="S2229" s="241"/>
      <c r="T2229" s="242"/>
      <c r="AT2229" s="243" t="s">
        <v>211</v>
      </c>
      <c r="AU2229" s="243" t="s">
        <v>104</v>
      </c>
      <c r="AV2229" s="14" t="s">
        <v>84</v>
      </c>
      <c r="AW2229" s="14" t="s">
        <v>31</v>
      </c>
      <c r="AX2229" s="14" t="s">
        <v>75</v>
      </c>
      <c r="AY2229" s="243" t="s">
        <v>203</v>
      </c>
    </row>
    <row r="2230" spans="2:51" s="14" customFormat="1" ht="11.25">
      <c r="B2230" s="233"/>
      <c r="C2230" s="234"/>
      <c r="D2230" s="224" t="s">
        <v>211</v>
      </c>
      <c r="E2230" s="235" t="s">
        <v>1</v>
      </c>
      <c r="F2230" s="236" t="s">
        <v>2104</v>
      </c>
      <c r="G2230" s="234"/>
      <c r="H2230" s="237">
        <v>0.33700000000000002</v>
      </c>
      <c r="I2230" s="238"/>
      <c r="J2230" s="234"/>
      <c r="K2230" s="234"/>
      <c r="L2230" s="239"/>
      <c r="M2230" s="240"/>
      <c r="N2230" s="241"/>
      <c r="O2230" s="241"/>
      <c r="P2230" s="241"/>
      <c r="Q2230" s="241"/>
      <c r="R2230" s="241"/>
      <c r="S2230" s="241"/>
      <c r="T2230" s="242"/>
      <c r="AT2230" s="243" t="s">
        <v>211</v>
      </c>
      <c r="AU2230" s="243" t="s">
        <v>104</v>
      </c>
      <c r="AV2230" s="14" t="s">
        <v>84</v>
      </c>
      <c r="AW2230" s="14" t="s">
        <v>31</v>
      </c>
      <c r="AX2230" s="14" t="s">
        <v>75</v>
      </c>
      <c r="AY2230" s="243" t="s">
        <v>203</v>
      </c>
    </row>
    <row r="2231" spans="2:51" s="14" customFormat="1" ht="11.25">
      <c r="B2231" s="233"/>
      <c r="C2231" s="234"/>
      <c r="D2231" s="224" t="s">
        <v>211</v>
      </c>
      <c r="E2231" s="235" t="s">
        <v>1</v>
      </c>
      <c r="F2231" s="236" t="s">
        <v>2105</v>
      </c>
      <c r="G2231" s="234"/>
      <c r="H2231" s="237">
        <v>0.33700000000000002</v>
      </c>
      <c r="I2231" s="238"/>
      <c r="J2231" s="234"/>
      <c r="K2231" s="234"/>
      <c r="L2231" s="239"/>
      <c r="M2231" s="240"/>
      <c r="N2231" s="241"/>
      <c r="O2231" s="241"/>
      <c r="P2231" s="241"/>
      <c r="Q2231" s="241"/>
      <c r="R2231" s="241"/>
      <c r="S2231" s="241"/>
      <c r="T2231" s="242"/>
      <c r="AT2231" s="243" t="s">
        <v>211</v>
      </c>
      <c r="AU2231" s="243" t="s">
        <v>104</v>
      </c>
      <c r="AV2231" s="14" t="s">
        <v>84</v>
      </c>
      <c r="AW2231" s="14" t="s">
        <v>31</v>
      </c>
      <c r="AX2231" s="14" t="s">
        <v>75</v>
      </c>
      <c r="AY2231" s="243" t="s">
        <v>203</v>
      </c>
    </row>
    <row r="2232" spans="2:51" s="14" customFormat="1" ht="11.25">
      <c r="B2232" s="233"/>
      <c r="C2232" s="234"/>
      <c r="D2232" s="224" t="s">
        <v>211</v>
      </c>
      <c r="E2232" s="235" t="s">
        <v>1</v>
      </c>
      <c r="F2232" s="236" t="s">
        <v>2106</v>
      </c>
      <c r="G2232" s="234"/>
      <c r="H2232" s="237">
        <v>0.33700000000000002</v>
      </c>
      <c r="I2232" s="238"/>
      <c r="J2232" s="234"/>
      <c r="K2232" s="234"/>
      <c r="L2232" s="239"/>
      <c r="M2232" s="240"/>
      <c r="N2232" s="241"/>
      <c r="O2232" s="241"/>
      <c r="P2232" s="241"/>
      <c r="Q2232" s="241"/>
      <c r="R2232" s="241"/>
      <c r="S2232" s="241"/>
      <c r="T2232" s="242"/>
      <c r="AT2232" s="243" t="s">
        <v>211</v>
      </c>
      <c r="AU2232" s="243" t="s">
        <v>104</v>
      </c>
      <c r="AV2232" s="14" t="s">
        <v>84</v>
      </c>
      <c r="AW2232" s="14" t="s">
        <v>31</v>
      </c>
      <c r="AX2232" s="14" t="s">
        <v>75</v>
      </c>
      <c r="AY2232" s="243" t="s">
        <v>203</v>
      </c>
    </row>
    <row r="2233" spans="2:51" s="14" customFormat="1" ht="11.25">
      <c r="B2233" s="233"/>
      <c r="C2233" s="234"/>
      <c r="D2233" s="224" t="s">
        <v>211</v>
      </c>
      <c r="E2233" s="235" t="s">
        <v>1</v>
      </c>
      <c r="F2233" s="236" t="s">
        <v>2107</v>
      </c>
      <c r="G2233" s="234"/>
      <c r="H2233" s="237">
        <v>0.33700000000000002</v>
      </c>
      <c r="I2233" s="238"/>
      <c r="J2233" s="234"/>
      <c r="K2233" s="234"/>
      <c r="L2233" s="239"/>
      <c r="M2233" s="240"/>
      <c r="N2233" s="241"/>
      <c r="O2233" s="241"/>
      <c r="P2233" s="241"/>
      <c r="Q2233" s="241"/>
      <c r="R2233" s="241"/>
      <c r="S2233" s="241"/>
      <c r="T2233" s="242"/>
      <c r="AT2233" s="243" t="s">
        <v>211</v>
      </c>
      <c r="AU2233" s="243" t="s">
        <v>104</v>
      </c>
      <c r="AV2233" s="14" t="s">
        <v>84</v>
      </c>
      <c r="AW2233" s="14" t="s">
        <v>31</v>
      </c>
      <c r="AX2233" s="14" t="s">
        <v>75</v>
      </c>
      <c r="AY2233" s="243" t="s">
        <v>203</v>
      </c>
    </row>
    <row r="2234" spans="2:51" s="14" customFormat="1" ht="11.25">
      <c r="B2234" s="233"/>
      <c r="C2234" s="234"/>
      <c r="D2234" s="224" t="s">
        <v>211</v>
      </c>
      <c r="E2234" s="235" t="s">
        <v>1</v>
      </c>
      <c r="F2234" s="236" t="s">
        <v>2108</v>
      </c>
      <c r="G2234" s="234"/>
      <c r="H2234" s="237">
        <v>0.33700000000000002</v>
      </c>
      <c r="I2234" s="238"/>
      <c r="J2234" s="234"/>
      <c r="K2234" s="234"/>
      <c r="L2234" s="239"/>
      <c r="M2234" s="240"/>
      <c r="N2234" s="241"/>
      <c r="O2234" s="241"/>
      <c r="P2234" s="241"/>
      <c r="Q2234" s="241"/>
      <c r="R2234" s="241"/>
      <c r="S2234" s="241"/>
      <c r="T2234" s="242"/>
      <c r="AT2234" s="243" t="s">
        <v>211</v>
      </c>
      <c r="AU2234" s="243" t="s">
        <v>104</v>
      </c>
      <c r="AV2234" s="14" t="s">
        <v>84</v>
      </c>
      <c r="AW2234" s="14" t="s">
        <v>31</v>
      </c>
      <c r="AX2234" s="14" t="s">
        <v>75</v>
      </c>
      <c r="AY2234" s="243" t="s">
        <v>203</v>
      </c>
    </row>
    <row r="2235" spans="2:51" s="14" customFormat="1" ht="11.25">
      <c r="B2235" s="233"/>
      <c r="C2235" s="234"/>
      <c r="D2235" s="224" t="s">
        <v>211</v>
      </c>
      <c r="E2235" s="235" t="s">
        <v>1</v>
      </c>
      <c r="F2235" s="236" t="s">
        <v>2109</v>
      </c>
      <c r="G2235" s="234"/>
      <c r="H2235" s="237">
        <v>0.33700000000000002</v>
      </c>
      <c r="I2235" s="238"/>
      <c r="J2235" s="234"/>
      <c r="K2235" s="234"/>
      <c r="L2235" s="239"/>
      <c r="M2235" s="240"/>
      <c r="N2235" s="241"/>
      <c r="O2235" s="241"/>
      <c r="P2235" s="241"/>
      <c r="Q2235" s="241"/>
      <c r="R2235" s="241"/>
      <c r="S2235" s="241"/>
      <c r="T2235" s="242"/>
      <c r="AT2235" s="243" t="s">
        <v>211</v>
      </c>
      <c r="AU2235" s="243" t="s">
        <v>104</v>
      </c>
      <c r="AV2235" s="14" t="s">
        <v>84</v>
      </c>
      <c r="AW2235" s="14" t="s">
        <v>31</v>
      </c>
      <c r="AX2235" s="14" t="s">
        <v>75</v>
      </c>
      <c r="AY2235" s="243" t="s">
        <v>203</v>
      </c>
    </row>
    <row r="2236" spans="2:51" s="14" customFormat="1" ht="11.25">
      <c r="B2236" s="233"/>
      <c r="C2236" s="234"/>
      <c r="D2236" s="224" t="s">
        <v>211</v>
      </c>
      <c r="E2236" s="235" t="s">
        <v>1</v>
      </c>
      <c r="F2236" s="236" t="s">
        <v>2110</v>
      </c>
      <c r="G2236" s="234"/>
      <c r="H2236" s="237">
        <v>0.33700000000000002</v>
      </c>
      <c r="I2236" s="238"/>
      <c r="J2236" s="234"/>
      <c r="K2236" s="234"/>
      <c r="L2236" s="239"/>
      <c r="M2236" s="240"/>
      <c r="N2236" s="241"/>
      <c r="O2236" s="241"/>
      <c r="P2236" s="241"/>
      <c r="Q2236" s="241"/>
      <c r="R2236" s="241"/>
      <c r="S2236" s="241"/>
      <c r="T2236" s="242"/>
      <c r="AT2236" s="243" t="s">
        <v>211</v>
      </c>
      <c r="AU2236" s="243" t="s">
        <v>104</v>
      </c>
      <c r="AV2236" s="14" t="s">
        <v>84</v>
      </c>
      <c r="AW2236" s="14" t="s">
        <v>31</v>
      </c>
      <c r="AX2236" s="14" t="s">
        <v>75</v>
      </c>
      <c r="AY2236" s="243" t="s">
        <v>203</v>
      </c>
    </row>
    <row r="2237" spans="2:51" s="14" customFormat="1" ht="11.25">
      <c r="B2237" s="233"/>
      <c r="C2237" s="234"/>
      <c r="D2237" s="224" t="s">
        <v>211</v>
      </c>
      <c r="E2237" s="235" t="s">
        <v>1</v>
      </c>
      <c r="F2237" s="236" t="s">
        <v>2111</v>
      </c>
      <c r="G2237" s="234"/>
      <c r="H2237" s="237">
        <v>0.33700000000000002</v>
      </c>
      <c r="I2237" s="238"/>
      <c r="J2237" s="234"/>
      <c r="K2237" s="234"/>
      <c r="L2237" s="239"/>
      <c r="M2237" s="240"/>
      <c r="N2237" s="241"/>
      <c r="O2237" s="241"/>
      <c r="P2237" s="241"/>
      <c r="Q2237" s="241"/>
      <c r="R2237" s="241"/>
      <c r="S2237" s="241"/>
      <c r="T2237" s="242"/>
      <c r="AT2237" s="243" t="s">
        <v>211</v>
      </c>
      <c r="AU2237" s="243" t="s">
        <v>104</v>
      </c>
      <c r="AV2237" s="14" t="s">
        <v>84</v>
      </c>
      <c r="AW2237" s="14" t="s">
        <v>31</v>
      </c>
      <c r="AX2237" s="14" t="s">
        <v>75</v>
      </c>
      <c r="AY2237" s="243" t="s">
        <v>203</v>
      </c>
    </row>
    <row r="2238" spans="2:51" s="14" customFormat="1" ht="11.25">
      <c r="B2238" s="233"/>
      <c r="C2238" s="234"/>
      <c r="D2238" s="224" t="s">
        <v>211</v>
      </c>
      <c r="E2238" s="235" t="s">
        <v>1</v>
      </c>
      <c r="F2238" s="236" t="s">
        <v>2112</v>
      </c>
      <c r="G2238" s="234"/>
      <c r="H2238" s="237">
        <v>0.33700000000000002</v>
      </c>
      <c r="I2238" s="238"/>
      <c r="J2238" s="234"/>
      <c r="K2238" s="234"/>
      <c r="L2238" s="239"/>
      <c r="M2238" s="240"/>
      <c r="N2238" s="241"/>
      <c r="O2238" s="241"/>
      <c r="P2238" s="241"/>
      <c r="Q2238" s="241"/>
      <c r="R2238" s="241"/>
      <c r="S2238" s="241"/>
      <c r="T2238" s="242"/>
      <c r="AT2238" s="243" t="s">
        <v>211</v>
      </c>
      <c r="AU2238" s="243" t="s">
        <v>104</v>
      </c>
      <c r="AV2238" s="14" t="s">
        <v>84</v>
      </c>
      <c r="AW2238" s="14" t="s">
        <v>31</v>
      </c>
      <c r="AX2238" s="14" t="s">
        <v>75</v>
      </c>
      <c r="AY2238" s="243" t="s">
        <v>203</v>
      </c>
    </row>
    <row r="2239" spans="2:51" s="14" customFormat="1" ht="11.25">
      <c r="B2239" s="233"/>
      <c r="C2239" s="234"/>
      <c r="D2239" s="224" t="s">
        <v>211</v>
      </c>
      <c r="E2239" s="235" t="s">
        <v>1</v>
      </c>
      <c r="F2239" s="236" t="s">
        <v>2113</v>
      </c>
      <c r="G2239" s="234"/>
      <c r="H2239" s="237">
        <v>0.33700000000000002</v>
      </c>
      <c r="I2239" s="238"/>
      <c r="J2239" s="234"/>
      <c r="K2239" s="234"/>
      <c r="L2239" s="239"/>
      <c r="M2239" s="240"/>
      <c r="N2239" s="241"/>
      <c r="O2239" s="241"/>
      <c r="P2239" s="241"/>
      <c r="Q2239" s="241"/>
      <c r="R2239" s="241"/>
      <c r="S2239" s="241"/>
      <c r="T2239" s="242"/>
      <c r="AT2239" s="243" t="s">
        <v>211</v>
      </c>
      <c r="AU2239" s="243" t="s">
        <v>104</v>
      </c>
      <c r="AV2239" s="14" t="s">
        <v>84</v>
      </c>
      <c r="AW2239" s="14" t="s">
        <v>31</v>
      </c>
      <c r="AX2239" s="14" t="s">
        <v>75</v>
      </c>
      <c r="AY2239" s="243" t="s">
        <v>203</v>
      </c>
    </row>
    <row r="2240" spans="2:51" s="14" customFormat="1" ht="11.25">
      <c r="B2240" s="233"/>
      <c r="C2240" s="234"/>
      <c r="D2240" s="224" t="s">
        <v>211</v>
      </c>
      <c r="E2240" s="235" t="s">
        <v>1</v>
      </c>
      <c r="F2240" s="236" t="s">
        <v>2114</v>
      </c>
      <c r="G2240" s="234"/>
      <c r="H2240" s="237">
        <v>0.33700000000000002</v>
      </c>
      <c r="I2240" s="238"/>
      <c r="J2240" s="234"/>
      <c r="K2240" s="234"/>
      <c r="L2240" s="239"/>
      <c r="M2240" s="240"/>
      <c r="N2240" s="241"/>
      <c r="O2240" s="241"/>
      <c r="P2240" s="241"/>
      <c r="Q2240" s="241"/>
      <c r="R2240" s="241"/>
      <c r="S2240" s="241"/>
      <c r="T2240" s="242"/>
      <c r="AT2240" s="243" t="s">
        <v>211</v>
      </c>
      <c r="AU2240" s="243" t="s">
        <v>104</v>
      </c>
      <c r="AV2240" s="14" t="s">
        <v>84</v>
      </c>
      <c r="AW2240" s="14" t="s">
        <v>31</v>
      </c>
      <c r="AX2240" s="14" t="s">
        <v>75</v>
      </c>
      <c r="AY2240" s="243" t="s">
        <v>203</v>
      </c>
    </row>
    <row r="2241" spans="2:51" s="14" customFormat="1" ht="11.25">
      <c r="B2241" s="233"/>
      <c r="C2241" s="234"/>
      <c r="D2241" s="224" t="s">
        <v>211</v>
      </c>
      <c r="E2241" s="235" t="s">
        <v>1</v>
      </c>
      <c r="F2241" s="236" t="s">
        <v>2115</v>
      </c>
      <c r="G2241" s="234"/>
      <c r="H2241" s="237">
        <v>0.68700000000000006</v>
      </c>
      <c r="I2241" s="238"/>
      <c r="J2241" s="234"/>
      <c r="K2241" s="234"/>
      <c r="L2241" s="239"/>
      <c r="M2241" s="240"/>
      <c r="N2241" s="241"/>
      <c r="O2241" s="241"/>
      <c r="P2241" s="241"/>
      <c r="Q2241" s="241"/>
      <c r="R2241" s="241"/>
      <c r="S2241" s="241"/>
      <c r="T2241" s="242"/>
      <c r="AT2241" s="243" t="s">
        <v>211</v>
      </c>
      <c r="AU2241" s="243" t="s">
        <v>104</v>
      </c>
      <c r="AV2241" s="14" t="s">
        <v>84</v>
      </c>
      <c r="AW2241" s="14" t="s">
        <v>31</v>
      </c>
      <c r="AX2241" s="14" t="s">
        <v>75</v>
      </c>
      <c r="AY2241" s="243" t="s">
        <v>203</v>
      </c>
    </row>
    <row r="2242" spans="2:51" s="14" customFormat="1" ht="11.25">
      <c r="B2242" s="233"/>
      <c r="C2242" s="234"/>
      <c r="D2242" s="224" t="s">
        <v>211</v>
      </c>
      <c r="E2242" s="235" t="s">
        <v>1</v>
      </c>
      <c r="F2242" s="236" t="s">
        <v>2116</v>
      </c>
      <c r="G2242" s="234"/>
      <c r="H2242" s="237">
        <v>0.34499999999999997</v>
      </c>
      <c r="I2242" s="238"/>
      <c r="J2242" s="234"/>
      <c r="K2242" s="234"/>
      <c r="L2242" s="239"/>
      <c r="M2242" s="240"/>
      <c r="N2242" s="241"/>
      <c r="O2242" s="241"/>
      <c r="P2242" s="241"/>
      <c r="Q2242" s="241"/>
      <c r="R2242" s="241"/>
      <c r="S2242" s="241"/>
      <c r="T2242" s="242"/>
      <c r="AT2242" s="243" t="s">
        <v>211</v>
      </c>
      <c r="AU2242" s="243" t="s">
        <v>104</v>
      </c>
      <c r="AV2242" s="14" t="s">
        <v>84</v>
      </c>
      <c r="AW2242" s="14" t="s">
        <v>31</v>
      </c>
      <c r="AX2242" s="14" t="s">
        <v>75</v>
      </c>
      <c r="AY2242" s="243" t="s">
        <v>203</v>
      </c>
    </row>
    <row r="2243" spans="2:51" s="14" customFormat="1" ht="11.25">
      <c r="B2243" s="233"/>
      <c r="C2243" s="234"/>
      <c r="D2243" s="224" t="s">
        <v>211</v>
      </c>
      <c r="E2243" s="235" t="s">
        <v>1</v>
      </c>
      <c r="F2243" s="236" t="s">
        <v>2117</v>
      </c>
      <c r="G2243" s="234"/>
      <c r="H2243" s="237">
        <v>0.4</v>
      </c>
      <c r="I2243" s="238"/>
      <c r="J2243" s="234"/>
      <c r="K2243" s="234"/>
      <c r="L2243" s="239"/>
      <c r="M2243" s="240"/>
      <c r="N2243" s="241"/>
      <c r="O2243" s="241"/>
      <c r="P2243" s="241"/>
      <c r="Q2243" s="241"/>
      <c r="R2243" s="241"/>
      <c r="S2243" s="241"/>
      <c r="T2243" s="242"/>
      <c r="AT2243" s="243" t="s">
        <v>211</v>
      </c>
      <c r="AU2243" s="243" t="s">
        <v>104</v>
      </c>
      <c r="AV2243" s="14" t="s">
        <v>84</v>
      </c>
      <c r="AW2243" s="14" t="s">
        <v>31</v>
      </c>
      <c r="AX2243" s="14" t="s">
        <v>75</v>
      </c>
      <c r="AY2243" s="243" t="s">
        <v>203</v>
      </c>
    </row>
    <row r="2244" spans="2:51" s="14" customFormat="1" ht="11.25">
      <c r="B2244" s="233"/>
      <c r="C2244" s="234"/>
      <c r="D2244" s="224" t="s">
        <v>211</v>
      </c>
      <c r="E2244" s="235" t="s">
        <v>1</v>
      </c>
      <c r="F2244" s="236" t="s">
        <v>2118</v>
      </c>
      <c r="G2244" s="234"/>
      <c r="H2244" s="237">
        <v>0.33700000000000002</v>
      </c>
      <c r="I2244" s="238"/>
      <c r="J2244" s="234"/>
      <c r="K2244" s="234"/>
      <c r="L2244" s="239"/>
      <c r="M2244" s="240"/>
      <c r="N2244" s="241"/>
      <c r="O2244" s="241"/>
      <c r="P2244" s="241"/>
      <c r="Q2244" s="241"/>
      <c r="R2244" s="241"/>
      <c r="S2244" s="241"/>
      <c r="T2244" s="242"/>
      <c r="AT2244" s="243" t="s">
        <v>211</v>
      </c>
      <c r="AU2244" s="243" t="s">
        <v>104</v>
      </c>
      <c r="AV2244" s="14" t="s">
        <v>84</v>
      </c>
      <c r="AW2244" s="14" t="s">
        <v>31</v>
      </c>
      <c r="AX2244" s="14" t="s">
        <v>75</v>
      </c>
      <c r="AY2244" s="243" t="s">
        <v>203</v>
      </c>
    </row>
    <row r="2245" spans="2:51" s="14" customFormat="1" ht="11.25">
      <c r="B2245" s="233"/>
      <c r="C2245" s="234"/>
      <c r="D2245" s="224" t="s">
        <v>211</v>
      </c>
      <c r="E2245" s="235" t="s">
        <v>1</v>
      </c>
      <c r="F2245" s="236" t="s">
        <v>2119</v>
      </c>
      <c r="G2245" s="234"/>
      <c r="H2245" s="237">
        <v>0.33700000000000002</v>
      </c>
      <c r="I2245" s="238"/>
      <c r="J2245" s="234"/>
      <c r="K2245" s="234"/>
      <c r="L2245" s="239"/>
      <c r="M2245" s="240"/>
      <c r="N2245" s="241"/>
      <c r="O2245" s="241"/>
      <c r="P2245" s="241"/>
      <c r="Q2245" s="241"/>
      <c r="R2245" s="241"/>
      <c r="S2245" s="241"/>
      <c r="T2245" s="242"/>
      <c r="AT2245" s="243" t="s">
        <v>211</v>
      </c>
      <c r="AU2245" s="243" t="s">
        <v>104</v>
      </c>
      <c r="AV2245" s="14" t="s">
        <v>84</v>
      </c>
      <c r="AW2245" s="14" t="s">
        <v>31</v>
      </c>
      <c r="AX2245" s="14" t="s">
        <v>75</v>
      </c>
      <c r="AY2245" s="243" t="s">
        <v>203</v>
      </c>
    </row>
    <row r="2246" spans="2:51" s="14" customFormat="1" ht="11.25">
      <c r="B2246" s="233"/>
      <c r="C2246" s="234"/>
      <c r="D2246" s="224" t="s">
        <v>211</v>
      </c>
      <c r="E2246" s="235" t="s">
        <v>1</v>
      </c>
      <c r="F2246" s="236" t="s">
        <v>2120</v>
      </c>
      <c r="G2246" s="234"/>
      <c r="H2246" s="237">
        <v>0.501</v>
      </c>
      <c r="I2246" s="238"/>
      <c r="J2246" s="234"/>
      <c r="K2246" s="234"/>
      <c r="L2246" s="239"/>
      <c r="M2246" s="240"/>
      <c r="N2246" s="241"/>
      <c r="O2246" s="241"/>
      <c r="P2246" s="241"/>
      <c r="Q2246" s="241"/>
      <c r="R2246" s="241"/>
      <c r="S2246" s="241"/>
      <c r="T2246" s="242"/>
      <c r="AT2246" s="243" t="s">
        <v>211</v>
      </c>
      <c r="AU2246" s="243" t="s">
        <v>104</v>
      </c>
      <c r="AV2246" s="14" t="s">
        <v>84</v>
      </c>
      <c r="AW2246" s="14" t="s">
        <v>31</v>
      </c>
      <c r="AX2246" s="14" t="s">
        <v>75</v>
      </c>
      <c r="AY2246" s="243" t="s">
        <v>203</v>
      </c>
    </row>
    <row r="2247" spans="2:51" s="14" customFormat="1" ht="11.25">
      <c r="B2247" s="233"/>
      <c r="C2247" s="234"/>
      <c r="D2247" s="224" t="s">
        <v>211</v>
      </c>
      <c r="E2247" s="235" t="s">
        <v>1</v>
      </c>
      <c r="F2247" s="236" t="s">
        <v>2121</v>
      </c>
      <c r="G2247" s="234"/>
      <c r="H2247" s="237">
        <v>0.28999999999999998</v>
      </c>
      <c r="I2247" s="238"/>
      <c r="J2247" s="234"/>
      <c r="K2247" s="234"/>
      <c r="L2247" s="239"/>
      <c r="M2247" s="240"/>
      <c r="N2247" s="241"/>
      <c r="O2247" s="241"/>
      <c r="P2247" s="241"/>
      <c r="Q2247" s="241"/>
      <c r="R2247" s="241"/>
      <c r="S2247" s="241"/>
      <c r="T2247" s="242"/>
      <c r="AT2247" s="243" t="s">
        <v>211</v>
      </c>
      <c r="AU2247" s="243" t="s">
        <v>104</v>
      </c>
      <c r="AV2247" s="14" t="s">
        <v>84</v>
      </c>
      <c r="AW2247" s="14" t="s">
        <v>31</v>
      </c>
      <c r="AX2247" s="14" t="s">
        <v>75</v>
      </c>
      <c r="AY2247" s="243" t="s">
        <v>203</v>
      </c>
    </row>
    <row r="2248" spans="2:51" s="14" customFormat="1" ht="11.25">
      <c r="B2248" s="233"/>
      <c r="C2248" s="234"/>
      <c r="D2248" s="224" t="s">
        <v>211</v>
      </c>
      <c r="E2248" s="235" t="s">
        <v>1</v>
      </c>
      <c r="F2248" s="236" t="s">
        <v>2122</v>
      </c>
      <c r="G2248" s="234"/>
      <c r="H2248" s="237">
        <v>0.33700000000000002</v>
      </c>
      <c r="I2248" s="238"/>
      <c r="J2248" s="234"/>
      <c r="K2248" s="234"/>
      <c r="L2248" s="239"/>
      <c r="M2248" s="240"/>
      <c r="N2248" s="241"/>
      <c r="O2248" s="241"/>
      <c r="P2248" s="241"/>
      <c r="Q2248" s="241"/>
      <c r="R2248" s="241"/>
      <c r="S2248" s="241"/>
      <c r="T2248" s="242"/>
      <c r="AT2248" s="243" t="s">
        <v>211</v>
      </c>
      <c r="AU2248" s="243" t="s">
        <v>104</v>
      </c>
      <c r="AV2248" s="14" t="s">
        <v>84</v>
      </c>
      <c r="AW2248" s="14" t="s">
        <v>31</v>
      </c>
      <c r="AX2248" s="14" t="s">
        <v>75</v>
      </c>
      <c r="AY2248" s="243" t="s">
        <v>203</v>
      </c>
    </row>
    <row r="2249" spans="2:51" s="14" customFormat="1" ht="11.25">
      <c r="B2249" s="233"/>
      <c r="C2249" s="234"/>
      <c r="D2249" s="224" t="s">
        <v>211</v>
      </c>
      <c r="E2249" s="235" t="s">
        <v>1</v>
      </c>
      <c r="F2249" s="236" t="s">
        <v>2123</v>
      </c>
      <c r="G2249" s="234"/>
      <c r="H2249" s="237">
        <v>0.33700000000000002</v>
      </c>
      <c r="I2249" s="238"/>
      <c r="J2249" s="234"/>
      <c r="K2249" s="234"/>
      <c r="L2249" s="239"/>
      <c r="M2249" s="240"/>
      <c r="N2249" s="241"/>
      <c r="O2249" s="241"/>
      <c r="P2249" s="241"/>
      <c r="Q2249" s="241"/>
      <c r="R2249" s="241"/>
      <c r="S2249" s="241"/>
      <c r="T2249" s="242"/>
      <c r="AT2249" s="243" t="s">
        <v>211</v>
      </c>
      <c r="AU2249" s="243" t="s">
        <v>104</v>
      </c>
      <c r="AV2249" s="14" t="s">
        <v>84</v>
      </c>
      <c r="AW2249" s="14" t="s">
        <v>31</v>
      </c>
      <c r="AX2249" s="14" t="s">
        <v>75</v>
      </c>
      <c r="AY2249" s="243" t="s">
        <v>203</v>
      </c>
    </row>
    <row r="2250" spans="2:51" s="14" customFormat="1" ht="11.25">
      <c r="B2250" s="233"/>
      <c r="C2250" s="234"/>
      <c r="D2250" s="224" t="s">
        <v>211</v>
      </c>
      <c r="E2250" s="235" t="s">
        <v>1</v>
      </c>
      <c r="F2250" s="236" t="s">
        <v>2124</v>
      </c>
      <c r="G2250" s="234"/>
      <c r="H2250" s="237">
        <v>0.33700000000000002</v>
      </c>
      <c r="I2250" s="238"/>
      <c r="J2250" s="234"/>
      <c r="K2250" s="234"/>
      <c r="L2250" s="239"/>
      <c r="M2250" s="240"/>
      <c r="N2250" s="241"/>
      <c r="O2250" s="241"/>
      <c r="P2250" s="241"/>
      <c r="Q2250" s="241"/>
      <c r="R2250" s="241"/>
      <c r="S2250" s="241"/>
      <c r="T2250" s="242"/>
      <c r="AT2250" s="243" t="s">
        <v>211</v>
      </c>
      <c r="AU2250" s="243" t="s">
        <v>104</v>
      </c>
      <c r="AV2250" s="14" t="s">
        <v>84</v>
      </c>
      <c r="AW2250" s="14" t="s">
        <v>31</v>
      </c>
      <c r="AX2250" s="14" t="s">
        <v>75</v>
      </c>
      <c r="AY2250" s="243" t="s">
        <v>203</v>
      </c>
    </row>
    <row r="2251" spans="2:51" s="14" customFormat="1" ht="11.25">
      <c r="B2251" s="233"/>
      <c r="C2251" s="234"/>
      <c r="D2251" s="224" t="s">
        <v>211</v>
      </c>
      <c r="E2251" s="235" t="s">
        <v>1</v>
      </c>
      <c r="F2251" s="236" t="s">
        <v>2125</v>
      </c>
      <c r="G2251" s="234"/>
      <c r="H2251" s="237">
        <v>0.33700000000000002</v>
      </c>
      <c r="I2251" s="238"/>
      <c r="J2251" s="234"/>
      <c r="K2251" s="234"/>
      <c r="L2251" s="239"/>
      <c r="M2251" s="240"/>
      <c r="N2251" s="241"/>
      <c r="O2251" s="241"/>
      <c r="P2251" s="241"/>
      <c r="Q2251" s="241"/>
      <c r="R2251" s="241"/>
      <c r="S2251" s="241"/>
      <c r="T2251" s="242"/>
      <c r="AT2251" s="243" t="s">
        <v>211</v>
      </c>
      <c r="AU2251" s="243" t="s">
        <v>104</v>
      </c>
      <c r="AV2251" s="14" t="s">
        <v>84</v>
      </c>
      <c r="AW2251" s="14" t="s">
        <v>31</v>
      </c>
      <c r="AX2251" s="14" t="s">
        <v>75</v>
      </c>
      <c r="AY2251" s="243" t="s">
        <v>203</v>
      </c>
    </row>
    <row r="2252" spans="2:51" s="14" customFormat="1" ht="11.25">
      <c r="B2252" s="233"/>
      <c r="C2252" s="234"/>
      <c r="D2252" s="224" t="s">
        <v>211</v>
      </c>
      <c r="E2252" s="235" t="s">
        <v>1</v>
      </c>
      <c r="F2252" s="236" t="s">
        <v>2126</v>
      </c>
      <c r="G2252" s="234"/>
      <c r="H2252" s="237">
        <v>0.33700000000000002</v>
      </c>
      <c r="I2252" s="238"/>
      <c r="J2252" s="234"/>
      <c r="K2252" s="234"/>
      <c r="L2252" s="239"/>
      <c r="M2252" s="240"/>
      <c r="N2252" s="241"/>
      <c r="O2252" s="241"/>
      <c r="P2252" s="241"/>
      <c r="Q2252" s="241"/>
      <c r="R2252" s="241"/>
      <c r="S2252" s="241"/>
      <c r="T2252" s="242"/>
      <c r="AT2252" s="243" t="s">
        <v>211</v>
      </c>
      <c r="AU2252" s="243" t="s">
        <v>104</v>
      </c>
      <c r="AV2252" s="14" t="s">
        <v>84</v>
      </c>
      <c r="AW2252" s="14" t="s">
        <v>31</v>
      </c>
      <c r="AX2252" s="14" t="s">
        <v>75</v>
      </c>
      <c r="AY2252" s="243" t="s">
        <v>203</v>
      </c>
    </row>
    <row r="2253" spans="2:51" s="14" customFormat="1" ht="11.25">
      <c r="B2253" s="233"/>
      <c r="C2253" s="234"/>
      <c r="D2253" s="224" t="s">
        <v>211</v>
      </c>
      <c r="E2253" s="235" t="s">
        <v>1</v>
      </c>
      <c r="F2253" s="236" t="s">
        <v>2127</v>
      </c>
      <c r="G2253" s="234"/>
      <c r="H2253" s="237">
        <v>0.33700000000000002</v>
      </c>
      <c r="I2253" s="238"/>
      <c r="J2253" s="234"/>
      <c r="K2253" s="234"/>
      <c r="L2253" s="239"/>
      <c r="M2253" s="240"/>
      <c r="N2253" s="241"/>
      <c r="O2253" s="241"/>
      <c r="P2253" s="241"/>
      <c r="Q2253" s="241"/>
      <c r="R2253" s="241"/>
      <c r="S2253" s="241"/>
      <c r="T2253" s="242"/>
      <c r="AT2253" s="243" t="s">
        <v>211</v>
      </c>
      <c r="AU2253" s="243" t="s">
        <v>104</v>
      </c>
      <c r="AV2253" s="14" t="s">
        <v>84</v>
      </c>
      <c r="AW2253" s="14" t="s">
        <v>31</v>
      </c>
      <c r="AX2253" s="14" t="s">
        <v>75</v>
      </c>
      <c r="AY2253" s="243" t="s">
        <v>203</v>
      </c>
    </row>
    <row r="2254" spans="2:51" s="14" customFormat="1" ht="11.25">
      <c r="B2254" s="233"/>
      <c r="C2254" s="234"/>
      <c r="D2254" s="224" t="s">
        <v>211</v>
      </c>
      <c r="E2254" s="235" t="s">
        <v>1</v>
      </c>
      <c r="F2254" s="236" t="s">
        <v>2128</v>
      </c>
      <c r="G2254" s="234"/>
      <c r="H2254" s="237">
        <v>0.33700000000000002</v>
      </c>
      <c r="I2254" s="238"/>
      <c r="J2254" s="234"/>
      <c r="K2254" s="234"/>
      <c r="L2254" s="239"/>
      <c r="M2254" s="240"/>
      <c r="N2254" s="241"/>
      <c r="O2254" s="241"/>
      <c r="P2254" s="241"/>
      <c r="Q2254" s="241"/>
      <c r="R2254" s="241"/>
      <c r="S2254" s="241"/>
      <c r="T2254" s="242"/>
      <c r="AT2254" s="243" t="s">
        <v>211</v>
      </c>
      <c r="AU2254" s="243" t="s">
        <v>104</v>
      </c>
      <c r="AV2254" s="14" t="s">
        <v>84</v>
      </c>
      <c r="AW2254" s="14" t="s">
        <v>31</v>
      </c>
      <c r="AX2254" s="14" t="s">
        <v>75</v>
      </c>
      <c r="AY2254" s="243" t="s">
        <v>203</v>
      </c>
    </row>
    <row r="2255" spans="2:51" s="14" customFormat="1" ht="11.25">
      <c r="B2255" s="233"/>
      <c r="C2255" s="234"/>
      <c r="D2255" s="224" t="s">
        <v>211</v>
      </c>
      <c r="E2255" s="235" t="s">
        <v>1</v>
      </c>
      <c r="F2255" s="236" t="s">
        <v>2129</v>
      </c>
      <c r="G2255" s="234"/>
      <c r="H2255" s="237">
        <v>0.33700000000000002</v>
      </c>
      <c r="I2255" s="238"/>
      <c r="J2255" s="234"/>
      <c r="K2255" s="234"/>
      <c r="L2255" s="239"/>
      <c r="M2255" s="240"/>
      <c r="N2255" s="241"/>
      <c r="O2255" s="241"/>
      <c r="P2255" s="241"/>
      <c r="Q2255" s="241"/>
      <c r="R2255" s="241"/>
      <c r="S2255" s="241"/>
      <c r="T2255" s="242"/>
      <c r="AT2255" s="243" t="s">
        <v>211</v>
      </c>
      <c r="AU2255" s="243" t="s">
        <v>104</v>
      </c>
      <c r="AV2255" s="14" t="s">
        <v>84</v>
      </c>
      <c r="AW2255" s="14" t="s">
        <v>31</v>
      </c>
      <c r="AX2255" s="14" t="s">
        <v>75</v>
      </c>
      <c r="AY2255" s="243" t="s">
        <v>203</v>
      </c>
    </row>
    <row r="2256" spans="2:51" s="14" customFormat="1" ht="11.25">
      <c r="B2256" s="233"/>
      <c r="C2256" s="234"/>
      <c r="D2256" s="224" t="s">
        <v>211</v>
      </c>
      <c r="E2256" s="235" t="s">
        <v>1</v>
      </c>
      <c r="F2256" s="236" t="s">
        <v>2130</v>
      </c>
      <c r="G2256" s="234"/>
      <c r="H2256" s="237">
        <v>0.33700000000000002</v>
      </c>
      <c r="I2256" s="238"/>
      <c r="J2256" s="234"/>
      <c r="K2256" s="234"/>
      <c r="L2256" s="239"/>
      <c r="M2256" s="240"/>
      <c r="N2256" s="241"/>
      <c r="O2256" s="241"/>
      <c r="P2256" s="241"/>
      <c r="Q2256" s="241"/>
      <c r="R2256" s="241"/>
      <c r="S2256" s="241"/>
      <c r="T2256" s="242"/>
      <c r="AT2256" s="243" t="s">
        <v>211</v>
      </c>
      <c r="AU2256" s="243" t="s">
        <v>104</v>
      </c>
      <c r="AV2256" s="14" t="s">
        <v>84</v>
      </c>
      <c r="AW2256" s="14" t="s">
        <v>31</v>
      </c>
      <c r="AX2256" s="14" t="s">
        <v>75</v>
      </c>
      <c r="AY2256" s="243" t="s">
        <v>203</v>
      </c>
    </row>
    <row r="2257" spans="2:51" s="14" customFormat="1" ht="11.25">
      <c r="B2257" s="233"/>
      <c r="C2257" s="234"/>
      <c r="D2257" s="224" t="s">
        <v>211</v>
      </c>
      <c r="E2257" s="235" t="s">
        <v>1</v>
      </c>
      <c r="F2257" s="236" t="s">
        <v>2131</v>
      </c>
      <c r="G2257" s="234"/>
      <c r="H2257" s="237">
        <v>0.33700000000000002</v>
      </c>
      <c r="I2257" s="238"/>
      <c r="J2257" s="234"/>
      <c r="K2257" s="234"/>
      <c r="L2257" s="239"/>
      <c r="M2257" s="240"/>
      <c r="N2257" s="241"/>
      <c r="O2257" s="241"/>
      <c r="P2257" s="241"/>
      <c r="Q2257" s="241"/>
      <c r="R2257" s="241"/>
      <c r="S2257" s="241"/>
      <c r="T2257" s="242"/>
      <c r="AT2257" s="243" t="s">
        <v>211</v>
      </c>
      <c r="AU2257" s="243" t="s">
        <v>104</v>
      </c>
      <c r="AV2257" s="14" t="s">
        <v>84</v>
      </c>
      <c r="AW2257" s="14" t="s">
        <v>31</v>
      </c>
      <c r="AX2257" s="14" t="s">
        <v>75</v>
      </c>
      <c r="AY2257" s="243" t="s">
        <v>203</v>
      </c>
    </row>
    <row r="2258" spans="2:51" s="14" customFormat="1" ht="11.25">
      <c r="B2258" s="233"/>
      <c r="C2258" s="234"/>
      <c r="D2258" s="224" t="s">
        <v>211</v>
      </c>
      <c r="E2258" s="235" t="s">
        <v>1</v>
      </c>
      <c r="F2258" s="236" t="s">
        <v>2132</v>
      </c>
      <c r="G2258" s="234"/>
      <c r="H2258" s="237">
        <v>0.33700000000000002</v>
      </c>
      <c r="I2258" s="238"/>
      <c r="J2258" s="234"/>
      <c r="K2258" s="234"/>
      <c r="L2258" s="239"/>
      <c r="M2258" s="240"/>
      <c r="N2258" s="241"/>
      <c r="O2258" s="241"/>
      <c r="P2258" s="241"/>
      <c r="Q2258" s="241"/>
      <c r="R2258" s="241"/>
      <c r="S2258" s="241"/>
      <c r="T2258" s="242"/>
      <c r="AT2258" s="243" t="s">
        <v>211</v>
      </c>
      <c r="AU2258" s="243" t="s">
        <v>104</v>
      </c>
      <c r="AV2258" s="14" t="s">
        <v>84</v>
      </c>
      <c r="AW2258" s="14" t="s">
        <v>31</v>
      </c>
      <c r="AX2258" s="14" t="s">
        <v>75</v>
      </c>
      <c r="AY2258" s="243" t="s">
        <v>203</v>
      </c>
    </row>
    <row r="2259" spans="2:51" s="14" customFormat="1" ht="11.25">
      <c r="B2259" s="233"/>
      <c r="C2259" s="234"/>
      <c r="D2259" s="224" t="s">
        <v>211</v>
      </c>
      <c r="E2259" s="235" t="s">
        <v>1</v>
      </c>
      <c r="F2259" s="236" t="s">
        <v>2133</v>
      </c>
      <c r="G2259" s="234"/>
      <c r="H2259" s="237">
        <v>0.33700000000000002</v>
      </c>
      <c r="I2259" s="238"/>
      <c r="J2259" s="234"/>
      <c r="K2259" s="234"/>
      <c r="L2259" s="239"/>
      <c r="M2259" s="240"/>
      <c r="N2259" s="241"/>
      <c r="O2259" s="241"/>
      <c r="P2259" s="241"/>
      <c r="Q2259" s="241"/>
      <c r="R2259" s="241"/>
      <c r="S2259" s="241"/>
      <c r="T2259" s="242"/>
      <c r="AT2259" s="243" t="s">
        <v>211</v>
      </c>
      <c r="AU2259" s="243" t="s">
        <v>104</v>
      </c>
      <c r="AV2259" s="14" t="s">
        <v>84</v>
      </c>
      <c r="AW2259" s="14" t="s">
        <v>31</v>
      </c>
      <c r="AX2259" s="14" t="s">
        <v>75</v>
      </c>
      <c r="AY2259" s="243" t="s">
        <v>203</v>
      </c>
    </row>
    <row r="2260" spans="2:51" s="14" customFormat="1" ht="11.25">
      <c r="B2260" s="233"/>
      <c r="C2260" s="234"/>
      <c r="D2260" s="224" t="s">
        <v>211</v>
      </c>
      <c r="E2260" s="235" t="s">
        <v>1</v>
      </c>
      <c r="F2260" s="236" t="s">
        <v>2134</v>
      </c>
      <c r="G2260" s="234"/>
      <c r="H2260" s="237">
        <v>0.33700000000000002</v>
      </c>
      <c r="I2260" s="238"/>
      <c r="J2260" s="234"/>
      <c r="K2260" s="234"/>
      <c r="L2260" s="239"/>
      <c r="M2260" s="240"/>
      <c r="N2260" s="241"/>
      <c r="O2260" s="241"/>
      <c r="P2260" s="241"/>
      <c r="Q2260" s="241"/>
      <c r="R2260" s="241"/>
      <c r="S2260" s="241"/>
      <c r="T2260" s="242"/>
      <c r="AT2260" s="243" t="s">
        <v>211</v>
      </c>
      <c r="AU2260" s="243" t="s">
        <v>104</v>
      </c>
      <c r="AV2260" s="14" t="s">
        <v>84</v>
      </c>
      <c r="AW2260" s="14" t="s">
        <v>31</v>
      </c>
      <c r="AX2260" s="14" t="s">
        <v>75</v>
      </c>
      <c r="AY2260" s="243" t="s">
        <v>203</v>
      </c>
    </row>
    <row r="2261" spans="2:51" s="14" customFormat="1" ht="11.25">
      <c r="B2261" s="233"/>
      <c r="C2261" s="234"/>
      <c r="D2261" s="224" t="s">
        <v>211</v>
      </c>
      <c r="E2261" s="235" t="s">
        <v>1</v>
      </c>
      <c r="F2261" s="236" t="s">
        <v>2135</v>
      </c>
      <c r="G2261" s="234"/>
      <c r="H2261" s="237">
        <v>0.68799999999999994</v>
      </c>
      <c r="I2261" s="238"/>
      <c r="J2261" s="234"/>
      <c r="K2261" s="234"/>
      <c r="L2261" s="239"/>
      <c r="M2261" s="240"/>
      <c r="N2261" s="241"/>
      <c r="O2261" s="241"/>
      <c r="P2261" s="241"/>
      <c r="Q2261" s="241"/>
      <c r="R2261" s="241"/>
      <c r="S2261" s="241"/>
      <c r="T2261" s="242"/>
      <c r="AT2261" s="243" t="s">
        <v>211</v>
      </c>
      <c r="AU2261" s="243" t="s">
        <v>104</v>
      </c>
      <c r="AV2261" s="14" t="s">
        <v>84</v>
      </c>
      <c r="AW2261" s="14" t="s">
        <v>31</v>
      </c>
      <c r="AX2261" s="14" t="s">
        <v>75</v>
      </c>
      <c r="AY2261" s="243" t="s">
        <v>203</v>
      </c>
    </row>
    <row r="2262" spans="2:51" s="14" customFormat="1" ht="11.25">
      <c r="B2262" s="233"/>
      <c r="C2262" s="234"/>
      <c r="D2262" s="224" t="s">
        <v>211</v>
      </c>
      <c r="E2262" s="235" t="s">
        <v>1</v>
      </c>
      <c r="F2262" s="236" t="s">
        <v>2136</v>
      </c>
      <c r="G2262" s="234"/>
      <c r="H2262" s="237">
        <v>0.33700000000000002</v>
      </c>
      <c r="I2262" s="238"/>
      <c r="J2262" s="234"/>
      <c r="K2262" s="234"/>
      <c r="L2262" s="239"/>
      <c r="M2262" s="240"/>
      <c r="N2262" s="241"/>
      <c r="O2262" s="241"/>
      <c r="P2262" s="241"/>
      <c r="Q2262" s="241"/>
      <c r="R2262" s="241"/>
      <c r="S2262" s="241"/>
      <c r="T2262" s="242"/>
      <c r="AT2262" s="243" t="s">
        <v>211</v>
      </c>
      <c r="AU2262" s="243" t="s">
        <v>104</v>
      </c>
      <c r="AV2262" s="14" t="s">
        <v>84</v>
      </c>
      <c r="AW2262" s="14" t="s">
        <v>31</v>
      </c>
      <c r="AX2262" s="14" t="s">
        <v>75</v>
      </c>
      <c r="AY2262" s="243" t="s">
        <v>203</v>
      </c>
    </row>
    <row r="2263" spans="2:51" s="14" customFormat="1" ht="11.25">
      <c r="B2263" s="233"/>
      <c r="C2263" s="234"/>
      <c r="D2263" s="224" t="s">
        <v>211</v>
      </c>
      <c r="E2263" s="235" t="s">
        <v>1</v>
      </c>
      <c r="F2263" s="236" t="s">
        <v>2137</v>
      </c>
      <c r="G2263" s="234"/>
      <c r="H2263" s="237">
        <v>0.33700000000000002</v>
      </c>
      <c r="I2263" s="238"/>
      <c r="J2263" s="234"/>
      <c r="K2263" s="234"/>
      <c r="L2263" s="239"/>
      <c r="M2263" s="240"/>
      <c r="N2263" s="241"/>
      <c r="O2263" s="241"/>
      <c r="P2263" s="241"/>
      <c r="Q2263" s="241"/>
      <c r="R2263" s="241"/>
      <c r="S2263" s="241"/>
      <c r="T2263" s="242"/>
      <c r="AT2263" s="243" t="s">
        <v>211</v>
      </c>
      <c r="AU2263" s="243" t="s">
        <v>104</v>
      </c>
      <c r="AV2263" s="14" t="s">
        <v>84</v>
      </c>
      <c r="AW2263" s="14" t="s">
        <v>31</v>
      </c>
      <c r="AX2263" s="14" t="s">
        <v>75</v>
      </c>
      <c r="AY2263" s="243" t="s">
        <v>203</v>
      </c>
    </row>
    <row r="2264" spans="2:51" s="14" customFormat="1" ht="11.25">
      <c r="B2264" s="233"/>
      <c r="C2264" s="234"/>
      <c r="D2264" s="224" t="s">
        <v>211</v>
      </c>
      <c r="E2264" s="235" t="s">
        <v>1</v>
      </c>
      <c r="F2264" s="236" t="s">
        <v>2138</v>
      </c>
      <c r="G2264" s="234"/>
      <c r="H2264" s="237">
        <v>0.33700000000000002</v>
      </c>
      <c r="I2264" s="238"/>
      <c r="J2264" s="234"/>
      <c r="K2264" s="234"/>
      <c r="L2264" s="239"/>
      <c r="M2264" s="240"/>
      <c r="N2264" s="241"/>
      <c r="O2264" s="241"/>
      <c r="P2264" s="241"/>
      <c r="Q2264" s="241"/>
      <c r="R2264" s="241"/>
      <c r="S2264" s="241"/>
      <c r="T2264" s="242"/>
      <c r="AT2264" s="243" t="s">
        <v>211</v>
      </c>
      <c r="AU2264" s="243" t="s">
        <v>104</v>
      </c>
      <c r="AV2264" s="14" t="s">
        <v>84</v>
      </c>
      <c r="AW2264" s="14" t="s">
        <v>31</v>
      </c>
      <c r="AX2264" s="14" t="s">
        <v>75</v>
      </c>
      <c r="AY2264" s="243" t="s">
        <v>203</v>
      </c>
    </row>
    <row r="2265" spans="2:51" s="14" customFormat="1" ht="11.25">
      <c r="B2265" s="233"/>
      <c r="C2265" s="234"/>
      <c r="D2265" s="224" t="s">
        <v>211</v>
      </c>
      <c r="E2265" s="235" t="s">
        <v>1</v>
      </c>
      <c r="F2265" s="236" t="s">
        <v>2139</v>
      </c>
      <c r="G2265" s="234"/>
      <c r="H2265" s="237">
        <v>0.501</v>
      </c>
      <c r="I2265" s="238"/>
      <c r="J2265" s="234"/>
      <c r="K2265" s="234"/>
      <c r="L2265" s="239"/>
      <c r="M2265" s="240"/>
      <c r="N2265" s="241"/>
      <c r="O2265" s="241"/>
      <c r="P2265" s="241"/>
      <c r="Q2265" s="241"/>
      <c r="R2265" s="241"/>
      <c r="S2265" s="241"/>
      <c r="T2265" s="242"/>
      <c r="AT2265" s="243" t="s">
        <v>211</v>
      </c>
      <c r="AU2265" s="243" t="s">
        <v>104</v>
      </c>
      <c r="AV2265" s="14" t="s">
        <v>84</v>
      </c>
      <c r="AW2265" s="14" t="s">
        <v>31</v>
      </c>
      <c r="AX2265" s="14" t="s">
        <v>75</v>
      </c>
      <c r="AY2265" s="243" t="s">
        <v>203</v>
      </c>
    </row>
    <row r="2266" spans="2:51" s="14" customFormat="1" ht="11.25">
      <c r="B2266" s="233"/>
      <c r="C2266" s="234"/>
      <c r="D2266" s="224" t="s">
        <v>211</v>
      </c>
      <c r="E2266" s="235" t="s">
        <v>1</v>
      </c>
      <c r="F2266" s="236" t="s">
        <v>2140</v>
      </c>
      <c r="G2266" s="234"/>
      <c r="H2266" s="237">
        <v>0.28999999999999998</v>
      </c>
      <c r="I2266" s="238"/>
      <c r="J2266" s="234"/>
      <c r="K2266" s="234"/>
      <c r="L2266" s="239"/>
      <c r="M2266" s="240"/>
      <c r="N2266" s="241"/>
      <c r="O2266" s="241"/>
      <c r="P2266" s="241"/>
      <c r="Q2266" s="241"/>
      <c r="R2266" s="241"/>
      <c r="S2266" s="241"/>
      <c r="T2266" s="242"/>
      <c r="AT2266" s="243" t="s">
        <v>211</v>
      </c>
      <c r="AU2266" s="243" t="s">
        <v>104</v>
      </c>
      <c r="AV2266" s="14" t="s">
        <v>84</v>
      </c>
      <c r="AW2266" s="14" t="s">
        <v>31</v>
      </c>
      <c r="AX2266" s="14" t="s">
        <v>75</v>
      </c>
      <c r="AY2266" s="243" t="s">
        <v>203</v>
      </c>
    </row>
    <row r="2267" spans="2:51" s="13" customFormat="1" ht="11.25">
      <c r="B2267" s="222"/>
      <c r="C2267" s="223"/>
      <c r="D2267" s="224" t="s">
        <v>211</v>
      </c>
      <c r="E2267" s="225" t="s">
        <v>1</v>
      </c>
      <c r="F2267" s="226" t="s">
        <v>521</v>
      </c>
      <c r="G2267" s="223"/>
      <c r="H2267" s="225" t="s">
        <v>1</v>
      </c>
      <c r="I2267" s="227"/>
      <c r="J2267" s="223"/>
      <c r="K2267" s="223"/>
      <c r="L2267" s="228"/>
      <c r="M2267" s="229"/>
      <c r="N2267" s="230"/>
      <c r="O2267" s="230"/>
      <c r="P2267" s="230"/>
      <c r="Q2267" s="230"/>
      <c r="R2267" s="230"/>
      <c r="S2267" s="230"/>
      <c r="T2267" s="231"/>
      <c r="AT2267" s="232" t="s">
        <v>211</v>
      </c>
      <c r="AU2267" s="232" t="s">
        <v>104</v>
      </c>
      <c r="AV2267" s="13" t="s">
        <v>82</v>
      </c>
      <c r="AW2267" s="13" t="s">
        <v>31</v>
      </c>
      <c r="AX2267" s="13" t="s">
        <v>75</v>
      </c>
      <c r="AY2267" s="232" t="s">
        <v>203</v>
      </c>
    </row>
    <row r="2268" spans="2:51" s="14" customFormat="1" ht="11.25">
      <c r="B2268" s="233"/>
      <c r="C2268" s="234"/>
      <c r="D2268" s="224" t="s">
        <v>211</v>
      </c>
      <c r="E2268" s="235" t="s">
        <v>1</v>
      </c>
      <c r="F2268" s="236" t="s">
        <v>2141</v>
      </c>
      <c r="G2268" s="234"/>
      <c r="H2268" s="237">
        <v>0.33700000000000002</v>
      </c>
      <c r="I2268" s="238"/>
      <c r="J2268" s="234"/>
      <c r="K2268" s="234"/>
      <c r="L2268" s="239"/>
      <c r="M2268" s="240"/>
      <c r="N2268" s="241"/>
      <c r="O2268" s="241"/>
      <c r="P2268" s="241"/>
      <c r="Q2268" s="241"/>
      <c r="R2268" s="241"/>
      <c r="S2268" s="241"/>
      <c r="T2268" s="242"/>
      <c r="AT2268" s="243" t="s">
        <v>211</v>
      </c>
      <c r="AU2268" s="243" t="s">
        <v>104</v>
      </c>
      <c r="AV2268" s="14" t="s">
        <v>84</v>
      </c>
      <c r="AW2268" s="14" t="s">
        <v>31</v>
      </c>
      <c r="AX2268" s="14" t="s">
        <v>75</v>
      </c>
      <c r="AY2268" s="243" t="s">
        <v>203</v>
      </c>
    </row>
    <row r="2269" spans="2:51" s="14" customFormat="1" ht="11.25">
      <c r="B2269" s="233"/>
      <c r="C2269" s="234"/>
      <c r="D2269" s="224" t="s">
        <v>211</v>
      </c>
      <c r="E2269" s="235" t="s">
        <v>1</v>
      </c>
      <c r="F2269" s="236" t="s">
        <v>2142</v>
      </c>
      <c r="G2269" s="234"/>
      <c r="H2269" s="237">
        <v>0.33700000000000002</v>
      </c>
      <c r="I2269" s="238"/>
      <c r="J2269" s="234"/>
      <c r="K2269" s="234"/>
      <c r="L2269" s="239"/>
      <c r="M2269" s="240"/>
      <c r="N2269" s="241"/>
      <c r="O2269" s="241"/>
      <c r="P2269" s="241"/>
      <c r="Q2269" s="241"/>
      <c r="R2269" s="241"/>
      <c r="S2269" s="241"/>
      <c r="T2269" s="242"/>
      <c r="AT2269" s="243" t="s">
        <v>211</v>
      </c>
      <c r="AU2269" s="243" t="s">
        <v>104</v>
      </c>
      <c r="AV2269" s="14" t="s">
        <v>84</v>
      </c>
      <c r="AW2269" s="14" t="s">
        <v>31</v>
      </c>
      <c r="AX2269" s="14" t="s">
        <v>75</v>
      </c>
      <c r="AY2269" s="243" t="s">
        <v>203</v>
      </c>
    </row>
    <row r="2270" spans="2:51" s="14" customFormat="1" ht="11.25">
      <c r="B2270" s="233"/>
      <c r="C2270" s="234"/>
      <c r="D2270" s="224" t="s">
        <v>211</v>
      </c>
      <c r="E2270" s="235" t="s">
        <v>1</v>
      </c>
      <c r="F2270" s="236" t="s">
        <v>2143</v>
      </c>
      <c r="G2270" s="234"/>
      <c r="H2270" s="237">
        <v>0.33700000000000002</v>
      </c>
      <c r="I2270" s="238"/>
      <c r="J2270" s="234"/>
      <c r="K2270" s="234"/>
      <c r="L2270" s="239"/>
      <c r="M2270" s="240"/>
      <c r="N2270" s="241"/>
      <c r="O2270" s="241"/>
      <c r="P2270" s="241"/>
      <c r="Q2270" s="241"/>
      <c r="R2270" s="241"/>
      <c r="S2270" s="241"/>
      <c r="T2270" s="242"/>
      <c r="AT2270" s="243" t="s">
        <v>211</v>
      </c>
      <c r="AU2270" s="243" t="s">
        <v>104</v>
      </c>
      <c r="AV2270" s="14" t="s">
        <v>84</v>
      </c>
      <c r="AW2270" s="14" t="s">
        <v>31</v>
      </c>
      <c r="AX2270" s="14" t="s">
        <v>75</v>
      </c>
      <c r="AY2270" s="243" t="s">
        <v>203</v>
      </c>
    </row>
    <row r="2271" spans="2:51" s="14" customFormat="1" ht="11.25">
      <c r="B2271" s="233"/>
      <c r="C2271" s="234"/>
      <c r="D2271" s="224" t="s">
        <v>211</v>
      </c>
      <c r="E2271" s="235" t="s">
        <v>1</v>
      </c>
      <c r="F2271" s="236" t="s">
        <v>2144</v>
      </c>
      <c r="G2271" s="234"/>
      <c r="H2271" s="237">
        <v>0.33700000000000002</v>
      </c>
      <c r="I2271" s="238"/>
      <c r="J2271" s="234"/>
      <c r="K2271" s="234"/>
      <c r="L2271" s="239"/>
      <c r="M2271" s="240"/>
      <c r="N2271" s="241"/>
      <c r="O2271" s="241"/>
      <c r="P2271" s="241"/>
      <c r="Q2271" s="241"/>
      <c r="R2271" s="241"/>
      <c r="S2271" s="241"/>
      <c r="T2271" s="242"/>
      <c r="AT2271" s="243" t="s">
        <v>211</v>
      </c>
      <c r="AU2271" s="243" t="s">
        <v>104</v>
      </c>
      <c r="AV2271" s="14" t="s">
        <v>84</v>
      </c>
      <c r="AW2271" s="14" t="s">
        <v>31</v>
      </c>
      <c r="AX2271" s="14" t="s">
        <v>75</v>
      </c>
      <c r="AY2271" s="243" t="s">
        <v>203</v>
      </c>
    </row>
    <row r="2272" spans="2:51" s="14" customFormat="1" ht="11.25">
      <c r="B2272" s="233"/>
      <c r="C2272" s="234"/>
      <c r="D2272" s="224" t="s">
        <v>211</v>
      </c>
      <c r="E2272" s="235" t="s">
        <v>1</v>
      </c>
      <c r="F2272" s="236" t="s">
        <v>2145</v>
      </c>
      <c r="G2272" s="234"/>
      <c r="H2272" s="237">
        <v>0.33700000000000002</v>
      </c>
      <c r="I2272" s="238"/>
      <c r="J2272" s="234"/>
      <c r="K2272" s="234"/>
      <c r="L2272" s="239"/>
      <c r="M2272" s="240"/>
      <c r="N2272" s="241"/>
      <c r="O2272" s="241"/>
      <c r="P2272" s="241"/>
      <c r="Q2272" s="241"/>
      <c r="R2272" s="241"/>
      <c r="S2272" s="241"/>
      <c r="T2272" s="242"/>
      <c r="AT2272" s="243" t="s">
        <v>211</v>
      </c>
      <c r="AU2272" s="243" t="s">
        <v>104</v>
      </c>
      <c r="AV2272" s="14" t="s">
        <v>84</v>
      </c>
      <c r="AW2272" s="14" t="s">
        <v>31</v>
      </c>
      <c r="AX2272" s="14" t="s">
        <v>75</v>
      </c>
      <c r="AY2272" s="243" t="s">
        <v>203</v>
      </c>
    </row>
    <row r="2273" spans="2:51" s="14" customFormat="1" ht="11.25">
      <c r="B2273" s="233"/>
      <c r="C2273" s="234"/>
      <c r="D2273" s="224" t="s">
        <v>211</v>
      </c>
      <c r="E2273" s="235" t="s">
        <v>1</v>
      </c>
      <c r="F2273" s="236" t="s">
        <v>2146</v>
      </c>
      <c r="G2273" s="234"/>
      <c r="H2273" s="237">
        <v>0.33700000000000002</v>
      </c>
      <c r="I2273" s="238"/>
      <c r="J2273" s="234"/>
      <c r="K2273" s="234"/>
      <c r="L2273" s="239"/>
      <c r="M2273" s="240"/>
      <c r="N2273" s="241"/>
      <c r="O2273" s="241"/>
      <c r="P2273" s="241"/>
      <c r="Q2273" s="241"/>
      <c r="R2273" s="241"/>
      <c r="S2273" s="241"/>
      <c r="T2273" s="242"/>
      <c r="AT2273" s="243" t="s">
        <v>211</v>
      </c>
      <c r="AU2273" s="243" t="s">
        <v>104</v>
      </c>
      <c r="AV2273" s="14" t="s">
        <v>84</v>
      </c>
      <c r="AW2273" s="14" t="s">
        <v>31</v>
      </c>
      <c r="AX2273" s="14" t="s">
        <v>75</v>
      </c>
      <c r="AY2273" s="243" t="s">
        <v>203</v>
      </c>
    </row>
    <row r="2274" spans="2:51" s="14" customFormat="1" ht="11.25">
      <c r="B2274" s="233"/>
      <c r="C2274" s="234"/>
      <c r="D2274" s="224" t="s">
        <v>211</v>
      </c>
      <c r="E2274" s="235" t="s">
        <v>1</v>
      </c>
      <c r="F2274" s="236" t="s">
        <v>2147</v>
      </c>
      <c r="G2274" s="234"/>
      <c r="H2274" s="237">
        <v>0.33700000000000002</v>
      </c>
      <c r="I2274" s="238"/>
      <c r="J2274" s="234"/>
      <c r="K2274" s="234"/>
      <c r="L2274" s="239"/>
      <c r="M2274" s="240"/>
      <c r="N2274" s="241"/>
      <c r="O2274" s="241"/>
      <c r="P2274" s="241"/>
      <c r="Q2274" s="241"/>
      <c r="R2274" s="241"/>
      <c r="S2274" s="241"/>
      <c r="T2274" s="242"/>
      <c r="AT2274" s="243" t="s">
        <v>211</v>
      </c>
      <c r="AU2274" s="243" t="s">
        <v>104</v>
      </c>
      <c r="AV2274" s="14" t="s">
        <v>84</v>
      </c>
      <c r="AW2274" s="14" t="s">
        <v>31</v>
      </c>
      <c r="AX2274" s="14" t="s">
        <v>75</v>
      </c>
      <c r="AY2274" s="243" t="s">
        <v>203</v>
      </c>
    </row>
    <row r="2275" spans="2:51" s="14" customFormat="1" ht="11.25">
      <c r="B2275" s="233"/>
      <c r="C2275" s="234"/>
      <c r="D2275" s="224" t="s">
        <v>211</v>
      </c>
      <c r="E2275" s="235" t="s">
        <v>1</v>
      </c>
      <c r="F2275" s="236" t="s">
        <v>2148</v>
      </c>
      <c r="G2275" s="234"/>
      <c r="H2275" s="237">
        <v>0.33700000000000002</v>
      </c>
      <c r="I2275" s="238"/>
      <c r="J2275" s="234"/>
      <c r="K2275" s="234"/>
      <c r="L2275" s="239"/>
      <c r="M2275" s="240"/>
      <c r="N2275" s="241"/>
      <c r="O2275" s="241"/>
      <c r="P2275" s="241"/>
      <c r="Q2275" s="241"/>
      <c r="R2275" s="241"/>
      <c r="S2275" s="241"/>
      <c r="T2275" s="242"/>
      <c r="AT2275" s="243" t="s">
        <v>211</v>
      </c>
      <c r="AU2275" s="243" t="s">
        <v>104</v>
      </c>
      <c r="AV2275" s="14" t="s">
        <v>84</v>
      </c>
      <c r="AW2275" s="14" t="s">
        <v>31</v>
      </c>
      <c r="AX2275" s="14" t="s">
        <v>75</v>
      </c>
      <c r="AY2275" s="243" t="s">
        <v>203</v>
      </c>
    </row>
    <row r="2276" spans="2:51" s="14" customFormat="1" ht="11.25">
      <c r="B2276" s="233"/>
      <c r="C2276" s="234"/>
      <c r="D2276" s="224" t="s">
        <v>211</v>
      </c>
      <c r="E2276" s="235" t="s">
        <v>1</v>
      </c>
      <c r="F2276" s="236" t="s">
        <v>2149</v>
      </c>
      <c r="G2276" s="234"/>
      <c r="H2276" s="237">
        <v>0.33700000000000002</v>
      </c>
      <c r="I2276" s="238"/>
      <c r="J2276" s="234"/>
      <c r="K2276" s="234"/>
      <c r="L2276" s="239"/>
      <c r="M2276" s="240"/>
      <c r="N2276" s="241"/>
      <c r="O2276" s="241"/>
      <c r="P2276" s="241"/>
      <c r="Q2276" s="241"/>
      <c r="R2276" s="241"/>
      <c r="S2276" s="241"/>
      <c r="T2276" s="242"/>
      <c r="AT2276" s="243" t="s">
        <v>211</v>
      </c>
      <c r="AU2276" s="243" t="s">
        <v>104</v>
      </c>
      <c r="AV2276" s="14" t="s">
        <v>84</v>
      </c>
      <c r="AW2276" s="14" t="s">
        <v>31</v>
      </c>
      <c r="AX2276" s="14" t="s">
        <v>75</v>
      </c>
      <c r="AY2276" s="243" t="s">
        <v>203</v>
      </c>
    </row>
    <row r="2277" spans="2:51" s="14" customFormat="1" ht="11.25">
      <c r="B2277" s="233"/>
      <c r="C2277" s="234"/>
      <c r="D2277" s="224" t="s">
        <v>211</v>
      </c>
      <c r="E2277" s="235" t="s">
        <v>1</v>
      </c>
      <c r="F2277" s="236" t="s">
        <v>2150</v>
      </c>
      <c r="G2277" s="234"/>
      <c r="H2277" s="237">
        <v>0.33700000000000002</v>
      </c>
      <c r="I2277" s="238"/>
      <c r="J2277" s="234"/>
      <c r="K2277" s="234"/>
      <c r="L2277" s="239"/>
      <c r="M2277" s="240"/>
      <c r="N2277" s="241"/>
      <c r="O2277" s="241"/>
      <c r="P2277" s="241"/>
      <c r="Q2277" s="241"/>
      <c r="R2277" s="241"/>
      <c r="S2277" s="241"/>
      <c r="T2277" s="242"/>
      <c r="AT2277" s="243" t="s">
        <v>211</v>
      </c>
      <c r="AU2277" s="243" t="s">
        <v>104</v>
      </c>
      <c r="AV2277" s="14" t="s">
        <v>84</v>
      </c>
      <c r="AW2277" s="14" t="s">
        <v>31</v>
      </c>
      <c r="AX2277" s="14" t="s">
        <v>75</v>
      </c>
      <c r="AY2277" s="243" t="s">
        <v>203</v>
      </c>
    </row>
    <row r="2278" spans="2:51" s="14" customFormat="1" ht="11.25">
      <c r="B2278" s="233"/>
      <c r="C2278" s="234"/>
      <c r="D2278" s="224" t="s">
        <v>211</v>
      </c>
      <c r="E2278" s="235" t="s">
        <v>1</v>
      </c>
      <c r="F2278" s="236" t="s">
        <v>2151</v>
      </c>
      <c r="G2278" s="234"/>
      <c r="H2278" s="237">
        <v>0.33700000000000002</v>
      </c>
      <c r="I2278" s="238"/>
      <c r="J2278" s="234"/>
      <c r="K2278" s="234"/>
      <c r="L2278" s="239"/>
      <c r="M2278" s="240"/>
      <c r="N2278" s="241"/>
      <c r="O2278" s="241"/>
      <c r="P2278" s="241"/>
      <c r="Q2278" s="241"/>
      <c r="R2278" s="241"/>
      <c r="S2278" s="241"/>
      <c r="T2278" s="242"/>
      <c r="AT2278" s="243" t="s">
        <v>211</v>
      </c>
      <c r="AU2278" s="243" t="s">
        <v>104</v>
      </c>
      <c r="AV2278" s="14" t="s">
        <v>84</v>
      </c>
      <c r="AW2278" s="14" t="s">
        <v>31</v>
      </c>
      <c r="AX2278" s="14" t="s">
        <v>75</v>
      </c>
      <c r="AY2278" s="243" t="s">
        <v>203</v>
      </c>
    </row>
    <row r="2279" spans="2:51" s="14" customFormat="1" ht="11.25">
      <c r="B2279" s="233"/>
      <c r="C2279" s="234"/>
      <c r="D2279" s="224" t="s">
        <v>211</v>
      </c>
      <c r="E2279" s="235" t="s">
        <v>1</v>
      </c>
      <c r="F2279" s="236" t="s">
        <v>2152</v>
      </c>
      <c r="G2279" s="234"/>
      <c r="H2279" s="237">
        <v>0.33700000000000002</v>
      </c>
      <c r="I2279" s="238"/>
      <c r="J2279" s="234"/>
      <c r="K2279" s="234"/>
      <c r="L2279" s="239"/>
      <c r="M2279" s="240"/>
      <c r="N2279" s="241"/>
      <c r="O2279" s="241"/>
      <c r="P2279" s="241"/>
      <c r="Q2279" s="241"/>
      <c r="R2279" s="241"/>
      <c r="S2279" s="241"/>
      <c r="T2279" s="242"/>
      <c r="AT2279" s="243" t="s">
        <v>211</v>
      </c>
      <c r="AU2279" s="243" t="s">
        <v>104</v>
      </c>
      <c r="AV2279" s="14" t="s">
        <v>84</v>
      </c>
      <c r="AW2279" s="14" t="s">
        <v>31</v>
      </c>
      <c r="AX2279" s="14" t="s">
        <v>75</v>
      </c>
      <c r="AY2279" s="243" t="s">
        <v>203</v>
      </c>
    </row>
    <row r="2280" spans="2:51" s="14" customFormat="1" ht="11.25">
      <c r="B2280" s="233"/>
      <c r="C2280" s="234"/>
      <c r="D2280" s="224" t="s">
        <v>211</v>
      </c>
      <c r="E2280" s="235" t="s">
        <v>1</v>
      </c>
      <c r="F2280" s="236" t="s">
        <v>2153</v>
      </c>
      <c r="G2280" s="234"/>
      <c r="H2280" s="237">
        <v>0.33700000000000002</v>
      </c>
      <c r="I2280" s="238"/>
      <c r="J2280" s="234"/>
      <c r="K2280" s="234"/>
      <c r="L2280" s="239"/>
      <c r="M2280" s="240"/>
      <c r="N2280" s="241"/>
      <c r="O2280" s="241"/>
      <c r="P2280" s="241"/>
      <c r="Q2280" s="241"/>
      <c r="R2280" s="241"/>
      <c r="S2280" s="241"/>
      <c r="T2280" s="242"/>
      <c r="AT2280" s="243" t="s">
        <v>211</v>
      </c>
      <c r="AU2280" s="243" t="s">
        <v>104</v>
      </c>
      <c r="AV2280" s="14" t="s">
        <v>84</v>
      </c>
      <c r="AW2280" s="14" t="s">
        <v>31</v>
      </c>
      <c r="AX2280" s="14" t="s">
        <v>75</v>
      </c>
      <c r="AY2280" s="243" t="s">
        <v>203</v>
      </c>
    </row>
    <row r="2281" spans="2:51" s="14" customFormat="1" ht="11.25">
      <c r="B2281" s="233"/>
      <c r="C2281" s="234"/>
      <c r="D2281" s="224" t="s">
        <v>211</v>
      </c>
      <c r="E2281" s="235" t="s">
        <v>1</v>
      </c>
      <c r="F2281" s="236" t="s">
        <v>2153</v>
      </c>
      <c r="G2281" s="234"/>
      <c r="H2281" s="237">
        <v>0.33700000000000002</v>
      </c>
      <c r="I2281" s="238"/>
      <c r="J2281" s="234"/>
      <c r="K2281" s="234"/>
      <c r="L2281" s="239"/>
      <c r="M2281" s="240"/>
      <c r="N2281" s="241"/>
      <c r="O2281" s="241"/>
      <c r="P2281" s="241"/>
      <c r="Q2281" s="241"/>
      <c r="R2281" s="241"/>
      <c r="S2281" s="241"/>
      <c r="T2281" s="242"/>
      <c r="AT2281" s="243" t="s">
        <v>211</v>
      </c>
      <c r="AU2281" s="243" t="s">
        <v>104</v>
      </c>
      <c r="AV2281" s="14" t="s">
        <v>84</v>
      </c>
      <c r="AW2281" s="14" t="s">
        <v>31</v>
      </c>
      <c r="AX2281" s="14" t="s">
        <v>75</v>
      </c>
      <c r="AY2281" s="243" t="s">
        <v>203</v>
      </c>
    </row>
    <row r="2282" spans="2:51" s="14" customFormat="1" ht="11.25">
      <c r="B2282" s="233"/>
      <c r="C2282" s="234"/>
      <c r="D2282" s="224" t="s">
        <v>211</v>
      </c>
      <c r="E2282" s="235" t="s">
        <v>1</v>
      </c>
      <c r="F2282" s="236" t="s">
        <v>2154</v>
      </c>
      <c r="G2282" s="234"/>
      <c r="H2282" s="237">
        <v>0.68700000000000006</v>
      </c>
      <c r="I2282" s="238"/>
      <c r="J2282" s="234"/>
      <c r="K2282" s="234"/>
      <c r="L2282" s="239"/>
      <c r="M2282" s="240"/>
      <c r="N2282" s="241"/>
      <c r="O2282" s="241"/>
      <c r="P2282" s="241"/>
      <c r="Q2282" s="241"/>
      <c r="R2282" s="241"/>
      <c r="S2282" s="241"/>
      <c r="T2282" s="242"/>
      <c r="AT2282" s="243" t="s">
        <v>211</v>
      </c>
      <c r="AU2282" s="243" t="s">
        <v>104</v>
      </c>
      <c r="AV2282" s="14" t="s">
        <v>84</v>
      </c>
      <c r="AW2282" s="14" t="s">
        <v>31</v>
      </c>
      <c r="AX2282" s="14" t="s">
        <v>75</v>
      </c>
      <c r="AY2282" s="243" t="s">
        <v>203</v>
      </c>
    </row>
    <row r="2283" spans="2:51" s="14" customFormat="1" ht="11.25">
      <c r="B2283" s="233"/>
      <c r="C2283" s="234"/>
      <c r="D2283" s="224" t="s">
        <v>211</v>
      </c>
      <c r="E2283" s="235" t="s">
        <v>1</v>
      </c>
      <c r="F2283" s="236" t="s">
        <v>2155</v>
      </c>
      <c r="G2283" s="234"/>
      <c r="H2283" s="237">
        <v>0.39200000000000002</v>
      </c>
      <c r="I2283" s="238"/>
      <c r="J2283" s="234"/>
      <c r="K2283" s="234"/>
      <c r="L2283" s="239"/>
      <c r="M2283" s="240"/>
      <c r="N2283" s="241"/>
      <c r="O2283" s="241"/>
      <c r="P2283" s="241"/>
      <c r="Q2283" s="241"/>
      <c r="R2283" s="241"/>
      <c r="S2283" s="241"/>
      <c r="T2283" s="242"/>
      <c r="AT2283" s="243" t="s">
        <v>211</v>
      </c>
      <c r="AU2283" s="243" t="s">
        <v>104</v>
      </c>
      <c r="AV2283" s="14" t="s">
        <v>84</v>
      </c>
      <c r="AW2283" s="14" t="s">
        <v>31</v>
      </c>
      <c r="AX2283" s="14" t="s">
        <v>75</v>
      </c>
      <c r="AY2283" s="243" t="s">
        <v>203</v>
      </c>
    </row>
    <row r="2284" spans="2:51" s="14" customFormat="1" ht="11.25">
      <c r="B2284" s="233"/>
      <c r="C2284" s="234"/>
      <c r="D2284" s="224" t="s">
        <v>211</v>
      </c>
      <c r="E2284" s="235" t="s">
        <v>1</v>
      </c>
      <c r="F2284" s="236" t="s">
        <v>2156</v>
      </c>
      <c r="G2284" s="234"/>
      <c r="H2284" s="237">
        <v>0.33700000000000002</v>
      </c>
      <c r="I2284" s="238"/>
      <c r="J2284" s="234"/>
      <c r="K2284" s="234"/>
      <c r="L2284" s="239"/>
      <c r="M2284" s="240"/>
      <c r="N2284" s="241"/>
      <c r="O2284" s="241"/>
      <c r="P2284" s="241"/>
      <c r="Q2284" s="241"/>
      <c r="R2284" s="241"/>
      <c r="S2284" s="241"/>
      <c r="T2284" s="242"/>
      <c r="AT2284" s="243" t="s">
        <v>211</v>
      </c>
      <c r="AU2284" s="243" t="s">
        <v>104</v>
      </c>
      <c r="AV2284" s="14" t="s">
        <v>84</v>
      </c>
      <c r="AW2284" s="14" t="s">
        <v>31</v>
      </c>
      <c r="AX2284" s="14" t="s">
        <v>75</v>
      </c>
      <c r="AY2284" s="243" t="s">
        <v>203</v>
      </c>
    </row>
    <row r="2285" spans="2:51" s="14" customFormat="1" ht="11.25">
      <c r="B2285" s="233"/>
      <c r="C2285" s="234"/>
      <c r="D2285" s="224" t="s">
        <v>211</v>
      </c>
      <c r="E2285" s="235" t="s">
        <v>1</v>
      </c>
      <c r="F2285" s="236" t="s">
        <v>2157</v>
      </c>
      <c r="G2285" s="234"/>
      <c r="H2285" s="237">
        <v>0.33700000000000002</v>
      </c>
      <c r="I2285" s="238"/>
      <c r="J2285" s="234"/>
      <c r="K2285" s="234"/>
      <c r="L2285" s="239"/>
      <c r="M2285" s="240"/>
      <c r="N2285" s="241"/>
      <c r="O2285" s="241"/>
      <c r="P2285" s="241"/>
      <c r="Q2285" s="241"/>
      <c r="R2285" s="241"/>
      <c r="S2285" s="241"/>
      <c r="T2285" s="242"/>
      <c r="AT2285" s="243" t="s">
        <v>211</v>
      </c>
      <c r="AU2285" s="243" t="s">
        <v>104</v>
      </c>
      <c r="AV2285" s="14" t="s">
        <v>84</v>
      </c>
      <c r="AW2285" s="14" t="s">
        <v>31</v>
      </c>
      <c r="AX2285" s="14" t="s">
        <v>75</v>
      </c>
      <c r="AY2285" s="243" t="s">
        <v>203</v>
      </c>
    </row>
    <row r="2286" spans="2:51" s="14" customFormat="1" ht="11.25">
      <c r="B2286" s="233"/>
      <c r="C2286" s="234"/>
      <c r="D2286" s="224" t="s">
        <v>211</v>
      </c>
      <c r="E2286" s="235" t="s">
        <v>1</v>
      </c>
      <c r="F2286" s="236" t="s">
        <v>2158</v>
      </c>
      <c r="G2286" s="234"/>
      <c r="H2286" s="237">
        <v>0.501</v>
      </c>
      <c r="I2286" s="238"/>
      <c r="J2286" s="234"/>
      <c r="K2286" s="234"/>
      <c r="L2286" s="239"/>
      <c r="M2286" s="240"/>
      <c r="N2286" s="241"/>
      <c r="O2286" s="241"/>
      <c r="P2286" s="241"/>
      <c r="Q2286" s="241"/>
      <c r="R2286" s="241"/>
      <c r="S2286" s="241"/>
      <c r="T2286" s="242"/>
      <c r="AT2286" s="243" t="s">
        <v>211</v>
      </c>
      <c r="AU2286" s="243" t="s">
        <v>104</v>
      </c>
      <c r="AV2286" s="14" t="s">
        <v>84</v>
      </c>
      <c r="AW2286" s="14" t="s">
        <v>31</v>
      </c>
      <c r="AX2286" s="14" t="s">
        <v>75</v>
      </c>
      <c r="AY2286" s="243" t="s">
        <v>203</v>
      </c>
    </row>
    <row r="2287" spans="2:51" s="14" customFormat="1" ht="11.25">
      <c r="B2287" s="233"/>
      <c r="C2287" s="234"/>
      <c r="D2287" s="224" t="s">
        <v>211</v>
      </c>
      <c r="E2287" s="235" t="s">
        <v>1</v>
      </c>
      <c r="F2287" s="236" t="s">
        <v>2159</v>
      </c>
      <c r="G2287" s="234"/>
      <c r="H2287" s="237">
        <v>0.33700000000000002</v>
      </c>
      <c r="I2287" s="238"/>
      <c r="J2287" s="234"/>
      <c r="K2287" s="234"/>
      <c r="L2287" s="239"/>
      <c r="M2287" s="240"/>
      <c r="N2287" s="241"/>
      <c r="O2287" s="241"/>
      <c r="P2287" s="241"/>
      <c r="Q2287" s="241"/>
      <c r="R2287" s="241"/>
      <c r="S2287" s="241"/>
      <c r="T2287" s="242"/>
      <c r="AT2287" s="243" t="s">
        <v>211</v>
      </c>
      <c r="AU2287" s="243" t="s">
        <v>104</v>
      </c>
      <c r="AV2287" s="14" t="s">
        <v>84</v>
      </c>
      <c r="AW2287" s="14" t="s">
        <v>31</v>
      </c>
      <c r="AX2287" s="14" t="s">
        <v>75</v>
      </c>
      <c r="AY2287" s="243" t="s">
        <v>203</v>
      </c>
    </row>
    <row r="2288" spans="2:51" s="14" customFormat="1" ht="11.25">
      <c r="B2288" s="233"/>
      <c r="C2288" s="234"/>
      <c r="D2288" s="224" t="s">
        <v>211</v>
      </c>
      <c r="E2288" s="235" t="s">
        <v>1</v>
      </c>
      <c r="F2288" s="236" t="s">
        <v>2160</v>
      </c>
      <c r="G2288" s="234"/>
      <c r="H2288" s="237">
        <v>0.33700000000000002</v>
      </c>
      <c r="I2288" s="238"/>
      <c r="J2288" s="234"/>
      <c r="K2288" s="234"/>
      <c r="L2288" s="239"/>
      <c r="M2288" s="240"/>
      <c r="N2288" s="241"/>
      <c r="O2288" s="241"/>
      <c r="P2288" s="241"/>
      <c r="Q2288" s="241"/>
      <c r="R2288" s="241"/>
      <c r="S2288" s="241"/>
      <c r="T2288" s="242"/>
      <c r="AT2288" s="243" t="s">
        <v>211</v>
      </c>
      <c r="AU2288" s="243" t="s">
        <v>104</v>
      </c>
      <c r="AV2288" s="14" t="s">
        <v>84</v>
      </c>
      <c r="AW2288" s="14" t="s">
        <v>31</v>
      </c>
      <c r="AX2288" s="14" t="s">
        <v>75</v>
      </c>
      <c r="AY2288" s="243" t="s">
        <v>203</v>
      </c>
    </row>
    <row r="2289" spans="2:51" s="14" customFormat="1" ht="11.25">
      <c r="B2289" s="233"/>
      <c r="C2289" s="234"/>
      <c r="D2289" s="224" t="s">
        <v>211</v>
      </c>
      <c r="E2289" s="235" t="s">
        <v>1</v>
      </c>
      <c r="F2289" s="236" t="s">
        <v>2161</v>
      </c>
      <c r="G2289" s="234"/>
      <c r="H2289" s="237">
        <v>0.33700000000000002</v>
      </c>
      <c r="I2289" s="238"/>
      <c r="J2289" s="234"/>
      <c r="K2289" s="234"/>
      <c r="L2289" s="239"/>
      <c r="M2289" s="240"/>
      <c r="N2289" s="241"/>
      <c r="O2289" s="241"/>
      <c r="P2289" s="241"/>
      <c r="Q2289" s="241"/>
      <c r="R2289" s="241"/>
      <c r="S2289" s="241"/>
      <c r="T2289" s="242"/>
      <c r="AT2289" s="243" t="s">
        <v>211</v>
      </c>
      <c r="AU2289" s="243" t="s">
        <v>104</v>
      </c>
      <c r="AV2289" s="14" t="s">
        <v>84</v>
      </c>
      <c r="AW2289" s="14" t="s">
        <v>31</v>
      </c>
      <c r="AX2289" s="14" t="s">
        <v>75</v>
      </c>
      <c r="AY2289" s="243" t="s">
        <v>203</v>
      </c>
    </row>
    <row r="2290" spans="2:51" s="14" customFormat="1" ht="11.25">
      <c r="B2290" s="233"/>
      <c r="C2290" s="234"/>
      <c r="D2290" s="224" t="s">
        <v>211</v>
      </c>
      <c r="E2290" s="235" t="s">
        <v>1</v>
      </c>
      <c r="F2290" s="236" t="s">
        <v>2162</v>
      </c>
      <c r="G2290" s="234"/>
      <c r="H2290" s="237">
        <v>0.33700000000000002</v>
      </c>
      <c r="I2290" s="238"/>
      <c r="J2290" s="234"/>
      <c r="K2290" s="234"/>
      <c r="L2290" s="239"/>
      <c r="M2290" s="240"/>
      <c r="N2290" s="241"/>
      <c r="O2290" s="241"/>
      <c r="P2290" s="241"/>
      <c r="Q2290" s="241"/>
      <c r="R2290" s="241"/>
      <c r="S2290" s="241"/>
      <c r="T2290" s="242"/>
      <c r="AT2290" s="243" t="s">
        <v>211</v>
      </c>
      <c r="AU2290" s="243" t="s">
        <v>104</v>
      </c>
      <c r="AV2290" s="14" t="s">
        <v>84</v>
      </c>
      <c r="AW2290" s="14" t="s">
        <v>31</v>
      </c>
      <c r="AX2290" s="14" t="s">
        <v>75</v>
      </c>
      <c r="AY2290" s="243" t="s">
        <v>203</v>
      </c>
    </row>
    <row r="2291" spans="2:51" s="14" customFormat="1" ht="11.25">
      <c r="B2291" s="233"/>
      <c r="C2291" s="234"/>
      <c r="D2291" s="224" t="s">
        <v>211</v>
      </c>
      <c r="E2291" s="235" t="s">
        <v>1</v>
      </c>
      <c r="F2291" s="236" t="s">
        <v>2163</v>
      </c>
      <c r="G2291" s="234"/>
      <c r="H2291" s="237">
        <v>0.33700000000000002</v>
      </c>
      <c r="I2291" s="238"/>
      <c r="J2291" s="234"/>
      <c r="K2291" s="234"/>
      <c r="L2291" s="239"/>
      <c r="M2291" s="240"/>
      <c r="N2291" s="241"/>
      <c r="O2291" s="241"/>
      <c r="P2291" s="241"/>
      <c r="Q2291" s="241"/>
      <c r="R2291" s="241"/>
      <c r="S2291" s="241"/>
      <c r="T2291" s="242"/>
      <c r="AT2291" s="243" t="s">
        <v>211</v>
      </c>
      <c r="AU2291" s="243" t="s">
        <v>104</v>
      </c>
      <c r="AV2291" s="14" t="s">
        <v>84</v>
      </c>
      <c r="AW2291" s="14" t="s">
        <v>31</v>
      </c>
      <c r="AX2291" s="14" t="s">
        <v>75</v>
      </c>
      <c r="AY2291" s="243" t="s">
        <v>203</v>
      </c>
    </row>
    <row r="2292" spans="2:51" s="14" customFormat="1" ht="11.25">
      <c r="B2292" s="233"/>
      <c r="C2292" s="234"/>
      <c r="D2292" s="224" t="s">
        <v>211</v>
      </c>
      <c r="E2292" s="235" t="s">
        <v>1</v>
      </c>
      <c r="F2292" s="236" t="s">
        <v>2164</v>
      </c>
      <c r="G2292" s="234"/>
      <c r="H2292" s="237">
        <v>0.33700000000000002</v>
      </c>
      <c r="I2292" s="238"/>
      <c r="J2292" s="234"/>
      <c r="K2292" s="234"/>
      <c r="L2292" s="239"/>
      <c r="M2292" s="240"/>
      <c r="N2292" s="241"/>
      <c r="O2292" s="241"/>
      <c r="P2292" s="241"/>
      <c r="Q2292" s="241"/>
      <c r="R2292" s="241"/>
      <c r="S2292" s="241"/>
      <c r="T2292" s="242"/>
      <c r="AT2292" s="243" t="s">
        <v>211</v>
      </c>
      <c r="AU2292" s="243" t="s">
        <v>104</v>
      </c>
      <c r="AV2292" s="14" t="s">
        <v>84</v>
      </c>
      <c r="AW2292" s="14" t="s">
        <v>31</v>
      </c>
      <c r="AX2292" s="14" t="s">
        <v>75</v>
      </c>
      <c r="AY2292" s="243" t="s">
        <v>203</v>
      </c>
    </row>
    <row r="2293" spans="2:51" s="14" customFormat="1" ht="11.25">
      <c r="B2293" s="233"/>
      <c r="C2293" s="234"/>
      <c r="D2293" s="224" t="s">
        <v>211</v>
      </c>
      <c r="E2293" s="235" t="s">
        <v>1</v>
      </c>
      <c r="F2293" s="236" t="s">
        <v>2165</v>
      </c>
      <c r="G2293" s="234"/>
      <c r="H2293" s="237">
        <v>0.33700000000000002</v>
      </c>
      <c r="I2293" s="238"/>
      <c r="J2293" s="234"/>
      <c r="K2293" s="234"/>
      <c r="L2293" s="239"/>
      <c r="M2293" s="240"/>
      <c r="N2293" s="241"/>
      <c r="O2293" s="241"/>
      <c r="P2293" s="241"/>
      <c r="Q2293" s="241"/>
      <c r="R2293" s="241"/>
      <c r="S2293" s="241"/>
      <c r="T2293" s="242"/>
      <c r="AT2293" s="243" t="s">
        <v>211</v>
      </c>
      <c r="AU2293" s="243" t="s">
        <v>104</v>
      </c>
      <c r="AV2293" s="14" t="s">
        <v>84</v>
      </c>
      <c r="AW2293" s="14" t="s">
        <v>31</v>
      </c>
      <c r="AX2293" s="14" t="s">
        <v>75</v>
      </c>
      <c r="AY2293" s="243" t="s">
        <v>203</v>
      </c>
    </row>
    <row r="2294" spans="2:51" s="14" customFormat="1" ht="11.25">
      <c r="B2294" s="233"/>
      <c r="C2294" s="234"/>
      <c r="D2294" s="224" t="s">
        <v>211</v>
      </c>
      <c r="E2294" s="235" t="s">
        <v>1</v>
      </c>
      <c r="F2294" s="236" t="s">
        <v>2166</v>
      </c>
      <c r="G2294" s="234"/>
      <c r="H2294" s="237">
        <v>0.33700000000000002</v>
      </c>
      <c r="I2294" s="238"/>
      <c r="J2294" s="234"/>
      <c r="K2294" s="234"/>
      <c r="L2294" s="239"/>
      <c r="M2294" s="240"/>
      <c r="N2294" s="241"/>
      <c r="O2294" s="241"/>
      <c r="P2294" s="241"/>
      <c r="Q2294" s="241"/>
      <c r="R2294" s="241"/>
      <c r="S2294" s="241"/>
      <c r="T2294" s="242"/>
      <c r="AT2294" s="243" t="s">
        <v>211</v>
      </c>
      <c r="AU2294" s="243" t="s">
        <v>104</v>
      </c>
      <c r="AV2294" s="14" t="s">
        <v>84</v>
      </c>
      <c r="AW2294" s="14" t="s">
        <v>31</v>
      </c>
      <c r="AX2294" s="14" t="s">
        <v>75</v>
      </c>
      <c r="AY2294" s="243" t="s">
        <v>203</v>
      </c>
    </row>
    <row r="2295" spans="2:51" s="14" customFormat="1" ht="11.25">
      <c r="B2295" s="233"/>
      <c r="C2295" s="234"/>
      <c r="D2295" s="224" t="s">
        <v>211</v>
      </c>
      <c r="E2295" s="235" t="s">
        <v>1</v>
      </c>
      <c r="F2295" s="236" t="s">
        <v>2167</v>
      </c>
      <c r="G2295" s="234"/>
      <c r="H2295" s="237">
        <v>0.33700000000000002</v>
      </c>
      <c r="I2295" s="238"/>
      <c r="J2295" s="234"/>
      <c r="K2295" s="234"/>
      <c r="L2295" s="239"/>
      <c r="M2295" s="240"/>
      <c r="N2295" s="241"/>
      <c r="O2295" s="241"/>
      <c r="P2295" s="241"/>
      <c r="Q2295" s="241"/>
      <c r="R2295" s="241"/>
      <c r="S2295" s="241"/>
      <c r="T2295" s="242"/>
      <c r="AT2295" s="243" t="s">
        <v>211</v>
      </c>
      <c r="AU2295" s="243" t="s">
        <v>104</v>
      </c>
      <c r="AV2295" s="14" t="s">
        <v>84</v>
      </c>
      <c r="AW2295" s="14" t="s">
        <v>31</v>
      </c>
      <c r="AX2295" s="14" t="s">
        <v>75</v>
      </c>
      <c r="AY2295" s="243" t="s">
        <v>203</v>
      </c>
    </row>
    <row r="2296" spans="2:51" s="14" customFormat="1" ht="11.25">
      <c r="B2296" s="233"/>
      <c r="C2296" s="234"/>
      <c r="D2296" s="224" t="s">
        <v>211</v>
      </c>
      <c r="E2296" s="235" t="s">
        <v>1</v>
      </c>
      <c r="F2296" s="236" t="s">
        <v>2168</v>
      </c>
      <c r="G2296" s="234"/>
      <c r="H2296" s="237">
        <v>0.33700000000000002</v>
      </c>
      <c r="I2296" s="238"/>
      <c r="J2296" s="234"/>
      <c r="K2296" s="234"/>
      <c r="L2296" s="239"/>
      <c r="M2296" s="240"/>
      <c r="N2296" s="241"/>
      <c r="O2296" s="241"/>
      <c r="P2296" s="241"/>
      <c r="Q2296" s="241"/>
      <c r="R2296" s="241"/>
      <c r="S2296" s="241"/>
      <c r="T2296" s="242"/>
      <c r="AT2296" s="243" t="s">
        <v>211</v>
      </c>
      <c r="AU2296" s="243" t="s">
        <v>104</v>
      </c>
      <c r="AV2296" s="14" t="s">
        <v>84</v>
      </c>
      <c r="AW2296" s="14" t="s">
        <v>31</v>
      </c>
      <c r="AX2296" s="14" t="s">
        <v>75</v>
      </c>
      <c r="AY2296" s="243" t="s">
        <v>203</v>
      </c>
    </row>
    <row r="2297" spans="2:51" s="14" customFormat="1" ht="11.25">
      <c r="B2297" s="233"/>
      <c r="C2297" s="234"/>
      <c r="D2297" s="224" t="s">
        <v>211</v>
      </c>
      <c r="E2297" s="235" t="s">
        <v>1</v>
      </c>
      <c r="F2297" s="236" t="s">
        <v>2169</v>
      </c>
      <c r="G2297" s="234"/>
      <c r="H2297" s="237">
        <v>0.33700000000000002</v>
      </c>
      <c r="I2297" s="238"/>
      <c r="J2297" s="234"/>
      <c r="K2297" s="234"/>
      <c r="L2297" s="239"/>
      <c r="M2297" s="240"/>
      <c r="N2297" s="241"/>
      <c r="O2297" s="241"/>
      <c r="P2297" s="241"/>
      <c r="Q2297" s="241"/>
      <c r="R2297" s="241"/>
      <c r="S2297" s="241"/>
      <c r="T2297" s="242"/>
      <c r="AT2297" s="243" t="s">
        <v>211</v>
      </c>
      <c r="AU2297" s="243" t="s">
        <v>104</v>
      </c>
      <c r="AV2297" s="14" t="s">
        <v>84</v>
      </c>
      <c r="AW2297" s="14" t="s">
        <v>31</v>
      </c>
      <c r="AX2297" s="14" t="s">
        <v>75</v>
      </c>
      <c r="AY2297" s="243" t="s">
        <v>203</v>
      </c>
    </row>
    <row r="2298" spans="2:51" s="14" customFormat="1" ht="11.25">
      <c r="B2298" s="233"/>
      <c r="C2298" s="234"/>
      <c r="D2298" s="224" t="s">
        <v>211</v>
      </c>
      <c r="E2298" s="235" t="s">
        <v>1</v>
      </c>
      <c r="F2298" s="236" t="s">
        <v>2170</v>
      </c>
      <c r="G2298" s="234"/>
      <c r="H2298" s="237">
        <v>0.33700000000000002</v>
      </c>
      <c r="I2298" s="238"/>
      <c r="J2298" s="234"/>
      <c r="K2298" s="234"/>
      <c r="L2298" s="239"/>
      <c r="M2298" s="240"/>
      <c r="N2298" s="241"/>
      <c r="O2298" s="241"/>
      <c r="P2298" s="241"/>
      <c r="Q2298" s="241"/>
      <c r="R2298" s="241"/>
      <c r="S2298" s="241"/>
      <c r="T2298" s="242"/>
      <c r="AT2298" s="243" t="s">
        <v>211</v>
      </c>
      <c r="AU2298" s="243" t="s">
        <v>104</v>
      </c>
      <c r="AV2298" s="14" t="s">
        <v>84</v>
      </c>
      <c r="AW2298" s="14" t="s">
        <v>31</v>
      </c>
      <c r="AX2298" s="14" t="s">
        <v>75</v>
      </c>
      <c r="AY2298" s="243" t="s">
        <v>203</v>
      </c>
    </row>
    <row r="2299" spans="2:51" s="14" customFormat="1" ht="11.25">
      <c r="B2299" s="233"/>
      <c r="C2299" s="234"/>
      <c r="D2299" s="224" t="s">
        <v>211</v>
      </c>
      <c r="E2299" s="235" t="s">
        <v>1</v>
      </c>
      <c r="F2299" s="236" t="s">
        <v>2171</v>
      </c>
      <c r="G2299" s="234"/>
      <c r="H2299" s="237">
        <v>0.33700000000000002</v>
      </c>
      <c r="I2299" s="238"/>
      <c r="J2299" s="234"/>
      <c r="K2299" s="234"/>
      <c r="L2299" s="239"/>
      <c r="M2299" s="240"/>
      <c r="N2299" s="241"/>
      <c r="O2299" s="241"/>
      <c r="P2299" s="241"/>
      <c r="Q2299" s="241"/>
      <c r="R2299" s="241"/>
      <c r="S2299" s="241"/>
      <c r="T2299" s="242"/>
      <c r="AT2299" s="243" t="s">
        <v>211</v>
      </c>
      <c r="AU2299" s="243" t="s">
        <v>104</v>
      </c>
      <c r="AV2299" s="14" t="s">
        <v>84</v>
      </c>
      <c r="AW2299" s="14" t="s">
        <v>31</v>
      </c>
      <c r="AX2299" s="14" t="s">
        <v>75</v>
      </c>
      <c r="AY2299" s="243" t="s">
        <v>203</v>
      </c>
    </row>
    <row r="2300" spans="2:51" s="14" customFormat="1" ht="11.25">
      <c r="B2300" s="233"/>
      <c r="C2300" s="234"/>
      <c r="D2300" s="224" t="s">
        <v>211</v>
      </c>
      <c r="E2300" s="235" t="s">
        <v>1</v>
      </c>
      <c r="F2300" s="236" t="s">
        <v>2172</v>
      </c>
      <c r="G2300" s="234"/>
      <c r="H2300" s="237">
        <v>0.68400000000000005</v>
      </c>
      <c r="I2300" s="238"/>
      <c r="J2300" s="234"/>
      <c r="K2300" s="234"/>
      <c r="L2300" s="239"/>
      <c r="M2300" s="240"/>
      <c r="N2300" s="241"/>
      <c r="O2300" s="241"/>
      <c r="P2300" s="241"/>
      <c r="Q2300" s="241"/>
      <c r="R2300" s="241"/>
      <c r="S2300" s="241"/>
      <c r="T2300" s="242"/>
      <c r="AT2300" s="243" t="s">
        <v>211</v>
      </c>
      <c r="AU2300" s="243" t="s">
        <v>104</v>
      </c>
      <c r="AV2300" s="14" t="s">
        <v>84</v>
      </c>
      <c r="AW2300" s="14" t="s">
        <v>31</v>
      </c>
      <c r="AX2300" s="14" t="s">
        <v>75</v>
      </c>
      <c r="AY2300" s="243" t="s">
        <v>203</v>
      </c>
    </row>
    <row r="2301" spans="2:51" s="14" customFormat="1" ht="11.25">
      <c r="B2301" s="233"/>
      <c r="C2301" s="234"/>
      <c r="D2301" s="224" t="s">
        <v>211</v>
      </c>
      <c r="E2301" s="235" t="s">
        <v>1</v>
      </c>
      <c r="F2301" s="236" t="s">
        <v>2173</v>
      </c>
      <c r="G2301" s="234"/>
      <c r="H2301" s="237">
        <v>0.4</v>
      </c>
      <c r="I2301" s="238"/>
      <c r="J2301" s="234"/>
      <c r="K2301" s="234"/>
      <c r="L2301" s="239"/>
      <c r="M2301" s="240"/>
      <c r="N2301" s="241"/>
      <c r="O2301" s="241"/>
      <c r="P2301" s="241"/>
      <c r="Q2301" s="241"/>
      <c r="R2301" s="241"/>
      <c r="S2301" s="241"/>
      <c r="T2301" s="242"/>
      <c r="AT2301" s="243" t="s">
        <v>211</v>
      </c>
      <c r="AU2301" s="243" t="s">
        <v>104</v>
      </c>
      <c r="AV2301" s="14" t="s">
        <v>84</v>
      </c>
      <c r="AW2301" s="14" t="s">
        <v>31</v>
      </c>
      <c r="AX2301" s="14" t="s">
        <v>75</v>
      </c>
      <c r="AY2301" s="243" t="s">
        <v>203</v>
      </c>
    </row>
    <row r="2302" spans="2:51" s="14" customFormat="1" ht="11.25">
      <c r="B2302" s="233"/>
      <c r="C2302" s="234"/>
      <c r="D2302" s="224" t="s">
        <v>211</v>
      </c>
      <c r="E2302" s="235" t="s">
        <v>1</v>
      </c>
      <c r="F2302" s="236" t="s">
        <v>2174</v>
      </c>
      <c r="G2302" s="234"/>
      <c r="H2302" s="237">
        <v>0.33700000000000002</v>
      </c>
      <c r="I2302" s="238"/>
      <c r="J2302" s="234"/>
      <c r="K2302" s="234"/>
      <c r="L2302" s="239"/>
      <c r="M2302" s="240"/>
      <c r="N2302" s="241"/>
      <c r="O2302" s="241"/>
      <c r="P2302" s="241"/>
      <c r="Q2302" s="241"/>
      <c r="R2302" s="241"/>
      <c r="S2302" s="241"/>
      <c r="T2302" s="242"/>
      <c r="AT2302" s="243" t="s">
        <v>211</v>
      </c>
      <c r="AU2302" s="243" t="s">
        <v>104</v>
      </c>
      <c r="AV2302" s="14" t="s">
        <v>84</v>
      </c>
      <c r="AW2302" s="14" t="s">
        <v>31</v>
      </c>
      <c r="AX2302" s="14" t="s">
        <v>75</v>
      </c>
      <c r="AY2302" s="243" t="s">
        <v>203</v>
      </c>
    </row>
    <row r="2303" spans="2:51" s="14" customFormat="1" ht="11.25">
      <c r="B2303" s="233"/>
      <c r="C2303" s="234"/>
      <c r="D2303" s="224" t="s">
        <v>211</v>
      </c>
      <c r="E2303" s="235" t="s">
        <v>1</v>
      </c>
      <c r="F2303" s="236" t="s">
        <v>2175</v>
      </c>
      <c r="G2303" s="234"/>
      <c r="H2303" s="237">
        <v>0.33700000000000002</v>
      </c>
      <c r="I2303" s="238"/>
      <c r="J2303" s="234"/>
      <c r="K2303" s="234"/>
      <c r="L2303" s="239"/>
      <c r="M2303" s="240"/>
      <c r="N2303" s="241"/>
      <c r="O2303" s="241"/>
      <c r="P2303" s="241"/>
      <c r="Q2303" s="241"/>
      <c r="R2303" s="241"/>
      <c r="S2303" s="241"/>
      <c r="T2303" s="242"/>
      <c r="AT2303" s="243" t="s">
        <v>211</v>
      </c>
      <c r="AU2303" s="243" t="s">
        <v>104</v>
      </c>
      <c r="AV2303" s="14" t="s">
        <v>84</v>
      </c>
      <c r="AW2303" s="14" t="s">
        <v>31</v>
      </c>
      <c r="AX2303" s="14" t="s">
        <v>75</v>
      </c>
      <c r="AY2303" s="243" t="s">
        <v>203</v>
      </c>
    </row>
    <row r="2304" spans="2:51" s="14" customFormat="1" ht="11.25">
      <c r="B2304" s="233"/>
      <c r="C2304" s="234"/>
      <c r="D2304" s="224" t="s">
        <v>211</v>
      </c>
      <c r="E2304" s="235" t="s">
        <v>1</v>
      </c>
      <c r="F2304" s="236" t="s">
        <v>2176</v>
      </c>
      <c r="G2304" s="234"/>
      <c r="H2304" s="237">
        <v>0.501</v>
      </c>
      <c r="I2304" s="238"/>
      <c r="J2304" s="234"/>
      <c r="K2304" s="234"/>
      <c r="L2304" s="239"/>
      <c r="M2304" s="240"/>
      <c r="N2304" s="241"/>
      <c r="O2304" s="241"/>
      <c r="P2304" s="241"/>
      <c r="Q2304" s="241"/>
      <c r="R2304" s="241"/>
      <c r="S2304" s="241"/>
      <c r="T2304" s="242"/>
      <c r="AT2304" s="243" t="s">
        <v>211</v>
      </c>
      <c r="AU2304" s="243" t="s">
        <v>104</v>
      </c>
      <c r="AV2304" s="14" t="s">
        <v>84</v>
      </c>
      <c r="AW2304" s="14" t="s">
        <v>31</v>
      </c>
      <c r="AX2304" s="14" t="s">
        <v>75</v>
      </c>
      <c r="AY2304" s="243" t="s">
        <v>203</v>
      </c>
    </row>
    <row r="2305" spans="1:65" s="2" customFormat="1" ht="16.5" customHeight="1">
      <c r="A2305" s="35"/>
      <c r="B2305" s="36"/>
      <c r="C2305" s="209" t="s">
        <v>2177</v>
      </c>
      <c r="D2305" s="209" t="s">
        <v>205</v>
      </c>
      <c r="E2305" s="210" t="s">
        <v>2178</v>
      </c>
      <c r="F2305" s="211" t="s">
        <v>2179</v>
      </c>
      <c r="G2305" s="212" t="s">
        <v>240</v>
      </c>
      <c r="H2305" s="213">
        <v>39.444000000000003</v>
      </c>
      <c r="I2305" s="214"/>
      <c r="J2305" s="215">
        <f>ROUND(I2305*H2305,2)</f>
        <v>0</v>
      </c>
      <c r="K2305" s="211" t="s">
        <v>218</v>
      </c>
      <c r="L2305" s="40"/>
      <c r="M2305" s="216" t="s">
        <v>1</v>
      </c>
      <c r="N2305" s="217" t="s">
        <v>40</v>
      </c>
      <c r="O2305" s="72"/>
      <c r="P2305" s="218">
        <f>O2305*H2305</f>
        <v>0</v>
      </c>
      <c r="Q2305" s="218">
        <v>1.3520000000000001E-2</v>
      </c>
      <c r="R2305" s="218">
        <f>Q2305*H2305</f>
        <v>0.53328288000000001</v>
      </c>
      <c r="S2305" s="218">
        <v>0</v>
      </c>
      <c r="T2305" s="219">
        <f>S2305*H2305</f>
        <v>0</v>
      </c>
      <c r="U2305" s="35"/>
      <c r="V2305" s="35"/>
      <c r="W2305" s="35"/>
      <c r="X2305" s="35"/>
      <c r="Y2305" s="35"/>
      <c r="Z2305" s="35"/>
      <c r="AA2305" s="35"/>
      <c r="AB2305" s="35"/>
      <c r="AC2305" s="35"/>
      <c r="AD2305" s="35"/>
      <c r="AE2305" s="35"/>
      <c r="AR2305" s="220" t="s">
        <v>209</v>
      </c>
      <c r="AT2305" s="220" t="s">
        <v>205</v>
      </c>
      <c r="AU2305" s="220" t="s">
        <v>104</v>
      </c>
      <c r="AY2305" s="18" t="s">
        <v>203</v>
      </c>
      <c r="BE2305" s="221">
        <f>IF(N2305="základní",J2305,0)</f>
        <v>0</v>
      </c>
      <c r="BF2305" s="221">
        <f>IF(N2305="snížená",J2305,0)</f>
        <v>0</v>
      </c>
      <c r="BG2305" s="221">
        <f>IF(N2305="zákl. přenesená",J2305,0)</f>
        <v>0</v>
      </c>
      <c r="BH2305" s="221">
        <f>IF(N2305="sníž. přenesená",J2305,0)</f>
        <v>0</v>
      </c>
      <c r="BI2305" s="221">
        <f>IF(N2305="nulová",J2305,0)</f>
        <v>0</v>
      </c>
      <c r="BJ2305" s="18" t="s">
        <v>82</v>
      </c>
      <c r="BK2305" s="221">
        <f>ROUND(I2305*H2305,2)</f>
        <v>0</v>
      </c>
      <c r="BL2305" s="18" t="s">
        <v>209</v>
      </c>
      <c r="BM2305" s="220" t="s">
        <v>2180</v>
      </c>
    </row>
    <row r="2306" spans="1:65" s="13" customFormat="1" ht="22.5">
      <c r="B2306" s="222"/>
      <c r="C2306" s="223"/>
      <c r="D2306" s="224" t="s">
        <v>211</v>
      </c>
      <c r="E2306" s="225" t="s">
        <v>1</v>
      </c>
      <c r="F2306" s="226" t="s">
        <v>2181</v>
      </c>
      <c r="G2306" s="223"/>
      <c r="H2306" s="225" t="s">
        <v>1</v>
      </c>
      <c r="I2306" s="227"/>
      <c r="J2306" s="223"/>
      <c r="K2306" s="223"/>
      <c r="L2306" s="228"/>
      <c r="M2306" s="229"/>
      <c r="N2306" s="230"/>
      <c r="O2306" s="230"/>
      <c r="P2306" s="230"/>
      <c r="Q2306" s="230"/>
      <c r="R2306" s="230"/>
      <c r="S2306" s="230"/>
      <c r="T2306" s="231"/>
      <c r="AT2306" s="232" t="s">
        <v>211</v>
      </c>
      <c r="AU2306" s="232" t="s">
        <v>104</v>
      </c>
      <c r="AV2306" s="13" t="s">
        <v>82</v>
      </c>
      <c r="AW2306" s="13" t="s">
        <v>31</v>
      </c>
      <c r="AX2306" s="13" t="s">
        <v>75</v>
      </c>
      <c r="AY2306" s="232" t="s">
        <v>203</v>
      </c>
    </row>
    <row r="2307" spans="1:65" s="13" customFormat="1" ht="11.25">
      <c r="B2307" s="222"/>
      <c r="C2307" s="223"/>
      <c r="D2307" s="224" t="s">
        <v>211</v>
      </c>
      <c r="E2307" s="225" t="s">
        <v>1</v>
      </c>
      <c r="F2307" s="226" t="s">
        <v>213</v>
      </c>
      <c r="G2307" s="223"/>
      <c r="H2307" s="225" t="s">
        <v>1</v>
      </c>
      <c r="I2307" s="227"/>
      <c r="J2307" s="223"/>
      <c r="K2307" s="223"/>
      <c r="L2307" s="228"/>
      <c r="M2307" s="229"/>
      <c r="N2307" s="230"/>
      <c r="O2307" s="230"/>
      <c r="P2307" s="230"/>
      <c r="Q2307" s="230"/>
      <c r="R2307" s="230"/>
      <c r="S2307" s="230"/>
      <c r="T2307" s="231"/>
      <c r="AT2307" s="232" t="s">
        <v>211</v>
      </c>
      <c r="AU2307" s="232" t="s">
        <v>104</v>
      </c>
      <c r="AV2307" s="13" t="s">
        <v>82</v>
      </c>
      <c r="AW2307" s="13" t="s">
        <v>31</v>
      </c>
      <c r="AX2307" s="13" t="s">
        <v>75</v>
      </c>
      <c r="AY2307" s="232" t="s">
        <v>203</v>
      </c>
    </row>
    <row r="2308" spans="1:65" s="13" customFormat="1" ht="11.25">
      <c r="B2308" s="222"/>
      <c r="C2308" s="223"/>
      <c r="D2308" s="224" t="s">
        <v>211</v>
      </c>
      <c r="E2308" s="225" t="s">
        <v>1</v>
      </c>
      <c r="F2308" s="226" t="s">
        <v>213</v>
      </c>
      <c r="G2308" s="223"/>
      <c r="H2308" s="225" t="s">
        <v>1</v>
      </c>
      <c r="I2308" s="227"/>
      <c r="J2308" s="223"/>
      <c r="K2308" s="223"/>
      <c r="L2308" s="228"/>
      <c r="M2308" s="229"/>
      <c r="N2308" s="230"/>
      <c r="O2308" s="230"/>
      <c r="P2308" s="230"/>
      <c r="Q2308" s="230"/>
      <c r="R2308" s="230"/>
      <c r="S2308" s="230"/>
      <c r="T2308" s="231"/>
      <c r="AT2308" s="232" t="s">
        <v>211</v>
      </c>
      <c r="AU2308" s="232" t="s">
        <v>104</v>
      </c>
      <c r="AV2308" s="13" t="s">
        <v>82</v>
      </c>
      <c r="AW2308" s="13" t="s">
        <v>31</v>
      </c>
      <c r="AX2308" s="13" t="s">
        <v>75</v>
      </c>
      <c r="AY2308" s="232" t="s">
        <v>203</v>
      </c>
    </row>
    <row r="2309" spans="1:65" s="13" customFormat="1" ht="11.25">
      <c r="B2309" s="222"/>
      <c r="C2309" s="223"/>
      <c r="D2309" s="224" t="s">
        <v>211</v>
      </c>
      <c r="E2309" s="225" t="s">
        <v>1</v>
      </c>
      <c r="F2309" s="226" t="s">
        <v>2182</v>
      </c>
      <c r="G2309" s="223"/>
      <c r="H2309" s="225" t="s">
        <v>1</v>
      </c>
      <c r="I2309" s="227"/>
      <c r="J2309" s="223"/>
      <c r="K2309" s="223"/>
      <c r="L2309" s="228"/>
      <c r="M2309" s="229"/>
      <c r="N2309" s="230"/>
      <c r="O2309" s="230"/>
      <c r="P2309" s="230"/>
      <c r="Q2309" s="230"/>
      <c r="R2309" s="230"/>
      <c r="S2309" s="230"/>
      <c r="T2309" s="231"/>
      <c r="AT2309" s="232" t="s">
        <v>211</v>
      </c>
      <c r="AU2309" s="232" t="s">
        <v>104</v>
      </c>
      <c r="AV2309" s="13" t="s">
        <v>82</v>
      </c>
      <c r="AW2309" s="13" t="s">
        <v>31</v>
      </c>
      <c r="AX2309" s="13" t="s">
        <v>75</v>
      </c>
      <c r="AY2309" s="232" t="s">
        <v>203</v>
      </c>
    </row>
    <row r="2310" spans="1:65" s="14" customFormat="1" ht="11.25">
      <c r="B2310" s="233"/>
      <c r="C2310" s="234"/>
      <c r="D2310" s="224" t="s">
        <v>211</v>
      </c>
      <c r="E2310" s="235" t="s">
        <v>1</v>
      </c>
      <c r="F2310" s="236" t="s">
        <v>2183</v>
      </c>
      <c r="G2310" s="234"/>
      <c r="H2310" s="237">
        <v>6.3849999999999998</v>
      </c>
      <c r="I2310" s="238"/>
      <c r="J2310" s="234"/>
      <c r="K2310" s="234"/>
      <c r="L2310" s="239"/>
      <c r="M2310" s="240"/>
      <c r="N2310" s="241"/>
      <c r="O2310" s="241"/>
      <c r="P2310" s="241"/>
      <c r="Q2310" s="241"/>
      <c r="R2310" s="241"/>
      <c r="S2310" s="241"/>
      <c r="T2310" s="242"/>
      <c r="AT2310" s="243" t="s">
        <v>211</v>
      </c>
      <c r="AU2310" s="243" t="s">
        <v>104</v>
      </c>
      <c r="AV2310" s="14" t="s">
        <v>84</v>
      </c>
      <c r="AW2310" s="14" t="s">
        <v>31</v>
      </c>
      <c r="AX2310" s="14" t="s">
        <v>75</v>
      </c>
      <c r="AY2310" s="243" t="s">
        <v>203</v>
      </c>
    </row>
    <row r="2311" spans="1:65" s="14" customFormat="1" ht="11.25">
      <c r="B2311" s="233"/>
      <c r="C2311" s="234"/>
      <c r="D2311" s="224" t="s">
        <v>211</v>
      </c>
      <c r="E2311" s="235" t="s">
        <v>1</v>
      </c>
      <c r="F2311" s="236" t="s">
        <v>2184</v>
      </c>
      <c r="G2311" s="234"/>
      <c r="H2311" s="237">
        <v>5.9249999999999998</v>
      </c>
      <c r="I2311" s="238"/>
      <c r="J2311" s="234"/>
      <c r="K2311" s="234"/>
      <c r="L2311" s="239"/>
      <c r="M2311" s="240"/>
      <c r="N2311" s="241"/>
      <c r="O2311" s="241"/>
      <c r="P2311" s="241"/>
      <c r="Q2311" s="241"/>
      <c r="R2311" s="241"/>
      <c r="S2311" s="241"/>
      <c r="T2311" s="242"/>
      <c r="AT2311" s="243" t="s">
        <v>211</v>
      </c>
      <c r="AU2311" s="243" t="s">
        <v>104</v>
      </c>
      <c r="AV2311" s="14" t="s">
        <v>84</v>
      </c>
      <c r="AW2311" s="14" t="s">
        <v>31</v>
      </c>
      <c r="AX2311" s="14" t="s">
        <v>75</v>
      </c>
      <c r="AY2311" s="243" t="s">
        <v>203</v>
      </c>
    </row>
    <row r="2312" spans="1:65" s="13" customFormat="1" ht="11.25">
      <c r="B2312" s="222"/>
      <c r="C2312" s="223"/>
      <c r="D2312" s="224" t="s">
        <v>211</v>
      </c>
      <c r="E2312" s="225" t="s">
        <v>1</v>
      </c>
      <c r="F2312" s="226" t="s">
        <v>213</v>
      </c>
      <c r="G2312" s="223"/>
      <c r="H2312" s="225" t="s">
        <v>1</v>
      </c>
      <c r="I2312" s="227"/>
      <c r="J2312" s="223"/>
      <c r="K2312" s="223"/>
      <c r="L2312" s="228"/>
      <c r="M2312" s="229"/>
      <c r="N2312" s="230"/>
      <c r="O2312" s="230"/>
      <c r="P2312" s="230"/>
      <c r="Q2312" s="230"/>
      <c r="R2312" s="230"/>
      <c r="S2312" s="230"/>
      <c r="T2312" s="231"/>
      <c r="AT2312" s="232" t="s">
        <v>211</v>
      </c>
      <c r="AU2312" s="232" t="s">
        <v>104</v>
      </c>
      <c r="AV2312" s="13" t="s">
        <v>82</v>
      </c>
      <c r="AW2312" s="13" t="s">
        <v>31</v>
      </c>
      <c r="AX2312" s="13" t="s">
        <v>75</v>
      </c>
      <c r="AY2312" s="232" t="s">
        <v>203</v>
      </c>
    </row>
    <row r="2313" spans="1:65" s="13" customFormat="1" ht="11.25">
      <c r="B2313" s="222"/>
      <c r="C2313" s="223"/>
      <c r="D2313" s="224" t="s">
        <v>211</v>
      </c>
      <c r="E2313" s="225" t="s">
        <v>1</v>
      </c>
      <c r="F2313" s="226" t="s">
        <v>2185</v>
      </c>
      <c r="G2313" s="223"/>
      <c r="H2313" s="225" t="s">
        <v>1</v>
      </c>
      <c r="I2313" s="227"/>
      <c r="J2313" s="223"/>
      <c r="K2313" s="223"/>
      <c r="L2313" s="228"/>
      <c r="M2313" s="229"/>
      <c r="N2313" s="230"/>
      <c r="O2313" s="230"/>
      <c r="P2313" s="230"/>
      <c r="Q2313" s="230"/>
      <c r="R2313" s="230"/>
      <c r="S2313" s="230"/>
      <c r="T2313" s="231"/>
      <c r="AT2313" s="232" t="s">
        <v>211</v>
      </c>
      <c r="AU2313" s="232" t="s">
        <v>104</v>
      </c>
      <c r="AV2313" s="13" t="s">
        <v>82</v>
      </c>
      <c r="AW2313" s="13" t="s">
        <v>31</v>
      </c>
      <c r="AX2313" s="13" t="s">
        <v>75</v>
      </c>
      <c r="AY2313" s="232" t="s">
        <v>203</v>
      </c>
    </row>
    <row r="2314" spans="1:65" s="14" customFormat="1" ht="11.25">
      <c r="B2314" s="233"/>
      <c r="C2314" s="234"/>
      <c r="D2314" s="224" t="s">
        <v>211</v>
      </c>
      <c r="E2314" s="235" t="s">
        <v>1</v>
      </c>
      <c r="F2314" s="236" t="s">
        <v>2186</v>
      </c>
      <c r="G2314" s="234"/>
      <c r="H2314" s="237">
        <v>2.1339999999999999</v>
      </c>
      <c r="I2314" s="238"/>
      <c r="J2314" s="234"/>
      <c r="K2314" s="234"/>
      <c r="L2314" s="239"/>
      <c r="M2314" s="240"/>
      <c r="N2314" s="241"/>
      <c r="O2314" s="241"/>
      <c r="P2314" s="241"/>
      <c r="Q2314" s="241"/>
      <c r="R2314" s="241"/>
      <c r="S2314" s="241"/>
      <c r="T2314" s="242"/>
      <c r="AT2314" s="243" t="s">
        <v>211</v>
      </c>
      <c r="AU2314" s="243" t="s">
        <v>104</v>
      </c>
      <c r="AV2314" s="14" t="s">
        <v>84</v>
      </c>
      <c r="AW2314" s="14" t="s">
        <v>31</v>
      </c>
      <c r="AX2314" s="14" t="s">
        <v>75</v>
      </c>
      <c r="AY2314" s="243" t="s">
        <v>203</v>
      </c>
    </row>
    <row r="2315" spans="1:65" s="13" customFormat="1" ht="11.25">
      <c r="B2315" s="222"/>
      <c r="C2315" s="223"/>
      <c r="D2315" s="224" t="s">
        <v>211</v>
      </c>
      <c r="E2315" s="225" t="s">
        <v>1</v>
      </c>
      <c r="F2315" s="226" t="s">
        <v>213</v>
      </c>
      <c r="G2315" s="223"/>
      <c r="H2315" s="225" t="s">
        <v>1</v>
      </c>
      <c r="I2315" s="227"/>
      <c r="J2315" s="223"/>
      <c r="K2315" s="223"/>
      <c r="L2315" s="228"/>
      <c r="M2315" s="229"/>
      <c r="N2315" s="230"/>
      <c r="O2315" s="230"/>
      <c r="P2315" s="230"/>
      <c r="Q2315" s="230"/>
      <c r="R2315" s="230"/>
      <c r="S2315" s="230"/>
      <c r="T2315" s="231"/>
      <c r="AT2315" s="232" t="s">
        <v>211</v>
      </c>
      <c r="AU2315" s="232" t="s">
        <v>104</v>
      </c>
      <c r="AV2315" s="13" t="s">
        <v>82</v>
      </c>
      <c r="AW2315" s="13" t="s">
        <v>31</v>
      </c>
      <c r="AX2315" s="13" t="s">
        <v>75</v>
      </c>
      <c r="AY2315" s="232" t="s">
        <v>203</v>
      </c>
    </row>
    <row r="2316" spans="1:65" s="14" customFormat="1" ht="22.5">
      <c r="B2316" s="233"/>
      <c r="C2316" s="234"/>
      <c r="D2316" s="224" t="s">
        <v>211</v>
      </c>
      <c r="E2316" s="235" t="s">
        <v>1</v>
      </c>
      <c r="F2316" s="236" t="s">
        <v>2187</v>
      </c>
      <c r="G2316" s="234"/>
      <c r="H2316" s="237">
        <v>25</v>
      </c>
      <c r="I2316" s="238"/>
      <c r="J2316" s="234"/>
      <c r="K2316" s="234"/>
      <c r="L2316" s="239"/>
      <c r="M2316" s="240"/>
      <c r="N2316" s="241"/>
      <c r="O2316" s="241"/>
      <c r="P2316" s="241"/>
      <c r="Q2316" s="241"/>
      <c r="R2316" s="241"/>
      <c r="S2316" s="241"/>
      <c r="T2316" s="242"/>
      <c r="AT2316" s="243" t="s">
        <v>211</v>
      </c>
      <c r="AU2316" s="243" t="s">
        <v>104</v>
      </c>
      <c r="AV2316" s="14" t="s">
        <v>84</v>
      </c>
      <c r="AW2316" s="14" t="s">
        <v>31</v>
      </c>
      <c r="AX2316" s="14" t="s">
        <v>75</v>
      </c>
      <c r="AY2316" s="243" t="s">
        <v>203</v>
      </c>
    </row>
    <row r="2317" spans="1:65" s="2" customFormat="1" ht="16.5" customHeight="1">
      <c r="A2317" s="35"/>
      <c r="B2317" s="36"/>
      <c r="C2317" s="209" t="s">
        <v>2188</v>
      </c>
      <c r="D2317" s="209" t="s">
        <v>205</v>
      </c>
      <c r="E2317" s="210" t="s">
        <v>2189</v>
      </c>
      <c r="F2317" s="211" t="s">
        <v>2190</v>
      </c>
      <c r="G2317" s="212" t="s">
        <v>240</v>
      </c>
      <c r="H2317" s="213">
        <v>39.444000000000003</v>
      </c>
      <c r="I2317" s="214"/>
      <c r="J2317" s="215">
        <f>ROUND(I2317*H2317,2)</f>
        <v>0</v>
      </c>
      <c r="K2317" s="211" t="s">
        <v>218</v>
      </c>
      <c r="L2317" s="40"/>
      <c r="M2317" s="216" t="s">
        <v>1</v>
      </c>
      <c r="N2317" s="217" t="s">
        <v>40</v>
      </c>
      <c r="O2317" s="72"/>
      <c r="P2317" s="218">
        <f>O2317*H2317</f>
        <v>0</v>
      </c>
      <c r="Q2317" s="218">
        <v>0</v>
      </c>
      <c r="R2317" s="218">
        <f>Q2317*H2317</f>
        <v>0</v>
      </c>
      <c r="S2317" s="218">
        <v>0</v>
      </c>
      <c r="T2317" s="219">
        <f>S2317*H2317</f>
        <v>0</v>
      </c>
      <c r="U2317" s="35"/>
      <c r="V2317" s="35"/>
      <c r="W2317" s="35"/>
      <c r="X2317" s="35"/>
      <c r="Y2317" s="35"/>
      <c r="Z2317" s="35"/>
      <c r="AA2317" s="35"/>
      <c r="AB2317" s="35"/>
      <c r="AC2317" s="35"/>
      <c r="AD2317" s="35"/>
      <c r="AE2317" s="35"/>
      <c r="AR2317" s="220" t="s">
        <v>209</v>
      </c>
      <c r="AT2317" s="220" t="s">
        <v>205</v>
      </c>
      <c r="AU2317" s="220" t="s">
        <v>104</v>
      </c>
      <c r="AY2317" s="18" t="s">
        <v>203</v>
      </c>
      <c r="BE2317" s="221">
        <f>IF(N2317="základní",J2317,0)</f>
        <v>0</v>
      </c>
      <c r="BF2317" s="221">
        <f>IF(N2317="snížená",J2317,0)</f>
        <v>0</v>
      </c>
      <c r="BG2317" s="221">
        <f>IF(N2317="zákl. přenesená",J2317,0)</f>
        <v>0</v>
      </c>
      <c r="BH2317" s="221">
        <f>IF(N2317="sníž. přenesená",J2317,0)</f>
        <v>0</v>
      </c>
      <c r="BI2317" s="221">
        <f>IF(N2317="nulová",J2317,0)</f>
        <v>0</v>
      </c>
      <c r="BJ2317" s="18" t="s">
        <v>82</v>
      </c>
      <c r="BK2317" s="221">
        <f>ROUND(I2317*H2317,2)</f>
        <v>0</v>
      </c>
      <c r="BL2317" s="18" t="s">
        <v>209</v>
      </c>
      <c r="BM2317" s="220" t="s">
        <v>2191</v>
      </c>
    </row>
    <row r="2318" spans="1:65" s="12" customFormat="1" ht="22.9" customHeight="1">
      <c r="B2318" s="193"/>
      <c r="C2318" s="194"/>
      <c r="D2318" s="195" t="s">
        <v>74</v>
      </c>
      <c r="E2318" s="207" t="s">
        <v>368</v>
      </c>
      <c r="F2318" s="207" t="s">
        <v>2192</v>
      </c>
      <c r="G2318" s="194"/>
      <c r="H2318" s="194"/>
      <c r="I2318" s="197"/>
      <c r="J2318" s="208">
        <f>BK2318</f>
        <v>0</v>
      </c>
      <c r="K2318" s="194"/>
      <c r="L2318" s="199"/>
      <c r="M2318" s="200"/>
      <c r="N2318" s="201"/>
      <c r="O2318" s="201"/>
      <c r="P2318" s="202">
        <f>P2319+P2339+P2351+P2570</f>
        <v>0</v>
      </c>
      <c r="Q2318" s="201"/>
      <c r="R2318" s="202">
        <f>R2319+R2339+R2351+R2570</f>
        <v>6.0193935300000003</v>
      </c>
      <c r="S2318" s="201"/>
      <c r="T2318" s="203">
        <f>T2319+T2339+T2351+T2570</f>
        <v>40.886400000000009</v>
      </c>
      <c r="AR2318" s="204" t="s">
        <v>82</v>
      </c>
      <c r="AT2318" s="205" t="s">
        <v>74</v>
      </c>
      <c r="AU2318" s="205" t="s">
        <v>82</v>
      </c>
      <c r="AY2318" s="204" t="s">
        <v>203</v>
      </c>
      <c r="BK2318" s="206">
        <f>BK2319+BK2339+BK2351+BK2570</f>
        <v>0</v>
      </c>
    </row>
    <row r="2319" spans="1:65" s="12" customFormat="1" ht="20.85" customHeight="1">
      <c r="B2319" s="193"/>
      <c r="C2319" s="194"/>
      <c r="D2319" s="195" t="s">
        <v>74</v>
      </c>
      <c r="E2319" s="207" t="s">
        <v>2193</v>
      </c>
      <c r="F2319" s="207" t="s">
        <v>2194</v>
      </c>
      <c r="G2319" s="194"/>
      <c r="H2319" s="194"/>
      <c r="I2319" s="197"/>
      <c r="J2319" s="208">
        <f>BK2319</f>
        <v>0</v>
      </c>
      <c r="K2319" s="194"/>
      <c r="L2319" s="199"/>
      <c r="M2319" s="200"/>
      <c r="N2319" s="201"/>
      <c r="O2319" s="201"/>
      <c r="P2319" s="202">
        <f>SUM(P2320:P2338)</f>
        <v>0</v>
      </c>
      <c r="Q2319" s="201"/>
      <c r="R2319" s="202">
        <f>SUM(R2320:R2338)</f>
        <v>3.1802192499999995</v>
      </c>
      <c r="S2319" s="201"/>
      <c r="T2319" s="203">
        <f>SUM(T2320:T2338)</f>
        <v>0</v>
      </c>
      <c r="AR2319" s="204" t="s">
        <v>82</v>
      </c>
      <c r="AT2319" s="205" t="s">
        <v>74</v>
      </c>
      <c r="AU2319" s="205" t="s">
        <v>84</v>
      </c>
      <c r="AY2319" s="204" t="s">
        <v>203</v>
      </c>
      <c r="BK2319" s="206">
        <f>SUM(BK2320:BK2338)</f>
        <v>0</v>
      </c>
    </row>
    <row r="2320" spans="1:65" s="2" customFormat="1" ht="21.75" customHeight="1">
      <c r="A2320" s="35"/>
      <c r="B2320" s="36"/>
      <c r="C2320" s="209" t="s">
        <v>2195</v>
      </c>
      <c r="D2320" s="209" t="s">
        <v>205</v>
      </c>
      <c r="E2320" s="210" t="s">
        <v>2196</v>
      </c>
      <c r="F2320" s="211" t="s">
        <v>2197</v>
      </c>
      <c r="G2320" s="212" t="s">
        <v>240</v>
      </c>
      <c r="H2320" s="213">
        <v>24462.224999999999</v>
      </c>
      <c r="I2320" s="214"/>
      <c r="J2320" s="215">
        <f>ROUND(I2320*H2320,2)</f>
        <v>0</v>
      </c>
      <c r="K2320" s="211" t="s">
        <v>218</v>
      </c>
      <c r="L2320" s="40"/>
      <c r="M2320" s="216" t="s">
        <v>1</v>
      </c>
      <c r="N2320" s="217" t="s">
        <v>40</v>
      </c>
      <c r="O2320" s="72"/>
      <c r="P2320" s="218">
        <f>O2320*H2320</f>
        <v>0</v>
      </c>
      <c r="Q2320" s="218">
        <v>1.2999999999999999E-4</v>
      </c>
      <c r="R2320" s="218">
        <f>Q2320*H2320</f>
        <v>3.1800892499999995</v>
      </c>
      <c r="S2320" s="218">
        <v>0</v>
      </c>
      <c r="T2320" s="219">
        <f>S2320*H2320</f>
        <v>0</v>
      </c>
      <c r="U2320" s="35"/>
      <c r="V2320" s="35"/>
      <c r="W2320" s="35"/>
      <c r="X2320" s="35"/>
      <c r="Y2320" s="35"/>
      <c r="Z2320" s="35"/>
      <c r="AA2320" s="35"/>
      <c r="AB2320" s="35"/>
      <c r="AC2320" s="35"/>
      <c r="AD2320" s="35"/>
      <c r="AE2320" s="35"/>
      <c r="AR2320" s="220" t="s">
        <v>209</v>
      </c>
      <c r="AT2320" s="220" t="s">
        <v>205</v>
      </c>
      <c r="AU2320" s="220" t="s">
        <v>104</v>
      </c>
      <c r="AY2320" s="18" t="s">
        <v>203</v>
      </c>
      <c r="BE2320" s="221">
        <f>IF(N2320="základní",J2320,0)</f>
        <v>0</v>
      </c>
      <c r="BF2320" s="221">
        <f>IF(N2320="snížená",J2320,0)</f>
        <v>0</v>
      </c>
      <c r="BG2320" s="221">
        <f>IF(N2320="zákl. přenesená",J2320,0)</f>
        <v>0</v>
      </c>
      <c r="BH2320" s="221">
        <f>IF(N2320="sníž. přenesená",J2320,0)</f>
        <v>0</v>
      </c>
      <c r="BI2320" s="221">
        <f>IF(N2320="nulová",J2320,0)</f>
        <v>0</v>
      </c>
      <c r="BJ2320" s="18" t="s">
        <v>82</v>
      </c>
      <c r="BK2320" s="221">
        <f>ROUND(I2320*H2320,2)</f>
        <v>0</v>
      </c>
      <c r="BL2320" s="18" t="s">
        <v>209</v>
      </c>
      <c r="BM2320" s="220" t="s">
        <v>2198</v>
      </c>
    </row>
    <row r="2321" spans="1:65" s="13" customFormat="1" ht="22.5">
      <c r="B2321" s="222"/>
      <c r="C2321" s="223"/>
      <c r="D2321" s="224" t="s">
        <v>211</v>
      </c>
      <c r="E2321" s="225" t="s">
        <v>1</v>
      </c>
      <c r="F2321" s="226" t="s">
        <v>2199</v>
      </c>
      <c r="G2321" s="223"/>
      <c r="H2321" s="225" t="s">
        <v>1</v>
      </c>
      <c r="I2321" s="227"/>
      <c r="J2321" s="223"/>
      <c r="K2321" s="223"/>
      <c r="L2321" s="228"/>
      <c r="M2321" s="229"/>
      <c r="N2321" s="230"/>
      <c r="O2321" s="230"/>
      <c r="P2321" s="230"/>
      <c r="Q2321" s="230"/>
      <c r="R2321" s="230"/>
      <c r="S2321" s="230"/>
      <c r="T2321" s="231"/>
      <c r="AT2321" s="232" t="s">
        <v>211</v>
      </c>
      <c r="AU2321" s="232" t="s">
        <v>104</v>
      </c>
      <c r="AV2321" s="13" t="s">
        <v>82</v>
      </c>
      <c r="AW2321" s="13" t="s">
        <v>31</v>
      </c>
      <c r="AX2321" s="13" t="s">
        <v>75</v>
      </c>
      <c r="AY2321" s="232" t="s">
        <v>203</v>
      </c>
    </row>
    <row r="2322" spans="1:65" s="13" customFormat="1" ht="11.25">
      <c r="B2322" s="222"/>
      <c r="C2322" s="223"/>
      <c r="D2322" s="224" t="s">
        <v>211</v>
      </c>
      <c r="E2322" s="225" t="s">
        <v>1</v>
      </c>
      <c r="F2322" s="226" t="s">
        <v>213</v>
      </c>
      <c r="G2322" s="223"/>
      <c r="H2322" s="225" t="s">
        <v>1</v>
      </c>
      <c r="I2322" s="227"/>
      <c r="J2322" s="223"/>
      <c r="K2322" s="223"/>
      <c r="L2322" s="228"/>
      <c r="M2322" s="229"/>
      <c r="N2322" s="230"/>
      <c r="O2322" s="230"/>
      <c r="P2322" s="230"/>
      <c r="Q2322" s="230"/>
      <c r="R2322" s="230"/>
      <c r="S2322" s="230"/>
      <c r="T2322" s="231"/>
      <c r="AT2322" s="232" t="s">
        <v>211</v>
      </c>
      <c r="AU2322" s="232" t="s">
        <v>104</v>
      </c>
      <c r="AV2322" s="13" t="s">
        <v>82</v>
      </c>
      <c r="AW2322" s="13" t="s">
        <v>31</v>
      </c>
      <c r="AX2322" s="13" t="s">
        <v>75</v>
      </c>
      <c r="AY2322" s="232" t="s">
        <v>203</v>
      </c>
    </row>
    <row r="2323" spans="1:65" s="13" customFormat="1" ht="11.25">
      <c r="B2323" s="222"/>
      <c r="C2323" s="223"/>
      <c r="D2323" s="224" t="s">
        <v>211</v>
      </c>
      <c r="E2323" s="225" t="s">
        <v>1</v>
      </c>
      <c r="F2323" s="226" t="s">
        <v>2200</v>
      </c>
      <c r="G2323" s="223"/>
      <c r="H2323" s="225" t="s">
        <v>1</v>
      </c>
      <c r="I2323" s="227"/>
      <c r="J2323" s="223"/>
      <c r="K2323" s="223"/>
      <c r="L2323" s="228"/>
      <c r="M2323" s="229"/>
      <c r="N2323" s="230"/>
      <c r="O2323" s="230"/>
      <c r="P2323" s="230"/>
      <c r="Q2323" s="230"/>
      <c r="R2323" s="230"/>
      <c r="S2323" s="230"/>
      <c r="T2323" s="231"/>
      <c r="AT2323" s="232" t="s">
        <v>211</v>
      </c>
      <c r="AU2323" s="232" t="s">
        <v>104</v>
      </c>
      <c r="AV2323" s="13" t="s">
        <v>82</v>
      </c>
      <c r="AW2323" s="13" t="s">
        <v>31</v>
      </c>
      <c r="AX2323" s="13" t="s">
        <v>75</v>
      </c>
      <c r="AY2323" s="232" t="s">
        <v>203</v>
      </c>
    </row>
    <row r="2324" spans="1:65" s="13" customFormat="1" ht="22.5">
      <c r="B2324" s="222"/>
      <c r="C2324" s="223"/>
      <c r="D2324" s="224" t="s">
        <v>211</v>
      </c>
      <c r="E2324" s="225" t="s">
        <v>1</v>
      </c>
      <c r="F2324" s="226" t="s">
        <v>2201</v>
      </c>
      <c r="G2324" s="223"/>
      <c r="H2324" s="225" t="s">
        <v>1</v>
      </c>
      <c r="I2324" s="227"/>
      <c r="J2324" s="223"/>
      <c r="K2324" s="223"/>
      <c r="L2324" s="228"/>
      <c r="M2324" s="229"/>
      <c r="N2324" s="230"/>
      <c r="O2324" s="230"/>
      <c r="P2324" s="230"/>
      <c r="Q2324" s="230"/>
      <c r="R2324" s="230"/>
      <c r="S2324" s="230"/>
      <c r="T2324" s="231"/>
      <c r="AT2324" s="232" t="s">
        <v>211</v>
      </c>
      <c r="AU2324" s="232" t="s">
        <v>104</v>
      </c>
      <c r="AV2324" s="13" t="s">
        <v>82</v>
      </c>
      <c r="AW2324" s="13" t="s">
        <v>31</v>
      </c>
      <c r="AX2324" s="13" t="s">
        <v>75</v>
      </c>
      <c r="AY2324" s="232" t="s">
        <v>203</v>
      </c>
    </row>
    <row r="2325" spans="1:65" s="13" customFormat="1" ht="22.5">
      <c r="B2325" s="222"/>
      <c r="C2325" s="223"/>
      <c r="D2325" s="224" t="s">
        <v>211</v>
      </c>
      <c r="E2325" s="225" t="s">
        <v>1</v>
      </c>
      <c r="F2325" s="226" t="s">
        <v>2202</v>
      </c>
      <c r="G2325" s="223"/>
      <c r="H2325" s="225" t="s">
        <v>1</v>
      </c>
      <c r="I2325" s="227"/>
      <c r="J2325" s="223"/>
      <c r="K2325" s="223"/>
      <c r="L2325" s="228"/>
      <c r="M2325" s="229"/>
      <c r="N2325" s="230"/>
      <c r="O2325" s="230"/>
      <c r="P2325" s="230"/>
      <c r="Q2325" s="230"/>
      <c r="R2325" s="230"/>
      <c r="S2325" s="230"/>
      <c r="T2325" s="231"/>
      <c r="AT2325" s="232" t="s">
        <v>211</v>
      </c>
      <c r="AU2325" s="232" t="s">
        <v>104</v>
      </c>
      <c r="AV2325" s="13" t="s">
        <v>82</v>
      </c>
      <c r="AW2325" s="13" t="s">
        <v>31</v>
      </c>
      <c r="AX2325" s="13" t="s">
        <v>75</v>
      </c>
      <c r="AY2325" s="232" t="s">
        <v>203</v>
      </c>
    </row>
    <row r="2326" spans="1:65" s="13" customFormat="1" ht="11.25">
      <c r="B2326" s="222"/>
      <c r="C2326" s="223"/>
      <c r="D2326" s="224" t="s">
        <v>211</v>
      </c>
      <c r="E2326" s="225" t="s">
        <v>1</v>
      </c>
      <c r="F2326" s="226" t="s">
        <v>213</v>
      </c>
      <c r="G2326" s="223"/>
      <c r="H2326" s="225" t="s">
        <v>1</v>
      </c>
      <c r="I2326" s="227"/>
      <c r="J2326" s="223"/>
      <c r="K2326" s="223"/>
      <c r="L2326" s="228"/>
      <c r="M2326" s="229"/>
      <c r="N2326" s="230"/>
      <c r="O2326" s="230"/>
      <c r="P2326" s="230"/>
      <c r="Q2326" s="230"/>
      <c r="R2326" s="230"/>
      <c r="S2326" s="230"/>
      <c r="T2326" s="231"/>
      <c r="AT2326" s="232" t="s">
        <v>211</v>
      </c>
      <c r="AU2326" s="232" t="s">
        <v>104</v>
      </c>
      <c r="AV2326" s="13" t="s">
        <v>82</v>
      </c>
      <c r="AW2326" s="13" t="s">
        <v>31</v>
      </c>
      <c r="AX2326" s="13" t="s">
        <v>75</v>
      </c>
      <c r="AY2326" s="232" t="s">
        <v>203</v>
      </c>
    </row>
    <row r="2327" spans="1:65" s="13" customFormat="1" ht="11.25">
      <c r="B2327" s="222"/>
      <c r="C2327" s="223"/>
      <c r="D2327" s="224" t="s">
        <v>211</v>
      </c>
      <c r="E2327" s="225" t="s">
        <v>1</v>
      </c>
      <c r="F2327" s="226" t="s">
        <v>2203</v>
      </c>
      <c r="G2327" s="223"/>
      <c r="H2327" s="225" t="s">
        <v>1</v>
      </c>
      <c r="I2327" s="227"/>
      <c r="J2327" s="223"/>
      <c r="K2327" s="223"/>
      <c r="L2327" s="228"/>
      <c r="M2327" s="229"/>
      <c r="N2327" s="230"/>
      <c r="O2327" s="230"/>
      <c r="P2327" s="230"/>
      <c r="Q2327" s="230"/>
      <c r="R2327" s="230"/>
      <c r="S2327" s="230"/>
      <c r="T2327" s="231"/>
      <c r="AT2327" s="232" t="s">
        <v>211</v>
      </c>
      <c r="AU2327" s="232" t="s">
        <v>104</v>
      </c>
      <c r="AV2327" s="13" t="s">
        <v>82</v>
      </c>
      <c r="AW2327" s="13" t="s">
        <v>31</v>
      </c>
      <c r="AX2327" s="13" t="s">
        <v>75</v>
      </c>
      <c r="AY2327" s="232" t="s">
        <v>203</v>
      </c>
    </row>
    <row r="2328" spans="1:65" s="14" customFormat="1" ht="11.25">
      <c r="B2328" s="233"/>
      <c r="C2328" s="234"/>
      <c r="D2328" s="224" t="s">
        <v>211</v>
      </c>
      <c r="E2328" s="235" t="s">
        <v>1</v>
      </c>
      <c r="F2328" s="236" t="s">
        <v>2204</v>
      </c>
      <c r="G2328" s="234"/>
      <c r="H2328" s="237">
        <v>1179.375</v>
      </c>
      <c r="I2328" s="238"/>
      <c r="J2328" s="234"/>
      <c r="K2328" s="234"/>
      <c r="L2328" s="239"/>
      <c r="M2328" s="240"/>
      <c r="N2328" s="241"/>
      <c r="O2328" s="241"/>
      <c r="P2328" s="241"/>
      <c r="Q2328" s="241"/>
      <c r="R2328" s="241"/>
      <c r="S2328" s="241"/>
      <c r="T2328" s="242"/>
      <c r="AT2328" s="243" t="s">
        <v>211</v>
      </c>
      <c r="AU2328" s="243" t="s">
        <v>104</v>
      </c>
      <c r="AV2328" s="14" t="s">
        <v>84</v>
      </c>
      <c r="AW2328" s="14" t="s">
        <v>31</v>
      </c>
      <c r="AX2328" s="14" t="s">
        <v>75</v>
      </c>
      <c r="AY2328" s="243" t="s">
        <v>203</v>
      </c>
    </row>
    <row r="2329" spans="1:65" s="13" customFormat="1" ht="11.25">
      <c r="B2329" s="222"/>
      <c r="C2329" s="223"/>
      <c r="D2329" s="224" t="s">
        <v>211</v>
      </c>
      <c r="E2329" s="225" t="s">
        <v>1</v>
      </c>
      <c r="F2329" s="226" t="s">
        <v>2205</v>
      </c>
      <c r="G2329" s="223"/>
      <c r="H2329" s="225" t="s">
        <v>1</v>
      </c>
      <c r="I2329" s="227"/>
      <c r="J2329" s="223"/>
      <c r="K2329" s="223"/>
      <c r="L2329" s="228"/>
      <c r="M2329" s="229"/>
      <c r="N2329" s="230"/>
      <c r="O2329" s="230"/>
      <c r="P2329" s="230"/>
      <c r="Q2329" s="230"/>
      <c r="R2329" s="230"/>
      <c r="S2329" s="230"/>
      <c r="T2329" s="231"/>
      <c r="AT2329" s="232" t="s">
        <v>211</v>
      </c>
      <c r="AU2329" s="232" t="s">
        <v>104</v>
      </c>
      <c r="AV2329" s="13" t="s">
        <v>82</v>
      </c>
      <c r="AW2329" s="13" t="s">
        <v>31</v>
      </c>
      <c r="AX2329" s="13" t="s">
        <v>75</v>
      </c>
      <c r="AY2329" s="232" t="s">
        <v>203</v>
      </c>
    </row>
    <row r="2330" spans="1:65" s="14" customFormat="1" ht="11.25">
      <c r="B2330" s="233"/>
      <c r="C2330" s="234"/>
      <c r="D2330" s="224" t="s">
        <v>211</v>
      </c>
      <c r="E2330" s="235" t="s">
        <v>1</v>
      </c>
      <c r="F2330" s="236" t="s">
        <v>2206</v>
      </c>
      <c r="G2330" s="234"/>
      <c r="H2330" s="237">
        <v>12752.084999999999</v>
      </c>
      <c r="I2330" s="238"/>
      <c r="J2330" s="234"/>
      <c r="K2330" s="234"/>
      <c r="L2330" s="239"/>
      <c r="M2330" s="240"/>
      <c r="N2330" s="241"/>
      <c r="O2330" s="241"/>
      <c r="P2330" s="241"/>
      <c r="Q2330" s="241"/>
      <c r="R2330" s="241"/>
      <c r="S2330" s="241"/>
      <c r="T2330" s="242"/>
      <c r="AT2330" s="243" t="s">
        <v>211</v>
      </c>
      <c r="AU2330" s="243" t="s">
        <v>104</v>
      </c>
      <c r="AV2330" s="14" t="s">
        <v>84</v>
      </c>
      <c r="AW2330" s="14" t="s">
        <v>31</v>
      </c>
      <c r="AX2330" s="14" t="s">
        <v>75</v>
      </c>
      <c r="AY2330" s="243" t="s">
        <v>203</v>
      </c>
    </row>
    <row r="2331" spans="1:65" s="14" customFormat="1" ht="11.25">
      <c r="B2331" s="233"/>
      <c r="C2331" s="234"/>
      <c r="D2331" s="224" t="s">
        <v>211</v>
      </c>
      <c r="E2331" s="235" t="s">
        <v>1</v>
      </c>
      <c r="F2331" s="236" t="s">
        <v>2207</v>
      </c>
      <c r="G2331" s="234"/>
      <c r="H2331" s="237">
        <v>-1110.6600000000001</v>
      </c>
      <c r="I2331" s="238"/>
      <c r="J2331" s="234"/>
      <c r="K2331" s="234"/>
      <c r="L2331" s="239"/>
      <c r="M2331" s="240"/>
      <c r="N2331" s="241"/>
      <c r="O2331" s="241"/>
      <c r="P2331" s="241"/>
      <c r="Q2331" s="241"/>
      <c r="R2331" s="241"/>
      <c r="S2331" s="241"/>
      <c r="T2331" s="242"/>
      <c r="AT2331" s="243" t="s">
        <v>211</v>
      </c>
      <c r="AU2331" s="243" t="s">
        <v>104</v>
      </c>
      <c r="AV2331" s="14" t="s">
        <v>84</v>
      </c>
      <c r="AW2331" s="14" t="s">
        <v>31</v>
      </c>
      <c r="AX2331" s="14" t="s">
        <v>75</v>
      </c>
      <c r="AY2331" s="243" t="s">
        <v>203</v>
      </c>
    </row>
    <row r="2332" spans="1:65" s="13" customFormat="1" ht="11.25">
      <c r="B2332" s="222"/>
      <c r="C2332" s="223"/>
      <c r="D2332" s="224" t="s">
        <v>211</v>
      </c>
      <c r="E2332" s="225" t="s">
        <v>1</v>
      </c>
      <c r="F2332" s="226" t="s">
        <v>521</v>
      </c>
      <c r="G2332" s="223"/>
      <c r="H2332" s="225" t="s">
        <v>1</v>
      </c>
      <c r="I2332" s="227"/>
      <c r="J2332" s="223"/>
      <c r="K2332" s="223"/>
      <c r="L2332" s="228"/>
      <c r="M2332" s="229"/>
      <c r="N2332" s="230"/>
      <c r="O2332" s="230"/>
      <c r="P2332" s="230"/>
      <c r="Q2332" s="230"/>
      <c r="R2332" s="230"/>
      <c r="S2332" s="230"/>
      <c r="T2332" s="231"/>
      <c r="AT2332" s="232" t="s">
        <v>211</v>
      </c>
      <c r="AU2332" s="232" t="s">
        <v>104</v>
      </c>
      <c r="AV2332" s="13" t="s">
        <v>82</v>
      </c>
      <c r="AW2332" s="13" t="s">
        <v>31</v>
      </c>
      <c r="AX2332" s="13" t="s">
        <v>75</v>
      </c>
      <c r="AY2332" s="232" t="s">
        <v>203</v>
      </c>
    </row>
    <row r="2333" spans="1:65" s="14" customFormat="1" ht="11.25">
      <c r="B2333" s="233"/>
      <c r="C2333" s="234"/>
      <c r="D2333" s="224" t="s">
        <v>211</v>
      </c>
      <c r="E2333" s="235" t="s">
        <v>1</v>
      </c>
      <c r="F2333" s="236" t="s">
        <v>2206</v>
      </c>
      <c r="G2333" s="234"/>
      <c r="H2333" s="237">
        <v>12752.084999999999</v>
      </c>
      <c r="I2333" s="238"/>
      <c r="J2333" s="234"/>
      <c r="K2333" s="234"/>
      <c r="L2333" s="239"/>
      <c r="M2333" s="240"/>
      <c r="N2333" s="241"/>
      <c r="O2333" s="241"/>
      <c r="P2333" s="241"/>
      <c r="Q2333" s="241"/>
      <c r="R2333" s="241"/>
      <c r="S2333" s="241"/>
      <c r="T2333" s="242"/>
      <c r="AT2333" s="243" t="s">
        <v>211</v>
      </c>
      <c r="AU2333" s="243" t="s">
        <v>104</v>
      </c>
      <c r="AV2333" s="14" t="s">
        <v>84</v>
      </c>
      <c r="AW2333" s="14" t="s">
        <v>31</v>
      </c>
      <c r="AX2333" s="14" t="s">
        <v>75</v>
      </c>
      <c r="AY2333" s="243" t="s">
        <v>203</v>
      </c>
    </row>
    <row r="2334" spans="1:65" s="14" customFormat="1" ht="11.25">
      <c r="B2334" s="233"/>
      <c r="C2334" s="234"/>
      <c r="D2334" s="224" t="s">
        <v>211</v>
      </c>
      <c r="E2334" s="235" t="s">
        <v>1</v>
      </c>
      <c r="F2334" s="236" t="s">
        <v>2207</v>
      </c>
      <c r="G2334" s="234"/>
      <c r="H2334" s="237">
        <v>-1110.6600000000001</v>
      </c>
      <c r="I2334" s="238"/>
      <c r="J2334" s="234"/>
      <c r="K2334" s="234"/>
      <c r="L2334" s="239"/>
      <c r="M2334" s="240"/>
      <c r="N2334" s="241"/>
      <c r="O2334" s="241"/>
      <c r="P2334" s="241"/>
      <c r="Q2334" s="241"/>
      <c r="R2334" s="241"/>
      <c r="S2334" s="241"/>
      <c r="T2334" s="242"/>
      <c r="AT2334" s="243" t="s">
        <v>211</v>
      </c>
      <c r="AU2334" s="243" t="s">
        <v>104</v>
      </c>
      <c r="AV2334" s="14" t="s">
        <v>84</v>
      </c>
      <c r="AW2334" s="14" t="s">
        <v>31</v>
      </c>
      <c r="AX2334" s="14" t="s">
        <v>75</v>
      </c>
      <c r="AY2334" s="243" t="s">
        <v>203</v>
      </c>
    </row>
    <row r="2335" spans="1:65" s="2" customFormat="1" ht="21.75" customHeight="1">
      <c r="A2335" s="35"/>
      <c r="B2335" s="36"/>
      <c r="C2335" s="209" t="s">
        <v>2208</v>
      </c>
      <c r="D2335" s="209" t="s">
        <v>205</v>
      </c>
      <c r="E2335" s="210" t="s">
        <v>2209</v>
      </c>
      <c r="F2335" s="211" t="s">
        <v>2210</v>
      </c>
      <c r="G2335" s="212" t="s">
        <v>208</v>
      </c>
      <c r="H2335" s="213">
        <v>1</v>
      </c>
      <c r="I2335" s="214"/>
      <c r="J2335" s="215">
        <f>ROUND(I2335*H2335,2)</f>
        <v>0</v>
      </c>
      <c r="K2335" s="211" t="s">
        <v>1</v>
      </c>
      <c r="L2335" s="40"/>
      <c r="M2335" s="216" t="s">
        <v>1</v>
      </c>
      <c r="N2335" s="217" t="s">
        <v>40</v>
      </c>
      <c r="O2335" s="72"/>
      <c r="P2335" s="218">
        <f>O2335*H2335</f>
        <v>0</v>
      </c>
      <c r="Q2335" s="218">
        <v>1.2999999999999999E-4</v>
      </c>
      <c r="R2335" s="218">
        <f>Q2335*H2335</f>
        <v>1.2999999999999999E-4</v>
      </c>
      <c r="S2335" s="218">
        <v>0</v>
      </c>
      <c r="T2335" s="219">
        <f>S2335*H2335</f>
        <v>0</v>
      </c>
      <c r="U2335" s="35"/>
      <c r="V2335" s="35"/>
      <c r="W2335" s="35"/>
      <c r="X2335" s="35"/>
      <c r="Y2335" s="35"/>
      <c r="Z2335" s="35"/>
      <c r="AA2335" s="35"/>
      <c r="AB2335" s="35"/>
      <c r="AC2335" s="35"/>
      <c r="AD2335" s="35"/>
      <c r="AE2335" s="35"/>
      <c r="AR2335" s="220" t="s">
        <v>209</v>
      </c>
      <c r="AT2335" s="220" t="s">
        <v>205</v>
      </c>
      <c r="AU2335" s="220" t="s">
        <v>104</v>
      </c>
      <c r="AY2335" s="18" t="s">
        <v>203</v>
      </c>
      <c r="BE2335" s="221">
        <f>IF(N2335="základní",J2335,0)</f>
        <v>0</v>
      </c>
      <c r="BF2335" s="221">
        <f>IF(N2335="snížená",J2335,0)</f>
        <v>0</v>
      </c>
      <c r="BG2335" s="221">
        <f>IF(N2335="zákl. přenesená",J2335,0)</f>
        <v>0</v>
      </c>
      <c r="BH2335" s="221">
        <f>IF(N2335="sníž. přenesená",J2335,0)</f>
        <v>0</v>
      </c>
      <c r="BI2335" s="221">
        <f>IF(N2335="nulová",J2335,0)</f>
        <v>0</v>
      </c>
      <c r="BJ2335" s="18" t="s">
        <v>82</v>
      </c>
      <c r="BK2335" s="221">
        <f>ROUND(I2335*H2335,2)</f>
        <v>0</v>
      </c>
      <c r="BL2335" s="18" t="s">
        <v>209</v>
      </c>
      <c r="BM2335" s="220" t="s">
        <v>2211</v>
      </c>
    </row>
    <row r="2336" spans="1:65" s="13" customFormat="1" ht="22.5">
      <c r="B2336" s="222"/>
      <c r="C2336" s="223"/>
      <c r="D2336" s="224" t="s">
        <v>211</v>
      </c>
      <c r="E2336" s="225" t="s">
        <v>1</v>
      </c>
      <c r="F2336" s="226" t="s">
        <v>2199</v>
      </c>
      <c r="G2336" s="223"/>
      <c r="H2336" s="225" t="s">
        <v>1</v>
      </c>
      <c r="I2336" s="227"/>
      <c r="J2336" s="223"/>
      <c r="K2336" s="223"/>
      <c r="L2336" s="228"/>
      <c r="M2336" s="229"/>
      <c r="N2336" s="230"/>
      <c r="O2336" s="230"/>
      <c r="P2336" s="230"/>
      <c r="Q2336" s="230"/>
      <c r="R2336" s="230"/>
      <c r="S2336" s="230"/>
      <c r="T2336" s="231"/>
      <c r="AT2336" s="232" t="s">
        <v>211</v>
      </c>
      <c r="AU2336" s="232" t="s">
        <v>104</v>
      </c>
      <c r="AV2336" s="13" t="s">
        <v>82</v>
      </c>
      <c r="AW2336" s="13" t="s">
        <v>31</v>
      </c>
      <c r="AX2336" s="13" t="s">
        <v>75</v>
      </c>
      <c r="AY2336" s="232" t="s">
        <v>203</v>
      </c>
    </row>
    <row r="2337" spans="1:65" s="13" customFormat="1" ht="11.25">
      <c r="B2337" s="222"/>
      <c r="C2337" s="223"/>
      <c r="D2337" s="224" t="s">
        <v>211</v>
      </c>
      <c r="E2337" s="225" t="s">
        <v>1</v>
      </c>
      <c r="F2337" s="226" t="s">
        <v>213</v>
      </c>
      <c r="G2337" s="223"/>
      <c r="H2337" s="225" t="s">
        <v>1</v>
      </c>
      <c r="I2337" s="227"/>
      <c r="J2337" s="223"/>
      <c r="K2337" s="223"/>
      <c r="L2337" s="228"/>
      <c r="M2337" s="229"/>
      <c r="N2337" s="230"/>
      <c r="O2337" s="230"/>
      <c r="P2337" s="230"/>
      <c r="Q2337" s="230"/>
      <c r="R2337" s="230"/>
      <c r="S2337" s="230"/>
      <c r="T2337" s="231"/>
      <c r="AT2337" s="232" t="s">
        <v>211</v>
      </c>
      <c r="AU2337" s="232" t="s">
        <v>104</v>
      </c>
      <c r="AV2337" s="13" t="s">
        <v>82</v>
      </c>
      <c r="AW2337" s="13" t="s">
        <v>31</v>
      </c>
      <c r="AX2337" s="13" t="s">
        <v>75</v>
      </c>
      <c r="AY2337" s="232" t="s">
        <v>203</v>
      </c>
    </row>
    <row r="2338" spans="1:65" s="14" customFormat="1" ht="11.25">
      <c r="B2338" s="233"/>
      <c r="C2338" s="234"/>
      <c r="D2338" s="224" t="s">
        <v>211</v>
      </c>
      <c r="E2338" s="235" t="s">
        <v>1</v>
      </c>
      <c r="F2338" s="236" t="s">
        <v>82</v>
      </c>
      <c r="G2338" s="234"/>
      <c r="H2338" s="237">
        <v>1</v>
      </c>
      <c r="I2338" s="238"/>
      <c r="J2338" s="234"/>
      <c r="K2338" s="234"/>
      <c r="L2338" s="239"/>
      <c r="M2338" s="240"/>
      <c r="N2338" s="241"/>
      <c r="O2338" s="241"/>
      <c r="P2338" s="241"/>
      <c r="Q2338" s="241"/>
      <c r="R2338" s="241"/>
      <c r="S2338" s="241"/>
      <c r="T2338" s="242"/>
      <c r="AT2338" s="243" t="s">
        <v>211</v>
      </c>
      <c r="AU2338" s="243" t="s">
        <v>104</v>
      </c>
      <c r="AV2338" s="14" t="s">
        <v>84</v>
      </c>
      <c r="AW2338" s="14" t="s">
        <v>31</v>
      </c>
      <c r="AX2338" s="14" t="s">
        <v>75</v>
      </c>
      <c r="AY2338" s="243" t="s">
        <v>203</v>
      </c>
    </row>
    <row r="2339" spans="1:65" s="12" customFormat="1" ht="20.85" customHeight="1">
      <c r="B2339" s="193"/>
      <c r="C2339" s="194"/>
      <c r="D2339" s="195" t="s">
        <v>74</v>
      </c>
      <c r="E2339" s="207" t="s">
        <v>2212</v>
      </c>
      <c r="F2339" s="207" t="s">
        <v>2213</v>
      </c>
      <c r="G2339" s="194"/>
      <c r="H2339" s="194"/>
      <c r="I2339" s="197"/>
      <c r="J2339" s="208">
        <f>BK2339</f>
        <v>0</v>
      </c>
      <c r="K2339" s="194"/>
      <c r="L2339" s="199"/>
      <c r="M2339" s="200"/>
      <c r="N2339" s="201"/>
      <c r="O2339" s="201"/>
      <c r="P2339" s="202">
        <f>SUM(P2340:P2350)</f>
        <v>0</v>
      </c>
      <c r="Q2339" s="201"/>
      <c r="R2339" s="202">
        <f>SUM(R2340:R2350)</f>
        <v>0.29129028000000001</v>
      </c>
      <c r="S2339" s="201"/>
      <c r="T2339" s="203">
        <f>SUM(T2340:T2350)</f>
        <v>0</v>
      </c>
      <c r="AR2339" s="204" t="s">
        <v>82</v>
      </c>
      <c r="AT2339" s="205" t="s">
        <v>74</v>
      </c>
      <c r="AU2339" s="205" t="s">
        <v>84</v>
      </c>
      <c r="AY2339" s="204" t="s">
        <v>203</v>
      </c>
      <c r="BK2339" s="206">
        <f>SUM(BK2340:BK2350)</f>
        <v>0</v>
      </c>
    </row>
    <row r="2340" spans="1:65" s="2" customFormat="1" ht="21.75" customHeight="1">
      <c r="A2340" s="35"/>
      <c r="B2340" s="36"/>
      <c r="C2340" s="209" t="s">
        <v>2214</v>
      </c>
      <c r="D2340" s="209" t="s">
        <v>205</v>
      </c>
      <c r="E2340" s="210" t="s">
        <v>2215</v>
      </c>
      <c r="F2340" s="211" t="s">
        <v>2216</v>
      </c>
      <c r="G2340" s="212" t="s">
        <v>240</v>
      </c>
      <c r="H2340" s="213">
        <v>7282.2569999999996</v>
      </c>
      <c r="I2340" s="214"/>
      <c r="J2340" s="215">
        <f>ROUND(I2340*H2340,2)</f>
        <v>0</v>
      </c>
      <c r="K2340" s="211" t="s">
        <v>218</v>
      </c>
      <c r="L2340" s="40"/>
      <c r="M2340" s="216" t="s">
        <v>1</v>
      </c>
      <c r="N2340" s="217" t="s">
        <v>40</v>
      </c>
      <c r="O2340" s="72"/>
      <c r="P2340" s="218">
        <f>O2340*H2340</f>
        <v>0</v>
      </c>
      <c r="Q2340" s="218">
        <v>4.0000000000000003E-5</v>
      </c>
      <c r="R2340" s="218">
        <f>Q2340*H2340</f>
        <v>0.29129028000000001</v>
      </c>
      <c r="S2340" s="218">
        <v>0</v>
      </c>
      <c r="T2340" s="219">
        <f>S2340*H2340</f>
        <v>0</v>
      </c>
      <c r="U2340" s="35"/>
      <c r="V2340" s="35"/>
      <c r="W2340" s="35"/>
      <c r="X2340" s="35"/>
      <c r="Y2340" s="35"/>
      <c r="Z2340" s="35"/>
      <c r="AA2340" s="35"/>
      <c r="AB2340" s="35"/>
      <c r="AC2340" s="35"/>
      <c r="AD2340" s="35"/>
      <c r="AE2340" s="35"/>
      <c r="AR2340" s="220" t="s">
        <v>209</v>
      </c>
      <c r="AT2340" s="220" t="s">
        <v>205</v>
      </c>
      <c r="AU2340" s="220" t="s">
        <v>104</v>
      </c>
      <c r="AY2340" s="18" t="s">
        <v>203</v>
      </c>
      <c r="BE2340" s="221">
        <f>IF(N2340="základní",J2340,0)</f>
        <v>0</v>
      </c>
      <c r="BF2340" s="221">
        <f>IF(N2340="snížená",J2340,0)</f>
        <v>0</v>
      </c>
      <c r="BG2340" s="221">
        <f>IF(N2340="zákl. přenesená",J2340,0)</f>
        <v>0</v>
      </c>
      <c r="BH2340" s="221">
        <f>IF(N2340="sníž. přenesená",J2340,0)</f>
        <v>0</v>
      </c>
      <c r="BI2340" s="221">
        <f>IF(N2340="nulová",J2340,0)</f>
        <v>0</v>
      </c>
      <c r="BJ2340" s="18" t="s">
        <v>82</v>
      </c>
      <c r="BK2340" s="221">
        <f>ROUND(I2340*H2340,2)</f>
        <v>0</v>
      </c>
      <c r="BL2340" s="18" t="s">
        <v>209</v>
      </c>
      <c r="BM2340" s="220" t="s">
        <v>2217</v>
      </c>
    </row>
    <row r="2341" spans="1:65" s="13" customFormat="1" ht="22.5">
      <c r="B2341" s="222"/>
      <c r="C2341" s="223"/>
      <c r="D2341" s="224" t="s">
        <v>211</v>
      </c>
      <c r="E2341" s="225" t="s">
        <v>1</v>
      </c>
      <c r="F2341" s="226" t="s">
        <v>212</v>
      </c>
      <c r="G2341" s="223"/>
      <c r="H2341" s="225" t="s">
        <v>1</v>
      </c>
      <c r="I2341" s="227"/>
      <c r="J2341" s="223"/>
      <c r="K2341" s="223"/>
      <c r="L2341" s="228"/>
      <c r="M2341" s="229"/>
      <c r="N2341" s="230"/>
      <c r="O2341" s="230"/>
      <c r="P2341" s="230"/>
      <c r="Q2341" s="230"/>
      <c r="R2341" s="230"/>
      <c r="S2341" s="230"/>
      <c r="T2341" s="231"/>
      <c r="AT2341" s="232" t="s">
        <v>211</v>
      </c>
      <c r="AU2341" s="232" t="s">
        <v>104</v>
      </c>
      <c r="AV2341" s="13" t="s">
        <v>82</v>
      </c>
      <c r="AW2341" s="13" t="s">
        <v>31</v>
      </c>
      <c r="AX2341" s="13" t="s">
        <v>75</v>
      </c>
      <c r="AY2341" s="232" t="s">
        <v>203</v>
      </c>
    </row>
    <row r="2342" spans="1:65" s="13" customFormat="1" ht="11.25">
      <c r="B2342" s="222"/>
      <c r="C2342" s="223"/>
      <c r="D2342" s="224" t="s">
        <v>211</v>
      </c>
      <c r="E2342" s="225" t="s">
        <v>1</v>
      </c>
      <c r="F2342" s="226" t="s">
        <v>213</v>
      </c>
      <c r="G2342" s="223"/>
      <c r="H2342" s="225" t="s">
        <v>1</v>
      </c>
      <c r="I2342" s="227"/>
      <c r="J2342" s="223"/>
      <c r="K2342" s="223"/>
      <c r="L2342" s="228"/>
      <c r="M2342" s="229"/>
      <c r="N2342" s="230"/>
      <c r="O2342" s="230"/>
      <c r="P2342" s="230"/>
      <c r="Q2342" s="230"/>
      <c r="R2342" s="230"/>
      <c r="S2342" s="230"/>
      <c r="T2342" s="231"/>
      <c r="AT2342" s="232" t="s">
        <v>211</v>
      </c>
      <c r="AU2342" s="232" t="s">
        <v>104</v>
      </c>
      <c r="AV2342" s="13" t="s">
        <v>82</v>
      </c>
      <c r="AW2342" s="13" t="s">
        <v>31</v>
      </c>
      <c r="AX2342" s="13" t="s">
        <v>75</v>
      </c>
      <c r="AY2342" s="232" t="s">
        <v>203</v>
      </c>
    </row>
    <row r="2343" spans="1:65" s="13" customFormat="1" ht="11.25">
      <c r="B2343" s="222"/>
      <c r="C2343" s="223"/>
      <c r="D2343" s="224" t="s">
        <v>211</v>
      </c>
      <c r="E2343" s="225" t="s">
        <v>1</v>
      </c>
      <c r="F2343" s="226" t="s">
        <v>2218</v>
      </c>
      <c r="G2343" s="223"/>
      <c r="H2343" s="225" t="s">
        <v>1</v>
      </c>
      <c r="I2343" s="227"/>
      <c r="J2343" s="223"/>
      <c r="K2343" s="223"/>
      <c r="L2343" s="228"/>
      <c r="M2343" s="229"/>
      <c r="N2343" s="230"/>
      <c r="O2343" s="230"/>
      <c r="P2343" s="230"/>
      <c r="Q2343" s="230"/>
      <c r="R2343" s="230"/>
      <c r="S2343" s="230"/>
      <c r="T2343" s="231"/>
      <c r="AT2343" s="232" t="s">
        <v>211</v>
      </c>
      <c r="AU2343" s="232" t="s">
        <v>104</v>
      </c>
      <c r="AV2343" s="13" t="s">
        <v>82</v>
      </c>
      <c r="AW2343" s="13" t="s">
        <v>31</v>
      </c>
      <c r="AX2343" s="13" t="s">
        <v>75</v>
      </c>
      <c r="AY2343" s="232" t="s">
        <v>203</v>
      </c>
    </row>
    <row r="2344" spans="1:65" s="14" customFormat="1" ht="11.25">
      <c r="B2344" s="233"/>
      <c r="C2344" s="234"/>
      <c r="D2344" s="224" t="s">
        <v>211</v>
      </c>
      <c r="E2344" s="235" t="s">
        <v>1</v>
      </c>
      <c r="F2344" s="236" t="s">
        <v>2219</v>
      </c>
      <c r="G2344" s="234"/>
      <c r="H2344" s="237">
        <v>562.30899999999997</v>
      </c>
      <c r="I2344" s="238"/>
      <c r="J2344" s="234"/>
      <c r="K2344" s="234"/>
      <c r="L2344" s="239"/>
      <c r="M2344" s="240"/>
      <c r="N2344" s="241"/>
      <c r="O2344" s="241"/>
      <c r="P2344" s="241"/>
      <c r="Q2344" s="241"/>
      <c r="R2344" s="241"/>
      <c r="S2344" s="241"/>
      <c r="T2344" s="242"/>
      <c r="AT2344" s="243" t="s">
        <v>211</v>
      </c>
      <c r="AU2344" s="243" t="s">
        <v>104</v>
      </c>
      <c r="AV2344" s="14" t="s">
        <v>84</v>
      </c>
      <c r="AW2344" s="14" t="s">
        <v>31</v>
      </c>
      <c r="AX2344" s="14" t="s">
        <v>75</v>
      </c>
      <c r="AY2344" s="243" t="s">
        <v>203</v>
      </c>
    </row>
    <row r="2345" spans="1:65" s="13" customFormat="1" ht="11.25">
      <c r="B2345" s="222"/>
      <c r="C2345" s="223"/>
      <c r="D2345" s="224" t="s">
        <v>211</v>
      </c>
      <c r="E2345" s="225" t="s">
        <v>1</v>
      </c>
      <c r="F2345" s="226" t="s">
        <v>258</v>
      </c>
      <c r="G2345" s="223"/>
      <c r="H2345" s="225" t="s">
        <v>1</v>
      </c>
      <c r="I2345" s="227"/>
      <c r="J2345" s="223"/>
      <c r="K2345" s="223"/>
      <c r="L2345" s="228"/>
      <c r="M2345" s="229"/>
      <c r="N2345" s="230"/>
      <c r="O2345" s="230"/>
      <c r="P2345" s="230"/>
      <c r="Q2345" s="230"/>
      <c r="R2345" s="230"/>
      <c r="S2345" s="230"/>
      <c r="T2345" s="231"/>
      <c r="AT2345" s="232" t="s">
        <v>211</v>
      </c>
      <c r="AU2345" s="232" t="s">
        <v>104</v>
      </c>
      <c r="AV2345" s="13" t="s">
        <v>82</v>
      </c>
      <c r="AW2345" s="13" t="s">
        <v>31</v>
      </c>
      <c r="AX2345" s="13" t="s">
        <v>75</v>
      </c>
      <c r="AY2345" s="232" t="s">
        <v>203</v>
      </c>
    </row>
    <row r="2346" spans="1:65" s="14" customFormat="1" ht="11.25">
      <c r="B2346" s="233"/>
      <c r="C2346" s="234"/>
      <c r="D2346" s="224" t="s">
        <v>211</v>
      </c>
      <c r="E2346" s="235" t="s">
        <v>1</v>
      </c>
      <c r="F2346" s="236" t="s">
        <v>2220</v>
      </c>
      <c r="G2346" s="234"/>
      <c r="H2346" s="237">
        <v>3730.194</v>
      </c>
      <c r="I2346" s="238"/>
      <c r="J2346" s="234"/>
      <c r="K2346" s="234"/>
      <c r="L2346" s="239"/>
      <c r="M2346" s="240"/>
      <c r="N2346" s="241"/>
      <c r="O2346" s="241"/>
      <c r="P2346" s="241"/>
      <c r="Q2346" s="241"/>
      <c r="R2346" s="241"/>
      <c r="S2346" s="241"/>
      <c r="T2346" s="242"/>
      <c r="AT2346" s="243" t="s">
        <v>211</v>
      </c>
      <c r="AU2346" s="243" t="s">
        <v>104</v>
      </c>
      <c r="AV2346" s="14" t="s">
        <v>84</v>
      </c>
      <c r="AW2346" s="14" t="s">
        <v>31</v>
      </c>
      <c r="AX2346" s="14" t="s">
        <v>75</v>
      </c>
      <c r="AY2346" s="243" t="s">
        <v>203</v>
      </c>
    </row>
    <row r="2347" spans="1:65" s="14" customFormat="1" ht="11.25">
      <c r="B2347" s="233"/>
      <c r="C2347" s="234"/>
      <c r="D2347" s="224" t="s">
        <v>211</v>
      </c>
      <c r="E2347" s="235" t="s">
        <v>1</v>
      </c>
      <c r="F2347" s="236" t="s">
        <v>2221</v>
      </c>
      <c r="G2347" s="234"/>
      <c r="H2347" s="237">
        <v>-370.22</v>
      </c>
      <c r="I2347" s="238"/>
      <c r="J2347" s="234"/>
      <c r="K2347" s="234"/>
      <c r="L2347" s="239"/>
      <c r="M2347" s="240"/>
      <c r="N2347" s="241"/>
      <c r="O2347" s="241"/>
      <c r="P2347" s="241"/>
      <c r="Q2347" s="241"/>
      <c r="R2347" s="241"/>
      <c r="S2347" s="241"/>
      <c r="T2347" s="242"/>
      <c r="AT2347" s="243" t="s">
        <v>211</v>
      </c>
      <c r="AU2347" s="243" t="s">
        <v>104</v>
      </c>
      <c r="AV2347" s="14" t="s">
        <v>84</v>
      </c>
      <c r="AW2347" s="14" t="s">
        <v>31</v>
      </c>
      <c r="AX2347" s="14" t="s">
        <v>75</v>
      </c>
      <c r="AY2347" s="243" t="s">
        <v>203</v>
      </c>
    </row>
    <row r="2348" spans="1:65" s="13" customFormat="1" ht="11.25">
      <c r="B2348" s="222"/>
      <c r="C2348" s="223"/>
      <c r="D2348" s="224" t="s">
        <v>211</v>
      </c>
      <c r="E2348" s="225" t="s">
        <v>1</v>
      </c>
      <c r="F2348" s="226" t="s">
        <v>306</v>
      </c>
      <c r="G2348" s="223"/>
      <c r="H2348" s="225" t="s">
        <v>1</v>
      </c>
      <c r="I2348" s="227"/>
      <c r="J2348" s="223"/>
      <c r="K2348" s="223"/>
      <c r="L2348" s="228"/>
      <c r="M2348" s="229"/>
      <c r="N2348" s="230"/>
      <c r="O2348" s="230"/>
      <c r="P2348" s="230"/>
      <c r="Q2348" s="230"/>
      <c r="R2348" s="230"/>
      <c r="S2348" s="230"/>
      <c r="T2348" s="231"/>
      <c r="AT2348" s="232" t="s">
        <v>211</v>
      </c>
      <c r="AU2348" s="232" t="s">
        <v>104</v>
      </c>
      <c r="AV2348" s="13" t="s">
        <v>82</v>
      </c>
      <c r="AW2348" s="13" t="s">
        <v>31</v>
      </c>
      <c r="AX2348" s="13" t="s">
        <v>75</v>
      </c>
      <c r="AY2348" s="232" t="s">
        <v>203</v>
      </c>
    </row>
    <row r="2349" spans="1:65" s="14" customFormat="1" ht="11.25">
      <c r="B2349" s="233"/>
      <c r="C2349" s="234"/>
      <c r="D2349" s="224" t="s">
        <v>211</v>
      </c>
      <c r="E2349" s="235" t="s">
        <v>1</v>
      </c>
      <c r="F2349" s="236" t="s">
        <v>2220</v>
      </c>
      <c r="G2349" s="234"/>
      <c r="H2349" s="237">
        <v>3730.194</v>
      </c>
      <c r="I2349" s="238"/>
      <c r="J2349" s="234"/>
      <c r="K2349" s="234"/>
      <c r="L2349" s="239"/>
      <c r="M2349" s="240"/>
      <c r="N2349" s="241"/>
      <c r="O2349" s="241"/>
      <c r="P2349" s="241"/>
      <c r="Q2349" s="241"/>
      <c r="R2349" s="241"/>
      <c r="S2349" s="241"/>
      <c r="T2349" s="242"/>
      <c r="AT2349" s="243" t="s">
        <v>211</v>
      </c>
      <c r="AU2349" s="243" t="s">
        <v>104</v>
      </c>
      <c r="AV2349" s="14" t="s">
        <v>84</v>
      </c>
      <c r="AW2349" s="14" t="s">
        <v>31</v>
      </c>
      <c r="AX2349" s="14" t="s">
        <v>75</v>
      </c>
      <c r="AY2349" s="243" t="s">
        <v>203</v>
      </c>
    </row>
    <row r="2350" spans="1:65" s="14" customFormat="1" ht="11.25">
      <c r="B2350" s="233"/>
      <c r="C2350" s="234"/>
      <c r="D2350" s="224" t="s">
        <v>211</v>
      </c>
      <c r="E2350" s="235" t="s">
        <v>1</v>
      </c>
      <c r="F2350" s="236" t="s">
        <v>2221</v>
      </c>
      <c r="G2350" s="234"/>
      <c r="H2350" s="237">
        <v>-370.22</v>
      </c>
      <c r="I2350" s="238"/>
      <c r="J2350" s="234"/>
      <c r="K2350" s="234"/>
      <c r="L2350" s="239"/>
      <c r="M2350" s="240"/>
      <c r="N2350" s="241"/>
      <c r="O2350" s="241"/>
      <c r="P2350" s="241"/>
      <c r="Q2350" s="241"/>
      <c r="R2350" s="241"/>
      <c r="S2350" s="241"/>
      <c r="T2350" s="242"/>
      <c r="AT2350" s="243" t="s">
        <v>211</v>
      </c>
      <c r="AU2350" s="243" t="s">
        <v>104</v>
      </c>
      <c r="AV2350" s="14" t="s">
        <v>84</v>
      </c>
      <c r="AW2350" s="14" t="s">
        <v>31</v>
      </c>
      <c r="AX2350" s="14" t="s">
        <v>75</v>
      </c>
      <c r="AY2350" s="243" t="s">
        <v>203</v>
      </c>
    </row>
    <row r="2351" spans="1:65" s="12" customFormat="1" ht="20.85" customHeight="1">
      <c r="B2351" s="193"/>
      <c r="C2351" s="194"/>
      <c r="D2351" s="195" t="s">
        <v>74</v>
      </c>
      <c r="E2351" s="207" t="s">
        <v>2222</v>
      </c>
      <c r="F2351" s="207" t="s">
        <v>2223</v>
      </c>
      <c r="G2351" s="194"/>
      <c r="H2351" s="194"/>
      <c r="I2351" s="197"/>
      <c r="J2351" s="208">
        <f>BK2351</f>
        <v>0</v>
      </c>
      <c r="K2351" s="194"/>
      <c r="L2351" s="199"/>
      <c r="M2351" s="200"/>
      <c r="N2351" s="201"/>
      <c r="O2351" s="201"/>
      <c r="P2351" s="202">
        <f>SUM(P2352:P2569)</f>
        <v>0</v>
      </c>
      <c r="Q2351" s="201"/>
      <c r="R2351" s="202">
        <f>SUM(R2352:R2569)</f>
        <v>2.5478840000000003</v>
      </c>
      <c r="S2351" s="201"/>
      <c r="T2351" s="203">
        <f>SUM(T2352:T2569)</f>
        <v>40.886400000000009</v>
      </c>
      <c r="AR2351" s="204" t="s">
        <v>82</v>
      </c>
      <c r="AT2351" s="205" t="s">
        <v>74</v>
      </c>
      <c r="AU2351" s="205" t="s">
        <v>84</v>
      </c>
      <c r="AY2351" s="204" t="s">
        <v>203</v>
      </c>
      <c r="BK2351" s="206">
        <f>SUM(BK2352:BK2569)</f>
        <v>0</v>
      </c>
    </row>
    <row r="2352" spans="1:65" s="2" customFormat="1" ht="21.75" customHeight="1">
      <c r="A2352" s="35"/>
      <c r="B2352" s="36"/>
      <c r="C2352" s="209" t="s">
        <v>2224</v>
      </c>
      <c r="D2352" s="209" t="s">
        <v>205</v>
      </c>
      <c r="E2352" s="210" t="s">
        <v>2225</v>
      </c>
      <c r="F2352" s="211" t="s">
        <v>2226</v>
      </c>
      <c r="G2352" s="212" t="s">
        <v>208</v>
      </c>
      <c r="H2352" s="213">
        <v>89</v>
      </c>
      <c r="I2352" s="214"/>
      <c r="J2352" s="215">
        <f>ROUND(I2352*H2352,2)</f>
        <v>0</v>
      </c>
      <c r="K2352" s="211" t="s">
        <v>218</v>
      </c>
      <c r="L2352" s="40"/>
      <c r="M2352" s="216" t="s">
        <v>1</v>
      </c>
      <c r="N2352" s="217" t="s">
        <v>40</v>
      </c>
      <c r="O2352" s="72"/>
      <c r="P2352" s="218">
        <f>O2352*H2352</f>
        <v>0</v>
      </c>
      <c r="Q2352" s="218">
        <v>0</v>
      </c>
      <c r="R2352" s="218">
        <f>Q2352*H2352</f>
        <v>0</v>
      </c>
      <c r="S2352" s="218">
        <v>1E-3</v>
      </c>
      <c r="T2352" s="219">
        <f>S2352*H2352</f>
        <v>8.8999999999999996E-2</v>
      </c>
      <c r="U2352" s="35"/>
      <c r="V2352" s="35"/>
      <c r="W2352" s="35"/>
      <c r="X2352" s="35"/>
      <c r="Y2352" s="35"/>
      <c r="Z2352" s="35"/>
      <c r="AA2352" s="35"/>
      <c r="AB2352" s="35"/>
      <c r="AC2352" s="35"/>
      <c r="AD2352" s="35"/>
      <c r="AE2352" s="35"/>
      <c r="AR2352" s="220" t="s">
        <v>209</v>
      </c>
      <c r="AT2352" s="220" t="s">
        <v>205</v>
      </c>
      <c r="AU2352" s="220" t="s">
        <v>104</v>
      </c>
      <c r="AY2352" s="18" t="s">
        <v>203</v>
      </c>
      <c r="BE2352" s="221">
        <f>IF(N2352="základní",J2352,0)</f>
        <v>0</v>
      </c>
      <c r="BF2352" s="221">
        <f>IF(N2352="snížená",J2352,0)</f>
        <v>0</v>
      </c>
      <c r="BG2352" s="221">
        <f>IF(N2352="zákl. přenesená",J2352,0)</f>
        <v>0</v>
      </c>
      <c r="BH2352" s="221">
        <f>IF(N2352="sníž. přenesená",J2352,0)</f>
        <v>0</v>
      </c>
      <c r="BI2352" s="221">
        <f>IF(N2352="nulová",J2352,0)</f>
        <v>0</v>
      </c>
      <c r="BJ2352" s="18" t="s">
        <v>82</v>
      </c>
      <c r="BK2352" s="221">
        <f>ROUND(I2352*H2352,2)</f>
        <v>0</v>
      </c>
      <c r="BL2352" s="18" t="s">
        <v>209</v>
      </c>
      <c r="BM2352" s="220" t="s">
        <v>2227</v>
      </c>
    </row>
    <row r="2353" spans="1:65" s="13" customFormat="1" ht="11.25">
      <c r="B2353" s="222"/>
      <c r="C2353" s="223"/>
      <c r="D2353" s="224" t="s">
        <v>211</v>
      </c>
      <c r="E2353" s="225" t="s">
        <v>1</v>
      </c>
      <c r="F2353" s="226" t="s">
        <v>2228</v>
      </c>
      <c r="G2353" s="223"/>
      <c r="H2353" s="225" t="s">
        <v>1</v>
      </c>
      <c r="I2353" s="227"/>
      <c r="J2353" s="223"/>
      <c r="K2353" s="223"/>
      <c r="L2353" s="228"/>
      <c r="M2353" s="229"/>
      <c r="N2353" s="230"/>
      <c r="O2353" s="230"/>
      <c r="P2353" s="230"/>
      <c r="Q2353" s="230"/>
      <c r="R2353" s="230"/>
      <c r="S2353" s="230"/>
      <c r="T2353" s="231"/>
      <c r="AT2353" s="232" t="s">
        <v>211</v>
      </c>
      <c r="AU2353" s="232" t="s">
        <v>104</v>
      </c>
      <c r="AV2353" s="13" t="s">
        <v>82</v>
      </c>
      <c r="AW2353" s="13" t="s">
        <v>31</v>
      </c>
      <c r="AX2353" s="13" t="s">
        <v>75</v>
      </c>
      <c r="AY2353" s="232" t="s">
        <v>203</v>
      </c>
    </row>
    <row r="2354" spans="1:65" s="13" customFormat="1" ht="11.25">
      <c r="B2354" s="222"/>
      <c r="C2354" s="223"/>
      <c r="D2354" s="224" t="s">
        <v>211</v>
      </c>
      <c r="E2354" s="225" t="s">
        <v>1</v>
      </c>
      <c r="F2354" s="226" t="s">
        <v>2229</v>
      </c>
      <c r="G2354" s="223"/>
      <c r="H2354" s="225" t="s">
        <v>1</v>
      </c>
      <c r="I2354" s="227"/>
      <c r="J2354" s="223"/>
      <c r="K2354" s="223"/>
      <c r="L2354" s="228"/>
      <c r="M2354" s="229"/>
      <c r="N2354" s="230"/>
      <c r="O2354" s="230"/>
      <c r="P2354" s="230"/>
      <c r="Q2354" s="230"/>
      <c r="R2354" s="230"/>
      <c r="S2354" s="230"/>
      <c r="T2354" s="231"/>
      <c r="AT2354" s="232" t="s">
        <v>211</v>
      </c>
      <c r="AU2354" s="232" t="s">
        <v>104</v>
      </c>
      <c r="AV2354" s="13" t="s">
        <v>82</v>
      </c>
      <c r="AW2354" s="13" t="s">
        <v>31</v>
      </c>
      <c r="AX2354" s="13" t="s">
        <v>75</v>
      </c>
      <c r="AY2354" s="232" t="s">
        <v>203</v>
      </c>
    </row>
    <row r="2355" spans="1:65" s="13" customFormat="1" ht="11.25">
      <c r="B2355" s="222"/>
      <c r="C2355" s="223"/>
      <c r="D2355" s="224" t="s">
        <v>211</v>
      </c>
      <c r="E2355" s="225" t="s">
        <v>1</v>
      </c>
      <c r="F2355" s="226" t="s">
        <v>213</v>
      </c>
      <c r="G2355" s="223"/>
      <c r="H2355" s="225" t="s">
        <v>1</v>
      </c>
      <c r="I2355" s="227"/>
      <c r="J2355" s="223"/>
      <c r="K2355" s="223"/>
      <c r="L2355" s="228"/>
      <c r="M2355" s="229"/>
      <c r="N2355" s="230"/>
      <c r="O2355" s="230"/>
      <c r="P2355" s="230"/>
      <c r="Q2355" s="230"/>
      <c r="R2355" s="230"/>
      <c r="S2355" s="230"/>
      <c r="T2355" s="231"/>
      <c r="AT2355" s="232" t="s">
        <v>211</v>
      </c>
      <c r="AU2355" s="232" t="s">
        <v>104</v>
      </c>
      <c r="AV2355" s="13" t="s">
        <v>82</v>
      </c>
      <c r="AW2355" s="13" t="s">
        <v>31</v>
      </c>
      <c r="AX2355" s="13" t="s">
        <v>75</v>
      </c>
      <c r="AY2355" s="232" t="s">
        <v>203</v>
      </c>
    </row>
    <row r="2356" spans="1:65" s="13" customFormat="1" ht="11.25">
      <c r="B2356" s="222"/>
      <c r="C2356" s="223"/>
      <c r="D2356" s="224" t="s">
        <v>211</v>
      </c>
      <c r="E2356" s="225" t="s">
        <v>1</v>
      </c>
      <c r="F2356" s="226" t="s">
        <v>2230</v>
      </c>
      <c r="G2356" s="223"/>
      <c r="H2356" s="225" t="s">
        <v>1</v>
      </c>
      <c r="I2356" s="227"/>
      <c r="J2356" s="223"/>
      <c r="K2356" s="223"/>
      <c r="L2356" s="228"/>
      <c r="M2356" s="229"/>
      <c r="N2356" s="230"/>
      <c r="O2356" s="230"/>
      <c r="P2356" s="230"/>
      <c r="Q2356" s="230"/>
      <c r="R2356" s="230"/>
      <c r="S2356" s="230"/>
      <c r="T2356" s="231"/>
      <c r="AT2356" s="232" t="s">
        <v>211</v>
      </c>
      <c r="AU2356" s="232" t="s">
        <v>104</v>
      </c>
      <c r="AV2356" s="13" t="s">
        <v>82</v>
      </c>
      <c r="AW2356" s="13" t="s">
        <v>31</v>
      </c>
      <c r="AX2356" s="13" t="s">
        <v>75</v>
      </c>
      <c r="AY2356" s="232" t="s">
        <v>203</v>
      </c>
    </row>
    <row r="2357" spans="1:65" s="14" customFormat="1" ht="11.25">
      <c r="B2357" s="233"/>
      <c r="C2357" s="234"/>
      <c r="D2357" s="224" t="s">
        <v>211</v>
      </c>
      <c r="E2357" s="235" t="s">
        <v>1</v>
      </c>
      <c r="F2357" s="236" t="s">
        <v>2231</v>
      </c>
      <c r="G2357" s="234"/>
      <c r="H2357" s="237">
        <v>89</v>
      </c>
      <c r="I2357" s="238"/>
      <c r="J2357" s="234"/>
      <c r="K2357" s="234"/>
      <c r="L2357" s="239"/>
      <c r="M2357" s="240"/>
      <c r="N2357" s="241"/>
      <c r="O2357" s="241"/>
      <c r="P2357" s="241"/>
      <c r="Q2357" s="241"/>
      <c r="R2357" s="241"/>
      <c r="S2357" s="241"/>
      <c r="T2357" s="242"/>
      <c r="AT2357" s="243" t="s">
        <v>211</v>
      </c>
      <c r="AU2357" s="243" t="s">
        <v>104</v>
      </c>
      <c r="AV2357" s="14" t="s">
        <v>84</v>
      </c>
      <c r="AW2357" s="14" t="s">
        <v>31</v>
      </c>
      <c r="AX2357" s="14" t="s">
        <v>75</v>
      </c>
      <c r="AY2357" s="243" t="s">
        <v>203</v>
      </c>
    </row>
    <row r="2358" spans="1:65" s="2" customFormat="1" ht="21.75" customHeight="1">
      <c r="A2358" s="35"/>
      <c r="B2358" s="36"/>
      <c r="C2358" s="209" t="s">
        <v>2232</v>
      </c>
      <c r="D2358" s="209" t="s">
        <v>205</v>
      </c>
      <c r="E2358" s="210" t="s">
        <v>2233</v>
      </c>
      <c r="F2358" s="211" t="s">
        <v>2234</v>
      </c>
      <c r="G2358" s="212" t="s">
        <v>208</v>
      </c>
      <c r="H2358" s="213">
        <v>44</v>
      </c>
      <c r="I2358" s="214"/>
      <c r="J2358" s="215">
        <f>ROUND(I2358*H2358,2)</f>
        <v>0</v>
      </c>
      <c r="K2358" s="211" t="s">
        <v>218</v>
      </c>
      <c r="L2358" s="40"/>
      <c r="M2358" s="216" t="s">
        <v>1</v>
      </c>
      <c r="N2358" s="217" t="s">
        <v>40</v>
      </c>
      <c r="O2358" s="72"/>
      <c r="P2358" s="218">
        <f>O2358*H2358</f>
        <v>0</v>
      </c>
      <c r="Q2358" s="218">
        <v>0</v>
      </c>
      <c r="R2358" s="218">
        <f>Q2358*H2358</f>
        <v>0</v>
      </c>
      <c r="S2358" s="218">
        <v>1E-3</v>
      </c>
      <c r="T2358" s="219">
        <f>S2358*H2358</f>
        <v>4.3999999999999997E-2</v>
      </c>
      <c r="U2358" s="35"/>
      <c r="V2358" s="35"/>
      <c r="W2358" s="35"/>
      <c r="X2358" s="35"/>
      <c r="Y2358" s="35"/>
      <c r="Z2358" s="35"/>
      <c r="AA2358" s="35"/>
      <c r="AB2358" s="35"/>
      <c r="AC2358" s="35"/>
      <c r="AD2358" s="35"/>
      <c r="AE2358" s="35"/>
      <c r="AR2358" s="220" t="s">
        <v>209</v>
      </c>
      <c r="AT2358" s="220" t="s">
        <v>205</v>
      </c>
      <c r="AU2358" s="220" t="s">
        <v>104</v>
      </c>
      <c r="AY2358" s="18" t="s">
        <v>203</v>
      </c>
      <c r="BE2358" s="221">
        <f>IF(N2358="základní",J2358,0)</f>
        <v>0</v>
      </c>
      <c r="BF2358" s="221">
        <f>IF(N2358="snížená",J2358,0)</f>
        <v>0</v>
      </c>
      <c r="BG2358" s="221">
        <f>IF(N2358="zákl. přenesená",J2358,0)</f>
        <v>0</v>
      </c>
      <c r="BH2358" s="221">
        <f>IF(N2358="sníž. přenesená",J2358,0)</f>
        <v>0</v>
      </c>
      <c r="BI2358" s="221">
        <f>IF(N2358="nulová",J2358,0)</f>
        <v>0</v>
      </c>
      <c r="BJ2358" s="18" t="s">
        <v>82</v>
      </c>
      <c r="BK2358" s="221">
        <f>ROUND(I2358*H2358,2)</f>
        <v>0</v>
      </c>
      <c r="BL2358" s="18" t="s">
        <v>209</v>
      </c>
      <c r="BM2358" s="220" t="s">
        <v>2235</v>
      </c>
    </row>
    <row r="2359" spans="1:65" s="13" customFormat="1" ht="11.25">
      <c r="B2359" s="222"/>
      <c r="C2359" s="223"/>
      <c r="D2359" s="224" t="s">
        <v>211</v>
      </c>
      <c r="E2359" s="225" t="s">
        <v>1</v>
      </c>
      <c r="F2359" s="226" t="s">
        <v>2228</v>
      </c>
      <c r="G2359" s="223"/>
      <c r="H2359" s="225" t="s">
        <v>1</v>
      </c>
      <c r="I2359" s="227"/>
      <c r="J2359" s="223"/>
      <c r="K2359" s="223"/>
      <c r="L2359" s="228"/>
      <c r="M2359" s="229"/>
      <c r="N2359" s="230"/>
      <c r="O2359" s="230"/>
      <c r="P2359" s="230"/>
      <c r="Q2359" s="230"/>
      <c r="R2359" s="230"/>
      <c r="S2359" s="230"/>
      <c r="T2359" s="231"/>
      <c r="AT2359" s="232" t="s">
        <v>211</v>
      </c>
      <c r="AU2359" s="232" t="s">
        <v>104</v>
      </c>
      <c r="AV2359" s="13" t="s">
        <v>82</v>
      </c>
      <c r="AW2359" s="13" t="s">
        <v>31</v>
      </c>
      <c r="AX2359" s="13" t="s">
        <v>75</v>
      </c>
      <c r="AY2359" s="232" t="s">
        <v>203</v>
      </c>
    </row>
    <row r="2360" spans="1:65" s="13" customFormat="1" ht="11.25">
      <c r="B2360" s="222"/>
      <c r="C2360" s="223"/>
      <c r="D2360" s="224" t="s">
        <v>211</v>
      </c>
      <c r="E2360" s="225" t="s">
        <v>1</v>
      </c>
      <c r="F2360" s="226" t="s">
        <v>2229</v>
      </c>
      <c r="G2360" s="223"/>
      <c r="H2360" s="225" t="s">
        <v>1</v>
      </c>
      <c r="I2360" s="227"/>
      <c r="J2360" s="223"/>
      <c r="K2360" s="223"/>
      <c r="L2360" s="228"/>
      <c r="M2360" s="229"/>
      <c r="N2360" s="230"/>
      <c r="O2360" s="230"/>
      <c r="P2360" s="230"/>
      <c r="Q2360" s="230"/>
      <c r="R2360" s="230"/>
      <c r="S2360" s="230"/>
      <c r="T2360" s="231"/>
      <c r="AT2360" s="232" t="s">
        <v>211</v>
      </c>
      <c r="AU2360" s="232" t="s">
        <v>104</v>
      </c>
      <c r="AV2360" s="13" t="s">
        <v>82</v>
      </c>
      <c r="AW2360" s="13" t="s">
        <v>31</v>
      </c>
      <c r="AX2360" s="13" t="s">
        <v>75</v>
      </c>
      <c r="AY2360" s="232" t="s">
        <v>203</v>
      </c>
    </row>
    <row r="2361" spans="1:65" s="13" customFormat="1" ht="11.25">
      <c r="B2361" s="222"/>
      <c r="C2361" s="223"/>
      <c r="D2361" s="224" t="s">
        <v>211</v>
      </c>
      <c r="E2361" s="225" t="s">
        <v>1</v>
      </c>
      <c r="F2361" s="226" t="s">
        <v>213</v>
      </c>
      <c r="G2361" s="223"/>
      <c r="H2361" s="225" t="s">
        <v>1</v>
      </c>
      <c r="I2361" s="227"/>
      <c r="J2361" s="223"/>
      <c r="K2361" s="223"/>
      <c r="L2361" s="228"/>
      <c r="M2361" s="229"/>
      <c r="N2361" s="230"/>
      <c r="O2361" s="230"/>
      <c r="P2361" s="230"/>
      <c r="Q2361" s="230"/>
      <c r="R2361" s="230"/>
      <c r="S2361" s="230"/>
      <c r="T2361" s="231"/>
      <c r="AT2361" s="232" t="s">
        <v>211</v>
      </c>
      <c r="AU2361" s="232" t="s">
        <v>104</v>
      </c>
      <c r="AV2361" s="13" t="s">
        <v>82</v>
      </c>
      <c r="AW2361" s="13" t="s">
        <v>31</v>
      </c>
      <c r="AX2361" s="13" t="s">
        <v>75</v>
      </c>
      <c r="AY2361" s="232" t="s">
        <v>203</v>
      </c>
    </row>
    <row r="2362" spans="1:65" s="13" customFormat="1" ht="11.25">
      <c r="B2362" s="222"/>
      <c r="C2362" s="223"/>
      <c r="D2362" s="224" t="s">
        <v>211</v>
      </c>
      <c r="E2362" s="225" t="s">
        <v>1</v>
      </c>
      <c r="F2362" s="226" t="s">
        <v>2230</v>
      </c>
      <c r="G2362" s="223"/>
      <c r="H2362" s="225" t="s">
        <v>1</v>
      </c>
      <c r="I2362" s="227"/>
      <c r="J2362" s="223"/>
      <c r="K2362" s="223"/>
      <c r="L2362" s="228"/>
      <c r="M2362" s="229"/>
      <c r="N2362" s="230"/>
      <c r="O2362" s="230"/>
      <c r="P2362" s="230"/>
      <c r="Q2362" s="230"/>
      <c r="R2362" s="230"/>
      <c r="S2362" s="230"/>
      <c r="T2362" s="231"/>
      <c r="AT2362" s="232" t="s">
        <v>211</v>
      </c>
      <c r="AU2362" s="232" t="s">
        <v>104</v>
      </c>
      <c r="AV2362" s="13" t="s">
        <v>82</v>
      </c>
      <c r="AW2362" s="13" t="s">
        <v>31</v>
      </c>
      <c r="AX2362" s="13" t="s">
        <v>75</v>
      </c>
      <c r="AY2362" s="232" t="s">
        <v>203</v>
      </c>
    </row>
    <row r="2363" spans="1:65" s="14" customFormat="1" ht="11.25">
      <c r="B2363" s="233"/>
      <c r="C2363" s="234"/>
      <c r="D2363" s="224" t="s">
        <v>211</v>
      </c>
      <c r="E2363" s="235" t="s">
        <v>1</v>
      </c>
      <c r="F2363" s="236" t="s">
        <v>1845</v>
      </c>
      <c r="G2363" s="234"/>
      <c r="H2363" s="237">
        <v>44</v>
      </c>
      <c r="I2363" s="238"/>
      <c r="J2363" s="234"/>
      <c r="K2363" s="234"/>
      <c r="L2363" s="239"/>
      <c r="M2363" s="240"/>
      <c r="N2363" s="241"/>
      <c r="O2363" s="241"/>
      <c r="P2363" s="241"/>
      <c r="Q2363" s="241"/>
      <c r="R2363" s="241"/>
      <c r="S2363" s="241"/>
      <c r="T2363" s="242"/>
      <c r="AT2363" s="243" t="s">
        <v>211</v>
      </c>
      <c r="AU2363" s="243" t="s">
        <v>104</v>
      </c>
      <c r="AV2363" s="14" t="s">
        <v>84</v>
      </c>
      <c r="AW2363" s="14" t="s">
        <v>31</v>
      </c>
      <c r="AX2363" s="14" t="s">
        <v>75</v>
      </c>
      <c r="AY2363" s="243" t="s">
        <v>203</v>
      </c>
    </row>
    <row r="2364" spans="1:65" s="2" customFormat="1" ht="21.75" customHeight="1">
      <c r="A2364" s="35"/>
      <c r="B2364" s="36"/>
      <c r="C2364" s="209" t="s">
        <v>2236</v>
      </c>
      <c r="D2364" s="209" t="s">
        <v>205</v>
      </c>
      <c r="E2364" s="210" t="s">
        <v>2237</v>
      </c>
      <c r="F2364" s="211" t="s">
        <v>2238</v>
      </c>
      <c r="G2364" s="212" t="s">
        <v>208</v>
      </c>
      <c r="H2364" s="213">
        <v>156</v>
      </c>
      <c r="I2364" s="214"/>
      <c r="J2364" s="215">
        <f>ROUND(I2364*H2364,2)</f>
        <v>0</v>
      </c>
      <c r="K2364" s="211" t="s">
        <v>218</v>
      </c>
      <c r="L2364" s="40"/>
      <c r="M2364" s="216" t="s">
        <v>1</v>
      </c>
      <c r="N2364" s="217" t="s">
        <v>40</v>
      </c>
      <c r="O2364" s="72"/>
      <c r="P2364" s="218">
        <f>O2364*H2364</f>
        <v>0</v>
      </c>
      <c r="Q2364" s="218">
        <v>0</v>
      </c>
      <c r="R2364" s="218">
        <f>Q2364*H2364</f>
        <v>0</v>
      </c>
      <c r="S2364" s="218">
        <v>4.0000000000000001E-3</v>
      </c>
      <c r="T2364" s="219">
        <f>S2364*H2364</f>
        <v>0.624</v>
      </c>
      <c r="U2364" s="35"/>
      <c r="V2364" s="35"/>
      <c r="W2364" s="35"/>
      <c r="X2364" s="35"/>
      <c r="Y2364" s="35"/>
      <c r="Z2364" s="35"/>
      <c r="AA2364" s="35"/>
      <c r="AB2364" s="35"/>
      <c r="AC2364" s="35"/>
      <c r="AD2364" s="35"/>
      <c r="AE2364" s="35"/>
      <c r="AR2364" s="220" t="s">
        <v>209</v>
      </c>
      <c r="AT2364" s="220" t="s">
        <v>205</v>
      </c>
      <c r="AU2364" s="220" t="s">
        <v>104</v>
      </c>
      <c r="AY2364" s="18" t="s">
        <v>203</v>
      </c>
      <c r="BE2364" s="221">
        <f>IF(N2364="základní",J2364,0)</f>
        <v>0</v>
      </c>
      <c r="BF2364" s="221">
        <f>IF(N2364="snížená",J2364,0)</f>
        <v>0</v>
      </c>
      <c r="BG2364" s="221">
        <f>IF(N2364="zákl. přenesená",J2364,0)</f>
        <v>0</v>
      </c>
      <c r="BH2364" s="221">
        <f>IF(N2364="sníž. přenesená",J2364,0)</f>
        <v>0</v>
      </c>
      <c r="BI2364" s="221">
        <f>IF(N2364="nulová",J2364,0)</f>
        <v>0</v>
      </c>
      <c r="BJ2364" s="18" t="s">
        <v>82</v>
      </c>
      <c r="BK2364" s="221">
        <f>ROUND(I2364*H2364,2)</f>
        <v>0</v>
      </c>
      <c r="BL2364" s="18" t="s">
        <v>209</v>
      </c>
      <c r="BM2364" s="220" t="s">
        <v>2239</v>
      </c>
    </row>
    <row r="2365" spans="1:65" s="13" customFormat="1" ht="11.25">
      <c r="B2365" s="222"/>
      <c r="C2365" s="223"/>
      <c r="D2365" s="224" t="s">
        <v>211</v>
      </c>
      <c r="E2365" s="225" t="s">
        <v>1</v>
      </c>
      <c r="F2365" s="226" t="s">
        <v>2228</v>
      </c>
      <c r="G2365" s="223"/>
      <c r="H2365" s="225" t="s">
        <v>1</v>
      </c>
      <c r="I2365" s="227"/>
      <c r="J2365" s="223"/>
      <c r="K2365" s="223"/>
      <c r="L2365" s="228"/>
      <c r="M2365" s="229"/>
      <c r="N2365" s="230"/>
      <c r="O2365" s="230"/>
      <c r="P2365" s="230"/>
      <c r="Q2365" s="230"/>
      <c r="R2365" s="230"/>
      <c r="S2365" s="230"/>
      <c r="T2365" s="231"/>
      <c r="AT2365" s="232" t="s">
        <v>211</v>
      </c>
      <c r="AU2365" s="232" t="s">
        <v>104</v>
      </c>
      <c r="AV2365" s="13" t="s">
        <v>82</v>
      </c>
      <c r="AW2365" s="13" t="s">
        <v>31</v>
      </c>
      <c r="AX2365" s="13" t="s">
        <v>75</v>
      </c>
      <c r="AY2365" s="232" t="s">
        <v>203</v>
      </c>
    </row>
    <row r="2366" spans="1:65" s="13" customFormat="1" ht="11.25">
      <c r="B2366" s="222"/>
      <c r="C2366" s="223"/>
      <c r="D2366" s="224" t="s">
        <v>211</v>
      </c>
      <c r="E2366" s="225" t="s">
        <v>1</v>
      </c>
      <c r="F2366" s="226" t="s">
        <v>2229</v>
      </c>
      <c r="G2366" s="223"/>
      <c r="H2366" s="225" t="s">
        <v>1</v>
      </c>
      <c r="I2366" s="227"/>
      <c r="J2366" s="223"/>
      <c r="K2366" s="223"/>
      <c r="L2366" s="228"/>
      <c r="M2366" s="229"/>
      <c r="N2366" s="230"/>
      <c r="O2366" s="230"/>
      <c r="P2366" s="230"/>
      <c r="Q2366" s="230"/>
      <c r="R2366" s="230"/>
      <c r="S2366" s="230"/>
      <c r="T2366" s="231"/>
      <c r="AT2366" s="232" t="s">
        <v>211</v>
      </c>
      <c r="AU2366" s="232" t="s">
        <v>104</v>
      </c>
      <c r="AV2366" s="13" t="s">
        <v>82</v>
      </c>
      <c r="AW2366" s="13" t="s">
        <v>31</v>
      </c>
      <c r="AX2366" s="13" t="s">
        <v>75</v>
      </c>
      <c r="AY2366" s="232" t="s">
        <v>203</v>
      </c>
    </row>
    <row r="2367" spans="1:65" s="13" customFormat="1" ht="11.25">
      <c r="B2367" s="222"/>
      <c r="C2367" s="223"/>
      <c r="D2367" s="224" t="s">
        <v>211</v>
      </c>
      <c r="E2367" s="225" t="s">
        <v>1</v>
      </c>
      <c r="F2367" s="226" t="s">
        <v>213</v>
      </c>
      <c r="G2367" s="223"/>
      <c r="H2367" s="225" t="s">
        <v>1</v>
      </c>
      <c r="I2367" s="227"/>
      <c r="J2367" s="223"/>
      <c r="K2367" s="223"/>
      <c r="L2367" s="228"/>
      <c r="M2367" s="229"/>
      <c r="N2367" s="230"/>
      <c r="O2367" s="230"/>
      <c r="P2367" s="230"/>
      <c r="Q2367" s="230"/>
      <c r="R2367" s="230"/>
      <c r="S2367" s="230"/>
      <c r="T2367" s="231"/>
      <c r="AT2367" s="232" t="s">
        <v>211</v>
      </c>
      <c r="AU2367" s="232" t="s">
        <v>104</v>
      </c>
      <c r="AV2367" s="13" t="s">
        <v>82</v>
      </c>
      <c r="AW2367" s="13" t="s">
        <v>31</v>
      </c>
      <c r="AX2367" s="13" t="s">
        <v>75</v>
      </c>
      <c r="AY2367" s="232" t="s">
        <v>203</v>
      </c>
    </row>
    <row r="2368" spans="1:65" s="13" customFormat="1" ht="11.25">
      <c r="B2368" s="222"/>
      <c r="C2368" s="223"/>
      <c r="D2368" s="224" t="s">
        <v>211</v>
      </c>
      <c r="E2368" s="225" t="s">
        <v>1</v>
      </c>
      <c r="F2368" s="226" t="s">
        <v>2230</v>
      </c>
      <c r="G2368" s="223"/>
      <c r="H2368" s="225" t="s">
        <v>1</v>
      </c>
      <c r="I2368" s="227"/>
      <c r="J2368" s="223"/>
      <c r="K2368" s="223"/>
      <c r="L2368" s="228"/>
      <c r="M2368" s="229"/>
      <c r="N2368" s="230"/>
      <c r="O2368" s="230"/>
      <c r="P2368" s="230"/>
      <c r="Q2368" s="230"/>
      <c r="R2368" s="230"/>
      <c r="S2368" s="230"/>
      <c r="T2368" s="231"/>
      <c r="AT2368" s="232" t="s">
        <v>211</v>
      </c>
      <c r="AU2368" s="232" t="s">
        <v>104</v>
      </c>
      <c r="AV2368" s="13" t="s">
        <v>82</v>
      </c>
      <c r="AW2368" s="13" t="s">
        <v>31</v>
      </c>
      <c r="AX2368" s="13" t="s">
        <v>75</v>
      </c>
      <c r="AY2368" s="232" t="s">
        <v>203</v>
      </c>
    </row>
    <row r="2369" spans="1:65" s="14" customFormat="1" ht="11.25">
      <c r="B2369" s="233"/>
      <c r="C2369" s="234"/>
      <c r="D2369" s="224" t="s">
        <v>211</v>
      </c>
      <c r="E2369" s="235" t="s">
        <v>1</v>
      </c>
      <c r="F2369" s="236" t="s">
        <v>2240</v>
      </c>
      <c r="G2369" s="234"/>
      <c r="H2369" s="237">
        <v>156</v>
      </c>
      <c r="I2369" s="238"/>
      <c r="J2369" s="234"/>
      <c r="K2369" s="234"/>
      <c r="L2369" s="239"/>
      <c r="M2369" s="240"/>
      <c r="N2369" s="241"/>
      <c r="O2369" s="241"/>
      <c r="P2369" s="241"/>
      <c r="Q2369" s="241"/>
      <c r="R2369" s="241"/>
      <c r="S2369" s="241"/>
      <c r="T2369" s="242"/>
      <c r="AT2369" s="243" t="s">
        <v>211</v>
      </c>
      <c r="AU2369" s="243" t="s">
        <v>104</v>
      </c>
      <c r="AV2369" s="14" t="s">
        <v>84</v>
      </c>
      <c r="AW2369" s="14" t="s">
        <v>31</v>
      </c>
      <c r="AX2369" s="14" t="s">
        <v>75</v>
      </c>
      <c r="AY2369" s="243" t="s">
        <v>203</v>
      </c>
    </row>
    <row r="2370" spans="1:65" s="2" customFormat="1" ht="21.75" customHeight="1">
      <c r="A2370" s="35"/>
      <c r="B2370" s="36"/>
      <c r="C2370" s="209" t="s">
        <v>2241</v>
      </c>
      <c r="D2370" s="209" t="s">
        <v>205</v>
      </c>
      <c r="E2370" s="210" t="s">
        <v>2242</v>
      </c>
      <c r="F2370" s="211" t="s">
        <v>2243</v>
      </c>
      <c r="G2370" s="212" t="s">
        <v>208</v>
      </c>
      <c r="H2370" s="213">
        <v>74</v>
      </c>
      <c r="I2370" s="214"/>
      <c r="J2370" s="215">
        <f>ROUND(I2370*H2370,2)</f>
        <v>0</v>
      </c>
      <c r="K2370" s="211" t="s">
        <v>218</v>
      </c>
      <c r="L2370" s="40"/>
      <c r="M2370" s="216" t="s">
        <v>1</v>
      </c>
      <c r="N2370" s="217" t="s">
        <v>40</v>
      </c>
      <c r="O2370" s="72"/>
      <c r="P2370" s="218">
        <f>O2370*H2370</f>
        <v>0</v>
      </c>
      <c r="Q2370" s="218">
        <v>0</v>
      </c>
      <c r="R2370" s="218">
        <f>Q2370*H2370</f>
        <v>0</v>
      </c>
      <c r="S2370" s="218">
        <v>8.0000000000000002E-3</v>
      </c>
      <c r="T2370" s="219">
        <f>S2370*H2370</f>
        <v>0.59199999999999997</v>
      </c>
      <c r="U2370" s="35"/>
      <c r="V2370" s="35"/>
      <c r="W2370" s="35"/>
      <c r="X2370" s="35"/>
      <c r="Y2370" s="35"/>
      <c r="Z2370" s="35"/>
      <c r="AA2370" s="35"/>
      <c r="AB2370" s="35"/>
      <c r="AC2370" s="35"/>
      <c r="AD2370" s="35"/>
      <c r="AE2370" s="35"/>
      <c r="AR2370" s="220" t="s">
        <v>209</v>
      </c>
      <c r="AT2370" s="220" t="s">
        <v>205</v>
      </c>
      <c r="AU2370" s="220" t="s">
        <v>104</v>
      </c>
      <c r="AY2370" s="18" t="s">
        <v>203</v>
      </c>
      <c r="BE2370" s="221">
        <f>IF(N2370="základní",J2370,0)</f>
        <v>0</v>
      </c>
      <c r="BF2370" s="221">
        <f>IF(N2370="snížená",J2370,0)</f>
        <v>0</v>
      </c>
      <c r="BG2370" s="221">
        <f>IF(N2370="zákl. přenesená",J2370,0)</f>
        <v>0</v>
      </c>
      <c r="BH2370" s="221">
        <f>IF(N2370="sníž. přenesená",J2370,0)</f>
        <v>0</v>
      </c>
      <c r="BI2370" s="221">
        <f>IF(N2370="nulová",J2370,0)</f>
        <v>0</v>
      </c>
      <c r="BJ2370" s="18" t="s">
        <v>82</v>
      </c>
      <c r="BK2370" s="221">
        <f>ROUND(I2370*H2370,2)</f>
        <v>0</v>
      </c>
      <c r="BL2370" s="18" t="s">
        <v>209</v>
      </c>
      <c r="BM2370" s="220" t="s">
        <v>2244</v>
      </c>
    </row>
    <row r="2371" spans="1:65" s="13" customFormat="1" ht="11.25">
      <c r="B2371" s="222"/>
      <c r="C2371" s="223"/>
      <c r="D2371" s="224" t="s">
        <v>211</v>
      </c>
      <c r="E2371" s="225" t="s">
        <v>1</v>
      </c>
      <c r="F2371" s="226" t="s">
        <v>2228</v>
      </c>
      <c r="G2371" s="223"/>
      <c r="H2371" s="225" t="s">
        <v>1</v>
      </c>
      <c r="I2371" s="227"/>
      <c r="J2371" s="223"/>
      <c r="K2371" s="223"/>
      <c r="L2371" s="228"/>
      <c r="M2371" s="229"/>
      <c r="N2371" s="230"/>
      <c r="O2371" s="230"/>
      <c r="P2371" s="230"/>
      <c r="Q2371" s="230"/>
      <c r="R2371" s="230"/>
      <c r="S2371" s="230"/>
      <c r="T2371" s="231"/>
      <c r="AT2371" s="232" t="s">
        <v>211</v>
      </c>
      <c r="AU2371" s="232" t="s">
        <v>104</v>
      </c>
      <c r="AV2371" s="13" t="s">
        <v>82</v>
      </c>
      <c r="AW2371" s="13" t="s">
        <v>31</v>
      </c>
      <c r="AX2371" s="13" t="s">
        <v>75</v>
      </c>
      <c r="AY2371" s="232" t="s">
        <v>203</v>
      </c>
    </row>
    <row r="2372" spans="1:65" s="13" customFormat="1" ht="11.25">
      <c r="B2372" s="222"/>
      <c r="C2372" s="223"/>
      <c r="D2372" s="224" t="s">
        <v>211</v>
      </c>
      <c r="E2372" s="225" t="s">
        <v>1</v>
      </c>
      <c r="F2372" s="226" t="s">
        <v>2229</v>
      </c>
      <c r="G2372" s="223"/>
      <c r="H2372" s="225" t="s">
        <v>1</v>
      </c>
      <c r="I2372" s="227"/>
      <c r="J2372" s="223"/>
      <c r="K2372" s="223"/>
      <c r="L2372" s="228"/>
      <c r="M2372" s="229"/>
      <c r="N2372" s="230"/>
      <c r="O2372" s="230"/>
      <c r="P2372" s="230"/>
      <c r="Q2372" s="230"/>
      <c r="R2372" s="230"/>
      <c r="S2372" s="230"/>
      <c r="T2372" s="231"/>
      <c r="AT2372" s="232" t="s">
        <v>211</v>
      </c>
      <c r="AU2372" s="232" t="s">
        <v>104</v>
      </c>
      <c r="AV2372" s="13" t="s">
        <v>82</v>
      </c>
      <c r="AW2372" s="13" t="s">
        <v>31</v>
      </c>
      <c r="AX2372" s="13" t="s">
        <v>75</v>
      </c>
      <c r="AY2372" s="232" t="s">
        <v>203</v>
      </c>
    </row>
    <row r="2373" spans="1:65" s="13" customFormat="1" ht="11.25">
      <c r="B2373" s="222"/>
      <c r="C2373" s="223"/>
      <c r="D2373" s="224" t="s">
        <v>211</v>
      </c>
      <c r="E2373" s="225" t="s">
        <v>1</v>
      </c>
      <c r="F2373" s="226" t="s">
        <v>213</v>
      </c>
      <c r="G2373" s="223"/>
      <c r="H2373" s="225" t="s">
        <v>1</v>
      </c>
      <c r="I2373" s="227"/>
      <c r="J2373" s="223"/>
      <c r="K2373" s="223"/>
      <c r="L2373" s="228"/>
      <c r="M2373" s="229"/>
      <c r="N2373" s="230"/>
      <c r="O2373" s="230"/>
      <c r="P2373" s="230"/>
      <c r="Q2373" s="230"/>
      <c r="R2373" s="230"/>
      <c r="S2373" s="230"/>
      <c r="T2373" s="231"/>
      <c r="AT2373" s="232" t="s">
        <v>211</v>
      </c>
      <c r="AU2373" s="232" t="s">
        <v>104</v>
      </c>
      <c r="AV2373" s="13" t="s">
        <v>82</v>
      </c>
      <c r="AW2373" s="13" t="s">
        <v>31</v>
      </c>
      <c r="AX2373" s="13" t="s">
        <v>75</v>
      </c>
      <c r="AY2373" s="232" t="s">
        <v>203</v>
      </c>
    </row>
    <row r="2374" spans="1:65" s="13" customFormat="1" ht="11.25">
      <c r="B2374" s="222"/>
      <c r="C2374" s="223"/>
      <c r="D2374" s="224" t="s">
        <v>211</v>
      </c>
      <c r="E2374" s="225" t="s">
        <v>1</v>
      </c>
      <c r="F2374" s="226" t="s">
        <v>2230</v>
      </c>
      <c r="G2374" s="223"/>
      <c r="H2374" s="225" t="s">
        <v>1</v>
      </c>
      <c r="I2374" s="227"/>
      <c r="J2374" s="223"/>
      <c r="K2374" s="223"/>
      <c r="L2374" s="228"/>
      <c r="M2374" s="229"/>
      <c r="N2374" s="230"/>
      <c r="O2374" s="230"/>
      <c r="P2374" s="230"/>
      <c r="Q2374" s="230"/>
      <c r="R2374" s="230"/>
      <c r="S2374" s="230"/>
      <c r="T2374" s="231"/>
      <c r="AT2374" s="232" t="s">
        <v>211</v>
      </c>
      <c r="AU2374" s="232" t="s">
        <v>104</v>
      </c>
      <c r="AV2374" s="13" t="s">
        <v>82</v>
      </c>
      <c r="AW2374" s="13" t="s">
        <v>31</v>
      </c>
      <c r="AX2374" s="13" t="s">
        <v>75</v>
      </c>
      <c r="AY2374" s="232" t="s">
        <v>203</v>
      </c>
    </row>
    <row r="2375" spans="1:65" s="14" customFormat="1" ht="11.25">
      <c r="B2375" s="233"/>
      <c r="C2375" s="234"/>
      <c r="D2375" s="224" t="s">
        <v>211</v>
      </c>
      <c r="E2375" s="235" t="s">
        <v>1</v>
      </c>
      <c r="F2375" s="236" t="s">
        <v>2245</v>
      </c>
      <c r="G2375" s="234"/>
      <c r="H2375" s="237">
        <v>74</v>
      </c>
      <c r="I2375" s="238"/>
      <c r="J2375" s="234"/>
      <c r="K2375" s="234"/>
      <c r="L2375" s="239"/>
      <c r="M2375" s="240"/>
      <c r="N2375" s="241"/>
      <c r="O2375" s="241"/>
      <c r="P2375" s="241"/>
      <c r="Q2375" s="241"/>
      <c r="R2375" s="241"/>
      <c r="S2375" s="241"/>
      <c r="T2375" s="242"/>
      <c r="AT2375" s="243" t="s">
        <v>211</v>
      </c>
      <c r="AU2375" s="243" t="s">
        <v>104</v>
      </c>
      <c r="AV2375" s="14" t="s">
        <v>84</v>
      </c>
      <c r="AW2375" s="14" t="s">
        <v>31</v>
      </c>
      <c r="AX2375" s="14" t="s">
        <v>75</v>
      </c>
      <c r="AY2375" s="243" t="s">
        <v>203</v>
      </c>
    </row>
    <row r="2376" spans="1:65" s="2" customFormat="1" ht="21.75" customHeight="1">
      <c r="A2376" s="35"/>
      <c r="B2376" s="36"/>
      <c r="C2376" s="209" t="s">
        <v>2246</v>
      </c>
      <c r="D2376" s="209" t="s">
        <v>205</v>
      </c>
      <c r="E2376" s="210" t="s">
        <v>2247</v>
      </c>
      <c r="F2376" s="211" t="s">
        <v>2248</v>
      </c>
      <c r="G2376" s="212" t="s">
        <v>208</v>
      </c>
      <c r="H2376" s="213">
        <v>138</v>
      </c>
      <c r="I2376" s="214"/>
      <c r="J2376" s="215">
        <f>ROUND(I2376*H2376,2)</f>
        <v>0</v>
      </c>
      <c r="K2376" s="211" t="s">
        <v>218</v>
      </c>
      <c r="L2376" s="40"/>
      <c r="M2376" s="216" t="s">
        <v>1</v>
      </c>
      <c r="N2376" s="217" t="s">
        <v>40</v>
      </c>
      <c r="O2376" s="72"/>
      <c r="P2376" s="218">
        <f>O2376*H2376</f>
        <v>0</v>
      </c>
      <c r="Q2376" s="218">
        <v>0</v>
      </c>
      <c r="R2376" s="218">
        <f>Q2376*H2376</f>
        <v>0</v>
      </c>
      <c r="S2376" s="218">
        <v>2.5000000000000001E-2</v>
      </c>
      <c r="T2376" s="219">
        <f>S2376*H2376</f>
        <v>3.45</v>
      </c>
      <c r="U2376" s="35"/>
      <c r="V2376" s="35"/>
      <c r="W2376" s="35"/>
      <c r="X2376" s="35"/>
      <c r="Y2376" s="35"/>
      <c r="Z2376" s="35"/>
      <c r="AA2376" s="35"/>
      <c r="AB2376" s="35"/>
      <c r="AC2376" s="35"/>
      <c r="AD2376" s="35"/>
      <c r="AE2376" s="35"/>
      <c r="AR2376" s="220" t="s">
        <v>209</v>
      </c>
      <c r="AT2376" s="220" t="s">
        <v>205</v>
      </c>
      <c r="AU2376" s="220" t="s">
        <v>104</v>
      </c>
      <c r="AY2376" s="18" t="s">
        <v>203</v>
      </c>
      <c r="BE2376" s="221">
        <f>IF(N2376="základní",J2376,0)</f>
        <v>0</v>
      </c>
      <c r="BF2376" s="221">
        <f>IF(N2376="snížená",J2376,0)</f>
        <v>0</v>
      </c>
      <c r="BG2376" s="221">
        <f>IF(N2376="zákl. přenesená",J2376,0)</f>
        <v>0</v>
      </c>
      <c r="BH2376" s="221">
        <f>IF(N2376="sníž. přenesená",J2376,0)</f>
        <v>0</v>
      </c>
      <c r="BI2376" s="221">
        <f>IF(N2376="nulová",J2376,0)</f>
        <v>0</v>
      </c>
      <c r="BJ2376" s="18" t="s">
        <v>82</v>
      </c>
      <c r="BK2376" s="221">
        <f>ROUND(I2376*H2376,2)</f>
        <v>0</v>
      </c>
      <c r="BL2376" s="18" t="s">
        <v>209</v>
      </c>
      <c r="BM2376" s="220" t="s">
        <v>2249</v>
      </c>
    </row>
    <row r="2377" spans="1:65" s="13" customFormat="1" ht="11.25">
      <c r="B2377" s="222"/>
      <c r="C2377" s="223"/>
      <c r="D2377" s="224" t="s">
        <v>211</v>
      </c>
      <c r="E2377" s="225" t="s">
        <v>1</v>
      </c>
      <c r="F2377" s="226" t="s">
        <v>2228</v>
      </c>
      <c r="G2377" s="223"/>
      <c r="H2377" s="225" t="s">
        <v>1</v>
      </c>
      <c r="I2377" s="227"/>
      <c r="J2377" s="223"/>
      <c r="K2377" s="223"/>
      <c r="L2377" s="228"/>
      <c r="M2377" s="229"/>
      <c r="N2377" s="230"/>
      <c r="O2377" s="230"/>
      <c r="P2377" s="230"/>
      <c r="Q2377" s="230"/>
      <c r="R2377" s="230"/>
      <c r="S2377" s="230"/>
      <c r="T2377" s="231"/>
      <c r="AT2377" s="232" t="s">
        <v>211</v>
      </c>
      <c r="AU2377" s="232" t="s">
        <v>104</v>
      </c>
      <c r="AV2377" s="13" t="s">
        <v>82</v>
      </c>
      <c r="AW2377" s="13" t="s">
        <v>31</v>
      </c>
      <c r="AX2377" s="13" t="s">
        <v>75</v>
      </c>
      <c r="AY2377" s="232" t="s">
        <v>203</v>
      </c>
    </row>
    <row r="2378" spans="1:65" s="13" customFormat="1" ht="11.25">
      <c r="B2378" s="222"/>
      <c r="C2378" s="223"/>
      <c r="D2378" s="224" t="s">
        <v>211</v>
      </c>
      <c r="E2378" s="225" t="s">
        <v>1</v>
      </c>
      <c r="F2378" s="226" t="s">
        <v>2229</v>
      </c>
      <c r="G2378" s="223"/>
      <c r="H2378" s="225" t="s">
        <v>1</v>
      </c>
      <c r="I2378" s="227"/>
      <c r="J2378" s="223"/>
      <c r="K2378" s="223"/>
      <c r="L2378" s="228"/>
      <c r="M2378" s="229"/>
      <c r="N2378" s="230"/>
      <c r="O2378" s="230"/>
      <c r="P2378" s="230"/>
      <c r="Q2378" s="230"/>
      <c r="R2378" s="230"/>
      <c r="S2378" s="230"/>
      <c r="T2378" s="231"/>
      <c r="AT2378" s="232" t="s">
        <v>211</v>
      </c>
      <c r="AU2378" s="232" t="s">
        <v>104</v>
      </c>
      <c r="AV2378" s="13" t="s">
        <v>82</v>
      </c>
      <c r="AW2378" s="13" t="s">
        <v>31</v>
      </c>
      <c r="AX2378" s="13" t="s">
        <v>75</v>
      </c>
      <c r="AY2378" s="232" t="s">
        <v>203</v>
      </c>
    </row>
    <row r="2379" spans="1:65" s="13" customFormat="1" ht="11.25">
      <c r="B2379" s="222"/>
      <c r="C2379" s="223"/>
      <c r="D2379" s="224" t="s">
        <v>211</v>
      </c>
      <c r="E2379" s="225" t="s">
        <v>1</v>
      </c>
      <c r="F2379" s="226" t="s">
        <v>213</v>
      </c>
      <c r="G2379" s="223"/>
      <c r="H2379" s="225" t="s">
        <v>1</v>
      </c>
      <c r="I2379" s="227"/>
      <c r="J2379" s="223"/>
      <c r="K2379" s="223"/>
      <c r="L2379" s="228"/>
      <c r="M2379" s="229"/>
      <c r="N2379" s="230"/>
      <c r="O2379" s="230"/>
      <c r="P2379" s="230"/>
      <c r="Q2379" s="230"/>
      <c r="R2379" s="230"/>
      <c r="S2379" s="230"/>
      <c r="T2379" s="231"/>
      <c r="AT2379" s="232" t="s">
        <v>211</v>
      </c>
      <c r="AU2379" s="232" t="s">
        <v>104</v>
      </c>
      <c r="AV2379" s="13" t="s">
        <v>82</v>
      </c>
      <c r="AW2379" s="13" t="s">
        <v>31</v>
      </c>
      <c r="AX2379" s="13" t="s">
        <v>75</v>
      </c>
      <c r="AY2379" s="232" t="s">
        <v>203</v>
      </c>
    </row>
    <row r="2380" spans="1:65" s="13" customFormat="1" ht="11.25">
      <c r="B2380" s="222"/>
      <c r="C2380" s="223"/>
      <c r="D2380" s="224" t="s">
        <v>211</v>
      </c>
      <c r="E2380" s="225" t="s">
        <v>1</v>
      </c>
      <c r="F2380" s="226" t="s">
        <v>2230</v>
      </c>
      <c r="G2380" s="223"/>
      <c r="H2380" s="225" t="s">
        <v>1</v>
      </c>
      <c r="I2380" s="227"/>
      <c r="J2380" s="223"/>
      <c r="K2380" s="223"/>
      <c r="L2380" s="228"/>
      <c r="M2380" s="229"/>
      <c r="N2380" s="230"/>
      <c r="O2380" s="230"/>
      <c r="P2380" s="230"/>
      <c r="Q2380" s="230"/>
      <c r="R2380" s="230"/>
      <c r="S2380" s="230"/>
      <c r="T2380" s="231"/>
      <c r="AT2380" s="232" t="s">
        <v>211</v>
      </c>
      <c r="AU2380" s="232" t="s">
        <v>104</v>
      </c>
      <c r="AV2380" s="13" t="s">
        <v>82</v>
      </c>
      <c r="AW2380" s="13" t="s">
        <v>31</v>
      </c>
      <c r="AX2380" s="13" t="s">
        <v>75</v>
      </c>
      <c r="AY2380" s="232" t="s">
        <v>203</v>
      </c>
    </row>
    <row r="2381" spans="1:65" s="14" customFormat="1" ht="11.25">
      <c r="B2381" s="233"/>
      <c r="C2381" s="234"/>
      <c r="D2381" s="224" t="s">
        <v>211</v>
      </c>
      <c r="E2381" s="235" t="s">
        <v>1</v>
      </c>
      <c r="F2381" s="236" t="s">
        <v>2250</v>
      </c>
      <c r="G2381" s="234"/>
      <c r="H2381" s="237">
        <v>138</v>
      </c>
      <c r="I2381" s="238"/>
      <c r="J2381" s="234"/>
      <c r="K2381" s="234"/>
      <c r="L2381" s="239"/>
      <c r="M2381" s="240"/>
      <c r="N2381" s="241"/>
      <c r="O2381" s="241"/>
      <c r="P2381" s="241"/>
      <c r="Q2381" s="241"/>
      <c r="R2381" s="241"/>
      <c r="S2381" s="241"/>
      <c r="T2381" s="242"/>
      <c r="AT2381" s="243" t="s">
        <v>211</v>
      </c>
      <c r="AU2381" s="243" t="s">
        <v>104</v>
      </c>
      <c r="AV2381" s="14" t="s">
        <v>84</v>
      </c>
      <c r="AW2381" s="14" t="s">
        <v>31</v>
      </c>
      <c r="AX2381" s="14" t="s">
        <v>75</v>
      </c>
      <c r="AY2381" s="243" t="s">
        <v>203</v>
      </c>
    </row>
    <row r="2382" spans="1:65" s="2" customFormat="1" ht="21.75" customHeight="1">
      <c r="A2382" s="35"/>
      <c r="B2382" s="36"/>
      <c r="C2382" s="209" t="s">
        <v>2251</v>
      </c>
      <c r="D2382" s="209" t="s">
        <v>205</v>
      </c>
      <c r="E2382" s="210" t="s">
        <v>2252</v>
      </c>
      <c r="F2382" s="211" t="s">
        <v>2253</v>
      </c>
      <c r="G2382" s="212" t="s">
        <v>208</v>
      </c>
      <c r="H2382" s="213">
        <v>52</v>
      </c>
      <c r="I2382" s="214"/>
      <c r="J2382" s="215">
        <f>ROUND(I2382*H2382,2)</f>
        <v>0</v>
      </c>
      <c r="K2382" s="211" t="s">
        <v>218</v>
      </c>
      <c r="L2382" s="40"/>
      <c r="M2382" s="216" t="s">
        <v>1</v>
      </c>
      <c r="N2382" s="217" t="s">
        <v>40</v>
      </c>
      <c r="O2382" s="72"/>
      <c r="P2382" s="218">
        <f>O2382*H2382</f>
        <v>0</v>
      </c>
      <c r="Q2382" s="218">
        <v>0</v>
      </c>
      <c r="R2382" s="218">
        <f>Q2382*H2382</f>
        <v>0</v>
      </c>
      <c r="S2382" s="218">
        <v>5.3999999999999999E-2</v>
      </c>
      <c r="T2382" s="219">
        <f>S2382*H2382</f>
        <v>2.8079999999999998</v>
      </c>
      <c r="U2382" s="35"/>
      <c r="V2382" s="35"/>
      <c r="W2382" s="35"/>
      <c r="X2382" s="35"/>
      <c r="Y2382" s="35"/>
      <c r="Z2382" s="35"/>
      <c r="AA2382" s="35"/>
      <c r="AB2382" s="35"/>
      <c r="AC2382" s="35"/>
      <c r="AD2382" s="35"/>
      <c r="AE2382" s="35"/>
      <c r="AR2382" s="220" t="s">
        <v>209</v>
      </c>
      <c r="AT2382" s="220" t="s">
        <v>205</v>
      </c>
      <c r="AU2382" s="220" t="s">
        <v>104</v>
      </c>
      <c r="AY2382" s="18" t="s">
        <v>203</v>
      </c>
      <c r="BE2382" s="221">
        <f>IF(N2382="základní",J2382,0)</f>
        <v>0</v>
      </c>
      <c r="BF2382" s="221">
        <f>IF(N2382="snížená",J2382,0)</f>
        <v>0</v>
      </c>
      <c r="BG2382" s="221">
        <f>IF(N2382="zákl. přenesená",J2382,0)</f>
        <v>0</v>
      </c>
      <c r="BH2382" s="221">
        <f>IF(N2382="sníž. přenesená",J2382,0)</f>
        <v>0</v>
      </c>
      <c r="BI2382" s="221">
        <f>IF(N2382="nulová",J2382,0)</f>
        <v>0</v>
      </c>
      <c r="BJ2382" s="18" t="s">
        <v>82</v>
      </c>
      <c r="BK2382" s="221">
        <f>ROUND(I2382*H2382,2)</f>
        <v>0</v>
      </c>
      <c r="BL2382" s="18" t="s">
        <v>209</v>
      </c>
      <c r="BM2382" s="220" t="s">
        <v>2254</v>
      </c>
    </row>
    <row r="2383" spans="1:65" s="13" customFormat="1" ht="11.25">
      <c r="B2383" s="222"/>
      <c r="C2383" s="223"/>
      <c r="D2383" s="224" t="s">
        <v>211</v>
      </c>
      <c r="E2383" s="225" t="s">
        <v>1</v>
      </c>
      <c r="F2383" s="226" t="s">
        <v>2228</v>
      </c>
      <c r="G2383" s="223"/>
      <c r="H2383" s="225" t="s">
        <v>1</v>
      </c>
      <c r="I2383" s="227"/>
      <c r="J2383" s="223"/>
      <c r="K2383" s="223"/>
      <c r="L2383" s="228"/>
      <c r="M2383" s="229"/>
      <c r="N2383" s="230"/>
      <c r="O2383" s="230"/>
      <c r="P2383" s="230"/>
      <c r="Q2383" s="230"/>
      <c r="R2383" s="230"/>
      <c r="S2383" s="230"/>
      <c r="T2383" s="231"/>
      <c r="AT2383" s="232" t="s">
        <v>211</v>
      </c>
      <c r="AU2383" s="232" t="s">
        <v>104</v>
      </c>
      <c r="AV2383" s="13" t="s">
        <v>82</v>
      </c>
      <c r="AW2383" s="13" t="s">
        <v>31</v>
      </c>
      <c r="AX2383" s="13" t="s">
        <v>75</v>
      </c>
      <c r="AY2383" s="232" t="s">
        <v>203</v>
      </c>
    </row>
    <row r="2384" spans="1:65" s="13" customFormat="1" ht="11.25">
      <c r="B2384" s="222"/>
      <c r="C2384" s="223"/>
      <c r="D2384" s="224" t="s">
        <v>211</v>
      </c>
      <c r="E2384" s="225" t="s">
        <v>1</v>
      </c>
      <c r="F2384" s="226" t="s">
        <v>2229</v>
      </c>
      <c r="G2384" s="223"/>
      <c r="H2384" s="225" t="s">
        <v>1</v>
      </c>
      <c r="I2384" s="227"/>
      <c r="J2384" s="223"/>
      <c r="K2384" s="223"/>
      <c r="L2384" s="228"/>
      <c r="M2384" s="229"/>
      <c r="N2384" s="230"/>
      <c r="O2384" s="230"/>
      <c r="P2384" s="230"/>
      <c r="Q2384" s="230"/>
      <c r="R2384" s="230"/>
      <c r="S2384" s="230"/>
      <c r="T2384" s="231"/>
      <c r="AT2384" s="232" t="s">
        <v>211</v>
      </c>
      <c r="AU2384" s="232" t="s">
        <v>104</v>
      </c>
      <c r="AV2384" s="13" t="s">
        <v>82</v>
      </c>
      <c r="AW2384" s="13" t="s">
        <v>31</v>
      </c>
      <c r="AX2384" s="13" t="s">
        <v>75</v>
      </c>
      <c r="AY2384" s="232" t="s">
        <v>203</v>
      </c>
    </row>
    <row r="2385" spans="1:65" s="13" customFormat="1" ht="11.25">
      <c r="B2385" s="222"/>
      <c r="C2385" s="223"/>
      <c r="D2385" s="224" t="s">
        <v>211</v>
      </c>
      <c r="E2385" s="225" t="s">
        <v>1</v>
      </c>
      <c r="F2385" s="226" t="s">
        <v>213</v>
      </c>
      <c r="G2385" s="223"/>
      <c r="H2385" s="225" t="s">
        <v>1</v>
      </c>
      <c r="I2385" s="227"/>
      <c r="J2385" s="223"/>
      <c r="K2385" s="223"/>
      <c r="L2385" s="228"/>
      <c r="M2385" s="229"/>
      <c r="N2385" s="230"/>
      <c r="O2385" s="230"/>
      <c r="P2385" s="230"/>
      <c r="Q2385" s="230"/>
      <c r="R2385" s="230"/>
      <c r="S2385" s="230"/>
      <c r="T2385" s="231"/>
      <c r="AT2385" s="232" t="s">
        <v>211</v>
      </c>
      <c r="AU2385" s="232" t="s">
        <v>104</v>
      </c>
      <c r="AV2385" s="13" t="s">
        <v>82</v>
      </c>
      <c r="AW2385" s="13" t="s">
        <v>31</v>
      </c>
      <c r="AX2385" s="13" t="s">
        <v>75</v>
      </c>
      <c r="AY2385" s="232" t="s">
        <v>203</v>
      </c>
    </row>
    <row r="2386" spans="1:65" s="13" customFormat="1" ht="11.25">
      <c r="B2386" s="222"/>
      <c r="C2386" s="223"/>
      <c r="D2386" s="224" t="s">
        <v>211</v>
      </c>
      <c r="E2386" s="225" t="s">
        <v>1</v>
      </c>
      <c r="F2386" s="226" t="s">
        <v>2230</v>
      </c>
      <c r="G2386" s="223"/>
      <c r="H2386" s="225" t="s">
        <v>1</v>
      </c>
      <c r="I2386" s="227"/>
      <c r="J2386" s="223"/>
      <c r="K2386" s="223"/>
      <c r="L2386" s="228"/>
      <c r="M2386" s="229"/>
      <c r="N2386" s="230"/>
      <c r="O2386" s="230"/>
      <c r="P2386" s="230"/>
      <c r="Q2386" s="230"/>
      <c r="R2386" s="230"/>
      <c r="S2386" s="230"/>
      <c r="T2386" s="231"/>
      <c r="AT2386" s="232" t="s">
        <v>211</v>
      </c>
      <c r="AU2386" s="232" t="s">
        <v>104</v>
      </c>
      <c r="AV2386" s="13" t="s">
        <v>82</v>
      </c>
      <c r="AW2386" s="13" t="s">
        <v>31</v>
      </c>
      <c r="AX2386" s="13" t="s">
        <v>75</v>
      </c>
      <c r="AY2386" s="232" t="s">
        <v>203</v>
      </c>
    </row>
    <row r="2387" spans="1:65" s="14" customFormat="1" ht="11.25">
      <c r="B2387" s="233"/>
      <c r="C2387" s="234"/>
      <c r="D2387" s="224" t="s">
        <v>211</v>
      </c>
      <c r="E2387" s="235" t="s">
        <v>1</v>
      </c>
      <c r="F2387" s="236" t="s">
        <v>2232</v>
      </c>
      <c r="G2387" s="234"/>
      <c r="H2387" s="237">
        <v>52</v>
      </c>
      <c r="I2387" s="238"/>
      <c r="J2387" s="234"/>
      <c r="K2387" s="234"/>
      <c r="L2387" s="239"/>
      <c r="M2387" s="240"/>
      <c r="N2387" s="241"/>
      <c r="O2387" s="241"/>
      <c r="P2387" s="241"/>
      <c r="Q2387" s="241"/>
      <c r="R2387" s="241"/>
      <c r="S2387" s="241"/>
      <c r="T2387" s="242"/>
      <c r="AT2387" s="243" t="s">
        <v>211</v>
      </c>
      <c r="AU2387" s="243" t="s">
        <v>104</v>
      </c>
      <c r="AV2387" s="14" t="s">
        <v>84</v>
      </c>
      <c r="AW2387" s="14" t="s">
        <v>31</v>
      </c>
      <c r="AX2387" s="14" t="s">
        <v>75</v>
      </c>
      <c r="AY2387" s="243" t="s">
        <v>203</v>
      </c>
    </row>
    <row r="2388" spans="1:65" s="2" customFormat="1" ht="21.75" customHeight="1">
      <c r="A2388" s="35"/>
      <c r="B2388" s="36"/>
      <c r="C2388" s="209" t="s">
        <v>2255</v>
      </c>
      <c r="D2388" s="209" t="s">
        <v>205</v>
      </c>
      <c r="E2388" s="210" t="s">
        <v>2256</v>
      </c>
      <c r="F2388" s="211" t="s">
        <v>2257</v>
      </c>
      <c r="G2388" s="212" t="s">
        <v>240</v>
      </c>
      <c r="H2388" s="213">
        <v>1.5</v>
      </c>
      <c r="I2388" s="214"/>
      <c r="J2388" s="215">
        <f>ROUND(I2388*H2388,2)</f>
        <v>0</v>
      </c>
      <c r="K2388" s="211" t="s">
        <v>218</v>
      </c>
      <c r="L2388" s="40"/>
      <c r="M2388" s="216" t="s">
        <v>1</v>
      </c>
      <c r="N2388" s="217" t="s">
        <v>40</v>
      </c>
      <c r="O2388" s="72"/>
      <c r="P2388" s="218">
        <f>O2388*H2388</f>
        <v>0</v>
      </c>
      <c r="Q2388" s="218">
        <v>0</v>
      </c>
      <c r="R2388" s="218">
        <f>Q2388*H2388</f>
        <v>0</v>
      </c>
      <c r="S2388" s="218">
        <v>0.187</v>
      </c>
      <c r="T2388" s="219">
        <f>S2388*H2388</f>
        <v>0.28049999999999997</v>
      </c>
      <c r="U2388" s="35"/>
      <c r="V2388" s="35"/>
      <c r="W2388" s="35"/>
      <c r="X2388" s="35"/>
      <c r="Y2388" s="35"/>
      <c r="Z2388" s="35"/>
      <c r="AA2388" s="35"/>
      <c r="AB2388" s="35"/>
      <c r="AC2388" s="35"/>
      <c r="AD2388" s="35"/>
      <c r="AE2388" s="35"/>
      <c r="AR2388" s="220" t="s">
        <v>209</v>
      </c>
      <c r="AT2388" s="220" t="s">
        <v>205</v>
      </c>
      <c r="AU2388" s="220" t="s">
        <v>104</v>
      </c>
      <c r="AY2388" s="18" t="s">
        <v>203</v>
      </c>
      <c r="BE2388" s="221">
        <f>IF(N2388="základní",J2388,0)</f>
        <v>0</v>
      </c>
      <c r="BF2388" s="221">
        <f>IF(N2388="snížená",J2388,0)</f>
        <v>0</v>
      </c>
      <c r="BG2388" s="221">
        <f>IF(N2388="zákl. přenesená",J2388,0)</f>
        <v>0</v>
      </c>
      <c r="BH2388" s="221">
        <f>IF(N2388="sníž. přenesená",J2388,0)</f>
        <v>0</v>
      </c>
      <c r="BI2388" s="221">
        <f>IF(N2388="nulová",J2388,0)</f>
        <v>0</v>
      </c>
      <c r="BJ2388" s="18" t="s">
        <v>82</v>
      </c>
      <c r="BK2388" s="221">
        <f>ROUND(I2388*H2388,2)</f>
        <v>0</v>
      </c>
      <c r="BL2388" s="18" t="s">
        <v>209</v>
      </c>
      <c r="BM2388" s="220" t="s">
        <v>2258</v>
      </c>
    </row>
    <row r="2389" spans="1:65" s="13" customFormat="1" ht="11.25">
      <c r="B2389" s="222"/>
      <c r="C2389" s="223"/>
      <c r="D2389" s="224" t="s">
        <v>211</v>
      </c>
      <c r="E2389" s="225" t="s">
        <v>1</v>
      </c>
      <c r="F2389" s="226" t="s">
        <v>2228</v>
      </c>
      <c r="G2389" s="223"/>
      <c r="H2389" s="225" t="s">
        <v>1</v>
      </c>
      <c r="I2389" s="227"/>
      <c r="J2389" s="223"/>
      <c r="K2389" s="223"/>
      <c r="L2389" s="228"/>
      <c r="M2389" s="229"/>
      <c r="N2389" s="230"/>
      <c r="O2389" s="230"/>
      <c r="P2389" s="230"/>
      <c r="Q2389" s="230"/>
      <c r="R2389" s="230"/>
      <c r="S2389" s="230"/>
      <c r="T2389" s="231"/>
      <c r="AT2389" s="232" t="s">
        <v>211</v>
      </c>
      <c r="AU2389" s="232" t="s">
        <v>104</v>
      </c>
      <c r="AV2389" s="13" t="s">
        <v>82</v>
      </c>
      <c r="AW2389" s="13" t="s">
        <v>31</v>
      </c>
      <c r="AX2389" s="13" t="s">
        <v>75</v>
      </c>
      <c r="AY2389" s="232" t="s">
        <v>203</v>
      </c>
    </row>
    <row r="2390" spans="1:65" s="13" customFormat="1" ht="11.25">
      <c r="B2390" s="222"/>
      <c r="C2390" s="223"/>
      <c r="D2390" s="224" t="s">
        <v>211</v>
      </c>
      <c r="E2390" s="225" t="s">
        <v>1</v>
      </c>
      <c r="F2390" s="226" t="s">
        <v>2229</v>
      </c>
      <c r="G2390" s="223"/>
      <c r="H2390" s="225" t="s">
        <v>1</v>
      </c>
      <c r="I2390" s="227"/>
      <c r="J2390" s="223"/>
      <c r="K2390" s="223"/>
      <c r="L2390" s="228"/>
      <c r="M2390" s="229"/>
      <c r="N2390" s="230"/>
      <c r="O2390" s="230"/>
      <c r="P2390" s="230"/>
      <c r="Q2390" s="230"/>
      <c r="R2390" s="230"/>
      <c r="S2390" s="230"/>
      <c r="T2390" s="231"/>
      <c r="AT2390" s="232" t="s">
        <v>211</v>
      </c>
      <c r="AU2390" s="232" t="s">
        <v>104</v>
      </c>
      <c r="AV2390" s="13" t="s">
        <v>82</v>
      </c>
      <c r="AW2390" s="13" t="s">
        <v>31</v>
      </c>
      <c r="AX2390" s="13" t="s">
        <v>75</v>
      </c>
      <c r="AY2390" s="232" t="s">
        <v>203</v>
      </c>
    </row>
    <row r="2391" spans="1:65" s="13" customFormat="1" ht="11.25">
      <c r="B2391" s="222"/>
      <c r="C2391" s="223"/>
      <c r="D2391" s="224" t="s">
        <v>211</v>
      </c>
      <c r="E2391" s="225" t="s">
        <v>1</v>
      </c>
      <c r="F2391" s="226" t="s">
        <v>213</v>
      </c>
      <c r="G2391" s="223"/>
      <c r="H2391" s="225" t="s">
        <v>1</v>
      </c>
      <c r="I2391" s="227"/>
      <c r="J2391" s="223"/>
      <c r="K2391" s="223"/>
      <c r="L2391" s="228"/>
      <c r="M2391" s="229"/>
      <c r="N2391" s="230"/>
      <c r="O2391" s="230"/>
      <c r="P2391" s="230"/>
      <c r="Q2391" s="230"/>
      <c r="R2391" s="230"/>
      <c r="S2391" s="230"/>
      <c r="T2391" s="231"/>
      <c r="AT2391" s="232" t="s">
        <v>211</v>
      </c>
      <c r="AU2391" s="232" t="s">
        <v>104</v>
      </c>
      <c r="AV2391" s="13" t="s">
        <v>82</v>
      </c>
      <c r="AW2391" s="13" t="s">
        <v>31</v>
      </c>
      <c r="AX2391" s="13" t="s">
        <v>75</v>
      </c>
      <c r="AY2391" s="232" t="s">
        <v>203</v>
      </c>
    </row>
    <row r="2392" spans="1:65" s="14" customFormat="1" ht="11.25">
      <c r="B2392" s="233"/>
      <c r="C2392" s="234"/>
      <c r="D2392" s="224" t="s">
        <v>211</v>
      </c>
      <c r="E2392" s="235" t="s">
        <v>1</v>
      </c>
      <c r="F2392" s="236" t="s">
        <v>2259</v>
      </c>
      <c r="G2392" s="234"/>
      <c r="H2392" s="237">
        <v>1.5</v>
      </c>
      <c r="I2392" s="238"/>
      <c r="J2392" s="234"/>
      <c r="K2392" s="234"/>
      <c r="L2392" s="239"/>
      <c r="M2392" s="240"/>
      <c r="N2392" s="241"/>
      <c r="O2392" s="241"/>
      <c r="P2392" s="241"/>
      <c r="Q2392" s="241"/>
      <c r="R2392" s="241"/>
      <c r="S2392" s="241"/>
      <c r="T2392" s="242"/>
      <c r="AT2392" s="243" t="s">
        <v>211</v>
      </c>
      <c r="AU2392" s="243" t="s">
        <v>104</v>
      </c>
      <c r="AV2392" s="14" t="s">
        <v>84</v>
      </c>
      <c r="AW2392" s="14" t="s">
        <v>31</v>
      </c>
      <c r="AX2392" s="14" t="s">
        <v>75</v>
      </c>
      <c r="AY2392" s="243" t="s">
        <v>203</v>
      </c>
    </row>
    <row r="2393" spans="1:65" s="2" customFormat="1" ht="21.75" customHeight="1">
      <c r="A2393" s="35"/>
      <c r="B2393" s="36"/>
      <c r="C2393" s="209" t="s">
        <v>2260</v>
      </c>
      <c r="D2393" s="209" t="s">
        <v>205</v>
      </c>
      <c r="E2393" s="210" t="s">
        <v>2261</v>
      </c>
      <c r="F2393" s="211" t="s">
        <v>2262</v>
      </c>
      <c r="G2393" s="212" t="s">
        <v>240</v>
      </c>
      <c r="H2393" s="213">
        <v>2.2999999999999998</v>
      </c>
      <c r="I2393" s="214"/>
      <c r="J2393" s="215">
        <f>ROUND(I2393*H2393,2)</f>
        <v>0</v>
      </c>
      <c r="K2393" s="211" t="s">
        <v>218</v>
      </c>
      <c r="L2393" s="40"/>
      <c r="M2393" s="216" t="s">
        <v>1</v>
      </c>
      <c r="N2393" s="217" t="s">
        <v>40</v>
      </c>
      <c r="O2393" s="72"/>
      <c r="P2393" s="218">
        <f>O2393*H2393</f>
        <v>0</v>
      </c>
      <c r="Q2393" s="218">
        <v>0</v>
      </c>
      <c r="R2393" s="218">
        <f>Q2393*H2393</f>
        <v>0</v>
      </c>
      <c r="S2393" s="218">
        <v>0.27</v>
      </c>
      <c r="T2393" s="219">
        <f>S2393*H2393</f>
        <v>0.621</v>
      </c>
      <c r="U2393" s="35"/>
      <c r="V2393" s="35"/>
      <c r="W2393" s="35"/>
      <c r="X2393" s="35"/>
      <c r="Y2393" s="35"/>
      <c r="Z2393" s="35"/>
      <c r="AA2393" s="35"/>
      <c r="AB2393" s="35"/>
      <c r="AC2393" s="35"/>
      <c r="AD2393" s="35"/>
      <c r="AE2393" s="35"/>
      <c r="AR2393" s="220" t="s">
        <v>209</v>
      </c>
      <c r="AT2393" s="220" t="s">
        <v>205</v>
      </c>
      <c r="AU2393" s="220" t="s">
        <v>104</v>
      </c>
      <c r="AY2393" s="18" t="s">
        <v>203</v>
      </c>
      <c r="BE2393" s="221">
        <f>IF(N2393="základní",J2393,0)</f>
        <v>0</v>
      </c>
      <c r="BF2393" s="221">
        <f>IF(N2393="snížená",J2393,0)</f>
        <v>0</v>
      </c>
      <c r="BG2393" s="221">
        <f>IF(N2393="zákl. přenesená",J2393,0)</f>
        <v>0</v>
      </c>
      <c r="BH2393" s="221">
        <f>IF(N2393="sníž. přenesená",J2393,0)</f>
        <v>0</v>
      </c>
      <c r="BI2393" s="221">
        <f>IF(N2393="nulová",J2393,0)</f>
        <v>0</v>
      </c>
      <c r="BJ2393" s="18" t="s">
        <v>82</v>
      </c>
      <c r="BK2393" s="221">
        <f>ROUND(I2393*H2393,2)</f>
        <v>0</v>
      </c>
      <c r="BL2393" s="18" t="s">
        <v>209</v>
      </c>
      <c r="BM2393" s="220" t="s">
        <v>2263</v>
      </c>
    </row>
    <row r="2394" spans="1:65" s="13" customFormat="1" ht="11.25">
      <c r="B2394" s="222"/>
      <c r="C2394" s="223"/>
      <c r="D2394" s="224" t="s">
        <v>211</v>
      </c>
      <c r="E2394" s="225" t="s">
        <v>1</v>
      </c>
      <c r="F2394" s="226" t="s">
        <v>2228</v>
      </c>
      <c r="G2394" s="223"/>
      <c r="H2394" s="225" t="s">
        <v>1</v>
      </c>
      <c r="I2394" s="227"/>
      <c r="J2394" s="223"/>
      <c r="K2394" s="223"/>
      <c r="L2394" s="228"/>
      <c r="M2394" s="229"/>
      <c r="N2394" s="230"/>
      <c r="O2394" s="230"/>
      <c r="P2394" s="230"/>
      <c r="Q2394" s="230"/>
      <c r="R2394" s="230"/>
      <c r="S2394" s="230"/>
      <c r="T2394" s="231"/>
      <c r="AT2394" s="232" t="s">
        <v>211</v>
      </c>
      <c r="AU2394" s="232" t="s">
        <v>104</v>
      </c>
      <c r="AV2394" s="13" t="s">
        <v>82</v>
      </c>
      <c r="AW2394" s="13" t="s">
        <v>31</v>
      </c>
      <c r="AX2394" s="13" t="s">
        <v>75</v>
      </c>
      <c r="AY2394" s="232" t="s">
        <v>203</v>
      </c>
    </row>
    <row r="2395" spans="1:65" s="13" customFormat="1" ht="11.25">
      <c r="B2395" s="222"/>
      <c r="C2395" s="223"/>
      <c r="D2395" s="224" t="s">
        <v>211</v>
      </c>
      <c r="E2395" s="225" t="s">
        <v>1</v>
      </c>
      <c r="F2395" s="226" t="s">
        <v>2229</v>
      </c>
      <c r="G2395" s="223"/>
      <c r="H2395" s="225" t="s">
        <v>1</v>
      </c>
      <c r="I2395" s="227"/>
      <c r="J2395" s="223"/>
      <c r="K2395" s="223"/>
      <c r="L2395" s="228"/>
      <c r="M2395" s="229"/>
      <c r="N2395" s="230"/>
      <c r="O2395" s="230"/>
      <c r="P2395" s="230"/>
      <c r="Q2395" s="230"/>
      <c r="R2395" s="230"/>
      <c r="S2395" s="230"/>
      <c r="T2395" s="231"/>
      <c r="AT2395" s="232" t="s">
        <v>211</v>
      </c>
      <c r="AU2395" s="232" t="s">
        <v>104</v>
      </c>
      <c r="AV2395" s="13" t="s">
        <v>82</v>
      </c>
      <c r="AW2395" s="13" t="s">
        <v>31</v>
      </c>
      <c r="AX2395" s="13" t="s">
        <v>75</v>
      </c>
      <c r="AY2395" s="232" t="s">
        <v>203</v>
      </c>
    </row>
    <row r="2396" spans="1:65" s="13" customFormat="1" ht="11.25">
      <c r="B2396" s="222"/>
      <c r="C2396" s="223"/>
      <c r="D2396" s="224" t="s">
        <v>211</v>
      </c>
      <c r="E2396" s="225" t="s">
        <v>1</v>
      </c>
      <c r="F2396" s="226" t="s">
        <v>213</v>
      </c>
      <c r="G2396" s="223"/>
      <c r="H2396" s="225" t="s">
        <v>1</v>
      </c>
      <c r="I2396" s="227"/>
      <c r="J2396" s="223"/>
      <c r="K2396" s="223"/>
      <c r="L2396" s="228"/>
      <c r="M2396" s="229"/>
      <c r="N2396" s="230"/>
      <c r="O2396" s="230"/>
      <c r="P2396" s="230"/>
      <c r="Q2396" s="230"/>
      <c r="R2396" s="230"/>
      <c r="S2396" s="230"/>
      <c r="T2396" s="231"/>
      <c r="AT2396" s="232" t="s">
        <v>211</v>
      </c>
      <c r="AU2396" s="232" t="s">
        <v>104</v>
      </c>
      <c r="AV2396" s="13" t="s">
        <v>82</v>
      </c>
      <c r="AW2396" s="13" t="s">
        <v>31</v>
      </c>
      <c r="AX2396" s="13" t="s">
        <v>75</v>
      </c>
      <c r="AY2396" s="232" t="s">
        <v>203</v>
      </c>
    </row>
    <row r="2397" spans="1:65" s="14" customFormat="1" ht="11.25">
      <c r="B2397" s="233"/>
      <c r="C2397" s="234"/>
      <c r="D2397" s="224" t="s">
        <v>211</v>
      </c>
      <c r="E2397" s="235" t="s">
        <v>1</v>
      </c>
      <c r="F2397" s="236" t="s">
        <v>2264</v>
      </c>
      <c r="G2397" s="234"/>
      <c r="H2397" s="237">
        <v>2.2999999999999998</v>
      </c>
      <c r="I2397" s="238"/>
      <c r="J2397" s="234"/>
      <c r="K2397" s="234"/>
      <c r="L2397" s="239"/>
      <c r="M2397" s="240"/>
      <c r="N2397" s="241"/>
      <c r="O2397" s="241"/>
      <c r="P2397" s="241"/>
      <c r="Q2397" s="241"/>
      <c r="R2397" s="241"/>
      <c r="S2397" s="241"/>
      <c r="T2397" s="242"/>
      <c r="AT2397" s="243" t="s">
        <v>211</v>
      </c>
      <c r="AU2397" s="243" t="s">
        <v>104</v>
      </c>
      <c r="AV2397" s="14" t="s">
        <v>84</v>
      </c>
      <c r="AW2397" s="14" t="s">
        <v>31</v>
      </c>
      <c r="AX2397" s="14" t="s">
        <v>75</v>
      </c>
      <c r="AY2397" s="243" t="s">
        <v>203</v>
      </c>
    </row>
    <row r="2398" spans="1:65" s="2" customFormat="1" ht="21.75" customHeight="1">
      <c r="A2398" s="35"/>
      <c r="B2398" s="36"/>
      <c r="C2398" s="209" t="s">
        <v>2265</v>
      </c>
      <c r="D2398" s="209" t="s">
        <v>205</v>
      </c>
      <c r="E2398" s="210" t="s">
        <v>2266</v>
      </c>
      <c r="F2398" s="211" t="s">
        <v>2267</v>
      </c>
      <c r="G2398" s="212" t="s">
        <v>224</v>
      </c>
      <c r="H2398" s="213">
        <v>1.9</v>
      </c>
      <c r="I2398" s="214"/>
      <c r="J2398" s="215">
        <f>ROUND(I2398*H2398,2)</f>
        <v>0</v>
      </c>
      <c r="K2398" s="211" t="s">
        <v>218</v>
      </c>
      <c r="L2398" s="40"/>
      <c r="M2398" s="216" t="s">
        <v>1</v>
      </c>
      <c r="N2398" s="217" t="s">
        <v>40</v>
      </c>
      <c r="O2398" s="72"/>
      <c r="P2398" s="218">
        <f>O2398*H2398</f>
        <v>0</v>
      </c>
      <c r="Q2398" s="218">
        <v>0</v>
      </c>
      <c r="R2398" s="218">
        <f>Q2398*H2398</f>
        <v>0</v>
      </c>
      <c r="S2398" s="218">
        <v>1.8</v>
      </c>
      <c r="T2398" s="219">
        <f>S2398*H2398</f>
        <v>3.42</v>
      </c>
      <c r="U2398" s="35"/>
      <c r="V2398" s="35"/>
      <c r="W2398" s="35"/>
      <c r="X2398" s="35"/>
      <c r="Y2398" s="35"/>
      <c r="Z2398" s="35"/>
      <c r="AA2398" s="35"/>
      <c r="AB2398" s="35"/>
      <c r="AC2398" s="35"/>
      <c r="AD2398" s="35"/>
      <c r="AE2398" s="35"/>
      <c r="AR2398" s="220" t="s">
        <v>209</v>
      </c>
      <c r="AT2398" s="220" t="s">
        <v>205</v>
      </c>
      <c r="AU2398" s="220" t="s">
        <v>104</v>
      </c>
      <c r="AY2398" s="18" t="s">
        <v>203</v>
      </c>
      <c r="BE2398" s="221">
        <f>IF(N2398="základní",J2398,0)</f>
        <v>0</v>
      </c>
      <c r="BF2398" s="221">
        <f>IF(N2398="snížená",J2398,0)</f>
        <v>0</v>
      </c>
      <c r="BG2398" s="221">
        <f>IF(N2398="zákl. přenesená",J2398,0)</f>
        <v>0</v>
      </c>
      <c r="BH2398" s="221">
        <f>IF(N2398="sníž. přenesená",J2398,0)</f>
        <v>0</v>
      </c>
      <c r="BI2398" s="221">
        <f>IF(N2398="nulová",J2398,0)</f>
        <v>0</v>
      </c>
      <c r="BJ2398" s="18" t="s">
        <v>82</v>
      </c>
      <c r="BK2398" s="221">
        <f>ROUND(I2398*H2398,2)</f>
        <v>0</v>
      </c>
      <c r="BL2398" s="18" t="s">
        <v>209</v>
      </c>
      <c r="BM2398" s="220" t="s">
        <v>2268</v>
      </c>
    </row>
    <row r="2399" spans="1:65" s="13" customFormat="1" ht="11.25">
      <c r="B2399" s="222"/>
      <c r="C2399" s="223"/>
      <c r="D2399" s="224" t="s">
        <v>211</v>
      </c>
      <c r="E2399" s="225" t="s">
        <v>1</v>
      </c>
      <c r="F2399" s="226" t="s">
        <v>2228</v>
      </c>
      <c r="G2399" s="223"/>
      <c r="H2399" s="225" t="s">
        <v>1</v>
      </c>
      <c r="I2399" s="227"/>
      <c r="J2399" s="223"/>
      <c r="K2399" s="223"/>
      <c r="L2399" s="228"/>
      <c r="M2399" s="229"/>
      <c r="N2399" s="230"/>
      <c r="O2399" s="230"/>
      <c r="P2399" s="230"/>
      <c r="Q2399" s="230"/>
      <c r="R2399" s="230"/>
      <c r="S2399" s="230"/>
      <c r="T2399" s="231"/>
      <c r="AT2399" s="232" t="s">
        <v>211</v>
      </c>
      <c r="AU2399" s="232" t="s">
        <v>104</v>
      </c>
      <c r="AV2399" s="13" t="s">
        <v>82</v>
      </c>
      <c r="AW2399" s="13" t="s">
        <v>31</v>
      </c>
      <c r="AX2399" s="13" t="s">
        <v>75</v>
      </c>
      <c r="AY2399" s="232" t="s">
        <v>203</v>
      </c>
    </row>
    <row r="2400" spans="1:65" s="13" customFormat="1" ht="11.25">
      <c r="B2400" s="222"/>
      <c r="C2400" s="223"/>
      <c r="D2400" s="224" t="s">
        <v>211</v>
      </c>
      <c r="E2400" s="225" t="s">
        <v>1</v>
      </c>
      <c r="F2400" s="226" t="s">
        <v>2229</v>
      </c>
      <c r="G2400" s="223"/>
      <c r="H2400" s="225" t="s">
        <v>1</v>
      </c>
      <c r="I2400" s="227"/>
      <c r="J2400" s="223"/>
      <c r="K2400" s="223"/>
      <c r="L2400" s="228"/>
      <c r="M2400" s="229"/>
      <c r="N2400" s="230"/>
      <c r="O2400" s="230"/>
      <c r="P2400" s="230"/>
      <c r="Q2400" s="230"/>
      <c r="R2400" s="230"/>
      <c r="S2400" s="230"/>
      <c r="T2400" s="231"/>
      <c r="AT2400" s="232" t="s">
        <v>211</v>
      </c>
      <c r="AU2400" s="232" t="s">
        <v>104</v>
      </c>
      <c r="AV2400" s="13" t="s">
        <v>82</v>
      </c>
      <c r="AW2400" s="13" t="s">
        <v>31</v>
      </c>
      <c r="AX2400" s="13" t="s">
        <v>75</v>
      </c>
      <c r="AY2400" s="232" t="s">
        <v>203</v>
      </c>
    </row>
    <row r="2401" spans="1:65" s="13" customFormat="1" ht="11.25">
      <c r="B2401" s="222"/>
      <c r="C2401" s="223"/>
      <c r="D2401" s="224" t="s">
        <v>211</v>
      </c>
      <c r="E2401" s="225" t="s">
        <v>1</v>
      </c>
      <c r="F2401" s="226" t="s">
        <v>213</v>
      </c>
      <c r="G2401" s="223"/>
      <c r="H2401" s="225" t="s">
        <v>1</v>
      </c>
      <c r="I2401" s="227"/>
      <c r="J2401" s="223"/>
      <c r="K2401" s="223"/>
      <c r="L2401" s="228"/>
      <c r="M2401" s="229"/>
      <c r="N2401" s="230"/>
      <c r="O2401" s="230"/>
      <c r="P2401" s="230"/>
      <c r="Q2401" s="230"/>
      <c r="R2401" s="230"/>
      <c r="S2401" s="230"/>
      <c r="T2401" s="231"/>
      <c r="AT2401" s="232" t="s">
        <v>211</v>
      </c>
      <c r="AU2401" s="232" t="s">
        <v>104</v>
      </c>
      <c r="AV2401" s="13" t="s">
        <v>82</v>
      </c>
      <c r="AW2401" s="13" t="s">
        <v>31</v>
      </c>
      <c r="AX2401" s="13" t="s">
        <v>75</v>
      </c>
      <c r="AY2401" s="232" t="s">
        <v>203</v>
      </c>
    </row>
    <row r="2402" spans="1:65" s="14" customFormat="1" ht="11.25">
      <c r="B2402" s="233"/>
      <c r="C2402" s="234"/>
      <c r="D2402" s="224" t="s">
        <v>211</v>
      </c>
      <c r="E2402" s="235" t="s">
        <v>1</v>
      </c>
      <c r="F2402" s="236" t="s">
        <v>2269</v>
      </c>
      <c r="G2402" s="234"/>
      <c r="H2402" s="237">
        <v>1.9</v>
      </c>
      <c r="I2402" s="238"/>
      <c r="J2402" s="234"/>
      <c r="K2402" s="234"/>
      <c r="L2402" s="239"/>
      <c r="M2402" s="240"/>
      <c r="N2402" s="241"/>
      <c r="O2402" s="241"/>
      <c r="P2402" s="241"/>
      <c r="Q2402" s="241"/>
      <c r="R2402" s="241"/>
      <c r="S2402" s="241"/>
      <c r="T2402" s="242"/>
      <c r="AT2402" s="243" t="s">
        <v>211</v>
      </c>
      <c r="AU2402" s="243" t="s">
        <v>104</v>
      </c>
      <c r="AV2402" s="14" t="s">
        <v>84</v>
      </c>
      <c r="AW2402" s="14" t="s">
        <v>31</v>
      </c>
      <c r="AX2402" s="14" t="s">
        <v>75</v>
      </c>
      <c r="AY2402" s="243" t="s">
        <v>203</v>
      </c>
    </row>
    <row r="2403" spans="1:65" s="2" customFormat="1" ht="21.75" customHeight="1">
      <c r="A2403" s="35"/>
      <c r="B2403" s="36"/>
      <c r="C2403" s="209" t="s">
        <v>2270</v>
      </c>
      <c r="D2403" s="209" t="s">
        <v>205</v>
      </c>
      <c r="E2403" s="210" t="s">
        <v>2271</v>
      </c>
      <c r="F2403" s="211" t="s">
        <v>2272</v>
      </c>
      <c r="G2403" s="212" t="s">
        <v>208</v>
      </c>
      <c r="H2403" s="213">
        <v>63</v>
      </c>
      <c r="I2403" s="214"/>
      <c r="J2403" s="215">
        <f>ROUND(I2403*H2403,2)</f>
        <v>0</v>
      </c>
      <c r="K2403" s="211" t="s">
        <v>218</v>
      </c>
      <c r="L2403" s="40"/>
      <c r="M2403" s="216" t="s">
        <v>1</v>
      </c>
      <c r="N2403" s="217" t="s">
        <v>40</v>
      </c>
      <c r="O2403" s="72"/>
      <c r="P2403" s="218">
        <f>O2403*H2403</f>
        <v>0</v>
      </c>
      <c r="Q2403" s="218">
        <v>0</v>
      </c>
      <c r="R2403" s="218">
        <f>Q2403*H2403</f>
        <v>0</v>
      </c>
      <c r="S2403" s="218">
        <v>7.6999999999999999E-2</v>
      </c>
      <c r="T2403" s="219">
        <f>S2403*H2403</f>
        <v>4.851</v>
      </c>
      <c r="U2403" s="35"/>
      <c r="V2403" s="35"/>
      <c r="W2403" s="35"/>
      <c r="X2403" s="35"/>
      <c r="Y2403" s="35"/>
      <c r="Z2403" s="35"/>
      <c r="AA2403" s="35"/>
      <c r="AB2403" s="35"/>
      <c r="AC2403" s="35"/>
      <c r="AD2403" s="35"/>
      <c r="AE2403" s="35"/>
      <c r="AR2403" s="220" t="s">
        <v>209</v>
      </c>
      <c r="AT2403" s="220" t="s">
        <v>205</v>
      </c>
      <c r="AU2403" s="220" t="s">
        <v>104</v>
      </c>
      <c r="AY2403" s="18" t="s">
        <v>203</v>
      </c>
      <c r="BE2403" s="221">
        <f>IF(N2403="základní",J2403,0)</f>
        <v>0</v>
      </c>
      <c r="BF2403" s="221">
        <f>IF(N2403="snížená",J2403,0)</f>
        <v>0</v>
      </c>
      <c r="BG2403" s="221">
        <f>IF(N2403="zákl. přenesená",J2403,0)</f>
        <v>0</v>
      </c>
      <c r="BH2403" s="221">
        <f>IF(N2403="sníž. přenesená",J2403,0)</f>
        <v>0</v>
      </c>
      <c r="BI2403" s="221">
        <f>IF(N2403="nulová",J2403,0)</f>
        <v>0</v>
      </c>
      <c r="BJ2403" s="18" t="s">
        <v>82</v>
      </c>
      <c r="BK2403" s="221">
        <f>ROUND(I2403*H2403,2)</f>
        <v>0</v>
      </c>
      <c r="BL2403" s="18" t="s">
        <v>209</v>
      </c>
      <c r="BM2403" s="220" t="s">
        <v>2273</v>
      </c>
    </row>
    <row r="2404" spans="1:65" s="13" customFormat="1" ht="11.25">
      <c r="B2404" s="222"/>
      <c r="C2404" s="223"/>
      <c r="D2404" s="224" t="s">
        <v>211</v>
      </c>
      <c r="E2404" s="225" t="s">
        <v>1</v>
      </c>
      <c r="F2404" s="226" t="s">
        <v>2228</v>
      </c>
      <c r="G2404" s="223"/>
      <c r="H2404" s="225" t="s">
        <v>1</v>
      </c>
      <c r="I2404" s="227"/>
      <c r="J2404" s="223"/>
      <c r="K2404" s="223"/>
      <c r="L2404" s="228"/>
      <c r="M2404" s="229"/>
      <c r="N2404" s="230"/>
      <c r="O2404" s="230"/>
      <c r="P2404" s="230"/>
      <c r="Q2404" s="230"/>
      <c r="R2404" s="230"/>
      <c r="S2404" s="230"/>
      <c r="T2404" s="231"/>
      <c r="AT2404" s="232" t="s">
        <v>211</v>
      </c>
      <c r="AU2404" s="232" t="s">
        <v>104</v>
      </c>
      <c r="AV2404" s="13" t="s">
        <v>82</v>
      </c>
      <c r="AW2404" s="13" t="s">
        <v>31</v>
      </c>
      <c r="AX2404" s="13" t="s">
        <v>75</v>
      </c>
      <c r="AY2404" s="232" t="s">
        <v>203</v>
      </c>
    </row>
    <row r="2405" spans="1:65" s="13" customFormat="1" ht="11.25">
      <c r="B2405" s="222"/>
      <c r="C2405" s="223"/>
      <c r="D2405" s="224" t="s">
        <v>211</v>
      </c>
      <c r="E2405" s="225" t="s">
        <v>1</v>
      </c>
      <c r="F2405" s="226" t="s">
        <v>2229</v>
      </c>
      <c r="G2405" s="223"/>
      <c r="H2405" s="225" t="s">
        <v>1</v>
      </c>
      <c r="I2405" s="227"/>
      <c r="J2405" s="223"/>
      <c r="K2405" s="223"/>
      <c r="L2405" s="228"/>
      <c r="M2405" s="229"/>
      <c r="N2405" s="230"/>
      <c r="O2405" s="230"/>
      <c r="P2405" s="230"/>
      <c r="Q2405" s="230"/>
      <c r="R2405" s="230"/>
      <c r="S2405" s="230"/>
      <c r="T2405" s="231"/>
      <c r="AT2405" s="232" t="s">
        <v>211</v>
      </c>
      <c r="AU2405" s="232" t="s">
        <v>104</v>
      </c>
      <c r="AV2405" s="13" t="s">
        <v>82</v>
      </c>
      <c r="AW2405" s="13" t="s">
        <v>31</v>
      </c>
      <c r="AX2405" s="13" t="s">
        <v>75</v>
      </c>
      <c r="AY2405" s="232" t="s">
        <v>203</v>
      </c>
    </row>
    <row r="2406" spans="1:65" s="13" customFormat="1" ht="11.25">
      <c r="B2406" s="222"/>
      <c r="C2406" s="223"/>
      <c r="D2406" s="224" t="s">
        <v>211</v>
      </c>
      <c r="E2406" s="225" t="s">
        <v>1</v>
      </c>
      <c r="F2406" s="226" t="s">
        <v>213</v>
      </c>
      <c r="G2406" s="223"/>
      <c r="H2406" s="225" t="s">
        <v>1</v>
      </c>
      <c r="I2406" s="227"/>
      <c r="J2406" s="223"/>
      <c r="K2406" s="223"/>
      <c r="L2406" s="228"/>
      <c r="M2406" s="229"/>
      <c r="N2406" s="230"/>
      <c r="O2406" s="230"/>
      <c r="P2406" s="230"/>
      <c r="Q2406" s="230"/>
      <c r="R2406" s="230"/>
      <c r="S2406" s="230"/>
      <c r="T2406" s="231"/>
      <c r="AT2406" s="232" t="s">
        <v>211</v>
      </c>
      <c r="AU2406" s="232" t="s">
        <v>104</v>
      </c>
      <c r="AV2406" s="13" t="s">
        <v>82</v>
      </c>
      <c r="AW2406" s="13" t="s">
        <v>31</v>
      </c>
      <c r="AX2406" s="13" t="s">
        <v>75</v>
      </c>
      <c r="AY2406" s="232" t="s">
        <v>203</v>
      </c>
    </row>
    <row r="2407" spans="1:65" s="13" customFormat="1" ht="11.25">
      <c r="B2407" s="222"/>
      <c r="C2407" s="223"/>
      <c r="D2407" s="224" t="s">
        <v>211</v>
      </c>
      <c r="E2407" s="225" t="s">
        <v>1</v>
      </c>
      <c r="F2407" s="226" t="s">
        <v>2230</v>
      </c>
      <c r="G2407" s="223"/>
      <c r="H2407" s="225" t="s">
        <v>1</v>
      </c>
      <c r="I2407" s="227"/>
      <c r="J2407" s="223"/>
      <c r="K2407" s="223"/>
      <c r="L2407" s="228"/>
      <c r="M2407" s="229"/>
      <c r="N2407" s="230"/>
      <c r="O2407" s="230"/>
      <c r="P2407" s="230"/>
      <c r="Q2407" s="230"/>
      <c r="R2407" s="230"/>
      <c r="S2407" s="230"/>
      <c r="T2407" s="231"/>
      <c r="AT2407" s="232" t="s">
        <v>211</v>
      </c>
      <c r="AU2407" s="232" t="s">
        <v>104</v>
      </c>
      <c r="AV2407" s="13" t="s">
        <v>82</v>
      </c>
      <c r="AW2407" s="13" t="s">
        <v>31</v>
      </c>
      <c r="AX2407" s="13" t="s">
        <v>75</v>
      </c>
      <c r="AY2407" s="232" t="s">
        <v>203</v>
      </c>
    </row>
    <row r="2408" spans="1:65" s="14" customFormat="1" ht="11.25">
      <c r="B2408" s="233"/>
      <c r="C2408" s="234"/>
      <c r="D2408" s="224" t="s">
        <v>211</v>
      </c>
      <c r="E2408" s="235" t="s">
        <v>1</v>
      </c>
      <c r="F2408" s="236" t="s">
        <v>1843</v>
      </c>
      <c r="G2408" s="234"/>
      <c r="H2408" s="237">
        <v>63</v>
      </c>
      <c r="I2408" s="238"/>
      <c r="J2408" s="234"/>
      <c r="K2408" s="234"/>
      <c r="L2408" s="239"/>
      <c r="M2408" s="240"/>
      <c r="N2408" s="241"/>
      <c r="O2408" s="241"/>
      <c r="P2408" s="241"/>
      <c r="Q2408" s="241"/>
      <c r="R2408" s="241"/>
      <c r="S2408" s="241"/>
      <c r="T2408" s="242"/>
      <c r="AT2408" s="243" t="s">
        <v>211</v>
      </c>
      <c r="AU2408" s="243" t="s">
        <v>104</v>
      </c>
      <c r="AV2408" s="14" t="s">
        <v>84</v>
      </c>
      <c r="AW2408" s="14" t="s">
        <v>31</v>
      </c>
      <c r="AX2408" s="14" t="s">
        <v>75</v>
      </c>
      <c r="AY2408" s="243" t="s">
        <v>203</v>
      </c>
    </row>
    <row r="2409" spans="1:65" s="2" customFormat="1" ht="21.75" customHeight="1">
      <c r="A2409" s="35"/>
      <c r="B2409" s="36"/>
      <c r="C2409" s="209" t="s">
        <v>1329</v>
      </c>
      <c r="D2409" s="209" t="s">
        <v>205</v>
      </c>
      <c r="E2409" s="210" t="s">
        <v>2274</v>
      </c>
      <c r="F2409" s="211" t="s">
        <v>2275</v>
      </c>
      <c r="G2409" s="212" t="s">
        <v>208</v>
      </c>
      <c r="H2409" s="213">
        <v>14</v>
      </c>
      <c r="I2409" s="214"/>
      <c r="J2409" s="215">
        <f>ROUND(I2409*H2409,2)</f>
        <v>0</v>
      </c>
      <c r="K2409" s="211" t="s">
        <v>218</v>
      </c>
      <c r="L2409" s="40"/>
      <c r="M2409" s="216" t="s">
        <v>1</v>
      </c>
      <c r="N2409" s="217" t="s">
        <v>40</v>
      </c>
      <c r="O2409" s="72"/>
      <c r="P2409" s="218">
        <f>O2409*H2409</f>
        <v>0</v>
      </c>
      <c r="Q2409" s="218">
        <v>0</v>
      </c>
      <c r="R2409" s="218">
        <f>Q2409*H2409</f>
        <v>0</v>
      </c>
      <c r="S2409" s="218">
        <v>0.154</v>
      </c>
      <c r="T2409" s="219">
        <f>S2409*H2409</f>
        <v>2.1560000000000001</v>
      </c>
      <c r="U2409" s="35"/>
      <c r="V2409" s="35"/>
      <c r="W2409" s="35"/>
      <c r="X2409" s="35"/>
      <c r="Y2409" s="35"/>
      <c r="Z2409" s="35"/>
      <c r="AA2409" s="35"/>
      <c r="AB2409" s="35"/>
      <c r="AC2409" s="35"/>
      <c r="AD2409" s="35"/>
      <c r="AE2409" s="35"/>
      <c r="AR2409" s="220" t="s">
        <v>209</v>
      </c>
      <c r="AT2409" s="220" t="s">
        <v>205</v>
      </c>
      <c r="AU2409" s="220" t="s">
        <v>104</v>
      </c>
      <c r="AY2409" s="18" t="s">
        <v>203</v>
      </c>
      <c r="BE2409" s="221">
        <f>IF(N2409="základní",J2409,0)</f>
        <v>0</v>
      </c>
      <c r="BF2409" s="221">
        <f>IF(N2409="snížená",J2409,0)</f>
        <v>0</v>
      </c>
      <c r="BG2409" s="221">
        <f>IF(N2409="zákl. přenesená",J2409,0)</f>
        <v>0</v>
      </c>
      <c r="BH2409" s="221">
        <f>IF(N2409="sníž. přenesená",J2409,0)</f>
        <v>0</v>
      </c>
      <c r="BI2409" s="221">
        <f>IF(N2409="nulová",J2409,0)</f>
        <v>0</v>
      </c>
      <c r="BJ2409" s="18" t="s">
        <v>82</v>
      </c>
      <c r="BK2409" s="221">
        <f>ROUND(I2409*H2409,2)</f>
        <v>0</v>
      </c>
      <c r="BL2409" s="18" t="s">
        <v>209</v>
      </c>
      <c r="BM2409" s="220" t="s">
        <v>2276</v>
      </c>
    </row>
    <row r="2410" spans="1:65" s="13" customFormat="1" ht="11.25">
      <c r="B2410" s="222"/>
      <c r="C2410" s="223"/>
      <c r="D2410" s="224" t="s">
        <v>211</v>
      </c>
      <c r="E2410" s="225" t="s">
        <v>1</v>
      </c>
      <c r="F2410" s="226" t="s">
        <v>2228</v>
      </c>
      <c r="G2410" s="223"/>
      <c r="H2410" s="225" t="s">
        <v>1</v>
      </c>
      <c r="I2410" s="227"/>
      <c r="J2410" s="223"/>
      <c r="K2410" s="223"/>
      <c r="L2410" s="228"/>
      <c r="M2410" s="229"/>
      <c r="N2410" s="230"/>
      <c r="O2410" s="230"/>
      <c r="P2410" s="230"/>
      <c r="Q2410" s="230"/>
      <c r="R2410" s="230"/>
      <c r="S2410" s="230"/>
      <c r="T2410" s="231"/>
      <c r="AT2410" s="232" t="s">
        <v>211</v>
      </c>
      <c r="AU2410" s="232" t="s">
        <v>104</v>
      </c>
      <c r="AV2410" s="13" t="s">
        <v>82</v>
      </c>
      <c r="AW2410" s="13" t="s">
        <v>31</v>
      </c>
      <c r="AX2410" s="13" t="s">
        <v>75</v>
      </c>
      <c r="AY2410" s="232" t="s">
        <v>203</v>
      </c>
    </row>
    <row r="2411" spans="1:65" s="13" customFormat="1" ht="11.25">
      <c r="B2411" s="222"/>
      <c r="C2411" s="223"/>
      <c r="D2411" s="224" t="s">
        <v>211</v>
      </c>
      <c r="E2411" s="225" t="s">
        <v>1</v>
      </c>
      <c r="F2411" s="226" t="s">
        <v>2229</v>
      </c>
      <c r="G2411" s="223"/>
      <c r="H2411" s="225" t="s">
        <v>1</v>
      </c>
      <c r="I2411" s="227"/>
      <c r="J2411" s="223"/>
      <c r="K2411" s="223"/>
      <c r="L2411" s="228"/>
      <c r="M2411" s="229"/>
      <c r="N2411" s="230"/>
      <c r="O2411" s="230"/>
      <c r="P2411" s="230"/>
      <c r="Q2411" s="230"/>
      <c r="R2411" s="230"/>
      <c r="S2411" s="230"/>
      <c r="T2411" s="231"/>
      <c r="AT2411" s="232" t="s">
        <v>211</v>
      </c>
      <c r="AU2411" s="232" t="s">
        <v>104</v>
      </c>
      <c r="AV2411" s="13" t="s">
        <v>82</v>
      </c>
      <c r="AW2411" s="13" t="s">
        <v>31</v>
      </c>
      <c r="AX2411" s="13" t="s">
        <v>75</v>
      </c>
      <c r="AY2411" s="232" t="s">
        <v>203</v>
      </c>
    </row>
    <row r="2412" spans="1:65" s="13" customFormat="1" ht="11.25">
      <c r="B2412" s="222"/>
      <c r="C2412" s="223"/>
      <c r="D2412" s="224" t="s">
        <v>211</v>
      </c>
      <c r="E2412" s="225" t="s">
        <v>1</v>
      </c>
      <c r="F2412" s="226" t="s">
        <v>213</v>
      </c>
      <c r="G2412" s="223"/>
      <c r="H2412" s="225" t="s">
        <v>1</v>
      </c>
      <c r="I2412" s="227"/>
      <c r="J2412" s="223"/>
      <c r="K2412" s="223"/>
      <c r="L2412" s="228"/>
      <c r="M2412" s="229"/>
      <c r="N2412" s="230"/>
      <c r="O2412" s="230"/>
      <c r="P2412" s="230"/>
      <c r="Q2412" s="230"/>
      <c r="R2412" s="230"/>
      <c r="S2412" s="230"/>
      <c r="T2412" s="231"/>
      <c r="AT2412" s="232" t="s">
        <v>211</v>
      </c>
      <c r="AU2412" s="232" t="s">
        <v>104</v>
      </c>
      <c r="AV2412" s="13" t="s">
        <v>82</v>
      </c>
      <c r="AW2412" s="13" t="s">
        <v>31</v>
      </c>
      <c r="AX2412" s="13" t="s">
        <v>75</v>
      </c>
      <c r="AY2412" s="232" t="s">
        <v>203</v>
      </c>
    </row>
    <row r="2413" spans="1:65" s="13" customFormat="1" ht="11.25">
      <c r="B2413" s="222"/>
      <c r="C2413" s="223"/>
      <c r="D2413" s="224" t="s">
        <v>211</v>
      </c>
      <c r="E2413" s="225" t="s">
        <v>1</v>
      </c>
      <c r="F2413" s="226" t="s">
        <v>2230</v>
      </c>
      <c r="G2413" s="223"/>
      <c r="H2413" s="225" t="s">
        <v>1</v>
      </c>
      <c r="I2413" s="227"/>
      <c r="J2413" s="223"/>
      <c r="K2413" s="223"/>
      <c r="L2413" s="228"/>
      <c r="M2413" s="229"/>
      <c r="N2413" s="230"/>
      <c r="O2413" s="230"/>
      <c r="P2413" s="230"/>
      <c r="Q2413" s="230"/>
      <c r="R2413" s="230"/>
      <c r="S2413" s="230"/>
      <c r="T2413" s="231"/>
      <c r="AT2413" s="232" t="s">
        <v>211</v>
      </c>
      <c r="AU2413" s="232" t="s">
        <v>104</v>
      </c>
      <c r="AV2413" s="13" t="s">
        <v>82</v>
      </c>
      <c r="AW2413" s="13" t="s">
        <v>31</v>
      </c>
      <c r="AX2413" s="13" t="s">
        <v>75</v>
      </c>
      <c r="AY2413" s="232" t="s">
        <v>203</v>
      </c>
    </row>
    <row r="2414" spans="1:65" s="14" customFormat="1" ht="11.25">
      <c r="B2414" s="233"/>
      <c r="C2414" s="234"/>
      <c r="D2414" s="224" t="s">
        <v>211</v>
      </c>
      <c r="E2414" s="235" t="s">
        <v>1</v>
      </c>
      <c r="F2414" s="236" t="s">
        <v>401</v>
      </c>
      <c r="G2414" s="234"/>
      <c r="H2414" s="237">
        <v>14</v>
      </c>
      <c r="I2414" s="238"/>
      <c r="J2414" s="234"/>
      <c r="K2414" s="234"/>
      <c r="L2414" s="239"/>
      <c r="M2414" s="240"/>
      <c r="N2414" s="241"/>
      <c r="O2414" s="241"/>
      <c r="P2414" s="241"/>
      <c r="Q2414" s="241"/>
      <c r="R2414" s="241"/>
      <c r="S2414" s="241"/>
      <c r="T2414" s="242"/>
      <c r="AT2414" s="243" t="s">
        <v>211</v>
      </c>
      <c r="AU2414" s="243" t="s">
        <v>104</v>
      </c>
      <c r="AV2414" s="14" t="s">
        <v>84</v>
      </c>
      <c r="AW2414" s="14" t="s">
        <v>31</v>
      </c>
      <c r="AX2414" s="14" t="s">
        <v>75</v>
      </c>
      <c r="AY2414" s="243" t="s">
        <v>203</v>
      </c>
    </row>
    <row r="2415" spans="1:65" s="2" customFormat="1" ht="21.75" customHeight="1">
      <c r="A2415" s="35"/>
      <c r="B2415" s="36"/>
      <c r="C2415" s="209" t="s">
        <v>2277</v>
      </c>
      <c r="D2415" s="209" t="s">
        <v>205</v>
      </c>
      <c r="E2415" s="210" t="s">
        <v>2278</v>
      </c>
      <c r="F2415" s="211" t="s">
        <v>2279</v>
      </c>
      <c r="G2415" s="212" t="s">
        <v>208</v>
      </c>
      <c r="H2415" s="213">
        <v>28</v>
      </c>
      <c r="I2415" s="214"/>
      <c r="J2415" s="215">
        <f>ROUND(I2415*H2415,2)</f>
        <v>0</v>
      </c>
      <c r="K2415" s="211" t="s">
        <v>1</v>
      </c>
      <c r="L2415" s="40"/>
      <c r="M2415" s="216" t="s">
        <v>1</v>
      </c>
      <c r="N2415" s="217" t="s">
        <v>40</v>
      </c>
      <c r="O2415" s="72"/>
      <c r="P2415" s="218">
        <f>O2415*H2415</f>
        <v>0</v>
      </c>
      <c r="Q2415" s="218">
        <v>0</v>
      </c>
      <c r="R2415" s="218">
        <f>Q2415*H2415</f>
        <v>0</v>
      </c>
      <c r="S2415" s="218">
        <v>3.2000000000000001E-2</v>
      </c>
      <c r="T2415" s="219">
        <f>S2415*H2415</f>
        <v>0.89600000000000002</v>
      </c>
      <c r="U2415" s="35"/>
      <c r="V2415" s="35"/>
      <c r="W2415" s="35"/>
      <c r="X2415" s="35"/>
      <c r="Y2415" s="35"/>
      <c r="Z2415" s="35"/>
      <c r="AA2415" s="35"/>
      <c r="AB2415" s="35"/>
      <c r="AC2415" s="35"/>
      <c r="AD2415" s="35"/>
      <c r="AE2415" s="35"/>
      <c r="AR2415" s="220" t="s">
        <v>209</v>
      </c>
      <c r="AT2415" s="220" t="s">
        <v>205</v>
      </c>
      <c r="AU2415" s="220" t="s">
        <v>104</v>
      </c>
      <c r="AY2415" s="18" t="s">
        <v>203</v>
      </c>
      <c r="BE2415" s="221">
        <f>IF(N2415="základní",J2415,0)</f>
        <v>0</v>
      </c>
      <c r="BF2415" s="221">
        <f>IF(N2415="snížená",J2415,0)</f>
        <v>0</v>
      </c>
      <c r="BG2415" s="221">
        <f>IF(N2415="zákl. přenesená",J2415,0)</f>
        <v>0</v>
      </c>
      <c r="BH2415" s="221">
        <f>IF(N2415="sníž. přenesená",J2415,0)</f>
        <v>0</v>
      </c>
      <c r="BI2415" s="221">
        <f>IF(N2415="nulová",J2415,0)</f>
        <v>0</v>
      </c>
      <c r="BJ2415" s="18" t="s">
        <v>82</v>
      </c>
      <c r="BK2415" s="221">
        <f>ROUND(I2415*H2415,2)</f>
        <v>0</v>
      </c>
      <c r="BL2415" s="18" t="s">
        <v>209</v>
      </c>
      <c r="BM2415" s="220" t="s">
        <v>2280</v>
      </c>
    </row>
    <row r="2416" spans="1:65" s="13" customFormat="1" ht="11.25">
      <c r="B2416" s="222"/>
      <c r="C2416" s="223"/>
      <c r="D2416" s="224" t="s">
        <v>211</v>
      </c>
      <c r="E2416" s="225" t="s">
        <v>1</v>
      </c>
      <c r="F2416" s="226" t="s">
        <v>2228</v>
      </c>
      <c r="G2416" s="223"/>
      <c r="H2416" s="225" t="s">
        <v>1</v>
      </c>
      <c r="I2416" s="227"/>
      <c r="J2416" s="223"/>
      <c r="K2416" s="223"/>
      <c r="L2416" s="228"/>
      <c r="M2416" s="229"/>
      <c r="N2416" s="230"/>
      <c r="O2416" s="230"/>
      <c r="P2416" s="230"/>
      <c r="Q2416" s="230"/>
      <c r="R2416" s="230"/>
      <c r="S2416" s="230"/>
      <c r="T2416" s="231"/>
      <c r="AT2416" s="232" t="s">
        <v>211</v>
      </c>
      <c r="AU2416" s="232" t="s">
        <v>104</v>
      </c>
      <c r="AV2416" s="13" t="s">
        <v>82</v>
      </c>
      <c r="AW2416" s="13" t="s">
        <v>31</v>
      </c>
      <c r="AX2416" s="13" t="s">
        <v>75</v>
      </c>
      <c r="AY2416" s="232" t="s">
        <v>203</v>
      </c>
    </row>
    <row r="2417" spans="1:65" s="13" customFormat="1" ht="11.25">
      <c r="B2417" s="222"/>
      <c r="C2417" s="223"/>
      <c r="D2417" s="224" t="s">
        <v>211</v>
      </c>
      <c r="E2417" s="225" t="s">
        <v>1</v>
      </c>
      <c r="F2417" s="226" t="s">
        <v>2229</v>
      </c>
      <c r="G2417" s="223"/>
      <c r="H2417" s="225" t="s">
        <v>1</v>
      </c>
      <c r="I2417" s="227"/>
      <c r="J2417" s="223"/>
      <c r="K2417" s="223"/>
      <c r="L2417" s="228"/>
      <c r="M2417" s="229"/>
      <c r="N2417" s="230"/>
      <c r="O2417" s="230"/>
      <c r="P2417" s="230"/>
      <c r="Q2417" s="230"/>
      <c r="R2417" s="230"/>
      <c r="S2417" s="230"/>
      <c r="T2417" s="231"/>
      <c r="AT2417" s="232" t="s">
        <v>211</v>
      </c>
      <c r="AU2417" s="232" t="s">
        <v>104</v>
      </c>
      <c r="AV2417" s="13" t="s">
        <v>82</v>
      </c>
      <c r="AW2417" s="13" t="s">
        <v>31</v>
      </c>
      <c r="AX2417" s="13" t="s">
        <v>75</v>
      </c>
      <c r="AY2417" s="232" t="s">
        <v>203</v>
      </c>
    </row>
    <row r="2418" spans="1:65" s="13" customFormat="1" ht="11.25">
      <c r="B2418" s="222"/>
      <c r="C2418" s="223"/>
      <c r="D2418" s="224" t="s">
        <v>211</v>
      </c>
      <c r="E2418" s="225" t="s">
        <v>1</v>
      </c>
      <c r="F2418" s="226" t="s">
        <v>213</v>
      </c>
      <c r="G2418" s="223"/>
      <c r="H2418" s="225" t="s">
        <v>1</v>
      </c>
      <c r="I2418" s="227"/>
      <c r="J2418" s="223"/>
      <c r="K2418" s="223"/>
      <c r="L2418" s="228"/>
      <c r="M2418" s="229"/>
      <c r="N2418" s="230"/>
      <c r="O2418" s="230"/>
      <c r="P2418" s="230"/>
      <c r="Q2418" s="230"/>
      <c r="R2418" s="230"/>
      <c r="S2418" s="230"/>
      <c r="T2418" s="231"/>
      <c r="AT2418" s="232" t="s">
        <v>211</v>
      </c>
      <c r="AU2418" s="232" t="s">
        <v>104</v>
      </c>
      <c r="AV2418" s="13" t="s">
        <v>82</v>
      </c>
      <c r="AW2418" s="13" t="s">
        <v>31</v>
      </c>
      <c r="AX2418" s="13" t="s">
        <v>75</v>
      </c>
      <c r="AY2418" s="232" t="s">
        <v>203</v>
      </c>
    </row>
    <row r="2419" spans="1:65" s="13" customFormat="1" ht="11.25">
      <c r="B2419" s="222"/>
      <c r="C2419" s="223"/>
      <c r="D2419" s="224" t="s">
        <v>211</v>
      </c>
      <c r="E2419" s="225" t="s">
        <v>1</v>
      </c>
      <c r="F2419" s="226" t="s">
        <v>2230</v>
      </c>
      <c r="G2419" s="223"/>
      <c r="H2419" s="225" t="s">
        <v>1</v>
      </c>
      <c r="I2419" s="227"/>
      <c r="J2419" s="223"/>
      <c r="K2419" s="223"/>
      <c r="L2419" s="228"/>
      <c r="M2419" s="229"/>
      <c r="N2419" s="230"/>
      <c r="O2419" s="230"/>
      <c r="P2419" s="230"/>
      <c r="Q2419" s="230"/>
      <c r="R2419" s="230"/>
      <c r="S2419" s="230"/>
      <c r="T2419" s="231"/>
      <c r="AT2419" s="232" t="s">
        <v>211</v>
      </c>
      <c r="AU2419" s="232" t="s">
        <v>104</v>
      </c>
      <c r="AV2419" s="13" t="s">
        <v>82</v>
      </c>
      <c r="AW2419" s="13" t="s">
        <v>31</v>
      </c>
      <c r="AX2419" s="13" t="s">
        <v>75</v>
      </c>
      <c r="AY2419" s="232" t="s">
        <v>203</v>
      </c>
    </row>
    <row r="2420" spans="1:65" s="14" customFormat="1" ht="11.25">
      <c r="B2420" s="233"/>
      <c r="C2420" s="234"/>
      <c r="D2420" s="224" t="s">
        <v>211</v>
      </c>
      <c r="E2420" s="235" t="s">
        <v>1</v>
      </c>
      <c r="F2420" s="236" t="s">
        <v>1331</v>
      </c>
      <c r="G2420" s="234"/>
      <c r="H2420" s="237">
        <v>28</v>
      </c>
      <c r="I2420" s="238"/>
      <c r="J2420" s="234"/>
      <c r="K2420" s="234"/>
      <c r="L2420" s="239"/>
      <c r="M2420" s="240"/>
      <c r="N2420" s="241"/>
      <c r="O2420" s="241"/>
      <c r="P2420" s="241"/>
      <c r="Q2420" s="241"/>
      <c r="R2420" s="241"/>
      <c r="S2420" s="241"/>
      <c r="T2420" s="242"/>
      <c r="AT2420" s="243" t="s">
        <v>211</v>
      </c>
      <c r="AU2420" s="243" t="s">
        <v>104</v>
      </c>
      <c r="AV2420" s="14" t="s">
        <v>84</v>
      </c>
      <c r="AW2420" s="14" t="s">
        <v>31</v>
      </c>
      <c r="AX2420" s="14" t="s">
        <v>75</v>
      </c>
      <c r="AY2420" s="243" t="s">
        <v>203</v>
      </c>
    </row>
    <row r="2421" spans="1:65" s="2" customFormat="1" ht="21.75" customHeight="1">
      <c r="A2421" s="35"/>
      <c r="B2421" s="36"/>
      <c r="C2421" s="209" t="s">
        <v>1843</v>
      </c>
      <c r="D2421" s="209" t="s">
        <v>205</v>
      </c>
      <c r="E2421" s="210" t="s">
        <v>2281</v>
      </c>
      <c r="F2421" s="211" t="s">
        <v>2282</v>
      </c>
      <c r="G2421" s="212" t="s">
        <v>208</v>
      </c>
      <c r="H2421" s="213">
        <v>12</v>
      </c>
      <c r="I2421" s="214"/>
      <c r="J2421" s="215">
        <f>ROUND(I2421*H2421,2)</f>
        <v>0</v>
      </c>
      <c r="K2421" s="211" t="s">
        <v>218</v>
      </c>
      <c r="L2421" s="40"/>
      <c r="M2421" s="216" t="s">
        <v>1</v>
      </c>
      <c r="N2421" s="217" t="s">
        <v>40</v>
      </c>
      <c r="O2421" s="72"/>
      <c r="P2421" s="218">
        <f>O2421*H2421</f>
        <v>0</v>
      </c>
      <c r="Q2421" s="218">
        <v>0</v>
      </c>
      <c r="R2421" s="218">
        <f>Q2421*H2421</f>
        <v>0</v>
      </c>
      <c r="S2421" s="218">
        <v>0.09</v>
      </c>
      <c r="T2421" s="219">
        <f>S2421*H2421</f>
        <v>1.08</v>
      </c>
      <c r="U2421" s="35"/>
      <c r="V2421" s="35"/>
      <c r="W2421" s="35"/>
      <c r="X2421" s="35"/>
      <c r="Y2421" s="35"/>
      <c r="Z2421" s="35"/>
      <c r="AA2421" s="35"/>
      <c r="AB2421" s="35"/>
      <c r="AC2421" s="35"/>
      <c r="AD2421" s="35"/>
      <c r="AE2421" s="35"/>
      <c r="AR2421" s="220" t="s">
        <v>209</v>
      </c>
      <c r="AT2421" s="220" t="s">
        <v>205</v>
      </c>
      <c r="AU2421" s="220" t="s">
        <v>104</v>
      </c>
      <c r="AY2421" s="18" t="s">
        <v>203</v>
      </c>
      <c r="BE2421" s="221">
        <f>IF(N2421="základní",J2421,0)</f>
        <v>0</v>
      </c>
      <c r="BF2421" s="221">
        <f>IF(N2421="snížená",J2421,0)</f>
        <v>0</v>
      </c>
      <c r="BG2421" s="221">
        <f>IF(N2421="zákl. přenesená",J2421,0)</f>
        <v>0</v>
      </c>
      <c r="BH2421" s="221">
        <f>IF(N2421="sníž. přenesená",J2421,0)</f>
        <v>0</v>
      </c>
      <c r="BI2421" s="221">
        <f>IF(N2421="nulová",J2421,0)</f>
        <v>0</v>
      </c>
      <c r="BJ2421" s="18" t="s">
        <v>82</v>
      </c>
      <c r="BK2421" s="221">
        <f>ROUND(I2421*H2421,2)</f>
        <v>0</v>
      </c>
      <c r="BL2421" s="18" t="s">
        <v>209</v>
      </c>
      <c r="BM2421" s="220" t="s">
        <v>2283</v>
      </c>
    </row>
    <row r="2422" spans="1:65" s="13" customFormat="1" ht="11.25">
      <c r="B2422" s="222"/>
      <c r="C2422" s="223"/>
      <c r="D2422" s="224" t="s">
        <v>211</v>
      </c>
      <c r="E2422" s="225" t="s">
        <v>1</v>
      </c>
      <c r="F2422" s="226" t="s">
        <v>2228</v>
      </c>
      <c r="G2422" s="223"/>
      <c r="H2422" s="225" t="s">
        <v>1</v>
      </c>
      <c r="I2422" s="227"/>
      <c r="J2422" s="223"/>
      <c r="K2422" s="223"/>
      <c r="L2422" s="228"/>
      <c r="M2422" s="229"/>
      <c r="N2422" s="230"/>
      <c r="O2422" s="230"/>
      <c r="P2422" s="230"/>
      <c r="Q2422" s="230"/>
      <c r="R2422" s="230"/>
      <c r="S2422" s="230"/>
      <c r="T2422" s="231"/>
      <c r="AT2422" s="232" t="s">
        <v>211</v>
      </c>
      <c r="AU2422" s="232" t="s">
        <v>104</v>
      </c>
      <c r="AV2422" s="13" t="s">
        <v>82</v>
      </c>
      <c r="AW2422" s="13" t="s">
        <v>31</v>
      </c>
      <c r="AX2422" s="13" t="s">
        <v>75</v>
      </c>
      <c r="AY2422" s="232" t="s">
        <v>203</v>
      </c>
    </row>
    <row r="2423" spans="1:65" s="13" customFormat="1" ht="11.25">
      <c r="B2423" s="222"/>
      <c r="C2423" s="223"/>
      <c r="D2423" s="224" t="s">
        <v>211</v>
      </c>
      <c r="E2423" s="225" t="s">
        <v>1</v>
      </c>
      <c r="F2423" s="226" t="s">
        <v>2229</v>
      </c>
      <c r="G2423" s="223"/>
      <c r="H2423" s="225" t="s">
        <v>1</v>
      </c>
      <c r="I2423" s="227"/>
      <c r="J2423" s="223"/>
      <c r="K2423" s="223"/>
      <c r="L2423" s="228"/>
      <c r="M2423" s="229"/>
      <c r="N2423" s="230"/>
      <c r="O2423" s="230"/>
      <c r="P2423" s="230"/>
      <c r="Q2423" s="230"/>
      <c r="R2423" s="230"/>
      <c r="S2423" s="230"/>
      <c r="T2423" s="231"/>
      <c r="AT2423" s="232" t="s">
        <v>211</v>
      </c>
      <c r="AU2423" s="232" t="s">
        <v>104</v>
      </c>
      <c r="AV2423" s="13" t="s">
        <v>82</v>
      </c>
      <c r="AW2423" s="13" t="s">
        <v>31</v>
      </c>
      <c r="AX2423" s="13" t="s">
        <v>75</v>
      </c>
      <c r="AY2423" s="232" t="s">
        <v>203</v>
      </c>
    </row>
    <row r="2424" spans="1:65" s="13" customFormat="1" ht="11.25">
      <c r="B2424" s="222"/>
      <c r="C2424" s="223"/>
      <c r="D2424" s="224" t="s">
        <v>211</v>
      </c>
      <c r="E2424" s="225" t="s">
        <v>1</v>
      </c>
      <c r="F2424" s="226" t="s">
        <v>213</v>
      </c>
      <c r="G2424" s="223"/>
      <c r="H2424" s="225" t="s">
        <v>1</v>
      </c>
      <c r="I2424" s="227"/>
      <c r="J2424" s="223"/>
      <c r="K2424" s="223"/>
      <c r="L2424" s="228"/>
      <c r="M2424" s="229"/>
      <c r="N2424" s="230"/>
      <c r="O2424" s="230"/>
      <c r="P2424" s="230"/>
      <c r="Q2424" s="230"/>
      <c r="R2424" s="230"/>
      <c r="S2424" s="230"/>
      <c r="T2424" s="231"/>
      <c r="AT2424" s="232" t="s">
        <v>211</v>
      </c>
      <c r="AU2424" s="232" t="s">
        <v>104</v>
      </c>
      <c r="AV2424" s="13" t="s">
        <v>82</v>
      </c>
      <c r="AW2424" s="13" t="s">
        <v>31</v>
      </c>
      <c r="AX2424" s="13" t="s">
        <v>75</v>
      </c>
      <c r="AY2424" s="232" t="s">
        <v>203</v>
      </c>
    </row>
    <row r="2425" spans="1:65" s="13" customFormat="1" ht="11.25">
      <c r="B2425" s="222"/>
      <c r="C2425" s="223"/>
      <c r="D2425" s="224" t="s">
        <v>211</v>
      </c>
      <c r="E2425" s="225" t="s">
        <v>1</v>
      </c>
      <c r="F2425" s="226" t="s">
        <v>2284</v>
      </c>
      <c r="G2425" s="223"/>
      <c r="H2425" s="225" t="s">
        <v>1</v>
      </c>
      <c r="I2425" s="227"/>
      <c r="J2425" s="223"/>
      <c r="K2425" s="223"/>
      <c r="L2425" s="228"/>
      <c r="M2425" s="229"/>
      <c r="N2425" s="230"/>
      <c r="O2425" s="230"/>
      <c r="P2425" s="230"/>
      <c r="Q2425" s="230"/>
      <c r="R2425" s="230"/>
      <c r="S2425" s="230"/>
      <c r="T2425" s="231"/>
      <c r="AT2425" s="232" t="s">
        <v>211</v>
      </c>
      <c r="AU2425" s="232" t="s">
        <v>104</v>
      </c>
      <c r="AV2425" s="13" t="s">
        <v>82</v>
      </c>
      <c r="AW2425" s="13" t="s">
        <v>31</v>
      </c>
      <c r="AX2425" s="13" t="s">
        <v>75</v>
      </c>
      <c r="AY2425" s="232" t="s">
        <v>203</v>
      </c>
    </row>
    <row r="2426" spans="1:65" s="14" customFormat="1" ht="11.25">
      <c r="B2426" s="233"/>
      <c r="C2426" s="234"/>
      <c r="D2426" s="224" t="s">
        <v>211</v>
      </c>
      <c r="E2426" s="235" t="s">
        <v>1</v>
      </c>
      <c r="F2426" s="236" t="s">
        <v>389</v>
      </c>
      <c r="G2426" s="234"/>
      <c r="H2426" s="237">
        <v>12</v>
      </c>
      <c r="I2426" s="238"/>
      <c r="J2426" s="234"/>
      <c r="K2426" s="234"/>
      <c r="L2426" s="239"/>
      <c r="M2426" s="240"/>
      <c r="N2426" s="241"/>
      <c r="O2426" s="241"/>
      <c r="P2426" s="241"/>
      <c r="Q2426" s="241"/>
      <c r="R2426" s="241"/>
      <c r="S2426" s="241"/>
      <c r="T2426" s="242"/>
      <c r="AT2426" s="243" t="s">
        <v>211</v>
      </c>
      <c r="AU2426" s="243" t="s">
        <v>104</v>
      </c>
      <c r="AV2426" s="14" t="s">
        <v>84</v>
      </c>
      <c r="AW2426" s="14" t="s">
        <v>31</v>
      </c>
      <c r="AX2426" s="14" t="s">
        <v>75</v>
      </c>
      <c r="AY2426" s="243" t="s">
        <v>203</v>
      </c>
    </row>
    <row r="2427" spans="1:65" s="2" customFormat="1" ht="21.75" customHeight="1">
      <c r="A2427" s="35"/>
      <c r="B2427" s="36"/>
      <c r="C2427" s="209" t="s">
        <v>2285</v>
      </c>
      <c r="D2427" s="209" t="s">
        <v>205</v>
      </c>
      <c r="E2427" s="210" t="s">
        <v>2286</v>
      </c>
      <c r="F2427" s="211" t="s">
        <v>2287</v>
      </c>
      <c r="G2427" s="212" t="s">
        <v>828</v>
      </c>
      <c r="H2427" s="213">
        <v>853</v>
      </c>
      <c r="I2427" s="214"/>
      <c r="J2427" s="215">
        <f>ROUND(I2427*H2427,2)</f>
        <v>0</v>
      </c>
      <c r="K2427" s="211" t="s">
        <v>218</v>
      </c>
      <c r="L2427" s="40"/>
      <c r="M2427" s="216" t="s">
        <v>1</v>
      </c>
      <c r="N2427" s="217" t="s">
        <v>40</v>
      </c>
      <c r="O2427" s="72"/>
      <c r="P2427" s="218">
        <f>O2427*H2427</f>
        <v>0</v>
      </c>
      <c r="Q2427" s="218">
        <v>0</v>
      </c>
      <c r="R2427" s="218">
        <f>Q2427*H2427</f>
        <v>0</v>
      </c>
      <c r="S2427" s="218">
        <v>2E-3</v>
      </c>
      <c r="T2427" s="219">
        <f>S2427*H2427</f>
        <v>1.706</v>
      </c>
      <c r="U2427" s="35"/>
      <c r="V2427" s="35"/>
      <c r="W2427" s="35"/>
      <c r="X2427" s="35"/>
      <c r="Y2427" s="35"/>
      <c r="Z2427" s="35"/>
      <c r="AA2427" s="35"/>
      <c r="AB2427" s="35"/>
      <c r="AC2427" s="35"/>
      <c r="AD2427" s="35"/>
      <c r="AE2427" s="35"/>
      <c r="AR2427" s="220" t="s">
        <v>209</v>
      </c>
      <c r="AT2427" s="220" t="s">
        <v>205</v>
      </c>
      <c r="AU2427" s="220" t="s">
        <v>104</v>
      </c>
      <c r="AY2427" s="18" t="s">
        <v>203</v>
      </c>
      <c r="BE2427" s="221">
        <f>IF(N2427="základní",J2427,0)</f>
        <v>0</v>
      </c>
      <c r="BF2427" s="221">
        <f>IF(N2427="snížená",J2427,0)</f>
        <v>0</v>
      </c>
      <c r="BG2427" s="221">
        <f>IF(N2427="zákl. přenesená",J2427,0)</f>
        <v>0</v>
      </c>
      <c r="BH2427" s="221">
        <f>IF(N2427="sníž. přenesená",J2427,0)</f>
        <v>0</v>
      </c>
      <c r="BI2427" s="221">
        <f>IF(N2427="nulová",J2427,0)</f>
        <v>0</v>
      </c>
      <c r="BJ2427" s="18" t="s">
        <v>82</v>
      </c>
      <c r="BK2427" s="221">
        <f>ROUND(I2427*H2427,2)</f>
        <v>0</v>
      </c>
      <c r="BL2427" s="18" t="s">
        <v>209</v>
      </c>
      <c r="BM2427" s="220" t="s">
        <v>2288</v>
      </c>
    </row>
    <row r="2428" spans="1:65" s="13" customFormat="1" ht="11.25">
      <c r="B2428" s="222"/>
      <c r="C2428" s="223"/>
      <c r="D2428" s="224" t="s">
        <v>211</v>
      </c>
      <c r="E2428" s="225" t="s">
        <v>1</v>
      </c>
      <c r="F2428" s="226" t="s">
        <v>2229</v>
      </c>
      <c r="G2428" s="223"/>
      <c r="H2428" s="225" t="s">
        <v>1</v>
      </c>
      <c r="I2428" s="227"/>
      <c r="J2428" s="223"/>
      <c r="K2428" s="223"/>
      <c r="L2428" s="228"/>
      <c r="M2428" s="229"/>
      <c r="N2428" s="230"/>
      <c r="O2428" s="230"/>
      <c r="P2428" s="230"/>
      <c r="Q2428" s="230"/>
      <c r="R2428" s="230"/>
      <c r="S2428" s="230"/>
      <c r="T2428" s="231"/>
      <c r="AT2428" s="232" t="s">
        <v>211</v>
      </c>
      <c r="AU2428" s="232" t="s">
        <v>104</v>
      </c>
      <c r="AV2428" s="13" t="s">
        <v>82</v>
      </c>
      <c r="AW2428" s="13" t="s">
        <v>31</v>
      </c>
      <c r="AX2428" s="13" t="s">
        <v>75</v>
      </c>
      <c r="AY2428" s="232" t="s">
        <v>203</v>
      </c>
    </row>
    <row r="2429" spans="1:65" s="13" customFormat="1" ht="11.25">
      <c r="B2429" s="222"/>
      <c r="C2429" s="223"/>
      <c r="D2429" s="224" t="s">
        <v>211</v>
      </c>
      <c r="E2429" s="225" t="s">
        <v>1</v>
      </c>
      <c r="F2429" s="226" t="s">
        <v>213</v>
      </c>
      <c r="G2429" s="223"/>
      <c r="H2429" s="225" t="s">
        <v>1</v>
      </c>
      <c r="I2429" s="227"/>
      <c r="J2429" s="223"/>
      <c r="K2429" s="223"/>
      <c r="L2429" s="228"/>
      <c r="M2429" s="229"/>
      <c r="N2429" s="230"/>
      <c r="O2429" s="230"/>
      <c r="P2429" s="230"/>
      <c r="Q2429" s="230"/>
      <c r="R2429" s="230"/>
      <c r="S2429" s="230"/>
      <c r="T2429" s="231"/>
      <c r="AT2429" s="232" t="s">
        <v>211</v>
      </c>
      <c r="AU2429" s="232" t="s">
        <v>104</v>
      </c>
      <c r="AV2429" s="13" t="s">
        <v>82</v>
      </c>
      <c r="AW2429" s="13" t="s">
        <v>31</v>
      </c>
      <c r="AX2429" s="13" t="s">
        <v>75</v>
      </c>
      <c r="AY2429" s="232" t="s">
        <v>203</v>
      </c>
    </row>
    <row r="2430" spans="1:65" s="13" customFormat="1" ht="11.25">
      <c r="B2430" s="222"/>
      <c r="C2430" s="223"/>
      <c r="D2430" s="224" t="s">
        <v>211</v>
      </c>
      <c r="E2430" s="225" t="s">
        <v>1</v>
      </c>
      <c r="F2430" s="226" t="s">
        <v>2284</v>
      </c>
      <c r="G2430" s="223"/>
      <c r="H2430" s="225" t="s">
        <v>1</v>
      </c>
      <c r="I2430" s="227"/>
      <c r="J2430" s="223"/>
      <c r="K2430" s="223"/>
      <c r="L2430" s="228"/>
      <c r="M2430" s="229"/>
      <c r="N2430" s="230"/>
      <c r="O2430" s="230"/>
      <c r="P2430" s="230"/>
      <c r="Q2430" s="230"/>
      <c r="R2430" s="230"/>
      <c r="S2430" s="230"/>
      <c r="T2430" s="231"/>
      <c r="AT2430" s="232" t="s">
        <v>211</v>
      </c>
      <c r="AU2430" s="232" t="s">
        <v>104</v>
      </c>
      <c r="AV2430" s="13" t="s">
        <v>82</v>
      </c>
      <c r="AW2430" s="13" t="s">
        <v>31</v>
      </c>
      <c r="AX2430" s="13" t="s">
        <v>75</v>
      </c>
      <c r="AY2430" s="232" t="s">
        <v>203</v>
      </c>
    </row>
    <row r="2431" spans="1:65" s="14" customFormat="1" ht="11.25">
      <c r="B2431" s="233"/>
      <c r="C2431" s="234"/>
      <c r="D2431" s="224" t="s">
        <v>211</v>
      </c>
      <c r="E2431" s="235" t="s">
        <v>1</v>
      </c>
      <c r="F2431" s="236" t="s">
        <v>2289</v>
      </c>
      <c r="G2431" s="234"/>
      <c r="H2431" s="237">
        <v>853</v>
      </c>
      <c r="I2431" s="238"/>
      <c r="J2431" s="234"/>
      <c r="K2431" s="234"/>
      <c r="L2431" s="239"/>
      <c r="M2431" s="240"/>
      <c r="N2431" s="241"/>
      <c r="O2431" s="241"/>
      <c r="P2431" s="241"/>
      <c r="Q2431" s="241"/>
      <c r="R2431" s="241"/>
      <c r="S2431" s="241"/>
      <c r="T2431" s="242"/>
      <c r="AT2431" s="243" t="s">
        <v>211</v>
      </c>
      <c r="AU2431" s="243" t="s">
        <v>104</v>
      </c>
      <c r="AV2431" s="14" t="s">
        <v>84</v>
      </c>
      <c r="AW2431" s="14" t="s">
        <v>31</v>
      </c>
      <c r="AX2431" s="14" t="s">
        <v>75</v>
      </c>
      <c r="AY2431" s="243" t="s">
        <v>203</v>
      </c>
    </row>
    <row r="2432" spans="1:65" s="2" customFormat="1" ht="21.75" customHeight="1">
      <c r="A2432" s="35"/>
      <c r="B2432" s="36"/>
      <c r="C2432" s="209" t="s">
        <v>2290</v>
      </c>
      <c r="D2432" s="209" t="s">
        <v>205</v>
      </c>
      <c r="E2432" s="210" t="s">
        <v>2291</v>
      </c>
      <c r="F2432" s="211" t="s">
        <v>2292</v>
      </c>
      <c r="G2432" s="212" t="s">
        <v>828</v>
      </c>
      <c r="H2432" s="213">
        <v>212</v>
      </c>
      <c r="I2432" s="214"/>
      <c r="J2432" s="215">
        <f>ROUND(I2432*H2432,2)</f>
        <v>0</v>
      </c>
      <c r="K2432" s="211" t="s">
        <v>218</v>
      </c>
      <c r="L2432" s="40"/>
      <c r="M2432" s="216" t="s">
        <v>1</v>
      </c>
      <c r="N2432" s="217" t="s">
        <v>40</v>
      </c>
      <c r="O2432" s="72"/>
      <c r="P2432" s="218">
        <f>O2432*H2432</f>
        <v>0</v>
      </c>
      <c r="Q2432" s="218">
        <v>0</v>
      </c>
      <c r="R2432" s="218">
        <f>Q2432*H2432</f>
        <v>0</v>
      </c>
      <c r="S2432" s="218">
        <v>4.0000000000000001E-3</v>
      </c>
      <c r="T2432" s="219">
        <f>S2432*H2432</f>
        <v>0.84799999999999998</v>
      </c>
      <c r="U2432" s="35"/>
      <c r="V2432" s="35"/>
      <c r="W2432" s="35"/>
      <c r="X2432" s="35"/>
      <c r="Y2432" s="35"/>
      <c r="Z2432" s="35"/>
      <c r="AA2432" s="35"/>
      <c r="AB2432" s="35"/>
      <c r="AC2432" s="35"/>
      <c r="AD2432" s="35"/>
      <c r="AE2432" s="35"/>
      <c r="AR2432" s="220" t="s">
        <v>209</v>
      </c>
      <c r="AT2432" s="220" t="s">
        <v>205</v>
      </c>
      <c r="AU2432" s="220" t="s">
        <v>104</v>
      </c>
      <c r="AY2432" s="18" t="s">
        <v>203</v>
      </c>
      <c r="BE2432" s="221">
        <f>IF(N2432="základní",J2432,0)</f>
        <v>0</v>
      </c>
      <c r="BF2432" s="221">
        <f>IF(N2432="snížená",J2432,0)</f>
        <v>0</v>
      </c>
      <c r="BG2432" s="221">
        <f>IF(N2432="zákl. přenesená",J2432,0)</f>
        <v>0</v>
      </c>
      <c r="BH2432" s="221">
        <f>IF(N2432="sníž. přenesená",J2432,0)</f>
        <v>0</v>
      </c>
      <c r="BI2432" s="221">
        <f>IF(N2432="nulová",J2432,0)</f>
        <v>0</v>
      </c>
      <c r="BJ2432" s="18" t="s">
        <v>82</v>
      </c>
      <c r="BK2432" s="221">
        <f>ROUND(I2432*H2432,2)</f>
        <v>0</v>
      </c>
      <c r="BL2432" s="18" t="s">
        <v>209</v>
      </c>
      <c r="BM2432" s="220" t="s">
        <v>2293</v>
      </c>
    </row>
    <row r="2433" spans="1:65" s="13" customFormat="1" ht="11.25">
      <c r="B2433" s="222"/>
      <c r="C2433" s="223"/>
      <c r="D2433" s="224" t="s">
        <v>211</v>
      </c>
      <c r="E2433" s="225" t="s">
        <v>1</v>
      </c>
      <c r="F2433" s="226" t="s">
        <v>2229</v>
      </c>
      <c r="G2433" s="223"/>
      <c r="H2433" s="225" t="s">
        <v>1</v>
      </c>
      <c r="I2433" s="227"/>
      <c r="J2433" s="223"/>
      <c r="K2433" s="223"/>
      <c r="L2433" s="228"/>
      <c r="M2433" s="229"/>
      <c r="N2433" s="230"/>
      <c r="O2433" s="230"/>
      <c r="P2433" s="230"/>
      <c r="Q2433" s="230"/>
      <c r="R2433" s="230"/>
      <c r="S2433" s="230"/>
      <c r="T2433" s="231"/>
      <c r="AT2433" s="232" t="s">
        <v>211</v>
      </c>
      <c r="AU2433" s="232" t="s">
        <v>104</v>
      </c>
      <c r="AV2433" s="13" t="s">
        <v>82</v>
      </c>
      <c r="AW2433" s="13" t="s">
        <v>31</v>
      </c>
      <c r="AX2433" s="13" t="s">
        <v>75</v>
      </c>
      <c r="AY2433" s="232" t="s">
        <v>203</v>
      </c>
    </row>
    <row r="2434" spans="1:65" s="13" customFormat="1" ht="11.25">
      <c r="B2434" s="222"/>
      <c r="C2434" s="223"/>
      <c r="D2434" s="224" t="s">
        <v>211</v>
      </c>
      <c r="E2434" s="225" t="s">
        <v>1</v>
      </c>
      <c r="F2434" s="226" t="s">
        <v>213</v>
      </c>
      <c r="G2434" s="223"/>
      <c r="H2434" s="225" t="s">
        <v>1</v>
      </c>
      <c r="I2434" s="227"/>
      <c r="J2434" s="223"/>
      <c r="K2434" s="223"/>
      <c r="L2434" s="228"/>
      <c r="M2434" s="229"/>
      <c r="N2434" s="230"/>
      <c r="O2434" s="230"/>
      <c r="P2434" s="230"/>
      <c r="Q2434" s="230"/>
      <c r="R2434" s="230"/>
      <c r="S2434" s="230"/>
      <c r="T2434" s="231"/>
      <c r="AT2434" s="232" t="s">
        <v>211</v>
      </c>
      <c r="AU2434" s="232" t="s">
        <v>104</v>
      </c>
      <c r="AV2434" s="13" t="s">
        <v>82</v>
      </c>
      <c r="AW2434" s="13" t="s">
        <v>31</v>
      </c>
      <c r="AX2434" s="13" t="s">
        <v>75</v>
      </c>
      <c r="AY2434" s="232" t="s">
        <v>203</v>
      </c>
    </row>
    <row r="2435" spans="1:65" s="13" customFormat="1" ht="11.25">
      <c r="B2435" s="222"/>
      <c r="C2435" s="223"/>
      <c r="D2435" s="224" t="s">
        <v>211</v>
      </c>
      <c r="E2435" s="225" t="s">
        <v>1</v>
      </c>
      <c r="F2435" s="226" t="s">
        <v>2284</v>
      </c>
      <c r="G2435" s="223"/>
      <c r="H2435" s="225" t="s">
        <v>1</v>
      </c>
      <c r="I2435" s="227"/>
      <c r="J2435" s="223"/>
      <c r="K2435" s="223"/>
      <c r="L2435" s="228"/>
      <c r="M2435" s="229"/>
      <c r="N2435" s="230"/>
      <c r="O2435" s="230"/>
      <c r="P2435" s="230"/>
      <c r="Q2435" s="230"/>
      <c r="R2435" s="230"/>
      <c r="S2435" s="230"/>
      <c r="T2435" s="231"/>
      <c r="AT2435" s="232" t="s">
        <v>211</v>
      </c>
      <c r="AU2435" s="232" t="s">
        <v>104</v>
      </c>
      <c r="AV2435" s="13" t="s">
        <v>82</v>
      </c>
      <c r="AW2435" s="13" t="s">
        <v>31</v>
      </c>
      <c r="AX2435" s="13" t="s">
        <v>75</v>
      </c>
      <c r="AY2435" s="232" t="s">
        <v>203</v>
      </c>
    </row>
    <row r="2436" spans="1:65" s="14" customFormat="1" ht="11.25">
      <c r="B2436" s="233"/>
      <c r="C2436" s="234"/>
      <c r="D2436" s="224" t="s">
        <v>211</v>
      </c>
      <c r="E2436" s="235" t="s">
        <v>1</v>
      </c>
      <c r="F2436" s="236" t="s">
        <v>2294</v>
      </c>
      <c r="G2436" s="234"/>
      <c r="H2436" s="237">
        <v>212</v>
      </c>
      <c r="I2436" s="238"/>
      <c r="J2436" s="234"/>
      <c r="K2436" s="234"/>
      <c r="L2436" s="239"/>
      <c r="M2436" s="240"/>
      <c r="N2436" s="241"/>
      <c r="O2436" s="241"/>
      <c r="P2436" s="241"/>
      <c r="Q2436" s="241"/>
      <c r="R2436" s="241"/>
      <c r="S2436" s="241"/>
      <c r="T2436" s="242"/>
      <c r="AT2436" s="243" t="s">
        <v>211</v>
      </c>
      <c r="AU2436" s="243" t="s">
        <v>104</v>
      </c>
      <c r="AV2436" s="14" t="s">
        <v>84</v>
      </c>
      <c r="AW2436" s="14" t="s">
        <v>31</v>
      </c>
      <c r="AX2436" s="14" t="s">
        <v>75</v>
      </c>
      <c r="AY2436" s="243" t="s">
        <v>203</v>
      </c>
    </row>
    <row r="2437" spans="1:65" s="2" customFormat="1" ht="21.75" customHeight="1">
      <c r="A2437" s="35"/>
      <c r="B2437" s="36"/>
      <c r="C2437" s="209" t="s">
        <v>2295</v>
      </c>
      <c r="D2437" s="209" t="s">
        <v>205</v>
      </c>
      <c r="E2437" s="210" t="s">
        <v>2296</v>
      </c>
      <c r="F2437" s="211" t="s">
        <v>2297</v>
      </c>
      <c r="G2437" s="212" t="s">
        <v>828</v>
      </c>
      <c r="H2437" s="213">
        <v>142</v>
      </c>
      <c r="I2437" s="214"/>
      <c r="J2437" s="215">
        <f>ROUND(I2437*H2437,2)</f>
        <v>0</v>
      </c>
      <c r="K2437" s="211" t="s">
        <v>218</v>
      </c>
      <c r="L2437" s="40"/>
      <c r="M2437" s="216" t="s">
        <v>1</v>
      </c>
      <c r="N2437" s="217" t="s">
        <v>40</v>
      </c>
      <c r="O2437" s="72"/>
      <c r="P2437" s="218">
        <f>O2437*H2437</f>
        <v>0</v>
      </c>
      <c r="Q2437" s="218">
        <v>0</v>
      </c>
      <c r="R2437" s="218">
        <f>Q2437*H2437</f>
        <v>0</v>
      </c>
      <c r="S2437" s="218">
        <v>8.9999999999999993E-3</v>
      </c>
      <c r="T2437" s="219">
        <f>S2437*H2437</f>
        <v>1.2779999999999998</v>
      </c>
      <c r="U2437" s="35"/>
      <c r="V2437" s="35"/>
      <c r="W2437" s="35"/>
      <c r="X2437" s="35"/>
      <c r="Y2437" s="35"/>
      <c r="Z2437" s="35"/>
      <c r="AA2437" s="35"/>
      <c r="AB2437" s="35"/>
      <c r="AC2437" s="35"/>
      <c r="AD2437" s="35"/>
      <c r="AE2437" s="35"/>
      <c r="AR2437" s="220" t="s">
        <v>209</v>
      </c>
      <c r="AT2437" s="220" t="s">
        <v>205</v>
      </c>
      <c r="AU2437" s="220" t="s">
        <v>104</v>
      </c>
      <c r="AY2437" s="18" t="s">
        <v>203</v>
      </c>
      <c r="BE2437" s="221">
        <f>IF(N2437="základní",J2437,0)</f>
        <v>0</v>
      </c>
      <c r="BF2437" s="221">
        <f>IF(N2437="snížená",J2437,0)</f>
        <v>0</v>
      </c>
      <c r="BG2437" s="221">
        <f>IF(N2437="zákl. přenesená",J2437,0)</f>
        <v>0</v>
      </c>
      <c r="BH2437" s="221">
        <f>IF(N2437="sníž. přenesená",J2437,0)</f>
        <v>0</v>
      </c>
      <c r="BI2437" s="221">
        <f>IF(N2437="nulová",J2437,0)</f>
        <v>0</v>
      </c>
      <c r="BJ2437" s="18" t="s">
        <v>82</v>
      </c>
      <c r="BK2437" s="221">
        <f>ROUND(I2437*H2437,2)</f>
        <v>0</v>
      </c>
      <c r="BL2437" s="18" t="s">
        <v>209</v>
      </c>
      <c r="BM2437" s="220" t="s">
        <v>2298</v>
      </c>
    </row>
    <row r="2438" spans="1:65" s="13" customFormat="1" ht="11.25">
      <c r="B2438" s="222"/>
      <c r="C2438" s="223"/>
      <c r="D2438" s="224" t="s">
        <v>211</v>
      </c>
      <c r="E2438" s="225" t="s">
        <v>1</v>
      </c>
      <c r="F2438" s="226" t="s">
        <v>2229</v>
      </c>
      <c r="G2438" s="223"/>
      <c r="H2438" s="225" t="s">
        <v>1</v>
      </c>
      <c r="I2438" s="227"/>
      <c r="J2438" s="223"/>
      <c r="K2438" s="223"/>
      <c r="L2438" s="228"/>
      <c r="M2438" s="229"/>
      <c r="N2438" s="230"/>
      <c r="O2438" s="230"/>
      <c r="P2438" s="230"/>
      <c r="Q2438" s="230"/>
      <c r="R2438" s="230"/>
      <c r="S2438" s="230"/>
      <c r="T2438" s="231"/>
      <c r="AT2438" s="232" t="s">
        <v>211</v>
      </c>
      <c r="AU2438" s="232" t="s">
        <v>104</v>
      </c>
      <c r="AV2438" s="13" t="s">
        <v>82</v>
      </c>
      <c r="AW2438" s="13" t="s">
        <v>31</v>
      </c>
      <c r="AX2438" s="13" t="s">
        <v>75</v>
      </c>
      <c r="AY2438" s="232" t="s">
        <v>203</v>
      </c>
    </row>
    <row r="2439" spans="1:65" s="13" customFormat="1" ht="11.25">
      <c r="B2439" s="222"/>
      <c r="C2439" s="223"/>
      <c r="D2439" s="224" t="s">
        <v>211</v>
      </c>
      <c r="E2439" s="225" t="s">
        <v>1</v>
      </c>
      <c r="F2439" s="226" t="s">
        <v>213</v>
      </c>
      <c r="G2439" s="223"/>
      <c r="H2439" s="225" t="s">
        <v>1</v>
      </c>
      <c r="I2439" s="227"/>
      <c r="J2439" s="223"/>
      <c r="K2439" s="223"/>
      <c r="L2439" s="228"/>
      <c r="M2439" s="229"/>
      <c r="N2439" s="230"/>
      <c r="O2439" s="230"/>
      <c r="P2439" s="230"/>
      <c r="Q2439" s="230"/>
      <c r="R2439" s="230"/>
      <c r="S2439" s="230"/>
      <c r="T2439" s="231"/>
      <c r="AT2439" s="232" t="s">
        <v>211</v>
      </c>
      <c r="AU2439" s="232" t="s">
        <v>104</v>
      </c>
      <c r="AV2439" s="13" t="s">
        <v>82</v>
      </c>
      <c r="AW2439" s="13" t="s">
        <v>31</v>
      </c>
      <c r="AX2439" s="13" t="s">
        <v>75</v>
      </c>
      <c r="AY2439" s="232" t="s">
        <v>203</v>
      </c>
    </row>
    <row r="2440" spans="1:65" s="13" customFormat="1" ht="11.25">
      <c r="B2440" s="222"/>
      <c r="C2440" s="223"/>
      <c r="D2440" s="224" t="s">
        <v>211</v>
      </c>
      <c r="E2440" s="225" t="s">
        <v>1</v>
      </c>
      <c r="F2440" s="226" t="s">
        <v>2230</v>
      </c>
      <c r="G2440" s="223"/>
      <c r="H2440" s="225" t="s">
        <v>1</v>
      </c>
      <c r="I2440" s="227"/>
      <c r="J2440" s="223"/>
      <c r="K2440" s="223"/>
      <c r="L2440" s="228"/>
      <c r="M2440" s="229"/>
      <c r="N2440" s="230"/>
      <c r="O2440" s="230"/>
      <c r="P2440" s="230"/>
      <c r="Q2440" s="230"/>
      <c r="R2440" s="230"/>
      <c r="S2440" s="230"/>
      <c r="T2440" s="231"/>
      <c r="AT2440" s="232" t="s">
        <v>211</v>
      </c>
      <c r="AU2440" s="232" t="s">
        <v>104</v>
      </c>
      <c r="AV2440" s="13" t="s">
        <v>82</v>
      </c>
      <c r="AW2440" s="13" t="s">
        <v>31</v>
      </c>
      <c r="AX2440" s="13" t="s">
        <v>75</v>
      </c>
      <c r="AY2440" s="232" t="s">
        <v>203</v>
      </c>
    </row>
    <row r="2441" spans="1:65" s="14" customFormat="1" ht="11.25">
      <c r="B2441" s="233"/>
      <c r="C2441" s="234"/>
      <c r="D2441" s="224" t="s">
        <v>211</v>
      </c>
      <c r="E2441" s="235" t="s">
        <v>1</v>
      </c>
      <c r="F2441" s="236" t="s">
        <v>2299</v>
      </c>
      <c r="G2441" s="234"/>
      <c r="H2441" s="237">
        <v>142</v>
      </c>
      <c r="I2441" s="238"/>
      <c r="J2441" s="234"/>
      <c r="K2441" s="234"/>
      <c r="L2441" s="239"/>
      <c r="M2441" s="240"/>
      <c r="N2441" s="241"/>
      <c r="O2441" s="241"/>
      <c r="P2441" s="241"/>
      <c r="Q2441" s="241"/>
      <c r="R2441" s="241"/>
      <c r="S2441" s="241"/>
      <c r="T2441" s="242"/>
      <c r="AT2441" s="243" t="s">
        <v>211</v>
      </c>
      <c r="AU2441" s="243" t="s">
        <v>104</v>
      </c>
      <c r="AV2441" s="14" t="s">
        <v>84</v>
      </c>
      <c r="AW2441" s="14" t="s">
        <v>31</v>
      </c>
      <c r="AX2441" s="14" t="s">
        <v>75</v>
      </c>
      <c r="AY2441" s="243" t="s">
        <v>203</v>
      </c>
    </row>
    <row r="2442" spans="1:65" s="2" customFormat="1" ht="21.75" customHeight="1">
      <c r="A2442" s="35"/>
      <c r="B2442" s="36"/>
      <c r="C2442" s="209" t="s">
        <v>2300</v>
      </c>
      <c r="D2442" s="209" t="s">
        <v>205</v>
      </c>
      <c r="E2442" s="210" t="s">
        <v>2301</v>
      </c>
      <c r="F2442" s="211" t="s">
        <v>2302</v>
      </c>
      <c r="G2442" s="212" t="s">
        <v>828</v>
      </c>
      <c r="H2442" s="213">
        <v>95</v>
      </c>
      <c r="I2442" s="214"/>
      <c r="J2442" s="215">
        <f>ROUND(I2442*H2442,2)</f>
        <v>0</v>
      </c>
      <c r="K2442" s="211" t="s">
        <v>218</v>
      </c>
      <c r="L2442" s="40"/>
      <c r="M2442" s="216" t="s">
        <v>1</v>
      </c>
      <c r="N2442" s="217" t="s">
        <v>40</v>
      </c>
      <c r="O2442" s="72"/>
      <c r="P2442" s="218">
        <f>O2442*H2442</f>
        <v>0</v>
      </c>
      <c r="Q2442" s="218">
        <v>0</v>
      </c>
      <c r="R2442" s="218">
        <f>Q2442*H2442</f>
        <v>0</v>
      </c>
      <c r="S2442" s="218">
        <v>1.2999999999999999E-2</v>
      </c>
      <c r="T2442" s="219">
        <f>S2442*H2442</f>
        <v>1.2349999999999999</v>
      </c>
      <c r="U2442" s="35"/>
      <c r="V2442" s="35"/>
      <c r="W2442" s="35"/>
      <c r="X2442" s="35"/>
      <c r="Y2442" s="35"/>
      <c r="Z2442" s="35"/>
      <c r="AA2442" s="35"/>
      <c r="AB2442" s="35"/>
      <c r="AC2442" s="35"/>
      <c r="AD2442" s="35"/>
      <c r="AE2442" s="35"/>
      <c r="AR2442" s="220" t="s">
        <v>209</v>
      </c>
      <c r="AT2442" s="220" t="s">
        <v>205</v>
      </c>
      <c r="AU2442" s="220" t="s">
        <v>104</v>
      </c>
      <c r="AY2442" s="18" t="s">
        <v>203</v>
      </c>
      <c r="BE2442" s="221">
        <f>IF(N2442="základní",J2442,0)</f>
        <v>0</v>
      </c>
      <c r="BF2442" s="221">
        <f>IF(N2442="snížená",J2442,0)</f>
        <v>0</v>
      </c>
      <c r="BG2442" s="221">
        <f>IF(N2442="zákl. přenesená",J2442,0)</f>
        <v>0</v>
      </c>
      <c r="BH2442" s="221">
        <f>IF(N2442="sníž. přenesená",J2442,0)</f>
        <v>0</v>
      </c>
      <c r="BI2442" s="221">
        <f>IF(N2442="nulová",J2442,0)</f>
        <v>0</v>
      </c>
      <c r="BJ2442" s="18" t="s">
        <v>82</v>
      </c>
      <c r="BK2442" s="221">
        <f>ROUND(I2442*H2442,2)</f>
        <v>0</v>
      </c>
      <c r="BL2442" s="18" t="s">
        <v>209</v>
      </c>
      <c r="BM2442" s="220" t="s">
        <v>2303</v>
      </c>
    </row>
    <row r="2443" spans="1:65" s="13" customFormat="1" ht="11.25">
      <c r="B2443" s="222"/>
      <c r="C2443" s="223"/>
      <c r="D2443" s="224" t="s">
        <v>211</v>
      </c>
      <c r="E2443" s="225" t="s">
        <v>1</v>
      </c>
      <c r="F2443" s="226" t="s">
        <v>2229</v>
      </c>
      <c r="G2443" s="223"/>
      <c r="H2443" s="225" t="s">
        <v>1</v>
      </c>
      <c r="I2443" s="227"/>
      <c r="J2443" s="223"/>
      <c r="K2443" s="223"/>
      <c r="L2443" s="228"/>
      <c r="M2443" s="229"/>
      <c r="N2443" s="230"/>
      <c r="O2443" s="230"/>
      <c r="P2443" s="230"/>
      <c r="Q2443" s="230"/>
      <c r="R2443" s="230"/>
      <c r="S2443" s="230"/>
      <c r="T2443" s="231"/>
      <c r="AT2443" s="232" t="s">
        <v>211</v>
      </c>
      <c r="AU2443" s="232" t="s">
        <v>104</v>
      </c>
      <c r="AV2443" s="13" t="s">
        <v>82</v>
      </c>
      <c r="AW2443" s="13" t="s">
        <v>31</v>
      </c>
      <c r="AX2443" s="13" t="s">
        <v>75</v>
      </c>
      <c r="AY2443" s="232" t="s">
        <v>203</v>
      </c>
    </row>
    <row r="2444" spans="1:65" s="13" customFormat="1" ht="11.25">
      <c r="B2444" s="222"/>
      <c r="C2444" s="223"/>
      <c r="D2444" s="224" t="s">
        <v>211</v>
      </c>
      <c r="E2444" s="225" t="s">
        <v>1</v>
      </c>
      <c r="F2444" s="226" t="s">
        <v>213</v>
      </c>
      <c r="G2444" s="223"/>
      <c r="H2444" s="225" t="s">
        <v>1</v>
      </c>
      <c r="I2444" s="227"/>
      <c r="J2444" s="223"/>
      <c r="K2444" s="223"/>
      <c r="L2444" s="228"/>
      <c r="M2444" s="229"/>
      <c r="N2444" s="230"/>
      <c r="O2444" s="230"/>
      <c r="P2444" s="230"/>
      <c r="Q2444" s="230"/>
      <c r="R2444" s="230"/>
      <c r="S2444" s="230"/>
      <c r="T2444" s="231"/>
      <c r="AT2444" s="232" t="s">
        <v>211</v>
      </c>
      <c r="AU2444" s="232" t="s">
        <v>104</v>
      </c>
      <c r="AV2444" s="13" t="s">
        <v>82</v>
      </c>
      <c r="AW2444" s="13" t="s">
        <v>31</v>
      </c>
      <c r="AX2444" s="13" t="s">
        <v>75</v>
      </c>
      <c r="AY2444" s="232" t="s">
        <v>203</v>
      </c>
    </row>
    <row r="2445" spans="1:65" s="13" customFormat="1" ht="11.25">
      <c r="B2445" s="222"/>
      <c r="C2445" s="223"/>
      <c r="D2445" s="224" t="s">
        <v>211</v>
      </c>
      <c r="E2445" s="225" t="s">
        <v>1</v>
      </c>
      <c r="F2445" s="226" t="s">
        <v>2230</v>
      </c>
      <c r="G2445" s="223"/>
      <c r="H2445" s="225" t="s">
        <v>1</v>
      </c>
      <c r="I2445" s="227"/>
      <c r="J2445" s="223"/>
      <c r="K2445" s="223"/>
      <c r="L2445" s="228"/>
      <c r="M2445" s="229"/>
      <c r="N2445" s="230"/>
      <c r="O2445" s="230"/>
      <c r="P2445" s="230"/>
      <c r="Q2445" s="230"/>
      <c r="R2445" s="230"/>
      <c r="S2445" s="230"/>
      <c r="T2445" s="231"/>
      <c r="AT2445" s="232" t="s">
        <v>211</v>
      </c>
      <c r="AU2445" s="232" t="s">
        <v>104</v>
      </c>
      <c r="AV2445" s="13" t="s">
        <v>82</v>
      </c>
      <c r="AW2445" s="13" t="s">
        <v>31</v>
      </c>
      <c r="AX2445" s="13" t="s">
        <v>75</v>
      </c>
      <c r="AY2445" s="232" t="s">
        <v>203</v>
      </c>
    </row>
    <row r="2446" spans="1:65" s="14" customFormat="1" ht="11.25">
      <c r="B2446" s="233"/>
      <c r="C2446" s="234"/>
      <c r="D2446" s="224" t="s">
        <v>211</v>
      </c>
      <c r="E2446" s="235" t="s">
        <v>1</v>
      </c>
      <c r="F2446" s="236" t="s">
        <v>2304</v>
      </c>
      <c r="G2446" s="234"/>
      <c r="H2446" s="237">
        <v>95</v>
      </c>
      <c r="I2446" s="238"/>
      <c r="J2446" s="234"/>
      <c r="K2446" s="234"/>
      <c r="L2446" s="239"/>
      <c r="M2446" s="240"/>
      <c r="N2446" s="241"/>
      <c r="O2446" s="241"/>
      <c r="P2446" s="241"/>
      <c r="Q2446" s="241"/>
      <c r="R2446" s="241"/>
      <c r="S2446" s="241"/>
      <c r="T2446" s="242"/>
      <c r="AT2446" s="243" t="s">
        <v>211</v>
      </c>
      <c r="AU2446" s="243" t="s">
        <v>104</v>
      </c>
      <c r="AV2446" s="14" t="s">
        <v>84</v>
      </c>
      <c r="AW2446" s="14" t="s">
        <v>31</v>
      </c>
      <c r="AX2446" s="14" t="s">
        <v>75</v>
      </c>
      <c r="AY2446" s="243" t="s">
        <v>203</v>
      </c>
    </row>
    <row r="2447" spans="1:65" s="2" customFormat="1" ht="21.75" customHeight="1">
      <c r="A2447" s="35"/>
      <c r="B2447" s="36"/>
      <c r="C2447" s="209" t="s">
        <v>2305</v>
      </c>
      <c r="D2447" s="209" t="s">
        <v>205</v>
      </c>
      <c r="E2447" s="210" t="s">
        <v>2306</v>
      </c>
      <c r="F2447" s="211" t="s">
        <v>2307</v>
      </c>
      <c r="G2447" s="212" t="s">
        <v>828</v>
      </c>
      <c r="H2447" s="213">
        <v>77</v>
      </c>
      <c r="I2447" s="214"/>
      <c r="J2447" s="215">
        <f>ROUND(I2447*H2447,2)</f>
        <v>0</v>
      </c>
      <c r="K2447" s="211" t="s">
        <v>218</v>
      </c>
      <c r="L2447" s="40"/>
      <c r="M2447" s="216" t="s">
        <v>1</v>
      </c>
      <c r="N2447" s="217" t="s">
        <v>40</v>
      </c>
      <c r="O2447" s="72"/>
      <c r="P2447" s="218">
        <f>O2447*H2447</f>
        <v>0</v>
      </c>
      <c r="Q2447" s="218">
        <v>0</v>
      </c>
      <c r="R2447" s="218">
        <f>Q2447*H2447</f>
        <v>0</v>
      </c>
      <c r="S2447" s="218">
        <v>8.9999999999999993E-3</v>
      </c>
      <c r="T2447" s="219">
        <f>S2447*H2447</f>
        <v>0.69299999999999995</v>
      </c>
      <c r="U2447" s="35"/>
      <c r="V2447" s="35"/>
      <c r="W2447" s="35"/>
      <c r="X2447" s="35"/>
      <c r="Y2447" s="35"/>
      <c r="Z2447" s="35"/>
      <c r="AA2447" s="35"/>
      <c r="AB2447" s="35"/>
      <c r="AC2447" s="35"/>
      <c r="AD2447" s="35"/>
      <c r="AE2447" s="35"/>
      <c r="AR2447" s="220" t="s">
        <v>209</v>
      </c>
      <c r="AT2447" s="220" t="s">
        <v>205</v>
      </c>
      <c r="AU2447" s="220" t="s">
        <v>104</v>
      </c>
      <c r="AY2447" s="18" t="s">
        <v>203</v>
      </c>
      <c r="BE2447" s="221">
        <f>IF(N2447="základní",J2447,0)</f>
        <v>0</v>
      </c>
      <c r="BF2447" s="221">
        <f>IF(N2447="snížená",J2447,0)</f>
        <v>0</v>
      </c>
      <c r="BG2447" s="221">
        <f>IF(N2447="zákl. přenesená",J2447,0)</f>
        <v>0</v>
      </c>
      <c r="BH2447" s="221">
        <f>IF(N2447="sníž. přenesená",J2447,0)</f>
        <v>0</v>
      </c>
      <c r="BI2447" s="221">
        <f>IF(N2447="nulová",J2447,0)</f>
        <v>0</v>
      </c>
      <c r="BJ2447" s="18" t="s">
        <v>82</v>
      </c>
      <c r="BK2447" s="221">
        <f>ROUND(I2447*H2447,2)</f>
        <v>0</v>
      </c>
      <c r="BL2447" s="18" t="s">
        <v>209</v>
      </c>
      <c r="BM2447" s="220" t="s">
        <v>2308</v>
      </c>
    </row>
    <row r="2448" spans="1:65" s="13" customFormat="1" ht="11.25">
      <c r="B2448" s="222"/>
      <c r="C2448" s="223"/>
      <c r="D2448" s="224" t="s">
        <v>211</v>
      </c>
      <c r="E2448" s="225" t="s">
        <v>1</v>
      </c>
      <c r="F2448" s="226" t="s">
        <v>2229</v>
      </c>
      <c r="G2448" s="223"/>
      <c r="H2448" s="225" t="s">
        <v>1</v>
      </c>
      <c r="I2448" s="227"/>
      <c r="J2448" s="223"/>
      <c r="K2448" s="223"/>
      <c r="L2448" s="228"/>
      <c r="M2448" s="229"/>
      <c r="N2448" s="230"/>
      <c r="O2448" s="230"/>
      <c r="P2448" s="230"/>
      <c r="Q2448" s="230"/>
      <c r="R2448" s="230"/>
      <c r="S2448" s="230"/>
      <c r="T2448" s="231"/>
      <c r="AT2448" s="232" t="s">
        <v>211</v>
      </c>
      <c r="AU2448" s="232" t="s">
        <v>104</v>
      </c>
      <c r="AV2448" s="13" t="s">
        <v>82</v>
      </c>
      <c r="AW2448" s="13" t="s">
        <v>31</v>
      </c>
      <c r="AX2448" s="13" t="s">
        <v>75</v>
      </c>
      <c r="AY2448" s="232" t="s">
        <v>203</v>
      </c>
    </row>
    <row r="2449" spans="1:65" s="13" customFormat="1" ht="11.25">
      <c r="B2449" s="222"/>
      <c r="C2449" s="223"/>
      <c r="D2449" s="224" t="s">
        <v>211</v>
      </c>
      <c r="E2449" s="225" t="s">
        <v>1</v>
      </c>
      <c r="F2449" s="226" t="s">
        <v>213</v>
      </c>
      <c r="G2449" s="223"/>
      <c r="H2449" s="225" t="s">
        <v>1</v>
      </c>
      <c r="I2449" s="227"/>
      <c r="J2449" s="223"/>
      <c r="K2449" s="223"/>
      <c r="L2449" s="228"/>
      <c r="M2449" s="229"/>
      <c r="N2449" s="230"/>
      <c r="O2449" s="230"/>
      <c r="P2449" s="230"/>
      <c r="Q2449" s="230"/>
      <c r="R2449" s="230"/>
      <c r="S2449" s="230"/>
      <c r="T2449" s="231"/>
      <c r="AT2449" s="232" t="s">
        <v>211</v>
      </c>
      <c r="AU2449" s="232" t="s">
        <v>104</v>
      </c>
      <c r="AV2449" s="13" t="s">
        <v>82</v>
      </c>
      <c r="AW2449" s="13" t="s">
        <v>31</v>
      </c>
      <c r="AX2449" s="13" t="s">
        <v>75</v>
      </c>
      <c r="AY2449" s="232" t="s">
        <v>203</v>
      </c>
    </row>
    <row r="2450" spans="1:65" s="13" customFormat="1" ht="11.25">
      <c r="B2450" s="222"/>
      <c r="C2450" s="223"/>
      <c r="D2450" s="224" t="s">
        <v>211</v>
      </c>
      <c r="E2450" s="225" t="s">
        <v>1</v>
      </c>
      <c r="F2450" s="226" t="s">
        <v>2284</v>
      </c>
      <c r="G2450" s="223"/>
      <c r="H2450" s="225" t="s">
        <v>1</v>
      </c>
      <c r="I2450" s="227"/>
      <c r="J2450" s="223"/>
      <c r="K2450" s="223"/>
      <c r="L2450" s="228"/>
      <c r="M2450" s="229"/>
      <c r="N2450" s="230"/>
      <c r="O2450" s="230"/>
      <c r="P2450" s="230"/>
      <c r="Q2450" s="230"/>
      <c r="R2450" s="230"/>
      <c r="S2450" s="230"/>
      <c r="T2450" s="231"/>
      <c r="AT2450" s="232" t="s">
        <v>211</v>
      </c>
      <c r="AU2450" s="232" t="s">
        <v>104</v>
      </c>
      <c r="AV2450" s="13" t="s">
        <v>82</v>
      </c>
      <c r="AW2450" s="13" t="s">
        <v>31</v>
      </c>
      <c r="AX2450" s="13" t="s">
        <v>75</v>
      </c>
      <c r="AY2450" s="232" t="s">
        <v>203</v>
      </c>
    </row>
    <row r="2451" spans="1:65" s="14" customFormat="1" ht="11.25">
      <c r="B2451" s="233"/>
      <c r="C2451" s="234"/>
      <c r="D2451" s="224" t="s">
        <v>211</v>
      </c>
      <c r="E2451" s="235" t="s">
        <v>1</v>
      </c>
      <c r="F2451" s="236" t="s">
        <v>2309</v>
      </c>
      <c r="G2451" s="234"/>
      <c r="H2451" s="237">
        <v>77</v>
      </c>
      <c r="I2451" s="238"/>
      <c r="J2451" s="234"/>
      <c r="K2451" s="234"/>
      <c r="L2451" s="239"/>
      <c r="M2451" s="240"/>
      <c r="N2451" s="241"/>
      <c r="O2451" s="241"/>
      <c r="P2451" s="241"/>
      <c r="Q2451" s="241"/>
      <c r="R2451" s="241"/>
      <c r="S2451" s="241"/>
      <c r="T2451" s="242"/>
      <c r="AT2451" s="243" t="s">
        <v>211</v>
      </c>
      <c r="AU2451" s="243" t="s">
        <v>104</v>
      </c>
      <c r="AV2451" s="14" t="s">
        <v>84</v>
      </c>
      <c r="AW2451" s="14" t="s">
        <v>31</v>
      </c>
      <c r="AX2451" s="14" t="s">
        <v>75</v>
      </c>
      <c r="AY2451" s="243" t="s">
        <v>203</v>
      </c>
    </row>
    <row r="2452" spans="1:65" s="2" customFormat="1" ht="21.75" customHeight="1">
      <c r="A2452" s="35"/>
      <c r="B2452" s="36"/>
      <c r="C2452" s="209" t="s">
        <v>2310</v>
      </c>
      <c r="D2452" s="209" t="s">
        <v>205</v>
      </c>
      <c r="E2452" s="210" t="s">
        <v>2311</v>
      </c>
      <c r="F2452" s="211" t="s">
        <v>2312</v>
      </c>
      <c r="G2452" s="212" t="s">
        <v>828</v>
      </c>
      <c r="H2452" s="213">
        <v>51</v>
      </c>
      <c r="I2452" s="214"/>
      <c r="J2452" s="215">
        <f>ROUND(I2452*H2452,2)</f>
        <v>0</v>
      </c>
      <c r="K2452" s="211" t="s">
        <v>218</v>
      </c>
      <c r="L2452" s="40"/>
      <c r="M2452" s="216" t="s">
        <v>1</v>
      </c>
      <c r="N2452" s="217" t="s">
        <v>40</v>
      </c>
      <c r="O2452" s="72"/>
      <c r="P2452" s="218">
        <f>O2452*H2452</f>
        <v>0</v>
      </c>
      <c r="Q2452" s="218">
        <v>0</v>
      </c>
      <c r="R2452" s="218">
        <f>Q2452*H2452</f>
        <v>0</v>
      </c>
      <c r="S2452" s="218">
        <v>1.7999999999999999E-2</v>
      </c>
      <c r="T2452" s="219">
        <f>S2452*H2452</f>
        <v>0.91799999999999993</v>
      </c>
      <c r="U2452" s="35"/>
      <c r="V2452" s="35"/>
      <c r="W2452" s="35"/>
      <c r="X2452" s="35"/>
      <c r="Y2452" s="35"/>
      <c r="Z2452" s="35"/>
      <c r="AA2452" s="35"/>
      <c r="AB2452" s="35"/>
      <c r="AC2452" s="35"/>
      <c r="AD2452" s="35"/>
      <c r="AE2452" s="35"/>
      <c r="AR2452" s="220" t="s">
        <v>209</v>
      </c>
      <c r="AT2452" s="220" t="s">
        <v>205</v>
      </c>
      <c r="AU2452" s="220" t="s">
        <v>104</v>
      </c>
      <c r="AY2452" s="18" t="s">
        <v>203</v>
      </c>
      <c r="BE2452" s="221">
        <f>IF(N2452="základní",J2452,0)</f>
        <v>0</v>
      </c>
      <c r="BF2452" s="221">
        <f>IF(N2452="snížená",J2452,0)</f>
        <v>0</v>
      </c>
      <c r="BG2452" s="221">
        <f>IF(N2452="zákl. přenesená",J2452,0)</f>
        <v>0</v>
      </c>
      <c r="BH2452" s="221">
        <f>IF(N2452="sníž. přenesená",J2452,0)</f>
        <v>0</v>
      </c>
      <c r="BI2452" s="221">
        <f>IF(N2452="nulová",J2452,0)</f>
        <v>0</v>
      </c>
      <c r="BJ2452" s="18" t="s">
        <v>82</v>
      </c>
      <c r="BK2452" s="221">
        <f>ROUND(I2452*H2452,2)</f>
        <v>0</v>
      </c>
      <c r="BL2452" s="18" t="s">
        <v>209</v>
      </c>
      <c r="BM2452" s="220" t="s">
        <v>2313</v>
      </c>
    </row>
    <row r="2453" spans="1:65" s="13" customFormat="1" ht="11.25">
      <c r="B2453" s="222"/>
      <c r="C2453" s="223"/>
      <c r="D2453" s="224" t="s">
        <v>211</v>
      </c>
      <c r="E2453" s="225" t="s">
        <v>1</v>
      </c>
      <c r="F2453" s="226" t="s">
        <v>2229</v>
      </c>
      <c r="G2453" s="223"/>
      <c r="H2453" s="225" t="s">
        <v>1</v>
      </c>
      <c r="I2453" s="227"/>
      <c r="J2453" s="223"/>
      <c r="K2453" s="223"/>
      <c r="L2453" s="228"/>
      <c r="M2453" s="229"/>
      <c r="N2453" s="230"/>
      <c r="O2453" s="230"/>
      <c r="P2453" s="230"/>
      <c r="Q2453" s="230"/>
      <c r="R2453" s="230"/>
      <c r="S2453" s="230"/>
      <c r="T2453" s="231"/>
      <c r="AT2453" s="232" t="s">
        <v>211</v>
      </c>
      <c r="AU2453" s="232" t="s">
        <v>104</v>
      </c>
      <c r="AV2453" s="13" t="s">
        <v>82</v>
      </c>
      <c r="AW2453" s="13" t="s">
        <v>31</v>
      </c>
      <c r="AX2453" s="13" t="s">
        <v>75</v>
      </c>
      <c r="AY2453" s="232" t="s">
        <v>203</v>
      </c>
    </row>
    <row r="2454" spans="1:65" s="13" customFormat="1" ht="11.25">
      <c r="B2454" s="222"/>
      <c r="C2454" s="223"/>
      <c r="D2454" s="224" t="s">
        <v>211</v>
      </c>
      <c r="E2454" s="225" t="s">
        <v>1</v>
      </c>
      <c r="F2454" s="226" t="s">
        <v>213</v>
      </c>
      <c r="G2454" s="223"/>
      <c r="H2454" s="225" t="s">
        <v>1</v>
      </c>
      <c r="I2454" s="227"/>
      <c r="J2454" s="223"/>
      <c r="K2454" s="223"/>
      <c r="L2454" s="228"/>
      <c r="M2454" s="229"/>
      <c r="N2454" s="230"/>
      <c r="O2454" s="230"/>
      <c r="P2454" s="230"/>
      <c r="Q2454" s="230"/>
      <c r="R2454" s="230"/>
      <c r="S2454" s="230"/>
      <c r="T2454" s="231"/>
      <c r="AT2454" s="232" t="s">
        <v>211</v>
      </c>
      <c r="AU2454" s="232" t="s">
        <v>104</v>
      </c>
      <c r="AV2454" s="13" t="s">
        <v>82</v>
      </c>
      <c r="AW2454" s="13" t="s">
        <v>31</v>
      </c>
      <c r="AX2454" s="13" t="s">
        <v>75</v>
      </c>
      <c r="AY2454" s="232" t="s">
        <v>203</v>
      </c>
    </row>
    <row r="2455" spans="1:65" s="13" customFormat="1" ht="11.25">
      <c r="B2455" s="222"/>
      <c r="C2455" s="223"/>
      <c r="D2455" s="224" t="s">
        <v>211</v>
      </c>
      <c r="E2455" s="225" t="s">
        <v>1</v>
      </c>
      <c r="F2455" s="226" t="s">
        <v>2284</v>
      </c>
      <c r="G2455" s="223"/>
      <c r="H2455" s="225" t="s">
        <v>1</v>
      </c>
      <c r="I2455" s="227"/>
      <c r="J2455" s="223"/>
      <c r="K2455" s="223"/>
      <c r="L2455" s="228"/>
      <c r="M2455" s="229"/>
      <c r="N2455" s="230"/>
      <c r="O2455" s="230"/>
      <c r="P2455" s="230"/>
      <c r="Q2455" s="230"/>
      <c r="R2455" s="230"/>
      <c r="S2455" s="230"/>
      <c r="T2455" s="231"/>
      <c r="AT2455" s="232" t="s">
        <v>211</v>
      </c>
      <c r="AU2455" s="232" t="s">
        <v>104</v>
      </c>
      <c r="AV2455" s="13" t="s">
        <v>82</v>
      </c>
      <c r="AW2455" s="13" t="s">
        <v>31</v>
      </c>
      <c r="AX2455" s="13" t="s">
        <v>75</v>
      </c>
      <c r="AY2455" s="232" t="s">
        <v>203</v>
      </c>
    </row>
    <row r="2456" spans="1:65" s="14" customFormat="1" ht="11.25">
      <c r="B2456" s="233"/>
      <c r="C2456" s="234"/>
      <c r="D2456" s="224" t="s">
        <v>211</v>
      </c>
      <c r="E2456" s="235" t="s">
        <v>1</v>
      </c>
      <c r="F2456" s="236" t="s">
        <v>2314</v>
      </c>
      <c r="G2456" s="234"/>
      <c r="H2456" s="237">
        <v>51</v>
      </c>
      <c r="I2456" s="238"/>
      <c r="J2456" s="234"/>
      <c r="K2456" s="234"/>
      <c r="L2456" s="239"/>
      <c r="M2456" s="240"/>
      <c r="N2456" s="241"/>
      <c r="O2456" s="241"/>
      <c r="P2456" s="241"/>
      <c r="Q2456" s="241"/>
      <c r="R2456" s="241"/>
      <c r="S2456" s="241"/>
      <c r="T2456" s="242"/>
      <c r="AT2456" s="243" t="s">
        <v>211</v>
      </c>
      <c r="AU2456" s="243" t="s">
        <v>104</v>
      </c>
      <c r="AV2456" s="14" t="s">
        <v>84</v>
      </c>
      <c r="AW2456" s="14" t="s">
        <v>31</v>
      </c>
      <c r="AX2456" s="14" t="s">
        <v>75</v>
      </c>
      <c r="AY2456" s="243" t="s">
        <v>203</v>
      </c>
    </row>
    <row r="2457" spans="1:65" s="2" customFormat="1" ht="21.75" customHeight="1">
      <c r="A2457" s="35"/>
      <c r="B2457" s="36"/>
      <c r="C2457" s="209" t="s">
        <v>2315</v>
      </c>
      <c r="D2457" s="209" t="s">
        <v>205</v>
      </c>
      <c r="E2457" s="210" t="s">
        <v>2316</v>
      </c>
      <c r="F2457" s="211" t="s">
        <v>2317</v>
      </c>
      <c r="G2457" s="212" t="s">
        <v>828</v>
      </c>
      <c r="H2457" s="213">
        <v>67</v>
      </c>
      <c r="I2457" s="214"/>
      <c r="J2457" s="215">
        <f>ROUND(I2457*H2457,2)</f>
        <v>0</v>
      </c>
      <c r="K2457" s="211" t="s">
        <v>218</v>
      </c>
      <c r="L2457" s="40"/>
      <c r="M2457" s="216" t="s">
        <v>1</v>
      </c>
      <c r="N2457" s="217" t="s">
        <v>40</v>
      </c>
      <c r="O2457" s="72"/>
      <c r="P2457" s="218">
        <f>O2457*H2457</f>
        <v>0</v>
      </c>
      <c r="Q2457" s="218">
        <v>0</v>
      </c>
      <c r="R2457" s="218">
        <f>Q2457*H2457</f>
        <v>0</v>
      </c>
      <c r="S2457" s="218">
        <v>2.7E-2</v>
      </c>
      <c r="T2457" s="219">
        <f>S2457*H2457</f>
        <v>1.8089999999999999</v>
      </c>
      <c r="U2457" s="35"/>
      <c r="V2457" s="35"/>
      <c r="W2457" s="35"/>
      <c r="X2457" s="35"/>
      <c r="Y2457" s="35"/>
      <c r="Z2457" s="35"/>
      <c r="AA2457" s="35"/>
      <c r="AB2457" s="35"/>
      <c r="AC2457" s="35"/>
      <c r="AD2457" s="35"/>
      <c r="AE2457" s="35"/>
      <c r="AR2457" s="220" t="s">
        <v>209</v>
      </c>
      <c r="AT2457" s="220" t="s">
        <v>205</v>
      </c>
      <c r="AU2457" s="220" t="s">
        <v>104</v>
      </c>
      <c r="AY2457" s="18" t="s">
        <v>203</v>
      </c>
      <c r="BE2457" s="221">
        <f>IF(N2457="základní",J2457,0)</f>
        <v>0</v>
      </c>
      <c r="BF2457" s="221">
        <f>IF(N2457="snížená",J2457,0)</f>
        <v>0</v>
      </c>
      <c r="BG2457" s="221">
        <f>IF(N2457="zákl. přenesená",J2457,0)</f>
        <v>0</v>
      </c>
      <c r="BH2457" s="221">
        <f>IF(N2457="sníž. přenesená",J2457,0)</f>
        <v>0</v>
      </c>
      <c r="BI2457" s="221">
        <f>IF(N2457="nulová",J2457,0)</f>
        <v>0</v>
      </c>
      <c r="BJ2457" s="18" t="s">
        <v>82</v>
      </c>
      <c r="BK2457" s="221">
        <f>ROUND(I2457*H2457,2)</f>
        <v>0</v>
      </c>
      <c r="BL2457" s="18" t="s">
        <v>209</v>
      </c>
      <c r="BM2457" s="220" t="s">
        <v>2318</v>
      </c>
    </row>
    <row r="2458" spans="1:65" s="13" customFormat="1" ht="11.25">
      <c r="B2458" s="222"/>
      <c r="C2458" s="223"/>
      <c r="D2458" s="224" t="s">
        <v>211</v>
      </c>
      <c r="E2458" s="225" t="s">
        <v>1</v>
      </c>
      <c r="F2458" s="226" t="s">
        <v>2229</v>
      </c>
      <c r="G2458" s="223"/>
      <c r="H2458" s="225" t="s">
        <v>1</v>
      </c>
      <c r="I2458" s="227"/>
      <c r="J2458" s="223"/>
      <c r="K2458" s="223"/>
      <c r="L2458" s="228"/>
      <c r="M2458" s="229"/>
      <c r="N2458" s="230"/>
      <c r="O2458" s="230"/>
      <c r="P2458" s="230"/>
      <c r="Q2458" s="230"/>
      <c r="R2458" s="230"/>
      <c r="S2458" s="230"/>
      <c r="T2458" s="231"/>
      <c r="AT2458" s="232" t="s">
        <v>211</v>
      </c>
      <c r="AU2458" s="232" t="s">
        <v>104</v>
      </c>
      <c r="AV2458" s="13" t="s">
        <v>82</v>
      </c>
      <c r="AW2458" s="13" t="s">
        <v>31</v>
      </c>
      <c r="AX2458" s="13" t="s">
        <v>75</v>
      </c>
      <c r="AY2458" s="232" t="s">
        <v>203</v>
      </c>
    </row>
    <row r="2459" spans="1:65" s="13" customFormat="1" ht="11.25">
      <c r="B2459" s="222"/>
      <c r="C2459" s="223"/>
      <c r="D2459" s="224" t="s">
        <v>211</v>
      </c>
      <c r="E2459" s="225" t="s">
        <v>1</v>
      </c>
      <c r="F2459" s="226" t="s">
        <v>213</v>
      </c>
      <c r="G2459" s="223"/>
      <c r="H2459" s="225" t="s">
        <v>1</v>
      </c>
      <c r="I2459" s="227"/>
      <c r="J2459" s="223"/>
      <c r="K2459" s="223"/>
      <c r="L2459" s="228"/>
      <c r="M2459" s="229"/>
      <c r="N2459" s="230"/>
      <c r="O2459" s="230"/>
      <c r="P2459" s="230"/>
      <c r="Q2459" s="230"/>
      <c r="R2459" s="230"/>
      <c r="S2459" s="230"/>
      <c r="T2459" s="231"/>
      <c r="AT2459" s="232" t="s">
        <v>211</v>
      </c>
      <c r="AU2459" s="232" t="s">
        <v>104</v>
      </c>
      <c r="AV2459" s="13" t="s">
        <v>82</v>
      </c>
      <c r="AW2459" s="13" t="s">
        <v>31</v>
      </c>
      <c r="AX2459" s="13" t="s">
        <v>75</v>
      </c>
      <c r="AY2459" s="232" t="s">
        <v>203</v>
      </c>
    </row>
    <row r="2460" spans="1:65" s="13" customFormat="1" ht="11.25">
      <c r="B2460" s="222"/>
      <c r="C2460" s="223"/>
      <c r="D2460" s="224" t="s">
        <v>211</v>
      </c>
      <c r="E2460" s="225" t="s">
        <v>1</v>
      </c>
      <c r="F2460" s="226" t="s">
        <v>2230</v>
      </c>
      <c r="G2460" s="223"/>
      <c r="H2460" s="225" t="s">
        <v>1</v>
      </c>
      <c r="I2460" s="227"/>
      <c r="J2460" s="223"/>
      <c r="K2460" s="223"/>
      <c r="L2460" s="228"/>
      <c r="M2460" s="229"/>
      <c r="N2460" s="230"/>
      <c r="O2460" s="230"/>
      <c r="P2460" s="230"/>
      <c r="Q2460" s="230"/>
      <c r="R2460" s="230"/>
      <c r="S2460" s="230"/>
      <c r="T2460" s="231"/>
      <c r="AT2460" s="232" t="s">
        <v>211</v>
      </c>
      <c r="AU2460" s="232" t="s">
        <v>104</v>
      </c>
      <c r="AV2460" s="13" t="s">
        <v>82</v>
      </c>
      <c r="AW2460" s="13" t="s">
        <v>31</v>
      </c>
      <c r="AX2460" s="13" t="s">
        <v>75</v>
      </c>
      <c r="AY2460" s="232" t="s">
        <v>203</v>
      </c>
    </row>
    <row r="2461" spans="1:65" s="14" customFormat="1" ht="11.25">
      <c r="B2461" s="233"/>
      <c r="C2461" s="234"/>
      <c r="D2461" s="224" t="s">
        <v>211</v>
      </c>
      <c r="E2461" s="235" t="s">
        <v>1</v>
      </c>
      <c r="F2461" s="236" t="s">
        <v>2319</v>
      </c>
      <c r="G2461" s="234"/>
      <c r="H2461" s="237">
        <v>67</v>
      </c>
      <c r="I2461" s="238"/>
      <c r="J2461" s="234"/>
      <c r="K2461" s="234"/>
      <c r="L2461" s="239"/>
      <c r="M2461" s="240"/>
      <c r="N2461" s="241"/>
      <c r="O2461" s="241"/>
      <c r="P2461" s="241"/>
      <c r="Q2461" s="241"/>
      <c r="R2461" s="241"/>
      <c r="S2461" s="241"/>
      <c r="T2461" s="242"/>
      <c r="AT2461" s="243" t="s">
        <v>211</v>
      </c>
      <c r="AU2461" s="243" t="s">
        <v>104</v>
      </c>
      <c r="AV2461" s="14" t="s">
        <v>84</v>
      </c>
      <c r="AW2461" s="14" t="s">
        <v>31</v>
      </c>
      <c r="AX2461" s="14" t="s">
        <v>75</v>
      </c>
      <c r="AY2461" s="243" t="s">
        <v>203</v>
      </c>
    </row>
    <row r="2462" spans="1:65" s="2" customFormat="1" ht="21.75" customHeight="1">
      <c r="A2462" s="35"/>
      <c r="B2462" s="36"/>
      <c r="C2462" s="209" t="s">
        <v>2320</v>
      </c>
      <c r="D2462" s="209" t="s">
        <v>205</v>
      </c>
      <c r="E2462" s="210" t="s">
        <v>2321</v>
      </c>
      <c r="F2462" s="211" t="s">
        <v>2322</v>
      </c>
      <c r="G2462" s="212" t="s">
        <v>828</v>
      </c>
      <c r="H2462" s="213">
        <v>7</v>
      </c>
      <c r="I2462" s="214"/>
      <c r="J2462" s="215">
        <f>ROUND(I2462*H2462,2)</f>
        <v>0</v>
      </c>
      <c r="K2462" s="211" t="s">
        <v>218</v>
      </c>
      <c r="L2462" s="40"/>
      <c r="M2462" s="216" t="s">
        <v>1</v>
      </c>
      <c r="N2462" s="217" t="s">
        <v>40</v>
      </c>
      <c r="O2462" s="72"/>
      <c r="P2462" s="218">
        <f>O2462*H2462</f>
        <v>0</v>
      </c>
      <c r="Q2462" s="218">
        <v>0</v>
      </c>
      <c r="R2462" s="218">
        <f>Q2462*H2462</f>
        <v>0</v>
      </c>
      <c r="S2462" s="218">
        <v>3.7999999999999999E-2</v>
      </c>
      <c r="T2462" s="219">
        <f>S2462*H2462</f>
        <v>0.26600000000000001</v>
      </c>
      <c r="U2462" s="35"/>
      <c r="V2462" s="35"/>
      <c r="W2462" s="35"/>
      <c r="X2462" s="35"/>
      <c r="Y2462" s="35"/>
      <c r="Z2462" s="35"/>
      <c r="AA2462" s="35"/>
      <c r="AB2462" s="35"/>
      <c r="AC2462" s="35"/>
      <c r="AD2462" s="35"/>
      <c r="AE2462" s="35"/>
      <c r="AR2462" s="220" t="s">
        <v>209</v>
      </c>
      <c r="AT2462" s="220" t="s">
        <v>205</v>
      </c>
      <c r="AU2462" s="220" t="s">
        <v>104</v>
      </c>
      <c r="AY2462" s="18" t="s">
        <v>203</v>
      </c>
      <c r="BE2462" s="221">
        <f>IF(N2462="základní",J2462,0)</f>
        <v>0</v>
      </c>
      <c r="BF2462" s="221">
        <f>IF(N2462="snížená",J2462,0)</f>
        <v>0</v>
      </c>
      <c r="BG2462" s="221">
        <f>IF(N2462="zákl. přenesená",J2462,0)</f>
        <v>0</v>
      </c>
      <c r="BH2462" s="221">
        <f>IF(N2462="sníž. přenesená",J2462,0)</f>
        <v>0</v>
      </c>
      <c r="BI2462" s="221">
        <f>IF(N2462="nulová",J2462,0)</f>
        <v>0</v>
      </c>
      <c r="BJ2462" s="18" t="s">
        <v>82</v>
      </c>
      <c r="BK2462" s="221">
        <f>ROUND(I2462*H2462,2)</f>
        <v>0</v>
      </c>
      <c r="BL2462" s="18" t="s">
        <v>209</v>
      </c>
      <c r="BM2462" s="220" t="s">
        <v>2323</v>
      </c>
    </row>
    <row r="2463" spans="1:65" s="13" customFormat="1" ht="11.25">
      <c r="B2463" s="222"/>
      <c r="C2463" s="223"/>
      <c r="D2463" s="224" t="s">
        <v>211</v>
      </c>
      <c r="E2463" s="225" t="s">
        <v>1</v>
      </c>
      <c r="F2463" s="226" t="s">
        <v>2229</v>
      </c>
      <c r="G2463" s="223"/>
      <c r="H2463" s="225" t="s">
        <v>1</v>
      </c>
      <c r="I2463" s="227"/>
      <c r="J2463" s="223"/>
      <c r="K2463" s="223"/>
      <c r="L2463" s="228"/>
      <c r="M2463" s="229"/>
      <c r="N2463" s="230"/>
      <c r="O2463" s="230"/>
      <c r="P2463" s="230"/>
      <c r="Q2463" s="230"/>
      <c r="R2463" s="230"/>
      <c r="S2463" s="230"/>
      <c r="T2463" s="231"/>
      <c r="AT2463" s="232" t="s">
        <v>211</v>
      </c>
      <c r="AU2463" s="232" t="s">
        <v>104</v>
      </c>
      <c r="AV2463" s="13" t="s">
        <v>82</v>
      </c>
      <c r="AW2463" s="13" t="s">
        <v>31</v>
      </c>
      <c r="AX2463" s="13" t="s">
        <v>75</v>
      </c>
      <c r="AY2463" s="232" t="s">
        <v>203</v>
      </c>
    </row>
    <row r="2464" spans="1:65" s="13" customFormat="1" ht="11.25">
      <c r="B2464" s="222"/>
      <c r="C2464" s="223"/>
      <c r="D2464" s="224" t="s">
        <v>211</v>
      </c>
      <c r="E2464" s="225" t="s">
        <v>1</v>
      </c>
      <c r="F2464" s="226" t="s">
        <v>213</v>
      </c>
      <c r="G2464" s="223"/>
      <c r="H2464" s="225" t="s">
        <v>1</v>
      </c>
      <c r="I2464" s="227"/>
      <c r="J2464" s="223"/>
      <c r="K2464" s="223"/>
      <c r="L2464" s="228"/>
      <c r="M2464" s="229"/>
      <c r="N2464" s="230"/>
      <c r="O2464" s="230"/>
      <c r="P2464" s="230"/>
      <c r="Q2464" s="230"/>
      <c r="R2464" s="230"/>
      <c r="S2464" s="230"/>
      <c r="T2464" s="231"/>
      <c r="AT2464" s="232" t="s">
        <v>211</v>
      </c>
      <c r="AU2464" s="232" t="s">
        <v>104</v>
      </c>
      <c r="AV2464" s="13" t="s">
        <v>82</v>
      </c>
      <c r="AW2464" s="13" t="s">
        <v>31</v>
      </c>
      <c r="AX2464" s="13" t="s">
        <v>75</v>
      </c>
      <c r="AY2464" s="232" t="s">
        <v>203</v>
      </c>
    </row>
    <row r="2465" spans="1:65" s="13" customFormat="1" ht="11.25">
      <c r="B2465" s="222"/>
      <c r="C2465" s="223"/>
      <c r="D2465" s="224" t="s">
        <v>211</v>
      </c>
      <c r="E2465" s="225" t="s">
        <v>1</v>
      </c>
      <c r="F2465" s="226" t="s">
        <v>2230</v>
      </c>
      <c r="G2465" s="223"/>
      <c r="H2465" s="225" t="s">
        <v>1</v>
      </c>
      <c r="I2465" s="227"/>
      <c r="J2465" s="223"/>
      <c r="K2465" s="223"/>
      <c r="L2465" s="228"/>
      <c r="M2465" s="229"/>
      <c r="N2465" s="230"/>
      <c r="O2465" s="230"/>
      <c r="P2465" s="230"/>
      <c r="Q2465" s="230"/>
      <c r="R2465" s="230"/>
      <c r="S2465" s="230"/>
      <c r="T2465" s="231"/>
      <c r="AT2465" s="232" t="s">
        <v>211</v>
      </c>
      <c r="AU2465" s="232" t="s">
        <v>104</v>
      </c>
      <c r="AV2465" s="13" t="s">
        <v>82</v>
      </c>
      <c r="AW2465" s="13" t="s">
        <v>31</v>
      </c>
      <c r="AX2465" s="13" t="s">
        <v>75</v>
      </c>
      <c r="AY2465" s="232" t="s">
        <v>203</v>
      </c>
    </row>
    <row r="2466" spans="1:65" s="14" customFormat="1" ht="11.25">
      <c r="B2466" s="233"/>
      <c r="C2466" s="234"/>
      <c r="D2466" s="224" t="s">
        <v>211</v>
      </c>
      <c r="E2466" s="235" t="s">
        <v>1</v>
      </c>
      <c r="F2466" s="236" t="s">
        <v>2324</v>
      </c>
      <c r="G2466" s="234"/>
      <c r="H2466" s="237">
        <v>7</v>
      </c>
      <c r="I2466" s="238"/>
      <c r="J2466" s="234"/>
      <c r="K2466" s="234"/>
      <c r="L2466" s="239"/>
      <c r="M2466" s="240"/>
      <c r="N2466" s="241"/>
      <c r="O2466" s="241"/>
      <c r="P2466" s="241"/>
      <c r="Q2466" s="241"/>
      <c r="R2466" s="241"/>
      <c r="S2466" s="241"/>
      <c r="T2466" s="242"/>
      <c r="AT2466" s="243" t="s">
        <v>211</v>
      </c>
      <c r="AU2466" s="243" t="s">
        <v>104</v>
      </c>
      <c r="AV2466" s="14" t="s">
        <v>84</v>
      </c>
      <c r="AW2466" s="14" t="s">
        <v>31</v>
      </c>
      <c r="AX2466" s="14" t="s">
        <v>75</v>
      </c>
      <c r="AY2466" s="243" t="s">
        <v>203</v>
      </c>
    </row>
    <row r="2467" spans="1:65" s="2" customFormat="1" ht="21.75" customHeight="1">
      <c r="A2467" s="35"/>
      <c r="B2467" s="36"/>
      <c r="C2467" s="209" t="s">
        <v>2325</v>
      </c>
      <c r="D2467" s="209" t="s">
        <v>205</v>
      </c>
      <c r="E2467" s="210" t="s">
        <v>2326</v>
      </c>
      <c r="F2467" s="211" t="s">
        <v>2327</v>
      </c>
      <c r="G2467" s="212" t="s">
        <v>828</v>
      </c>
      <c r="H2467" s="213">
        <v>21</v>
      </c>
      <c r="I2467" s="214"/>
      <c r="J2467" s="215">
        <f>ROUND(I2467*H2467,2)</f>
        <v>0</v>
      </c>
      <c r="K2467" s="211" t="s">
        <v>218</v>
      </c>
      <c r="L2467" s="40"/>
      <c r="M2467" s="216" t="s">
        <v>1</v>
      </c>
      <c r="N2467" s="217" t="s">
        <v>40</v>
      </c>
      <c r="O2467" s="72"/>
      <c r="P2467" s="218">
        <f>O2467*H2467</f>
        <v>0</v>
      </c>
      <c r="Q2467" s="218">
        <v>0</v>
      </c>
      <c r="R2467" s="218">
        <f>Q2467*H2467</f>
        <v>0</v>
      </c>
      <c r="S2467" s="218">
        <v>0.04</v>
      </c>
      <c r="T2467" s="219">
        <f>S2467*H2467</f>
        <v>0.84</v>
      </c>
      <c r="U2467" s="35"/>
      <c r="V2467" s="35"/>
      <c r="W2467" s="35"/>
      <c r="X2467" s="35"/>
      <c r="Y2467" s="35"/>
      <c r="Z2467" s="35"/>
      <c r="AA2467" s="35"/>
      <c r="AB2467" s="35"/>
      <c r="AC2467" s="35"/>
      <c r="AD2467" s="35"/>
      <c r="AE2467" s="35"/>
      <c r="AR2467" s="220" t="s">
        <v>209</v>
      </c>
      <c r="AT2467" s="220" t="s">
        <v>205</v>
      </c>
      <c r="AU2467" s="220" t="s">
        <v>104</v>
      </c>
      <c r="AY2467" s="18" t="s">
        <v>203</v>
      </c>
      <c r="BE2467" s="221">
        <f>IF(N2467="základní",J2467,0)</f>
        <v>0</v>
      </c>
      <c r="BF2467" s="221">
        <f>IF(N2467="snížená",J2467,0)</f>
        <v>0</v>
      </c>
      <c r="BG2467" s="221">
        <f>IF(N2467="zákl. přenesená",J2467,0)</f>
        <v>0</v>
      </c>
      <c r="BH2467" s="221">
        <f>IF(N2467="sníž. přenesená",J2467,0)</f>
        <v>0</v>
      </c>
      <c r="BI2467" s="221">
        <f>IF(N2467="nulová",J2467,0)</f>
        <v>0</v>
      </c>
      <c r="BJ2467" s="18" t="s">
        <v>82</v>
      </c>
      <c r="BK2467" s="221">
        <f>ROUND(I2467*H2467,2)</f>
        <v>0</v>
      </c>
      <c r="BL2467" s="18" t="s">
        <v>209</v>
      </c>
      <c r="BM2467" s="220" t="s">
        <v>2328</v>
      </c>
    </row>
    <row r="2468" spans="1:65" s="13" customFormat="1" ht="11.25">
      <c r="B2468" s="222"/>
      <c r="C2468" s="223"/>
      <c r="D2468" s="224" t="s">
        <v>211</v>
      </c>
      <c r="E2468" s="225" t="s">
        <v>1</v>
      </c>
      <c r="F2468" s="226" t="s">
        <v>2229</v>
      </c>
      <c r="G2468" s="223"/>
      <c r="H2468" s="225" t="s">
        <v>1</v>
      </c>
      <c r="I2468" s="227"/>
      <c r="J2468" s="223"/>
      <c r="K2468" s="223"/>
      <c r="L2468" s="228"/>
      <c r="M2468" s="229"/>
      <c r="N2468" s="230"/>
      <c r="O2468" s="230"/>
      <c r="P2468" s="230"/>
      <c r="Q2468" s="230"/>
      <c r="R2468" s="230"/>
      <c r="S2468" s="230"/>
      <c r="T2468" s="231"/>
      <c r="AT2468" s="232" t="s">
        <v>211</v>
      </c>
      <c r="AU2468" s="232" t="s">
        <v>104</v>
      </c>
      <c r="AV2468" s="13" t="s">
        <v>82</v>
      </c>
      <c r="AW2468" s="13" t="s">
        <v>31</v>
      </c>
      <c r="AX2468" s="13" t="s">
        <v>75</v>
      </c>
      <c r="AY2468" s="232" t="s">
        <v>203</v>
      </c>
    </row>
    <row r="2469" spans="1:65" s="13" customFormat="1" ht="11.25">
      <c r="B2469" s="222"/>
      <c r="C2469" s="223"/>
      <c r="D2469" s="224" t="s">
        <v>211</v>
      </c>
      <c r="E2469" s="225" t="s">
        <v>1</v>
      </c>
      <c r="F2469" s="226" t="s">
        <v>213</v>
      </c>
      <c r="G2469" s="223"/>
      <c r="H2469" s="225" t="s">
        <v>1</v>
      </c>
      <c r="I2469" s="227"/>
      <c r="J2469" s="223"/>
      <c r="K2469" s="223"/>
      <c r="L2469" s="228"/>
      <c r="M2469" s="229"/>
      <c r="N2469" s="230"/>
      <c r="O2469" s="230"/>
      <c r="P2469" s="230"/>
      <c r="Q2469" s="230"/>
      <c r="R2469" s="230"/>
      <c r="S2469" s="230"/>
      <c r="T2469" s="231"/>
      <c r="AT2469" s="232" t="s">
        <v>211</v>
      </c>
      <c r="AU2469" s="232" t="s">
        <v>104</v>
      </c>
      <c r="AV2469" s="13" t="s">
        <v>82</v>
      </c>
      <c r="AW2469" s="13" t="s">
        <v>31</v>
      </c>
      <c r="AX2469" s="13" t="s">
        <v>75</v>
      </c>
      <c r="AY2469" s="232" t="s">
        <v>203</v>
      </c>
    </row>
    <row r="2470" spans="1:65" s="13" customFormat="1" ht="11.25">
      <c r="B2470" s="222"/>
      <c r="C2470" s="223"/>
      <c r="D2470" s="224" t="s">
        <v>211</v>
      </c>
      <c r="E2470" s="225" t="s">
        <v>1</v>
      </c>
      <c r="F2470" s="226" t="s">
        <v>2230</v>
      </c>
      <c r="G2470" s="223"/>
      <c r="H2470" s="225" t="s">
        <v>1</v>
      </c>
      <c r="I2470" s="227"/>
      <c r="J2470" s="223"/>
      <c r="K2470" s="223"/>
      <c r="L2470" s="228"/>
      <c r="M2470" s="229"/>
      <c r="N2470" s="230"/>
      <c r="O2470" s="230"/>
      <c r="P2470" s="230"/>
      <c r="Q2470" s="230"/>
      <c r="R2470" s="230"/>
      <c r="S2470" s="230"/>
      <c r="T2470" s="231"/>
      <c r="AT2470" s="232" t="s">
        <v>211</v>
      </c>
      <c r="AU2470" s="232" t="s">
        <v>104</v>
      </c>
      <c r="AV2470" s="13" t="s">
        <v>82</v>
      </c>
      <c r="AW2470" s="13" t="s">
        <v>31</v>
      </c>
      <c r="AX2470" s="13" t="s">
        <v>75</v>
      </c>
      <c r="AY2470" s="232" t="s">
        <v>203</v>
      </c>
    </row>
    <row r="2471" spans="1:65" s="14" customFormat="1" ht="11.25">
      <c r="B2471" s="233"/>
      <c r="C2471" s="234"/>
      <c r="D2471" s="224" t="s">
        <v>211</v>
      </c>
      <c r="E2471" s="235" t="s">
        <v>1</v>
      </c>
      <c r="F2471" s="236" t="s">
        <v>2329</v>
      </c>
      <c r="G2471" s="234"/>
      <c r="H2471" s="237">
        <v>21</v>
      </c>
      <c r="I2471" s="238"/>
      <c r="J2471" s="234"/>
      <c r="K2471" s="234"/>
      <c r="L2471" s="239"/>
      <c r="M2471" s="240"/>
      <c r="N2471" s="241"/>
      <c r="O2471" s="241"/>
      <c r="P2471" s="241"/>
      <c r="Q2471" s="241"/>
      <c r="R2471" s="241"/>
      <c r="S2471" s="241"/>
      <c r="T2471" s="242"/>
      <c r="AT2471" s="243" t="s">
        <v>211</v>
      </c>
      <c r="AU2471" s="243" t="s">
        <v>104</v>
      </c>
      <c r="AV2471" s="14" t="s">
        <v>84</v>
      </c>
      <c r="AW2471" s="14" t="s">
        <v>31</v>
      </c>
      <c r="AX2471" s="14" t="s">
        <v>75</v>
      </c>
      <c r="AY2471" s="243" t="s">
        <v>203</v>
      </c>
    </row>
    <row r="2472" spans="1:65" s="2" customFormat="1" ht="21.75" customHeight="1">
      <c r="A2472" s="35"/>
      <c r="B2472" s="36"/>
      <c r="C2472" s="209" t="s">
        <v>2330</v>
      </c>
      <c r="D2472" s="209" t="s">
        <v>205</v>
      </c>
      <c r="E2472" s="210" t="s">
        <v>2331</v>
      </c>
      <c r="F2472" s="211" t="s">
        <v>2332</v>
      </c>
      <c r="G2472" s="212" t="s">
        <v>828</v>
      </c>
      <c r="H2472" s="213">
        <v>16</v>
      </c>
      <c r="I2472" s="214"/>
      <c r="J2472" s="215">
        <f>ROUND(I2472*H2472,2)</f>
        <v>0</v>
      </c>
      <c r="K2472" s="211" t="s">
        <v>218</v>
      </c>
      <c r="L2472" s="40"/>
      <c r="M2472" s="216" t="s">
        <v>1</v>
      </c>
      <c r="N2472" s="217" t="s">
        <v>40</v>
      </c>
      <c r="O2472" s="72"/>
      <c r="P2472" s="218">
        <f>O2472*H2472</f>
        <v>0</v>
      </c>
      <c r="Q2472" s="218">
        <v>0</v>
      </c>
      <c r="R2472" s="218">
        <f>Q2472*H2472</f>
        <v>0</v>
      </c>
      <c r="S2472" s="218">
        <v>5.3999999999999999E-2</v>
      </c>
      <c r="T2472" s="219">
        <f>S2472*H2472</f>
        <v>0.86399999999999999</v>
      </c>
      <c r="U2472" s="35"/>
      <c r="V2472" s="35"/>
      <c r="W2472" s="35"/>
      <c r="X2472" s="35"/>
      <c r="Y2472" s="35"/>
      <c r="Z2472" s="35"/>
      <c r="AA2472" s="35"/>
      <c r="AB2472" s="35"/>
      <c r="AC2472" s="35"/>
      <c r="AD2472" s="35"/>
      <c r="AE2472" s="35"/>
      <c r="AR2472" s="220" t="s">
        <v>209</v>
      </c>
      <c r="AT2472" s="220" t="s">
        <v>205</v>
      </c>
      <c r="AU2472" s="220" t="s">
        <v>104</v>
      </c>
      <c r="AY2472" s="18" t="s">
        <v>203</v>
      </c>
      <c r="BE2472" s="221">
        <f>IF(N2472="základní",J2472,0)</f>
        <v>0</v>
      </c>
      <c r="BF2472" s="221">
        <f>IF(N2472="snížená",J2472,0)</f>
        <v>0</v>
      </c>
      <c r="BG2472" s="221">
        <f>IF(N2472="zákl. přenesená",J2472,0)</f>
        <v>0</v>
      </c>
      <c r="BH2472" s="221">
        <f>IF(N2472="sníž. přenesená",J2472,0)</f>
        <v>0</v>
      </c>
      <c r="BI2472" s="221">
        <f>IF(N2472="nulová",J2472,0)</f>
        <v>0</v>
      </c>
      <c r="BJ2472" s="18" t="s">
        <v>82</v>
      </c>
      <c r="BK2472" s="221">
        <f>ROUND(I2472*H2472,2)</f>
        <v>0</v>
      </c>
      <c r="BL2472" s="18" t="s">
        <v>209</v>
      </c>
      <c r="BM2472" s="220" t="s">
        <v>2333</v>
      </c>
    </row>
    <row r="2473" spans="1:65" s="13" customFormat="1" ht="11.25">
      <c r="B2473" s="222"/>
      <c r="C2473" s="223"/>
      <c r="D2473" s="224" t="s">
        <v>211</v>
      </c>
      <c r="E2473" s="225" t="s">
        <v>1</v>
      </c>
      <c r="F2473" s="226" t="s">
        <v>2228</v>
      </c>
      <c r="G2473" s="223"/>
      <c r="H2473" s="225" t="s">
        <v>1</v>
      </c>
      <c r="I2473" s="227"/>
      <c r="J2473" s="223"/>
      <c r="K2473" s="223"/>
      <c r="L2473" s="228"/>
      <c r="M2473" s="229"/>
      <c r="N2473" s="230"/>
      <c r="O2473" s="230"/>
      <c r="P2473" s="230"/>
      <c r="Q2473" s="230"/>
      <c r="R2473" s="230"/>
      <c r="S2473" s="230"/>
      <c r="T2473" s="231"/>
      <c r="AT2473" s="232" t="s">
        <v>211</v>
      </c>
      <c r="AU2473" s="232" t="s">
        <v>104</v>
      </c>
      <c r="AV2473" s="13" t="s">
        <v>82</v>
      </c>
      <c r="AW2473" s="13" t="s">
        <v>31</v>
      </c>
      <c r="AX2473" s="13" t="s">
        <v>75</v>
      </c>
      <c r="AY2473" s="232" t="s">
        <v>203</v>
      </c>
    </row>
    <row r="2474" spans="1:65" s="13" customFormat="1" ht="11.25">
      <c r="B2474" s="222"/>
      <c r="C2474" s="223"/>
      <c r="D2474" s="224" t="s">
        <v>211</v>
      </c>
      <c r="E2474" s="225" t="s">
        <v>1</v>
      </c>
      <c r="F2474" s="226" t="s">
        <v>2229</v>
      </c>
      <c r="G2474" s="223"/>
      <c r="H2474" s="225" t="s">
        <v>1</v>
      </c>
      <c r="I2474" s="227"/>
      <c r="J2474" s="223"/>
      <c r="K2474" s="223"/>
      <c r="L2474" s="228"/>
      <c r="M2474" s="229"/>
      <c r="N2474" s="230"/>
      <c r="O2474" s="230"/>
      <c r="P2474" s="230"/>
      <c r="Q2474" s="230"/>
      <c r="R2474" s="230"/>
      <c r="S2474" s="230"/>
      <c r="T2474" s="231"/>
      <c r="AT2474" s="232" t="s">
        <v>211</v>
      </c>
      <c r="AU2474" s="232" t="s">
        <v>104</v>
      </c>
      <c r="AV2474" s="13" t="s">
        <v>82</v>
      </c>
      <c r="AW2474" s="13" t="s">
        <v>31</v>
      </c>
      <c r="AX2474" s="13" t="s">
        <v>75</v>
      </c>
      <c r="AY2474" s="232" t="s">
        <v>203</v>
      </c>
    </row>
    <row r="2475" spans="1:65" s="13" customFormat="1" ht="11.25">
      <c r="B2475" s="222"/>
      <c r="C2475" s="223"/>
      <c r="D2475" s="224" t="s">
        <v>211</v>
      </c>
      <c r="E2475" s="225" t="s">
        <v>1</v>
      </c>
      <c r="F2475" s="226" t="s">
        <v>213</v>
      </c>
      <c r="G2475" s="223"/>
      <c r="H2475" s="225" t="s">
        <v>1</v>
      </c>
      <c r="I2475" s="227"/>
      <c r="J2475" s="223"/>
      <c r="K2475" s="223"/>
      <c r="L2475" s="228"/>
      <c r="M2475" s="229"/>
      <c r="N2475" s="230"/>
      <c r="O2475" s="230"/>
      <c r="P2475" s="230"/>
      <c r="Q2475" s="230"/>
      <c r="R2475" s="230"/>
      <c r="S2475" s="230"/>
      <c r="T2475" s="231"/>
      <c r="AT2475" s="232" t="s">
        <v>211</v>
      </c>
      <c r="AU2475" s="232" t="s">
        <v>104</v>
      </c>
      <c r="AV2475" s="13" t="s">
        <v>82</v>
      </c>
      <c r="AW2475" s="13" t="s">
        <v>31</v>
      </c>
      <c r="AX2475" s="13" t="s">
        <v>75</v>
      </c>
      <c r="AY2475" s="232" t="s">
        <v>203</v>
      </c>
    </row>
    <row r="2476" spans="1:65" s="13" customFormat="1" ht="11.25">
      <c r="B2476" s="222"/>
      <c r="C2476" s="223"/>
      <c r="D2476" s="224" t="s">
        <v>211</v>
      </c>
      <c r="E2476" s="225" t="s">
        <v>1</v>
      </c>
      <c r="F2476" s="226" t="s">
        <v>2230</v>
      </c>
      <c r="G2476" s="223"/>
      <c r="H2476" s="225" t="s">
        <v>1</v>
      </c>
      <c r="I2476" s="227"/>
      <c r="J2476" s="223"/>
      <c r="K2476" s="223"/>
      <c r="L2476" s="228"/>
      <c r="M2476" s="229"/>
      <c r="N2476" s="230"/>
      <c r="O2476" s="230"/>
      <c r="P2476" s="230"/>
      <c r="Q2476" s="230"/>
      <c r="R2476" s="230"/>
      <c r="S2476" s="230"/>
      <c r="T2476" s="231"/>
      <c r="AT2476" s="232" t="s">
        <v>211</v>
      </c>
      <c r="AU2476" s="232" t="s">
        <v>104</v>
      </c>
      <c r="AV2476" s="13" t="s">
        <v>82</v>
      </c>
      <c r="AW2476" s="13" t="s">
        <v>31</v>
      </c>
      <c r="AX2476" s="13" t="s">
        <v>75</v>
      </c>
      <c r="AY2476" s="232" t="s">
        <v>203</v>
      </c>
    </row>
    <row r="2477" spans="1:65" s="14" customFormat="1" ht="11.25">
      <c r="B2477" s="233"/>
      <c r="C2477" s="234"/>
      <c r="D2477" s="224" t="s">
        <v>211</v>
      </c>
      <c r="E2477" s="235" t="s">
        <v>1</v>
      </c>
      <c r="F2477" s="236" t="s">
        <v>2334</v>
      </c>
      <c r="G2477" s="234"/>
      <c r="H2477" s="237">
        <v>16</v>
      </c>
      <c r="I2477" s="238"/>
      <c r="J2477" s="234"/>
      <c r="K2477" s="234"/>
      <c r="L2477" s="239"/>
      <c r="M2477" s="240"/>
      <c r="N2477" s="241"/>
      <c r="O2477" s="241"/>
      <c r="P2477" s="241"/>
      <c r="Q2477" s="241"/>
      <c r="R2477" s="241"/>
      <c r="S2477" s="241"/>
      <c r="T2477" s="242"/>
      <c r="AT2477" s="243" t="s">
        <v>211</v>
      </c>
      <c r="AU2477" s="243" t="s">
        <v>104</v>
      </c>
      <c r="AV2477" s="14" t="s">
        <v>84</v>
      </c>
      <c r="AW2477" s="14" t="s">
        <v>31</v>
      </c>
      <c r="AX2477" s="14" t="s">
        <v>75</v>
      </c>
      <c r="AY2477" s="243" t="s">
        <v>203</v>
      </c>
    </row>
    <row r="2478" spans="1:65" s="2" customFormat="1" ht="21.75" customHeight="1">
      <c r="A2478" s="35"/>
      <c r="B2478" s="36"/>
      <c r="C2478" s="209" t="s">
        <v>2245</v>
      </c>
      <c r="D2478" s="209" t="s">
        <v>205</v>
      </c>
      <c r="E2478" s="210" t="s">
        <v>2335</v>
      </c>
      <c r="F2478" s="211" t="s">
        <v>2336</v>
      </c>
      <c r="G2478" s="212" t="s">
        <v>828</v>
      </c>
      <c r="H2478" s="213">
        <v>85</v>
      </c>
      <c r="I2478" s="214"/>
      <c r="J2478" s="215">
        <f>ROUND(I2478*H2478,2)</f>
        <v>0</v>
      </c>
      <c r="K2478" s="211" t="s">
        <v>218</v>
      </c>
      <c r="L2478" s="40"/>
      <c r="M2478" s="216" t="s">
        <v>1</v>
      </c>
      <c r="N2478" s="217" t="s">
        <v>40</v>
      </c>
      <c r="O2478" s="72"/>
      <c r="P2478" s="218">
        <f>O2478*H2478</f>
        <v>0</v>
      </c>
      <c r="Q2478" s="218">
        <v>0</v>
      </c>
      <c r="R2478" s="218">
        <f>Q2478*H2478</f>
        <v>0</v>
      </c>
      <c r="S2478" s="218">
        <v>4.2000000000000003E-2</v>
      </c>
      <c r="T2478" s="219">
        <f>S2478*H2478</f>
        <v>3.5700000000000003</v>
      </c>
      <c r="U2478" s="35"/>
      <c r="V2478" s="35"/>
      <c r="W2478" s="35"/>
      <c r="X2478" s="35"/>
      <c r="Y2478" s="35"/>
      <c r="Z2478" s="35"/>
      <c r="AA2478" s="35"/>
      <c r="AB2478" s="35"/>
      <c r="AC2478" s="35"/>
      <c r="AD2478" s="35"/>
      <c r="AE2478" s="35"/>
      <c r="AR2478" s="220" t="s">
        <v>209</v>
      </c>
      <c r="AT2478" s="220" t="s">
        <v>205</v>
      </c>
      <c r="AU2478" s="220" t="s">
        <v>104</v>
      </c>
      <c r="AY2478" s="18" t="s">
        <v>203</v>
      </c>
      <c r="BE2478" s="221">
        <f>IF(N2478="základní",J2478,0)</f>
        <v>0</v>
      </c>
      <c r="BF2478" s="221">
        <f>IF(N2478="snížená",J2478,0)</f>
        <v>0</v>
      </c>
      <c r="BG2478" s="221">
        <f>IF(N2478="zákl. přenesená",J2478,0)</f>
        <v>0</v>
      </c>
      <c r="BH2478" s="221">
        <f>IF(N2478="sníž. přenesená",J2478,0)</f>
        <v>0</v>
      </c>
      <c r="BI2478" s="221">
        <f>IF(N2478="nulová",J2478,0)</f>
        <v>0</v>
      </c>
      <c r="BJ2478" s="18" t="s">
        <v>82</v>
      </c>
      <c r="BK2478" s="221">
        <f>ROUND(I2478*H2478,2)</f>
        <v>0</v>
      </c>
      <c r="BL2478" s="18" t="s">
        <v>209</v>
      </c>
      <c r="BM2478" s="220" t="s">
        <v>2337</v>
      </c>
    </row>
    <row r="2479" spans="1:65" s="13" customFormat="1" ht="11.25">
      <c r="B2479" s="222"/>
      <c r="C2479" s="223"/>
      <c r="D2479" s="224" t="s">
        <v>211</v>
      </c>
      <c r="E2479" s="225" t="s">
        <v>1</v>
      </c>
      <c r="F2479" s="226" t="s">
        <v>2228</v>
      </c>
      <c r="G2479" s="223"/>
      <c r="H2479" s="225" t="s">
        <v>1</v>
      </c>
      <c r="I2479" s="227"/>
      <c r="J2479" s="223"/>
      <c r="K2479" s="223"/>
      <c r="L2479" s="228"/>
      <c r="M2479" s="229"/>
      <c r="N2479" s="230"/>
      <c r="O2479" s="230"/>
      <c r="P2479" s="230"/>
      <c r="Q2479" s="230"/>
      <c r="R2479" s="230"/>
      <c r="S2479" s="230"/>
      <c r="T2479" s="231"/>
      <c r="AT2479" s="232" t="s">
        <v>211</v>
      </c>
      <c r="AU2479" s="232" t="s">
        <v>104</v>
      </c>
      <c r="AV2479" s="13" t="s">
        <v>82</v>
      </c>
      <c r="AW2479" s="13" t="s">
        <v>31</v>
      </c>
      <c r="AX2479" s="13" t="s">
        <v>75</v>
      </c>
      <c r="AY2479" s="232" t="s">
        <v>203</v>
      </c>
    </row>
    <row r="2480" spans="1:65" s="13" customFormat="1" ht="11.25">
      <c r="B2480" s="222"/>
      <c r="C2480" s="223"/>
      <c r="D2480" s="224" t="s">
        <v>211</v>
      </c>
      <c r="E2480" s="225" t="s">
        <v>1</v>
      </c>
      <c r="F2480" s="226" t="s">
        <v>2229</v>
      </c>
      <c r="G2480" s="223"/>
      <c r="H2480" s="225" t="s">
        <v>1</v>
      </c>
      <c r="I2480" s="227"/>
      <c r="J2480" s="223"/>
      <c r="K2480" s="223"/>
      <c r="L2480" s="228"/>
      <c r="M2480" s="229"/>
      <c r="N2480" s="230"/>
      <c r="O2480" s="230"/>
      <c r="P2480" s="230"/>
      <c r="Q2480" s="230"/>
      <c r="R2480" s="230"/>
      <c r="S2480" s="230"/>
      <c r="T2480" s="231"/>
      <c r="AT2480" s="232" t="s">
        <v>211</v>
      </c>
      <c r="AU2480" s="232" t="s">
        <v>104</v>
      </c>
      <c r="AV2480" s="13" t="s">
        <v>82</v>
      </c>
      <c r="AW2480" s="13" t="s">
        <v>31</v>
      </c>
      <c r="AX2480" s="13" t="s">
        <v>75</v>
      </c>
      <c r="AY2480" s="232" t="s">
        <v>203</v>
      </c>
    </row>
    <row r="2481" spans="1:65" s="13" customFormat="1" ht="11.25">
      <c r="B2481" s="222"/>
      <c r="C2481" s="223"/>
      <c r="D2481" s="224" t="s">
        <v>211</v>
      </c>
      <c r="E2481" s="225" t="s">
        <v>1</v>
      </c>
      <c r="F2481" s="226" t="s">
        <v>213</v>
      </c>
      <c r="G2481" s="223"/>
      <c r="H2481" s="225" t="s">
        <v>1</v>
      </c>
      <c r="I2481" s="227"/>
      <c r="J2481" s="223"/>
      <c r="K2481" s="223"/>
      <c r="L2481" s="228"/>
      <c r="M2481" s="229"/>
      <c r="N2481" s="230"/>
      <c r="O2481" s="230"/>
      <c r="P2481" s="230"/>
      <c r="Q2481" s="230"/>
      <c r="R2481" s="230"/>
      <c r="S2481" s="230"/>
      <c r="T2481" s="231"/>
      <c r="AT2481" s="232" t="s">
        <v>211</v>
      </c>
      <c r="AU2481" s="232" t="s">
        <v>104</v>
      </c>
      <c r="AV2481" s="13" t="s">
        <v>82</v>
      </c>
      <c r="AW2481" s="13" t="s">
        <v>31</v>
      </c>
      <c r="AX2481" s="13" t="s">
        <v>75</v>
      </c>
      <c r="AY2481" s="232" t="s">
        <v>203</v>
      </c>
    </row>
    <row r="2482" spans="1:65" s="13" customFormat="1" ht="11.25">
      <c r="B2482" s="222"/>
      <c r="C2482" s="223"/>
      <c r="D2482" s="224" t="s">
        <v>211</v>
      </c>
      <c r="E2482" s="225" t="s">
        <v>1</v>
      </c>
      <c r="F2482" s="226" t="s">
        <v>2284</v>
      </c>
      <c r="G2482" s="223"/>
      <c r="H2482" s="225" t="s">
        <v>1</v>
      </c>
      <c r="I2482" s="227"/>
      <c r="J2482" s="223"/>
      <c r="K2482" s="223"/>
      <c r="L2482" s="228"/>
      <c r="M2482" s="229"/>
      <c r="N2482" s="230"/>
      <c r="O2482" s="230"/>
      <c r="P2482" s="230"/>
      <c r="Q2482" s="230"/>
      <c r="R2482" s="230"/>
      <c r="S2482" s="230"/>
      <c r="T2482" s="231"/>
      <c r="AT2482" s="232" t="s">
        <v>211</v>
      </c>
      <c r="AU2482" s="232" t="s">
        <v>104</v>
      </c>
      <c r="AV2482" s="13" t="s">
        <v>82</v>
      </c>
      <c r="AW2482" s="13" t="s">
        <v>31</v>
      </c>
      <c r="AX2482" s="13" t="s">
        <v>75</v>
      </c>
      <c r="AY2482" s="232" t="s">
        <v>203</v>
      </c>
    </row>
    <row r="2483" spans="1:65" s="14" customFormat="1" ht="11.25">
      <c r="B2483" s="233"/>
      <c r="C2483" s="234"/>
      <c r="D2483" s="224" t="s">
        <v>211</v>
      </c>
      <c r="E2483" s="235" t="s">
        <v>1</v>
      </c>
      <c r="F2483" s="236" t="s">
        <v>2338</v>
      </c>
      <c r="G2483" s="234"/>
      <c r="H2483" s="237">
        <v>85</v>
      </c>
      <c r="I2483" s="238"/>
      <c r="J2483" s="234"/>
      <c r="K2483" s="234"/>
      <c r="L2483" s="239"/>
      <c r="M2483" s="240"/>
      <c r="N2483" s="241"/>
      <c r="O2483" s="241"/>
      <c r="P2483" s="241"/>
      <c r="Q2483" s="241"/>
      <c r="R2483" s="241"/>
      <c r="S2483" s="241"/>
      <c r="T2483" s="242"/>
      <c r="AT2483" s="243" t="s">
        <v>211</v>
      </c>
      <c r="AU2483" s="243" t="s">
        <v>104</v>
      </c>
      <c r="AV2483" s="14" t="s">
        <v>84</v>
      </c>
      <c r="AW2483" s="14" t="s">
        <v>31</v>
      </c>
      <c r="AX2483" s="14" t="s">
        <v>75</v>
      </c>
      <c r="AY2483" s="243" t="s">
        <v>203</v>
      </c>
    </row>
    <row r="2484" spans="1:65" s="2" customFormat="1" ht="21.75" customHeight="1">
      <c r="A2484" s="35"/>
      <c r="B2484" s="36"/>
      <c r="C2484" s="209" t="s">
        <v>2339</v>
      </c>
      <c r="D2484" s="209" t="s">
        <v>205</v>
      </c>
      <c r="E2484" s="210" t="s">
        <v>2340</v>
      </c>
      <c r="F2484" s="211" t="s">
        <v>2341</v>
      </c>
      <c r="G2484" s="212" t="s">
        <v>828</v>
      </c>
      <c r="H2484" s="213">
        <v>54</v>
      </c>
      <c r="I2484" s="214"/>
      <c r="J2484" s="215">
        <f>ROUND(I2484*H2484,2)</f>
        <v>0</v>
      </c>
      <c r="K2484" s="211" t="s">
        <v>218</v>
      </c>
      <c r="L2484" s="40"/>
      <c r="M2484" s="216" t="s">
        <v>1</v>
      </c>
      <c r="N2484" s="217" t="s">
        <v>40</v>
      </c>
      <c r="O2484" s="72"/>
      <c r="P2484" s="218">
        <f>O2484*H2484</f>
        <v>0</v>
      </c>
      <c r="Q2484" s="218">
        <v>0</v>
      </c>
      <c r="R2484" s="218">
        <f>Q2484*H2484</f>
        <v>0</v>
      </c>
      <c r="S2484" s="218">
        <v>3.3000000000000002E-2</v>
      </c>
      <c r="T2484" s="219">
        <f>S2484*H2484</f>
        <v>1.782</v>
      </c>
      <c r="U2484" s="35"/>
      <c r="V2484" s="35"/>
      <c r="W2484" s="35"/>
      <c r="X2484" s="35"/>
      <c r="Y2484" s="35"/>
      <c r="Z2484" s="35"/>
      <c r="AA2484" s="35"/>
      <c r="AB2484" s="35"/>
      <c r="AC2484" s="35"/>
      <c r="AD2484" s="35"/>
      <c r="AE2484" s="35"/>
      <c r="AR2484" s="220" t="s">
        <v>209</v>
      </c>
      <c r="AT2484" s="220" t="s">
        <v>205</v>
      </c>
      <c r="AU2484" s="220" t="s">
        <v>104</v>
      </c>
      <c r="AY2484" s="18" t="s">
        <v>203</v>
      </c>
      <c r="BE2484" s="221">
        <f>IF(N2484="základní",J2484,0)</f>
        <v>0</v>
      </c>
      <c r="BF2484" s="221">
        <f>IF(N2484="snížená",J2484,0)</f>
        <v>0</v>
      </c>
      <c r="BG2484" s="221">
        <f>IF(N2484="zákl. přenesená",J2484,0)</f>
        <v>0</v>
      </c>
      <c r="BH2484" s="221">
        <f>IF(N2484="sníž. přenesená",J2484,0)</f>
        <v>0</v>
      </c>
      <c r="BI2484" s="221">
        <f>IF(N2484="nulová",J2484,0)</f>
        <v>0</v>
      </c>
      <c r="BJ2484" s="18" t="s">
        <v>82</v>
      </c>
      <c r="BK2484" s="221">
        <f>ROUND(I2484*H2484,2)</f>
        <v>0</v>
      </c>
      <c r="BL2484" s="18" t="s">
        <v>209</v>
      </c>
      <c r="BM2484" s="220" t="s">
        <v>2342</v>
      </c>
    </row>
    <row r="2485" spans="1:65" s="13" customFormat="1" ht="11.25">
      <c r="B2485" s="222"/>
      <c r="C2485" s="223"/>
      <c r="D2485" s="224" t="s">
        <v>211</v>
      </c>
      <c r="E2485" s="225" t="s">
        <v>1</v>
      </c>
      <c r="F2485" s="226" t="s">
        <v>2228</v>
      </c>
      <c r="G2485" s="223"/>
      <c r="H2485" s="225" t="s">
        <v>1</v>
      </c>
      <c r="I2485" s="227"/>
      <c r="J2485" s="223"/>
      <c r="K2485" s="223"/>
      <c r="L2485" s="228"/>
      <c r="M2485" s="229"/>
      <c r="N2485" s="230"/>
      <c r="O2485" s="230"/>
      <c r="P2485" s="230"/>
      <c r="Q2485" s="230"/>
      <c r="R2485" s="230"/>
      <c r="S2485" s="230"/>
      <c r="T2485" s="231"/>
      <c r="AT2485" s="232" t="s">
        <v>211</v>
      </c>
      <c r="AU2485" s="232" t="s">
        <v>104</v>
      </c>
      <c r="AV2485" s="13" t="s">
        <v>82</v>
      </c>
      <c r="AW2485" s="13" t="s">
        <v>31</v>
      </c>
      <c r="AX2485" s="13" t="s">
        <v>75</v>
      </c>
      <c r="AY2485" s="232" t="s">
        <v>203</v>
      </c>
    </row>
    <row r="2486" spans="1:65" s="13" customFormat="1" ht="11.25">
      <c r="B2486" s="222"/>
      <c r="C2486" s="223"/>
      <c r="D2486" s="224" t="s">
        <v>211</v>
      </c>
      <c r="E2486" s="225" t="s">
        <v>1</v>
      </c>
      <c r="F2486" s="226" t="s">
        <v>2229</v>
      </c>
      <c r="G2486" s="223"/>
      <c r="H2486" s="225" t="s">
        <v>1</v>
      </c>
      <c r="I2486" s="227"/>
      <c r="J2486" s="223"/>
      <c r="K2486" s="223"/>
      <c r="L2486" s="228"/>
      <c r="M2486" s="229"/>
      <c r="N2486" s="230"/>
      <c r="O2486" s="230"/>
      <c r="P2486" s="230"/>
      <c r="Q2486" s="230"/>
      <c r="R2486" s="230"/>
      <c r="S2486" s="230"/>
      <c r="T2486" s="231"/>
      <c r="AT2486" s="232" t="s">
        <v>211</v>
      </c>
      <c r="AU2486" s="232" t="s">
        <v>104</v>
      </c>
      <c r="AV2486" s="13" t="s">
        <v>82</v>
      </c>
      <c r="AW2486" s="13" t="s">
        <v>31</v>
      </c>
      <c r="AX2486" s="13" t="s">
        <v>75</v>
      </c>
      <c r="AY2486" s="232" t="s">
        <v>203</v>
      </c>
    </row>
    <row r="2487" spans="1:65" s="13" customFormat="1" ht="11.25">
      <c r="B2487" s="222"/>
      <c r="C2487" s="223"/>
      <c r="D2487" s="224" t="s">
        <v>211</v>
      </c>
      <c r="E2487" s="225" t="s">
        <v>1</v>
      </c>
      <c r="F2487" s="226" t="s">
        <v>213</v>
      </c>
      <c r="G2487" s="223"/>
      <c r="H2487" s="225" t="s">
        <v>1</v>
      </c>
      <c r="I2487" s="227"/>
      <c r="J2487" s="223"/>
      <c r="K2487" s="223"/>
      <c r="L2487" s="228"/>
      <c r="M2487" s="229"/>
      <c r="N2487" s="230"/>
      <c r="O2487" s="230"/>
      <c r="P2487" s="230"/>
      <c r="Q2487" s="230"/>
      <c r="R2487" s="230"/>
      <c r="S2487" s="230"/>
      <c r="T2487" s="231"/>
      <c r="AT2487" s="232" t="s">
        <v>211</v>
      </c>
      <c r="AU2487" s="232" t="s">
        <v>104</v>
      </c>
      <c r="AV2487" s="13" t="s">
        <v>82</v>
      </c>
      <c r="AW2487" s="13" t="s">
        <v>31</v>
      </c>
      <c r="AX2487" s="13" t="s">
        <v>75</v>
      </c>
      <c r="AY2487" s="232" t="s">
        <v>203</v>
      </c>
    </row>
    <row r="2488" spans="1:65" s="13" customFormat="1" ht="11.25">
      <c r="B2488" s="222"/>
      <c r="C2488" s="223"/>
      <c r="D2488" s="224" t="s">
        <v>211</v>
      </c>
      <c r="E2488" s="225" t="s">
        <v>1</v>
      </c>
      <c r="F2488" s="226" t="s">
        <v>2284</v>
      </c>
      <c r="G2488" s="223"/>
      <c r="H2488" s="225" t="s">
        <v>1</v>
      </c>
      <c r="I2488" s="227"/>
      <c r="J2488" s="223"/>
      <c r="K2488" s="223"/>
      <c r="L2488" s="228"/>
      <c r="M2488" s="229"/>
      <c r="N2488" s="230"/>
      <c r="O2488" s="230"/>
      <c r="P2488" s="230"/>
      <c r="Q2488" s="230"/>
      <c r="R2488" s="230"/>
      <c r="S2488" s="230"/>
      <c r="T2488" s="231"/>
      <c r="AT2488" s="232" t="s">
        <v>211</v>
      </c>
      <c r="AU2488" s="232" t="s">
        <v>104</v>
      </c>
      <c r="AV2488" s="13" t="s">
        <v>82</v>
      </c>
      <c r="AW2488" s="13" t="s">
        <v>31</v>
      </c>
      <c r="AX2488" s="13" t="s">
        <v>75</v>
      </c>
      <c r="AY2488" s="232" t="s">
        <v>203</v>
      </c>
    </row>
    <row r="2489" spans="1:65" s="14" customFormat="1" ht="11.25">
      <c r="B2489" s="233"/>
      <c r="C2489" s="234"/>
      <c r="D2489" s="224" t="s">
        <v>211</v>
      </c>
      <c r="E2489" s="235" t="s">
        <v>1</v>
      </c>
      <c r="F2489" s="236" t="s">
        <v>2343</v>
      </c>
      <c r="G2489" s="234"/>
      <c r="H2489" s="237">
        <v>54</v>
      </c>
      <c r="I2489" s="238"/>
      <c r="J2489" s="234"/>
      <c r="K2489" s="234"/>
      <c r="L2489" s="239"/>
      <c r="M2489" s="240"/>
      <c r="N2489" s="241"/>
      <c r="O2489" s="241"/>
      <c r="P2489" s="241"/>
      <c r="Q2489" s="241"/>
      <c r="R2489" s="241"/>
      <c r="S2489" s="241"/>
      <c r="T2489" s="242"/>
      <c r="AT2489" s="243" t="s">
        <v>211</v>
      </c>
      <c r="AU2489" s="243" t="s">
        <v>104</v>
      </c>
      <c r="AV2489" s="14" t="s">
        <v>84</v>
      </c>
      <c r="AW2489" s="14" t="s">
        <v>31</v>
      </c>
      <c r="AX2489" s="14" t="s">
        <v>75</v>
      </c>
      <c r="AY2489" s="243" t="s">
        <v>203</v>
      </c>
    </row>
    <row r="2490" spans="1:65" s="2" customFormat="1" ht="21.75" customHeight="1">
      <c r="A2490" s="35"/>
      <c r="B2490" s="36"/>
      <c r="C2490" s="209" t="s">
        <v>2344</v>
      </c>
      <c r="D2490" s="209" t="s">
        <v>205</v>
      </c>
      <c r="E2490" s="210" t="s">
        <v>2345</v>
      </c>
      <c r="F2490" s="211" t="s">
        <v>2346</v>
      </c>
      <c r="G2490" s="212" t="s">
        <v>828</v>
      </c>
      <c r="H2490" s="213">
        <v>21</v>
      </c>
      <c r="I2490" s="214"/>
      <c r="J2490" s="215">
        <f>ROUND(I2490*H2490,2)</f>
        <v>0</v>
      </c>
      <c r="K2490" s="211" t="s">
        <v>218</v>
      </c>
      <c r="L2490" s="40"/>
      <c r="M2490" s="216" t="s">
        <v>1</v>
      </c>
      <c r="N2490" s="217" t="s">
        <v>40</v>
      </c>
      <c r="O2490" s="72"/>
      <c r="P2490" s="218">
        <f>O2490*H2490</f>
        <v>0</v>
      </c>
      <c r="Q2490" s="218">
        <v>4.7370000000000002E-2</v>
      </c>
      <c r="R2490" s="218">
        <f>Q2490*H2490</f>
        <v>0.99477000000000004</v>
      </c>
      <c r="S2490" s="218">
        <v>0</v>
      </c>
      <c r="T2490" s="219">
        <f>S2490*H2490</f>
        <v>0</v>
      </c>
      <c r="U2490" s="35"/>
      <c r="V2490" s="35"/>
      <c r="W2490" s="35"/>
      <c r="X2490" s="35"/>
      <c r="Y2490" s="35"/>
      <c r="Z2490" s="35"/>
      <c r="AA2490" s="35"/>
      <c r="AB2490" s="35"/>
      <c r="AC2490" s="35"/>
      <c r="AD2490" s="35"/>
      <c r="AE2490" s="35"/>
      <c r="AR2490" s="220" t="s">
        <v>209</v>
      </c>
      <c r="AT2490" s="220" t="s">
        <v>205</v>
      </c>
      <c r="AU2490" s="220" t="s">
        <v>104</v>
      </c>
      <c r="AY2490" s="18" t="s">
        <v>203</v>
      </c>
      <c r="BE2490" s="221">
        <f>IF(N2490="základní",J2490,0)</f>
        <v>0</v>
      </c>
      <c r="BF2490" s="221">
        <f>IF(N2490="snížená",J2490,0)</f>
        <v>0</v>
      </c>
      <c r="BG2490" s="221">
        <f>IF(N2490="zákl. přenesená",J2490,0)</f>
        <v>0</v>
      </c>
      <c r="BH2490" s="221">
        <f>IF(N2490="sníž. přenesená",J2490,0)</f>
        <v>0</v>
      </c>
      <c r="BI2490" s="221">
        <f>IF(N2490="nulová",J2490,0)</f>
        <v>0</v>
      </c>
      <c r="BJ2490" s="18" t="s">
        <v>82</v>
      </c>
      <c r="BK2490" s="221">
        <f>ROUND(I2490*H2490,2)</f>
        <v>0</v>
      </c>
      <c r="BL2490" s="18" t="s">
        <v>209</v>
      </c>
      <c r="BM2490" s="220" t="s">
        <v>2347</v>
      </c>
    </row>
    <row r="2491" spans="1:65" s="13" customFormat="1" ht="11.25">
      <c r="B2491" s="222"/>
      <c r="C2491" s="223"/>
      <c r="D2491" s="224" t="s">
        <v>211</v>
      </c>
      <c r="E2491" s="225" t="s">
        <v>1</v>
      </c>
      <c r="F2491" s="226" t="s">
        <v>2228</v>
      </c>
      <c r="G2491" s="223"/>
      <c r="H2491" s="225" t="s">
        <v>1</v>
      </c>
      <c r="I2491" s="227"/>
      <c r="J2491" s="223"/>
      <c r="K2491" s="223"/>
      <c r="L2491" s="228"/>
      <c r="M2491" s="229"/>
      <c r="N2491" s="230"/>
      <c r="O2491" s="230"/>
      <c r="P2491" s="230"/>
      <c r="Q2491" s="230"/>
      <c r="R2491" s="230"/>
      <c r="S2491" s="230"/>
      <c r="T2491" s="231"/>
      <c r="AT2491" s="232" t="s">
        <v>211</v>
      </c>
      <c r="AU2491" s="232" t="s">
        <v>104</v>
      </c>
      <c r="AV2491" s="13" t="s">
        <v>82</v>
      </c>
      <c r="AW2491" s="13" t="s">
        <v>31</v>
      </c>
      <c r="AX2491" s="13" t="s">
        <v>75</v>
      </c>
      <c r="AY2491" s="232" t="s">
        <v>203</v>
      </c>
    </row>
    <row r="2492" spans="1:65" s="13" customFormat="1" ht="11.25">
      <c r="B2492" s="222"/>
      <c r="C2492" s="223"/>
      <c r="D2492" s="224" t="s">
        <v>211</v>
      </c>
      <c r="E2492" s="225" t="s">
        <v>1</v>
      </c>
      <c r="F2492" s="226" t="s">
        <v>2229</v>
      </c>
      <c r="G2492" s="223"/>
      <c r="H2492" s="225" t="s">
        <v>1</v>
      </c>
      <c r="I2492" s="227"/>
      <c r="J2492" s="223"/>
      <c r="K2492" s="223"/>
      <c r="L2492" s="228"/>
      <c r="M2492" s="229"/>
      <c r="N2492" s="230"/>
      <c r="O2492" s="230"/>
      <c r="P2492" s="230"/>
      <c r="Q2492" s="230"/>
      <c r="R2492" s="230"/>
      <c r="S2492" s="230"/>
      <c r="T2492" s="231"/>
      <c r="AT2492" s="232" t="s">
        <v>211</v>
      </c>
      <c r="AU2492" s="232" t="s">
        <v>104</v>
      </c>
      <c r="AV2492" s="13" t="s">
        <v>82</v>
      </c>
      <c r="AW2492" s="13" t="s">
        <v>31</v>
      </c>
      <c r="AX2492" s="13" t="s">
        <v>75</v>
      </c>
      <c r="AY2492" s="232" t="s">
        <v>203</v>
      </c>
    </row>
    <row r="2493" spans="1:65" s="13" customFormat="1" ht="11.25">
      <c r="B2493" s="222"/>
      <c r="C2493" s="223"/>
      <c r="D2493" s="224" t="s">
        <v>211</v>
      </c>
      <c r="E2493" s="225" t="s">
        <v>1</v>
      </c>
      <c r="F2493" s="226" t="s">
        <v>213</v>
      </c>
      <c r="G2493" s="223"/>
      <c r="H2493" s="225" t="s">
        <v>1</v>
      </c>
      <c r="I2493" s="227"/>
      <c r="J2493" s="223"/>
      <c r="K2493" s="223"/>
      <c r="L2493" s="228"/>
      <c r="M2493" s="229"/>
      <c r="N2493" s="230"/>
      <c r="O2493" s="230"/>
      <c r="P2493" s="230"/>
      <c r="Q2493" s="230"/>
      <c r="R2493" s="230"/>
      <c r="S2493" s="230"/>
      <c r="T2493" s="231"/>
      <c r="AT2493" s="232" t="s">
        <v>211</v>
      </c>
      <c r="AU2493" s="232" t="s">
        <v>104</v>
      </c>
      <c r="AV2493" s="13" t="s">
        <v>82</v>
      </c>
      <c r="AW2493" s="13" t="s">
        <v>31</v>
      </c>
      <c r="AX2493" s="13" t="s">
        <v>75</v>
      </c>
      <c r="AY2493" s="232" t="s">
        <v>203</v>
      </c>
    </row>
    <row r="2494" spans="1:65" s="13" customFormat="1" ht="11.25">
      <c r="B2494" s="222"/>
      <c r="C2494" s="223"/>
      <c r="D2494" s="224" t="s">
        <v>211</v>
      </c>
      <c r="E2494" s="225" t="s">
        <v>1</v>
      </c>
      <c r="F2494" s="226" t="s">
        <v>2284</v>
      </c>
      <c r="G2494" s="223"/>
      <c r="H2494" s="225" t="s">
        <v>1</v>
      </c>
      <c r="I2494" s="227"/>
      <c r="J2494" s="223"/>
      <c r="K2494" s="223"/>
      <c r="L2494" s="228"/>
      <c r="M2494" s="229"/>
      <c r="N2494" s="230"/>
      <c r="O2494" s="230"/>
      <c r="P2494" s="230"/>
      <c r="Q2494" s="230"/>
      <c r="R2494" s="230"/>
      <c r="S2494" s="230"/>
      <c r="T2494" s="231"/>
      <c r="AT2494" s="232" t="s">
        <v>211</v>
      </c>
      <c r="AU2494" s="232" t="s">
        <v>104</v>
      </c>
      <c r="AV2494" s="13" t="s">
        <v>82</v>
      </c>
      <c r="AW2494" s="13" t="s">
        <v>31</v>
      </c>
      <c r="AX2494" s="13" t="s">
        <v>75</v>
      </c>
      <c r="AY2494" s="232" t="s">
        <v>203</v>
      </c>
    </row>
    <row r="2495" spans="1:65" s="14" customFormat="1" ht="11.25">
      <c r="B2495" s="233"/>
      <c r="C2495" s="234"/>
      <c r="D2495" s="224" t="s">
        <v>211</v>
      </c>
      <c r="E2495" s="235" t="s">
        <v>1</v>
      </c>
      <c r="F2495" s="236" t="s">
        <v>2329</v>
      </c>
      <c r="G2495" s="234"/>
      <c r="H2495" s="237">
        <v>21</v>
      </c>
      <c r="I2495" s="238"/>
      <c r="J2495" s="234"/>
      <c r="K2495" s="234"/>
      <c r="L2495" s="239"/>
      <c r="M2495" s="240"/>
      <c r="N2495" s="241"/>
      <c r="O2495" s="241"/>
      <c r="P2495" s="241"/>
      <c r="Q2495" s="241"/>
      <c r="R2495" s="241"/>
      <c r="S2495" s="241"/>
      <c r="T2495" s="242"/>
      <c r="AT2495" s="243" t="s">
        <v>211</v>
      </c>
      <c r="AU2495" s="243" t="s">
        <v>104</v>
      </c>
      <c r="AV2495" s="14" t="s">
        <v>84</v>
      </c>
      <c r="AW2495" s="14" t="s">
        <v>31</v>
      </c>
      <c r="AX2495" s="14" t="s">
        <v>75</v>
      </c>
      <c r="AY2495" s="243" t="s">
        <v>203</v>
      </c>
    </row>
    <row r="2496" spans="1:65" s="2" customFormat="1" ht="21.75" customHeight="1">
      <c r="A2496" s="35"/>
      <c r="B2496" s="36"/>
      <c r="C2496" s="209" t="s">
        <v>2348</v>
      </c>
      <c r="D2496" s="209" t="s">
        <v>205</v>
      </c>
      <c r="E2496" s="210" t="s">
        <v>2349</v>
      </c>
      <c r="F2496" s="211" t="s">
        <v>2350</v>
      </c>
      <c r="G2496" s="212" t="s">
        <v>828</v>
      </c>
      <c r="H2496" s="213">
        <v>64</v>
      </c>
      <c r="I2496" s="214"/>
      <c r="J2496" s="215">
        <f>ROUND(I2496*H2496,2)</f>
        <v>0</v>
      </c>
      <c r="K2496" s="211" t="s">
        <v>218</v>
      </c>
      <c r="L2496" s="40"/>
      <c r="M2496" s="216" t="s">
        <v>1</v>
      </c>
      <c r="N2496" s="217" t="s">
        <v>40</v>
      </c>
      <c r="O2496" s="72"/>
      <c r="P2496" s="218">
        <f>O2496*H2496</f>
        <v>0</v>
      </c>
      <c r="Q2496" s="218">
        <v>2.283E-2</v>
      </c>
      <c r="R2496" s="218">
        <f>Q2496*H2496</f>
        <v>1.46112</v>
      </c>
      <c r="S2496" s="218">
        <v>0</v>
      </c>
      <c r="T2496" s="219">
        <f>S2496*H2496</f>
        <v>0</v>
      </c>
      <c r="U2496" s="35"/>
      <c r="V2496" s="35"/>
      <c r="W2496" s="35"/>
      <c r="X2496" s="35"/>
      <c r="Y2496" s="35"/>
      <c r="Z2496" s="35"/>
      <c r="AA2496" s="35"/>
      <c r="AB2496" s="35"/>
      <c r="AC2496" s="35"/>
      <c r="AD2496" s="35"/>
      <c r="AE2496" s="35"/>
      <c r="AR2496" s="220" t="s">
        <v>209</v>
      </c>
      <c r="AT2496" s="220" t="s">
        <v>205</v>
      </c>
      <c r="AU2496" s="220" t="s">
        <v>104</v>
      </c>
      <c r="AY2496" s="18" t="s">
        <v>203</v>
      </c>
      <c r="BE2496" s="221">
        <f>IF(N2496="základní",J2496,0)</f>
        <v>0</v>
      </c>
      <c r="BF2496" s="221">
        <f>IF(N2496="snížená",J2496,0)</f>
        <v>0</v>
      </c>
      <c r="BG2496" s="221">
        <f>IF(N2496="zákl. přenesená",J2496,0)</f>
        <v>0</v>
      </c>
      <c r="BH2496" s="221">
        <f>IF(N2496="sníž. přenesená",J2496,0)</f>
        <v>0</v>
      </c>
      <c r="BI2496" s="221">
        <f>IF(N2496="nulová",J2496,0)</f>
        <v>0</v>
      </c>
      <c r="BJ2496" s="18" t="s">
        <v>82</v>
      </c>
      <c r="BK2496" s="221">
        <f>ROUND(I2496*H2496,2)</f>
        <v>0</v>
      </c>
      <c r="BL2496" s="18" t="s">
        <v>209</v>
      </c>
      <c r="BM2496" s="220" t="s">
        <v>2351</v>
      </c>
    </row>
    <row r="2497" spans="1:65" s="2" customFormat="1" ht="58.5">
      <c r="A2497" s="35"/>
      <c r="B2497" s="36"/>
      <c r="C2497" s="37"/>
      <c r="D2497" s="224" t="s">
        <v>355</v>
      </c>
      <c r="E2497" s="37"/>
      <c r="F2497" s="244" t="s">
        <v>2352</v>
      </c>
      <c r="G2497" s="37"/>
      <c r="H2497" s="37"/>
      <c r="I2497" s="123"/>
      <c r="J2497" s="37"/>
      <c r="K2497" s="37"/>
      <c r="L2497" s="40"/>
      <c r="M2497" s="245"/>
      <c r="N2497" s="246"/>
      <c r="O2497" s="72"/>
      <c r="P2497" s="72"/>
      <c r="Q2497" s="72"/>
      <c r="R2497" s="72"/>
      <c r="S2497" s="72"/>
      <c r="T2497" s="73"/>
      <c r="U2497" s="35"/>
      <c r="V2497" s="35"/>
      <c r="W2497" s="35"/>
      <c r="X2497" s="35"/>
      <c r="Y2497" s="35"/>
      <c r="Z2497" s="35"/>
      <c r="AA2497" s="35"/>
      <c r="AB2497" s="35"/>
      <c r="AC2497" s="35"/>
      <c r="AD2497" s="35"/>
      <c r="AE2497" s="35"/>
      <c r="AT2497" s="18" t="s">
        <v>355</v>
      </c>
      <c r="AU2497" s="18" t="s">
        <v>104</v>
      </c>
    </row>
    <row r="2498" spans="1:65" s="13" customFormat="1" ht="11.25">
      <c r="B2498" s="222"/>
      <c r="C2498" s="223"/>
      <c r="D2498" s="224" t="s">
        <v>211</v>
      </c>
      <c r="E2498" s="225" t="s">
        <v>1</v>
      </c>
      <c r="F2498" s="226" t="s">
        <v>2228</v>
      </c>
      <c r="G2498" s="223"/>
      <c r="H2498" s="225" t="s">
        <v>1</v>
      </c>
      <c r="I2498" s="227"/>
      <c r="J2498" s="223"/>
      <c r="K2498" s="223"/>
      <c r="L2498" s="228"/>
      <c r="M2498" s="229"/>
      <c r="N2498" s="230"/>
      <c r="O2498" s="230"/>
      <c r="P2498" s="230"/>
      <c r="Q2498" s="230"/>
      <c r="R2498" s="230"/>
      <c r="S2498" s="230"/>
      <c r="T2498" s="231"/>
      <c r="AT2498" s="232" t="s">
        <v>211</v>
      </c>
      <c r="AU2498" s="232" t="s">
        <v>104</v>
      </c>
      <c r="AV2498" s="13" t="s">
        <v>82</v>
      </c>
      <c r="AW2498" s="13" t="s">
        <v>31</v>
      </c>
      <c r="AX2498" s="13" t="s">
        <v>75</v>
      </c>
      <c r="AY2498" s="232" t="s">
        <v>203</v>
      </c>
    </row>
    <row r="2499" spans="1:65" s="13" customFormat="1" ht="11.25">
      <c r="B2499" s="222"/>
      <c r="C2499" s="223"/>
      <c r="D2499" s="224" t="s">
        <v>211</v>
      </c>
      <c r="E2499" s="225" t="s">
        <v>1</v>
      </c>
      <c r="F2499" s="226" t="s">
        <v>2229</v>
      </c>
      <c r="G2499" s="223"/>
      <c r="H2499" s="225" t="s">
        <v>1</v>
      </c>
      <c r="I2499" s="227"/>
      <c r="J2499" s="223"/>
      <c r="K2499" s="223"/>
      <c r="L2499" s="228"/>
      <c r="M2499" s="229"/>
      <c r="N2499" s="230"/>
      <c r="O2499" s="230"/>
      <c r="P2499" s="230"/>
      <c r="Q2499" s="230"/>
      <c r="R2499" s="230"/>
      <c r="S2499" s="230"/>
      <c r="T2499" s="231"/>
      <c r="AT2499" s="232" t="s">
        <v>211</v>
      </c>
      <c r="AU2499" s="232" t="s">
        <v>104</v>
      </c>
      <c r="AV2499" s="13" t="s">
        <v>82</v>
      </c>
      <c r="AW2499" s="13" t="s">
        <v>31</v>
      </c>
      <c r="AX2499" s="13" t="s">
        <v>75</v>
      </c>
      <c r="AY2499" s="232" t="s">
        <v>203</v>
      </c>
    </row>
    <row r="2500" spans="1:65" s="13" customFormat="1" ht="11.25">
      <c r="B2500" s="222"/>
      <c r="C2500" s="223"/>
      <c r="D2500" s="224" t="s">
        <v>211</v>
      </c>
      <c r="E2500" s="225" t="s">
        <v>1</v>
      </c>
      <c r="F2500" s="226" t="s">
        <v>213</v>
      </c>
      <c r="G2500" s="223"/>
      <c r="H2500" s="225" t="s">
        <v>1</v>
      </c>
      <c r="I2500" s="227"/>
      <c r="J2500" s="223"/>
      <c r="K2500" s="223"/>
      <c r="L2500" s="228"/>
      <c r="M2500" s="229"/>
      <c r="N2500" s="230"/>
      <c r="O2500" s="230"/>
      <c r="P2500" s="230"/>
      <c r="Q2500" s="230"/>
      <c r="R2500" s="230"/>
      <c r="S2500" s="230"/>
      <c r="T2500" s="231"/>
      <c r="AT2500" s="232" t="s">
        <v>211</v>
      </c>
      <c r="AU2500" s="232" t="s">
        <v>104</v>
      </c>
      <c r="AV2500" s="13" t="s">
        <v>82</v>
      </c>
      <c r="AW2500" s="13" t="s">
        <v>31</v>
      </c>
      <c r="AX2500" s="13" t="s">
        <v>75</v>
      </c>
      <c r="AY2500" s="232" t="s">
        <v>203</v>
      </c>
    </row>
    <row r="2501" spans="1:65" s="13" customFormat="1" ht="11.25">
      <c r="B2501" s="222"/>
      <c r="C2501" s="223"/>
      <c r="D2501" s="224" t="s">
        <v>211</v>
      </c>
      <c r="E2501" s="225" t="s">
        <v>1</v>
      </c>
      <c r="F2501" s="226" t="s">
        <v>2284</v>
      </c>
      <c r="G2501" s="223"/>
      <c r="H2501" s="225" t="s">
        <v>1</v>
      </c>
      <c r="I2501" s="227"/>
      <c r="J2501" s="223"/>
      <c r="K2501" s="223"/>
      <c r="L2501" s="228"/>
      <c r="M2501" s="229"/>
      <c r="N2501" s="230"/>
      <c r="O2501" s="230"/>
      <c r="P2501" s="230"/>
      <c r="Q2501" s="230"/>
      <c r="R2501" s="230"/>
      <c r="S2501" s="230"/>
      <c r="T2501" s="231"/>
      <c r="AT2501" s="232" t="s">
        <v>211</v>
      </c>
      <c r="AU2501" s="232" t="s">
        <v>104</v>
      </c>
      <c r="AV2501" s="13" t="s">
        <v>82</v>
      </c>
      <c r="AW2501" s="13" t="s">
        <v>31</v>
      </c>
      <c r="AX2501" s="13" t="s">
        <v>75</v>
      </c>
      <c r="AY2501" s="232" t="s">
        <v>203</v>
      </c>
    </row>
    <row r="2502" spans="1:65" s="14" customFormat="1" ht="11.25">
      <c r="B2502" s="233"/>
      <c r="C2502" s="234"/>
      <c r="D2502" s="224" t="s">
        <v>211</v>
      </c>
      <c r="E2502" s="235" t="s">
        <v>1</v>
      </c>
      <c r="F2502" s="236" t="s">
        <v>2353</v>
      </c>
      <c r="G2502" s="234"/>
      <c r="H2502" s="237">
        <v>64</v>
      </c>
      <c r="I2502" s="238"/>
      <c r="J2502" s="234"/>
      <c r="K2502" s="234"/>
      <c r="L2502" s="239"/>
      <c r="M2502" s="240"/>
      <c r="N2502" s="241"/>
      <c r="O2502" s="241"/>
      <c r="P2502" s="241"/>
      <c r="Q2502" s="241"/>
      <c r="R2502" s="241"/>
      <c r="S2502" s="241"/>
      <c r="T2502" s="242"/>
      <c r="AT2502" s="243" t="s">
        <v>211</v>
      </c>
      <c r="AU2502" s="243" t="s">
        <v>104</v>
      </c>
      <c r="AV2502" s="14" t="s">
        <v>84</v>
      </c>
      <c r="AW2502" s="14" t="s">
        <v>31</v>
      </c>
      <c r="AX2502" s="14" t="s">
        <v>75</v>
      </c>
      <c r="AY2502" s="243" t="s">
        <v>203</v>
      </c>
    </row>
    <row r="2503" spans="1:65" s="2" customFormat="1" ht="21.75" customHeight="1">
      <c r="A2503" s="35"/>
      <c r="B2503" s="36"/>
      <c r="C2503" s="209" t="s">
        <v>2354</v>
      </c>
      <c r="D2503" s="209" t="s">
        <v>205</v>
      </c>
      <c r="E2503" s="210" t="s">
        <v>2355</v>
      </c>
      <c r="F2503" s="211" t="s">
        <v>2356</v>
      </c>
      <c r="G2503" s="212" t="s">
        <v>828</v>
      </c>
      <c r="H2503" s="213">
        <v>18.3</v>
      </c>
      <c r="I2503" s="214"/>
      <c r="J2503" s="215">
        <f>ROUND(I2503*H2503,2)</f>
        <v>0</v>
      </c>
      <c r="K2503" s="211" t="s">
        <v>218</v>
      </c>
      <c r="L2503" s="40"/>
      <c r="M2503" s="216" t="s">
        <v>1</v>
      </c>
      <c r="N2503" s="217" t="s">
        <v>40</v>
      </c>
      <c r="O2503" s="72"/>
      <c r="P2503" s="218">
        <f>O2503*H2503</f>
        <v>0</v>
      </c>
      <c r="Q2503" s="218">
        <v>4.8000000000000001E-4</v>
      </c>
      <c r="R2503" s="218">
        <f>Q2503*H2503</f>
        <v>8.7840000000000001E-3</v>
      </c>
      <c r="S2503" s="218">
        <v>8.0000000000000002E-3</v>
      </c>
      <c r="T2503" s="219">
        <f>S2503*H2503</f>
        <v>0.1464</v>
      </c>
      <c r="U2503" s="35"/>
      <c r="V2503" s="35"/>
      <c r="W2503" s="35"/>
      <c r="X2503" s="35"/>
      <c r="Y2503" s="35"/>
      <c r="Z2503" s="35"/>
      <c r="AA2503" s="35"/>
      <c r="AB2503" s="35"/>
      <c r="AC2503" s="35"/>
      <c r="AD2503" s="35"/>
      <c r="AE2503" s="35"/>
      <c r="AR2503" s="220" t="s">
        <v>209</v>
      </c>
      <c r="AT2503" s="220" t="s">
        <v>205</v>
      </c>
      <c r="AU2503" s="220" t="s">
        <v>104</v>
      </c>
      <c r="AY2503" s="18" t="s">
        <v>203</v>
      </c>
      <c r="BE2503" s="221">
        <f>IF(N2503="základní",J2503,0)</f>
        <v>0</v>
      </c>
      <c r="BF2503" s="221">
        <f>IF(N2503="snížená",J2503,0)</f>
        <v>0</v>
      </c>
      <c r="BG2503" s="221">
        <f>IF(N2503="zákl. přenesená",J2503,0)</f>
        <v>0</v>
      </c>
      <c r="BH2503" s="221">
        <f>IF(N2503="sníž. přenesená",J2503,0)</f>
        <v>0</v>
      </c>
      <c r="BI2503" s="221">
        <f>IF(N2503="nulová",J2503,0)</f>
        <v>0</v>
      </c>
      <c r="BJ2503" s="18" t="s">
        <v>82</v>
      </c>
      <c r="BK2503" s="221">
        <f>ROUND(I2503*H2503,2)</f>
        <v>0</v>
      </c>
      <c r="BL2503" s="18" t="s">
        <v>209</v>
      </c>
      <c r="BM2503" s="220" t="s">
        <v>2357</v>
      </c>
    </row>
    <row r="2504" spans="1:65" s="13" customFormat="1" ht="11.25">
      <c r="B2504" s="222"/>
      <c r="C2504" s="223"/>
      <c r="D2504" s="224" t="s">
        <v>211</v>
      </c>
      <c r="E2504" s="225" t="s">
        <v>1</v>
      </c>
      <c r="F2504" s="226" t="s">
        <v>2228</v>
      </c>
      <c r="G2504" s="223"/>
      <c r="H2504" s="225" t="s">
        <v>1</v>
      </c>
      <c r="I2504" s="227"/>
      <c r="J2504" s="223"/>
      <c r="K2504" s="223"/>
      <c r="L2504" s="228"/>
      <c r="M2504" s="229"/>
      <c r="N2504" s="230"/>
      <c r="O2504" s="230"/>
      <c r="P2504" s="230"/>
      <c r="Q2504" s="230"/>
      <c r="R2504" s="230"/>
      <c r="S2504" s="230"/>
      <c r="T2504" s="231"/>
      <c r="AT2504" s="232" t="s">
        <v>211</v>
      </c>
      <c r="AU2504" s="232" t="s">
        <v>104</v>
      </c>
      <c r="AV2504" s="13" t="s">
        <v>82</v>
      </c>
      <c r="AW2504" s="13" t="s">
        <v>31</v>
      </c>
      <c r="AX2504" s="13" t="s">
        <v>75</v>
      </c>
      <c r="AY2504" s="232" t="s">
        <v>203</v>
      </c>
    </row>
    <row r="2505" spans="1:65" s="13" customFormat="1" ht="11.25">
      <c r="B2505" s="222"/>
      <c r="C2505" s="223"/>
      <c r="D2505" s="224" t="s">
        <v>211</v>
      </c>
      <c r="E2505" s="225" t="s">
        <v>1</v>
      </c>
      <c r="F2505" s="226" t="s">
        <v>2229</v>
      </c>
      <c r="G2505" s="223"/>
      <c r="H2505" s="225" t="s">
        <v>1</v>
      </c>
      <c r="I2505" s="227"/>
      <c r="J2505" s="223"/>
      <c r="K2505" s="223"/>
      <c r="L2505" s="228"/>
      <c r="M2505" s="229"/>
      <c r="N2505" s="230"/>
      <c r="O2505" s="230"/>
      <c r="P2505" s="230"/>
      <c r="Q2505" s="230"/>
      <c r="R2505" s="230"/>
      <c r="S2505" s="230"/>
      <c r="T2505" s="231"/>
      <c r="AT2505" s="232" t="s">
        <v>211</v>
      </c>
      <c r="AU2505" s="232" t="s">
        <v>104</v>
      </c>
      <c r="AV2505" s="13" t="s">
        <v>82</v>
      </c>
      <c r="AW2505" s="13" t="s">
        <v>31</v>
      </c>
      <c r="AX2505" s="13" t="s">
        <v>75</v>
      </c>
      <c r="AY2505" s="232" t="s">
        <v>203</v>
      </c>
    </row>
    <row r="2506" spans="1:65" s="13" customFormat="1" ht="11.25">
      <c r="B2506" s="222"/>
      <c r="C2506" s="223"/>
      <c r="D2506" s="224" t="s">
        <v>211</v>
      </c>
      <c r="E2506" s="225" t="s">
        <v>1</v>
      </c>
      <c r="F2506" s="226" t="s">
        <v>213</v>
      </c>
      <c r="G2506" s="223"/>
      <c r="H2506" s="225" t="s">
        <v>1</v>
      </c>
      <c r="I2506" s="227"/>
      <c r="J2506" s="223"/>
      <c r="K2506" s="223"/>
      <c r="L2506" s="228"/>
      <c r="M2506" s="229"/>
      <c r="N2506" s="230"/>
      <c r="O2506" s="230"/>
      <c r="P2506" s="230"/>
      <c r="Q2506" s="230"/>
      <c r="R2506" s="230"/>
      <c r="S2506" s="230"/>
      <c r="T2506" s="231"/>
      <c r="AT2506" s="232" t="s">
        <v>211</v>
      </c>
      <c r="AU2506" s="232" t="s">
        <v>104</v>
      </c>
      <c r="AV2506" s="13" t="s">
        <v>82</v>
      </c>
      <c r="AW2506" s="13" t="s">
        <v>31</v>
      </c>
      <c r="AX2506" s="13" t="s">
        <v>75</v>
      </c>
      <c r="AY2506" s="232" t="s">
        <v>203</v>
      </c>
    </row>
    <row r="2507" spans="1:65" s="13" customFormat="1" ht="11.25">
      <c r="B2507" s="222"/>
      <c r="C2507" s="223"/>
      <c r="D2507" s="224" t="s">
        <v>211</v>
      </c>
      <c r="E2507" s="225" t="s">
        <v>1</v>
      </c>
      <c r="F2507" s="226" t="s">
        <v>2358</v>
      </c>
      <c r="G2507" s="223"/>
      <c r="H2507" s="225" t="s">
        <v>1</v>
      </c>
      <c r="I2507" s="227"/>
      <c r="J2507" s="223"/>
      <c r="K2507" s="223"/>
      <c r="L2507" s="228"/>
      <c r="M2507" s="229"/>
      <c r="N2507" s="230"/>
      <c r="O2507" s="230"/>
      <c r="P2507" s="230"/>
      <c r="Q2507" s="230"/>
      <c r="R2507" s="230"/>
      <c r="S2507" s="230"/>
      <c r="T2507" s="231"/>
      <c r="AT2507" s="232" t="s">
        <v>211</v>
      </c>
      <c r="AU2507" s="232" t="s">
        <v>104</v>
      </c>
      <c r="AV2507" s="13" t="s">
        <v>82</v>
      </c>
      <c r="AW2507" s="13" t="s">
        <v>31</v>
      </c>
      <c r="AX2507" s="13" t="s">
        <v>75</v>
      </c>
      <c r="AY2507" s="232" t="s">
        <v>203</v>
      </c>
    </row>
    <row r="2508" spans="1:65" s="14" customFormat="1" ht="11.25">
      <c r="B2508" s="233"/>
      <c r="C2508" s="234"/>
      <c r="D2508" s="224" t="s">
        <v>211</v>
      </c>
      <c r="E2508" s="235" t="s">
        <v>1</v>
      </c>
      <c r="F2508" s="236" t="s">
        <v>2359</v>
      </c>
      <c r="G2508" s="234"/>
      <c r="H2508" s="237">
        <v>18.3</v>
      </c>
      <c r="I2508" s="238"/>
      <c r="J2508" s="234"/>
      <c r="K2508" s="234"/>
      <c r="L2508" s="239"/>
      <c r="M2508" s="240"/>
      <c r="N2508" s="241"/>
      <c r="O2508" s="241"/>
      <c r="P2508" s="241"/>
      <c r="Q2508" s="241"/>
      <c r="R2508" s="241"/>
      <c r="S2508" s="241"/>
      <c r="T2508" s="242"/>
      <c r="AT2508" s="243" t="s">
        <v>211</v>
      </c>
      <c r="AU2508" s="243" t="s">
        <v>104</v>
      </c>
      <c r="AV2508" s="14" t="s">
        <v>84</v>
      </c>
      <c r="AW2508" s="14" t="s">
        <v>31</v>
      </c>
      <c r="AX2508" s="14" t="s">
        <v>75</v>
      </c>
      <c r="AY2508" s="243" t="s">
        <v>203</v>
      </c>
    </row>
    <row r="2509" spans="1:65" s="2" customFormat="1" ht="21.75" customHeight="1">
      <c r="A2509" s="35"/>
      <c r="B2509" s="36"/>
      <c r="C2509" s="209" t="s">
        <v>2360</v>
      </c>
      <c r="D2509" s="209" t="s">
        <v>205</v>
      </c>
      <c r="E2509" s="210" t="s">
        <v>2361</v>
      </c>
      <c r="F2509" s="211" t="s">
        <v>2362</v>
      </c>
      <c r="G2509" s="212" t="s">
        <v>828</v>
      </c>
      <c r="H2509" s="213">
        <v>17.2</v>
      </c>
      <c r="I2509" s="214"/>
      <c r="J2509" s="215">
        <f>ROUND(I2509*H2509,2)</f>
        <v>0</v>
      </c>
      <c r="K2509" s="211" t="s">
        <v>218</v>
      </c>
      <c r="L2509" s="40"/>
      <c r="M2509" s="216" t="s">
        <v>1</v>
      </c>
      <c r="N2509" s="217" t="s">
        <v>40</v>
      </c>
      <c r="O2509" s="72"/>
      <c r="P2509" s="218">
        <f>O2509*H2509</f>
        <v>0</v>
      </c>
      <c r="Q2509" s="218">
        <v>6.7000000000000002E-4</v>
      </c>
      <c r="R2509" s="218">
        <f>Q2509*H2509</f>
        <v>1.1524E-2</v>
      </c>
      <c r="S2509" s="218">
        <v>3.1E-2</v>
      </c>
      <c r="T2509" s="219">
        <f>S2509*H2509</f>
        <v>0.53320000000000001</v>
      </c>
      <c r="U2509" s="35"/>
      <c r="V2509" s="35"/>
      <c r="W2509" s="35"/>
      <c r="X2509" s="35"/>
      <c r="Y2509" s="35"/>
      <c r="Z2509" s="35"/>
      <c r="AA2509" s="35"/>
      <c r="AB2509" s="35"/>
      <c r="AC2509" s="35"/>
      <c r="AD2509" s="35"/>
      <c r="AE2509" s="35"/>
      <c r="AR2509" s="220" t="s">
        <v>209</v>
      </c>
      <c r="AT2509" s="220" t="s">
        <v>205</v>
      </c>
      <c r="AU2509" s="220" t="s">
        <v>104</v>
      </c>
      <c r="AY2509" s="18" t="s">
        <v>203</v>
      </c>
      <c r="BE2509" s="221">
        <f>IF(N2509="základní",J2509,0)</f>
        <v>0</v>
      </c>
      <c r="BF2509" s="221">
        <f>IF(N2509="snížená",J2509,0)</f>
        <v>0</v>
      </c>
      <c r="BG2509" s="221">
        <f>IF(N2509="zákl. přenesená",J2509,0)</f>
        <v>0</v>
      </c>
      <c r="BH2509" s="221">
        <f>IF(N2509="sníž. přenesená",J2509,0)</f>
        <v>0</v>
      </c>
      <c r="BI2509" s="221">
        <f>IF(N2509="nulová",J2509,0)</f>
        <v>0</v>
      </c>
      <c r="BJ2509" s="18" t="s">
        <v>82</v>
      </c>
      <c r="BK2509" s="221">
        <f>ROUND(I2509*H2509,2)</f>
        <v>0</v>
      </c>
      <c r="BL2509" s="18" t="s">
        <v>209</v>
      </c>
      <c r="BM2509" s="220" t="s">
        <v>2363</v>
      </c>
    </row>
    <row r="2510" spans="1:65" s="13" customFormat="1" ht="11.25">
      <c r="B2510" s="222"/>
      <c r="C2510" s="223"/>
      <c r="D2510" s="224" t="s">
        <v>211</v>
      </c>
      <c r="E2510" s="225" t="s">
        <v>1</v>
      </c>
      <c r="F2510" s="226" t="s">
        <v>2228</v>
      </c>
      <c r="G2510" s="223"/>
      <c r="H2510" s="225" t="s">
        <v>1</v>
      </c>
      <c r="I2510" s="227"/>
      <c r="J2510" s="223"/>
      <c r="K2510" s="223"/>
      <c r="L2510" s="228"/>
      <c r="M2510" s="229"/>
      <c r="N2510" s="230"/>
      <c r="O2510" s="230"/>
      <c r="P2510" s="230"/>
      <c r="Q2510" s="230"/>
      <c r="R2510" s="230"/>
      <c r="S2510" s="230"/>
      <c r="T2510" s="231"/>
      <c r="AT2510" s="232" t="s">
        <v>211</v>
      </c>
      <c r="AU2510" s="232" t="s">
        <v>104</v>
      </c>
      <c r="AV2510" s="13" t="s">
        <v>82</v>
      </c>
      <c r="AW2510" s="13" t="s">
        <v>31</v>
      </c>
      <c r="AX2510" s="13" t="s">
        <v>75</v>
      </c>
      <c r="AY2510" s="232" t="s">
        <v>203</v>
      </c>
    </row>
    <row r="2511" spans="1:65" s="13" customFormat="1" ht="11.25">
      <c r="B2511" s="222"/>
      <c r="C2511" s="223"/>
      <c r="D2511" s="224" t="s">
        <v>211</v>
      </c>
      <c r="E2511" s="225" t="s">
        <v>1</v>
      </c>
      <c r="F2511" s="226" t="s">
        <v>2229</v>
      </c>
      <c r="G2511" s="223"/>
      <c r="H2511" s="225" t="s">
        <v>1</v>
      </c>
      <c r="I2511" s="227"/>
      <c r="J2511" s="223"/>
      <c r="K2511" s="223"/>
      <c r="L2511" s="228"/>
      <c r="M2511" s="229"/>
      <c r="N2511" s="230"/>
      <c r="O2511" s="230"/>
      <c r="P2511" s="230"/>
      <c r="Q2511" s="230"/>
      <c r="R2511" s="230"/>
      <c r="S2511" s="230"/>
      <c r="T2511" s="231"/>
      <c r="AT2511" s="232" t="s">
        <v>211</v>
      </c>
      <c r="AU2511" s="232" t="s">
        <v>104</v>
      </c>
      <c r="AV2511" s="13" t="s">
        <v>82</v>
      </c>
      <c r="AW2511" s="13" t="s">
        <v>31</v>
      </c>
      <c r="AX2511" s="13" t="s">
        <v>75</v>
      </c>
      <c r="AY2511" s="232" t="s">
        <v>203</v>
      </c>
    </row>
    <row r="2512" spans="1:65" s="13" customFormat="1" ht="11.25">
      <c r="B2512" s="222"/>
      <c r="C2512" s="223"/>
      <c r="D2512" s="224" t="s">
        <v>211</v>
      </c>
      <c r="E2512" s="225" t="s">
        <v>1</v>
      </c>
      <c r="F2512" s="226" t="s">
        <v>213</v>
      </c>
      <c r="G2512" s="223"/>
      <c r="H2512" s="225" t="s">
        <v>1</v>
      </c>
      <c r="I2512" s="227"/>
      <c r="J2512" s="223"/>
      <c r="K2512" s="223"/>
      <c r="L2512" s="228"/>
      <c r="M2512" s="229"/>
      <c r="N2512" s="230"/>
      <c r="O2512" s="230"/>
      <c r="P2512" s="230"/>
      <c r="Q2512" s="230"/>
      <c r="R2512" s="230"/>
      <c r="S2512" s="230"/>
      <c r="T2512" s="231"/>
      <c r="AT2512" s="232" t="s">
        <v>211</v>
      </c>
      <c r="AU2512" s="232" t="s">
        <v>104</v>
      </c>
      <c r="AV2512" s="13" t="s">
        <v>82</v>
      </c>
      <c r="AW2512" s="13" t="s">
        <v>31</v>
      </c>
      <c r="AX2512" s="13" t="s">
        <v>75</v>
      </c>
      <c r="AY2512" s="232" t="s">
        <v>203</v>
      </c>
    </row>
    <row r="2513" spans="1:65" s="13" customFormat="1" ht="11.25">
      <c r="B2513" s="222"/>
      <c r="C2513" s="223"/>
      <c r="D2513" s="224" t="s">
        <v>211</v>
      </c>
      <c r="E2513" s="225" t="s">
        <v>1</v>
      </c>
      <c r="F2513" s="226" t="s">
        <v>2230</v>
      </c>
      <c r="G2513" s="223"/>
      <c r="H2513" s="225" t="s">
        <v>1</v>
      </c>
      <c r="I2513" s="227"/>
      <c r="J2513" s="223"/>
      <c r="K2513" s="223"/>
      <c r="L2513" s="228"/>
      <c r="M2513" s="229"/>
      <c r="N2513" s="230"/>
      <c r="O2513" s="230"/>
      <c r="P2513" s="230"/>
      <c r="Q2513" s="230"/>
      <c r="R2513" s="230"/>
      <c r="S2513" s="230"/>
      <c r="T2513" s="231"/>
      <c r="AT2513" s="232" t="s">
        <v>211</v>
      </c>
      <c r="AU2513" s="232" t="s">
        <v>104</v>
      </c>
      <c r="AV2513" s="13" t="s">
        <v>82</v>
      </c>
      <c r="AW2513" s="13" t="s">
        <v>31</v>
      </c>
      <c r="AX2513" s="13" t="s">
        <v>75</v>
      </c>
      <c r="AY2513" s="232" t="s">
        <v>203</v>
      </c>
    </row>
    <row r="2514" spans="1:65" s="14" customFormat="1" ht="11.25">
      <c r="B2514" s="233"/>
      <c r="C2514" s="234"/>
      <c r="D2514" s="224" t="s">
        <v>211</v>
      </c>
      <c r="E2514" s="235" t="s">
        <v>1</v>
      </c>
      <c r="F2514" s="236" t="s">
        <v>2364</v>
      </c>
      <c r="G2514" s="234"/>
      <c r="H2514" s="237">
        <v>17.2</v>
      </c>
      <c r="I2514" s="238"/>
      <c r="J2514" s="234"/>
      <c r="K2514" s="234"/>
      <c r="L2514" s="239"/>
      <c r="M2514" s="240"/>
      <c r="N2514" s="241"/>
      <c r="O2514" s="241"/>
      <c r="P2514" s="241"/>
      <c r="Q2514" s="241"/>
      <c r="R2514" s="241"/>
      <c r="S2514" s="241"/>
      <c r="T2514" s="242"/>
      <c r="AT2514" s="243" t="s">
        <v>211</v>
      </c>
      <c r="AU2514" s="243" t="s">
        <v>104</v>
      </c>
      <c r="AV2514" s="14" t="s">
        <v>84</v>
      </c>
      <c r="AW2514" s="14" t="s">
        <v>31</v>
      </c>
      <c r="AX2514" s="14" t="s">
        <v>75</v>
      </c>
      <c r="AY2514" s="243" t="s">
        <v>203</v>
      </c>
    </row>
    <row r="2515" spans="1:65" s="2" customFormat="1" ht="21.75" customHeight="1">
      <c r="A2515" s="35"/>
      <c r="B2515" s="36"/>
      <c r="C2515" s="209" t="s">
        <v>2365</v>
      </c>
      <c r="D2515" s="209" t="s">
        <v>205</v>
      </c>
      <c r="E2515" s="210" t="s">
        <v>2366</v>
      </c>
      <c r="F2515" s="211" t="s">
        <v>2367</v>
      </c>
      <c r="G2515" s="212" t="s">
        <v>828</v>
      </c>
      <c r="H2515" s="213">
        <v>11.85</v>
      </c>
      <c r="I2515" s="214"/>
      <c r="J2515" s="215">
        <f>ROUND(I2515*H2515,2)</f>
        <v>0</v>
      </c>
      <c r="K2515" s="211" t="s">
        <v>218</v>
      </c>
      <c r="L2515" s="40"/>
      <c r="M2515" s="216" t="s">
        <v>1</v>
      </c>
      <c r="N2515" s="217" t="s">
        <v>40</v>
      </c>
      <c r="O2515" s="72"/>
      <c r="P2515" s="218">
        <f>O2515*H2515</f>
        <v>0</v>
      </c>
      <c r="Q2515" s="218">
        <v>9.3000000000000005E-4</v>
      </c>
      <c r="R2515" s="218">
        <f>Q2515*H2515</f>
        <v>1.1020500000000001E-2</v>
      </c>
      <c r="S2515" s="218">
        <v>7.0000000000000007E-2</v>
      </c>
      <c r="T2515" s="219">
        <f>S2515*H2515</f>
        <v>0.82950000000000002</v>
      </c>
      <c r="U2515" s="35"/>
      <c r="V2515" s="35"/>
      <c r="W2515" s="35"/>
      <c r="X2515" s="35"/>
      <c r="Y2515" s="35"/>
      <c r="Z2515" s="35"/>
      <c r="AA2515" s="35"/>
      <c r="AB2515" s="35"/>
      <c r="AC2515" s="35"/>
      <c r="AD2515" s="35"/>
      <c r="AE2515" s="35"/>
      <c r="AR2515" s="220" t="s">
        <v>209</v>
      </c>
      <c r="AT2515" s="220" t="s">
        <v>205</v>
      </c>
      <c r="AU2515" s="220" t="s">
        <v>104</v>
      </c>
      <c r="AY2515" s="18" t="s">
        <v>203</v>
      </c>
      <c r="BE2515" s="221">
        <f>IF(N2515="základní",J2515,0)</f>
        <v>0</v>
      </c>
      <c r="BF2515" s="221">
        <f>IF(N2515="snížená",J2515,0)</f>
        <v>0</v>
      </c>
      <c r="BG2515" s="221">
        <f>IF(N2515="zákl. přenesená",J2515,0)</f>
        <v>0</v>
      </c>
      <c r="BH2515" s="221">
        <f>IF(N2515="sníž. přenesená",J2515,0)</f>
        <v>0</v>
      </c>
      <c r="BI2515" s="221">
        <f>IF(N2515="nulová",J2515,0)</f>
        <v>0</v>
      </c>
      <c r="BJ2515" s="18" t="s">
        <v>82</v>
      </c>
      <c r="BK2515" s="221">
        <f>ROUND(I2515*H2515,2)</f>
        <v>0</v>
      </c>
      <c r="BL2515" s="18" t="s">
        <v>209</v>
      </c>
      <c r="BM2515" s="220" t="s">
        <v>2368</v>
      </c>
    </row>
    <row r="2516" spans="1:65" s="13" customFormat="1" ht="11.25">
      <c r="B2516" s="222"/>
      <c r="C2516" s="223"/>
      <c r="D2516" s="224" t="s">
        <v>211</v>
      </c>
      <c r="E2516" s="225" t="s">
        <v>1</v>
      </c>
      <c r="F2516" s="226" t="s">
        <v>2228</v>
      </c>
      <c r="G2516" s="223"/>
      <c r="H2516" s="225" t="s">
        <v>1</v>
      </c>
      <c r="I2516" s="227"/>
      <c r="J2516" s="223"/>
      <c r="K2516" s="223"/>
      <c r="L2516" s="228"/>
      <c r="M2516" s="229"/>
      <c r="N2516" s="230"/>
      <c r="O2516" s="230"/>
      <c r="P2516" s="230"/>
      <c r="Q2516" s="230"/>
      <c r="R2516" s="230"/>
      <c r="S2516" s="230"/>
      <c r="T2516" s="231"/>
      <c r="AT2516" s="232" t="s">
        <v>211</v>
      </c>
      <c r="AU2516" s="232" t="s">
        <v>104</v>
      </c>
      <c r="AV2516" s="13" t="s">
        <v>82</v>
      </c>
      <c r="AW2516" s="13" t="s">
        <v>31</v>
      </c>
      <c r="AX2516" s="13" t="s">
        <v>75</v>
      </c>
      <c r="AY2516" s="232" t="s">
        <v>203</v>
      </c>
    </row>
    <row r="2517" spans="1:65" s="13" customFormat="1" ht="11.25">
      <c r="B2517" s="222"/>
      <c r="C2517" s="223"/>
      <c r="D2517" s="224" t="s">
        <v>211</v>
      </c>
      <c r="E2517" s="225" t="s">
        <v>1</v>
      </c>
      <c r="F2517" s="226" t="s">
        <v>2229</v>
      </c>
      <c r="G2517" s="223"/>
      <c r="H2517" s="225" t="s">
        <v>1</v>
      </c>
      <c r="I2517" s="227"/>
      <c r="J2517" s="223"/>
      <c r="K2517" s="223"/>
      <c r="L2517" s="228"/>
      <c r="M2517" s="229"/>
      <c r="N2517" s="230"/>
      <c r="O2517" s="230"/>
      <c r="P2517" s="230"/>
      <c r="Q2517" s="230"/>
      <c r="R2517" s="230"/>
      <c r="S2517" s="230"/>
      <c r="T2517" s="231"/>
      <c r="AT2517" s="232" t="s">
        <v>211</v>
      </c>
      <c r="AU2517" s="232" t="s">
        <v>104</v>
      </c>
      <c r="AV2517" s="13" t="s">
        <v>82</v>
      </c>
      <c r="AW2517" s="13" t="s">
        <v>31</v>
      </c>
      <c r="AX2517" s="13" t="s">
        <v>75</v>
      </c>
      <c r="AY2517" s="232" t="s">
        <v>203</v>
      </c>
    </row>
    <row r="2518" spans="1:65" s="13" customFormat="1" ht="11.25">
      <c r="B2518" s="222"/>
      <c r="C2518" s="223"/>
      <c r="D2518" s="224" t="s">
        <v>211</v>
      </c>
      <c r="E2518" s="225" t="s">
        <v>1</v>
      </c>
      <c r="F2518" s="226" t="s">
        <v>213</v>
      </c>
      <c r="G2518" s="223"/>
      <c r="H2518" s="225" t="s">
        <v>1</v>
      </c>
      <c r="I2518" s="227"/>
      <c r="J2518" s="223"/>
      <c r="K2518" s="223"/>
      <c r="L2518" s="228"/>
      <c r="M2518" s="229"/>
      <c r="N2518" s="230"/>
      <c r="O2518" s="230"/>
      <c r="P2518" s="230"/>
      <c r="Q2518" s="230"/>
      <c r="R2518" s="230"/>
      <c r="S2518" s="230"/>
      <c r="T2518" s="231"/>
      <c r="AT2518" s="232" t="s">
        <v>211</v>
      </c>
      <c r="AU2518" s="232" t="s">
        <v>104</v>
      </c>
      <c r="AV2518" s="13" t="s">
        <v>82</v>
      </c>
      <c r="AW2518" s="13" t="s">
        <v>31</v>
      </c>
      <c r="AX2518" s="13" t="s">
        <v>75</v>
      </c>
      <c r="AY2518" s="232" t="s">
        <v>203</v>
      </c>
    </row>
    <row r="2519" spans="1:65" s="13" customFormat="1" ht="11.25">
      <c r="B2519" s="222"/>
      <c r="C2519" s="223"/>
      <c r="D2519" s="224" t="s">
        <v>211</v>
      </c>
      <c r="E2519" s="225" t="s">
        <v>1</v>
      </c>
      <c r="F2519" s="226" t="s">
        <v>2230</v>
      </c>
      <c r="G2519" s="223"/>
      <c r="H2519" s="225" t="s">
        <v>1</v>
      </c>
      <c r="I2519" s="227"/>
      <c r="J2519" s="223"/>
      <c r="K2519" s="223"/>
      <c r="L2519" s="228"/>
      <c r="M2519" s="229"/>
      <c r="N2519" s="230"/>
      <c r="O2519" s="230"/>
      <c r="P2519" s="230"/>
      <c r="Q2519" s="230"/>
      <c r="R2519" s="230"/>
      <c r="S2519" s="230"/>
      <c r="T2519" s="231"/>
      <c r="AT2519" s="232" t="s">
        <v>211</v>
      </c>
      <c r="AU2519" s="232" t="s">
        <v>104</v>
      </c>
      <c r="AV2519" s="13" t="s">
        <v>82</v>
      </c>
      <c r="AW2519" s="13" t="s">
        <v>31</v>
      </c>
      <c r="AX2519" s="13" t="s">
        <v>75</v>
      </c>
      <c r="AY2519" s="232" t="s">
        <v>203</v>
      </c>
    </row>
    <row r="2520" spans="1:65" s="14" customFormat="1" ht="11.25">
      <c r="B2520" s="233"/>
      <c r="C2520" s="234"/>
      <c r="D2520" s="224" t="s">
        <v>211</v>
      </c>
      <c r="E2520" s="235" t="s">
        <v>1</v>
      </c>
      <c r="F2520" s="236" t="s">
        <v>2369</v>
      </c>
      <c r="G2520" s="234"/>
      <c r="H2520" s="237">
        <v>11.85</v>
      </c>
      <c r="I2520" s="238"/>
      <c r="J2520" s="234"/>
      <c r="K2520" s="234"/>
      <c r="L2520" s="239"/>
      <c r="M2520" s="240"/>
      <c r="N2520" s="241"/>
      <c r="O2520" s="241"/>
      <c r="P2520" s="241"/>
      <c r="Q2520" s="241"/>
      <c r="R2520" s="241"/>
      <c r="S2520" s="241"/>
      <c r="T2520" s="242"/>
      <c r="AT2520" s="243" t="s">
        <v>211</v>
      </c>
      <c r="AU2520" s="243" t="s">
        <v>104</v>
      </c>
      <c r="AV2520" s="14" t="s">
        <v>84</v>
      </c>
      <c r="AW2520" s="14" t="s">
        <v>31</v>
      </c>
      <c r="AX2520" s="14" t="s">
        <v>75</v>
      </c>
      <c r="AY2520" s="243" t="s">
        <v>203</v>
      </c>
    </row>
    <row r="2521" spans="1:65" s="2" customFormat="1" ht="21.75" customHeight="1">
      <c r="A2521" s="35"/>
      <c r="B2521" s="36"/>
      <c r="C2521" s="209" t="s">
        <v>2370</v>
      </c>
      <c r="D2521" s="209" t="s">
        <v>205</v>
      </c>
      <c r="E2521" s="210" t="s">
        <v>2371</v>
      </c>
      <c r="F2521" s="211" t="s">
        <v>2372</v>
      </c>
      <c r="G2521" s="212" t="s">
        <v>828</v>
      </c>
      <c r="H2521" s="213">
        <v>4.6500000000000004</v>
      </c>
      <c r="I2521" s="214"/>
      <c r="J2521" s="215">
        <f>ROUND(I2521*H2521,2)</f>
        <v>0</v>
      </c>
      <c r="K2521" s="211" t="s">
        <v>218</v>
      </c>
      <c r="L2521" s="40"/>
      <c r="M2521" s="216" t="s">
        <v>1</v>
      </c>
      <c r="N2521" s="217" t="s">
        <v>40</v>
      </c>
      <c r="O2521" s="72"/>
      <c r="P2521" s="218">
        <f>O2521*H2521</f>
        <v>0</v>
      </c>
      <c r="Q2521" s="218">
        <v>2.5899999999999999E-3</v>
      </c>
      <c r="R2521" s="218">
        <f>Q2521*H2521</f>
        <v>1.20435E-2</v>
      </c>
      <c r="S2521" s="218">
        <v>0.126</v>
      </c>
      <c r="T2521" s="219">
        <f>S2521*H2521</f>
        <v>0.58590000000000009</v>
      </c>
      <c r="U2521" s="35"/>
      <c r="V2521" s="35"/>
      <c r="W2521" s="35"/>
      <c r="X2521" s="35"/>
      <c r="Y2521" s="35"/>
      <c r="Z2521" s="35"/>
      <c r="AA2521" s="35"/>
      <c r="AB2521" s="35"/>
      <c r="AC2521" s="35"/>
      <c r="AD2521" s="35"/>
      <c r="AE2521" s="35"/>
      <c r="AR2521" s="220" t="s">
        <v>412</v>
      </c>
      <c r="AT2521" s="220" t="s">
        <v>205</v>
      </c>
      <c r="AU2521" s="220" t="s">
        <v>104</v>
      </c>
      <c r="AY2521" s="18" t="s">
        <v>203</v>
      </c>
      <c r="BE2521" s="221">
        <f>IF(N2521="základní",J2521,0)</f>
        <v>0</v>
      </c>
      <c r="BF2521" s="221">
        <f>IF(N2521="snížená",J2521,0)</f>
        <v>0</v>
      </c>
      <c r="BG2521" s="221">
        <f>IF(N2521="zákl. přenesená",J2521,0)</f>
        <v>0</v>
      </c>
      <c r="BH2521" s="221">
        <f>IF(N2521="sníž. přenesená",J2521,0)</f>
        <v>0</v>
      </c>
      <c r="BI2521" s="221">
        <f>IF(N2521="nulová",J2521,0)</f>
        <v>0</v>
      </c>
      <c r="BJ2521" s="18" t="s">
        <v>82</v>
      </c>
      <c r="BK2521" s="221">
        <f>ROUND(I2521*H2521,2)</f>
        <v>0</v>
      </c>
      <c r="BL2521" s="18" t="s">
        <v>412</v>
      </c>
      <c r="BM2521" s="220" t="s">
        <v>2373</v>
      </c>
    </row>
    <row r="2522" spans="1:65" s="13" customFormat="1" ht="11.25">
      <c r="B2522" s="222"/>
      <c r="C2522" s="223"/>
      <c r="D2522" s="224" t="s">
        <v>211</v>
      </c>
      <c r="E2522" s="225" t="s">
        <v>1</v>
      </c>
      <c r="F2522" s="226" t="s">
        <v>2228</v>
      </c>
      <c r="G2522" s="223"/>
      <c r="H2522" s="225" t="s">
        <v>1</v>
      </c>
      <c r="I2522" s="227"/>
      <c r="J2522" s="223"/>
      <c r="K2522" s="223"/>
      <c r="L2522" s="228"/>
      <c r="M2522" s="229"/>
      <c r="N2522" s="230"/>
      <c r="O2522" s="230"/>
      <c r="P2522" s="230"/>
      <c r="Q2522" s="230"/>
      <c r="R2522" s="230"/>
      <c r="S2522" s="230"/>
      <c r="T2522" s="231"/>
      <c r="AT2522" s="232" t="s">
        <v>211</v>
      </c>
      <c r="AU2522" s="232" t="s">
        <v>104</v>
      </c>
      <c r="AV2522" s="13" t="s">
        <v>82</v>
      </c>
      <c r="AW2522" s="13" t="s">
        <v>31</v>
      </c>
      <c r="AX2522" s="13" t="s">
        <v>75</v>
      </c>
      <c r="AY2522" s="232" t="s">
        <v>203</v>
      </c>
    </row>
    <row r="2523" spans="1:65" s="13" customFormat="1" ht="11.25">
      <c r="B2523" s="222"/>
      <c r="C2523" s="223"/>
      <c r="D2523" s="224" t="s">
        <v>211</v>
      </c>
      <c r="E2523" s="225" t="s">
        <v>1</v>
      </c>
      <c r="F2523" s="226" t="s">
        <v>2229</v>
      </c>
      <c r="G2523" s="223"/>
      <c r="H2523" s="225" t="s">
        <v>1</v>
      </c>
      <c r="I2523" s="227"/>
      <c r="J2523" s="223"/>
      <c r="K2523" s="223"/>
      <c r="L2523" s="228"/>
      <c r="M2523" s="229"/>
      <c r="N2523" s="230"/>
      <c r="O2523" s="230"/>
      <c r="P2523" s="230"/>
      <c r="Q2523" s="230"/>
      <c r="R2523" s="230"/>
      <c r="S2523" s="230"/>
      <c r="T2523" s="231"/>
      <c r="AT2523" s="232" t="s">
        <v>211</v>
      </c>
      <c r="AU2523" s="232" t="s">
        <v>104</v>
      </c>
      <c r="AV2523" s="13" t="s">
        <v>82</v>
      </c>
      <c r="AW2523" s="13" t="s">
        <v>31</v>
      </c>
      <c r="AX2523" s="13" t="s">
        <v>75</v>
      </c>
      <c r="AY2523" s="232" t="s">
        <v>203</v>
      </c>
    </row>
    <row r="2524" spans="1:65" s="13" customFormat="1" ht="11.25">
      <c r="B2524" s="222"/>
      <c r="C2524" s="223"/>
      <c r="D2524" s="224" t="s">
        <v>211</v>
      </c>
      <c r="E2524" s="225" t="s">
        <v>1</v>
      </c>
      <c r="F2524" s="226" t="s">
        <v>213</v>
      </c>
      <c r="G2524" s="223"/>
      <c r="H2524" s="225" t="s">
        <v>1</v>
      </c>
      <c r="I2524" s="227"/>
      <c r="J2524" s="223"/>
      <c r="K2524" s="223"/>
      <c r="L2524" s="228"/>
      <c r="M2524" s="229"/>
      <c r="N2524" s="230"/>
      <c r="O2524" s="230"/>
      <c r="P2524" s="230"/>
      <c r="Q2524" s="230"/>
      <c r="R2524" s="230"/>
      <c r="S2524" s="230"/>
      <c r="T2524" s="231"/>
      <c r="AT2524" s="232" t="s">
        <v>211</v>
      </c>
      <c r="AU2524" s="232" t="s">
        <v>104</v>
      </c>
      <c r="AV2524" s="13" t="s">
        <v>82</v>
      </c>
      <c r="AW2524" s="13" t="s">
        <v>31</v>
      </c>
      <c r="AX2524" s="13" t="s">
        <v>75</v>
      </c>
      <c r="AY2524" s="232" t="s">
        <v>203</v>
      </c>
    </row>
    <row r="2525" spans="1:65" s="13" customFormat="1" ht="11.25">
      <c r="B2525" s="222"/>
      <c r="C2525" s="223"/>
      <c r="D2525" s="224" t="s">
        <v>211</v>
      </c>
      <c r="E2525" s="225" t="s">
        <v>1</v>
      </c>
      <c r="F2525" s="226" t="s">
        <v>2284</v>
      </c>
      <c r="G2525" s="223"/>
      <c r="H2525" s="225" t="s">
        <v>1</v>
      </c>
      <c r="I2525" s="227"/>
      <c r="J2525" s="223"/>
      <c r="K2525" s="223"/>
      <c r="L2525" s="228"/>
      <c r="M2525" s="229"/>
      <c r="N2525" s="230"/>
      <c r="O2525" s="230"/>
      <c r="P2525" s="230"/>
      <c r="Q2525" s="230"/>
      <c r="R2525" s="230"/>
      <c r="S2525" s="230"/>
      <c r="T2525" s="231"/>
      <c r="AT2525" s="232" t="s">
        <v>211</v>
      </c>
      <c r="AU2525" s="232" t="s">
        <v>104</v>
      </c>
      <c r="AV2525" s="13" t="s">
        <v>82</v>
      </c>
      <c r="AW2525" s="13" t="s">
        <v>31</v>
      </c>
      <c r="AX2525" s="13" t="s">
        <v>75</v>
      </c>
      <c r="AY2525" s="232" t="s">
        <v>203</v>
      </c>
    </row>
    <row r="2526" spans="1:65" s="14" customFormat="1" ht="11.25">
      <c r="B2526" s="233"/>
      <c r="C2526" s="234"/>
      <c r="D2526" s="224" t="s">
        <v>211</v>
      </c>
      <c r="E2526" s="235" t="s">
        <v>1</v>
      </c>
      <c r="F2526" s="236" t="s">
        <v>2374</v>
      </c>
      <c r="G2526" s="234"/>
      <c r="H2526" s="237">
        <v>4.6500000000000004</v>
      </c>
      <c r="I2526" s="238"/>
      <c r="J2526" s="234"/>
      <c r="K2526" s="234"/>
      <c r="L2526" s="239"/>
      <c r="M2526" s="240"/>
      <c r="N2526" s="241"/>
      <c r="O2526" s="241"/>
      <c r="P2526" s="241"/>
      <c r="Q2526" s="241"/>
      <c r="R2526" s="241"/>
      <c r="S2526" s="241"/>
      <c r="T2526" s="242"/>
      <c r="AT2526" s="243" t="s">
        <v>211</v>
      </c>
      <c r="AU2526" s="243" t="s">
        <v>104</v>
      </c>
      <c r="AV2526" s="14" t="s">
        <v>84</v>
      </c>
      <c r="AW2526" s="14" t="s">
        <v>31</v>
      </c>
      <c r="AX2526" s="14" t="s">
        <v>75</v>
      </c>
      <c r="AY2526" s="243" t="s">
        <v>203</v>
      </c>
    </row>
    <row r="2527" spans="1:65" s="2" customFormat="1" ht="21.75" customHeight="1">
      <c r="A2527" s="35"/>
      <c r="B2527" s="36"/>
      <c r="C2527" s="209" t="s">
        <v>2375</v>
      </c>
      <c r="D2527" s="209" t="s">
        <v>205</v>
      </c>
      <c r="E2527" s="210" t="s">
        <v>2376</v>
      </c>
      <c r="F2527" s="211" t="s">
        <v>2377</v>
      </c>
      <c r="G2527" s="212" t="s">
        <v>828</v>
      </c>
      <c r="H2527" s="213">
        <v>4.3</v>
      </c>
      <c r="I2527" s="214"/>
      <c r="J2527" s="215">
        <f>ROUND(I2527*H2527,2)</f>
        <v>0</v>
      </c>
      <c r="K2527" s="211" t="s">
        <v>218</v>
      </c>
      <c r="L2527" s="40"/>
      <c r="M2527" s="216" t="s">
        <v>1</v>
      </c>
      <c r="N2527" s="217" t="s">
        <v>40</v>
      </c>
      <c r="O2527" s="72"/>
      <c r="P2527" s="218">
        <f>O2527*H2527</f>
        <v>0</v>
      </c>
      <c r="Q2527" s="218">
        <v>4.3400000000000001E-3</v>
      </c>
      <c r="R2527" s="218">
        <f>Q2527*H2527</f>
        <v>1.8661999999999998E-2</v>
      </c>
      <c r="S2527" s="218">
        <v>0.28299999999999997</v>
      </c>
      <c r="T2527" s="219">
        <f>S2527*H2527</f>
        <v>1.2168999999999999</v>
      </c>
      <c r="U2527" s="35"/>
      <c r="V2527" s="35"/>
      <c r="W2527" s="35"/>
      <c r="X2527" s="35"/>
      <c r="Y2527" s="35"/>
      <c r="Z2527" s="35"/>
      <c r="AA2527" s="35"/>
      <c r="AB2527" s="35"/>
      <c r="AC2527" s="35"/>
      <c r="AD2527" s="35"/>
      <c r="AE2527" s="35"/>
      <c r="AR2527" s="220" t="s">
        <v>412</v>
      </c>
      <c r="AT2527" s="220" t="s">
        <v>205</v>
      </c>
      <c r="AU2527" s="220" t="s">
        <v>104</v>
      </c>
      <c r="AY2527" s="18" t="s">
        <v>203</v>
      </c>
      <c r="BE2527" s="221">
        <f>IF(N2527="základní",J2527,0)</f>
        <v>0</v>
      </c>
      <c r="BF2527" s="221">
        <f>IF(N2527="snížená",J2527,0)</f>
        <v>0</v>
      </c>
      <c r="BG2527" s="221">
        <f>IF(N2527="zákl. přenesená",J2527,0)</f>
        <v>0</v>
      </c>
      <c r="BH2527" s="221">
        <f>IF(N2527="sníž. přenesená",J2527,0)</f>
        <v>0</v>
      </c>
      <c r="BI2527" s="221">
        <f>IF(N2527="nulová",J2527,0)</f>
        <v>0</v>
      </c>
      <c r="BJ2527" s="18" t="s">
        <v>82</v>
      </c>
      <c r="BK2527" s="221">
        <f>ROUND(I2527*H2527,2)</f>
        <v>0</v>
      </c>
      <c r="BL2527" s="18" t="s">
        <v>412</v>
      </c>
      <c r="BM2527" s="220" t="s">
        <v>2378</v>
      </c>
    </row>
    <row r="2528" spans="1:65" s="13" customFormat="1" ht="11.25">
      <c r="B2528" s="222"/>
      <c r="C2528" s="223"/>
      <c r="D2528" s="224" t="s">
        <v>211</v>
      </c>
      <c r="E2528" s="225" t="s">
        <v>1</v>
      </c>
      <c r="F2528" s="226" t="s">
        <v>2228</v>
      </c>
      <c r="G2528" s="223"/>
      <c r="H2528" s="225" t="s">
        <v>1</v>
      </c>
      <c r="I2528" s="227"/>
      <c r="J2528" s="223"/>
      <c r="K2528" s="223"/>
      <c r="L2528" s="228"/>
      <c r="M2528" s="229"/>
      <c r="N2528" s="230"/>
      <c r="O2528" s="230"/>
      <c r="P2528" s="230"/>
      <c r="Q2528" s="230"/>
      <c r="R2528" s="230"/>
      <c r="S2528" s="230"/>
      <c r="T2528" s="231"/>
      <c r="AT2528" s="232" t="s">
        <v>211</v>
      </c>
      <c r="AU2528" s="232" t="s">
        <v>104</v>
      </c>
      <c r="AV2528" s="13" t="s">
        <v>82</v>
      </c>
      <c r="AW2528" s="13" t="s">
        <v>31</v>
      </c>
      <c r="AX2528" s="13" t="s">
        <v>75</v>
      </c>
      <c r="AY2528" s="232" t="s">
        <v>203</v>
      </c>
    </row>
    <row r="2529" spans="1:65" s="13" customFormat="1" ht="11.25">
      <c r="B2529" s="222"/>
      <c r="C2529" s="223"/>
      <c r="D2529" s="224" t="s">
        <v>211</v>
      </c>
      <c r="E2529" s="225" t="s">
        <v>1</v>
      </c>
      <c r="F2529" s="226" t="s">
        <v>2229</v>
      </c>
      <c r="G2529" s="223"/>
      <c r="H2529" s="225" t="s">
        <v>1</v>
      </c>
      <c r="I2529" s="227"/>
      <c r="J2529" s="223"/>
      <c r="K2529" s="223"/>
      <c r="L2529" s="228"/>
      <c r="M2529" s="229"/>
      <c r="N2529" s="230"/>
      <c r="O2529" s="230"/>
      <c r="P2529" s="230"/>
      <c r="Q2529" s="230"/>
      <c r="R2529" s="230"/>
      <c r="S2529" s="230"/>
      <c r="T2529" s="231"/>
      <c r="AT2529" s="232" t="s">
        <v>211</v>
      </c>
      <c r="AU2529" s="232" t="s">
        <v>104</v>
      </c>
      <c r="AV2529" s="13" t="s">
        <v>82</v>
      </c>
      <c r="AW2529" s="13" t="s">
        <v>31</v>
      </c>
      <c r="AX2529" s="13" t="s">
        <v>75</v>
      </c>
      <c r="AY2529" s="232" t="s">
        <v>203</v>
      </c>
    </row>
    <row r="2530" spans="1:65" s="13" customFormat="1" ht="11.25">
      <c r="B2530" s="222"/>
      <c r="C2530" s="223"/>
      <c r="D2530" s="224" t="s">
        <v>211</v>
      </c>
      <c r="E2530" s="225" t="s">
        <v>1</v>
      </c>
      <c r="F2530" s="226" t="s">
        <v>213</v>
      </c>
      <c r="G2530" s="223"/>
      <c r="H2530" s="225" t="s">
        <v>1</v>
      </c>
      <c r="I2530" s="227"/>
      <c r="J2530" s="223"/>
      <c r="K2530" s="223"/>
      <c r="L2530" s="228"/>
      <c r="M2530" s="229"/>
      <c r="N2530" s="230"/>
      <c r="O2530" s="230"/>
      <c r="P2530" s="230"/>
      <c r="Q2530" s="230"/>
      <c r="R2530" s="230"/>
      <c r="S2530" s="230"/>
      <c r="T2530" s="231"/>
      <c r="AT2530" s="232" t="s">
        <v>211</v>
      </c>
      <c r="AU2530" s="232" t="s">
        <v>104</v>
      </c>
      <c r="AV2530" s="13" t="s">
        <v>82</v>
      </c>
      <c r="AW2530" s="13" t="s">
        <v>31</v>
      </c>
      <c r="AX2530" s="13" t="s">
        <v>75</v>
      </c>
      <c r="AY2530" s="232" t="s">
        <v>203</v>
      </c>
    </row>
    <row r="2531" spans="1:65" s="13" customFormat="1" ht="11.25">
      <c r="B2531" s="222"/>
      <c r="C2531" s="223"/>
      <c r="D2531" s="224" t="s">
        <v>211</v>
      </c>
      <c r="E2531" s="225" t="s">
        <v>1</v>
      </c>
      <c r="F2531" s="226" t="s">
        <v>2284</v>
      </c>
      <c r="G2531" s="223"/>
      <c r="H2531" s="225" t="s">
        <v>1</v>
      </c>
      <c r="I2531" s="227"/>
      <c r="J2531" s="223"/>
      <c r="K2531" s="223"/>
      <c r="L2531" s="228"/>
      <c r="M2531" s="229"/>
      <c r="N2531" s="230"/>
      <c r="O2531" s="230"/>
      <c r="P2531" s="230"/>
      <c r="Q2531" s="230"/>
      <c r="R2531" s="230"/>
      <c r="S2531" s="230"/>
      <c r="T2531" s="231"/>
      <c r="AT2531" s="232" t="s">
        <v>211</v>
      </c>
      <c r="AU2531" s="232" t="s">
        <v>104</v>
      </c>
      <c r="AV2531" s="13" t="s">
        <v>82</v>
      </c>
      <c r="AW2531" s="13" t="s">
        <v>31</v>
      </c>
      <c r="AX2531" s="13" t="s">
        <v>75</v>
      </c>
      <c r="AY2531" s="232" t="s">
        <v>203</v>
      </c>
    </row>
    <row r="2532" spans="1:65" s="14" customFormat="1" ht="11.25">
      <c r="B2532" s="233"/>
      <c r="C2532" s="234"/>
      <c r="D2532" s="224" t="s">
        <v>211</v>
      </c>
      <c r="E2532" s="235" t="s">
        <v>1</v>
      </c>
      <c r="F2532" s="236" t="s">
        <v>2379</v>
      </c>
      <c r="G2532" s="234"/>
      <c r="H2532" s="237">
        <v>4.3</v>
      </c>
      <c r="I2532" s="238"/>
      <c r="J2532" s="234"/>
      <c r="K2532" s="234"/>
      <c r="L2532" s="239"/>
      <c r="M2532" s="240"/>
      <c r="N2532" s="241"/>
      <c r="O2532" s="241"/>
      <c r="P2532" s="241"/>
      <c r="Q2532" s="241"/>
      <c r="R2532" s="241"/>
      <c r="S2532" s="241"/>
      <c r="T2532" s="242"/>
      <c r="AT2532" s="243" t="s">
        <v>211</v>
      </c>
      <c r="AU2532" s="243" t="s">
        <v>104</v>
      </c>
      <c r="AV2532" s="14" t="s">
        <v>84</v>
      </c>
      <c r="AW2532" s="14" t="s">
        <v>31</v>
      </c>
      <c r="AX2532" s="14" t="s">
        <v>75</v>
      </c>
      <c r="AY2532" s="243" t="s">
        <v>203</v>
      </c>
    </row>
    <row r="2533" spans="1:65" s="2" customFormat="1" ht="21.75" customHeight="1">
      <c r="A2533" s="35"/>
      <c r="B2533" s="36"/>
      <c r="C2533" s="209" t="s">
        <v>2380</v>
      </c>
      <c r="D2533" s="209" t="s">
        <v>205</v>
      </c>
      <c r="E2533" s="210" t="s">
        <v>2381</v>
      </c>
      <c r="F2533" s="211" t="s">
        <v>2382</v>
      </c>
      <c r="G2533" s="212" t="s">
        <v>828</v>
      </c>
      <c r="H2533" s="213">
        <v>24.5</v>
      </c>
      <c r="I2533" s="214"/>
      <c r="J2533" s="215">
        <f>ROUND(I2533*H2533,2)</f>
        <v>0</v>
      </c>
      <c r="K2533" s="211" t="s">
        <v>218</v>
      </c>
      <c r="L2533" s="40"/>
      <c r="M2533" s="216" t="s">
        <v>1</v>
      </c>
      <c r="N2533" s="217" t="s">
        <v>40</v>
      </c>
      <c r="O2533" s="72"/>
      <c r="P2533" s="218">
        <f>O2533*H2533</f>
        <v>0</v>
      </c>
      <c r="Q2533" s="218">
        <v>5.1000000000000004E-4</v>
      </c>
      <c r="R2533" s="218">
        <f>Q2533*H2533</f>
        <v>1.2495000000000001E-2</v>
      </c>
      <c r="S2533" s="218">
        <v>5.0000000000000001E-3</v>
      </c>
      <c r="T2533" s="219">
        <f>S2533*H2533</f>
        <v>0.1225</v>
      </c>
      <c r="U2533" s="35"/>
      <c r="V2533" s="35"/>
      <c r="W2533" s="35"/>
      <c r="X2533" s="35"/>
      <c r="Y2533" s="35"/>
      <c r="Z2533" s="35"/>
      <c r="AA2533" s="35"/>
      <c r="AB2533" s="35"/>
      <c r="AC2533" s="35"/>
      <c r="AD2533" s="35"/>
      <c r="AE2533" s="35"/>
      <c r="AR2533" s="220" t="s">
        <v>412</v>
      </c>
      <c r="AT2533" s="220" t="s">
        <v>205</v>
      </c>
      <c r="AU2533" s="220" t="s">
        <v>104</v>
      </c>
      <c r="AY2533" s="18" t="s">
        <v>203</v>
      </c>
      <c r="BE2533" s="221">
        <f>IF(N2533="základní",J2533,0)</f>
        <v>0</v>
      </c>
      <c r="BF2533" s="221">
        <f>IF(N2533="snížená",J2533,0)</f>
        <v>0</v>
      </c>
      <c r="BG2533" s="221">
        <f>IF(N2533="zákl. přenesená",J2533,0)</f>
        <v>0</v>
      </c>
      <c r="BH2533" s="221">
        <f>IF(N2533="sníž. přenesená",J2533,0)</f>
        <v>0</v>
      </c>
      <c r="BI2533" s="221">
        <f>IF(N2533="nulová",J2533,0)</f>
        <v>0</v>
      </c>
      <c r="BJ2533" s="18" t="s">
        <v>82</v>
      </c>
      <c r="BK2533" s="221">
        <f>ROUND(I2533*H2533,2)</f>
        <v>0</v>
      </c>
      <c r="BL2533" s="18" t="s">
        <v>412</v>
      </c>
      <c r="BM2533" s="220" t="s">
        <v>2383</v>
      </c>
    </row>
    <row r="2534" spans="1:65" s="2" customFormat="1" ht="48.75">
      <c r="A2534" s="35"/>
      <c r="B2534" s="36"/>
      <c r="C2534" s="37"/>
      <c r="D2534" s="224" t="s">
        <v>355</v>
      </c>
      <c r="E2534" s="37"/>
      <c r="F2534" s="244" t="s">
        <v>2384</v>
      </c>
      <c r="G2534" s="37"/>
      <c r="H2534" s="37"/>
      <c r="I2534" s="123"/>
      <c r="J2534" s="37"/>
      <c r="K2534" s="37"/>
      <c r="L2534" s="40"/>
      <c r="M2534" s="245"/>
      <c r="N2534" s="246"/>
      <c r="O2534" s="72"/>
      <c r="P2534" s="72"/>
      <c r="Q2534" s="72"/>
      <c r="R2534" s="72"/>
      <c r="S2534" s="72"/>
      <c r="T2534" s="73"/>
      <c r="U2534" s="35"/>
      <c r="V2534" s="35"/>
      <c r="W2534" s="35"/>
      <c r="X2534" s="35"/>
      <c r="Y2534" s="35"/>
      <c r="Z2534" s="35"/>
      <c r="AA2534" s="35"/>
      <c r="AB2534" s="35"/>
      <c r="AC2534" s="35"/>
      <c r="AD2534" s="35"/>
      <c r="AE2534" s="35"/>
      <c r="AT2534" s="18" t="s">
        <v>355</v>
      </c>
      <c r="AU2534" s="18" t="s">
        <v>104</v>
      </c>
    </row>
    <row r="2535" spans="1:65" s="13" customFormat="1" ht="11.25">
      <c r="B2535" s="222"/>
      <c r="C2535" s="223"/>
      <c r="D2535" s="224" t="s">
        <v>211</v>
      </c>
      <c r="E2535" s="225" t="s">
        <v>1</v>
      </c>
      <c r="F2535" s="226" t="s">
        <v>2228</v>
      </c>
      <c r="G2535" s="223"/>
      <c r="H2535" s="225" t="s">
        <v>1</v>
      </c>
      <c r="I2535" s="227"/>
      <c r="J2535" s="223"/>
      <c r="K2535" s="223"/>
      <c r="L2535" s="228"/>
      <c r="M2535" s="229"/>
      <c r="N2535" s="230"/>
      <c r="O2535" s="230"/>
      <c r="P2535" s="230"/>
      <c r="Q2535" s="230"/>
      <c r="R2535" s="230"/>
      <c r="S2535" s="230"/>
      <c r="T2535" s="231"/>
      <c r="AT2535" s="232" t="s">
        <v>211</v>
      </c>
      <c r="AU2535" s="232" t="s">
        <v>104</v>
      </c>
      <c r="AV2535" s="13" t="s">
        <v>82</v>
      </c>
      <c r="AW2535" s="13" t="s">
        <v>31</v>
      </c>
      <c r="AX2535" s="13" t="s">
        <v>75</v>
      </c>
      <c r="AY2535" s="232" t="s">
        <v>203</v>
      </c>
    </row>
    <row r="2536" spans="1:65" s="13" customFormat="1" ht="11.25">
      <c r="B2536" s="222"/>
      <c r="C2536" s="223"/>
      <c r="D2536" s="224" t="s">
        <v>211</v>
      </c>
      <c r="E2536" s="225" t="s">
        <v>1</v>
      </c>
      <c r="F2536" s="226" t="s">
        <v>2229</v>
      </c>
      <c r="G2536" s="223"/>
      <c r="H2536" s="225" t="s">
        <v>1</v>
      </c>
      <c r="I2536" s="227"/>
      <c r="J2536" s="223"/>
      <c r="K2536" s="223"/>
      <c r="L2536" s="228"/>
      <c r="M2536" s="229"/>
      <c r="N2536" s="230"/>
      <c r="O2536" s="230"/>
      <c r="P2536" s="230"/>
      <c r="Q2536" s="230"/>
      <c r="R2536" s="230"/>
      <c r="S2536" s="230"/>
      <c r="T2536" s="231"/>
      <c r="AT2536" s="232" t="s">
        <v>211</v>
      </c>
      <c r="AU2536" s="232" t="s">
        <v>104</v>
      </c>
      <c r="AV2536" s="13" t="s">
        <v>82</v>
      </c>
      <c r="AW2536" s="13" t="s">
        <v>31</v>
      </c>
      <c r="AX2536" s="13" t="s">
        <v>75</v>
      </c>
      <c r="AY2536" s="232" t="s">
        <v>203</v>
      </c>
    </row>
    <row r="2537" spans="1:65" s="13" customFormat="1" ht="11.25">
      <c r="B2537" s="222"/>
      <c r="C2537" s="223"/>
      <c r="D2537" s="224" t="s">
        <v>211</v>
      </c>
      <c r="E2537" s="225" t="s">
        <v>1</v>
      </c>
      <c r="F2537" s="226" t="s">
        <v>213</v>
      </c>
      <c r="G2537" s="223"/>
      <c r="H2537" s="225" t="s">
        <v>1</v>
      </c>
      <c r="I2537" s="227"/>
      <c r="J2537" s="223"/>
      <c r="K2537" s="223"/>
      <c r="L2537" s="228"/>
      <c r="M2537" s="229"/>
      <c r="N2537" s="230"/>
      <c r="O2537" s="230"/>
      <c r="P2537" s="230"/>
      <c r="Q2537" s="230"/>
      <c r="R2537" s="230"/>
      <c r="S2537" s="230"/>
      <c r="T2537" s="231"/>
      <c r="AT2537" s="232" t="s">
        <v>211</v>
      </c>
      <c r="AU2537" s="232" t="s">
        <v>104</v>
      </c>
      <c r="AV2537" s="13" t="s">
        <v>82</v>
      </c>
      <c r="AW2537" s="13" t="s">
        <v>31</v>
      </c>
      <c r="AX2537" s="13" t="s">
        <v>75</v>
      </c>
      <c r="AY2537" s="232" t="s">
        <v>203</v>
      </c>
    </row>
    <row r="2538" spans="1:65" s="13" customFormat="1" ht="11.25">
      <c r="B2538" s="222"/>
      <c r="C2538" s="223"/>
      <c r="D2538" s="224" t="s">
        <v>211</v>
      </c>
      <c r="E2538" s="225" t="s">
        <v>1</v>
      </c>
      <c r="F2538" s="226" t="s">
        <v>2284</v>
      </c>
      <c r="G2538" s="223"/>
      <c r="H2538" s="225" t="s">
        <v>1</v>
      </c>
      <c r="I2538" s="227"/>
      <c r="J2538" s="223"/>
      <c r="K2538" s="223"/>
      <c r="L2538" s="228"/>
      <c r="M2538" s="229"/>
      <c r="N2538" s="230"/>
      <c r="O2538" s="230"/>
      <c r="P2538" s="230"/>
      <c r="Q2538" s="230"/>
      <c r="R2538" s="230"/>
      <c r="S2538" s="230"/>
      <c r="T2538" s="231"/>
      <c r="AT2538" s="232" t="s">
        <v>211</v>
      </c>
      <c r="AU2538" s="232" t="s">
        <v>104</v>
      </c>
      <c r="AV2538" s="13" t="s">
        <v>82</v>
      </c>
      <c r="AW2538" s="13" t="s">
        <v>31</v>
      </c>
      <c r="AX2538" s="13" t="s">
        <v>75</v>
      </c>
      <c r="AY2538" s="232" t="s">
        <v>203</v>
      </c>
    </row>
    <row r="2539" spans="1:65" s="14" customFormat="1" ht="11.25">
      <c r="B2539" s="233"/>
      <c r="C2539" s="234"/>
      <c r="D2539" s="224" t="s">
        <v>211</v>
      </c>
      <c r="E2539" s="235" t="s">
        <v>1</v>
      </c>
      <c r="F2539" s="236" t="s">
        <v>2385</v>
      </c>
      <c r="G2539" s="234"/>
      <c r="H2539" s="237">
        <v>24.5</v>
      </c>
      <c r="I2539" s="238"/>
      <c r="J2539" s="234"/>
      <c r="K2539" s="234"/>
      <c r="L2539" s="239"/>
      <c r="M2539" s="240"/>
      <c r="N2539" s="241"/>
      <c r="O2539" s="241"/>
      <c r="P2539" s="241"/>
      <c r="Q2539" s="241"/>
      <c r="R2539" s="241"/>
      <c r="S2539" s="241"/>
      <c r="T2539" s="242"/>
      <c r="AT2539" s="243" t="s">
        <v>211</v>
      </c>
      <c r="AU2539" s="243" t="s">
        <v>104</v>
      </c>
      <c r="AV2539" s="14" t="s">
        <v>84</v>
      </c>
      <c r="AW2539" s="14" t="s">
        <v>31</v>
      </c>
      <c r="AX2539" s="14" t="s">
        <v>75</v>
      </c>
      <c r="AY2539" s="243" t="s">
        <v>203</v>
      </c>
    </row>
    <row r="2540" spans="1:65" s="2" customFormat="1" ht="21.75" customHeight="1">
      <c r="A2540" s="35"/>
      <c r="B2540" s="36"/>
      <c r="C2540" s="209" t="s">
        <v>2386</v>
      </c>
      <c r="D2540" s="209" t="s">
        <v>205</v>
      </c>
      <c r="E2540" s="210" t="s">
        <v>2387</v>
      </c>
      <c r="F2540" s="211" t="s">
        <v>2388</v>
      </c>
      <c r="G2540" s="212" t="s">
        <v>828</v>
      </c>
      <c r="H2540" s="213">
        <v>6.5</v>
      </c>
      <c r="I2540" s="214"/>
      <c r="J2540" s="215">
        <f>ROUND(I2540*H2540,2)</f>
        <v>0</v>
      </c>
      <c r="K2540" s="211" t="s">
        <v>218</v>
      </c>
      <c r="L2540" s="40"/>
      <c r="M2540" s="216" t="s">
        <v>1</v>
      </c>
      <c r="N2540" s="217" t="s">
        <v>40</v>
      </c>
      <c r="O2540" s="72"/>
      <c r="P2540" s="218">
        <f>O2540*H2540</f>
        <v>0</v>
      </c>
      <c r="Q2540" s="218">
        <v>7.6999999999999996E-4</v>
      </c>
      <c r="R2540" s="218">
        <f>Q2540*H2540</f>
        <v>5.0049999999999999E-3</v>
      </c>
      <c r="S2540" s="218">
        <v>0.02</v>
      </c>
      <c r="T2540" s="219">
        <f>S2540*H2540</f>
        <v>0.13</v>
      </c>
      <c r="U2540" s="35"/>
      <c r="V2540" s="35"/>
      <c r="W2540" s="35"/>
      <c r="X2540" s="35"/>
      <c r="Y2540" s="35"/>
      <c r="Z2540" s="35"/>
      <c r="AA2540" s="35"/>
      <c r="AB2540" s="35"/>
      <c r="AC2540" s="35"/>
      <c r="AD2540" s="35"/>
      <c r="AE2540" s="35"/>
      <c r="AR2540" s="220" t="s">
        <v>412</v>
      </c>
      <c r="AT2540" s="220" t="s">
        <v>205</v>
      </c>
      <c r="AU2540" s="220" t="s">
        <v>104</v>
      </c>
      <c r="AY2540" s="18" t="s">
        <v>203</v>
      </c>
      <c r="BE2540" s="221">
        <f>IF(N2540="základní",J2540,0)</f>
        <v>0</v>
      </c>
      <c r="BF2540" s="221">
        <f>IF(N2540="snížená",J2540,0)</f>
        <v>0</v>
      </c>
      <c r="BG2540" s="221">
        <f>IF(N2540="zákl. přenesená",J2540,0)</f>
        <v>0</v>
      </c>
      <c r="BH2540" s="221">
        <f>IF(N2540="sníž. přenesená",J2540,0)</f>
        <v>0</v>
      </c>
      <c r="BI2540" s="221">
        <f>IF(N2540="nulová",J2540,0)</f>
        <v>0</v>
      </c>
      <c r="BJ2540" s="18" t="s">
        <v>82</v>
      </c>
      <c r="BK2540" s="221">
        <f>ROUND(I2540*H2540,2)</f>
        <v>0</v>
      </c>
      <c r="BL2540" s="18" t="s">
        <v>412</v>
      </c>
      <c r="BM2540" s="220" t="s">
        <v>2389</v>
      </c>
    </row>
    <row r="2541" spans="1:65" s="13" customFormat="1" ht="11.25">
      <c r="B2541" s="222"/>
      <c r="C2541" s="223"/>
      <c r="D2541" s="224" t="s">
        <v>211</v>
      </c>
      <c r="E2541" s="225" t="s">
        <v>1</v>
      </c>
      <c r="F2541" s="226" t="s">
        <v>2228</v>
      </c>
      <c r="G2541" s="223"/>
      <c r="H2541" s="225" t="s">
        <v>1</v>
      </c>
      <c r="I2541" s="227"/>
      <c r="J2541" s="223"/>
      <c r="K2541" s="223"/>
      <c r="L2541" s="228"/>
      <c r="M2541" s="229"/>
      <c r="N2541" s="230"/>
      <c r="O2541" s="230"/>
      <c r="P2541" s="230"/>
      <c r="Q2541" s="230"/>
      <c r="R2541" s="230"/>
      <c r="S2541" s="230"/>
      <c r="T2541" s="231"/>
      <c r="AT2541" s="232" t="s">
        <v>211</v>
      </c>
      <c r="AU2541" s="232" t="s">
        <v>104</v>
      </c>
      <c r="AV2541" s="13" t="s">
        <v>82</v>
      </c>
      <c r="AW2541" s="13" t="s">
        <v>31</v>
      </c>
      <c r="AX2541" s="13" t="s">
        <v>75</v>
      </c>
      <c r="AY2541" s="232" t="s">
        <v>203</v>
      </c>
    </row>
    <row r="2542" spans="1:65" s="13" customFormat="1" ht="11.25">
      <c r="B2542" s="222"/>
      <c r="C2542" s="223"/>
      <c r="D2542" s="224" t="s">
        <v>211</v>
      </c>
      <c r="E2542" s="225" t="s">
        <v>1</v>
      </c>
      <c r="F2542" s="226" t="s">
        <v>2229</v>
      </c>
      <c r="G2542" s="223"/>
      <c r="H2542" s="225" t="s">
        <v>1</v>
      </c>
      <c r="I2542" s="227"/>
      <c r="J2542" s="223"/>
      <c r="K2542" s="223"/>
      <c r="L2542" s="228"/>
      <c r="M2542" s="229"/>
      <c r="N2542" s="230"/>
      <c r="O2542" s="230"/>
      <c r="P2542" s="230"/>
      <c r="Q2542" s="230"/>
      <c r="R2542" s="230"/>
      <c r="S2542" s="230"/>
      <c r="T2542" s="231"/>
      <c r="AT2542" s="232" t="s">
        <v>211</v>
      </c>
      <c r="AU2542" s="232" t="s">
        <v>104</v>
      </c>
      <c r="AV2542" s="13" t="s">
        <v>82</v>
      </c>
      <c r="AW2542" s="13" t="s">
        <v>31</v>
      </c>
      <c r="AX2542" s="13" t="s">
        <v>75</v>
      </c>
      <c r="AY2542" s="232" t="s">
        <v>203</v>
      </c>
    </row>
    <row r="2543" spans="1:65" s="13" customFormat="1" ht="11.25">
      <c r="B2543" s="222"/>
      <c r="C2543" s="223"/>
      <c r="D2543" s="224" t="s">
        <v>211</v>
      </c>
      <c r="E2543" s="225" t="s">
        <v>1</v>
      </c>
      <c r="F2543" s="226" t="s">
        <v>213</v>
      </c>
      <c r="G2543" s="223"/>
      <c r="H2543" s="225" t="s">
        <v>1</v>
      </c>
      <c r="I2543" s="227"/>
      <c r="J2543" s="223"/>
      <c r="K2543" s="223"/>
      <c r="L2543" s="228"/>
      <c r="M2543" s="229"/>
      <c r="N2543" s="230"/>
      <c r="O2543" s="230"/>
      <c r="P2543" s="230"/>
      <c r="Q2543" s="230"/>
      <c r="R2543" s="230"/>
      <c r="S2543" s="230"/>
      <c r="T2543" s="231"/>
      <c r="AT2543" s="232" t="s">
        <v>211</v>
      </c>
      <c r="AU2543" s="232" t="s">
        <v>104</v>
      </c>
      <c r="AV2543" s="13" t="s">
        <v>82</v>
      </c>
      <c r="AW2543" s="13" t="s">
        <v>31</v>
      </c>
      <c r="AX2543" s="13" t="s">
        <v>75</v>
      </c>
      <c r="AY2543" s="232" t="s">
        <v>203</v>
      </c>
    </row>
    <row r="2544" spans="1:65" s="13" customFormat="1" ht="11.25">
      <c r="B2544" s="222"/>
      <c r="C2544" s="223"/>
      <c r="D2544" s="224" t="s">
        <v>211</v>
      </c>
      <c r="E2544" s="225" t="s">
        <v>1</v>
      </c>
      <c r="F2544" s="226" t="s">
        <v>2284</v>
      </c>
      <c r="G2544" s="223"/>
      <c r="H2544" s="225" t="s">
        <v>1</v>
      </c>
      <c r="I2544" s="227"/>
      <c r="J2544" s="223"/>
      <c r="K2544" s="223"/>
      <c r="L2544" s="228"/>
      <c r="M2544" s="229"/>
      <c r="N2544" s="230"/>
      <c r="O2544" s="230"/>
      <c r="P2544" s="230"/>
      <c r="Q2544" s="230"/>
      <c r="R2544" s="230"/>
      <c r="S2544" s="230"/>
      <c r="T2544" s="231"/>
      <c r="AT2544" s="232" t="s">
        <v>211</v>
      </c>
      <c r="AU2544" s="232" t="s">
        <v>104</v>
      </c>
      <c r="AV2544" s="13" t="s">
        <v>82</v>
      </c>
      <c r="AW2544" s="13" t="s">
        <v>31</v>
      </c>
      <c r="AX2544" s="13" t="s">
        <v>75</v>
      </c>
      <c r="AY2544" s="232" t="s">
        <v>203</v>
      </c>
    </row>
    <row r="2545" spans="1:65" s="14" customFormat="1" ht="11.25">
      <c r="B2545" s="233"/>
      <c r="C2545" s="234"/>
      <c r="D2545" s="224" t="s">
        <v>211</v>
      </c>
      <c r="E2545" s="235" t="s">
        <v>1</v>
      </c>
      <c r="F2545" s="236" t="s">
        <v>2390</v>
      </c>
      <c r="G2545" s="234"/>
      <c r="H2545" s="237">
        <v>6.5</v>
      </c>
      <c r="I2545" s="238"/>
      <c r="J2545" s="234"/>
      <c r="K2545" s="234"/>
      <c r="L2545" s="239"/>
      <c r="M2545" s="240"/>
      <c r="N2545" s="241"/>
      <c r="O2545" s="241"/>
      <c r="P2545" s="241"/>
      <c r="Q2545" s="241"/>
      <c r="R2545" s="241"/>
      <c r="S2545" s="241"/>
      <c r="T2545" s="242"/>
      <c r="AT2545" s="243" t="s">
        <v>211</v>
      </c>
      <c r="AU2545" s="243" t="s">
        <v>104</v>
      </c>
      <c r="AV2545" s="14" t="s">
        <v>84</v>
      </c>
      <c r="AW2545" s="14" t="s">
        <v>31</v>
      </c>
      <c r="AX2545" s="14" t="s">
        <v>75</v>
      </c>
      <c r="AY2545" s="243" t="s">
        <v>203</v>
      </c>
    </row>
    <row r="2546" spans="1:65" s="2" customFormat="1" ht="21.75" customHeight="1">
      <c r="A2546" s="35"/>
      <c r="B2546" s="36"/>
      <c r="C2546" s="209" t="s">
        <v>2391</v>
      </c>
      <c r="D2546" s="209" t="s">
        <v>205</v>
      </c>
      <c r="E2546" s="210" t="s">
        <v>2392</v>
      </c>
      <c r="F2546" s="211" t="s">
        <v>2393</v>
      </c>
      <c r="G2546" s="212" t="s">
        <v>828</v>
      </c>
      <c r="H2546" s="213">
        <v>4.5</v>
      </c>
      <c r="I2546" s="214"/>
      <c r="J2546" s="215">
        <f>ROUND(I2546*H2546,2)</f>
        <v>0</v>
      </c>
      <c r="K2546" s="211" t="s">
        <v>218</v>
      </c>
      <c r="L2546" s="40"/>
      <c r="M2546" s="216" t="s">
        <v>1</v>
      </c>
      <c r="N2546" s="217" t="s">
        <v>40</v>
      </c>
      <c r="O2546" s="72"/>
      <c r="P2546" s="218">
        <f>O2546*H2546</f>
        <v>0</v>
      </c>
      <c r="Q2546" s="218">
        <v>8.0000000000000004E-4</v>
      </c>
      <c r="R2546" s="218">
        <f>Q2546*H2546</f>
        <v>3.6000000000000003E-3</v>
      </c>
      <c r="S2546" s="218">
        <v>3.1E-2</v>
      </c>
      <c r="T2546" s="219">
        <f>S2546*H2546</f>
        <v>0.13950000000000001</v>
      </c>
      <c r="U2546" s="35"/>
      <c r="V2546" s="35"/>
      <c r="W2546" s="35"/>
      <c r="X2546" s="35"/>
      <c r="Y2546" s="35"/>
      <c r="Z2546" s="35"/>
      <c r="AA2546" s="35"/>
      <c r="AB2546" s="35"/>
      <c r="AC2546" s="35"/>
      <c r="AD2546" s="35"/>
      <c r="AE2546" s="35"/>
      <c r="AR2546" s="220" t="s">
        <v>412</v>
      </c>
      <c r="AT2546" s="220" t="s">
        <v>205</v>
      </c>
      <c r="AU2546" s="220" t="s">
        <v>104</v>
      </c>
      <c r="AY2546" s="18" t="s">
        <v>203</v>
      </c>
      <c r="BE2546" s="221">
        <f>IF(N2546="základní",J2546,0)</f>
        <v>0</v>
      </c>
      <c r="BF2546" s="221">
        <f>IF(N2546="snížená",J2546,0)</f>
        <v>0</v>
      </c>
      <c r="BG2546" s="221">
        <f>IF(N2546="zákl. přenesená",J2546,0)</f>
        <v>0</v>
      </c>
      <c r="BH2546" s="221">
        <f>IF(N2546="sníž. přenesená",J2546,0)</f>
        <v>0</v>
      </c>
      <c r="BI2546" s="221">
        <f>IF(N2546="nulová",J2546,0)</f>
        <v>0</v>
      </c>
      <c r="BJ2546" s="18" t="s">
        <v>82</v>
      </c>
      <c r="BK2546" s="221">
        <f>ROUND(I2546*H2546,2)</f>
        <v>0</v>
      </c>
      <c r="BL2546" s="18" t="s">
        <v>412</v>
      </c>
      <c r="BM2546" s="220" t="s">
        <v>2394</v>
      </c>
    </row>
    <row r="2547" spans="1:65" s="13" customFormat="1" ht="11.25">
      <c r="B2547" s="222"/>
      <c r="C2547" s="223"/>
      <c r="D2547" s="224" t="s">
        <v>211</v>
      </c>
      <c r="E2547" s="225" t="s">
        <v>1</v>
      </c>
      <c r="F2547" s="226" t="s">
        <v>2228</v>
      </c>
      <c r="G2547" s="223"/>
      <c r="H2547" s="225" t="s">
        <v>1</v>
      </c>
      <c r="I2547" s="227"/>
      <c r="J2547" s="223"/>
      <c r="K2547" s="223"/>
      <c r="L2547" s="228"/>
      <c r="M2547" s="229"/>
      <c r="N2547" s="230"/>
      <c r="O2547" s="230"/>
      <c r="P2547" s="230"/>
      <c r="Q2547" s="230"/>
      <c r="R2547" s="230"/>
      <c r="S2547" s="230"/>
      <c r="T2547" s="231"/>
      <c r="AT2547" s="232" t="s">
        <v>211</v>
      </c>
      <c r="AU2547" s="232" t="s">
        <v>104</v>
      </c>
      <c r="AV2547" s="13" t="s">
        <v>82</v>
      </c>
      <c r="AW2547" s="13" t="s">
        <v>31</v>
      </c>
      <c r="AX2547" s="13" t="s">
        <v>75</v>
      </c>
      <c r="AY2547" s="232" t="s">
        <v>203</v>
      </c>
    </row>
    <row r="2548" spans="1:65" s="13" customFormat="1" ht="11.25">
      <c r="B2548" s="222"/>
      <c r="C2548" s="223"/>
      <c r="D2548" s="224" t="s">
        <v>211</v>
      </c>
      <c r="E2548" s="225" t="s">
        <v>1</v>
      </c>
      <c r="F2548" s="226" t="s">
        <v>2229</v>
      </c>
      <c r="G2548" s="223"/>
      <c r="H2548" s="225" t="s">
        <v>1</v>
      </c>
      <c r="I2548" s="227"/>
      <c r="J2548" s="223"/>
      <c r="K2548" s="223"/>
      <c r="L2548" s="228"/>
      <c r="M2548" s="229"/>
      <c r="N2548" s="230"/>
      <c r="O2548" s="230"/>
      <c r="P2548" s="230"/>
      <c r="Q2548" s="230"/>
      <c r="R2548" s="230"/>
      <c r="S2548" s="230"/>
      <c r="T2548" s="231"/>
      <c r="AT2548" s="232" t="s">
        <v>211</v>
      </c>
      <c r="AU2548" s="232" t="s">
        <v>104</v>
      </c>
      <c r="AV2548" s="13" t="s">
        <v>82</v>
      </c>
      <c r="AW2548" s="13" t="s">
        <v>31</v>
      </c>
      <c r="AX2548" s="13" t="s">
        <v>75</v>
      </c>
      <c r="AY2548" s="232" t="s">
        <v>203</v>
      </c>
    </row>
    <row r="2549" spans="1:65" s="13" customFormat="1" ht="11.25">
      <c r="B2549" s="222"/>
      <c r="C2549" s="223"/>
      <c r="D2549" s="224" t="s">
        <v>211</v>
      </c>
      <c r="E2549" s="225" t="s">
        <v>1</v>
      </c>
      <c r="F2549" s="226" t="s">
        <v>213</v>
      </c>
      <c r="G2549" s="223"/>
      <c r="H2549" s="225" t="s">
        <v>1</v>
      </c>
      <c r="I2549" s="227"/>
      <c r="J2549" s="223"/>
      <c r="K2549" s="223"/>
      <c r="L2549" s="228"/>
      <c r="M2549" s="229"/>
      <c r="N2549" s="230"/>
      <c r="O2549" s="230"/>
      <c r="P2549" s="230"/>
      <c r="Q2549" s="230"/>
      <c r="R2549" s="230"/>
      <c r="S2549" s="230"/>
      <c r="T2549" s="231"/>
      <c r="AT2549" s="232" t="s">
        <v>211</v>
      </c>
      <c r="AU2549" s="232" t="s">
        <v>104</v>
      </c>
      <c r="AV2549" s="13" t="s">
        <v>82</v>
      </c>
      <c r="AW2549" s="13" t="s">
        <v>31</v>
      </c>
      <c r="AX2549" s="13" t="s">
        <v>75</v>
      </c>
      <c r="AY2549" s="232" t="s">
        <v>203</v>
      </c>
    </row>
    <row r="2550" spans="1:65" s="13" customFormat="1" ht="11.25">
      <c r="B2550" s="222"/>
      <c r="C2550" s="223"/>
      <c r="D2550" s="224" t="s">
        <v>211</v>
      </c>
      <c r="E2550" s="225" t="s">
        <v>1</v>
      </c>
      <c r="F2550" s="226" t="s">
        <v>2284</v>
      </c>
      <c r="G2550" s="223"/>
      <c r="H2550" s="225" t="s">
        <v>1</v>
      </c>
      <c r="I2550" s="227"/>
      <c r="J2550" s="223"/>
      <c r="K2550" s="223"/>
      <c r="L2550" s="228"/>
      <c r="M2550" s="229"/>
      <c r="N2550" s="230"/>
      <c r="O2550" s="230"/>
      <c r="P2550" s="230"/>
      <c r="Q2550" s="230"/>
      <c r="R2550" s="230"/>
      <c r="S2550" s="230"/>
      <c r="T2550" s="231"/>
      <c r="AT2550" s="232" t="s">
        <v>211</v>
      </c>
      <c r="AU2550" s="232" t="s">
        <v>104</v>
      </c>
      <c r="AV2550" s="13" t="s">
        <v>82</v>
      </c>
      <c r="AW2550" s="13" t="s">
        <v>31</v>
      </c>
      <c r="AX2550" s="13" t="s">
        <v>75</v>
      </c>
      <c r="AY2550" s="232" t="s">
        <v>203</v>
      </c>
    </row>
    <row r="2551" spans="1:65" s="14" customFormat="1" ht="11.25">
      <c r="B2551" s="233"/>
      <c r="C2551" s="234"/>
      <c r="D2551" s="224" t="s">
        <v>211</v>
      </c>
      <c r="E2551" s="235" t="s">
        <v>1</v>
      </c>
      <c r="F2551" s="236" t="s">
        <v>2395</v>
      </c>
      <c r="G2551" s="234"/>
      <c r="H2551" s="237">
        <v>4.5</v>
      </c>
      <c r="I2551" s="238"/>
      <c r="J2551" s="234"/>
      <c r="K2551" s="234"/>
      <c r="L2551" s="239"/>
      <c r="M2551" s="240"/>
      <c r="N2551" s="241"/>
      <c r="O2551" s="241"/>
      <c r="P2551" s="241"/>
      <c r="Q2551" s="241"/>
      <c r="R2551" s="241"/>
      <c r="S2551" s="241"/>
      <c r="T2551" s="242"/>
      <c r="AT2551" s="243" t="s">
        <v>211</v>
      </c>
      <c r="AU2551" s="243" t="s">
        <v>104</v>
      </c>
      <c r="AV2551" s="14" t="s">
        <v>84</v>
      </c>
      <c r="AW2551" s="14" t="s">
        <v>31</v>
      </c>
      <c r="AX2551" s="14" t="s">
        <v>75</v>
      </c>
      <c r="AY2551" s="243" t="s">
        <v>203</v>
      </c>
    </row>
    <row r="2552" spans="1:65" s="2" customFormat="1" ht="21.75" customHeight="1">
      <c r="A2552" s="35"/>
      <c r="B2552" s="36"/>
      <c r="C2552" s="209" t="s">
        <v>2396</v>
      </c>
      <c r="D2552" s="209" t="s">
        <v>205</v>
      </c>
      <c r="E2552" s="210" t="s">
        <v>2397</v>
      </c>
      <c r="F2552" s="211" t="s">
        <v>2398</v>
      </c>
      <c r="G2552" s="212" t="s">
        <v>828</v>
      </c>
      <c r="H2552" s="213">
        <v>2.5</v>
      </c>
      <c r="I2552" s="214"/>
      <c r="J2552" s="215">
        <f>ROUND(I2552*H2552,2)</f>
        <v>0</v>
      </c>
      <c r="K2552" s="211" t="s">
        <v>218</v>
      </c>
      <c r="L2552" s="40"/>
      <c r="M2552" s="216" t="s">
        <v>1</v>
      </c>
      <c r="N2552" s="217" t="s">
        <v>40</v>
      </c>
      <c r="O2552" s="72"/>
      <c r="P2552" s="218">
        <f>O2552*H2552</f>
        <v>0</v>
      </c>
      <c r="Q2552" s="218">
        <v>1.14E-3</v>
      </c>
      <c r="R2552" s="218">
        <f>Q2552*H2552</f>
        <v>2.8500000000000001E-3</v>
      </c>
      <c r="S2552" s="218">
        <v>7.0000000000000007E-2</v>
      </c>
      <c r="T2552" s="219">
        <f>S2552*H2552</f>
        <v>0.17500000000000002</v>
      </c>
      <c r="U2552" s="35"/>
      <c r="V2552" s="35"/>
      <c r="W2552" s="35"/>
      <c r="X2552" s="35"/>
      <c r="Y2552" s="35"/>
      <c r="Z2552" s="35"/>
      <c r="AA2552" s="35"/>
      <c r="AB2552" s="35"/>
      <c r="AC2552" s="35"/>
      <c r="AD2552" s="35"/>
      <c r="AE2552" s="35"/>
      <c r="AR2552" s="220" t="s">
        <v>412</v>
      </c>
      <c r="AT2552" s="220" t="s">
        <v>205</v>
      </c>
      <c r="AU2552" s="220" t="s">
        <v>104</v>
      </c>
      <c r="AY2552" s="18" t="s">
        <v>203</v>
      </c>
      <c r="BE2552" s="221">
        <f>IF(N2552="základní",J2552,0)</f>
        <v>0</v>
      </c>
      <c r="BF2552" s="221">
        <f>IF(N2552="snížená",J2552,0)</f>
        <v>0</v>
      </c>
      <c r="BG2552" s="221">
        <f>IF(N2552="zákl. přenesená",J2552,0)</f>
        <v>0</v>
      </c>
      <c r="BH2552" s="221">
        <f>IF(N2552="sníž. přenesená",J2552,0)</f>
        <v>0</v>
      </c>
      <c r="BI2552" s="221">
        <f>IF(N2552="nulová",J2552,0)</f>
        <v>0</v>
      </c>
      <c r="BJ2552" s="18" t="s">
        <v>82</v>
      </c>
      <c r="BK2552" s="221">
        <f>ROUND(I2552*H2552,2)</f>
        <v>0</v>
      </c>
      <c r="BL2552" s="18" t="s">
        <v>412</v>
      </c>
      <c r="BM2552" s="220" t="s">
        <v>2399</v>
      </c>
    </row>
    <row r="2553" spans="1:65" s="13" customFormat="1" ht="11.25">
      <c r="B2553" s="222"/>
      <c r="C2553" s="223"/>
      <c r="D2553" s="224" t="s">
        <v>211</v>
      </c>
      <c r="E2553" s="225" t="s">
        <v>1</v>
      </c>
      <c r="F2553" s="226" t="s">
        <v>2228</v>
      </c>
      <c r="G2553" s="223"/>
      <c r="H2553" s="225" t="s">
        <v>1</v>
      </c>
      <c r="I2553" s="227"/>
      <c r="J2553" s="223"/>
      <c r="K2553" s="223"/>
      <c r="L2553" s="228"/>
      <c r="M2553" s="229"/>
      <c r="N2553" s="230"/>
      <c r="O2553" s="230"/>
      <c r="P2553" s="230"/>
      <c r="Q2553" s="230"/>
      <c r="R2553" s="230"/>
      <c r="S2553" s="230"/>
      <c r="T2553" s="231"/>
      <c r="AT2553" s="232" t="s">
        <v>211</v>
      </c>
      <c r="AU2553" s="232" t="s">
        <v>104</v>
      </c>
      <c r="AV2553" s="13" t="s">
        <v>82</v>
      </c>
      <c r="AW2553" s="13" t="s">
        <v>31</v>
      </c>
      <c r="AX2553" s="13" t="s">
        <v>75</v>
      </c>
      <c r="AY2553" s="232" t="s">
        <v>203</v>
      </c>
    </row>
    <row r="2554" spans="1:65" s="13" customFormat="1" ht="11.25">
      <c r="B2554" s="222"/>
      <c r="C2554" s="223"/>
      <c r="D2554" s="224" t="s">
        <v>211</v>
      </c>
      <c r="E2554" s="225" t="s">
        <v>1</v>
      </c>
      <c r="F2554" s="226" t="s">
        <v>2229</v>
      </c>
      <c r="G2554" s="223"/>
      <c r="H2554" s="225" t="s">
        <v>1</v>
      </c>
      <c r="I2554" s="227"/>
      <c r="J2554" s="223"/>
      <c r="K2554" s="223"/>
      <c r="L2554" s="228"/>
      <c r="M2554" s="229"/>
      <c r="N2554" s="230"/>
      <c r="O2554" s="230"/>
      <c r="P2554" s="230"/>
      <c r="Q2554" s="230"/>
      <c r="R2554" s="230"/>
      <c r="S2554" s="230"/>
      <c r="T2554" s="231"/>
      <c r="AT2554" s="232" t="s">
        <v>211</v>
      </c>
      <c r="AU2554" s="232" t="s">
        <v>104</v>
      </c>
      <c r="AV2554" s="13" t="s">
        <v>82</v>
      </c>
      <c r="AW2554" s="13" t="s">
        <v>31</v>
      </c>
      <c r="AX2554" s="13" t="s">
        <v>75</v>
      </c>
      <c r="AY2554" s="232" t="s">
        <v>203</v>
      </c>
    </row>
    <row r="2555" spans="1:65" s="13" customFormat="1" ht="11.25">
      <c r="B2555" s="222"/>
      <c r="C2555" s="223"/>
      <c r="D2555" s="224" t="s">
        <v>211</v>
      </c>
      <c r="E2555" s="225" t="s">
        <v>1</v>
      </c>
      <c r="F2555" s="226" t="s">
        <v>213</v>
      </c>
      <c r="G2555" s="223"/>
      <c r="H2555" s="225" t="s">
        <v>1</v>
      </c>
      <c r="I2555" s="227"/>
      <c r="J2555" s="223"/>
      <c r="K2555" s="223"/>
      <c r="L2555" s="228"/>
      <c r="M2555" s="229"/>
      <c r="N2555" s="230"/>
      <c r="O2555" s="230"/>
      <c r="P2555" s="230"/>
      <c r="Q2555" s="230"/>
      <c r="R2555" s="230"/>
      <c r="S2555" s="230"/>
      <c r="T2555" s="231"/>
      <c r="AT2555" s="232" t="s">
        <v>211</v>
      </c>
      <c r="AU2555" s="232" t="s">
        <v>104</v>
      </c>
      <c r="AV2555" s="13" t="s">
        <v>82</v>
      </c>
      <c r="AW2555" s="13" t="s">
        <v>31</v>
      </c>
      <c r="AX2555" s="13" t="s">
        <v>75</v>
      </c>
      <c r="AY2555" s="232" t="s">
        <v>203</v>
      </c>
    </row>
    <row r="2556" spans="1:65" s="13" customFormat="1" ht="11.25">
      <c r="B2556" s="222"/>
      <c r="C2556" s="223"/>
      <c r="D2556" s="224" t="s">
        <v>211</v>
      </c>
      <c r="E2556" s="225" t="s">
        <v>1</v>
      </c>
      <c r="F2556" s="226" t="s">
        <v>2284</v>
      </c>
      <c r="G2556" s="223"/>
      <c r="H2556" s="225" t="s">
        <v>1</v>
      </c>
      <c r="I2556" s="227"/>
      <c r="J2556" s="223"/>
      <c r="K2556" s="223"/>
      <c r="L2556" s="228"/>
      <c r="M2556" s="229"/>
      <c r="N2556" s="230"/>
      <c r="O2556" s="230"/>
      <c r="P2556" s="230"/>
      <c r="Q2556" s="230"/>
      <c r="R2556" s="230"/>
      <c r="S2556" s="230"/>
      <c r="T2556" s="231"/>
      <c r="AT2556" s="232" t="s">
        <v>211</v>
      </c>
      <c r="AU2556" s="232" t="s">
        <v>104</v>
      </c>
      <c r="AV2556" s="13" t="s">
        <v>82</v>
      </c>
      <c r="AW2556" s="13" t="s">
        <v>31</v>
      </c>
      <c r="AX2556" s="13" t="s">
        <v>75</v>
      </c>
      <c r="AY2556" s="232" t="s">
        <v>203</v>
      </c>
    </row>
    <row r="2557" spans="1:65" s="14" customFormat="1" ht="11.25">
      <c r="B2557" s="233"/>
      <c r="C2557" s="234"/>
      <c r="D2557" s="224" t="s">
        <v>211</v>
      </c>
      <c r="E2557" s="235" t="s">
        <v>1</v>
      </c>
      <c r="F2557" s="236" t="s">
        <v>2400</v>
      </c>
      <c r="G2557" s="234"/>
      <c r="H2557" s="237">
        <v>2.5</v>
      </c>
      <c r="I2557" s="238"/>
      <c r="J2557" s="234"/>
      <c r="K2557" s="234"/>
      <c r="L2557" s="239"/>
      <c r="M2557" s="240"/>
      <c r="N2557" s="241"/>
      <c r="O2557" s="241"/>
      <c r="P2557" s="241"/>
      <c r="Q2557" s="241"/>
      <c r="R2557" s="241"/>
      <c r="S2557" s="241"/>
      <c r="T2557" s="242"/>
      <c r="AT2557" s="243" t="s">
        <v>211</v>
      </c>
      <c r="AU2557" s="243" t="s">
        <v>104</v>
      </c>
      <c r="AV2557" s="14" t="s">
        <v>84</v>
      </c>
      <c r="AW2557" s="14" t="s">
        <v>31</v>
      </c>
      <c r="AX2557" s="14" t="s">
        <v>75</v>
      </c>
      <c r="AY2557" s="243" t="s">
        <v>203</v>
      </c>
    </row>
    <row r="2558" spans="1:65" s="2" customFormat="1" ht="21.75" customHeight="1">
      <c r="A2558" s="35"/>
      <c r="B2558" s="36"/>
      <c r="C2558" s="209" t="s">
        <v>2401</v>
      </c>
      <c r="D2558" s="209" t="s">
        <v>205</v>
      </c>
      <c r="E2558" s="210" t="s">
        <v>2402</v>
      </c>
      <c r="F2558" s="211" t="s">
        <v>2403</v>
      </c>
      <c r="G2558" s="212" t="s">
        <v>828</v>
      </c>
      <c r="H2558" s="213">
        <v>1.5</v>
      </c>
      <c r="I2558" s="214"/>
      <c r="J2558" s="215">
        <f>ROUND(I2558*H2558,2)</f>
        <v>0</v>
      </c>
      <c r="K2558" s="211" t="s">
        <v>218</v>
      </c>
      <c r="L2558" s="40"/>
      <c r="M2558" s="216" t="s">
        <v>1</v>
      </c>
      <c r="N2558" s="217" t="s">
        <v>40</v>
      </c>
      <c r="O2558" s="72"/>
      <c r="P2558" s="218">
        <f>O2558*H2558</f>
        <v>0</v>
      </c>
      <c r="Q2558" s="218">
        <v>2.8999999999999998E-3</v>
      </c>
      <c r="R2558" s="218">
        <f>Q2558*H2558</f>
        <v>4.3499999999999997E-3</v>
      </c>
      <c r="S2558" s="218">
        <v>0.126</v>
      </c>
      <c r="T2558" s="219">
        <f>S2558*H2558</f>
        <v>0.189</v>
      </c>
      <c r="U2558" s="35"/>
      <c r="V2558" s="35"/>
      <c r="W2558" s="35"/>
      <c r="X2558" s="35"/>
      <c r="Y2558" s="35"/>
      <c r="Z2558" s="35"/>
      <c r="AA2558" s="35"/>
      <c r="AB2558" s="35"/>
      <c r="AC2558" s="35"/>
      <c r="AD2558" s="35"/>
      <c r="AE2558" s="35"/>
      <c r="AR2558" s="220" t="s">
        <v>412</v>
      </c>
      <c r="AT2558" s="220" t="s">
        <v>205</v>
      </c>
      <c r="AU2558" s="220" t="s">
        <v>104</v>
      </c>
      <c r="AY2558" s="18" t="s">
        <v>203</v>
      </c>
      <c r="BE2558" s="221">
        <f>IF(N2558="základní",J2558,0)</f>
        <v>0</v>
      </c>
      <c r="BF2558" s="221">
        <f>IF(N2558="snížená",J2558,0)</f>
        <v>0</v>
      </c>
      <c r="BG2558" s="221">
        <f>IF(N2558="zákl. přenesená",J2558,0)</f>
        <v>0</v>
      </c>
      <c r="BH2558" s="221">
        <f>IF(N2558="sníž. přenesená",J2558,0)</f>
        <v>0</v>
      </c>
      <c r="BI2558" s="221">
        <f>IF(N2558="nulová",J2558,0)</f>
        <v>0</v>
      </c>
      <c r="BJ2558" s="18" t="s">
        <v>82</v>
      </c>
      <c r="BK2558" s="221">
        <f>ROUND(I2558*H2558,2)</f>
        <v>0</v>
      </c>
      <c r="BL2558" s="18" t="s">
        <v>412</v>
      </c>
      <c r="BM2558" s="220" t="s">
        <v>2404</v>
      </c>
    </row>
    <row r="2559" spans="1:65" s="13" customFormat="1" ht="11.25">
      <c r="B2559" s="222"/>
      <c r="C2559" s="223"/>
      <c r="D2559" s="224" t="s">
        <v>211</v>
      </c>
      <c r="E2559" s="225" t="s">
        <v>1</v>
      </c>
      <c r="F2559" s="226" t="s">
        <v>2228</v>
      </c>
      <c r="G2559" s="223"/>
      <c r="H2559" s="225" t="s">
        <v>1</v>
      </c>
      <c r="I2559" s="227"/>
      <c r="J2559" s="223"/>
      <c r="K2559" s="223"/>
      <c r="L2559" s="228"/>
      <c r="M2559" s="229"/>
      <c r="N2559" s="230"/>
      <c r="O2559" s="230"/>
      <c r="P2559" s="230"/>
      <c r="Q2559" s="230"/>
      <c r="R2559" s="230"/>
      <c r="S2559" s="230"/>
      <c r="T2559" s="231"/>
      <c r="AT2559" s="232" t="s">
        <v>211</v>
      </c>
      <c r="AU2559" s="232" t="s">
        <v>104</v>
      </c>
      <c r="AV2559" s="13" t="s">
        <v>82</v>
      </c>
      <c r="AW2559" s="13" t="s">
        <v>31</v>
      </c>
      <c r="AX2559" s="13" t="s">
        <v>75</v>
      </c>
      <c r="AY2559" s="232" t="s">
        <v>203</v>
      </c>
    </row>
    <row r="2560" spans="1:65" s="13" customFormat="1" ht="11.25">
      <c r="B2560" s="222"/>
      <c r="C2560" s="223"/>
      <c r="D2560" s="224" t="s">
        <v>211</v>
      </c>
      <c r="E2560" s="225" t="s">
        <v>1</v>
      </c>
      <c r="F2560" s="226" t="s">
        <v>2229</v>
      </c>
      <c r="G2560" s="223"/>
      <c r="H2560" s="225" t="s">
        <v>1</v>
      </c>
      <c r="I2560" s="227"/>
      <c r="J2560" s="223"/>
      <c r="K2560" s="223"/>
      <c r="L2560" s="228"/>
      <c r="M2560" s="229"/>
      <c r="N2560" s="230"/>
      <c r="O2560" s="230"/>
      <c r="P2560" s="230"/>
      <c r="Q2560" s="230"/>
      <c r="R2560" s="230"/>
      <c r="S2560" s="230"/>
      <c r="T2560" s="231"/>
      <c r="AT2560" s="232" t="s">
        <v>211</v>
      </c>
      <c r="AU2560" s="232" t="s">
        <v>104</v>
      </c>
      <c r="AV2560" s="13" t="s">
        <v>82</v>
      </c>
      <c r="AW2560" s="13" t="s">
        <v>31</v>
      </c>
      <c r="AX2560" s="13" t="s">
        <v>75</v>
      </c>
      <c r="AY2560" s="232" t="s">
        <v>203</v>
      </c>
    </row>
    <row r="2561" spans="1:65" s="13" customFormat="1" ht="11.25">
      <c r="B2561" s="222"/>
      <c r="C2561" s="223"/>
      <c r="D2561" s="224" t="s">
        <v>211</v>
      </c>
      <c r="E2561" s="225" t="s">
        <v>1</v>
      </c>
      <c r="F2561" s="226" t="s">
        <v>213</v>
      </c>
      <c r="G2561" s="223"/>
      <c r="H2561" s="225" t="s">
        <v>1</v>
      </c>
      <c r="I2561" s="227"/>
      <c r="J2561" s="223"/>
      <c r="K2561" s="223"/>
      <c r="L2561" s="228"/>
      <c r="M2561" s="229"/>
      <c r="N2561" s="230"/>
      <c r="O2561" s="230"/>
      <c r="P2561" s="230"/>
      <c r="Q2561" s="230"/>
      <c r="R2561" s="230"/>
      <c r="S2561" s="230"/>
      <c r="T2561" s="231"/>
      <c r="AT2561" s="232" t="s">
        <v>211</v>
      </c>
      <c r="AU2561" s="232" t="s">
        <v>104</v>
      </c>
      <c r="AV2561" s="13" t="s">
        <v>82</v>
      </c>
      <c r="AW2561" s="13" t="s">
        <v>31</v>
      </c>
      <c r="AX2561" s="13" t="s">
        <v>75</v>
      </c>
      <c r="AY2561" s="232" t="s">
        <v>203</v>
      </c>
    </row>
    <row r="2562" spans="1:65" s="13" customFormat="1" ht="11.25">
      <c r="B2562" s="222"/>
      <c r="C2562" s="223"/>
      <c r="D2562" s="224" t="s">
        <v>211</v>
      </c>
      <c r="E2562" s="225" t="s">
        <v>1</v>
      </c>
      <c r="F2562" s="226" t="s">
        <v>2284</v>
      </c>
      <c r="G2562" s="223"/>
      <c r="H2562" s="225" t="s">
        <v>1</v>
      </c>
      <c r="I2562" s="227"/>
      <c r="J2562" s="223"/>
      <c r="K2562" s="223"/>
      <c r="L2562" s="228"/>
      <c r="M2562" s="229"/>
      <c r="N2562" s="230"/>
      <c r="O2562" s="230"/>
      <c r="P2562" s="230"/>
      <c r="Q2562" s="230"/>
      <c r="R2562" s="230"/>
      <c r="S2562" s="230"/>
      <c r="T2562" s="231"/>
      <c r="AT2562" s="232" t="s">
        <v>211</v>
      </c>
      <c r="AU2562" s="232" t="s">
        <v>104</v>
      </c>
      <c r="AV2562" s="13" t="s">
        <v>82</v>
      </c>
      <c r="AW2562" s="13" t="s">
        <v>31</v>
      </c>
      <c r="AX2562" s="13" t="s">
        <v>75</v>
      </c>
      <c r="AY2562" s="232" t="s">
        <v>203</v>
      </c>
    </row>
    <row r="2563" spans="1:65" s="14" customFormat="1" ht="11.25">
      <c r="B2563" s="233"/>
      <c r="C2563" s="234"/>
      <c r="D2563" s="224" t="s">
        <v>211</v>
      </c>
      <c r="E2563" s="235" t="s">
        <v>1</v>
      </c>
      <c r="F2563" s="236" t="s">
        <v>2405</v>
      </c>
      <c r="G2563" s="234"/>
      <c r="H2563" s="237">
        <v>1.5</v>
      </c>
      <c r="I2563" s="238"/>
      <c r="J2563" s="234"/>
      <c r="K2563" s="234"/>
      <c r="L2563" s="239"/>
      <c r="M2563" s="240"/>
      <c r="N2563" s="241"/>
      <c r="O2563" s="241"/>
      <c r="P2563" s="241"/>
      <c r="Q2563" s="241"/>
      <c r="R2563" s="241"/>
      <c r="S2563" s="241"/>
      <c r="T2563" s="242"/>
      <c r="AT2563" s="243" t="s">
        <v>211</v>
      </c>
      <c r="AU2563" s="243" t="s">
        <v>104</v>
      </c>
      <c r="AV2563" s="14" t="s">
        <v>84</v>
      </c>
      <c r="AW2563" s="14" t="s">
        <v>31</v>
      </c>
      <c r="AX2563" s="14" t="s">
        <v>75</v>
      </c>
      <c r="AY2563" s="243" t="s">
        <v>203</v>
      </c>
    </row>
    <row r="2564" spans="1:65" s="2" customFormat="1" ht="21.75" customHeight="1">
      <c r="A2564" s="35"/>
      <c r="B2564" s="36"/>
      <c r="C2564" s="209" t="s">
        <v>2406</v>
      </c>
      <c r="D2564" s="209" t="s">
        <v>205</v>
      </c>
      <c r="E2564" s="210" t="s">
        <v>2407</v>
      </c>
      <c r="F2564" s="211" t="s">
        <v>2408</v>
      </c>
      <c r="G2564" s="212" t="s">
        <v>828</v>
      </c>
      <c r="H2564" s="213">
        <v>0.5</v>
      </c>
      <c r="I2564" s="214"/>
      <c r="J2564" s="215">
        <f>ROUND(I2564*H2564,2)</f>
        <v>0</v>
      </c>
      <c r="K2564" s="211" t="s">
        <v>218</v>
      </c>
      <c r="L2564" s="40"/>
      <c r="M2564" s="216" t="s">
        <v>1</v>
      </c>
      <c r="N2564" s="217" t="s">
        <v>40</v>
      </c>
      <c r="O2564" s="72"/>
      <c r="P2564" s="218">
        <f>O2564*H2564</f>
        <v>0</v>
      </c>
      <c r="Q2564" s="218">
        <v>3.32E-3</v>
      </c>
      <c r="R2564" s="218">
        <f>Q2564*H2564</f>
        <v>1.66E-3</v>
      </c>
      <c r="S2564" s="218">
        <v>0.19600000000000001</v>
      </c>
      <c r="T2564" s="219">
        <f>S2564*H2564</f>
        <v>9.8000000000000004E-2</v>
      </c>
      <c r="U2564" s="35"/>
      <c r="V2564" s="35"/>
      <c r="W2564" s="35"/>
      <c r="X2564" s="35"/>
      <c r="Y2564" s="35"/>
      <c r="Z2564" s="35"/>
      <c r="AA2564" s="35"/>
      <c r="AB2564" s="35"/>
      <c r="AC2564" s="35"/>
      <c r="AD2564" s="35"/>
      <c r="AE2564" s="35"/>
      <c r="AR2564" s="220" t="s">
        <v>412</v>
      </c>
      <c r="AT2564" s="220" t="s">
        <v>205</v>
      </c>
      <c r="AU2564" s="220" t="s">
        <v>104</v>
      </c>
      <c r="AY2564" s="18" t="s">
        <v>203</v>
      </c>
      <c r="BE2564" s="221">
        <f>IF(N2564="základní",J2564,0)</f>
        <v>0</v>
      </c>
      <c r="BF2564" s="221">
        <f>IF(N2564="snížená",J2564,0)</f>
        <v>0</v>
      </c>
      <c r="BG2564" s="221">
        <f>IF(N2564="zákl. přenesená",J2564,0)</f>
        <v>0</v>
      </c>
      <c r="BH2564" s="221">
        <f>IF(N2564="sníž. přenesená",J2564,0)</f>
        <v>0</v>
      </c>
      <c r="BI2564" s="221">
        <f>IF(N2564="nulová",J2564,0)</f>
        <v>0</v>
      </c>
      <c r="BJ2564" s="18" t="s">
        <v>82</v>
      </c>
      <c r="BK2564" s="221">
        <f>ROUND(I2564*H2564,2)</f>
        <v>0</v>
      </c>
      <c r="BL2564" s="18" t="s">
        <v>412</v>
      </c>
      <c r="BM2564" s="220" t="s">
        <v>2409</v>
      </c>
    </row>
    <row r="2565" spans="1:65" s="13" customFormat="1" ht="11.25">
      <c r="B2565" s="222"/>
      <c r="C2565" s="223"/>
      <c r="D2565" s="224" t="s">
        <v>211</v>
      </c>
      <c r="E2565" s="225" t="s">
        <v>1</v>
      </c>
      <c r="F2565" s="226" t="s">
        <v>2228</v>
      </c>
      <c r="G2565" s="223"/>
      <c r="H2565" s="225" t="s">
        <v>1</v>
      </c>
      <c r="I2565" s="227"/>
      <c r="J2565" s="223"/>
      <c r="K2565" s="223"/>
      <c r="L2565" s="228"/>
      <c r="M2565" s="229"/>
      <c r="N2565" s="230"/>
      <c r="O2565" s="230"/>
      <c r="P2565" s="230"/>
      <c r="Q2565" s="230"/>
      <c r="R2565" s="230"/>
      <c r="S2565" s="230"/>
      <c r="T2565" s="231"/>
      <c r="AT2565" s="232" t="s">
        <v>211</v>
      </c>
      <c r="AU2565" s="232" t="s">
        <v>104</v>
      </c>
      <c r="AV2565" s="13" t="s">
        <v>82</v>
      </c>
      <c r="AW2565" s="13" t="s">
        <v>31</v>
      </c>
      <c r="AX2565" s="13" t="s">
        <v>75</v>
      </c>
      <c r="AY2565" s="232" t="s">
        <v>203</v>
      </c>
    </row>
    <row r="2566" spans="1:65" s="13" customFormat="1" ht="11.25">
      <c r="B2566" s="222"/>
      <c r="C2566" s="223"/>
      <c r="D2566" s="224" t="s">
        <v>211</v>
      </c>
      <c r="E2566" s="225" t="s">
        <v>1</v>
      </c>
      <c r="F2566" s="226" t="s">
        <v>2229</v>
      </c>
      <c r="G2566" s="223"/>
      <c r="H2566" s="225" t="s">
        <v>1</v>
      </c>
      <c r="I2566" s="227"/>
      <c r="J2566" s="223"/>
      <c r="K2566" s="223"/>
      <c r="L2566" s="228"/>
      <c r="M2566" s="229"/>
      <c r="N2566" s="230"/>
      <c r="O2566" s="230"/>
      <c r="P2566" s="230"/>
      <c r="Q2566" s="230"/>
      <c r="R2566" s="230"/>
      <c r="S2566" s="230"/>
      <c r="T2566" s="231"/>
      <c r="AT2566" s="232" t="s">
        <v>211</v>
      </c>
      <c r="AU2566" s="232" t="s">
        <v>104</v>
      </c>
      <c r="AV2566" s="13" t="s">
        <v>82</v>
      </c>
      <c r="AW2566" s="13" t="s">
        <v>31</v>
      </c>
      <c r="AX2566" s="13" t="s">
        <v>75</v>
      </c>
      <c r="AY2566" s="232" t="s">
        <v>203</v>
      </c>
    </row>
    <row r="2567" spans="1:65" s="13" customFormat="1" ht="11.25">
      <c r="B2567" s="222"/>
      <c r="C2567" s="223"/>
      <c r="D2567" s="224" t="s">
        <v>211</v>
      </c>
      <c r="E2567" s="225" t="s">
        <v>1</v>
      </c>
      <c r="F2567" s="226" t="s">
        <v>213</v>
      </c>
      <c r="G2567" s="223"/>
      <c r="H2567" s="225" t="s">
        <v>1</v>
      </c>
      <c r="I2567" s="227"/>
      <c r="J2567" s="223"/>
      <c r="K2567" s="223"/>
      <c r="L2567" s="228"/>
      <c r="M2567" s="229"/>
      <c r="N2567" s="230"/>
      <c r="O2567" s="230"/>
      <c r="P2567" s="230"/>
      <c r="Q2567" s="230"/>
      <c r="R2567" s="230"/>
      <c r="S2567" s="230"/>
      <c r="T2567" s="231"/>
      <c r="AT2567" s="232" t="s">
        <v>211</v>
      </c>
      <c r="AU2567" s="232" t="s">
        <v>104</v>
      </c>
      <c r="AV2567" s="13" t="s">
        <v>82</v>
      </c>
      <c r="AW2567" s="13" t="s">
        <v>31</v>
      </c>
      <c r="AX2567" s="13" t="s">
        <v>75</v>
      </c>
      <c r="AY2567" s="232" t="s">
        <v>203</v>
      </c>
    </row>
    <row r="2568" spans="1:65" s="13" customFormat="1" ht="11.25">
      <c r="B2568" s="222"/>
      <c r="C2568" s="223"/>
      <c r="D2568" s="224" t="s">
        <v>211</v>
      </c>
      <c r="E2568" s="225" t="s">
        <v>1</v>
      </c>
      <c r="F2568" s="226" t="s">
        <v>2284</v>
      </c>
      <c r="G2568" s="223"/>
      <c r="H2568" s="225" t="s">
        <v>1</v>
      </c>
      <c r="I2568" s="227"/>
      <c r="J2568" s="223"/>
      <c r="K2568" s="223"/>
      <c r="L2568" s="228"/>
      <c r="M2568" s="229"/>
      <c r="N2568" s="230"/>
      <c r="O2568" s="230"/>
      <c r="P2568" s="230"/>
      <c r="Q2568" s="230"/>
      <c r="R2568" s="230"/>
      <c r="S2568" s="230"/>
      <c r="T2568" s="231"/>
      <c r="AT2568" s="232" t="s">
        <v>211</v>
      </c>
      <c r="AU2568" s="232" t="s">
        <v>104</v>
      </c>
      <c r="AV2568" s="13" t="s">
        <v>82</v>
      </c>
      <c r="AW2568" s="13" t="s">
        <v>31</v>
      </c>
      <c r="AX2568" s="13" t="s">
        <v>75</v>
      </c>
      <c r="AY2568" s="232" t="s">
        <v>203</v>
      </c>
    </row>
    <row r="2569" spans="1:65" s="14" customFormat="1" ht="11.25">
      <c r="B2569" s="233"/>
      <c r="C2569" s="234"/>
      <c r="D2569" s="224" t="s">
        <v>211</v>
      </c>
      <c r="E2569" s="235" t="s">
        <v>1</v>
      </c>
      <c r="F2569" s="236" t="s">
        <v>2410</v>
      </c>
      <c r="G2569" s="234"/>
      <c r="H2569" s="237">
        <v>0.5</v>
      </c>
      <c r="I2569" s="238"/>
      <c r="J2569" s="234"/>
      <c r="K2569" s="234"/>
      <c r="L2569" s="239"/>
      <c r="M2569" s="240"/>
      <c r="N2569" s="241"/>
      <c r="O2569" s="241"/>
      <c r="P2569" s="241"/>
      <c r="Q2569" s="241"/>
      <c r="R2569" s="241"/>
      <c r="S2569" s="241"/>
      <c r="T2569" s="242"/>
      <c r="AT2569" s="243" t="s">
        <v>211</v>
      </c>
      <c r="AU2569" s="243" t="s">
        <v>104</v>
      </c>
      <c r="AV2569" s="14" t="s">
        <v>84</v>
      </c>
      <c r="AW2569" s="14" t="s">
        <v>31</v>
      </c>
      <c r="AX2569" s="14" t="s">
        <v>75</v>
      </c>
      <c r="AY2569" s="243" t="s">
        <v>203</v>
      </c>
    </row>
    <row r="2570" spans="1:65" s="12" customFormat="1" ht="20.85" customHeight="1">
      <c r="B2570" s="193"/>
      <c r="C2570" s="194"/>
      <c r="D2570" s="195" t="s">
        <v>74</v>
      </c>
      <c r="E2570" s="207" t="s">
        <v>2411</v>
      </c>
      <c r="F2570" s="207" t="s">
        <v>2412</v>
      </c>
      <c r="G2570" s="194"/>
      <c r="H2570" s="194"/>
      <c r="I2570" s="197"/>
      <c r="J2570" s="208">
        <f>BK2570</f>
        <v>0</v>
      </c>
      <c r="K2570" s="194"/>
      <c r="L2570" s="199"/>
      <c r="M2570" s="200"/>
      <c r="N2570" s="201"/>
      <c r="O2570" s="201"/>
      <c r="P2570" s="202">
        <f>SUM(P2571:P2582)</f>
        <v>0</v>
      </c>
      <c r="Q2570" s="201"/>
      <c r="R2570" s="202">
        <f>SUM(R2571:R2582)</f>
        <v>0</v>
      </c>
      <c r="S2570" s="201"/>
      <c r="T2570" s="203">
        <f>SUM(T2571:T2582)</f>
        <v>0</v>
      </c>
      <c r="AR2570" s="204" t="s">
        <v>82</v>
      </c>
      <c r="AT2570" s="205" t="s">
        <v>74</v>
      </c>
      <c r="AU2570" s="205" t="s">
        <v>84</v>
      </c>
      <c r="AY2570" s="204" t="s">
        <v>203</v>
      </c>
      <c r="BK2570" s="206">
        <f>SUM(BK2571:BK2582)</f>
        <v>0</v>
      </c>
    </row>
    <row r="2571" spans="1:65" s="2" customFormat="1" ht="21.75" customHeight="1">
      <c r="A2571" s="35"/>
      <c r="B2571" s="36"/>
      <c r="C2571" s="209" t="s">
        <v>2231</v>
      </c>
      <c r="D2571" s="209" t="s">
        <v>205</v>
      </c>
      <c r="E2571" s="210" t="s">
        <v>2413</v>
      </c>
      <c r="F2571" s="211" t="s">
        <v>2414</v>
      </c>
      <c r="G2571" s="212" t="s">
        <v>409</v>
      </c>
      <c r="H2571" s="213">
        <v>45.421999999999997</v>
      </c>
      <c r="I2571" s="214"/>
      <c r="J2571" s="215">
        <f>ROUND(I2571*H2571,2)</f>
        <v>0</v>
      </c>
      <c r="K2571" s="211" t="s">
        <v>218</v>
      </c>
      <c r="L2571" s="40"/>
      <c r="M2571" s="216" t="s">
        <v>1</v>
      </c>
      <c r="N2571" s="217" t="s">
        <v>40</v>
      </c>
      <c r="O2571" s="72"/>
      <c r="P2571" s="218">
        <f>O2571*H2571</f>
        <v>0</v>
      </c>
      <c r="Q2571" s="218">
        <v>0</v>
      </c>
      <c r="R2571" s="218">
        <f>Q2571*H2571</f>
        <v>0</v>
      </c>
      <c r="S2571" s="218">
        <v>0</v>
      </c>
      <c r="T2571" s="219">
        <f>S2571*H2571</f>
        <v>0</v>
      </c>
      <c r="U2571" s="35"/>
      <c r="V2571" s="35"/>
      <c r="W2571" s="35"/>
      <c r="X2571" s="35"/>
      <c r="Y2571" s="35"/>
      <c r="Z2571" s="35"/>
      <c r="AA2571" s="35"/>
      <c r="AB2571" s="35"/>
      <c r="AC2571" s="35"/>
      <c r="AD2571" s="35"/>
      <c r="AE2571" s="35"/>
      <c r="AR2571" s="220" t="s">
        <v>209</v>
      </c>
      <c r="AT2571" s="220" t="s">
        <v>205</v>
      </c>
      <c r="AU2571" s="220" t="s">
        <v>104</v>
      </c>
      <c r="AY2571" s="18" t="s">
        <v>203</v>
      </c>
      <c r="BE2571" s="221">
        <f>IF(N2571="základní",J2571,0)</f>
        <v>0</v>
      </c>
      <c r="BF2571" s="221">
        <f>IF(N2571="snížená",J2571,0)</f>
        <v>0</v>
      </c>
      <c r="BG2571" s="221">
        <f>IF(N2571="zákl. přenesená",J2571,0)</f>
        <v>0</v>
      </c>
      <c r="BH2571" s="221">
        <f>IF(N2571="sníž. přenesená",J2571,0)</f>
        <v>0</v>
      </c>
      <c r="BI2571" s="221">
        <f>IF(N2571="nulová",J2571,0)</f>
        <v>0</v>
      </c>
      <c r="BJ2571" s="18" t="s">
        <v>82</v>
      </c>
      <c r="BK2571" s="221">
        <f>ROUND(I2571*H2571,2)</f>
        <v>0</v>
      </c>
      <c r="BL2571" s="18" t="s">
        <v>209</v>
      </c>
      <c r="BM2571" s="220" t="s">
        <v>2415</v>
      </c>
    </row>
    <row r="2572" spans="1:65" s="2" customFormat="1" ht="117">
      <c r="A2572" s="35"/>
      <c r="B2572" s="36"/>
      <c r="C2572" s="37"/>
      <c r="D2572" s="224" t="s">
        <v>355</v>
      </c>
      <c r="E2572" s="37"/>
      <c r="F2572" s="244" t="s">
        <v>2416</v>
      </c>
      <c r="G2572" s="37"/>
      <c r="H2572" s="37"/>
      <c r="I2572" s="123"/>
      <c r="J2572" s="37"/>
      <c r="K2572" s="37"/>
      <c r="L2572" s="40"/>
      <c r="M2572" s="245"/>
      <c r="N2572" s="246"/>
      <c r="O2572" s="72"/>
      <c r="P2572" s="72"/>
      <c r="Q2572" s="72"/>
      <c r="R2572" s="72"/>
      <c r="S2572" s="72"/>
      <c r="T2572" s="73"/>
      <c r="U2572" s="35"/>
      <c r="V2572" s="35"/>
      <c r="W2572" s="35"/>
      <c r="X2572" s="35"/>
      <c r="Y2572" s="35"/>
      <c r="Z2572" s="35"/>
      <c r="AA2572" s="35"/>
      <c r="AB2572" s="35"/>
      <c r="AC2572" s="35"/>
      <c r="AD2572" s="35"/>
      <c r="AE2572" s="35"/>
      <c r="AT2572" s="18" t="s">
        <v>355</v>
      </c>
      <c r="AU2572" s="18" t="s">
        <v>104</v>
      </c>
    </row>
    <row r="2573" spans="1:65" s="2" customFormat="1" ht="21.75" customHeight="1">
      <c r="A2573" s="35"/>
      <c r="B2573" s="36"/>
      <c r="C2573" s="209" t="s">
        <v>2417</v>
      </c>
      <c r="D2573" s="209" t="s">
        <v>205</v>
      </c>
      <c r="E2573" s="210" t="s">
        <v>2418</v>
      </c>
      <c r="F2573" s="211" t="s">
        <v>2419</v>
      </c>
      <c r="G2573" s="212" t="s">
        <v>409</v>
      </c>
      <c r="H2573" s="213">
        <v>317.95400000000001</v>
      </c>
      <c r="I2573" s="214"/>
      <c r="J2573" s="215">
        <f>ROUND(I2573*H2573,2)</f>
        <v>0</v>
      </c>
      <c r="K2573" s="211" t="s">
        <v>218</v>
      </c>
      <c r="L2573" s="40"/>
      <c r="M2573" s="216" t="s">
        <v>1</v>
      </c>
      <c r="N2573" s="217" t="s">
        <v>40</v>
      </c>
      <c r="O2573" s="72"/>
      <c r="P2573" s="218">
        <f>O2573*H2573</f>
        <v>0</v>
      </c>
      <c r="Q2573" s="218">
        <v>0</v>
      </c>
      <c r="R2573" s="218">
        <f>Q2573*H2573</f>
        <v>0</v>
      </c>
      <c r="S2573" s="218">
        <v>0</v>
      </c>
      <c r="T2573" s="219">
        <f>S2573*H2573</f>
        <v>0</v>
      </c>
      <c r="U2573" s="35"/>
      <c r="V2573" s="35"/>
      <c r="W2573" s="35"/>
      <c r="X2573" s="35"/>
      <c r="Y2573" s="35"/>
      <c r="Z2573" s="35"/>
      <c r="AA2573" s="35"/>
      <c r="AB2573" s="35"/>
      <c r="AC2573" s="35"/>
      <c r="AD2573" s="35"/>
      <c r="AE2573" s="35"/>
      <c r="AR2573" s="220" t="s">
        <v>209</v>
      </c>
      <c r="AT2573" s="220" t="s">
        <v>205</v>
      </c>
      <c r="AU2573" s="220" t="s">
        <v>104</v>
      </c>
      <c r="AY2573" s="18" t="s">
        <v>203</v>
      </c>
      <c r="BE2573" s="221">
        <f>IF(N2573="základní",J2573,0)</f>
        <v>0</v>
      </c>
      <c r="BF2573" s="221">
        <f>IF(N2573="snížená",J2573,0)</f>
        <v>0</v>
      </c>
      <c r="BG2573" s="221">
        <f>IF(N2573="zákl. přenesená",J2573,0)</f>
        <v>0</v>
      </c>
      <c r="BH2573" s="221">
        <f>IF(N2573="sníž. přenesená",J2573,0)</f>
        <v>0</v>
      </c>
      <c r="BI2573" s="221">
        <f>IF(N2573="nulová",J2573,0)</f>
        <v>0</v>
      </c>
      <c r="BJ2573" s="18" t="s">
        <v>82</v>
      </c>
      <c r="BK2573" s="221">
        <f>ROUND(I2573*H2573,2)</f>
        <v>0</v>
      </c>
      <c r="BL2573" s="18" t="s">
        <v>209</v>
      </c>
      <c r="BM2573" s="220" t="s">
        <v>2420</v>
      </c>
    </row>
    <row r="2574" spans="1:65" s="14" customFormat="1" ht="11.25">
      <c r="B2574" s="233"/>
      <c r="C2574" s="234"/>
      <c r="D2574" s="224" t="s">
        <v>211</v>
      </c>
      <c r="E2574" s="234"/>
      <c r="F2574" s="236" t="s">
        <v>2421</v>
      </c>
      <c r="G2574" s="234"/>
      <c r="H2574" s="237">
        <v>317.95400000000001</v>
      </c>
      <c r="I2574" s="238"/>
      <c r="J2574" s="234"/>
      <c r="K2574" s="234"/>
      <c r="L2574" s="239"/>
      <c r="M2574" s="240"/>
      <c r="N2574" s="241"/>
      <c r="O2574" s="241"/>
      <c r="P2574" s="241"/>
      <c r="Q2574" s="241"/>
      <c r="R2574" s="241"/>
      <c r="S2574" s="241"/>
      <c r="T2574" s="242"/>
      <c r="AT2574" s="243" t="s">
        <v>211</v>
      </c>
      <c r="AU2574" s="243" t="s">
        <v>104</v>
      </c>
      <c r="AV2574" s="14" t="s">
        <v>84</v>
      </c>
      <c r="AW2574" s="14" t="s">
        <v>4</v>
      </c>
      <c r="AX2574" s="14" t="s">
        <v>82</v>
      </c>
      <c r="AY2574" s="243" t="s">
        <v>203</v>
      </c>
    </row>
    <row r="2575" spans="1:65" s="2" customFormat="1" ht="21.75" customHeight="1">
      <c r="A2575" s="35"/>
      <c r="B2575" s="36"/>
      <c r="C2575" s="209" t="s">
        <v>2422</v>
      </c>
      <c r="D2575" s="209" t="s">
        <v>205</v>
      </c>
      <c r="E2575" s="210" t="s">
        <v>2423</v>
      </c>
      <c r="F2575" s="211" t="s">
        <v>2424</v>
      </c>
      <c r="G2575" s="212" t="s">
        <v>409</v>
      </c>
      <c r="H2575" s="213">
        <v>45.421999999999997</v>
      </c>
      <c r="I2575" s="214"/>
      <c r="J2575" s="215">
        <f>ROUND(I2575*H2575,2)</f>
        <v>0</v>
      </c>
      <c r="K2575" s="211" t="s">
        <v>218</v>
      </c>
      <c r="L2575" s="40"/>
      <c r="M2575" s="216" t="s">
        <v>1</v>
      </c>
      <c r="N2575" s="217" t="s">
        <v>40</v>
      </c>
      <c r="O2575" s="72"/>
      <c r="P2575" s="218">
        <f>O2575*H2575</f>
        <v>0</v>
      </c>
      <c r="Q2575" s="218">
        <v>0</v>
      </c>
      <c r="R2575" s="218">
        <f>Q2575*H2575</f>
        <v>0</v>
      </c>
      <c r="S2575" s="218">
        <v>0</v>
      </c>
      <c r="T2575" s="219">
        <f>S2575*H2575</f>
        <v>0</v>
      </c>
      <c r="U2575" s="35"/>
      <c r="V2575" s="35"/>
      <c r="W2575" s="35"/>
      <c r="X2575" s="35"/>
      <c r="Y2575" s="35"/>
      <c r="Z2575" s="35"/>
      <c r="AA2575" s="35"/>
      <c r="AB2575" s="35"/>
      <c r="AC2575" s="35"/>
      <c r="AD2575" s="35"/>
      <c r="AE2575" s="35"/>
      <c r="AR2575" s="220" t="s">
        <v>209</v>
      </c>
      <c r="AT2575" s="220" t="s">
        <v>205</v>
      </c>
      <c r="AU2575" s="220" t="s">
        <v>104</v>
      </c>
      <c r="AY2575" s="18" t="s">
        <v>203</v>
      </c>
      <c r="BE2575" s="221">
        <f>IF(N2575="základní",J2575,0)</f>
        <v>0</v>
      </c>
      <c r="BF2575" s="221">
        <f>IF(N2575="snížená",J2575,0)</f>
        <v>0</v>
      </c>
      <c r="BG2575" s="221">
        <f>IF(N2575="zákl. přenesená",J2575,0)</f>
        <v>0</v>
      </c>
      <c r="BH2575" s="221">
        <f>IF(N2575="sníž. přenesená",J2575,0)</f>
        <v>0</v>
      </c>
      <c r="BI2575" s="221">
        <f>IF(N2575="nulová",J2575,0)</f>
        <v>0</v>
      </c>
      <c r="BJ2575" s="18" t="s">
        <v>82</v>
      </c>
      <c r="BK2575" s="221">
        <f>ROUND(I2575*H2575,2)</f>
        <v>0</v>
      </c>
      <c r="BL2575" s="18" t="s">
        <v>209</v>
      </c>
      <c r="BM2575" s="220" t="s">
        <v>2425</v>
      </c>
    </row>
    <row r="2576" spans="1:65" s="2" customFormat="1" ht="33" customHeight="1">
      <c r="A2576" s="35"/>
      <c r="B2576" s="36"/>
      <c r="C2576" s="209" t="s">
        <v>2426</v>
      </c>
      <c r="D2576" s="209" t="s">
        <v>205</v>
      </c>
      <c r="E2576" s="210" t="s">
        <v>2427</v>
      </c>
      <c r="F2576" s="211" t="s">
        <v>2428</v>
      </c>
      <c r="G2576" s="212" t="s">
        <v>409</v>
      </c>
      <c r="H2576" s="213">
        <v>22.710999999999999</v>
      </c>
      <c r="I2576" s="214"/>
      <c r="J2576" s="215">
        <f>ROUND(I2576*H2576,2)</f>
        <v>0</v>
      </c>
      <c r="K2576" s="211" t="s">
        <v>218</v>
      </c>
      <c r="L2576" s="40"/>
      <c r="M2576" s="216" t="s">
        <v>1</v>
      </c>
      <c r="N2576" s="217" t="s">
        <v>40</v>
      </c>
      <c r="O2576" s="72"/>
      <c r="P2576" s="218">
        <f>O2576*H2576</f>
        <v>0</v>
      </c>
      <c r="Q2576" s="218">
        <v>0</v>
      </c>
      <c r="R2576" s="218">
        <f>Q2576*H2576</f>
        <v>0</v>
      </c>
      <c r="S2576" s="218">
        <v>0</v>
      </c>
      <c r="T2576" s="219">
        <f>S2576*H2576</f>
        <v>0</v>
      </c>
      <c r="U2576" s="35"/>
      <c r="V2576" s="35"/>
      <c r="W2576" s="35"/>
      <c r="X2576" s="35"/>
      <c r="Y2576" s="35"/>
      <c r="Z2576" s="35"/>
      <c r="AA2576" s="35"/>
      <c r="AB2576" s="35"/>
      <c r="AC2576" s="35"/>
      <c r="AD2576" s="35"/>
      <c r="AE2576" s="35"/>
      <c r="AR2576" s="220" t="s">
        <v>209</v>
      </c>
      <c r="AT2576" s="220" t="s">
        <v>205</v>
      </c>
      <c r="AU2576" s="220" t="s">
        <v>104</v>
      </c>
      <c r="AY2576" s="18" t="s">
        <v>203</v>
      </c>
      <c r="BE2576" s="221">
        <f>IF(N2576="základní",J2576,0)</f>
        <v>0</v>
      </c>
      <c r="BF2576" s="221">
        <f>IF(N2576="snížená",J2576,0)</f>
        <v>0</v>
      </c>
      <c r="BG2576" s="221">
        <f>IF(N2576="zákl. přenesená",J2576,0)</f>
        <v>0</v>
      </c>
      <c r="BH2576" s="221">
        <f>IF(N2576="sníž. přenesená",J2576,0)</f>
        <v>0</v>
      </c>
      <c r="BI2576" s="221">
        <f>IF(N2576="nulová",J2576,0)</f>
        <v>0</v>
      </c>
      <c r="BJ2576" s="18" t="s">
        <v>82</v>
      </c>
      <c r="BK2576" s="221">
        <f>ROUND(I2576*H2576,2)</f>
        <v>0</v>
      </c>
      <c r="BL2576" s="18" t="s">
        <v>209</v>
      </c>
      <c r="BM2576" s="220" t="s">
        <v>2429</v>
      </c>
    </row>
    <row r="2577" spans="1:65" s="2" customFormat="1" ht="39">
      <c r="A2577" s="35"/>
      <c r="B2577" s="36"/>
      <c r="C2577" s="37"/>
      <c r="D2577" s="224" t="s">
        <v>355</v>
      </c>
      <c r="E2577" s="37"/>
      <c r="F2577" s="244" t="s">
        <v>2430</v>
      </c>
      <c r="G2577" s="37"/>
      <c r="H2577" s="37"/>
      <c r="I2577" s="123"/>
      <c r="J2577" s="37"/>
      <c r="K2577" s="37"/>
      <c r="L2577" s="40"/>
      <c r="M2577" s="245"/>
      <c r="N2577" s="246"/>
      <c r="O2577" s="72"/>
      <c r="P2577" s="72"/>
      <c r="Q2577" s="72"/>
      <c r="R2577" s="72"/>
      <c r="S2577" s="72"/>
      <c r="T2577" s="73"/>
      <c r="U2577" s="35"/>
      <c r="V2577" s="35"/>
      <c r="W2577" s="35"/>
      <c r="X2577" s="35"/>
      <c r="Y2577" s="35"/>
      <c r="Z2577" s="35"/>
      <c r="AA2577" s="35"/>
      <c r="AB2577" s="35"/>
      <c r="AC2577" s="35"/>
      <c r="AD2577" s="35"/>
      <c r="AE2577" s="35"/>
      <c r="AT2577" s="18" t="s">
        <v>355</v>
      </c>
      <c r="AU2577" s="18" t="s">
        <v>104</v>
      </c>
    </row>
    <row r="2578" spans="1:65" s="14" customFormat="1" ht="11.25">
      <c r="B2578" s="233"/>
      <c r="C2578" s="234"/>
      <c r="D2578" s="224" t="s">
        <v>211</v>
      </c>
      <c r="E2578" s="234"/>
      <c r="F2578" s="236" t="s">
        <v>2431</v>
      </c>
      <c r="G2578" s="234"/>
      <c r="H2578" s="237">
        <v>22.710999999999999</v>
      </c>
      <c r="I2578" s="238"/>
      <c r="J2578" s="234"/>
      <c r="K2578" s="234"/>
      <c r="L2578" s="239"/>
      <c r="M2578" s="240"/>
      <c r="N2578" s="241"/>
      <c r="O2578" s="241"/>
      <c r="P2578" s="241"/>
      <c r="Q2578" s="241"/>
      <c r="R2578" s="241"/>
      <c r="S2578" s="241"/>
      <c r="T2578" s="242"/>
      <c r="AT2578" s="243" t="s">
        <v>211</v>
      </c>
      <c r="AU2578" s="243" t="s">
        <v>104</v>
      </c>
      <c r="AV2578" s="14" t="s">
        <v>84</v>
      </c>
      <c r="AW2578" s="14" t="s">
        <v>4</v>
      </c>
      <c r="AX2578" s="14" t="s">
        <v>82</v>
      </c>
      <c r="AY2578" s="243" t="s">
        <v>203</v>
      </c>
    </row>
    <row r="2579" spans="1:65" s="2" customFormat="1" ht="21.75" customHeight="1">
      <c r="A2579" s="35"/>
      <c r="B2579" s="36"/>
      <c r="C2579" s="209" t="s">
        <v>2432</v>
      </c>
      <c r="D2579" s="209" t="s">
        <v>205</v>
      </c>
      <c r="E2579" s="210" t="s">
        <v>2433</v>
      </c>
      <c r="F2579" s="211" t="s">
        <v>2434</v>
      </c>
      <c r="G2579" s="212" t="s">
        <v>409</v>
      </c>
      <c r="H2579" s="213">
        <v>22.710999999999999</v>
      </c>
      <c r="I2579" s="214"/>
      <c r="J2579" s="215">
        <f>ROUND(I2579*H2579,2)</f>
        <v>0</v>
      </c>
      <c r="K2579" s="211" t="s">
        <v>218</v>
      </c>
      <c r="L2579" s="40"/>
      <c r="M2579" s="216" t="s">
        <v>1</v>
      </c>
      <c r="N2579" s="217" t="s">
        <v>40</v>
      </c>
      <c r="O2579" s="72"/>
      <c r="P2579" s="218">
        <f>O2579*H2579</f>
        <v>0</v>
      </c>
      <c r="Q2579" s="218">
        <v>0</v>
      </c>
      <c r="R2579" s="218">
        <f>Q2579*H2579</f>
        <v>0</v>
      </c>
      <c r="S2579" s="218">
        <v>0</v>
      </c>
      <c r="T2579" s="219">
        <f>S2579*H2579</f>
        <v>0</v>
      </c>
      <c r="U2579" s="35"/>
      <c r="V2579" s="35"/>
      <c r="W2579" s="35"/>
      <c r="X2579" s="35"/>
      <c r="Y2579" s="35"/>
      <c r="Z2579" s="35"/>
      <c r="AA2579" s="35"/>
      <c r="AB2579" s="35"/>
      <c r="AC2579" s="35"/>
      <c r="AD2579" s="35"/>
      <c r="AE2579" s="35"/>
      <c r="AR2579" s="220" t="s">
        <v>209</v>
      </c>
      <c r="AT2579" s="220" t="s">
        <v>205</v>
      </c>
      <c r="AU2579" s="220" t="s">
        <v>104</v>
      </c>
      <c r="AY2579" s="18" t="s">
        <v>203</v>
      </c>
      <c r="BE2579" s="221">
        <f>IF(N2579="základní",J2579,0)</f>
        <v>0</v>
      </c>
      <c r="BF2579" s="221">
        <f>IF(N2579="snížená",J2579,0)</f>
        <v>0</v>
      </c>
      <c r="BG2579" s="221">
        <f>IF(N2579="zákl. přenesená",J2579,0)</f>
        <v>0</v>
      </c>
      <c r="BH2579" s="221">
        <f>IF(N2579="sníž. přenesená",J2579,0)</f>
        <v>0</v>
      </c>
      <c r="BI2579" s="221">
        <f>IF(N2579="nulová",J2579,0)</f>
        <v>0</v>
      </c>
      <c r="BJ2579" s="18" t="s">
        <v>82</v>
      </c>
      <c r="BK2579" s="221">
        <f>ROUND(I2579*H2579,2)</f>
        <v>0</v>
      </c>
      <c r="BL2579" s="18" t="s">
        <v>209</v>
      </c>
      <c r="BM2579" s="220" t="s">
        <v>2435</v>
      </c>
    </row>
    <row r="2580" spans="1:65" s="2" customFormat="1" ht="39">
      <c r="A2580" s="35"/>
      <c r="B2580" s="36"/>
      <c r="C2580" s="37"/>
      <c r="D2580" s="224" t="s">
        <v>355</v>
      </c>
      <c r="E2580" s="37"/>
      <c r="F2580" s="244" t="s">
        <v>2430</v>
      </c>
      <c r="G2580" s="37"/>
      <c r="H2580" s="37"/>
      <c r="I2580" s="123"/>
      <c r="J2580" s="37"/>
      <c r="K2580" s="37"/>
      <c r="L2580" s="40"/>
      <c r="M2580" s="245"/>
      <c r="N2580" s="246"/>
      <c r="O2580" s="72"/>
      <c r="P2580" s="72"/>
      <c r="Q2580" s="72"/>
      <c r="R2580" s="72"/>
      <c r="S2580" s="72"/>
      <c r="T2580" s="73"/>
      <c r="U2580" s="35"/>
      <c r="V2580" s="35"/>
      <c r="W2580" s="35"/>
      <c r="X2580" s="35"/>
      <c r="Y2580" s="35"/>
      <c r="Z2580" s="35"/>
      <c r="AA2580" s="35"/>
      <c r="AB2580" s="35"/>
      <c r="AC2580" s="35"/>
      <c r="AD2580" s="35"/>
      <c r="AE2580" s="35"/>
      <c r="AT2580" s="18" t="s">
        <v>355</v>
      </c>
      <c r="AU2580" s="18" t="s">
        <v>104</v>
      </c>
    </row>
    <row r="2581" spans="1:65" s="14" customFormat="1" ht="11.25">
      <c r="B2581" s="233"/>
      <c r="C2581" s="234"/>
      <c r="D2581" s="224" t="s">
        <v>211</v>
      </c>
      <c r="E2581" s="234"/>
      <c r="F2581" s="236" t="s">
        <v>2431</v>
      </c>
      <c r="G2581" s="234"/>
      <c r="H2581" s="237">
        <v>22.710999999999999</v>
      </c>
      <c r="I2581" s="238"/>
      <c r="J2581" s="234"/>
      <c r="K2581" s="234"/>
      <c r="L2581" s="239"/>
      <c r="M2581" s="240"/>
      <c r="N2581" s="241"/>
      <c r="O2581" s="241"/>
      <c r="P2581" s="241"/>
      <c r="Q2581" s="241"/>
      <c r="R2581" s="241"/>
      <c r="S2581" s="241"/>
      <c r="T2581" s="242"/>
      <c r="AT2581" s="243" t="s">
        <v>211</v>
      </c>
      <c r="AU2581" s="243" t="s">
        <v>104</v>
      </c>
      <c r="AV2581" s="14" t="s">
        <v>84</v>
      </c>
      <c r="AW2581" s="14" t="s">
        <v>4</v>
      </c>
      <c r="AX2581" s="14" t="s">
        <v>82</v>
      </c>
      <c r="AY2581" s="243" t="s">
        <v>203</v>
      </c>
    </row>
    <row r="2582" spans="1:65" s="2" customFormat="1" ht="16.5" customHeight="1">
      <c r="A2582" s="35"/>
      <c r="B2582" s="36"/>
      <c r="C2582" s="209" t="s">
        <v>2193</v>
      </c>
      <c r="D2582" s="209" t="s">
        <v>205</v>
      </c>
      <c r="E2582" s="210" t="s">
        <v>2436</v>
      </c>
      <c r="F2582" s="211" t="s">
        <v>2437</v>
      </c>
      <c r="G2582" s="212" t="s">
        <v>409</v>
      </c>
      <c r="H2582" s="213">
        <v>2718.4569999999999</v>
      </c>
      <c r="I2582" s="214"/>
      <c r="J2582" s="215">
        <f>ROUND(I2582*H2582,2)</f>
        <v>0</v>
      </c>
      <c r="K2582" s="211" t="s">
        <v>218</v>
      </c>
      <c r="L2582" s="40"/>
      <c r="M2582" s="216" t="s">
        <v>1</v>
      </c>
      <c r="N2582" s="217" t="s">
        <v>40</v>
      </c>
      <c r="O2582" s="72"/>
      <c r="P2582" s="218">
        <f>O2582*H2582</f>
        <v>0</v>
      </c>
      <c r="Q2582" s="218">
        <v>0</v>
      </c>
      <c r="R2582" s="218">
        <f>Q2582*H2582</f>
        <v>0</v>
      </c>
      <c r="S2582" s="218">
        <v>0</v>
      </c>
      <c r="T2582" s="219">
        <f>S2582*H2582</f>
        <v>0</v>
      </c>
      <c r="U2582" s="35"/>
      <c r="V2582" s="35"/>
      <c r="W2582" s="35"/>
      <c r="X2582" s="35"/>
      <c r="Y2582" s="35"/>
      <c r="Z2582" s="35"/>
      <c r="AA2582" s="35"/>
      <c r="AB2582" s="35"/>
      <c r="AC2582" s="35"/>
      <c r="AD2582" s="35"/>
      <c r="AE2582" s="35"/>
      <c r="AR2582" s="220" t="s">
        <v>209</v>
      </c>
      <c r="AT2582" s="220" t="s">
        <v>205</v>
      </c>
      <c r="AU2582" s="220" t="s">
        <v>104</v>
      </c>
      <c r="AY2582" s="18" t="s">
        <v>203</v>
      </c>
      <c r="BE2582" s="221">
        <f>IF(N2582="základní",J2582,0)</f>
        <v>0</v>
      </c>
      <c r="BF2582" s="221">
        <f>IF(N2582="snížená",J2582,0)</f>
        <v>0</v>
      </c>
      <c r="BG2582" s="221">
        <f>IF(N2582="zákl. přenesená",J2582,0)</f>
        <v>0</v>
      </c>
      <c r="BH2582" s="221">
        <f>IF(N2582="sníž. přenesená",J2582,0)</f>
        <v>0</v>
      </c>
      <c r="BI2582" s="221">
        <f>IF(N2582="nulová",J2582,0)</f>
        <v>0</v>
      </c>
      <c r="BJ2582" s="18" t="s">
        <v>82</v>
      </c>
      <c r="BK2582" s="221">
        <f>ROUND(I2582*H2582,2)</f>
        <v>0</v>
      </c>
      <c r="BL2582" s="18" t="s">
        <v>209</v>
      </c>
      <c r="BM2582" s="220" t="s">
        <v>2438</v>
      </c>
    </row>
    <row r="2583" spans="1:65" s="12" customFormat="1" ht="25.9" customHeight="1">
      <c r="B2583" s="193"/>
      <c r="C2583" s="194"/>
      <c r="D2583" s="195" t="s">
        <v>74</v>
      </c>
      <c r="E2583" s="196" t="s">
        <v>2439</v>
      </c>
      <c r="F2583" s="196" t="s">
        <v>2440</v>
      </c>
      <c r="G2583" s="194"/>
      <c r="H2583" s="194"/>
      <c r="I2583" s="197"/>
      <c r="J2583" s="198">
        <f>BK2583</f>
        <v>0</v>
      </c>
      <c r="K2583" s="194"/>
      <c r="L2583" s="199"/>
      <c r="M2583" s="200"/>
      <c r="N2583" s="201"/>
      <c r="O2583" s="201"/>
      <c r="P2583" s="202">
        <f>P2584+P2815+P3287+P3300+P3695+P3720+P3938+P4565+P4618+P5368+P6346</f>
        <v>0</v>
      </c>
      <c r="Q2583" s="201"/>
      <c r="R2583" s="202">
        <f>R2584+R2815+R3287+R3300+R3695+R3720+R3938+R4565+R4618+R5368+R6346</f>
        <v>167.94656496999997</v>
      </c>
      <c r="S2583" s="201"/>
      <c r="T2583" s="203">
        <f>T2584+T2815+T3287+T3300+T3695+T3720+T3938+T4565+T4618+T5368+T6346</f>
        <v>4.5351807199999996</v>
      </c>
      <c r="AR2583" s="204" t="s">
        <v>84</v>
      </c>
      <c r="AT2583" s="205" t="s">
        <v>74</v>
      </c>
      <c r="AU2583" s="205" t="s">
        <v>75</v>
      </c>
      <c r="AY2583" s="204" t="s">
        <v>203</v>
      </c>
      <c r="BK2583" s="206">
        <f>BK2584+BK2815+BK3287+BK3300+BK3695+BK3720+BK3938+BK4565+BK4618+BK5368+BK6346</f>
        <v>0</v>
      </c>
    </row>
    <row r="2584" spans="1:65" s="12" customFormat="1" ht="22.9" customHeight="1">
      <c r="B2584" s="193"/>
      <c r="C2584" s="194"/>
      <c r="D2584" s="195" t="s">
        <v>74</v>
      </c>
      <c r="E2584" s="207" t="s">
        <v>2441</v>
      </c>
      <c r="F2584" s="207" t="s">
        <v>2442</v>
      </c>
      <c r="G2584" s="194"/>
      <c r="H2584" s="194"/>
      <c r="I2584" s="197"/>
      <c r="J2584" s="208">
        <f>BK2584</f>
        <v>0</v>
      </c>
      <c r="K2584" s="194"/>
      <c r="L2584" s="199"/>
      <c r="M2584" s="200"/>
      <c r="N2584" s="201"/>
      <c r="O2584" s="201"/>
      <c r="P2584" s="202">
        <f>SUM(P2585:P2814)</f>
        <v>0</v>
      </c>
      <c r="Q2584" s="201"/>
      <c r="R2584" s="202">
        <f>SUM(R2585:R2814)</f>
        <v>2.2916180000000002</v>
      </c>
      <c r="S2584" s="201"/>
      <c r="T2584" s="203">
        <f>SUM(T2585:T2814)</f>
        <v>0</v>
      </c>
      <c r="AR2584" s="204" t="s">
        <v>84</v>
      </c>
      <c r="AT2584" s="205" t="s">
        <v>74</v>
      </c>
      <c r="AU2584" s="205" t="s">
        <v>82</v>
      </c>
      <c r="AY2584" s="204" t="s">
        <v>203</v>
      </c>
      <c r="BK2584" s="206">
        <f>SUM(BK2585:BK2814)</f>
        <v>0</v>
      </c>
    </row>
    <row r="2585" spans="1:65" s="2" customFormat="1" ht="21.75" customHeight="1">
      <c r="A2585" s="35"/>
      <c r="B2585" s="36"/>
      <c r="C2585" s="209" t="s">
        <v>2212</v>
      </c>
      <c r="D2585" s="209" t="s">
        <v>205</v>
      </c>
      <c r="E2585" s="210" t="s">
        <v>2443</v>
      </c>
      <c r="F2585" s="211" t="s">
        <v>2444</v>
      </c>
      <c r="G2585" s="212" t="s">
        <v>240</v>
      </c>
      <c r="H2585" s="213">
        <v>398.77</v>
      </c>
      <c r="I2585" s="214"/>
      <c r="J2585" s="215">
        <f>ROUND(I2585*H2585,2)</f>
        <v>0</v>
      </c>
      <c r="K2585" s="211" t="s">
        <v>218</v>
      </c>
      <c r="L2585" s="40"/>
      <c r="M2585" s="216" t="s">
        <v>1</v>
      </c>
      <c r="N2585" s="217" t="s">
        <v>40</v>
      </c>
      <c r="O2585" s="72"/>
      <c r="P2585" s="218">
        <f>O2585*H2585</f>
        <v>0</v>
      </c>
      <c r="Q2585" s="218">
        <v>0</v>
      </c>
      <c r="R2585" s="218">
        <f>Q2585*H2585</f>
        <v>0</v>
      </c>
      <c r="S2585" s="218">
        <v>0</v>
      </c>
      <c r="T2585" s="219">
        <f>S2585*H2585</f>
        <v>0</v>
      </c>
      <c r="U2585" s="35"/>
      <c r="V2585" s="35"/>
      <c r="W2585" s="35"/>
      <c r="X2585" s="35"/>
      <c r="Y2585" s="35"/>
      <c r="Z2585" s="35"/>
      <c r="AA2585" s="35"/>
      <c r="AB2585" s="35"/>
      <c r="AC2585" s="35"/>
      <c r="AD2585" s="35"/>
      <c r="AE2585" s="35"/>
      <c r="AR2585" s="220" t="s">
        <v>412</v>
      </c>
      <c r="AT2585" s="220" t="s">
        <v>205</v>
      </c>
      <c r="AU2585" s="220" t="s">
        <v>84</v>
      </c>
      <c r="AY2585" s="18" t="s">
        <v>203</v>
      </c>
      <c r="BE2585" s="221">
        <f>IF(N2585="základní",J2585,0)</f>
        <v>0</v>
      </c>
      <c r="BF2585" s="221">
        <f>IF(N2585="snížená",J2585,0)</f>
        <v>0</v>
      </c>
      <c r="BG2585" s="221">
        <f>IF(N2585="zákl. přenesená",J2585,0)</f>
        <v>0</v>
      </c>
      <c r="BH2585" s="221">
        <f>IF(N2585="sníž. přenesená",J2585,0)</f>
        <v>0</v>
      </c>
      <c r="BI2585" s="221">
        <f>IF(N2585="nulová",J2585,0)</f>
        <v>0</v>
      </c>
      <c r="BJ2585" s="18" t="s">
        <v>82</v>
      </c>
      <c r="BK2585" s="221">
        <f>ROUND(I2585*H2585,2)</f>
        <v>0</v>
      </c>
      <c r="BL2585" s="18" t="s">
        <v>412</v>
      </c>
      <c r="BM2585" s="220" t="s">
        <v>2445</v>
      </c>
    </row>
    <row r="2586" spans="1:65" s="13" customFormat="1" ht="22.5">
      <c r="B2586" s="222"/>
      <c r="C2586" s="223"/>
      <c r="D2586" s="224" t="s">
        <v>211</v>
      </c>
      <c r="E2586" s="225" t="s">
        <v>1</v>
      </c>
      <c r="F2586" s="226" t="s">
        <v>2446</v>
      </c>
      <c r="G2586" s="223"/>
      <c r="H2586" s="225" t="s">
        <v>1</v>
      </c>
      <c r="I2586" s="227"/>
      <c r="J2586" s="223"/>
      <c r="K2586" s="223"/>
      <c r="L2586" s="228"/>
      <c r="M2586" s="229"/>
      <c r="N2586" s="230"/>
      <c r="O2586" s="230"/>
      <c r="P2586" s="230"/>
      <c r="Q2586" s="230"/>
      <c r="R2586" s="230"/>
      <c r="S2586" s="230"/>
      <c r="T2586" s="231"/>
      <c r="AT2586" s="232" t="s">
        <v>211</v>
      </c>
      <c r="AU2586" s="232" t="s">
        <v>84</v>
      </c>
      <c r="AV2586" s="13" t="s">
        <v>82</v>
      </c>
      <c r="AW2586" s="13" t="s">
        <v>31</v>
      </c>
      <c r="AX2586" s="13" t="s">
        <v>75</v>
      </c>
      <c r="AY2586" s="232" t="s">
        <v>203</v>
      </c>
    </row>
    <row r="2587" spans="1:65" s="13" customFormat="1" ht="11.25">
      <c r="B2587" s="222"/>
      <c r="C2587" s="223"/>
      <c r="D2587" s="224" t="s">
        <v>211</v>
      </c>
      <c r="E2587" s="225" t="s">
        <v>1</v>
      </c>
      <c r="F2587" s="226" t="s">
        <v>213</v>
      </c>
      <c r="G2587" s="223"/>
      <c r="H2587" s="225" t="s">
        <v>1</v>
      </c>
      <c r="I2587" s="227"/>
      <c r="J2587" s="223"/>
      <c r="K2587" s="223"/>
      <c r="L2587" s="228"/>
      <c r="M2587" s="229"/>
      <c r="N2587" s="230"/>
      <c r="O2587" s="230"/>
      <c r="P2587" s="230"/>
      <c r="Q2587" s="230"/>
      <c r="R2587" s="230"/>
      <c r="S2587" s="230"/>
      <c r="T2587" s="231"/>
      <c r="AT2587" s="232" t="s">
        <v>211</v>
      </c>
      <c r="AU2587" s="232" t="s">
        <v>84</v>
      </c>
      <c r="AV2587" s="13" t="s">
        <v>82</v>
      </c>
      <c r="AW2587" s="13" t="s">
        <v>31</v>
      </c>
      <c r="AX2587" s="13" t="s">
        <v>75</v>
      </c>
      <c r="AY2587" s="232" t="s">
        <v>203</v>
      </c>
    </row>
    <row r="2588" spans="1:65" s="13" customFormat="1" ht="22.5">
      <c r="B2588" s="222"/>
      <c r="C2588" s="223"/>
      <c r="D2588" s="224" t="s">
        <v>211</v>
      </c>
      <c r="E2588" s="225" t="s">
        <v>1</v>
      </c>
      <c r="F2588" s="226" t="s">
        <v>2447</v>
      </c>
      <c r="G2588" s="223"/>
      <c r="H2588" s="225" t="s">
        <v>1</v>
      </c>
      <c r="I2588" s="227"/>
      <c r="J2588" s="223"/>
      <c r="K2588" s="223"/>
      <c r="L2588" s="228"/>
      <c r="M2588" s="229"/>
      <c r="N2588" s="230"/>
      <c r="O2588" s="230"/>
      <c r="P2588" s="230"/>
      <c r="Q2588" s="230"/>
      <c r="R2588" s="230"/>
      <c r="S2588" s="230"/>
      <c r="T2588" s="231"/>
      <c r="AT2588" s="232" t="s">
        <v>211</v>
      </c>
      <c r="AU2588" s="232" t="s">
        <v>84</v>
      </c>
      <c r="AV2588" s="13" t="s">
        <v>82</v>
      </c>
      <c r="AW2588" s="13" t="s">
        <v>31</v>
      </c>
      <c r="AX2588" s="13" t="s">
        <v>75</v>
      </c>
      <c r="AY2588" s="232" t="s">
        <v>203</v>
      </c>
    </row>
    <row r="2589" spans="1:65" s="13" customFormat="1" ht="11.25">
      <c r="B2589" s="222"/>
      <c r="C2589" s="223"/>
      <c r="D2589" s="224" t="s">
        <v>211</v>
      </c>
      <c r="E2589" s="225" t="s">
        <v>1</v>
      </c>
      <c r="F2589" s="226" t="s">
        <v>213</v>
      </c>
      <c r="G2589" s="223"/>
      <c r="H2589" s="225" t="s">
        <v>1</v>
      </c>
      <c r="I2589" s="227"/>
      <c r="J2589" s="223"/>
      <c r="K2589" s="223"/>
      <c r="L2589" s="228"/>
      <c r="M2589" s="229"/>
      <c r="N2589" s="230"/>
      <c r="O2589" s="230"/>
      <c r="P2589" s="230"/>
      <c r="Q2589" s="230"/>
      <c r="R2589" s="230"/>
      <c r="S2589" s="230"/>
      <c r="T2589" s="231"/>
      <c r="AT2589" s="232" t="s">
        <v>211</v>
      </c>
      <c r="AU2589" s="232" t="s">
        <v>84</v>
      </c>
      <c r="AV2589" s="13" t="s">
        <v>82</v>
      </c>
      <c r="AW2589" s="13" t="s">
        <v>31</v>
      </c>
      <c r="AX2589" s="13" t="s">
        <v>75</v>
      </c>
      <c r="AY2589" s="232" t="s">
        <v>203</v>
      </c>
    </row>
    <row r="2590" spans="1:65" s="13" customFormat="1" ht="11.25">
      <c r="B2590" s="222"/>
      <c r="C2590" s="223"/>
      <c r="D2590" s="224" t="s">
        <v>211</v>
      </c>
      <c r="E2590" s="225" t="s">
        <v>1</v>
      </c>
      <c r="F2590" s="226" t="s">
        <v>2101</v>
      </c>
      <c r="G2590" s="223"/>
      <c r="H2590" s="225" t="s">
        <v>1</v>
      </c>
      <c r="I2590" s="227"/>
      <c r="J2590" s="223"/>
      <c r="K2590" s="223"/>
      <c r="L2590" s="228"/>
      <c r="M2590" s="229"/>
      <c r="N2590" s="230"/>
      <c r="O2590" s="230"/>
      <c r="P2590" s="230"/>
      <c r="Q2590" s="230"/>
      <c r="R2590" s="230"/>
      <c r="S2590" s="230"/>
      <c r="T2590" s="231"/>
      <c r="AT2590" s="232" t="s">
        <v>211</v>
      </c>
      <c r="AU2590" s="232" t="s">
        <v>84</v>
      </c>
      <c r="AV2590" s="13" t="s">
        <v>82</v>
      </c>
      <c r="AW2590" s="13" t="s">
        <v>31</v>
      </c>
      <c r="AX2590" s="13" t="s">
        <v>75</v>
      </c>
      <c r="AY2590" s="232" t="s">
        <v>203</v>
      </c>
    </row>
    <row r="2591" spans="1:65" s="13" customFormat="1" ht="11.25">
      <c r="B2591" s="222"/>
      <c r="C2591" s="223"/>
      <c r="D2591" s="224" t="s">
        <v>211</v>
      </c>
      <c r="E2591" s="225" t="s">
        <v>1</v>
      </c>
      <c r="F2591" s="226" t="s">
        <v>447</v>
      </c>
      <c r="G2591" s="223"/>
      <c r="H2591" s="225" t="s">
        <v>1</v>
      </c>
      <c r="I2591" s="227"/>
      <c r="J2591" s="223"/>
      <c r="K2591" s="223"/>
      <c r="L2591" s="228"/>
      <c r="M2591" s="229"/>
      <c r="N2591" s="230"/>
      <c r="O2591" s="230"/>
      <c r="P2591" s="230"/>
      <c r="Q2591" s="230"/>
      <c r="R2591" s="230"/>
      <c r="S2591" s="230"/>
      <c r="T2591" s="231"/>
      <c r="AT2591" s="232" t="s">
        <v>211</v>
      </c>
      <c r="AU2591" s="232" t="s">
        <v>84</v>
      </c>
      <c r="AV2591" s="13" t="s">
        <v>82</v>
      </c>
      <c r="AW2591" s="13" t="s">
        <v>31</v>
      </c>
      <c r="AX2591" s="13" t="s">
        <v>75</v>
      </c>
      <c r="AY2591" s="232" t="s">
        <v>203</v>
      </c>
    </row>
    <row r="2592" spans="1:65" s="14" customFormat="1" ht="11.25">
      <c r="B2592" s="233"/>
      <c r="C2592" s="234"/>
      <c r="D2592" s="224" t="s">
        <v>211</v>
      </c>
      <c r="E2592" s="235" t="s">
        <v>1</v>
      </c>
      <c r="F2592" s="236" t="s">
        <v>2448</v>
      </c>
      <c r="G2592" s="234"/>
      <c r="H2592" s="237">
        <v>4.3250000000000002</v>
      </c>
      <c r="I2592" s="238"/>
      <c r="J2592" s="234"/>
      <c r="K2592" s="234"/>
      <c r="L2592" s="239"/>
      <c r="M2592" s="240"/>
      <c r="N2592" s="241"/>
      <c r="O2592" s="241"/>
      <c r="P2592" s="241"/>
      <c r="Q2592" s="241"/>
      <c r="R2592" s="241"/>
      <c r="S2592" s="241"/>
      <c r="T2592" s="242"/>
      <c r="AT2592" s="243" t="s">
        <v>211</v>
      </c>
      <c r="AU2592" s="243" t="s">
        <v>84</v>
      </c>
      <c r="AV2592" s="14" t="s">
        <v>84</v>
      </c>
      <c r="AW2592" s="14" t="s">
        <v>31</v>
      </c>
      <c r="AX2592" s="14" t="s">
        <v>75</v>
      </c>
      <c r="AY2592" s="243" t="s">
        <v>203</v>
      </c>
    </row>
    <row r="2593" spans="2:51" s="14" customFormat="1" ht="11.25">
      <c r="B2593" s="233"/>
      <c r="C2593" s="234"/>
      <c r="D2593" s="224" t="s">
        <v>211</v>
      </c>
      <c r="E2593" s="235" t="s">
        <v>1</v>
      </c>
      <c r="F2593" s="236" t="s">
        <v>2449</v>
      </c>
      <c r="G2593" s="234"/>
      <c r="H2593" s="237">
        <v>4.3250000000000002</v>
      </c>
      <c r="I2593" s="238"/>
      <c r="J2593" s="234"/>
      <c r="K2593" s="234"/>
      <c r="L2593" s="239"/>
      <c r="M2593" s="240"/>
      <c r="N2593" s="241"/>
      <c r="O2593" s="241"/>
      <c r="P2593" s="241"/>
      <c r="Q2593" s="241"/>
      <c r="R2593" s="241"/>
      <c r="S2593" s="241"/>
      <c r="T2593" s="242"/>
      <c r="AT2593" s="243" t="s">
        <v>211</v>
      </c>
      <c r="AU2593" s="243" t="s">
        <v>84</v>
      </c>
      <c r="AV2593" s="14" t="s">
        <v>84</v>
      </c>
      <c r="AW2593" s="14" t="s">
        <v>31</v>
      </c>
      <c r="AX2593" s="14" t="s">
        <v>75</v>
      </c>
      <c r="AY2593" s="243" t="s">
        <v>203</v>
      </c>
    </row>
    <row r="2594" spans="2:51" s="14" customFormat="1" ht="11.25">
      <c r="B2594" s="233"/>
      <c r="C2594" s="234"/>
      <c r="D2594" s="224" t="s">
        <v>211</v>
      </c>
      <c r="E2594" s="235" t="s">
        <v>1</v>
      </c>
      <c r="F2594" s="236" t="s">
        <v>2450</v>
      </c>
      <c r="G2594" s="234"/>
      <c r="H2594" s="237">
        <v>4.3250000000000002</v>
      </c>
      <c r="I2594" s="238"/>
      <c r="J2594" s="234"/>
      <c r="K2594" s="234"/>
      <c r="L2594" s="239"/>
      <c r="M2594" s="240"/>
      <c r="N2594" s="241"/>
      <c r="O2594" s="241"/>
      <c r="P2594" s="241"/>
      <c r="Q2594" s="241"/>
      <c r="R2594" s="241"/>
      <c r="S2594" s="241"/>
      <c r="T2594" s="242"/>
      <c r="AT2594" s="243" t="s">
        <v>211</v>
      </c>
      <c r="AU2594" s="243" t="s">
        <v>84</v>
      </c>
      <c r="AV2594" s="14" t="s">
        <v>84</v>
      </c>
      <c r="AW2594" s="14" t="s">
        <v>31</v>
      </c>
      <c r="AX2594" s="14" t="s">
        <v>75</v>
      </c>
      <c r="AY2594" s="243" t="s">
        <v>203</v>
      </c>
    </row>
    <row r="2595" spans="2:51" s="14" customFormat="1" ht="11.25">
      <c r="B2595" s="233"/>
      <c r="C2595" s="234"/>
      <c r="D2595" s="224" t="s">
        <v>211</v>
      </c>
      <c r="E2595" s="235" t="s">
        <v>1</v>
      </c>
      <c r="F2595" s="236" t="s">
        <v>2451</v>
      </c>
      <c r="G2595" s="234"/>
      <c r="H2595" s="237">
        <v>4.3250000000000002</v>
      </c>
      <c r="I2595" s="238"/>
      <c r="J2595" s="234"/>
      <c r="K2595" s="234"/>
      <c r="L2595" s="239"/>
      <c r="M2595" s="240"/>
      <c r="N2595" s="241"/>
      <c r="O2595" s="241"/>
      <c r="P2595" s="241"/>
      <c r="Q2595" s="241"/>
      <c r="R2595" s="241"/>
      <c r="S2595" s="241"/>
      <c r="T2595" s="242"/>
      <c r="AT2595" s="243" t="s">
        <v>211</v>
      </c>
      <c r="AU2595" s="243" t="s">
        <v>84</v>
      </c>
      <c r="AV2595" s="14" t="s">
        <v>84</v>
      </c>
      <c r="AW2595" s="14" t="s">
        <v>31</v>
      </c>
      <c r="AX2595" s="14" t="s">
        <v>75</v>
      </c>
      <c r="AY2595" s="243" t="s">
        <v>203</v>
      </c>
    </row>
    <row r="2596" spans="2:51" s="14" customFormat="1" ht="11.25">
      <c r="B2596" s="233"/>
      <c r="C2596" s="234"/>
      <c r="D2596" s="224" t="s">
        <v>211</v>
      </c>
      <c r="E2596" s="235" t="s">
        <v>1</v>
      </c>
      <c r="F2596" s="236" t="s">
        <v>2452</v>
      </c>
      <c r="G2596" s="234"/>
      <c r="H2596" s="237">
        <v>4.3250000000000002</v>
      </c>
      <c r="I2596" s="238"/>
      <c r="J2596" s="234"/>
      <c r="K2596" s="234"/>
      <c r="L2596" s="239"/>
      <c r="M2596" s="240"/>
      <c r="N2596" s="241"/>
      <c r="O2596" s="241"/>
      <c r="P2596" s="241"/>
      <c r="Q2596" s="241"/>
      <c r="R2596" s="241"/>
      <c r="S2596" s="241"/>
      <c r="T2596" s="242"/>
      <c r="AT2596" s="243" t="s">
        <v>211</v>
      </c>
      <c r="AU2596" s="243" t="s">
        <v>84</v>
      </c>
      <c r="AV2596" s="14" t="s">
        <v>84</v>
      </c>
      <c r="AW2596" s="14" t="s">
        <v>31</v>
      </c>
      <c r="AX2596" s="14" t="s">
        <v>75</v>
      </c>
      <c r="AY2596" s="243" t="s">
        <v>203</v>
      </c>
    </row>
    <row r="2597" spans="2:51" s="14" customFormat="1" ht="11.25">
      <c r="B2597" s="233"/>
      <c r="C2597" s="234"/>
      <c r="D2597" s="224" t="s">
        <v>211</v>
      </c>
      <c r="E2597" s="235" t="s">
        <v>1</v>
      </c>
      <c r="F2597" s="236" t="s">
        <v>2453</v>
      </c>
      <c r="G2597" s="234"/>
      <c r="H2597" s="237">
        <v>4.3250000000000002</v>
      </c>
      <c r="I2597" s="238"/>
      <c r="J2597" s="234"/>
      <c r="K2597" s="234"/>
      <c r="L2597" s="239"/>
      <c r="M2597" s="240"/>
      <c r="N2597" s="241"/>
      <c r="O2597" s="241"/>
      <c r="P2597" s="241"/>
      <c r="Q2597" s="241"/>
      <c r="R2597" s="241"/>
      <c r="S2597" s="241"/>
      <c r="T2597" s="242"/>
      <c r="AT2597" s="243" t="s">
        <v>211</v>
      </c>
      <c r="AU2597" s="243" t="s">
        <v>84</v>
      </c>
      <c r="AV2597" s="14" t="s">
        <v>84</v>
      </c>
      <c r="AW2597" s="14" t="s">
        <v>31</v>
      </c>
      <c r="AX2597" s="14" t="s">
        <v>75</v>
      </c>
      <c r="AY2597" s="243" t="s">
        <v>203</v>
      </c>
    </row>
    <row r="2598" spans="2:51" s="14" customFormat="1" ht="11.25">
      <c r="B2598" s="233"/>
      <c r="C2598" s="234"/>
      <c r="D2598" s="224" t="s">
        <v>211</v>
      </c>
      <c r="E2598" s="235" t="s">
        <v>1</v>
      </c>
      <c r="F2598" s="236" t="s">
        <v>2454</v>
      </c>
      <c r="G2598" s="234"/>
      <c r="H2598" s="237">
        <v>4.3250000000000002</v>
      </c>
      <c r="I2598" s="238"/>
      <c r="J2598" s="234"/>
      <c r="K2598" s="234"/>
      <c r="L2598" s="239"/>
      <c r="M2598" s="240"/>
      <c r="N2598" s="241"/>
      <c r="O2598" s="241"/>
      <c r="P2598" s="241"/>
      <c r="Q2598" s="241"/>
      <c r="R2598" s="241"/>
      <c r="S2598" s="241"/>
      <c r="T2598" s="242"/>
      <c r="AT2598" s="243" t="s">
        <v>211</v>
      </c>
      <c r="AU2598" s="243" t="s">
        <v>84</v>
      </c>
      <c r="AV2598" s="14" t="s">
        <v>84</v>
      </c>
      <c r="AW2598" s="14" t="s">
        <v>31</v>
      </c>
      <c r="AX2598" s="14" t="s">
        <v>75</v>
      </c>
      <c r="AY2598" s="243" t="s">
        <v>203</v>
      </c>
    </row>
    <row r="2599" spans="2:51" s="14" customFormat="1" ht="11.25">
      <c r="B2599" s="233"/>
      <c r="C2599" s="234"/>
      <c r="D2599" s="224" t="s">
        <v>211</v>
      </c>
      <c r="E2599" s="235" t="s">
        <v>1</v>
      </c>
      <c r="F2599" s="236" t="s">
        <v>2455</v>
      </c>
      <c r="G2599" s="234"/>
      <c r="H2599" s="237">
        <v>4.3250000000000002</v>
      </c>
      <c r="I2599" s="238"/>
      <c r="J2599" s="234"/>
      <c r="K2599" s="234"/>
      <c r="L2599" s="239"/>
      <c r="M2599" s="240"/>
      <c r="N2599" s="241"/>
      <c r="O2599" s="241"/>
      <c r="P2599" s="241"/>
      <c r="Q2599" s="241"/>
      <c r="R2599" s="241"/>
      <c r="S2599" s="241"/>
      <c r="T2599" s="242"/>
      <c r="AT2599" s="243" t="s">
        <v>211</v>
      </c>
      <c r="AU2599" s="243" t="s">
        <v>84</v>
      </c>
      <c r="AV2599" s="14" t="s">
        <v>84</v>
      </c>
      <c r="AW2599" s="14" t="s">
        <v>31</v>
      </c>
      <c r="AX2599" s="14" t="s">
        <v>75</v>
      </c>
      <c r="AY2599" s="243" t="s">
        <v>203</v>
      </c>
    </row>
    <row r="2600" spans="2:51" s="14" customFormat="1" ht="11.25">
      <c r="B2600" s="233"/>
      <c r="C2600" s="234"/>
      <c r="D2600" s="224" t="s">
        <v>211</v>
      </c>
      <c r="E2600" s="235" t="s">
        <v>1</v>
      </c>
      <c r="F2600" s="236" t="s">
        <v>2456</v>
      </c>
      <c r="G2600" s="234"/>
      <c r="H2600" s="237">
        <v>4.3250000000000002</v>
      </c>
      <c r="I2600" s="238"/>
      <c r="J2600" s="234"/>
      <c r="K2600" s="234"/>
      <c r="L2600" s="239"/>
      <c r="M2600" s="240"/>
      <c r="N2600" s="241"/>
      <c r="O2600" s="241"/>
      <c r="P2600" s="241"/>
      <c r="Q2600" s="241"/>
      <c r="R2600" s="241"/>
      <c r="S2600" s="241"/>
      <c r="T2600" s="242"/>
      <c r="AT2600" s="243" t="s">
        <v>211</v>
      </c>
      <c r="AU2600" s="243" t="s">
        <v>84</v>
      </c>
      <c r="AV2600" s="14" t="s">
        <v>84</v>
      </c>
      <c r="AW2600" s="14" t="s">
        <v>31</v>
      </c>
      <c r="AX2600" s="14" t="s">
        <v>75</v>
      </c>
      <c r="AY2600" s="243" t="s">
        <v>203</v>
      </c>
    </row>
    <row r="2601" spans="2:51" s="14" customFormat="1" ht="11.25">
      <c r="B2601" s="233"/>
      <c r="C2601" s="234"/>
      <c r="D2601" s="224" t="s">
        <v>211</v>
      </c>
      <c r="E2601" s="235" t="s">
        <v>1</v>
      </c>
      <c r="F2601" s="236" t="s">
        <v>2457</v>
      </c>
      <c r="G2601" s="234"/>
      <c r="H2601" s="237">
        <v>4.3250000000000002</v>
      </c>
      <c r="I2601" s="238"/>
      <c r="J2601" s="234"/>
      <c r="K2601" s="234"/>
      <c r="L2601" s="239"/>
      <c r="M2601" s="240"/>
      <c r="N2601" s="241"/>
      <c r="O2601" s="241"/>
      <c r="P2601" s="241"/>
      <c r="Q2601" s="241"/>
      <c r="R2601" s="241"/>
      <c r="S2601" s="241"/>
      <c r="T2601" s="242"/>
      <c r="AT2601" s="243" t="s">
        <v>211</v>
      </c>
      <c r="AU2601" s="243" t="s">
        <v>84</v>
      </c>
      <c r="AV2601" s="14" t="s">
        <v>84</v>
      </c>
      <c r="AW2601" s="14" t="s">
        <v>31</v>
      </c>
      <c r="AX2601" s="14" t="s">
        <v>75</v>
      </c>
      <c r="AY2601" s="243" t="s">
        <v>203</v>
      </c>
    </row>
    <row r="2602" spans="2:51" s="14" customFormat="1" ht="11.25">
      <c r="B2602" s="233"/>
      <c r="C2602" s="234"/>
      <c r="D2602" s="224" t="s">
        <v>211</v>
      </c>
      <c r="E2602" s="235" t="s">
        <v>1</v>
      </c>
      <c r="F2602" s="236" t="s">
        <v>2458</v>
      </c>
      <c r="G2602" s="234"/>
      <c r="H2602" s="237">
        <v>4.3250000000000002</v>
      </c>
      <c r="I2602" s="238"/>
      <c r="J2602" s="234"/>
      <c r="K2602" s="234"/>
      <c r="L2602" s="239"/>
      <c r="M2602" s="240"/>
      <c r="N2602" s="241"/>
      <c r="O2602" s="241"/>
      <c r="P2602" s="241"/>
      <c r="Q2602" s="241"/>
      <c r="R2602" s="241"/>
      <c r="S2602" s="241"/>
      <c r="T2602" s="242"/>
      <c r="AT2602" s="243" t="s">
        <v>211</v>
      </c>
      <c r="AU2602" s="243" t="s">
        <v>84</v>
      </c>
      <c r="AV2602" s="14" t="s">
        <v>84</v>
      </c>
      <c r="AW2602" s="14" t="s">
        <v>31</v>
      </c>
      <c r="AX2602" s="14" t="s">
        <v>75</v>
      </c>
      <c r="AY2602" s="243" t="s">
        <v>203</v>
      </c>
    </row>
    <row r="2603" spans="2:51" s="14" customFormat="1" ht="11.25">
      <c r="B2603" s="233"/>
      <c r="C2603" s="234"/>
      <c r="D2603" s="224" t="s">
        <v>211</v>
      </c>
      <c r="E2603" s="235" t="s">
        <v>1</v>
      </c>
      <c r="F2603" s="236" t="s">
        <v>2459</v>
      </c>
      <c r="G2603" s="234"/>
      <c r="H2603" s="237">
        <v>4.3250000000000002</v>
      </c>
      <c r="I2603" s="238"/>
      <c r="J2603" s="234"/>
      <c r="K2603" s="234"/>
      <c r="L2603" s="239"/>
      <c r="M2603" s="240"/>
      <c r="N2603" s="241"/>
      <c r="O2603" s="241"/>
      <c r="P2603" s="241"/>
      <c r="Q2603" s="241"/>
      <c r="R2603" s="241"/>
      <c r="S2603" s="241"/>
      <c r="T2603" s="242"/>
      <c r="AT2603" s="243" t="s">
        <v>211</v>
      </c>
      <c r="AU2603" s="243" t="s">
        <v>84</v>
      </c>
      <c r="AV2603" s="14" t="s">
        <v>84</v>
      </c>
      <c r="AW2603" s="14" t="s">
        <v>31</v>
      </c>
      <c r="AX2603" s="14" t="s">
        <v>75</v>
      </c>
      <c r="AY2603" s="243" t="s">
        <v>203</v>
      </c>
    </row>
    <row r="2604" spans="2:51" s="14" customFormat="1" ht="11.25">
      <c r="B2604" s="233"/>
      <c r="C2604" s="234"/>
      <c r="D2604" s="224" t="s">
        <v>211</v>
      </c>
      <c r="E2604" s="235" t="s">
        <v>1</v>
      </c>
      <c r="F2604" s="236" t="s">
        <v>2460</v>
      </c>
      <c r="G2604" s="234"/>
      <c r="H2604" s="237">
        <v>4.3250000000000002</v>
      </c>
      <c r="I2604" s="238"/>
      <c r="J2604" s="234"/>
      <c r="K2604" s="234"/>
      <c r="L2604" s="239"/>
      <c r="M2604" s="240"/>
      <c r="N2604" s="241"/>
      <c r="O2604" s="241"/>
      <c r="P2604" s="241"/>
      <c r="Q2604" s="241"/>
      <c r="R2604" s="241"/>
      <c r="S2604" s="241"/>
      <c r="T2604" s="242"/>
      <c r="AT2604" s="243" t="s">
        <v>211</v>
      </c>
      <c r="AU2604" s="243" t="s">
        <v>84</v>
      </c>
      <c r="AV2604" s="14" t="s">
        <v>84</v>
      </c>
      <c r="AW2604" s="14" t="s">
        <v>31</v>
      </c>
      <c r="AX2604" s="14" t="s">
        <v>75</v>
      </c>
      <c r="AY2604" s="243" t="s">
        <v>203</v>
      </c>
    </row>
    <row r="2605" spans="2:51" s="14" customFormat="1" ht="11.25">
      <c r="B2605" s="233"/>
      <c r="C2605" s="234"/>
      <c r="D2605" s="224" t="s">
        <v>211</v>
      </c>
      <c r="E2605" s="235" t="s">
        <v>1</v>
      </c>
      <c r="F2605" s="236" t="s">
        <v>2461</v>
      </c>
      <c r="G2605" s="234"/>
      <c r="H2605" s="237">
        <v>8.81</v>
      </c>
      <c r="I2605" s="238"/>
      <c r="J2605" s="234"/>
      <c r="K2605" s="234"/>
      <c r="L2605" s="239"/>
      <c r="M2605" s="240"/>
      <c r="N2605" s="241"/>
      <c r="O2605" s="241"/>
      <c r="P2605" s="241"/>
      <c r="Q2605" s="241"/>
      <c r="R2605" s="241"/>
      <c r="S2605" s="241"/>
      <c r="T2605" s="242"/>
      <c r="AT2605" s="243" t="s">
        <v>211</v>
      </c>
      <c r="AU2605" s="243" t="s">
        <v>84</v>
      </c>
      <c r="AV2605" s="14" t="s">
        <v>84</v>
      </c>
      <c r="AW2605" s="14" t="s">
        <v>31</v>
      </c>
      <c r="AX2605" s="14" t="s">
        <v>75</v>
      </c>
      <c r="AY2605" s="243" t="s">
        <v>203</v>
      </c>
    </row>
    <row r="2606" spans="2:51" s="14" customFormat="1" ht="11.25">
      <c r="B2606" s="233"/>
      <c r="C2606" s="234"/>
      <c r="D2606" s="224" t="s">
        <v>211</v>
      </c>
      <c r="E2606" s="235" t="s">
        <v>1</v>
      </c>
      <c r="F2606" s="236" t="s">
        <v>2462</v>
      </c>
      <c r="G2606" s="234"/>
      <c r="H2606" s="237">
        <v>4.4249999999999998</v>
      </c>
      <c r="I2606" s="238"/>
      <c r="J2606" s="234"/>
      <c r="K2606" s="234"/>
      <c r="L2606" s="239"/>
      <c r="M2606" s="240"/>
      <c r="N2606" s="241"/>
      <c r="O2606" s="241"/>
      <c r="P2606" s="241"/>
      <c r="Q2606" s="241"/>
      <c r="R2606" s="241"/>
      <c r="S2606" s="241"/>
      <c r="T2606" s="242"/>
      <c r="AT2606" s="243" t="s">
        <v>211</v>
      </c>
      <c r="AU2606" s="243" t="s">
        <v>84</v>
      </c>
      <c r="AV2606" s="14" t="s">
        <v>84</v>
      </c>
      <c r="AW2606" s="14" t="s">
        <v>31</v>
      </c>
      <c r="AX2606" s="14" t="s">
        <v>75</v>
      </c>
      <c r="AY2606" s="243" t="s">
        <v>203</v>
      </c>
    </row>
    <row r="2607" spans="2:51" s="14" customFormat="1" ht="11.25">
      <c r="B2607" s="233"/>
      <c r="C2607" s="234"/>
      <c r="D2607" s="224" t="s">
        <v>211</v>
      </c>
      <c r="E2607" s="235" t="s">
        <v>1</v>
      </c>
      <c r="F2607" s="236" t="s">
        <v>2463</v>
      </c>
      <c r="G2607" s="234"/>
      <c r="H2607" s="237">
        <v>5.125</v>
      </c>
      <c r="I2607" s="238"/>
      <c r="J2607" s="234"/>
      <c r="K2607" s="234"/>
      <c r="L2607" s="239"/>
      <c r="M2607" s="240"/>
      <c r="N2607" s="241"/>
      <c r="O2607" s="241"/>
      <c r="P2607" s="241"/>
      <c r="Q2607" s="241"/>
      <c r="R2607" s="241"/>
      <c r="S2607" s="241"/>
      <c r="T2607" s="242"/>
      <c r="AT2607" s="243" t="s">
        <v>211</v>
      </c>
      <c r="AU2607" s="243" t="s">
        <v>84</v>
      </c>
      <c r="AV2607" s="14" t="s">
        <v>84</v>
      </c>
      <c r="AW2607" s="14" t="s">
        <v>31</v>
      </c>
      <c r="AX2607" s="14" t="s">
        <v>75</v>
      </c>
      <c r="AY2607" s="243" t="s">
        <v>203</v>
      </c>
    </row>
    <row r="2608" spans="2:51" s="14" customFormat="1" ht="11.25">
      <c r="B2608" s="233"/>
      <c r="C2608" s="234"/>
      <c r="D2608" s="224" t="s">
        <v>211</v>
      </c>
      <c r="E2608" s="235" t="s">
        <v>1</v>
      </c>
      <c r="F2608" s="236" t="s">
        <v>2464</v>
      </c>
      <c r="G2608" s="234"/>
      <c r="H2608" s="237">
        <v>4.3250000000000002</v>
      </c>
      <c r="I2608" s="238"/>
      <c r="J2608" s="234"/>
      <c r="K2608" s="234"/>
      <c r="L2608" s="239"/>
      <c r="M2608" s="240"/>
      <c r="N2608" s="241"/>
      <c r="O2608" s="241"/>
      <c r="P2608" s="241"/>
      <c r="Q2608" s="241"/>
      <c r="R2608" s="241"/>
      <c r="S2608" s="241"/>
      <c r="T2608" s="242"/>
      <c r="AT2608" s="243" t="s">
        <v>211</v>
      </c>
      <c r="AU2608" s="243" t="s">
        <v>84</v>
      </c>
      <c r="AV2608" s="14" t="s">
        <v>84</v>
      </c>
      <c r="AW2608" s="14" t="s">
        <v>31</v>
      </c>
      <c r="AX2608" s="14" t="s">
        <v>75</v>
      </c>
      <c r="AY2608" s="243" t="s">
        <v>203</v>
      </c>
    </row>
    <row r="2609" spans="2:51" s="14" customFormat="1" ht="11.25">
      <c r="B2609" s="233"/>
      <c r="C2609" s="234"/>
      <c r="D2609" s="224" t="s">
        <v>211</v>
      </c>
      <c r="E2609" s="235" t="s">
        <v>1</v>
      </c>
      <c r="F2609" s="236" t="s">
        <v>2465</v>
      </c>
      <c r="G2609" s="234"/>
      <c r="H2609" s="237">
        <v>4.3250000000000002</v>
      </c>
      <c r="I2609" s="238"/>
      <c r="J2609" s="234"/>
      <c r="K2609" s="234"/>
      <c r="L2609" s="239"/>
      <c r="M2609" s="240"/>
      <c r="N2609" s="241"/>
      <c r="O2609" s="241"/>
      <c r="P2609" s="241"/>
      <c r="Q2609" s="241"/>
      <c r="R2609" s="241"/>
      <c r="S2609" s="241"/>
      <c r="T2609" s="242"/>
      <c r="AT2609" s="243" t="s">
        <v>211</v>
      </c>
      <c r="AU2609" s="243" t="s">
        <v>84</v>
      </c>
      <c r="AV2609" s="14" t="s">
        <v>84</v>
      </c>
      <c r="AW2609" s="14" t="s">
        <v>31</v>
      </c>
      <c r="AX2609" s="14" t="s">
        <v>75</v>
      </c>
      <c r="AY2609" s="243" t="s">
        <v>203</v>
      </c>
    </row>
    <row r="2610" spans="2:51" s="14" customFormat="1" ht="11.25">
      <c r="B2610" s="233"/>
      <c r="C2610" s="234"/>
      <c r="D2610" s="224" t="s">
        <v>211</v>
      </c>
      <c r="E2610" s="235" t="s">
        <v>1</v>
      </c>
      <c r="F2610" s="236" t="s">
        <v>2466</v>
      </c>
      <c r="G2610" s="234"/>
      <c r="H2610" s="237">
        <v>6.4249999999999998</v>
      </c>
      <c r="I2610" s="238"/>
      <c r="J2610" s="234"/>
      <c r="K2610" s="234"/>
      <c r="L2610" s="239"/>
      <c r="M2610" s="240"/>
      <c r="N2610" s="241"/>
      <c r="O2610" s="241"/>
      <c r="P2610" s="241"/>
      <c r="Q2610" s="241"/>
      <c r="R2610" s="241"/>
      <c r="S2610" s="241"/>
      <c r="T2610" s="242"/>
      <c r="AT2610" s="243" t="s">
        <v>211</v>
      </c>
      <c r="AU2610" s="243" t="s">
        <v>84</v>
      </c>
      <c r="AV2610" s="14" t="s">
        <v>84</v>
      </c>
      <c r="AW2610" s="14" t="s">
        <v>31</v>
      </c>
      <c r="AX2610" s="14" t="s">
        <v>75</v>
      </c>
      <c r="AY2610" s="243" t="s">
        <v>203</v>
      </c>
    </row>
    <row r="2611" spans="2:51" s="14" customFormat="1" ht="11.25">
      <c r="B2611" s="233"/>
      <c r="C2611" s="234"/>
      <c r="D2611" s="224" t="s">
        <v>211</v>
      </c>
      <c r="E2611" s="235" t="s">
        <v>1</v>
      </c>
      <c r="F2611" s="236" t="s">
        <v>2467</v>
      </c>
      <c r="G2611" s="234"/>
      <c r="H2611" s="237">
        <v>4.3250000000000002</v>
      </c>
      <c r="I2611" s="238"/>
      <c r="J2611" s="234"/>
      <c r="K2611" s="234"/>
      <c r="L2611" s="239"/>
      <c r="M2611" s="240"/>
      <c r="N2611" s="241"/>
      <c r="O2611" s="241"/>
      <c r="P2611" s="241"/>
      <c r="Q2611" s="241"/>
      <c r="R2611" s="241"/>
      <c r="S2611" s="241"/>
      <c r="T2611" s="242"/>
      <c r="AT2611" s="243" t="s">
        <v>211</v>
      </c>
      <c r="AU2611" s="243" t="s">
        <v>84</v>
      </c>
      <c r="AV2611" s="14" t="s">
        <v>84</v>
      </c>
      <c r="AW2611" s="14" t="s">
        <v>31</v>
      </c>
      <c r="AX2611" s="14" t="s">
        <v>75</v>
      </c>
      <c r="AY2611" s="243" t="s">
        <v>203</v>
      </c>
    </row>
    <row r="2612" spans="2:51" s="14" customFormat="1" ht="11.25">
      <c r="B2612" s="233"/>
      <c r="C2612" s="234"/>
      <c r="D2612" s="224" t="s">
        <v>211</v>
      </c>
      <c r="E2612" s="235" t="s">
        <v>1</v>
      </c>
      <c r="F2612" s="236" t="s">
        <v>2468</v>
      </c>
      <c r="G2612" s="234"/>
      <c r="H2612" s="237">
        <v>4.3250000000000002</v>
      </c>
      <c r="I2612" s="238"/>
      <c r="J2612" s="234"/>
      <c r="K2612" s="234"/>
      <c r="L2612" s="239"/>
      <c r="M2612" s="240"/>
      <c r="N2612" s="241"/>
      <c r="O2612" s="241"/>
      <c r="P2612" s="241"/>
      <c r="Q2612" s="241"/>
      <c r="R2612" s="241"/>
      <c r="S2612" s="241"/>
      <c r="T2612" s="242"/>
      <c r="AT2612" s="243" t="s">
        <v>211</v>
      </c>
      <c r="AU2612" s="243" t="s">
        <v>84</v>
      </c>
      <c r="AV2612" s="14" t="s">
        <v>84</v>
      </c>
      <c r="AW2612" s="14" t="s">
        <v>31</v>
      </c>
      <c r="AX2612" s="14" t="s">
        <v>75</v>
      </c>
      <c r="AY2612" s="243" t="s">
        <v>203</v>
      </c>
    </row>
    <row r="2613" spans="2:51" s="14" customFormat="1" ht="11.25">
      <c r="B2613" s="233"/>
      <c r="C2613" s="234"/>
      <c r="D2613" s="224" t="s">
        <v>211</v>
      </c>
      <c r="E2613" s="235" t="s">
        <v>1</v>
      </c>
      <c r="F2613" s="236" t="s">
        <v>2469</v>
      </c>
      <c r="G2613" s="234"/>
      <c r="H2613" s="237">
        <v>4.3250000000000002</v>
      </c>
      <c r="I2613" s="238"/>
      <c r="J2613" s="234"/>
      <c r="K2613" s="234"/>
      <c r="L2613" s="239"/>
      <c r="M2613" s="240"/>
      <c r="N2613" s="241"/>
      <c r="O2613" s="241"/>
      <c r="P2613" s="241"/>
      <c r="Q2613" s="241"/>
      <c r="R2613" s="241"/>
      <c r="S2613" s="241"/>
      <c r="T2613" s="242"/>
      <c r="AT2613" s="243" t="s">
        <v>211</v>
      </c>
      <c r="AU2613" s="243" t="s">
        <v>84</v>
      </c>
      <c r="AV2613" s="14" t="s">
        <v>84</v>
      </c>
      <c r="AW2613" s="14" t="s">
        <v>31</v>
      </c>
      <c r="AX2613" s="14" t="s">
        <v>75</v>
      </c>
      <c r="AY2613" s="243" t="s">
        <v>203</v>
      </c>
    </row>
    <row r="2614" spans="2:51" s="14" customFormat="1" ht="11.25">
      <c r="B2614" s="233"/>
      <c r="C2614" s="234"/>
      <c r="D2614" s="224" t="s">
        <v>211</v>
      </c>
      <c r="E2614" s="235" t="s">
        <v>1</v>
      </c>
      <c r="F2614" s="236" t="s">
        <v>2470</v>
      </c>
      <c r="G2614" s="234"/>
      <c r="H2614" s="237">
        <v>4.3250000000000002</v>
      </c>
      <c r="I2614" s="238"/>
      <c r="J2614" s="234"/>
      <c r="K2614" s="234"/>
      <c r="L2614" s="239"/>
      <c r="M2614" s="240"/>
      <c r="N2614" s="241"/>
      <c r="O2614" s="241"/>
      <c r="P2614" s="241"/>
      <c r="Q2614" s="241"/>
      <c r="R2614" s="241"/>
      <c r="S2614" s="241"/>
      <c r="T2614" s="242"/>
      <c r="AT2614" s="243" t="s">
        <v>211</v>
      </c>
      <c r="AU2614" s="243" t="s">
        <v>84</v>
      </c>
      <c r="AV2614" s="14" t="s">
        <v>84</v>
      </c>
      <c r="AW2614" s="14" t="s">
        <v>31</v>
      </c>
      <c r="AX2614" s="14" t="s">
        <v>75</v>
      </c>
      <c r="AY2614" s="243" t="s">
        <v>203</v>
      </c>
    </row>
    <row r="2615" spans="2:51" s="14" customFormat="1" ht="11.25">
      <c r="B2615" s="233"/>
      <c r="C2615" s="234"/>
      <c r="D2615" s="224" t="s">
        <v>211</v>
      </c>
      <c r="E2615" s="235" t="s">
        <v>1</v>
      </c>
      <c r="F2615" s="236" t="s">
        <v>2471</v>
      </c>
      <c r="G2615" s="234"/>
      <c r="H2615" s="237">
        <v>4.3250000000000002</v>
      </c>
      <c r="I2615" s="238"/>
      <c r="J2615" s="234"/>
      <c r="K2615" s="234"/>
      <c r="L2615" s="239"/>
      <c r="M2615" s="240"/>
      <c r="N2615" s="241"/>
      <c r="O2615" s="241"/>
      <c r="P2615" s="241"/>
      <c r="Q2615" s="241"/>
      <c r="R2615" s="241"/>
      <c r="S2615" s="241"/>
      <c r="T2615" s="242"/>
      <c r="AT2615" s="243" t="s">
        <v>211</v>
      </c>
      <c r="AU2615" s="243" t="s">
        <v>84</v>
      </c>
      <c r="AV2615" s="14" t="s">
        <v>84</v>
      </c>
      <c r="AW2615" s="14" t="s">
        <v>31</v>
      </c>
      <c r="AX2615" s="14" t="s">
        <v>75</v>
      </c>
      <c r="AY2615" s="243" t="s">
        <v>203</v>
      </c>
    </row>
    <row r="2616" spans="2:51" s="14" customFormat="1" ht="11.25">
      <c r="B2616" s="233"/>
      <c r="C2616" s="234"/>
      <c r="D2616" s="224" t="s">
        <v>211</v>
      </c>
      <c r="E2616" s="235" t="s">
        <v>1</v>
      </c>
      <c r="F2616" s="236" t="s">
        <v>2472</v>
      </c>
      <c r="G2616" s="234"/>
      <c r="H2616" s="237">
        <v>4.3250000000000002</v>
      </c>
      <c r="I2616" s="238"/>
      <c r="J2616" s="234"/>
      <c r="K2616" s="234"/>
      <c r="L2616" s="239"/>
      <c r="M2616" s="240"/>
      <c r="N2616" s="241"/>
      <c r="O2616" s="241"/>
      <c r="P2616" s="241"/>
      <c r="Q2616" s="241"/>
      <c r="R2616" s="241"/>
      <c r="S2616" s="241"/>
      <c r="T2616" s="242"/>
      <c r="AT2616" s="243" t="s">
        <v>211</v>
      </c>
      <c r="AU2616" s="243" t="s">
        <v>84</v>
      </c>
      <c r="AV2616" s="14" t="s">
        <v>84</v>
      </c>
      <c r="AW2616" s="14" t="s">
        <v>31</v>
      </c>
      <c r="AX2616" s="14" t="s">
        <v>75</v>
      </c>
      <c r="AY2616" s="243" t="s">
        <v>203</v>
      </c>
    </row>
    <row r="2617" spans="2:51" s="14" customFormat="1" ht="11.25">
      <c r="B2617" s="233"/>
      <c r="C2617" s="234"/>
      <c r="D2617" s="224" t="s">
        <v>211</v>
      </c>
      <c r="E2617" s="235" t="s">
        <v>1</v>
      </c>
      <c r="F2617" s="236" t="s">
        <v>2473</v>
      </c>
      <c r="G2617" s="234"/>
      <c r="H2617" s="237">
        <v>4.3250000000000002</v>
      </c>
      <c r="I2617" s="238"/>
      <c r="J2617" s="234"/>
      <c r="K2617" s="234"/>
      <c r="L2617" s="239"/>
      <c r="M2617" s="240"/>
      <c r="N2617" s="241"/>
      <c r="O2617" s="241"/>
      <c r="P2617" s="241"/>
      <c r="Q2617" s="241"/>
      <c r="R2617" s="241"/>
      <c r="S2617" s="241"/>
      <c r="T2617" s="242"/>
      <c r="AT2617" s="243" t="s">
        <v>211</v>
      </c>
      <c r="AU2617" s="243" t="s">
        <v>84</v>
      </c>
      <c r="AV2617" s="14" t="s">
        <v>84</v>
      </c>
      <c r="AW2617" s="14" t="s">
        <v>31</v>
      </c>
      <c r="AX2617" s="14" t="s">
        <v>75</v>
      </c>
      <c r="AY2617" s="243" t="s">
        <v>203</v>
      </c>
    </row>
    <row r="2618" spans="2:51" s="14" customFormat="1" ht="11.25">
      <c r="B2618" s="233"/>
      <c r="C2618" s="234"/>
      <c r="D2618" s="224" t="s">
        <v>211</v>
      </c>
      <c r="E2618" s="235" t="s">
        <v>1</v>
      </c>
      <c r="F2618" s="236" t="s">
        <v>2474</v>
      </c>
      <c r="G2618" s="234"/>
      <c r="H2618" s="237">
        <v>4.3250000000000002</v>
      </c>
      <c r="I2618" s="238"/>
      <c r="J2618" s="234"/>
      <c r="K2618" s="234"/>
      <c r="L2618" s="239"/>
      <c r="M2618" s="240"/>
      <c r="N2618" s="241"/>
      <c r="O2618" s="241"/>
      <c r="P2618" s="241"/>
      <c r="Q2618" s="241"/>
      <c r="R2618" s="241"/>
      <c r="S2618" s="241"/>
      <c r="T2618" s="242"/>
      <c r="AT2618" s="243" t="s">
        <v>211</v>
      </c>
      <c r="AU2618" s="243" t="s">
        <v>84</v>
      </c>
      <c r="AV2618" s="14" t="s">
        <v>84</v>
      </c>
      <c r="AW2618" s="14" t="s">
        <v>31</v>
      </c>
      <c r="AX2618" s="14" t="s">
        <v>75</v>
      </c>
      <c r="AY2618" s="243" t="s">
        <v>203</v>
      </c>
    </row>
    <row r="2619" spans="2:51" s="14" customFormat="1" ht="11.25">
      <c r="B2619" s="233"/>
      <c r="C2619" s="234"/>
      <c r="D2619" s="224" t="s">
        <v>211</v>
      </c>
      <c r="E2619" s="235" t="s">
        <v>1</v>
      </c>
      <c r="F2619" s="236" t="s">
        <v>2475</v>
      </c>
      <c r="G2619" s="234"/>
      <c r="H2619" s="237">
        <v>4.3250000000000002</v>
      </c>
      <c r="I2619" s="238"/>
      <c r="J2619" s="234"/>
      <c r="K2619" s="234"/>
      <c r="L2619" s="239"/>
      <c r="M2619" s="240"/>
      <c r="N2619" s="241"/>
      <c r="O2619" s="241"/>
      <c r="P2619" s="241"/>
      <c r="Q2619" s="241"/>
      <c r="R2619" s="241"/>
      <c r="S2619" s="241"/>
      <c r="T2619" s="242"/>
      <c r="AT2619" s="243" t="s">
        <v>211</v>
      </c>
      <c r="AU2619" s="243" t="s">
        <v>84</v>
      </c>
      <c r="AV2619" s="14" t="s">
        <v>84</v>
      </c>
      <c r="AW2619" s="14" t="s">
        <v>31</v>
      </c>
      <c r="AX2619" s="14" t="s">
        <v>75</v>
      </c>
      <c r="AY2619" s="243" t="s">
        <v>203</v>
      </c>
    </row>
    <row r="2620" spans="2:51" s="14" customFormat="1" ht="11.25">
      <c r="B2620" s="233"/>
      <c r="C2620" s="234"/>
      <c r="D2620" s="224" t="s">
        <v>211</v>
      </c>
      <c r="E2620" s="235" t="s">
        <v>1</v>
      </c>
      <c r="F2620" s="236" t="s">
        <v>2476</v>
      </c>
      <c r="G2620" s="234"/>
      <c r="H2620" s="237">
        <v>4.3250000000000002</v>
      </c>
      <c r="I2620" s="238"/>
      <c r="J2620" s="234"/>
      <c r="K2620" s="234"/>
      <c r="L2620" s="239"/>
      <c r="M2620" s="240"/>
      <c r="N2620" s="241"/>
      <c r="O2620" s="241"/>
      <c r="P2620" s="241"/>
      <c r="Q2620" s="241"/>
      <c r="R2620" s="241"/>
      <c r="S2620" s="241"/>
      <c r="T2620" s="242"/>
      <c r="AT2620" s="243" t="s">
        <v>211</v>
      </c>
      <c r="AU2620" s="243" t="s">
        <v>84</v>
      </c>
      <c r="AV2620" s="14" t="s">
        <v>84</v>
      </c>
      <c r="AW2620" s="14" t="s">
        <v>31</v>
      </c>
      <c r="AX2620" s="14" t="s">
        <v>75</v>
      </c>
      <c r="AY2620" s="243" t="s">
        <v>203</v>
      </c>
    </row>
    <row r="2621" spans="2:51" s="14" customFormat="1" ht="11.25">
      <c r="B2621" s="233"/>
      <c r="C2621" s="234"/>
      <c r="D2621" s="224" t="s">
        <v>211</v>
      </c>
      <c r="E2621" s="235" t="s">
        <v>1</v>
      </c>
      <c r="F2621" s="236" t="s">
        <v>2477</v>
      </c>
      <c r="G2621" s="234"/>
      <c r="H2621" s="237">
        <v>4.3250000000000002</v>
      </c>
      <c r="I2621" s="238"/>
      <c r="J2621" s="234"/>
      <c r="K2621" s="234"/>
      <c r="L2621" s="239"/>
      <c r="M2621" s="240"/>
      <c r="N2621" s="241"/>
      <c r="O2621" s="241"/>
      <c r="P2621" s="241"/>
      <c r="Q2621" s="241"/>
      <c r="R2621" s="241"/>
      <c r="S2621" s="241"/>
      <c r="T2621" s="242"/>
      <c r="AT2621" s="243" t="s">
        <v>211</v>
      </c>
      <c r="AU2621" s="243" t="s">
        <v>84</v>
      </c>
      <c r="AV2621" s="14" t="s">
        <v>84</v>
      </c>
      <c r="AW2621" s="14" t="s">
        <v>31</v>
      </c>
      <c r="AX2621" s="14" t="s">
        <v>75</v>
      </c>
      <c r="AY2621" s="243" t="s">
        <v>203</v>
      </c>
    </row>
    <row r="2622" spans="2:51" s="14" customFormat="1" ht="11.25">
      <c r="B2622" s="233"/>
      <c r="C2622" s="234"/>
      <c r="D2622" s="224" t="s">
        <v>211</v>
      </c>
      <c r="E2622" s="235" t="s">
        <v>1</v>
      </c>
      <c r="F2622" s="236" t="s">
        <v>2478</v>
      </c>
      <c r="G2622" s="234"/>
      <c r="H2622" s="237">
        <v>4.3250000000000002</v>
      </c>
      <c r="I2622" s="238"/>
      <c r="J2622" s="234"/>
      <c r="K2622" s="234"/>
      <c r="L2622" s="239"/>
      <c r="M2622" s="240"/>
      <c r="N2622" s="241"/>
      <c r="O2622" s="241"/>
      <c r="P2622" s="241"/>
      <c r="Q2622" s="241"/>
      <c r="R2622" s="241"/>
      <c r="S2622" s="241"/>
      <c r="T2622" s="242"/>
      <c r="AT2622" s="243" t="s">
        <v>211</v>
      </c>
      <c r="AU2622" s="243" t="s">
        <v>84</v>
      </c>
      <c r="AV2622" s="14" t="s">
        <v>84</v>
      </c>
      <c r="AW2622" s="14" t="s">
        <v>31</v>
      </c>
      <c r="AX2622" s="14" t="s">
        <v>75</v>
      </c>
      <c r="AY2622" s="243" t="s">
        <v>203</v>
      </c>
    </row>
    <row r="2623" spans="2:51" s="14" customFormat="1" ht="11.25">
      <c r="B2623" s="233"/>
      <c r="C2623" s="234"/>
      <c r="D2623" s="224" t="s">
        <v>211</v>
      </c>
      <c r="E2623" s="235" t="s">
        <v>1</v>
      </c>
      <c r="F2623" s="236" t="s">
        <v>2479</v>
      </c>
      <c r="G2623" s="234"/>
      <c r="H2623" s="237">
        <v>4.3250000000000002</v>
      </c>
      <c r="I2623" s="238"/>
      <c r="J2623" s="234"/>
      <c r="K2623" s="234"/>
      <c r="L2623" s="239"/>
      <c r="M2623" s="240"/>
      <c r="N2623" s="241"/>
      <c r="O2623" s="241"/>
      <c r="P2623" s="241"/>
      <c r="Q2623" s="241"/>
      <c r="R2623" s="241"/>
      <c r="S2623" s="241"/>
      <c r="T2623" s="242"/>
      <c r="AT2623" s="243" t="s">
        <v>211</v>
      </c>
      <c r="AU2623" s="243" t="s">
        <v>84</v>
      </c>
      <c r="AV2623" s="14" t="s">
        <v>84</v>
      </c>
      <c r="AW2623" s="14" t="s">
        <v>31</v>
      </c>
      <c r="AX2623" s="14" t="s">
        <v>75</v>
      </c>
      <c r="AY2623" s="243" t="s">
        <v>203</v>
      </c>
    </row>
    <row r="2624" spans="2:51" s="14" customFormat="1" ht="11.25">
      <c r="B2624" s="233"/>
      <c r="C2624" s="234"/>
      <c r="D2624" s="224" t="s">
        <v>211</v>
      </c>
      <c r="E2624" s="235" t="s">
        <v>1</v>
      </c>
      <c r="F2624" s="236" t="s">
        <v>2480</v>
      </c>
      <c r="G2624" s="234"/>
      <c r="H2624" s="237">
        <v>8.8249999999999993</v>
      </c>
      <c r="I2624" s="238"/>
      <c r="J2624" s="234"/>
      <c r="K2624" s="234"/>
      <c r="L2624" s="239"/>
      <c r="M2624" s="240"/>
      <c r="N2624" s="241"/>
      <c r="O2624" s="241"/>
      <c r="P2624" s="241"/>
      <c r="Q2624" s="241"/>
      <c r="R2624" s="241"/>
      <c r="S2624" s="241"/>
      <c r="T2624" s="242"/>
      <c r="AT2624" s="243" t="s">
        <v>211</v>
      </c>
      <c r="AU2624" s="243" t="s">
        <v>84</v>
      </c>
      <c r="AV2624" s="14" t="s">
        <v>84</v>
      </c>
      <c r="AW2624" s="14" t="s">
        <v>31</v>
      </c>
      <c r="AX2624" s="14" t="s">
        <v>75</v>
      </c>
      <c r="AY2624" s="243" t="s">
        <v>203</v>
      </c>
    </row>
    <row r="2625" spans="2:51" s="14" customFormat="1" ht="11.25">
      <c r="B2625" s="233"/>
      <c r="C2625" s="234"/>
      <c r="D2625" s="224" t="s">
        <v>211</v>
      </c>
      <c r="E2625" s="235" t="s">
        <v>1</v>
      </c>
      <c r="F2625" s="236" t="s">
        <v>2481</v>
      </c>
      <c r="G2625" s="234"/>
      <c r="H2625" s="237">
        <v>4.3250000000000002</v>
      </c>
      <c r="I2625" s="238"/>
      <c r="J2625" s="234"/>
      <c r="K2625" s="234"/>
      <c r="L2625" s="239"/>
      <c r="M2625" s="240"/>
      <c r="N2625" s="241"/>
      <c r="O2625" s="241"/>
      <c r="P2625" s="241"/>
      <c r="Q2625" s="241"/>
      <c r="R2625" s="241"/>
      <c r="S2625" s="241"/>
      <c r="T2625" s="242"/>
      <c r="AT2625" s="243" t="s">
        <v>211</v>
      </c>
      <c r="AU2625" s="243" t="s">
        <v>84</v>
      </c>
      <c r="AV2625" s="14" t="s">
        <v>84</v>
      </c>
      <c r="AW2625" s="14" t="s">
        <v>31</v>
      </c>
      <c r="AX2625" s="14" t="s">
        <v>75</v>
      </c>
      <c r="AY2625" s="243" t="s">
        <v>203</v>
      </c>
    </row>
    <row r="2626" spans="2:51" s="14" customFormat="1" ht="11.25">
      <c r="B2626" s="233"/>
      <c r="C2626" s="234"/>
      <c r="D2626" s="224" t="s">
        <v>211</v>
      </c>
      <c r="E2626" s="235" t="s">
        <v>1</v>
      </c>
      <c r="F2626" s="236" t="s">
        <v>2482</v>
      </c>
      <c r="G2626" s="234"/>
      <c r="H2626" s="237">
        <v>4.3250000000000002</v>
      </c>
      <c r="I2626" s="238"/>
      <c r="J2626" s="234"/>
      <c r="K2626" s="234"/>
      <c r="L2626" s="239"/>
      <c r="M2626" s="240"/>
      <c r="N2626" s="241"/>
      <c r="O2626" s="241"/>
      <c r="P2626" s="241"/>
      <c r="Q2626" s="241"/>
      <c r="R2626" s="241"/>
      <c r="S2626" s="241"/>
      <c r="T2626" s="242"/>
      <c r="AT2626" s="243" t="s">
        <v>211</v>
      </c>
      <c r="AU2626" s="243" t="s">
        <v>84</v>
      </c>
      <c r="AV2626" s="14" t="s">
        <v>84</v>
      </c>
      <c r="AW2626" s="14" t="s">
        <v>31</v>
      </c>
      <c r="AX2626" s="14" t="s">
        <v>75</v>
      </c>
      <c r="AY2626" s="243" t="s">
        <v>203</v>
      </c>
    </row>
    <row r="2627" spans="2:51" s="14" customFormat="1" ht="11.25">
      <c r="B2627" s="233"/>
      <c r="C2627" s="234"/>
      <c r="D2627" s="224" t="s">
        <v>211</v>
      </c>
      <c r="E2627" s="235" t="s">
        <v>1</v>
      </c>
      <c r="F2627" s="236" t="s">
        <v>2483</v>
      </c>
      <c r="G2627" s="234"/>
      <c r="H2627" s="237">
        <v>4.3250000000000002</v>
      </c>
      <c r="I2627" s="238"/>
      <c r="J2627" s="234"/>
      <c r="K2627" s="234"/>
      <c r="L2627" s="239"/>
      <c r="M2627" s="240"/>
      <c r="N2627" s="241"/>
      <c r="O2627" s="241"/>
      <c r="P2627" s="241"/>
      <c r="Q2627" s="241"/>
      <c r="R2627" s="241"/>
      <c r="S2627" s="241"/>
      <c r="T2627" s="242"/>
      <c r="AT2627" s="243" t="s">
        <v>211</v>
      </c>
      <c r="AU2627" s="243" t="s">
        <v>84</v>
      </c>
      <c r="AV2627" s="14" t="s">
        <v>84</v>
      </c>
      <c r="AW2627" s="14" t="s">
        <v>31</v>
      </c>
      <c r="AX2627" s="14" t="s">
        <v>75</v>
      </c>
      <c r="AY2627" s="243" t="s">
        <v>203</v>
      </c>
    </row>
    <row r="2628" spans="2:51" s="14" customFormat="1" ht="11.25">
      <c r="B2628" s="233"/>
      <c r="C2628" s="234"/>
      <c r="D2628" s="224" t="s">
        <v>211</v>
      </c>
      <c r="E2628" s="235" t="s">
        <v>1</v>
      </c>
      <c r="F2628" s="236" t="s">
        <v>2484</v>
      </c>
      <c r="G2628" s="234"/>
      <c r="H2628" s="237">
        <v>6.4249999999999998</v>
      </c>
      <c r="I2628" s="238"/>
      <c r="J2628" s="234"/>
      <c r="K2628" s="234"/>
      <c r="L2628" s="239"/>
      <c r="M2628" s="240"/>
      <c r="N2628" s="241"/>
      <c r="O2628" s="241"/>
      <c r="P2628" s="241"/>
      <c r="Q2628" s="241"/>
      <c r="R2628" s="241"/>
      <c r="S2628" s="241"/>
      <c r="T2628" s="242"/>
      <c r="AT2628" s="243" t="s">
        <v>211</v>
      </c>
      <c r="AU2628" s="243" t="s">
        <v>84</v>
      </c>
      <c r="AV2628" s="14" t="s">
        <v>84</v>
      </c>
      <c r="AW2628" s="14" t="s">
        <v>31</v>
      </c>
      <c r="AX2628" s="14" t="s">
        <v>75</v>
      </c>
      <c r="AY2628" s="243" t="s">
        <v>203</v>
      </c>
    </row>
    <row r="2629" spans="2:51" s="13" customFormat="1" ht="11.25">
      <c r="B2629" s="222"/>
      <c r="C2629" s="223"/>
      <c r="D2629" s="224" t="s">
        <v>211</v>
      </c>
      <c r="E2629" s="225" t="s">
        <v>1</v>
      </c>
      <c r="F2629" s="226" t="s">
        <v>521</v>
      </c>
      <c r="G2629" s="223"/>
      <c r="H2629" s="225" t="s">
        <v>1</v>
      </c>
      <c r="I2629" s="227"/>
      <c r="J2629" s="223"/>
      <c r="K2629" s="223"/>
      <c r="L2629" s="228"/>
      <c r="M2629" s="229"/>
      <c r="N2629" s="230"/>
      <c r="O2629" s="230"/>
      <c r="P2629" s="230"/>
      <c r="Q2629" s="230"/>
      <c r="R2629" s="230"/>
      <c r="S2629" s="230"/>
      <c r="T2629" s="231"/>
      <c r="AT2629" s="232" t="s">
        <v>211</v>
      </c>
      <c r="AU2629" s="232" t="s">
        <v>84</v>
      </c>
      <c r="AV2629" s="13" t="s">
        <v>82</v>
      </c>
      <c r="AW2629" s="13" t="s">
        <v>31</v>
      </c>
      <c r="AX2629" s="13" t="s">
        <v>75</v>
      </c>
      <c r="AY2629" s="232" t="s">
        <v>203</v>
      </c>
    </row>
    <row r="2630" spans="2:51" s="14" customFormat="1" ht="11.25">
      <c r="B2630" s="233"/>
      <c r="C2630" s="234"/>
      <c r="D2630" s="224" t="s">
        <v>211</v>
      </c>
      <c r="E2630" s="235" t="s">
        <v>1</v>
      </c>
      <c r="F2630" s="236" t="s">
        <v>2485</v>
      </c>
      <c r="G2630" s="234"/>
      <c r="H2630" s="237">
        <v>4.3250000000000002</v>
      </c>
      <c r="I2630" s="238"/>
      <c r="J2630" s="234"/>
      <c r="K2630" s="234"/>
      <c r="L2630" s="239"/>
      <c r="M2630" s="240"/>
      <c r="N2630" s="241"/>
      <c r="O2630" s="241"/>
      <c r="P2630" s="241"/>
      <c r="Q2630" s="241"/>
      <c r="R2630" s="241"/>
      <c r="S2630" s="241"/>
      <c r="T2630" s="242"/>
      <c r="AT2630" s="243" t="s">
        <v>211</v>
      </c>
      <c r="AU2630" s="243" t="s">
        <v>84</v>
      </c>
      <c r="AV2630" s="14" t="s">
        <v>84</v>
      </c>
      <c r="AW2630" s="14" t="s">
        <v>31</v>
      </c>
      <c r="AX2630" s="14" t="s">
        <v>75</v>
      </c>
      <c r="AY2630" s="243" t="s">
        <v>203</v>
      </c>
    </row>
    <row r="2631" spans="2:51" s="14" customFormat="1" ht="11.25">
      <c r="B2631" s="233"/>
      <c r="C2631" s="234"/>
      <c r="D2631" s="224" t="s">
        <v>211</v>
      </c>
      <c r="E2631" s="235" t="s">
        <v>1</v>
      </c>
      <c r="F2631" s="236" t="s">
        <v>2486</v>
      </c>
      <c r="G2631" s="234"/>
      <c r="H2631" s="237">
        <v>4.3250000000000002</v>
      </c>
      <c r="I2631" s="238"/>
      <c r="J2631" s="234"/>
      <c r="K2631" s="234"/>
      <c r="L2631" s="239"/>
      <c r="M2631" s="240"/>
      <c r="N2631" s="241"/>
      <c r="O2631" s="241"/>
      <c r="P2631" s="241"/>
      <c r="Q2631" s="241"/>
      <c r="R2631" s="241"/>
      <c r="S2631" s="241"/>
      <c r="T2631" s="242"/>
      <c r="AT2631" s="243" t="s">
        <v>211</v>
      </c>
      <c r="AU2631" s="243" t="s">
        <v>84</v>
      </c>
      <c r="AV2631" s="14" t="s">
        <v>84</v>
      </c>
      <c r="AW2631" s="14" t="s">
        <v>31</v>
      </c>
      <c r="AX2631" s="14" t="s">
        <v>75</v>
      </c>
      <c r="AY2631" s="243" t="s">
        <v>203</v>
      </c>
    </row>
    <row r="2632" spans="2:51" s="14" customFormat="1" ht="11.25">
      <c r="B2632" s="233"/>
      <c r="C2632" s="234"/>
      <c r="D2632" s="224" t="s">
        <v>211</v>
      </c>
      <c r="E2632" s="235" t="s">
        <v>1</v>
      </c>
      <c r="F2632" s="236" t="s">
        <v>2487</v>
      </c>
      <c r="G2632" s="234"/>
      <c r="H2632" s="237">
        <v>4.3250000000000002</v>
      </c>
      <c r="I2632" s="238"/>
      <c r="J2632" s="234"/>
      <c r="K2632" s="234"/>
      <c r="L2632" s="239"/>
      <c r="M2632" s="240"/>
      <c r="N2632" s="241"/>
      <c r="O2632" s="241"/>
      <c r="P2632" s="241"/>
      <c r="Q2632" s="241"/>
      <c r="R2632" s="241"/>
      <c r="S2632" s="241"/>
      <c r="T2632" s="242"/>
      <c r="AT2632" s="243" t="s">
        <v>211</v>
      </c>
      <c r="AU2632" s="243" t="s">
        <v>84</v>
      </c>
      <c r="AV2632" s="14" t="s">
        <v>84</v>
      </c>
      <c r="AW2632" s="14" t="s">
        <v>31</v>
      </c>
      <c r="AX2632" s="14" t="s">
        <v>75</v>
      </c>
      <c r="AY2632" s="243" t="s">
        <v>203</v>
      </c>
    </row>
    <row r="2633" spans="2:51" s="14" customFormat="1" ht="11.25">
      <c r="B2633" s="233"/>
      <c r="C2633" s="234"/>
      <c r="D2633" s="224" t="s">
        <v>211</v>
      </c>
      <c r="E2633" s="235" t="s">
        <v>1</v>
      </c>
      <c r="F2633" s="236" t="s">
        <v>2488</v>
      </c>
      <c r="G2633" s="234"/>
      <c r="H2633" s="237">
        <v>4.3250000000000002</v>
      </c>
      <c r="I2633" s="238"/>
      <c r="J2633" s="234"/>
      <c r="K2633" s="234"/>
      <c r="L2633" s="239"/>
      <c r="M2633" s="240"/>
      <c r="N2633" s="241"/>
      <c r="O2633" s="241"/>
      <c r="P2633" s="241"/>
      <c r="Q2633" s="241"/>
      <c r="R2633" s="241"/>
      <c r="S2633" s="241"/>
      <c r="T2633" s="242"/>
      <c r="AT2633" s="243" t="s">
        <v>211</v>
      </c>
      <c r="AU2633" s="243" t="s">
        <v>84</v>
      </c>
      <c r="AV2633" s="14" t="s">
        <v>84</v>
      </c>
      <c r="AW2633" s="14" t="s">
        <v>31</v>
      </c>
      <c r="AX2633" s="14" t="s">
        <v>75</v>
      </c>
      <c r="AY2633" s="243" t="s">
        <v>203</v>
      </c>
    </row>
    <row r="2634" spans="2:51" s="14" customFormat="1" ht="11.25">
      <c r="B2634" s="233"/>
      <c r="C2634" s="234"/>
      <c r="D2634" s="224" t="s">
        <v>211</v>
      </c>
      <c r="E2634" s="235" t="s">
        <v>1</v>
      </c>
      <c r="F2634" s="236" t="s">
        <v>2489</v>
      </c>
      <c r="G2634" s="234"/>
      <c r="H2634" s="237">
        <v>4.3250000000000002</v>
      </c>
      <c r="I2634" s="238"/>
      <c r="J2634" s="234"/>
      <c r="K2634" s="234"/>
      <c r="L2634" s="239"/>
      <c r="M2634" s="240"/>
      <c r="N2634" s="241"/>
      <c r="O2634" s="241"/>
      <c r="P2634" s="241"/>
      <c r="Q2634" s="241"/>
      <c r="R2634" s="241"/>
      <c r="S2634" s="241"/>
      <c r="T2634" s="242"/>
      <c r="AT2634" s="243" t="s">
        <v>211</v>
      </c>
      <c r="AU2634" s="243" t="s">
        <v>84</v>
      </c>
      <c r="AV2634" s="14" t="s">
        <v>84</v>
      </c>
      <c r="AW2634" s="14" t="s">
        <v>31</v>
      </c>
      <c r="AX2634" s="14" t="s">
        <v>75</v>
      </c>
      <c r="AY2634" s="243" t="s">
        <v>203</v>
      </c>
    </row>
    <row r="2635" spans="2:51" s="14" customFormat="1" ht="11.25">
      <c r="B2635" s="233"/>
      <c r="C2635" s="234"/>
      <c r="D2635" s="224" t="s">
        <v>211</v>
      </c>
      <c r="E2635" s="235" t="s">
        <v>1</v>
      </c>
      <c r="F2635" s="236" t="s">
        <v>2490</v>
      </c>
      <c r="G2635" s="234"/>
      <c r="H2635" s="237">
        <v>4.3250000000000002</v>
      </c>
      <c r="I2635" s="238"/>
      <c r="J2635" s="234"/>
      <c r="K2635" s="234"/>
      <c r="L2635" s="239"/>
      <c r="M2635" s="240"/>
      <c r="N2635" s="241"/>
      <c r="O2635" s="241"/>
      <c r="P2635" s="241"/>
      <c r="Q2635" s="241"/>
      <c r="R2635" s="241"/>
      <c r="S2635" s="241"/>
      <c r="T2635" s="242"/>
      <c r="AT2635" s="243" t="s">
        <v>211</v>
      </c>
      <c r="AU2635" s="243" t="s">
        <v>84</v>
      </c>
      <c r="AV2635" s="14" t="s">
        <v>84</v>
      </c>
      <c r="AW2635" s="14" t="s">
        <v>31</v>
      </c>
      <c r="AX2635" s="14" t="s">
        <v>75</v>
      </c>
      <c r="AY2635" s="243" t="s">
        <v>203</v>
      </c>
    </row>
    <row r="2636" spans="2:51" s="14" customFormat="1" ht="11.25">
      <c r="B2636" s="233"/>
      <c r="C2636" s="234"/>
      <c r="D2636" s="224" t="s">
        <v>211</v>
      </c>
      <c r="E2636" s="235" t="s">
        <v>1</v>
      </c>
      <c r="F2636" s="236" t="s">
        <v>2491</v>
      </c>
      <c r="G2636" s="234"/>
      <c r="H2636" s="237">
        <v>4.3250000000000002</v>
      </c>
      <c r="I2636" s="238"/>
      <c r="J2636" s="234"/>
      <c r="K2636" s="234"/>
      <c r="L2636" s="239"/>
      <c r="M2636" s="240"/>
      <c r="N2636" s="241"/>
      <c r="O2636" s="241"/>
      <c r="P2636" s="241"/>
      <c r="Q2636" s="241"/>
      <c r="R2636" s="241"/>
      <c r="S2636" s="241"/>
      <c r="T2636" s="242"/>
      <c r="AT2636" s="243" t="s">
        <v>211</v>
      </c>
      <c r="AU2636" s="243" t="s">
        <v>84</v>
      </c>
      <c r="AV2636" s="14" t="s">
        <v>84</v>
      </c>
      <c r="AW2636" s="14" t="s">
        <v>31</v>
      </c>
      <c r="AX2636" s="14" t="s">
        <v>75</v>
      </c>
      <c r="AY2636" s="243" t="s">
        <v>203</v>
      </c>
    </row>
    <row r="2637" spans="2:51" s="14" customFormat="1" ht="11.25">
      <c r="B2637" s="233"/>
      <c r="C2637" s="234"/>
      <c r="D2637" s="224" t="s">
        <v>211</v>
      </c>
      <c r="E2637" s="235" t="s">
        <v>1</v>
      </c>
      <c r="F2637" s="236" t="s">
        <v>2492</v>
      </c>
      <c r="G2637" s="234"/>
      <c r="H2637" s="237">
        <v>4.3250000000000002</v>
      </c>
      <c r="I2637" s="238"/>
      <c r="J2637" s="234"/>
      <c r="K2637" s="234"/>
      <c r="L2637" s="239"/>
      <c r="M2637" s="240"/>
      <c r="N2637" s="241"/>
      <c r="O2637" s="241"/>
      <c r="P2637" s="241"/>
      <c r="Q2637" s="241"/>
      <c r="R2637" s="241"/>
      <c r="S2637" s="241"/>
      <c r="T2637" s="242"/>
      <c r="AT2637" s="243" t="s">
        <v>211</v>
      </c>
      <c r="AU2637" s="243" t="s">
        <v>84</v>
      </c>
      <c r="AV2637" s="14" t="s">
        <v>84</v>
      </c>
      <c r="AW2637" s="14" t="s">
        <v>31</v>
      </c>
      <c r="AX2637" s="14" t="s">
        <v>75</v>
      </c>
      <c r="AY2637" s="243" t="s">
        <v>203</v>
      </c>
    </row>
    <row r="2638" spans="2:51" s="14" customFormat="1" ht="11.25">
      <c r="B2638" s="233"/>
      <c r="C2638" s="234"/>
      <c r="D2638" s="224" t="s">
        <v>211</v>
      </c>
      <c r="E2638" s="235" t="s">
        <v>1</v>
      </c>
      <c r="F2638" s="236" t="s">
        <v>2493</v>
      </c>
      <c r="G2638" s="234"/>
      <c r="H2638" s="237">
        <v>4.3250000000000002</v>
      </c>
      <c r="I2638" s="238"/>
      <c r="J2638" s="234"/>
      <c r="K2638" s="234"/>
      <c r="L2638" s="239"/>
      <c r="M2638" s="240"/>
      <c r="N2638" s="241"/>
      <c r="O2638" s="241"/>
      <c r="P2638" s="241"/>
      <c r="Q2638" s="241"/>
      <c r="R2638" s="241"/>
      <c r="S2638" s="241"/>
      <c r="T2638" s="242"/>
      <c r="AT2638" s="243" t="s">
        <v>211</v>
      </c>
      <c r="AU2638" s="243" t="s">
        <v>84</v>
      </c>
      <c r="AV2638" s="14" t="s">
        <v>84</v>
      </c>
      <c r="AW2638" s="14" t="s">
        <v>31</v>
      </c>
      <c r="AX2638" s="14" t="s">
        <v>75</v>
      </c>
      <c r="AY2638" s="243" t="s">
        <v>203</v>
      </c>
    </row>
    <row r="2639" spans="2:51" s="14" customFormat="1" ht="11.25">
      <c r="B2639" s="233"/>
      <c r="C2639" s="234"/>
      <c r="D2639" s="224" t="s">
        <v>211</v>
      </c>
      <c r="E2639" s="235" t="s">
        <v>1</v>
      </c>
      <c r="F2639" s="236" t="s">
        <v>2494</v>
      </c>
      <c r="G2639" s="234"/>
      <c r="H2639" s="237">
        <v>4.3250000000000002</v>
      </c>
      <c r="I2639" s="238"/>
      <c r="J2639" s="234"/>
      <c r="K2639" s="234"/>
      <c r="L2639" s="239"/>
      <c r="M2639" s="240"/>
      <c r="N2639" s="241"/>
      <c r="O2639" s="241"/>
      <c r="P2639" s="241"/>
      <c r="Q2639" s="241"/>
      <c r="R2639" s="241"/>
      <c r="S2639" s="241"/>
      <c r="T2639" s="242"/>
      <c r="AT2639" s="243" t="s">
        <v>211</v>
      </c>
      <c r="AU2639" s="243" t="s">
        <v>84</v>
      </c>
      <c r="AV2639" s="14" t="s">
        <v>84</v>
      </c>
      <c r="AW2639" s="14" t="s">
        <v>31</v>
      </c>
      <c r="AX2639" s="14" t="s">
        <v>75</v>
      </c>
      <c r="AY2639" s="243" t="s">
        <v>203</v>
      </c>
    </row>
    <row r="2640" spans="2:51" s="14" customFormat="1" ht="11.25">
      <c r="B2640" s="233"/>
      <c r="C2640" s="234"/>
      <c r="D2640" s="224" t="s">
        <v>211</v>
      </c>
      <c r="E2640" s="235" t="s">
        <v>1</v>
      </c>
      <c r="F2640" s="236" t="s">
        <v>2495</v>
      </c>
      <c r="G2640" s="234"/>
      <c r="H2640" s="237">
        <v>4.3250000000000002</v>
      </c>
      <c r="I2640" s="238"/>
      <c r="J2640" s="234"/>
      <c r="K2640" s="234"/>
      <c r="L2640" s="239"/>
      <c r="M2640" s="240"/>
      <c r="N2640" s="241"/>
      <c r="O2640" s="241"/>
      <c r="P2640" s="241"/>
      <c r="Q2640" s="241"/>
      <c r="R2640" s="241"/>
      <c r="S2640" s="241"/>
      <c r="T2640" s="242"/>
      <c r="AT2640" s="243" t="s">
        <v>211</v>
      </c>
      <c r="AU2640" s="243" t="s">
        <v>84</v>
      </c>
      <c r="AV2640" s="14" t="s">
        <v>84</v>
      </c>
      <c r="AW2640" s="14" t="s">
        <v>31</v>
      </c>
      <c r="AX2640" s="14" t="s">
        <v>75</v>
      </c>
      <c r="AY2640" s="243" t="s">
        <v>203</v>
      </c>
    </row>
    <row r="2641" spans="2:51" s="14" customFormat="1" ht="11.25">
      <c r="B2641" s="233"/>
      <c r="C2641" s="234"/>
      <c r="D2641" s="224" t="s">
        <v>211</v>
      </c>
      <c r="E2641" s="235" t="s">
        <v>1</v>
      </c>
      <c r="F2641" s="236" t="s">
        <v>2496</v>
      </c>
      <c r="G2641" s="234"/>
      <c r="H2641" s="237">
        <v>4.3250000000000002</v>
      </c>
      <c r="I2641" s="238"/>
      <c r="J2641" s="234"/>
      <c r="K2641" s="234"/>
      <c r="L2641" s="239"/>
      <c r="M2641" s="240"/>
      <c r="N2641" s="241"/>
      <c r="O2641" s="241"/>
      <c r="P2641" s="241"/>
      <c r="Q2641" s="241"/>
      <c r="R2641" s="241"/>
      <c r="S2641" s="241"/>
      <c r="T2641" s="242"/>
      <c r="AT2641" s="243" t="s">
        <v>211</v>
      </c>
      <c r="AU2641" s="243" t="s">
        <v>84</v>
      </c>
      <c r="AV2641" s="14" t="s">
        <v>84</v>
      </c>
      <c r="AW2641" s="14" t="s">
        <v>31</v>
      </c>
      <c r="AX2641" s="14" t="s">
        <v>75</v>
      </c>
      <c r="AY2641" s="243" t="s">
        <v>203</v>
      </c>
    </row>
    <row r="2642" spans="2:51" s="14" customFormat="1" ht="11.25">
      <c r="B2642" s="233"/>
      <c r="C2642" s="234"/>
      <c r="D2642" s="224" t="s">
        <v>211</v>
      </c>
      <c r="E2642" s="235" t="s">
        <v>1</v>
      </c>
      <c r="F2642" s="236" t="s">
        <v>2497</v>
      </c>
      <c r="G2642" s="234"/>
      <c r="H2642" s="237">
        <v>4.3250000000000002</v>
      </c>
      <c r="I2642" s="238"/>
      <c r="J2642" s="234"/>
      <c r="K2642" s="234"/>
      <c r="L2642" s="239"/>
      <c r="M2642" s="240"/>
      <c r="N2642" s="241"/>
      <c r="O2642" s="241"/>
      <c r="P2642" s="241"/>
      <c r="Q2642" s="241"/>
      <c r="R2642" s="241"/>
      <c r="S2642" s="241"/>
      <c r="T2642" s="242"/>
      <c r="AT2642" s="243" t="s">
        <v>211</v>
      </c>
      <c r="AU2642" s="243" t="s">
        <v>84</v>
      </c>
      <c r="AV2642" s="14" t="s">
        <v>84</v>
      </c>
      <c r="AW2642" s="14" t="s">
        <v>31</v>
      </c>
      <c r="AX2642" s="14" t="s">
        <v>75</v>
      </c>
      <c r="AY2642" s="243" t="s">
        <v>203</v>
      </c>
    </row>
    <row r="2643" spans="2:51" s="14" customFormat="1" ht="11.25">
      <c r="B2643" s="233"/>
      <c r="C2643" s="234"/>
      <c r="D2643" s="224" t="s">
        <v>211</v>
      </c>
      <c r="E2643" s="235" t="s">
        <v>1</v>
      </c>
      <c r="F2643" s="236" t="s">
        <v>2497</v>
      </c>
      <c r="G2643" s="234"/>
      <c r="H2643" s="237">
        <v>4.3250000000000002</v>
      </c>
      <c r="I2643" s="238"/>
      <c r="J2643" s="234"/>
      <c r="K2643" s="234"/>
      <c r="L2643" s="239"/>
      <c r="M2643" s="240"/>
      <c r="N2643" s="241"/>
      <c r="O2643" s="241"/>
      <c r="P2643" s="241"/>
      <c r="Q2643" s="241"/>
      <c r="R2643" s="241"/>
      <c r="S2643" s="241"/>
      <c r="T2643" s="242"/>
      <c r="AT2643" s="243" t="s">
        <v>211</v>
      </c>
      <c r="AU2643" s="243" t="s">
        <v>84</v>
      </c>
      <c r="AV2643" s="14" t="s">
        <v>84</v>
      </c>
      <c r="AW2643" s="14" t="s">
        <v>31</v>
      </c>
      <c r="AX2643" s="14" t="s">
        <v>75</v>
      </c>
      <c r="AY2643" s="243" t="s">
        <v>203</v>
      </c>
    </row>
    <row r="2644" spans="2:51" s="14" customFormat="1" ht="11.25">
      <c r="B2644" s="233"/>
      <c r="C2644" s="234"/>
      <c r="D2644" s="224" t="s">
        <v>211</v>
      </c>
      <c r="E2644" s="235" t="s">
        <v>1</v>
      </c>
      <c r="F2644" s="236" t="s">
        <v>2498</v>
      </c>
      <c r="G2644" s="234"/>
      <c r="H2644" s="237">
        <v>8.81</v>
      </c>
      <c r="I2644" s="238"/>
      <c r="J2644" s="234"/>
      <c r="K2644" s="234"/>
      <c r="L2644" s="239"/>
      <c r="M2644" s="240"/>
      <c r="N2644" s="241"/>
      <c r="O2644" s="241"/>
      <c r="P2644" s="241"/>
      <c r="Q2644" s="241"/>
      <c r="R2644" s="241"/>
      <c r="S2644" s="241"/>
      <c r="T2644" s="242"/>
      <c r="AT2644" s="243" t="s">
        <v>211</v>
      </c>
      <c r="AU2644" s="243" t="s">
        <v>84</v>
      </c>
      <c r="AV2644" s="14" t="s">
        <v>84</v>
      </c>
      <c r="AW2644" s="14" t="s">
        <v>31</v>
      </c>
      <c r="AX2644" s="14" t="s">
        <v>75</v>
      </c>
      <c r="AY2644" s="243" t="s">
        <v>203</v>
      </c>
    </row>
    <row r="2645" spans="2:51" s="14" customFormat="1" ht="11.25">
      <c r="B2645" s="233"/>
      <c r="C2645" s="234"/>
      <c r="D2645" s="224" t="s">
        <v>211</v>
      </c>
      <c r="E2645" s="235" t="s">
        <v>1</v>
      </c>
      <c r="F2645" s="236" t="s">
        <v>2499</v>
      </c>
      <c r="G2645" s="234"/>
      <c r="H2645" s="237">
        <v>5.0250000000000004</v>
      </c>
      <c r="I2645" s="238"/>
      <c r="J2645" s="234"/>
      <c r="K2645" s="234"/>
      <c r="L2645" s="239"/>
      <c r="M2645" s="240"/>
      <c r="N2645" s="241"/>
      <c r="O2645" s="241"/>
      <c r="P2645" s="241"/>
      <c r="Q2645" s="241"/>
      <c r="R2645" s="241"/>
      <c r="S2645" s="241"/>
      <c r="T2645" s="242"/>
      <c r="AT2645" s="243" t="s">
        <v>211</v>
      </c>
      <c r="AU2645" s="243" t="s">
        <v>84</v>
      </c>
      <c r="AV2645" s="14" t="s">
        <v>84</v>
      </c>
      <c r="AW2645" s="14" t="s">
        <v>31</v>
      </c>
      <c r="AX2645" s="14" t="s">
        <v>75</v>
      </c>
      <c r="AY2645" s="243" t="s">
        <v>203</v>
      </c>
    </row>
    <row r="2646" spans="2:51" s="14" customFormat="1" ht="11.25">
      <c r="B2646" s="233"/>
      <c r="C2646" s="234"/>
      <c r="D2646" s="224" t="s">
        <v>211</v>
      </c>
      <c r="E2646" s="235" t="s">
        <v>1</v>
      </c>
      <c r="F2646" s="236" t="s">
        <v>2500</v>
      </c>
      <c r="G2646" s="234"/>
      <c r="H2646" s="237">
        <v>4.3250000000000002</v>
      </c>
      <c r="I2646" s="238"/>
      <c r="J2646" s="234"/>
      <c r="K2646" s="234"/>
      <c r="L2646" s="239"/>
      <c r="M2646" s="240"/>
      <c r="N2646" s="241"/>
      <c r="O2646" s="241"/>
      <c r="P2646" s="241"/>
      <c r="Q2646" s="241"/>
      <c r="R2646" s="241"/>
      <c r="S2646" s="241"/>
      <c r="T2646" s="242"/>
      <c r="AT2646" s="243" t="s">
        <v>211</v>
      </c>
      <c r="AU2646" s="243" t="s">
        <v>84</v>
      </c>
      <c r="AV2646" s="14" t="s">
        <v>84</v>
      </c>
      <c r="AW2646" s="14" t="s">
        <v>31</v>
      </c>
      <c r="AX2646" s="14" t="s">
        <v>75</v>
      </c>
      <c r="AY2646" s="243" t="s">
        <v>203</v>
      </c>
    </row>
    <row r="2647" spans="2:51" s="14" customFormat="1" ht="11.25">
      <c r="B2647" s="233"/>
      <c r="C2647" s="234"/>
      <c r="D2647" s="224" t="s">
        <v>211</v>
      </c>
      <c r="E2647" s="235" t="s">
        <v>1</v>
      </c>
      <c r="F2647" s="236" t="s">
        <v>2501</v>
      </c>
      <c r="G2647" s="234"/>
      <c r="H2647" s="237">
        <v>4.3250000000000002</v>
      </c>
      <c r="I2647" s="238"/>
      <c r="J2647" s="234"/>
      <c r="K2647" s="234"/>
      <c r="L2647" s="239"/>
      <c r="M2647" s="240"/>
      <c r="N2647" s="241"/>
      <c r="O2647" s="241"/>
      <c r="P2647" s="241"/>
      <c r="Q2647" s="241"/>
      <c r="R2647" s="241"/>
      <c r="S2647" s="241"/>
      <c r="T2647" s="242"/>
      <c r="AT2647" s="243" t="s">
        <v>211</v>
      </c>
      <c r="AU2647" s="243" t="s">
        <v>84</v>
      </c>
      <c r="AV2647" s="14" t="s">
        <v>84</v>
      </c>
      <c r="AW2647" s="14" t="s">
        <v>31</v>
      </c>
      <c r="AX2647" s="14" t="s">
        <v>75</v>
      </c>
      <c r="AY2647" s="243" t="s">
        <v>203</v>
      </c>
    </row>
    <row r="2648" spans="2:51" s="14" customFormat="1" ht="11.25">
      <c r="B2648" s="233"/>
      <c r="C2648" s="234"/>
      <c r="D2648" s="224" t="s">
        <v>211</v>
      </c>
      <c r="E2648" s="235" t="s">
        <v>1</v>
      </c>
      <c r="F2648" s="236" t="s">
        <v>2502</v>
      </c>
      <c r="G2648" s="234"/>
      <c r="H2648" s="237">
        <v>6.4249999999999998</v>
      </c>
      <c r="I2648" s="238"/>
      <c r="J2648" s="234"/>
      <c r="K2648" s="234"/>
      <c r="L2648" s="239"/>
      <c r="M2648" s="240"/>
      <c r="N2648" s="241"/>
      <c r="O2648" s="241"/>
      <c r="P2648" s="241"/>
      <c r="Q2648" s="241"/>
      <c r="R2648" s="241"/>
      <c r="S2648" s="241"/>
      <c r="T2648" s="242"/>
      <c r="AT2648" s="243" t="s">
        <v>211</v>
      </c>
      <c r="AU2648" s="243" t="s">
        <v>84</v>
      </c>
      <c r="AV2648" s="14" t="s">
        <v>84</v>
      </c>
      <c r="AW2648" s="14" t="s">
        <v>31</v>
      </c>
      <c r="AX2648" s="14" t="s">
        <v>75</v>
      </c>
      <c r="AY2648" s="243" t="s">
        <v>203</v>
      </c>
    </row>
    <row r="2649" spans="2:51" s="14" customFormat="1" ht="11.25">
      <c r="B2649" s="233"/>
      <c r="C2649" s="234"/>
      <c r="D2649" s="224" t="s">
        <v>211</v>
      </c>
      <c r="E2649" s="235" t="s">
        <v>1</v>
      </c>
      <c r="F2649" s="236" t="s">
        <v>2503</v>
      </c>
      <c r="G2649" s="234"/>
      <c r="H2649" s="237">
        <v>4.3250000000000002</v>
      </c>
      <c r="I2649" s="238"/>
      <c r="J2649" s="234"/>
      <c r="K2649" s="234"/>
      <c r="L2649" s="239"/>
      <c r="M2649" s="240"/>
      <c r="N2649" s="241"/>
      <c r="O2649" s="241"/>
      <c r="P2649" s="241"/>
      <c r="Q2649" s="241"/>
      <c r="R2649" s="241"/>
      <c r="S2649" s="241"/>
      <c r="T2649" s="242"/>
      <c r="AT2649" s="243" t="s">
        <v>211</v>
      </c>
      <c r="AU2649" s="243" t="s">
        <v>84</v>
      </c>
      <c r="AV2649" s="14" t="s">
        <v>84</v>
      </c>
      <c r="AW2649" s="14" t="s">
        <v>31</v>
      </c>
      <c r="AX2649" s="14" t="s">
        <v>75</v>
      </c>
      <c r="AY2649" s="243" t="s">
        <v>203</v>
      </c>
    </row>
    <row r="2650" spans="2:51" s="14" customFormat="1" ht="11.25">
      <c r="B2650" s="233"/>
      <c r="C2650" s="234"/>
      <c r="D2650" s="224" t="s">
        <v>211</v>
      </c>
      <c r="E2650" s="235" t="s">
        <v>1</v>
      </c>
      <c r="F2650" s="236" t="s">
        <v>2504</v>
      </c>
      <c r="G2650" s="234"/>
      <c r="H2650" s="237">
        <v>4.3250000000000002</v>
      </c>
      <c r="I2650" s="238"/>
      <c r="J2650" s="234"/>
      <c r="K2650" s="234"/>
      <c r="L2650" s="239"/>
      <c r="M2650" s="240"/>
      <c r="N2650" s="241"/>
      <c r="O2650" s="241"/>
      <c r="P2650" s="241"/>
      <c r="Q2650" s="241"/>
      <c r="R2650" s="241"/>
      <c r="S2650" s="241"/>
      <c r="T2650" s="242"/>
      <c r="AT2650" s="243" t="s">
        <v>211</v>
      </c>
      <c r="AU2650" s="243" t="s">
        <v>84</v>
      </c>
      <c r="AV2650" s="14" t="s">
        <v>84</v>
      </c>
      <c r="AW2650" s="14" t="s">
        <v>31</v>
      </c>
      <c r="AX2650" s="14" t="s">
        <v>75</v>
      </c>
      <c r="AY2650" s="243" t="s">
        <v>203</v>
      </c>
    </row>
    <row r="2651" spans="2:51" s="14" customFormat="1" ht="11.25">
      <c r="B2651" s="233"/>
      <c r="C2651" s="234"/>
      <c r="D2651" s="224" t="s">
        <v>211</v>
      </c>
      <c r="E2651" s="235" t="s">
        <v>1</v>
      </c>
      <c r="F2651" s="236" t="s">
        <v>2505</v>
      </c>
      <c r="G2651" s="234"/>
      <c r="H2651" s="237">
        <v>4.3250000000000002</v>
      </c>
      <c r="I2651" s="238"/>
      <c r="J2651" s="234"/>
      <c r="K2651" s="234"/>
      <c r="L2651" s="239"/>
      <c r="M2651" s="240"/>
      <c r="N2651" s="241"/>
      <c r="O2651" s="241"/>
      <c r="P2651" s="241"/>
      <c r="Q2651" s="241"/>
      <c r="R2651" s="241"/>
      <c r="S2651" s="241"/>
      <c r="T2651" s="242"/>
      <c r="AT2651" s="243" t="s">
        <v>211</v>
      </c>
      <c r="AU2651" s="243" t="s">
        <v>84</v>
      </c>
      <c r="AV2651" s="14" t="s">
        <v>84</v>
      </c>
      <c r="AW2651" s="14" t="s">
        <v>31</v>
      </c>
      <c r="AX2651" s="14" t="s">
        <v>75</v>
      </c>
      <c r="AY2651" s="243" t="s">
        <v>203</v>
      </c>
    </row>
    <row r="2652" spans="2:51" s="14" customFormat="1" ht="11.25">
      <c r="B2652" s="233"/>
      <c r="C2652" s="234"/>
      <c r="D2652" s="224" t="s">
        <v>211</v>
      </c>
      <c r="E2652" s="235" t="s">
        <v>1</v>
      </c>
      <c r="F2652" s="236" t="s">
        <v>2506</v>
      </c>
      <c r="G2652" s="234"/>
      <c r="H2652" s="237">
        <v>4.3250000000000002</v>
      </c>
      <c r="I2652" s="238"/>
      <c r="J2652" s="234"/>
      <c r="K2652" s="234"/>
      <c r="L2652" s="239"/>
      <c r="M2652" s="240"/>
      <c r="N2652" s="241"/>
      <c r="O2652" s="241"/>
      <c r="P2652" s="241"/>
      <c r="Q2652" s="241"/>
      <c r="R2652" s="241"/>
      <c r="S2652" s="241"/>
      <c r="T2652" s="242"/>
      <c r="AT2652" s="243" t="s">
        <v>211</v>
      </c>
      <c r="AU2652" s="243" t="s">
        <v>84</v>
      </c>
      <c r="AV2652" s="14" t="s">
        <v>84</v>
      </c>
      <c r="AW2652" s="14" t="s">
        <v>31</v>
      </c>
      <c r="AX2652" s="14" t="s">
        <v>75</v>
      </c>
      <c r="AY2652" s="243" t="s">
        <v>203</v>
      </c>
    </row>
    <row r="2653" spans="2:51" s="14" customFormat="1" ht="11.25">
      <c r="B2653" s="233"/>
      <c r="C2653" s="234"/>
      <c r="D2653" s="224" t="s">
        <v>211</v>
      </c>
      <c r="E2653" s="235" t="s">
        <v>1</v>
      </c>
      <c r="F2653" s="236" t="s">
        <v>2507</v>
      </c>
      <c r="G2653" s="234"/>
      <c r="H2653" s="237">
        <v>4.3250000000000002</v>
      </c>
      <c r="I2653" s="238"/>
      <c r="J2653" s="234"/>
      <c r="K2653" s="234"/>
      <c r="L2653" s="239"/>
      <c r="M2653" s="240"/>
      <c r="N2653" s="241"/>
      <c r="O2653" s="241"/>
      <c r="P2653" s="241"/>
      <c r="Q2653" s="241"/>
      <c r="R2653" s="241"/>
      <c r="S2653" s="241"/>
      <c r="T2653" s="242"/>
      <c r="AT2653" s="243" t="s">
        <v>211</v>
      </c>
      <c r="AU2653" s="243" t="s">
        <v>84</v>
      </c>
      <c r="AV2653" s="14" t="s">
        <v>84</v>
      </c>
      <c r="AW2653" s="14" t="s">
        <v>31</v>
      </c>
      <c r="AX2653" s="14" t="s">
        <v>75</v>
      </c>
      <c r="AY2653" s="243" t="s">
        <v>203</v>
      </c>
    </row>
    <row r="2654" spans="2:51" s="14" customFormat="1" ht="11.25">
      <c r="B2654" s="233"/>
      <c r="C2654" s="234"/>
      <c r="D2654" s="224" t="s">
        <v>211</v>
      </c>
      <c r="E2654" s="235" t="s">
        <v>1</v>
      </c>
      <c r="F2654" s="236" t="s">
        <v>2508</v>
      </c>
      <c r="G2654" s="234"/>
      <c r="H2654" s="237">
        <v>4.3250000000000002</v>
      </c>
      <c r="I2654" s="238"/>
      <c r="J2654" s="234"/>
      <c r="K2654" s="234"/>
      <c r="L2654" s="239"/>
      <c r="M2654" s="240"/>
      <c r="N2654" s="241"/>
      <c r="O2654" s="241"/>
      <c r="P2654" s="241"/>
      <c r="Q2654" s="241"/>
      <c r="R2654" s="241"/>
      <c r="S2654" s="241"/>
      <c r="T2654" s="242"/>
      <c r="AT2654" s="243" t="s">
        <v>211</v>
      </c>
      <c r="AU2654" s="243" t="s">
        <v>84</v>
      </c>
      <c r="AV2654" s="14" t="s">
        <v>84</v>
      </c>
      <c r="AW2654" s="14" t="s">
        <v>31</v>
      </c>
      <c r="AX2654" s="14" t="s">
        <v>75</v>
      </c>
      <c r="AY2654" s="243" t="s">
        <v>203</v>
      </c>
    </row>
    <row r="2655" spans="2:51" s="14" customFormat="1" ht="11.25">
      <c r="B2655" s="233"/>
      <c r="C2655" s="234"/>
      <c r="D2655" s="224" t="s">
        <v>211</v>
      </c>
      <c r="E2655" s="235" t="s">
        <v>1</v>
      </c>
      <c r="F2655" s="236" t="s">
        <v>2509</v>
      </c>
      <c r="G2655" s="234"/>
      <c r="H2655" s="237">
        <v>4.3250000000000002</v>
      </c>
      <c r="I2655" s="238"/>
      <c r="J2655" s="234"/>
      <c r="K2655" s="234"/>
      <c r="L2655" s="239"/>
      <c r="M2655" s="240"/>
      <c r="N2655" s="241"/>
      <c r="O2655" s="241"/>
      <c r="P2655" s="241"/>
      <c r="Q2655" s="241"/>
      <c r="R2655" s="241"/>
      <c r="S2655" s="241"/>
      <c r="T2655" s="242"/>
      <c r="AT2655" s="243" t="s">
        <v>211</v>
      </c>
      <c r="AU2655" s="243" t="s">
        <v>84</v>
      </c>
      <c r="AV2655" s="14" t="s">
        <v>84</v>
      </c>
      <c r="AW2655" s="14" t="s">
        <v>31</v>
      </c>
      <c r="AX2655" s="14" t="s">
        <v>75</v>
      </c>
      <c r="AY2655" s="243" t="s">
        <v>203</v>
      </c>
    </row>
    <row r="2656" spans="2:51" s="14" customFormat="1" ht="11.25">
      <c r="B2656" s="233"/>
      <c r="C2656" s="234"/>
      <c r="D2656" s="224" t="s">
        <v>211</v>
      </c>
      <c r="E2656" s="235" t="s">
        <v>1</v>
      </c>
      <c r="F2656" s="236" t="s">
        <v>2510</v>
      </c>
      <c r="G2656" s="234"/>
      <c r="H2656" s="237">
        <v>4.3250000000000002</v>
      </c>
      <c r="I2656" s="238"/>
      <c r="J2656" s="234"/>
      <c r="K2656" s="234"/>
      <c r="L2656" s="239"/>
      <c r="M2656" s="240"/>
      <c r="N2656" s="241"/>
      <c r="O2656" s="241"/>
      <c r="P2656" s="241"/>
      <c r="Q2656" s="241"/>
      <c r="R2656" s="241"/>
      <c r="S2656" s="241"/>
      <c r="T2656" s="242"/>
      <c r="AT2656" s="243" t="s">
        <v>211</v>
      </c>
      <c r="AU2656" s="243" t="s">
        <v>84</v>
      </c>
      <c r="AV2656" s="14" t="s">
        <v>84</v>
      </c>
      <c r="AW2656" s="14" t="s">
        <v>31</v>
      </c>
      <c r="AX2656" s="14" t="s">
        <v>75</v>
      </c>
      <c r="AY2656" s="243" t="s">
        <v>203</v>
      </c>
    </row>
    <row r="2657" spans="2:51" s="14" customFormat="1" ht="11.25">
      <c r="B2657" s="233"/>
      <c r="C2657" s="234"/>
      <c r="D2657" s="224" t="s">
        <v>211</v>
      </c>
      <c r="E2657" s="235" t="s">
        <v>1</v>
      </c>
      <c r="F2657" s="236" t="s">
        <v>2511</v>
      </c>
      <c r="G2657" s="234"/>
      <c r="H2657" s="237">
        <v>4.3250000000000002</v>
      </c>
      <c r="I2657" s="238"/>
      <c r="J2657" s="234"/>
      <c r="K2657" s="234"/>
      <c r="L2657" s="239"/>
      <c r="M2657" s="240"/>
      <c r="N2657" s="241"/>
      <c r="O2657" s="241"/>
      <c r="P2657" s="241"/>
      <c r="Q2657" s="241"/>
      <c r="R2657" s="241"/>
      <c r="S2657" s="241"/>
      <c r="T2657" s="242"/>
      <c r="AT2657" s="243" t="s">
        <v>211</v>
      </c>
      <c r="AU2657" s="243" t="s">
        <v>84</v>
      </c>
      <c r="AV2657" s="14" t="s">
        <v>84</v>
      </c>
      <c r="AW2657" s="14" t="s">
        <v>31</v>
      </c>
      <c r="AX2657" s="14" t="s">
        <v>75</v>
      </c>
      <c r="AY2657" s="243" t="s">
        <v>203</v>
      </c>
    </row>
    <row r="2658" spans="2:51" s="14" customFormat="1" ht="11.25">
      <c r="B2658" s="233"/>
      <c r="C2658" s="234"/>
      <c r="D2658" s="224" t="s">
        <v>211</v>
      </c>
      <c r="E2658" s="235" t="s">
        <v>1</v>
      </c>
      <c r="F2658" s="236" t="s">
        <v>2512</v>
      </c>
      <c r="G2658" s="234"/>
      <c r="H2658" s="237">
        <v>4.3250000000000002</v>
      </c>
      <c r="I2658" s="238"/>
      <c r="J2658" s="234"/>
      <c r="K2658" s="234"/>
      <c r="L2658" s="239"/>
      <c r="M2658" s="240"/>
      <c r="N2658" s="241"/>
      <c r="O2658" s="241"/>
      <c r="P2658" s="241"/>
      <c r="Q2658" s="241"/>
      <c r="R2658" s="241"/>
      <c r="S2658" s="241"/>
      <c r="T2658" s="242"/>
      <c r="AT2658" s="243" t="s">
        <v>211</v>
      </c>
      <c r="AU2658" s="243" t="s">
        <v>84</v>
      </c>
      <c r="AV2658" s="14" t="s">
        <v>84</v>
      </c>
      <c r="AW2658" s="14" t="s">
        <v>31</v>
      </c>
      <c r="AX2658" s="14" t="s">
        <v>75</v>
      </c>
      <c r="AY2658" s="243" t="s">
        <v>203</v>
      </c>
    </row>
    <row r="2659" spans="2:51" s="14" customFormat="1" ht="11.25">
      <c r="B2659" s="233"/>
      <c r="C2659" s="234"/>
      <c r="D2659" s="224" t="s">
        <v>211</v>
      </c>
      <c r="E2659" s="235" t="s">
        <v>1</v>
      </c>
      <c r="F2659" s="236" t="s">
        <v>2513</v>
      </c>
      <c r="G2659" s="234"/>
      <c r="H2659" s="237">
        <v>4.3250000000000002</v>
      </c>
      <c r="I2659" s="238"/>
      <c r="J2659" s="234"/>
      <c r="K2659" s="234"/>
      <c r="L2659" s="239"/>
      <c r="M2659" s="240"/>
      <c r="N2659" s="241"/>
      <c r="O2659" s="241"/>
      <c r="P2659" s="241"/>
      <c r="Q2659" s="241"/>
      <c r="R2659" s="241"/>
      <c r="S2659" s="241"/>
      <c r="T2659" s="242"/>
      <c r="AT2659" s="243" t="s">
        <v>211</v>
      </c>
      <c r="AU2659" s="243" t="s">
        <v>84</v>
      </c>
      <c r="AV2659" s="14" t="s">
        <v>84</v>
      </c>
      <c r="AW2659" s="14" t="s">
        <v>31</v>
      </c>
      <c r="AX2659" s="14" t="s">
        <v>75</v>
      </c>
      <c r="AY2659" s="243" t="s">
        <v>203</v>
      </c>
    </row>
    <row r="2660" spans="2:51" s="14" customFormat="1" ht="11.25">
      <c r="B2660" s="233"/>
      <c r="C2660" s="234"/>
      <c r="D2660" s="224" t="s">
        <v>211</v>
      </c>
      <c r="E2660" s="235" t="s">
        <v>1</v>
      </c>
      <c r="F2660" s="236" t="s">
        <v>2514</v>
      </c>
      <c r="G2660" s="234"/>
      <c r="H2660" s="237">
        <v>4.3250000000000002</v>
      </c>
      <c r="I2660" s="238"/>
      <c r="J2660" s="234"/>
      <c r="K2660" s="234"/>
      <c r="L2660" s="239"/>
      <c r="M2660" s="240"/>
      <c r="N2660" s="241"/>
      <c r="O2660" s="241"/>
      <c r="P2660" s="241"/>
      <c r="Q2660" s="241"/>
      <c r="R2660" s="241"/>
      <c r="S2660" s="241"/>
      <c r="T2660" s="242"/>
      <c r="AT2660" s="243" t="s">
        <v>211</v>
      </c>
      <c r="AU2660" s="243" t="s">
        <v>84</v>
      </c>
      <c r="AV2660" s="14" t="s">
        <v>84</v>
      </c>
      <c r="AW2660" s="14" t="s">
        <v>31</v>
      </c>
      <c r="AX2660" s="14" t="s">
        <v>75</v>
      </c>
      <c r="AY2660" s="243" t="s">
        <v>203</v>
      </c>
    </row>
    <row r="2661" spans="2:51" s="14" customFormat="1" ht="11.25">
      <c r="B2661" s="233"/>
      <c r="C2661" s="234"/>
      <c r="D2661" s="224" t="s">
        <v>211</v>
      </c>
      <c r="E2661" s="235" t="s">
        <v>1</v>
      </c>
      <c r="F2661" s="236" t="s">
        <v>2515</v>
      </c>
      <c r="G2661" s="234"/>
      <c r="H2661" s="237">
        <v>4.3250000000000002</v>
      </c>
      <c r="I2661" s="238"/>
      <c r="J2661" s="234"/>
      <c r="K2661" s="234"/>
      <c r="L2661" s="239"/>
      <c r="M2661" s="240"/>
      <c r="N2661" s="241"/>
      <c r="O2661" s="241"/>
      <c r="P2661" s="241"/>
      <c r="Q2661" s="241"/>
      <c r="R2661" s="241"/>
      <c r="S2661" s="241"/>
      <c r="T2661" s="242"/>
      <c r="AT2661" s="243" t="s">
        <v>211</v>
      </c>
      <c r="AU2661" s="243" t="s">
        <v>84</v>
      </c>
      <c r="AV2661" s="14" t="s">
        <v>84</v>
      </c>
      <c r="AW2661" s="14" t="s">
        <v>31</v>
      </c>
      <c r="AX2661" s="14" t="s">
        <v>75</v>
      </c>
      <c r="AY2661" s="243" t="s">
        <v>203</v>
      </c>
    </row>
    <row r="2662" spans="2:51" s="14" customFormat="1" ht="11.25">
      <c r="B2662" s="233"/>
      <c r="C2662" s="234"/>
      <c r="D2662" s="224" t="s">
        <v>211</v>
      </c>
      <c r="E2662" s="235" t="s">
        <v>1</v>
      </c>
      <c r="F2662" s="236" t="s">
        <v>2516</v>
      </c>
      <c r="G2662" s="234"/>
      <c r="H2662" s="237">
        <v>8.7750000000000004</v>
      </c>
      <c r="I2662" s="238"/>
      <c r="J2662" s="234"/>
      <c r="K2662" s="234"/>
      <c r="L2662" s="239"/>
      <c r="M2662" s="240"/>
      <c r="N2662" s="241"/>
      <c r="O2662" s="241"/>
      <c r="P2662" s="241"/>
      <c r="Q2662" s="241"/>
      <c r="R2662" s="241"/>
      <c r="S2662" s="241"/>
      <c r="T2662" s="242"/>
      <c r="AT2662" s="243" t="s">
        <v>211</v>
      </c>
      <c r="AU2662" s="243" t="s">
        <v>84</v>
      </c>
      <c r="AV2662" s="14" t="s">
        <v>84</v>
      </c>
      <c r="AW2662" s="14" t="s">
        <v>31</v>
      </c>
      <c r="AX2662" s="14" t="s">
        <v>75</v>
      </c>
      <c r="AY2662" s="243" t="s">
        <v>203</v>
      </c>
    </row>
    <row r="2663" spans="2:51" s="14" customFormat="1" ht="11.25">
      <c r="B2663" s="233"/>
      <c r="C2663" s="234"/>
      <c r="D2663" s="224" t="s">
        <v>211</v>
      </c>
      <c r="E2663" s="235" t="s">
        <v>1</v>
      </c>
      <c r="F2663" s="236" t="s">
        <v>2517</v>
      </c>
      <c r="G2663" s="234"/>
      <c r="H2663" s="237">
        <v>5.125</v>
      </c>
      <c r="I2663" s="238"/>
      <c r="J2663" s="234"/>
      <c r="K2663" s="234"/>
      <c r="L2663" s="239"/>
      <c r="M2663" s="240"/>
      <c r="N2663" s="241"/>
      <c r="O2663" s="241"/>
      <c r="P2663" s="241"/>
      <c r="Q2663" s="241"/>
      <c r="R2663" s="241"/>
      <c r="S2663" s="241"/>
      <c r="T2663" s="242"/>
      <c r="AT2663" s="243" t="s">
        <v>211</v>
      </c>
      <c r="AU2663" s="243" t="s">
        <v>84</v>
      </c>
      <c r="AV2663" s="14" t="s">
        <v>84</v>
      </c>
      <c r="AW2663" s="14" t="s">
        <v>31</v>
      </c>
      <c r="AX2663" s="14" t="s">
        <v>75</v>
      </c>
      <c r="AY2663" s="243" t="s">
        <v>203</v>
      </c>
    </row>
    <row r="2664" spans="2:51" s="14" customFormat="1" ht="11.25">
      <c r="B2664" s="233"/>
      <c r="C2664" s="234"/>
      <c r="D2664" s="224" t="s">
        <v>211</v>
      </c>
      <c r="E2664" s="235" t="s">
        <v>1</v>
      </c>
      <c r="F2664" s="236" t="s">
        <v>2518</v>
      </c>
      <c r="G2664" s="234"/>
      <c r="H2664" s="237">
        <v>4.3250000000000002</v>
      </c>
      <c r="I2664" s="238"/>
      <c r="J2664" s="234"/>
      <c r="K2664" s="234"/>
      <c r="L2664" s="239"/>
      <c r="M2664" s="240"/>
      <c r="N2664" s="241"/>
      <c r="O2664" s="241"/>
      <c r="P2664" s="241"/>
      <c r="Q2664" s="241"/>
      <c r="R2664" s="241"/>
      <c r="S2664" s="241"/>
      <c r="T2664" s="242"/>
      <c r="AT2664" s="243" t="s">
        <v>211</v>
      </c>
      <c r="AU2664" s="243" t="s">
        <v>84</v>
      </c>
      <c r="AV2664" s="14" t="s">
        <v>84</v>
      </c>
      <c r="AW2664" s="14" t="s">
        <v>31</v>
      </c>
      <c r="AX2664" s="14" t="s">
        <v>75</v>
      </c>
      <c r="AY2664" s="243" t="s">
        <v>203</v>
      </c>
    </row>
    <row r="2665" spans="2:51" s="14" customFormat="1" ht="11.25">
      <c r="B2665" s="233"/>
      <c r="C2665" s="234"/>
      <c r="D2665" s="224" t="s">
        <v>211</v>
      </c>
      <c r="E2665" s="235" t="s">
        <v>1</v>
      </c>
      <c r="F2665" s="236" t="s">
        <v>2519</v>
      </c>
      <c r="G2665" s="234"/>
      <c r="H2665" s="237">
        <v>4.3250000000000002</v>
      </c>
      <c r="I2665" s="238"/>
      <c r="J2665" s="234"/>
      <c r="K2665" s="234"/>
      <c r="L2665" s="239"/>
      <c r="M2665" s="240"/>
      <c r="N2665" s="241"/>
      <c r="O2665" s="241"/>
      <c r="P2665" s="241"/>
      <c r="Q2665" s="241"/>
      <c r="R2665" s="241"/>
      <c r="S2665" s="241"/>
      <c r="T2665" s="242"/>
      <c r="AT2665" s="243" t="s">
        <v>211</v>
      </c>
      <c r="AU2665" s="243" t="s">
        <v>84</v>
      </c>
      <c r="AV2665" s="14" t="s">
        <v>84</v>
      </c>
      <c r="AW2665" s="14" t="s">
        <v>31</v>
      </c>
      <c r="AX2665" s="14" t="s">
        <v>75</v>
      </c>
      <c r="AY2665" s="243" t="s">
        <v>203</v>
      </c>
    </row>
    <row r="2666" spans="2:51" s="14" customFormat="1" ht="11.25">
      <c r="B2666" s="233"/>
      <c r="C2666" s="234"/>
      <c r="D2666" s="224" t="s">
        <v>211</v>
      </c>
      <c r="E2666" s="235" t="s">
        <v>1</v>
      </c>
      <c r="F2666" s="236" t="s">
        <v>2520</v>
      </c>
      <c r="G2666" s="234"/>
      <c r="H2666" s="237">
        <v>6.4249999999999998</v>
      </c>
      <c r="I2666" s="238"/>
      <c r="J2666" s="234"/>
      <c r="K2666" s="234"/>
      <c r="L2666" s="239"/>
      <c r="M2666" s="240"/>
      <c r="N2666" s="241"/>
      <c r="O2666" s="241"/>
      <c r="P2666" s="241"/>
      <c r="Q2666" s="241"/>
      <c r="R2666" s="241"/>
      <c r="S2666" s="241"/>
      <c r="T2666" s="242"/>
      <c r="AT2666" s="243" t="s">
        <v>211</v>
      </c>
      <c r="AU2666" s="243" t="s">
        <v>84</v>
      </c>
      <c r="AV2666" s="14" t="s">
        <v>84</v>
      </c>
      <c r="AW2666" s="14" t="s">
        <v>31</v>
      </c>
      <c r="AX2666" s="14" t="s">
        <v>75</v>
      </c>
      <c r="AY2666" s="243" t="s">
        <v>203</v>
      </c>
    </row>
    <row r="2667" spans="2:51" s="13" customFormat="1" ht="11.25">
      <c r="B2667" s="222"/>
      <c r="C2667" s="223"/>
      <c r="D2667" s="224" t="s">
        <v>211</v>
      </c>
      <c r="E2667" s="225" t="s">
        <v>1</v>
      </c>
      <c r="F2667" s="226" t="s">
        <v>213</v>
      </c>
      <c r="G2667" s="223"/>
      <c r="H2667" s="225" t="s">
        <v>1</v>
      </c>
      <c r="I2667" s="227"/>
      <c r="J2667" s="223"/>
      <c r="K2667" s="223"/>
      <c r="L2667" s="228"/>
      <c r="M2667" s="229"/>
      <c r="N2667" s="230"/>
      <c r="O2667" s="230"/>
      <c r="P2667" s="230"/>
      <c r="Q2667" s="230"/>
      <c r="R2667" s="230"/>
      <c r="S2667" s="230"/>
      <c r="T2667" s="231"/>
      <c r="AT2667" s="232" t="s">
        <v>211</v>
      </c>
      <c r="AU2667" s="232" t="s">
        <v>84</v>
      </c>
      <c r="AV2667" s="13" t="s">
        <v>82</v>
      </c>
      <c r="AW2667" s="13" t="s">
        <v>31</v>
      </c>
      <c r="AX2667" s="13" t="s">
        <v>75</v>
      </c>
      <c r="AY2667" s="232" t="s">
        <v>203</v>
      </c>
    </row>
    <row r="2668" spans="2:51" s="13" customFormat="1" ht="11.25">
      <c r="B2668" s="222"/>
      <c r="C2668" s="223"/>
      <c r="D2668" s="224" t="s">
        <v>211</v>
      </c>
      <c r="E2668" s="225" t="s">
        <v>1</v>
      </c>
      <c r="F2668" s="226" t="s">
        <v>2076</v>
      </c>
      <c r="G2668" s="223"/>
      <c r="H2668" s="225" t="s">
        <v>1</v>
      </c>
      <c r="I2668" s="227"/>
      <c r="J2668" s="223"/>
      <c r="K2668" s="223"/>
      <c r="L2668" s="228"/>
      <c r="M2668" s="229"/>
      <c r="N2668" s="230"/>
      <c r="O2668" s="230"/>
      <c r="P2668" s="230"/>
      <c r="Q2668" s="230"/>
      <c r="R2668" s="230"/>
      <c r="S2668" s="230"/>
      <c r="T2668" s="231"/>
      <c r="AT2668" s="232" t="s">
        <v>211</v>
      </c>
      <c r="AU2668" s="232" t="s">
        <v>84</v>
      </c>
      <c r="AV2668" s="13" t="s">
        <v>82</v>
      </c>
      <c r="AW2668" s="13" t="s">
        <v>31</v>
      </c>
      <c r="AX2668" s="13" t="s">
        <v>75</v>
      </c>
      <c r="AY2668" s="232" t="s">
        <v>203</v>
      </c>
    </row>
    <row r="2669" spans="2:51" s="13" customFormat="1" ht="11.25">
      <c r="B2669" s="222"/>
      <c r="C2669" s="223"/>
      <c r="D2669" s="224" t="s">
        <v>211</v>
      </c>
      <c r="E2669" s="225" t="s">
        <v>1</v>
      </c>
      <c r="F2669" s="226" t="s">
        <v>447</v>
      </c>
      <c r="G2669" s="223"/>
      <c r="H2669" s="225" t="s">
        <v>1</v>
      </c>
      <c r="I2669" s="227"/>
      <c r="J2669" s="223"/>
      <c r="K2669" s="223"/>
      <c r="L2669" s="228"/>
      <c r="M2669" s="229"/>
      <c r="N2669" s="230"/>
      <c r="O2669" s="230"/>
      <c r="P2669" s="230"/>
      <c r="Q2669" s="230"/>
      <c r="R2669" s="230"/>
      <c r="S2669" s="230"/>
      <c r="T2669" s="231"/>
      <c r="AT2669" s="232" t="s">
        <v>211</v>
      </c>
      <c r="AU2669" s="232" t="s">
        <v>84</v>
      </c>
      <c r="AV2669" s="13" t="s">
        <v>82</v>
      </c>
      <c r="AW2669" s="13" t="s">
        <v>31</v>
      </c>
      <c r="AX2669" s="13" t="s">
        <v>75</v>
      </c>
      <c r="AY2669" s="232" t="s">
        <v>203</v>
      </c>
    </row>
    <row r="2670" spans="2:51" s="14" customFormat="1" ht="11.25">
      <c r="B2670" s="233"/>
      <c r="C2670" s="234"/>
      <c r="D2670" s="224" t="s">
        <v>211</v>
      </c>
      <c r="E2670" s="235" t="s">
        <v>1</v>
      </c>
      <c r="F2670" s="236" t="s">
        <v>2521</v>
      </c>
      <c r="G2670" s="234"/>
      <c r="H2670" s="237">
        <v>3.6</v>
      </c>
      <c r="I2670" s="238"/>
      <c r="J2670" s="234"/>
      <c r="K2670" s="234"/>
      <c r="L2670" s="239"/>
      <c r="M2670" s="240"/>
      <c r="N2670" s="241"/>
      <c r="O2670" s="241"/>
      <c r="P2670" s="241"/>
      <c r="Q2670" s="241"/>
      <c r="R2670" s="241"/>
      <c r="S2670" s="241"/>
      <c r="T2670" s="242"/>
      <c r="AT2670" s="243" t="s">
        <v>211</v>
      </c>
      <c r="AU2670" s="243" t="s">
        <v>84</v>
      </c>
      <c r="AV2670" s="14" t="s">
        <v>84</v>
      </c>
      <c r="AW2670" s="14" t="s">
        <v>31</v>
      </c>
      <c r="AX2670" s="14" t="s">
        <v>75</v>
      </c>
      <c r="AY2670" s="243" t="s">
        <v>203</v>
      </c>
    </row>
    <row r="2671" spans="2:51" s="14" customFormat="1" ht="11.25">
      <c r="B2671" s="233"/>
      <c r="C2671" s="234"/>
      <c r="D2671" s="224" t="s">
        <v>211</v>
      </c>
      <c r="E2671" s="235" t="s">
        <v>1</v>
      </c>
      <c r="F2671" s="236" t="s">
        <v>2522</v>
      </c>
      <c r="G2671" s="234"/>
      <c r="H2671" s="237">
        <v>3.6</v>
      </c>
      <c r="I2671" s="238"/>
      <c r="J2671" s="234"/>
      <c r="K2671" s="234"/>
      <c r="L2671" s="239"/>
      <c r="M2671" s="240"/>
      <c r="N2671" s="241"/>
      <c r="O2671" s="241"/>
      <c r="P2671" s="241"/>
      <c r="Q2671" s="241"/>
      <c r="R2671" s="241"/>
      <c r="S2671" s="241"/>
      <c r="T2671" s="242"/>
      <c r="AT2671" s="243" t="s">
        <v>211</v>
      </c>
      <c r="AU2671" s="243" t="s">
        <v>84</v>
      </c>
      <c r="AV2671" s="14" t="s">
        <v>84</v>
      </c>
      <c r="AW2671" s="14" t="s">
        <v>31</v>
      </c>
      <c r="AX2671" s="14" t="s">
        <v>75</v>
      </c>
      <c r="AY2671" s="243" t="s">
        <v>203</v>
      </c>
    </row>
    <row r="2672" spans="2:51" s="14" customFormat="1" ht="11.25">
      <c r="B2672" s="233"/>
      <c r="C2672" s="234"/>
      <c r="D2672" s="224" t="s">
        <v>211</v>
      </c>
      <c r="E2672" s="235" t="s">
        <v>1</v>
      </c>
      <c r="F2672" s="236" t="s">
        <v>2523</v>
      </c>
      <c r="G2672" s="234"/>
      <c r="H2672" s="237">
        <v>1.6</v>
      </c>
      <c r="I2672" s="238"/>
      <c r="J2672" s="234"/>
      <c r="K2672" s="234"/>
      <c r="L2672" s="239"/>
      <c r="M2672" s="240"/>
      <c r="N2672" s="241"/>
      <c r="O2672" s="241"/>
      <c r="P2672" s="241"/>
      <c r="Q2672" s="241"/>
      <c r="R2672" s="241"/>
      <c r="S2672" s="241"/>
      <c r="T2672" s="242"/>
      <c r="AT2672" s="243" t="s">
        <v>211</v>
      </c>
      <c r="AU2672" s="243" t="s">
        <v>84</v>
      </c>
      <c r="AV2672" s="14" t="s">
        <v>84</v>
      </c>
      <c r="AW2672" s="14" t="s">
        <v>31</v>
      </c>
      <c r="AX2672" s="14" t="s">
        <v>75</v>
      </c>
      <c r="AY2672" s="243" t="s">
        <v>203</v>
      </c>
    </row>
    <row r="2673" spans="2:51" s="14" customFormat="1" ht="11.25">
      <c r="B2673" s="233"/>
      <c r="C2673" s="234"/>
      <c r="D2673" s="224" t="s">
        <v>211</v>
      </c>
      <c r="E2673" s="235" t="s">
        <v>1</v>
      </c>
      <c r="F2673" s="236" t="s">
        <v>2524</v>
      </c>
      <c r="G2673" s="234"/>
      <c r="H2673" s="237">
        <v>1.6</v>
      </c>
      <c r="I2673" s="238"/>
      <c r="J2673" s="234"/>
      <c r="K2673" s="234"/>
      <c r="L2673" s="239"/>
      <c r="M2673" s="240"/>
      <c r="N2673" s="241"/>
      <c r="O2673" s="241"/>
      <c r="P2673" s="241"/>
      <c r="Q2673" s="241"/>
      <c r="R2673" s="241"/>
      <c r="S2673" s="241"/>
      <c r="T2673" s="242"/>
      <c r="AT2673" s="243" t="s">
        <v>211</v>
      </c>
      <c r="AU2673" s="243" t="s">
        <v>84</v>
      </c>
      <c r="AV2673" s="14" t="s">
        <v>84</v>
      </c>
      <c r="AW2673" s="14" t="s">
        <v>31</v>
      </c>
      <c r="AX2673" s="14" t="s">
        <v>75</v>
      </c>
      <c r="AY2673" s="243" t="s">
        <v>203</v>
      </c>
    </row>
    <row r="2674" spans="2:51" s="14" customFormat="1" ht="11.25">
      <c r="B2674" s="233"/>
      <c r="C2674" s="234"/>
      <c r="D2674" s="224" t="s">
        <v>211</v>
      </c>
      <c r="E2674" s="235" t="s">
        <v>1</v>
      </c>
      <c r="F2674" s="236" t="s">
        <v>2525</v>
      </c>
      <c r="G2674" s="234"/>
      <c r="H2674" s="237">
        <v>3.9</v>
      </c>
      <c r="I2674" s="238"/>
      <c r="J2674" s="234"/>
      <c r="K2674" s="234"/>
      <c r="L2674" s="239"/>
      <c r="M2674" s="240"/>
      <c r="N2674" s="241"/>
      <c r="O2674" s="241"/>
      <c r="P2674" s="241"/>
      <c r="Q2674" s="241"/>
      <c r="R2674" s="241"/>
      <c r="S2674" s="241"/>
      <c r="T2674" s="242"/>
      <c r="AT2674" s="243" t="s">
        <v>211</v>
      </c>
      <c r="AU2674" s="243" t="s">
        <v>84</v>
      </c>
      <c r="AV2674" s="14" t="s">
        <v>84</v>
      </c>
      <c r="AW2674" s="14" t="s">
        <v>31</v>
      </c>
      <c r="AX2674" s="14" t="s">
        <v>75</v>
      </c>
      <c r="AY2674" s="243" t="s">
        <v>203</v>
      </c>
    </row>
    <row r="2675" spans="2:51" s="14" customFormat="1" ht="11.25">
      <c r="B2675" s="233"/>
      <c r="C2675" s="234"/>
      <c r="D2675" s="224" t="s">
        <v>211</v>
      </c>
      <c r="E2675" s="235" t="s">
        <v>1</v>
      </c>
      <c r="F2675" s="236" t="s">
        <v>2526</v>
      </c>
      <c r="G2675" s="234"/>
      <c r="H2675" s="237">
        <v>1.8</v>
      </c>
      <c r="I2675" s="238"/>
      <c r="J2675" s="234"/>
      <c r="K2675" s="234"/>
      <c r="L2675" s="239"/>
      <c r="M2675" s="240"/>
      <c r="N2675" s="241"/>
      <c r="O2675" s="241"/>
      <c r="P2675" s="241"/>
      <c r="Q2675" s="241"/>
      <c r="R2675" s="241"/>
      <c r="S2675" s="241"/>
      <c r="T2675" s="242"/>
      <c r="AT2675" s="243" t="s">
        <v>211</v>
      </c>
      <c r="AU2675" s="243" t="s">
        <v>84</v>
      </c>
      <c r="AV2675" s="14" t="s">
        <v>84</v>
      </c>
      <c r="AW2675" s="14" t="s">
        <v>31</v>
      </c>
      <c r="AX2675" s="14" t="s">
        <v>75</v>
      </c>
      <c r="AY2675" s="243" t="s">
        <v>203</v>
      </c>
    </row>
    <row r="2676" spans="2:51" s="14" customFormat="1" ht="11.25">
      <c r="B2676" s="233"/>
      <c r="C2676" s="234"/>
      <c r="D2676" s="224" t="s">
        <v>211</v>
      </c>
      <c r="E2676" s="235" t="s">
        <v>1</v>
      </c>
      <c r="F2676" s="236" t="s">
        <v>2527</v>
      </c>
      <c r="G2676" s="234"/>
      <c r="H2676" s="237">
        <v>1.8</v>
      </c>
      <c r="I2676" s="238"/>
      <c r="J2676" s="234"/>
      <c r="K2676" s="234"/>
      <c r="L2676" s="239"/>
      <c r="M2676" s="240"/>
      <c r="N2676" s="241"/>
      <c r="O2676" s="241"/>
      <c r="P2676" s="241"/>
      <c r="Q2676" s="241"/>
      <c r="R2676" s="241"/>
      <c r="S2676" s="241"/>
      <c r="T2676" s="242"/>
      <c r="AT2676" s="243" t="s">
        <v>211</v>
      </c>
      <c r="AU2676" s="243" t="s">
        <v>84</v>
      </c>
      <c r="AV2676" s="14" t="s">
        <v>84</v>
      </c>
      <c r="AW2676" s="14" t="s">
        <v>31</v>
      </c>
      <c r="AX2676" s="14" t="s">
        <v>75</v>
      </c>
      <c r="AY2676" s="243" t="s">
        <v>203</v>
      </c>
    </row>
    <row r="2677" spans="2:51" s="14" customFormat="1" ht="11.25">
      <c r="B2677" s="233"/>
      <c r="C2677" s="234"/>
      <c r="D2677" s="224" t="s">
        <v>211</v>
      </c>
      <c r="E2677" s="235" t="s">
        <v>1</v>
      </c>
      <c r="F2677" s="236" t="s">
        <v>2528</v>
      </c>
      <c r="G2677" s="234"/>
      <c r="H2677" s="237">
        <v>3.6</v>
      </c>
      <c r="I2677" s="238"/>
      <c r="J2677" s="234"/>
      <c r="K2677" s="234"/>
      <c r="L2677" s="239"/>
      <c r="M2677" s="240"/>
      <c r="N2677" s="241"/>
      <c r="O2677" s="241"/>
      <c r="P2677" s="241"/>
      <c r="Q2677" s="241"/>
      <c r="R2677" s="241"/>
      <c r="S2677" s="241"/>
      <c r="T2677" s="242"/>
      <c r="AT2677" s="243" t="s">
        <v>211</v>
      </c>
      <c r="AU2677" s="243" t="s">
        <v>84</v>
      </c>
      <c r="AV2677" s="14" t="s">
        <v>84</v>
      </c>
      <c r="AW2677" s="14" t="s">
        <v>31</v>
      </c>
      <c r="AX2677" s="14" t="s">
        <v>75</v>
      </c>
      <c r="AY2677" s="243" t="s">
        <v>203</v>
      </c>
    </row>
    <row r="2678" spans="2:51" s="14" customFormat="1" ht="11.25">
      <c r="B2678" s="233"/>
      <c r="C2678" s="234"/>
      <c r="D2678" s="224" t="s">
        <v>211</v>
      </c>
      <c r="E2678" s="235" t="s">
        <v>1</v>
      </c>
      <c r="F2678" s="236" t="s">
        <v>2529</v>
      </c>
      <c r="G2678" s="234"/>
      <c r="H2678" s="237">
        <v>2.2999999999999998</v>
      </c>
      <c r="I2678" s="238"/>
      <c r="J2678" s="234"/>
      <c r="K2678" s="234"/>
      <c r="L2678" s="239"/>
      <c r="M2678" s="240"/>
      <c r="N2678" s="241"/>
      <c r="O2678" s="241"/>
      <c r="P2678" s="241"/>
      <c r="Q2678" s="241"/>
      <c r="R2678" s="241"/>
      <c r="S2678" s="241"/>
      <c r="T2678" s="242"/>
      <c r="AT2678" s="243" t="s">
        <v>211</v>
      </c>
      <c r="AU2678" s="243" t="s">
        <v>84</v>
      </c>
      <c r="AV2678" s="14" t="s">
        <v>84</v>
      </c>
      <c r="AW2678" s="14" t="s">
        <v>31</v>
      </c>
      <c r="AX2678" s="14" t="s">
        <v>75</v>
      </c>
      <c r="AY2678" s="243" t="s">
        <v>203</v>
      </c>
    </row>
    <row r="2679" spans="2:51" s="13" customFormat="1" ht="11.25">
      <c r="B2679" s="222"/>
      <c r="C2679" s="223"/>
      <c r="D2679" s="224" t="s">
        <v>211</v>
      </c>
      <c r="E2679" s="225" t="s">
        <v>1</v>
      </c>
      <c r="F2679" s="226" t="s">
        <v>521</v>
      </c>
      <c r="G2679" s="223"/>
      <c r="H2679" s="225" t="s">
        <v>1</v>
      </c>
      <c r="I2679" s="227"/>
      <c r="J2679" s="223"/>
      <c r="K2679" s="223"/>
      <c r="L2679" s="228"/>
      <c r="M2679" s="229"/>
      <c r="N2679" s="230"/>
      <c r="O2679" s="230"/>
      <c r="P2679" s="230"/>
      <c r="Q2679" s="230"/>
      <c r="R2679" s="230"/>
      <c r="S2679" s="230"/>
      <c r="T2679" s="231"/>
      <c r="AT2679" s="232" t="s">
        <v>211</v>
      </c>
      <c r="AU2679" s="232" t="s">
        <v>84</v>
      </c>
      <c r="AV2679" s="13" t="s">
        <v>82</v>
      </c>
      <c r="AW2679" s="13" t="s">
        <v>31</v>
      </c>
      <c r="AX2679" s="13" t="s">
        <v>75</v>
      </c>
      <c r="AY2679" s="232" t="s">
        <v>203</v>
      </c>
    </row>
    <row r="2680" spans="2:51" s="14" customFormat="1" ht="11.25">
      <c r="B2680" s="233"/>
      <c r="C2680" s="234"/>
      <c r="D2680" s="224" t="s">
        <v>211</v>
      </c>
      <c r="E2680" s="235" t="s">
        <v>1</v>
      </c>
      <c r="F2680" s="236" t="s">
        <v>2530</v>
      </c>
      <c r="G2680" s="234"/>
      <c r="H2680" s="237">
        <v>3.6</v>
      </c>
      <c r="I2680" s="238"/>
      <c r="J2680" s="234"/>
      <c r="K2680" s="234"/>
      <c r="L2680" s="239"/>
      <c r="M2680" s="240"/>
      <c r="N2680" s="241"/>
      <c r="O2680" s="241"/>
      <c r="P2680" s="241"/>
      <c r="Q2680" s="241"/>
      <c r="R2680" s="241"/>
      <c r="S2680" s="241"/>
      <c r="T2680" s="242"/>
      <c r="AT2680" s="243" t="s">
        <v>211</v>
      </c>
      <c r="AU2680" s="243" t="s">
        <v>84</v>
      </c>
      <c r="AV2680" s="14" t="s">
        <v>84</v>
      </c>
      <c r="AW2680" s="14" t="s">
        <v>31</v>
      </c>
      <c r="AX2680" s="14" t="s">
        <v>75</v>
      </c>
      <c r="AY2680" s="243" t="s">
        <v>203</v>
      </c>
    </row>
    <row r="2681" spans="2:51" s="14" customFormat="1" ht="11.25">
      <c r="B2681" s="233"/>
      <c r="C2681" s="234"/>
      <c r="D2681" s="224" t="s">
        <v>211</v>
      </c>
      <c r="E2681" s="235" t="s">
        <v>1</v>
      </c>
      <c r="F2681" s="236" t="s">
        <v>2531</v>
      </c>
      <c r="G2681" s="234"/>
      <c r="H2681" s="237">
        <v>1.6</v>
      </c>
      <c r="I2681" s="238"/>
      <c r="J2681" s="234"/>
      <c r="K2681" s="234"/>
      <c r="L2681" s="239"/>
      <c r="M2681" s="240"/>
      <c r="N2681" s="241"/>
      <c r="O2681" s="241"/>
      <c r="P2681" s="241"/>
      <c r="Q2681" s="241"/>
      <c r="R2681" s="241"/>
      <c r="S2681" s="241"/>
      <c r="T2681" s="242"/>
      <c r="AT2681" s="243" t="s">
        <v>211</v>
      </c>
      <c r="AU2681" s="243" t="s">
        <v>84</v>
      </c>
      <c r="AV2681" s="14" t="s">
        <v>84</v>
      </c>
      <c r="AW2681" s="14" t="s">
        <v>31</v>
      </c>
      <c r="AX2681" s="14" t="s">
        <v>75</v>
      </c>
      <c r="AY2681" s="243" t="s">
        <v>203</v>
      </c>
    </row>
    <row r="2682" spans="2:51" s="14" customFormat="1" ht="11.25">
      <c r="B2682" s="233"/>
      <c r="C2682" s="234"/>
      <c r="D2682" s="224" t="s">
        <v>211</v>
      </c>
      <c r="E2682" s="235" t="s">
        <v>1</v>
      </c>
      <c r="F2682" s="236" t="s">
        <v>2532</v>
      </c>
      <c r="G2682" s="234"/>
      <c r="H2682" s="237">
        <v>3.6</v>
      </c>
      <c r="I2682" s="238"/>
      <c r="J2682" s="234"/>
      <c r="K2682" s="234"/>
      <c r="L2682" s="239"/>
      <c r="M2682" s="240"/>
      <c r="N2682" s="241"/>
      <c r="O2682" s="241"/>
      <c r="P2682" s="241"/>
      <c r="Q2682" s="241"/>
      <c r="R2682" s="241"/>
      <c r="S2682" s="241"/>
      <c r="T2682" s="242"/>
      <c r="AT2682" s="243" t="s">
        <v>211</v>
      </c>
      <c r="AU2682" s="243" t="s">
        <v>84</v>
      </c>
      <c r="AV2682" s="14" t="s">
        <v>84</v>
      </c>
      <c r="AW2682" s="14" t="s">
        <v>31</v>
      </c>
      <c r="AX2682" s="14" t="s">
        <v>75</v>
      </c>
      <c r="AY2682" s="243" t="s">
        <v>203</v>
      </c>
    </row>
    <row r="2683" spans="2:51" s="14" customFormat="1" ht="11.25">
      <c r="B2683" s="233"/>
      <c r="C2683" s="234"/>
      <c r="D2683" s="224" t="s">
        <v>211</v>
      </c>
      <c r="E2683" s="235" t="s">
        <v>1</v>
      </c>
      <c r="F2683" s="236" t="s">
        <v>2531</v>
      </c>
      <c r="G2683" s="234"/>
      <c r="H2683" s="237">
        <v>1.6</v>
      </c>
      <c r="I2683" s="238"/>
      <c r="J2683" s="234"/>
      <c r="K2683" s="234"/>
      <c r="L2683" s="239"/>
      <c r="M2683" s="240"/>
      <c r="N2683" s="241"/>
      <c r="O2683" s="241"/>
      <c r="P2683" s="241"/>
      <c r="Q2683" s="241"/>
      <c r="R2683" s="241"/>
      <c r="S2683" s="241"/>
      <c r="T2683" s="242"/>
      <c r="AT2683" s="243" t="s">
        <v>211</v>
      </c>
      <c r="AU2683" s="243" t="s">
        <v>84</v>
      </c>
      <c r="AV2683" s="14" t="s">
        <v>84</v>
      </c>
      <c r="AW2683" s="14" t="s">
        <v>31</v>
      </c>
      <c r="AX2683" s="14" t="s">
        <v>75</v>
      </c>
      <c r="AY2683" s="243" t="s">
        <v>203</v>
      </c>
    </row>
    <row r="2684" spans="2:51" s="14" customFormat="1" ht="11.25">
      <c r="B2684" s="233"/>
      <c r="C2684" s="234"/>
      <c r="D2684" s="224" t="s">
        <v>211</v>
      </c>
      <c r="E2684" s="235" t="s">
        <v>1</v>
      </c>
      <c r="F2684" s="236" t="s">
        <v>2533</v>
      </c>
      <c r="G2684" s="234"/>
      <c r="H2684" s="237">
        <v>1.6</v>
      </c>
      <c r="I2684" s="238"/>
      <c r="J2684" s="234"/>
      <c r="K2684" s="234"/>
      <c r="L2684" s="239"/>
      <c r="M2684" s="240"/>
      <c r="N2684" s="241"/>
      <c r="O2684" s="241"/>
      <c r="P2684" s="241"/>
      <c r="Q2684" s="241"/>
      <c r="R2684" s="241"/>
      <c r="S2684" s="241"/>
      <c r="T2684" s="242"/>
      <c r="AT2684" s="243" t="s">
        <v>211</v>
      </c>
      <c r="AU2684" s="243" t="s">
        <v>84</v>
      </c>
      <c r="AV2684" s="14" t="s">
        <v>84</v>
      </c>
      <c r="AW2684" s="14" t="s">
        <v>31</v>
      </c>
      <c r="AX2684" s="14" t="s">
        <v>75</v>
      </c>
      <c r="AY2684" s="243" t="s">
        <v>203</v>
      </c>
    </row>
    <row r="2685" spans="2:51" s="14" customFormat="1" ht="11.25">
      <c r="B2685" s="233"/>
      <c r="C2685" s="234"/>
      <c r="D2685" s="224" t="s">
        <v>211</v>
      </c>
      <c r="E2685" s="235" t="s">
        <v>1</v>
      </c>
      <c r="F2685" s="236" t="s">
        <v>2534</v>
      </c>
      <c r="G2685" s="234"/>
      <c r="H2685" s="237">
        <v>3.9</v>
      </c>
      <c r="I2685" s="238"/>
      <c r="J2685" s="234"/>
      <c r="K2685" s="234"/>
      <c r="L2685" s="239"/>
      <c r="M2685" s="240"/>
      <c r="N2685" s="241"/>
      <c r="O2685" s="241"/>
      <c r="P2685" s="241"/>
      <c r="Q2685" s="241"/>
      <c r="R2685" s="241"/>
      <c r="S2685" s="241"/>
      <c r="T2685" s="242"/>
      <c r="AT2685" s="243" t="s">
        <v>211</v>
      </c>
      <c r="AU2685" s="243" t="s">
        <v>84</v>
      </c>
      <c r="AV2685" s="14" t="s">
        <v>84</v>
      </c>
      <c r="AW2685" s="14" t="s">
        <v>31</v>
      </c>
      <c r="AX2685" s="14" t="s">
        <v>75</v>
      </c>
      <c r="AY2685" s="243" t="s">
        <v>203</v>
      </c>
    </row>
    <row r="2686" spans="2:51" s="14" customFormat="1" ht="11.25">
      <c r="B2686" s="233"/>
      <c r="C2686" s="234"/>
      <c r="D2686" s="224" t="s">
        <v>211</v>
      </c>
      <c r="E2686" s="235" t="s">
        <v>1</v>
      </c>
      <c r="F2686" s="236" t="s">
        <v>2535</v>
      </c>
      <c r="G2686" s="234"/>
      <c r="H2686" s="237">
        <v>1.8</v>
      </c>
      <c r="I2686" s="238"/>
      <c r="J2686" s="234"/>
      <c r="K2686" s="234"/>
      <c r="L2686" s="239"/>
      <c r="M2686" s="240"/>
      <c r="N2686" s="241"/>
      <c r="O2686" s="241"/>
      <c r="P2686" s="241"/>
      <c r="Q2686" s="241"/>
      <c r="R2686" s="241"/>
      <c r="S2686" s="241"/>
      <c r="T2686" s="242"/>
      <c r="AT2686" s="243" t="s">
        <v>211</v>
      </c>
      <c r="AU2686" s="243" t="s">
        <v>84</v>
      </c>
      <c r="AV2686" s="14" t="s">
        <v>84</v>
      </c>
      <c r="AW2686" s="14" t="s">
        <v>31</v>
      </c>
      <c r="AX2686" s="14" t="s">
        <v>75</v>
      </c>
      <c r="AY2686" s="243" t="s">
        <v>203</v>
      </c>
    </row>
    <row r="2687" spans="2:51" s="14" customFormat="1" ht="11.25">
      <c r="B2687" s="233"/>
      <c r="C2687" s="234"/>
      <c r="D2687" s="224" t="s">
        <v>211</v>
      </c>
      <c r="E2687" s="235" t="s">
        <v>1</v>
      </c>
      <c r="F2687" s="236" t="s">
        <v>2536</v>
      </c>
      <c r="G2687" s="234"/>
      <c r="H2687" s="237">
        <v>1.6</v>
      </c>
      <c r="I2687" s="238"/>
      <c r="J2687" s="234"/>
      <c r="K2687" s="234"/>
      <c r="L2687" s="239"/>
      <c r="M2687" s="240"/>
      <c r="N2687" s="241"/>
      <c r="O2687" s="241"/>
      <c r="P2687" s="241"/>
      <c r="Q2687" s="241"/>
      <c r="R2687" s="241"/>
      <c r="S2687" s="241"/>
      <c r="T2687" s="242"/>
      <c r="AT2687" s="243" t="s">
        <v>211</v>
      </c>
      <c r="AU2687" s="243" t="s">
        <v>84</v>
      </c>
      <c r="AV2687" s="14" t="s">
        <v>84</v>
      </c>
      <c r="AW2687" s="14" t="s">
        <v>31</v>
      </c>
      <c r="AX2687" s="14" t="s">
        <v>75</v>
      </c>
      <c r="AY2687" s="243" t="s">
        <v>203</v>
      </c>
    </row>
    <row r="2688" spans="2:51" s="14" customFormat="1" ht="11.25">
      <c r="B2688" s="233"/>
      <c r="C2688" s="234"/>
      <c r="D2688" s="224" t="s">
        <v>211</v>
      </c>
      <c r="E2688" s="235" t="s">
        <v>1</v>
      </c>
      <c r="F2688" s="236" t="s">
        <v>2537</v>
      </c>
      <c r="G2688" s="234"/>
      <c r="H2688" s="237">
        <v>3.6</v>
      </c>
      <c r="I2688" s="238"/>
      <c r="J2688" s="234"/>
      <c r="K2688" s="234"/>
      <c r="L2688" s="239"/>
      <c r="M2688" s="240"/>
      <c r="N2688" s="241"/>
      <c r="O2688" s="241"/>
      <c r="P2688" s="241"/>
      <c r="Q2688" s="241"/>
      <c r="R2688" s="241"/>
      <c r="S2688" s="241"/>
      <c r="T2688" s="242"/>
      <c r="AT2688" s="243" t="s">
        <v>211</v>
      </c>
      <c r="AU2688" s="243" t="s">
        <v>84</v>
      </c>
      <c r="AV2688" s="14" t="s">
        <v>84</v>
      </c>
      <c r="AW2688" s="14" t="s">
        <v>31</v>
      </c>
      <c r="AX2688" s="14" t="s">
        <v>75</v>
      </c>
      <c r="AY2688" s="243" t="s">
        <v>203</v>
      </c>
    </row>
    <row r="2689" spans="1:65" s="14" customFormat="1" ht="11.25">
      <c r="B2689" s="233"/>
      <c r="C2689" s="234"/>
      <c r="D2689" s="224" t="s">
        <v>211</v>
      </c>
      <c r="E2689" s="235" t="s">
        <v>1</v>
      </c>
      <c r="F2689" s="236" t="s">
        <v>2538</v>
      </c>
      <c r="G2689" s="234"/>
      <c r="H2689" s="237">
        <v>3.3</v>
      </c>
      <c r="I2689" s="238"/>
      <c r="J2689" s="234"/>
      <c r="K2689" s="234"/>
      <c r="L2689" s="239"/>
      <c r="M2689" s="240"/>
      <c r="N2689" s="241"/>
      <c r="O2689" s="241"/>
      <c r="P2689" s="241"/>
      <c r="Q2689" s="241"/>
      <c r="R2689" s="241"/>
      <c r="S2689" s="241"/>
      <c r="T2689" s="242"/>
      <c r="AT2689" s="243" t="s">
        <v>211</v>
      </c>
      <c r="AU2689" s="243" t="s">
        <v>84</v>
      </c>
      <c r="AV2689" s="14" t="s">
        <v>84</v>
      </c>
      <c r="AW2689" s="14" t="s">
        <v>31</v>
      </c>
      <c r="AX2689" s="14" t="s">
        <v>75</v>
      </c>
      <c r="AY2689" s="243" t="s">
        <v>203</v>
      </c>
    </row>
    <row r="2690" spans="1:65" s="2" customFormat="1" ht="21.75" customHeight="1">
      <c r="A2690" s="35"/>
      <c r="B2690" s="36"/>
      <c r="C2690" s="209" t="s">
        <v>2222</v>
      </c>
      <c r="D2690" s="209" t="s">
        <v>205</v>
      </c>
      <c r="E2690" s="210" t="s">
        <v>2539</v>
      </c>
      <c r="F2690" s="211" t="s">
        <v>2540</v>
      </c>
      <c r="G2690" s="212" t="s">
        <v>240</v>
      </c>
      <c r="H2690" s="213">
        <v>1128.9749999999999</v>
      </c>
      <c r="I2690" s="214"/>
      <c r="J2690" s="215">
        <f>ROUND(I2690*H2690,2)</f>
        <v>0</v>
      </c>
      <c r="K2690" s="211" t="s">
        <v>218</v>
      </c>
      <c r="L2690" s="40"/>
      <c r="M2690" s="216" t="s">
        <v>1</v>
      </c>
      <c r="N2690" s="217" t="s">
        <v>40</v>
      </c>
      <c r="O2690" s="72"/>
      <c r="P2690" s="218">
        <f>O2690*H2690</f>
        <v>0</v>
      </c>
      <c r="Q2690" s="218">
        <v>0</v>
      </c>
      <c r="R2690" s="218">
        <f>Q2690*H2690</f>
        <v>0</v>
      </c>
      <c r="S2690" s="218">
        <v>0</v>
      </c>
      <c r="T2690" s="219">
        <f>S2690*H2690</f>
        <v>0</v>
      </c>
      <c r="U2690" s="35"/>
      <c r="V2690" s="35"/>
      <c r="W2690" s="35"/>
      <c r="X2690" s="35"/>
      <c r="Y2690" s="35"/>
      <c r="Z2690" s="35"/>
      <c r="AA2690" s="35"/>
      <c r="AB2690" s="35"/>
      <c r="AC2690" s="35"/>
      <c r="AD2690" s="35"/>
      <c r="AE2690" s="35"/>
      <c r="AR2690" s="220" t="s">
        <v>412</v>
      </c>
      <c r="AT2690" s="220" t="s">
        <v>205</v>
      </c>
      <c r="AU2690" s="220" t="s">
        <v>84</v>
      </c>
      <c r="AY2690" s="18" t="s">
        <v>203</v>
      </c>
      <c r="BE2690" s="221">
        <f>IF(N2690="základní",J2690,0)</f>
        <v>0</v>
      </c>
      <c r="BF2690" s="221">
        <f>IF(N2690="snížená",J2690,0)</f>
        <v>0</v>
      </c>
      <c r="BG2690" s="221">
        <f>IF(N2690="zákl. přenesená",J2690,0)</f>
        <v>0</v>
      </c>
      <c r="BH2690" s="221">
        <f>IF(N2690="sníž. přenesená",J2690,0)</f>
        <v>0</v>
      </c>
      <c r="BI2690" s="221">
        <f>IF(N2690="nulová",J2690,0)</f>
        <v>0</v>
      </c>
      <c r="BJ2690" s="18" t="s">
        <v>82</v>
      </c>
      <c r="BK2690" s="221">
        <f>ROUND(I2690*H2690,2)</f>
        <v>0</v>
      </c>
      <c r="BL2690" s="18" t="s">
        <v>412</v>
      </c>
      <c r="BM2690" s="220" t="s">
        <v>2541</v>
      </c>
    </row>
    <row r="2691" spans="1:65" s="13" customFormat="1" ht="22.5">
      <c r="B2691" s="222"/>
      <c r="C2691" s="223"/>
      <c r="D2691" s="224" t="s">
        <v>211</v>
      </c>
      <c r="E2691" s="225" t="s">
        <v>1</v>
      </c>
      <c r="F2691" s="226" t="s">
        <v>2446</v>
      </c>
      <c r="G2691" s="223"/>
      <c r="H2691" s="225" t="s">
        <v>1</v>
      </c>
      <c r="I2691" s="227"/>
      <c r="J2691" s="223"/>
      <c r="K2691" s="223"/>
      <c r="L2691" s="228"/>
      <c r="M2691" s="229"/>
      <c r="N2691" s="230"/>
      <c r="O2691" s="230"/>
      <c r="P2691" s="230"/>
      <c r="Q2691" s="230"/>
      <c r="R2691" s="230"/>
      <c r="S2691" s="230"/>
      <c r="T2691" s="231"/>
      <c r="AT2691" s="232" t="s">
        <v>211</v>
      </c>
      <c r="AU2691" s="232" t="s">
        <v>84</v>
      </c>
      <c r="AV2691" s="13" t="s">
        <v>82</v>
      </c>
      <c r="AW2691" s="13" t="s">
        <v>31</v>
      </c>
      <c r="AX2691" s="13" t="s">
        <v>75</v>
      </c>
      <c r="AY2691" s="232" t="s">
        <v>203</v>
      </c>
    </row>
    <row r="2692" spans="1:65" s="13" customFormat="1" ht="11.25">
      <c r="B2692" s="222"/>
      <c r="C2692" s="223"/>
      <c r="D2692" s="224" t="s">
        <v>211</v>
      </c>
      <c r="E2692" s="225" t="s">
        <v>1</v>
      </c>
      <c r="F2692" s="226" t="s">
        <v>213</v>
      </c>
      <c r="G2692" s="223"/>
      <c r="H2692" s="225" t="s">
        <v>1</v>
      </c>
      <c r="I2692" s="227"/>
      <c r="J2692" s="223"/>
      <c r="K2692" s="223"/>
      <c r="L2692" s="228"/>
      <c r="M2692" s="229"/>
      <c r="N2692" s="230"/>
      <c r="O2692" s="230"/>
      <c r="P2692" s="230"/>
      <c r="Q2692" s="230"/>
      <c r="R2692" s="230"/>
      <c r="S2692" s="230"/>
      <c r="T2692" s="231"/>
      <c r="AT2692" s="232" t="s">
        <v>211</v>
      </c>
      <c r="AU2692" s="232" t="s">
        <v>84</v>
      </c>
      <c r="AV2692" s="13" t="s">
        <v>82</v>
      </c>
      <c r="AW2692" s="13" t="s">
        <v>31</v>
      </c>
      <c r="AX2692" s="13" t="s">
        <v>75</v>
      </c>
      <c r="AY2692" s="232" t="s">
        <v>203</v>
      </c>
    </row>
    <row r="2693" spans="1:65" s="13" customFormat="1" ht="22.5">
      <c r="B2693" s="222"/>
      <c r="C2693" s="223"/>
      <c r="D2693" s="224" t="s">
        <v>211</v>
      </c>
      <c r="E2693" s="225" t="s">
        <v>1</v>
      </c>
      <c r="F2693" s="226" t="s">
        <v>2447</v>
      </c>
      <c r="G2693" s="223"/>
      <c r="H2693" s="225" t="s">
        <v>1</v>
      </c>
      <c r="I2693" s="227"/>
      <c r="J2693" s="223"/>
      <c r="K2693" s="223"/>
      <c r="L2693" s="228"/>
      <c r="M2693" s="229"/>
      <c r="N2693" s="230"/>
      <c r="O2693" s="230"/>
      <c r="P2693" s="230"/>
      <c r="Q2693" s="230"/>
      <c r="R2693" s="230"/>
      <c r="S2693" s="230"/>
      <c r="T2693" s="231"/>
      <c r="AT2693" s="232" t="s">
        <v>211</v>
      </c>
      <c r="AU2693" s="232" t="s">
        <v>84</v>
      </c>
      <c r="AV2693" s="13" t="s">
        <v>82</v>
      </c>
      <c r="AW2693" s="13" t="s">
        <v>31</v>
      </c>
      <c r="AX2693" s="13" t="s">
        <v>75</v>
      </c>
      <c r="AY2693" s="232" t="s">
        <v>203</v>
      </c>
    </row>
    <row r="2694" spans="1:65" s="13" customFormat="1" ht="11.25">
      <c r="B2694" s="222"/>
      <c r="C2694" s="223"/>
      <c r="D2694" s="224" t="s">
        <v>211</v>
      </c>
      <c r="E2694" s="225" t="s">
        <v>1</v>
      </c>
      <c r="F2694" s="226" t="s">
        <v>213</v>
      </c>
      <c r="G2694" s="223"/>
      <c r="H2694" s="225" t="s">
        <v>1</v>
      </c>
      <c r="I2694" s="227"/>
      <c r="J2694" s="223"/>
      <c r="K2694" s="223"/>
      <c r="L2694" s="228"/>
      <c r="M2694" s="229"/>
      <c r="N2694" s="230"/>
      <c r="O2694" s="230"/>
      <c r="P2694" s="230"/>
      <c r="Q2694" s="230"/>
      <c r="R2694" s="230"/>
      <c r="S2694" s="230"/>
      <c r="T2694" s="231"/>
      <c r="AT2694" s="232" t="s">
        <v>211</v>
      </c>
      <c r="AU2694" s="232" t="s">
        <v>84</v>
      </c>
      <c r="AV2694" s="13" t="s">
        <v>82</v>
      </c>
      <c r="AW2694" s="13" t="s">
        <v>31</v>
      </c>
      <c r="AX2694" s="13" t="s">
        <v>75</v>
      </c>
      <c r="AY2694" s="232" t="s">
        <v>203</v>
      </c>
    </row>
    <row r="2695" spans="1:65" s="13" customFormat="1" ht="11.25">
      <c r="B2695" s="222"/>
      <c r="C2695" s="223"/>
      <c r="D2695" s="224" t="s">
        <v>211</v>
      </c>
      <c r="E2695" s="225" t="s">
        <v>1</v>
      </c>
      <c r="F2695" s="226" t="s">
        <v>2101</v>
      </c>
      <c r="G2695" s="223"/>
      <c r="H2695" s="225" t="s">
        <v>1</v>
      </c>
      <c r="I2695" s="227"/>
      <c r="J2695" s="223"/>
      <c r="K2695" s="223"/>
      <c r="L2695" s="228"/>
      <c r="M2695" s="229"/>
      <c r="N2695" s="230"/>
      <c r="O2695" s="230"/>
      <c r="P2695" s="230"/>
      <c r="Q2695" s="230"/>
      <c r="R2695" s="230"/>
      <c r="S2695" s="230"/>
      <c r="T2695" s="231"/>
      <c r="AT2695" s="232" t="s">
        <v>211</v>
      </c>
      <c r="AU2695" s="232" t="s">
        <v>84</v>
      </c>
      <c r="AV2695" s="13" t="s">
        <v>82</v>
      </c>
      <c r="AW2695" s="13" t="s">
        <v>31</v>
      </c>
      <c r="AX2695" s="13" t="s">
        <v>75</v>
      </c>
      <c r="AY2695" s="232" t="s">
        <v>203</v>
      </c>
    </row>
    <row r="2696" spans="1:65" s="13" customFormat="1" ht="11.25">
      <c r="B2696" s="222"/>
      <c r="C2696" s="223"/>
      <c r="D2696" s="224" t="s">
        <v>211</v>
      </c>
      <c r="E2696" s="225" t="s">
        <v>1</v>
      </c>
      <c r="F2696" s="226" t="s">
        <v>447</v>
      </c>
      <c r="G2696" s="223"/>
      <c r="H2696" s="225" t="s">
        <v>1</v>
      </c>
      <c r="I2696" s="227"/>
      <c r="J2696" s="223"/>
      <c r="K2696" s="223"/>
      <c r="L2696" s="228"/>
      <c r="M2696" s="229"/>
      <c r="N2696" s="230"/>
      <c r="O2696" s="230"/>
      <c r="P2696" s="230"/>
      <c r="Q2696" s="230"/>
      <c r="R2696" s="230"/>
      <c r="S2696" s="230"/>
      <c r="T2696" s="231"/>
      <c r="AT2696" s="232" t="s">
        <v>211</v>
      </c>
      <c r="AU2696" s="232" t="s">
        <v>84</v>
      </c>
      <c r="AV2696" s="13" t="s">
        <v>82</v>
      </c>
      <c r="AW2696" s="13" t="s">
        <v>31</v>
      </c>
      <c r="AX2696" s="13" t="s">
        <v>75</v>
      </c>
      <c r="AY2696" s="232" t="s">
        <v>203</v>
      </c>
    </row>
    <row r="2697" spans="1:65" s="14" customFormat="1" ht="11.25">
      <c r="B2697" s="233"/>
      <c r="C2697" s="234"/>
      <c r="D2697" s="224" t="s">
        <v>211</v>
      </c>
      <c r="E2697" s="235" t="s">
        <v>1</v>
      </c>
      <c r="F2697" s="236" t="s">
        <v>2542</v>
      </c>
      <c r="G2697" s="234"/>
      <c r="H2697" s="237">
        <v>10.86</v>
      </c>
      <c r="I2697" s="238"/>
      <c r="J2697" s="234"/>
      <c r="K2697" s="234"/>
      <c r="L2697" s="239"/>
      <c r="M2697" s="240"/>
      <c r="N2697" s="241"/>
      <c r="O2697" s="241"/>
      <c r="P2697" s="241"/>
      <c r="Q2697" s="241"/>
      <c r="R2697" s="241"/>
      <c r="S2697" s="241"/>
      <c r="T2697" s="242"/>
      <c r="AT2697" s="243" t="s">
        <v>211</v>
      </c>
      <c r="AU2697" s="243" t="s">
        <v>84</v>
      </c>
      <c r="AV2697" s="14" t="s">
        <v>84</v>
      </c>
      <c r="AW2697" s="14" t="s">
        <v>31</v>
      </c>
      <c r="AX2697" s="14" t="s">
        <v>75</v>
      </c>
      <c r="AY2697" s="243" t="s">
        <v>203</v>
      </c>
    </row>
    <row r="2698" spans="1:65" s="14" customFormat="1" ht="11.25">
      <c r="B2698" s="233"/>
      <c r="C2698" s="234"/>
      <c r="D2698" s="224" t="s">
        <v>211</v>
      </c>
      <c r="E2698" s="235" t="s">
        <v>1</v>
      </c>
      <c r="F2698" s="236" t="s">
        <v>2543</v>
      </c>
      <c r="G2698" s="234"/>
      <c r="H2698" s="237">
        <v>10.86</v>
      </c>
      <c r="I2698" s="238"/>
      <c r="J2698" s="234"/>
      <c r="K2698" s="234"/>
      <c r="L2698" s="239"/>
      <c r="M2698" s="240"/>
      <c r="N2698" s="241"/>
      <c r="O2698" s="241"/>
      <c r="P2698" s="241"/>
      <c r="Q2698" s="241"/>
      <c r="R2698" s="241"/>
      <c r="S2698" s="241"/>
      <c r="T2698" s="242"/>
      <c r="AT2698" s="243" t="s">
        <v>211</v>
      </c>
      <c r="AU2698" s="243" t="s">
        <v>84</v>
      </c>
      <c r="AV2698" s="14" t="s">
        <v>84</v>
      </c>
      <c r="AW2698" s="14" t="s">
        <v>31</v>
      </c>
      <c r="AX2698" s="14" t="s">
        <v>75</v>
      </c>
      <c r="AY2698" s="243" t="s">
        <v>203</v>
      </c>
    </row>
    <row r="2699" spans="1:65" s="14" customFormat="1" ht="11.25">
      <c r="B2699" s="233"/>
      <c r="C2699" s="234"/>
      <c r="D2699" s="224" t="s">
        <v>211</v>
      </c>
      <c r="E2699" s="235" t="s">
        <v>1</v>
      </c>
      <c r="F2699" s="236" t="s">
        <v>2544</v>
      </c>
      <c r="G2699" s="234"/>
      <c r="H2699" s="237">
        <v>10.86</v>
      </c>
      <c r="I2699" s="238"/>
      <c r="J2699" s="234"/>
      <c r="K2699" s="234"/>
      <c r="L2699" s="239"/>
      <c r="M2699" s="240"/>
      <c r="N2699" s="241"/>
      <c r="O2699" s="241"/>
      <c r="P2699" s="241"/>
      <c r="Q2699" s="241"/>
      <c r="R2699" s="241"/>
      <c r="S2699" s="241"/>
      <c r="T2699" s="242"/>
      <c r="AT2699" s="243" t="s">
        <v>211</v>
      </c>
      <c r="AU2699" s="243" t="s">
        <v>84</v>
      </c>
      <c r="AV2699" s="14" t="s">
        <v>84</v>
      </c>
      <c r="AW2699" s="14" t="s">
        <v>31</v>
      </c>
      <c r="AX2699" s="14" t="s">
        <v>75</v>
      </c>
      <c r="AY2699" s="243" t="s">
        <v>203</v>
      </c>
    </row>
    <row r="2700" spans="1:65" s="14" customFormat="1" ht="11.25">
      <c r="B2700" s="233"/>
      <c r="C2700" s="234"/>
      <c r="D2700" s="224" t="s">
        <v>211</v>
      </c>
      <c r="E2700" s="235" t="s">
        <v>1</v>
      </c>
      <c r="F2700" s="236" t="s">
        <v>2545</v>
      </c>
      <c r="G2700" s="234"/>
      <c r="H2700" s="237">
        <v>10.86</v>
      </c>
      <c r="I2700" s="238"/>
      <c r="J2700" s="234"/>
      <c r="K2700" s="234"/>
      <c r="L2700" s="239"/>
      <c r="M2700" s="240"/>
      <c r="N2700" s="241"/>
      <c r="O2700" s="241"/>
      <c r="P2700" s="241"/>
      <c r="Q2700" s="241"/>
      <c r="R2700" s="241"/>
      <c r="S2700" s="241"/>
      <c r="T2700" s="242"/>
      <c r="AT2700" s="243" t="s">
        <v>211</v>
      </c>
      <c r="AU2700" s="243" t="s">
        <v>84</v>
      </c>
      <c r="AV2700" s="14" t="s">
        <v>84</v>
      </c>
      <c r="AW2700" s="14" t="s">
        <v>31</v>
      </c>
      <c r="AX2700" s="14" t="s">
        <v>75</v>
      </c>
      <c r="AY2700" s="243" t="s">
        <v>203</v>
      </c>
    </row>
    <row r="2701" spans="1:65" s="14" customFormat="1" ht="11.25">
      <c r="B2701" s="233"/>
      <c r="C2701" s="234"/>
      <c r="D2701" s="224" t="s">
        <v>211</v>
      </c>
      <c r="E2701" s="235" t="s">
        <v>1</v>
      </c>
      <c r="F2701" s="236" t="s">
        <v>2546</v>
      </c>
      <c r="G2701" s="234"/>
      <c r="H2701" s="237">
        <v>10.86</v>
      </c>
      <c r="I2701" s="238"/>
      <c r="J2701" s="234"/>
      <c r="K2701" s="234"/>
      <c r="L2701" s="239"/>
      <c r="M2701" s="240"/>
      <c r="N2701" s="241"/>
      <c r="O2701" s="241"/>
      <c r="P2701" s="241"/>
      <c r="Q2701" s="241"/>
      <c r="R2701" s="241"/>
      <c r="S2701" s="241"/>
      <c r="T2701" s="242"/>
      <c r="AT2701" s="243" t="s">
        <v>211</v>
      </c>
      <c r="AU2701" s="243" t="s">
        <v>84</v>
      </c>
      <c r="AV2701" s="14" t="s">
        <v>84</v>
      </c>
      <c r="AW2701" s="14" t="s">
        <v>31</v>
      </c>
      <c r="AX2701" s="14" t="s">
        <v>75</v>
      </c>
      <c r="AY2701" s="243" t="s">
        <v>203</v>
      </c>
    </row>
    <row r="2702" spans="1:65" s="14" customFormat="1" ht="11.25">
      <c r="B2702" s="233"/>
      <c r="C2702" s="234"/>
      <c r="D2702" s="224" t="s">
        <v>211</v>
      </c>
      <c r="E2702" s="235" t="s">
        <v>1</v>
      </c>
      <c r="F2702" s="236" t="s">
        <v>2547</v>
      </c>
      <c r="G2702" s="234"/>
      <c r="H2702" s="237">
        <v>10.86</v>
      </c>
      <c r="I2702" s="238"/>
      <c r="J2702" s="234"/>
      <c r="K2702" s="234"/>
      <c r="L2702" s="239"/>
      <c r="M2702" s="240"/>
      <c r="N2702" s="241"/>
      <c r="O2702" s="241"/>
      <c r="P2702" s="241"/>
      <c r="Q2702" s="241"/>
      <c r="R2702" s="241"/>
      <c r="S2702" s="241"/>
      <c r="T2702" s="242"/>
      <c r="AT2702" s="243" t="s">
        <v>211</v>
      </c>
      <c r="AU2702" s="243" t="s">
        <v>84</v>
      </c>
      <c r="AV2702" s="14" t="s">
        <v>84</v>
      </c>
      <c r="AW2702" s="14" t="s">
        <v>31</v>
      </c>
      <c r="AX2702" s="14" t="s">
        <v>75</v>
      </c>
      <c r="AY2702" s="243" t="s">
        <v>203</v>
      </c>
    </row>
    <row r="2703" spans="1:65" s="14" customFormat="1" ht="11.25">
      <c r="B2703" s="233"/>
      <c r="C2703" s="234"/>
      <c r="D2703" s="224" t="s">
        <v>211</v>
      </c>
      <c r="E2703" s="235" t="s">
        <v>1</v>
      </c>
      <c r="F2703" s="236" t="s">
        <v>2548</v>
      </c>
      <c r="G2703" s="234"/>
      <c r="H2703" s="237">
        <v>10.86</v>
      </c>
      <c r="I2703" s="238"/>
      <c r="J2703" s="234"/>
      <c r="K2703" s="234"/>
      <c r="L2703" s="239"/>
      <c r="M2703" s="240"/>
      <c r="N2703" s="241"/>
      <c r="O2703" s="241"/>
      <c r="P2703" s="241"/>
      <c r="Q2703" s="241"/>
      <c r="R2703" s="241"/>
      <c r="S2703" s="241"/>
      <c r="T2703" s="242"/>
      <c r="AT2703" s="243" t="s">
        <v>211</v>
      </c>
      <c r="AU2703" s="243" t="s">
        <v>84</v>
      </c>
      <c r="AV2703" s="14" t="s">
        <v>84</v>
      </c>
      <c r="AW2703" s="14" t="s">
        <v>31</v>
      </c>
      <c r="AX2703" s="14" t="s">
        <v>75</v>
      </c>
      <c r="AY2703" s="243" t="s">
        <v>203</v>
      </c>
    </row>
    <row r="2704" spans="1:65" s="14" customFormat="1" ht="11.25">
      <c r="B2704" s="233"/>
      <c r="C2704" s="234"/>
      <c r="D2704" s="224" t="s">
        <v>211</v>
      </c>
      <c r="E2704" s="235" t="s">
        <v>1</v>
      </c>
      <c r="F2704" s="236" t="s">
        <v>2549</v>
      </c>
      <c r="G2704" s="234"/>
      <c r="H2704" s="237">
        <v>10.86</v>
      </c>
      <c r="I2704" s="238"/>
      <c r="J2704" s="234"/>
      <c r="K2704" s="234"/>
      <c r="L2704" s="239"/>
      <c r="M2704" s="240"/>
      <c r="N2704" s="241"/>
      <c r="O2704" s="241"/>
      <c r="P2704" s="241"/>
      <c r="Q2704" s="241"/>
      <c r="R2704" s="241"/>
      <c r="S2704" s="241"/>
      <c r="T2704" s="242"/>
      <c r="AT2704" s="243" t="s">
        <v>211</v>
      </c>
      <c r="AU2704" s="243" t="s">
        <v>84</v>
      </c>
      <c r="AV2704" s="14" t="s">
        <v>84</v>
      </c>
      <c r="AW2704" s="14" t="s">
        <v>31</v>
      </c>
      <c r="AX2704" s="14" t="s">
        <v>75</v>
      </c>
      <c r="AY2704" s="243" t="s">
        <v>203</v>
      </c>
    </row>
    <row r="2705" spans="2:51" s="14" customFormat="1" ht="11.25">
      <c r="B2705" s="233"/>
      <c r="C2705" s="234"/>
      <c r="D2705" s="224" t="s">
        <v>211</v>
      </c>
      <c r="E2705" s="235" t="s">
        <v>1</v>
      </c>
      <c r="F2705" s="236" t="s">
        <v>2550</v>
      </c>
      <c r="G2705" s="234"/>
      <c r="H2705" s="237">
        <v>10.86</v>
      </c>
      <c r="I2705" s="238"/>
      <c r="J2705" s="234"/>
      <c r="K2705" s="234"/>
      <c r="L2705" s="239"/>
      <c r="M2705" s="240"/>
      <c r="N2705" s="241"/>
      <c r="O2705" s="241"/>
      <c r="P2705" s="241"/>
      <c r="Q2705" s="241"/>
      <c r="R2705" s="241"/>
      <c r="S2705" s="241"/>
      <c r="T2705" s="242"/>
      <c r="AT2705" s="243" t="s">
        <v>211</v>
      </c>
      <c r="AU2705" s="243" t="s">
        <v>84</v>
      </c>
      <c r="AV2705" s="14" t="s">
        <v>84</v>
      </c>
      <c r="AW2705" s="14" t="s">
        <v>31</v>
      </c>
      <c r="AX2705" s="14" t="s">
        <v>75</v>
      </c>
      <c r="AY2705" s="243" t="s">
        <v>203</v>
      </c>
    </row>
    <row r="2706" spans="2:51" s="14" customFormat="1" ht="11.25">
      <c r="B2706" s="233"/>
      <c r="C2706" s="234"/>
      <c r="D2706" s="224" t="s">
        <v>211</v>
      </c>
      <c r="E2706" s="235" t="s">
        <v>1</v>
      </c>
      <c r="F2706" s="236" t="s">
        <v>2551</v>
      </c>
      <c r="G2706" s="234"/>
      <c r="H2706" s="237">
        <v>10.86</v>
      </c>
      <c r="I2706" s="238"/>
      <c r="J2706" s="234"/>
      <c r="K2706" s="234"/>
      <c r="L2706" s="239"/>
      <c r="M2706" s="240"/>
      <c r="N2706" s="241"/>
      <c r="O2706" s="241"/>
      <c r="P2706" s="241"/>
      <c r="Q2706" s="241"/>
      <c r="R2706" s="241"/>
      <c r="S2706" s="241"/>
      <c r="T2706" s="242"/>
      <c r="AT2706" s="243" t="s">
        <v>211</v>
      </c>
      <c r="AU2706" s="243" t="s">
        <v>84</v>
      </c>
      <c r="AV2706" s="14" t="s">
        <v>84</v>
      </c>
      <c r="AW2706" s="14" t="s">
        <v>31</v>
      </c>
      <c r="AX2706" s="14" t="s">
        <v>75</v>
      </c>
      <c r="AY2706" s="243" t="s">
        <v>203</v>
      </c>
    </row>
    <row r="2707" spans="2:51" s="14" customFormat="1" ht="11.25">
      <c r="B2707" s="233"/>
      <c r="C2707" s="234"/>
      <c r="D2707" s="224" t="s">
        <v>211</v>
      </c>
      <c r="E2707" s="235" t="s">
        <v>1</v>
      </c>
      <c r="F2707" s="236" t="s">
        <v>2552</v>
      </c>
      <c r="G2707" s="234"/>
      <c r="H2707" s="237">
        <v>10.86</v>
      </c>
      <c r="I2707" s="238"/>
      <c r="J2707" s="234"/>
      <c r="K2707" s="234"/>
      <c r="L2707" s="239"/>
      <c r="M2707" s="240"/>
      <c r="N2707" s="241"/>
      <c r="O2707" s="241"/>
      <c r="P2707" s="241"/>
      <c r="Q2707" s="241"/>
      <c r="R2707" s="241"/>
      <c r="S2707" s="241"/>
      <c r="T2707" s="242"/>
      <c r="AT2707" s="243" t="s">
        <v>211</v>
      </c>
      <c r="AU2707" s="243" t="s">
        <v>84</v>
      </c>
      <c r="AV2707" s="14" t="s">
        <v>84</v>
      </c>
      <c r="AW2707" s="14" t="s">
        <v>31</v>
      </c>
      <c r="AX2707" s="14" t="s">
        <v>75</v>
      </c>
      <c r="AY2707" s="243" t="s">
        <v>203</v>
      </c>
    </row>
    <row r="2708" spans="2:51" s="14" customFormat="1" ht="11.25">
      <c r="B2708" s="233"/>
      <c r="C2708" s="234"/>
      <c r="D2708" s="224" t="s">
        <v>211</v>
      </c>
      <c r="E2708" s="235" t="s">
        <v>1</v>
      </c>
      <c r="F2708" s="236" t="s">
        <v>2553</v>
      </c>
      <c r="G2708" s="234"/>
      <c r="H2708" s="237">
        <v>10.86</v>
      </c>
      <c r="I2708" s="238"/>
      <c r="J2708" s="234"/>
      <c r="K2708" s="234"/>
      <c r="L2708" s="239"/>
      <c r="M2708" s="240"/>
      <c r="N2708" s="241"/>
      <c r="O2708" s="241"/>
      <c r="P2708" s="241"/>
      <c r="Q2708" s="241"/>
      <c r="R2708" s="241"/>
      <c r="S2708" s="241"/>
      <c r="T2708" s="242"/>
      <c r="AT2708" s="243" t="s">
        <v>211</v>
      </c>
      <c r="AU2708" s="243" t="s">
        <v>84</v>
      </c>
      <c r="AV2708" s="14" t="s">
        <v>84</v>
      </c>
      <c r="AW2708" s="14" t="s">
        <v>31</v>
      </c>
      <c r="AX2708" s="14" t="s">
        <v>75</v>
      </c>
      <c r="AY2708" s="243" t="s">
        <v>203</v>
      </c>
    </row>
    <row r="2709" spans="2:51" s="14" customFormat="1" ht="11.25">
      <c r="B2709" s="233"/>
      <c r="C2709" s="234"/>
      <c r="D2709" s="224" t="s">
        <v>211</v>
      </c>
      <c r="E2709" s="235" t="s">
        <v>1</v>
      </c>
      <c r="F2709" s="236" t="s">
        <v>2554</v>
      </c>
      <c r="G2709" s="234"/>
      <c r="H2709" s="237">
        <v>10.86</v>
      </c>
      <c r="I2709" s="238"/>
      <c r="J2709" s="234"/>
      <c r="K2709" s="234"/>
      <c r="L2709" s="239"/>
      <c r="M2709" s="240"/>
      <c r="N2709" s="241"/>
      <c r="O2709" s="241"/>
      <c r="P2709" s="241"/>
      <c r="Q2709" s="241"/>
      <c r="R2709" s="241"/>
      <c r="S2709" s="241"/>
      <c r="T2709" s="242"/>
      <c r="AT2709" s="243" t="s">
        <v>211</v>
      </c>
      <c r="AU2709" s="243" t="s">
        <v>84</v>
      </c>
      <c r="AV2709" s="14" t="s">
        <v>84</v>
      </c>
      <c r="AW2709" s="14" t="s">
        <v>31</v>
      </c>
      <c r="AX2709" s="14" t="s">
        <v>75</v>
      </c>
      <c r="AY2709" s="243" t="s">
        <v>203</v>
      </c>
    </row>
    <row r="2710" spans="2:51" s="14" customFormat="1" ht="11.25">
      <c r="B2710" s="233"/>
      <c r="C2710" s="234"/>
      <c r="D2710" s="224" t="s">
        <v>211</v>
      </c>
      <c r="E2710" s="235" t="s">
        <v>1</v>
      </c>
      <c r="F2710" s="236" t="s">
        <v>2555</v>
      </c>
      <c r="G2710" s="234"/>
      <c r="H2710" s="237">
        <v>22.47</v>
      </c>
      <c r="I2710" s="238"/>
      <c r="J2710" s="234"/>
      <c r="K2710" s="234"/>
      <c r="L2710" s="239"/>
      <c r="M2710" s="240"/>
      <c r="N2710" s="241"/>
      <c r="O2710" s="241"/>
      <c r="P2710" s="241"/>
      <c r="Q2710" s="241"/>
      <c r="R2710" s="241"/>
      <c r="S2710" s="241"/>
      <c r="T2710" s="242"/>
      <c r="AT2710" s="243" t="s">
        <v>211</v>
      </c>
      <c r="AU2710" s="243" t="s">
        <v>84</v>
      </c>
      <c r="AV2710" s="14" t="s">
        <v>84</v>
      </c>
      <c r="AW2710" s="14" t="s">
        <v>31</v>
      </c>
      <c r="AX2710" s="14" t="s">
        <v>75</v>
      </c>
      <c r="AY2710" s="243" t="s">
        <v>203</v>
      </c>
    </row>
    <row r="2711" spans="2:51" s="14" customFormat="1" ht="11.25">
      <c r="B2711" s="233"/>
      <c r="C2711" s="234"/>
      <c r="D2711" s="224" t="s">
        <v>211</v>
      </c>
      <c r="E2711" s="235" t="s">
        <v>1</v>
      </c>
      <c r="F2711" s="236" t="s">
        <v>2556</v>
      </c>
      <c r="G2711" s="234"/>
      <c r="H2711" s="237">
        <v>8.56</v>
      </c>
      <c r="I2711" s="238"/>
      <c r="J2711" s="234"/>
      <c r="K2711" s="234"/>
      <c r="L2711" s="239"/>
      <c r="M2711" s="240"/>
      <c r="N2711" s="241"/>
      <c r="O2711" s="241"/>
      <c r="P2711" s="241"/>
      <c r="Q2711" s="241"/>
      <c r="R2711" s="241"/>
      <c r="S2711" s="241"/>
      <c r="T2711" s="242"/>
      <c r="AT2711" s="243" t="s">
        <v>211</v>
      </c>
      <c r="AU2711" s="243" t="s">
        <v>84</v>
      </c>
      <c r="AV2711" s="14" t="s">
        <v>84</v>
      </c>
      <c r="AW2711" s="14" t="s">
        <v>31</v>
      </c>
      <c r="AX2711" s="14" t="s">
        <v>75</v>
      </c>
      <c r="AY2711" s="243" t="s">
        <v>203</v>
      </c>
    </row>
    <row r="2712" spans="2:51" s="14" customFormat="1" ht="11.25">
      <c r="B2712" s="233"/>
      <c r="C2712" s="234"/>
      <c r="D2712" s="224" t="s">
        <v>211</v>
      </c>
      <c r="E2712" s="235" t="s">
        <v>1</v>
      </c>
      <c r="F2712" s="236" t="s">
        <v>2557</v>
      </c>
      <c r="G2712" s="234"/>
      <c r="H2712" s="237">
        <v>8.68</v>
      </c>
      <c r="I2712" s="238"/>
      <c r="J2712" s="234"/>
      <c r="K2712" s="234"/>
      <c r="L2712" s="239"/>
      <c r="M2712" s="240"/>
      <c r="N2712" s="241"/>
      <c r="O2712" s="241"/>
      <c r="P2712" s="241"/>
      <c r="Q2712" s="241"/>
      <c r="R2712" s="241"/>
      <c r="S2712" s="241"/>
      <c r="T2712" s="242"/>
      <c r="AT2712" s="243" t="s">
        <v>211</v>
      </c>
      <c r="AU2712" s="243" t="s">
        <v>84</v>
      </c>
      <c r="AV2712" s="14" t="s">
        <v>84</v>
      </c>
      <c r="AW2712" s="14" t="s">
        <v>31</v>
      </c>
      <c r="AX2712" s="14" t="s">
        <v>75</v>
      </c>
      <c r="AY2712" s="243" t="s">
        <v>203</v>
      </c>
    </row>
    <row r="2713" spans="2:51" s="14" customFormat="1" ht="11.25">
      <c r="B2713" s="233"/>
      <c r="C2713" s="234"/>
      <c r="D2713" s="224" t="s">
        <v>211</v>
      </c>
      <c r="E2713" s="235" t="s">
        <v>1</v>
      </c>
      <c r="F2713" s="236" t="s">
        <v>2558</v>
      </c>
      <c r="G2713" s="234"/>
      <c r="H2713" s="237">
        <v>10.86</v>
      </c>
      <c r="I2713" s="238"/>
      <c r="J2713" s="234"/>
      <c r="K2713" s="234"/>
      <c r="L2713" s="239"/>
      <c r="M2713" s="240"/>
      <c r="N2713" s="241"/>
      <c r="O2713" s="241"/>
      <c r="P2713" s="241"/>
      <c r="Q2713" s="241"/>
      <c r="R2713" s="241"/>
      <c r="S2713" s="241"/>
      <c r="T2713" s="242"/>
      <c r="AT2713" s="243" t="s">
        <v>211</v>
      </c>
      <c r="AU2713" s="243" t="s">
        <v>84</v>
      </c>
      <c r="AV2713" s="14" t="s">
        <v>84</v>
      </c>
      <c r="AW2713" s="14" t="s">
        <v>31</v>
      </c>
      <c r="AX2713" s="14" t="s">
        <v>75</v>
      </c>
      <c r="AY2713" s="243" t="s">
        <v>203</v>
      </c>
    </row>
    <row r="2714" spans="2:51" s="14" customFormat="1" ht="11.25">
      <c r="B2714" s="233"/>
      <c r="C2714" s="234"/>
      <c r="D2714" s="224" t="s">
        <v>211</v>
      </c>
      <c r="E2714" s="235" t="s">
        <v>1</v>
      </c>
      <c r="F2714" s="236" t="s">
        <v>2559</v>
      </c>
      <c r="G2714" s="234"/>
      <c r="H2714" s="237">
        <v>10.86</v>
      </c>
      <c r="I2714" s="238"/>
      <c r="J2714" s="234"/>
      <c r="K2714" s="234"/>
      <c r="L2714" s="239"/>
      <c r="M2714" s="240"/>
      <c r="N2714" s="241"/>
      <c r="O2714" s="241"/>
      <c r="P2714" s="241"/>
      <c r="Q2714" s="241"/>
      <c r="R2714" s="241"/>
      <c r="S2714" s="241"/>
      <c r="T2714" s="242"/>
      <c r="AT2714" s="243" t="s">
        <v>211</v>
      </c>
      <c r="AU2714" s="243" t="s">
        <v>84</v>
      </c>
      <c r="AV2714" s="14" t="s">
        <v>84</v>
      </c>
      <c r="AW2714" s="14" t="s">
        <v>31</v>
      </c>
      <c r="AX2714" s="14" t="s">
        <v>75</v>
      </c>
      <c r="AY2714" s="243" t="s">
        <v>203</v>
      </c>
    </row>
    <row r="2715" spans="2:51" s="14" customFormat="1" ht="11.25">
      <c r="B2715" s="233"/>
      <c r="C2715" s="234"/>
      <c r="D2715" s="224" t="s">
        <v>211</v>
      </c>
      <c r="E2715" s="235" t="s">
        <v>1</v>
      </c>
      <c r="F2715" s="236" t="s">
        <v>2560</v>
      </c>
      <c r="G2715" s="234"/>
      <c r="H2715" s="237">
        <v>8.91</v>
      </c>
      <c r="I2715" s="238"/>
      <c r="J2715" s="234"/>
      <c r="K2715" s="234"/>
      <c r="L2715" s="239"/>
      <c r="M2715" s="240"/>
      <c r="N2715" s="241"/>
      <c r="O2715" s="241"/>
      <c r="P2715" s="241"/>
      <c r="Q2715" s="241"/>
      <c r="R2715" s="241"/>
      <c r="S2715" s="241"/>
      <c r="T2715" s="242"/>
      <c r="AT2715" s="243" t="s">
        <v>211</v>
      </c>
      <c r="AU2715" s="243" t="s">
        <v>84</v>
      </c>
      <c r="AV2715" s="14" t="s">
        <v>84</v>
      </c>
      <c r="AW2715" s="14" t="s">
        <v>31</v>
      </c>
      <c r="AX2715" s="14" t="s">
        <v>75</v>
      </c>
      <c r="AY2715" s="243" t="s">
        <v>203</v>
      </c>
    </row>
    <row r="2716" spans="2:51" s="14" customFormat="1" ht="11.25">
      <c r="B2716" s="233"/>
      <c r="C2716" s="234"/>
      <c r="D2716" s="224" t="s">
        <v>211</v>
      </c>
      <c r="E2716" s="235" t="s">
        <v>1</v>
      </c>
      <c r="F2716" s="236" t="s">
        <v>2561</v>
      </c>
      <c r="G2716" s="234"/>
      <c r="H2716" s="237">
        <v>10.86</v>
      </c>
      <c r="I2716" s="238"/>
      <c r="J2716" s="234"/>
      <c r="K2716" s="234"/>
      <c r="L2716" s="239"/>
      <c r="M2716" s="240"/>
      <c r="N2716" s="241"/>
      <c r="O2716" s="241"/>
      <c r="P2716" s="241"/>
      <c r="Q2716" s="241"/>
      <c r="R2716" s="241"/>
      <c r="S2716" s="241"/>
      <c r="T2716" s="242"/>
      <c r="AT2716" s="243" t="s">
        <v>211</v>
      </c>
      <c r="AU2716" s="243" t="s">
        <v>84</v>
      </c>
      <c r="AV2716" s="14" t="s">
        <v>84</v>
      </c>
      <c r="AW2716" s="14" t="s">
        <v>31</v>
      </c>
      <c r="AX2716" s="14" t="s">
        <v>75</v>
      </c>
      <c r="AY2716" s="243" t="s">
        <v>203</v>
      </c>
    </row>
    <row r="2717" spans="2:51" s="14" customFormat="1" ht="11.25">
      <c r="B2717" s="233"/>
      <c r="C2717" s="234"/>
      <c r="D2717" s="224" t="s">
        <v>211</v>
      </c>
      <c r="E2717" s="235" t="s">
        <v>1</v>
      </c>
      <c r="F2717" s="236" t="s">
        <v>2562</v>
      </c>
      <c r="G2717" s="234"/>
      <c r="H2717" s="237">
        <v>10.86</v>
      </c>
      <c r="I2717" s="238"/>
      <c r="J2717" s="234"/>
      <c r="K2717" s="234"/>
      <c r="L2717" s="239"/>
      <c r="M2717" s="240"/>
      <c r="N2717" s="241"/>
      <c r="O2717" s="241"/>
      <c r="P2717" s="241"/>
      <c r="Q2717" s="241"/>
      <c r="R2717" s="241"/>
      <c r="S2717" s="241"/>
      <c r="T2717" s="242"/>
      <c r="AT2717" s="243" t="s">
        <v>211</v>
      </c>
      <c r="AU2717" s="243" t="s">
        <v>84</v>
      </c>
      <c r="AV2717" s="14" t="s">
        <v>84</v>
      </c>
      <c r="AW2717" s="14" t="s">
        <v>31</v>
      </c>
      <c r="AX2717" s="14" t="s">
        <v>75</v>
      </c>
      <c r="AY2717" s="243" t="s">
        <v>203</v>
      </c>
    </row>
    <row r="2718" spans="2:51" s="14" customFormat="1" ht="11.25">
      <c r="B2718" s="233"/>
      <c r="C2718" s="234"/>
      <c r="D2718" s="224" t="s">
        <v>211</v>
      </c>
      <c r="E2718" s="235" t="s">
        <v>1</v>
      </c>
      <c r="F2718" s="236" t="s">
        <v>2563</v>
      </c>
      <c r="G2718" s="234"/>
      <c r="H2718" s="237">
        <v>10.86</v>
      </c>
      <c r="I2718" s="238"/>
      <c r="J2718" s="234"/>
      <c r="K2718" s="234"/>
      <c r="L2718" s="239"/>
      <c r="M2718" s="240"/>
      <c r="N2718" s="241"/>
      <c r="O2718" s="241"/>
      <c r="P2718" s="241"/>
      <c r="Q2718" s="241"/>
      <c r="R2718" s="241"/>
      <c r="S2718" s="241"/>
      <c r="T2718" s="242"/>
      <c r="AT2718" s="243" t="s">
        <v>211</v>
      </c>
      <c r="AU2718" s="243" t="s">
        <v>84</v>
      </c>
      <c r="AV2718" s="14" t="s">
        <v>84</v>
      </c>
      <c r="AW2718" s="14" t="s">
        <v>31</v>
      </c>
      <c r="AX2718" s="14" t="s">
        <v>75</v>
      </c>
      <c r="AY2718" s="243" t="s">
        <v>203</v>
      </c>
    </row>
    <row r="2719" spans="2:51" s="14" customFormat="1" ht="11.25">
      <c r="B2719" s="233"/>
      <c r="C2719" s="234"/>
      <c r="D2719" s="224" t="s">
        <v>211</v>
      </c>
      <c r="E2719" s="235" t="s">
        <v>1</v>
      </c>
      <c r="F2719" s="236" t="s">
        <v>2564</v>
      </c>
      <c r="G2719" s="234"/>
      <c r="H2719" s="237">
        <v>10.86</v>
      </c>
      <c r="I2719" s="238"/>
      <c r="J2719" s="234"/>
      <c r="K2719" s="234"/>
      <c r="L2719" s="239"/>
      <c r="M2719" s="240"/>
      <c r="N2719" s="241"/>
      <c r="O2719" s="241"/>
      <c r="P2719" s="241"/>
      <c r="Q2719" s="241"/>
      <c r="R2719" s="241"/>
      <c r="S2719" s="241"/>
      <c r="T2719" s="242"/>
      <c r="AT2719" s="243" t="s">
        <v>211</v>
      </c>
      <c r="AU2719" s="243" t="s">
        <v>84</v>
      </c>
      <c r="AV2719" s="14" t="s">
        <v>84</v>
      </c>
      <c r="AW2719" s="14" t="s">
        <v>31</v>
      </c>
      <c r="AX2719" s="14" t="s">
        <v>75</v>
      </c>
      <c r="AY2719" s="243" t="s">
        <v>203</v>
      </c>
    </row>
    <row r="2720" spans="2:51" s="14" customFormat="1" ht="11.25">
      <c r="B2720" s="233"/>
      <c r="C2720" s="234"/>
      <c r="D2720" s="224" t="s">
        <v>211</v>
      </c>
      <c r="E2720" s="235" t="s">
        <v>1</v>
      </c>
      <c r="F2720" s="236" t="s">
        <v>2565</v>
      </c>
      <c r="G2720" s="234"/>
      <c r="H2720" s="237">
        <v>10.86</v>
      </c>
      <c r="I2720" s="238"/>
      <c r="J2720" s="234"/>
      <c r="K2720" s="234"/>
      <c r="L2720" s="239"/>
      <c r="M2720" s="240"/>
      <c r="N2720" s="241"/>
      <c r="O2720" s="241"/>
      <c r="P2720" s="241"/>
      <c r="Q2720" s="241"/>
      <c r="R2720" s="241"/>
      <c r="S2720" s="241"/>
      <c r="T2720" s="242"/>
      <c r="AT2720" s="243" t="s">
        <v>211</v>
      </c>
      <c r="AU2720" s="243" t="s">
        <v>84</v>
      </c>
      <c r="AV2720" s="14" t="s">
        <v>84</v>
      </c>
      <c r="AW2720" s="14" t="s">
        <v>31</v>
      </c>
      <c r="AX2720" s="14" t="s">
        <v>75</v>
      </c>
      <c r="AY2720" s="243" t="s">
        <v>203</v>
      </c>
    </row>
    <row r="2721" spans="2:51" s="14" customFormat="1" ht="11.25">
      <c r="B2721" s="233"/>
      <c r="C2721" s="234"/>
      <c r="D2721" s="224" t="s">
        <v>211</v>
      </c>
      <c r="E2721" s="235" t="s">
        <v>1</v>
      </c>
      <c r="F2721" s="236" t="s">
        <v>2566</v>
      </c>
      <c r="G2721" s="234"/>
      <c r="H2721" s="237">
        <v>10.86</v>
      </c>
      <c r="I2721" s="238"/>
      <c r="J2721" s="234"/>
      <c r="K2721" s="234"/>
      <c r="L2721" s="239"/>
      <c r="M2721" s="240"/>
      <c r="N2721" s="241"/>
      <c r="O2721" s="241"/>
      <c r="P2721" s="241"/>
      <c r="Q2721" s="241"/>
      <c r="R2721" s="241"/>
      <c r="S2721" s="241"/>
      <c r="T2721" s="242"/>
      <c r="AT2721" s="243" t="s">
        <v>211</v>
      </c>
      <c r="AU2721" s="243" t="s">
        <v>84</v>
      </c>
      <c r="AV2721" s="14" t="s">
        <v>84</v>
      </c>
      <c r="AW2721" s="14" t="s">
        <v>31</v>
      </c>
      <c r="AX2721" s="14" t="s">
        <v>75</v>
      </c>
      <c r="AY2721" s="243" t="s">
        <v>203</v>
      </c>
    </row>
    <row r="2722" spans="2:51" s="14" customFormat="1" ht="11.25">
      <c r="B2722" s="233"/>
      <c r="C2722" s="234"/>
      <c r="D2722" s="224" t="s">
        <v>211</v>
      </c>
      <c r="E2722" s="235" t="s">
        <v>1</v>
      </c>
      <c r="F2722" s="236" t="s">
        <v>2567</v>
      </c>
      <c r="G2722" s="234"/>
      <c r="H2722" s="237">
        <v>10.86</v>
      </c>
      <c r="I2722" s="238"/>
      <c r="J2722" s="234"/>
      <c r="K2722" s="234"/>
      <c r="L2722" s="239"/>
      <c r="M2722" s="240"/>
      <c r="N2722" s="241"/>
      <c r="O2722" s="241"/>
      <c r="P2722" s="241"/>
      <c r="Q2722" s="241"/>
      <c r="R2722" s="241"/>
      <c r="S2722" s="241"/>
      <c r="T2722" s="242"/>
      <c r="AT2722" s="243" t="s">
        <v>211</v>
      </c>
      <c r="AU2722" s="243" t="s">
        <v>84</v>
      </c>
      <c r="AV2722" s="14" t="s">
        <v>84</v>
      </c>
      <c r="AW2722" s="14" t="s">
        <v>31</v>
      </c>
      <c r="AX2722" s="14" t="s">
        <v>75</v>
      </c>
      <c r="AY2722" s="243" t="s">
        <v>203</v>
      </c>
    </row>
    <row r="2723" spans="2:51" s="14" customFormat="1" ht="11.25">
      <c r="B2723" s="233"/>
      <c r="C2723" s="234"/>
      <c r="D2723" s="224" t="s">
        <v>211</v>
      </c>
      <c r="E2723" s="235" t="s">
        <v>1</v>
      </c>
      <c r="F2723" s="236" t="s">
        <v>2568</v>
      </c>
      <c r="G2723" s="234"/>
      <c r="H2723" s="237">
        <v>10.86</v>
      </c>
      <c r="I2723" s="238"/>
      <c r="J2723" s="234"/>
      <c r="K2723" s="234"/>
      <c r="L2723" s="239"/>
      <c r="M2723" s="240"/>
      <c r="N2723" s="241"/>
      <c r="O2723" s="241"/>
      <c r="P2723" s="241"/>
      <c r="Q2723" s="241"/>
      <c r="R2723" s="241"/>
      <c r="S2723" s="241"/>
      <c r="T2723" s="242"/>
      <c r="AT2723" s="243" t="s">
        <v>211</v>
      </c>
      <c r="AU2723" s="243" t="s">
        <v>84</v>
      </c>
      <c r="AV2723" s="14" t="s">
        <v>84</v>
      </c>
      <c r="AW2723" s="14" t="s">
        <v>31</v>
      </c>
      <c r="AX2723" s="14" t="s">
        <v>75</v>
      </c>
      <c r="AY2723" s="243" t="s">
        <v>203</v>
      </c>
    </row>
    <row r="2724" spans="2:51" s="14" customFormat="1" ht="11.25">
      <c r="B2724" s="233"/>
      <c r="C2724" s="234"/>
      <c r="D2724" s="224" t="s">
        <v>211</v>
      </c>
      <c r="E2724" s="235" t="s">
        <v>1</v>
      </c>
      <c r="F2724" s="236" t="s">
        <v>2569</v>
      </c>
      <c r="G2724" s="234"/>
      <c r="H2724" s="237">
        <v>10.86</v>
      </c>
      <c r="I2724" s="238"/>
      <c r="J2724" s="234"/>
      <c r="K2724" s="234"/>
      <c r="L2724" s="239"/>
      <c r="M2724" s="240"/>
      <c r="N2724" s="241"/>
      <c r="O2724" s="241"/>
      <c r="P2724" s="241"/>
      <c r="Q2724" s="241"/>
      <c r="R2724" s="241"/>
      <c r="S2724" s="241"/>
      <c r="T2724" s="242"/>
      <c r="AT2724" s="243" t="s">
        <v>211</v>
      </c>
      <c r="AU2724" s="243" t="s">
        <v>84</v>
      </c>
      <c r="AV2724" s="14" t="s">
        <v>84</v>
      </c>
      <c r="AW2724" s="14" t="s">
        <v>31</v>
      </c>
      <c r="AX2724" s="14" t="s">
        <v>75</v>
      </c>
      <c r="AY2724" s="243" t="s">
        <v>203</v>
      </c>
    </row>
    <row r="2725" spans="2:51" s="14" customFormat="1" ht="11.25">
      <c r="B2725" s="233"/>
      <c r="C2725" s="234"/>
      <c r="D2725" s="224" t="s">
        <v>211</v>
      </c>
      <c r="E2725" s="235" t="s">
        <v>1</v>
      </c>
      <c r="F2725" s="236" t="s">
        <v>2570</v>
      </c>
      <c r="G2725" s="234"/>
      <c r="H2725" s="237">
        <v>10.86</v>
      </c>
      <c r="I2725" s="238"/>
      <c r="J2725" s="234"/>
      <c r="K2725" s="234"/>
      <c r="L2725" s="239"/>
      <c r="M2725" s="240"/>
      <c r="N2725" s="241"/>
      <c r="O2725" s="241"/>
      <c r="P2725" s="241"/>
      <c r="Q2725" s="241"/>
      <c r="R2725" s="241"/>
      <c r="S2725" s="241"/>
      <c r="T2725" s="242"/>
      <c r="AT2725" s="243" t="s">
        <v>211</v>
      </c>
      <c r="AU2725" s="243" t="s">
        <v>84</v>
      </c>
      <c r="AV2725" s="14" t="s">
        <v>84</v>
      </c>
      <c r="AW2725" s="14" t="s">
        <v>31</v>
      </c>
      <c r="AX2725" s="14" t="s">
        <v>75</v>
      </c>
      <c r="AY2725" s="243" t="s">
        <v>203</v>
      </c>
    </row>
    <row r="2726" spans="2:51" s="14" customFormat="1" ht="11.25">
      <c r="B2726" s="233"/>
      <c r="C2726" s="234"/>
      <c r="D2726" s="224" t="s">
        <v>211</v>
      </c>
      <c r="E2726" s="235" t="s">
        <v>1</v>
      </c>
      <c r="F2726" s="236" t="s">
        <v>2571</v>
      </c>
      <c r="G2726" s="234"/>
      <c r="H2726" s="237">
        <v>10.86</v>
      </c>
      <c r="I2726" s="238"/>
      <c r="J2726" s="234"/>
      <c r="K2726" s="234"/>
      <c r="L2726" s="239"/>
      <c r="M2726" s="240"/>
      <c r="N2726" s="241"/>
      <c r="O2726" s="241"/>
      <c r="P2726" s="241"/>
      <c r="Q2726" s="241"/>
      <c r="R2726" s="241"/>
      <c r="S2726" s="241"/>
      <c r="T2726" s="242"/>
      <c r="AT2726" s="243" t="s">
        <v>211</v>
      </c>
      <c r="AU2726" s="243" t="s">
        <v>84</v>
      </c>
      <c r="AV2726" s="14" t="s">
        <v>84</v>
      </c>
      <c r="AW2726" s="14" t="s">
        <v>31</v>
      </c>
      <c r="AX2726" s="14" t="s">
        <v>75</v>
      </c>
      <c r="AY2726" s="243" t="s">
        <v>203</v>
      </c>
    </row>
    <row r="2727" spans="2:51" s="14" customFormat="1" ht="11.25">
      <c r="B2727" s="233"/>
      <c r="C2727" s="234"/>
      <c r="D2727" s="224" t="s">
        <v>211</v>
      </c>
      <c r="E2727" s="235" t="s">
        <v>1</v>
      </c>
      <c r="F2727" s="236" t="s">
        <v>2572</v>
      </c>
      <c r="G2727" s="234"/>
      <c r="H2727" s="237">
        <v>10.86</v>
      </c>
      <c r="I2727" s="238"/>
      <c r="J2727" s="234"/>
      <c r="K2727" s="234"/>
      <c r="L2727" s="239"/>
      <c r="M2727" s="240"/>
      <c r="N2727" s="241"/>
      <c r="O2727" s="241"/>
      <c r="P2727" s="241"/>
      <c r="Q2727" s="241"/>
      <c r="R2727" s="241"/>
      <c r="S2727" s="241"/>
      <c r="T2727" s="242"/>
      <c r="AT2727" s="243" t="s">
        <v>211</v>
      </c>
      <c r="AU2727" s="243" t="s">
        <v>84</v>
      </c>
      <c r="AV2727" s="14" t="s">
        <v>84</v>
      </c>
      <c r="AW2727" s="14" t="s">
        <v>31</v>
      </c>
      <c r="AX2727" s="14" t="s">
        <v>75</v>
      </c>
      <c r="AY2727" s="243" t="s">
        <v>203</v>
      </c>
    </row>
    <row r="2728" spans="2:51" s="14" customFormat="1" ht="11.25">
      <c r="B2728" s="233"/>
      <c r="C2728" s="234"/>
      <c r="D2728" s="224" t="s">
        <v>211</v>
      </c>
      <c r="E2728" s="235" t="s">
        <v>1</v>
      </c>
      <c r="F2728" s="236" t="s">
        <v>2573</v>
      </c>
      <c r="G2728" s="234"/>
      <c r="H2728" s="237">
        <v>10.86</v>
      </c>
      <c r="I2728" s="238"/>
      <c r="J2728" s="234"/>
      <c r="K2728" s="234"/>
      <c r="L2728" s="239"/>
      <c r="M2728" s="240"/>
      <c r="N2728" s="241"/>
      <c r="O2728" s="241"/>
      <c r="P2728" s="241"/>
      <c r="Q2728" s="241"/>
      <c r="R2728" s="241"/>
      <c r="S2728" s="241"/>
      <c r="T2728" s="242"/>
      <c r="AT2728" s="243" t="s">
        <v>211</v>
      </c>
      <c r="AU2728" s="243" t="s">
        <v>84</v>
      </c>
      <c r="AV2728" s="14" t="s">
        <v>84</v>
      </c>
      <c r="AW2728" s="14" t="s">
        <v>31</v>
      </c>
      <c r="AX2728" s="14" t="s">
        <v>75</v>
      </c>
      <c r="AY2728" s="243" t="s">
        <v>203</v>
      </c>
    </row>
    <row r="2729" spans="2:51" s="14" customFormat="1" ht="11.25">
      <c r="B2729" s="233"/>
      <c r="C2729" s="234"/>
      <c r="D2729" s="224" t="s">
        <v>211</v>
      </c>
      <c r="E2729" s="235" t="s">
        <v>1</v>
      </c>
      <c r="F2729" s="236" t="s">
        <v>2555</v>
      </c>
      <c r="G2729" s="234"/>
      <c r="H2729" s="237">
        <v>22.47</v>
      </c>
      <c r="I2729" s="238"/>
      <c r="J2729" s="234"/>
      <c r="K2729" s="234"/>
      <c r="L2729" s="239"/>
      <c r="M2729" s="240"/>
      <c r="N2729" s="241"/>
      <c r="O2729" s="241"/>
      <c r="P2729" s="241"/>
      <c r="Q2729" s="241"/>
      <c r="R2729" s="241"/>
      <c r="S2729" s="241"/>
      <c r="T2729" s="242"/>
      <c r="AT2729" s="243" t="s">
        <v>211</v>
      </c>
      <c r="AU2729" s="243" t="s">
        <v>84</v>
      </c>
      <c r="AV2729" s="14" t="s">
        <v>84</v>
      </c>
      <c r="AW2729" s="14" t="s">
        <v>31</v>
      </c>
      <c r="AX2729" s="14" t="s">
        <v>75</v>
      </c>
      <c r="AY2729" s="243" t="s">
        <v>203</v>
      </c>
    </row>
    <row r="2730" spans="2:51" s="14" customFormat="1" ht="11.25">
      <c r="B2730" s="233"/>
      <c r="C2730" s="234"/>
      <c r="D2730" s="224" t="s">
        <v>211</v>
      </c>
      <c r="E2730" s="235" t="s">
        <v>1</v>
      </c>
      <c r="F2730" s="236" t="s">
        <v>2574</v>
      </c>
      <c r="G2730" s="234"/>
      <c r="H2730" s="237">
        <v>8.56</v>
      </c>
      <c r="I2730" s="238"/>
      <c r="J2730" s="234"/>
      <c r="K2730" s="234"/>
      <c r="L2730" s="239"/>
      <c r="M2730" s="240"/>
      <c r="N2730" s="241"/>
      <c r="O2730" s="241"/>
      <c r="P2730" s="241"/>
      <c r="Q2730" s="241"/>
      <c r="R2730" s="241"/>
      <c r="S2730" s="241"/>
      <c r="T2730" s="242"/>
      <c r="AT2730" s="243" t="s">
        <v>211</v>
      </c>
      <c r="AU2730" s="243" t="s">
        <v>84</v>
      </c>
      <c r="AV2730" s="14" t="s">
        <v>84</v>
      </c>
      <c r="AW2730" s="14" t="s">
        <v>31</v>
      </c>
      <c r="AX2730" s="14" t="s">
        <v>75</v>
      </c>
      <c r="AY2730" s="243" t="s">
        <v>203</v>
      </c>
    </row>
    <row r="2731" spans="2:51" s="14" customFormat="1" ht="11.25">
      <c r="B2731" s="233"/>
      <c r="C2731" s="234"/>
      <c r="D2731" s="224" t="s">
        <v>211</v>
      </c>
      <c r="E2731" s="235" t="s">
        <v>1</v>
      </c>
      <c r="F2731" s="236" t="s">
        <v>2575</v>
      </c>
      <c r="G2731" s="234"/>
      <c r="H2731" s="237">
        <v>8.68</v>
      </c>
      <c r="I2731" s="238"/>
      <c r="J2731" s="234"/>
      <c r="K2731" s="234"/>
      <c r="L2731" s="239"/>
      <c r="M2731" s="240"/>
      <c r="N2731" s="241"/>
      <c r="O2731" s="241"/>
      <c r="P2731" s="241"/>
      <c r="Q2731" s="241"/>
      <c r="R2731" s="241"/>
      <c r="S2731" s="241"/>
      <c r="T2731" s="242"/>
      <c r="AT2731" s="243" t="s">
        <v>211</v>
      </c>
      <c r="AU2731" s="243" t="s">
        <v>84</v>
      </c>
      <c r="AV2731" s="14" t="s">
        <v>84</v>
      </c>
      <c r="AW2731" s="14" t="s">
        <v>31</v>
      </c>
      <c r="AX2731" s="14" t="s">
        <v>75</v>
      </c>
      <c r="AY2731" s="243" t="s">
        <v>203</v>
      </c>
    </row>
    <row r="2732" spans="2:51" s="14" customFormat="1" ht="11.25">
      <c r="B2732" s="233"/>
      <c r="C2732" s="234"/>
      <c r="D2732" s="224" t="s">
        <v>211</v>
      </c>
      <c r="E2732" s="235" t="s">
        <v>1</v>
      </c>
      <c r="F2732" s="236" t="s">
        <v>2576</v>
      </c>
      <c r="G2732" s="234"/>
      <c r="H2732" s="237">
        <v>10.86</v>
      </c>
      <c r="I2732" s="238"/>
      <c r="J2732" s="234"/>
      <c r="K2732" s="234"/>
      <c r="L2732" s="239"/>
      <c r="M2732" s="240"/>
      <c r="N2732" s="241"/>
      <c r="O2732" s="241"/>
      <c r="P2732" s="241"/>
      <c r="Q2732" s="241"/>
      <c r="R2732" s="241"/>
      <c r="S2732" s="241"/>
      <c r="T2732" s="242"/>
      <c r="AT2732" s="243" t="s">
        <v>211</v>
      </c>
      <c r="AU2732" s="243" t="s">
        <v>84</v>
      </c>
      <c r="AV2732" s="14" t="s">
        <v>84</v>
      </c>
      <c r="AW2732" s="14" t="s">
        <v>31</v>
      </c>
      <c r="AX2732" s="14" t="s">
        <v>75</v>
      </c>
      <c r="AY2732" s="243" t="s">
        <v>203</v>
      </c>
    </row>
    <row r="2733" spans="2:51" s="14" customFormat="1" ht="11.25">
      <c r="B2733" s="233"/>
      <c r="C2733" s="234"/>
      <c r="D2733" s="224" t="s">
        <v>211</v>
      </c>
      <c r="E2733" s="235" t="s">
        <v>1</v>
      </c>
      <c r="F2733" s="236" t="s">
        <v>2577</v>
      </c>
      <c r="G2733" s="234"/>
      <c r="H2733" s="237">
        <v>10.86</v>
      </c>
      <c r="I2733" s="238"/>
      <c r="J2733" s="234"/>
      <c r="K2733" s="234"/>
      <c r="L2733" s="239"/>
      <c r="M2733" s="240"/>
      <c r="N2733" s="241"/>
      <c r="O2733" s="241"/>
      <c r="P2733" s="241"/>
      <c r="Q2733" s="241"/>
      <c r="R2733" s="241"/>
      <c r="S2733" s="241"/>
      <c r="T2733" s="242"/>
      <c r="AT2733" s="243" t="s">
        <v>211</v>
      </c>
      <c r="AU2733" s="243" t="s">
        <v>84</v>
      </c>
      <c r="AV2733" s="14" t="s">
        <v>84</v>
      </c>
      <c r="AW2733" s="14" t="s">
        <v>31</v>
      </c>
      <c r="AX2733" s="14" t="s">
        <v>75</v>
      </c>
      <c r="AY2733" s="243" t="s">
        <v>203</v>
      </c>
    </row>
    <row r="2734" spans="2:51" s="14" customFormat="1" ht="11.25">
      <c r="B2734" s="233"/>
      <c r="C2734" s="234"/>
      <c r="D2734" s="224" t="s">
        <v>211</v>
      </c>
      <c r="E2734" s="235" t="s">
        <v>1</v>
      </c>
      <c r="F2734" s="236" t="s">
        <v>2578</v>
      </c>
      <c r="G2734" s="234"/>
      <c r="H2734" s="237">
        <v>16.95</v>
      </c>
      <c r="I2734" s="238"/>
      <c r="J2734" s="234"/>
      <c r="K2734" s="234"/>
      <c r="L2734" s="239"/>
      <c r="M2734" s="240"/>
      <c r="N2734" s="241"/>
      <c r="O2734" s="241"/>
      <c r="P2734" s="241"/>
      <c r="Q2734" s="241"/>
      <c r="R2734" s="241"/>
      <c r="S2734" s="241"/>
      <c r="T2734" s="242"/>
      <c r="AT2734" s="243" t="s">
        <v>211</v>
      </c>
      <c r="AU2734" s="243" t="s">
        <v>84</v>
      </c>
      <c r="AV2734" s="14" t="s">
        <v>84</v>
      </c>
      <c r="AW2734" s="14" t="s">
        <v>31</v>
      </c>
      <c r="AX2734" s="14" t="s">
        <v>75</v>
      </c>
      <c r="AY2734" s="243" t="s">
        <v>203</v>
      </c>
    </row>
    <row r="2735" spans="2:51" s="14" customFormat="1" ht="11.25">
      <c r="B2735" s="233"/>
      <c r="C2735" s="234"/>
      <c r="D2735" s="224" t="s">
        <v>211</v>
      </c>
      <c r="E2735" s="235" t="s">
        <v>1</v>
      </c>
      <c r="F2735" s="236" t="s">
        <v>2561</v>
      </c>
      <c r="G2735" s="234"/>
      <c r="H2735" s="237">
        <v>10.86</v>
      </c>
      <c r="I2735" s="238"/>
      <c r="J2735" s="234"/>
      <c r="K2735" s="234"/>
      <c r="L2735" s="239"/>
      <c r="M2735" s="240"/>
      <c r="N2735" s="241"/>
      <c r="O2735" s="241"/>
      <c r="P2735" s="241"/>
      <c r="Q2735" s="241"/>
      <c r="R2735" s="241"/>
      <c r="S2735" s="241"/>
      <c r="T2735" s="242"/>
      <c r="AT2735" s="243" t="s">
        <v>211</v>
      </c>
      <c r="AU2735" s="243" t="s">
        <v>84</v>
      </c>
      <c r="AV2735" s="14" t="s">
        <v>84</v>
      </c>
      <c r="AW2735" s="14" t="s">
        <v>31</v>
      </c>
      <c r="AX2735" s="14" t="s">
        <v>75</v>
      </c>
      <c r="AY2735" s="243" t="s">
        <v>203</v>
      </c>
    </row>
    <row r="2736" spans="2:51" s="14" customFormat="1" ht="11.25">
      <c r="B2736" s="233"/>
      <c r="C2736" s="234"/>
      <c r="D2736" s="224" t="s">
        <v>211</v>
      </c>
      <c r="E2736" s="235" t="s">
        <v>1</v>
      </c>
      <c r="F2736" s="236" t="s">
        <v>2562</v>
      </c>
      <c r="G2736" s="234"/>
      <c r="H2736" s="237">
        <v>10.86</v>
      </c>
      <c r="I2736" s="238"/>
      <c r="J2736" s="234"/>
      <c r="K2736" s="234"/>
      <c r="L2736" s="239"/>
      <c r="M2736" s="240"/>
      <c r="N2736" s="241"/>
      <c r="O2736" s="241"/>
      <c r="P2736" s="241"/>
      <c r="Q2736" s="241"/>
      <c r="R2736" s="241"/>
      <c r="S2736" s="241"/>
      <c r="T2736" s="242"/>
      <c r="AT2736" s="243" t="s">
        <v>211</v>
      </c>
      <c r="AU2736" s="243" t="s">
        <v>84</v>
      </c>
      <c r="AV2736" s="14" t="s">
        <v>84</v>
      </c>
      <c r="AW2736" s="14" t="s">
        <v>31</v>
      </c>
      <c r="AX2736" s="14" t="s">
        <v>75</v>
      </c>
      <c r="AY2736" s="243" t="s">
        <v>203</v>
      </c>
    </row>
    <row r="2737" spans="2:51" s="14" customFormat="1" ht="11.25">
      <c r="B2737" s="233"/>
      <c r="C2737" s="234"/>
      <c r="D2737" s="224" t="s">
        <v>211</v>
      </c>
      <c r="E2737" s="235" t="s">
        <v>1</v>
      </c>
      <c r="F2737" s="236" t="s">
        <v>2563</v>
      </c>
      <c r="G2737" s="234"/>
      <c r="H2737" s="237">
        <v>10.86</v>
      </c>
      <c r="I2737" s="238"/>
      <c r="J2737" s="234"/>
      <c r="K2737" s="234"/>
      <c r="L2737" s="239"/>
      <c r="M2737" s="240"/>
      <c r="N2737" s="241"/>
      <c r="O2737" s="241"/>
      <c r="P2737" s="241"/>
      <c r="Q2737" s="241"/>
      <c r="R2737" s="241"/>
      <c r="S2737" s="241"/>
      <c r="T2737" s="242"/>
      <c r="AT2737" s="243" t="s">
        <v>211</v>
      </c>
      <c r="AU2737" s="243" t="s">
        <v>84</v>
      </c>
      <c r="AV2737" s="14" t="s">
        <v>84</v>
      </c>
      <c r="AW2737" s="14" t="s">
        <v>31</v>
      </c>
      <c r="AX2737" s="14" t="s">
        <v>75</v>
      </c>
      <c r="AY2737" s="243" t="s">
        <v>203</v>
      </c>
    </row>
    <row r="2738" spans="2:51" s="14" customFormat="1" ht="11.25">
      <c r="B2738" s="233"/>
      <c r="C2738" s="234"/>
      <c r="D2738" s="224" t="s">
        <v>211</v>
      </c>
      <c r="E2738" s="235" t="s">
        <v>1</v>
      </c>
      <c r="F2738" s="236" t="s">
        <v>2564</v>
      </c>
      <c r="G2738" s="234"/>
      <c r="H2738" s="237">
        <v>10.86</v>
      </c>
      <c r="I2738" s="238"/>
      <c r="J2738" s="234"/>
      <c r="K2738" s="234"/>
      <c r="L2738" s="239"/>
      <c r="M2738" s="240"/>
      <c r="N2738" s="241"/>
      <c r="O2738" s="241"/>
      <c r="P2738" s="241"/>
      <c r="Q2738" s="241"/>
      <c r="R2738" s="241"/>
      <c r="S2738" s="241"/>
      <c r="T2738" s="242"/>
      <c r="AT2738" s="243" t="s">
        <v>211</v>
      </c>
      <c r="AU2738" s="243" t="s">
        <v>84</v>
      </c>
      <c r="AV2738" s="14" t="s">
        <v>84</v>
      </c>
      <c r="AW2738" s="14" t="s">
        <v>31</v>
      </c>
      <c r="AX2738" s="14" t="s">
        <v>75</v>
      </c>
      <c r="AY2738" s="243" t="s">
        <v>203</v>
      </c>
    </row>
    <row r="2739" spans="2:51" s="14" customFormat="1" ht="11.25">
      <c r="B2739" s="233"/>
      <c r="C2739" s="234"/>
      <c r="D2739" s="224" t="s">
        <v>211</v>
      </c>
      <c r="E2739" s="235" t="s">
        <v>1</v>
      </c>
      <c r="F2739" s="236" t="s">
        <v>2565</v>
      </c>
      <c r="G2739" s="234"/>
      <c r="H2739" s="237">
        <v>10.86</v>
      </c>
      <c r="I2739" s="238"/>
      <c r="J2739" s="234"/>
      <c r="K2739" s="234"/>
      <c r="L2739" s="239"/>
      <c r="M2739" s="240"/>
      <c r="N2739" s="241"/>
      <c r="O2739" s="241"/>
      <c r="P2739" s="241"/>
      <c r="Q2739" s="241"/>
      <c r="R2739" s="241"/>
      <c r="S2739" s="241"/>
      <c r="T2739" s="242"/>
      <c r="AT2739" s="243" t="s">
        <v>211</v>
      </c>
      <c r="AU2739" s="243" t="s">
        <v>84</v>
      </c>
      <c r="AV2739" s="14" t="s">
        <v>84</v>
      </c>
      <c r="AW2739" s="14" t="s">
        <v>31</v>
      </c>
      <c r="AX2739" s="14" t="s">
        <v>75</v>
      </c>
      <c r="AY2739" s="243" t="s">
        <v>203</v>
      </c>
    </row>
    <row r="2740" spans="2:51" s="14" customFormat="1" ht="11.25">
      <c r="B2740" s="233"/>
      <c r="C2740" s="234"/>
      <c r="D2740" s="224" t="s">
        <v>211</v>
      </c>
      <c r="E2740" s="235" t="s">
        <v>1</v>
      </c>
      <c r="F2740" s="236" t="s">
        <v>2566</v>
      </c>
      <c r="G2740" s="234"/>
      <c r="H2740" s="237">
        <v>10.86</v>
      </c>
      <c r="I2740" s="238"/>
      <c r="J2740" s="234"/>
      <c r="K2740" s="234"/>
      <c r="L2740" s="239"/>
      <c r="M2740" s="240"/>
      <c r="N2740" s="241"/>
      <c r="O2740" s="241"/>
      <c r="P2740" s="241"/>
      <c r="Q2740" s="241"/>
      <c r="R2740" s="241"/>
      <c r="S2740" s="241"/>
      <c r="T2740" s="242"/>
      <c r="AT2740" s="243" t="s">
        <v>211</v>
      </c>
      <c r="AU2740" s="243" t="s">
        <v>84</v>
      </c>
      <c r="AV2740" s="14" t="s">
        <v>84</v>
      </c>
      <c r="AW2740" s="14" t="s">
        <v>31</v>
      </c>
      <c r="AX2740" s="14" t="s">
        <v>75</v>
      </c>
      <c r="AY2740" s="243" t="s">
        <v>203</v>
      </c>
    </row>
    <row r="2741" spans="2:51" s="14" customFormat="1" ht="11.25">
      <c r="B2741" s="233"/>
      <c r="C2741" s="234"/>
      <c r="D2741" s="224" t="s">
        <v>211</v>
      </c>
      <c r="E2741" s="235" t="s">
        <v>1</v>
      </c>
      <c r="F2741" s="236" t="s">
        <v>2567</v>
      </c>
      <c r="G2741" s="234"/>
      <c r="H2741" s="237">
        <v>10.86</v>
      </c>
      <c r="I2741" s="238"/>
      <c r="J2741" s="234"/>
      <c r="K2741" s="234"/>
      <c r="L2741" s="239"/>
      <c r="M2741" s="240"/>
      <c r="N2741" s="241"/>
      <c r="O2741" s="241"/>
      <c r="P2741" s="241"/>
      <c r="Q2741" s="241"/>
      <c r="R2741" s="241"/>
      <c r="S2741" s="241"/>
      <c r="T2741" s="242"/>
      <c r="AT2741" s="243" t="s">
        <v>211</v>
      </c>
      <c r="AU2741" s="243" t="s">
        <v>84</v>
      </c>
      <c r="AV2741" s="14" t="s">
        <v>84</v>
      </c>
      <c r="AW2741" s="14" t="s">
        <v>31</v>
      </c>
      <c r="AX2741" s="14" t="s">
        <v>75</v>
      </c>
      <c r="AY2741" s="243" t="s">
        <v>203</v>
      </c>
    </row>
    <row r="2742" spans="2:51" s="14" customFormat="1" ht="11.25">
      <c r="B2742" s="233"/>
      <c r="C2742" s="234"/>
      <c r="D2742" s="224" t="s">
        <v>211</v>
      </c>
      <c r="E2742" s="235" t="s">
        <v>1</v>
      </c>
      <c r="F2742" s="236" t="s">
        <v>2568</v>
      </c>
      <c r="G2742" s="234"/>
      <c r="H2742" s="237">
        <v>10.86</v>
      </c>
      <c r="I2742" s="238"/>
      <c r="J2742" s="234"/>
      <c r="K2742" s="234"/>
      <c r="L2742" s="239"/>
      <c r="M2742" s="240"/>
      <c r="N2742" s="241"/>
      <c r="O2742" s="241"/>
      <c r="P2742" s="241"/>
      <c r="Q2742" s="241"/>
      <c r="R2742" s="241"/>
      <c r="S2742" s="241"/>
      <c r="T2742" s="242"/>
      <c r="AT2742" s="243" t="s">
        <v>211</v>
      </c>
      <c r="AU2742" s="243" t="s">
        <v>84</v>
      </c>
      <c r="AV2742" s="14" t="s">
        <v>84</v>
      </c>
      <c r="AW2742" s="14" t="s">
        <v>31</v>
      </c>
      <c r="AX2742" s="14" t="s">
        <v>75</v>
      </c>
      <c r="AY2742" s="243" t="s">
        <v>203</v>
      </c>
    </row>
    <row r="2743" spans="2:51" s="14" customFormat="1" ht="11.25">
      <c r="B2743" s="233"/>
      <c r="C2743" s="234"/>
      <c r="D2743" s="224" t="s">
        <v>211</v>
      </c>
      <c r="E2743" s="235" t="s">
        <v>1</v>
      </c>
      <c r="F2743" s="236" t="s">
        <v>2569</v>
      </c>
      <c r="G2743" s="234"/>
      <c r="H2743" s="237">
        <v>10.86</v>
      </c>
      <c r="I2743" s="238"/>
      <c r="J2743" s="234"/>
      <c r="K2743" s="234"/>
      <c r="L2743" s="239"/>
      <c r="M2743" s="240"/>
      <c r="N2743" s="241"/>
      <c r="O2743" s="241"/>
      <c r="P2743" s="241"/>
      <c r="Q2743" s="241"/>
      <c r="R2743" s="241"/>
      <c r="S2743" s="241"/>
      <c r="T2743" s="242"/>
      <c r="AT2743" s="243" t="s">
        <v>211</v>
      </c>
      <c r="AU2743" s="243" t="s">
        <v>84</v>
      </c>
      <c r="AV2743" s="14" t="s">
        <v>84</v>
      </c>
      <c r="AW2743" s="14" t="s">
        <v>31</v>
      </c>
      <c r="AX2743" s="14" t="s">
        <v>75</v>
      </c>
      <c r="AY2743" s="243" t="s">
        <v>203</v>
      </c>
    </row>
    <row r="2744" spans="2:51" s="14" customFormat="1" ht="11.25">
      <c r="B2744" s="233"/>
      <c r="C2744" s="234"/>
      <c r="D2744" s="224" t="s">
        <v>211</v>
      </c>
      <c r="E2744" s="235" t="s">
        <v>1</v>
      </c>
      <c r="F2744" s="236" t="s">
        <v>2570</v>
      </c>
      <c r="G2744" s="234"/>
      <c r="H2744" s="237">
        <v>10.86</v>
      </c>
      <c r="I2744" s="238"/>
      <c r="J2744" s="234"/>
      <c r="K2744" s="234"/>
      <c r="L2744" s="239"/>
      <c r="M2744" s="240"/>
      <c r="N2744" s="241"/>
      <c r="O2744" s="241"/>
      <c r="P2744" s="241"/>
      <c r="Q2744" s="241"/>
      <c r="R2744" s="241"/>
      <c r="S2744" s="241"/>
      <c r="T2744" s="242"/>
      <c r="AT2744" s="243" t="s">
        <v>211</v>
      </c>
      <c r="AU2744" s="243" t="s">
        <v>84</v>
      </c>
      <c r="AV2744" s="14" t="s">
        <v>84</v>
      </c>
      <c r="AW2744" s="14" t="s">
        <v>31</v>
      </c>
      <c r="AX2744" s="14" t="s">
        <v>75</v>
      </c>
      <c r="AY2744" s="243" t="s">
        <v>203</v>
      </c>
    </row>
    <row r="2745" spans="2:51" s="14" customFormat="1" ht="11.25">
      <c r="B2745" s="233"/>
      <c r="C2745" s="234"/>
      <c r="D2745" s="224" t="s">
        <v>211</v>
      </c>
      <c r="E2745" s="235" t="s">
        <v>1</v>
      </c>
      <c r="F2745" s="236" t="s">
        <v>2571</v>
      </c>
      <c r="G2745" s="234"/>
      <c r="H2745" s="237">
        <v>10.86</v>
      </c>
      <c r="I2745" s="238"/>
      <c r="J2745" s="234"/>
      <c r="K2745" s="234"/>
      <c r="L2745" s="239"/>
      <c r="M2745" s="240"/>
      <c r="N2745" s="241"/>
      <c r="O2745" s="241"/>
      <c r="P2745" s="241"/>
      <c r="Q2745" s="241"/>
      <c r="R2745" s="241"/>
      <c r="S2745" s="241"/>
      <c r="T2745" s="242"/>
      <c r="AT2745" s="243" t="s">
        <v>211</v>
      </c>
      <c r="AU2745" s="243" t="s">
        <v>84</v>
      </c>
      <c r="AV2745" s="14" t="s">
        <v>84</v>
      </c>
      <c r="AW2745" s="14" t="s">
        <v>31</v>
      </c>
      <c r="AX2745" s="14" t="s">
        <v>75</v>
      </c>
      <c r="AY2745" s="243" t="s">
        <v>203</v>
      </c>
    </row>
    <row r="2746" spans="2:51" s="14" customFormat="1" ht="11.25">
      <c r="B2746" s="233"/>
      <c r="C2746" s="234"/>
      <c r="D2746" s="224" t="s">
        <v>211</v>
      </c>
      <c r="E2746" s="235" t="s">
        <v>1</v>
      </c>
      <c r="F2746" s="236" t="s">
        <v>2572</v>
      </c>
      <c r="G2746" s="234"/>
      <c r="H2746" s="237">
        <v>10.86</v>
      </c>
      <c r="I2746" s="238"/>
      <c r="J2746" s="234"/>
      <c r="K2746" s="234"/>
      <c r="L2746" s="239"/>
      <c r="M2746" s="240"/>
      <c r="N2746" s="241"/>
      <c r="O2746" s="241"/>
      <c r="P2746" s="241"/>
      <c r="Q2746" s="241"/>
      <c r="R2746" s="241"/>
      <c r="S2746" s="241"/>
      <c r="T2746" s="242"/>
      <c r="AT2746" s="243" t="s">
        <v>211</v>
      </c>
      <c r="AU2746" s="243" t="s">
        <v>84</v>
      </c>
      <c r="AV2746" s="14" t="s">
        <v>84</v>
      </c>
      <c r="AW2746" s="14" t="s">
        <v>31</v>
      </c>
      <c r="AX2746" s="14" t="s">
        <v>75</v>
      </c>
      <c r="AY2746" s="243" t="s">
        <v>203</v>
      </c>
    </row>
    <row r="2747" spans="2:51" s="14" customFormat="1" ht="11.25">
      <c r="B2747" s="233"/>
      <c r="C2747" s="234"/>
      <c r="D2747" s="224" t="s">
        <v>211</v>
      </c>
      <c r="E2747" s="235" t="s">
        <v>1</v>
      </c>
      <c r="F2747" s="236" t="s">
        <v>2573</v>
      </c>
      <c r="G2747" s="234"/>
      <c r="H2747" s="237">
        <v>10.86</v>
      </c>
      <c r="I2747" s="238"/>
      <c r="J2747" s="234"/>
      <c r="K2747" s="234"/>
      <c r="L2747" s="239"/>
      <c r="M2747" s="240"/>
      <c r="N2747" s="241"/>
      <c r="O2747" s="241"/>
      <c r="P2747" s="241"/>
      <c r="Q2747" s="241"/>
      <c r="R2747" s="241"/>
      <c r="S2747" s="241"/>
      <c r="T2747" s="242"/>
      <c r="AT2747" s="243" t="s">
        <v>211</v>
      </c>
      <c r="AU2747" s="243" t="s">
        <v>84</v>
      </c>
      <c r="AV2747" s="14" t="s">
        <v>84</v>
      </c>
      <c r="AW2747" s="14" t="s">
        <v>31</v>
      </c>
      <c r="AX2747" s="14" t="s">
        <v>75</v>
      </c>
      <c r="AY2747" s="243" t="s">
        <v>203</v>
      </c>
    </row>
    <row r="2748" spans="2:51" s="14" customFormat="1" ht="11.25">
      <c r="B2748" s="233"/>
      <c r="C2748" s="234"/>
      <c r="D2748" s="224" t="s">
        <v>211</v>
      </c>
      <c r="E2748" s="235" t="s">
        <v>1</v>
      </c>
      <c r="F2748" s="236" t="s">
        <v>2579</v>
      </c>
      <c r="G2748" s="234"/>
      <c r="H2748" s="237">
        <v>22.47</v>
      </c>
      <c r="I2748" s="238"/>
      <c r="J2748" s="234"/>
      <c r="K2748" s="234"/>
      <c r="L2748" s="239"/>
      <c r="M2748" s="240"/>
      <c r="N2748" s="241"/>
      <c r="O2748" s="241"/>
      <c r="P2748" s="241"/>
      <c r="Q2748" s="241"/>
      <c r="R2748" s="241"/>
      <c r="S2748" s="241"/>
      <c r="T2748" s="242"/>
      <c r="AT2748" s="243" t="s">
        <v>211</v>
      </c>
      <c r="AU2748" s="243" t="s">
        <v>84</v>
      </c>
      <c r="AV2748" s="14" t="s">
        <v>84</v>
      </c>
      <c r="AW2748" s="14" t="s">
        <v>31</v>
      </c>
      <c r="AX2748" s="14" t="s">
        <v>75</v>
      </c>
      <c r="AY2748" s="243" t="s">
        <v>203</v>
      </c>
    </row>
    <row r="2749" spans="2:51" s="14" customFormat="1" ht="11.25">
      <c r="B2749" s="233"/>
      <c r="C2749" s="234"/>
      <c r="D2749" s="224" t="s">
        <v>211</v>
      </c>
      <c r="E2749" s="235" t="s">
        <v>1</v>
      </c>
      <c r="F2749" s="236" t="s">
        <v>2580</v>
      </c>
      <c r="G2749" s="234"/>
      <c r="H2749" s="237">
        <v>10.86</v>
      </c>
      <c r="I2749" s="238"/>
      <c r="J2749" s="234"/>
      <c r="K2749" s="234"/>
      <c r="L2749" s="239"/>
      <c r="M2749" s="240"/>
      <c r="N2749" s="241"/>
      <c r="O2749" s="241"/>
      <c r="P2749" s="241"/>
      <c r="Q2749" s="241"/>
      <c r="R2749" s="241"/>
      <c r="S2749" s="241"/>
      <c r="T2749" s="242"/>
      <c r="AT2749" s="243" t="s">
        <v>211</v>
      </c>
      <c r="AU2749" s="243" t="s">
        <v>84</v>
      </c>
      <c r="AV2749" s="14" t="s">
        <v>84</v>
      </c>
      <c r="AW2749" s="14" t="s">
        <v>31</v>
      </c>
      <c r="AX2749" s="14" t="s">
        <v>75</v>
      </c>
      <c r="AY2749" s="243" t="s">
        <v>203</v>
      </c>
    </row>
    <row r="2750" spans="2:51" s="14" customFormat="1" ht="11.25">
      <c r="B2750" s="233"/>
      <c r="C2750" s="234"/>
      <c r="D2750" s="224" t="s">
        <v>211</v>
      </c>
      <c r="E2750" s="235" t="s">
        <v>1</v>
      </c>
      <c r="F2750" s="236" t="s">
        <v>2576</v>
      </c>
      <c r="G2750" s="234"/>
      <c r="H2750" s="237">
        <v>10.86</v>
      </c>
      <c r="I2750" s="238"/>
      <c r="J2750" s="234"/>
      <c r="K2750" s="234"/>
      <c r="L2750" s="239"/>
      <c r="M2750" s="240"/>
      <c r="N2750" s="241"/>
      <c r="O2750" s="241"/>
      <c r="P2750" s="241"/>
      <c r="Q2750" s="241"/>
      <c r="R2750" s="241"/>
      <c r="S2750" s="241"/>
      <c r="T2750" s="242"/>
      <c r="AT2750" s="243" t="s">
        <v>211</v>
      </c>
      <c r="AU2750" s="243" t="s">
        <v>84</v>
      </c>
      <c r="AV2750" s="14" t="s">
        <v>84</v>
      </c>
      <c r="AW2750" s="14" t="s">
        <v>31</v>
      </c>
      <c r="AX2750" s="14" t="s">
        <v>75</v>
      </c>
      <c r="AY2750" s="243" t="s">
        <v>203</v>
      </c>
    </row>
    <row r="2751" spans="2:51" s="14" customFormat="1" ht="11.25">
      <c r="B2751" s="233"/>
      <c r="C2751" s="234"/>
      <c r="D2751" s="224" t="s">
        <v>211</v>
      </c>
      <c r="E2751" s="235" t="s">
        <v>1</v>
      </c>
      <c r="F2751" s="236" t="s">
        <v>2577</v>
      </c>
      <c r="G2751" s="234"/>
      <c r="H2751" s="237">
        <v>10.86</v>
      </c>
      <c r="I2751" s="238"/>
      <c r="J2751" s="234"/>
      <c r="K2751" s="234"/>
      <c r="L2751" s="239"/>
      <c r="M2751" s="240"/>
      <c r="N2751" s="241"/>
      <c r="O2751" s="241"/>
      <c r="P2751" s="241"/>
      <c r="Q2751" s="241"/>
      <c r="R2751" s="241"/>
      <c r="S2751" s="241"/>
      <c r="T2751" s="242"/>
      <c r="AT2751" s="243" t="s">
        <v>211</v>
      </c>
      <c r="AU2751" s="243" t="s">
        <v>84</v>
      </c>
      <c r="AV2751" s="14" t="s">
        <v>84</v>
      </c>
      <c r="AW2751" s="14" t="s">
        <v>31</v>
      </c>
      <c r="AX2751" s="14" t="s">
        <v>75</v>
      </c>
      <c r="AY2751" s="243" t="s">
        <v>203</v>
      </c>
    </row>
    <row r="2752" spans="2:51" s="14" customFormat="1" ht="11.25">
      <c r="B2752" s="233"/>
      <c r="C2752" s="234"/>
      <c r="D2752" s="224" t="s">
        <v>211</v>
      </c>
      <c r="E2752" s="235" t="s">
        <v>1</v>
      </c>
      <c r="F2752" s="236" t="s">
        <v>2581</v>
      </c>
      <c r="G2752" s="234"/>
      <c r="H2752" s="237">
        <v>8.91</v>
      </c>
      <c r="I2752" s="238"/>
      <c r="J2752" s="234"/>
      <c r="K2752" s="234"/>
      <c r="L2752" s="239"/>
      <c r="M2752" s="240"/>
      <c r="N2752" s="241"/>
      <c r="O2752" s="241"/>
      <c r="P2752" s="241"/>
      <c r="Q2752" s="241"/>
      <c r="R2752" s="241"/>
      <c r="S2752" s="241"/>
      <c r="T2752" s="242"/>
      <c r="AT2752" s="243" t="s">
        <v>211</v>
      </c>
      <c r="AU2752" s="243" t="s">
        <v>84</v>
      </c>
      <c r="AV2752" s="14" t="s">
        <v>84</v>
      </c>
      <c r="AW2752" s="14" t="s">
        <v>31</v>
      </c>
      <c r="AX2752" s="14" t="s">
        <v>75</v>
      </c>
      <c r="AY2752" s="243" t="s">
        <v>203</v>
      </c>
    </row>
    <row r="2753" spans="2:51" s="13" customFormat="1" ht="11.25">
      <c r="B2753" s="222"/>
      <c r="C2753" s="223"/>
      <c r="D2753" s="224" t="s">
        <v>211</v>
      </c>
      <c r="E2753" s="225" t="s">
        <v>1</v>
      </c>
      <c r="F2753" s="226" t="s">
        <v>521</v>
      </c>
      <c r="G2753" s="223"/>
      <c r="H2753" s="225" t="s">
        <v>1</v>
      </c>
      <c r="I2753" s="227"/>
      <c r="J2753" s="223"/>
      <c r="K2753" s="223"/>
      <c r="L2753" s="228"/>
      <c r="M2753" s="229"/>
      <c r="N2753" s="230"/>
      <c r="O2753" s="230"/>
      <c r="P2753" s="230"/>
      <c r="Q2753" s="230"/>
      <c r="R2753" s="230"/>
      <c r="S2753" s="230"/>
      <c r="T2753" s="231"/>
      <c r="AT2753" s="232" t="s">
        <v>211</v>
      </c>
      <c r="AU2753" s="232" t="s">
        <v>84</v>
      </c>
      <c r="AV2753" s="13" t="s">
        <v>82</v>
      </c>
      <c r="AW2753" s="13" t="s">
        <v>31</v>
      </c>
      <c r="AX2753" s="13" t="s">
        <v>75</v>
      </c>
      <c r="AY2753" s="232" t="s">
        <v>203</v>
      </c>
    </row>
    <row r="2754" spans="2:51" s="14" customFormat="1" ht="11.25">
      <c r="B2754" s="233"/>
      <c r="C2754" s="234"/>
      <c r="D2754" s="224" t="s">
        <v>211</v>
      </c>
      <c r="E2754" s="235" t="s">
        <v>1</v>
      </c>
      <c r="F2754" s="236" t="s">
        <v>2582</v>
      </c>
      <c r="G2754" s="234"/>
      <c r="H2754" s="237">
        <v>10.86</v>
      </c>
      <c r="I2754" s="238"/>
      <c r="J2754" s="234"/>
      <c r="K2754" s="234"/>
      <c r="L2754" s="239"/>
      <c r="M2754" s="240"/>
      <c r="N2754" s="241"/>
      <c r="O2754" s="241"/>
      <c r="P2754" s="241"/>
      <c r="Q2754" s="241"/>
      <c r="R2754" s="241"/>
      <c r="S2754" s="241"/>
      <c r="T2754" s="242"/>
      <c r="AT2754" s="243" t="s">
        <v>211</v>
      </c>
      <c r="AU2754" s="243" t="s">
        <v>84</v>
      </c>
      <c r="AV2754" s="14" t="s">
        <v>84</v>
      </c>
      <c r="AW2754" s="14" t="s">
        <v>31</v>
      </c>
      <c r="AX2754" s="14" t="s">
        <v>75</v>
      </c>
      <c r="AY2754" s="243" t="s">
        <v>203</v>
      </c>
    </row>
    <row r="2755" spans="2:51" s="14" customFormat="1" ht="11.25">
      <c r="B2755" s="233"/>
      <c r="C2755" s="234"/>
      <c r="D2755" s="224" t="s">
        <v>211</v>
      </c>
      <c r="E2755" s="235" t="s">
        <v>1</v>
      </c>
      <c r="F2755" s="236" t="s">
        <v>2583</v>
      </c>
      <c r="G2755" s="234"/>
      <c r="H2755" s="237">
        <v>10.86</v>
      </c>
      <c r="I2755" s="238"/>
      <c r="J2755" s="234"/>
      <c r="K2755" s="234"/>
      <c r="L2755" s="239"/>
      <c r="M2755" s="240"/>
      <c r="N2755" s="241"/>
      <c r="O2755" s="241"/>
      <c r="P2755" s="241"/>
      <c r="Q2755" s="241"/>
      <c r="R2755" s="241"/>
      <c r="S2755" s="241"/>
      <c r="T2755" s="242"/>
      <c r="AT2755" s="243" t="s">
        <v>211</v>
      </c>
      <c r="AU2755" s="243" t="s">
        <v>84</v>
      </c>
      <c r="AV2755" s="14" t="s">
        <v>84</v>
      </c>
      <c r="AW2755" s="14" t="s">
        <v>31</v>
      </c>
      <c r="AX2755" s="14" t="s">
        <v>75</v>
      </c>
      <c r="AY2755" s="243" t="s">
        <v>203</v>
      </c>
    </row>
    <row r="2756" spans="2:51" s="14" customFormat="1" ht="11.25">
      <c r="B2756" s="233"/>
      <c r="C2756" s="234"/>
      <c r="D2756" s="224" t="s">
        <v>211</v>
      </c>
      <c r="E2756" s="235" t="s">
        <v>1</v>
      </c>
      <c r="F2756" s="236" t="s">
        <v>2584</v>
      </c>
      <c r="G2756" s="234"/>
      <c r="H2756" s="237">
        <v>10.86</v>
      </c>
      <c r="I2756" s="238"/>
      <c r="J2756" s="234"/>
      <c r="K2756" s="234"/>
      <c r="L2756" s="239"/>
      <c r="M2756" s="240"/>
      <c r="N2756" s="241"/>
      <c r="O2756" s="241"/>
      <c r="P2756" s="241"/>
      <c r="Q2756" s="241"/>
      <c r="R2756" s="241"/>
      <c r="S2756" s="241"/>
      <c r="T2756" s="242"/>
      <c r="AT2756" s="243" t="s">
        <v>211</v>
      </c>
      <c r="AU2756" s="243" t="s">
        <v>84</v>
      </c>
      <c r="AV2756" s="14" t="s">
        <v>84</v>
      </c>
      <c r="AW2756" s="14" t="s">
        <v>31</v>
      </c>
      <c r="AX2756" s="14" t="s">
        <v>75</v>
      </c>
      <c r="AY2756" s="243" t="s">
        <v>203</v>
      </c>
    </row>
    <row r="2757" spans="2:51" s="14" customFormat="1" ht="11.25">
      <c r="B2757" s="233"/>
      <c r="C2757" s="234"/>
      <c r="D2757" s="224" t="s">
        <v>211</v>
      </c>
      <c r="E2757" s="235" t="s">
        <v>1</v>
      </c>
      <c r="F2757" s="236" t="s">
        <v>2585</v>
      </c>
      <c r="G2757" s="234"/>
      <c r="H2757" s="237">
        <v>10.86</v>
      </c>
      <c r="I2757" s="238"/>
      <c r="J2757" s="234"/>
      <c r="K2757" s="234"/>
      <c r="L2757" s="239"/>
      <c r="M2757" s="240"/>
      <c r="N2757" s="241"/>
      <c r="O2757" s="241"/>
      <c r="P2757" s="241"/>
      <c r="Q2757" s="241"/>
      <c r="R2757" s="241"/>
      <c r="S2757" s="241"/>
      <c r="T2757" s="242"/>
      <c r="AT2757" s="243" t="s">
        <v>211</v>
      </c>
      <c r="AU2757" s="243" t="s">
        <v>84</v>
      </c>
      <c r="AV2757" s="14" t="s">
        <v>84</v>
      </c>
      <c r="AW2757" s="14" t="s">
        <v>31</v>
      </c>
      <c r="AX2757" s="14" t="s">
        <v>75</v>
      </c>
      <c r="AY2757" s="243" t="s">
        <v>203</v>
      </c>
    </row>
    <row r="2758" spans="2:51" s="14" customFormat="1" ht="11.25">
      <c r="B2758" s="233"/>
      <c r="C2758" s="234"/>
      <c r="D2758" s="224" t="s">
        <v>211</v>
      </c>
      <c r="E2758" s="235" t="s">
        <v>1</v>
      </c>
      <c r="F2758" s="236" t="s">
        <v>2586</v>
      </c>
      <c r="G2758" s="234"/>
      <c r="H2758" s="237">
        <v>10.86</v>
      </c>
      <c r="I2758" s="238"/>
      <c r="J2758" s="234"/>
      <c r="K2758" s="234"/>
      <c r="L2758" s="239"/>
      <c r="M2758" s="240"/>
      <c r="N2758" s="241"/>
      <c r="O2758" s="241"/>
      <c r="P2758" s="241"/>
      <c r="Q2758" s="241"/>
      <c r="R2758" s="241"/>
      <c r="S2758" s="241"/>
      <c r="T2758" s="242"/>
      <c r="AT2758" s="243" t="s">
        <v>211</v>
      </c>
      <c r="AU2758" s="243" t="s">
        <v>84</v>
      </c>
      <c r="AV2758" s="14" t="s">
        <v>84</v>
      </c>
      <c r="AW2758" s="14" t="s">
        <v>31</v>
      </c>
      <c r="AX2758" s="14" t="s">
        <v>75</v>
      </c>
      <c r="AY2758" s="243" t="s">
        <v>203</v>
      </c>
    </row>
    <row r="2759" spans="2:51" s="14" customFormat="1" ht="11.25">
      <c r="B2759" s="233"/>
      <c r="C2759" s="234"/>
      <c r="D2759" s="224" t="s">
        <v>211</v>
      </c>
      <c r="E2759" s="235" t="s">
        <v>1</v>
      </c>
      <c r="F2759" s="236" t="s">
        <v>2587</v>
      </c>
      <c r="G2759" s="234"/>
      <c r="H2759" s="237">
        <v>10.86</v>
      </c>
      <c r="I2759" s="238"/>
      <c r="J2759" s="234"/>
      <c r="K2759" s="234"/>
      <c r="L2759" s="239"/>
      <c r="M2759" s="240"/>
      <c r="N2759" s="241"/>
      <c r="O2759" s="241"/>
      <c r="P2759" s="241"/>
      <c r="Q2759" s="241"/>
      <c r="R2759" s="241"/>
      <c r="S2759" s="241"/>
      <c r="T2759" s="242"/>
      <c r="AT2759" s="243" t="s">
        <v>211</v>
      </c>
      <c r="AU2759" s="243" t="s">
        <v>84</v>
      </c>
      <c r="AV2759" s="14" t="s">
        <v>84</v>
      </c>
      <c r="AW2759" s="14" t="s">
        <v>31</v>
      </c>
      <c r="AX2759" s="14" t="s">
        <v>75</v>
      </c>
      <c r="AY2759" s="243" t="s">
        <v>203</v>
      </c>
    </row>
    <row r="2760" spans="2:51" s="14" customFormat="1" ht="11.25">
      <c r="B2760" s="233"/>
      <c r="C2760" s="234"/>
      <c r="D2760" s="224" t="s">
        <v>211</v>
      </c>
      <c r="E2760" s="235" t="s">
        <v>1</v>
      </c>
      <c r="F2760" s="236" t="s">
        <v>2588</v>
      </c>
      <c r="G2760" s="234"/>
      <c r="H2760" s="237">
        <v>10.86</v>
      </c>
      <c r="I2760" s="238"/>
      <c r="J2760" s="234"/>
      <c r="K2760" s="234"/>
      <c r="L2760" s="239"/>
      <c r="M2760" s="240"/>
      <c r="N2760" s="241"/>
      <c r="O2760" s="241"/>
      <c r="P2760" s="241"/>
      <c r="Q2760" s="241"/>
      <c r="R2760" s="241"/>
      <c r="S2760" s="241"/>
      <c r="T2760" s="242"/>
      <c r="AT2760" s="243" t="s">
        <v>211</v>
      </c>
      <c r="AU2760" s="243" t="s">
        <v>84</v>
      </c>
      <c r="AV2760" s="14" t="s">
        <v>84</v>
      </c>
      <c r="AW2760" s="14" t="s">
        <v>31</v>
      </c>
      <c r="AX2760" s="14" t="s">
        <v>75</v>
      </c>
      <c r="AY2760" s="243" t="s">
        <v>203</v>
      </c>
    </row>
    <row r="2761" spans="2:51" s="14" customFormat="1" ht="11.25">
      <c r="B2761" s="233"/>
      <c r="C2761" s="234"/>
      <c r="D2761" s="224" t="s">
        <v>211</v>
      </c>
      <c r="E2761" s="235" t="s">
        <v>1</v>
      </c>
      <c r="F2761" s="236" t="s">
        <v>2589</v>
      </c>
      <c r="G2761" s="234"/>
      <c r="H2761" s="237">
        <v>10.86</v>
      </c>
      <c r="I2761" s="238"/>
      <c r="J2761" s="234"/>
      <c r="K2761" s="234"/>
      <c r="L2761" s="239"/>
      <c r="M2761" s="240"/>
      <c r="N2761" s="241"/>
      <c r="O2761" s="241"/>
      <c r="P2761" s="241"/>
      <c r="Q2761" s="241"/>
      <c r="R2761" s="241"/>
      <c r="S2761" s="241"/>
      <c r="T2761" s="242"/>
      <c r="AT2761" s="243" t="s">
        <v>211</v>
      </c>
      <c r="AU2761" s="243" t="s">
        <v>84</v>
      </c>
      <c r="AV2761" s="14" t="s">
        <v>84</v>
      </c>
      <c r="AW2761" s="14" t="s">
        <v>31</v>
      </c>
      <c r="AX2761" s="14" t="s">
        <v>75</v>
      </c>
      <c r="AY2761" s="243" t="s">
        <v>203</v>
      </c>
    </row>
    <row r="2762" spans="2:51" s="14" customFormat="1" ht="11.25">
      <c r="B2762" s="233"/>
      <c r="C2762" s="234"/>
      <c r="D2762" s="224" t="s">
        <v>211</v>
      </c>
      <c r="E2762" s="235" t="s">
        <v>1</v>
      </c>
      <c r="F2762" s="236" t="s">
        <v>2590</v>
      </c>
      <c r="G2762" s="234"/>
      <c r="H2762" s="237">
        <v>10.86</v>
      </c>
      <c r="I2762" s="238"/>
      <c r="J2762" s="234"/>
      <c r="K2762" s="234"/>
      <c r="L2762" s="239"/>
      <c r="M2762" s="240"/>
      <c r="N2762" s="241"/>
      <c r="O2762" s="241"/>
      <c r="P2762" s="241"/>
      <c r="Q2762" s="241"/>
      <c r="R2762" s="241"/>
      <c r="S2762" s="241"/>
      <c r="T2762" s="242"/>
      <c r="AT2762" s="243" t="s">
        <v>211</v>
      </c>
      <c r="AU2762" s="243" t="s">
        <v>84</v>
      </c>
      <c r="AV2762" s="14" t="s">
        <v>84</v>
      </c>
      <c r="AW2762" s="14" t="s">
        <v>31</v>
      </c>
      <c r="AX2762" s="14" t="s">
        <v>75</v>
      </c>
      <c r="AY2762" s="243" t="s">
        <v>203</v>
      </c>
    </row>
    <row r="2763" spans="2:51" s="14" customFormat="1" ht="11.25">
      <c r="B2763" s="233"/>
      <c r="C2763" s="234"/>
      <c r="D2763" s="224" t="s">
        <v>211</v>
      </c>
      <c r="E2763" s="235" t="s">
        <v>1</v>
      </c>
      <c r="F2763" s="236" t="s">
        <v>2591</v>
      </c>
      <c r="G2763" s="234"/>
      <c r="H2763" s="237">
        <v>10.86</v>
      </c>
      <c r="I2763" s="238"/>
      <c r="J2763" s="234"/>
      <c r="K2763" s="234"/>
      <c r="L2763" s="239"/>
      <c r="M2763" s="240"/>
      <c r="N2763" s="241"/>
      <c r="O2763" s="241"/>
      <c r="P2763" s="241"/>
      <c r="Q2763" s="241"/>
      <c r="R2763" s="241"/>
      <c r="S2763" s="241"/>
      <c r="T2763" s="242"/>
      <c r="AT2763" s="243" t="s">
        <v>211</v>
      </c>
      <c r="AU2763" s="243" t="s">
        <v>84</v>
      </c>
      <c r="AV2763" s="14" t="s">
        <v>84</v>
      </c>
      <c r="AW2763" s="14" t="s">
        <v>31</v>
      </c>
      <c r="AX2763" s="14" t="s">
        <v>75</v>
      </c>
      <c r="AY2763" s="243" t="s">
        <v>203</v>
      </c>
    </row>
    <row r="2764" spans="2:51" s="14" customFormat="1" ht="11.25">
      <c r="B2764" s="233"/>
      <c r="C2764" s="234"/>
      <c r="D2764" s="224" t="s">
        <v>211</v>
      </c>
      <c r="E2764" s="235" t="s">
        <v>1</v>
      </c>
      <c r="F2764" s="236" t="s">
        <v>2592</v>
      </c>
      <c r="G2764" s="234"/>
      <c r="H2764" s="237">
        <v>10.86</v>
      </c>
      <c r="I2764" s="238"/>
      <c r="J2764" s="234"/>
      <c r="K2764" s="234"/>
      <c r="L2764" s="239"/>
      <c r="M2764" s="240"/>
      <c r="N2764" s="241"/>
      <c r="O2764" s="241"/>
      <c r="P2764" s="241"/>
      <c r="Q2764" s="241"/>
      <c r="R2764" s="241"/>
      <c r="S2764" s="241"/>
      <c r="T2764" s="242"/>
      <c r="AT2764" s="243" t="s">
        <v>211</v>
      </c>
      <c r="AU2764" s="243" t="s">
        <v>84</v>
      </c>
      <c r="AV2764" s="14" t="s">
        <v>84</v>
      </c>
      <c r="AW2764" s="14" t="s">
        <v>31</v>
      </c>
      <c r="AX2764" s="14" t="s">
        <v>75</v>
      </c>
      <c r="AY2764" s="243" t="s">
        <v>203</v>
      </c>
    </row>
    <row r="2765" spans="2:51" s="14" customFormat="1" ht="11.25">
      <c r="B2765" s="233"/>
      <c r="C2765" s="234"/>
      <c r="D2765" s="224" t="s">
        <v>211</v>
      </c>
      <c r="E2765" s="235" t="s">
        <v>1</v>
      </c>
      <c r="F2765" s="236" t="s">
        <v>2593</v>
      </c>
      <c r="G2765" s="234"/>
      <c r="H2765" s="237">
        <v>10.86</v>
      </c>
      <c r="I2765" s="238"/>
      <c r="J2765" s="234"/>
      <c r="K2765" s="234"/>
      <c r="L2765" s="239"/>
      <c r="M2765" s="240"/>
      <c r="N2765" s="241"/>
      <c r="O2765" s="241"/>
      <c r="P2765" s="241"/>
      <c r="Q2765" s="241"/>
      <c r="R2765" s="241"/>
      <c r="S2765" s="241"/>
      <c r="T2765" s="242"/>
      <c r="AT2765" s="243" t="s">
        <v>211</v>
      </c>
      <c r="AU2765" s="243" t="s">
        <v>84</v>
      </c>
      <c r="AV2765" s="14" t="s">
        <v>84</v>
      </c>
      <c r="AW2765" s="14" t="s">
        <v>31</v>
      </c>
      <c r="AX2765" s="14" t="s">
        <v>75</v>
      </c>
      <c r="AY2765" s="243" t="s">
        <v>203</v>
      </c>
    </row>
    <row r="2766" spans="2:51" s="14" customFormat="1" ht="11.25">
      <c r="B2766" s="233"/>
      <c r="C2766" s="234"/>
      <c r="D2766" s="224" t="s">
        <v>211</v>
      </c>
      <c r="E2766" s="235" t="s">
        <v>1</v>
      </c>
      <c r="F2766" s="236" t="s">
        <v>2594</v>
      </c>
      <c r="G2766" s="234"/>
      <c r="H2766" s="237">
        <v>10.86</v>
      </c>
      <c r="I2766" s="238"/>
      <c r="J2766" s="234"/>
      <c r="K2766" s="234"/>
      <c r="L2766" s="239"/>
      <c r="M2766" s="240"/>
      <c r="N2766" s="241"/>
      <c r="O2766" s="241"/>
      <c r="P2766" s="241"/>
      <c r="Q2766" s="241"/>
      <c r="R2766" s="241"/>
      <c r="S2766" s="241"/>
      <c r="T2766" s="242"/>
      <c r="AT2766" s="243" t="s">
        <v>211</v>
      </c>
      <c r="AU2766" s="243" t="s">
        <v>84</v>
      </c>
      <c r="AV2766" s="14" t="s">
        <v>84</v>
      </c>
      <c r="AW2766" s="14" t="s">
        <v>31</v>
      </c>
      <c r="AX2766" s="14" t="s">
        <v>75</v>
      </c>
      <c r="AY2766" s="243" t="s">
        <v>203</v>
      </c>
    </row>
    <row r="2767" spans="2:51" s="14" customFormat="1" ht="11.25">
      <c r="B2767" s="233"/>
      <c r="C2767" s="234"/>
      <c r="D2767" s="224" t="s">
        <v>211</v>
      </c>
      <c r="E2767" s="235" t="s">
        <v>1</v>
      </c>
      <c r="F2767" s="236" t="s">
        <v>2595</v>
      </c>
      <c r="G2767" s="234"/>
      <c r="H2767" s="237">
        <v>22.47</v>
      </c>
      <c r="I2767" s="238"/>
      <c r="J2767" s="234"/>
      <c r="K2767" s="234"/>
      <c r="L2767" s="239"/>
      <c r="M2767" s="240"/>
      <c r="N2767" s="241"/>
      <c r="O2767" s="241"/>
      <c r="P2767" s="241"/>
      <c r="Q2767" s="241"/>
      <c r="R2767" s="241"/>
      <c r="S2767" s="241"/>
      <c r="T2767" s="242"/>
      <c r="AT2767" s="243" t="s">
        <v>211</v>
      </c>
      <c r="AU2767" s="243" t="s">
        <v>84</v>
      </c>
      <c r="AV2767" s="14" t="s">
        <v>84</v>
      </c>
      <c r="AW2767" s="14" t="s">
        <v>31</v>
      </c>
      <c r="AX2767" s="14" t="s">
        <v>75</v>
      </c>
      <c r="AY2767" s="243" t="s">
        <v>203</v>
      </c>
    </row>
    <row r="2768" spans="2:51" s="14" customFormat="1" ht="11.25">
      <c r="B2768" s="233"/>
      <c r="C2768" s="234"/>
      <c r="D2768" s="224" t="s">
        <v>211</v>
      </c>
      <c r="E2768" s="235" t="s">
        <v>1</v>
      </c>
      <c r="F2768" s="236" t="s">
        <v>2596</v>
      </c>
      <c r="G2768" s="234"/>
      <c r="H2768" s="237">
        <v>8.68</v>
      </c>
      <c r="I2768" s="238"/>
      <c r="J2768" s="234"/>
      <c r="K2768" s="234"/>
      <c r="L2768" s="239"/>
      <c r="M2768" s="240"/>
      <c r="N2768" s="241"/>
      <c r="O2768" s="241"/>
      <c r="P2768" s="241"/>
      <c r="Q2768" s="241"/>
      <c r="R2768" s="241"/>
      <c r="S2768" s="241"/>
      <c r="T2768" s="242"/>
      <c r="AT2768" s="243" t="s">
        <v>211</v>
      </c>
      <c r="AU2768" s="243" t="s">
        <v>84</v>
      </c>
      <c r="AV2768" s="14" t="s">
        <v>84</v>
      </c>
      <c r="AW2768" s="14" t="s">
        <v>31</v>
      </c>
      <c r="AX2768" s="14" t="s">
        <v>75</v>
      </c>
      <c r="AY2768" s="243" t="s">
        <v>203</v>
      </c>
    </row>
    <row r="2769" spans="2:51" s="14" customFormat="1" ht="11.25">
      <c r="B2769" s="233"/>
      <c r="C2769" s="234"/>
      <c r="D2769" s="224" t="s">
        <v>211</v>
      </c>
      <c r="E2769" s="235" t="s">
        <v>1</v>
      </c>
      <c r="F2769" s="236" t="s">
        <v>2597</v>
      </c>
      <c r="G2769" s="234"/>
      <c r="H2769" s="237">
        <v>10.86</v>
      </c>
      <c r="I2769" s="238"/>
      <c r="J2769" s="234"/>
      <c r="K2769" s="234"/>
      <c r="L2769" s="239"/>
      <c r="M2769" s="240"/>
      <c r="N2769" s="241"/>
      <c r="O2769" s="241"/>
      <c r="P2769" s="241"/>
      <c r="Q2769" s="241"/>
      <c r="R2769" s="241"/>
      <c r="S2769" s="241"/>
      <c r="T2769" s="242"/>
      <c r="AT2769" s="243" t="s">
        <v>211</v>
      </c>
      <c r="AU2769" s="243" t="s">
        <v>84</v>
      </c>
      <c r="AV2769" s="14" t="s">
        <v>84</v>
      </c>
      <c r="AW2769" s="14" t="s">
        <v>31</v>
      </c>
      <c r="AX2769" s="14" t="s">
        <v>75</v>
      </c>
      <c r="AY2769" s="243" t="s">
        <v>203</v>
      </c>
    </row>
    <row r="2770" spans="2:51" s="14" customFormat="1" ht="11.25">
      <c r="B2770" s="233"/>
      <c r="C2770" s="234"/>
      <c r="D2770" s="224" t="s">
        <v>211</v>
      </c>
      <c r="E2770" s="235" t="s">
        <v>1</v>
      </c>
      <c r="F2770" s="236" t="s">
        <v>2598</v>
      </c>
      <c r="G2770" s="234"/>
      <c r="H2770" s="237">
        <v>10.86</v>
      </c>
      <c r="I2770" s="238"/>
      <c r="J2770" s="234"/>
      <c r="K2770" s="234"/>
      <c r="L2770" s="239"/>
      <c r="M2770" s="240"/>
      <c r="N2770" s="241"/>
      <c r="O2770" s="241"/>
      <c r="P2770" s="241"/>
      <c r="Q2770" s="241"/>
      <c r="R2770" s="241"/>
      <c r="S2770" s="241"/>
      <c r="T2770" s="242"/>
      <c r="AT2770" s="243" t="s">
        <v>211</v>
      </c>
      <c r="AU2770" s="243" t="s">
        <v>84</v>
      </c>
      <c r="AV2770" s="14" t="s">
        <v>84</v>
      </c>
      <c r="AW2770" s="14" t="s">
        <v>31</v>
      </c>
      <c r="AX2770" s="14" t="s">
        <v>75</v>
      </c>
      <c r="AY2770" s="243" t="s">
        <v>203</v>
      </c>
    </row>
    <row r="2771" spans="2:51" s="14" customFormat="1" ht="11.25">
      <c r="B2771" s="233"/>
      <c r="C2771" s="234"/>
      <c r="D2771" s="224" t="s">
        <v>211</v>
      </c>
      <c r="E2771" s="235" t="s">
        <v>1</v>
      </c>
      <c r="F2771" s="236" t="s">
        <v>2599</v>
      </c>
      <c r="G2771" s="234"/>
      <c r="H2771" s="237">
        <v>10.86</v>
      </c>
      <c r="I2771" s="238"/>
      <c r="J2771" s="234"/>
      <c r="K2771" s="234"/>
      <c r="L2771" s="239"/>
      <c r="M2771" s="240"/>
      <c r="N2771" s="241"/>
      <c r="O2771" s="241"/>
      <c r="P2771" s="241"/>
      <c r="Q2771" s="241"/>
      <c r="R2771" s="241"/>
      <c r="S2771" s="241"/>
      <c r="T2771" s="242"/>
      <c r="AT2771" s="243" t="s">
        <v>211</v>
      </c>
      <c r="AU2771" s="243" t="s">
        <v>84</v>
      </c>
      <c r="AV2771" s="14" t="s">
        <v>84</v>
      </c>
      <c r="AW2771" s="14" t="s">
        <v>31</v>
      </c>
      <c r="AX2771" s="14" t="s">
        <v>75</v>
      </c>
      <c r="AY2771" s="243" t="s">
        <v>203</v>
      </c>
    </row>
    <row r="2772" spans="2:51" s="14" customFormat="1" ht="11.25">
      <c r="B2772" s="233"/>
      <c r="C2772" s="234"/>
      <c r="D2772" s="224" t="s">
        <v>211</v>
      </c>
      <c r="E2772" s="235" t="s">
        <v>1</v>
      </c>
      <c r="F2772" s="236" t="s">
        <v>2600</v>
      </c>
      <c r="G2772" s="234"/>
      <c r="H2772" s="237">
        <v>10.86</v>
      </c>
      <c r="I2772" s="238"/>
      <c r="J2772" s="234"/>
      <c r="K2772" s="234"/>
      <c r="L2772" s="239"/>
      <c r="M2772" s="240"/>
      <c r="N2772" s="241"/>
      <c r="O2772" s="241"/>
      <c r="P2772" s="241"/>
      <c r="Q2772" s="241"/>
      <c r="R2772" s="241"/>
      <c r="S2772" s="241"/>
      <c r="T2772" s="242"/>
      <c r="AT2772" s="243" t="s">
        <v>211</v>
      </c>
      <c r="AU2772" s="243" t="s">
        <v>84</v>
      </c>
      <c r="AV2772" s="14" t="s">
        <v>84</v>
      </c>
      <c r="AW2772" s="14" t="s">
        <v>31</v>
      </c>
      <c r="AX2772" s="14" t="s">
        <v>75</v>
      </c>
      <c r="AY2772" s="243" t="s">
        <v>203</v>
      </c>
    </row>
    <row r="2773" spans="2:51" s="14" customFormat="1" ht="11.25">
      <c r="B2773" s="233"/>
      <c r="C2773" s="234"/>
      <c r="D2773" s="224" t="s">
        <v>211</v>
      </c>
      <c r="E2773" s="235" t="s">
        <v>1</v>
      </c>
      <c r="F2773" s="236" t="s">
        <v>2601</v>
      </c>
      <c r="G2773" s="234"/>
      <c r="H2773" s="237">
        <v>10.86</v>
      </c>
      <c r="I2773" s="238"/>
      <c r="J2773" s="234"/>
      <c r="K2773" s="234"/>
      <c r="L2773" s="239"/>
      <c r="M2773" s="240"/>
      <c r="N2773" s="241"/>
      <c r="O2773" s="241"/>
      <c r="P2773" s="241"/>
      <c r="Q2773" s="241"/>
      <c r="R2773" s="241"/>
      <c r="S2773" s="241"/>
      <c r="T2773" s="242"/>
      <c r="AT2773" s="243" t="s">
        <v>211</v>
      </c>
      <c r="AU2773" s="243" t="s">
        <v>84</v>
      </c>
      <c r="AV2773" s="14" t="s">
        <v>84</v>
      </c>
      <c r="AW2773" s="14" t="s">
        <v>31</v>
      </c>
      <c r="AX2773" s="14" t="s">
        <v>75</v>
      </c>
      <c r="AY2773" s="243" t="s">
        <v>203</v>
      </c>
    </row>
    <row r="2774" spans="2:51" s="14" customFormat="1" ht="11.25">
      <c r="B2774" s="233"/>
      <c r="C2774" s="234"/>
      <c r="D2774" s="224" t="s">
        <v>211</v>
      </c>
      <c r="E2774" s="235" t="s">
        <v>1</v>
      </c>
      <c r="F2774" s="236" t="s">
        <v>2602</v>
      </c>
      <c r="G2774" s="234"/>
      <c r="H2774" s="237">
        <v>10.86</v>
      </c>
      <c r="I2774" s="238"/>
      <c r="J2774" s="234"/>
      <c r="K2774" s="234"/>
      <c r="L2774" s="239"/>
      <c r="M2774" s="240"/>
      <c r="N2774" s="241"/>
      <c r="O2774" s="241"/>
      <c r="P2774" s="241"/>
      <c r="Q2774" s="241"/>
      <c r="R2774" s="241"/>
      <c r="S2774" s="241"/>
      <c r="T2774" s="242"/>
      <c r="AT2774" s="243" t="s">
        <v>211</v>
      </c>
      <c r="AU2774" s="243" t="s">
        <v>84</v>
      </c>
      <c r="AV2774" s="14" t="s">
        <v>84</v>
      </c>
      <c r="AW2774" s="14" t="s">
        <v>31</v>
      </c>
      <c r="AX2774" s="14" t="s">
        <v>75</v>
      </c>
      <c r="AY2774" s="243" t="s">
        <v>203</v>
      </c>
    </row>
    <row r="2775" spans="2:51" s="14" customFormat="1" ht="11.25">
      <c r="B2775" s="233"/>
      <c r="C2775" s="234"/>
      <c r="D2775" s="224" t="s">
        <v>211</v>
      </c>
      <c r="E2775" s="235" t="s">
        <v>1</v>
      </c>
      <c r="F2775" s="236" t="s">
        <v>2603</v>
      </c>
      <c r="G2775" s="234"/>
      <c r="H2775" s="237">
        <v>10.86</v>
      </c>
      <c r="I2775" s="238"/>
      <c r="J2775" s="234"/>
      <c r="K2775" s="234"/>
      <c r="L2775" s="239"/>
      <c r="M2775" s="240"/>
      <c r="N2775" s="241"/>
      <c r="O2775" s="241"/>
      <c r="P2775" s="241"/>
      <c r="Q2775" s="241"/>
      <c r="R2775" s="241"/>
      <c r="S2775" s="241"/>
      <c r="T2775" s="242"/>
      <c r="AT2775" s="243" t="s">
        <v>211</v>
      </c>
      <c r="AU2775" s="243" t="s">
        <v>84</v>
      </c>
      <c r="AV2775" s="14" t="s">
        <v>84</v>
      </c>
      <c r="AW2775" s="14" t="s">
        <v>31</v>
      </c>
      <c r="AX2775" s="14" t="s">
        <v>75</v>
      </c>
      <c r="AY2775" s="243" t="s">
        <v>203</v>
      </c>
    </row>
    <row r="2776" spans="2:51" s="14" customFormat="1" ht="11.25">
      <c r="B2776" s="233"/>
      <c r="C2776" s="234"/>
      <c r="D2776" s="224" t="s">
        <v>211</v>
      </c>
      <c r="E2776" s="235" t="s">
        <v>1</v>
      </c>
      <c r="F2776" s="236" t="s">
        <v>2604</v>
      </c>
      <c r="G2776" s="234"/>
      <c r="H2776" s="237">
        <v>10.86</v>
      </c>
      <c r="I2776" s="238"/>
      <c r="J2776" s="234"/>
      <c r="K2776" s="234"/>
      <c r="L2776" s="239"/>
      <c r="M2776" s="240"/>
      <c r="N2776" s="241"/>
      <c r="O2776" s="241"/>
      <c r="P2776" s="241"/>
      <c r="Q2776" s="241"/>
      <c r="R2776" s="241"/>
      <c r="S2776" s="241"/>
      <c r="T2776" s="242"/>
      <c r="AT2776" s="243" t="s">
        <v>211</v>
      </c>
      <c r="AU2776" s="243" t="s">
        <v>84</v>
      </c>
      <c r="AV2776" s="14" t="s">
        <v>84</v>
      </c>
      <c r="AW2776" s="14" t="s">
        <v>31</v>
      </c>
      <c r="AX2776" s="14" t="s">
        <v>75</v>
      </c>
      <c r="AY2776" s="243" t="s">
        <v>203</v>
      </c>
    </row>
    <row r="2777" spans="2:51" s="14" customFormat="1" ht="11.25">
      <c r="B2777" s="233"/>
      <c r="C2777" s="234"/>
      <c r="D2777" s="224" t="s">
        <v>211</v>
      </c>
      <c r="E2777" s="235" t="s">
        <v>1</v>
      </c>
      <c r="F2777" s="236" t="s">
        <v>2605</v>
      </c>
      <c r="G2777" s="234"/>
      <c r="H2777" s="237">
        <v>10.86</v>
      </c>
      <c r="I2777" s="238"/>
      <c r="J2777" s="234"/>
      <c r="K2777" s="234"/>
      <c r="L2777" s="239"/>
      <c r="M2777" s="240"/>
      <c r="N2777" s="241"/>
      <c r="O2777" s="241"/>
      <c r="P2777" s="241"/>
      <c r="Q2777" s="241"/>
      <c r="R2777" s="241"/>
      <c r="S2777" s="241"/>
      <c r="T2777" s="242"/>
      <c r="AT2777" s="243" t="s">
        <v>211</v>
      </c>
      <c r="AU2777" s="243" t="s">
        <v>84</v>
      </c>
      <c r="AV2777" s="14" t="s">
        <v>84</v>
      </c>
      <c r="AW2777" s="14" t="s">
        <v>31</v>
      </c>
      <c r="AX2777" s="14" t="s">
        <v>75</v>
      </c>
      <c r="AY2777" s="243" t="s">
        <v>203</v>
      </c>
    </row>
    <row r="2778" spans="2:51" s="14" customFormat="1" ht="11.25">
      <c r="B2778" s="233"/>
      <c r="C2778" s="234"/>
      <c r="D2778" s="224" t="s">
        <v>211</v>
      </c>
      <c r="E2778" s="235" t="s">
        <v>1</v>
      </c>
      <c r="F2778" s="236" t="s">
        <v>2606</v>
      </c>
      <c r="G2778" s="234"/>
      <c r="H2778" s="237">
        <v>10.86</v>
      </c>
      <c r="I2778" s="238"/>
      <c r="J2778" s="234"/>
      <c r="K2778" s="234"/>
      <c r="L2778" s="239"/>
      <c r="M2778" s="240"/>
      <c r="N2778" s="241"/>
      <c r="O2778" s="241"/>
      <c r="P2778" s="241"/>
      <c r="Q2778" s="241"/>
      <c r="R2778" s="241"/>
      <c r="S2778" s="241"/>
      <c r="T2778" s="242"/>
      <c r="AT2778" s="243" t="s">
        <v>211</v>
      </c>
      <c r="AU2778" s="243" t="s">
        <v>84</v>
      </c>
      <c r="AV2778" s="14" t="s">
        <v>84</v>
      </c>
      <c r="AW2778" s="14" t="s">
        <v>31</v>
      </c>
      <c r="AX2778" s="14" t="s">
        <v>75</v>
      </c>
      <c r="AY2778" s="243" t="s">
        <v>203</v>
      </c>
    </row>
    <row r="2779" spans="2:51" s="14" customFormat="1" ht="11.25">
      <c r="B2779" s="233"/>
      <c r="C2779" s="234"/>
      <c r="D2779" s="224" t="s">
        <v>211</v>
      </c>
      <c r="E2779" s="235" t="s">
        <v>1</v>
      </c>
      <c r="F2779" s="236" t="s">
        <v>2607</v>
      </c>
      <c r="G2779" s="234"/>
      <c r="H2779" s="237">
        <v>10.86</v>
      </c>
      <c r="I2779" s="238"/>
      <c r="J2779" s="234"/>
      <c r="K2779" s="234"/>
      <c r="L2779" s="239"/>
      <c r="M2779" s="240"/>
      <c r="N2779" s="241"/>
      <c r="O2779" s="241"/>
      <c r="P2779" s="241"/>
      <c r="Q2779" s="241"/>
      <c r="R2779" s="241"/>
      <c r="S2779" s="241"/>
      <c r="T2779" s="242"/>
      <c r="AT2779" s="243" t="s">
        <v>211</v>
      </c>
      <c r="AU2779" s="243" t="s">
        <v>84</v>
      </c>
      <c r="AV2779" s="14" t="s">
        <v>84</v>
      </c>
      <c r="AW2779" s="14" t="s">
        <v>31</v>
      </c>
      <c r="AX2779" s="14" t="s">
        <v>75</v>
      </c>
      <c r="AY2779" s="243" t="s">
        <v>203</v>
      </c>
    </row>
    <row r="2780" spans="2:51" s="14" customFormat="1" ht="11.25">
      <c r="B2780" s="233"/>
      <c r="C2780" s="234"/>
      <c r="D2780" s="224" t="s">
        <v>211</v>
      </c>
      <c r="E2780" s="235" t="s">
        <v>1</v>
      </c>
      <c r="F2780" s="236" t="s">
        <v>2608</v>
      </c>
      <c r="G2780" s="234"/>
      <c r="H2780" s="237">
        <v>10.86</v>
      </c>
      <c r="I2780" s="238"/>
      <c r="J2780" s="234"/>
      <c r="K2780" s="234"/>
      <c r="L2780" s="239"/>
      <c r="M2780" s="240"/>
      <c r="N2780" s="241"/>
      <c r="O2780" s="241"/>
      <c r="P2780" s="241"/>
      <c r="Q2780" s="241"/>
      <c r="R2780" s="241"/>
      <c r="S2780" s="241"/>
      <c r="T2780" s="242"/>
      <c r="AT2780" s="243" t="s">
        <v>211</v>
      </c>
      <c r="AU2780" s="243" t="s">
        <v>84</v>
      </c>
      <c r="AV2780" s="14" t="s">
        <v>84</v>
      </c>
      <c r="AW2780" s="14" t="s">
        <v>31</v>
      </c>
      <c r="AX2780" s="14" t="s">
        <v>75</v>
      </c>
      <c r="AY2780" s="243" t="s">
        <v>203</v>
      </c>
    </row>
    <row r="2781" spans="2:51" s="14" customFormat="1" ht="11.25">
      <c r="B2781" s="233"/>
      <c r="C2781" s="234"/>
      <c r="D2781" s="224" t="s">
        <v>211</v>
      </c>
      <c r="E2781" s="235" t="s">
        <v>1</v>
      </c>
      <c r="F2781" s="236" t="s">
        <v>2609</v>
      </c>
      <c r="G2781" s="234"/>
      <c r="H2781" s="237">
        <v>10.86</v>
      </c>
      <c r="I2781" s="238"/>
      <c r="J2781" s="234"/>
      <c r="K2781" s="234"/>
      <c r="L2781" s="239"/>
      <c r="M2781" s="240"/>
      <c r="N2781" s="241"/>
      <c r="O2781" s="241"/>
      <c r="P2781" s="241"/>
      <c r="Q2781" s="241"/>
      <c r="R2781" s="241"/>
      <c r="S2781" s="241"/>
      <c r="T2781" s="242"/>
      <c r="AT2781" s="243" t="s">
        <v>211</v>
      </c>
      <c r="AU2781" s="243" t="s">
        <v>84</v>
      </c>
      <c r="AV2781" s="14" t="s">
        <v>84</v>
      </c>
      <c r="AW2781" s="14" t="s">
        <v>31</v>
      </c>
      <c r="AX2781" s="14" t="s">
        <v>75</v>
      </c>
      <c r="AY2781" s="243" t="s">
        <v>203</v>
      </c>
    </row>
    <row r="2782" spans="2:51" s="14" customFormat="1" ht="11.25">
      <c r="B2782" s="233"/>
      <c r="C2782" s="234"/>
      <c r="D2782" s="224" t="s">
        <v>211</v>
      </c>
      <c r="E2782" s="235" t="s">
        <v>1</v>
      </c>
      <c r="F2782" s="236" t="s">
        <v>2610</v>
      </c>
      <c r="G2782" s="234"/>
      <c r="H2782" s="237">
        <v>10.86</v>
      </c>
      <c r="I2782" s="238"/>
      <c r="J2782" s="234"/>
      <c r="K2782" s="234"/>
      <c r="L2782" s="239"/>
      <c r="M2782" s="240"/>
      <c r="N2782" s="241"/>
      <c r="O2782" s="241"/>
      <c r="P2782" s="241"/>
      <c r="Q2782" s="241"/>
      <c r="R2782" s="241"/>
      <c r="S2782" s="241"/>
      <c r="T2782" s="242"/>
      <c r="AT2782" s="243" t="s">
        <v>211</v>
      </c>
      <c r="AU2782" s="243" t="s">
        <v>84</v>
      </c>
      <c r="AV2782" s="14" t="s">
        <v>84</v>
      </c>
      <c r="AW2782" s="14" t="s">
        <v>31</v>
      </c>
      <c r="AX2782" s="14" t="s">
        <v>75</v>
      </c>
      <c r="AY2782" s="243" t="s">
        <v>203</v>
      </c>
    </row>
    <row r="2783" spans="2:51" s="14" customFormat="1" ht="11.25">
      <c r="B2783" s="233"/>
      <c r="C2783" s="234"/>
      <c r="D2783" s="224" t="s">
        <v>211</v>
      </c>
      <c r="E2783" s="235" t="s">
        <v>1</v>
      </c>
      <c r="F2783" s="236" t="s">
        <v>2611</v>
      </c>
      <c r="G2783" s="234"/>
      <c r="H2783" s="237">
        <v>10.86</v>
      </c>
      <c r="I2783" s="238"/>
      <c r="J2783" s="234"/>
      <c r="K2783" s="234"/>
      <c r="L2783" s="239"/>
      <c r="M2783" s="240"/>
      <c r="N2783" s="241"/>
      <c r="O2783" s="241"/>
      <c r="P2783" s="241"/>
      <c r="Q2783" s="241"/>
      <c r="R2783" s="241"/>
      <c r="S2783" s="241"/>
      <c r="T2783" s="242"/>
      <c r="AT2783" s="243" t="s">
        <v>211</v>
      </c>
      <c r="AU2783" s="243" t="s">
        <v>84</v>
      </c>
      <c r="AV2783" s="14" t="s">
        <v>84</v>
      </c>
      <c r="AW2783" s="14" t="s">
        <v>31</v>
      </c>
      <c r="AX2783" s="14" t="s">
        <v>75</v>
      </c>
      <c r="AY2783" s="243" t="s">
        <v>203</v>
      </c>
    </row>
    <row r="2784" spans="2:51" s="14" customFormat="1" ht="11.25">
      <c r="B2784" s="233"/>
      <c r="C2784" s="234"/>
      <c r="D2784" s="224" t="s">
        <v>211</v>
      </c>
      <c r="E2784" s="235" t="s">
        <v>1</v>
      </c>
      <c r="F2784" s="236" t="s">
        <v>2612</v>
      </c>
      <c r="G2784" s="234"/>
      <c r="H2784" s="237">
        <v>10.86</v>
      </c>
      <c r="I2784" s="238"/>
      <c r="J2784" s="234"/>
      <c r="K2784" s="234"/>
      <c r="L2784" s="239"/>
      <c r="M2784" s="240"/>
      <c r="N2784" s="241"/>
      <c r="O2784" s="241"/>
      <c r="P2784" s="241"/>
      <c r="Q2784" s="241"/>
      <c r="R2784" s="241"/>
      <c r="S2784" s="241"/>
      <c r="T2784" s="242"/>
      <c r="AT2784" s="243" t="s">
        <v>211</v>
      </c>
      <c r="AU2784" s="243" t="s">
        <v>84</v>
      </c>
      <c r="AV2784" s="14" t="s">
        <v>84</v>
      </c>
      <c r="AW2784" s="14" t="s">
        <v>31</v>
      </c>
      <c r="AX2784" s="14" t="s">
        <v>75</v>
      </c>
      <c r="AY2784" s="243" t="s">
        <v>203</v>
      </c>
    </row>
    <row r="2785" spans="2:51" s="14" customFormat="1" ht="11.25">
      <c r="B2785" s="233"/>
      <c r="C2785" s="234"/>
      <c r="D2785" s="224" t="s">
        <v>211</v>
      </c>
      <c r="E2785" s="235" t="s">
        <v>1</v>
      </c>
      <c r="F2785" s="236" t="s">
        <v>2613</v>
      </c>
      <c r="G2785" s="234"/>
      <c r="H2785" s="237">
        <v>22.47</v>
      </c>
      <c r="I2785" s="238"/>
      <c r="J2785" s="234"/>
      <c r="K2785" s="234"/>
      <c r="L2785" s="239"/>
      <c r="M2785" s="240"/>
      <c r="N2785" s="241"/>
      <c r="O2785" s="241"/>
      <c r="P2785" s="241"/>
      <c r="Q2785" s="241"/>
      <c r="R2785" s="241"/>
      <c r="S2785" s="241"/>
      <c r="T2785" s="242"/>
      <c r="AT2785" s="243" t="s">
        <v>211</v>
      </c>
      <c r="AU2785" s="243" t="s">
        <v>84</v>
      </c>
      <c r="AV2785" s="14" t="s">
        <v>84</v>
      </c>
      <c r="AW2785" s="14" t="s">
        <v>31</v>
      </c>
      <c r="AX2785" s="14" t="s">
        <v>75</v>
      </c>
      <c r="AY2785" s="243" t="s">
        <v>203</v>
      </c>
    </row>
    <row r="2786" spans="2:51" s="14" customFormat="1" ht="11.25">
      <c r="B2786" s="233"/>
      <c r="C2786" s="234"/>
      <c r="D2786" s="224" t="s">
        <v>211</v>
      </c>
      <c r="E2786" s="235" t="s">
        <v>1</v>
      </c>
      <c r="F2786" s="236" t="s">
        <v>2614</v>
      </c>
      <c r="G2786" s="234"/>
      <c r="H2786" s="237">
        <v>8.68</v>
      </c>
      <c r="I2786" s="238"/>
      <c r="J2786" s="234"/>
      <c r="K2786" s="234"/>
      <c r="L2786" s="239"/>
      <c r="M2786" s="240"/>
      <c r="N2786" s="241"/>
      <c r="O2786" s="241"/>
      <c r="P2786" s="241"/>
      <c r="Q2786" s="241"/>
      <c r="R2786" s="241"/>
      <c r="S2786" s="241"/>
      <c r="T2786" s="242"/>
      <c r="AT2786" s="243" t="s">
        <v>211</v>
      </c>
      <c r="AU2786" s="243" t="s">
        <v>84</v>
      </c>
      <c r="AV2786" s="14" t="s">
        <v>84</v>
      </c>
      <c r="AW2786" s="14" t="s">
        <v>31</v>
      </c>
      <c r="AX2786" s="14" t="s">
        <v>75</v>
      </c>
      <c r="AY2786" s="243" t="s">
        <v>203</v>
      </c>
    </row>
    <row r="2787" spans="2:51" s="14" customFormat="1" ht="11.25">
      <c r="B2787" s="233"/>
      <c r="C2787" s="234"/>
      <c r="D2787" s="224" t="s">
        <v>211</v>
      </c>
      <c r="E2787" s="235" t="s">
        <v>1</v>
      </c>
      <c r="F2787" s="236" t="s">
        <v>2615</v>
      </c>
      <c r="G2787" s="234"/>
      <c r="H2787" s="237">
        <v>10.86</v>
      </c>
      <c r="I2787" s="238"/>
      <c r="J2787" s="234"/>
      <c r="K2787" s="234"/>
      <c r="L2787" s="239"/>
      <c r="M2787" s="240"/>
      <c r="N2787" s="241"/>
      <c r="O2787" s="241"/>
      <c r="P2787" s="241"/>
      <c r="Q2787" s="241"/>
      <c r="R2787" s="241"/>
      <c r="S2787" s="241"/>
      <c r="T2787" s="242"/>
      <c r="AT2787" s="243" t="s">
        <v>211</v>
      </c>
      <c r="AU2787" s="243" t="s">
        <v>84</v>
      </c>
      <c r="AV2787" s="14" t="s">
        <v>84</v>
      </c>
      <c r="AW2787" s="14" t="s">
        <v>31</v>
      </c>
      <c r="AX2787" s="14" t="s">
        <v>75</v>
      </c>
      <c r="AY2787" s="243" t="s">
        <v>203</v>
      </c>
    </row>
    <row r="2788" spans="2:51" s="14" customFormat="1" ht="11.25">
      <c r="B2788" s="233"/>
      <c r="C2788" s="234"/>
      <c r="D2788" s="224" t="s">
        <v>211</v>
      </c>
      <c r="E2788" s="235" t="s">
        <v>1</v>
      </c>
      <c r="F2788" s="236" t="s">
        <v>2519</v>
      </c>
      <c r="G2788" s="234"/>
      <c r="H2788" s="237">
        <v>4.3250000000000002</v>
      </c>
      <c r="I2788" s="238"/>
      <c r="J2788" s="234"/>
      <c r="K2788" s="234"/>
      <c r="L2788" s="239"/>
      <c r="M2788" s="240"/>
      <c r="N2788" s="241"/>
      <c r="O2788" s="241"/>
      <c r="P2788" s="241"/>
      <c r="Q2788" s="241"/>
      <c r="R2788" s="241"/>
      <c r="S2788" s="241"/>
      <c r="T2788" s="242"/>
      <c r="AT2788" s="243" t="s">
        <v>211</v>
      </c>
      <c r="AU2788" s="243" t="s">
        <v>84</v>
      </c>
      <c r="AV2788" s="14" t="s">
        <v>84</v>
      </c>
      <c r="AW2788" s="14" t="s">
        <v>31</v>
      </c>
      <c r="AX2788" s="14" t="s">
        <v>75</v>
      </c>
      <c r="AY2788" s="243" t="s">
        <v>203</v>
      </c>
    </row>
    <row r="2789" spans="2:51" s="14" customFormat="1" ht="11.25">
      <c r="B2789" s="233"/>
      <c r="C2789" s="234"/>
      <c r="D2789" s="224" t="s">
        <v>211</v>
      </c>
      <c r="E2789" s="235" t="s">
        <v>1</v>
      </c>
      <c r="F2789" s="236" t="s">
        <v>2616</v>
      </c>
      <c r="G2789" s="234"/>
      <c r="H2789" s="237">
        <v>8.91</v>
      </c>
      <c r="I2789" s="238"/>
      <c r="J2789" s="234"/>
      <c r="K2789" s="234"/>
      <c r="L2789" s="239"/>
      <c r="M2789" s="240"/>
      <c r="N2789" s="241"/>
      <c r="O2789" s="241"/>
      <c r="P2789" s="241"/>
      <c r="Q2789" s="241"/>
      <c r="R2789" s="241"/>
      <c r="S2789" s="241"/>
      <c r="T2789" s="242"/>
      <c r="AT2789" s="243" t="s">
        <v>211</v>
      </c>
      <c r="AU2789" s="243" t="s">
        <v>84</v>
      </c>
      <c r="AV2789" s="14" t="s">
        <v>84</v>
      </c>
      <c r="AW2789" s="14" t="s">
        <v>31</v>
      </c>
      <c r="AX2789" s="14" t="s">
        <v>75</v>
      </c>
      <c r="AY2789" s="243" t="s">
        <v>203</v>
      </c>
    </row>
    <row r="2790" spans="2:51" s="13" customFormat="1" ht="11.25">
      <c r="B2790" s="222"/>
      <c r="C2790" s="223"/>
      <c r="D2790" s="224" t="s">
        <v>211</v>
      </c>
      <c r="E2790" s="225" t="s">
        <v>1</v>
      </c>
      <c r="F2790" s="226" t="s">
        <v>213</v>
      </c>
      <c r="G2790" s="223"/>
      <c r="H2790" s="225" t="s">
        <v>1</v>
      </c>
      <c r="I2790" s="227"/>
      <c r="J2790" s="223"/>
      <c r="K2790" s="223"/>
      <c r="L2790" s="228"/>
      <c r="M2790" s="229"/>
      <c r="N2790" s="230"/>
      <c r="O2790" s="230"/>
      <c r="P2790" s="230"/>
      <c r="Q2790" s="230"/>
      <c r="R2790" s="230"/>
      <c r="S2790" s="230"/>
      <c r="T2790" s="231"/>
      <c r="AT2790" s="232" t="s">
        <v>211</v>
      </c>
      <c r="AU2790" s="232" t="s">
        <v>84</v>
      </c>
      <c r="AV2790" s="13" t="s">
        <v>82</v>
      </c>
      <c r="AW2790" s="13" t="s">
        <v>31</v>
      </c>
      <c r="AX2790" s="13" t="s">
        <v>75</v>
      </c>
      <c r="AY2790" s="232" t="s">
        <v>203</v>
      </c>
    </row>
    <row r="2791" spans="2:51" s="13" customFormat="1" ht="11.25">
      <c r="B2791" s="222"/>
      <c r="C2791" s="223"/>
      <c r="D2791" s="224" t="s">
        <v>211</v>
      </c>
      <c r="E2791" s="225" t="s">
        <v>1</v>
      </c>
      <c r="F2791" s="226" t="s">
        <v>2076</v>
      </c>
      <c r="G2791" s="223"/>
      <c r="H2791" s="225" t="s">
        <v>1</v>
      </c>
      <c r="I2791" s="227"/>
      <c r="J2791" s="223"/>
      <c r="K2791" s="223"/>
      <c r="L2791" s="228"/>
      <c r="M2791" s="229"/>
      <c r="N2791" s="230"/>
      <c r="O2791" s="230"/>
      <c r="P2791" s="230"/>
      <c r="Q2791" s="230"/>
      <c r="R2791" s="230"/>
      <c r="S2791" s="230"/>
      <c r="T2791" s="231"/>
      <c r="AT2791" s="232" t="s">
        <v>211</v>
      </c>
      <c r="AU2791" s="232" t="s">
        <v>84</v>
      </c>
      <c r="AV2791" s="13" t="s">
        <v>82</v>
      </c>
      <c r="AW2791" s="13" t="s">
        <v>31</v>
      </c>
      <c r="AX2791" s="13" t="s">
        <v>75</v>
      </c>
      <c r="AY2791" s="232" t="s">
        <v>203</v>
      </c>
    </row>
    <row r="2792" spans="2:51" s="13" customFormat="1" ht="11.25">
      <c r="B2792" s="222"/>
      <c r="C2792" s="223"/>
      <c r="D2792" s="224" t="s">
        <v>211</v>
      </c>
      <c r="E2792" s="225" t="s">
        <v>1</v>
      </c>
      <c r="F2792" s="226" t="s">
        <v>447</v>
      </c>
      <c r="G2792" s="223"/>
      <c r="H2792" s="225" t="s">
        <v>1</v>
      </c>
      <c r="I2792" s="227"/>
      <c r="J2792" s="223"/>
      <c r="K2792" s="223"/>
      <c r="L2792" s="228"/>
      <c r="M2792" s="229"/>
      <c r="N2792" s="230"/>
      <c r="O2792" s="230"/>
      <c r="P2792" s="230"/>
      <c r="Q2792" s="230"/>
      <c r="R2792" s="230"/>
      <c r="S2792" s="230"/>
      <c r="T2792" s="231"/>
      <c r="AT2792" s="232" t="s">
        <v>211</v>
      </c>
      <c r="AU2792" s="232" t="s">
        <v>84</v>
      </c>
      <c r="AV2792" s="13" t="s">
        <v>82</v>
      </c>
      <c r="AW2792" s="13" t="s">
        <v>31</v>
      </c>
      <c r="AX2792" s="13" t="s">
        <v>75</v>
      </c>
      <c r="AY2792" s="232" t="s">
        <v>203</v>
      </c>
    </row>
    <row r="2793" spans="2:51" s="14" customFormat="1" ht="11.25">
      <c r="B2793" s="233"/>
      <c r="C2793" s="234"/>
      <c r="D2793" s="224" t="s">
        <v>211</v>
      </c>
      <c r="E2793" s="235" t="s">
        <v>1</v>
      </c>
      <c r="F2793" s="236" t="s">
        <v>2617</v>
      </c>
      <c r="G2793" s="234"/>
      <c r="H2793" s="237">
        <v>7.66</v>
      </c>
      <c r="I2793" s="238"/>
      <c r="J2793" s="234"/>
      <c r="K2793" s="234"/>
      <c r="L2793" s="239"/>
      <c r="M2793" s="240"/>
      <c r="N2793" s="241"/>
      <c r="O2793" s="241"/>
      <c r="P2793" s="241"/>
      <c r="Q2793" s="241"/>
      <c r="R2793" s="241"/>
      <c r="S2793" s="241"/>
      <c r="T2793" s="242"/>
      <c r="AT2793" s="243" t="s">
        <v>211</v>
      </c>
      <c r="AU2793" s="243" t="s">
        <v>84</v>
      </c>
      <c r="AV2793" s="14" t="s">
        <v>84</v>
      </c>
      <c r="AW2793" s="14" t="s">
        <v>31</v>
      </c>
      <c r="AX2793" s="14" t="s">
        <v>75</v>
      </c>
      <c r="AY2793" s="243" t="s">
        <v>203</v>
      </c>
    </row>
    <row r="2794" spans="2:51" s="14" customFormat="1" ht="11.25">
      <c r="B2794" s="233"/>
      <c r="C2794" s="234"/>
      <c r="D2794" s="224" t="s">
        <v>211</v>
      </c>
      <c r="E2794" s="235" t="s">
        <v>1</v>
      </c>
      <c r="F2794" s="236" t="s">
        <v>2618</v>
      </c>
      <c r="G2794" s="234"/>
      <c r="H2794" s="237">
        <v>2.72</v>
      </c>
      <c r="I2794" s="238"/>
      <c r="J2794" s="234"/>
      <c r="K2794" s="234"/>
      <c r="L2794" s="239"/>
      <c r="M2794" s="240"/>
      <c r="N2794" s="241"/>
      <c r="O2794" s="241"/>
      <c r="P2794" s="241"/>
      <c r="Q2794" s="241"/>
      <c r="R2794" s="241"/>
      <c r="S2794" s="241"/>
      <c r="T2794" s="242"/>
      <c r="AT2794" s="243" t="s">
        <v>211</v>
      </c>
      <c r="AU2794" s="243" t="s">
        <v>84</v>
      </c>
      <c r="AV2794" s="14" t="s">
        <v>84</v>
      </c>
      <c r="AW2794" s="14" t="s">
        <v>31</v>
      </c>
      <c r="AX2794" s="14" t="s">
        <v>75</v>
      </c>
      <c r="AY2794" s="243" t="s">
        <v>203</v>
      </c>
    </row>
    <row r="2795" spans="2:51" s="14" customFormat="1" ht="11.25">
      <c r="B2795" s="233"/>
      <c r="C2795" s="234"/>
      <c r="D2795" s="224" t="s">
        <v>211</v>
      </c>
      <c r="E2795" s="235" t="s">
        <v>1</v>
      </c>
      <c r="F2795" s="236" t="s">
        <v>2619</v>
      </c>
      <c r="G2795" s="234"/>
      <c r="H2795" s="237">
        <v>2.4649999999999999</v>
      </c>
      <c r="I2795" s="238"/>
      <c r="J2795" s="234"/>
      <c r="K2795" s="234"/>
      <c r="L2795" s="239"/>
      <c r="M2795" s="240"/>
      <c r="N2795" s="241"/>
      <c r="O2795" s="241"/>
      <c r="P2795" s="241"/>
      <c r="Q2795" s="241"/>
      <c r="R2795" s="241"/>
      <c r="S2795" s="241"/>
      <c r="T2795" s="242"/>
      <c r="AT2795" s="243" t="s">
        <v>211</v>
      </c>
      <c r="AU2795" s="243" t="s">
        <v>84</v>
      </c>
      <c r="AV2795" s="14" t="s">
        <v>84</v>
      </c>
      <c r="AW2795" s="14" t="s">
        <v>31</v>
      </c>
      <c r="AX2795" s="14" t="s">
        <v>75</v>
      </c>
      <c r="AY2795" s="243" t="s">
        <v>203</v>
      </c>
    </row>
    <row r="2796" spans="2:51" s="14" customFormat="1" ht="11.25">
      <c r="B2796" s="233"/>
      <c r="C2796" s="234"/>
      <c r="D2796" s="224" t="s">
        <v>211</v>
      </c>
      <c r="E2796" s="235" t="s">
        <v>1</v>
      </c>
      <c r="F2796" s="236" t="s">
        <v>2620</v>
      </c>
      <c r="G2796" s="234"/>
      <c r="H2796" s="237">
        <v>6.17</v>
      </c>
      <c r="I2796" s="238"/>
      <c r="J2796" s="234"/>
      <c r="K2796" s="234"/>
      <c r="L2796" s="239"/>
      <c r="M2796" s="240"/>
      <c r="N2796" s="241"/>
      <c r="O2796" s="241"/>
      <c r="P2796" s="241"/>
      <c r="Q2796" s="241"/>
      <c r="R2796" s="241"/>
      <c r="S2796" s="241"/>
      <c r="T2796" s="242"/>
      <c r="AT2796" s="243" t="s">
        <v>211</v>
      </c>
      <c r="AU2796" s="243" t="s">
        <v>84</v>
      </c>
      <c r="AV2796" s="14" t="s">
        <v>84</v>
      </c>
      <c r="AW2796" s="14" t="s">
        <v>31</v>
      </c>
      <c r="AX2796" s="14" t="s">
        <v>75</v>
      </c>
      <c r="AY2796" s="243" t="s">
        <v>203</v>
      </c>
    </row>
    <row r="2797" spans="2:51" s="14" customFormat="1" ht="11.25">
      <c r="B2797" s="233"/>
      <c r="C2797" s="234"/>
      <c r="D2797" s="224" t="s">
        <v>211</v>
      </c>
      <c r="E2797" s="235" t="s">
        <v>1</v>
      </c>
      <c r="F2797" s="236" t="s">
        <v>2621</v>
      </c>
      <c r="G2797" s="234"/>
      <c r="H2797" s="237">
        <v>2.72</v>
      </c>
      <c r="I2797" s="238"/>
      <c r="J2797" s="234"/>
      <c r="K2797" s="234"/>
      <c r="L2797" s="239"/>
      <c r="M2797" s="240"/>
      <c r="N2797" s="241"/>
      <c r="O2797" s="241"/>
      <c r="P2797" s="241"/>
      <c r="Q2797" s="241"/>
      <c r="R2797" s="241"/>
      <c r="S2797" s="241"/>
      <c r="T2797" s="242"/>
      <c r="AT2797" s="243" t="s">
        <v>211</v>
      </c>
      <c r="AU2797" s="243" t="s">
        <v>84</v>
      </c>
      <c r="AV2797" s="14" t="s">
        <v>84</v>
      </c>
      <c r="AW2797" s="14" t="s">
        <v>31</v>
      </c>
      <c r="AX2797" s="14" t="s">
        <v>75</v>
      </c>
      <c r="AY2797" s="243" t="s">
        <v>203</v>
      </c>
    </row>
    <row r="2798" spans="2:51" s="14" customFormat="1" ht="11.25">
      <c r="B2798" s="233"/>
      <c r="C2798" s="234"/>
      <c r="D2798" s="224" t="s">
        <v>211</v>
      </c>
      <c r="E2798" s="235" t="s">
        <v>1</v>
      </c>
      <c r="F2798" s="236" t="s">
        <v>2622</v>
      </c>
      <c r="G2798" s="234"/>
      <c r="H2798" s="237">
        <v>6.17</v>
      </c>
      <c r="I2798" s="238"/>
      <c r="J2798" s="234"/>
      <c r="K2798" s="234"/>
      <c r="L2798" s="239"/>
      <c r="M2798" s="240"/>
      <c r="N2798" s="241"/>
      <c r="O2798" s="241"/>
      <c r="P2798" s="241"/>
      <c r="Q2798" s="241"/>
      <c r="R2798" s="241"/>
      <c r="S2798" s="241"/>
      <c r="T2798" s="242"/>
      <c r="AT2798" s="243" t="s">
        <v>211</v>
      </c>
      <c r="AU2798" s="243" t="s">
        <v>84</v>
      </c>
      <c r="AV2798" s="14" t="s">
        <v>84</v>
      </c>
      <c r="AW2798" s="14" t="s">
        <v>31</v>
      </c>
      <c r="AX2798" s="14" t="s">
        <v>75</v>
      </c>
      <c r="AY2798" s="243" t="s">
        <v>203</v>
      </c>
    </row>
    <row r="2799" spans="2:51" s="14" customFormat="1" ht="11.25">
      <c r="B2799" s="233"/>
      <c r="C2799" s="234"/>
      <c r="D2799" s="224" t="s">
        <v>211</v>
      </c>
      <c r="E2799" s="235" t="s">
        <v>1</v>
      </c>
      <c r="F2799" s="236" t="s">
        <v>2623</v>
      </c>
      <c r="G2799" s="234"/>
      <c r="H2799" s="237">
        <v>2.2949999999999999</v>
      </c>
      <c r="I2799" s="238"/>
      <c r="J2799" s="234"/>
      <c r="K2799" s="234"/>
      <c r="L2799" s="239"/>
      <c r="M2799" s="240"/>
      <c r="N2799" s="241"/>
      <c r="O2799" s="241"/>
      <c r="P2799" s="241"/>
      <c r="Q2799" s="241"/>
      <c r="R2799" s="241"/>
      <c r="S2799" s="241"/>
      <c r="T2799" s="242"/>
      <c r="AT2799" s="243" t="s">
        <v>211</v>
      </c>
      <c r="AU2799" s="243" t="s">
        <v>84</v>
      </c>
      <c r="AV2799" s="14" t="s">
        <v>84</v>
      </c>
      <c r="AW2799" s="14" t="s">
        <v>31</v>
      </c>
      <c r="AX2799" s="14" t="s">
        <v>75</v>
      </c>
      <c r="AY2799" s="243" t="s">
        <v>203</v>
      </c>
    </row>
    <row r="2800" spans="2:51" s="14" customFormat="1" ht="11.25">
      <c r="B2800" s="233"/>
      <c r="C2800" s="234"/>
      <c r="D2800" s="224" t="s">
        <v>211</v>
      </c>
      <c r="E2800" s="235" t="s">
        <v>1</v>
      </c>
      <c r="F2800" s="236" t="s">
        <v>2624</v>
      </c>
      <c r="G2800" s="234"/>
      <c r="H2800" s="237">
        <v>8.99</v>
      </c>
      <c r="I2800" s="238"/>
      <c r="J2800" s="234"/>
      <c r="K2800" s="234"/>
      <c r="L2800" s="239"/>
      <c r="M2800" s="240"/>
      <c r="N2800" s="241"/>
      <c r="O2800" s="241"/>
      <c r="P2800" s="241"/>
      <c r="Q2800" s="241"/>
      <c r="R2800" s="241"/>
      <c r="S2800" s="241"/>
      <c r="T2800" s="242"/>
      <c r="AT2800" s="243" t="s">
        <v>211</v>
      </c>
      <c r="AU2800" s="243" t="s">
        <v>84</v>
      </c>
      <c r="AV2800" s="14" t="s">
        <v>84</v>
      </c>
      <c r="AW2800" s="14" t="s">
        <v>31</v>
      </c>
      <c r="AX2800" s="14" t="s">
        <v>75</v>
      </c>
      <c r="AY2800" s="243" t="s">
        <v>203</v>
      </c>
    </row>
    <row r="2801" spans="1:65" s="14" customFormat="1" ht="11.25">
      <c r="B2801" s="233"/>
      <c r="C2801" s="234"/>
      <c r="D2801" s="224" t="s">
        <v>211</v>
      </c>
      <c r="E2801" s="235" t="s">
        <v>1</v>
      </c>
      <c r="F2801" s="236" t="s">
        <v>2625</v>
      </c>
      <c r="G2801" s="234"/>
      <c r="H2801" s="237">
        <v>6.52</v>
      </c>
      <c r="I2801" s="238"/>
      <c r="J2801" s="234"/>
      <c r="K2801" s="234"/>
      <c r="L2801" s="239"/>
      <c r="M2801" s="240"/>
      <c r="N2801" s="241"/>
      <c r="O2801" s="241"/>
      <c r="P2801" s="241"/>
      <c r="Q2801" s="241"/>
      <c r="R2801" s="241"/>
      <c r="S2801" s="241"/>
      <c r="T2801" s="242"/>
      <c r="AT2801" s="243" t="s">
        <v>211</v>
      </c>
      <c r="AU2801" s="243" t="s">
        <v>84</v>
      </c>
      <c r="AV2801" s="14" t="s">
        <v>84</v>
      </c>
      <c r="AW2801" s="14" t="s">
        <v>31</v>
      </c>
      <c r="AX2801" s="14" t="s">
        <v>75</v>
      </c>
      <c r="AY2801" s="243" t="s">
        <v>203</v>
      </c>
    </row>
    <row r="2802" spans="1:65" s="13" customFormat="1" ht="11.25">
      <c r="B2802" s="222"/>
      <c r="C2802" s="223"/>
      <c r="D2802" s="224" t="s">
        <v>211</v>
      </c>
      <c r="E2802" s="225" t="s">
        <v>1</v>
      </c>
      <c r="F2802" s="226" t="s">
        <v>521</v>
      </c>
      <c r="G2802" s="223"/>
      <c r="H2802" s="225" t="s">
        <v>1</v>
      </c>
      <c r="I2802" s="227"/>
      <c r="J2802" s="223"/>
      <c r="K2802" s="223"/>
      <c r="L2802" s="228"/>
      <c r="M2802" s="229"/>
      <c r="N2802" s="230"/>
      <c r="O2802" s="230"/>
      <c r="P2802" s="230"/>
      <c r="Q2802" s="230"/>
      <c r="R2802" s="230"/>
      <c r="S2802" s="230"/>
      <c r="T2802" s="231"/>
      <c r="AT2802" s="232" t="s">
        <v>211</v>
      </c>
      <c r="AU2802" s="232" t="s">
        <v>84</v>
      </c>
      <c r="AV2802" s="13" t="s">
        <v>82</v>
      </c>
      <c r="AW2802" s="13" t="s">
        <v>31</v>
      </c>
      <c r="AX2802" s="13" t="s">
        <v>75</v>
      </c>
      <c r="AY2802" s="232" t="s">
        <v>203</v>
      </c>
    </row>
    <row r="2803" spans="1:65" s="14" customFormat="1" ht="11.25">
      <c r="B2803" s="233"/>
      <c r="C2803" s="234"/>
      <c r="D2803" s="224" t="s">
        <v>211</v>
      </c>
      <c r="E2803" s="235" t="s">
        <v>1</v>
      </c>
      <c r="F2803" s="236" t="s">
        <v>2626</v>
      </c>
      <c r="G2803" s="234"/>
      <c r="H2803" s="237">
        <v>7.66</v>
      </c>
      <c r="I2803" s="238"/>
      <c r="J2803" s="234"/>
      <c r="K2803" s="234"/>
      <c r="L2803" s="239"/>
      <c r="M2803" s="240"/>
      <c r="N2803" s="241"/>
      <c r="O2803" s="241"/>
      <c r="P2803" s="241"/>
      <c r="Q2803" s="241"/>
      <c r="R2803" s="241"/>
      <c r="S2803" s="241"/>
      <c r="T2803" s="242"/>
      <c r="AT2803" s="243" t="s">
        <v>211</v>
      </c>
      <c r="AU2803" s="243" t="s">
        <v>84</v>
      </c>
      <c r="AV2803" s="14" t="s">
        <v>84</v>
      </c>
      <c r="AW2803" s="14" t="s">
        <v>31</v>
      </c>
      <c r="AX2803" s="14" t="s">
        <v>75</v>
      </c>
      <c r="AY2803" s="243" t="s">
        <v>203</v>
      </c>
    </row>
    <row r="2804" spans="1:65" s="14" customFormat="1" ht="11.25">
      <c r="B2804" s="233"/>
      <c r="C2804" s="234"/>
      <c r="D2804" s="224" t="s">
        <v>211</v>
      </c>
      <c r="E2804" s="235" t="s">
        <v>1</v>
      </c>
      <c r="F2804" s="236" t="s">
        <v>2627</v>
      </c>
      <c r="G2804" s="234"/>
      <c r="H2804" s="237">
        <v>2.72</v>
      </c>
      <c r="I2804" s="238"/>
      <c r="J2804" s="234"/>
      <c r="K2804" s="234"/>
      <c r="L2804" s="239"/>
      <c r="M2804" s="240"/>
      <c r="N2804" s="241"/>
      <c r="O2804" s="241"/>
      <c r="P2804" s="241"/>
      <c r="Q2804" s="241"/>
      <c r="R2804" s="241"/>
      <c r="S2804" s="241"/>
      <c r="T2804" s="242"/>
      <c r="AT2804" s="243" t="s">
        <v>211</v>
      </c>
      <c r="AU2804" s="243" t="s">
        <v>84</v>
      </c>
      <c r="AV2804" s="14" t="s">
        <v>84</v>
      </c>
      <c r="AW2804" s="14" t="s">
        <v>31</v>
      </c>
      <c r="AX2804" s="14" t="s">
        <v>75</v>
      </c>
      <c r="AY2804" s="243" t="s">
        <v>203</v>
      </c>
    </row>
    <row r="2805" spans="1:65" s="14" customFormat="1" ht="11.25">
      <c r="B2805" s="233"/>
      <c r="C2805" s="234"/>
      <c r="D2805" s="224" t="s">
        <v>211</v>
      </c>
      <c r="E2805" s="235" t="s">
        <v>1</v>
      </c>
      <c r="F2805" s="236" t="s">
        <v>2628</v>
      </c>
      <c r="G2805" s="234"/>
      <c r="H2805" s="237">
        <v>2.4649999999999999</v>
      </c>
      <c r="I2805" s="238"/>
      <c r="J2805" s="234"/>
      <c r="K2805" s="234"/>
      <c r="L2805" s="239"/>
      <c r="M2805" s="240"/>
      <c r="N2805" s="241"/>
      <c r="O2805" s="241"/>
      <c r="P2805" s="241"/>
      <c r="Q2805" s="241"/>
      <c r="R2805" s="241"/>
      <c r="S2805" s="241"/>
      <c r="T2805" s="242"/>
      <c r="AT2805" s="243" t="s">
        <v>211</v>
      </c>
      <c r="AU2805" s="243" t="s">
        <v>84</v>
      </c>
      <c r="AV2805" s="14" t="s">
        <v>84</v>
      </c>
      <c r="AW2805" s="14" t="s">
        <v>31</v>
      </c>
      <c r="AX2805" s="14" t="s">
        <v>75</v>
      </c>
      <c r="AY2805" s="243" t="s">
        <v>203</v>
      </c>
    </row>
    <row r="2806" spans="1:65" s="14" customFormat="1" ht="11.25">
      <c r="B2806" s="233"/>
      <c r="C2806" s="234"/>
      <c r="D2806" s="224" t="s">
        <v>211</v>
      </c>
      <c r="E2806" s="235" t="s">
        <v>1</v>
      </c>
      <c r="F2806" s="236" t="s">
        <v>2629</v>
      </c>
      <c r="G2806" s="234"/>
      <c r="H2806" s="237">
        <v>6.17</v>
      </c>
      <c r="I2806" s="238"/>
      <c r="J2806" s="234"/>
      <c r="K2806" s="234"/>
      <c r="L2806" s="239"/>
      <c r="M2806" s="240"/>
      <c r="N2806" s="241"/>
      <c r="O2806" s="241"/>
      <c r="P2806" s="241"/>
      <c r="Q2806" s="241"/>
      <c r="R2806" s="241"/>
      <c r="S2806" s="241"/>
      <c r="T2806" s="242"/>
      <c r="AT2806" s="243" t="s">
        <v>211</v>
      </c>
      <c r="AU2806" s="243" t="s">
        <v>84</v>
      </c>
      <c r="AV2806" s="14" t="s">
        <v>84</v>
      </c>
      <c r="AW2806" s="14" t="s">
        <v>31</v>
      </c>
      <c r="AX2806" s="14" t="s">
        <v>75</v>
      </c>
      <c r="AY2806" s="243" t="s">
        <v>203</v>
      </c>
    </row>
    <row r="2807" spans="1:65" s="14" customFormat="1" ht="11.25">
      <c r="B2807" s="233"/>
      <c r="C2807" s="234"/>
      <c r="D2807" s="224" t="s">
        <v>211</v>
      </c>
      <c r="E2807" s="235" t="s">
        <v>1</v>
      </c>
      <c r="F2807" s="236" t="s">
        <v>2630</v>
      </c>
      <c r="G2807" s="234"/>
      <c r="H2807" s="237">
        <v>2.72</v>
      </c>
      <c r="I2807" s="238"/>
      <c r="J2807" s="234"/>
      <c r="K2807" s="234"/>
      <c r="L2807" s="239"/>
      <c r="M2807" s="240"/>
      <c r="N2807" s="241"/>
      <c r="O2807" s="241"/>
      <c r="P2807" s="241"/>
      <c r="Q2807" s="241"/>
      <c r="R2807" s="241"/>
      <c r="S2807" s="241"/>
      <c r="T2807" s="242"/>
      <c r="AT2807" s="243" t="s">
        <v>211</v>
      </c>
      <c r="AU2807" s="243" t="s">
        <v>84</v>
      </c>
      <c r="AV2807" s="14" t="s">
        <v>84</v>
      </c>
      <c r="AW2807" s="14" t="s">
        <v>31</v>
      </c>
      <c r="AX2807" s="14" t="s">
        <v>75</v>
      </c>
      <c r="AY2807" s="243" t="s">
        <v>203</v>
      </c>
    </row>
    <row r="2808" spans="1:65" s="14" customFormat="1" ht="11.25">
      <c r="B2808" s="233"/>
      <c r="C2808" s="234"/>
      <c r="D2808" s="224" t="s">
        <v>211</v>
      </c>
      <c r="E2808" s="235" t="s">
        <v>1</v>
      </c>
      <c r="F2808" s="236" t="s">
        <v>2631</v>
      </c>
      <c r="G2808" s="234"/>
      <c r="H2808" s="237">
        <v>6.17</v>
      </c>
      <c r="I2808" s="238"/>
      <c r="J2808" s="234"/>
      <c r="K2808" s="234"/>
      <c r="L2808" s="239"/>
      <c r="M2808" s="240"/>
      <c r="N2808" s="241"/>
      <c r="O2808" s="241"/>
      <c r="P2808" s="241"/>
      <c r="Q2808" s="241"/>
      <c r="R2808" s="241"/>
      <c r="S2808" s="241"/>
      <c r="T2808" s="242"/>
      <c r="AT2808" s="243" t="s">
        <v>211</v>
      </c>
      <c r="AU2808" s="243" t="s">
        <v>84</v>
      </c>
      <c r="AV2808" s="14" t="s">
        <v>84</v>
      </c>
      <c r="AW2808" s="14" t="s">
        <v>31</v>
      </c>
      <c r="AX2808" s="14" t="s">
        <v>75</v>
      </c>
      <c r="AY2808" s="243" t="s">
        <v>203</v>
      </c>
    </row>
    <row r="2809" spans="1:65" s="14" customFormat="1" ht="11.25">
      <c r="B2809" s="233"/>
      <c r="C2809" s="234"/>
      <c r="D2809" s="224" t="s">
        <v>211</v>
      </c>
      <c r="E2809" s="235" t="s">
        <v>1</v>
      </c>
      <c r="F2809" s="236" t="s">
        <v>2632</v>
      </c>
      <c r="G2809" s="234"/>
      <c r="H2809" s="237">
        <v>2.2949999999999999</v>
      </c>
      <c r="I2809" s="238"/>
      <c r="J2809" s="234"/>
      <c r="K2809" s="234"/>
      <c r="L2809" s="239"/>
      <c r="M2809" s="240"/>
      <c r="N2809" s="241"/>
      <c r="O2809" s="241"/>
      <c r="P2809" s="241"/>
      <c r="Q2809" s="241"/>
      <c r="R2809" s="241"/>
      <c r="S2809" s="241"/>
      <c r="T2809" s="242"/>
      <c r="AT2809" s="243" t="s">
        <v>211</v>
      </c>
      <c r="AU2809" s="243" t="s">
        <v>84</v>
      </c>
      <c r="AV2809" s="14" t="s">
        <v>84</v>
      </c>
      <c r="AW2809" s="14" t="s">
        <v>31</v>
      </c>
      <c r="AX2809" s="14" t="s">
        <v>75</v>
      </c>
      <c r="AY2809" s="243" t="s">
        <v>203</v>
      </c>
    </row>
    <row r="2810" spans="1:65" s="14" customFormat="1" ht="11.25">
      <c r="B2810" s="233"/>
      <c r="C2810" s="234"/>
      <c r="D2810" s="224" t="s">
        <v>211</v>
      </c>
      <c r="E2810" s="235" t="s">
        <v>1</v>
      </c>
      <c r="F2810" s="236" t="s">
        <v>2633</v>
      </c>
      <c r="G2810" s="234"/>
      <c r="H2810" s="237">
        <v>8.99</v>
      </c>
      <c r="I2810" s="238"/>
      <c r="J2810" s="234"/>
      <c r="K2810" s="234"/>
      <c r="L2810" s="239"/>
      <c r="M2810" s="240"/>
      <c r="N2810" s="241"/>
      <c r="O2810" s="241"/>
      <c r="P2810" s="241"/>
      <c r="Q2810" s="241"/>
      <c r="R2810" s="241"/>
      <c r="S2810" s="241"/>
      <c r="T2810" s="242"/>
      <c r="AT2810" s="243" t="s">
        <v>211</v>
      </c>
      <c r="AU2810" s="243" t="s">
        <v>84</v>
      </c>
      <c r="AV2810" s="14" t="s">
        <v>84</v>
      </c>
      <c r="AW2810" s="14" t="s">
        <v>31</v>
      </c>
      <c r="AX2810" s="14" t="s">
        <v>75</v>
      </c>
      <c r="AY2810" s="243" t="s">
        <v>203</v>
      </c>
    </row>
    <row r="2811" spans="1:65" s="14" customFormat="1" ht="11.25">
      <c r="B2811" s="233"/>
      <c r="C2811" s="234"/>
      <c r="D2811" s="224" t="s">
        <v>211</v>
      </c>
      <c r="E2811" s="235" t="s">
        <v>1</v>
      </c>
      <c r="F2811" s="236" t="s">
        <v>2634</v>
      </c>
      <c r="G2811" s="234"/>
      <c r="H2811" s="237">
        <v>6.52</v>
      </c>
      <c r="I2811" s="238"/>
      <c r="J2811" s="234"/>
      <c r="K2811" s="234"/>
      <c r="L2811" s="239"/>
      <c r="M2811" s="240"/>
      <c r="N2811" s="241"/>
      <c r="O2811" s="241"/>
      <c r="P2811" s="241"/>
      <c r="Q2811" s="241"/>
      <c r="R2811" s="241"/>
      <c r="S2811" s="241"/>
      <c r="T2811" s="242"/>
      <c r="AT2811" s="243" t="s">
        <v>211</v>
      </c>
      <c r="AU2811" s="243" t="s">
        <v>84</v>
      </c>
      <c r="AV2811" s="14" t="s">
        <v>84</v>
      </c>
      <c r="AW2811" s="14" t="s">
        <v>31</v>
      </c>
      <c r="AX2811" s="14" t="s">
        <v>75</v>
      </c>
      <c r="AY2811" s="243" t="s">
        <v>203</v>
      </c>
    </row>
    <row r="2812" spans="1:65" s="2" customFormat="1" ht="21.75" customHeight="1">
      <c r="A2812" s="35"/>
      <c r="B2812" s="36"/>
      <c r="C2812" s="247" t="s">
        <v>2635</v>
      </c>
      <c r="D2812" s="247" t="s">
        <v>413</v>
      </c>
      <c r="E2812" s="248" t="s">
        <v>2636</v>
      </c>
      <c r="F2812" s="249" t="s">
        <v>2637</v>
      </c>
      <c r="G2812" s="250" t="s">
        <v>2638</v>
      </c>
      <c r="H2812" s="251">
        <v>2291.6179999999999</v>
      </c>
      <c r="I2812" s="252"/>
      <c r="J2812" s="253">
        <f>ROUND(I2812*H2812,2)</f>
        <v>0</v>
      </c>
      <c r="K2812" s="249" t="s">
        <v>218</v>
      </c>
      <c r="L2812" s="254"/>
      <c r="M2812" s="255" t="s">
        <v>1</v>
      </c>
      <c r="N2812" s="256" t="s">
        <v>40</v>
      </c>
      <c r="O2812" s="72"/>
      <c r="P2812" s="218">
        <f>O2812*H2812</f>
        <v>0</v>
      </c>
      <c r="Q2812" s="218">
        <v>1E-3</v>
      </c>
      <c r="R2812" s="218">
        <f>Q2812*H2812</f>
        <v>2.2916180000000002</v>
      </c>
      <c r="S2812" s="218">
        <v>0</v>
      </c>
      <c r="T2812" s="219">
        <f>S2812*H2812</f>
        <v>0</v>
      </c>
      <c r="U2812" s="35"/>
      <c r="V2812" s="35"/>
      <c r="W2812" s="35"/>
      <c r="X2812" s="35"/>
      <c r="Y2812" s="35"/>
      <c r="Z2812" s="35"/>
      <c r="AA2812" s="35"/>
      <c r="AB2812" s="35"/>
      <c r="AC2812" s="35"/>
      <c r="AD2812" s="35"/>
      <c r="AE2812" s="35"/>
      <c r="AR2812" s="220" t="s">
        <v>1661</v>
      </c>
      <c r="AT2812" s="220" t="s">
        <v>413</v>
      </c>
      <c r="AU2812" s="220" t="s">
        <v>84</v>
      </c>
      <c r="AY2812" s="18" t="s">
        <v>203</v>
      </c>
      <c r="BE2812" s="221">
        <f>IF(N2812="základní",J2812,0)</f>
        <v>0</v>
      </c>
      <c r="BF2812" s="221">
        <f>IF(N2812="snížená",J2812,0)</f>
        <v>0</v>
      </c>
      <c r="BG2812" s="221">
        <f>IF(N2812="zákl. přenesená",J2812,0)</f>
        <v>0</v>
      </c>
      <c r="BH2812" s="221">
        <f>IF(N2812="sníž. přenesená",J2812,0)</f>
        <v>0</v>
      </c>
      <c r="BI2812" s="221">
        <f>IF(N2812="nulová",J2812,0)</f>
        <v>0</v>
      </c>
      <c r="BJ2812" s="18" t="s">
        <v>82</v>
      </c>
      <c r="BK2812" s="221">
        <f>ROUND(I2812*H2812,2)</f>
        <v>0</v>
      </c>
      <c r="BL2812" s="18" t="s">
        <v>412</v>
      </c>
      <c r="BM2812" s="220" t="s">
        <v>2639</v>
      </c>
    </row>
    <row r="2813" spans="1:65" s="14" customFormat="1" ht="11.25">
      <c r="B2813" s="233"/>
      <c r="C2813" s="234"/>
      <c r="D2813" s="224" t="s">
        <v>211</v>
      </c>
      <c r="E2813" s="234"/>
      <c r="F2813" s="236" t="s">
        <v>2640</v>
      </c>
      <c r="G2813" s="234"/>
      <c r="H2813" s="237">
        <v>2291.6179999999999</v>
      </c>
      <c r="I2813" s="238"/>
      <c r="J2813" s="234"/>
      <c r="K2813" s="234"/>
      <c r="L2813" s="239"/>
      <c r="M2813" s="240"/>
      <c r="N2813" s="241"/>
      <c r="O2813" s="241"/>
      <c r="P2813" s="241"/>
      <c r="Q2813" s="241"/>
      <c r="R2813" s="241"/>
      <c r="S2813" s="241"/>
      <c r="T2813" s="242"/>
      <c r="AT2813" s="243" t="s">
        <v>211</v>
      </c>
      <c r="AU2813" s="243" t="s">
        <v>84</v>
      </c>
      <c r="AV2813" s="14" t="s">
        <v>84</v>
      </c>
      <c r="AW2813" s="14" t="s">
        <v>4</v>
      </c>
      <c r="AX2813" s="14" t="s">
        <v>82</v>
      </c>
      <c r="AY2813" s="243" t="s">
        <v>203</v>
      </c>
    </row>
    <row r="2814" spans="1:65" s="2" customFormat="1" ht="21.75" customHeight="1">
      <c r="A2814" s="35"/>
      <c r="B2814" s="36"/>
      <c r="C2814" s="209" t="s">
        <v>2641</v>
      </c>
      <c r="D2814" s="209" t="s">
        <v>205</v>
      </c>
      <c r="E2814" s="210" t="s">
        <v>2642</v>
      </c>
      <c r="F2814" s="211" t="s">
        <v>2643</v>
      </c>
      <c r="G2814" s="212" t="s">
        <v>2644</v>
      </c>
      <c r="H2814" s="257"/>
      <c r="I2814" s="214"/>
      <c r="J2814" s="215">
        <f>ROUND(I2814*H2814,2)</f>
        <v>0</v>
      </c>
      <c r="K2814" s="211" t="s">
        <v>218</v>
      </c>
      <c r="L2814" s="40"/>
      <c r="M2814" s="216" t="s">
        <v>1</v>
      </c>
      <c r="N2814" s="217" t="s">
        <v>40</v>
      </c>
      <c r="O2814" s="72"/>
      <c r="P2814" s="218">
        <f>O2814*H2814</f>
        <v>0</v>
      </c>
      <c r="Q2814" s="218">
        <v>0</v>
      </c>
      <c r="R2814" s="218">
        <f>Q2814*H2814</f>
        <v>0</v>
      </c>
      <c r="S2814" s="218">
        <v>0</v>
      </c>
      <c r="T2814" s="219">
        <f>S2814*H2814</f>
        <v>0</v>
      </c>
      <c r="U2814" s="35"/>
      <c r="V2814" s="35"/>
      <c r="W2814" s="35"/>
      <c r="X2814" s="35"/>
      <c r="Y2814" s="35"/>
      <c r="Z2814" s="35"/>
      <c r="AA2814" s="35"/>
      <c r="AB2814" s="35"/>
      <c r="AC2814" s="35"/>
      <c r="AD2814" s="35"/>
      <c r="AE2814" s="35"/>
      <c r="AR2814" s="220" t="s">
        <v>412</v>
      </c>
      <c r="AT2814" s="220" t="s">
        <v>205</v>
      </c>
      <c r="AU2814" s="220" t="s">
        <v>84</v>
      </c>
      <c r="AY2814" s="18" t="s">
        <v>203</v>
      </c>
      <c r="BE2814" s="221">
        <f>IF(N2814="základní",J2814,0)</f>
        <v>0</v>
      </c>
      <c r="BF2814" s="221">
        <f>IF(N2814="snížená",J2814,0)</f>
        <v>0</v>
      </c>
      <c r="BG2814" s="221">
        <f>IF(N2814="zákl. přenesená",J2814,0)</f>
        <v>0</v>
      </c>
      <c r="BH2814" s="221">
        <f>IF(N2814="sníž. přenesená",J2814,0)</f>
        <v>0</v>
      </c>
      <c r="BI2814" s="221">
        <f>IF(N2814="nulová",J2814,0)</f>
        <v>0</v>
      </c>
      <c r="BJ2814" s="18" t="s">
        <v>82</v>
      </c>
      <c r="BK2814" s="221">
        <f>ROUND(I2814*H2814,2)</f>
        <v>0</v>
      </c>
      <c r="BL2814" s="18" t="s">
        <v>412</v>
      </c>
      <c r="BM2814" s="220" t="s">
        <v>2645</v>
      </c>
    </row>
    <row r="2815" spans="1:65" s="12" customFormat="1" ht="22.9" customHeight="1">
      <c r="B2815" s="193"/>
      <c r="C2815" s="194"/>
      <c r="D2815" s="195" t="s">
        <v>74</v>
      </c>
      <c r="E2815" s="207" t="s">
        <v>2646</v>
      </c>
      <c r="F2815" s="207" t="s">
        <v>2647</v>
      </c>
      <c r="G2815" s="194"/>
      <c r="H2815" s="194"/>
      <c r="I2815" s="197"/>
      <c r="J2815" s="208">
        <f>BK2815</f>
        <v>0</v>
      </c>
      <c r="K2815" s="194"/>
      <c r="L2815" s="199"/>
      <c r="M2815" s="200"/>
      <c r="N2815" s="201"/>
      <c r="O2815" s="201"/>
      <c r="P2815" s="202">
        <f>SUM(P2816:P3286)</f>
        <v>0</v>
      </c>
      <c r="Q2815" s="201"/>
      <c r="R2815" s="202">
        <f>SUM(R2816:R3286)</f>
        <v>8.6307507599999997</v>
      </c>
      <c r="S2815" s="201"/>
      <c r="T2815" s="203">
        <f>SUM(T2816:T3286)</f>
        <v>0</v>
      </c>
      <c r="AR2815" s="204" t="s">
        <v>84</v>
      </c>
      <c r="AT2815" s="205" t="s">
        <v>74</v>
      </c>
      <c r="AU2815" s="205" t="s">
        <v>82</v>
      </c>
      <c r="AY2815" s="204" t="s">
        <v>203</v>
      </c>
      <c r="BK2815" s="206">
        <f>SUM(BK2816:BK3286)</f>
        <v>0</v>
      </c>
    </row>
    <row r="2816" spans="1:65" s="2" customFormat="1" ht="21.75" customHeight="1">
      <c r="A2816" s="35"/>
      <c r="B2816" s="36"/>
      <c r="C2816" s="209" t="s">
        <v>2411</v>
      </c>
      <c r="D2816" s="209" t="s">
        <v>205</v>
      </c>
      <c r="E2816" s="210" t="s">
        <v>2648</v>
      </c>
      <c r="F2816" s="211" t="s">
        <v>2649</v>
      </c>
      <c r="G2816" s="212" t="s">
        <v>240</v>
      </c>
      <c r="H2816" s="213">
        <v>5265.1570000000002</v>
      </c>
      <c r="I2816" s="214"/>
      <c r="J2816" s="215">
        <f>ROUND(I2816*H2816,2)</f>
        <v>0</v>
      </c>
      <c r="K2816" s="211" t="s">
        <v>218</v>
      </c>
      <c r="L2816" s="40"/>
      <c r="M2816" s="216" t="s">
        <v>1</v>
      </c>
      <c r="N2816" s="217" t="s">
        <v>40</v>
      </c>
      <c r="O2816" s="72"/>
      <c r="P2816" s="218">
        <f>O2816*H2816</f>
        <v>0</v>
      </c>
      <c r="Q2816" s="218">
        <v>0</v>
      </c>
      <c r="R2816" s="218">
        <f>Q2816*H2816</f>
        <v>0</v>
      </c>
      <c r="S2816" s="218">
        <v>0</v>
      </c>
      <c r="T2816" s="219">
        <f>S2816*H2816</f>
        <v>0</v>
      </c>
      <c r="U2816" s="35"/>
      <c r="V2816" s="35"/>
      <c r="W2816" s="35"/>
      <c r="X2816" s="35"/>
      <c r="Y2816" s="35"/>
      <c r="Z2816" s="35"/>
      <c r="AA2816" s="35"/>
      <c r="AB2816" s="35"/>
      <c r="AC2816" s="35"/>
      <c r="AD2816" s="35"/>
      <c r="AE2816" s="35"/>
      <c r="AR2816" s="220" t="s">
        <v>412</v>
      </c>
      <c r="AT2816" s="220" t="s">
        <v>205</v>
      </c>
      <c r="AU2816" s="220" t="s">
        <v>84</v>
      </c>
      <c r="AY2816" s="18" t="s">
        <v>203</v>
      </c>
      <c r="BE2816" s="221">
        <f>IF(N2816="základní",J2816,0)</f>
        <v>0</v>
      </c>
      <c r="BF2816" s="221">
        <f>IF(N2816="snížená",J2816,0)</f>
        <v>0</v>
      </c>
      <c r="BG2816" s="221">
        <f>IF(N2816="zákl. přenesená",J2816,0)</f>
        <v>0</v>
      </c>
      <c r="BH2816" s="221">
        <f>IF(N2816="sníž. přenesená",J2816,0)</f>
        <v>0</v>
      </c>
      <c r="BI2816" s="221">
        <f>IF(N2816="nulová",J2816,0)</f>
        <v>0</v>
      </c>
      <c r="BJ2816" s="18" t="s">
        <v>82</v>
      </c>
      <c r="BK2816" s="221">
        <f>ROUND(I2816*H2816,2)</f>
        <v>0</v>
      </c>
      <c r="BL2816" s="18" t="s">
        <v>412</v>
      </c>
      <c r="BM2816" s="220" t="s">
        <v>2650</v>
      </c>
    </row>
    <row r="2817" spans="1:65" s="2" customFormat="1" ht="21.75" customHeight="1">
      <c r="A2817" s="35"/>
      <c r="B2817" s="36"/>
      <c r="C2817" s="247" t="s">
        <v>2651</v>
      </c>
      <c r="D2817" s="247" t="s">
        <v>413</v>
      </c>
      <c r="E2817" s="248" t="s">
        <v>2652</v>
      </c>
      <c r="F2817" s="249" t="s">
        <v>2653</v>
      </c>
      <c r="G2817" s="250" t="s">
        <v>240</v>
      </c>
      <c r="H2817" s="251">
        <v>440.875</v>
      </c>
      <c r="I2817" s="252"/>
      <c r="J2817" s="253">
        <f>ROUND(I2817*H2817,2)</f>
        <v>0</v>
      </c>
      <c r="K2817" s="249" t="s">
        <v>218</v>
      </c>
      <c r="L2817" s="254"/>
      <c r="M2817" s="255" t="s">
        <v>1</v>
      </c>
      <c r="N2817" s="256" t="s">
        <v>40</v>
      </c>
      <c r="O2817" s="72"/>
      <c r="P2817" s="218">
        <f>O2817*H2817</f>
        <v>0</v>
      </c>
      <c r="Q2817" s="218">
        <v>1.7999999999999999E-2</v>
      </c>
      <c r="R2817" s="218">
        <f>Q2817*H2817</f>
        <v>7.9357499999999996</v>
      </c>
      <c r="S2817" s="218">
        <v>0</v>
      </c>
      <c r="T2817" s="219">
        <f>S2817*H2817</f>
        <v>0</v>
      </c>
      <c r="U2817" s="35"/>
      <c r="V2817" s="35"/>
      <c r="W2817" s="35"/>
      <c r="X2817" s="35"/>
      <c r="Y2817" s="35"/>
      <c r="Z2817" s="35"/>
      <c r="AA2817" s="35"/>
      <c r="AB2817" s="35"/>
      <c r="AC2817" s="35"/>
      <c r="AD2817" s="35"/>
      <c r="AE2817" s="35"/>
      <c r="AR2817" s="220" t="s">
        <v>1661</v>
      </c>
      <c r="AT2817" s="220" t="s">
        <v>413</v>
      </c>
      <c r="AU2817" s="220" t="s">
        <v>84</v>
      </c>
      <c r="AY2817" s="18" t="s">
        <v>203</v>
      </c>
      <c r="BE2817" s="221">
        <f>IF(N2817="základní",J2817,0)</f>
        <v>0</v>
      </c>
      <c r="BF2817" s="221">
        <f>IF(N2817="snížená",J2817,0)</f>
        <v>0</v>
      </c>
      <c r="BG2817" s="221">
        <f>IF(N2817="zákl. přenesená",J2817,0)</f>
        <v>0</v>
      </c>
      <c r="BH2817" s="221">
        <f>IF(N2817="sníž. přenesená",J2817,0)</f>
        <v>0</v>
      </c>
      <c r="BI2817" s="221">
        <f>IF(N2817="nulová",J2817,0)</f>
        <v>0</v>
      </c>
      <c r="BJ2817" s="18" t="s">
        <v>82</v>
      </c>
      <c r="BK2817" s="221">
        <f>ROUND(I2817*H2817,2)</f>
        <v>0</v>
      </c>
      <c r="BL2817" s="18" t="s">
        <v>412</v>
      </c>
      <c r="BM2817" s="220" t="s">
        <v>2654</v>
      </c>
    </row>
    <row r="2818" spans="1:65" s="13" customFormat="1" ht="22.5">
      <c r="B2818" s="222"/>
      <c r="C2818" s="223"/>
      <c r="D2818" s="224" t="s">
        <v>211</v>
      </c>
      <c r="E2818" s="225" t="s">
        <v>1</v>
      </c>
      <c r="F2818" s="226" t="s">
        <v>1665</v>
      </c>
      <c r="G2818" s="223"/>
      <c r="H2818" s="225" t="s">
        <v>1</v>
      </c>
      <c r="I2818" s="227"/>
      <c r="J2818" s="223"/>
      <c r="K2818" s="223"/>
      <c r="L2818" s="228"/>
      <c r="M2818" s="229"/>
      <c r="N2818" s="230"/>
      <c r="O2818" s="230"/>
      <c r="P2818" s="230"/>
      <c r="Q2818" s="230"/>
      <c r="R2818" s="230"/>
      <c r="S2818" s="230"/>
      <c r="T2818" s="231"/>
      <c r="AT2818" s="232" t="s">
        <v>211</v>
      </c>
      <c r="AU2818" s="232" t="s">
        <v>84</v>
      </c>
      <c r="AV2818" s="13" t="s">
        <v>82</v>
      </c>
      <c r="AW2818" s="13" t="s">
        <v>31</v>
      </c>
      <c r="AX2818" s="13" t="s">
        <v>75</v>
      </c>
      <c r="AY2818" s="232" t="s">
        <v>203</v>
      </c>
    </row>
    <row r="2819" spans="1:65" s="13" customFormat="1" ht="11.25">
      <c r="B2819" s="222"/>
      <c r="C2819" s="223"/>
      <c r="D2819" s="224" t="s">
        <v>211</v>
      </c>
      <c r="E2819" s="225" t="s">
        <v>1</v>
      </c>
      <c r="F2819" s="226" t="s">
        <v>1849</v>
      </c>
      <c r="G2819" s="223"/>
      <c r="H2819" s="225" t="s">
        <v>1</v>
      </c>
      <c r="I2819" s="227"/>
      <c r="J2819" s="223"/>
      <c r="K2819" s="223"/>
      <c r="L2819" s="228"/>
      <c r="M2819" s="229"/>
      <c r="N2819" s="230"/>
      <c r="O2819" s="230"/>
      <c r="P2819" s="230"/>
      <c r="Q2819" s="230"/>
      <c r="R2819" s="230"/>
      <c r="S2819" s="230"/>
      <c r="T2819" s="231"/>
      <c r="AT2819" s="232" t="s">
        <v>211</v>
      </c>
      <c r="AU2819" s="232" t="s">
        <v>84</v>
      </c>
      <c r="AV2819" s="13" t="s">
        <v>82</v>
      </c>
      <c r="AW2819" s="13" t="s">
        <v>31</v>
      </c>
      <c r="AX2819" s="13" t="s">
        <v>75</v>
      </c>
      <c r="AY2819" s="232" t="s">
        <v>203</v>
      </c>
    </row>
    <row r="2820" spans="1:65" s="13" customFormat="1" ht="11.25">
      <c r="B2820" s="222"/>
      <c r="C2820" s="223"/>
      <c r="D2820" s="224" t="s">
        <v>211</v>
      </c>
      <c r="E2820" s="225" t="s">
        <v>1</v>
      </c>
      <c r="F2820" s="226" t="s">
        <v>213</v>
      </c>
      <c r="G2820" s="223"/>
      <c r="H2820" s="225" t="s">
        <v>1</v>
      </c>
      <c r="I2820" s="227"/>
      <c r="J2820" s="223"/>
      <c r="K2820" s="223"/>
      <c r="L2820" s="228"/>
      <c r="M2820" s="229"/>
      <c r="N2820" s="230"/>
      <c r="O2820" s="230"/>
      <c r="P2820" s="230"/>
      <c r="Q2820" s="230"/>
      <c r="R2820" s="230"/>
      <c r="S2820" s="230"/>
      <c r="T2820" s="231"/>
      <c r="AT2820" s="232" t="s">
        <v>211</v>
      </c>
      <c r="AU2820" s="232" t="s">
        <v>84</v>
      </c>
      <c r="AV2820" s="13" t="s">
        <v>82</v>
      </c>
      <c r="AW2820" s="13" t="s">
        <v>31</v>
      </c>
      <c r="AX2820" s="13" t="s">
        <v>75</v>
      </c>
      <c r="AY2820" s="232" t="s">
        <v>203</v>
      </c>
    </row>
    <row r="2821" spans="1:65" s="13" customFormat="1" ht="11.25">
      <c r="B2821" s="222"/>
      <c r="C2821" s="223"/>
      <c r="D2821" s="224" t="s">
        <v>211</v>
      </c>
      <c r="E2821" s="225" t="s">
        <v>1</v>
      </c>
      <c r="F2821" s="226" t="s">
        <v>1850</v>
      </c>
      <c r="G2821" s="223"/>
      <c r="H2821" s="225" t="s">
        <v>1</v>
      </c>
      <c r="I2821" s="227"/>
      <c r="J2821" s="223"/>
      <c r="K2821" s="223"/>
      <c r="L2821" s="228"/>
      <c r="M2821" s="229"/>
      <c r="N2821" s="230"/>
      <c r="O2821" s="230"/>
      <c r="P2821" s="230"/>
      <c r="Q2821" s="230"/>
      <c r="R2821" s="230"/>
      <c r="S2821" s="230"/>
      <c r="T2821" s="231"/>
      <c r="AT2821" s="232" t="s">
        <v>211</v>
      </c>
      <c r="AU2821" s="232" t="s">
        <v>84</v>
      </c>
      <c r="AV2821" s="13" t="s">
        <v>82</v>
      </c>
      <c r="AW2821" s="13" t="s">
        <v>31</v>
      </c>
      <c r="AX2821" s="13" t="s">
        <v>75</v>
      </c>
      <c r="AY2821" s="232" t="s">
        <v>203</v>
      </c>
    </row>
    <row r="2822" spans="1:65" s="13" customFormat="1" ht="11.25">
      <c r="B2822" s="222"/>
      <c r="C2822" s="223"/>
      <c r="D2822" s="224" t="s">
        <v>211</v>
      </c>
      <c r="E2822" s="225" t="s">
        <v>1</v>
      </c>
      <c r="F2822" s="226" t="s">
        <v>438</v>
      </c>
      <c r="G2822" s="223"/>
      <c r="H2822" s="225" t="s">
        <v>1</v>
      </c>
      <c r="I2822" s="227"/>
      <c r="J2822" s="223"/>
      <c r="K2822" s="223"/>
      <c r="L2822" s="228"/>
      <c r="M2822" s="229"/>
      <c r="N2822" s="230"/>
      <c r="O2822" s="230"/>
      <c r="P2822" s="230"/>
      <c r="Q2822" s="230"/>
      <c r="R2822" s="230"/>
      <c r="S2822" s="230"/>
      <c r="T2822" s="231"/>
      <c r="AT2822" s="232" t="s">
        <v>211</v>
      </c>
      <c r="AU2822" s="232" t="s">
        <v>84</v>
      </c>
      <c r="AV2822" s="13" t="s">
        <v>82</v>
      </c>
      <c r="AW2822" s="13" t="s">
        <v>31</v>
      </c>
      <c r="AX2822" s="13" t="s">
        <v>75</v>
      </c>
      <c r="AY2822" s="232" t="s">
        <v>203</v>
      </c>
    </row>
    <row r="2823" spans="1:65" s="14" customFormat="1" ht="11.25">
      <c r="B2823" s="233"/>
      <c r="C2823" s="234"/>
      <c r="D2823" s="224" t="s">
        <v>211</v>
      </c>
      <c r="E2823" s="235" t="s">
        <v>1</v>
      </c>
      <c r="F2823" s="236" t="s">
        <v>2655</v>
      </c>
      <c r="G2823" s="234"/>
      <c r="H2823" s="237">
        <v>5</v>
      </c>
      <c r="I2823" s="238"/>
      <c r="J2823" s="234"/>
      <c r="K2823" s="234"/>
      <c r="L2823" s="239"/>
      <c r="M2823" s="240"/>
      <c r="N2823" s="241"/>
      <c r="O2823" s="241"/>
      <c r="P2823" s="241"/>
      <c r="Q2823" s="241"/>
      <c r="R2823" s="241"/>
      <c r="S2823" s="241"/>
      <c r="T2823" s="242"/>
      <c r="AT2823" s="243" t="s">
        <v>211</v>
      </c>
      <c r="AU2823" s="243" t="s">
        <v>84</v>
      </c>
      <c r="AV2823" s="14" t="s">
        <v>84</v>
      </c>
      <c r="AW2823" s="14" t="s">
        <v>31</v>
      </c>
      <c r="AX2823" s="14" t="s">
        <v>75</v>
      </c>
      <c r="AY2823" s="243" t="s">
        <v>203</v>
      </c>
    </row>
    <row r="2824" spans="1:65" s="14" customFormat="1" ht="11.25">
      <c r="B2824" s="233"/>
      <c r="C2824" s="234"/>
      <c r="D2824" s="224" t="s">
        <v>211</v>
      </c>
      <c r="E2824" s="235" t="s">
        <v>1</v>
      </c>
      <c r="F2824" s="236" t="s">
        <v>2656</v>
      </c>
      <c r="G2824" s="234"/>
      <c r="H2824" s="237">
        <v>1.4</v>
      </c>
      <c r="I2824" s="238"/>
      <c r="J2824" s="234"/>
      <c r="K2824" s="234"/>
      <c r="L2824" s="239"/>
      <c r="M2824" s="240"/>
      <c r="N2824" s="241"/>
      <c r="O2824" s="241"/>
      <c r="P2824" s="241"/>
      <c r="Q2824" s="241"/>
      <c r="R2824" s="241"/>
      <c r="S2824" s="241"/>
      <c r="T2824" s="242"/>
      <c r="AT2824" s="243" t="s">
        <v>211</v>
      </c>
      <c r="AU2824" s="243" t="s">
        <v>84</v>
      </c>
      <c r="AV2824" s="14" t="s">
        <v>84</v>
      </c>
      <c r="AW2824" s="14" t="s">
        <v>31</v>
      </c>
      <c r="AX2824" s="14" t="s">
        <v>75</v>
      </c>
      <c r="AY2824" s="243" t="s">
        <v>203</v>
      </c>
    </row>
    <row r="2825" spans="1:65" s="13" customFormat="1" ht="11.25">
      <c r="B2825" s="222"/>
      <c r="C2825" s="223"/>
      <c r="D2825" s="224" t="s">
        <v>211</v>
      </c>
      <c r="E2825" s="225" t="s">
        <v>1</v>
      </c>
      <c r="F2825" s="226" t="s">
        <v>447</v>
      </c>
      <c r="G2825" s="223"/>
      <c r="H2825" s="225" t="s">
        <v>1</v>
      </c>
      <c r="I2825" s="227"/>
      <c r="J2825" s="223"/>
      <c r="K2825" s="223"/>
      <c r="L2825" s="228"/>
      <c r="M2825" s="229"/>
      <c r="N2825" s="230"/>
      <c r="O2825" s="230"/>
      <c r="P2825" s="230"/>
      <c r="Q2825" s="230"/>
      <c r="R2825" s="230"/>
      <c r="S2825" s="230"/>
      <c r="T2825" s="231"/>
      <c r="AT2825" s="232" t="s">
        <v>211</v>
      </c>
      <c r="AU2825" s="232" t="s">
        <v>84</v>
      </c>
      <c r="AV2825" s="13" t="s">
        <v>82</v>
      </c>
      <c r="AW2825" s="13" t="s">
        <v>31</v>
      </c>
      <c r="AX2825" s="13" t="s">
        <v>75</v>
      </c>
      <c r="AY2825" s="232" t="s">
        <v>203</v>
      </c>
    </row>
    <row r="2826" spans="1:65" s="14" customFormat="1" ht="11.25">
      <c r="B2826" s="233"/>
      <c r="C2826" s="234"/>
      <c r="D2826" s="224" t="s">
        <v>211</v>
      </c>
      <c r="E2826" s="235" t="s">
        <v>1</v>
      </c>
      <c r="F2826" s="236" t="s">
        <v>2657</v>
      </c>
      <c r="G2826" s="234"/>
      <c r="H2826" s="237">
        <v>4.335</v>
      </c>
      <c r="I2826" s="238"/>
      <c r="J2826" s="234"/>
      <c r="K2826" s="234"/>
      <c r="L2826" s="239"/>
      <c r="M2826" s="240"/>
      <c r="N2826" s="241"/>
      <c r="O2826" s="241"/>
      <c r="P2826" s="241"/>
      <c r="Q2826" s="241"/>
      <c r="R2826" s="241"/>
      <c r="S2826" s="241"/>
      <c r="T2826" s="242"/>
      <c r="AT2826" s="243" t="s">
        <v>211</v>
      </c>
      <c r="AU2826" s="243" t="s">
        <v>84</v>
      </c>
      <c r="AV2826" s="14" t="s">
        <v>84</v>
      </c>
      <c r="AW2826" s="14" t="s">
        <v>31</v>
      </c>
      <c r="AX2826" s="14" t="s">
        <v>75</v>
      </c>
      <c r="AY2826" s="243" t="s">
        <v>203</v>
      </c>
    </row>
    <row r="2827" spans="1:65" s="14" customFormat="1" ht="11.25">
      <c r="B2827" s="233"/>
      <c r="C2827" s="234"/>
      <c r="D2827" s="224" t="s">
        <v>211</v>
      </c>
      <c r="E2827" s="235" t="s">
        <v>1</v>
      </c>
      <c r="F2827" s="236" t="s">
        <v>2658</v>
      </c>
      <c r="G2827" s="234"/>
      <c r="H2827" s="237">
        <v>2.82</v>
      </c>
      <c r="I2827" s="238"/>
      <c r="J2827" s="234"/>
      <c r="K2827" s="234"/>
      <c r="L2827" s="239"/>
      <c r="M2827" s="240"/>
      <c r="N2827" s="241"/>
      <c r="O2827" s="241"/>
      <c r="P2827" s="241"/>
      <c r="Q2827" s="241"/>
      <c r="R2827" s="241"/>
      <c r="S2827" s="241"/>
      <c r="T2827" s="242"/>
      <c r="AT2827" s="243" t="s">
        <v>211</v>
      </c>
      <c r="AU2827" s="243" t="s">
        <v>84</v>
      </c>
      <c r="AV2827" s="14" t="s">
        <v>84</v>
      </c>
      <c r="AW2827" s="14" t="s">
        <v>31</v>
      </c>
      <c r="AX2827" s="14" t="s">
        <v>75</v>
      </c>
      <c r="AY2827" s="243" t="s">
        <v>203</v>
      </c>
    </row>
    <row r="2828" spans="1:65" s="14" customFormat="1" ht="11.25">
      <c r="B2828" s="233"/>
      <c r="C2828" s="234"/>
      <c r="D2828" s="224" t="s">
        <v>211</v>
      </c>
      <c r="E2828" s="235" t="s">
        <v>1</v>
      </c>
      <c r="F2828" s="236" t="s">
        <v>2659</v>
      </c>
      <c r="G2828" s="234"/>
      <c r="H2828" s="237">
        <v>2.4</v>
      </c>
      <c r="I2828" s="238"/>
      <c r="J2828" s="234"/>
      <c r="K2828" s="234"/>
      <c r="L2828" s="239"/>
      <c r="M2828" s="240"/>
      <c r="N2828" s="241"/>
      <c r="O2828" s="241"/>
      <c r="P2828" s="241"/>
      <c r="Q2828" s="241"/>
      <c r="R2828" s="241"/>
      <c r="S2828" s="241"/>
      <c r="T2828" s="242"/>
      <c r="AT2828" s="243" t="s">
        <v>211</v>
      </c>
      <c r="AU2828" s="243" t="s">
        <v>84</v>
      </c>
      <c r="AV2828" s="14" t="s">
        <v>84</v>
      </c>
      <c r="AW2828" s="14" t="s">
        <v>31</v>
      </c>
      <c r="AX2828" s="14" t="s">
        <v>75</v>
      </c>
      <c r="AY2828" s="243" t="s">
        <v>203</v>
      </c>
    </row>
    <row r="2829" spans="1:65" s="14" customFormat="1" ht="11.25">
      <c r="B2829" s="233"/>
      <c r="C2829" s="234"/>
      <c r="D2829" s="224" t="s">
        <v>211</v>
      </c>
      <c r="E2829" s="235" t="s">
        <v>1</v>
      </c>
      <c r="F2829" s="236" t="s">
        <v>2660</v>
      </c>
      <c r="G2829" s="234"/>
      <c r="H2829" s="237">
        <v>2.84</v>
      </c>
      <c r="I2829" s="238"/>
      <c r="J2829" s="234"/>
      <c r="K2829" s="234"/>
      <c r="L2829" s="239"/>
      <c r="M2829" s="240"/>
      <c r="N2829" s="241"/>
      <c r="O2829" s="241"/>
      <c r="P2829" s="241"/>
      <c r="Q2829" s="241"/>
      <c r="R2829" s="241"/>
      <c r="S2829" s="241"/>
      <c r="T2829" s="242"/>
      <c r="AT2829" s="243" t="s">
        <v>211</v>
      </c>
      <c r="AU2829" s="243" t="s">
        <v>84</v>
      </c>
      <c r="AV2829" s="14" t="s">
        <v>84</v>
      </c>
      <c r="AW2829" s="14" t="s">
        <v>31</v>
      </c>
      <c r="AX2829" s="14" t="s">
        <v>75</v>
      </c>
      <c r="AY2829" s="243" t="s">
        <v>203</v>
      </c>
    </row>
    <row r="2830" spans="1:65" s="14" customFormat="1" ht="11.25">
      <c r="B2830" s="233"/>
      <c r="C2830" s="234"/>
      <c r="D2830" s="224" t="s">
        <v>211</v>
      </c>
      <c r="E2830" s="235" t="s">
        <v>1</v>
      </c>
      <c r="F2830" s="236" t="s">
        <v>2661</v>
      </c>
      <c r="G2830" s="234"/>
      <c r="H2830" s="237">
        <v>1.9</v>
      </c>
      <c r="I2830" s="238"/>
      <c r="J2830" s="234"/>
      <c r="K2830" s="234"/>
      <c r="L2830" s="239"/>
      <c r="M2830" s="240"/>
      <c r="N2830" s="241"/>
      <c r="O2830" s="241"/>
      <c r="P2830" s="241"/>
      <c r="Q2830" s="241"/>
      <c r="R2830" s="241"/>
      <c r="S2830" s="241"/>
      <c r="T2830" s="242"/>
      <c r="AT2830" s="243" t="s">
        <v>211</v>
      </c>
      <c r="AU2830" s="243" t="s">
        <v>84</v>
      </c>
      <c r="AV2830" s="14" t="s">
        <v>84</v>
      </c>
      <c r="AW2830" s="14" t="s">
        <v>31</v>
      </c>
      <c r="AX2830" s="14" t="s">
        <v>75</v>
      </c>
      <c r="AY2830" s="243" t="s">
        <v>203</v>
      </c>
    </row>
    <row r="2831" spans="1:65" s="14" customFormat="1" ht="11.25">
      <c r="B2831" s="233"/>
      <c r="C2831" s="234"/>
      <c r="D2831" s="224" t="s">
        <v>211</v>
      </c>
      <c r="E2831" s="235" t="s">
        <v>1</v>
      </c>
      <c r="F2831" s="236" t="s">
        <v>2662</v>
      </c>
      <c r="G2831" s="234"/>
      <c r="H2831" s="237">
        <v>2.94</v>
      </c>
      <c r="I2831" s="238"/>
      <c r="J2831" s="234"/>
      <c r="K2831" s="234"/>
      <c r="L2831" s="239"/>
      <c r="M2831" s="240"/>
      <c r="N2831" s="241"/>
      <c r="O2831" s="241"/>
      <c r="P2831" s="241"/>
      <c r="Q2831" s="241"/>
      <c r="R2831" s="241"/>
      <c r="S2831" s="241"/>
      <c r="T2831" s="242"/>
      <c r="AT2831" s="243" t="s">
        <v>211</v>
      </c>
      <c r="AU2831" s="243" t="s">
        <v>84</v>
      </c>
      <c r="AV2831" s="14" t="s">
        <v>84</v>
      </c>
      <c r="AW2831" s="14" t="s">
        <v>31</v>
      </c>
      <c r="AX2831" s="14" t="s">
        <v>75</v>
      </c>
      <c r="AY2831" s="243" t="s">
        <v>203</v>
      </c>
    </row>
    <row r="2832" spans="1:65" s="14" customFormat="1" ht="11.25">
      <c r="B2832" s="233"/>
      <c r="C2832" s="234"/>
      <c r="D2832" s="224" t="s">
        <v>211</v>
      </c>
      <c r="E2832" s="235" t="s">
        <v>1</v>
      </c>
      <c r="F2832" s="236" t="s">
        <v>2663</v>
      </c>
      <c r="G2832" s="234"/>
      <c r="H2832" s="237">
        <v>2.4</v>
      </c>
      <c r="I2832" s="238"/>
      <c r="J2832" s="234"/>
      <c r="K2832" s="234"/>
      <c r="L2832" s="239"/>
      <c r="M2832" s="240"/>
      <c r="N2832" s="241"/>
      <c r="O2832" s="241"/>
      <c r="P2832" s="241"/>
      <c r="Q2832" s="241"/>
      <c r="R2832" s="241"/>
      <c r="S2832" s="241"/>
      <c r="T2832" s="242"/>
      <c r="AT2832" s="243" t="s">
        <v>211</v>
      </c>
      <c r="AU2832" s="243" t="s">
        <v>84</v>
      </c>
      <c r="AV2832" s="14" t="s">
        <v>84</v>
      </c>
      <c r="AW2832" s="14" t="s">
        <v>31</v>
      </c>
      <c r="AX2832" s="14" t="s">
        <v>75</v>
      </c>
      <c r="AY2832" s="243" t="s">
        <v>203</v>
      </c>
    </row>
    <row r="2833" spans="2:51" s="14" customFormat="1" ht="11.25">
      <c r="B2833" s="233"/>
      <c r="C2833" s="234"/>
      <c r="D2833" s="224" t="s">
        <v>211</v>
      </c>
      <c r="E2833" s="235" t="s">
        <v>1</v>
      </c>
      <c r="F2833" s="236" t="s">
        <v>2664</v>
      </c>
      <c r="G2833" s="234"/>
      <c r="H2833" s="237">
        <v>2.84</v>
      </c>
      <c r="I2833" s="238"/>
      <c r="J2833" s="234"/>
      <c r="K2833" s="234"/>
      <c r="L2833" s="239"/>
      <c r="M2833" s="240"/>
      <c r="N2833" s="241"/>
      <c r="O2833" s="241"/>
      <c r="P2833" s="241"/>
      <c r="Q2833" s="241"/>
      <c r="R2833" s="241"/>
      <c r="S2833" s="241"/>
      <c r="T2833" s="242"/>
      <c r="AT2833" s="243" t="s">
        <v>211</v>
      </c>
      <c r="AU2833" s="243" t="s">
        <v>84</v>
      </c>
      <c r="AV2833" s="14" t="s">
        <v>84</v>
      </c>
      <c r="AW2833" s="14" t="s">
        <v>31</v>
      </c>
      <c r="AX2833" s="14" t="s">
        <v>75</v>
      </c>
      <c r="AY2833" s="243" t="s">
        <v>203</v>
      </c>
    </row>
    <row r="2834" spans="2:51" s="14" customFormat="1" ht="11.25">
      <c r="B2834" s="233"/>
      <c r="C2834" s="234"/>
      <c r="D2834" s="224" t="s">
        <v>211</v>
      </c>
      <c r="E2834" s="235" t="s">
        <v>1</v>
      </c>
      <c r="F2834" s="236" t="s">
        <v>2665</v>
      </c>
      <c r="G2834" s="234"/>
      <c r="H2834" s="237">
        <v>2.02</v>
      </c>
      <c r="I2834" s="238"/>
      <c r="J2834" s="234"/>
      <c r="K2834" s="234"/>
      <c r="L2834" s="239"/>
      <c r="M2834" s="240"/>
      <c r="N2834" s="241"/>
      <c r="O2834" s="241"/>
      <c r="P2834" s="241"/>
      <c r="Q2834" s="241"/>
      <c r="R2834" s="241"/>
      <c r="S2834" s="241"/>
      <c r="T2834" s="242"/>
      <c r="AT2834" s="243" t="s">
        <v>211</v>
      </c>
      <c r="AU2834" s="243" t="s">
        <v>84</v>
      </c>
      <c r="AV2834" s="14" t="s">
        <v>84</v>
      </c>
      <c r="AW2834" s="14" t="s">
        <v>31</v>
      </c>
      <c r="AX2834" s="14" t="s">
        <v>75</v>
      </c>
      <c r="AY2834" s="243" t="s">
        <v>203</v>
      </c>
    </row>
    <row r="2835" spans="2:51" s="14" customFormat="1" ht="11.25">
      <c r="B2835" s="233"/>
      <c r="C2835" s="234"/>
      <c r="D2835" s="224" t="s">
        <v>211</v>
      </c>
      <c r="E2835" s="235" t="s">
        <v>1</v>
      </c>
      <c r="F2835" s="236" t="s">
        <v>2666</v>
      </c>
      <c r="G2835" s="234"/>
      <c r="H2835" s="237">
        <v>2.72</v>
      </c>
      <c r="I2835" s="238"/>
      <c r="J2835" s="234"/>
      <c r="K2835" s="234"/>
      <c r="L2835" s="239"/>
      <c r="M2835" s="240"/>
      <c r="N2835" s="241"/>
      <c r="O2835" s="241"/>
      <c r="P2835" s="241"/>
      <c r="Q2835" s="241"/>
      <c r="R2835" s="241"/>
      <c r="S2835" s="241"/>
      <c r="T2835" s="242"/>
      <c r="AT2835" s="243" t="s">
        <v>211</v>
      </c>
      <c r="AU2835" s="243" t="s">
        <v>84</v>
      </c>
      <c r="AV2835" s="14" t="s">
        <v>84</v>
      </c>
      <c r="AW2835" s="14" t="s">
        <v>31</v>
      </c>
      <c r="AX2835" s="14" t="s">
        <v>75</v>
      </c>
      <c r="AY2835" s="243" t="s">
        <v>203</v>
      </c>
    </row>
    <row r="2836" spans="2:51" s="14" customFormat="1" ht="11.25">
      <c r="B2836" s="233"/>
      <c r="C2836" s="234"/>
      <c r="D2836" s="224" t="s">
        <v>211</v>
      </c>
      <c r="E2836" s="235" t="s">
        <v>1</v>
      </c>
      <c r="F2836" s="236" t="s">
        <v>2667</v>
      </c>
      <c r="G2836" s="234"/>
      <c r="H2836" s="237">
        <v>1.7</v>
      </c>
      <c r="I2836" s="238"/>
      <c r="J2836" s="234"/>
      <c r="K2836" s="234"/>
      <c r="L2836" s="239"/>
      <c r="M2836" s="240"/>
      <c r="N2836" s="241"/>
      <c r="O2836" s="241"/>
      <c r="P2836" s="241"/>
      <c r="Q2836" s="241"/>
      <c r="R2836" s="241"/>
      <c r="S2836" s="241"/>
      <c r="T2836" s="242"/>
      <c r="AT2836" s="243" t="s">
        <v>211</v>
      </c>
      <c r="AU2836" s="243" t="s">
        <v>84</v>
      </c>
      <c r="AV2836" s="14" t="s">
        <v>84</v>
      </c>
      <c r="AW2836" s="14" t="s">
        <v>31</v>
      </c>
      <c r="AX2836" s="14" t="s">
        <v>75</v>
      </c>
      <c r="AY2836" s="243" t="s">
        <v>203</v>
      </c>
    </row>
    <row r="2837" spans="2:51" s="14" customFormat="1" ht="11.25">
      <c r="B2837" s="233"/>
      <c r="C2837" s="234"/>
      <c r="D2837" s="224" t="s">
        <v>211</v>
      </c>
      <c r="E2837" s="235" t="s">
        <v>1</v>
      </c>
      <c r="F2837" s="236" t="s">
        <v>2668</v>
      </c>
      <c r="G2837" s="234"/>
      <c r="H2837" s="237">
        <v>2.62</v>
      </c>
      <c r="I2837" s="238"/>
      <c r="J2837" s="234"/>
      <c r="K2837" s="234"/>
      <c r="L2837" s="239"/>
      <c r="M2837" s="240"/>
      <c r="N2837" s="241"/>
      <c r="O2837" s="241"/>
      <c r="P2837" s="241"/>
      <c r="Q2837" s="241"/>
      <c r="R2837" s="241"/>
      <c r="S2837" s="241"/>
      <c r="T2837" s="242"/>
      <c r="AT2837" s="243" t="s">
        <v>211</v>
      </c>
      <c r="AU2837" s="243" t="s">
        <v>84</v>
      </c>
      <c r="AV2837" s="14" t="s">
        <v>84</v>
      </c>
      <c r="AW2837" s="14" t="s">
        <v>31</v>
      </c>
      <c r="AX2837" s="14" t="s">
        <v>75</v>
      </c>
      <c r="AY2837" s="243" t="s">
        <v>203</v>
      </c>
    </row>
    <row r="2838" spans="2:51" s="14" customFormat="1" ht="11.25">
      <c r="B2838" s="233"/>
      <c r="C2838" s="234"/>
      <c r="D2838" s="224" t="s">
        <v>211</v>
      </c>
      <c r="E2838" s="235" t="s">
        <v>1</v>
      </c>
      <c r="F2838" s="236" t="s">
        <v>2669</v>
      </c>
      <c r="G2838" s="234"/>
      <c r="H2838" s="237">
        <v>2.92</v>
      </c>
      <c r="I2838" s="238"/>
      <c r="J2838" s="234"/>
      <c r="K2838" s="234"/>
      <c r="L2838" s="239"/>
      <c r="M2838" s="240"/>
      <c r="N2838" s="241"/>
      <c r="O2838" s="241"/>
      <c r="P2838" s="241"/>
      <c r="Q2838" s="241"/>
      <c r="R2838" s="241"/>
      <c r="S2838" s="241"/>
      <c r="T2838" s="242"/>
      <c r="AT2838" s="243" t="s">
        <v>211</v>
      </c>
      <c r="AU2838" s="243" t="s">
        <v>84</v>
      </c>
      <c r="AV2838" s="14" t="s">
        <v>84</v>
      </c>
      <c r="AW2838" s="14" t="s">
        <v>31</v>
      </c>
      <c r="AX2838" s="14" t="s">
        <v>75</v>
      </c>
      <c r="AY2838" s="243" t="s">
        <v>203</v>
      </c>
    </row>
    <row r="2839" spans="2:51" s="14" customFormat="1" ht="11.25">
      <c r="B2839" s="233"/>
      <c r="C2839" s="234"/>
      <c r="D2839" s="224" t="s">
        <v>211</v>
      </c>
      <c r="E2839" s="235" t="s">
        <v>1</v>
      </c>
      <c r="F2839" s="236" t="s">
        <v>2670</v>
      </c>
      <c r="G2839" s="234"/>
      <c r="H2839" s="237">
        <v>1.7</v>
      </c>
      <c r="I2839" s="238"/>
      <c r="J2839" s="234"/>
      <c r="K2839" s="234"/>
      <c r="L2839" s="239"/>
      <c r="M2839" s="240"/>
      <c r="N2839" s="241"/>
      <c r="O2839" s="241"/>
      <c r="P2839" s="241"/>
      <c r="Q2839" s="241"/>
      <c r="R2839" s="241"/>
      <c r="S2839" s="241"/>
      <c r="T2839" s="242"/>
      <c r="AT2839" s="243" t="s">
        <v>211</v>
      </c>
      <c r="AU2839" s="243" t="s">
        <v>84</v>
      </c>
      <c r="AV2839" s="14" t="s">
        <v>84</v>
      </c>
      <c r="AW2839" s="14" t="s">
        <v>31</v>
      </c>
      <c r="AX2839" s="14" t="s">
        <v>75</v>
      </c>
      <c r="AY2839" s="243" t="s">
        <v>203</v>
      </c>
    </row>
    <row r="2840" spans="2:51" s="13" customFormat="1" ht="11.25">
      <c r="B2840" s="222"/>
      <c r="C2840" s="223"/>
      <c r="D2840" s="224" t="s">
        <v>211</v>
      </c>
      <c r="E2840" s="225" t="s">
        <v>1</v>
      </c>
      <c r="F2840" s="226" t="s">
        <v>521</v>
      </c>
      <c r="G2840" s="223"/>
      <c r="H2840" s="225" t="s">
        <v>1</v>
      </c>
      <c r="I2840" s="227"/>
      <c r="J2840" s="223"/>
      <c r="K2840" s="223"/>
      <c r="L2840" s="228"/>
      <c r="M2840" s="229"/>
      <c r="N2840" s="230"/>
      <c r="O2840" s="230"/>
      <c r="P2840" s="230"/>
      <c r="Q2840" s="230"/>
      <c r="R2840" s="230"/>
      <c r="S2840" s="230"/>
      <c r="T2840" s="231"/>
      <c r="AT2840" s="232" t="s">
        <v>211</v>
      </c>
      <c r="AU2840" s="232" t="s">
        <v>84</v>
      </c>
      <c r="AV2840" s="13" t="s">
        <v>82</v>
      </c>
      <c r="AW2840" s="13" t="s">
        <v>31</v>
      </c>
      <c r="AX2840" s="13" t="s">
        <v>75</v>
      </c>
      <c r="AY2840" s="232" t="s">
        <v>203</v>
      </c>
    </row>
    <row r="2841" spans="2:51" s="14" customFormat="1" ht="11.25">
      <c r="B2841" s="233"/>
      <c r="C2841" s="234"/>
      <c r="D2841" s="224" t="s">
        <v>211</v>
      </c>
      <c r="E2841" s="235" t="s">
        <v>1</v>
      </c>
      <c r="F2841" s="236" t="s">
        <v>2671</v>
      </c>
      <c r="G2841" s="234"/>
      <c r="H2841" s="237">
        <v>4.335</v>
      </c>
      <c r="I2841" s="238"/>
      <c r="J2841" s="234"/>
      <c r="K2841" s="234"/>
      <c r="L2841" s="239"/>
      <c r="M2841" s="240"/>
      <c r="N2841" s="241"/>
      <c r="O2841" s="241"/>
      <c r="P2841" s="241"/>
      <c r="Q2841" s="241"/>
      <c r="R2841" s="241"/>
      <c r="S2841" s="241"/>
      <c r="T2841" s="242"/>
      <c r="AT2841" s="243" t="s">
        <v>211</v>
      </c>
      <c r="AU2841" s="243" t="s">
        <v>84</v>
      </c>
      <c r="AV2841" s="14" t="s">
        <v>84</v>
      </c>
      <c r="AW2841" s="14" t="s">
        <v>31</v>
      </c>
      <c r="AX2841" s="14" t="s">
        <v>75</v>
      </c>
      <c r="AY2841" s="243" t="s">
        <v>203</v>
      </c>
    </row>
    <row r="2842" spans="2:51" s="14" customFormat="1" ht="11.25">
      <c r="B2842" s="233"/>
      <c r="C2842" s="234"/>
      <c r="D2842" s="224" t="s">
        <v>211</v>
      </c>
      <c r="E2842" s="235" t="s">
        <v>1</v>
      </c>
      <c r="F2842" s="236" t="s">
        <v>2672</v>
      </c>
      <c r="G2842" s="234"/>
      <c r="H2842" s="237">
        <v>2.92</v>
      </c>
      <c r="I2842" s="238"/>
      <c r="J2842" s="234"/>
      <c r="K2842" s="234"/>
      <c r="L2842" s="239"/>
      <c r="M2842" s="240"/>
      <c r="N2842" s="241"/>
      <c r="O2842" s="241"/>
      <c r="P2842" s="241"/>
      <c r="Q2842" s="241"/>
      <c r="R2842" s="241"/>
      <c r="S2842" s="241"/>
      <c r="T2842" s="242"/>
      <c r="AT2842" s="243" t="s">
        <v>211</v>
      </c>
      <c r="AU2842" s="243" t="s">
        <v>84</v>
      </c>
      <c r="AV2842" s="14" t="s">
        <v>84</v>
      </c>
      <c r="AW2842" s="14" t="s">
        <v>31</v>
      </c>
      <c r="AX2842" s="14" t="s">
        <v>75</v>
      </c>
      <c r="AY2842" s="243" t="s">
        <v>203</v>
      </c>
    </row>
    <row r="2843" spans="2:51" s="14" customFormat="1" ht="11.25">
      <c r="B2843" s="233"/>
      <c r="C2843" s="234"/>
      <c r="D2843" s="224" t="s">
        <v>211</v>
      </c>
      <c r="E2843" s="235" t="s">
        <v>1</v>
      </c>
      <c r="F2843" s="236" t="s">
        <v>2673</v>
      </c>
      <c r="G2843" s="234"/>
      <c r="H2843" s="237">
        <v>2.4</v>
      </c>
      <c r="I2843" s="238"/>
      <c r="J2843" s="234"/>
      <c r="K2843" s="234"/>
      <c r="L2843" s="239"/>
      <c r="M2843" s="240"/>
      <c r="N2843" s="241"/>
      <c r="O2843" s="241"/>
      <c r="P2843" s="241"/>
      <c r="Q2843" s="241"/>
      <c r="R2843" s="241"/>
      <c r="S2843" s="241"/>
      <c r="T2843" s="242"/>
      <c r="AT2843" s="243" t="s">
        <v>211</v>
      </c>
      <c r="AU2843" s="243" t="s">
        <v>84</v>
      </c>
      <c r="AV2843" s="14" t="s">
        <v>84</v>
      </c>
      <c r="AW2843" s="14" t="s">
        <v>31</v>
      </c>
      <c r="AX2843" s="14" t="s">
        <v>75</v>
      </c>
      <c r="AY2843" s="243" t="s">
        <v>203</v>
      </c>
    </row>
    <row r="2844" spans="2:51" s="14" customFormat="1" ht="11.25">
      <c r="B2844" s="233"/>
      <c r="C2844" s="234"/>
      <c r="D2844" s="224" t="s">
        <v>211</v>
      </c>
      <c r="E2844" s="235" t="s">
        <v>1</v>
      </c>
      <c r="F2844" s="236" t="s">
        <v>2674</v>
      </c>
      <c r="G2844" s="234"/>
      <c r="H2844" s="237">
        <v>2.82</v>
      </c>
      <c r="I2844" s="238"/>
      <c r="J2844" s="234"/>
      <c r="K2844" s="234"/>
      <c r="L2844" s="239"/>
      <c r="M2844" s="240"/>
      <c r="N2844" s="241"/>
      <c r="O2844" s="241"/>
      <c r="P2844" s="241"/>
      <c r="Q2844" s="241"/>
      <c r="R2844" s="241"/>
      <c r="S2844" s="241"/>
      <c r="T2844" s="242"/>
      <c r="AT2844" s="243" t="s">
        <v>211</v>
      </c>
      <c r="AU2844" s="243" t="s">
        <v>84</v>
      </c>
      <c r="AV2844" s="14" t="s">
        <v>84</v>
      </c>
      <c r="AW2844" s="14" t="s">
        <v>31</v>
      </c>
      <c r="AX2844" s="14" t="s">
        <v>75</v>
      </c>
      <c r="AY2844" s="243" t="s">
        <v>203</v>
      </c>
    </row>
    <row r="2845" spans="2:51" s="14" customFormat="1" ht="11.25">
      <c r="B2845" s="233"/>
      <c r="C2845" s="234"/>
      <c r="D2845" s="224" t="s">
        <v>211</v>
      </c>
      <c r="E2845" s="235" t="s">
        <v>1</v>
      </c>
      <c r="F2845" s="236" t="s">
        <v>2675</v>
      </c>
      <c r="G2845" s="234"/>
      <c r="H2845" s="237">
        <v>1.9</v>
      </c>
      <c r="I2845" s="238"/>
      <c r="J2845" s="234"/>
      <c r="K2845" s="234"/>
      <c r="L2845" s="239"/>
      <c r="M2845" s="240"/>
      <c r="N2845" s="241"/>
      <c r="O2845" s="241"/>
      <c r="P2845" s="241"/>
      <c r="Q2845" s="241"/>
      <c r="R2845" s="241"/>
      <c r="S2845" s="241"/>
      <c r="T2845" s="242"/>
      <c r="AT2845" s="243" t="s">
        <v>211</v>
      </c>
      <c r="AU2845" s="243" t="s">
        <v>84</v>
      </c>
      <c r="AV2845" s="14" t="s">
        <v>84</v>
      </c>
      <c r="AW2845" s="14" t="s">
        <v>31</v>
      </c>
      <c r="AX2845" s="14" t="s">
        <v>75</v>
      </c>
      <c r="AY2845" s="243" t="s">
        <v>203</v>
      </c>
    </row>
    <row r="2846" spans="2:51" s="14" customFormat="1" ht="11.25">
      <c r="B2846" s="233"/>
      <c r="C2846" s="234"/>
      <c r="D2846" s="224" t="s">
        <v>211</v>
      </c>
      <c r="E2846" s="235" t="s">
        <v>1</v>
      </c>
      <c r="F2846" s="236" t="s">
        <v>2676</v>
      </c>
      <c r="G2846" s="234"/>
      <c r="H2846" s="237">
        <v>4.335</v>
      </c>
      <c r="I2846" s="238"/>
      <c r="J2846" s="234"/>
      <c r="K2846" s="234"/>
      <c r="L2846" s="239"/>
      <c r="M2846" s="240"/>
      <c r="N2846" s="241"/>
      <c r="O2846" s="241"/>
      <c r="P2846" s="241"/>
      <c r="Q2846" s="241"/>
      <c r="R2846" s="241"/>
      <c r="S2846" s="241"/>
      <c r="T2846" s="242"/>
      <c r="AT2846" s="243" t="s">
        <v>211</v>
      </c>
      <c r="AU2846" s="243" t="s">
        <v>84</v>
      </c>
      <c r="AV2846" s="14" t="s">
        <v>84</v>
      </c>
      <c r="AW2846" s="14" t="s">
        <v>31</v>
      </c>
      <c r="AX2846" s="14" t="s">
        <v>75</v>
      </c>
      <c r="AY2846" s="243" t="s">
        <v>203</v>
      </c>
    </row>
    <row r="2847" spans="2:51" s="14" customFormat="1" ht="11.25">
      <c r="B2847" s="233"/>
      <c r="C2847" s="234"/>
      <c r="D2847" s="224" t="s">
        <v>211</v>
      </c>
      <c r="E2847" s="235" t="s">
        <v>1</v>
      </c>
      <c r="F2847" s="236" t="s">
        <v>2677</v>
      </c>
      <c r="G2847" s="234"/>
      <c r="H2847" s="237">
        <v>2.92</v>
      </c>
      <c r="I2847" s="238"/>
      <c r="J2847" s="234"/>
      <c r="K2847" s="234"/>
      <c r="L2847" s="239"/>
      <c r="M2847" s="240"/>
      <c r="N2847" s="241"/>
      <c r="O2847" s="241"/>
      <c r="P2847" s="241"/>
      <c r="Q2847" s="241"/>
      <c r="R2847" s="241"/>
      <c r="S2847" s="241"/>
      <c r="T2847" s="242"/>
      <c r="AT2847" s="243" t="s">
        <v>211</v>
      </c>
      <c r="AU2847" s="243" t="s">
        <v>84</v>
      </c>
      <c r="AV2847" s="14" t="s">
        <v>84</v>
      </c>
      <c r="AW2847" s="14" t="s">
        <v>31</v>
      </c>
      <c r="AX2847" s="14" t="s">
        <v>75</v>
      </c>
      <c r="AY2847" s="243" t="s">
        <v>203</v>
      </c>
    </row>
    <row r="2848" spans="2:51" s="14" customFormat="1" ht="11.25">
      <c r="B2848" s="233"/>
      <c r="C2848" s="234"/>
      <c r="D2848" s="224" t="s">
        <v>211</v>
      </c>
      <c r="E2848" s="235" t="s">
        <v>1</v>
      </c>
      <c r="F2848" s="236" t="s">
        <v>2678</v>
      </c>
      <c r="G2848" s="234"/>
      <c r="H2848" s="237">
        <v>2.4</v>
      </c>
      <c r="I2848" s="238"/>
      <c r="J2848" s="234"/>
      <c r="K2848" s="234"/>
      <c r="L2848" s="239"/>
      <c r="M2848" s="240"/>
      <c r="N2848" s="241"/>
      <c r="O2848" s="241"/>
      <c r="P2848" s="241"/>
      <c r="Q2848" s="241"/>
      <c r="R2848" s="241"/>
      <c r="S2848" s="241"/>
      <c r="T2848" s="242"/>
      <c r="AT2848" s="243" t="s">
        <v>211</v>
      </c>
      <c r="AU2848" s="243" t="s">
        <v>84</v>
      </c>
      <c r="AV2848" s="14" t="s">
        <v>84</v>
      </c>
      <c r="AW2848" s="14" t="s">
        <v>31</v>
      </c>
      <c r="AX2848" s="14" t="s">
        <v>75</v>
      </c>
      <c r="AY2848" s="243" t="s">
        <v>203</v>
      </c>
    </row>
    <row r="2849" spans="2:51" s="14" customFormat="1" ht="11.25">
      <c r="B2849" s="233"/>
      <c r="C2849" s="234"/>
      <c r="D2849" s="224" t="s">
        <v>211</v>
      </c>
      <c r="E2849" s="235" t="s">
        <v>1</v>
      </c>
      <c r="F2849" s="236" t="s">
        <v>2679</v>
      </c>
      <c r="G2849" s="234"/>
      <c r="H2849" s="237">
        <v>2.82</v>
      </c>
      <c r="I2849" s="238"/>
      <c r="J2849" s="234"/>
      <c r="K2849" s="234"/>
      <c r="L2849" s="239"/>
      <c r="M2849" s="240"/>
      <c r="N2849" s="241"/>
      <c r="O2849" s="241"/>
      <c r="P2849" s="241"/>
      <c r="Q2849" s="241"/>
      <c r="R2849" s="241"/>
      <c r="S2849" s="241"/>
      <c r="T2849" s="242"/>
      <c r="AT2849" s="243" t="s">
        <v>211</v>
      </c>
      <c r="AU2849" s="243" t="s">
        <v>84</v>
      </c>
      <c r="AV2849" s="14" t="s">
        <v>84</v>
      </c>
      <c r="AW2849" s="14" t="s">
        <v>31</v>
      </c>
      <c r="AX2849" s="14" t="s">
        <v>75</v>
      </c>
      <c r="AY2849" s="243" t="s">
        <v>203</v>
      </c>
    </row>
    <row r="2850" spans="2:51" s="14" customFormat="1" ht="11.25">
      <c r="B2850" s="233"/>
      <c r="C2850" s="234"/>
      <c r="D2850" s="224" t="s">
        <v>211</v>
      </c>
      <c r="E2850" s="235" t="s">
        <v>1</v>
      </c>
      <c r="F2850" s="236" t="s">
        <v>2680</v>
      </c>
      <c r="G2850" s="234"/>
      <c r="H2850" s="237">
        <v>1.9</v>
      </c>
      <c r="I2850" s="238"/>
      <c r="J2850" s="234"/>
      <c r="K2850" s="234"/>
      <c r="L2850" s="239"/>
      <c r="M2850" s="240"/>
      <c r="N2850" s="241"/>
      <c r="O2850" s="241"/>
      <c r="P2850" s="241"/>
      <c r="Q2850" s="241"/>
      <c r="R2850" s="241"/>
      <c r="S2850" s="241"/>
      <c r="T2850" s="242"/>
      <c r="AT2850" s="243" t="s">
        <v>211</v>
      </c>
      <c r="AU2850" s="243" t="s">
        <v>84</v>
      </c>
      <c r="AV2850" s="14" t="s">
        <v>84</v>
      </c>
      <c r="AW2850" s="14" t="s">
        <v>31</v>
      </c>
      <c r="AX2850" s="14" t="s">
        <v>75</v>
      </c>
      <c r="AY2850" s="243" t="s">
        <v>203</v>
      </c>
    </row>
    <row r="2851" spans="2:51" s="14" customFormat="1" ht="11.25">
      <c r="B2851" s="233"/>
      <c r="C2851" s="234"/>
      <c r="D2851" s="224" t="s">
        <v>211</v>
      </c>
      <c r="E2851" s="235" t="s">
        <v>1</v>
      </c>
      <c r="F2851" s="236" t="s">
        <v>2681</v>
      </c>
      <c r="G2851" s="234"/>
      <c r="H2851" s="237">
        <v>3.12</v>
      </c>
      <c r="I2851" s="238"/>
      <c r="J2851" s="234"/>
      <c r="K2851" s="234"/>
      <c r="L2851" s="239"/>
      <c r="M2851" s="240"/>
      <c r="N2851" s="241"/>
      <c r="O2851" s="241"/>
      <c r="P2851" s="241"/>
      <c r="Q2851" s="241"/>
      <c r="R2851" s="241"/>
      <c r="S2851" s="241"/>
      <c r="T2851" s="242"/>
      <c r="AT2851" s="243" t="s">
        <v>211</v>
      </c>
      <c r="AU2851" s="243" t="s">
        <v>84</v>
      </c>
      <c r="AV2851" s="14" t="s">
        <v>84</v>
      </c>
      <c r="AW2851" s="14" t="s">
        <v>31</v>
      </c>
      <c r="AX2851" s="14" t="s">
        <v>75</v>
      </c>
      <c r="AY2851" s="243" t="s">
        <v>203</v>
      </c>
    </row>
    <row r="2852" spans="2:51" s="14" customFormat="1" ht="11.25">
      <c r="B2852" s="233"/>
      <c r="C2852" s="234"/>
      <c r="D2852" s="224" t="s">
        <v>211</v>
      </c>
      <c r="E2852" s="235" t="s">
        <v>1</v>
      </c>
      <c r="F2852" s="236" t="s">
        <v>2682</v>
      </c>
      <c r="G2852" s="234"/>
      <c r="H2852" s="237">
        <v>1.6</v>
      </c>
      <c r="I2852" s="238"/>
      <c r="J2852" s="234"/>
      <c r="K2852" s="234"/>
      <c r="L2852" s="239"/>
      <c r="M2852" s="240"/>
      <c r="N2852" s="241"/>
      <c r="O2852" s="241"/>
      <c r="P2852" s="241"/>
      <c r="Q2852" s="241"/>
      <c r="R2852" s="241"/>
      <c r="S2852" s="241"/>
      <c r="T2852" s="242"/>
      <c r="AT2852" s="243" t="s">
        <v>211</v>
      </c>
      <c r="AU2852" s="243" t="s">
        <v>84</v>
      </c>
      <c r="AV2852" s="14" t="s">
        <v>84</v>
      </c>
      <c r="AW2852" s="14" t="s">
        <v>31</v>
      </c>
      <c r="AX2852" s="14" t="s">
        <v>75</v>
      </c>
      <c r="AY2852" s="243" t="s">
        <v>203</v>
      </c>
    </row>
    <row r="2853" spans="2:51" s="14" customFormat="1" ht="11.25">
      <c r="B2853" s="233"/>
      <c r="C2853" s="234"/>
      <c r="D2853" s="224" t="s">
        <v>211</v>
      </c>
      <c r="E2853" s="235" t="s">
        <v>1</v>
      </c>
      <c r="F2853" s="236" t="s">
        <v>2683</v>
      </c>
      <c r="G2853" s="234"/>
      <c r="H2853" s="237">
        <v>4.12</v>
      </c>
      <c r="I2853" s="238"/>
      <c r="J2853" s="234"/>
      <c r="K2853" s="234"/>
      <c r="L2853" s="239"/>
      <c r="M2853" s="240"/>
      <c r="N2853" s="241"/>
      <c r="O2853" s="241"/>
      <c r="P2853" s="241"/>
      <c r="Q2853" s="241"/>
      <c r="R2853" s="241"/>
      <c r="S2853" s="241"/>
      <c r="T2853" s="242"/>
      <c r="AT2853" s="243" t="s">
        <v>211</v>
      </c>
      <c r="AU2853" s="243" t="s">
        <v>84</v>
      </c>
      <c r="AV2853" s="14" t="s">
        <v>84</v>
      </c>
      <c r="AW2853" s="14" t="s">
        <v>31</v>
      </c>
      <c r="AX2853" s="14" t="s">
        <v>75</v>
      </c>
      <c r="AY2853" s="243" t="s">
        <v>203</v>
      </c>
    </row>
    <row r="2854" spans="2:51" s="14" customFormat="1" ht="11.25">
      <c r="B2854" s="233"/>
      <c r="C2854" s="234"/>
      <c r="D2854" s="224" t="s">
        <v>211</v>
      </c>
      <c r="E2854" s="235" t="s">
        <v>1</v>
      </c>
      <c r="F2854" s="236" t="s">
        <v>2684</v>
      </c>
      <c r="G2854" s="234"/>
      <c r="H2854" s="237">
        <v>2.92</v>
      </c>
      <c r="I2854" s="238"/>
      <c r="J2854" s="234"/>
      <c r="K2854" s="234"/>
      <c r="L2854" s="239"/>
      <c r="M2854" s="240"/>
      <c r="N2854" s="241"/>
      <c r="O2854" s="241"/>
      <c r="P2854" s="241"/>
      <c r="Q2854" s="241"/>
      <c r="R2854" s="241"/>
      <c r="S2854" s="241"/>
      <c r="T2854" s="242"/>
      <c r="AT2854" s="243" t="s">
        <v>211</v>
      </c>
      <c r="AU2854" s="243" t="s">
        <v>84</v>
      </c>
      <c r="AV2854" s="14" t="s">
        <v>84</v>
      </c>
      <c r="AW2854" s="14" t="s">
        <v>31</v>
      </c>
      <c r="AX2854" s="14" t="s">
        <v>75</v>
      </c>
      <c r="AY2854" s="243" t="s">
        <v>203</v>
      </c>
    </row>
    <row r="2855" spans="2:51" s="14" customFormat="1" ht="11.25">
      <c r="B2855" s="233"/>
      <c r="C2855" s="234"/>
      <c r="D2855" s="224" t="s">
        <v>211</v>
      </c>
      <c r="E2855" s="235" t="s">
        <v>1</v>
      </c>
      <c r="F2855" s="236" t="s">
        <v>2685</v>
      </c>
      <c r="G2855" s="234"/>
      <c r="H2855" s="237">
        <v>1.6</v>
      </c>
      <c r="I2855" s="238"/>
      <c r="J2855" s="234"/>
      <c r="K2855" s="234"/>
      <c r="L2855" s="239"/>
      <c r="M2855" s="240"/>
      <c r="N2855" s="241"/>
      <c r="O2855" s="241"/>
      <c r="P2855" s="241"/>
      <c r="Q2855" s="241"/>
      <c r="R2855" s="241"/>
      <c r="S2855" s="241"/>
      <c r="T2855" s="242"/>
      <c r="AT2855" s="243" t="s">
        <v>211</v>
      </c>
      <c r="AU2855" s="243" t="s">
        <v>84</v>
      </c>
      <c r="AV2855" s="14" t="s">
        <v>84</v>
      </c>
      <c r="AW2855" s="14" t="s">
        <v>31</v>
      </c>
      <c r="AX2855" s="14" t="s">
        <v>75</v>
      </c>
      <c r="AY2855" s="243" t="s">
        <v>203</v>
      </c>
    </row>
    <row r="2856" spans="2:51" s="13" customFormat="1" ht="11.25">
      <c r="B2856" s="222"/>
      <c r="C2856" s="223"/>
      <c r="D2856" s="224" t="s">
        <v>211</v>
      </c>
      <c r="E2856" s="225" t="s">
        <v>1</v>
      </c>
      <c r="F2856" s="226" t="s">
        <v>213</v>
      </c>
      <c r="G2856" s="223"/>
      <c r="H2856" s="225" t="s">
        <v>1</v>
      </c>
      <c r="I2856" s="227"/>
      <c r="J2856" s="223"/>
      <c r="K2856" s="223"/>
      <c r="L2856" s="228"/>
      <c r="M2856" s="229"/>
      <c r="N2856" s="230"/>
      <c r="O2856" s="230"/>
      <c r="P2856" s="230"/>
      <c r="Q2856" s="230"/>
      <c r="R2856" s="230"/>
      <c r="S2856" s="230"/>
      <c r="T2856" s="231"/>
      <c r="AT2856" s="232" t="s">
        <v>211</v>
      </c>
      <c r="AU2856" s="232" t="s">
        <v>84</v>
      </c>
      <c r="AV2856" s="13" t="s">
        <v>82</v>
      </c>
      <c r="AW2856" s="13" t="s">
        <v>31</v>
      </c>
      <c r="AX2856" s="13" t="s">
        <v>75</v>
      </c>
      <c r="AY2856" s="232" t="s">
        <v>203</v>
      </c>
    </row>
    <row r="2857" spans="2:51" s="13" customFormat="1" ht="11.25">
      <c r="B2857" s="222"/>
      <c r="C2857" s="223"/>
      <c r="D2857" s="224" t="s">
        <v>211</v>
      </c>
      <c r="E2857" s="225" t="s">
        <v>1</v>
      </c>
      <c r="F2857" s="226" t="s">
        <v>2101</v>
      </c>
      <c r="G2857" s="223"/>
      <c r="H2857" s="225" t="s">
        <v>1</v>
      </c>
      <c r="I2857" s="227"/>
      <c r="J2857" s="223"/>
      <c r="K2857" s="223"/>
      <c r="L2857" s="228"/>
      <c r="M2857" s="229"/>
      <c r="N2857" s="230"/>
      <c r="O2857" s="230"/>
      <c r="P2857" s="230"/>
      <c r="Q2857" s="230"/>
      <c r="R2857" s="230"/>
      <c r="S2857" s="230"/>
      <c r="T2857" s="231"/>
      <c r="AT2857" s="232" t="s">
        <v>211</v>
      </c>
      <c r="AU2857" s="232" t="s">
        <v>84</v>
      </c>
      <c r="AV2857" s="13" t="s">
        <v>82</v>
      </c>
      <c r="AW2857" s="13" t="s">
        <v>31</v>
      </c>
      <c r="AX2857" s="13" t="s">
        <v>75</v>
      </c>
      <c r="AY2857" s="232" t="s">
        <v>203</v>
      </c>
    </row>
    <row r="2858" spans="2:51" s="13" customFormat="1" ht="11.25">
      <c r="B2858" s="222"/>
      <c r="C2858" s="223"/>
      <c r="D2858" s="224" t="s">
        <v>211</v>
      </c>
      <c r="E2858" s="225" t="s">
        <v>1</v>
      </c>
      <c r="F2858" s="226" t="s">
        <v>447</v>
      </c>
      <c r="G2858" s="223"/>
      <c r="H2858" s="225" t="s">
        <v>1</v>
      </c>
      <c r="I2858" s="227"/>
      <c r="J2858" s="223"/>
      <c r="K2858" s="223"/>
      <c r="L2858" s="228"/>
      <c r="M2858" s="229"/>
      <c r="N2858" s="230"/>
      <c r="O2858" s="230"/>
      <c r="P2858" s="230"/>
      <c r="Q2858" s="230"/>
      <c r="R2858" s="230"/>
      <c r="S2858" s="230"/>
      <c r="T2858" s="231"/>
      <c r="AT2858" s="232" t="s">
        <v>211</v>
      </c>
      <c r="AU2858" s="232" t="s">
        <v>84</v>
      </c>
      <c r="AV2858" s="13" t="s">
        <v>82</v>
      </c>
      <c r="AW2858" s="13" t="s">
        <v>31</v>
      </c>
      <c r="AX2858" s="13" t="s">
        <v>75</v>
      </c>
      <c r="AY2858" s="232" t="s">
        <v>203</v>
      </c>
    </row>
    <row r="2859" spans="2:51" s="14" customFormat="1" ht="11.25">
      <c r="B2859" s="233"/>
      <c r="C2859" s="234"/>
      <c r="D2859" s="224" t="s">
        <v>211</v>
      </c>
      <c r="E2859" s="235" t="s">
        <v>1</v>
      </c>
      <c r="F2859" s="236" t="s">
        <v>2448</v>
      </c>
      <c r="G2859" s="234"/>
      <c r="H2859" s="237">
        <v>4.3250000000000002</v>
      </c>
      <c r="I2859" s="238"/>
      <c r="J2859" s="234"/>
      <c r="K2859" s="234"/>
      <c r="L2859" s="239"/>
      <c r="M2859" s="240"/>
      <c r="N2859" s="241"/>
      <c r="O2859" s="241"/>
      <c r="P2859" s="241"/>
      <c r="Q2859" s="241"/>
      <c r="R2859" s="241"/>
      <c r="S2859" s="241"/>
      <c r="T2859" s="242"/>
      <c r="AT2859" s="243" t="s">
        <v>211</v>
      </c>
      <c r="AU2859" s="243" t="s">
        <v>84</v>
      </c>
      <c r="AV2859" s="14" t="s">
        <v>84</v>
      </c>
      <c r="AW2859" s="14" t="s">
        <v>31</v>
      </c>
      <c r="AX2859" s="14" t="s">
        <v>75</v>
      </c>
      <c r="AY2859" s="243" t="s">
        <v>203</v>
      </c>
    </row>
    <row r="2860" spans="2:51" s="14" customFormat="1" ht="11.25">
      <c r="B2860" s="233"/>
      <c r="C2860" s="234"/>
      <c r="D2860" s="224" t="s">
        <v>211</v>
      </c>
      <c r="E2860" s="235" t="s">
        <v>1</v>
      </c>
      <c r="F2860" s="236" t="s">
        <v>2449</v>
      </c>
      <c r="G2860" s="234"/>
      <c r="H2860" s="237">
        <v>4.3250000000000002</v>
      </c>
      <c r="I2860" s="238"/>
      <c r="J2860" s="234"/>
      <c r="K2860" s="234"/>
      <c r="L2860" s="239"/>
      <c r="M2860" s="240"/>
      <c r="N2860" s="241"/>
      <c r="O2860" s="241"/>
      <c r="P2860" s="241"/>
      <c r="Q2860" s="241"/>
      <c r="R2860" s="241"/>
      <c r="S2860" s="241"/>
      <c r="T2860" s="242"/>
      <c r="AT2860" s="243" t="s">
        <v>211</v>
      </c>
      <c r="AU2860" s="243" t="s">
        <v>84</v>
      </c>
      <c r="AV2860" s="14" t="s">
        <v>84</v>
      </c>
      <c r="AW2860" s="14" t="s">
        <v>31</v>
      </c>
      <c r="AX2860" s="14" t="s">
        <v>75</v>
      </c>
      <c r="AY2860" s="243" t="s">
        <v>203</v>
      </c>
    </row>
    <row r="2861" spans="2:51" s="14" customFormat="1" ht="11.25">
      <c r="B2861" s="233"/>
      <c r="C2861" s="234"/>
      <c r="D2861" s="224" t="s">
        <v>211</v>
      </c>
      <c r="E2861" s="235" t="s">
        <v>1</v>
      </c>
      <c r="F2861" s="236" t="s">
        <v>2450</v>
      </c>
      <c r="G2861" s="234"/>
      <c r="H2861" s="237">
        <v>4.3250000000000002</v>
      </c>
      <c r="I2861" s="238"/>
      <c r="J2861" s="234"/>
      <c r="K2861" s="234"/>
      <c r="L2861" s="239"/>
      <c r="M2861" s="240"/>
      <c r="N2861" s="241"/>
      <c r="O2861" s="241"/>
      <c r="P2861" s="241"/>
      <c r="Q2861" s="241"/>
      <c r="R2861" s="241"/>
      <c r="S2861" s="241"/>
      <c r="T2861" s="242"/>
      <c r="AT2861" s="243" t="s">
        <v>211</v>
      </c>
      <c r="AU2861" s="243" t="s">
        <v>84</v>
      </c>
      <c r="AV2861" s="14" t="s">
        <v>84</v>
      </c>
      <c r="AW2861" s="14" t="s">
        <v>31</v>
      </c>
      <c r="AX2861" s="14" t="s">
        <v>75</v>
      </c>
      <c r="AY2861" s="243" t="s">
        <v>203</v>
      </c>
    </row>
    <row r="2862" spans="2:51" s="14" customFormat="1" ht="11.25">
      <c r="B2862" s="233"/>
      <c r="C2862" s="234"/>
      <c r="D2862" s="224" t="s">
        <v>211</v>
      </c>
      <c r="E2862" s="235" t="s">
        <v>1</v>
      </c>
      <c r="F2862" s="236" t="s">
        <v>2451</v>
      </c>
      <c r="G2862" s="234"/>
      <c r="H2862" s="237">
        <v>4.3250000000000002</v>
      </c>
      <c r="I2862" s="238"/>
      <c r="J2862" s="234"/>
      <c r="K2862" s="234"/>
      <c r="L2862" s="239"/>
      <c r="M2862" s="240"/>
      <c r="N2862" s="241"/>
      <c r="O2862" s="241"/>
      <c r="P2862" s="241"/>
      <c r="Q2862" s="241"/>
      <c r="R2862" s="241"/>
      <c r="S2862" s="241"/>
      <c r="T2862" s="242"/>
      <c r="AT2862" s="243" t="s">
        <v>211</v>
      </c>
      <c r="AU2862" s="243" t="s">
        <v>84</v>
      </c>
      <c r="AV2862" s="14" t="s">
        <v>84</v>
      </c>
      <c r="AW2862" s="14" t="s">
        <v>31</v>
      </c>
      <c r="AX2862" s="14" t="s">
        <v>75</v>
      </c>
      <c r="AY2862" s="243" t="s">
        <v>203</v>
      </c>
    </row>
    <row r="2863" spans="2:51" s="14" customFormat="1" ht="11.25">
      <c r="B2863" s="233"/>
      <c r="C2863" s="234"/>
      <c r="D2863" s="224" t="s">
        <v>211</v>
      </c>
      <c r="E2863" s="235" t="s">
        <v>1</v>
      </c>
      <c r="F2863" s="236" t="s">
        <v>2452</v>
      </c>
      <c r="G2863" s="234"/>
      <c r="H2863" s="237">
        <v>4.3250000000000002</v>
      </c>
      <c r="I2863" s="238"/>
      <c r="J2863" s="234"/>
      <c r="K2863" s="234"/>
      <c r="L2863" s="239"/>
      <c r="M2863" s="240"/>
      <c r="N2863" s="241"/>
      <c r="O2863" s="241"/>
      <c r="P2863" s="241"/>
      <c r="Q2863" s="241"/>
      <c r="R2863" s="241"/>
      <c r="S2863" s="241"/>
      <c r="T2863" s="242"/>
      <c r="AT2863" s="243" t="s">
        <v>211</v>
      </c>
      <c r="AU2863" s="243" t="s">
        <v>84</v>
      </c>
      <c r="AV2863" s="14" t="s">
        <v>84</v>
      </c>
      <c r="AW2863" s="14" t="s">
        <v>31</v>
      </c>
      <c r="AX2863" s="14" t="s">
        <v>75</v>
      </c>
      <c r="AY2863" s="243" t="s">
        <v>203</v>
      </c>
    </row>
    <row r="2864" spans="2:51" s="14" customFormat="1" ht="11.25">
      <c r="B2864" s="233"/>
      <c r="C2864" s="234"/>
      <c r="D2864" s="224" t="s">
        <v>211</v>
      </c>
      <c r="E2864" s="235" t="s">
        <v>1</v>
      </c>
      <c r="F2864" s="236" t="s">
        <v>2453</v>
      </c>
      <c r="G2864" s="234"/>
      <c r="H2864" s="237">
        <v>4.3250000000000002</v>
      </c>
      <c r="I2864" s="238"/>
      <c r="J2864" s="234"/>
      <c r="K2864" s="234"/>
      <c r="L2864" s="239"/>
      <c r="M2864" s="240"/>
      <c r="N2864" s="241"/>
      <c r="O2864" s="241"/>
      <c r="P2864" s="241"/>
      <c r="Q2864" s="241"/>
      <c r="R2864" s="241"/>
      <c r="S2864" s="241"/>
      <c r="T2864" s="242"/>
      <c r="AT2864" s="243" t="s">
        <v>211</v>
      </c>
      <c r="AU2864" s="243" t="s">
        <v>84</v>
      </c>
      <c r="AV2864" s="14" t="s">
        <v>84</v>
      </c>
      <c r="AW2864" s="14" t="s">
        <v>31</v>
      </c>
      <c r="AX2864" s="14" t="s">
        <v>75</v>
      </c>
      <c r="AY2864" s="243" t="s">
        <v>203</v>
      </c>
    </row>
    <row r="2865" spans="2:51" s="14" customFormat="1" ht="11.25">
      <c r="B2865" s="233"/>
      <c r="C2865" s="234"/>
      <c r="D2865" s="224" t="s">
        <v>211</v>
      </c>
      <c r="E2865" s="235" t="s">
        <v>1</v>
      </c>
      <c r="F2865" s="236" t="s">
        <v>2454</v>
      </c>
      <c r="G2865" s="234"/>
      <c r="H2865" s="237">
        <v>4.3250000000000002</v>
      </c>
      <c r="I2865" s="238"/>
      <c r="J2865" s="234"/>
      <c r="K2865" s="234"/>
      <c r="L2865" s="239"/>
      <c r="M2865" s="240"/>
      <c r="N2865" s="241"/>
      <c r="O2865" s="241"/>
      <c r="P2865" s="241"/>
      <c r="Q2865" s="241"/>
      <c r="R2865" s="241"/>
      <c r="S2865" s="241"/>
      <c r="T2865" s="242"/>
      <c r="AT2865" s="243" t="s">
        <v>211</v>
      </c>
      <c r="AU2865" s="243" t="s">
        <v>84</v>
      </c>
      <c r="AV2865" s="14" t="s">
        <v>84</v>
      </c>
      <c r="AW2865" s="14" t="s">
        <v>31</v>
      </c>
      <c r="AX2865" s="14" t="s">
        <v>75</v>
      </c>
      <c r="AY2865" s="243" t="s">
        <v>203</v>
      </c>
    </row>
    <row r="2866" spans="2:51" s="14" customFormat="1" ht="11.25">
      <c r="B2866" s="233"/>
      <c r="C2866" s="234"/>
      <c r="D2866" s="224" t="s">
        <v>211</v>
      </c>
      <c r="E2866" s="235" t="s">
        <v>1</v>
      </c>
      <c r="F2866" s="236" t="s">
        <v>2455</v>
      </c>
      <c r="G2866" s="234"/>
      <c r="H2866" s="237">
        <v>4.3250000000000002</v>
      </c>
      <c r="I2866" s="238"/>
      <c r="J2866" s="234"/>
      <c r="K2866" s="234"/>
      <c r="L2866" s="239"/>
      <c r="M2866" s="240"/>
      <c r="N2866" s="241"/>
      <c r="O2866" s="241"/>
      <c r="P2866" s="241"/>
      <c r="Q2866" s="241"/>
      <c r="R2866" s="241"/>
      <c r="S2866" s="241"/>
      <c r="T2866" s="242"/>
      <c r="AT2866" s="243" t="s">
        <v>211</v>
      </c>
      <c r="AU2866" s="243" t="s">
        <v>84</v>
      </c>
      <c r="AV2866" s="14" t="s">
        <v>84</v>
      </c>
      <c r="AW2866" s="14" t="s">
        <v>31</v>
      </c>
      <c r="AX2866" s="14" t="s">
        <v>75</v>
      </c>
      <c r="AY2866" s="243" t="s">
        <v>203</v>
      </c>
    </row>
    <row r="2867" spans="2:51" s="14" customFormat="1" ht="11.25">
      <c r="B2867" s="233"/>
      <c r="C2867" s="234"/>
      <c r="D2867" s="224" t="s">
        <v>211</v>
      </c>
      <c r="E2867" s="235" t="s">
        <v>1</v>
      </c>
      <c r="F2867" s="236" t="s">
        <v>2456</v>
      </c>
      <c r="G2867" s="234"/>
      <c r="H2867" s="237">
        <v>4.3250000000000002</v>
      </c>
      <c r="I2867" s="238"/>
      <c r="J2867" s="234"/>
      <c r="K2867" s="234"/>
      <c r="L2867" s="239"/>
      <c r="M2867" s="240"/>
      <c r="N2867" s="241"/>
      <c r="O2867" s="241"/>
      <c r="P2867" s="241"/>
      <c r="Q2867" s="241"/>
      <c r="R2867" s="241"/>
      <c r="S2867" s="241"/>
      <c r="T2867" s="242"/>
      <c r="AT2867" s="243" t="s">
        <v>211</v>
      </c>
      <c r="AU2867" s="243" t="s">
        <v>84</v>
      </c>
      <c r="AV2867" s="14" t="s">
        <v>84</v>
      </c>
      <c r="AW2867" s="14" t="s">
        <v>31</v>
      </c>
      <c r="AX2867" s="14" t="s">
        <v>75</v>
      </c>
      <c r="AY2867" s="243" t="s">
        <v>203</v>
      </c>
    </row>
    <row r="2868" spans="2:51" s="14" customFormat="1" ht="11.25">
      <c r="B2868" s="233"/>
      <c r="C2868" s="234"/>
      <c r="D2868" s="224" t="s">
        <v>211</v>
      </c>
      <c r="E2868" s="235" t="s">
        <v>1</v>
      </c>
      <c r="F2868" s="236" t="s">
        <v>2457</v>
      </c>
      <c r="G2868" s="234"/>
      <c r="H2868" s="237">
        <v>4.3250000000000002</v>
      </c>
      <c r="I2868" s="238"/>
      <c r="J2868" s="234"/>
      <c r="K2868" s="234"/>
      <c r="L2868" s="239"/>
      <c r="M2868" s="240"/>
      <c r="N2868" s="241"/>
      <c r="O2868" s="241"/>
      <c r="P2868" s="241"/>
      <c r="Q2868" s="241"/>
      <c r="R2868" s="241"/>
      <c r="S2868" s="241"/>
      <c r="T2868" s="242"/>
      <c r="AT2868" s="243" t="s">
        <v>211</v>
      </c>
      <c r="AU2868" s="243" t="s">
        <v>84</v>
      </c>
      <c r="AV2868" s="14" t="s">
        <v>84</v>
      </c>
      <c r="AW2868" s="14" t="s">
        <v>31</v>
      </c>
      <c r="AX2868" s="14" t="s">
        <v>75</v>
      </c>
      <c r="AY2868" s="243" t="s">
        <v>203</v>
      </c>
    </row>
    <row r="2869" spans="2:51" s="14" customFormat="1" ht="11.25">
      <c r="B2869" s="233"/>
      <c r="C2869" s="234"/>
      <c r="D2869" s="224" t="s">
        <v>211</v>
      </c>
      <c r="E2869" s="235" t="s">
        <v>1</v>
      </c>
      <c r="F2869" s="236" t="s">
        <v>2458</v>
      </c>
      <c r="G2869" s="234"/>
      <c r="H2869" s="237">
        <v>4.3250000000000002</v>
      </c>
      <c r="I2869" s="238"/>
      <c r="J2869" s="234"/>
      <c r="K2869" s="234"/>
      <c r="L2869" s="239"/>
      <c r="M2869" s="240"/>
      <c r="N2869" s="241"/>
      <c r="O2869" s="241"/>
      <c r="P2869" s="241"/>
      <c r="Q2869" s="241"/>
      <c r="R2869" s="241"/>
      <c r="S2869" s="241"/>
      <c r="T2869" s="242"/>
      <c r="AT2869" s="243" t="s">
        <v>211</v>
      </c>
      <c r="AU2869" s="243" t="s">
        <v>84</v>
      </c>
      <c r="AV2869" s="14" t="s">
        <v>84</v>
      </c>
      <c r="AW2869" s="14" t="s">
        <v>31</v>
      </c>
      <c r="AX2869" s="14" t="s">
        <v>75</v>
      </c>
      <c r="AY2869" s="243" t="s">
        <v>203</v>
      </c>
    </row>
    <row r="2870" spans="2:51" s="14" customFormat="1" ht="11.25">
      <c r="B2870" s="233"/>
      <c r="C2870" s="234"/>
      <c r="D2870" s="224" t="s">
        <v>211</v>
      </c>
      <c r="E2870" s="235" t="s">
        <v>1</v>
      </c>
      <c r="F2870" s="236" t="s">
        <v>2459</v>
      </c>
      <c r="G2870" s="234"/>
      <c r="H2870" s="237">
        <v>4.3250000000000002</v>
      </c>
      <c r="I2870" s="238"/>
      <c r="J2870" s="234"/>
      <c r="K2870" s="234"/>
      <c r="L2870" s="239"/>
      <c r="M2870" s="240"/>
      <c r="N2870" s="241"/>
      <c r="O2870" s="241"/>
      <c r="P2870" s="241"/>
      <c r="Q2870" s="241"/>
      <c r="R2870" s="241"/>
      <c r="S2870" s="241"/>
      <c r="T2870" s="242"/>
      <c r="AT2870" s="243" t="s">
        <v>211</v>
      </c>
      <c r="AU2870" s="243" t="s">
        <v>84</v>
      </c>
      <c r="AV2870" s="14" t="s">
        <v>84</v>
      </c>
      <c r="AW2870" s="14" t="s">
        <v>31</v>
      </c>
      <c r="AX2870" s="14" t="s">
        <v>75</v>
      </c>
      <c r="AY2870" s="243" t="s">
        <v>203</v>
      </c>
    </row>
    <row r="2871" spans="2:51" s="14" customFormat="1" ht="11.25">
      <c r="B2871" s="233"/>
      <c r="C2871" s="234"/>
      <c r="D2871" s="224" t="s">
        <v>211</v>
      </c>
      <c r="E2871" s="235" t="s">
        <v>1</v>
      </c>
      <c r="F2871" s="236" t="s">
        <v>2460</v>
      </c>
      <c r="G2871" s="234"/>
      <c r="H2871" s="237">
        <v>4.3250000000000002</v>
      </c>
      <c r="I2871" s="238"/>
      <c r="J2871" s="234"/>
      <c r="K2871" s="234"/>
      <c r="L2871" s="239"/>
      <c r="M2871" s="240"/>
      <c r="N2871" s="241"/>
      <c r="O2871" s="241"/>
      <c r="P2871" s="241"/>
      <c r="Q2871" s="241"/>
      <c r="R2871" s="241"/>
      <c r="S2871" s="241"/>
      <c r="T2871" s="242"/>
      <c r="AT2871" s="243" t="s">
        <v>211</v>
      </c>
      <c r="AU2871" s="243" t="s">
        <v>84</v>
      </c>
      <c r="AV2871" s="14" t="s">
        <v>84</v>
      </c>
      <c r="AW2871" s="14" t="s">
        <v>31</v>
      </c>
      <c r="AX2871" s="14" t="s">
        <v>75</v>
      </c>
      <c r="AY2871" s="243" t="s">
        <v>203</v>
      </c>
    </row>
    <row r="2872" spans="2:51" s="14" customFormat="1" ht="11.25">
      <c r="B2872" s="233"/>
      <c r="C2872" s="234"/>
      <c r="D2872" s="224" t="s">
        <v>211</v>
      </c>
      <c r="E2872" s="235" t="s">
        <v>1</v>
      </c>
      <c r="F2872" s="236" t="s">
        <v>2461</v>
      </c>
      <c r="G2872" s="234"/>
      <c r="H2872" s="237">
        <v>8.81</v>
      </c>
      <c r="I2872" s="238"/>
      <c r="J2872" s="234"/>
      <c r="K2872" s="234"/>
      <c r="L2872" s="239"/>
      <c r="M2872" s="240"/>
      <c r="N2872" s="241"/>
      <c r="O2872" s="241"/>
      <c r="P2872" s="241"/>
      <c r="Q2872" s="241"/>
      <c r="R2872" s="241"/>
      <c r="S2872" s="241"/>
      <c r="T2872" s="242"/>
      <c r="AT2872" s="243" t="s">
        <v>211</v>
      </c>
      <c r="AU2872" s="243" t="s">
        <v>84</v>
      </c>
      <c r="AV2872" s="14" t="s">
        <v>84</v>
      </c>
      <c r="AW2872" s="14" t="s">
        <v>31</v>
      </c>
      <c r="AX2872" s="14" t="s">
        <v>75</v>
      </c>
      <c r="AY2872" s="243" t="s">
        <v>203</v>
      </c>
    </row>
    <row r="2873" spans="2:51" s="14" customFormat="1" ht="11.25">
      <c r="B2873" s="233"/>
      <c r="C2873" s="234"/>
      <c r="D2873" s="224" t="s">
        <v>211</v>
      </c>
      <c r="E2873" s="235" t="s">
        <v>1</v>
      </c>
      <c r="F2873" s="236" t="s">
        <v>2462</v>
      </c>
      <c r="G2873" s="234"/>
      <c r="H2873" s="237">
        <v>4.4249999999999998</v>
      </c>
      <c r="I2873" s="238"/>
      <c r="J2873" s="234"/>
      <c r="K2873" s="234"/>
      <c r="L2873" s="239"/>
      <c r="M2873" s="240"/>
      <c r="N2873" s="241"/>
      <c r="O2873" s="241"/>
      <c r="P2873" s="241"/>
      <c r="Q2873" s="241"/>
      <c r="R2873" s="241"/>
      <c r="S2873" s="241"/>
      <c r="T2873" s="242"/>
      <c r="AT2873" s="243" t="s">
        <v>211</v>
      </c>
      <c r="AU2873" s="243" t="s">
        <v>84</v>
      </c>
      <c r="AV2873" s="14" t="s">
        <v>84</v>
      </c>
      <c r="AW2873" s="14" t="s">
        <v>31</v>
      </c>
      <c r="AX2873" s="14" t="s">
        <v>75</v>
      </c>
      <c r="AY2873" s="243" t="s">
        <v>203</v>
      </c>
    </row>
    <row r="2874" spans="2:51" s="14" customFormat="1" ht="11.25">
      <c r="B2874" s="233"/>
      <c r="C2874" s="234"/>
      <c r="D2874" s="224" t="s">
        <v>211</v>
      </c>
      <c r="E2874" s="235" t="s">
        <v>1</v>
      </c>
      <c r="F2874" s="236" t="s">
        <v>2463</v>
      </c>
      <c r="G2874" s="234"/>
      <c r="H2874" s="237">
        <v>5.125</v>
      </c>
      <c r="I2874" s="238"/>
      <c r="J2874" s="234"/>
      <c r="K2874" s="234"/>
      <c r="L2874" s="239"/>
      <c r="M2874" s="240"/>
      <c r="N2874" s="241"/>
      <c r="O2874" s="241"/>
      <c r="P2874" s="241"/>
      <c r="Q2874" s="241"/>
      <c r="R2874" s="241"/>
      <c r="S2874" s="241"/>
      <c r="T2874" s="242"/>
      <c r="AT2874" s="243" t="s">
        <v>211</v>
      </c>
      <c r="AU2874" s="243" t="s">
        <v>84</v>
      </c>
      <c r="AV2874" s="14" t="s">
        <v>84</v>
      </c>
      <c r="AW2874" s="14" t="s">
        <v>31</v>
      </c>
      <c r="AX2874" s="14" t="s">
        <v>75</v>
      </c>
      <c r="AY2874" s="243" t="s">
        <v>203</v>
      </c>
    </row>
    <row r="2875" spans="2:51" s="14" customFormat="1" ht="11.25">
      <c r="B2875" s="233"/>
      <c r="C2875" s="234"/>
      <c r="D2875" s="224" t="s">
        <v>211</v>
      </c>
      <c r="E2875" s="235" t="s">
        <v>1</v>
      </c>
      <c r="F2875" s="236" t="s">
        <v>2464</v>
      </c>
      <c r="G2875" s="234"/>
      <c r="H2875" s="237">
        <v>4.3250000000000002</v>
      </c>
      <c r="I2875" s="238"/>
      <c r="J2875" s="234"/>
      <c r="K2875" s="234"/>
      <c r="L2875" s="239"/>
      <c r="M2875" s="240"/>
      <c r="N2875" s="241"/>
      <c r="O2875" s="241"/>
      <c r="P2875" s="241"/>
      <c r="Q2875" s="241"/>
      <c r="R2875" s="241"/>
      <c r="S2875" s="241"/>
      <c r="T2875" s="242"/>
      <c r="AT2875" s="243" t="s">
        <v>211</v>
      </c>
      <c r="AU2875" s="243" t="s">
        <v>84</v>
      </c>
      <c r="AV2875" s="14" t="s">
        <v>84</v>
      </c>
      <c r="AW2875" s="14" t="s">
        <v>31</v>
      </c>
      <c r="AX2875" s="14" t="s">
        <v>75</v>
      </c>
      <c r="AY2875" s="243" t="s">
        <v>203</v>
      </c>
    </row>
    <row r="2876" spans="2:51" s="14" customFormat="1" ht="11.25">
      <c r="B2876" s="233"/>
      <c r="C2876" s="234"/>
      <c r="D2876" s="224" t="s">
        <v>211</v>
      </c>
      <c r="E2876" s="235" t="s">
        <v>1</v>
      </c>
      <c r="F2876" s="236" t="s">
        <v>2465</v>
      </c>
      <c r="G2876" s="234"/>
      <c r="H2876" s="237">
        <v>4.3250000000000002</v>
      </c>
      <c r="I2876" s="238"/>
      <c r="J2876" s="234"/>
      <c r="K2876" s="234"/>
      <c r="L2876" s="239"/>
      <c r="M2876" s="240"/>
      <c r="N2876" s="241"/>
      <c r="O2876" s="241"/>
      <c r="P2876" s="241"/>
      <c r="Q2876" s="241"/>
      <c r="R2876" s="241"/>
      <c r="S2876" s="241"/>
      <c r="T2876" s="242"/>
      <c r="AT2876" s="243" t="s">
        <v>211</v>
      </c>
      <c r="AU2876" s="243" t="s">
        <v>84</v>
      </c>
      <c r="AV2876" s="14" t="s">
        <v>84</v>
      </c>
      <c r="AW2876" s="14" t="s">
        <v>31</v>
      </c>
      <c r="AX2876" s="14" t="s">
        <v>75</v>
      </c>
      <c r="AY2876" s="243" t="s">
        <v>203</v>
      </c>
    </row>
    <row r="2877" spans="2:51" s="14" customFormat="1" ht="11.25">
      <c r="B2877" s="233"/>
      <c r="C2877" s="234"/>
      <c r="D2877" s="224" t="s">
        <v>211</v>
      </c>
      <c r="E2877" s="235" t="s">
        <v>1</v>
      </c>
      <c r="F2877" s="236" t="s">
        <v>2466</v>
      </c>
      <c r="G2877" s="234"/>
      <c r="H2877" s="237">
        <v>6.4249999999999998</v>
      </c>
      <c r="I2877" s="238"/>
      <c r="J2877" s="234"/>
      <c r="K2877" s="234"/>
      <c r="L2877" s="239"/>
      <c r="M2877" s="240"/>
      <c r="N2877" s="241"/>
      <c r="O2877" s="241"/>
      <c r="P2877" s="241"/>
      <c r="Q2877" s="241"/>
      <c r="R2877" s="241"/>
      <c r="S2877" s="241"/>
      <c r="T2877" s="242"/>
      <c r="AT2877" s="243" t="s">
        <v>211</v>
      </c>
      <c r="AU2877" s="243" t="s">
        <v>84</v>
      </c>
      <c r="AV2877" s="14" t="s">
        <v>84</v>
      </c>
      <c r="AW2877" s="14" t="s">
        <v>31</v>
      </c>
      <c r="AX2877" s="14" t="s">
        <v>75</v>
      </c>
      <c r="AY2877" s="243" t="s">
        <v>203</v>
      </c>
    </row>
    <row r="2878" spans="2:51" s="14" customFormat="1" ht="11.25">
      <c r="B2878" s="233"/>
      <c r="C2878" s="234"/>
      <c r="D2878" s="224" t="s">
        <v>211</v>
      </c>
      <c r="E2878" s="235" t="s">
        <v>1</v>
      </c>
      <c r="F2878" s="236" t="s">
        <v>2686</v>
      </c>
      <c r="G2878" s="234"/>
      <c r="H2878" s="237">
        <v>3.72</v>
      </c>
      <c r="I2878" s="238"/>
      <c r="J2878" s="234"/>
      <c r="K2878" s="234"/>
      <c r="L2878" s="239"/>
      <c r="M2878" s="240"/>
      <c r="N2878" s="241"/>
      <c r="O2878" s="241"/>
      <c r="P2878" s="241"/>
      <c r="Q2878" s="241"/>
      <c r="R2878" s="241"/>
      <c r="S2878" s="241"/>
      <c r="T2878" s="242"/>
      <c r="AT2878" s="243" t="s">
        <v>211</v>
      </c>
      <c r="AU2878" s="243" t="s">
        <v>84</v>
      </c>
      <c r="AV2878" s="14" t="s">
        <v>84</v>
      </c>
      <c r="AW2878" s="14" t="s">
        <v>31</v>
      </c>
      <c r="AX2878" s="14" t="s">
        <v>75</v>
      </c>
      <c r="AY2878" s="243" t="s">
        <v>203</v>
      </c>
    </row>
    <row r="2879" spans="2:51" s="14" customFormat="1" ht="11.25">
      <c r="B2879" s="233"/>
      <c r="C2879" s="234"/>
      <c r="D2879" s="224" t="s">
        <v>211</v>
      </c>
      <c r="E2879" s="235" t="s">
        <v>1</v>
      </c>
      <c r="F2879" s="236" t="s">
        <v>2467</v>
      </c>
      <c r="G2879" s="234"/>
      <c r="H2879" s="237">
        <v>4.3250000000000002</v>
      </c>
      <c r="I2879" s="238"/>
      <c r="J2879" s="234"/>
      <c r="K2879" s="234"/>
      <c r="L2879" s="239"/>
      <c r="M2879" s="240"/>
      <c r="N2879" s="241"/>
      <c r="O2879" s="241"/>
      <c r="P2879" s="241"/>
      <c r="Q2879" s="241"/>
      <c r="R2879" s="241"/>
      <c r="S2879" s="241"/>
      <c r="T2879" s="242"/>
      <c r="AT2879" s="243" t="s">
        <v>211</v>
      </c>
      <c r="AU2879" s="243" t="s">
        <v>84</v>
      </c>
      <c r="AV2879" s="14" t="s">
        <v>84</v>
      </c>
      <c r="AW2879" s="14" t="s">
        <v>31</v>
      </c>
      <c r="AX2879" s="14" t="s">
        <v>75</v>
      </c>
      <c r="AY2879" s="243" t="s">
        <v>203</v>
      </c>
    </row>
    <row r="2880" spans="2:51" s="14" customFormat="1" ht="11.25">
      <c r="B2880" s="233"/>
      <c r="C2880" s="234"/>
      <c r="D2880" s="224" t="s">
        <v>211</v>
      </c>
      <c r="E2880" s="235" t="s">
        <v>1</v>
      </c>
      <c r="F2880" s="236" t="s">
        <v>2468</v>
      </c>
      <c r="G2880" s="234"/>
      <c r="H2880" s="237">
        <v>4.3250000000000002</v>
      </c>
      <c r="I2880" s="238"/>
      <c r="J2880" s="234"/>
      <c r="K2880" s="234"/>
      <c r="L2880" s="239"/>
      <c r="M2880" s="240"/>
      <c r="N2880" s="241"/>
      <c r="O2880" s="241"/>
      <c r="P2880" s="241"/>
      <c r="Q2880" s="241"/>
      <c r="R2880" s="241"/>
      <c r="S2880" s="241"/>
      <c r="T2880" s="242"/>
      <c r="AT2880" s="243" t="s">
        <v>211</v>
      </c>
      <c r="AU2880" s="243" t="s">
        <v>84</v>
      </c>
      <c r="AV2880" s="14" t="s">
        <v>84</v>
      </c>
      <c r="AW2880" s="14" t="s">
        <v>31</v>
      </c>
      <c r="AX2880" s="14" t="s">
        <v>75</v>
      </c>
      <c r="AY2880" s="243" t="s">
        <v>203</v>
      </c>
    </row>
    <row r="2881" spans="2:51" s="14" customFormat="1" ht="11.25">
      <c r="B2881" s="233"/>
      <c r="C2881" s="234"/>
      <c r="D2881" s="224" t="s">
        <v>211</v>
      </c>
      <c r="E2881" s="235" t="s">
        <v>1</v>
      </c>
      <c r="F2881" s="236" t="s">
        <v>2469</v>
      </c>
      <c r="G2881" s="234"/>
      <c r="H2881" s="237">
        <v>4.3250000000000002</v>
      </c>
      <c r="I2881" s="238"/>
      <c r="J2881" s="234"/>
      <c r="K2881" s="234"/>
      <c r="L2881" s="239"/>
      <c r="M2881" s="240"/>
      <c r="N2881" s="241"/>
      <c r="O2881" s="241"/>
      <c r="P2881" s="241"/>
      <c r="Q2881" s="241"/>
      <c r="R2881" s="241"/>
      <c r="S2881" s="241"/>
      <c r="T2881" s="242"/>
      <c r="AT2881" s="243" t="s">
        <v>211</v>
      </c>
      <c r="AU2881" s="243" t="s">
        <v>84</v>
      </c>
      <c r="AV2881" s="14" t="s">
        <v>84</v>
      </c>
      <c r="AW2881" s="14" t="s">
        <v>31</v>
      </c>
      <c r="AX2881" s="14" t="s">
        <v>75</v>
      </c>
      <c r="AY2881" s="243" t="s">
        <v>203</v>
      </c>
    </row>
    <row r="2882" spans="2:51" s="14" customFormat="1" ht="11.25">
      <c r="B2882" s="233"/>
      <c r="C2882" s="234"/>
      <c r="D2882" s="224" t="s">
        <v>211</v>
      </c>
      <c r="E2882" s="235" t="s">
        <v>1</v>
      </c>
      <c r="F2882" s="236" t="s">
        <v>2470</v>
      </c>
      <c r="G2882" s="234"/>
      <c r="H2882" s="237">
        <v>4.3250000000000002</v>
      </c>
      <c r="I2882" s="238"/>
      <c r="J2882" s="234"/>
      <c r="K2882" s="234"/>
      <c r="L2882" s="239"/>
      <c r="M2882" s="240"/>
      <c r="N2882" s="241"/>
      <c r="O2882" s="241"/>
      <c r="P2882" s="241"/>
      <c r="Q2882" s="241"/>
      <c r="R2882" s="241"/>
      <c r="S2882" s="241"/>
      <c r="T2882" s="242"/>
      <c r="AT2882" s="243" t="s">
        <v>211</v>
      </c>
      <c r="AU2882" s="243" t="s">
        <v>84</v>
      </c>
      <c r="AV2882" s="14" t="s">
        <v>84</v>
      </c>
      <c r="AW2882" s="14" t="s">
        <v>31</v>
      </c>
      <c r="AX2882" s="14" t="s">
        <v>75</v>
      </c>
      <c r="AY2882" s="243" t="s">
        <v>203</v>
      </c>
    </row>
    <row r="2883" spans="2:51" s="14" customFormat="1" ht="11.25">
      <c r="B2883" s="233"/>
      <c r="C2883" s="234"/>
      <c r="D2883" s="224" t="s">
        <v>211</v>
      </c>
      <c r="E2883" s="235" t="s">
        <v>1</v>
      </c>
      <c r="F2883" s="236" t="s">
        <v>2471</v>
      </c>
      <c r="G2883" s="234"/>
      <c r="H2883" s="237">
        <v>4.3250000000000002</v>
      </c>
      <c r="I2883" s="238"/>
      <c r="J2883" s="234"/>
      <c r="K2883" s="234"/>
      <c r="L2883" s="239"/>
      <c r="M2883" s="240"/>
      <c r="N2883" s="241"/>
      <c r="O2883" s="241"/>
      <c r="P2883" s="241"/>
      <c r="Q2883" s="241"/>
      <c r="R2883" s="241"/>
      <c r="S2883" s="241"/>
      <c r="T2883" s="242"/>
      <c r="AT2883" s="243" t="s">
        <v>211</v>
      </c>
      <c r="AU2883" s="243" t="s">
        <v>84</v>
      </c>
      <c r="AV2883" s="14" t="s">
        <v>84</v>
      </c>
      <c r="AW2883" s="14" t="s">
        <v>31</v>
      </c>
      <c r="AX2883" s="14" t="s">
        <v>75</v>
      </c>
      <c r="AY2883" s="243" t="s">
        <v>203</v>
      </c>
    </row>
    <row r="2884" spans="2:51" s="14" customFormat="1" ht="11.25">
      <c r="B2884" s="233"/>
      <c r="C2884" s="234"/>
      <c r="D2884" s="224" t="s">
        <v>211</v>
      </c>
      <c r="E2884" s="235" t="s">
        <v>1</v>
      </c>
      <c r="F2884" s="236" t="s">
        <v>2472</v>
      </c>
      <c r="G2884" s="234"/>
      <c r="H2884" s="237">
        <v>4.3250000000000002</v>
      </c>
      <c r="I2884" s="238"/>
      <c r="J2884" s="234"/>
      <c r="K2884" s="234"/>
      <c r="L2884" s="239"/>
      <c r="M2884" s="240"/>
      <c r="N2884" s="241"/>
      <c r="O2884" s="241"/>
      <c r="P2884" s="241"/>
      <c r="Q2884" s="241"/>
      <c r="R2884" s="241"/>
      <c r="S2884" s="241"/>
      <c r="T2884" s="242"/>
      <c r="AT2884" s="243" t="s">
        <v>211</v>
      </c>
      <c r="AU2884" s="243" t="s">
        <v>84</v>
      </c>
      <c r="AV2884" s="14" t="s">
        <v>84</v>
      </c>
      <c r="AW2884" s="14" t="s">
        <v>31</v>
      </c>
      <c r="AX2884" s="14" t="s">
        <v>75</v>
      </c>
      <c r="AY2884" s="243" t="s">
        <v>203</v>
      </c>
    </row>
    <row r="2885" spans="2:51" s="14" customFormat="1" ht="11.25">
      <c r="B2885" s="233"/>
      <c r="C2885" s="234"/>
      <c r="D2885" s="224" t="s">
        <v>211</v>
      </c>
      <c r="E2885" s="235" t="s">
        <v>1</v>
      </c>
      <c r="F2885" s="236" t="s">
        <v>2473</v>
      </c>
      <c r="G2885" s="234"/>
      <c r="H2885" s="237">
        <v>4.3250000000000002</v>
      </c>
      <c r="I2885" s="238"/>
      <c r="J2885" s="234"/>
      <c r="K2885" s="234"/>
      <c r="L2885" s="239"/>
      <c r="M2885" s="240"/>
      <c r="N2885" s="241"/>
      <c r="O2885" s="241"/>
      <c r="P2885" s="241"/>
      <c r="Q2885" s="241"/>
      <c r="R2885" s="241"/>
      <c r="S2885" s="241"/>
      <c r="T2885" s="242"/>
      <c r="AT2885" s="243" t="s">
        <v>211</v>
      </c>
      <c r="AU2885" s="243" t="s">
        <v>84</v>
      </c>
      <c r="AV2885" s="14" t="s">
        <v>84</v>
      </c>
      <c r="AW2885" s="14" t="s">
        <v>31</v>
      </c>
      <c r="AX2885" s="14" t="s">
        <v>75</v>
      </c>
      <c r="AY2885" s="243" t="s">
        <v>203</v>
      </c>
    </row>
    <row r="2886" spans="2:51" s="14" customFormat="1" ht="11.25">
      <c r="B2886" s="233"/>
      <c r="C2886" s="234"/>
      <c r="D2886" s="224" t="s">
        <v>211</v>
      </c>
      <c r="E2886" s="235" t="s">
        <v>1</v>
      </c>
      <c r="F2886" s="236" t="s">
        <v>2474</v>
      </c>
      <c r="G2886" s="234"/>
      <c r="H2886" s="237">
        <v>4.3250000000000002</v>
      </c>
      <c r="I2886" s="238"/>
      <c r="J2886" s="234"/>
      <c r="K2886" s="234"/>
      <c r="L2886" s="239"/>
      <c r="M2886" s="240"/>
      <c r="N2886" s="241"/>
      <c r="O2886" s="241"/>
      <c r="P2886" s="241"/>
      <c r="Q2886" s="241"/>
      <c r="R2886" s="241"/>
      <c r="S2886" s="241"/>
      <c r="T2886" s="242"/>
      <c r="AT2886" s="243" t="s">
        <v>211</v>
      </c>
      <c r="AU2886" s="243" t="s">
        <v>84</v>
      </c>
      <c r="AV2886" s="14" t="s">
        <v>84</v>
      </c>
      <c r="AW2886" s="14" t="s">
        <v>31</v>
      </c>
      <c r="AX2886" s="14" t="s">
        <v>75</v>
      </c>
      <c r="AY2886" s="243" t="s">
        <v>203</v>
      </c>
    </row>
    <row r="2887" spans="2:51" s="14" customFormat="1" ht="11.25">
      <c r="B2887" s="233"/>
      <c r="C2887" s="234"/>
      <c r="D2887" s="224" t="s">
        <v>211</v>
      </c>
      <c r="E2887" s="235" t="s">
        <v>1</v>
      </c>
      <c r="F2887" s="236" t="s">
        <v>2475</v>
      </c>
      <c r="G2887" s="234"/>
      <c r="H2887" s="237">
        <v>4.3250000000000002</v>
      </c>
      <c r="I2887" s="238"/>
      <c r="J2887" s="234"/>
      <c r="K2887" s="234"/>
      <c r="L2887" s="239"/>
      <c r="M2887" s="240"/>
      <c r="N2887" s="241"/>
      <c r="O2887" s="241"/>
      <c r="P2887" s="241"/>
      <c r="Q2887" s="241"/>
      <c r="R2887" s="241"/>
      <c r="S2887" s="241"/>
      <c r="T2887" s="242"/>
      <c r="AT2887" s="243" t="s">
        <v>211</v>
      </c>
      <c r="AU2887" s="243" t="s">
        <v>84</v>
      </c>
      <c r="AV2887" s="14" t="s">
        <v>84</v>
      </c>
      <c r="AW2887" s="14" t="s">
        <v>31</v>
      </c>
      <c r="AX2887" s="14" t="s">
        <v>75</v>
      </c>
      <c r="AY2887" s="243" t="s">
        <v>203</v>
      </c>
    </row>
    <row r="2888" spans="2:51" s="14" customFormat="1" ht="11.25">
      <c r="B2888" s="233"/>
      <c r="C2888" s="234"/>
      <c r="D2888" s="224" t="s">
        <v>211</v>
      </c>
      <c r="E2888" s="235" t="s">
        <v>1</v>
      </c>
      <c r="F2888" s="236" t="s">
        <v>2476</v>
      </c>
      <c r="G2888" s="234"/>
      <c r="H2888" s="237">
        <v>4.3250000000000002</v>
      </c>
      <c r="I2888" s="238"/>
      <c r="J2888" s="234"/>
      <c r="K2888" s="234"/>
      <c r="L2888" s="239"/>
      <c r="M2888" s="240"/>
      <c r="N2888" s="241"/>
      <c r="O2888" s="241"/>
      <c r="P2888" s="241"/>
      <c r="Q2888" s="241"/>
      <c r="R2888" s="241"/>
      <c r="S2888" s="241"/>
      <c r="T2888" s="242"/>
      <c r="AT2888" s="243" t="s">
        <v>211</v>
      </c>
      <c r="AU2888" s="243" t="s">
        <v>84</v>
      </c>
      <c r="AV2888" s="14" t="s">
        <v>84</v>
      </c>
      <c r="AW2888" s="14" t="s">
        <v>31</v>
      </c>
      <c r="AX2888" s="14" t="s">
        <v>75</v>
      </c>
      <c r="AY2888" s="243" t="s">
        <v>203</v>
      </c>
    </row>
    <row r="2889" spans="2:51" s="14" customFormat="1" ht="11.25">
      <c r="B2889" s="233"/>
      <c r="C2889" s="234"/>
      <c r="D2889" s="224" t="s">
        <v>211</v>
      </c>
      <c r="E2889" s="235" t="s">
        <v>1</v>
      </c>
      <c r="F2889" s="236" t="s">
        <v>2477</v>
      </c>
      <c r="G2889" s="234"/>
      <c r="H2889" s="237">
        <v>4.3250000000000002</v>
      </c>
      <c r="I2889" s="238"/>
      <c r="J2889" s="234"/>
      <c r="K2889" s="234"/>
      <c r="L2889" s="239"/>
      <c r="M2889" s="240"/>
      <c r="N2889" s="241"/>
      <c r="O2889" s="241"/>
      <c r="P2889" s="241"/>
      <c r="Q2889" s="241"/>
      <c r="R2889" s="241"/>
      <c r="S2889" s="241"/>
      <c r="T2889" s="242"/>
      <c r="AT2889" s="243" t="s">
        <v>211</v>
      </c>
      <c r="AU2889" s="243" t="s">
        <v>84</v>
      </c>
      <c r="AV2889" s="14" t="s">
        <v>84</v>
      </c>
      <c r="AW2889" s="14" t="s">
        <v>31</v>
      </c>
      <c r="AX2889" s="14" t="s">
        <v>75</v>
      </c>
      <c r="AY2889" s="243" t="s">
        <v>203</v>
      </c>
    </row>
    <row r="2890" spans="2:51" s="14" customFormat="1" ht="11.25">
      <c r="B2890" s="233"/>
      <c r="C2890" s="234"/>
      <c r="D2890" s="224" t="s">
        <v>211</v>
      </c>
      <c r="E2890" s="235" t="s">
        <v>1</v>
      </c>
      <c r="F2890" s="236" t="s">
        <v>2478</v>
      </c>
      <c r="G2890" s="234"/>
      <c r="H2890" s="237">
        <v>4.3250000000000002</v>
      </c>
      <c r="I2890" s="238"/>
      <c r="J2890" s="234"/>
      <c r="K2890" s="234"/>
      <c r="L2890" s="239"/>
      <c r="M2890" s="240"/>
      <c r="N2890" s="241"/>
      <c r="O2890" s="241"/>
      <c r="P2890" s="241"/>
      <c r="Q2890" s="241"/>
      <c r="R2890" s="241"/>
      <c r="S2890" s="241"/>
      <c r="T2890" s="242"/>
      <c r="AT2890" s="243" t="s">
        <v>211</v>
      </c>
      <c r="AU2890" s="243" t="s">
        <v>84</v>
      </c>
      <c r="AV2890" s="14" t="s">
        <v>84</v>
      </c>
      <c r="AW2890" s="14" t="s">
        <v>31</v>
      </c>
      <c r="AX2890" s="14" t="s">
        <v>75</v>
      </c>
      <c r="AY2890" s="243" t="s">
        <v>203</v>
      </c>
    </row>
    <row r="2891" spans="2:51" s="14" customFormat="1" ht="11.25">
      <c r="B2891" s="233"/>
      <c r="C2891" s="234"/>
      <c r="D2891" s="224" t="s">
        <v>211</v>
      </c>
      <c r="E2891" s="235" t="s">
        <v>1</v>
      </c>
      <c r="F2891" s="236" t="s">
        <v>2479</v>
      </c>
      <c r="G2891" s="234"/>
      <c r="H2891" s="237">
        <v>4.3250000000000002</v>
      </c>
      <c r="I2891" s="238"/>
      <c r="J2891" s="234"/>
      <c r="K2891" s="234"/>
      <c r="L2891" s="239"/>
      <c r="M2891" s="240"/>
      <c r="N2891" s="241"/>
      <c r="O2891" s="241"/>
      <c r="P2891" s="241"/>
      <c r="Q2891" s="241"/>
      <c r="R2891" s="241"/>
      <c r="S2891" s="241"/>
      <c r="T2891" s="242"/>
      <c r="AT2891" s="243" t="s">
        <v>211</v>
      </c>
      <c r="AU2891" s="243" t="s">
        <v>84</v>
      </c>
      <c r="AV2891" s="14" t="s">
        <v>84</v>
      </c>
      <c r="AW2891" s="14" t="s">
        <v>31</v>
      </c>
      <c r="AX2891" s="14" t="s">
        <v>75</v>
      </c>
      <c r="AY2891" s="243" t="s">
        <v>203</v>
      </c>
    </row>
    <row r="2892" spans="2:51" s="14" customFormat="1" ht="11.25">
      <c r="B2892" s="233"/>
      <c r="C2892" s="234"/>
      <c r="D2892" s="224" t="s">
        <v>211</v>
      </c>
      <c r="E2892" s="235" t="s">
        <v>1</v>
      </c>
      <c r="F2892" s="236" t="s">
        <v>2480</v>
      </c>
      <c r="G2892" s="234"/>
      <c r="H2892" s="237">
        <v>8.8249999999999993</v>
      </c>
      <c r="I2892" s="238"/>
      <c r="J2892" s="234"/>
      <c r="K2892" s="234"/>
      <c r="L2892" s="239"/>
      <c r="M2892" s="240"/>
      <c r="N2892" s="241"/>
      <c r="O2892" s="241"/>
      <c r="P2892" s="241"/>
      <c r="Q2892" s="241"/>
      <c r="R2892" s="241"/>
      <c r="S2892" s="241"/>
      <c r="T2892" s="242"/>
      <c r="AT2892" s="243" t="s">
        <v>211</v>
      </c>
      <c r="AU2892" s="243" t="s">
        <v>84</v>
      </c>
      <c r="AV2892" s="14" t="s">
        <v>84</v>
      </c>
      <c r="AW2892" s="14" t="s">
        <v>31</v>
      </c>
      <c r="AX2892" s="14" t="s">
        <v>75</v>
      </c>
      <c r="AY2892" s="243" t="s">
        <v>203</v>
      </c>
    </row>
    <row r="2893" spans="2:51" s="14" customFormat="1" ht="11.25">
      <c r="B2893" s="233"/>
      <c r="C2893" s="234"/>
      <c r="D2893" s="224" t="s">
        <v>211</v>
      </c>
      <c r="E2893" s="235" t="s">
        <v>1</v>
      </c>
      <c r="F2893" s="236" t="s">
        <v>2481</v>
      </c>
      <c r="G2893" s="234"/>
      <c r="H2893" s="237">
        <v>4.3250000000000002</v>
      </c>
      <c r="I2893" s="238"/>
      <c r="J2893" s="234"/>
      <c r="K2893" s="234"/>
      <c r="L2893" s="239"/>
      <c r="M2893" s="240"/>
      <c r="N2893" s="241"/>
      <c r="O2893" s="241"/>
      <c r="P2893" s="241"/>
      <c r="Q2893" s="241"/>
      <c r="R2893" s="241"/>
      <c r="S2893" s="241"/>
      <c r="T2893" s="242"/>
      <c r="AT2893" s="243" t="s">
        <v>211</v>
      </c>
      <c r="AU2893" s="243" t="s">
        <v>84</v>
      </c>
      <c r="AV2893" s="14" t="s">
        <v>84</v>
      </c>
      <c r="AW2893" s="14" t="s">
        <v>31</v>
      </c>
      <c r="AX2893" s="14" t="s">
        <v>75</v>
      </c>
      <c r="AY2893" s="243" t="s">
        <v>203</v>
      </c>
    </row>
    <row r="2894" spans="2:51" s="14" customFormat="1" ht="11.25">
      <c r="B2894" s="233"/>
      <c r="C2894" s="234"/>
      <c r="D2894" s="224" t="s">
        <v>211</v>
      </c>
      <c r="E2894" s="235" t="s">
        <v>1</v>
      </c>
      <c r="F2894" s="236" t="s">
        <v>2482</v>
      </c>
      <c r="G2894" s="234"/>
      <c r="H2894" s="237">
        <v>4.3250000000000002</v>
      </c>
      <c r="I2894" s="238"/>
      <c r="J2894" s="234"/>
      <c r="K2894" s="234"/>
      <c r="L2894" s="239"/>
      <c r="M2894" s="240"/>
      <c r="N2894" s="241"/>
      <c r="O2894" s="241"/>
      <c r="P2894" s="241"/>
      <c r="Q2894" s="241"/>
      <c r="R2894" s="241"/>
      <c r="S2894" s="241"/>
      <c r="T2894" s="242"/>
      <c r="AT2894" s="243" t="s">
        <v>211</v>
      </c>
      <c r="AU2894" s="243" t="s">
        <v>84</v>
      </c>
      <c r="AV2894" s="14" t="s">
        <v>84</v>
      </c>
      <c r="AW2894" s="14" t="s">
        <v>31</v>
      </c>
      <c r="AX2894" s="14" t="s">
        <v>75</v>
      </c>
      <c r="AY2894" s="243" t="s">
        <v>203</v>
      </c>
    </row>
    <row r="2895" spans="2:51" s="14" customFormat="1" ht="11.25">
      <c r="B2895" s="233"/>
      <c r="C2895" s="234"/>
      <c r="D2895" s="224" t="s">
        <v>211</v>
      </c>
      <c r="E2895" s="235" t="s">
        <v>1</v>
      </c>
      <c r="F2895" s="236" t="s">
        <v>2483</v>
      </c>
      <c r="G2895" s="234"/>
      <c r="H2895" s="237">
        <v>4.3250000000000002</v>
      </c>
      <c r="I2895" s="238"/>
      <c r="J2895" s="234"/>
      <c r="K2895" s="234"/>
      <c r="L2895" s="239"/>
      <c r="M2895" s="240"/>
      <c r="N2895" s="241"/>
      <c r="O2895" s="241"/>
      <c r="P2895" s="241"/>
      <c r="Q2895" s="241"/>
      <c r="R2895" s="241"/>
      <c r="S2895" s="241"/>
      <c r="T2895" s="242"/>
      <c r="AT2895" s="243" t="s">
        <v>211</v>
      </c>
      <c r="AU2895" s="243" t="s">
        <v>84</v>
      </c>
      <c r="AV2895" s="14" t="s">
        <v>84</v>
      </c>
      <c r="AW2895" s="14" t="s">
        <v>31</v>
      </c>
      <c r="AX2895" s="14" t="s">
        <v>75</v>
      </c>
      <c r="AY2895" s="243" t="s">
        <v>203</v>
      </c>
    </row>
    <row r="2896" spans="2:51" s="14" customFormat="1" ht="11.25">
      <c r="B2896" s="233"/>
      <c r="C2896" s="234"/>
      <c r="D2896" s="224" t="s">
        <v>211</v>
      </c>
      <c r="E2896" s="235" t="s">
        <v>1</v>
      </c>
      <c r="F2896" s="236" t="s">
        <v>2484</v>
      </c>
      <c r="G2896" s="234"/>
      <c r="H2896" s="237">
        <v>6.4249999999999998</v>
      </c>
      <c r="I2896" s="238"/>
      <c r="J2896" s="234"/>
      <c r="K2896" s="234"/>
      <c r="L2896" s="239"/>
      <c r="M2896" s="240"/>
      <c r="N2896" s="241"/>
      <c r="O2896" s="241"/>
      <c r="P2896" s="241"/>
      <c r="Q2896" s="241"/>
      <c r="R2896" s="241"/>
      <c r="S2896" s="241"/>
      <c r="T2896" s="242"/>
      <c r="AT2896" s="243" t="s">
        <v>211</v>
      </c>
      <c r="AU2896" s="243" t="s">
        <v>84</v>
      </c>
      <c r="AV2896" s="14" t="s">
        <v>84</v>
      </c>
      <c r="AW2896" s="14" t="s">
        <v>31</v>
      </c>
      <c r="AX2896" s="14" t="s">
        <v>75</v>
      </c>
      <c r="AY2896" s="243" t="s">
        <v>203</v>
      </c>
    </row>
    <row r="2897" spans="2:51" s="14" customFormat="1" ht="11.25">
      <c r="B2897" s="233"/>
      <c r="C2897" s="234"/>
      <c r="D2897" s="224" t="s">
        <v>211</v>
      </c>
      <c r="E2897" s="235" t="s">
        <v>1</v>
      </c>
      <c r="F2897" s="236" t="s">
        <v>2687</v>
      </c>
      <c r="G2897" s="234"/>
      <c r="H2897" s="237">
        <v>3.72</v>
      </c>
      <c r="I2897" s="238"/>
      <c r="J2897" s="234"/>
      <c r="K2897" s="234"/>
      <c r="L2897" s="239"/>
      <c r="M2897" s="240"/>
      <c r="N2897" s="241"/>
      <c r="O2897" s="241"/>
      <c r="P2897" s="241"/>
      <c r="Q2897" s="241"/>
      <c r="R2897" s="241"/>
      <c r="S2897" s="241"/>
      <c r="T2897" s="242"/>
      <c r="AT2897" s="243" t="s">
        <v>211</v>
      </c>
      <c r="AU2897" s="243" t="s">
        <v>84</v>
      </c>
      <c r="AV2897" s="14" t="s">
        <v>84</v>
      </c>
      <c r="AW2897" s="14" t="s">
        <v>31</v>
      </c>
      <c r="AX2897" s="14" t="s">
        <v>75</v>
      </c>
      <c r="AY2897" s="243" t="s">
        <v>203</v>
      </c>
    </row>
    <row r="2898" spans="2:51" s="13" customFormat="1" ht="11.25">
      <c r="B2898" s="222"/>
      <c r="C2898" s="223"/>
      <c r="D2898" s="224" t="s">
        <v>211</v>
      </c>
      <c r="E2898" s="225" t="s">
        <v>1</v>
      </c>
      <c r="F2898" s="226" t="s">
        <v>521</v>
      </c>
      <c r="G2898" s="223"/>
      <c r="H2898" s="225" t="s">
        <v>1</v>
      </c>
      <c r="I2898" s="227"/>
      <c r="J2898" s="223"/>
      <c r="K2898" s="223"/>
      <c r="L2898" s="228"/>
      <c r="M2898" s="229"/>
      <c r="N2898" s="230"/>
      <c r="O2898" s="230"/>
      <c r="P2898" s="230"/>
      <c r="Q2898" s="230"/>
      <c r="R2898" s="230"/>
      <c r="S2898" s="230"/>
      <c r="T2898" s="231"/>
      <c r="AT2898" s="232" t="s">
        <v>211</v>
      </c>
      <c r="AU2898" s="232" t="s">
        <v>84</v>
      </c>
      <c r="AV2898" s="13" t="s">
        <v>82</v>
      </c>
      <c r="AW2898" s="13" t="s">
        <v>31</v>
      </c>
      <c r="AX2898" s="13" t="s">
        <v>75</v>
      </c>
      <c r="AY2898" s="232" t="s">
        <v>203</v>
      </c>
    </row>
    <row r="2899" spans="2:51" s="14" customFormat="1" ht="11.25">
      <c r="B2899" s="233"/>
      <c r="C2899" s="234"/>
      <c r="D2899" s="224" t="s">
        <v>211</v>
      </c>
      <c r="E2899" s="235" t="s">
        <v>1</v>
      </c>
      <c r="F2899" s="236" t="s">
        <v>2485</v>
      </c>
      <c r="G2899" s="234"/>
      <c r="H2899" s="237">
        <v>4.3250000000000002</v>
      </c>
      <c r="I2899" s="238"/>
      <c r="J2899" s="234"/>
      <c r="K2899" s="234"/>
      <c r="L2899" s="239"/>
      <c r="M2899" s="240"/>
      <c r="N2899" s="241"/>
      <c r="O2899" s="241"/>
      <c r="P2899" s="241"/>
      <c r="Q2899" s="241"/>
      <c r="R2899" s="241"/>
      <c r="S2899" s="241"/>
      <c r="T2899" s="242"/>
      <c r="AT2899" s="243" t="s">
        <v>211</v>
      </c>
      <c r="AU2899" s="243" t="s">
        <v>84</v>
      </c>
      <c r="AV2899" s="14" t="s">
        <v>84</v>
      </c>
      <c r="AW2899" s="14" t="s">
        <v>31</v>
      </c>
      <c r="AX2899" s="14" t="s">
        <v>75</v>
      </c>
      <c r="AY2899" s="243" t="s">
        <v>203</v>
      </c>
    </row>
    <row r="2900" spans="2:51" s="14" customFormat="1" ht="11.25">
      <c r="B2900" s="233"/>
      <c r="C2900" s="234"/>
      <c r="D2900" s="224" t="s">
        <v>211</v>
      </c>
      <c r="E2900" s="235" t="s">
        <v>1</v>
      </c>
      <c r="F2900" s="236" t="s">
        <v>2486</v>
      </c>
      <c r="G2900" s="234"/>
      <c r="H2900" s="237">
        <v>4.3250000000000002</v>
      </c>
      <c r="I2900" s="238"/>
      <c r="J2900" s="234"/>
      <c r="K2900" s="234"/>
      <c r="L2900" s="239"/>
      <c r="M2900" s="240"/>
      <c r="N2900" s="241"/>
      <c r="O2900" s="241"/>
      <c r="P2900" s="241"/>
      <c r="Q2900" s="241"/>
      <c r="R2900" s="241"/>
      <c r="S2900" s="241"/>
      <c r="T2900" s="242"/>
      <c r="AT2900" s="243" t="s">
        <v>211</v>
      </c>
      <c r="AU2900" s="243" t="s">
        <v>84</v>
      </c>
      <c r="AV2900" s="14" t="s">
        <v>84</v>
      </c>
      <c r="AW2900" s="14" t="s">
        <v>31</v>
      </c>
      <c r="AX2900" s="14" t="s">
        <v>75</v>
      </c>
      <c r="AY2900" s="243" t="s">
        <v>203</v>
      </c>
    </row>
    <row r="2901" spans="2:51" s="14" customFormat="1" ht="11.25">
      <c r="B2901" s="233"/>
      <c r="C2901" s="234"/>
      <c r="D2901" s="224" t="s">
        <v>211</v>
      </c>
      <c r="E2901" s="235" t="s">
        <v>1</v>
      </c>
      <c r="F2901" s="236" t="s">
        <v>2487</v>
      </c>
      <c r="G2901" s="234"/>
      <c r="H2901" s="237">
        <v>4.3250000000000002</v>
      </c>
      <c r="I2901" s="238"/>
      <c r="J2901" s="234"/>
      <c r="K2901" s="234"/>
      <c r="L2901" s="239"/>
      <c r="M2901" s="240"/>
      <c r="N2901" s="241"/>
      <c r="O2901" s="241"/>
      <c r="P2901" s="241"/>
      <c r="Q2901" s="241"/>
      <c r="R2901" s="241"/>
      <c r="S2901" s="241"/>
      <c r="T2901" s="242"/>
      <c r="AT2901" s="243" t="s">
        <v>211</v>
      </c>
      <c r="AU2901" s="243" t="s">
        <v>84</v>
      </c>
      <c r="AV2901" s="14" t="s">
        <v>84</v>
      </c>
      <c r="AW2901" s="14" t="s">
        <v>31</v>
      </c>
      <c r="AX2901" s="14" t="s">
        <v>75</v>
      </c>
      <c r="AY2901" s="243" t="s">
        <v>203</v>
      </c>
    </row>
    <row r="2902" spans="2:51" s="14" customFormat="1" ht="11.25">
      <c r="B2902" s="233"/>
      <c r="C2902" s="234"/>
      <c r="D2902" s="224" t="s">
        <v>211</v>
      </c>
      <c r="E2902" s="235" t="s">
        <v>1</v>
      </c>
      <c r="F2902" s="236" t="s">
        <v>2488</v>
      </c>
      <c r="G2902" s="234"/>
      <c r="H2902" s="237">
        <v>4.3250000000000002</v>
      </c>
      <c r="I2902" s="238"/>
      <c r="J2902" s="234"/>
      <c r="K2902" s="234"/>
      <c r="L2902" s="239"/>
      <c r="M2902" s="240"/>
      <c r="N2902" s="241"/>
      <c r="O2902" s="241"/>
      <c r="P2902" s="241"/>
      <c r="Q2902" s="241"/>
      <c r="R2902" s="241"/>
      <c r="S2902" s="241"/>
      <c r="T2902" s="242"/>
      <c r="AT2902" s="243" t="s">
        <v>211</v>
      </c>
      <c r="AU2902" s="243" t="s">
        <v>84</v>
      </c>
      <c r="AV2902" s="14" t="s">
        <v>84</v>
      </c>
      <c r="AW2902" s="14" t="s">
        <v>31</v>
      </c>
      <c r="AX2902" s="14" t="s">
        <v>75</v>
      </c>
      <c r="AY2902" s="243" t="s">
        <v>203</v>
      </c>
    </row>
    <row r="2903" spans="2:51" s="14" customFormat="1" ht="11.25">
      <c r="B2903" s="233"/>
      <c r="C2903" s="234"/>
      <c r="D2903" s="224" t="s">
        <v>211</v>
      </c>
      <c r="E2903" s="235" t="s">
        <v>1</v>
      </c>
      <c r="F2903" s="236" t="s">
        <v>2489</v>
      </c>
      <c r="G2903" s="234"/>
      <c r="H2903" s="237">
        <v>4.3250000000000002</v>
      </c>
      <c r="I2903" s="238"/>
      <c r="J2903" s="234"/>
      <c r="K2903" s="234"/>
      <c r="L2903" s="239"/>
      <c r="M2903" s="240"/>
      <c r="N2903" s="241"/>
      <c r="O2903" s="241"/>
      <c r="P2903" s="241"/>
      <c r="Q2903" s="241"/>
      <c r="R2903" s="241"/>
      <c r="S2903" s="241"/>
      <c r="T2903" s="242"/>
      <c r="AT2903" s="243" t="s">
        <v>211</v>
      </c>
      <c r="AU2903" s="243" t="s">
        <v>84</v>
      </c>
      <c r="AV2903" s="14" t="s">
        <v>84</v>
      </c>
      <c r="AW2903" s="14" t="s">
        <v>31</v>
      </c>
      <c r="AX2903" s="14" t="s">
        <v>75</v>
      </c>
      <c r="AY2903" s="243" t="s">
        <v>203</v>
      </c>
    </row>
    <row r="2904" spans="2:51" s="14" customFormat="1" ht="11.25">
      <c r="B2904" s="233"/>
      <c r="C2904" s="234"/>
      <c r="D2904" s="224" t="s">
        <v>211</v>
      </c>
      <c r="E2904" s="235" t="s">
        <v>1</v>
      </c>
      <c r="F2904" s="236" t="s">
        <v>2490</v>
      </c>
      <c r="G2904" s="234"/>
      <c r="H2904" s="237">
        <v>4.3250000000000002</v>
      </c>
      <c r="I2904" s="238"/>
      <c r="J2904" s="234"/>
      <c r="K2904" s="234"/>
      <c r="L2904" s="239"/>
      <c r="M2904" s="240"/>
      <c r="N2904" s="241"/>
      <c r="O2904" s="241"/>
      <c r="P2904" s="241"/>
      <c r="Q2904" s="241"/>
      <c r="R2904" s="241"/>
      <c r="S2904" s="241"/>
      <c r="T2904" s="242"/>
      <c r="AT2904" s="243" t="s">
        <v>211</v>
      </c>
      <c r="AU2904" s="243" t="s">
        <v>84</v>
      </c>
      <c r="AV2904" s="14" t="s">
        <v>84</v>
      </c>
      <c r="AW2904" s="14" t="s">
        <v>31</v>
      </c>
      <c r="AX2904" s="14" t="s">
        <v>75</v>
      </c>
      <c r="AY2904" s="243" t="s">
        <v>203</v>
      </c>
    </row>
    <row r="2905" spans="2:51" s="14" customFormat="1" ht="11.25">
      <c r="B2905" s="233"/>
      <c r="C2905" s="234"/>
      <c r="D2905" s="224" t="s">
        <v>211</v>
      </c>
      <c r="E2905" s="235" t="s">
        <v>1</v>
      </c>
      <c r="F2905" s="236" t="s">
        <v>2491</v>
      </c>
      <c r="G2905" s="234"/>
      <c r="H2905" s="237">
        <v>4.3250000000000002</v>
      </c>
      <c r="I2905" s="238"/>
      <c r="J2905" s="234"/>
      <c r="K2905" s="234"/>
      <c r="L2905" s="239"/>
      <c r="M2905" s="240"/>
      <c r="N2905" s="241"/>
      <c r="O2905" s="241"/>
      <c r="P2905" s="241"/>
      <c r="Q2905" s="241"/>
      <c r="R2905" s="241"/>
      <c r="S2905" s="241"/>
      <c r="T2905" s="242"/>
      <c r="AT2905" s="243" t="s">
        <v>211</v>
      </c>
      <c r="AU2905" s="243" t="s">
        <v>84</v>
      </c>
      <c r="AV2905" s="14" t="s">
        <v>84</v>
      </c>
      <c r="AW2905" s="14" t="s">
        <v>31</v>
      </c>
      <c r="AX2905" s="14" t="s">
        <v>75</v>
      </c>
      <c r="AY2905" s="243" t="s">
        <v>203</v>
      </c>
    </row>
    <row r="2906" spans="2:51" s="14" customFormat="1" ht="11.25">
      <c r="B2906" s="233"/>
      <c r="C2906" s="234"/>
      <c r="D2906" s="224" t="s">
        <v>211</v>
      </c>
      <c r="E2906" s="235" t="s">
        <v>1</v>
      </c>
      <c r="F2906" s="236" t="s">
        <v>2492</v>
      </c>
      <c r="G2906" s="234"/>
      <c r="H2906" s="237">
        <v>4.3250000000000002</v>
      </c>
      <c r="I2906" s="238"/>
      <c r="J2906" s="234"/>
      <c r="K2906" s="234"/>
      <c r="L2906" s="239"/>
      <c r="M2906" s="240"/>
      <c r="N2906" s="241"/>
      <c r="O2906" s="241"/>
      <c r="P2906" s="241"/>
      <c r="Q2906" s="241"/>
      <c r="R2906" s="241"/>
      <c r="S2906" s="241"/>
      <c r="T2906" s="242"/>
      <c r="AT2906" s="243" t="s">
        <v>211</v>
      </c>
      <c r="AU2906" s="243" t="s">
        <v>84</v>
      </c>
      <c r="AV2906" s="14" t="s">
        <v>84</v>
      </c>
      <c r="AW2906" s="14" t="s">
        <v>31</v>
      </c>
      <c r="AX2906" s="14" t="s">
        <v>75</v>
      </c>
      <c r="AY2906" s="243" t="s">
        <v>203</v>
      </c>
    </row>
    <row r="2907" spans="2:51" s="14" customFormat="1" ht="11.25">
      <c r="B2907" s="233"/>
      <c r="C2907" s="234"/>
      <c r="D2907" s="224" t="s">
        <v>211</v>
      </c>
      <c r="E2907" s="235" t="s">
        <v>1</v>
      </c>
      <c r="F2907" s="236" t="s">
        <v>2493</v>
      </c>
      <c r="G2907" s="234"/>
      <c r="H2907" s="237">
        <v>4.3250000000000002</v>
      </c>
      <c r="I2907" s="238"/>
      <c r="J2907" s="234"/>
      <c r="K2907" s="234"/>
      <c r="L2907" s="239"/>
      <c r="M2907" s="240"/>
      <c r="N2907" s="241"/>
      <c r="O2907" s="241"/>
      <c r="P2907" s="241"/>
      <c r="Q2907" s="241"/>
      <c r="R2907" s="241"/>
      <c r="S2907" s="241"/>
      <c r="T2907" s="242"/>
      <c r="AT2907" s="243" t="s">
        <v>211</v>
      </c>
      <c r="AU2907" s="243" t="s">
        <v>84</v>
      </c>
      <c r="AV2907" s="14" t="s">
        <v>84</v>
      </c>
      <c r="AW2907" s="14" t="s">
        <v>31</v>
      </c>
      <c r="AX2907" s="14" t="s">
        <v>75</v>
      </c>
      <c r="AY2907" s="243" t="s">
        <v>203</v>
      </c>
    </row>
    <row r="2908" spans="2:51" s="14" customFormat="1" ht="11.25">
      <c r="B2908" s="233"/>
      <c r="C2908" s="234"/>
      <c r="D2908" s="224" t="s">
        <v>211</v>
      </c>
      <c r="E2908" s="235" t="s">
        <v>1</v>
      </c>
      <c r="F2908" s="236" t="s">
        <v>2494</v>
      </c>
      <c r="G2908" s="234"/>
      <c r="H2908" s="237">
        <v>4.3250000000000002</v>
      </c>
      <c r="I2908" s="238"/>
      <c r="J2908" s="234"/>
      <c r="K2908" s="234"/>
      <c r="L2908" s="239"/>
      <c r="M2908" s="240"/>
      <c r="N2908" s="241"/>
      <c r="O2908" s="241"/>
      <c r="P2908" s="241"/>
      <c r="Q2908" s="241"/>
      <c r="R2908" s="241"/>
      <c r="S2908" s="241"/>
      <c r="T2908" s="242"/>
      <c r="AT2908" s="243" t="s">
        <v>211</v>
      </c>
      <c r="AU2908" s="243" t="s">
        <v>84</v>
      </c>
      <c r="AV2908" s="14" t="s">
        <v>84</v>
      </c>
      <c r="AW2908" s="14" t="s">
        <v>31</v>
      </c>
      <c r="AX2908" s="14" t="s">
        <v>75</v>
      </c>
      <c r="AY2908" s="243" t="s">
        <v>203</v>
      </c>
    </row>
    <row r="2909" spans="2:51" s="14" customFormat="1" ht="11.25">
      <c r="B2909" s="233"/>
      <c r="C2909" s="234"/>
      <c r="D2909" s="224" t="s">
        <v>211</v>
      </c>
      <c r="E2909" s="235" t="s">
        <v>1</v>
      </c>
      <c r="F2909" s="236" t="s">
        <v>2495</v>
      </c>
      <c r="G2909" s="234"/>
      <c r="H2909" s="237">
        <v>4.3250000000000002</v>
      </c>
      <c r="I2909" s="238"/>
      <c r="J2909" s="234"/>
      <c r="K2909" s="234"/>
      <c r="L2909" s="239"/>
      <c r="M2909" s="240"/>
      <c r="N2909" s="241"/>
      <c r="O2909" s="241"/>
      <c r="P2909" s="241"/>
      <c r="Q2909" s="241"/>
      <c r="R2909" s="241"/>
      <c r="S2909" s="241"/>
      <c r="T2909" s="242"/>
      <c r="AT2909" s="243" t="s">
        <v>211</v>
      </c>
      <c r="AU2909" s="243" t="s">
        <v>84</v>
      </c>
      <c r="AV2909" s="14" t="s">
        <v>84</v>
      </c>
      <c r="AW2909" s="14" t="s">
        <v>31</v>
      </c>
      <c r="AX2909" s="14" t="s">
        <v>75</v>
      </c>
      <c r="AY2909" s="243" t="s">
        <v>203</v>
      </c>
    </row>
    <row r="2910" spans="2:51" s="14" customFormat="1" ht="11.25">
      <c r="B2910" s="233"/>
      <c r="C2910" s="234"/>
      <c r="D2910" s="224" t="s">
        <v>211</v>
      </c>
      <c r="E2910" s="235" t="s">
        <v>1</v>
      </c>
      <c r="F2910" s="236" t="s">
        <v>2496</v>
      </c>
      <c r="G2910" s="234"/>
      <c r="H2910" s="237">
        <v>4.3250000000000002</v>
      </c>
      <c r="I2910" s="238"/>
      <c r="J2910" s="234"/>
      <c r="K2910" s="234"/>
      <c r="L2910" s="239"/>
      <c r="M2910" s="240"/>
      <c r="N2910" s="241"/>
      <c r="O2910" s="241"/>
      <c r="P2910" s="241"/>
      <c r="Q2910" s="241"/>
      <c r="R2910" s="241"/>
      <c r="S2910" s="241"/>
      <c r="T2910" s="242"/>
      <c r="AT2910" s="243" t="s">
        <v>211</v>
      </c>
      <c r="AU2910" s="243" t="s">
        <v>84</v>
      </c>
      <c r="AV2910" s="14" t="s">
        <v>84</v>
      </c>
      <c r="AW2910" s="14" t="s">
        <v>31</v>
      </c>
      <c r="AX2910" s="14" t="s">
        <v>75</v>
      </c>
      <c r="AY2910" s="243" t="s">
        <v>203</v>
      </c>
    </row>
    <row r="2911" spans="2:51" s="14" customFormat="1" ht="11.25">
      <c r="B2911" s="233"/>
      <c r="C2911" s="234"/>
      <c r="D2911" s="224" t="s">
        <v>211</v>
      </c>
      <c r="E2911" s="235" t="s">
        <v>1</v>
      </c>
      <c r="F2911" s="236" t="s">
        <v>2497</v>
      </c>
      <c r="G2911" s="234"/>
      <c r="H2911" s="237">
        <v>4.3250000000000002</v>
      </c>
      <c r="I2911" s="238"/>
      <c r="J2911" s="234"/>
      <c r="K2911" s="234"/>
      <c r="L2911" s="239"/>
      <c r="M2911" s="240"/>
      <c r="N2911" s="241"/>
      <c r="O2911" s="241"/>
      <c r="P2911" s="241"/>
      <c r="Q2911" s="241"/>
      <c r="R2911" s="241"/>
      <c r="S2911" s="241"/>
      <c r="T2911" s="242"/>
      <c r="AT2911" s="243" t="s">
        <v>211</v>
      </c>
      <c r="AU2911" s="243" t="s">
        <v>84</v>
      </c>
      <c r="AV2911" s="14" t="s">
        <v>84</v>
      </c>
      <c r="AW2911" s="14" t="s">
        <v>31</v>
      </c>
      <c r="AX2911" s="14" t="s">
        <v>75</v>
      </c>
      <c r="AY2911" s="243" t="s">
        <v>203</v>
      </c>
    </row>
    <row r="2912" spans="2:51" s="14" customFormat="1" ht="11.25">
      <c r="B2912" s="233"/>
      <c r="C2912" s="234"/>
      <c r="D2912" s="224" t="s">
        <v>211</v>
      </c>
      <c r="E2912" s="235" t="s">
        <v>1</v>
      </c>
      <c r="F2912" s="236" t="s">
        <v>2497</v>
      </c>
      <c r="G2912" s="234"/>
      <c r="H2912" s="237">
        <v>4.3250000000000002</v>
      </c>
      <c r="I2912" s="238"/>
      <c r="J2912" s="234"/>
      <c r="K2912" s="234"/>
      <c r="L2912" s="239"/>
      <c r="M2912" s="240"/>
      <c r="N2912" s="241"/>
      <c r="O2912" s="241"/>
      <c r="P2912" s="241"/>
      <c r="Q2912" s="241"/>
      <c r="R2912" s="241"/>
      <c r="S2912" s="241"/>
      <c r="T2912" s="242"/>
      <c r="AT2912" s="243" t="s">
        <v>211</v>
      </c>
      <c r="AU2912" s="243" t="s">
        <v>84</v>
      </c>
      <c r="AV2912" s="14" t="s">
        <v>84</v>
      </c>
      <c r="AW2912" s="14" t="s">
        <v>31</v>
      </c>
      <c r="AX2912" s="14" t="s">
        <v>75</v>
      </c>
      <c r="AY2912" s="243" t="s">
        <v>203</v>
      </c>
    </row>
    <row r="2913" spans="2:51" s="14" customFormat="1" ht="11.25">
      <c r="B2913" s="233"/>
      <c r="C2913" s="234"/>
      <c r="D2913" s="224" t="s">
        <v>211</v>
      </c>
      <c r="E2913" s="235" t="s">
        <v>1</v>
      </c>
      <c r="F2913" s="236" t="s">
        <v>2498</v>
      </c>
      <c r="G2913" s="234"/>
      <c r="H2913" s="237">
        <v>8.81</v>
      </c>
      <c r="I2913" s="238"/>
      <c r="J2913" s="234"/>
      <c r="K2913" s="234"/>
      <c r="L2913" s="239"/>
      <c r="M2913" s="240"/>
      <c r="N2913" s="241"/>
      <c r="O2913" s="241"/>
      <c r="P2913" s="241"/>
      <c r="Q2913" s="241"/>
      <c r="R2913" s="241"/>
      <c r="S2913" s="241"/>
      <c r="T2913" s="242"/>
      <c r="AT2913" s="243" t="s">
        <v>211</v>
      </c>
      <c r="AU2913" s="243" t="s">
        <v>84</v>
      </c>
      <c r="AV2913" s="14" t="s">
        <v>84</v>
      </c>
      <c r="AW2913" s="14" t="s">
        <v>31</v>
      </c>
      <c r="AX2913" s="14" t="s">
        <v>75</v>
      </c>
      <c r="AY2913" s="243" t="s">
        <v>203</v>
      </c>
    </row>
    <row r="2914" spans="2:51" s="14" customFormat="1" ht="11.25">
      <c r="B2914" s="233"/>
      <c r="C2914" s="234"/>
      <c r="D2914" s="224" t="s">
        <v>211</v>
      </c>
      <c r="E2914" s="235" t="s">
        <v>1</v>
      </c>
      <c r="F2914" s="236" t="s">
        <v>2499</v>
      </c>
      <c r="G2914" s="234"/>
      <c r="H2914" s="237">
        <v>5.0250000000000004</v>
      </c>
      <c r="I2914" s="238"/>
      <c r="J2914" s="234"/>
      <c r="K2914" s="234"/>
      <c r="L2914" s="239"/>
      <c r="M2914" s="240"/>
      <c r="N2914" s="241"/>
      <c r="O2914" s="241"/>
      <c r="P2914" s="241"/>
      <c r="Q2914" s="241"/>
      <c r="R2914" s="241"/>
      <c r="S2914" s="241"/>
      <c r="T2914" s="242"/>
      <c r="AT2914" s="243" t="s">
        <v>211</v>
      </c>
      <c r="AU2914" s="243" t="s">
        <v>84</v>
      </c>
      <c r="AV2914" s="14" t="s">
        <v>84</v>
      </c>
      <c r="AW2914" s="14" t="s">
        <v>31</v>
      </c>
      <c r="AX2914" s="14" t="s">
        <v>75</v>
      </c>
      <c r="AY2914" s="243" t="s">
        <v>203</v>
      </c>
    </row>
    <row r="2915" spans="2:51" s="14" customFormat="1" ht="11.25">
      <c r="B2915" s="233"/>
      <c r="C2915" s="234"/>
      <c r="D2915" s="224" t="s">
        <v>211</v>
      </c>
      <c r="E2915" s="235" t="s">
        <v>1</v>
      </c>
      <c r="F2915" s="236" t="s">
        <v>2500</v>
      </c>
      <c r="G2915" s="234"/>
      <c r="H2915" s="237">
        <v>4.3250000000000002</v>
      </c>
      <c r="I2915" s="238"/>
      <c r="J2915" s="234"/>
      <c r="K2915" s="234"/>
      <c r="L2915" s="239"/>
      <c r="M2915" s="240"/>
      <c r="N2915" s="241"/>
      <c r="O2915" s="241"/>
      <c r="P2915" s="241"/>
      <c r="Q2915" s="241"/>
      <c r="R2915" s="241"/>
      <c r="S2915" s="241"/>
      <c r="T2915" s="242"/>
      <c r="AT2915" s="243" t="s">
        <v>211</v>
      </c>
      <c r="AU2915" s="243" t="s">
        <v>84</v>
      </c>
      <c r="AV2915" s="14" t="s">
        <v>84</v>
      </c>
      <c r="AW2915" s="14" t="s">
        <v>31</v>
      </c>
      <c r="AX2915" s="14" t="s">
        <v>75</v>
      </c>
      <c r="AY2915" s="243" t="s">
        <v>203</v>
      </c>
    </row>
    <row r="2916" spans="2:51" s="14" customFormat="1" ht="11.25">
      <c r="B2916" s="233"/>
      <c r="C2916" s="234"/>
      <c r="D2916" s="224" t="s">
        <v>211</v>
      </c>
      <c r="E2916" s="235" t="s">
        <v>1</v>
      </c>
      <c r="F2916" s="236" t="s">
        <v>2501</v>
      </c>
      <c r="G2916" s="234"/>
      <c r="H2916" s="237">
        <v>4.3250000000000002</v>
      </c>
      <c r="I2916" s="238"/>
      <c r="J2916" s="234"/>
      <c r="K2916" s="234"/>
      <c r="L2916" s="239"/>
      <c r="M2916" s="240"/>
      <c r="N2916" s="241"/>
      <c r="O2916" s="241"/>
      <c r="P2916" s="241"/>
      <c r="Q2916" s="241"/>
      <c r="R2916" s="241"/>
      <c r="S2916" s="241"/>
      <c r="T2916" s="242"/>
      <c r="AT2916" s="243" t="s">
        <v>211</v>
      </c>
      <c r="AU2916" s="243" t="s">
        <v>84</v>
      </c>
      <c r="AV2916" s="14" t="s">
        <v>84</v>
      </c>
      <c r="AW2916" s="14" t="s">
        <v>31</v>
      </c>
      <c r="AX2916" s="14" t="s">
        <v>75</v>
      </c>
      <c r="AY2916" s="243" t="s">
        <v>203</v>
      </c>
    </row>
    <row r="2917" spans="2:51" s="14" customFormat="1" ht="11.25">
      <c r="B2917" s="233"/>
      <c r="C2917" s="234"/>
      <c r="D2917" s="224" t="s">
        <v>211</v>
      </c>
      <c r="E2917" s="235" t="s">
        <v>1</v>
      </c>
      <c r="F2917" s="236" t="s">
        <v>2502</v>
      </c>
      <c r="G2917" s="234"/>
      <c r="H2917" s="237">
        <v>6.4249999999999998</v>
      </c>
      <c r="I2917" s="238"/>
      <c r="J2917" s="234"/>
      <c r="K2917" s="234"/>
      <c r="L2917" s="239"/>
      <c r="M2917" s="240"/>
      <c r="N2917" s="241"/>
      <c r="O2917" s="241"/>
      <c r="P2917" s="241"/>
      <c r="Q2917" s="241"/>
      <c r="R2917" s="241"/>
      <c r="S2917" s="241"/>
      <c r="T2917" s="242"/>
      <c r="AT2917" s="243" t="s">
        <v>211</v>
      </c>
      <c r="AU2917" s="243" t="s">
        <v>84</v>
      </c>
      <c r="AV2917" s="14" t="s">
        <v>84</v>
      </c>
      <c r="AW2917" s="14" t="s">
        <v>31</v>
      </c>
      <c r="AX2917" s="14" t="s">
        <v>75</v>
      </c>
      <c r="AY2917" s="243" t="s">
        <v>203</v>
      </c>
    </row>
    <row r="2918" spans="2:51" s="14" customFormat="1" ht="11.25">
      <c r="B2918" s="233"/>
      <c r="C2918" s="234"/>
      <c r="D2918" s="224" t="s">
        <v>211</v>
      </c>
      <c r="E2918" s="235" t="s">
        <v>1</v>
      </c>
      <c r="F2918" s="236" t="s">
        <v>2503</v>
      </c>
      <c r="G2918" s="234"/>
      <c r="H2918" s="237">
        <v>4.3250000000000002</v>
      </c>
      <c r="I2918" s="238"/>
      <c r="J2918" s="234"/>
      <c r="K2918" s="234"/>
      <c r="L2918" s="239"/>
      <c r="M2918" s="240"/>
      <c r="N2918" s="241"/>
      <c r="O2918" s="241"/>
      <c r="P2918" s="241"/>
      <c r="Q2918" s="241"/>
      <c r="R2918" s="241"/>
      <c r="S2918" s="241"/>
      <c r="T2918" s="242"/>
      <c r="AT2918" s="243" t="s">
        <v>211</v>
      </c>
      <c r="AU2918" s="243" t="s">
        <v>84</v>
      </c>
      <c r="AV2918" s="14" t="s">
        <v>84</v>
      </c>
      <c r="AW2918" s="14" t="s">
        <v>31</v>
      </c>
      <c r="AX2918" s="14" t="s">
        <v>75</v>
      </c>
      <c r="AY2918" s="243" t="s">
        <v>203</v>
      </c>
    </row>
    <row r="2919" spans="2:51" s="14" customFormat="1" ht="11.25">
      <c r="B2919" s="233"/>
      <c r="C2919" s="234"/>
      <c r="D2919" s="224" t="s">
        <v>211</v>
      </c>
      <c r="E2919" s="235" t="s">
        <v>1</v>
      </c>
      <c r="F2919" s="236" t="s">
        <v>2504</v>
      </c>
      <c r="G2919" s="234"/>
      <c r="H2919" s="237">
        <v>4.3250000000000002</v>
      </c>
      <c r="I2919" s="238"/>
      <c r="J2919" s="234"/>
      <c r="K2919" s="234"/>
      <c r="L2919" s="239"/>
      <c r="M2919" s="240"/>
      <c r="N2919" s="241"/>
      <c r="O2919" s="241"/>
      <c r="P2919" s="241"/>
      <c r="Q2919" s="241"/>
      <c r="R2919" s="241"/>
      <c r="S2919" s="241"/>
      <c r="T2919" s="242"/>
      <c r="AT2919" s="243" t="s">
        <v>211</v>
      </c>
      <c r="AU2919" s="243" t="s">
        <v>84</v>
      </c>
      <c r="AV2919" s="14" t="s">
        <v>84</v>
      </c>
      <c r="AW2919" s="14" t="s">
        <v>31</v>
      </c>
      <c r="AX2919" s="14" t="s">
        <v>75</v>
      </c>
      <c r="AY2919" s="243" t="s">
        <v>203</v>
      </c>
    </row>
    <row r="2920" spans="2:51" s="14" customFormat="1" ht="11.25">
      <c r="B2920" s="233"/>
      <c r="C2920" s="234"/>
      <c r="D2920" s="224" t="s">
        <v>211</v>
      </c>
      <c r="E2920" s="235" t="s">
        <v>1</v>
      </c>
      <c r="F2920" s="236" t="s">
        <v>2505</v>
      </c>
      <c r="G2920" s="234"/>
      <c r="H2920" s="237">
        <v>4.3250000000000002</v>
      </c>
      <c r="I2920" s="238"/>
      <c r="J2920" s="234"/>
      <c r="K2920" s="234"/>
      <c r="L2920" s="239"/>
      <c r="M2920" s="240"/>
      <c r="N2920" s="241"/>
      <c r="O2920" s="241"/>
      <c r="P2920" s="241"/>
      <c r="Q2920" s="241"/>
      <c r="R2920" s="241"/>
      <c r="S2920" s="241"/>
      <c r="T2920" s="242"/>
      <c r="AT2920" s="243" t="s">
        <v>211</v>
      </c>
      <c r="AU2920" s="243" t="s">
        <v>84</v>
      </c>
      <c r="AV2920" s="14" t="s">
        <v>84</v>
      </c>
      <c r="AW2920" s="14" t="s">
        <v>31</v>
      </c>
      <c r="AX2920" s="14" t="s">
        <v>75</v>
      </c>
      <c r="AY2920" s="243" t="s">
        <v>203</v>
      </c>
    </row>
    <row r="2921" spans="2:51" s="14" customFormat="1" ht="11.25">
      <c r="B2921" s="233"/>
      <c r="C2921" s="234"/>
      <c r="D2921" s="224" t="s">
        <v>211</v>
      </c>
      <c r="E2921" s="235" t="s">
        <v>1</v>
      </c>
      <c r="F2921" s="236" t="s">
        <v>2506</v>
      </c>
      <c r="G2921" s="234"/>
      <c r="H2921" s="237">
        <v>4.3250000000000002</v>
      </c>
      <c r="I2921" s="238"/>
      <c r="J2921" s="234"/>
      <c r="K2921" s="234"/>
      <c r="L2921" s="239"/>
      <c r="M2921" s="240"/>
      <c r="N2921" s="241"/>
      <c r="O2921" s="241"/>
      <c r="P2921" s="241"/>
      <c r="Q2921" s="241"/>
      <c r="R2921" s="241"/>
      <c r="S2921" s="241"/>
      <c r="T2921" s="242"/>
      <c r="AT2921" s="243" t="s">
        <v>211</v>
      </c>
      <c r="AU2921" s="243" t="s">
        <v>84</v>
      </c>
      <c r="AV2921" s="14" t="s">
        <v>84</v>
      </c>
      <c r="AW2921" s="14" t="s">
        <v>31</v>
      </c>
      <c r="AX2921" s="14" t="s">
        <v>75</v>
      </c>
      <c r="AY2921" s="243" t="s">
        <v>203</v>
      </c>
    </row>
    <row r="2922" spans="2:51" s="14" customFormat="1" ht="11.25">
      <c r="B2922" s="233"/>
      <c r="C2922" s="234"/>
      <c r="D2922" s="224" t="s">
        <v>211</v>
      </c>
      <c r="E2922" s="235" t="s">
        <v>1</v>
      </c>
      <c r="F2922" s="236" t="s">
        <v>2507</v>
      </c>
      <c r="G2922" s="234"/>
      <c r="H2922" s="237">
        <v>4.3250000000000002</v>
      </c>
      <c r="I2922" s="238"/>
      <c r="J2922" s="234"/>
      <c r="K2922" s="234"/>
      <c r="L2922" s="239"/>
      <c r="M2922" s="240"/>
      <c r="N2922" s="241"/>
      <c r="O2922" s="241"/>
      <c r="P2922" s="241"/>
      <c r="Q2922" s="241"/>
      <c r="R2922" s="241"/>
      <c r="S2922" s="241"/>
      <c r="T2922" s="242"/>
      <c r="AT2922" s="243" t="s">
        <v>211</v>
      </c>
      <c r="AU2922" s="243" t="s">
        <v>84</v>
      </c>
      <c r="AV2922" s="14" t="s">
        <v>84</v>
      </c>
      <c r="AW2922" s="14" t="s">
        <v>31</v>
      </c>
      <c r="AX2922" s="14" t="s">
        <v>75</v>
      </c>
      <c r="AY2922" s="243" t="s">
        <v>203</v>
      </c>
    </row>
    <row r="2923" spans="2:51" s="14" customFormat="1" ht="11.25">
      <c r="B2923" s="233"/>
      <c r="C2923" s="234"/>
      <c r="D2923" s="224" t="s">
        <v>211</v>
      </c>
      <c r="E2923" s="235" t="s">
        <v>1</v>
      </c>
      <c r="F2923" s="236" t="s">
        <v>2508</v>
      </c>
      <c r="G2923" s="234"/>
      <c r="H2923" s="237">
        <v>4.3250000000000002</v>
      </c>
      <c r="I2923" s="238"/>
      <c r="J2923" s="234"/>
      <c r="K2923" s="234"/>
      <c r="L2923" s="239"/>
      <c r="M2923" s="240"/>
      <c r="N2923" s="241"/>
      <c r="O2923" s="241"/>
      <c r="P2923" s="241"/>
      <c r="Q2923" s="241"/>
      <c r="R2923" s="241"/>
      <c r="S2923" s="241"/>
      <c r="T2923" s="242"/>
      <c r="AT2923" s="243" t="s">
        <v>211</v>
      </c>
      <c r="AU2923" s="243" t="s">
        <v>84</v>
      </c>
      <c r="AV2923" s="14" t="s">
        <v>84</v>
      </c>
      <c r="AW2923" s="14" t="s">
        <v>31</v>
      </c>
      <c r="AX2923" s="14" t="s">
        <v>75</v>
      </c>
      <c r="AY2923" s="243" t="s">
        <v>203</v>
      </c>
    </row>
    <row r="2924" spans="2:51" s="14" customFormat="1" ht="11.25">
      <c r="B2924" s="233"/>
      <c r="C2924" s="234"/>
      <c r="D2924" s="224" t="s">
        <v>211</v>
      </c>
      <c r="E2924" s="235" t="s">
        <v>1</v>
      </c>
      <c r="F2924" s="236" t="s">
        <v>2509</v>
      </c>
      <c r="G2924" s="234"/>
      <c r="H2924" s="237">
        <v>4.3250000000000002</v>
      </c>
      <c r="I2924" s="238"/>
      <c r="J2924" s="234"/>
      <c r="K2924" s="234"/>
      <c r="L2924" s="239"/>
      <c r="M2924" s="240"/>
      <c r="N2924" s="241"/>
      <c r="O2924" s="241"/>
      <c r="P2924" s="241"/>
      <c r="Q2924" s="241"/>
      <c r="R2924" s="241"/>
      <c r="S2924" s="241"/>
      <c r="T2924" s="242"/>
      <c r="AT2924" s="243" t="s">
        <v>211</v>
      </c>
      <c r="AU2924" s="243" t="s">
        <v>84</v>
      </c>
      <c r="AV2924" s="14" t="s">
        <v>84</v>
      </c>
      <c r="AW2924" s="14" t="s">
        <v>31</v>
      </c>
      <c r="AX2924" s="14" t="s">
        <v>75</v>
      </c>
      <c r="AY2924" s="243" t="s">
        <v>203</v>
      </c>
    </row>
    <row r="2925" spans="2:51" s="14" customFormat="1" ht="11.25">
      <c r="B2925" s="233"/>
      <c r="C2925" s="234"/>
      <c r="D2925" s="224" t="s">
        <v>211</v>
      </c>
      <c r="E2925" s="235" t="s">
        <v>1</v>
      </c>
      <c r="F2925" s="236" t="s">
        <v>2510</v>
      </c>
      <c r="G2925" s="234"/>
      <c r="H2925" s="237">
        <v>4.3250000000000002</v>
      </c>
      <c r="I2925" s="238"/>
      <c r="J2925" s="234"/>
      <c r="K2925" s="234"/>
      <c r="L2925" s="239"/>
      <c r="M2925" s="240"/>
      <c r="N2925" s="241"/>
      <c r="O2925" s="241"/>
      <c r="P2925" s="241"/>
      <c r="Q2925" s="241"/>
      <c r="R2925" s="241"/>
      <c r="S2925" s="241"/>
      <c r="T2925" s="242"/>
      <c r="AT2925" s="243" t="s">
        <v>211</v>
      </c>
      <c r="AU2925" s="243" t="s">
        <v>84</v>
      </c>
      <c r="AV2925" s="14" t="s">
        <v>84</v>
      </c>
      <c r="AW2925" s="14" t="s">
        <v>31</v>
      </c>
      <c r="AX2925" s="14" t="s">
        <v>75</v>
      </c>
      <c r="AY2925" s="243" t="s">
        <v>203</v>
      </c>
    </row>
    <row r="2926" spans="2:51" s="14" customFormat="1" ht="11.25">
      <c r="B2926" s="233"/>
      <c r="C2926" s="234"/>
      <c r="D2926" s="224" t="s">
        <v>211</v>
      </c>
      <c r="E2926" s="235" t="s">
        <v>1</v>
      </c>
      <c r="F2926" s="236" t="s">
        <v>2511</v>
      </c>
      <c r="G2926" s="234"/>
      <c r="H2926" s="237">
        <v>4.3250000000000002</v>
      </c>
      <c r="I2926" s="238"/>
      <c r="J2926" s="234"/>
      <c r="K2926" s="234"/>
      <c r="L2926" s="239"/>
      <c r="M2926" s="240"/>
      <c r="N2926" s="241"/>
      <c r="O2926" s="241"/>
      <c r="P2926" s="241"/>
      <c r="Q2926" s="241"/>
      <c r="R2926" s="241"/>
      <c r="S2926" s="241"/>
      <c r="T2926" s="242"/>
      <c r="AT2926" s="243" t="s">
        <v>211</v>
      </c>
      <c r="AU2926" s="243" t="s">
        <v>84</v>
      </c>
      <c r="AV2926" s="14" t="s">
        <v>84</v>
      </c>
      <c r="AW2926" s="14" t="s">
        <v>31</v>
      </c>
      <c r="AX2926" s="14" t="s">
        <v>75</v>
      </c>
      <c r="AY2926" s="243" t="s">
        <v>203</v>
      </c>
    </row>
    <row r="2927" spans="2:51" s="14" customFormat="1" ht="11.25">
      <c r="B2927" s="233"/>
      <c r="C2927" s="234"/>
      <c r="D2927" s="224" t="s">
        <v>211</v>
      </c>
      <c r="E2927" s="235" t="s">
        <v>1</v>
      </c>
      <c r="F2927" s="236" t="s">
        <v>2512</v>
      </c>
      <c r="G2927" s="234"/>
      <c r="H2927" s="237">
        <v>4.3250000000000002</v>
      </c>
      <c r="I2927" s="238"/>
      <c r="J2927" s="234"/>
      <c r="K2927" s="234"/>
      <c r="L2927" s="239"/>
      <c r="M2927" s="240"/>
      <c r="N2927" s="241"/>
      <c r="O2927" s="241"/>
      <c r="P2927" s="241"/>
      <c r="Q2927" s="241"/>
      <c r="R2927" s="241"/>
      <c r="S2927" s="241"/>
      <c r="T2927" s="242"/>
      <c r="AT2927" s="243" t="s">
        <v>211</v>
      </c>
      <c r="AU2927" s="243" t="s">
        <v>84</v>
      </c>
      <c r="AV2927" s="14" t="s">
        <v>84</v>
      </c>
      <c r="AW2927" s="14" t="s">
        <v>31</v>
      </c>
      <c r="AX2927" s="14" t="s">
        <v>75</v>
      </c>
      <c r="AY2927" s="243" t="s">
        <v>203</v>
      </c>
    </row>
    <row r="2928" spans="2:51" s="14" customFormat="1" ht="11.25">
      <c r="B2928" s="233"/>
      <c r="C2928" s="234"/>
      <c r="D2928" s="224" t="s">
        <v>211</v>
      </c>
      <c r="E2928" s="235" t="s">
        <v>1</v>
      </c>
      <c r="F2928" s="236" t="s">
        <v>2513</v>
      </c>
      <c r="G2928" s="234"/>
      <c r="H2928" s="237">
        <v>4.3250000000000002</v>
      </c>
      <c r="I2928" s="238"/>
      <c r="J2928" s="234"/>
      <c r="K2928" s="234"/>
      <c r="L2928" s="239"/>
      <c r="M2928" s="240"/>
      <c r="N2928" s="241"/>
      <c r="O2928" s="241"/>
      <c r="P2928" s="241"/>
      <c r="Q2928" s="241"/>
      <c r="R2928" s="241"/>
      <c r="S2928" s="241"/>
      <c r="T2928" s="242"/>
      <c r="AT2928" s="243" t="s">
        <v>211</v>
      </c>
      <c r="AU2928" s="243" t="s">
        <v>84</v>
      </c>
      <c r="AV2928" s="14" t="s">
        <v>84</v>
      </c>
      <c r="AW2928" s="14" t="s">
        <v>31</v>
      </c>
      <c r="AX2928" s="14" t="s">
        <v>75</v>
      </c>
      <c r="AY2928" s="243" t="s">
        <v>203</v>
      </c>
    </row>
    <row r="2929" spans="1:65" s="14" customFormat="1" ht="11.25">
      <c r="B2929" s="233"/>
      <c r="C2929" s="234"/>
      <c r="D2929" s="224" t="s">
        <v>211</v>
      </c>
      <c r="E2929" s="235" t="s">
        <v>1</v>
      </c>
      <c r="F2929" s="236" t="s">
        <v>2514</v>
      </c>
      <c r="G2929" s="234"/>
      <c r="H2929" s="237">
        <v>4.3250000000000002</v>
      </c>
      <c r="I2929" s="238"/>
      <c r="J2929" s="234"/>
      <c r="K2929" s="234"/>
      <c r="L2929" s="239"/>
      <c r="M2929" s="240"/>
      <c r="N2929" s="241"/>
      <c r="O2929" s="241"/>
      <c r="P2929" s="241"/>
      <c r="Q2929" s="241"/>
      <c r="R2929" s="241"/>
      <c r="S2929" s="241"/>
      <c r="T2929" s="242"/>
      <c r="AT2929" s="243" t="s">
        <v>211</v>
      </c>
      <c r="AU2929" s="243" t="s">
        <v>84</v>
      </c>
      <c r="AV2929" s="14" t="s">
        <v>84</v>
      </c>
      <c r="AW2929" s="14" t="s">
        <v>31</v>
      </c>
      <c r="AX2929" s="14" t="s">
        <v>75</v>
      </c>
      <c r="AY2929" s="243" t="s">
        <v>203</v>
      </c>
    </row>
    <row r="2930" spans="1:65" s="14" customFormat="1" ht="11.25">
      <c r="B2930" s="233"/>
      <c r="C2930" s="234"/>
      <c r="D2930" s="224" t="s">
        <v>211</v>
      </c>
      <c r="E2930" s="235" t="s">
        <v>1</v>
      </c>
      <c r="F2930" s="236" t="s">
        <v>2515</v>
      </c>
      <c r="G2930" s="234"/>
      <c r="H2930" s="237">
        <v>4.3250000000000002</v>
      </c>
      <c r="I2930" s="238"/>
      <c r="J2930" s="234"/>
      <c r="K2930" s="234"/>
      <c r="L2930" s="239"/>
      <c r="M2930" s="240"/>
      <c r="N2930" s="241"/>
      <c r="O2930" s="241"/>
      <c r="P2930" s="241"/>
      <c r="Q2930" s="241"/>
      <c r="R2930" s="241"/>
      <c r="S2930" s="241"/>
      <c r="T2930" s="242"/>
      <c r="AT2930" s="243" t="s">
        <v>211</v>
      </c>
      <c r="AU2930" s="243" t="s">
        <v>84</v>
      </c>
      <c r="AV2930" s="14" t="s">
        <v>84</v>
      </c>
      <c r="AW2930" s="14" t="s">
        <v>31</v>
      </c>
      <c r="AX2930" s="14" t="s">
        <v>75</v>
      </c>
      <c r="AY2930" s="243" t="s">
        <v>203</v>
      </c>
    </row>
    <row r="2931" spans="1:65" s="14" customFormat="1" ht="11.25">
      <c r="B2931" s="233"/>
      <c r="C2931" s="234"/>
      <c r="D2931" s="224" t="s">
        <v>211</v>
      </c>
      <c r="E2931" s="235" t="s">
        <v>1</v>
      </c>
      <c r="F2931" s="236" t="s">
        <v>2516</v>
      </c>
      <c r="G2931" s="234"/>
      <c r="H2931" s="237">
        <v>8.7750000000000004</v>
      </c>
      <c r="I2931" s="238"/>
      <c r="J2931" s="234"/>
      <c r="K2931" s="234"/>
      <c r="L2931" s="239"/>
      <c r="M2931" s="240"/>
      <c r="N2931" s="241"/>
      <c r="O2931" s="241"/>
      <c r="P2931" s="241"/>
      <c r="Q2931" s="241"/>
      <c r="R2931" s="241"/>
      <c r="S2931" s="241"/>
      <c r="T2931" s="242"/>
      <c r="AT2931" s="243" t="s">
        <v>211</v>
      </c>
      <c r="AU2931" s="243" t="s">
        <v>84</v>
      </c>
      <c r="AV2931" s="14" t="s">
        <v>84</v>
      </c>
      <c r="AW2931" s="14" t="s">
        <v>31</v>
      </c>
      <c r="AX2931" s="14" t="s">
        <v>75</v>
      </c>
      <c r="AY2931" s="243" t="s">
        <v>203</v>
      </c>
    </row>
    <row r="2932" spans="1:65" s="14" customFormat="1" ht="11.25">
      <c r="B2932" s="233"/>
      <c r="C2932" s="234"/>
      <c r="D2932" s="224" t="s">
        <v>211</v>
      </c>
      <c r="E2932" s="235" t="s">
        <v>1</v>
      </c>
      <c r="F2932" s="236" t="s">
        <v>2517</v>
      </c>
      <c r="G2932" s="234"/>
      <c r="H2932" s="237">
        <v>5.125</v>
      </c>
      <c r="I2932" s="238"/>
      <c r="J2932" s="234"/>
      <c r="K2932" s="234"/>
      <c r="L2932" s="239"/>
      <c r="M2932" s="240"/>
      <c r="N2932" s="241"/>
      <c r="O2932" s="241"/>
      <c r="P2932" s="241"/>
      <c r="Q2932" s="241"/>
      <c r="R2932" s="241"/>
      <c r="S2932" s="241"/>
      <c r="T2932" s="242"/>
      <c r="AT2932" s="243" t="s">
        <v>211</v>
      </c>
      <c r="AU2932" s="243" t="s">
        <v>84</v>
      </c>
      <c r="AV2932" s="14" t="s">
        <v>84</v>
      </c>
      <c r="AW2932" s="14" t="s">
        <v>31</v>
      </c>
      <c r="AX2932" s="14" t="s">
        <v>75</v>
      </c>
      <c r="AY2932" s="243" t="s">
        <v>203</v>
      </c>
    </row>
    <row r="2933" spans="1:65" s="14" customFormat="1" ht="11.25">
      <c r="B2933" s="233"/>
      <c r="C2933" s="234"/>
      <c r="D2933" s="224" t="s">
        <v>211</v>
      </c>
      <c r="E2933" s="235" t="s">
        <v>1</v>
      </c>
      <c r="F2933" s="236" t="s">
        <v>2518</v>
      </c>
      <c r="G2933" s="234"/>
      <c r="H2933" s="237">
        <v>4.3250000000000002</v>
      </c>
      <c r="I2933" s="238"/>
      <c r="J2933" s="234"/>
      <c r="K2933" s="234"/>
      <c r="L2933" s="239"/>
      <c r="M2933" s="240"/>
      <c r="N2933" s="241"/>
      <c r="O2933" s="241"/>
      <c r="P2933" s="241"/>
      <c r="Q2933" s="241"/>
      <c r="R2933" s="241"/>
      <c r="S2933" s="241"/>
      <c r="T2933" s="242"/>
      <c r="AT2933" s="243" t="s">
        <v>211</v>
      </c>
      <c r="AU2933" s="243" t="s">
        <v>84</v>
      </c>
      <c r="AV2933" s="14" t="s">
        <v>84</v>
      </c>
      <c r="AW2933" s="14" t="s">
        <v>31</v>
      </c>
      <c r="AX2933" s="14" t="s">
        <v>75</v>
      </c>
      <c r="AY2933" s="243" t="s">
        <v>203</v>
      </c>
    </row>
    <row r="2934" spans="1:65" s="14" customFormat="1" ht="11.25">
      <c r="B2934" s="233"/>
      <c r="C2934" s="234"/>
      <c r="D2934" s="224" t="s">
        <v>211</v>
      </c>
      <c r="E2934" s="235" t="s">
        <v>1</v>
      </c>
      <c r="F2934" s="236" t="s">
        <v>2519</v>
      </c>
      <c r="G2934" s="234"/>
      <c r="H2934" s="237">
        <v>4.3250000000000002</v>
      </c>
      <c r="I2934" s="238"/>
      <c r="J2934" s="234"/>
      <c r="K2934" s="234"/>
      <c r="L2934" s="239"/>
      <c r="M2934" s="240"/>
      <c r="N2934" s="241"/>
      <c r="O2934" s="241"/>
      <c r="P2934" s="241"/>
      <c r="Q2934" s="241"/>
      <c r="R2934" s="241"/>
      <c r="S2934" s="241"/>
      <c r="T2934" s="242"/>
      <c r="AT2934" s="243" t="s">
        <v>211</v>
      </c>
      <c r="AU2934" s="243" t="s">
        <v>84</v>
      </c>
      <c r="AV2934" s="14" t="s">
        <v>84</v>
      </c>
      <c r="AW2934" s="14" t="s">
        <v>31</v>
      </c>
      <c r="AX2934" s="14" t="s">
        <v>75</v>
      </c>
      <c r="AY2934" s="243" t="s">
        <v>203</v>
      </c>
    </row>
    <row r="2935" spans="1:65" s="14" customFormat="1" ht="11.25">
      <c r="B2935" s="233"/>
      <c r="C2935" s="234"/>
      <c r="D2935" s="224" t="s">
        <v>211</v>
      </c>
      <c r="E2935" s="235" t="s">
        <v>1</v>
      </c>
      <c r="F2935" s="236" t="s">
        <v>2520</v>
      </c>
      <c r="G2935" s="234"/>
      <c r="H2935" s="237">
        <v>6.4249999999999998</v>
      </c>
      <c r="I2935" s="238"/>
      <c r="J2935" s="234"/>
      <c r="K2935" s="234"/>
      <c r="L2935" s="239"/>
      <c r="M2935" s="240"/>
      <c r="N2935" s="241"/>
      <c r="O2935" s="241"/>
      <c r="P2935" s="241"/>
      <c r="Q2935" s="241"/>
      <c r="R2935" s="241"/>
      <c r="S2935" s="241"/>
      <c r="T2935" s="242"/>
      <c r="AT2935" s="243" t="s">
        <v>211</v>
      </c>
      <c r="AU2935" s="243" t="s">
        <v>84</v>
      </c>
      <c r="AV2935" s="14" t="s">
        <v>84</v>
      </c>
      <c r="AW2935" s="14" t="s">
        <v>31</v>
      </c>
      <c r="AX2935" s="14" t="s">
        <v>75</v>
      </c>
      <c r="AY2935" s="243" t="s">
        <v>203</v>
      </c>
    </row>
    <row r="2936" spans="1:65" s="2" customFormat="1" ht="21.75" customHeight="1">
      <c r="A2936" s="35"/>
      <c r="B2936" s="36"/>
      <c r="C2936" s="247" t="s">
        <v>2688</v>
      </c>
      <c r="D2936" s="247" t="s">
        <v>413</v>
      </c>
      <c r="E2936" s="248" t="s">
        <v>2689</v>
      </c>
      <c r="F2936" s="249" t="s">
        <v>2690</v>
      </c>
      <c r="G2936" s="250" t="s">
        <v>240</v>
      </c>
      <c r="H2936" s="251">
        <v>5065.4960000000001</v>
      </c>
      <c r="I2936" s="252"/>
      <c r="J2936" s="253">
        <f>ROUND(I2936*H2936,2)</f>
        <v>0</v>
      </c>
      <c r="K2936" s="249" t="s">
        <v>218</v>
      </c>
      <c r="L2936" s="254"/>
      <c r="M2936" s="255" t="s">
        <v>1</v>
      </c>
      <c r="N2936" s="256" t="s">
        <v>40</v>
      </c>
      <c r="O2936" s="72"/>
      <c r="P2936" s="218">
        <f>O2936*H2936</f>
        <v>0</v>
      </c>
      <c r="Q2936" s="218">
        <v>0</v>
      </c>
      <c r="R2936" s="218">
        <f>Q2936*H2936</f>
        <v>0</v>
      </c>
      <c r="S2936" s="218">
        <v>0</v>
      </c>
      <c r="T2936" s="219">
        <f>S2936*H2936</f>
        <v>0</v>
      </c>
      <c r="U2936" s="35"/>
      <c r="V2936" s="35"/>
      <c r="W2936" s="35"/>
      <c r="X2936" s="35"/>
      <c r="Y2936" s="35"/>
      <c r="Z2936" s="35"/>
      <c r="AA2936" s="35"/>
      <c r="AB2936" s="35"/>
      <c r="AC2936" s="35"/>
      <c r="AD2936" s="35"/>
      <c r="AE2936" s="35"/>
      <c r="AR2936" s="220" t="s">
        <v>1661</v>
      </c>
      <c r="AT2936" s="220" t="s">
        <v>413</v>
      </c>
      <c r="AU2936" s="220" t="s">
        <v>84</v>
      </c>
      <c r="AY2936" s="18" t="s">
        <v>203</v>
      </c>
      <c r="BE2936" s="221">
        <f>IF(N2936="základní",J2936,0)</f>
        <v>0</v>
      </c>
      <c r="BF2936" s="221">
        <f>IF(N2936="snížená",J2936,0)</f>
        <v>0</v>
      </c>
      <c r="BG2936" s="221">
        <f>IF(N2936="zákl. přenesená",J2936,0)</f>
        <v>0</v>
      </c>
      <c r="BH2936" s="221">
        <f>IF(N2936="sníž. přenesená",J2936,0)</f>
        <v>0</v>
      </c>
      <c r="BI2936" s="221">
        <f>IF(N2936="nulová",J2936,0)</f>
        <v>0</v>
      </c>
      <c r="BJ2936" s="18" t="s">
        <v>82</v>
      </c>
      <c r="BK2936" s="221">
        <f>ROUND(I2936*H2936,2)</f>
        <v>0</v>
      </c>
      <c r="BL2936" s="18" t="s">
        <v>412</v>
      </c>
      <c r="BM2936" s="220" t="s">
        <v>2691</v>
      </c>
    </row>
    <row r="2937" spans="1:65" s="13" customFormat="1" ht="22.5">
      <c r="B2937" s="222"/>
      <c r="C2937" s="223"/>
      <c r="D2937" s="224" t="s">
        <v>211</v>
      </c>
      <c r="E2937" s="225" t="s">
        <v>1</v>
      </c>
      <c r="F2937" s="226" t="s">
        <v>1665</v>
      </c>
      <c r="G2937" s="223"/>
      <c r="H2937" s="225" t="s">
        <v>1</v>
      </c>
      <c r="I2937" s="227"/>
      <c r="J2937" s="223"/>
      <c r="K2937" s="223"/>
      <c r="L2937" s="228"/>
      <c r="M2937" s="229"/>
      <c r="N2937" s="230"/>
      <c r="O2937" s="230"/>
      <c r="P2937" s="230"/>
      <c r="Q2937" s="230"/>
      <c r="R2937" s="230"/>
      <c r="S2937" s="230"/>
      <c r="T2937" s="231"/>
      <c r="AT2937" s="232" t="s">
        <v>211</v>
      </c>
      <c r="AU2937" s="232" t="s">
        <v>84</v>
      </c>
      <c r="AV2937" s="13" t="s">
        <v>82</v>
      </c>
      <c r="AW2937" s="13" t="s">
        <v>31</v>
      </c>
      <c r="AX2937" s="13" t="s">
        <v>75</v>
      </c>
      <c r="AY2937" s="232" t="s">
        <v>203</v>
      </c>
    </row>
    <row r="2938" spans="1:65" s="13" customFormat="1" ht="11.25">
      <c r="B2938" s="222"/>
      <c r="C2938" s="223"/>
      <c r="D2938" s="224" t="s">
        <v>211</v>
      </c>
      <c r="E2938" s="225" t="s">
        <v>1</v>
      </c>
      <c r="F2938" s="226" t="s">
        <v>1849</v>
      </c>
      <c r="G2938" s="223"/>
      <c r="H2938" s="225" t="s">
        <v>1</v>
      </c>
      <c r="I2938" s="227"/>
      <c r="J2938" s="223"/>
      <c r="K2938" s="223"/>
      <c r="L2938" s="228"/>
      <c r="M2938" s="229"/>
      <c r="N2938" s="230"/>
      <c r="O2938" s="230"/>
      <c r="P2938" s="230"/>
      <c r="Q2938" s="230"/>
      <c r="R2938" s="230"/>
      <c r="S2938" s="230"/>
      <c r="T2938" s="231"/>
      <c r="AT2938" s="232" t="s">
        <v>211</v>
      </c>
      <c r="AU2938" s="232" t="s">
        <v>84</v>
      </c>
      <c r="AV2938" s="13" t="s">
        <v>82</v>
      </c>
      <c r="AW2938" s="13" t="s">
        <v>31</v>
      </c>
      <c r="AX2938" s="13" t="s">
        <v>75</v>
      </c>
      <c r="AY2938" s="232" t="s">
        <v>203</v>
      </c>
    </row>
    <row r="2939" spans="1:65" s="13" customFormat="1" ht="11.25">
      <c r="B2939" s="222"/>
      <c r="C2939" s="223"/>
      <c r="D2939" s="224" t="s">
        <v>211</v>
      </c>
      <c r="E2939" s="225" t="s">
        <v>1</v>
      </c>
      <c r="F2939" s="226" t="s">
        <v>213</v>
      </c>
      <c r="G2939" s="223"/>
      <c r="H2939" s="225" t="s">
        <v>1</v>
      </c>
      <c r="I2939" s="227"/>
      <c r="J2939" s="223"/>
      <c r="K2939" s="223"/>
      <c r="L2939" s="228"/>
      <c r="M2939" s="229"/>
      <c r="N2939" s="230"/>
      <c r="O2939" s="230"/>
      <c r="P2939" s="230"/>
      <c r="Q2939" s="230"/>
      <c r="R2939" s="230"/>
      <c r="S2939" s="230"/>
      <c r="T2939" s="231"/>
      <c r="AT2939" s="232" t="s">
        <v>211</v>
      </c>
      <c r="AU2939" s="232" t="s">
        <v>84</v>
      </c>
      <c r="AV2939" s="13" t="s">
        <v>82</v>
      </c>
      <c r="AW2939" s="13" t="s">
        <v>31</v>
      </c>
      <c r="AX2939" s="13" t="s">
        <v>75</v>
      </c>
      <c r="AY2939" s="232" t="s">
        <v>203</v>
      </c>
    </row>
    <row r="2940" spans="1:65" s="13" customFormat="1" ht="11.25">
      <c r="B2940" s="222"/>
      <c r="C2940" s="223"/>
      <c r="D2940" s="224" t="s">
        <v>211</v>
      </c>
      <c r="E2940" s="225" t="s">
        <v>1</v>
      </c>
      <c r="F2940" s="226" t="s">
        <v>1882</v>
      </c>
      <c r="G2940" s="223"/>
      <c r="H2940" s="225" t="s">
        <v>1</v>
      </c>
      <c r="I2940" s="227"/>
      <c r="J2940" s="223"/>
      <c r="K2940" s="223"/>
      <c r="L2940" s="228"/>
      <c r="M2940" s="229"/>
      <c r="N2940" s="230"/>
      <c r="O2940" s="230"/>
      <c r="P2940" s="230"/>
      <c r="Q2940" s="230"/>
      <c r="R2940" s="230"/>
      <c r="S2940" s="230"/>
      <c r="T2940" s="231"/>
      <c r="AT2940" s="232" t="s">
        <v>211</v>
      </c>
      <c r="AU2940" s="232" t="s">
        <v>84</v>
      </c>
      <c r="AV2940" s="13" t="s">
        <v>82</v>
      </c>
      <c r="AW2940" s="13" t="s">
        <v>31</v>
      </c>
      <c r="AX2940" s="13" t="s">
        <v>75</v>
      </c>
      <c r="AY2940" s="232" t="s">
        <v>203</v>
      </c>
    </row>
    <row r="2941" spans="1:65" s="13" customFormat="1" ht="11.25">
      <c r="B2941" s="222"/>
      <c r="C2941" s="223"/>
      <c r="D2941" s="224" t="s">
        <v>211</v>
      </c>
      <c r="E2941" s="225" t="s">
        <v>1</v>
      </c>
      <c r="F2941" s="226" t="s">
        <v>438</v>
      </c>
      <c r="G2941" s="223"/>
      <c r="H2941" s="225" t="s">
        <v>1</v>
      </c>
      <c r="I2941" s="227"/>
      <c r="J2941" s="223"/>
      <c r="K2941" s="223"/>
      <c r="L2941" s="228"/>
      <c r="M2941" s="229"/>
      <c r="N2941" s="230"/>
      <c r="O2941" s="230"/>
      <c r="P2941" s="230"/>
      <c r="Q2941" s="230"/>
      <c r="R2941" s="230"/>
      <c r="S2941" s="230"/>
      <c r="T2941" s="231"/>
      <c r="AT2941" s="232" t="s">
        <v>211</v>
      </c>
      <c r="AU2941" s="232" t="s">
        <v>84</v>
      </c>
      <c r="AV2941" s="13" t="s">
        <v>82</v>
      </c>
      <c r="AW2941" s="13" t="s">
        <v>31</v>
      </c>
      <c r="AX2941" s="13" t="s">
        <v>75</v>
      </c>
      <c r="AY2941" s="232" t="s">
        <v>203</v>
      </c>
    </row>
    <row r="2942" spans="1:65" s="14" customFormat="1" ht="11.25">
      <c r="B2942" s="233"/>
      <c r="C2942" s="234"/>
      <c r="D2942" s="224" t="s">
        <v>211</v>
      </c>
      <c r="E2942" s="235" t="s">
        <v>1</v>
      </c>
      <c r="F2942" s="236" t="s">
        <v>2692</v>
      </c>
      <c r="G2942" s="234"/>
      <c r="H2942" s="237">
        <v>23.4</v>
      </c>
      <c r="I2942" s="238"/>
      <c r="J2942" s="234"/>
      <c r="K2942" s="234"/>
      <c r="L2942" s="239"/>
      <c r="M2942" s="240"/>
      <c r="N2942" s="241"/>
      <c r="O2942" s="241"/>
      <c r="P2942" s="241"/>
      <c r="Q2942" s="241"/>
      <c r="R2942" s="241"/>
      <c r="S2942" s="241"/>
      <c r="T2942" s="242"/>
      <c r="AT2942" s="243" t="s">
        <v>211</v>
      </c>
      <c r="AU2942" s="243" t="s">
        <v>84</v>
      </c>
      <c r="AV2942" s="14" t="s">
        <v>84</v>
      </c>
      <c r="AW2942" s="14" t="s">
        <v>31</v>
      </c>
      <c r="AX2942" s="14" t="s">
        <v>75</v>
      </c>
      <c r="AY2942" s="243" t="s">
        <v>203</v>
      </c>
    </row>
    <row r="2943" spans="1:65" s="14" customFormat="1" ht="11.25">
      <c r="B2943" s="233"/>
      <c r="C2943" s="234"/>
      <c r="D2943" s="224" t="s">
        <v>211</v>
      </c>
      <c r="E2943" s="235" t="s">
        <v>1</v>
      </c>
      <c r="F2943" s="236" t="s">
        <v>2693</v>
      </c>
      <c r="G2943" s="234"/>
      <c r="H2943" s="237">
        <v>9.35</v>
      </c>
      <c r="I2943" s="238"/>
      <c r="J2943" s="234"/>
      <c r="K2943" s="234"/>
      <c r="L2943" s="239"/>
      <c r="M2943" s="240"/>
      <c r="N2943" s="241"/>
      <c r="O2943" s="241"/>
      <c r="P2943" s="241"/>
      <c r="Q2943" s="241"/>
      <c r="R2943" s="241"/>
      <c r="S2943" s="241"/>
      <c r="T2943" s="242"/>
      <c r="AT2943" s="243" t="s">
        <v>211</v>
      </c>
      <c r="AU2943" s="243" t="s">
        <v>84</v>
      </c>
      <c r="AV2943" s="14" t="s">
        <v>84</v>
      </c>
      <c r="AW2943" s="14" t="s">
        <v>31</v>
      </c>
      <c r="AX2943" s="14" t="s">
        <v>75</v>
      </c>
      <c r="AY2943" s="243" t="s">
        <v>203</v>
      </c>
    </row>
    <row r="2944" spans="1:65" s="13" customFormat="1" ht="11.25">
      <c r="B2944" s="222"/>
      <c r="C2944" s="223"/>
      <c r="D2944" s="224" t="s">
        <v>211</v>
      </c>
      <c r="E2944" s="225" t="s">
        <v>1</v>
      </c>
      <c r="F2944" s="226" t="s">
        <v>447</v>
      </c>
      <c r="G2944" s="223"/>
      <c r="H2944" s="225" t="s">
        <v>1</v>
      </c>
      <c r="I2944" s="227"/>
      <c r="J2944" s="223"/>
      <c r="K2944" s="223"/>
      <c r="L2944" s="228"/>
      <c r="M2944" s="229"/>
      <c r="N2944" s="230"/>
      <c r="O2944" s="230"/>
      <c r="P2944" s="230"/>
      <c r="Q2944" s="230"/>
      <c r="R2944" s="230"/>
      <c r="S2944" s="230"/>
      <c r="T2944" s="231"/>
      <c r="AT2944" s="232" t="s">
        <v>211</v>
      </c>
      <c r="AU2944" s="232" t="s">
        <v>84</v>
      </c>
      <c r="AV2944" s="13" t="s">
        <v>82</v>
      </c>
      <c r="AW2944" s="13" t="s">
        <v>31</v>
      </c>
      <c r="AX2944" s="13" t="s">
        <v>75</v>
      </c>
      <c r="AY2944" s="232" t="s">
        <v>203</v>
      </c>
    </row>
    <row r="2945" spans="2:51" s="14" customFormat="1" ht="11.25">
      <c r="B2945" s="233"/>
      <c r="C2945" s="234"/>
      <c r="D2945" s="224" t="s">
        <v>211</v>
      </c>
      <c r="E2945" s="235" t="s">
        <v>1</v>
      </c>
      <c r="F2945" s="236" t="s">
        <v>2694</v>
      </c>
      <c r="G2945" s="234"/>
      <c r="H2945" s="237">
        <v>21.56</v>
      </c>
      <c r="I2945" s="238"/>
      <c r="J2945" s="234"/>
      <c r="K2945" s="234"/>
      <c r="L2945" s="239"/>
      <c r="M2945" s="240"/>
      <c r="N2945" s="241"/>
      <c r="O2945" s="241"/>
      <c r="P2945" s="241"/>
      <c r="Q2945" s="241"/>
      <c r="R2945" s="241"/>
      <c r="S2945" s="241"/>
      <c r="T2945" s="242"/>
      <c r="AT2945" s="243" t="s">
        <v>211</v>
      </c>
      <c r="AU2945" s="243" t="s">
        <v>84</v>
      </c>
      <c r="AV2945" s="14" t="s">
        <v>84</v>
      </c>
      <c r="AW2945" s="14" t="s">
        <v>31</v>
      </c>
      <c r="AX2945" s="14" t="s">
        <v>75</v>
      </c>
      <c r="AY2945" s="243" t="s">
        <v>203</v>
      </c>
    </row>
    <row r="2946" spans="2:51" s="14" customFormat="1" ht="11.25">
      <c r="B2946" s="233"/>
      <c r="C2946" s="234"/>
      <c r="D2946" s="224" t="s">
        <v>211</v>
      </c>
      <c r="E2946" s="235" t="s">
        <v>1</v>
      </c>
      <c r="F2946" s="236" t="s">
        <v>2695</v>
      </c>
      <c r="G2946" s="234"/>
      <c r="H2946" s="237">
        <v>21.71</v>
      </c>
      <c r="I2946" s="238"/>
      <c r="J2946" s="234"/>
      <c r="K2946" s="234"/>
      <c r="L2946" s="239"/>
      <c r="M2946" s="240"/>
      <c r="N2946" s="241"/>
      <c r="O2946" s="241"/>
      <c r="P2946" s="241"/>
      <c r="Q2946" s="241"/>
      <c r="R2946" s="241"/>
      <c r="S2946" s="241"/>
      <c r="T2946" s="242"/>
      <c r="AT2946" s="243" t="s">
        <v>211</v>
      </c>
      <c r="AU2946" s="243" t="s">
        <v>84</v>
      </c>
      <c r="AV2946" s="14" t="s">
        <v>84</v>
      </c>
      <c r="AW2946" s="14" t="s">
        <v>31</v>
      </c>
      <c r="AX2946" s="14" t="s">
        <v>75</v>
      </c>
      <c r="AY2946" s="243" t="s">
        <v>203</v>
      </c>
    </row>
    <row r="2947" spans="2:51" s="14" customFormat="1" ht="11.25">
      <c r="B2947" s="233"/>
      <c r="C2947" s="234"/>
      <c r="D2947" s="224" t="s">
        <v>211</v>
      </c>
      <c r="E2947" s="235" t="s">
        <v>1</v>
      </c>
      <c r="F2947" s="236" t="s">
        <v>2696</v>
      </c>
      <c r="G2947" s="234"/>
      <c r="H2947" s="237">
        <v>21.56</v>
      </c>
      <c r="I2947" s="238"/>
      <c r="J2947" s="234"/>
      <c r="K2947" s="234"/>
      <c r="L2947" s="239"/>
      <c r="M2947" s="240"/>
      <c r="N2947" s="241"/>
      <c r="O2947" s="241"/>
      <c r="P2947" s="241"/>
      <c r="Q2947" s="241"/>
      <c r="R2947" s="241"/>
      <c r="S2947" s="241"/>
      <c r="T2947" s="242"/>
      <c r="AT2947" s="243" t="s">
        <v>211</v>
      </c>
      <c r="AU2947" s="243" t="s">
        <v>84</v>
      </c>
      <c r="AV2947" s="14" t="s">
        <v>84</v>
      </c>
      <c r="AW2947" s="14" t="s">
        <v>31</v>
      </c>
      <c r="AX2947" s="14" t="s">
        <v>75</v>
      </c>
      <c r="AY2947" s="243" t="s">
        <v>203</v>
      </c>
    </row>
    <row r="2948" spans="2:51" s="14" customFormat="1" ht="11.25">
      <c r="B2948" s="233"/>
      <c r="C2948" s="234"/>
      <c r="D2948" s="224" t="s">
        <v>211</v>
      </c>
      <c r="E2948" s="235" t="s">
        <v>1</v>
      </c>
      <c r="F2948" s="236" t="s">
        <v>2697</v>
      </c>
      <c r="G2948" s="234"/>
      <c r="H2948" s="237">
        <v>21.77</v>
      </c>
      <c r="I2948" s="238"/>
      <c r="J2948" s="234"/>
      <c r="K2948" s="234"/>
      <c r="L2948" s="239"/>
      <c r="M2948" s="240"/>
      <c r="N2948" s="241"/>
      <c r="O2948" s="241"/>
      <c r="P2948" s="241"/>
      <c r="Q2948" s="241"/>
      <c r="R2948" s="241"/>
      <c r="S2948" s="241"/>
      <c r="T2948" s="242"/>
      <c r="AT2948" s="243" t="s">
        <v>211</v>
      </c>
      <c r="AU2948" s="243" t="s">
        <v>84</v>
      </c>
      <c r="AV2948" s="14" t="s">
        <v>84</v>
      </c>
      <c r="AW2948" s="14" t="s">
        <v>31</v>
      </c>
      <c r="AX2948" s="14" t="s">
        <v>75</v>
      </c>
      <c r="AY2948" s="243" t="s">
        <v>203</v>
      </c>
    </row>
    <row r="2949" spans="2:51" s="13" customFormat="1" ht="11.25">
      <c r="B2949" s="222"/>
      <c r="C2949" s="223"/>
      <c r="D2949" s="224" t="s">
        <v>211</v>
      </c>
      <c r="E2949" s="225" t="s">
        <v>1</v>
      </c>
      <c r="F2949" s="226" t="s">
        <v>521</v>
      </c>
      <c r="G2949" s="223"/>
      <c r="H2949" s="225" t="s">
        <v>1</v>
      </c>
      <c r="I2949" s="227"/>
      <c r="J2949" s="223"/>
      <c r="K2949" s="223"/>
      <c r="L2949" s="228"/>
      <c r="M2949" s="229"/>
      <c r="N2949" s="230"/>
      <c r="O2949" s="230"/>
      <c r="P2949" s="230"/>
      <c r="Q2949" s="230"/>
      <c r="R2949" s="230"/>
      <c r="S2949" s="230"/>
      <c r="T2949" s="231"/>
      <c r="AT2949" s="232" t="s">
        <v>211</v>
      </c>
      <c r="AU2949" s="232" t="s">
        <v>84</v>
      </c>
      <c r="AV2949" s="13" t="s">
        <v>82</v>
      </c>
      <c r="AW2949" s="13" t="s">
        <v>31</v>
      </c>
      <c r="AX2949" s="13" t="s">
        <v>75</v>
      </c>
      <c r="AY2949" s="232" t="s">
        <v>203</v>
      </c>
    </row>
    <row r="2950" spans="2:51" s="14" customFormat="1" ht="11.25">
      <c r="B2950" s="233"/>
      <c r="C2950" s="234"/>
      <c r="D2950" s="224" t="s">
        <v>211</v>
      </c>
      <c r="E2950" s="235" t="s">
        <v>1</v>
      </c>
      <c r="F2950" s="236" t="s">
        <v>2698</v>
      </c>
      <c r="G2950" s="234"/>
      <c r="H2950" s="237">
        <v>21.56</v>
      </c>
      <c r="I2950" s="238"/>
      <c r="J2950" s="234"/>
      <c r="K2950" s="234"/>
      <c r="L2950" s="239"/>
      <c r="M2950" s="240"/>
      <c r="N2950" s="241"/>
      <c r="O2950" s="241"/>
      <c r="P2950" s="241"/>
      <c r="Q2950" s="241"/>
      <c r="R2950" s="241"/>
      <c r="S2950" s="241"/>
      <c r="T2950" s="242"/>
      <c r="AT2950" s="243" t="s">
        <v>211</v>
      </c>
      <c r="AU2950" s="243" t="s">
        <v>84</v>
      </c>
      <c r="AV2950" s="14" t="s">
        <v>84</v>
      </c>
      <c r="AW2950" s="14" t="s">
        <v>31</v>
      </c>
      <c r="AX2950" s="14" t="s">
        <v>75</v>
      </c>
      <c r="AY2950" s="243" t="s">
        <v>203</v>
      </c>
    </row>
    <row r="2951" spans="2:51" s="14" customFormat="1" ht="11.25">
      <c r="B2951" s="233"/>
      <c r="C2951" s="234"/>
      <c r="D2951" s="224" t="s">
        <v>211</v>
      </c>
      <c r="E2951" s="235" t="s">
        <v>1</v>
      </c>
      <c r="F2951" s="236" t="s">
        <v>2699</v>
      </c>
      <c r="G2951" s="234"/>
      <c r="H2951" s="237">
        <v>22.125</v>
      </c>
      <c r="I2951" s="238"/>
      <c r="J2951" s="234"/>
      <c r="K2951" s="234"/>
      <c r="L2951" s="239"/>
      <c r="M2951" s="240"/>
      <c r="N2951" s="241"/>
      <c r="O2951" s="241"/>
      <c r="P2951" s="241"/>
      <c r="Q2951" s="241"/>
      <c r="R2951" s="241"/>
      <c r="S2951" s="241"/>
      <c r="T2951" s="242"/>
      <c r="AT2951" s="243" t="s">
        <v>211</v>
      </c>
      <c r="AU2951" s="243" t="s">
        <v>84</v>
      </c>
      <c r="AV2951" s="14" t="s">
        <v>84</v>
      </c>
      <c r="AW2951" s="14" t="s">
        <v>31</v>
      </c>
      <c r="AX2951" s="14" t="s">
        <v>75</v>
      </c>
      <c r="AY2951" s="243" t="s">
        <v>203</v>
      </c>
    </row>
    <row r="2952" spans="2:51" s="14" customFormat="1" ht="11.25">
      <c r="B2952" s="233"/>
      <c r="C2952" s="234"/>
      <c r="D2952" s="224" t="s">
        <v>211</v>
      </c>
      <c r="E2952" s="235" t="s">
        <v>1</v>
      </c>
      <c r="F2952" s="236" t="s">
        <v>2700</v>
      </c>
      <c r="G2952" s="234"/>
      <c r="H2952" s="237">
        <v>21.36</v>
      </c>
      <c r="I2952" s="238"/>
      <c r="J2952" s="234"/>
      <c r="K2952" s="234"/>
      <c r="L2952" s="239"/>
      <c r="M2952" s="240"/>
      <c r="N2952" s="241"/>
      <c r="O2952" s="241"/>
      <c r="P2952" s="241"/>
      <c r="Q2952" s="241"/>
      <c r="R2952" s="241"/>
      <c r="S2952" s="241"/>
      <c r="T2952" s="242"/>
      <c r="AT2952" s="243" t="s">
        <v>211</v>
      </c>
      <c r="AU2952" s="243" t="s">
        <v>84</v>
      </c>
      <c r="AV2952" s="14" t="s">
        <v>84</v>
      </c>
      <c r="AW2952" s="14" t="s">
        <v>31</v>
      </c>
      <c r="AX2952" s="14" t="s">
        <v>75</v>
      </c>
      <c r="AY2952" s="243" t="s">
        <v>203</v>
      </c>
    </row>
    <row r="2953" spans="2:51" s="14" customFormat="1" ht="11.25">
      <c r="B2953" s="233"/>
      <c r="C2953" s="234"/>
      <c r="D2953" s="224" t="s">
        <v>211</v>
      </c>
      <c r="E2953" s="235" t="s">
        <v>1</v>
      </c>
      <c r="F2953" s="236" t="s">
        <v>2701</v>
      </c>
      <c r="G2953" s="234"/>
      <c r="H2953" s="237">
        <v>16.425000000000001</v>
      </c>
      <c r="I2953" s="238"/>
      <c r="J2953" s="234"/>
      <c r="K2953" s="234"/>
      <c r="L2953" s="239"/>
      <c r="M2953" s="240"/>
      <c r="N2953" s="241"/>
      <c r="O2953" s="241"/>
      <c r="P2953" s="241"/>
      <c r="Q2953" s="241"/>
      <c r="R2953" s="241"/>
      <c r="S2953" s="241"/>
      <c r="T2953" s="242"/>
      <c r="AT2953" s="243" t="s">
        <v>211</v>
      </c>
      <c r="AU2953" s="243" t="s">
        <v>84</v>
      </c>
      <c r="AV2953" s="14" t="s">
        <v>84</v>
      </c>
      <c r="AW2953" s="14" t="s">
        <v>31</v>
      </c>
      <c r="AX2953" s="14" t="s">
        <v>75</v>
      </c>
      <c r="AY2953" s="243" t="s">
        <v>203</v>
      </c>
    </row>
    <row r="2954" spans="2:51" s="13" customFormat="1" ht="11.25">
      <c r="B2954" s="222"/>
      <c r="C2954" s="223"/>
      <c r="D2954" s="224" t="s">
        <v>211</v>
      </c>
      <c r="E2954" s="225" t="s">
        <v>1</v>
      </c>
      <c r="F2954" s="226" t="s">
        <v>213</v>
      </c>
      <c r="G2954" s="223"/>
      <c r="H2954" s="225" t="s">
        <v>1</v>
      </c>
      <c r="I2954" s="227"/>
      <c r="J2954" s="223"/>
      <c r="K2954" s="223"/>
      <c r="L2954" s="228"/>
      <c r="M2954" s="229"/>
      <c r="N2954" s="230"/>
      <c r="O2954" s="230"/>
      <c r="P2954" s="230"/>
      <c r="Q2954" s="230"/>
      <c r="R2954" s="230"/>
      <c r="S2954" s="230"/>
      <c r="T2954" s="231"/>
      <c r="AT2954" s="232" t="s">
        <v>211</v>
      </c>
      <c r="AU2954" s="232" t="s">
        <v>84</v>
      </c>
      <c r="AV2954" s="13" t="s">
        <v>82</v>
      </c>
      <c r="AW2954" s="13" t="s">
        <v>31</v>
      </c>
      <c r="AX2954" s="13" t="s">
        <v>75</v>
      </c>
      <c r="AY2954" s="232" t="s">
        <v>203</v>
      </c>
    </row>
    <row r="2955" spans="2:51" s="13" customFormat="1" ht="11.25">
      <c r="B2955" s="222"/>
      <c r="C2955" s="223"/>
      <c r="D2955" s="224" t="s">
        <v>211</v>
      </c>
      <c r="E2955" s="225" t="s">
        <v>1</v>
      </c>
      <c r="F2955" s="226" t="s">
        <v>1893</v>
      </c>
      <c r="G2955" s="223"/>
      <c r="H2955" s="225" t="s">
        <v>1</v>
      </c>
      <c r="I2955" s="227"/>
      <c r="J2955" s="223"/>
      <c r="K2955" s="223"/>
      <c r="L2955" s="228"/>
      <c r="M2955" s="229"/>
      <c r="N2955" s="230"/>
      <c r="O2955" s="230"/>
      <c r="P2955" s="230"/>
      <c r="Q2955" s="230"/>
      <c r="R2955" s="230"/>
      <c r="S2955" s="230"/>
      <c r="T2955" s="231"/>
      <c r="AT2955" s="232" t="s">
        <v>211</v>
      </c>
      <c r="AU2955" s="232" t="s">
        <v>84</v>
      </c>
      <c r="AV2955" s="13" t="s">
        <v>82</v>
      </c>
      <c r="AW2955" s="13" t="s">
        <v>31</v>
      </c>
      <c r="AX2955" s="13" t="s">
        <v>75</v>
      </c>
      <c r="AY2955" s="232" t="s">
        <v>203</v>
      </c>
    </row>
    <row r="2956" spans="2:51" s="13" customFormat="1" ht="11.25">
      <c r="B2956" s="222"/>
      <c r="C2956" s="223"/>
      <c r="D2956" s="224" t="s">
        <v>211</v>
      </c>
      <c r="E2956" s="225" t="s">
        <v>1</v>
      </c>
      <c r="F2956" s="226" t="s">
        <v>438</v>
      </c>
      <c r="G2956" s="223"/>
      <c r="H2956" s="225" t="s">
        <v>1</v>
      </c>
      <c r="I2956" s="227"/>
      <c r="J2956" s="223"/>
      <c r="K2956" s="223"/>
      <c r="L2956" s="228"/>
      <c r="M2956" s="229"/>
      <c r="N2956" s="230"/>
      <c r="O2956" s="230"/>
      <c r="P2956" s="230"/>
      <c r="Q2956" s="230"/>
      <c r="R2956" s="230"/>
      <c r="S2956" s="230"/>
      <c r="T2956" s="231"/>
      <c r="AT2956" s="232" t="s">
        <v>211</v>
      </c>
      <c r="AU2956" s="232" t="s">
        <v>84</v>
      </c>
      <c r="AV2956" s="13" t="s">
        <v>82</v>
      </c>
      <c r="AW2956" s="13" t="s">
        <v>31</v>
      </c>
      <c r="AX2956" s="13" t="s">
        <v>75</v>
      </c>
      <c r="AY2956" s="232" t="s">
        <v>203</v>
      </c>
    </row>
    <row r="2957" spans="2:51" s="13" customFormat="1" ht="11.25">
      <c r="B2957" s="222"/>
      <c r="C2957" s="223"/>
      <c r="D2957" s="224" t="s">
        <v>211</v>
      </c>
      <c r="E2957" s="225" t="s">
        <v>1</v>
      </c>
      <c r="F2957" s="226" t="s">
        <v>1894</v>
      </c>
      <c r="G2957" s="223"/>
      <c r="H2957" s="225" t="s">
        <v>1</v>
      </c>
      <c r="I2957" s="227"/>
      <c r="J2957" s="223"/>
      <c r="K2957" s="223"/>
      <c r="L2957" s="228"/>
      <c r="M2957" s="229"/>
      <c r="N2957" s="230"/>
      <c r="O2957" s="230"/>
      <c r="P2957" s="230"/>
      <c r="Q2957" s="230"/>
      <c r="R2957" s="230"/>
      <c r="S2957" s="230"/>
      <c r="T2957" s="231"/>
      <c r="AT2957" s="232" t="s">
        <v>211</v>
      </c>
      <c r="AU2957" s="232" t="s">
        <v>84</v>
      </c>
      <c r="AV2957" s="13" t="s">
        <v>82</v>
      </c>
      <c r="AW2957" s="13" t="s">
        <v>31</v>
      </c>
      <c r="AX2957" s="13" t="s">
        <v>75</v>
      </c>
      <c r="AY2957" s="232" t="s">
        <v>203</v>
      </c>
    </row>
    <row r="2958" spans="2:51" s="14" customFormat="1" ht="11.25">
      <c r="B2958" s="233"/>
      <c r="C2958" s="234"/>
      <c r="D2958" s="224" t="s">
        <v>211</v>
      </c>
      <c r="E2958" s="235" t="s">
        <v>1</v>
      </c>
      <c r="F2958" s="236" t="s">
        <v>2702</v>
      </c>
      <c r="G2958" s="234"/>
      <c r="H2958" s="237">
        <v>130.94999999999999</v>
      </c>
      <c r="I2958" s="238"/>
      <c r="J2958" s="234"/>
      <c r="K2958" s="234"/>
      <c r="L2958" s="239"/>
      <c r="M2958" s="240"/>
      <c r="N2958" s="241"/>
      <c r="O2958" s="241"/>
      <c r="P2958" s="241"/>
      <c r="Q2958" s="241"/>
      <c r="R2958" s="241"/>
      <c r="S2958" s="241"/>
      <c r="T2958" s="242"/>
      <c r="AT2958" s="243" t="s">
        <v>211</v>
      </c>
      <c r="AU2958" s="243" t="s">
        <v>84</v>
      </c>
      <c r="AV2958" s="14" t="s">
        <v>84</v>
      </c>
      <c r="AW2958" s="14" t="s">
        <v>31</v>
      </c>
      <c r="AX2958" s="14" t="s">
        <v>75</v>
      </c>
      <c r="AY2958" s="243" t="s">
        <v>203</v>
      </c>
    </row>
    <row r="2959" spans="2:51" s="14" customFormat="1" ht="11.25">
      <c r="B2959" s="233"/>
      <c r="C2959" s="234"/>
      <c r="D2959" s="224" t="s">
        <v>211</v>
      </c>
      <c r="E2959" s="235" t="s">
        <v>1</v>
      </c>
      <c r="F2959" s="236" t="s">
        <v>2703</v>
      </c>
      <c r="G2959" s="234"/>
      <c r="H2959" s="237">
        <v>135.78</v>
      </c>
      <c r="I2959" s="238"/>
      <c r="J2959" s="234"/>
      <c r="K2959" s="234"/>
      <c r="L2959" s="239"/>
      <c r="M2959" s="240"/>
      <c r="N2959" s="241"/>
      <c r="O2959" s="241"/>
      <c r="P2959" s="241"/>
      <c r="Q2959" s="241"/>
      <c r="R2959" s="241"/>
      <c r="S2959" s="241"/>
      <c r="T2959" s="242"/>
      <c r="AT2959" s="243" t="s">
        <v>211</v>
      </c>
      <c r="AU2959" s="243" t="s">
        <v>84</v>
      </c>
      <c r="AV2959" s="14" t="s">
        <v>84</v>
      </c>
      <c r="AW2959" s="14" t="s">
        <v>31</v>
      </c>
      <c r="AX2959" s="14" t="s">
        <v>75</v>
      </c>
      <c r="AY2959" s="243" t="s">
        <v>203</v>
      </c>
    </row>
    <row r="2960" spans="2:51" s="13" customFormat="1" ht="11.25">
      <c r="B2960" s="222"/>
      <c r="C2960" s="223"/>
      <c r="D2960" s="224" t="s">
        <v>211</v>
      </c>
      <c r="E2960" s="225" t="s">
        <v>1</v>
      </c>
      <c r="F2960" s="226" t="s">
        <v>213</v>
      </c>
      <c r="G2960" s="223"/>
      <c r="H2960" s="225" t="s">
        <v>1</v>
      </c>
      <c r="I2960" s="227"/>
      <c r="J2960" s="223"/>
      <c r="K2960" s="223"/>
      <c r="L2960" s="228"/>
      <c r="M2960" s="229"/>
      <c r="N2960" s="230"/>
      <c r="O2960" s="230"/>
      <c r="P2960" s="230"/>
      <c r="Q2960" s="230"/>
      <c r="R2960" s="230"/>
      <c r="S2960" s="230"/>
      <c r="T2960" s="231"/>
      <c r="AT2960" s="232" t="s">
        <v>211</v>
      </c>
      <c r="AU2960" s="232" t="s">
        <v>84</v>
      </c>
      <c r="AV2960" s="13" t="s">
        <v>82</v>
      </c>
      <c r="AW2960" s="13" t="s">
        <v>31</v>
      </c>
      <c r="AX2960" s="13" t="s">
        <v>75</v>
      </c>
      <c r="AY2960" s="232" t="s">
        <v>203</v>
      </c>
    </row>
    <row r="2961" spans="2:51" s="13" customFormat="1" ht="11.25">
      <c r="B2961" s="222"/>
      <c r="C2961" s="223"/>
      <c r="D2961" s="224" t="s">
        <v>211</v>
      </c>
      <c r="E2961" s="225" t="s">
        <v>1</v>
      </c>
      <c r="F2961" s="226" t="s">
        <v>1897</v>
      </c>
      <c r="G2961" s="223"/>
      <c r="H2961" s="225" t="s">
        <v>1</v>
      </c>
      <c r="I2961" s="227"/>
      <c r="J2961" s="223"/>
      <c r="K2961" s="223"/>
      <c r="L2961" s="228"/>
      <c r="M2961" s="229"/>
      <c r="N2961" s="230"/>
      <c r="O2961" s="230"/>
      <c r="P2961" s="230"/>
      <c r="Q2961" s="230"/>
      <c r="R2961" s="230"/>
      <c r="S2961" s="230"/>
      <c r="T2961" s="231"/>
      <c r="AT2961" s="232" t="s">
        <v>211</v>
      </c>
      <c r="AU2961" s="232" t="s">
        <v>84</v>
      </c>
      <c r="AV2961" s="13" t="s">
        <v>82</v>
      </c>
      <c r="AW2961" s="13" t="s">
        <v>31</v>
      </c>
      <c r="AX2961" s="13" t="s">
        <v>75</v>
      </c>
      <c r="AY2961" s="232" t="s">
        <v>203</v>
      </c>
    </row>
    <row r="2962" spans="2:51" s="13" customFormat="1" ht="11.25">
      <c r="B2962" s="222"/>
      <c r="C2962" s="223"/>
      <c r="D2962" s="224" t="s">
        <v>211</v>
      </c>
      <c r="E2962" s="225" t="s">
        <v>1</v>
      </c>
      <c r="F2962" s="226" t="s">
        <v>438</v>
      </c>
      <c r="G2962" s="223"/>
      <c r="H2962" s="225" t="s">
        <v>1</v>
      </c>
      <c r="I2962" s="227"/>
      <c r="J2962" s="223"/>
      <c r="K2962" s="223"/>
      <c r="L2962" s="228"/>
      <c r="M2962" s="229"/>
      <c r="N2962" s="230"/>
      <c r="O2962" s="230"/>
      <c r="P2962" s="230"/>
      <c r="Q2962" s="230"/>
      <c r="R2962" s="230"/>
      <c r="S2962" s="230"/>
      <c r="T2962" s="231"/>
      <c r="AT2962" s="232" t="s">
        <v>211</v>
      </c>
      <c r="AU2962" s="232" t="s">
        <v>84</v>
      </c>
      <c r="AV2962" s="13" t="s">
        <v>82</v>
      </c>
      <c r="AW2962" s="13" t="s">
        <v>31</v>
      </c>
      <c r="AX2962" s="13" t="s">
        <v>75</v>
      </c>
      <c r="AY2962" s="232" t="s">
        <v>203</v>
      </c>
    </row>
    <row r="2963" spans="2:51" s="14" customFormat="1" ht="11.25">
      <c r="B2963" s="233"/>
      <c r="C2963" s="234"/>
      <c r="D2963" s="224" t="s">
        <v>211</v>
      </c>
      <c r="E2963" s="235" t="s">
        <v>1</v>
      </c>
      <c r="F2963" s="236" t="s">
        <v>2704</v>
      </c>
      <c r="G2963" s="234"/>
      <c r="H2963" s="237">
        <v>17.55</v>
      </c>
      <c r="I2963" s="238"/>
      <c r="J2963" s="234"/>
      <c r="K2963" s="234"/>
      <c r="L2963" s="239"/>
      <c r="M2963" s="240"/>
      <c r="N2963" s="241"/>
      <c r="O2963" s="241"/>
      <c r="P2963" s="241"/>
      <c r="Q2963" s="241"/>
      <c r="R2963" s="241"/>
      <c r="S2963" s="241"/>
      <c r="T2963" s="242"/>
      <c r="AT2963" s="243" t="s">
        <v>211</v>
      </c>
      <c r="AU2963" s="243" t="s">
        <v>84</v>
      </c>
      <c r="AV2963" s="14" t="s">
        <v>84</v>
      </c>
      <c r="AW2963" s="14" t="s">
        <v>31</v>
      </c>
      <c r="AX2963" s="14" t="s">
        <v>75</v>
      </c>
      <c r="AY2963" s="243" t="s">
        <v>203</v>
      </c>
    </row>
    <row r="2964" spans="2:51" s="14" customFormat="1" ht="11.25">
      <c r="B2964" s="233"/>
      <c r="C2964" s="234"/>
      <c r="D2964" s="224" t="s">
        <v>211</v>
      </c>
      <c r="E2964" s="235" t="s">
        <v>1</v>
      </c>
      <c r="F2964" s="236" t="s">
        <v>2705</v>
      </c>
      <c r="G2964" s="234"/>
      <c r="H2964" s="237">
        <v>5.76</v>
      </c>
      <c r="I2964" s="238"/>
      <c r="J2964" s="234"/>
      <c r="K2964" s="234"/>
      <c r="L2964" s="239"/>
      <c r="M2964" s="240"/>
      <c r="N2964" s="241"/>
      <c r="O2964" s="241"/>
      <c r="P2964" s="241"/>
      <c r="Q2964" s="241"/>
      <c r="R2964" s="241"/>
      <c r="S2964" s="241"/>
      <c r="T2964" s="242"/>
      <c r="AT2964" s="243" t="s">
        <v>211</v>
      </c>
      <c r="AU2964" s="243" t="s">
        <v>84</v>
      </c>
      <c r="AV2964" s="14" t="s">
        <v>84</v>
      </c>
      <c r="AW2964" s="14" t="s">
        <v>31</v>
      </c>
      <c r="AX2964" s="14" t="s">
        <v>75</v>
      </c>
      <c r="AY2964" s="243" t="s">
        <v>203</v>
      </c>
    </row>
    <row r="2965" spans="2:51" s="14" customFormat="1" ht="11.25">
      <c r="B2965" s="233"/>
      <c r="C2965" s="234"/>
      <c r="D2965" s="224" t="s">
        <v>211</v>
      </c>
      <c r="E2965" s="235" t="s">
        <v>1</v>
      </c>
      <c r="F2965" s="236" t="s">
        <v>2706</v>
      </c>
      <c r="G2965" s="234"/>
      <c r="H2965" s="237">
        <v>7.05</v>
      </c>
      <c r="I2965" s="238"/>
      <c r="J2965" s="234"/>
      <c r="K2965" s="234"/>
      <c r="L2965" s="239"/>
      <c r="M2965" s="240"/>
      <c r="N2965" s="241"/>
      <c r="O2965" s="241"/>
      <c r="P2965" s="241"/>
      <c r="Q2965" s="241"/>
      <c r="R2965" s="241"/>
      <c r="S2965" s="241"/>
      <c r="T2965" s="242"/>
      <c r="AT2965" s="243" t="s">
        <v>211</v>
      </c>
      <c r="AU2965" s="243" t="s">
        <v>84</v>
      </c>
      <c r="AV2965" s="14" t="s">
        <v>84</v>
      </c>
      <c r="AW2965" s="14" t="s">
        <v>31</v>
      </c>
      <c r="AX2965" s="14" t="s">
        <v>75</v>
      </c>
      <c r="AY2965" s="243" t="s">
        <v>203</v>
      </c>
    </row>
    <row r="2966" spans="2:51" s="14" customFormat="1" ht="11.25">
      <c r="B2966" s="233"/>
      <c r="C2966" s="234"/>
      <c r="D2966" s="224" t="s">
        <v>211</v>
      </c>
      <c r="E2966" s="235" t="s">
        <v>1</v>
      </c>
      <c r="F2966" s="236" t="s">
        <v>2707</v>
      </c>
      <c r="G2966" s="234"/>
      <c r="H2966" s="237">
        <v>7.8</v>
      </c>
      <c r="I2966" s="238"/>
      <c r="J2966" s="234"/>
      <c r="K2966" s="234"/>
      <c r="L2966" s="239"/>
      <c r="M2966" s="240"/>
      <c r="N2966" s="241"/>
      <c r="O2966" s="241"/>
      <c r="P2966" s="241"/>
      <c r="Q2966" s="241"/>
      <c r="R2966" s="241"/>
      <c r="S2966" s="241"/>
      <c r="T2966" s="242"/>
      <c r="AT2966" s="243" t="s">
        <v>211</v>
      </c>
      <c r="AU2966" s="243" t="s">
        <v>84</v>
      </c>
      <c r="AV2966" s="14" t="s">
        <v>84</v>
      </c>
      <c r="AW2966" s="14" t="s">
        <v>31</v>
      </c>
      <c r="AX2966" s="14" t="s">
        <v>75</v>
      </c>
      <c r="AY2966" s="243" t="s">
        <v>203</v>
      </c>
    </row>
    <row r="2967" spans="2:51" s="14" customFormat="1" ht="22.5">
      <c r="B2967" s="233"/>
      <c r="C2967" s="234"/>
      <c r="D2967" s="224" t="s">
        <v>211</v>
      </c>
      <c r="E2967" s="235" t="s">
        <v>1</v>
      </c>
      <c r="F2967" s="236" t="s">
        <v>2708</v>
      </c>
      <c r="G2967" s="234"/>
      <c r="H2967" s="237">
        <v>115.712</v>
      </c>
      <c r="I2967" s="238"/>
      <c r="J2967" s="234"/>
      <c r="K2967" s="234"/>
      <c r="L2967" s="239"/>
      <c r="M2967" s="240"/>
      <c r="N2967" s="241"/>
      <c r="O2967" s="241"/>
      <c r="P2967" s="241"/>
      <c r="Q2967" s="241"/>
      <c r="R2967" s="241"/>
      <c r="S2967" s="241"/>
      <c r="T2967" s="242"/>
      <c r="AT2967" s="243" t="s">
        <v>211</v>
      </c>
      <c r="AU2967" s="243" t="s">
        <v>84</v>
      </c>
      <c r="AV2967" s="14" t="s">
        <v>84</v>
      </c>
      <c r="AW2967" s="14" t="s">
        <v>31</v>
      </c>
      <c r="AX2967" s="14" t="s">
        <v>75</v>
      </c>
      <c r="AY2967" s="243" t="s">
        <v>203</v>
      </c>
    </row>
    <row r="2968" spans="2:51" s="14" customFormat="1" ht="11.25">
      <c r="B2968" s="233"/>
      <c r="C2968" s="234"/>
      <c r="D2968" s="224" t="s">
        <v>211</v>
      </c>
      <c r="E2968" s="235" t="s">
        <v>1</v>
      </c>
      <c r="F2968" s="236" t="s">
        <v>2709</v>
      </c>
      <c r="G2968" s="234"/>
      <c r="H2968" s="237">
        <v>19.600000000000001</v>
      </c>
      <c r="I2968" s="238"/>
      <c r="J2968" s="234"/>
      <c r="K2968" s="234"/>
      <c r="L2968" s="239"/>
      <c r="M2968" s="240"/>
      <c r="N2968" s="241"/>
      <c r="O2968" s="241"/>
      <c r="P2968" s="241"/>
      <c r="Q2968" s="241"/>
      <c r="R2968" s="241"/>
      <c r="S2968" s="241"/>
      <c r="T2968" s="242"/>
      <c r="AT2968" s="243" t="s">
        <v>211</v>
      </c>
      <c r="AU2968" s="243" t="s">
        <v>84</v>
      </c>
      <c r="AV2968" s="14" t="s">
        <v>84</v>
      </c>
      <c r="AW2968" s="14" t="s">
        <v>31</v>
      </c>
      <c r="AX2968" s="14" t="s">
        <v>75</v>
      </c>
      <c r="AY2968" s="243" t="s">
        <v>203</v>
      </c>
    </row>
    <row r="2969" spans="2:51" s="14" customFormat="1" ht="11.25">
      <c r="B2969" s="233"/>
      <c r="C2969" s="234"/>
      <c r="D2969" s="224" t="s">
        <v>211</v>
      </c>
      <c r="E2969" s="235" t="s">
        <v>1</v>
      </c>
      <c r="F2969" s="236" t="s">
        <v>2710</v>
      </c>
      <c r="G2969" s="234"/>
      <c r="H2969" s="237">
        <v>7.8</v>
      </c>
      <c r="I2969" s="238"/>
      <c r="J2969" s="234"/>
      <c r="K2969" s="234"/>
      <c r="L2969" s="239"/>
      <c r="M2969" s="240"/>
      <c r="N2969" s="241"/>
      <c r="O2969" s="241"/>
      <c r="P2969" s="241"/>
      <c r="Q2969" s="241"/>
      <c r="R2969" s="241"/>
      <c r="S2969" s="241"/>
      <c r="T2969" s="242"/>
      <c r="AT2969" s="243" t="s">
        <v>211</v>
      </c>
      <c r="AU2969" s="243" t="s">
        <v>84</v>
      </c>
      <c r="AV2969" s="14" t="s">
        <v>84</v>
      </c>
      <c r="AW2969" s="14" t="s">
        <v>31</v>
      </c>
      <c r="AX2969" s="14" t="s">
        <v>75</v>
      </c>
      <c r="AY2969" s="243" t="s">
        <v>203</v>
      </c>
    </row>
    <row r="2970" spans="2:51" s="13" customFormat="1" ht="11.25">
      <c r="B2970" s="222"/>
      <c r="C2970" s="223"/>
      <c r="D2970" s="224" t="s">
        <v>211</v>
      </c>
      <c r="E2970" s="225" t="s">
        <v>1</v>
      </c>
      <c r="F2970" s="226" t="s">
        <v>447</v>
      </c>
      <c r="G2970" s="223"/>
      <c r="H2970" s="225" t="s">
        <v>1</v>
      </c>
      <c r="I2970" s="227"/>
      <c r="J2970" s="223"/>
      <c r="K2970" s="223"/>
      <c r="L2970" s="228"/>
      <c r="M2970" s="229"/>
      <c r="N2970" s="230"/>
      <c r="O2970" s="230"/>
      <c r="P2970" s="230"/>
      <c r="Q2970" s="230"/>
      <c r="R2970" s="230"/>
      <c r="S2970" s="230"/>
      <c r="T2970" s="231"/>
      <c r="AT2970" s="232" t="s">
        <v>211</v>
      </c>
      <c r="AU2970" s="232" t="s">
        <v>84</v>
      </c>
      <c r="AV2970" s="13" t="s">
        <v>82</v>
      </c>
      <c r="AW2970" s="13" t="s">
        <v>31</v>
      </c>
      <c r="AX2970" s="13" t="s">
        <v>75</v>
      </c>
      <c r="AY2970" s="232" t="s">
        <v>203</v>
      </c>
    </row>
    <row r="2971" spans="2:51" s="14" customFormat="1" ht="11.25">
      <c r="B2971" s="233"/>
      <c r="C2971" s="234"/>
      <c r="D2971" s="224" t="s">
        <v>211</v>
      </c>
      <c r="E2971" s="235" t="s">
        <v>1</v>
      </c>
      <c r="F2971" s="236" t="s">
        <v>2711</v>
      </c>
      <c r="G2971" s="234"/>
      <c r="H2971" s="237">
        <v>23.76</v>
      </c>
      <c r="I2971" s="238"/>
      <c r="J2971" s="234"/>
      <c r="K2971" s="234"/>
      <c r="L2971" s="239"/>
      <c r="M2971" s="240"/>
      <c r="N2971" s="241"/>
      <c r="O2971" s="241"/>
      <c r="P2971" s="241"/>
      <c r="Q2971" s="241"/>
      <c r="R2971" s="241"/>
      <c r="S2971" s="241"/>
      <c r="T2971" s="242"/>
      <c r="AT2971" s="243" t="s">
        <v>211</v>
      </c>
      <c r="AU2971" s="243" t="s">
        <v>84</v>
      </c>
      <c r="AV2971" s="14" t="s">
        <v>84</v>
      </c>
      <c r="AW2971" s="14" t="s">
        <v>31</v>
      </c>
      <c r="AX2971" s="14" t="s">
        <v>75</v>
      </c>
      <c r="AY2971" s="243" t="s">
        <v>203</v>
      </c>
    </row>
    <row r="2972" spans="2:51" s="14" customFormat="1" ht="11.25">
      <c r="B2972" s="233"/>
      <c r="C2972" s="234"/>
      <c r="D2972" s="224" t="s">
        <v>211</v>
      </c>
      <c r="E2972" s="235" t="s">
        <v>1</v>
      </c>
      <c r="F2972" s="236" t="s">
        <v>2712</v>
      </c>
      <c r="G2972" s="234"/>
      <c r="H2972" s="237">
        <v>13.7</v>
      </c>
      <c r="I2972" s="238"/>
      <c r="J2972" s="234"/>
      <c r="K2972" s="234"/>
      <c r="L2972" s="239"/>
      <c r="M2972" s="240"/>
      <c r="N2972" s="241"/>
      <c r="O2972" s="241"/>
      <c r="P2972" s="241"/>
      <c r="Q2972" s="241"/>
      <c r="R2972" s="241"/>
      <c r="S2972" s="241"/>
      <c r="T2972" s="242"/>
      <c r="AT2972" s="243" t="s">
        <v>211</v>
      </c>
      <c r="AU2972" s="243" t="s">
        <v>84</v>
      </c>
      <c r="AV2972" s="14" t="s">
        <v>84</v>
      </c>
      <c r="AW2972" s="14" t="s">
        <v>31</v>
      </c>
      <c r="AX2972" s="14" t="s">
        <v>75</v>
      </c>
      <c r="AY2972" s="243" t="s">
        <v>203</v>
      </c>
    </row>
    <row r="2973" spans="2:51" s="14" customFormat="1" ht="11.25">
      <c r="B2973" s="233"/>
      <c r="C2973" s="234"/>
      <c r="D2973" s="224" t="s">
        <v>211</v>
      </c>
      <c r="E2973" s="235" t="s">
        <v>1</v>
      </c>
      <c r="F2973" s="236" t="s">
        <v>2713</v>
      </c>
      <c r="G2973" s="234"/>
      <c r="H2973" s="237">
        <v>23.76</v>
      </c>
      <c r="I2973" s="238"/>
      <c r="J2973" s="234"/>
      <c r="K2973" s="234"/>
      <c r="L2973" s="239"/>
      <c r="M2973" s="240"/>
      <c r="N2973" s="241"/>
      <c r="O2973" s="241"/>
      <c r="P2973" s="241"/>
      <c r="Q2973" s="241"/>
      <c r="R2973" s="241"/>
      <c r="S2973" s="241"/>
      <c r="T2973" s="242"/>
      <c r="AT2973" s="243" t="s">
        <v>211</v>
      </c>
      <c r="AU2973" s="243" t="s">
        <v>84</v>
      </c>
      <c r="AV2973" s="14" t="s">
        <v>84</v>
      </c>
      <c r="AW2973" s="14" t="s">
        <v>31</v>
      </c>
      <c r="AX2973" s="14" t="s">
        <v>75</v>
      </c>
      <c r="AY2973" s="243" t="s">
        <v>203</v>
      </c>
    </row>
    <row r="2974" spans="2:51" s="14" customFormat="1" ht="11.25">
      <c r="B2974" s="233"/>
      <c r="C2974" s="234"/>
      <c r="D2974" s="224" t="s">
        <v>211</v>
      </c>
      <c r="E2974" s="235" t="s">
        <v>1</v>
      </c>
      <c r="F2974" s="236" t="s">
        <v>2714</v>
      </c>
      <c r="G2974" s="234"/>
      <c r="H2974" s="237">
        <v>13.7</v>
      </c>
      <c r="I2974" s="238"/>
      <c r="J2974" s="234"/>
      <c r="K2974" s="234"/>
      <c r="L2974" s="239"/>
      <c r="M2974" s="240"/>
      <c r="N2974" s="241"/>
      <c r="O2974" s="241"/>
      <c r="P2974" s="241"/>
      <c r="Q2974" s="241"/>
      <c r="R2974" s="241"/>
      <c r="S2974" s="241"/>
      <c r="T2974" s="242"/>
      <c r="AT2974" s="243" t="s">
        <v>211</v>
      </c>
      <c r="AU2974" s="243" t="s">
        <v>84</v>
      </c>
      <c r="AV2974" s="14" t="s">
        <v>84</v>
      </c>
      <c r="AW2974" s="14" t="s">
        <v>31</v>
      </c>
      <c r="AX2974" s="14" t="s">
        <v>75</v>
      </c>
      <c r="AY2974" s="243" t="s">
        <v>203</v>
      </c>
    </row>
    <row r="2975" spans="2:51" s="13" customFormat="1" ht="11.25">
      <c r="B2975" s="222"/>
      <c r="C2975" s="223"/>
      <c r="D2975" s="224" t="s">
        <v>211</v>
      </c>
      <c r="E2975" s="225" t="s">
        <v>1</v>
      </c>
      <c r="F2975" s="226" t="s">
        <v>521</v>
      </c>
      <c r="G2975" s="223"/>
      <c r="H2975" s="225" t="s">
        <v>1</v>
      </c>
      <c r="I2975" s="227"/>
      <c r="J2975" s="223"/>
      <c r="K2975" s="223"/>
      <c r="L2975" s="228"/>
      <c r="M2975" s="229"/>
      <c r="N2975" s="230"/>
      <c r="O2975" s="230"/>
      <c r="P2975" s="230"/>
      <c r="Q2975" s="230"/>
      <c r="R2975" s="230"/>
      <c r="S2975" s="230"/>
      <c r="T2975" s="231"/>
      <c r="AT2975" s="232" t="s">
        <v>211</v>
      </c>
      <c r="AU2975" s="232" t="s">
        <v>84</v>
      </c>
      <c r="AV2975" s="13" t="s">
        <v>82</v>
      </c>
      <c r="AW2975" s="13" t="s">
        <v>31</v>
      </c>
      <c r="AX2975" s="13" t="s">
        <v>75</v>
      </c>
      <c r="AY2975" s="232" t="s">
        <v>203</v>
      </c>
    </row>
    <row r="2976" spans="2:51" s="14" customFormat="1" ht="11.25">
      <c r="B2976" s="233"/>
      <c r="C2976" s="234"/>
      <c r="D2976" s="224" t="s">
        <v>211</v>
      </c>
      <c r="E2976" s="235" t="s">
        <v>1</v>
      </c>
      <c r="F2976" s="236" t="s">
        <v>2715</v>
      </c>
      <c r="G2976" s="234"/>
      <c r="H2976" s="237">
        <v>24.2</v>
      </c>
      <c r="I2976" s="238"/>
      <c r="J2976" s="234"/>
      <c r="K2976" s="234"/>
      <c r="L2976" s="239"/>
      <c r="M2976" s="240"/>
      <c r="N2976" s="241"/>
      <c r="O2976" s="241"/>
      <c r="P2976" s="241"/>
      <c r="Q2976" s="241"/>
      <c r="R2976" s="241"/>
      <c r="S2976" s="241"/>
      <c r="T2976" s="242"/>
      <c r="AT2976" s="243" t="s">
        <v>211</v>
      </c>
      <c r="AU2976" s="243" t="s">
        <v>84</v>
      </c>
      <c r="AV2976" s="14" t="s">
        <v>84</v>
      </c>
      <c r="AW2976" s="14" t="s">
        <v>31</v>
      </c>
      <c r="AX2976" s="14" t="s">
        <v>75</v>
      </c>
      <c r="AY2976" s="243" t="s">
        <v>203</v>
      </c>
    </row>
    <row r="2977" spans="2:51" s="14" customFormat="1" ht="11.25">
      <c r="B2977" s="233"/>
      <c r="C2977" s="234"/>
      <c r="D2977" s="224" t="s">
        <v>211</v>
      </c>
      <c r="E2977" s="235" t="s">
        <v>1</v>
      </c>
      <c r="F2977" s="236" t="s">
        <v>2716</v>
      </c>
      <c r="G2977" s="234"/>
      <c r="H2977" s="237">
        <v>13.7</v>
      </c>
      <c r="I2977" s="238"/>
      <c r="J2977" s="234"/>
      <c r="K2977" s="234"/>
      <c r="L2977" s="239"/>
      <c r="M2977" s="240"/>
      <c r="N2977" s="241"/>
      <c r="O2977" s="241"/>
      <c r="P2977" s="241"/>
      <c r="Q2977" s="241"/>
      <c r="R2977" s="241"/>
      <c r="S2977" s="241"/>
      <c r="T2977" s="242"/>
      <c r="AT2977" s="243" t="s">
        <v>211</v>
      </c>
      <c r="AU2977" s="243" t="s">
        <v>84</v>
      </c>
      <c r="AV2977" s="14" t="s">
        <v>84</v>
      </c>
      <c r="AW2977" s="14" t="s">
        <v>31</v>
      </c>
      <c r="AX2977" s="14" t="s">
        <v>75</v>
      </c>
      <c r="AY2977" s="243" t="s">
        <v>203</v>
      </c>
    </row>
    <row r="2978" spans="2:51" s="14" customFormat="1" ht="11.25">
      <c r="B2978" s="233"/>
      <c r="C2978" s="234"/>
      <c r="D2978" s="224" t="s">
        <v>211</v>
      </c>
      <c r="E2978" s="235" t="s">
        <v>1</v>
      </c>
      <c r="F2978" s="236" t="s">
        <v>2717</v>
      </c>
      <c r="G2978" s="234"/>
      <c r="H2978" s="237">
        <v>24.2</v>
      </c>
      <c r="I2978" s="238"/>
      <c r="J2978" s="234"/>
      <c r="K2978" s="234"/>
      <c r="L2978" s="239"/>
      <c r="M2978" s="240"/>
      <c r="N2978" s="241"/>
      <c r="O2978" s="241"/>
      <c r="P2978" s="241"/>
      <c r="Q2978" s="241"/>
      <c r="R2978" s="241"/>
      <c r="S2978" s="241"/>
      <c r="T2978" s="242"/>
      <c r="AT2978" s="243" t="s">
        <v>211</v>
      </c>
      <c r="AU2978" s="243" t="s">
        <v>84</v>
      </c>
      <c r="AV2978" s="14" t="s">
        <v>84</v>
      </c>
      <c r="AW2978" s="14" t="s">
        <v>31</v>
      </c>
      <c r="AX2978" s="14" t="s">
        <v>75</v>
      </c>
      <c r="AY2978" s="243" t="s">
        <v>203</v>
      </c>
    </row>
    <row r="2979" spans="2:51" s="14" customFormat="1" ht="11.25">
      <c r="B2979" s="233"/>
      <c r="C2979" s="234"/>
      <c r="D2979" s="224" t="s">
        <v>211</v>
      </c>
      <c r="E2979" s="235" t="s">
        <v>1</v>
      </c>
      <c r="F2979" s="236" t="s">
        <v>2718</v>
      </c>
      <c r="G2979" s="234"/>
      <c r="H2979" s="237">
        <v>13.7</v>
      </c>
      <c r="I2979" s="238"/>
      <c r="J2979" s="234"/>
      <c r="K2979" s="234"/>
      <c r="L2979" s="239"/>
      <c r="M2979" s="240"/>
      <c r="N2979" s="241"/>
      <c r="O2979" s="241"/>
      <c r="P2979" s="241"/>
      <c r="Q2979" s="241"/>
      <c r="R2979" s="241"/>
      <c r="S2979" s="241"/>
      <c r="T2979" s="242"/>
      <c r="AT2979" s="243" t="s">
        <v>211</v>
      </c>
      <c r="AU2979" s="243" t="s">
        <v>84</v>
      </c>
      <c r="AV2979" s="14" t="s">
        <v>84</v>
      </c>
      <c r="AW2979" s="14" t="s">
        <v>31</v>
      </c>
      <c r="AX2979" s="14" t="s">
        <v>75</v>
      </c>
      <c r="AY2979" s="243" t="s">
        <v>203</v>
      </c>
    </row>
    <row r="2980" spans="2:51" s="13" customFormat="1" ht="11.25">
      <c r="B2980" s="222"/>
      <c r="C2980" s="223"/>
      <c r="D2980" s="224" t="s">
        <v>211</v>
      </c>
      <c r="E2980" s="225" t="s">
        <v>1</v>
      </c>
      <c r="F2980" s="226" t="s">
        <v>213</v>
      </c>
      <c r="G2980" s="223"/>
      <c r="H2980" s="225" t="s">
        <v>1</v>
      </c>
      <c r="I2980" s="227"/>
      <c r="J2980" s="223"/>
      <c r="K2980" s="223"/>
      <c r="L2980" s="228"/>
      <c r="M2980" s="229"/>
      <c r="N2980" s="230"/>
      <c r="O2980" s="230"/>
      <c r="P2980" s="230"/>
      <c r="Q2980" s="230"/>
      <c r="R2980" s="230"/>
      <c r="S2980" s="230"/>
      <c r="T2980" s="231"/>
      <c r="AT2980" s="232" t="s">
        <v>211</v>
      </c>
      <c r="AU2980" s="232" t="s">
        <v>84</v>
      </c>
      <c r="AV2980" s="13" t="s">
        <v>82</v>
      </c>
      <c r="AW2980" s="13" t="s">
        <v>31</v>
      </c>
      <c r="AX2980" s="13" t="s">
        <v>75</v>
      </c>
      <c r="AY2980" s="232" t="s">
        <v>203</v>
      </c>
    </row>
    <row r="2981" spans="2:51" s="13" customFormat="1" ht="11.25">
      <c r="B2981" s="222"/>
      <c r="C2981" s="223"/>
      <c r="D2981" s="224" t="s">
        <v>211</v>
      </c>
      <c r="E2981" s="225" t="s">
        <v>1</v>
      </c>
      <c r="F2981" s="226" t="s">
        <v>1913</v>
      </c>
      <c r="G2981" s="223"/>
      <c r="H2981" s="225" t="s">
        <v>1</v>
      </c>
      <c r="I2981" s="227"/>
      <c r="J2981" s="223"/>
      <c r="K2981" s="223"/>
      <c r="L2981" s="228"/>
      <c r="M2981" s="229"/>
      <c r="N2981" s="230"/>
      <c r="O2981" s="230"/>
      <c r="P2981" s="230"/>
      <c r="Q2981" s="230"/>
      <c r="R2981" s="230"/>
      <c r="S2981" s="230"/>
      <c r="T2981" s="231"/>
      <c r="AT2981" s="232" t="s">
        <v>211</v>
      </c>
      <c r="AU2981" s="232" t="s">
        <v>84</v>
      </c>
      <c r="AV2981" s="13" t="s">
        <v>82</v>
      </c>
      <c r="AW2981" s="13" t="s">
        <v>31</v>
      </c>
      <c r="AX2981" s="13" t="s">
        <v>75</v>
      </c>
      <c r="AY2981" s="232" t="s">
        <v>203</v>
      </c>
    </row>
    <row r="2982" spans="2:51" s="13" customFormat="1" ht="11.25">
      <c r="B2982" s="222"/>
      <c r="C2982" s="223"/>
      <c r="D2982" s="224" t="s">
        <v>211</v>
      </c>
      <c r="E2982" s="225" t="s">
        <v>1</v>
      </c>
      <c r="F2982" s="226" t="s">
        <v>447</v>
      </c>
      <c r="G2982" s="223"/>
      <c r="H2982" s="225" t="s">
        <v>1</v>
      </c>
      <c r="I2982" s="227"/>
      <c r="J2982" s="223"/>
      <c r="K2982" s="223"/>
      <c r="L2982" s="228"/>
      <c r="M2982" s="229"/>
      <c r="N2982" s="230"/>
      <c r="O2982" s="230"/>
      <c r="P2982" s="230"/>
      <c r="Q2982" s="230"/>
      <c r="R2982" s="230"/>
      <c r="S2982" s="230"/>
      <c r="T2982" s="231"/>
      <c r="AT2982" s="232" t="s">
        <v>211</v>
      </c>
      <c r="AU2982" s="232" t="s">
        <v>84</v>
      </c>
      <c r="AV2982" s="13" t="s">
        <v>82</v>
      </c>
      <c r="AW2982" s="13" t="s">
        <v>31</v>
      </c>
      <c r="AX2982" s="13" t="s">
        <v>75</v>
      </c>
      <c r="AY2982" s="232" t="s">
        <v>203</v>
      </c>
    </row>
    <row r="2983" spans="2:51" s="14" customFormat="1" ht="11.25">
      <c r="B2983" s="233"/>
      <c r="C2983" s="234"/>
      <c r="D2983" s="224" t="s">
        <v>211</v>
      </c>
      <c r="E2983" s="235" t="s">
        <v>1</v>
      </c>
      <c r="F2983" s="236" t="s">
        <v>2719</v>
      </c>
      <c r="G2983" s="234"/>
      <c r="H2983" s="237">
        <v>30.52</v>
      </c>
      <c r="I2983" s="238"/>
      <c r="J2983" s="234"/>
      <c r="K2983" s="234"/>
      <c r="L2983" s="239"/>
      <c r="M2983" s="240"/>
      <c r="N2983" s="241"/>
      <c r="O2983" s="241"/>
      <c r="P2983" s="241"/>
      <c r="Q2983" s="241"/>
      <c r="R2983" s="241"/>
      <c r="S2983" s="241"/>
      <c r="T2983" s="242"/>
      <c r="AT2983" s="243" t="s">
        <v>211</v>
      </c>
      <c r="AU2983" s="243" t="s">
        <v>84</v>
      </c>
      <c r="AV2983" s="14" t="s">
        <v>84</v>
      </c>
      <c r="AW2983" s="14" t="s">
        <v>31</v>
      </c>
      <c r="AX2983" s="14" t="s">
        <v>75</v>
      </c>
      <c r="AY2983" s="243" t="s">
        <v>203</v>
      </c>
    </row>
    <row r="2984" spans="2:51" s="14" customFormat="1" ht="11.25">
      <c r="B2984" s="233"/>
      <c r="C2984" s="234"/>
      <c r="D2984" s="224" t="s">
        <v>211</v>
      </c>
      <c r="E2984" s="235" t="s">
        <v>1</v>
      </c>
      <c r="F2984" s="236" t="s">
        <v>2720</v>
      </c>
      <c r="G2984" s="234"/>
      <c r="H2984" s="237">
        <v>103.384</v>
      </c>
      <c r="I2984" s="238"/>
      <c r="J2984" s="234"/>
      <c r="K2984" s="234"/>
      <c r="L2984" s="239"/>
      <c r="M2984" s="240"/>
      <c r="N2984" s="241"/>
      <c r="O2984" s="241"/>
      <c r="P2984" s="241"/>
      <c r="Q2984" s="241"/>
      <c r="R2984" s="241"/>
      <c r="S2984" s="241"/>
      <c r="T2984" s="242"/>
      <c r="AT2984" s="243" t="s">
        <v>211</v>
      </c>
      <c r="AU2984" s="243" t="s">
        <v>84</v>
      </c>
      <c r="AV2984" s="14" t="s">
        <v>84</v>
      </c>
      <c r="AW2984" s="14" t="s">
        <v>31</v>
      </c>
      <c r="AX2984" s="14" t="s">
        <v>75</v>
      </c>
      <c r="AY2984" s="243" t="s">
        <v>203</v>
      </c>
    </row>
    <row r="2985" spans="2:51" s="14" customFormat="1" ht="11.25">
      <c r="B2985" s="233"/>
      <c r="C2985" s="234"/>
      <c r="D2985" s="224" t="s">
        <v>211</v>
      </c>
      <c r="E2985" s="235" t="s">
        <v>1</v>
      </c>
      <c r="F2985" s="236" t="s">
        <v>2721</v>
      </c>
      <c r="G2985" s="234"/>
      <c r="H2985" s="237">
        <v>26.52</v>
      </c>
      <c r="I2985" s="238"/>
      <c r="J2985" s="234"/>
      <c r="K2985" s="234"/>
      <c r="L2985" s="239"/>
      <c r="M2985" s="240"/>
      <c r="N2985" s="241"/>
      <c r="O2985" s="241"/>
      <c r="P2985" s="241"/>
      <c r="Q2985" s="241"/>
      <c r="R2985" s="241"/>
      <c r="S2985" s="241"/>
      <c r="T2985" s="242"/>
      <c r="AT2985" s="243" t="s">
        <v>211</v>
      </c>
      <c r="AU2985" s="243" t="s">
        <v>84</v>
      </c>
      <c r="AV2985" s="14" t="s">
        <v>84</v>
      </c>
      <c r="AW2985" s="14" t="s">
        <v>31</v>
      </c>
      <c r="AX2985" s="14" t="s">
        <v>75</v>
      </c>
      <c r="AY2985" s="243" t="s">
        <v>203</v>
      </c>
    </row>
    <row r="2986" spans="2:51" s="14" customFormat="1" ht="11.25">
      <c r="B2986" s="233"/>
      <c r="C2986" s="234"/>
      <c r="D2986" s="224" t="s">
        <v>211</v>
      </c>
      <c r="E2986" s="235" t="s">
        <v>1</v>
      </c>
      <c r="F2986" s="236" t="s">
        <v>2722</v>
      </c>
      <c r="G2986" s="234"/>
      <c r="H2986" s="237">
        <v>54.524000000000001</v>
      </c>
      <c r="I2986" s="238"/>
      <c r="J2986" s="234"/>
      <c r="K2986" s="234"/>
      <c r="L2986" s="239"/>
      <c r="M2986" s="240"/>
      <c r="N2986" s="241"/>
      <c r="O2986" s="241"/>
      <c r="P2986" s="241"/>
      <c r="Q2986" s="241"/>
      <c r="R2986" s="241"/>
      <c r="S2986" s="241"/>
      <c r="T2986" s="242"/>
      <c r="AT2986" s="243" t="s">
        <v>211</v>
      </c>
      <c r="AU2986" s="243" t="s">
        <v>84</v>
      </c>
      <c r="AV2986" s="14" t="s">
        <v>84</v>
      </c>
      <c r="AW2986" s="14" t="s">
        <v>31</v>
      </c>
      <c r="AX2986" s="14" t="s">
        <v>75</v>
      </c>
      <c r="AY2986" s="243" t="s">
        <v>203</v>
      </c>
    </row>
    <row r="2987" spans="2:51" s="14" customFormat="1" ht="11.25">
      <c r="B2987" s="233"/>
      <c r="C2987" s="234"/>
      <c r="D2987" s="224" t="s">
        <v>211</v>
      </c>
      <c r="E2987" s="235" t="s">
        <v>1</v>
      </c>
      <c r="F2987" s="236" t="s">
        <v>2723</v>
      </c>
      <c r="G2987" s="234"/>
      <c r="H2987" s="237">
        <v>52.435000000000002</v>
      </c>
      <c r="I2987" s="238"/>
      <c r="J2987" s="234"/>
      <c r="K2987" s="234"/>
      <c r="L2987" s="239"/>
      <c r="M2987" s="240"/>
      <c r="N2987" s="241"/>
      <c r="O2987" s="241"/>
      <c r="P2987" s="241"/>
      <c r="Q2987" s="241"/>
      <c r="R2987" s="241"/>
      <c r="S2987" s="241"/>
      <c r="T2987" s="242"/>
      <c r="AT2987" s="243" t="s">
        <v>211</v>
      </c>
      <c r="AU2987" s="243" t="s">
        <v>84</v>
      </c>
      <c r="AV2987" s="14" t="s">
        <v>84</v>
      </c>
      <c r="AW2987" s="14" t="s">
        <v>31</v>
      </c>
      <c r="AX2987" s="14" t="s">
        <v>75</v>
      </c>
      <c r="AY2987" s="243" t="s">
        <v>203</v>
      </c>
    </row>
    <row r="2988" spans="2:51" s="14" customFormat="1" ht="11.25">
      <c r="B2988" s="233"/>
      <c r="C2988" s="234"/>
      <c r="D2988" s="224" t="s">
        <v>211</v>
      </c>
      <c r="E2988" s="235" t="s">
        <v>1</v>
      </c>
      <c r="F2988" s="236" t="s">
        <v>2724</v>
      </c>
      <c r="G2988" s="234"/>
      <c r="H2988" s="237">
        <v>11.15</v>
      </c>
      <c r="I2988" s="238"/>
      <c r="J2988" s="234"/>
      <c r="K2988" s="234"/>
      <c r="L2988" s="239"/>
      <c r="M2988" s="240"/>
      <c r="N2988" s="241"/>
      <c r="O2988" s="241"/>
      <c r="P2988" s="241"/>
      <c r="Q2988" s="241"/>
      <c r="R2988" s="241"/>
      <c r="S2988" s="241"/>
      <c r="T2988" s="242"/>
      <c r="AT2988" s="243" t="s">
        <v>211</v>
      </c>
      <c r="AU2988" s="243" t="s">
        <v>84</v>
      </c>
      <c r="AV2988" s="14" t="s">
        <v>84</v>
      </c>
      <c r="AW2988" s="14" t="s">
        <v>31</v>
      </c>
      <c r="AX2988" s="14" t="s">
        <v>75</v>
      </c>
      <c r="AY2988" s="243" t="s">
        <v>203</v>
      </c>
    </row>
    <row r="2989" spans="2:51" s="14" customFormat="1" ht="11.25">
      <c r="B2989" s="233"/>
      <c r="C2989" s="234"/>
      <c r="D2989" s="224" t="s">
        <v>211</v>
      </c>
      <c r="E2989" s="235" t="s">
        <v>1</v>
      </c>
      <c r="F2989" s="236" t="s">
        <v>2725</v>
      </c>
      <c r="G2989" s="234"/>
      <c r="H2989" s="237">
        <v>11.695</v>
      </c>
      <c r="I2989" s="238"/>
      <c r="J2989" s="234"/>
      <c r="K2989" s="234"/>
      <c r="L2989" s="239"/>
      <c r="M2989" s="240"/>
      <c r="N2989" s="241"/>
      <c r="O2989" s="241"/>
      <c r="P2989" s="241"/>
      <c r="Q2989" s="241"/>
      <c r="R2989" s="241"/>
      <c r="S2989" s="241"/>
      <c r="T2989" s="242"/>
      <c r="AT2989" s="243" t="s">
        <v>211</v>
      </c>
      <c r="AU2989" s="243" t="s">
        <v>84</v>
      </c>
      <c r="AV2989" s="14" t="s">
        <v>84</v>
      </c>
      <c r="AW2989" s="14" t="s">
        <v>31</v>
      </c>
      <c r="AX2989" s="14" t="s">
        <v>75</v>
      </c>
      <c r="AY2989" s="243" t="s">
        <v>203</v>
      </c>
    </row>
    <row r="2990" spans="2:51" s="14" customFormat="1" ht="11.25">
      <c r="B2990" s="233"/>
      <c r="C2990" s="234"/>
      <c r="D2990" s="224" t="s">
        <v>211</v>
      </c>
      <c r="E2990" s="235" t="s">
        <v>1</v>
      </c>
      <c r="F2990" s="236" t="s">
        <v>2726</v>
      </c>
      <c r="G2990" s="234"/>
      <c r="H2990" s="237">
        <v>11.734999999999999</v>
      </c>
      <c r="I2990" s="238"/>
      <c r="J2990" s="234"/>
      <c r="K2990" s="234"/>
      <c r="L2990" s="239"/>
      <c r="M2990" s="240"/>
      <c r="N2990" s="241"/>
      <c r="O2990" s="241"/>
      <c r="P2990" s="241"/>
      <c r="Q2990" s="241"/>
      <c r="R2990" s="241"/>
      <c r="S2990" s="241"/>
      <c r="T2990" s="242"/>
      <c r="AT2990" s="243" t="s">
        <v>211</v>
      </c>
      <c r="AU2990" s="243" t="s">
        <v>84</v>
      </c>
      <c r="AV2990" s="14" t="s">
        <v>84</v>
      </c>
      <c r="AW2990" s="14" t="s">
        <v>31</v>
      </c>
      <c r="AX2990" s="14" t="s">
        <v>75</v>
      </c>
      <c r="AY2990" s="243" t="s">
        <v>203</v>
      </c>
    </row>
    <row r="2991" spans="2:51" s="14" customFormat="1" ht="11.25">
      <c r="B2991" s="233"/>
      <c r="C2991" s="234"/>
      <c r="D2991" s="224" t="s">
        <v>211</v>
      </c>
      <c r="E2991" s="235" t="s">
        <v>1</v>
      </c>
      <c r="F2991" s="236" t="s">
        <v>2727</v>
      </c>
      <c r="G2991" s="234"/>
      <c r="H2991" s="237">
        <v>22.4</v>
      </c>
      <c r="I2991" s="238"/>
      <c r="J2991" s="234"/>
      <c r="K2991" s="234"/>
      <c r="L2991" s="239"/>
      <c r="M2991" s="240"/>
      <c r="N2991" s="241"/>
      <c r="O2991" s="241"/>
      <c r="P2991" s="241"/>
      <c r="Q2991" s="241"/>
      <c r="R2991" s="241"/>
      <c r="S2991" s="241"/>
      <c r="T2991" s="242"/>
      <c r="AT2991" s="243" t="s">
        <v>211</v>
      </c>
      <c r="AU2991" s="243" t="s">
        <v>84</v>
      </c>
      <c r="AV2991" s="14" t="s">
        <v>84</v>
      </c>
      <c r="AW2991" s="14" t="s">
        <v>31</v>
      </c>
      <c r="AX2991" s="14" t="s">
        <v>75</v>
      </c>
      <c r="AY2991" s="243" t="s">
        <v>203</v>
      </c>
    </row>
    <row r="2992" spans="2:51" s="14" customFormat="1" ht="11.25">
      <c r="B2992" s="233"/>
      <c r="C2992" s="234"/>
      <c r="D2992" s="224" t="s">
        <v>211</v>
      </c>
      <c r="E2992" s="235" t="s">
        <v>1</v>
      </c>
      <c r="F2992" s="236" t="s">
        <v>2728</v>
      </c>
      <c r="G2992" s="234"/>
      <c r="H2992" s="237">
        <v>21.6</v>
      </c>
      <c r="I2992" s="238"/>
      <c r="J2992" s="234"/>
      <c r="K2992" s="234"/>
      <c r="L2992" s="239"/>
      <c r="M2992" s="240"/>
      <c r="N2992" s="241"/>
      <c r="O2992" s="241"/>
      <c r="P2992" s="241"/>
      <c r="Q2992" s="241"/>
      <c r="R2992" s="241"/>
      <c r="S2992" s="241"/>
      <c r="T2992" s="242"/>
      <c r="AT2992" s="243" t="s">
        <v>211</v>
      </c>
      <c r="AU2992" s="243" t="s">
        <v>84</v>
      </c>
      <c r="AV2992" s="14" t="s">
        <v>84</v>
      </c>
      <c r="AW2992" s="14" t="s">
        <v>31</v>
      </c>
      <c r="AX2992" s="14" t="s">
        <v>75</v>
      </c>
      <c r="AY2992" s="243" t="s">
        <v>203</v>
      </c>
    </row>
    <row r="2993" spans="2:51" s="14" customFormat="1" ht="11.25">
      <c r="B2993" s="233"/>
      <c r="C2993" s="234"/>
      <c r="D2993" s="224" t="s">
        <v>211</v>
      </c>
      <c r="E2993" s="235" t="s">
        <v>1</v>
      </c>
      <c r="F2993" s="236" t="s">
        <v>2729</v>
      </c>
      <c r="G2993" s="234"/>
      <c r="H2993" s="237">
        <v>22.8</v>
      </c>
      <c r="I2993" s="238"/>
      <c r="J2993" s="234"/>
      <c r="K2993" s="234"/>
      <c r="L2993" s="239"/>
      <c r="M2993" s="240"/>
      <c r="N2993" s="241"/>
      <c r="O2993" s="241"/>
      <c r="P2993" s="241"/>
      <c r="Q2993" s="241"/>
      <c r="R2993" s="241"/>
      <c r="S2993" s="241"/>
      <c r="T2993" s="242"/>
      <c r="AT2993" s="243" t="s">
        <v>211</v>
      </c>
      <c r="AU2993" s="243" t="s">
        <v>84</v>
      </c>
      <c r="AV2993" s="14" t="s">
        <v>84</v>
      </c>
      <c r="AW2993" s="14" t="s">
        <v>31</v>
      </c>
      <c r="AX2993" s="14" t="s">
        <v>75</v>
      </c>
      <c r="AY2993" s="243" t="s">
        <v>203</v>
      </c>
    </row>
    <row r="2994" spans="2:51" s="14" customFormat="1" ht="11.25">
      <c r="B2994" s="233"/>
      <c r="C2994" s="234"/>
      <c r="D2994" s="224" t="s">
        <v>211</v>
      </c>
      <c r="E2994" s="235" t="s">
        <v>1</v>
      </c>
      <c r="F2994" s="236" t="s">
        <v>2730</v>
      </c>
      <c r="G2994" s="234"/>
      <c r="H2994" s="237">
        <v>21.7</v>
      </c>
      <c r="I2994" s="238"/>
      <c r="J2994" s="234"/>
      <c r="K2994" s="234"/>
      <c r="L2994" s="239"/>
      <c r="M2994" s="240"/>
      <c r="N2994" s="241"/>
      <c r="O2994" s="241"/>
      <c r="P2994" s="241"/>
      <c r="Q2994" s="241"/>
      <c r="R2994" s="241"/>
      <c r="S2994" s="241"/>
      <c r="T2994" s="242"/>
      <c r="AT2994" s="243" t="s">
        <v>211</v>
      </c>
      <c r="AU2994" s="243" t="s">
        <v>84</v>
      </c>
      <c r="AV2994" s="14" t="s">
        <v>84</v>
      </c>
      <c r="AW2994" s="14" t="s">
        <v>31</v>
      </c>
      <c r="AX2994" s="14" t="s">
        <v>75</v>
      </c>
      <c r="AY2994" s="243" t="s">
        <v>203</v>
      </c>
    </row>
    <row r="2995" spans="2:51" s="14" customFormat="1" ht="11.25">
      <c r="B2995" s="233"/>
      <c r="C2995" s="234"/>
      <c r="D2995" s="224" t="s">
        <v>211</v>
      </c>
      <c r="E2995" s="235" t="s">
        <v>1</v>
      </c>
      <c r="F2995" s="236" t="s">
        <v>2731</v>
      </c>
      <c r="G2995" s="234"/>
      <c r="H2995" s="237">
        <v>21.6</v>
      </c>
      <c r="I2995" s="238"/>
      <c r="J2995" s="234"/>
      <c r="K2995" s="234"/>
      <c r="L2995" s="239"/>
      <c r="M2995" s="240"/>
      <c r="N2995" s="241"/>
      <c r="O2995" s="241"/>
      <c r="P2995" s="241"/>
      <c r="Q2995" s="241"/>
      <c r="R2995" s="241"/>
      <c r="S2995" s="241"/>
      <c r="T2995" s="242"/>
      <c r="AT2995" s="243" t="s">
        <v>211</v>
      </c>
      <c r="AU2995" s="243" t="s">
        <v>84</v>
      </c>
      <c r="AV2995" s="14" t="s">
        <v>84</v>
      </c>
      <c r="AW2995" s="14" t="s">
        <v>31</v>
      </c>
      <c r="AX2995" s="14" t="s">
        <v>75</v>
      </c>
      <c r="AY2995" s="243" t="s">
        <v>203</v>
      </c>
    </row>
    <row r="2996" spans="2:51" s="14" customFormat="1" ht="11.25">
      <c r="B2996" s="233"/>
      <c r="C2996" s="234"/>
      <c r="D2996" s="224" t="s">
        <v>211</v>
      </c>
      <c r="E2996" s="235" t="s">
        <v>1</v>
      </c>
      <c r="F2996" s="236" t="s">
        <v>2732</v>
      </c>
      <c r="G2996" s="234"/>
      <c r="H2996" s="237">
        <v>21.6</v>
      </c>
      <c r="I2996" s="238"/>
      <c r="J2996" s="234"/>
      <c r="K2996" s="234"/>
      <c r="L2996" s="239"/>
      <c r="M2996" s="240"/>
      <c r="N2996" s="241"/>
      <c r="O2996" s="241"/>
      <c r="P2996" s="241"/>
      <c r="Q2996" s="241"/>
      <c r="R2996" s="241"/>
      <c r="S2996" s="241"/>
      <c r="T2996" s="242"/>
      <c r="AT2996" s="243" t="s">
        <v>211</v>
      </c>
      <c r="AU2996" s="243" t="s">
        <v>84</v>
      </c>
      <c r="AV2996" s="14" t="s">
        <v>84</v>
      </c>
      <c r="AW2996" s="14" t="s">
        <v>31</v>
      </c>
      <c r="AX2996" s="14" t="s">
        <v>75</v>
      </c>
      <c r="AY2996" s="243" t="s">
        <v>203</v>
      </c>
    </row>
    <row r="2997" spans="2:51" s="14" customFormat="1" ht="11.25">
      <c r="B2997" s="233"/>
      <c r="C2997" s="234"/>
      <c r="D2997" s="224" t="s">
        <v>211</v>
      </c>
      <c r="E2997" s="235" t="s">
        <v>1</v>
      </c>
      <c r="F2997" s="236" t="s">
        <v>2733</v>
      </c>
      <c r="G2997" s="234"/>
      <c r="H2997" s="237">
        <v>21.7</v>
      </c>
      <c r="I2997" s="238"/>
      <c r="J2997" s="234"/>
      <c r="K2997" s="234"/>
      <c r="L2997" s="239"/>
      <c r="M2997" s="240"/>
      <c r="N2997" s="241"/>
      <c r="O2997" s="241"/>
      <c r="P2997" s="241"/>
      <c r="Q2997" s="241"/>
      <c r="R2997" s="241"/>
      <c r="S2997" s="241"/>
      <c r="T2997" s="242"/>
      <c r="AT2997" s="243" t="s">
        <v>211</v>
      </c>
      <c r="AU2997" s="243" t="s">
        <v>84</v>
      </c>
      <c r="AV2997" s="14" t="s">
        <v>84</v>
      </c>
      <c r="AW2997" s="14" t="s">
        <v>31</v>
      </c>
      <c r="AX2997" s="14" t="s">
        <v>75</v>
      </c>
      <c r="AY2997" s="243" t="s">
        <v>203</v>
      </c>
    </row>
    <row r="2998" spans="2:51" s="14" customFormat="1" ht="11.25">
      <c r="B2998" s="233"/>
      <c r="C2998" s="234"/>
      <c r="D2998" s="224" t="s">
        <v>211</v>
      </c>
      <c r="E2998" s="235" t="s">
        <v>1</v>
      </c>
      <c r="F2998" s="236" t="s">
        <v>2734</v>
      </c>
      <c r="G2998" s="234"/>
      <c r="H2998" s="237">
        <v>21.2</v>
      </c>
      <c r="I2998" s="238"/>
      <c r="J2998" s="234"/>
      <c r="K2998" s="234"/>
      <c r="L2998" s="239"/>
      <c r="M2998" s="240"/>
      <c r="N2998" s="241"/>
      <c r="O2998" s="241"/>
      <c r="P2998" s="241"/>
      <c r="Q2998" s="241"/>
      <c r="R2998" s="241"/>
      <c r="S2998" s="241"/>
      <c r="T2998" s="242"/>
      <c r="AT2998" s="243" t="s">
        <v>211</v>
      </c>
      <c r="AU2998" s="243" t="s">
        <v>84</v>
      </c>
      <c r="AV2998" s="14" t="s">
        <v>84</v>
      </c>
      <c r="AW2998" s="14" t="s">
        <v>31</v>
      </c>
      <c r="AX2998" s="14" t="s">
        <v>75</v>
      </c>
      <c r="AY2998" s="243" t="s">
        <v>203</v>
      </c>
    </row>
    <row r="2999" spans="2:51" s="14" customFormat="1" ht="11.25">
      <c r="B2999" s="233"/>
      <c r="C2999" s="234"/>
      <c r="D2999" s="224" t="s">
        <v>211</v>
      </c>
      <c r="E2999" s="235" t="s">
        <v>1</v>
      </c>
      <c r="F2999" s="236" t="s">
        <v>2735</v>
      </c>
      <c r="G2999" s="234"/>
      <c r="H2999" s="237">
        <v>21.6</v>
      </c>
      <c r="I2999" s="238"/>
      <c r="J2999" s="234"/>
      <c r="K2999" s="234"/>
      <c r="L2999" s="239"/>
      <c r="M2999" s="240"/>
      <c r="N2999" s="241"/>
      <c r="O2999" s="241"/>
      <c r="P2999" s="241"/>
      <c r="Q2999" s="241"/>
      <c r="R2999" s="241"/>
      <c r="S2999" s="241"/>
      <c r="T2999" s="242"/>
      <c r="AT2999" s="243" t="s">
        <v>211</v>
      </c>
      <c r="AU2999" s="243" t="s">
        <v>84</v>
      </c>
      <c r="AV2999" s="14" t="s">
        <v>84</v>
      </c>
      <c r="AW2999" s="14" t="s">
        <v>31</v>
      </c>
      <c r="AX2999" s="14" t="s">
        <v>75</v>
      </c>
      <c r="AY2999" s="243" t="s">
        <v>203</v>
      </c>
    </row>
    <row r="3000" spans="2:51" s="14" customFormat="1" ht="11.25">
      <c r="B3000" s="233"/>
      <c r="C3000" s="234"/>
      <c r="D3000" s="224" t="s">
        <v>211</v>
      </c>
      <c r="E3000" s="235" t="s">
        <v>1</v>
      </c>
      <c r="F3000" s="236" t="s">
        <v>2736</v>
      </c>
      <c r="G3000" s="234"/>
      <c r="H3000" s="237">
        <v>21.6</v>
      </c>
      <c r="I3000" s="238"/>
      <c r="J3000" s="234"/>
      <c r="K3000" s="234"/>
      <c r="L3000" s="239"/>
      <c r="M3000" s="240"/>
      <c r="N3000" s="241"/>
      <c r="O3000" s="241"/>
      <c r="P3000" s="241"/>
      <c r="Q3000" s="241"/>
      <c r="R3000" s="241"/>
      <c r="S3000" s="241"/>
      <c r="T3000" s="242"/>
      <c r="AT3000" s="243" t="s">
        <v>211</v>
      </c>
      <c r="AU3000" s="243" t="s">
        <v>84</v>
      </c>
      <c r="AV3000" s="14" t="s">
        <v>84</v>
      </c>
      <c r="AW3000" s="14" t="s">
        <v>31</v>
      </c>
      <c r="AX3000" s="14" t="s">
        <v>75</v>
      </c>
      <c r="AY3000" s="243" t="s">
        <v>203</v>
      </c>
    </row>
    <row r="3001" spans="2:51" s="14" customFormat="1" ht="11.25">
      <c r="B3001" s="233"/>
      <c r="C3001" s="234"/>
      <c r="D3001" s="224" t="s">
        <v>211</v>
      </c>
      <c r="E3001" s="235" t="s">
        <v>1</v>
      </c>
      <c r="F3001" s="236" t="s">
        <v>2737</v>
      </c>
      <c r="G3001" s="234"/>
      <c r="H3001" s="237">
        <v>21.6</v>
      </c>
      <c r="I3001" s="238"/>
      <c r="J3001" s="234"/>
      <c r="K3001" s="234"/>
      <c r="L3001" s="239"/>
      <c r="M3001" s="240"/>
      <c r="N3001" s="241"/>
      <c r="O3001" s="241"/>
      <c r="P3001" s="241"/>
      <c r="Q3001" s="241"/>
      <c r="R3001" s="241"/>
      <c r="S3001" s="241"/>
      <c r="T3001" s="242"/>
      <c r="AT3001" s="243" t="s">
        <v>211</v>
      </c>
      <c r="AU3001" s="243" t="s">
        <v>84</v>
      </c>
      <c r="AV3001" s="14" t="s">
        <v>84</v>
      </c>
      <c r="AW3001" s="14" t="s">
        <v>31</v>
      </c>
      <c r="AX3001" s="14" t="s">
        <v>75</v>
      </c>
      <c r="AY3001" s="243" t="s">
        <v>203</v>
      </c>
    </row>
    <row r="3002" spans="2:51" s="14" customFormat="1" ht="11.25">
      <c r="B3002" s="233"/>
      <c r="C3002" s="234"/>
      <c r="D3002" s="224" t="s">
        <v>211</v>
      </c>
      <c r="E3002" s="235" t="s">
        <v>1</v>
      </c>
      <c r="F3002" s="236" t="s">
        <v>2738</v>
      </c>
      <c r="G3002" s="234"/>
      <c r="H3002" s="237">
        <v>21.6</v>
      </c>
      <c r="I3002" s="238"/>
      <c r="J3002" s="234"/>
      <c r="K3002" s="234"/>
      <c r="L3002" s="239"/>
      <c r="M3002" s="240"/>
      <c r="N3002" s="241"/>
      <c r="O3002" s="241"/>
      <c r="P3002" s="241"/>
      <c r="Q3002" s="241"/>
      <c r="R3002" s="241"/>
      <c r="S3002" s="241"/>
      <c r="T3002" s="242"/>
      <c r="AT3002" s="243" t="s">
        <v>211</v>
      </c>
      <c r="AU3002" s="243" t="s">
        <v>84</v>
      </c>
      <c r="AV3002" s="14" t="s">
        <v>84</v>
      </c>
      <c r="AW3002" s="14" t="s">
        <v>31</v>
      </c>
      <c r="AX3002" s="14" t="s">
        <v>75</v>
      </c>
      <c r="AY3002" s="243" t="s">
        <v>203</v>
      </c>
    </row>
    <row r="3003" spans="2:51" s="14" customFormat="1" ht="11.25">
      <c r="B3003" s="233"/>
      <c r="C3003" s="234"/>
      <c r="D3003" s="224" t="s">
        <v>211</v>
      </c>
      <c r="E3003" s="235" t="s">
        <v>1</v>
      </c>
      <c r="F3003" s="236" t="s">
        <v>2739</v>
      </c>
      <c r="G3003" s="234"/>
      <c r="H3003" s="237">
        <v>21.6</v>
      </c>
      <c r="I3003" s="238"/>
      <c r="J3003" s="234"/>
      <c r="K3003" s="234"/>
      <c r="L3003" s="239"/>
      <c r="M3003" s="240"/>
      <c r="N3003" s="241"/>
      <c r="O3003" s="241"/>
      <c r="P3003" s="241"/>
      <c r="Q3003" s="241"/>
      <c r="R3003" s="241"/>
      <c r="S3003" s="241"/>
      <c r="T3003" s="242"/>
      <c r="AT3003" s="243" t="s">
        <v>211</v>
      </c>
      <c r="AU3003" s="243" t="s">
        <v>84</v>
      </c>
      <c r="AV3003" s="14" t="s">
        <v>84</v>
      </c>
      <c r="AW3003" s="14" t="s">
        <v>31</v>
      </c>
      <c r="AX3003" s="14" t="s">
        <v>75</v>
      </c>
      <c r="AY3003" s="243" t="s">
        <v>203</v>
      </c>
    </row>
    <row r="3004" spans="2:51" s="14" customFormat="1" ht="11.25">
      <c r="B3004" s="233"/>
      <c r="C3004" s="234"/>
      <c r="D3004" s="224" t="s">
        <v>211</v>
      </c>
      <c r="E3004" s="235" t="s">
        <v>1</v>
      </c>
      <c r="F3004" s="236" t="s">
        <v>2740</v>
      </c>
      <c r="G3004" s="234"/>
      <c r="H3004" s="237">
        <v>6.6</v>
      </c>
      <c r="I3004" s="238"/>
      <c r="J3004" s="234"/>
      <c r="K3004" s="234"/>
      <c r="L3004" s="239"/>
      <c r="M3004" s="240"/>
      <c r="N3004" s="241"/>
      <c r="O3004" s="241"/>
      <c r="P3004" s="241"/>
      <c r="Q3004" s="241"/>
      <c r="R3004" s="241"/>
      <c r="S3004" s="241"/>
      <c r="T3004" s="242"/>
      <c r="AT3004" s="243" t="s">
        <v>211</v>
      </c>
      <c r="AU3004" s="243" t="s">
        <v>84</v>
      </c>
      <c r="AV3004" s="14" t="s">
        <v>84</v>
      </c>
      <c r="AW3004" s="14" t="s">
        <v>31</v>
      </c>
      <c r="AX3004" s="14" t="s">
        <v>75</v>
      </c>
      <c r="AY3004" s="243" t="s">
        <v>203</v>
      </c>
    </row>
    <row r="3005" spans="2:51" s="14" customFormat="1" ht="11.25">
      <c r="B3005" s="233"/>
      <c r="C3005" s="234"/>
      <c r="D3005" s="224" t="s">
        <v>211</v>
      </c>
      <c r="E3005" s="235" t="s">
        <v>1</v>
      </c>
      <c r="F3005" s="236" t="s">
        <v>2741</v>
      </c>
      <c r="G3005" s="234"/>
      <c r="H3005" s="237">
        <v>5.2350000000000003</v>
      </c>
      <c r="I3005" s="238"/>
      <c r="J3005" s="234"/>
      <c r="K3005" s="234"/>
      <c r="L3005" s="239"/>
      <c r="M3005" s="240"/>
      <c r="N3005" s="241"/>
      <c r="O3005" s="241"/>
      <c r="P3005" s="241"/>
      <c r="Q3005" s="241"/>
      <c r="R3005" s="241"/>
      <c r="S3005" s="241"/>
      <c r="T3005" s="242"/>
      <c r="AT3005" s="243" t="s">
        <v>211</v>
      </c>
      <c r="AU3005" s="243" t="s">
        <v>84</v>
      </c>
      <c r="AV3005" s="14" t="s">
        <v>84</v>
      </c>
      <c r="AW3005" s="14" t="s">
        <v>31</v>
      </c>
      <c r="AX3005" s="14" t="s">
        <v>75</v>
      </c>
      <c r="AY3005" s="243" t="s">
        <v>203</v>
      </c>
    </row>
    <row r="3006" spans="2:51" s="14" customFormat="1" ht="11.25">
      <c r="B3006" s="233"/>
      <c r="C3006" s="234"/>
      <c r="D3006" s="224" t="s">
        <v>211</v>
      </c>
      <c r="E3006" s="235" t="s">
        <v>1</v>
      </c>
      <c r="F3006" s="236" t="s">
        <v>2742</v>
      </c>
      <c r="G3006" s="234"/>
      <c r="H3006" s="237">
        <v>7.15</v>
      </c>
      <c r="I3006" s="238"/>
      <c r="J3006" s="234"/>
      <c r="K3006" s="234"/>
      <c r="L3006" s="239"/>
      <c r="M3006" s="240"/>
      <c r="N3006" s="241"/>
      <c r="O3006" s="241"/>
      <c r="P3006" s="241"/>
      <c r="Q3006" s="241"/>
      <c r="R3006" s="241"/>
      <c r="S3006" s="241"/>
      <c r="T3006" s="242"/>
      <c r="AT3006" s="243" t="s">
        <v>211</v>
      </c>
      <c r="AU3006" s="243" t="s">
        <v>84</v>
      </c>
      <c r="AV3006" s="14" t="s">
        <v>84</v>
      </c>
      <c r="AW3006" s="14" t="s">
        <v>31</v>
      </c>
      <c r="AX3006" s="14" t="s">
        <v>75</v>
      </c>
      <c r="AY3006" s="243" t="s">
        <v>203</v>
      </c>
    </row>
    <row r="3007" spans="2:51" s="14" customFormat="1" ht="11.25">
      <c r="B3007" s="233"/>
      <c r="C3007" s="234"/>
      <c r="D3007" s="224" t="s">
        <v>211</v>
      </c>
      <c r="E3007" s="235" t="s">
        <v>1</v>
      </c>
      <c r="F3007" s="236" t="s">
        <v>2743</v>
      </c>
      <c r="G3007" s="234"/>
      <c r="H3007" s="237">
        <v>26.3</v>
      </c>
      <c r="I3007" s="238"/>
      <c r="J3007" s="234"/>
      <c r="K3007" s="234"/>
      <c r="L3007" s="239"/>
      <c r="M3007" s="240"/>
      <c r="N3007" s="241"/>
      <c r="O3007" s="241"/>
      <c r="P3007" s="241"/>
      <c r="Q3007" s="241"/>
      <c r="R3007" s="241"/>
      <c r="S3007" s="241"/>
      <c r="T3007" s="242"/>
      <c r="AT3007" s="243" t="s">
        <v>211</v>
      </c>
      <c r="AU3007" s="243" t="s">
        <v>84</v>
      </c>
      <c r="AV3007" s="14" t="s">
        <v>84</v>
      </c>
      <c r="AW3007" s="14" t="s">
        <v>31</v>
      </c>
      <c r="AX3007" s="14" t="s">
        <v>75</v>
      </c>
      <c r="AY3007" s="243" t="s">
        <v>203</v>
      </c>
    </row>
    <row r="3008" spans="2:51" s="14" customFormat="1" ht="11.25">
      <c r="B3008" s="233"/>
      <c r="C3008" s="234"/>
      <c r="D3008" s="224" t="s">
        <v>211</v>
      </c>
      <c r="E3008" s="235" t="s">
        <v>1</v>
      </c>
      <c r="F3008" s="236" t="s">
        <v>2744</v>
      </c>
      <c r="G3008" s="234"/>
      <c r="H3008" s="237">
        <v>35.5</v>
      </c>
      <c r="I3008" s="238"/>
      <c r="J3008" s="234"/>
      <c r="K3008" s="234"/>
      <c r="L3008" s="239"/>
      <c r="M3008" s="240"/>
      <c r="N3008" s="241"/>
      <c r="O3008" s="241"/>
      <c r="P3008" s="241"/>
      <c r="Q3008" s="241"/>
      <c r="R3008" s="241"/>
      <c r="S3008" s="241"/>
      <c r="T3008" s="242"/>
      <c r="AT3008" s="243" t="s">
        <v>211</v>
      </c>
      <c r="AU3008" s="243" t="s">
        <v>84</v>
      </c>
      <c r="AV3008" s="14" t="s">
        <v>84</v>
      </c>
      <c r="AW3008" s="14" t="s">
        <v>31</v>
      </c>
      <c r="AX3008" s="14" t="s">
        <v>75</v>
      </c>
      <c r="AY3008" s="243" t="s">
        <v>203</v>
      </c>
    </row>
    <row r="3009" spans="2:51" s="14" customFormat="1" ht="11.25">
      <c r="B3009" s="233"/>
      <c r="C3009" s="234"/>
      <c r="D3009" s="224" t="s">
        <v>211</v>
      </c>
      <c r="E3009" s="235" t="s">
        <v>1</v>
      </c>
      <c r="F3009" s="236" t="s">
        <v>2745</v>
      </c>
      <c r="G3009" s="234"/>
      <c r="H3009" s="237">
        <v>21.8</v>
      </c>
      <c r="I3009" s="238"/>
      <c r="J3009" s="234"/>
      <c r="K3009" s="234"/>
      <c r="L3009" s="239"/>
      <c r="M3009" s="240"/>
      <c r="N3009" s="241"/>
      <c r="O3009" s="241"/>
      <c r="P3009" s="241"/>
      <c r="Q3009" s="241"/>
      <c r="R3009" s="241"/>
      <c r="S3009" s="241"/>
      <c r="T3009" s="242"/>
      <c r="AT3009" s="243" t="s">
        <v>211</v>
      </c>
      <c r="AU3009" s="243" t="s">
        <v>84</v>
      </c>
      <c r="AV3009" s="14" t="s">
        <v>84</v>
      </c>
      <c r="AW3009" s="14" t="s">
        <v>31</v>
      </c>
      <c r="AX3009" s="14" t="s">
        <v>75</v>
      </c>
      <c r="AY3009" s="243" t="s">
        <v>203</v>
      </c>
    </row>
    <row r="3010" spans="2:51" s="14" customFormat="1" ht="11.25">
      <c r="B3010" s="233"/>
      <c r="C3010" s="234"/>
      <c r="D3010" s="224" t="s">
        <v>211</v>
      </c>
      <c r="E3010" s="235" t="s">
        <v>1</v>
      </c>
      <c r="F3010" s="236" t="s">
        <v>2746</v>
      </c>
      <c r="G3010" s="234"/>
      <c r="H3010" s="237">
        <v>21.8</v>
      </c>
      <c r="I3010" s="238"/>
      <c r="J3010" s="234"/>
      <c r="K3010" s="234"/>
      <c r="L3010" s="239"/>
      <c r="M3010" s="240"/>
      <c r="N3010" s="241"/>
      <c r="O3010" s="241"/>
      <c r="P3010" s="241"/>
      <c r="Q3010" s="241"/>
      <c r="R3010" s="241"/>
      <c r="S3010" s="241"/>
      <c r="T3010" s="242"/>
      <c r="AT3010" s="243" t="s">
        <v>211</v>
      </c>
      <c r="AU3010" s="243" t="s">
        <v>84</v>
      </c>
      <c r="AV3010" s="14" t="s">
        <v>84</v>
      </c>
      <c r="AW3010" s="14" t="s">
        <v>31</v>
      </c>
      <c r="AX3010" s="14" t="s">
        <v>75</v>
      </c>
      <c r="AY3010" s="243" t="s">
        <v>203</v>
      </c>
    </row>
    <row r="3011" spans="2:51" s="14" customFormat="1" ht="11.25">
      <c r="B3011" s="233"/>
      <c r="C3011" s="234"/>
      <c r="D3011" s="224" t="s">
        <v>211</v>
      </c>
      <c r="E3011" s="235" t="s">
        <v>1</v>
      </c>
      <c r="F3011" s="236" t="s">
        <v>2747</v>
      </c>
      <c r="G3011" s="234"/>
      <c r="H3011" s="237">
        <v>23.7</v>
      </c>
      <c r="I3011" s="238"/>
      <c r="J3011" s="234"/>
      <c r="K3011" s="234"/>
      <c r="L3011" s="239"/>
      <c r="M3011" s="240"/>
      <c r="N3011" s="241"/>
      <c r="O3011" s="241"/>
      <c r="P3011" s="241"/>
      <c r="Q3011" s="241"/>
      <c r="R3011" s="241"/>
      <c r="S3011" s="241"/>
      <c r="T3011" s="242"/>
      <c r="AT3011" s="243" t="s">
        <v>211</v>
      </c>
      <c r="AU3011" s="243" t="s">
        <v>84</v>
      </c>
      <c r="AV3011" s="14" t="s">
        <v>84</v>
      </c>
      <c r="AW3011" s="14" t="s">
        <v>31</v>
      </c>
      <c r="AX3011" s="14" t="s">
        <v>75</v>
      </c>
      <c r="AY3011" s="243" t="s">
        <v>203</v>
      </c>
    </row>
    <row r="3012" spans="2:51" s="14" customFormat="1" ht="11.25">
      <c r="B3012" s="233"/>
      <c r="C3012" s="234"/>
      <c r="D3012" s="224" t="s">
        <v>211</v>
      </c>
      <c r="E3012" s="235" t="s">
        <v>1</v>
      </c>
      <c r="F3012" s="236" t="s">
        <v>2748</v>
      </c>
      <c r="G3012" s="234"/>
      <c r="H3012" s="237">
        <v>42.392000000000003</v>
      </c>
      <c r="I3012" s="238"/>
      <c r="J3012" s="234"/>
      <c r="K3012" s="234"/>
      <c r="L3012" s="239"/>
      <c r="M3012" s="240"/>
      <c r="N3012" s="241"/>
      <c r="O3012" s="241"/>
      <c r="P3012" s="241"/>
      <c r="Q3012" s="241"/>
      <c r="R3012" s="241"/>
      <c r="S3012" s="241"/>
      <c r="T3012" s="242"/>
      <c r="AT3012" s="243" t="s">
        <v>211</v>
      </c>
      <c r="AU3012" s="243" t="s">
        <v>84</v>
      </c>
      <c r="AV3012" s="14" t="s">
        <v>84</v>
      </c>
      <c r="AW3012" s="14" t="s">
        <v>31</v>
      </c>
      <c r="AX3012" s="14" t="s">
        <v>75</v>
      </c>
      <c r="AY3012" s="243" t="s">
        <v>203</v>
      </c>
    </row>
    <row r="3013" spans="2:51" s="14" customFormat="1" ht="11.25">
      <c r="B3013" s="233"/>
      <c r="C3013" s="234"/>
      <c r="D3013" s="224" t="s">
        <v>211</v>
      </c>
      <c r="E3013" s="235" t="s">
        <v>1</v>
      </c>
      <c r="F3013" s="236" t="s">
        <v>2749</v>
      </c>
      <c r="G3013" s="234"/>
      <c r="H3013" s="237">
        <v>17.22</v>
      </c>
      <c r="I3013" s="238"/>
      <c r="J3013" s="234"/>
      <c r="K3013" s="234"/>
      <c r="L3013" s="239"/>
      <c r="M3013" s="240"/>
      <c r="N3013" s="241"/>
      <c r="O3013" s="241"/>
      <c r="P3013" s="241"/>
      <c r="Q3013" s="241"/>
      <c r="R3013" s="241"/>
      <c r="S3013" s="241"/>
      <c r="T3013" s="242"/>
      <c r="AT3013" s="243" t="s">
        <v>211</v>
      </c>
      <c r="AU3013" s="243" t="s">
        <v>84</v>
      </c>
      <c r="AV3013" s="14" t="s">
        <v>84</v>
      </c>
      <c r="AW3013" s="14" t="s">
        <v>31</v>
      </c>
      <c r="AX3013" s="14" t="s">
        <v>75</v>
      </c>
      <c r="AY3013" s="243" t="s">
        <v>203</v>
      </c>
    </row>
    <row r="3014" spans="2:51" s="14" customFormat="1" ht="11.25">
      <c r="B3014" s="233"/>
      <c r="C3014" s="234"/>
      <c r="D3014" s="224" t="s">
        <v>211</v>
      </c>
      <c r="E3014" s="235" t="s">
        <v>1</v>
      </c>
      <c r="F3014" s="236" t="s">
        <v>2750</v>
      </c>
      <c r="G3014" s="234"/>
      <c r="H3014" s="237">
        <v>24.92</v>
      </c>
      <c r="I3014" s="238"/>
      <c r="J3014" s="234"/>
      <c r="K3014" s="234"/>
      <c r="L3014" s="239"/>
      <c r="M3014" s="240"/>
      <c r="N3014" s="241"/>
      <c r="O3014" s="241"/>
      <c r="P3014" s="241"/>
      <c r="Q3014" s="241"/>
      <c r="R3014" s="241"/>
      <c r="S3014" s="241"/>
      <c r="T3014" s="242"/>
      <c r="AT3014" s="243" t="s">
        <v>211</v>
      </c>
      <c r="AU3014" s="243" t="s">
        <v>84</v>
      </c>
      <c r="AV3014" s="14" t="s">
        <v>84</v>
      </c>
      <c r="AW3014" s="14" t="s">
        <v>31</v>
      </c>
      <c r="AX3014" s="14" t="s">
        <v>75</v>
      </c>
      <c r="AY3014" s="243" t="s">
        <v>203</v>
      </c>
    </row>
    <row r="3015" spans="2:51" s="14" customFormat="1" ht="11.25">
      <c r="B3015" s="233"/>
      <c r="C3015" s="234"/>
      <c r="D3015" s="224" t="s">
        <v>211</v>
      </c>
      <c r="E3015" s="235" t="s">
        <v>1</v>
      </c>
      <c r="F3015" s="236" t="s">
        <v>2751</v>
      </c>
      <c r="G3015" s="234"/>
      <c r="H3015" s="237">
        <v>30.25</v>
      </c>
      <c r="I3015" s="238"/>
      <c r="J3015" s="234"/>
      <c r="K3015" s="234"/>
      <c r="L3015" s="239"/>
      <c r="M3015" s="240"/>
      <c r="N3015" s="241"/>
      <c r="O3015" s="241"/>
      <c r="P3015" s="241"/>
      <c r="Q3015" s="241"/>
      <c r="R3015" s="241"/>
      <c r="S3015" s="241"/>
      <c r="T3015" s="242"/>
      <c r="AT3015" s="243" t="s">
        <v>211</v>
      </c>
      <c r="AU3015" s="243" t="s">
        <v>84</v>
      </c>
      <c r="AV3015" s="14" t="s">
        <v>84</v>
      </c>
      <c r="AW3015" s="14" t="s">
        <v>31</v>
      </c>
      <c r="AX3015" s="14" t="s">
        <v>75</v>
      </c>
      <c r="AY3015" s="243" t="s">
        <v>203</v>
      </c>
    </row>
    <row r="3016" spans="2:51" s="14" customFormat="1" ht="11.25">
      <c r="B3016" s="233"/>
      <c r="C3016" s="234"/>
      <c r="D3016" s="224" t="s">
        <v>211</v>
      </c>
      <c r="E3016" s="235" t="s">
        <v>1</v>
      </c>
      <c r="F3016" s="236" t="s">
        <v>2752</v>
      </c>
      <c r="G3016" s="234"/>
      <c r="H3016" s="237">
        <v>103.54</v>
      </c>
      <c r="I3016" s="238"/>
      <c r="J3016" s="234"/>
      <c r="K3016" s="234"/>
      <c r="L3016" s="239"/>
      <c r="M3016" s="240"/>
      <c r="N3016" s="241"/>
      <c r="O3016" s="241"/>
      <c r="P3016" s="241"/>
      <c r="Q3016" s="241"/>
      <c r="R3016" s="241"/>
      <c r="S3016" s="241"/>
      <c r="T3016" s="242"/>
      <c r="AT3016" s="243" t="s">
        <v>211</v>
      </c>
      <c r="AU3016" s="243" t="s">
        <v>84</v>
      </c>
      <c r="AV3016" s="14" t="s">
        <v>84</v>
      </c>
      <c r="AW3016" s="14" t="s">
        <v>31</v>
      </c>
      <c r="AX3016" s="14" t="s">
        <v>75</v>
      </c>
      <c r="AY3016" s="243" t="s">
        <v>203</v>
      </c>
    </row>
    <row r="3017" spans="2:51" s="14" customFormat="1" ht="11.25">
      <c r="B3017" s="233"/>
      <c r="C3017" s="234"/>
      <c r="D3017" s="224" t="s">
        <v>211</v>
      </c>
      <c r="E3017" s="235" t="s">
        <v>1</v>
      </c>
      <c r="F3017" s="236" t="s">
        <v>2753</v>
      </c>
      <c r="G3017" s="234"/>
      <c r="H3017" s="237">
        <v>26.52</v>
      </c>
      <c r="I3017" s="238"/>
      <c r="J3017" s="234"/>
      <c r="K3017" s="234"/>
      <c r="L3017" s="239"/>
      <c r="M3017" s="240"/>
      <c r="N3017" s="241"/>
      <c r="O3017" s="241"/>
      <c r="P3017" s="241"/>
      <c r="Q3017" s="241"/>
      <c r="R3017" s="241"/>
      <c r="S3017" s="241"/>
      <c r="T3017" s="242"/>
      <c r="AT3017" s="243" t="s">
        <v>211</v>
      </c>
      <c r="AU3017" s="243" t="s">
        <v>84</v>
      </c>
      <c r="AV3017" s="14" t="s">
        <v>84</v>
      </c>
      <c r="AW3017" s="14" t="s">
        <v>31</v>
      </c>
      <c r="AX3017" s="14" t="s">
        <v>75</v>
      </c>
      <c r="AY3017" s="243" t="s">
        <v>203</v>
      </c>
    </row>
    <row r="3018" spans="2:51" s="14" customFormat="1" ht="11.25">
      <c r="B3018" s="233"/>
      <c r="C3018" s="234"/>
      <c r="D3018" s="224" t="s">
        <v>211</v>
      </c>
      <c r="E3018" s="235" t="s">
        <v>1</v>
      </c>
      <c r="F3018" s="236" t="s">
        <v>2754</v>
      </c>
      <c r="G3018" s="234"/>
      <c r="H3018" s="237">
        <v>54.274999999999999</v>
      </c>
      <c r="I3018" s="238"/>
      <c r="J3018" s="234"/>
      <c r="K3018" s="234"/>
      <c r="L3018" s="239"/>
      <c r="M3018" s="240"/>
      <c r="N3018" s="241"/>
      <c r="O3018" s="241"/>
      <c r="P3018" s="241"/>
      <c r="Q3018" s="241"/>
      <c r="R3018" s="241"/>
      <c r="S3018" s="241"/>
      <c r="T3018" s="242"/>
      <c r="AT3018" s="243" t="s">
        <v>211</v>
      </c>
      <c r="AU3018" s="243" t="s">
        <v>84</v>
      </c>
      <c r="AV3018" s="14" t="s">
        <v>84</v>
      </c>
      <c r="AW3018" s="14" t="s">
        <v>31</v>
      </c>
      <c r="AX3018" s="14" t="s">
        <v>75</v>
      </c>
      <c r="AY3018" s="243" t="s">
        <v>203</v>
      </c>
    </row>
    <row r="3019" spans="2:51" s="14" customFormat="1" ht="11.25">
      <c r="B3019" s="233"/>
      <c r="C3019" s="234"/>
      <c r="D3019" s="224" t="s">
        <v>211</v>
      </c>
      <c r="E3019" s="235" t="s">
        <v>1</v>
      </c>
      <c r="F3019" s="236" t="s">
        <v>2755</v>
      </c>
      <c r="G3019" s="234"/>
      <c r="H3019" s="237">
        <v>53.954999999999998</v>
      </c>
      <c r="I3019" s="238"/>
      <c r="J3019" s="234"/>
      <c r="K3019" s="234"/>
      <c r="L3019" s="239"/>
      <c r="M3019" s="240"/>
      <c r="N3019" s="241"/>
      <c r="O3019" s="241"/>
      <c r="P3019" s="241"/>
      <c r="Q3019" s="241"/>
      <c r="R3019" s="241"/>
      <c r="S3019" s="241"/>
      <c r="T3019" s="242"/>
      <c r="AT3019" s="243" t="s">
        <v>211</v>
      </c>
      <c r="AU3019" s="243" t="s">
        <v>84</v>
      </c>
      <c r="AV3019" s="14" t="s">
        <v>84</v>
      </c>
      <c r="AW3019" s="14" t="s">
        <v>31</v>
      </c>
      <c r="AX3019" s="14" t="s">
        <v>75</v>
      </c>
      <c r="AY3019" s="243" t="s">
        <v>203</v>
      </c>
    </row>
    <row r="3020" spans="2:51" s="14" customFormat="1" ht="11.25">
      <c r="B3020" s="233"/>
      <c r="C3020" s="234"/>
      <c r="D3020" s="224" t="s">
        <v>211</v>
      </c>
      <c r="E3020" s="235" t="s">
        <v>1</v>
      </c>
      <c r="F3020" s="236" t="s">
        <v>2756</v>
      </c>
      <c r="G3020" s="234"/>
      <c r="H3020" s="237">
        <v>11.15</v>
      </c>
      <c r="I3020" s="238"/>
      <c r="J3020" s="234"/>
      <c r="K3020" s="234"/>
      <c r="L3020" s="239"/>
      <c r="M3020" s="240"/>
      <c r="N3020" s="241"/>
      <c r="O3020" s="241"/>
      <c r="P3020" s="241"/>
      <c r="Q3020" s="241"/>
      <c r="R3020" s="241"/>
      <c r="S3020" s="241"/>
      <c r="T3020" s="242"/>
      <c r="AT3020" s="243" t="s">
        <v>211</v>
      </c>
      <c r="AU3020" s="243" t="s">
        <v>84</v>
      </c>
      <c r="AV3020" s="14" t="s">
        <v>84</v>
      </c>
      <c r="AW3020" s="14" t="s">
        <v>31</v>
      </c>
      <c r="AX3020" s="14" t="s">
        <v>75</v>
      </c>
      <c r="AY3020" s="243" t="s">
        <v>203</v>
      </c>
    </row>
    <row r="3021" spans="2:51" s="14" customFormat="1" ht="11.25">
      <c r="B3021" s="233"/>
      <c r="C3021" s="234"/>
      <c r="D3021" s="224" t="s">
        <v>211</v>
      </c>
      <c r="E3021" s="235" t="s">
        <v>1</v>
      </c>
      <c r="F3021" s="236" t="s">
        <v>2757</v>
      </c>
      <c r="G3021" s="234"/>
      <c r="H3021" s="237">
        <v>11.695</v>
      </c>
      <c r="I3021" s="238"/>
      <c r="J3021" s="234"/>
      <c r="K3021" s="234"/>
      <c r="L3021" s="239"/>
      <c r="M3021" s="240"/>
      <c r="N3021" s="241"/>
      <c r="O3021" s="241"/>
      <c r="P3021" s="241"/>
      <c r="Q3021" s="241"/>
      <c r="R3021" s="241"/>
      <c r="S3021" s="241"/>
      <c r="T3021" s="242"/>
      <c r="AT3021" s="243" t="s">
        <v>211</v>
      </c>
      <c r="AU3021" s="243" t="s">
        <v>84</v>
      </c>
      <c r="AV3021" s="14" t="s">
        <v>84</v>
      </c>
      <c r="AW3021" s="14" t="s">
        <v>31</v>
      </c>
      <c r="AX3021" s="14" t="s">
        <v>75</v>
      </c>
      <c r="AY3021" s="243" t="s">
        <v>203</v>
      </c>
    </row>
    <row r="3022" spans="2:51" s="14" customFormat="1" ht="11.25">
      <c r="B3022" s="233"/>
      <c r="C3022" s="234"/>
      <c r="D3022" s="224" t="s">
        <v>211</v>
      </c>
      <c r="E3022" s="235" t="s">
        <v>1</v>
      </c>
      <c r="F3022" s="236" t="s">
        <v>2758</v>
      </c>
      <c r="G3022" s="234"/>
      <c r="H3022" s="237">
        <v>11.75</v>
      </c>
      <c r="I3022" s="238"/>
      <c r="J3022" s="234"/>
      <c r="K3022" s="234"/>
      <c r="L3022" s="239"/>
      <c r="M3022" s="240"/>
      <c r="N3022" s="241"/>
      <c r="O3022" s="241"/>
      <c r="P3022" s="241"/>
      <c r="Q3022" s="241"/>
      <c r="R3022" s="241"/>
      <c r="S3022" s="241"/>
      <c r="T3022" s="242"/>
      <c r="AT3022" s="243" t="s">
        <v>211</v>
      </c>
      <c r="AU3022" s="243" t="s">
        <v>84</v>
      </c>
      <c r="AV3022" s="14" t="s">
        <v>84</v>
      </c>
      <c r="AW3022" s="14" t="s">
        <v>31</v>
      </c>
      <c r="AX3022" s="14" t="s">
        <v>75</v>
      </c>
      <c r="AY3022" s="243" t="s">
        <v>203</v>
      </c>
    </row>
    <row r="3023" spans="2:51" s="14" customFormat="1" ht="11.25">
      <c r="B3023" s="233"/>
      <c r="C3023" s="234"/>
      <c r="D3023" s="224" t="s">
        <v>211</v>
      </c>
      <c r="E3023" s="235" t="s">
        <v>1</v>
      </c>
      <c r="F3023" s="236" t="s">
        <v>2759</v>
      </c>
      <c r="G3023" s="234"/>
      <c r="H3023" s="237">
        <v>22.4</v>
      </c>
      <c r="I3023" s="238"/>
      <c r="J3023" s="234"/>
      <c r="K3023" s="234"/>
      <c r="L3023" s="239"/>
      <c r="M3023" s="240"/>
      <c r="N3023" s="241"/>
      <c r="O3023" s="241"/>
      <c r="P3023" s="241"/>
      <c r="Q3023" s="241"/>
      <c r="R3023" s="241"/>
      <c r="S3023" s="241"/>
      <c r="T3023" s="242"/>
      <c r="AT3023" s="243" t="s">
        <v>211</v>
      </c>
      <c r="AU3023" s="243" t="s">
        <v>84</v>
      </c>
      <c r="AV3023" s="14" t="s">
        <v>84</v>
      </c>
      <c r="AW3023" s="14" t="s">
        <v>31</v>
      </c>
      <c r="AX3023" s="14" t="s">
        <v>75</v>
      </c>
      <c r="AY3023" s="243" t="s">
        <v>203</v>
      </c>
    </row>
    <row r="3024" spans="2:51" s="14" customFormat="1" ht="11.25">
      <c r="B3024" s="233"/>
      <c r="C3024" s="234"/>
      <c r="D3024" s="224" t="s">
        <v>211</v>
      </c>
      <c r="E3024" s="235" t="s">
        <v>1</v>
      </c>
      <c r="F3024" s="236" t="s">
        <v>2760</v>
      </c>
      <c r="G3024" s="234"/>
      <c r="H3024" s="237">
        <v>21.6</v>
      </c>
      <c r="I3024" s="238"/>
      <c r="J3024" s="234"/>
      <c r="K3024" s="234"/>
      <c r="L3024" s="239"/>
      <c r="M3024" s="240"/>
      <c r="N3024" s="241"/>
      <c r="O3024" s="241"/>
      <c r="P3024" s="241"/>
      <c r="Q3024" s="241"/>
      <c r="R3024" s="241"/>
      <c r="S3024" s="241"/>
      <c r="T3024" s="242"/>
      <c r="AT3024" s="243" t="s">
        <v>211</v>
      </c>
      <c r="AU3024" s="243" t="s">
        <v>84</v>
      </c>
      <c r="AV3024" s="14" t="s">
        <v>84</v>
      </c>
      <c r="AW3024" s="14" t="s">
        <v>31</v>
      </c>
      <c r="AX3024" s="14" t="s">
        <v>75</v>
      </c>
      <c r="AY3024" s="243" t="s">
        <v>203</v>
      </c>
    </row>
    <row r="3025" spans="2:51" s="14" customFormat="1" ht="11.25">
      <c r="B3025" s="233"/>
      <c r="C3025" s="234"/>
      <c r="D3025" s="224" t="s">
        <v>211</v>
      </c>
      <c r="E3025" s="235" t="s">
        <v>1</v>
      </c>
      <c r="F3025" s="236" t="s">
        <v>2761</v>
      </c>
      <c r="G3025" s="234"/>
      <c r="H3025" s="237">
        <v>22.8</v>
      </c>
      <c r="I3025" s="238"/>
      <c r="J3025" s="234"/>
      <c r="K3025" s="234"/>
      <c r="L3025" s="239"/>
      <c r="M3025" s="240"/>
      <c r="N3025" s="241"/>
      <c r="O3025" s="241"/>
      <c r="P3025" s="241"/>
      <c r="Q3025" s="241"/>
      <c r="R3025" s="241"/>
      <c r="S3025" s="241"/>
      <c r="T3025" s="242"/>
      <c r="AT3025" s="243" t="s">
        <v>211</v>
      </c>
      <c r="AU3025" s="243" t="s">
        <v>84</v>
      </c>
      <c r="AV3025" s="14" t="s">
        <v>84</v>
      </c>
      <c r="AW3025" s="14" t="s">
        <v>31</v>
      </c>
      <c r="AX3025" s="14" t="s">
        <v>75</v>
      </c>
      <c r="AY3025" s="243" t="s">
        <v>203</v>
      </c>
    </row>
    <row r="3026" spans="2:51" s="14" customFormat="1" ht="11.25">
      <c r="B3026" s="233"/>
      <c r="C3026" s="234"/>
      <c r="D3026" s="224" t="s">
        <v>211</v>
      </c>
      <c r="E3026" s="235" t="s">
        <v>1</v>
      </c>
      <c r="F3026" s="236" t="s">
        <v>2762</v>
      </c>
      <c r="G3026" s="234"/>
      <c r="H3026" s="237">
        <v>21.7</v>
      </c>
      <c r="I3026" s="238"/>
      <c r="J3026" s="234"/>
      <c r="K3026" s="234"/>
      <c r="L3026" s="239"/>
      <c r="M3026" s="240"/>
      <c r="N3026" s="241"/>
      <c r="O3026" s="241"/>
      <c r="P3026" s="241"/>
      <c r="Q3026" s="241"/>
      <c r="R3026" s="241"/>
      <c r="S3026" s="241"/>
      <c r="T3026" s="242"/>
      <c r="AT3026" s="243" t="s">
        <v>211</v>
      </c>
      <c r="AU3026" s="243" t="s">
        <v>84</v>
      </c>
      <c r="AV3026" s="14" t="s">
        <v>84</v>
      </c>
      <c r="AW3026" s="14" t="s">
        <v>31</v>
      </c>
      <c r="AX3026" s="14" t="s">
        <v>75</v>
      </c>
      <c r="AY3026" s="243" t="s">
        <v>203</v>
      </c>
    </row>
    <row r="3027" spans="2:51" s="14" customFormat="1" ht="11.25">
      <c r="B3027" s="233"/>
      <c r="C3027" s="234"/>
      <c r="D3027" s="224" t="s">
        <v>211</v>
      </c>
      <c r="E3027" s="235" t="s">
        <v>1</v>
      </c>
      <c r="F3027" s="236" t="s">
        <v>2763</v>
      </c>
      <c r="G3027" s="234"/>
      <c r="H3027" s="237">
        <v>21.6</v>
      </c>
      <c r="I3027" s="238"/>
      <c r="J3027" s="234"/>
      <c r="K3027" s="234"/>
      <c r="L3027" s="239"/>
      <c r="M3027" s="240"/>
      <c r="N3027" s="241"/>
      <c r="O3027" s="241"/>
      <c r="P3027" s="241"/>
      <c r="Q3027" s="241"/>
      <c r="R3027" s="241"/>
      <c r="S3027" s="241"/>
      <c r="T3027" s="242"/>
      <c r="AT3027" s="243" t="s">
        <v>211</v>
      </c>
      <c r="AU3027" s="243" t="s">
        <v>84</v>
      </c>
      <c r="AV3027" s="14" t="s">
        <v>84</v>
      </c>
      <c r="AW3027" s="14" t="s">
        <v>31</v>
      </c>
      <c r="AX3027" s="14" t="s">
        <v>75</v>
      </c>
      <c r="AY3027" s="243" t="s">
        <v>203</v>
      </c>
    </row>
    <row r="3028" spans="2:51" s="14" customFormat="1" ht="11.25">
      <c r="B3028" s="233"/>
      <c r="C3028" s="234"/>
      <c r="D3028" s="224" t="s">
        <v>211</v>
      </c>
      <c r="E3028" s="235" t="s">
        <v>1</v>
      </c>
      <c r="F3028" s="236" t="s">
        <v>2764</v>
      </c>
      <c r="G3028" s="234"/>
      <c r="H3028" s="237">
        <v>21.6</v>
      </c>
      <c r="I3028" s="238"/>
      <c r="J3028" s="234"/>
      <c r="K3028" s="234"/>
      <c r="L3028" s="239"/>
      <c r="M3028" s="240"/>
      <c r="N3028" s="241"/>
      <c r="O3028" s="241"/>
      <c r="P3028" s="241"/>
      <c r="Q3028" s="241"/>
      <c r="R3028" s="241"/>
      <c r="S3028" s="241"/>
      <c r="T3028" s="242"/>
      <c r="AT3028" s="243" t="s">
        <v>211</v>
      </c>
      <c r="AU3028" s="243" t="s">
        <v>84</v>
      </c>
      <c r="AV3028" s="14" t="s">
        <v>84</v>
      </c>
      <c r="AW3028" s="14" t="s">
        <v>31</v>
      </c>
      <c r="AX3028" s="14" t="s">
        <v>75</v>
      </c>
      <c r="AY3028" s="243" t="s">
        <v>203</v>
      </c>
    </row>
    <row r="3029" spans="2:51" s="14" customFormat="1" ht="11.25">
      <c r="B3029" s="233"/>
      <c r="C3029" s="234"/>
      <c r="D3029" s="224" t="s">
        <v>211</v>
      </c>
      <c r="E3029" s="235" t="s">
        <v>1</v>
      </c>
      <c r="F3029" s="236" t="s">
        <v>2765</v>
      </c>
      <c r="G3029" s="234"/>
      <c r="H3029" s="237">
        <v>21.7</v>
      </c>
      <c r="I3029" s="238"/>
      <c r="J3029" s="234"/>
      <c r="K3029" s="234"/>
      <c r="L3029" s="239"/>
      <c r="M3029" s="240"/>
      <c r="N3029" s="241"/>
      <c r="O3029" s="241"/>
      <c r="P3029" s="241"/>
      <c r="Q3029" s="241"/>
      <c r="R3029" s="241"/>
      <c r="S3029" s="241"/>
      <c r="T3029" s="242"/>
      <c r="AT3029" s="243" t="s">
        <v>211</v>
      </c>
      <c r="AU3029" s="243" t="s">
        <v>84</v>
      </c>
      <c r="AV3029" s="14" t="s">
        <v>84</v>
      </c>
      <c r="AW3029" s="14" t="s">
        <v>31</v>
      </c>
      <c r="AX3029" s="14" t="s">
        <v>75</v>
      </c>
      <c r="AY3029" s="243" t="s">
        <v>203</v>
      </c>
    </row>
    <row r="3030" spans="2:51" s="14" customFormat="1" ht="11.25">
      <c r="B3030" s="233"/>
      <c r="C3030" s="234"/>
      <c r="D3030" s="224" t="s">
        <v>211</v>
      </c>
      <c r="E3030" s="235" t="s">
        <v>1</v>
      </c>
      <c r="F3030" s="236" t="s">
        <v>2766</v>
      </c>
      <c r="G3030" s="234"/>
      <c r="H3030" s="237">
        <v>21.2</v>
      </c>
      <c r="I3030" s="238"/>
      <c r="J3030" s="234"/>
      <c r="K3030" s="234"/>
      <c r="L3030" s="239"/>
      <c r="M3030" s="240"/>
      <c r="N3030" s="241"/>
      <c r="O3030" s="241"/>
      <c r="P3030" s="241"/>
      <c r="Q3030" s="241"/>
      <c r="R3030" s="241"/>
      <c r="S3030" s="241"/>
      <c r="T3030" s="242"/>
      <c r="AT3030" s="243" t="s">
        <v>211</v>
      </c>
      <c r="AU3030" s="243" t="s">
        <v>84</v>
      </c>
      <c r="AV3030" s="14" t="s">
        <v>84</v>
      </c>
      <c r="AW3030" s="14" t="s">
        <v>31</v>
      </c>
      <c r="AX3030" s="14" t="s">
        <v>75</v>
      </c>
      <c r="AY3030" s="243" t="s">
        <v>203</v>
      </c>
    </row>
    <row r="3031" spans="2:51" s="14" customFormat="1" ht="11.25">
      <c r="B3031" s="233"/>
      <c r="C3031" s="234"/>
      <c r="D3031" s="224" t="s">
        <v>211</v>
      </c>
      <c r="E3031" s="235" t="s">
        <v>1</v>
      </c>
      <c r="F3031" s="236" t="s">
        <v>2767</v>
      </c>
      <c r="G3031" s="234"/>
      <c r="H3031" s="237">
        <v>21.6</v>
      </c>
      <c r="I3031" s="238"/>
      <c r="J3031" s="234"/>
      <c r="K3031" s="234"/>
      <c r="L3031" s="239"/>
      <c r="M3031" s="240"/>
      <c r="N3031" s="241"/>
      <c r="O3031" s="241"/>
      <c r="P3031" s="241"/>
      <c r="Q3031" s="241"/>
      <c r="R3031" s="241"/>
      <c r="S3031" s="241"/>
      <c r="T3031" s="242"/>
      <c r="AT3031" s="243" t="s">
        <v>211</v>
      </c>
      <c r="AU3031" s="243" t="s">
        <v>84</v>
      </c>
      <c r="AV3031" s="14" t="s">
        <v>84</v>
      </c>
      <c r="AW3031" s="14" t="s">
        <v>31</v>
      </c>
      <c r="AX3031" s="14" t="s">
        <v>75</v>
      </c>
      <c r="AY3031" s="243" t="s">
        <v>203</v>
      </c>
    </row>
    <row r="3032" spans="2:51" s="14" customFormat="1" ht="11.25">
      <c r="B3032" s="233"/>
      <c r="C3032" s="234"/>
      <c r="D3032" s="224" t="s">
        <v>211</v>
      </c>
      <c r="E3032" s="235" t="s">
        <v>1</v>
      </c>
      <c r="F3032" s="236" t="s">
        <v>2768</v>
      </c>
      <c r="G3032" s="234"/>
      <c r="H3032" s="237">
        <v>21.6</v>
      </c>
      <c r="I3032" s="238"/>
      <c r="J3032" s="234"/>
      <c r="K3032" s="234"/>
      <c r="L3032" s="239"/>
      <c r="M3032" s="240"/>
      <c r="N3032" s="241"/>
      <c r="O3032" s="241"/>
      <c r="P3032" s="241"/>
      <c r="Q3032" s="241"/>
      <c r="R3032" s="241"/>
      <c r="S3032" s="241"/>
      <c r="T3032" s="242"/>
      <c r="AT3032" s="243" t="s">
        <v>211</v>
      </c>
      <c r="AU3032" s="243" t="s">
        <v>84</v>
      </c>
      <c r="AV3032" s="14" t="s">
        <v>84</v>
      </c>
      <c r="AW3032" s="14" t="s">
        <v>31</v>
      </c>
      <c r="AX3032" s="14" t="s">
        <v>75</v>
      </c>
      <c r="AY3032" s="243" t="s">
        <v>203</v>
      </c>
    </row>
    <row r="3033" spans="2:51" s="14" customFormat="1" ht="11.25">
      <c r="B3033" s="233"/>
      <c r="C3033" s="234"/>
      <c r="D3033" s="224" t="s">
        <v>211</v>
      </c>
      <c r="E3033" s="235" t="s">
        <v>1</v>
      </c>
      <c r="F3033" s="236" t="s">
        <v>2769</v>
      </c>
      <c r="G3033" s="234"/>
      <c r="H3033" s="237">
        <v>21.6</v>
      </c>
      <c r="I3033" s="238"/>
      <c r="J3033" s="234"/>
      <c r="K3033" s="234"/>
      <c r="L3033" s="239"/>
      <c r="M3033" s="240"/>
      <c r="N3033" s="241"/>
      <c r="O3033" s="241"/>
      <c r="P3033" s="241"/>
      <c r="Q3033" s="241"/>
      <c r="R3033" s="241"/>
      <c r="S3033" s="241"/>
      <c r="T3033" s="242"/>
      <c r="AT3033" s="243" t="s">
        <v>211</v>
      </c>
      <c r="AU3033" s="243" t="s">
        <v>84</v>
      </c>
      <c r="AV3033" s="14" t="s">
        <v>84</v>
      </c>
      <c r="AW3033" s="14" t="s">
        <v>31</v>
      </c>
      <c r="AX3033" s="14" t="s">
        <v>75</v>
      </c>
      <c r="AY3033" s="243" t="s">
        <v>203</v>
      </c>
    </row>
    <row r="3034" spans="2:51" s="14" customFormat="1" ht="11.25">
      <c r="B3034" s="233"/>
      <c r="C3034" s="234"/>
      <c r="D3034" s="224" t="s">
        <v>211</v>
      </c>
      <c r="E3034" s="235" t="s">
        <v>1</v>
      </c>
      <c r="F3034" s="236" t="s">
        <v>2770</v>
      </c>
      <c r="G3034" s="234"/>
      <c r="H3034" s="237">
        <v>21.6</v>
      </c>
      <c r="I3034" s="238"/>
      <c r="J3034" s="234"/>
      <c r="K3034" s="234"/>
      <c r="L3034" s="239"/>
      <c r="M3034" s="240"/>
      <c r="N3034" s="241"/>
      <c r="O3034" s="241"/>
      <c r="P3034" s="241"/>
      <c r="Q3034" s="241"/>
      <c r="R3034" s="241"/>
      <c r="S3034" s="241"/>
      <c r="T3034" s="242"/>
      <c r="AT3034" s="243" t="s">
        <v>211</v>
      </c>
      <c r="AU3034" s="243" t="s">
        <v>84</v>
      </c>
      <c r="AV3034" s="14" t="s">
        <v>84</v>
      </c>
      <c r="AW3034" s="14" t="s">
        <v>31</v>
      </c>
      <c r="AX3034" s="14" t="s">
        <v>75</v>
      </c>
      <c r="AY3034" s="243" t="s">
        <v>203</v>
      </c>
    </row>
    <row r="3035" spans="2:51" s="14" customFormat="1" ht="11.25">
      <c r="B3035" s="233"/>
      <c r="C3035" s="234"/>
      <c r="D3035" s="224" t="s">
        <v>211</v>
      </c>
      <c r="E3035" s="235" t="s">
        <v>1</v>
      </c>
      <c r="F3035" s="236" t="s">
        <v>2771</v>
      </c>
      <c r="G3035" s="234"/>
      <c r="H3035" s="237">
        <v>21.6</v>
      </c>
      <c r="I3035" s="238"/>
      <c r="J3035" s="234"/>
      <c r="K3035" s="234"/>
      <c r="L3035" s="239"/>
      <c r="M3035" s="240"/>
      <c r="N3035" s="241"/>
      <c r="O3035" s="241"/>
      <c r="P3035" s="241"/>
      <c r="Q3035" s="241"/>
      <c r="R3035" s="241"/>
      <c r="S3035" s="241"/>
      <c r="T3035" s="242"/>
      <c r="AT3035" s="243" t="s">
        <v>211</v>
      </c>
      <c r="AU3035" s="243" t="s">
        <v>84</v>
      </c>
      <c r="AV3035" s="14" t="s">
        <v>84</v>
      </c>
      <c r="AW3035" s="14" t="s">
        <v>31</v>
      </c>
      <c r="AX3035" s="14" t="s">
        <v>75</v>
      </c>
      <c r="AY3035" s="243" t="s">
        <v>203</v>
      </c>
    </row>
    <row r="3036" spans="2:51" s="14" customFormat="1" ht="11.25">
      <c r="B3036" s="233"/>
      <c r="C3036" s="234"/>
      <c r="D3036" s="224" t="s">
        <v>211</v>
      </c>
      <c r="E3036" s="235" t="s">
        <v>1</v>
      </c>
      <c r="F3036" s="236" t="s">
        <v>2772</v>
      </c>
      <c r="G3036" s="234"/>
      <c r="H3036" s="237">
        <v>24.95</v>
      </c>
      <c r="I3036" s="238"/>
      <c r="J3036" s="234"/>
      <c r="K3036" s="234"/>
      <c r="L3036" s="239"/>
      <c r="M3036" s="240"/>
      <c r="N3036" s="241"/>
      <c r="O3036" s="241"/>
      <c r="P3036" s="241"/>
      <c r="Q3036" s="241"/>
      <c r="R3036" s="241"/>
      <c r="S3036" s="241"/>
      <c r="T3036" s="242"/>
      <c r="AT3036" s="243" t="s">
        <v>211</v>
      </c>
      <c r="AU3036" s="243" t="s">
        <v>84</v>
      </c>
      <c r="AV3036" s="14" t="s">
        <v>84</v>
      </c>
      <c r="AW3036" s="14" t="s">
        <v>31</v>
      </c>
      <c r="AX3036" s="14" t="s">
        <v>75</v>
      </c>
      <c r="AY3036" s="243" t="s">
        <v>203</v>
      </c>
    </row>
    <row r="3037" spans="2:51" s="14" customFormat="1" ht="11.25">
      <c r="B3037" s="233"/>
      <c r="C3037" s="234"/>
      <c r="D3037" s="224" t="s">
        <v>211</v>
      </c>
      <c r="E3037" s="235" t="s">
        <v>1</v>
      </c>
      <c r="F3037" s="236" t="s">
        <v>2773</v>
      </c>
      <c r="G3037" s="234"/>
      <c r="H3037" s="237">
        <v>6.1</v>
      </c>
      <c r="I3037" s="238"/>
      <c r="J3037" s="234"/>
      <c r="K3037" s="234"/>
      <c r="L3037" s="239"/>
      <c r="M3037" s="240"/>
      <c r="N3037" s="241"/>
      <c r="O3037" s="241"/>
      <c r="P3037" s="241"/>
      <c r="Q3037" s="241"/>
      <c r="R3037" s="241"/>
      <c r="S3037" s="241"/>
      <c r="T3037" s="242"/>
      <c r="AT3037" s="243" t="s">
        <v>211</v>
      </c>
      <c r="AU3037" s="243" t="s">
        <v>84</v>
      </c>
      <c r="AV3037" s="14" t="s">
        <v>84</v>
      </c>
      <c r="AW3037" s="14" t="s">
        <v>31</v>
      </c>
      <c r="AX3037" s="14" t="s">
        <v>75</v>
      </c>
      <c r="AY3037" s="243" t="s">
        <v>203</v>
      </c>
    </row>
    <row r="3038" spans="2:51" s="14" customFormat="1" ht="11.25">
      <c r="B3038" s="233"/>
      <c r="C3038" s="234"/>
      <c r="D3038" s="224" t="s">
        <v>211</v>
      </c>
      <c r="E3038" s="235" t="s">
        <v>1</v>
      </c>
      <c r="F3038" s="236" t="s">
        <v>2774</v>
      </c>
      <c r="G3038" s="234"/>
      <c r="H3038" s="237">
        <v>6.6</v>
      </c>
      <c r="I3038" s="238"/>
      <c r="J3038" s="234"/>
      <c r="K3038" s="234"/>
      <c r="L3038" s="239"/>
      <c r="M3038" s="240"/>
      <c r="N3038" s="241"/>
      <c r="O3038" s="241"/>
      <c r="P3038" s="241"/>
      <c r="Q3038" s="241"/>
      <c r="R3038" s="241"/>
      <c r="S3038" s="241"/>
      <c r="T3038" s="242"/>
      <c r="AT3038" s="243" t="s">
        <v>211</v>
      </c>
      <c r="AU3038" s="243" t="s">
        <v>84</v>
      </c>
      <c r="AV3038" s="14" t="s">
        <v>84</v>
      </c>
      <c r="AW3038" s="14" t="s">
        <v>31</v>
      </c>
      <c r="AX3038" s="14" t="s">
        <v>75</v>
      </c>
      <c r="AY3038" s="243" t="s">
        <v>203</v>
      </c>
    </row>
    <row r="3039" spans="2:51" s="14" customFormat="1" ht="11.25">
      <c r="B3039" s="233"/>
      <c r="C3039" s="234"/>
      <c r="D3039" s="224" t="s">
        <v>211</v>
      </c>
      <c r="E3039" s="235" t="s">
        <v>1</v>
      </c>
      <c r="F3039" s="236" t="s">
        <v>2775</v>
      </c>
      <c r="G3039" s="234"/>
      <c r="H3039" s="237">
        <v>6.2350000000000003</v>
      </c>
      <c r="I3039" s="238"/>
      <c r="J3039" s="234"/>
      <c r="K3039" s="234"/>
      <c r="L3039" s="239"/>
      <c r="M3039" s="240"/>
      <c r="N3039" s="241"/>
      <c r="O3039" s="241"/>
      <c r="P3039" s="241"/>
      <c r="Q3039" s="241"/>
      <c r="R3039" s="241"/>
      <c r="S3039" s="241"/>
      <c r="T3039" s="242"/>
      <c r="AT3039" s="243" t="s">
        <v>211</v>
      </c>
      <c r="AU3039" s="243" t="s">
        <v>84</v>
      </c>
      <c r="AV3039" s="14" t="s">
        <v>84</v>
      </c>
      <c r="AW3039" s="14" t="s">
        <v>31</v>
      </c>
      <c r="AX3039" s="14" t="s">
        <v>75</v>
      </c>
      <c r="AY3039" s="243" t="s">
        <v>203</v>
      </c>
    </row>
    <row r="3040" spans="2:51" s="14" customFormat="1" ht="11.25">
      <c r="B3040" s="233"/>
      <c r="C3040" s="234"/>
      <c r="D3040" s="224" t="s">
        <v>211</v>
      </c>
      <c r="E3040" s="235" t="s">
        <v>1</v>
      </c>
      <c r="F3040" s="236" t="s">
        <v>2776</v>
      </c>
      <c r="G3040" s="234"/>
      <c r="H3040" s="237">
        <v>7.15</v>
      </c>
      <c r="I3040" s="238"/>
      <c r="J3040" s="234"/>
      <c r="K3040" s="234"/>
      <c r="L3040" s="239"/>
      <c r="M3040" s="240"/>
      <c r="N3040" s="241"/>
      <c r="O3040" s="241"/>
      <c r="P3040" s="241"/>
      <c r="Q3040" s="241"/>
      <c r="R3040" s="241"/>
      <c r="S3040" s="241"/>
      <c r="T3040" s="242"/>
      <c r="AT3040" s="243" t="s">
        <v>211</v>
      </c>
      <c r="AU3040" s="243" t="s">
        <v>84</v>
      </c>
      <c r="AV3040" s="14" t="s">
        <v>84</v>
      </c>
      <c r="AW3040" s="14" t="s">
        <v>31</v>
      </c>
      <c r="AX3040" s="14" t="s">
        <v>75</v>
      </c>
      <c r="AY3040" s="243" t="s">
        <v>203</v>
      </c>
    </row>
    <row r="3041" spans="2:51" s="14" customFormat="1" ht="11.25">
      <c r="B3041" s="233"/>
      <c r="C3041" s="234"/>
      <c r="D3041" s="224" t="s">
        <v>211</v>
      </c>
      <c r="E3041" s="235" t="s">
        <v>1</v>
      </c>
      <c r="F3041" s="236" t="s">
        <v>2777</v>
      </c>
      <c r="G3041" s="234"/>
      <c r="H3041" s="237">
        <v>37.4</v>
      </c>
      <c r="I3041" s="238"/>
      <c r="J3041" s="234"/>
      <c r="K3041" s="234"/>
      <c r="L3041" s="239"/>
      <c r="M3041" s="240"/>
      <c r="N3041" s="241"/>
      <c r="O3041" s="241"/>
      <c r="P3041" s="241"/>
      <c r="Q3041" s="241"/>
      <c r="R3041" s="241"/>
      <c r="S3041" s="241"/>
      <c r="T3041" s="242"/>
      <c r="AT3041" s="243" t="s">
        <v>211</v>
      </c>
      <c r="AU3041" s="243" t="s">
        <v>84</v>
      </c>
      <c r="AV3041" s="14" t="s">
        <v>84</v>
      </c>
      <c r="AW3041" s="14" t="s">
        <v>31</v>
      </c>
      <c r="AX3041" s="14" t="s">
        <v>75</v>
      </c>
      <c r="AY3041" s="243" t="s">
        <v>203</v>
      </c>
    </row>
    <row r="3042" spans="2:51" s="14" customFormat="1" ht="11.25">
      <c r="B3042" s="233"/>
      <c r="C3042" s="234"/>
      <c r="D3042" s="224" t="s">
        <v>211</v>
      </c>
      <c r="E3042" s="235" t="s">
        <v>1</v>
      </c>
      <c r="F3042" s="236" t="s">
        <v>2778</v>
      </c>
      <c r="G3042" s="234"/>
      <c r="H3042" s="237">
        <v>21.8</v>
      </c>
      <c r="I3042" s="238"/>
      <c r="J3042" s="234"/>
      <c r="K3042" s="234"/>
      <c r="L3042" s="239"/>
      <c r="M3042" s="240"/>
      <c r="N3042" s="241"/>
      <c r="O3042" s="241"/>
      <c r="P3042" s="241"/>
      <c r="Q3042" s="241"/>
      <c r="R3042" s="241"/>
      <c r="S3042" s="241"/>
      <c r="T3042" s="242"/>
      <c r="AT3042" s="243" t="s">
        <v>211</v>
      </c>
      <c r="AU3042" s="243" t="s">
        <v>84</v>
      </c>
      <c r="AV3042" s="14" t="s">
        <v>84</v>
      </c>
      <c r="AW3042" s="14" t="s">
        <v>31</v>
      </c>
      <c r="AX3042" s="14" t="s">
        <v>75</v>
      </c>
      <c r="AY3042" s="243" t="s">
        <v>203</v>
      </c>
    </row>
    <row r="3043" spans="2:51" s="14" customFormat="1" ht="11.25">
      <c r="B3043" s="233"/>
      <c r="C3043" s="234"/>
      <c r="D3043" s="224" t="s">
        <v>211</v>
      </c>
      <c r="E3043" s="235" t="s">
        <v>1</v>
      </c>
      <c r="F3043" s="236" t="s">
        <v>2779</v>
      </c>
      <c r="G3043" s="234"/>
      <c r="H3043" s="237">
        <v>21.8</v>
      </c>
      <c r="I3043" s="238"/>
      <c r="J3043" s="234"/>
      <c r="K3043" s="234"/>
      <c r="L3043" s="239"/>
      <c r="M3043" s="240"/>
      <c r="N3043" s="241"/>
      <c r="O3043" s="241"/>
      <c r="P3043" s="241"/>
      <c r="Q3043" s="241"/>
      <c r="R3043" s="241"/>
      <c r="S3043" s="241"/>
      <c r="T3043" s="242"/>
      <c r="AT3043" s="243" t="s">
        <v>211</v>
      </c>
      <c r="AU3043" s="243" t="s">
        <v>84</v>
      </c>
      <c r="AV3043" s="14" t="s">
        <v>84</v>
      </c>
      <c r="AW3043" s="14" t="s">
        <v>31</v>
      </c>
      <c r="AX3043" s="14" t="s">
        <v>75</v>
      </c>
      <c r="AY3043" s="243" t="s">
        <v>203</v>
      </c>
    </row>
    <row r="3044" spans="2:51" s="14" customFormat="1" ht="11.25">
      <c r="B3044" s="233"/>
      <c r="C3044" s="234"/>
      <c r="D3044" s="224" t="s">
        <v>211</v>
      </c>
      <c r="E3044" s="235" t="s">
        <v>1</v>
      </c>
      <c r="F3044" s="236" t="s">
        <v>2780</v>
      </c>
      <c r="G3044" s="234"/>
      <c r="H3044" s="237">
        <v>23.7</v>
      </c>
      <c r="I3044" s="238"/>
      <c r="J3044" s="234"/>
      <c r="K3044" s="234"/>
      <c r="L3044" s="239"/>
      <c r="M3044" s="240"/>
      <c r="N3044" s="241"/>
      <c r="O3044" s="241"/>
      <c r="P3044" s="241"/>
      <c r="Q3044" s="241"/>
      <c r="R3044" s="241"/>
      <c r="S3044" s="241"/>
      <c r="T3044" s="242"/>
      <c r="AT3044" s="243" t="s">
        <v>211</v>
      </c>
      <c r="AU3044" s="243" t="s">
        <v>84</v>
      </c>
      <c r="AV3044" s="14" t="s">
        <v>84</v>
      </c>
      <c r="AW3044" s="14" t="s">
        <v>31</v>
      </c>
      <c r="AX3044" s="14" t="s">
        <v>75</v>
      </c>
      <c r="AY3044" s="243" t="s">
        <v>203</v>
      </c>
    </row>
    <row r="3045" spans="2:51" s="14" customFormat="1" ht="11.25">
      <c r="B3045" s="233"/>
      <c r="C3045" s="234"/>
      <c r="D3045" s="224" t="s">
        <v>211</v>
      </c>
      <c r="E3045" s="235" t="s">
        <v>1</v>
      </c>
      <c r="F3045" s="236" t="s">
        <v>2781</v>
      </c>
      <c r="G3045" s="234"/>
      <c r="H3045" s="237">
        <v>44.11</v>
      </c>
      <c r="I3045" s="238"/>
      <c r="J3045" s="234"/>
      <c r="K3045" s="234"/>
      <c r="L3045" s="239"/>
      <c r="M3045" s="240"/>
      <c r="N3045" s="241"/>
      <c r="O3045" s="241"/>
      <c r="P3045" s="241"/>
      <c r="Q3045" s="241"/>
      <c r="R3045" s="241"/>
      <c r="S3045" s="241"/>
      <c r="T3045" s="242"/>
      <c r="AT3045" s="243" t="s">
        <v>211</v>
      </c>
      <c r="AU3045" s="243" t="s">
        <v>84</v>
      </c>
      <c r="AV3045" s="14" t="s">
        <v>84</v>
      </c>
      <c r="AW3045" s="14" t="s">
        <v>31</v>
      </c>
      <c r="AX3045" s="14" t="s">
        <v>75</v>
      </c>
      <c r="AY3045" s="243" t="s">
        <v>203</v>
      </c>
    </row>
    <row r="3046" spans="2:51" s="14" customFormat="1" ht="11.25">
      <c r="B3046" s="233"/>
      <c r="C3046" s="234"/>
      <c r="D3046" s="224" t="s">
        <v>211</v>
      </c>
      <c r="E3046" s="235" t="s">
        <v>1</v>
      </c>
      <c r="F3046" s="236" t="s">
        <v>2782</v>
      </c>
      <c r="G3046" s="234"/>
      <c r="H3046" s="237">
        <v>17.22</v>
      </c>
      <c r="I3046" s="238"/>
      <c r="J3046" s="234"/>
      <c r="K3046" s="234"/>
      <c r="L3046" s="239"/>
      <c r="M3046" s="240"/>
      <c r="N3046" s="241"/>
      <c r="O3046" s="241"/>
      <c r="P3046" s="241"/>
      <c r="Q3046" s="241"/>
      <c r="R3046" s="241"/>
      <c r="S3046" s="241"/>
      <c r="T3046" s="242"/>
      <c r="AT3046" s="243" t="s">
        <v>211</v>
      </c>
      <c r="AU3046" s="243" t="s">
        <v>84</v>
      </c>
      <c r="AV3046" s="14" t="s">
        <v>84</v>
      </c>
      <c r="AW3046" s="14" t="s">
        <v>31</v>
      </c>
      <c r="AX3046" s="14" t="s">
        <v>75</v>
      </c>
      <c r="AY3046" s="243" t="s">
        <v>203</v>
      </c>
    </row>
    <row r="3047" spans="2:51" s="13" customFormat="1" ht="11.25">
      <c r="B3047" s="222"/>
      <c r="C3047" s="223"/>
      <c r="D3047" s="224" t="s">
        <v>211</v>
      </c>
      <c r="E3047" s="225" t="s">
        <v>1</v>
      </c>
      <c r="F3047" s="226" t="s">
        <v>521</v>
      </c>
      <c r="G3047" s="223"/>
      <c r="H3047" s="225" t="s">
        <v>1</v>
      </c>
      <c r="I3047" s="227"/>
      <c r="J3047" s="223"/>
      <c r="K3047" s="223"/>
      <c r="L3047" s="228"/>
      <c r="M3047" s="229"/>
      <c r="N3047" s="230"/>
      <c r="O3047" s="230"/>
      <c r="P3047" s="230"/>
      <c r="Q3047" s="230"/>
      <c r="R3047" s="230"/>
      <c r="S3047" s="230"/>
      <c r="T3047" s="231"/>
      <c r="AT3047" s="232" t="s">
        <v>211</v>
      </c>
      <c r="AU3047" s="232" t="s">
        <v>84</v>
      </c>
      <c r="AV3047" s="13" t="s">
        <v>82</v>
      </c>
      <c r="AW3047" s="13" t="s">
        <v>31</v>
      </c>
      <c r="AX3047" s="13" t="s">
        <v>75</v>
      </c>
      <c r="AY3047" s="232" t="s">
        <v>203</v>
      </c>
    </row>
    <row r="3048" spans="2:51" s="14" customFormat="1" ht="11.25">
      <c r="B3048" s="233"/>
      <c r="C3048" s="234"/>
      <c r="D3048" s="224" t="s">
        <v>211</v>
      </c>
      <c r="E3048" s="235" t="s">
        <v>1</v>
      </c>
      <c r="F3048" s="236" t="s">
        <v>2783</v>
      </c>
      <c r="G3048" s="234"/>
      <c r="H3048" s="237">
        <v>30.52</v>
      </c>
      <c r="I3048" s="238"/>
      <c r="J3048" s="234"/>
      <c r="K3048" s="234"/>
      <c r="L3048" s="239"/>
      <c r="M3048" s="240"/>
      <c r="N3048" s="241"/>
      <c r="O3048" s="241"/>
      <c r="P3048" s="241"/>
      <c r="Q3048" s="241"/>
      <c r="R3048" s="241"/>
      <c r="S3048" s="241"/>
      <c r="T3048" s="242"/>
      <c r="AT3048" s="243" t="s">
        <v>211</v>
      </c>
      <c r="AU3048" s="243" t="s">
        <v>84</v>
      </c>
      <c r="AV3048" s="14" t="s">
        <v>84</v>
      </c>
      <c r="AW3048" s="14" t="s">
        <v>31</v>
      </c>
      <c r="AX3048" s="14" t="s">
        <v>75</v>
      </c>
      <c r="AY3048" s="243" t="s">
        <v>203</v>
      </c>
    </row>
    <row r="3049" spans="2:51" s="14" customFormat="1" ht="11.25">
      <c r="B3049" s="233"/>
      <c r="C3049" s="234"/>
      <c r="D3049" s="224" t="s">
        <v>211</v>
      </c>
      <c r="E3049" s="235" t="s">
        <v>1</v>
      </c>
      <c r="F3049" s="236" t="s">
        <v>2784</v>
      </c>
      <c r="G3049" s="234"/>
      <c r="H3049" s="237">
        <v>103.384</v>
      </c>
      <c r="I3049" s="238"/>
      <c r="J3049" s="234"/>
      <c r="K3049" s="234"/>
      <c r="L3049" s="239"/>
      <c r="M3049" s="240"/>
      <c r="N3049" s="241"/>
      <c r="O3049" s="241"/>
      <c r="P3049" s="241"/>
      <c r="Q3049" s="241"/>
      <c r="R3049" s="241"/>
      <c r="S3049" s="241"/>
      <c r="T3049" s="242"/>
      <c r="AT3049" s="243" t="s">
        <v>211</v>
      </c>
      <c r="AU3049" s="243" t="s">
        <v>84</v>
      </c>
      <c r="AV3049" s="14" t="s">
        <v>84</v>
      </c>
      <c r="AW3049" s="14" t="s">
        <v>31</v>
      </c>
      <c r="AX3049" s="14" t="s">
        <v>75</v>
      </c>
      <c r="AY3049" s="243" t="s">
        <v>203</v>
      </c>
    </row>
    <row r="3050" spans="2:51" s="14" customFormat="1" ht="11.25">
      <c r="B3050" s="233"/>
      <c r="C3050" s="234"/>
      <c r="D3050" s="224" t="s">
        <v>211</v>
      </c>
      <c r="E3050" s="235" t="s">
        <v>1</v>
      </c>
      <c r="F3050" s="236" t="s">
        <v>2785</v>
      </c>
      <c r="G3050" s="234"/>
      <c r="H3050" s="237">
        <v>26.52</v>
      </c>
      <c r="I3050" s="238"/>
      <c r="J3050" s="234"/>
      <c r="K3050" s="234"/>
      <c r="L3050" s="239"/>
      <c r="M3050" s="240"/>
      <c r="N3050" s="241"/>
      <c r="O3050" s="241"/>
      <c r="P3050" s="241"/>
      <c r="Q3050" s="241"/>
      <c r="R3050" s="241"/>
      <c r="S3050" s="241"/>
      <c r="T3050" s="242"/>
      <c r="AT3050" s="243" t="s">
        <v>211</v>
      </c>
      <c r="AU3050" s="243" t="s">
        <v>84</v>
      </c>
      <c r="AV3050" s="14" t="s">
        <v>84</v>
      </c>
      <c r="AW3050" s="14" t="s">
        <v>31</v>
      </c>
      <c r="AX3050" s="14" t="s">
        <v>75</v>
      </c>
      <c r="AY3050" s="243" t="s">
        <v>203</v>
      </c>
    </row>
    <row r="3051" spans="2:51" s="14" customFormat="1" ht="11.25">
      <c r="B3051" s="233"/>
      <c r="C3051" s="234"/>
      <c r="D3051" s="224" t="s">
        <v>211</v>
      </c>
      <c r="E3051" s="235" t="s">
        <v>1</v>
      </c>
      <c r="F3051" s="236" t="s">
        <v>2786</v>
      </c>
      <c r="G3051" s="234"/>
      <c r="H3051" s="237">
        <v>54.524000000000001</v>
      </c>
      <c r="I3051" s="238"/>
      <c r="J3051" s="234"/>
      <c r="K3051" s="234"/>
      <c r="L3051" s="239"/>
      <c r="M3051" s="240"/>
      <c r="N3051" s="241"/>
      <c r="O3051" s="241"/>
      <c r="P3051" s="241"/>
      <c r="Q3051" s="241"/>
      <c r="R3051" s="241"/>
      <c r="S3051" s="241"/>
      <c r="T3051" s="242"/>
      <c r="AT3051" s="243" t="s">
        <v>211</v>
      </c>
      <c r="AU3051" s="243" t="s">
        <v>84</v>
      </c>
      <c r="AV3051" s="14" t="s">
        <v>84</v>
      </c>
      <c r="AW3051" s="14" t="s">
        <v>31</v>
      </c>
      <c r="AX3051" s="14" t="s">
        <v>75</v>
      </c>
      <c r="AY3051" s="243" t="s">
        <v>203</v>
      </c>
    </row>
    <row r="3052" spans="2:51" s="14" customFormat="1" ht="11.25">
      <c r="B3052" s="233"/>
      <c r="C3052" s="234"/>
      <c r="D3052" s="224" t="s">
        <v>211</v>
      </c>
      <c r="E3052" s="235" t="s">
        <v>1</v>
      </c>
      <c r="F3052" s="236" t="s">
        <v>2787</v>
      </c>
      <c r="G3052" s="234"/>
      <c r="H3052" s="237">
        <v>52.435000000000002</v>
      </c>
      <c r="I3052" s="238"/>
      <c r="J3052" s="234"/>
      <c r="K3052" s="234"/>
      <c r="L3052" s="239"/>
      <c r="M3052" s="240"/>
      <c r="N3052" s="241"/>
      <c r="O3052" s="241"/>
      <c r="P3052" s="241"/>
      <c r="Q3052" s="241"/>
      <c r="R3052" s="241"/>
      <c r="S3052" s="241"/>
      <c r="T3052" s="242"/>
      <c r="AT3052" s="243" t="s">
        <v>211</v>
      </c>
      <c r="AU3052" s="243" t="s">
        <v>84</v>
      </c>
      <c r="AV3052" s="14" t="s">
        <v>84</v>
      </c>
      <c r="AW3052" s="14" t="s">
        <v>31</v>
      </c>
      <c r="AX3052" s="14" t="s">
        <v>75</v>
      </c>
      <c r="AY3052" s="243" t="s">
        <v>203</v>
      </c>
    </row>
    <row r="3053" spans="2:51" s="14" customFormat="1" ht="11.25">
      <c r="B3053" s="233"/>
      <c r="C3053" s="234"/>
      <c r="D3053" s="224" t="s">
        <v>211</v>
      </c>
      <c r="E3053" s="235" t="s">
        <v>1</v>
      </c>
      <c r="F3053" s="236" t="s">
        <v>2788</v>
      </c>
      <c r="G3053" s="234"/>
      <c r="H3053" s="237">
        <v>10.15</v>
      </c>
      <c r="I3053" s="238"/>
      <c r="J3053" s="234"/>
      <c r="K3053" s="234"/>
      <c r="L3053" s="239"/>
      <c r="M3053" s="240"/>
      <c r="N3053" s="241"/>
      <c r="O3053" s="241"/>
      <c r="P3053" s="241"/>
      <c r="Q3053" s="241"/>
      <c r="R3053" s="241"/>
      <c r="S3053" s="241"/>
      <c r="T3053" s="242"/>
      <c r="AT3053" s="243" t="s">
        <v>211</v>
      </c>
      <c r="AU3053" s="243" t="s">
        <v>84</v>
      </c>
      <c r="AV3053" s="14" t="s">
        <v>84</v>
      </c>
      <c r="AW3053" s="14" t="s">
        <v>31</v>
      </c>
      <c r="AX3053" s="14" t="s">
        <v>75</v>
      </c>
      <c r="AY3053" s="243" t="s">
        <v>203</v>
      </c>
    </row>
    <row r="3054" spans="2:51" s="14" customFormat="1" ht="11.25">
      <c r="B3054" s="233"/>
      <c r="C3054" s="234"/>
      <c r="D3054" s="224" t="s">
        <v>211</v>
      </c>
      <c r="E3054" s="235" t="s">
        <v>1</v>
      </c>
      <c r="F3054" s="236" t="s">
        <v>2789</v>
      </c>
      <c r="G3054" s="234"/>
      <c r="H3054" s="237">
        <v>11.695</v>
      </c>
      <c r="I3054" s="238"/>
      <c r="J3054" s="234"/>
      <c r="K3054" s="234"/>
      <c r="L3054" s="239"/>
      <c r="M3054" s="240"/>
      <c r="N3054" s="241"/>
      <c r="O3054" s="241"/>
      <c r="P3054" s="241"/>
      <c r="Q3054" s="241"/>
      <c r="R3054" s="241"/>
      <c r="S3054" s="241"/>
      <c r="T3054" s="242"/>
      <c r="AT3054" s="243" t="s">
        <v>211</v>
      </c>
      <c r="AU3054" s="243" t="s">
        <v>84</v>
      </c>
      <c r="AV3054" s="14" t="s">
        <v>84</v>
      </c>
      <c r="AW3054" s="14" t="s">
        <v>31</v>
      </c>
      <c r="AX3054" s="14" t="s">
        <v>75</v>
      </c>
      <c r="AY3054" s="243" t="s">
        <v>203</v>
      </c>
    </row>
    <row r="3055" spans="2:51" s="14" customFormat="1" ht="11.25">
      <c r="B3055" s="233"/>
      <c r="C3055" s="234"/>
      <c r="D3055" s="224" t="s">
        <v>211</v>
      </c>
      <c r="E3055" s="235" t="s">
        <v>1</v>
      </c>
      <c r="F3055" s="236" t="s">
        <v>2790</v>
      </c>
      <c r="G3055" s="234"/>
      <c r="H3055" s="237">
        <v>11.734999999999999</v>
      </c>
      <c r="I3055" s="238"/>
      <c r="J3055" s="234"/>
      <c r="K3055" s="234"/>
      <c r="L3055" s="239"/>
      <c r="M3055" s="240"/>
      <c r="N3055" s="241"/>
      <c r="O3055" s="241"/>
      <c r="P3055" s="241"/>
      <c r="Q3055" s="241"/>
      <c r="R3055" s="241"/>
      <c r="S3055" s="241"/>
      <c r="T3055" s="242"/>
      <c r="AT3055" s="243" t="s">
        <v>211</v>
      </c>
      <c r="AU3055" s="243" t="s">
        <v>84</v>
      </c>
      <c r="AV3055" s="14" t="s">
        <v>84</v>
      </c>
      <c r="AW3055" s="14" t="s">
        <v>31</v>
      </c>
      <c r="AX3055" s="14" t="s">
        <v>75</v>
      </c>
      <c r="AY3055" s="243" t="s">
        <v>203</v>
      </c>
    </row>
    <row r="3056" spans="2:51" s="14" customFormat="1" ht="11.25">
      <c r="B3056" s="233"/>
      <c r="C3056" s="234"/>
      <c r="D3056" s="224" t="s">
        <v>211</v>
      </c>
      <c r="E3056" s="235" t="s">
        <v>1</v>
      </c>
      <c r="F3056" s="236" t="s">
        <v>2791</v>
      </c>
      <c r="G3056" s="234"/>
      <c r="H3056" s="237">
        <v>22.4</v>
      </c>
      <c r="I3056" s="238"/>
      <c r="J3056" s="234"/>
      <c r="K3056" s="234"/>
      <c r="L3056" s="239"/>
      <c r="M3056" s="240"/>
      <c r="N3056" s="241"/>
      <c r="O3056" s="241"/>
      <c r="P3056" s="241"/>
      <c r="Q3056" s="241"/>
      <c r="R3056" s="241"/>
      <c r="S3056" s="241"/>
      <c r="T3056" s="242"/>
      <c r="AT3056" s="243" t="s">
        <v>211</v>
      </c>
      <c r="AU3056" s="243" t="s">
        <v>84</v>
      </c>
      <c r="AV3056" s="14" t="s">
        <v>84</v>
      </c>
      <c r="AW3056" s="14" t="s">
        <v>31</v>
      </c>
      <c r="AX3056" s="14" t="s">
        <v>75</v>
      </c>
      <c r="AY3056" s="243" t="s">
        <v>203</v>
      </c>
    </row>
    <row r="3057" spans="2:51" s="14" customFormat="1" ht="11.25">
      <c r="B3057" s="233"/>
      <c r="C3057" s="234"/>
      <c r="D3057" s="224" t="s">
        <v>211</v>
      </c>
      <c r="E3057" s="235" t="s">
        <v>1</v>
      </c>
      <c r="F3057" s="236" t="s">
        <v>2792</v>
      </c>
      <c r="G3057" s="234"/>
      <c r="H3057" s="237">
        <v>21.6</v>
      </c>
      <c r="I3057" s="238"/>
      <c r="J3057" s="234"/>
      <c r="K3057" s="234"/>
      <c r="L3057" s="239"/>
      <c r="M3057" s="240"/>
      <c r="N3057" s="241"/>
      <c r="O3057" s="241"/>
      <c r="P3057" s="241"/>
      <c r="Q3057" s="241"/>
      <c r="R3057" s="241"/>
      <c r="S3057" s="241"/>
      <c r="T3057" s="242"/>
      <c r="AT3057" s="243" t="s">
        <v>211</v>
      </c>
      <c r="AU3057" s="243" t="s">
        <v>84</v>
      </c>
      <c r="AV3057" s="14" t="s">
        <v>84</v>
      </c>
      <c r="AW3057" s="14" t="s">
        <v>31</v>
      </c>
      <c r="AX3057" s="14" t="s">
        <v>75</v>
      </c>
      <c r="AY3057" s="243" t="s">
        <v>203</v>
      </c>
    </row>
    <row r="3058" spans="2:51" s="14" customFormat="1" ht="11.25">
      <c r="B3058" s="233"/>
      <c r="C3058" s="234"/>
      <c r="D3058" s="224" t="s">
        <v>211</v>
      </c>
      <c r="E3058" s="235" t="s">
        <v>1</v>
      </c>
      <c r="F3058" s="236" t="s">
        <v>2793</v>
      </c>
      <c r="G3058" s="234"/>
      <c r="H3058" s="237">
        <v>22.8</v>
      </c>
      <c r="I3058" s="238"/>
      <c r="J3058" s="234"/>
      <c r="K3058" s="234"/>
      <c r="L3058" s="239"/>
      <c r="M3058" s="240"/>
      <c r="N3058" s="241"/>
      <c r="O3058" s="241"/>
      <c r="P3058" s="241"/>
      <c r="Q3058" s="241"/>
      <c r="R3058" s="241"/>
      <c r="S3058" s="241"/>
      <c r="T3058" s="242"/>
      <c r="AT3058" s="243" t="s">
        <v>211</v>
      </c>
      <c r="AU3058" s="243" t="s">
        <v>84</v>
      </c>
      <c r="AV3058" s="14" t="s">
        <v>84</v>
      </c>
      <c r="AW3058" s="14" t="s">
        <v>31</v>
      </c>
      <c r="AX3058" s="14" t="s">
        <v>75</v>
      </c>
      <c r="AY3058" s="243" t="s">
        <v>203</v>
      </c>
    </row>
    <row r="3059" spans="2:51" s="14" customFormat="1" ht="11.25">
      <c r="B3059" s="233"/>
      <c r="C3059" s="234"/>
      <c r="D3059" s="224" t="s">
        <v>211</v>
      </c>
      <c r="E3059" s="235" t="s">
        <v>1</v>
      </c>
      <c r="F3059" s="236" t="s">
        <v>2794</v>
      </c>
      <c r="G3059" s="234"/>
      <c r="H3059" s="237">
        <v>21.7</v>
      </c>
      <c r="I3059" s="238"/>
      <c r="J3059" s="234"/>
      <c r="K3059" s="234"/>
      <c r="L3059" s="239"/>
      <c r="M3059" s="240"/>
      <c r="N3059" s="241"/>
      <c r="O3059" s="241"/>
      <c r="P3059" s="241"/>
      <c r="Q3059" s="241"/>
      <c r="R3059" s="241"/>
      <c r="S3059" s="241"/>
      <c r="T3059" s="242"/>
      <c r="AT3059" s="243" t="s">
        <v>211</v>
      </c>
      <c r="AU3059" s="243" t="s">
        <v>84</v>
      </c>
      <c r="AV3059" s="14" t="s">
        <v>84</v>
      </c>
      <c r="AW3059" s="14" t="s">
        <v>31</v>
      </c>
      <c r="AX3059" s="14" t="s">
        <v>75</v>
      </c>
      <c r="AY3059" s="243" t="s">
        <v>203</v>
      </c>
    </row>
    <row r="3060" spans="2:51" s="14" customFormat="1" ht="11.25">
      <c r="B3060" s="233"/>
      <c r="C3060" s="234"/>
      <c r="D3060" s="224" t="s">
        <v>211</v>
      </c>
      <c r="E3060" s="235" t="s">
        <v>1</v>
      </c>
      <c r="F3060" s="236" t="s">
        <v>2795</v>
      </c>
      <c r="G3060" s="234"/>
      <c r="H3060" s="237">
        <v>21.6</v>
      </c>
      <c r="I3060" s="238"/>
      <c r="J3060" s="234"/>
      <c r="K3060" s="234"/>
      <c r="L3060" s="239"/>
      <c r="M3060" s="240"/>
      <c r="N3060" s="241"/>
      <c r="O3060" s="241"/>
      <c r="P3060" s="241"/>
      <c r="Q3060" s="241"/>
      <c r="R3060" s="241"/>
      <c r="S3060" s="241"/>
      <c r="T3060" s="242"/>
      <c r="AT3060" s="243" t="s">
        <v>211</v>
      </c>
      <c r="AU3060" s="243" t="s">
        <v>84</v>
      </c>
      <c r="AV3060" s="14" t="s">
        <v>84</v>
      </c>
      <c r="AW3060" s="14" t="s">
        <v>31</v>
      </c>
      <c r="AX3060" s="14" t="s">
        <v>75</v>
      </c>
      <c r="AY3060" s="243" t="s">
        <v>203</v>
      </c>
    </row>
    <row r="3061" spans="2:51" s="14" customFormat="1" ht="11.25">
      <c r="B3061" s="233"/>
      <c r="C3061" s="234"/>
      <c r="D3061" s="224" t="s">
        <v>211</v>
      </c>
      <c r="E3061" s="235" t="s">
        <v>1</v>
      </c>
      <c r="F3061" s="236" t="s">
        <v>2796</v>
      </c>
      <c r="G3061" s="234"/>
      <c r="H3061" s="237">
        <v>21.6</v>
      </c>
      <c r="I3061" s="238"/>
      <c r="J3061" s="234"/>
      <c r="K3061" s="234"/>
      <c r="L3061" s="239"/>
      <c r="M3061" s="240"/>
      <c r="N3061" s="241"/>
      <c r="O3061" s="241"/>
      <c r="P3061" s="241"/>
      <c r="Q3061" s="241"/>
      <c r="R3061" s="241"/>
      <c r="S3061" s="241"/>
      <c r="T3061" s="242"/>
      <c r="AT3061" s="243" t="s">
        <v>211</v>
      </c>
      <c r="AU3061" s="243" t="s">
        <v>84</v>
      </c>
      <c r="AV3061" s="14" t="s">
        <v>84</v>
      </c>
      <c r="AW3061" s="14" t="s">
        <v>31</v>
      </c>
      <c r="AX3061" s="14" t="s">
        <v>75</v>
      </c>
      <c r="AY3061" s="243" t="s">
        <v>203</v>
      </c>
    </row>
    <row r="3062" spans="2:51" s="14" customFormat="1" ht="11.25">
      <c r="B3062" s="233"/>
      <c r="C3062" s="234"/>
      <c r="D3062" s="224" t="s">
        <v>211</v>
      </c>
      <c r="E3062" s="235" t="s">
        <v>1</v>
      </c>
      <c r="F3062" s="236" t="s">
        <v>2797</v>
      </c>
      <c r="G3062" s="234"/>
      <c r="H3062" s="237">
        <v>21.7</v>
      </c>
      <c r="I3062" s="238"/>
      <c r="J3062" s="234"/>
      <c r="K3062" s="234"/>
      <c r="L3062" s="239"/>
      <c r="M3062" s="240"/>
      <c r="N3062" s="241"/>
      <c r="O3062" s="241"/>
      <c r="P3062" s="241"/>
      <c r="Q3062" s="241"/>
      <c r="R3062" s="241"/>
      <c r="S3062" s="241"/>
      <c r="T3062" s="242"/>
      <c r="AT3062" s="243" t="s">
        <v>211</v>
      </c>
      <c r="AU3062" s="243" t="s">
        <v>84</v>
      </c>
      <c r="AV3062" s="14" t="s">
        <v>84</v>
      </c>
      <c r="AW3062" s="14" t="s">
        <v>31</v>
      </c>
      <c r="AX3062" s="14" t="s">
        <v>75</v>
      </c>
      <c r="AY3062" s="243" t="s">
        <v>203</v>
      </c>
    </row>
    <row r="3063" spans="2:51" s="14" customFormat="1" ht="11.25">
      <c r="B3063" s="233"/>
      <c r="C3063" s="234"/>
      <c r="D3063" s="224" t="s">
        <v>211</v>
      </c>
      <c r="E3063" s="235" t="s">
        <v>1</v>
      </c>
      <c r="F3063" s="236" t="s">
        <v>2798</v>
      </c>
      <c r="G3063" s="234"/>
      <c r="H3063" s="237">
        <v>21.2</v>
      </c>
      <c r="I3063" s="238"/>
      <c r="J3063" s="234"/>
      <c r="K3063" s="234"/>
      <c r="L3063" s="239"/>
      <c r="M3063" s="240"/>
      <c r="N3063" s="241"/>
      <c r="O3063" s="241"/>
      <c r="P3063" s="241"/>
      <c r="Q3063" s="241"/>
      <c r="R3063" s="241"/>
      <c r="S3063" s="241"/>
      <c r="T3063" s="242"/>
      <c r="AT3063" s="243" t="s">
        <v>211</v>
      </c>
      <c r="AU3063" s="243" t="s">
        <v>84</v>
      </c>
      <c r="AV3063" s="14" t="s">
        <v>84</v>
      </c>
      <c r="AW3063" s="14" t="s">
        <v>31</v>
      </c>
      <c r="AX3063" s="14" t="s">
        <v>75</v>
      </c>
      <c r="AY3063" s="243" t="s">
        <v>203</v>
      </c>
    </row>
    <row r="3064" spans="2:51" s="14" customFormat="1" ht="11.25">
      <c r="B3064" s="233"/>
      <c r="C3064" s="234"/>
      <c r="D3064" s="224" t="s">
        <v>211</v>
      </c>
      <c r="E3064" s="235" t="s">
        <v>1</v>
      </c>
      <c r="F3064" s="236" t="s">
        <v>2799</v>
      </c>
      <c r="G3064" s="234"/>
      <c r="H3064" s="237">
        <v>21.6</v>
      </c>
      <c r="I3064" s="238"/>
      <c r="J3064" s="234"/>
      <c r="K3064" s="234"/>
      <c r="L3064" s="239"/>
      <c r="M3064" s="240"/>
      <c r="N3064" s="241"/>
      <c r="O3064" s="241"/>
      <c r="P3064" s="241"/>
      <c r="Q3064" s="241"/>
      <c r="R3064" s="241"/>
      <c r="S3064" s="241"/>
      <c r="T3064" s="242"/>
      <c r="AT3064" s="243" t="s">
        <v>211</v>
      </c>
      <c r="AU3064" s="243" t="s">
        <v>84</v>
      </c>
      <c r="AV3064" s="14" t="s">
        <v>84</v>
      </c>
      <c r="AW3064" s="14" t="s">
        <v>31</v>
      </c>
      <c r="AX3064" s="14" t="s">
        <v>75</v>
      </c>
      <c r="AY3064" s="243" t="s">
        <v>203</v>
      </c>
    </row>
    <row r="3065" spans="2:51" s="14" customFormat="1" ht="11.25">
      <c r="B3065" s="233"/>
      <c r="C3065" s="234"/>
      <c r="D3065" s="224" t="s">
        <v>211</v>
      </c>
      <c r="E3065" s="235" t="s">
        <v>1</v>
      </c>
      <c r="F3065" s="236" t="s">
        <v>2800</v>
      </c>
      <c r="G3065" s="234"/>
      <c r="H3065" s="237">
        <v>21.6</v>
      </c>
      <c r="I3065" s="238"/>
      <c r="J3065" s="234"/>
      <c r="K3065" s="234"/>
      <c r="L3065" s="239"/>
      <c r="M3065" s="240"/>
      <c r="N3065" s="241"/>
      <c r="O3065" s="241"/>
      <c r="P3065" s="241"/>
      <c r="Q3065" s="241"/>
      <c r="R3065" s="241"/>
      <c r="S3065" s="241"/>
      <c r="T3065" s="242"/>
      <c r="AT3065" s="243" t="s">
        <v>211</v>
      </c>
      <c r="AU3065" s="243" t="s">
        <v>84</v>
      </c>
      <c r="AV3065" s="14" t="s">
        <v>84</v>
      </c>
      <c r="AW3065" s="14" t="s">
        <v>31</v>
      </c>
      <c r="AX3065" s="14" t="s">
        <v>75</v>
      </c>
      <c r="AY3065" s="243" t="s">
        <v>203</v>
      </c>
    </row>
    <row r="3066" spans="2:51" s="14" customFormat="1" ht="11.25">
      <c r="B3066" s="233"/>
      <c r="C3066" s="234"/>
      <c r="D3066" s="224" t="s">
        <v>211</v>
      </c>
      <c r="E3066" s="235" t="s">
        <v>1</v>
      </c>
      <c r="F3066" s="236" t="s">
        <v>2801</v>
      </c>
      <c r="G3066" s="234"/>
      <c r="H3066" s="237">
        <v>21.6</v>
      </c>
      <c r="I3066" s="238"/>
      <c r="J3066" s="234"/>
      <c r="K3066" s="234"/>
      <c r="L3066" s="239"/>
      <c r="M3066" s="240"/>
      <c r="N3066" s="241"/>
      <c r="O3066" s="241"/>
      <c r="P3066" s="241"/>
      <c r="Q3066" s="241"/>
      <c r="R3066" s="241"/>
      <c r="S3066" s="241"/>
      <c r="T3066" s="242"/>
      <c r="AT3066" s="243" t="s">
        <v>211</v>
      </c>
      <c r="AU3066" s="243" t="s">
        <v>84</v>
      </c>
      <c r="AV3066" s="14" t="s">
        <v>84</v>
      </c>
      <c r="AW3066" s="14" t="s">
        <v>31</v>
      </c>
      <c r="AX3066" s="14" t="s">
        <v>75</v>
      </c>
      <c r="AY3066" s="243" t="s">
        <v>203</v>
      </c>
    </row>
    <row r="3067" spans="2:51" s="14" customFormat="1" ht="11.25">
      <c r="B3067" s="233"/>
      <c r="C3067" s="234"/>
      <c r="D3067" s="224" t="s">
        <v>211</v>
      </c>
      <c r="E3067" s="235" t="s">
        <v>1</v>
      </c>
      <c r="F3067" s="236" t="s">
        <v>2802</v>
      </c>
      <c r="G3067" s="234"/>
      <c r="H3067" s="237">
        <v>21.6</v>
      </c>
      <c r="I3067" s="238"/>
      <c r="J3067" s="234"/>
      <c r="K3067" s="234"/>
      <c r="L3067" s="239"/>
      <c r="M3067" s="240"/>
      <c r="N3067" s="241"/>
      <c r="O3067" s="241"/>
      <c r="P3067" s="241"/>
      <c r="Q3067" s="241"/>
      <c r="R3067" s="241"/>
      <c r="S3067" s="241"/>
      <c r="T3067" s="242"/>
      <c r="AT3067" s="243" t="s">
        <v>211</v>
      </c>
      <c r="AU3067" s="243" t="s">
        <v>84</v>
      </c>
      <c r="AV3067" s="14" t="s">
        <v>84</v>
      </c>
      <c r="AW3067" s="14" t="s">
        <v>31</v>
      </c>
      <c r="AX3067" s="14" t="s">
        <v>75</v>
      </c>
      <c r="AY3067" s="243" t="s">
        <v>203</v>
      </c>
    </row>
    <row r="3068" spans="2:51" s="14" customFormat="1" ht="11.25">
      <c r="B3068" s="233"/>
      <c r="C3068" s="234"/>
      <c r="D3068" s="224" t="s">
        <v>211</v>
      </c>
      <c r="E3068" s="235" t="s">
        <v>1</v>
      </c>
      <c r="F3068" s="236" t="s">
        <v>2803</v>
      </c>
      <c r="G3068" s="234"/>
      <c r="H3068" s="237">
        <v>21.6</v>
      </c>
      <c r="I3068" s="238"/>
      <c r="J3068" s="234"/>
      <c r="K3068" s="234"/>
      <c r="L3068" s="239"/>
      <c r="M3068" s="240"/>
      <c r="N3068" s="241"/>
      <c r="O3068" s="241"/>
      <c r="P3068" s="241"/>
      <c r="Q3068" s="241"/>
      <c r="R3068" s="241"/>
      <c r="S3068" s="241"/>
      <c r="T3068" s="242"/>
      <c r="AT3068" s="243" t="s">
        <v>211</v>
      </c>
      <c r="AU3068" s="243" t="s">
        <v>84</v>
      </c>
      <c r="AV3068" s="14" t="s">
        <v>84</v>
      </c>
      <c r="AW3068" s="14" t="s">
        <v>31</v>
      </c>
      <c r="AX3068" s="14" t="s">
        <v>75</v>
      </c>
      <c r="AY3068" s="243" t="s">
        <v>203</v>
      </c>
    </row>
    <row r="3069" spans="2:51" s="14" customFormat="1" ht="11.25">
      <c r="B3069" s="233"/>
      <c r="C3069" s="234"/>
      <c r="D3069" s="224" t="s">
        <v>211</v>
      </c>
      <c r="E3069" s="235" t="s">
        <v>1</v>
      </c>
      <c r="F3069" s="236" t="s">
        <v>2804</v>
      </c>
      <c r="G3069" s="234"/>
      <c r="H3069" s="237">
        <v>23.1</v>
      </c>
      <c r="I3069" s="238"/>
      <c r="J3069" s="234"/>
      <c r="K3069" s="234"/>
      <c r="L3069" s="239"/>
      <c r="M3069" s="240"/>
      <c r="N3069" s="241"/>
      <c r="O3069" s="241"/>
      <c r="P3069" s="241"/>
      <c r="Q3069" s="241"/>
      <c r="R3069" s="241"/>
      <c r="S3069" s="241"/>
      <c r="T3069" s="242"/>
      <c r="AT3069" s="243" t="s">
        <v>211</v>
      </c>
      <c r="AU3069" s="243" t="s">
        <v>84</v>
      </c>
      <c r="AV3069" s="14" t="s">
        <v>84</v>
      </c>
      <c r="AW3069" s="14" t="s">
        <v>31</v>
      </c>
      <c r="AX3069" s="14" t="s">
        <v>75</v>
      </c>
      <c r="AY3069" s="243" t="s">
        <v>203</v>
      </c>
    </row>
    <row r="3070" spans="2:51" s="14" customFormat="1" ht="11.25">
      <c r="B3070" s="233"/>
      <c r="C3070" s="234"/>
      <c r="D3070" s="224" t="s">
        <v>211</v>
      </c>
      <c r="E3070" s="235" t="s">
        <v>1</v>
      </c>
      <c r="F3070" s="236" t="s">
        <v>2805</v>
      </c>
      <c r="G3070" s="234"/>
      <c r="H3070" s="237">
        <v>9</v>
      </c>
      <c r="I3070" s="238"/>
      <c r="J3070" s="234"/>
      <c r="K3070" s="234"/>
      <c r="L3070" s="239"/>
      <c r="M3070" s="240"/>
      <c r="N3070" s="241"/>
      <c r="O3070" s="241"/>
      <c r="P3070" s="241"/>
      <c r="Q3070" s="241"/>
      <c r="R3070" s="241"/>
      <c r="S3070" s="241"/>
      <c r="T3070" s="242"/>
      <c r="AT3070" s="243" t="s">
        <v>211</v>
      </c>
      <c r="AU3070" s="243" t="s">
        <v>84</v>
      </c>
      <c r="AV3070" s="14" t="s">
        <v>84</v>
      </c>
      <c r="AW3070" s="14" t="s">
        <v>31</v>
      </c>
      <c r="AX3070" s="14" t="s">
        <v>75</v>
      </c>
      <c r="AY3070" s="243" t="s">
        <v>203</v>
      </c>
    </row>
    <row r="3071" spans="2:51" s="14" customFormat="1" ht="11.25">
      <c r="B3071" s="233"/>
      <c r="C3071" s="234"/>
      <c r="D3071" s="224" t="s">
        <v>211</v>
      </c>
      <c r="E3071" s="235" t="s">
        <v>1</v>
      </c>
      <c r="F3071" s="236" t="s">
        <v>2806</v>
      </c>
      <c r="G3071" s="234"/>
      <c r="H3071" s="237">
        <v>6.5</v>
      </c>
      <c r="I3071" s="238"/>
      <c r="J3071" s="234"/>
      <c r="K3071" s="234"/>
      <c r="L3071" s="239"/>
      <c r="M3071" s="240"/>
      <c r="N3071" s="241"/>
      <c r="O3071" s="241"/>
      <c r="P3071" s="241"/>
      <c r="Q3071" s="241"/>
      <c r="R3071" s="241"/>
      <c r="S3071" s="241"/>
      <c r="T3071" s="242"/>
      <c r="AT3071" s="243" t="s">
        <v>211</v>
      </c>
      <c r="AU3071" s="243" t="s">
        <v>84</v>
      </c>
      <c r="AV3071" s="14" t="s">
        <v>84</v>
      </c>
      <c r="AW3071" s="14" t="s">
        <v>31</v>
      </c>
      <c r="AX3071" s="14" t="s">
        <v>75</v>
      </c>
      <c r="AY3071" s="243" t="s">
        <v>203</v>
      </c>
    </row>
    <row r="3072" spans="2:51" s="14" customFormat="1" ht="11.25">
      <c r="B3072" s="233"/>
      <c r="C3072" s="234"/>
      <c r="D3072" s="224" t="s">
        <v>211</v>
      </c>
      <c r="E3072" s="235" t="s">
        <v>1</v>
      </c>
      <c r="F3072" s="236" t="s">
        <v>2807</v>
      </c>
      <c r="G3072" s="234"/>
      <c r="H3072" s="237">
        <v>6.6349999999999998</v>
      </c>
      <c r="I3072" s="238"/>
      <c r="J3072" s="234"/>
      <c r="K3072" s="234"/>
      <c r="L3072" s="239"/>
      <c r="M3072" s="240"/>
      <c r="N3072" s="241"/>
      <c r="O3072" s="241"/>
      <c r="P3072" s="241"/>
      <c r="Q3072" s="241"/>
      <c r="R3072" s="241"/>
      <c r="S3072" s="241"/>
      <c r="T3072" s="242"/>
      <c r="AT3072" s="243" t="s">
        <v>211</v>
      </c>
      <c r="AU3072" s="243" t="s">
        <v>84</v>
      </c>
      <c r="AV3072" s="14" t="s">
        <v>84</v>
      </c>
      <c r="AW3072" s="14" t="s">
        <v>31</v>
      </c>
      <c r="AX3072" s="14" t="s">
        <v>75</v>
      </c>
      <c r="AY3072" s="243" t="s">
        <v>203</v>
      </c>
    </row>
    <row r="3073" spans="2:51" s="14" customFormat="1" ht="11.25">
      <c r="B3073" s="233"/>
      <c r="C3073" s="234"/>
      <c r="D3073" s="224" t="s">
        <v>211</v>
      </c>
      <c r="E3073" s="235" t="s">
        <v>1</v>
      </c>
      <c r="F3073" s="236" t="s">
        <v>2808</v>
      </c>
      <c r="G3073" s="234"/>
      <c r="H3073" s="237">
        <v>5.85</v>
      </c>
      <c r="I3073" s="238"/>
      <c r="J3073" s="234"/>
      <c r="K3073" s="234"/>
      <c r="L3073" s="239"/>
      <c r="M3073" s="240"/>
      <c r="N3073" s="241"/>
      <c r="O3073" s="241"/>
      <c r="P3073" s="241"/>
      <c r="Q3073" s="241"/>
      <c r="R3073" s="241"/>
      <c r="S3073" s="241"/>
      <c r="T3073" s="242"/>
      <c r="AT3073" s="243" t="s">
        <v>211</v>
      </c>
      <c r="AU3073" s="243" t="s">
        <v>84</v>
      </c>
      <c r="AV3073" s="14" t="s">
        <v>84</v>
      </c>
      <c r="AW3073" s="14" t="s">
        <v>31</v>
      </c>
      <c r="AX3073" s="14" t="s">
        <v>75</v>
      </c>
      <c r="AY3073" s="243" t="s">
        <v>203</v>
      </c>
    </row>
    <row r="3074" spans="2:51" s="14" customFormat="1" ht="11.25">
      <c r="B3074" s="233"/>
      <c r="C3074" s="234"/>
      <c r="D3074" s="224" t="s">
        <v>211</v>
      </c>
      <c r="E3074" s="235" t="s">
        <v>1</v>
      </c>
      <c r="F3074" s="236" t="s">
        <v>2809</v>
      </c>
      <c r="G3074" s="234"/>
      <c r="H3074" s="237">
        <v>36.9</v>
      </c>
      <c r="I3074" s="238"/>
      <c r="J3074" s="234"/>
      <c r="K3074" s="234"/>
      <c r="L3074" s="239"/>
      <c r="M3074" s="240"/>
      <c r="N3074" s="241"/>
      <c r="O3074" s="241"/>
      <c r="P3074" s="241"/>
      <c r="Q3074" s="241"/>
      <c r="R3074" s="241"/>
      <c r="S3074" s="241"/>
      <c r="T3074" s="242"/>
      <c r="AT3074" s="243" t="s">
        <v>211</v>
      </c>
      <c r="AU3074" s="243" t="s">
        <v>84</v>
      </c>
      <c r="AV3074" s="14" t="s">
        <v>84</v>
      </c>
      <c r="AW3074" s="14" t="s">
        <v>31</v>
      </c>
      <c r="AX3074" s="14" t="s">
        <v>75</v>
      </c>
      <c r="AY3074" s="243" t="s">
        <v>203</v>
      </c>
    </row>
    <row r="3075" spans="2:51" s="14" customFormat="1" ht="11.25">
      <c r="B3075" s="233"/>
      <c r="C3075" s="234"/>
      <c r="D3075" s="224" t="s">
        <v>211</v>
      </c>
      <c r="E3075" s="235" t="s">
        <v>1</v>
      </c>
      <c r="F3075" s="236" t="s">
        <v>2810</v>
      </c>
      <c r="G3075" s="234"/>
      <c r="H3075" s="237">
        <v>21.8</v>
      </c>
      <c r="I3075" s="238"/>
      <c r="J3075" s="234"/>
      <c r="K3075" s="234"/>
      <c r="L3075" s="239"/>
      <c r="M3075" s="240"/>
      <c r="N3075" s="241"/>
      <c r="O3075" s="241"/>
      <c r="P3075" s="241"/>
      <c r="Q3075" s="241"/>
      <c r="R3075" s="241"/>
      <c r="S3075" s="241"/>
      <c r="T3075" s="242"/>
      <c r="AT3075" s="243" t="s">
        <v>211</v>
      </c>
      <c r="AU3075" s="243" t="s">
        <v>84</v>
      </c>
      <c r="AV3075" s="14" t="s">
        <v>84</v>
      </c>
      <c r="AW3075" s="14" t="s">
        <v>31</v>
      </c>
      <c r="AX3075" s="14" t="s">
        <v>75</v>
      </c>
      <c r="AY3075" s="243" t="s">
        <v>203</v>
      </c>
    </row>
    <row r="3076" spans="2:51" s="14" customFormat="1" ht="11.25">
      <c r="B3076" s="233"/>
      <c r="C3076" s="234"/>
      <c r="D3076" s="224" t="s">
        <v>211</v>
      </c>
      <c r="E3076" s="235" t="s">
        <v>1</v>
      </c>
      <c r="F3076" s="236" t="s">
        <v>2811</v>
      </c>
      <c r="G3076" s="234"/>
      <c r="H3076" s="237">
        <v>21.8</v>
      </c>
      <c r="I3076" s="238"/>
      <c r="J3076" s="234"/>
      <c r="K3076" s="234"/>
      <c r="L3076" s="239"/>
      <c r="M3076" s="240"/>
      <c r="N3076" s="241"/>
      <c r="O3076" s="241"/>
      <c r="P3076" s="241"/>
      <c r="Q3076" s="241"/>
      <c r="R3076" s="241"/>
      <c r="S3076" s="241"/>
      <c r="T3076" s="242"/>
      <c r="AT3076" s="243" t="s">
        <v>211</v>
      </c>
      <c r="AU3076" s="243" t="s">
        <v>84</v>
      </c>
      <c r="AV3076" s="14" t="s">
        <v>84</v>
      </c>
      <c r="AW3076" s="14" t="s">
        <v>31</v>
      </c>
      <c r="AX3076" s="14" t="s">
        <v>75</v>
      </c>
      <c r="AY3076" s="243" t="s">
        <v>203</v>
      </c>
    </row>
    <row r="3077" spans="2:51" s="14" customFormat="1" ht="11.25">
      <c r="B3077" s="233"/>
      <c r="C3077" s="234"/>
      <c r="D3077" s="224" t="s">
        <v>211</v>
      </c>
      <c r="E3077" s="235" t="s">
        <v>1</v>
      </c>
      <c r="F3077" s="236" t="s">
        <v>2812</v>
      </c>
      <c r="G3077" s="234"/>
      <c r="H3077" s="237">
        <v>23.7</v>
      </c>
      <c r="I3077" s="238"/>
      <c r="J3077" s="234"/>
      <c r="K3077" s="234"/>
      <c r="L3077" s="239"/>
      <c r="M3077" s="240"/>
      <c r="N3077" s="241"/>
      <c r="O3077" s="241"/>
      <c r="P3077" s="241"/>
      <c r="Q3077" s="241"/>
      <c r="R3077" s="241"/>
      <c r="S3077" s="241"/>
      <c r="T3077" s="242"/>
      <c r="AT3077" s="243" t="s">
        <v>211</v>
      </c>
      <c r="AU3077" s="243" t="s">
        <v>84</v>
      </c>
      <c r="AV3077" s="14" t="s">
        <v>84</v>
      </c>
      <c r="AW3077" s="14" t="s">
        <v>31</v>
      </c>
      <c r="AX3077" s="14" t="s">
        <v>75</v>
      </c>
      <c r="AY3077" s="243" t="s">
        <v>203</v>
      </c>
    </row>
    <row r="3078" spans="2:51" s="14" customFormat="1" ht="11.25">
      <c r="B3078" s="233"/>
      <c r="C3078" s="234"/>
      <c r="D3078" s="224" t="s">
        <v>211</v>
      </c>
      <c r="E3078" s="235" t="s">
        <v>1</v>
      </c>
      <c r="F3078" s="236" t="s">
        <v>2813</v>
      </c>
      <c r="G3078" s="234"/>
      <c r="H3078" s="237">
        <v>42.292000000000002</v>
      </c>
      <c r="I3078" s="238"/>
      <c r="J3078" s="234"/>
      <c r="K3078" s="234"/>
      <c r="L3078" s="239"/>
      <c r="M3078" s="240"/>
      <c r="N3078" s="241"/>
      <c r="O3078" s="241"/>
      <c r="P3078" s="241"/>
      <c r="Q3078" s="241"/>
      <c r="R3078" s="241"/>
      <c r="S3078" s="241"/>
      <c r="T3078" s="242"/>
      <c r="AT3078" s="243" t="s">
        <v>211</v>
      </c>
      <c r="AU3078" s="243" t="s">
        <v>84</v>
      </c>
      <c r="AV3078" s="14" t="s">
        <v>84</v>
      </c>
      <c r="AW3078" s="14" t="s">
        <v>31</v>
      </c>
      <c r="AX3078" s="14" t="s">
        <v>75</v>
      </c>
      <c r="AY3078" s="243" t="s">
        <v>203</v>
      </c>
    </row>
    <row r="3079" spans="2:51" s="14" customFormat="1" ht="11.25">
      <c r="B3079" s="233"/>
      <c r="C3079" s="234"/>
      <c r="D3079" s="224" t="s">
        <v>211</v>
      </c>
      <c r="E3079" s="235" t="s">
        <v>1</v>
      </c>
      <c r="F3079" s="236" t="s">
        <v>2814</v>
      </c>
      <c r="G3079" s="234"/>
      <c r="H3079" s="237">
        <v>17.22</v>
      </c>
      <c r="I3079" s="238"/>
      <c r="J3079" s="234"/>
      <c r="K3079" s="234"/>
      <c r="L3079" s="239"/>
      <c r="M3079" s="240"/>
      <c r="N3079" s="241"/>
      <c r="O3079" s="241"/>
      <c r="P3079" s="241"/>
      <c r="Q3079" s="241"/>
      <c r="R3079" s="241"/>
      <c r="S3079" s="241"/>
      <c r="T3079" s="242"/>
      <c r="AT3079" s="243" t="s">
        <v>211</v>
      </c>
      <c r="AU3079" s="243" t="s">
        <v>84</v>
      </c>
      <c r="AV3079" s="14" t="s">
        <v>84</v>
      </c>
      <c r="AW3079" s="14" t="s">
        <v>31</v>
      </c>
      <c r="AX3079" s="14" t="s">
        <v>75</v>
      </c>
      <c r="AY3079" s="243" t="s">
        <v>203</v>
      </c>
    </row>
    <row r="3080" spans="2:51" s="14" customFormat="1" ht="11.25">
      <c r="B3080" s="233"/>
      <c r="C3080" s="234"/>
      <c r="D3080" s="224" t="s">
        <v>211</v>
      </c>
      <c r="E3080" s="235" t="s">
        <v>1</v>
      </c>
      <c r="F3080" s="236" t="s">
        <v>2815</v>
      </c>
      <c r="G3080" s="234"/>
      <c r="H3080" s="237">
        <v>24.92</v>
      </c>
      <c r="I3080" s="238"/>
      <c r="J3080" s="234"/>
      <c r="K3080" s="234"/>
      <c r="L3080" s="239"/>
      <c r="M3080" s="240"/>
      <c r="N3080" s="241"/>
      <c r="O3080" s="241"/>
      <c r="P3080" s="241"/>
      <c r="Q3080" s="241"/>
      <c r="R3080" s="241"/>
      <c r="S3080" s="241"/>
      <c r="T3080" s="242"/>
      <c r="AT3080" s="243" t="s">
        <v>211</v>
      </c>
      <c r="AU3080" s="243" t="s">
        <v>84</v>
      </c>
      <c r="AV3080" s="14" t="s">
        <v>84</v>
      </c>
      <c r="AW3080" s="14" t="s">
        <v>31</v>
      </c>
      <c r="AX3080" s="14" t="s">
        <v>75</v>
      </c>
      <c r="AY3080" s="243" t="s">
        <v>203</v>
      </c>
    </row>
    <row r="3081" spans="2:51" s="14" customFormat="1" ht="11.25">
      <c r="B3081" s="233"/>
      <c r="C3081" s="234"/>
      <c r="D3081" s="224" t="s">
        <v>211</v>
      </c>
      <c r="E3081" s="235" t="s">
        <v>1</v>
      </c>
      <c r="F3081" s="236" t="s">
        <v>2816</v>
      </c>
      <c r="G3081" s="234"/>
      <c r="H3081" s="237">
        <v>30.25</v>
      </c>
      <c r="I3081" s="238"/>
      <c r="J3081" s="234"/>
      <c r="K3081" s="234"/>
      <c r="L3081" s="239"/>
      <c r="M3081" s="240"/>
      <c r="N3081" s="241"/>
      <c r="O3081" s="241"/>
      <c r="P3081" s="241"/>
      <c r="Q3081" s="241"/>
      <c r="R3081" s="241"/>
      <c r="S3081" s="241"/>
      <c r="T3081" s="242"/>
      <c r="AT3081" s="243" t="s">
        <v>211</v>
      </c>
      <c r="AU3081" s="243" t="s">
        <v>84</v>
      </c>
      <c r="AV3081" s="14" t="s">
        <v>84</v>
      </c>
      <c r="AW3081" s="14" t="s">
        <v>31</v>
      </c>
      <c r="AX3081" s="14" t="s">
        <v>75</v>
      </c>
      <c r="AY3081" s="243" t="s">
        <v>203</v>
      </c>
    </row>
    <row r="3082" spans="2:51" s="14" customFormat="1" ht="11.25">
      <c r="B3082" s="233"/>
      <c r="C3082" s="234"/>
      <c r="D3082" s="224" t="s">
        <v>211</v>
      </c>
      <c r="E3082" s="235" t="s">
        <v>1</v>
      </c>
      <c r="F3082" s="236" t="s">
        <v>2817</v>
      </c>
      <c r="G3082" s="234"/>
      <c r="H3082" s="237">
        <v>103.54</v>
      </c>
      <c r="I3082" s="238"/>
      <c r="J3082" s="234"/>
      <c r="K3082" s="234"/>
      <c r="L3082" s="239"/>
      <c r="M3082" s="240"/>
      <c r="N3082" s="241"/>
      <c r="O3082" s="241"/>
      <c r="P3082" s="241"/>
      <c r="Q3082" s="241"/>
      <c r="R3082" s="241"/>
      <c r="S3082" s="241"/>
      <c r="T3082" s="242"/>
      <c r="AT3082" s="243" t="s">
        <v>211</v>
      </c>
      <c r="AU3082" s="243" t="s">
        <v>84</v>
      </c>
      <c r="AV3082" s="14" t="s">
        <v>84</v>
      </c>
      <c r="AW3082" s="14" t="s">
        <v>31</v>
      </c>
      <c r="AX3082" s="14" t="s">
        <v>75</v>
      </c>
      <c r="AY3082" s="243" t="s">
        <v>203</v>
      </c>
    </row>
    <row r="3083" spans="2:51" s="14" customFormat="1" ht="11.25">
      <c r="B3083" s="233"/>
      <c r="C3083" s="234"/>
      <c r="D3083" s="224" t="s">
        <v>211</v>
      </c>
      <c r="E3083" s="235" t="s">
        <v>1</v>
      </c>
      <c r="F3083" s="236" t="s">
        <v>2818</v>
      </c>
      <c r="G3083" s="234"/>
      <c r="H3083" s="237">
        <v>26.52</v>
      </c>
      <c r="I3083" s="238"/>
      <c r="J3083" s="234"/>
      <c r="K3083" s="234"/>
      <c r="L3083" s="239"/>
      <c r="M3083" s="240"/>
      <c r="N3083" s="241"/>
      <c r="O3083" s="241"/>
      <c r="P3083" s="241"/>
      <c r="Q3083" s="241"/>
      <c r="R3083" s="241"/>
      <c r="S3083" s="241"/>
      <c r="T3083" s="242"/>
      <c r="AT3083" s="243" t="s">
        <v>211</v>
      </c>
      <c r="AU3083" s="243" t="s">
        <v>84</v>
      </c>
      <c r="AV3083" s="14" t="s">
        <v>84</v>
      </c>
      <c r="AW3083" s="14" t="s">
        <v>31</v>
      </c>
      <c r="AX3083" s="14" t="s">
        <v>75</v>
      </c>
      <c r="AY3083" s="243" t="s">
        <v>203</v>
      </c>
    </row>
    <row r="3084" spans="2:51" s="14" customFormat="1" ht="11.25">
      <c r="B3084" s="233"/>
      <c r="C3084" s="234"/>
      <c r="D3084" s="224" t="s">
        <v>211</v>
      </c>
      <c r="E3084" s="235" t="s">
        <v>1</v>
      </c>
      <c r="F3084" s="236" t="s">
        <v>2819</v>
      </c>
      <c r="G3084" s="234"/>
      <c r="H3084" s="237">
        <v>54.274999999999999</v>
      </c>
      <c r="I3084" s="238"/>
      <c r="J3084" s="234"/>
      <c r="K3084" s="234"/>
      <c r="L3084" s="239"/>
      <c r="M3084" s="240"/>
      <c r="N3084" s="241"/>
      <c r="O3084" s="241"/>
      <c r="P3084" s="241"/>
      <c r="Q3084" s="241"/>
      <c r="R3084" s="241"/>
      <c r="S3084" s="241"/>
      <c r="T3084" s="242"/>
      <c r="AT3084" s="243" t="s">
        <v>211</v>
      </c>
      <c r="AU3084" s="243" t="s">
        <v>84</v>
      </c>
      <c r="AV3084" s="14" t="s">
        <v>84</v>
      </c>
      <c r="AW3084" s="14" t="s">
        <v>31</v>
      </c>
      <c r="AX3084" s="14" t="s">
        <v>75</v>
      </c>
      <c r="AY3084" s="243" t="s">
        <v>203</v>
      </c>
    </row>
    <row r="3085" spans="2:51" s="14" customFormat="1" ht="11.25">
      <c r="B3085" s="233"/>
      <c r="C3085" s="234"/>
      <c r="D3085" s="224" t="s">
        <v>211</v>
      </c>
      <c r="E3085" s="235" t="s">
        <v>1</v>
      </c>
      <c r="F3085" s="236" t="s">
        <v>2820</v>
      </c>
      <c r="G3085" s="234"/>
      <c r="H3085" s="237">
        <v>53.954999999999998</v>
      </c>
      <c r="I3085" s="238"/>
      <c r="J3085" s="234"/>
      <c r="K3085" s="234"/>
      <c r="L3085" s="239"/>
      <c r="M3085" s="240"/>
      <c r="N3085" s="241"/>
      <c r="O3085" s="241"/>
      <c r="P3085" s="241"/>
      <c r="Q3085" s="241"/>
      <c r="R3085" s="241"/>
      <c r="S3085" s="241"/>
      <c r="T3085" s="242"/>
      <c r="AT3085" s="243" t="s">
        <v>211</v>
      </c>
      <c r="AU3085" s="243" t="s">
        <v>84</v>
      </c>
      <c r="AV3085" s="14" t="s">
        <v>84</v>
      </c>
      <c r="AW3085" s="14" t="s">
        <v>31</v>
      </c>
      <c r="AX3085" s="14" t="s">
        <v>75</v>
      </c>
      <c r="AY3085" s="243" t="s">
        <v>203</v>
      </c>
    </row>
    <row r="3086" spans="2:51" s="14" customFormat="1" ht="11.25">
      <c r="B3086" s="233"/>
      <c r="C3086" s="234"/>
      <c r="D3086" s="224" t="s">
        <v>211</v>
      </c>
      <c r="E3086" s="235" t="s">
        <v>1</v>
      </c>
      <c r="F3086" s="236" t="s">
        <v>2821</v>
      </c>
      <c r="G3086" s="234"/>
      <c r="H3086" s="237">
        <v>10.15</v>
      </c>
      <c r="I3086" s="238"/>
      <c r="J3086" s="234"/>
      <c r="K3086" s="234"/>
      <c r="L3086" s="239"/>
      <c r="M3086" s="240"/>
      <c r="N3086" s="241"/>
      <c r="O3086" s="241"/>
      <c r="P3086" s="241"/>
      <c r="Q3086" s="241"/>
      <c r="R3086" s="241"/>
      <c r="S3086" s="241"/>
      <c r="T3086" s="242"/>
      <c r="AT3086" s="243" t="s">
        <v>211</v>
      </c>
      <c r="AU3086" s="243" t="s">
        <v>84</v>
      </c>
      <c r="AV3086" s="14" t="s">
        <v>84</v>
      </c>
      <c r="AW3086" s="14" t="s">
        <v>31</v>
      </c>
      <c r="AX3086" s="14" t="s">
        <v>75</v>
      </c>
      <c r="AY3086" s="243" t="s">
        <v>203</v>
      </c>
    </row>
    <row r="3087" spans="2:51" s="14" customFormat="1" ht="11.25">
      <c r="B3087" s="233"/>
      <c r="C3087" s="234"/>
      <c r="D3087" s="224" t="s">
        <v>211</v>
      </c>
      <c r="E3087" s="235" t="s">
        <v>1</v>
      </c>
      <c r="F3087" s="236" t="s">
        <v>2822</v>
      </c>
      <c r="G3087" s="234"/>
      <c r="H3087" s="237">
        <v>11.695</v>
      </c>
      <c r="I3087" s="238"/>
      <c r="J3087" s="234"/>
      <c r="K3087" s="234"/>
      <c r="L3087" s="239"/>
      <c r="M3087" s="240"/>
      <c r="N3087" s="241"/>
      <c r="O3087" s="241"/>
      <c r="P3087" s="241"/>
      <c r="Q3087" s="241"/>
      <c r="R3087" s="241"/>
      <c r="S3087" s="241"/>
      <c r="T3087" s="242"/>
      <c r="AT3087" s="243" t="s">
        <v>211</v>
      </c>
      <c r="AU3087" s="243" t="s">
        <v>84</v>
      </c>
      <c r="AV3087" s="14" t="s">
        <v>84</v>
      </c>
      <c r="AW3087" s="14" t="s">
        <v>31</v>
      </c>
      <c r="AX3087" s="14" t="s">
        <v>75</v>
      </c>
      <c r="AY3087" s="243" t="s">
        <v>203</v>
      </c>
    </row>
    <row r="3088" spans="2:51" s="14" customFormat="1" ht="11.25">
      <c r="B3088" s="233"/>
      <c r="C3088" s="234"/>
      <c r="D3088" s="224" t="s">
        <v>211</v>
      </c>
      <c r="E3088" s="235" t="s">
        <v>1</v>
      </c>
      <c r="F3088" s="236" t="s">
        <v>2823</v>
      </c>
      <c r="G3088" s="234"/>
      <c r="H3088" s="237">
        <v>11.75</v>
      </c>
      <c r="I3088" s="238"/>
      <c r="J3088" s="234"/>
      <c r="K3088" s="234"/>
      <c r="L3088" s="239"/>
      <c r="M3088" s="240"/>
      <c r="N3088" s="241"/>
      <c r="O3088" s="241"/>
      <c r="P3088" s="241"/>
      <c r="Q3088" s="241"/>
      <c r="R3088" s="241"/>
      <c r="S3088" s="241"/>
      <c r="T3088" s="242"/>
      <c r="AT3088" s="243" t="s">
        <v>211</v>
      </c>
      <c r="AU3088" s="243" t="s">
        <v>84</v>
      </c>
      <c r="AV3088" s="14" t="s">
        <v>84</v>
      </c>
      <c r="AW3088" s="14" t="s">
        <v>31</v>
      </c>
      <c r="AX3088" s="14" t="s">
        <v>75</v>
      </c>
      <c r="AY3088" s="243" t="s">
        <v>203</v>
      </c>
    </row>
    <row r="3089" spans="2:51" s="14" customFormat="1" ht="11.25">
      <c r="B3089" s="233"/>
      <c r="C3089" s="234"/>
      <c r="D3089" s="224" t="s">
        <v>211</v>
      </c>
      <c r="E3089" s="235" t="s">
        <v>1</v>
      </c>
      <c r="F3089" s="236" t="s">
        <v>2824</v>
      </c>
      <c r="G3089" s="234"/>
      <c r="H3089" s="237">
        <v>22.4</v>
      </c>
      <c r="I3089" s="238"/>
      <c r="J3089" s="234"/>
      <c r="K3089" s="234"/>
      <c r="L3089" s="239"/>
      <c r="M3089" s="240"/>
      <c r="N3089" s="241"/>
      <c r="O3089" s="241"/>
      <c r="P3089" s="241"/>
      <c r="Q3089" s="241"/>
      <c r="R3089" s="241"/>
      <c r="S3089" s="241"/>
      <c r="T3089" s="242"/>
      <c r="AT3089" s="243" t="s">
        <v>211</v>
      </c>
      <c r="AU3089" s="243" t="s">
        <v>84</v>
      </c>
      <c r="AV3089" s="14" t="s">
        <v>84</v>
      </c>
      <c r="AW3089" s="14" t="s">
        <v>31</v>
      </c>
      <c r="AX3089" s="14" t="s">
        <v>75</v>
      </c>
      <c r="AY3089" s="243" t="s">
        <v>203</v>
      </c>
    </row>
    <row r="3090" spans="2:51" s="14" customFormat="1" ht="11.25">
      <c r="B3090" s="233"/>
      <c r="C3090" s="234"/>
      <c r="D3090" s="224" t="s">
        <v>211</v>
      </c>
      <c r="E3090" s="235" t="s">
        <v>1</v>
      </c>
      <c r="F3090" s="236" t="s">
        <v>2825</v>
      </c>
      <c r="G3090" s="234"/>
      <c r="H3090" s="237">
        <v>21.6</v>
      </c>
      <c r="I3090" s="238"/>
      <c r="J3090" s="234"/>
      <c r="K3090" s="234"/>
      <c r="L3090" s="239"/>
      <c r="M3090" s="240"/>
      <c r="N3090" s="241"/>
      <c r="O3090" s="241"/>
      <c r="P3090" s="241"/>
      <c r="Q3090" s="241"/>
      <c r="R3090" s="241"/>
      <c r="S3090" s="241"/>
      <c r="T3090" s="242"/>
      <c r="AT3090" s="243" t="s">
        <v>211</v>
      </c>
      <c r="AU3090" s="243" t="s">
        <v>84</v>
      </c>
      <c r="AV3090" s="14" t="s">
        <v>84</v>
      </c>
      <c r="AW3090" s="14" t="s">
        <v>31</v>
      </c>
      <c r="AX3090" s="14" t="s">
        <v>75</v>
      </c>
      <c r="AY3090" s="243" t="s">
        <v>203</v>
      </c>
    </row>
    <row r="3091" spans="2:51" s="14" customFormat="1" ht="11.25">
      <c r="B3091" s="233"/>
      <c r="C3091" s="234"/>
      <c r="D3091" s="224" t="s">
        <v>211</v>
      </c>
      <c r="E3091" s="235" t="s">
        <v>1</v>
      </c>
      <c r="F3091" s="236" t="s">
        <v>2826</v>
      </c>
      <c r="G3091" s="234"/>
      <c r="H3091" s="237">
        <v>22.8</v>
      </c>
      <c r="I3091" s="238"/>
      <c r="J3091" s="234"/>
      <c r="K3091" s="234"/>
      <c r="L3091" s="239"/>
      <c r="M3091" s="240"/>
      <c r="N3091" s="241"/>
      <c r="O3091" s="241"/>
      <c r="P3091" s="241"/>
      <c r="Q3091" s="241"/>
      <c r="R3091" s="241"/>
      <c r="S3091" s="241"/>
      <c r="T3091" s="242"/>
      <c r="AT3091" s="243" t="s">
        <v>211</v>
      </c>
      <c r="AU3091" s="243" t="s">
        <v>84</v>
      </c>
      <c r="AV3091" s="14" t="s">
        <v>84</v>
      </c>
      <c r="AW3091" s="14" t="s">
        <v>31</v>
      </c>
      <c r="AX3091" s="14" t="s">
        <v>75</v>
      </c>
      <c r="AY3091" s="243" t="s">
        <v>203</v>
      </c>
    </row>
    <row r="3092" spans="2:51" s="14" customFormat="1" ht="11.25">
      <c r="B3092" s="233"/>
      <c r="C3092" s="234"/>
      <c r="D3092" s="224" t="s">
        <v>211</v>
      </c>
      <c r="E3092" s="235" t="s">
        <v>1</v>
      </c>
      <c r="F3092" s="236" t="s">
        <v>2827</v>
      </c>
      <c r="G3092" s="234"/>
      <c r="H3092" s="237">
        <v>21.7</v>
      </c>
      <c r="I3092" s="238"/>
      <c r="J3092" s="234"/>
      <c r="K3092" s="234"/>
      <c r="L3092" s="239"/>
      <c r="M3092" s="240"/>
      <c r="N3092" s="241"/>
      <c r="O3092" s="241"/>
      <c r="P3092" s="241"/>
      <c r="Q3092" s="241"/>
      <c r="R3092" s="241"/>
      <c r="S3092" s="241"/>
      <c r="T3092" s="242"/>
      <c r="AT3092" s="243" t="s">
        <v>211</v>
      </c>
      <c r="AU3092" s="243" t="s">
        <v>84</v>
      </c>
      <c r="AV3092" s="14" t="s">
        <v>84</v>
      </c>
      <c r="AW3092" s="14" t="s">
        <v>31</v>
      </c>
      <c r="AX3092" s="14" t="s">
        <v>75</v>
      </c>
      <c r="AY3092" s="243" t="s">
        <v>203</v>
      </c>
    </row>
    <row r="3093" spans="2:51" s="14" customFormat="1" ht="11.25">
      <c r="B3093" s="233"/>
      <c r="C3093" s="234"/>
      <c r="D3093" s="224" t="s">
        <v>211</v>
      </c>
      <c r="E3093" s="235" t="s">
        <v>1</v>
      </c>
      <c r="F3093" s="236" t="s">
        <v>2828</v>
      </c>
      <c r="G3093" s="234"/>
      <c r="H3093" s="237">
        <v>21.6</v>
      </c>
      <c r="I3093" s="238"/>
      <c r="J3093" s="234"/>
      <c r="K3093" s="234"/>
      <c r="L3093" s="239"/>
      <c r="M3093" s="240"/>
      <c r="N3093" s="241"/>
      <c r="O3093" s="241"/>
      <c r="P3093" s="241"/>
      <c r="Q3093" s="241"/>
      <c r="R3093" s="241"/>
      <c r="S3093" s="241"/>
      <c r="T3093" s="242"/>
      <c r="AT3093" s="243" t="s">
        <v>211</v>
      </c>
      <c r="AU3093" s="243" t="s">
        <v>84</v>
      </c>
      <c r="AV3093" s="14" t="s">
        <v>84</v>
      </c>
      <c r="AW3093" s="14" t="s">
        <v>31</v>
      </c>
      <c r="AX3093" s="14" t="s">
        <v>75</v>
      </c>
      <c r="AY3093" s="243" t="s">
        <v>203</v>
      </c>
    </row>
    <row r="3094" spans="2:51" s="14" customFormat="1" ht="11.25">
      <c r="B3094" s="233"/>
      <c r="C3094" s="234"/>
      <c r="D3094" s="224" t="s">
        <v>211</v>
      </c>
      <c r="E3094" s="235" t="s">
        <v>1</v>
      </c>
      <c r="F3094" s="236" t="s">
        <v>2829</v>
      </c>
      <c r="G3094" s="234"/>
      <c r="H3094" s="237">
        <v>21.6</v>
      </c>
      <c r="I3094" s="238"/>
      <c r="J3094" s="234"/>
      <c r="K3094" s="234"/>
      <c r="L3094" s="239"/>
      <c r="M3094" s="240"/>
      <c r="N3094" s="241"/>
      <c r="O3094" s="241"/>
      <c r="P3094" s="241"/>
      <c r="Q3094" s="241"/>
      <c r="R3094" s="241"/>
      <c r="S3094" s="241"/>
      <c r="T3094" s="242"/>
      <c r="AT3094" s="243" t="s">
        <v>211</v>
      </c>
      <c r="AU3094" s="243" t="s">
        <v>84</v>
      </c>
      <c r="AV3094" s="14" t="s">
        <v>84</v>
      </c>
      <c r="AW3094" s="14" t="s">
        <v>31</v>
      </c>
      <c r="AX3094" s="14" t="s">
        <v>75</v>
      </c>
      <c r="AY3094" s="243" t="s">
        <v>203</v>
      </c>
    </row>
    <row r="3095" spans="2:51" s="14" customFormat="1" ht="11.25">
      <c r="B3095" s="233"/>
      <c r="C3095" s="234"/>
      <c r="D3095" s="224" t="s">
        <v>211</v>
      </c>
      <c r="E3095" s="235" t="s">
        <v>1</v>
      </c>
      <c r="F3095" s="236" t="s">
        <v>2830</v>
      </c>
      <c r="G3095" s="234"/>
      <c r="H3095" s="237">
        <v>21.7</v>
      </c>
      <c r="I3095" s="238"/>
      <c r="J3095" s="234"/>
      <c r="K3095" s="234"/>
      <c r="L3095" s="239"/>
      <c r="M3095" s="240"/>
      <c r="N3095" s="241"/>
      <c r="O3095" s="241"/>
      <c r="P3095" s="241"/>
      <c r="Q3095" s="241"/>
      <c r="R3095" s="241"/>
      <c r="S3095" s="241"/>
      <c r="T3095" s="242"/>
      <c r="AT3095" s="243" t="s">
        <v>211</v>
      </c>
      <c r="AU3095" s="243" t="s">
        <v>84</v>
      </c>
      <c r="AV3095" s="14" t="s">
        <v>84</v>
      </c>
      <c r="AW3095" s="14" t="s">
        <v>31</v>
      </c>
      <c r="AX3095" s="14" t="s">
        <v>75</v>
      </c>
      <c r="AY3095" s="243" t="s">
        <v>203</v>
      </c>
    </row>
    <row r="3096" spans="2:51" s="14" customFormat="1" ht="11.25">
      <c r="B3096" s="233"/>
      <c r="C3096" s="234"/>
      <c r="D3096" s="224" t="s">
        <v>211</v>
      </c>
      <c r="E3096" s="235" t="s">
        <v>1</v>
      </c>
      <c r="F3096" s="236" t="s">
        <v>2831</v>
      </c>
      <c r="G3096" s="234"/>
      <c r="H3096" s="237">
        <v>21.2</v>
      </c>
      <c r="I3096" s="238"/>
      <c r="J3096" s="234"/>
      <c r="K3096" s="234"/>
      <c r="L3096" s="239"/>
      <c r="M3096" s="240"/>
      <c r="N3096" s="241"/>
      <c r="O3096" s="241"/>
      <c r="P3096" s="241"/>
      <c r="Q3096" s="241"/>
      <c r="R3096" s="241"/>
      <c r="S3096" s="241"/>
      <c r="T3096" s="242"/>
      <c r="AT3096" s="243" t="s">
        <v>211</v>
      </c>
      <c r="AU3096" s="243" t="s">
        <v>84</v>
      </c>
      <c r="AV3096" s="14" t="s">
        <v>84</v>
      </c>
      <c r="AW3096" s="14" t="s">
        <v>31</v>
      </c>
      <c r="AX3096" s="14" t="s">
        <v>75</v>
      </c>
      <c r="AY3096" s="243" t="s">
        <v>203</v>
      </c>
    </row>
    <row r="3097" spans="2:51" s="14" customFormat="1" ht="11.25">
      <c r="B3097" s="233"/>
      <c r="C3097" s="234"/>
      <c r="D3097" s="224" t="s">
        <v>211</v>
      </c>
      <c r="E3097" s="235" t="s">
        <v>1</v>
      </c>
      <c r="F3097" s="236" t="s">
        <v>2832</v>
      </c>
      <c r="G3097" s="234"/>
      <c r="H3097" s="237">
        <v>21.6</v>
      </c>
      <c r="I3097" s="238"/>
      <c r="J3097" s="234"/>
      <c r="K3097" s="234"/>
      <c r="L3097" s="239"/>
      <c r="M3097" s="240"/>
      <c r="N3097" s="241"/>
      <c r="O3097" s="241"/>
      <c r="P3097" s="241"/>
      <c r="Q3097" s="241"/>
      <c r="R3097" s="241"/>
      <c r="S3097" s="241"/>
      <c r="T3097" s="242"/>
      <c r="AT3097" s="243" t="s">
        <v>211</v>
      </c>
      <c r="AU3097" s="243" t="s">
        <v>84</v>
      </c>
      <c r="AV3097" s="14" t="s">
        <v>84</v>
      </c>
      <c r="AW3097" s="14" t="s">
        <v>31</v>
      </c>
      <c r="AX3097" s="14" t="s">
        <v>75</v>
      </c>
      <c r="AY3097" s="243" t="s">
        <v>203</v>
      </c>
    </row>
    <row r="3098" spans="2:51" s="14" customFormat="1" ht="11.25">
      <c r="B3098" s="233"/>
      <c r="C3098" s="234"/>
      <c r="D3098" s="224" t="s">
        <v>211</v>
      </c>
      <c r="E3098" s="235" t="s">
        <v>1</v>
      </c>
      <c r="F3098" s="236" t="s">
        <v>2833</v>
      </c>
      <c r="G3098" s="234"/>
      <c r="H3098" s="237">
        <v>21.6</v>
      </c>
      <c r="I3098" s="238"/>
      <c r="J3098" s="234"/>
      <c r="K3098" s="234"/>
      <c r="L3098" s="239"/>
      <c r="M3098" s="240"/>
      <c r="N3098" s="241"/>
      <c r="O3098" s="241"/>
      <c r="P3098" s="241"/>
      <c r="Q3098" s="241"/>
      <c r="R3098" s="241"/>
      <c r="S3098" s="241"/>
      <c r="T3098" s="242"/>
      <c r="AT3098" s="243" t="s">
        <v>211</v>
      </c>
      <c r="AU3098" s="243" t="s">
        <v>84</v>
      </c>
      <c r="AV3098" s="14" t="s">
        <v>84</v>
      </c>
      <c r="AW3098" s="14" t="s">
        <v>31</v>
      </c>
      <c r="AX3098" s="14" t="s">
        <v>75</v>
      </c>
      <c r="AY3098" s="243" t="s">
        <v>203</v>
      </c>
    </row>
    <row r="3099" spans="2:51" s="14" customFormat="1" ht="11.25">
      <c r="B3099" s="233"/>
      <c r="C3099" s="234"/>
      <c r="D3099" s="224" t="s">
        <v>211</v>
      </c>
      <c r="E3099" s="235" t="s">
        <v>1</v>
      </c>
      <c r="F3099" s="236" t="s">
        <v>2834</v>
      </c>
      <c r="G3099" s="234"/>
      <c r="H3099" s="237">
        <v>21.6</v>
      </c>
      <c r="I3099" s="238"/>
      <c r="J3099" s="234"/>
      <c r="K3099" s="234"/>
      <c r="L3099" s="239"/>
      <c r="M3099" s="240"/>
      <c r="N3099" s="241"/>
      <c r="O3099" s="241"/>
      <c r="P3099" s="241"/>
      <c r="Q3099" s="241"/>
      <c r="R3099" s="241"/>
      <c r="S3099" s="241"/>
      <c r="T3099" s="242"/>
      <c r="AT3099" s="243" t="s">
        <v>211</v>
      </c>
      <c r="AU3099" s="243" t="s">
        <v>84</v>
      </c>
      <c r="AV3099" s="14" t="s">
        <v>84</v>
      </c>
      <c r="AW3099" s="14" t="s">
        <v>31</v>
      </c>
      <c r="AX3099" s="14" t="s">
        <v>75</v>
      </c>
      <c r="AY3099" s="243" t="s">
        <v>203</v>
      </c>
    </row>
    <row r="3100" spans="2:51" s="14" customFormat="1" ht="11.25">
      <c r="B3100" s="233"/>
      <c r="C3100" s="234"/>
      <c r="D3100" s="224" t="s">
        <v>211</v>
      </c>
      <c r="E3100" s="235" t="s">
        <v>1</v>
      </c>
      <c r="F3100" s="236" t="s">
        <v>2835</v>
      </c>
      <c r="G3100" s="234"/>
      <c r="H3100" s="237">
        <v>21.6</v>
      </c>
      <c r="I3100" s="238"/>
      <c r="J3100" s="234"/>
      <c r="K3100" s="234"/>
      <c r="L3100" s="239"/>
      <c r="M3100" s="240"/>
      <c r="N3100" s="241"/>
      <c r="O3100" s="241"/>
      <c r="P3100" s="241"/>
      <c r="Q3100" s="241"/>
      <c r="R3100" s="241"/>
      <c r="S3100" s="241"/>
      <c r="T3100" s="242"/>
      <c r="AT3100" s="243" t="s">
        <v>211</v>
      </c>
      <c r="AU3100" s="243" t="s">
        <v>84</v>
      </c>
      <c r="AV3100" s="14" t="s">
        <v>84</v>
      </c>
      <c r="AW3100" s="14" t="s">
        <v>31</v>
      </c>
      <c r="AX3100" s="14" t="s">
        <v>75</v>
      </c>
      <c r="AY3100" s="243" t="s">
        <v>203</v>
      </c>
    </row>
    <row r="3101" spans="2:51" s="14" customFormat="1" ht="11.25">
      <c r="B3101" s="233"/>
      <c r="C3101" s="234"/>
      <c r="D3101" s="224" t="s">
        <v>211</v>
      </c>
      <c r="E3101" s="235" t="s">
        <v>1</v>
      </c>
      <c r="F3101" s="236" t="s">
        <v>2836</v>
      </c>
      <c r="G3101" s="234"/>
      <c r="H3101" s="237">
        <v>21.6</v>
      </c>
      <c r="I3101" s="238"/>
      <c r="J3101" s="234"/>
      <c r="K3101" s="234"/>
      <c r="L3101" s="239"/>
      <c r="M3101" s="240"/>
      <c r="N3101" s="241"/>
      <c r="O3101" s="241"/>
      <c r="P3101" s="241"/>
      <c r="Q3101" s="241"/>
      <c r="R3101" s="241"/>
      <c r="S3101" s="241"/>
      <c r="T3101" s="242"/>
      <c r="AT3101" s="243" t="s">
        <v>211</v>
      </c>
      <c r="AU3101" s="243" t="s">
        <v>84</v>
      </c>
      <c r="AV3101" s="14" t="s">
        <v>84</v>
      </c>
      <c r="AW3101" s="14" t="s">
        <v>31</v>
      </c>
      <c r="AX3101" s="14" t="s">
        <v>75</v>
      </c>
      <c r="AY3101" s="243" t="s">
        <v>203</v>
      </c>
    </row>
    <row r="3102" spans="2:51" s="14" customFormat="1" ht="11.25">
      <c r="B3102" s="233"/>
      <c r="C3102" s="234"/>
      <c r="D3102" s="224" t="s">
        <v>211</v>
      </c>
      <c r="E3102" s="235" t="s">
        <v>1</v>
      </c>
      <c r="F3102" s="236" t="s">
        <v>2837</v>
      </c>
      <c r="G3102" s="234"/>
      <c r="H3102" s="237">
        <v>23.7</v>
      </c>
      <c r="I3102" s="238"/>
      <c r="J3102" s="234"/>
      <c r="K3102" s="234"/>
      <c r="L3102" s="239"/>
      <c r="M3102" s="240"/>
      <c r="N3102" s="241"/>
      <c r="O3102" s="241"/>
      <c r="P3102" s="241"/>
      <c r="Q3102" s="241"/>
      <c r="R3102" s="241"/>
      <c r="S3102" s="241"/>
      <c r="T3102" s="242"/>
      <c r="AT3102" s="243" t="s">
        <v>211</v>
      </c>
      <c r="AU3102" s="243" t="s">
        <v>84</v>
      </c>
      <c r="AV3102" s="14" t="s">
        <v>84</v>
      </c>
      <c r="AW3102" s="14" t="s">
        <v>31</v>
      </c>
      <c r="AX3102" s="14" t="s">
        <v>75</v>
      </c>
      <c r="AY3102" s="243" t="s">
        <v>203</v>
      </c>
    </row>
    <row r="3103" spans="2:51" s="14" customFormat="1" ht="11.25">
      <c r="B3103" s="233"/>
      <c r="C3103" s="234"/>
      <c r="D3103" s="224" t="s">
        <v>211</v>
      </c>
      <c r="E3103" s="235" t="s">
        <v>1</v>
      </c>
      <c r="F3103" s="236" t="s">
        <v>2838</v>
      </c>
      <c r="G3103" s="234"/>
      <c r="H3103" s="237">
        <v>7.2</v>
      </c>
      <c r="I3103" s="238"/>
      <c r="J3103" s="234"/>
      <c r="K3103" s="234"/>
      <c r="L3103" s="239"/>
      <c r="M3103" s="240"/>
      <c r="N3103" s="241"/>
      <c r="O3103" s="241"/>
      <c r="P3103" s="241"/>
      <c r="Q3103" s="241"/>
      <c r="R3103" s="241"/>
      <c r="S3103" s="241"/>
      <c r="T3103" s="242"/>
      <c r="AT3103" s="243" t="s">
        <v>211</v>
      </c>
      <c r="AU3103" s="243" t="s">
        <v>84</v>
      </c>
      <c r="AV3103" s="14" t="s">
        <v>84</v>
      </c>
      <c r="AW3103" s="14" t="s">
        <v>31</v>
      </c>
      <c r="AX3103" s="14" t="s">
        <v>75</v>
      </c>
      <c r="AY3103" s="243" t="s">
        <v>203</v>
      </c>
    </row>
    <row r="3104" spans="2:51" s="14" customFormat="1" ht="11.25">
      <c r="B3104" s="233"/>
      <c r="C3104" s="234"/>
      <c r="D3104" s="224" t="s">
        <v>211</v>
      </c>
      <c r="E3104" s="235" t="s">
        <v>1</v>
      </c>
      <c r="F3104" s="236" t="s">
        <v>2839</v>
      </c>
      <c r="G3104" s="234"/>
      <c r="H3104" s="237">
        <v>6.6</v>
      </c>
      <c r="I3104" s="238"/>
      <c r="J3104" s="234"/>
      <c r="K3104" s="234"/>
      <c r="L3104" s="239"/>
      <c r="M3104" s="240"/>
      <c r="N3104" s="241"/>
      <c r="O3104" s="241"/>
      <c r="P3104" s="241"/>
      <c r="Q3104" s="241"/>
      <c r="R3104" s="241"/>
      <c r="S3104" s="241"/>
      <c r="T3104" s="242"/>
      <c r="AT3104" s="243" t="s">
        <v>211</v>
      </c>
      <c r="AU3104" s="243" t="s">
        <v>84</v>
      </c>
      <c r="AV3104" s="14" t="s">
        <v>84</v>
      </c>
      <c r="AW3104" s="14" t="s">
        <v>31</v>
      </c>
      <c r="AX3104" s="14" t="s">
        <v>75</v>
      </c>
      <c r="AY3104" s="243" t="s">
        <v>203</v>
      </c>
    </row>
    <row r="3105" spans="2:51" s="14" customFormat="1" ht="11.25">
      <c r="B3105" s="233"/>
      <c r="C3105" s="234"/>
      <c r="D3105" s="224" t="s">
        <v>211</v>
      </c>
      <c r="E3105" s="235" t="s">
        <v>1</v>
      </c>
      <c r="F3105" s="236" t="s">
        <v>2840</v>
      </c>
      <c r="G3105" s="234"/>
      <c r="H3105" s="237">
        <v>6.6349999999999998</v>
      </c>
      <c r="I3105" s="238"/>
      <c r="J3105" s="234"/>
      <c r="K3105" s="234"/>
      <c r="L3105" s="239"/>
      <c r="M3105" s="240"/>
      <c r="N3105" s="241"/>
      <c r="O3105" s="241"/>
      <c r="P3105" s="241"/>
      <c r="Q3105" s="241"/>
      <c r="R3105" s="241"/>
      <c r="S3105" s="241"/>
      <c r="T3105" s="242"/>
      <c r="AT3105" s="243" t="s">
        <v>211</v>
      </c>
      <c r="AU3105" s="243" t="s">
        <v>84</v>
      </c>
      <c r="AV3105" s="14" t="s">
        <v>84</v>
      </c>
      <c r="AW3105" s="14" t="s">
        <v>31</v>
      </c>
      <c r="AX3105" s="14" t="s">
        <v>75</v>
      </c>
      <c r="AY3105" s="243" t="s">
        <v>203</v>
      </c>
    </row>
    <row r="3106" spans="2:51" s="14" customFormat="1" ht="11.25">
      <c r="B3106" s="233"/>
      <c r="C3106" s="234"/>
      <c r="D3106" s="224" t="s">
        <v>211</v>
      </c>
      <c r="E3106" s="235" t="s">
        <v>1</v>
      </c>
      <c r="F3106" s="236" t="s">
        <v>2841</v>
      </c>
      <c r="G3106" s="234"/>
      <c r="H3106" s="237">
        <v>5.85</v>
      </c>
      <c r="I3106" s="238"/>
      <c r="J3106" s="234"/>
      <c r="K3106" s="234"/>
      <c r="L3106" s="239"/>
      <c r="M3106" s="240"/>
      <c r="N3106" s="241"/>
      <c r="O3106" s="241"/>
      <c r="P3106" s="241"/>
      <c r="Q3106" s="241"/>
      <c r="R3106" s="241"/>
      <c r="S3106" s="241"/>
      <c r="T3106" s="242"/>
      <c r="AT3106" s="243" t="s">
        <v>211</v>
      </c>
      <c r="AU3106" s="243" t="s">
        <v>84</v>
      </c>
      <c r="AV3106" s="14" t="s">
        <v>84</v>
      </c>
      <c r="AW3106" s="14" t="s">
        <v>31</v>
      </c>
      <c r="AX3106" s="14" t="s">
        <v>75</v>
      </c>
      <c r="AY3106" s="243" t="s">
        <v>203</v>
      </c>
    </row>
    <row r="3107" spans="2:51" s="14" customFormat="1" ht="11.25">
      <c r="B3107" s="233"/>
      <c r="C3107" s="234"/>
      <c r="D3107" s="224" t="s">
        <v>211</v>
      </c>
      <c r="E3107" s="235" t="s">
        <v>1</v>
      </c>
      <c r="F3107" s="236" t="s">
        <v>2842</v>
      </c>
      <c r="G3107" s="234"/>
      <c r="H3107" s="237">
        <v>33.5</v>
      </c>
      <c r="I3107" s="238"/>
      <c r="J3107" s="234"/>
      <c r="K3107" s="234"/>
      <c r="L3107" s="239"/>
      <c r="M3107" s="240"/>
      <c r="N3107" s="241"/>
      <c r="O3107" s="241"/>
      <c r="P3107" s="241"/>
      <c r="Q3107" s="241"/>
      <c r="R3107" s="241"/>
      <c r="S3107" s="241"/>
      <c r="T3107" s="242"/>
      <c r="AT3107" s="243" t="s">
        <v>211</v>
      </c>
      <c r="AU3107" s="243" t="s">
        <v>84</v>
      </c>
      <c r="AV3107" s="14" t="s">
        <v>84</v>
      </c>
      <c r="AW3107" s="14" t="s">
        <v>31</v>
      </c>
      <c r="AX3107" s="14" t="s">
        <v>75</v>
      </c>
      <c r="AY3107" s="243" t="s">
        <v>203</v>
      </c>
    </row>
    <row r="3108" spans="2:51" s="14" customFormat="1" ht="11.25">
      <c r="B3108" s="233"/>
      <c r="C3108" s="234"/>
      <c r="D3108" s="224" t="s">
        <v>211</v>
      </c>
      <c r="E3108" s="235" t="s">
        <v>1</v>
      </c>
      <c r="F3108" s="236" t="s">
        <v>2843</v>
      </c>
      <c r="G3108" s="234"/>
      <c r="H3108" s="237">
        <v>21.8</v>
      </c>
      <c r="I3108" s="238"/>
      <c r="J3108" s="234"/>
      <c r="K3108" s="234"/>
      <c r="L3108" s="239"/>
      <c r="M3108" s="240"/>
      <c r="N3108" s="241"/>
      <c r="O3108" s="241"/>
      <c r="P3108" s="241"/>
      <c r="Q3108" s="241"/>
      <c r="R3108" s="241"/>
      <c r="S3108" s="241"/>
      <c r="T3108" s="242"/>
      <c r="AT3108" s="243" t="s">
        <v>211</v>
      </c>
      <c r="AU3108" s="243" t="s">
        <v>84</v>
      </c>
      <c r="AV3108" s="14" t="s">
        <v>84</v>
      </c>
      <c r="AW3108" s="14" t="s">
        <v>31</v>
      </c>
      <c r="AX3108" s="14" t="s">
        <v>75</v>
      </c>
      <c r="AY3108" s="243" t="s">
        <v>203</v>
      </c>
    </row>
    <row r="3109" spans="2:51" s="14" customFormat="1" ht="11.25">
      <c r="B3109" s="233"/>
      <c r="C3109" s="234"/>
      <c r="D3109" s="224" t="s">
        <v>211</v>
      </c>
      <c r="E3109" s="235" t="s">
        <v>1</v>
      </c>
      <c r="F3109" s="236" t="s">
        <v>2844</v>
      </c>
      <c r="G3109" s="234"/>
      <c r="H3109" s="237">
        <v>21.8</v>
      </c>
      <c r="I3109" s="238"/>
      <c r="J3109" s="234"/>
      <c r="K3109" s="234"/>
      <c r="L3109" s="239"/>
      <c r="M3109" s="240"/>
      <c r="N3109" s="241"/>
      <c r="O3109" s="241"/>
      <c r="P3109" s="241"/>
      <c r="Q3109" s="241"/>
      <c r="R3109" s="241"/>
      <c r="S3109" s="241"/>
      <c r="T3109" s="242"/>
      <c r="AT3109" s="243" t="s">
        <v>211</v>
      </c>
      <c r="AU3109" s="243" t="s">
        <v>84</v>
      </c>
      <c r="AV3109" s="14" t="s">
        <v>84</v>
      </c>
      <c r="AW3109" s="14" t="s">
        <v>31</v>
      </c>
      <c r="AX3109" s="14" t="s">
        <v>75</v>
      </c>
      <c r="AY3109" s="243" t="s">
        <v>203</v>
      </c>
    </row>
    <row r="3110" spans="2:51" s="14" customFormat="1" ht="11.25">
      <c r="B3110" s="233"/>
      <c r="C3110" s="234"/>
      <c r="D3110" s="224" t="s">
        <v>211</v>
      </c>
      <c r="E3110" s="235" t="s">
        <v>1</v>
      </c>
      <c r="F3110" s="236" t="s">
        <v>2845</v>
      </c>
      <c r="G3110" s="234"/>
      <c r="H3110" s="237">
        <v>23.7</v>
      </c>
      <c r="I3110" s="238"/>
      <c r="J3110" s="234"/>
      <c r="K3110" s="234"/>
      <c r="L3110" s="239"/>
      <c r="M3110" s="240"/>
      <c r="N3110" s="241"/>
      <c r="O3110" s="241"/>
      <c r="P3110" s="241"/>
      <c r="Q3110" s="241"/>
      <c r="R3110" s="241"/>
      <c r="S3110" s="241"/>
      <c r="T3110" s="242"/>
      <c r="AT3110" s="243" t="s">
        <v>211</v>
      </c>
      <c r="AU3110" s="243" t="s">
        <v>84</v>
      </c>
      <c r="AV3110" s="14" t="s">
        <v>84</v>
      </c>
      <c r="AW3110" s="14" t="s">
        <v>31</v>
      </c>
      <c r="AX3110" s="14" t="s">
        <v>75</v>
      </c>
      <c r="AY3110" s="243" t="s">
        <v>203</v>
      </c>
    </row>
    <row r="3111" spans="2:51" s="14" customFormat="1" ht="11.25">
      <c r="B3111" s="233"/>
      <c r="C3111" s="234"/>
      <c r="D3111" s="224" t="s">
        <v>211</v>
      </c>
      <c r="E3111" s="235" t="s">
        <v>1</v>
      </c>
      <c r="F3111" s="236" t="s">
        <v>2846</v>
      </c>
      <c r="G3111" s="234"/>
      <c r="H3111" s="237">
        <v>44.11</v>
      </c>
      <c r="I3111" s="238"/>
      <c r="J3111" s="234"/>
      <c r="K3111" s="234"/>
      <c r="L3111" s="239"/>
      <c r="M3111" s="240"/>
      <c r="N3111" s="241"/>
      <c r="O3111" s="241"/>
      <c r="P3111" s="241"/>
      <c r="Q3111" s="241"/>
      <c r="R3111" s="241"/>
      <c r="S3111" s="241"/>
      <c r="T3111" s="242"/>
      <c r="AT3111" s="243" t="s">
        <v>211</v>
      </c>
      <c r="AU3111" s="243" t="s">
        <v>84</v>
      </c>
      <c r="AV3111" s="14" t="s">
        <v>84</v>
      </c>
      <c r="AW3111" s="14" t="s">
        <v>31</v>
      </c>
      <c r="AX3111" s="14" t="s">
        <v>75</v>
      </c>
      <c r="AY3111" s="243" t="s">
        <v>203</v>
      </c>
    </row>
    <row r="3112" spans="2:51" s="14" customFormat="1" ht="11.25">
      <c r="B3112" s="233"/>
      <c r="C3112" s="234"/>
      <c r="D3112" s="224" t="s">
        <v>211</v>
      </c>
      <c r="E3112" s="235" t="s">
        <v>1</v>
      </c>
      <c r="F3112" s="236" t="s">
        <v>2847</v>
      </c>
      <c r="G3112" s="234"/>
      <c r="H3112" s="237">
        <v>17.22</v>
      </c>
      <c r="I3112" s="238"/>
      <c r="J3112" s="234"/>
      <c r="K3112" s="234"/>
      <c r="L3112" s="239"/>
      <c r="M3112" s="240"/>
      <c r="N3112" s="241"/>
      <c r="O3112" s="241"/>
      <c r="P3112" s="241"/>
      <c r="Q3112" s="241"/>
      <c r="R3112" s="241"/>
      <c r="S3112" s="241"/>
      <c r="T3112" s="242"/>
      <c r="AT3112" s="243" t="s">
        <v>211</v>
      </c>
      <c r="AU3112" s="243" t="s">
        <v>84</v>
      </c>
      <c r="AV3112" s="14" t="s">
        <v>84</v>
      </c>
      <c r="AW3112" s="14" t="s">
        <v>31</v>
      </c>
      <c r="AX3112" s="14" t="s">
        <v>75</v>
      </c>
      <c r="AY3112" s="243" t="s">
        <v>203</v>
      </c>
    </row>
    <row r="3113" spans="2:51" s="14" customFormat="1" ht="11.25">
      <c r="B3113" s="233"/>
      <c r="C3113" s="234"/>
      <c r="D3113" s="224" t="s">
        <v>211</v>
      </c>
      <c r="E3113" s="235" t="s">
        <v>1</v>
      </c>
      <c r="F3113" s="236" t="s">
        <v>2848</v>
      </c>
      <c r="G3113" s="234"/>
      <c r="H3113" s="237">
        <v>24.92</v>
      </c>
      <c r="I3113" s="238"/>
      <c r="J3113" s="234"/>
      <c r="K3113" s="234"/>
      <c r="L3113" s="239"/>
      <c r="M3113" s="240"/>
      <c r="N3113" s="241"/>
      <c r="O3113" s="241"/>
      <c r="P3113" s="241"/>
      <c r="Q3113" s="241"/>
      <c r="R3113" s="241"/>
      <c r="S3113" s="241"/>
      <c r="T3113" s="242"/>
      <c r="AT3113" s="243" t="s">
        <v>211</v>
      </c>
      <c r="AU3113" s="243" t="s">
        <v>84</v>
      </c>
      <c r="AV3113" s="14" t="s">
        <v>84</v>
      </c>
      <c r="AW3113" s="14" t="s">
        <v>31</v>
      </c>
      <c r="AX3113" s="14" t="s">
        <v>75</v>
      </c>
      <c r="AY3113" s="243" t="s">
        <v>203</v>
      </c>
    </row>
    <row r="3114" spans="2:51" s="13" customFormat="1" ht="11.25">
      <c r="B3114" s="222"/>
      <c r="C3114" s="223"/>
      <c r="D3114" s="224" t="s">
        <v>211</v>
      </c>
      <c r="E3114" s="225" t="s">
        <v>1</v>
      </c>
      <c r="F3114" s="226" t="s">
        <v>213</v>
      </c>
      <c r="G3114" s="223"/>
      <c r="H3114" s="225" t="s">
        <v>1</v>
      </c>
      <c r="I3114" s="227"/>
      <c r="J3114" s="223"/>
      <c r="K3114" s="223"/>
      <c r="L3114" s="228"/>
      <c r="M3114" s="229"/>
      <c r="N3114" s="230"/>
      <c r="O3114" s="230"/>
      <c r="P3114" s="230"/>
      <c r="Q3114" s="230"/>
      <c r="R3114" s="230"/>
      <c r="S3114" s="230"/>
      <c r="T3114" s="231"/>
      <c r="AT3114" s="232" t="s">
        <v>211</v>
      </c>
      <c r="AU3114" s="232" t="s">
        <v>84</v>
      </c>
      <c r="AV3114" s="13" t="s">
        <v>82</v>
      </c>
      <c r="AW3114" s="13" t="s">
        <v>31</v>
      </c>
      <c r="AX3114" s="13" t="s">
        <v>75</v>
      </c>
      <c r="AY3114" s="232" t="s">
        <v>203</v>
      </c>
    </row>
    <row r="3115" spans="2:51" s="13" customFormat="1" ht="11.25">
      <c r="B3115" s="222"/>
      <c r="C3115" s="223"/>
      <c r="D3115" s="224" t="s">
        <v>211</v>
      </c>
      <c r="E3115" s="225" t="s">
        <v>1</v>
      </c>
      <c r="F3115" s="226" t="s">
        <v>2044</v>
      </c>
      <c r="G3115" s="223"/>
      <c r="H3115" s="225" t="s">
        <v>1</v>
      </c>
      <c r="I3115" s="227"/>
      <c r="J3115" s="223"/>
      <c r="K3115" s="223"/>
      <c r="L3115" s="228"/>
      <c r="M3115" s="229"/>
      <c r="N3115" s="230"/>
      <c r="O3115" s="230"/>
      <c r="P3115" s="230"/>
      <c r="Q3115" s="230"/>
      <c r="R3115" s="230"/>
      <c r="S3115" s="230"/>
      <c r="T3115" s="231"/>
      <c r="AT3115" s="232" t="s">
        <v>211</v>
      </c>
      <c r="AU3115" s="232" t="s">
        <v>84</v>
      </c>
      <c r="AV3115" s="13" t="s">
        <v>82</v>
      </c>
      <c r="AW3115" s="13" t="s">
        <v>31</v>
      </c>
      <c r="AX3115" s="13" t="s">
        <v>75</v>
      </c>
      <c r="AY3115" s="232" t="s">
        <v>203</v>
      </c>
    </row>
    <row r="3116" spans="2:51" s="13" customFormat="1" ht="11.25">
      <c r="B3116" s="222"/>
      <c r="C3116" s="223"/>
      <c r="D3116" s="224" t="s">
        <v>211</v>
      </c>
      <c r="E3116" s="225" t="s">
        <v>1</v>
      </c>
      <c r="F3116" s="226" t="s">
        <v>438</v>
      </c>
      <c r="G3116" s="223"/>
      <c r="H3116" s="225" t="s">
        <v>1</v>
      </c>
      <c r="I3116" s="227"/>
      <c r="J3116" s="223"/>
      <c r="K3116" s="223"/>
      <c r="L3116" s="228"/>
      <c r="M3116" s="229"/>
      <c r="N3116" s="230"/>
      <c r="O3116" s="230"/>
      <c r="P3116" s="230"/>
      <c r="Q3116" s="230"/>
      <c r="R3116" s="230"/>
      <c r="S3116" s="230"/>
      <c r="T3116" s="231"/>
      <c r="AT3116" s="232" t="s">
        <v>211</v>
      </c>
      <c r="AU3116" s="232" t="s">
        <v>84</v>
      </c>
      <c r="AV3116" s="13" t="s">
        <v>82</v>
      </c>
      <c r="AW3116" s="13" t="s">
        <v>31</v>
      </c>
      <c r="AX3116" s="13" t="s">
        <v>75</v>
      </c>
      <c r="AY3116" s="232" t="s">
        <v>203</v>
      </c>
    </row>
    <row r="3117" spans="2:51" s="14" customFormat="1" ht="11.25">
      <c r="B3117" s="233"/>
      <c r="C3117" s="234"/>
      <c r="D3117" s="224" t="s">
        <v>211</v>
      </c>
      <c r="E3117" s="235" t="s">
        <v>1</v>
      </c>
      <c r="F3117" s="236" t="s">
        <v>2849</v>
      </c>
      <c r="G3117" s="234"/>
      <c r="H3117" s="237">
        <v>25.89</v>
      </c>
      <c r="I3117" s="238"/>
      <c r="J3117" s="234"/>
      <c r="K3117" s="234"/>
      <c r="L3117" s="239"/>
      <c r="M3117" s="240"/>
      <c r="N3117" s="241"/>
      <c r="O3117" s="241"/>
      <c r="P3117" s="241"/>
      <c r="Q3117" s="241"/>
      <c r="R3117" s="241"/>
      <c r="S3117" s="241"/>
      <c r="T3117" s="242"/>
      <c r="AT3117" s="243" t="s">
        <v>211</v>
      </c>
      <c r="AU3117" s="243" t="s">
        <v>84</v>
      </c>
      <c r="AV3117" s="14" t="s">
        <v>84</v>
      </c>
      <c r="AW3117" s="14" t="s">
        <v>31</v>
      </c>
      <c r="AX3117" s="14" t="s">
        <v>75</v>
      </c>
      <c r="AY3117" s="243" t="s">
        <v>203</v>
      </c>
    </row>
    <row r="3118" spans="2:51" s="14" customFormat="1" ht="11.25">
      <c r="B3118" s="233"/>
      <c r="C3118" s="234"/>
      <c r="D3118" s="224" t="s">
        <v>211</v>
      </c>
      <c r="E3118" s="235" t="s">
        <v>1</v>
      </c>
      <c r="F3118" s="236" t="s">
        <v>2850</v>
      </c>
      <c r="G3118" s="234"/>
      <c r="H3118" s="237">
        <v>4.4000000000000004</v>
      </c>
      <c r="I3118" s="238"/>
      <c r="J3118" s="234"/>
      <c r="K3118" s="234"/>
      <c r="L3118" s="239"/>
      <c r="M3118" s="240"/>
      <c r="N3118" s="241"/>
      <c r="O3118" s="241"/>
      <c r="P3118" s="241"/>
      <c r="Q3118" s="241"/>
      <c r="R3118" s="241"/>
      <c r="S3118" s="241"/>
      <c r="T3118" s="242"/>
      <c r="AT3118" s="243" t="s">
        <v>211</v>
      </c>
      <c r="AU3118" s="243" t="s">
        <v>84</v>
      </c>
      <c r="AV3118" s="14" t="s">
        <v>84</v>
      </c>
      <c r="AW3118" s="14" t="s">
        <v>31</v>
      </c>
      <c r="AX3118" s="14" t="s">
        <v>75</v>
      </c>
      <c r="AY3118" s="243" t="s">
        <v>203</v>
      </c>
    </row>
    <row r="3119" spans="2:51" s="13" customFormat="1" ht="11.25">
      <c r="B3119" s="222"/>
      <c r="C3119" s="223"/>
      <c r="D3119" s="224" t="s">
        <v>211</v>
      </c>
      <c r="E3119" s="225" t="s">
        <v>1</v>
      </c>
      <c r="F3119" s="226" t="s">
        <v>447</v>
      </c>
      <c r="G3119" s="223"/>
      <c r="H3119" s="225" t="s">
        <v>1</v>
      </c>
      <c r="I3119" s="227"/>
      <c r="J3119" s="223"/>
      <c r="K3119" s="223"/>
      <c r="L3119" s="228"/>
      <c r="M3119" s="229"/>
      <c r="N3119" s="230"/>
      <c r="O3119" s="230"/>
      <c r="P3119" s="230"/>
      <c r="Q3119" s="230"/>
      <c r="R3119" s="230"/>
      <c r="S3119" s="230"/>
      <c r="T3119" s="231"/>
      <c r="AT3119" s="232" t="s">
        <v>211</v>
      </c>
      <c r="AU3119" s="232" t="s">
        <v>84</v>
      </c>
      <c r="AV3119" s="13" t="s">
        <v>82</v>
      </c>
      <c r="AW3119" s="13" t="s">
        <v>31</v>
      </c>
      <c r="AX3119" s="13" t="s">
        <v>75</v>
      </c>
      <c r="AY3119" s="232" t="s">
        <v>203</v>
      </c>
    </row>
    <row r="3120" spans="2:51" s="14" customFormat="1" ht="11.25">
      <c r="B3120" s="233"/>
      <c r="C3120" s="234"/>
      <c r="D3120" s="224" t="s">
        <v>211</v>
      </c>
      <c r="E3120" s="235" t="s">
        <v>1</v>
      </c>
      <c r="F3120" s="236" t="s">
        <v>2851</v>
      </c>
      <c r="G3120" s="234"/>
      <c r="H3120" s="237">
        <v>15.75</v>
      </c>
      <c r="I3120" s="238"/>
      <c r="J3120" s="234"/>
      <c r="K3120" s="234"/>
      <c r="L3120" s="239"/>
      <c r="M3120" s="240"/>
      <c r="N3120" s="241"/>
      <c r="O3120" s="241"/>
      <c r="P3120" s="241"/>
      <c r="Q3120" s="241"/>
      <c r="R3120" s="241"/>
      <c r="S3120" s="241"/>
      <c r="T3120" s="242"/>
      <c r="AT3120" s="243" t="s">
        <v>211</v>
      </c>
      <c r="AU3120" s="243" t="s">
        <v>84</v>
      </c>
      <c r="AV3120" s="14" t="s">
        <v>84</v>
      </c>
      <c r="AW3120" s="14" t="s">
        <v>31</v>
      </c>
      <c r="AX3120" s="14" t="s">
        <v>75</v>
      </c>
      <c r="AY3120" s="243" t="s">
        <v>203</v>
      </c>
    </row>
    <row r="3121" spans="2:51" s="14" customFormat="1" ht="11.25">
      <c r="B3121" s="233"/>
      <c r="C3121" s="234"/>
      <c r="D3121" s="224" t="s">
        <v>211</v>
      </c>
      <c r="E3121" s="235" t="s">
        <v>1</v>
      </c>
      <c r="F3121" s="236" t="s">
        <v>2852</v>
      </c>
      <c r="G3121" s="234"/>
      <c r="H3121" s="237">
        <v>27.1</v>
      </c>
      <c r="I3121" s="238"/>
      <c r="J3121" s="234"/>
      <c r="K3121" s="234"/>
      <c r="L3121" s="239"/>
      <c r="M3121" s="240"/>
      <c r="N3121" s="241"/>
      <c r="O3121" s="241"/>
      <c r="P3121" s="241"/>
      <c r="Q3121" s="241"/>
      <c r="R3121" s="241"/>
      <c r="S3121" s="241"/>
      <c r="T3121" s="242"/>
      <c r="AT3121" s="243" t="s">
        <v>211</v>
      </c>
      <c r="AU3121" s="243" t="s">
        <v>84</v>
      </c>
      <c r="AV3121" s="14" t="s">
        <v>84</v>
      </c>
      <c r="AW3121" s="14" t="s">
        <v>31</v>
      </c>
      <c r="AX3121" s="14" t="s">
        <v>75</v>
      </c>
      <c r="AY3121" s="243" t="s">
        <v>203</v>
      </c>
    </row>
    <row r="3122" spans="2:51" s="14" customFormat="1" ht="11.25">
      <c r="B3122" s="233"/>
      <c r="C3122" s="234"/>
      <c r="D3122" s="224" t="s">
        <v>211</v>
      </c>
      <c r="E3122" s="235" t="s">
        <v>1</v>
      </c>
      <c r="F3122" s="236" t="s">
        <v>2853</v>
      </c>
      <c r="G3122" s="234"/>
      <c r="H3122" s="237">
        <v>22.7</v>
      </c>
      <c r="I3122" s="238"/>
      <c r="J3122" s="234"/>
      <c r="K3122" s="234"/>
      <c r="L3122" s="239"/>
      <c r="M3122" s="240"/>
      <c r="N3122" s="241"/>
      <c r="O3122" s="241"/>
      <c r="P3122" s="241"/>
      <c r="Q3122" s="241"/>
      <c r="R3122" s="241"/>
      <c r="S3122" s="241"/>
      <c r="T3122" s="242"/>
      <c r="AT3122" s="243" t="s">
        <v>211</v>
      </c>
      <c r="AU3122" s="243" t="s">
        <v>84</v>
      </c>
      <c r="AV3122" s="14" t="s">
        <v>84</v>
      </c>
      <c r="AW3122" s="14" t="s">
        <v>31</v>
      </c>
      <c r="AX3122" s="14" t="s">
        <v>75</v>
      </c>
      <c r="AY3122" s="243" t="s">
        <v>203</v>
      </c>
    </row>
    <row r="3123" spans="2:51" s="14" customFormat="1" ht="11.25">
      <c r="B3123" s="233"/>
      <c r="C3123" s="234"/>
      <c r="D3123" s="224" t="s">
        <v>211</v>
      </c>
      <c r="E3123" s="235" t="s">
        <v>1</v>
      </c>
      <c r="F3123" s="236" t="s">
        <v>2854</v>
      </c>
      <c r="G3123" s="234"/>
      <c r="H3123" s="237">
        <v>22.7</v>
      </c>
      <c r="I3123" s="238"/>
      <c r="J3123" s="234"/>
      <c r="K3123" s="234"/>
      <c r="L3123" s="239"/>
      <c r="M3123" s="240"/>
      <c r="N3123" s="241"/>
      <c r="O3123" s="241"/>
      <c r="P3123" s="241"/>
      <c r="Q3123" s="241"/>
      <c r="R3123" s="241"/>
      <c r="S3123" s="241"/>
      <c r="T3123" s="242"/>
      <c r="AT3123" s="243" t="s">
        <v>211</v>
      </c>
      <c r="AU3123" s="243" t="s">
        <v>84</v>
      </c>
      <c r="AV3123" s="14" t="s">
        <v>84</v>
      </c>
      <c r="AW3123" s="14" t="s">
        <v>31</v>
      </c>
      <c r="AX3123" s="14" t="s">
        <v>75</v>
      </c>
      <c r="AY3123" s="243" t="s">
        <v>203</v>
      </c>
    </row>
    <row r="3124" spans="2:51" s="14" customFormat="1" ht="11.25">
      <c r="B3124" s="233"/>
      <c r="C3124" s="234"/>
      <c r="D3124" s="224" t="s">
        <v>211</v>
      </c>
      <c r="E3124" s="235" t="s">
        <v>1</v>
      </c>
      <c r="F3124" s="236" t="s">
        <v>2855</v>
      </c>
      <c r="G3124" s="234"/>
      <c r="H3124" s="237">
        <v>26.8</v>
      </c>
      <c r="I3124" s="238"/>
      <c r="J3124" s="234"/>
      <c r="K3124" s="234"/>
      <c r="L3124" s="239"/>
      <c r="M3124" s="240"/>
      <c r="N3124" s="241"/>
      <c r="O3124" s="241"/>
      <c r="P3124" s="241"/>
      <c r="Q3124" s="241"/>
      <c r="R3124" s="241"/>
      <c r="S3124" s="241"/>
      <c r="T3124" s="242"/>
      <c r="AT3124" s="243" t="s">
        <v>211</v>
      </c>
      <c r="AU3124" s="243" t="s">
        <v>84</v>
      </c>
      <c r="AV3124" s="14" t="s">
        <v>84</v>
      </c>
      <c r="AW3124" s="14" t="s">
        <v>31</v>
      </c>
      <c r="AX3124" s="14" t="s">
        <v>75</v>
      </c>
      <c r="AY3124" s="243" t="s">
        <v>203</v>
      </c>
    </row>
    <row r="3125" spans="2:51" s="14" customFormat="1" ht="11.25">
      <c r="B3125" s="233"/>
      <c r="C3125" s="234"/>
      <c r="D3125" s="224" t="s">
        <v>211</v>
      </c>
      <c r="E3125" s="235" t="s">
        <v>1</v>
      </c>
      <c r="F3125" s="236" t="s">
        <v>2856</v>
      </c>
      <c r="G3125" s="234"/>
      <c r="H3125" s="237">
        <v>20</v>
      </c>
      <c r="I3125" s="238"/>
      <c r="J3125" s="234"/>
      <c r="K3125" s="234"/>
      <c r="L3125" s="239"/>
      <c r="M3125" s="240"/>
      <c r="N3125" s="241"/>
      <c r="O3125" s="241"/>
      <c r="P3125" s="241"/>
      <c r="Q3125" s="241"/>
      <c r="R3125" s="241"/>
      <c r="S3125" s="241"/>
      <c r="T3125" s="242"/>
      <c r="AT3125" s="243" t="s">
        <v>211</v>
      </c>
      <c r="AU3125" s="243" t="s">
        <v>84</v>
      </c>
      <c r="AV3125" s="14" t="s">
        <v>84</v>
      </c>
      <c r="AW3125" s="14" t="s">
        <v>31</v>
      </c>
      <c r="AX3125" s="14" t="s">
        <v>75</v>
      </c>
      <c r="AY3125" s="243" t="s">
        <v>203</v>
      </c>
    </row>
    <row r="3126" spans="2:51" s="14" customFormat="1" ht="11.25">
      <c r="B3126" s="233"/>
      <c r="C3126" s="234"/>
      <c r="D3126" s="224" t="s">
        <v>211</v>
      </c>
      <c r="E3126" s="235" t="s">
        <v>1</v>
      </c>
      <c r="F3126" s="236" t="s">
        <v>2857</v>
      </c>
      <c r="G3126" s="234"/>
      <c r="H3126" s="237">
        <v>28.6</v>
      </c>
      <c r="I3126" s="238"/>
      <c r="J3126" s="234"/>
      <c r="K3126" s="234"/>
      <c r="L3126" s="239"/>
      <c r="M3126" s="240"/>
      <c r="N3126" s="241"/>
      <c r="O3126" s="241"/>
      <c r="P3126" s="241"/>
      <c r="Q3126" s="241"/>
      <c r="R3126" s="241"/>
      <c r="S3126" s="241"/>
      <c r="T3126" s="242"/>
      <c r="AT3126" s="243" t="s">
        <v>211</v>
      </c>
      <c r="AU3126" s="243" t="s">
        <v>84</v>
      </c>
      <c r="AV3126" s="14" t="s">
        <v>84</v>
      </c>
      <c r="AW3126" s="14" t="s">
        <v>31</v>
      </c>
      <c r="AX3126" s="14" t="s">
        <v>75</v>
      </c>
      <c r="AY3126" s="243" t="s">
        <v>203</v>
      </c>
    </row>
    <row r="3127" spans="2:51" s="14" customFormat="1" ht="11.25">
      <c r="B3127" s="233"/>
      <c r="C3127" s="234"/>
      <c r="D3127" s="224" t="s">
        <v>211</v>
      </c>
      <c r="E3127" s="235" t="s">
        <v>1</v>
      </c>
      <c r="F3127" s="236" t="s">
        <v>2858</v>
      </c>
      <c r="G3127" s="234"/>
      <c r="H3127" s="237">
        <v>15.75</v>
      </c>
      <c r="I3127" s="238"/>
      <c r="J3127" s="234"/>
      <c r="K3127" s="234"/>
      <c r="L3127" s="239"/>
      <c r="M3127" s="240"/>
      <c r="N3127" s="241"/>
      <c r="O3127" s="241"/>
      <c r="P3127" s="241"/>
      <c r="Q3127" s="241"/>
      <c r="R3127" s="241"/>
      <c r="S3127" s="241"/>
      <c r="T3127" s="242"/>
      <c r="AT3127" s="243" t="s">
        <v>211</v>
      </c>
      <c r="AU3127" s="243" t="s">
        <v>84</v>
      </c>
      <c r="AV3127" s="14" t="s">
        <v>84</v>
      </c>
      <c r="AW3127" s="14" t="s">
        <v>31</v>
      </c>
      <c r="AX3127" s="14" t="s">
        <v>75</v>
      </c>
      <c r="AY3127" s="243" t="s">
        <v>203</v>
      </c>
    </row>
    <row r="3128" spans="2:51" s="14" customFormat="1" ht="11.25">
      <c r="B3128" s="233"/>
      <c r="C3128" s="234"/>
      <c r="D3128" s="224" t="s">
        <v>211</v>
      </c>
      <c r="E3128" s="235" t="s">
        <v>1</v>
      </c>
      <c r="F3128" s="236" t="s">
        <v>2859</v>
      </c>
      <c r="G3128" s="234"/>
      <c r="H3128" s="237">
        <v>24.92</v>
      </c>
      <c r="I3128" s="238"/>
      <c r="J3128" s="234"/>
      <c r="K3128" s="234"/>
      <c r="L3128" s="239"/>
      <c r="M3128" s="240"/>
      <c r="N3128" s="241"/>
      <c r="O3128" s="241"/>
      <c r="P3128" s="241"/>
      <c r="Q3128" s="241"/>
      <c r="R3128" s="241"/>
      <c r="S3128" s="241"/>
      <c r="T3128" s="242"/>
      <c r="AT3128" s="243" t="s">
        <v>211</v>
      </c>
      <c r="AU3128" s="243" t="s">
        <v>84</v>
      </c>
      <c r="AV3128" s="14" t="s">
        <v>84</v>
      </c>
      <c r="AW3128" s="14" t="s">
        <v>31</v>
      </c>
      <c r="AX3128" s="14" t="s">
        <v>75</v>
      </c>
      <c r="AY3128" s="243" t="s">
        <v>203</v>
      </c>
    </row>
    <row r="3129" spans="2:51" s="14" customFormat="1" ht="11.25">
      <c r="B3129" s="233"/>
      <c r="C3129" s="234"/>
      <c r="D3129" s="224" t="s">
        <v>211</v>
      </c>
      <c r="E3129" s="235" t="s">
        <v>1</v>
      </c>
      <c r="F3129" s="236" t="s">
        <v>2860</v>
      </c>
      <c r="G3129" s="234"/>
      <c r="H3129" s="237">
        <v>27.1</v>
      </c>
      <c r="I3129" s="238"/>
      <c r="J3129" s="234"/>
      <c r="K3129" s="234"/>
      <c r="L3129" s="239"/>
      <c r="M3129" s="240"/>
      <c r="N3129" s="241"/>
      <c r="O3129" s="241"/>
      <c r="P3129" s="241"/>
      <c r="Q3129" s="241"/>
      <c r="R3129" s="241"/>
      <c r="S3129" s="241"/>
      <c r="T3129" s="242"/>
      <c r="AT3129" s="243" t="s">
        <v>211</v>
      </c>
      <c r="AU3129" s="243" t="s">
        <v>84</v>
      </c>
      <c r="AV3129" s="14" t="s">
        <v>84</v>
      </c>
      <c r="AW3129" s="14" t="s">
        <v>31</v>
      </c>
      <c r="AX3129" s="14" t="s">
        <v>75</v>
      </c>
      <c r="AY3129" s="243" t="s">
        <v>203</v>
      </c>
    </row>
    <row r="3130" spans="2:51" s="14" customFormat="1" ht="11.25">
      <c r="B3130" s="233"/>
      <c r="C3130" s="234"/>
      <c r="D3130" s="224" t="s">
        <v>211</v>
      </c>
      <c r="E3130" s="235" t="s">
        <v>1</v>
      </c>
      <c r="F3130" s="236" t="s">
        <v>2861</v>
      </c>
      <c r="G3130" s="234"/>
      <c r="H3130" s="237">
        <v>22.7</v>
      </c>
      <c r="I3130" s="238"/>
      <c r="J3130" s="234"/>
      <c r="K3130" s="234"/>
      <c r="L3130" s="239"/>
      <c r="M3130" s="240"/>
      <c r="N3130" s="241"/>
      <c r="O3130" s="241"/>
      <c r="P3130" s="241"/>
      <c r="Q3130" s="241"/>
      <c r="R3130" s="241"/>
      <c r="S3130" s="241"/>
      <c r="T3130" s="242"/>
      <c r="AT3130" s="243" t="s">
        <v>211</v>
      </c>
      <c r="AU3130" s="243" t="s">
        <v>84</v>
      </c>
      <c r="AV3130" s="14" t="s">
        <v>84</v>
      </c>
      <c r="AW3130" s="14" t="s">
        <v>31</v>
      </c>
      <c r="AX3130" s="14" t="s">
        <v>75</v>
      </c>
      <c r="AY3130" s="243" t="s">
        <v>203</v>
      </c>
    </row>
    <row r="3131" spans="2:51" s="14" customFormat="1" ht="11.25">
      <c r="B3131" s="233"/>
      <c r="C3131" s="234"/>
      <c r="D3131" s="224" t="s">
        <v>211</v>
      </c>
      <c r="E3131" s="235" t="s">
        <v>1</v>
      </c>
      <c r="F3131" s="236" t="s">
        <v>2862</v>
      </c>
      <c r="G3131" s="234"/>
      <c r="H3131" s="237">
        <v>22.5</v>
      </c>
      <c r="I3131" s="238"/>
      <c r="J3131" s="234"/>
      <c r="K3131" s="234"/>
      <c r="L3131" s="239"/>
      <c r="M3131" s="240"/>
      <c r="N3131" s="241"/>
      <c r="O3131" s="241"/>
      <c r="P3131" s="241"/>
      <c r="Q3131" s="241"/>
      <c r="R3131" s="241"/>
      <c r="S3131" s="241"/>
      <c r="T3131" s="242"/>
      <c r="AT3131" s="243" t="s">
        <v>211</v>
      </c>
      <c r="AU3131" s="243" t="s">
        <v>84</v>
      </c>
      <c r="AV3131" s="14" t="s">
        <v>84</v>
      </c>
      <c r="AW3131" s="14" t="s">
        <v>31</v>
      </c>
      <c r="AX3131" s="14" t="s">
        <v>75</v>
      </c>
      <c r="AY3131" s="243" t="s">
        <v>203</v>
      </c>
    </row>
    <row r="3132" spans="2:51" s="14" customFormat="1" ht="11.25">
      <c r="B3132" s="233"/>
      <c r="C3132" s="234"/>
      <c r="D3132" s="224" t="s">
        <v>211</v>
      </c>
      <c r="E3132" s="235" t="s">
        <v>1</v>
      </c>
      <c r="F3132" s="236" t="s">
        <v>2863</v>
      </c>
      <c r="G3132" s="234"/>
      <c r="H3132" s="237">
        <v>26.8</v>
      </c>
      <c r="I3132" s="238"/>
      <c r="J3132" s="234"/>
      <c r="K3132" s="234"/>
      <c r="L3132" s="239"/>
      <c r="M3132" s="240"/>
      <c r="N3132" s="241"/>
      <c r="O3132" s="241"/>
      <c r="P3132" s="241"/>
      <c r="Q3132" s="241"/>
      <c r="R3132" s="241"/>
      <c r="S3132" s="241"/>
      <c r="T3132" s="242"/>
      <c r="AT3132" s="243" t="s">
        <v>211</v>
      </c>
      <c r="AU3132" s="243" t="s">
        <v>84</v>
      </c>
      <c r="AV3132" s="14" t="s">
        <v>84</v>
      </c>
      <c r="AW3132" s="14" t="s">
        <v>31</v>
      </c>
      <c r="AX3132" s="14" t="s">
        <v>75</v>
      </c>
      <c r="AY3132" s="243" t="s">
        <v>203</v>
      </c>
    </row>
    <row r="3133" spans="2:51" s="14" customFormat="1" ht="11.25">
      <c r="B3133" s="233"/>
      <c r="C3133" s="234"/>
      <c r="D3133" s="224" t="s">
        <v>211</v>
      </c>
      <c r="E3133" s="235" t="s">
        <v>1</v>
      </c>
      <c r="F3133" s="236" t="s">
        <v>2864</v>
      </c>
      <c r="G3133" s="234"/>
      <c r="H3133" s="237">
        <v>20</v>
      </c>
      <c r="I3133" s="238"/>
      <c r="J3133" s="234"/>
      <c r="K3133" s="234"/>
      <c r="L3133" s="239"/>
      <c r="M3133" s="240"/>
      <c r="N3133" s="241"/>
      <c r="O3133" s="241"/>
      <c r="P3133" s="241"/>
      <c r="Q3133" s="241"/>
      <c r="R3133" s="241"/>
      <c r="S3133" s="241"/>
      <c r="T3133" s="242"/>
      <c r="AT3133" s="243" t="s">
        <v>211</v>
      </c>
      <c r="AU3133" s="243" t="s">
        <v>84</v>
      </c>
      <c r="AV3133" s="14" t="s">
        <v>84</v>
      </c>
      <c r="AW3133" s="14" t="s">
        <v>31</v>
      </c>
      <c r="AX3133" s="14" t="s">
        <v>75</v>
      </c>
      <c r="AY3133" s="243" t="s">
        <v>203</v>
      </c>
    </row>
    <row r="3134" spans="2:51" s="14" customFormat="1" ht="11.25">
      <c r="B3134" s="233"/>
      <c r="C3134" s="234"/>
      <c r="D3134" s="224" t="s">
        <v>211</v>
      </c>
      <c r="E3134" s="235" t="s">
        <v>1</v>
      </c>
      <c r="F3134" s="236" t="s">
        <v>2865</v>
      </c>
      <c r="G3134" s="234"/>
      <c r="H3134" s="237">
        <v>29.4</v>
      </c>
      <c r="I3134" s="238"/>
      <c r="J3134" s="234"/>
      <c r="K3134" s="234"/>
      <c r="L3134" s="239"/>
      <c r="M3134" s="240"/>
      <c r="N3134" s="241"/>
      <c r="O3134" s="241"/>
      <c r="P3134" s="241"/>
      <c r="Q3134" s="241"/>
      <c r="R3134" s="241"/>
      <c r="S3134" s="241"/>
      <c r="T3134" s="242"/>
      <c r="AT3134" s="243" t="s">
        <v>211</v>
      </c>
      <c r="AU3134" s="243" t="s">
        <v>84</v>
      </c>
      <c r="AV3134" s="14" t="s">
        <v>84</v>
      </c>
      <c r="AW3134" s="14" t="s">
        <v>31</v>
      </c>
      <c r="AX3134" s="14" t="s">
        <v>75</v>
      </c>
      <c r="AY3134" s="243" t="s">
        <v>203</v>
      </c>
    </row>
    <row r="3135" spans="2:51" s="13" customFormat="1" ht="11.25">
      <c r="B3135" s="222"/>
      <c r="C3135" s="223"/>
      <c r="D3135" s="224" t="s">
        <v>211</v>
      </c>
      <c r="E3135" s="225" t="s">
        <v>1</v>
      </c>
      <c r="F3135" s="226" t="s">
        <v>521</v>
      </c>
      <c r="G3135" s="223"/>
      <c r="H3135" s="225" t="s">
        <v>1</v>
      </c>
      <c r="I3135" s="227"/>
      <c r="J3135" s="223"/>
      <c r="K3135" s="223"/>
      <c r="L3135" s="228"/>
      <c r="M3135" s="229"/>
      <c r="N3135" s="230"/>
      <c r="O3135" s="230"/>
      <c r="P3135" s="230"/>
      <c r="Q3135" s="230"/>
      <c r="R3135" s="230"/>
      <c r="S3135" s="230"/>
      <c r="T3135" s="231"/>
      <c r="AT3135" s="232" t="s">
        <v>211</v>
      </c>
      <c r="AU3135" s="232" t="s">
        <v>84</v>
      </c>
      <c r="AV3135" s="13" t="s">
        <v>82</v>
      </c>
      <c r="AW3135" s="13" t="s">
        <v>31</v>
      </c>
      <c r="AX3135" s="13" t="s">
        <v>75</v>
      </c>
      <c r="AY3135" s="232" t="s">
        <v>203</v>
      </c>
    </row>
    <row r="3136" spans="2:51" s="14" customFormat="1" ht="11.25">
      <c r="B3136" s="233"/>
      <c r="C3136" s="234"/>
      <c r="D3136" s="224" t="s">
        <v>211</v>
      </c>
      <c r="E3136" s="235" t="s">
        <v>1</v>
      </c>
      <c r="F3136" s="236" t="s">
        <v>2866</v>
      </c>
      <c r="G3136" s="234"/>
      <c r="H3136" s="237">
        <v>21.25</v>
      </c>
      <c r="I3136" s="238"/>
      <c r="J3136" s="234"/>
      <c r="K3136" s="234"/>
      <c r="L3136" s="239"/>
      <c r="M3136" s="240"/>
      <c r="N3136" s="241"/>
      <c r="O3136" s="241"/>
      <c r="P3136" s="241"/>
      <c r="Q3136" s="241"/>
      <c r="R3136" s="241"/>
      <c r="S3136" s="241"/>
      <c r="T3136" s="242"/>
      <c r="AT3136" s="243" t="s">
        <v>211</v>
      </c>
      <c r="AU3136" s="243" t="s">
        <v>84</v>
      </c>
      <c r="AV3136" s="14" t="s">
        <v>84</v>
      </c>
      <c r="AW3136" s="14" t="s">
        <v>31</v>
      </c>
      <c r="AX3136" s="14" t="s">
        <v>75</v>
      </c>
      <c r="AY3136" s="243" t="s">
        <v>203</v>
      </c>
    </row>
    <row r="3137" spans="2:51" s="14" customFormat="1" ht="11.25">
      <c r="B3137" s="233"/>
      <c r="C3137" s="234"/>
      <c r="D3137" s="224" t="s">
        <v>211</v>
      </c>
      <c r="E3137" s="235" t="s">
        <v>1</v>
      </c>
      <c r="F3137" s="236" t="s">
        <v>2867</v>
      </c>
      <c r="G3137" s="234"/>
      <c r="H3137" s="237">
        <v>27.1</v>
      </c>
      <c r="I3137" s="238"/>
      <c r="J3137" s="234"/>
      <c r="K3137" s="234"/>
      <c r="L3137" s="239"/>
      <c r="M3137" s="240"/>
      <c r="N3137" s="241"/>
      <c r="O3137" s="241"/>
      <c r="P3137" s="241"/>
      <c r="Q3137" s="241"/>
      <c r="R3137" s="241"/>
      <c r="S3137" s="241"/>
      <c r="T3137" s="242"/>
      <c r="AT3137" s="243" t="s">
        <v>211</v>
      </c>
      <c r="AU3137" s="243" t="s">
        <v>84</v>
      </c>
      <c r="AV3137" s="14" t="s">
        <v>84</v>
      </c>
      <c r="AW3137" s="14" t="s">
        <v>31</v>
      </c>
      <c r="AX3137" s="14" t="s">
        <v>75</v>
      </c>
      <c r="AY3137" s="243" t="s">
        <v>203</v>
      </c>
    </row>
    <row r="3138" spans="2:51" s="14" customFormat="1" ht="11.25">
      <c r="B3138" s="233"/>
      <c r="C3138" s="234"/>
      <c r="D3138" s="224" t="s">
        <v>211</v>
      </c>
      <c r="E3138" s="235" t="s">
        <v>1</v>
      </c>
      <c r="F3138" s="236" t="s">
        <v>2868</v>
      </c>
      <c r="G3138" s="234"/>
      <c r="H3138" s="237">
        <v>22.7</v>
      </c>
      <c r="I3138" s="238"/>
      <c r="J3138" s="234"/>
      <c r="K3138" s="234"/>
      <c r="L3138" s="239"/>
      <c r="M3138" s="240"/>
      <c r="N3138" s="241"/>
      <c r="O3138" s="241"/>
      <c r="P3138" s="241"/>
      <c r="Q3138" s="241"/>
      <c r="R3138" s="241"/>
      <c r="S3138" s="241"/>
      <c r="T3138" s="242"/>
      <c r="AT3138" s="243" t="s">
        <v>211</v>
      </c>
      <c r="AU3138" s="243" t="s">
        <v>84</v>
      </c>
      <c r="AV3138" s="14" t="s">
        <v>84</v>
      </c>
      <c r="AW3138" s="14" t="s">
        <v>31</v>
      </c>
      <c r="AX3138" s="14" t="s">
        <v>75</v>
      </c>
      <c r="AY3138" s="243" t="s">
        <v>203</v>
      </c>
    </row>
    <row r="3139" spans="2:51" s="14" customFormat="1" ht="11.25">
      <c r="B3139" s="233"/>
      <c r="C3139" s="234"/>
      <c r="D3139" s="224" t="s">
        <v>211</v>
      </c>
      <c r="E3139" s="235" t="s">
        <v>1</v>
      </c>
      <c r="F3139" s="236" t="s">
        <v>2869</v>
      </c>
      <c r="G3139" s="234"/>
      <c r="H3139" s="237">
        <v>22.7</v>
      </c>
      <c r="I3139" s="238"/>
      <c r="J3139" s="234"/>
      <c r="K3139" s="234"/>
      <c r="L3139" s="239"/>
      <c r="M3139" s="240"/>
      <c r="N3139" s="241"/>
      <c r="O3139" s="241"/>
      <c r="P3139" s="241"/>
      <c r="Q3139" s="241"/>
      <c r="R3139" s="241"/>
      <c r="S3139" s="241"/>
      <c r="T3139" s="242"/>
      <c r="AT3139" s="243" t="s">
        <v>211</v>
      </c>
      <c r="AU3139" s="243" t="s">
        <v>84</v>
      </c>
      <c r="AV3139" s="14" t="s">
        <v>84</v>
      </c>
      <c r="AW3139" s="14" t="s">
        <v>31</v>
      </c>
      <c r="AX3139" s="14" t="s">
        <v>75</v>
      </c>
      <c r="AY3139" s="243" t="s">
        <v>203</v>
      </c>
    </row>
    <row r="3140" spans="2:51" s="14" customFormat="1" ht="11.25">
      <c r="B3140" s="233"/>
      <c r="C3140" s="234"/>
      <c r="D3140" s="224" t="s">
        <v>211</v>
      </c>
      <c r="E3140" s="235" t="s">
        <v>1</v>
      </c>
      <c r="F3140" s="236" t="s">
        <v>2870</v>
      </c>
      <c r="G3140" s="234"/>
      <c r="H3140" s="237">
        <v>26.8</v>
      </c>
      <c r="I3140" s="238"/>
      <c r="J3140" s="234"/>
      <c r="K3140" s="234"/>
      <c r="L3140" s="239"/>
      <c r="M3140" s="240"/>
      <c r="N3140" s="241"/>
      <c r="O3140" s="241"/>
      <c r="P3140" s="241"/>
      <c r="Q3140" s="241"/>
      <c r="R3140" s="241"/>
      <c r="S3140" s="241"/>
      <c r="T3140" s="242"/>
      <c r="AT3140" s="243" t="s">
        <v>211</v>
      </c>
      <c r="AU3140" s="243" t="s">
        <v>84</v>
      </c>
      <c r="AV3140" s="14" t="s">
        <v>84</v>
      </c>
      <c r="AW3140" s="14" t="s">
        <v>31</v>
      </c>
      <c r="AX3140" s="14" t="s">
        <v>75</v>
      </c>
      <c r="AY3140" s="243" t="s">
        <v>203</v>
      </c>
    </row>
    <row r="3141" spans="2:51" s="14" customFormat="1" ht="11.25">
      <c r="B3141" s="233"/>
      <c r="C3141" s="234"/>
      <c r="D3141" s="224" t="s">
        <v>211</v>
      </c>
      <c r="E3141" s="235" t="s">
        <v>1</v>
      </c>
      <c r="F3141" s="236" t="s">
        <v>2871</v>
      </c>
      <c r="G3141" s="234"/>
      <c r="H3141" s="237">
        <v>20</v>
      </c>
      <c r="I3141" s="238"/>
      <c r="J3141" s="234"/>
      <c r="K3141" s="234"/>
      <c r="L3141" s="239"/>
      <c r="M3141" s="240"/>
      <c r="N3141" s="241"/>
      <c r="O3141" s="241"/>
      <c r="P3141" s="241"/>
      <c r="Q3141" s="241"/>
      <c r="R3141" s="241"/>
      <c r="S3141" s="241"/>
      <c r="T3141" s="242"/>
      <c r="AT3141" s="243" t="s">
        <v>211</v>
      </c>
      <c r="AU3141" s="243" t="s">
        <v>84</v>
      </c>
      <c r="AV3141" s="14" t="s">
        <v>84</v>
      </c>
      <c r="AW3141" s="14" t="s">
        <v>31</v>
      </c>
      <c r="AX3141" s="14" t="s">
        <v>75</v>
      </c>
      <c r="AY3141" s="243" t="s">
        <v>203</v>
      </c>
    </row>
    <row r="3142" spans="2:51" s="14" customFormat="1" ht="11.25">
      <c r="B3142" s="233"/>
      <c r="C3142" s="234"/>
      <c r="D3142" s="224" t="s">
        <v>211</v>
      </c>
      <c r="E3142" s="235" t="s">
        <v>1</v>
      </c>
      <c r="F3142" s="236" t="s">
        <v>2872</v>
      </c>
      <c r="G3142" s="234"/>
      <c r="H3142" s="237">
        <v>25.6</v>
      </c>
      <c r="I3142" s="238"/>
      <c r="J3142" s="234"/>
      <c r="K3142" s="234"/>
      <c r="L3142" s="239"/>
      <c r="M3142" s="240"/>
      <c r="N3142" s="241"/>
      <c r="O3142" s="241"/>
      <c r="P3142" s="241"/>
      <c r="Q3142" s="241"/>
      <c r="R3142" s="241"/>
      <c r="S3142" s="241"/>
      <c r="T3142" s="242"/>
      <c r="AT3142" s="243" t="s">
        <v>211</v>
      </c>
      <c r="AU3142" s="243" t="s">
        <v>84</v>
      </c>
      <c r="AV3142" s="14" t="s">
        <v>84</v>
      </c>
      <c r="AW3142" s="14" t="s">
        <v>31</v>
      </c>
      <c r="AX3142" s="14" t="s">
        <v>75</v>
      </c>
      <c r="AY3142" s="243" t="s">
        <v>203</v>
      </c>
    </row>
    <row r="3143" spans="2:51" s="14" customFormat="1" ht="11.25">
      <c r="B3143" s="233"/>
      <c r="C3143" s="234"/>
      <c r="D3143" s="224" t="s">
        <v>211</v>
      </c>
      <c r="E3143" s="235" t="s">
        <v>1</v>
      </c>
      <c r="F3143" s="236" t="s">
        <v>2873</v>
      </c>
      <c r="G3143" s="234"/>
      <c r="H3143" s="237">
        <v>15.75</v>
      </c>
      <c r="I3143" s="238"/>
      <c r="J3143" s="234"/>
      <c r="K3143" s="234"/>
      <c r="L3143" s="239"/>
      <c r="M3143" s="240"/>
      <c r="N3143" s="241"/>
      <c r="O3143" s="241"/>
      <c r="P3143" s="241"/>
      <c r="Q3143" s="241"/>
      <c r="R3143" s="241"/>
      <c r="S3143" s="241"/>
      <c r="T3143" s="242"/>
      <c r="AT3143" s="243" t="s">
        <v>211</v>
      </c>
      <c r="AU3143" s="243" t="s">
        <v>84</v>
      </c>
      <c r="AV3143" s="14" t="s">
        <v>84</v>
      </c>
      <c r="AW3143" s="14" t="s">
        <v>31</v>
      </c>
      <c r="AX3143" s="14" t="s">
        <v>75</v>
      </c>
      <c r="AY3143" s="243" t="s">
        <v>203</v>
      </c>
    </row>
    <row r="3144" spans="2:51" s="14" customFormat="1" ht="11.25">
      <c r="B3144" s="233"/>
      <c r="C3144" s="234"/>
      <c r="D3144" s="224" t="s">
        <v>211</v>
      </c>
      <c r="E3144" s="235" t="s">
        <v>1</v>
      </c>
      <c r="F3144" s="236" t="s">
        <v>2874</v>
      </c>
      <c r="G3144" s="234"/>
      <c r="H3144" s="237">
        <v>27.1</v>
      </c>
      <c r="I3144" s="238"/>
      <c r="J3144" s="234"/>
      <c r="K3144" s="234"/>
      <c r="L3144" s="239"/>
      <c r="M3144" s="240"/>
      <c r="N3144" s="241"/>
      <c r="O3144" s="241"/>
      <c r="P3144" s="241"/>
      <c r="Q3144" s="241"/>
      <c r="R3144" s="241"/>
      <c r="S3144" s="241"/>
      <c r="T3144" s="242"/>
      <c r="AT3144" s="243" t="s">
        <v>211</v>
      </c>
      <c r="AU3144" s="243" t="s">
        <v>84</v>
      </c>
      <c r="AV3144" s="14" t="s">
        <v>84</v>
      </c>
      <c r="AW3144" s="14" t="s">
        <v>31</v>
      </c>
      <c r="AX3144" s="14" t="s">
        <v>75</v>
      </c>
      <c r="AY3144" s="243" t="s">
        <v>203</v>
      </c>
    </row>
    <row r="3145" spans="2:51" s="14" customFormat="1" ht="11.25">
      <c r="B3145" s="233"/>
      <c r="C3145" s="234"/>
      <c r="D3145" s="224" t="s">
        <v>211</v>
      </c>
      <c r="E3145" s="235" t="s">
        <v>1</v>
      </c>
      <c r="F3145" s="236" t="s">
        <v>2875</v>
      </c>
      <c r="G3145" s="234"/>
      <c r="H3145" s="237">
        <v>22.7</v>
      </c>
      <c r="I3145" s="238"/>
      <c r="J3145" s="234"/>
      <c r="K3145" s="234"/>
      <c r="L3145" s="239"/>
      <c r="M3145" s="240"/>
      <c r="N3145" s="241"/>
      <c r="O3145" s="241"/>
      <c r="P3145" s="241"/>
      <c r="Q3145" s="241"/>
      <c r="R3145" s="241"/>
      <c r="S3145" s="241"/>
      <c r="T3145" s="242"/>
      <c r="AT3145" s="243" t="s">
        <v>211</v>
      </c>
      <c r="AU3145" s="243" t="s">
        <v>84</v>
      </c>
      <c r="AV3145" s="14" t="s">
        <v>84</v>
      </c>
      <c r="AW3145" s="14" t="s">
        <v>31</v>
      </c>
      <c r="AX3145" s="14" t="s">
        <v>75</v>
      </c>
      <c r="AY3145" s="243" t="s">
        <v>203</v>
      </c>
    </row>
    <row r="3146" spans="2:51" s="14" customFormat="1" ht="11.25">
      <c r="B3146" s="233"/>
      <c r="C3146" s="234"/>
      <c r="D3146" s="224" t="s">
        <v>211</v>
      </c>
      <c r="E3146" s="235" t="s">
        <v>1</v>
      </c>
      <c r="F3146" s="236" t="s">
        <v>2876</v>
      </c>
      <c r="G3146" s="234"/>
      <c r="H3146" s="237">
        <v>22.5</v>
      </c>
      <c r="I3146" s="238"/>
      <c r="J3146" s="234"/>
      <c r="K3146" s="234"/>
      <c r="L3146" s="239"/>
      <c r="M3146" s="240"/>
      <c r="N3146" s="241"/>
      <c r="O3146" s="241"/>
      <c r="P3146" s="241"/>
      <c r="Q3146" s="241"/>
      <c r="R3146" s="241"/>
      <c r="S3146" s="241"/>
      <c r="T3146" s="242"/>
      <c r="AT3146" s="243" t="s">
        <v>211</v>
      </c>
      <c r="AU3146" s="243" t="s">
        <v>84</v>
      </c>
      <c r="AV3146" s="14" t="s">
        <v>84</v>
      </c>
      <c r="AW3146" s="14" t="s">
        <v>31</v>
      </c>
      <c r="AX3146" s="14" t="s">
        <v>75</v>
      </c>
      <c r="AY3146" s="243" t="s">
        <v>203</v>
      </c>
    </row>
    <row r="3147" spans="2:51" s="14" customFormat="1" ht="11.25">
      <c r="B3147" s="233"/>
      <c r="C3147" s="234"/>
      <c r="D3147" s="224" t="s">
        <v>211</v>
      </c>
      <c r="E3147" s="235" t="s">
        <v>1</v>
      </c>
      <c r="F3147" s="236" t="s">
        <v>2877</v>
      </c>
      <c r="G3147" s="234"/>
      <c r="H3147" s="237">
        <v>26.8</v>
      </c>
      <c r="I3147" s="238"/>
      <c r="J3147" s="234"/>
      <c r="K3147" s="234"/>
      <c r="L3147" s="239"/>
      <c r="M3147" s="240"/>
      <c r="N3147" s="241"/>
      <c r="O3147" s="241"/>
      <c r="P3147" s="241"/>
      <c r="Q3147" s="241"/>
      <c r="R3147" s="241"/>
      <c r="S3147" s="241"/>
      <c r="T3147" s="242"/>
      <c r="AT3147" s="243" t="s">
        <v>211</v>
      </c>
      <c r="AU3147" s="243" t="s">
        <v>84</v>
      </c>
      <c r="AV3147" s="14" t="s">
        <v>84</v>
      </c>
      <c r="AW3147" s="14" t="s">
        <v>31</v>
      </c>
      <c r="AX3147" s="14" t="s">
        <v>75</v>
      </c>
      <c r="AY3147" s="243" t="s">
        <v>203</v>
      </c>
    </row>
    <row r="3148" spans="2:51" s="14" customFormat="1" ht="11.25">
      <c r="B3148" s="233"/>
      <c r="C3148" s="234"/>
      <c r="D3148" s="224" t="s">
        <v>211</v>
      </c>
      <c r="E3148" s="235" t="s">
        <v>1</v>
      </c>
      <c r="F3148" s="236" t="s">
        <v>2878</v>
      </c>
      <c r="G3148" s="234"/>
      <c r="H3148" s="237">
        <v>20</v>
      </c>
      <c r="I3148" s="238"/>
      <c r="J3148" s="234"/>
      <c r="K3148" s="234"/>
      <c r="L3148" s="239"/>
      <c r="M3148" s="240"/>
      <c r="N3148" s="241"/>
      <c r="O3148" s="241"/>
      <c r="P3148" s="241"/>
      <c r="Q3148" s="241"/>
      <c r="R3148" s="241"/>
      <c r="S3148" s="241"/>
      <c r="T3148" s="242"/>
      <c r="AT3148" s="243" t="s">
        <v>211</v>
      </c>
      <c r="AU3148" s="243" t="s">
        <v>84</v>
      </c>
      <c r="AV3148" s="14" t="s">
        <v>84</v>
      </c>
      <c r="AW3148" s="14" t="s">
        <v>31</v>
      </c>
      <c r="AX3148" s="14" t="s">
        <v>75</v>
      </c>
      <c r="AY3148" s="243" t="s">
        <v>203</v>
      </c>
    </row>
    <row r="3149" spans="2:51" s="14" customFormat="1" ht="11.25">
      <c r="B3149" s="233"/>
      <c r="C3149" s="234"/>
      <c r="D3149" s="224" t="s">
        <v>211</v>
      </c>
      <c r="E3149" s="235" t="s">
        <v>1</v>
      </c>
      <c r="F3149" s="236" t="s">
        <v>2879</v>
      </c>
      <c r="G3149" s="234"/>
      <c r="H3149" s="237">
        <v>25.6</v>
      </c>
      <c r="I3149" s="238"/>
      <c r="J3149" s="234"/>
      <c r="K3149" s="234"/>
      <c r="L3149" s="239"/>
      <c r="M3149" s="240"/>
      <c r="N3149" s="241"/>
      <c r="O3149" s="241"/>
      <c r="P3149" s="241"/>
      <c r="Q3149" s="241"/>
      <c r="R3149" s="241"/>
      <c r="S3149" s="241"/>
      <c r="T3149" s="242"/>
      <c r="AT3149" s="243" t="s">
        <v>211</v>
      </c>
      <c r="AU3149" s="243" t="s">
        <v>84</v>
      </c>
      <c r="AV3149" s="14" t="s">
        <v>84</v>
      </c>
      <c r="AW3149" s="14" t="s">
        <v>31</v>
      </c>
      <c r="AX3149" s="14" t="s">
        <v>75</v>
      </c>
      <c r="AY3149" s="243" t="s">
        <v>203</v>
      </c>
    </row>
    <row r="3150" spans="2:51" s="13" customFormat="1" ht="11.25">
      <c r="B3150" s="222"/>
      <c r="C3150" s="223"/>
      <c r="D3150" s="224" t="s">
        <v>211</v>
      </c>
      <c r="E3150" s="225" t="s">
        <v>1</v>
      </c>
      <c r="F3150" s="226" t="s">
        <v>213</v>
      </c>
      <c r="G3150" s="223"/>
      <c r="H3150" s="225" t="s">
        <v>1</v>
      </c>
      <c r="I3150" s="227"/>
      <c r="J3150" s="223"/>
      <c r="K3150" s="223"/>
      <c r="L3150" s="228"/>
      <c r="M3150" s="229"/>
      <c r="N3150" s="230"/>
      <c r="O3150" s="230"/>
      <c r="P3150" s="230"/>
      <c r="Q3150" s="230"/>
      <c r="R3150" s="230"/>
      <c r="S3150" s="230"/>
      <c r="T3150" s="231"/>
      <c r="AT3150" s="232" t="s">
        <v>211</v>
      </c>
      <c r="AU3150" s="232" t="s">
        <v>84</v>
      </c>
      <c r="AV3150" s="13" t="s">
        <v>82</v>
      </c>
      <c r="AW3150" s="13" t="s">
        <v>31</v>
      </c>
      <c r="AX3150" s="13" t="s">
        <v>75</v>
      </c>
      <c r="AY3150" s="232" t="s">
        <v>203</v>
      </c>
    </row>
    <row r="3151" spans="2:51" s="13" customFormat="1" ht="11.25">
      <c r="B3151" s="222"/>
      <c r="C3151" s="223"/>
      <c r="D3151" s="224" t="s">
        <v>211</v>
      </c>
      <c r="E3151" s="225" t="s">
        <v>1</v>
      </c>
      <c r="F3151" s="226" t="s">
        <v>2076</v>
      </c>
      <c r="G3151" s="223"/>
      <c r="H3151" s="225" t="s">
        <v>1</v>
      </c>
      <c r="I3151" s="227"/>
      <c r="J3151" s="223"/>
      <c r="K3151" s="223"/>
      <c r="L3151" s="228"/>
      <c r="M3151" s="229"/>
      <c r="N3151" s="230"/>
      <c r="O3151" s="230"/>
      <c r="P3151" s="230"/>
      <c r="Q3151" s="230"/>
      <c r="R3151" s="230"/>
      <c r="S3151" s="230"/>
      <c r="T3151" s="231"/>
      <c r="AT3151" s="232" t="s">
        <v>211</v>
      </c>
      <c r="AU3151" s="232" t="s">
        <v>84</v>
      </c>
      <c r="AV3151" s="13" t="s">
        <v>82</v>
      </c>
      <c r="AW3151" s="13" t="s">
        <v>31</v>
      </c>
      <c r="AX3151" s="13" t="s">
        <v>75</v>
      </c>
      <c r="AY3151" s="232" t="s">
        <v>203</v>
      </c>
    </row>
    <row r="3152" spans="2:51" s="13" customFormat="1" ht="11.25">
      <c r="B3152" s="222"/>
      <c r="C3152" s="223"/>
      <c r="D3152" s="224" t="s">
        <v>211</v>
      </c>
      <c r="E3152" s="225" t="s">
        <v>1</v>
      </c>
      <c r="F3152" s="226" t="s">
        <v>447</v>
      </c>
      <c r="G3152" s="223"/>
      <c r="H3152" s="225" t="s">
        <v>1</v>
      </c>
      <c r="I3152" s="227"/>
      <c r="J3152" s="223"/>
      <c r="K3152" s="223"/>
      <c r="L3152" s="228"/>
      <c r="M3152" s="229"/>
      <c r="N3152" s="230"/>
      <c r="O3152" s="230"/>
      <c r="P3152" s="230"/>
      <c r="Q3152" s="230"/>
      <c r="R3152" s="230"/>
      <c r="S3152" s="230"/>
      <c r="T3152" s="231"/>
      <c r="AT3152" s="232" t="s">
        <v>211</v>
      </c>
      <c r="AU3152" s="232" t="s">
        <v>84</v>
      </c>
      <c r="AV3152" s="13" t="s">
        <v>82</v>
      </c>
      <c r="AW3152" s="13" t="s">
        <v>31</v>
      </c>
      <c r="AX3152" s="13" t="s">
        <v>75</v>
      </c>
      <c r="AY3152" s="232" t="s">
        <v>203</v>
      </c>
    </row>
    <row r="3153" spans="2:51" s="14" customFormat="1" ht="11.25">
      <c r="B3153" s="233"/>
      <c r="C3153" s="234"/>
      <c r="D3153" s="224" t="s">
        <v>211</v>
      </c>
      <c r="E3153" s="235" t="s">
        <v>1</v>
      </c>
      <c r="F3153" s="236" t="s">
        <v>2521</v>
      </c>
      <c r="G3153" s="234"/>
      <c r="H3153" s="237">
        <v>3.6</v>
      </c>
      <c r="I3153" s="238"/>
      <c r="J3153" s="234"/>
      <c r="K3153" s="234"/>
      <c r="L3153" s="239"/>
      <c r="M3153" s="240"/>
      <c r="N3153" s="241"/>
      <c r="O3153" s="241"/>
      <c r="P3153" s="241"/>
      <c r="Q3153" s="241"/>
      <c r="R3153" s="241"/>
      <c r="S3153" s="241"/>
      <c r="T3153" s="242"/>
      <c r="AT3153" s="243" t="s">
        <v>211</v>
      </c>
      <c r="AU3153" s="243" t="s">
        <v>84</v>
      </c>
      <c r="AV3153" s="14" t="s">
        <v>84</v>
      </c>
      <c r="AW3153" s="14" t="s">
        <v>31</v>
      </c>
      <c r="AX3153" s="14" t="s">
        <v>75</v>
      </c>
      <c r="AY3153" s="243" t="s">
        <v>203</v>
      </c>
    </row>
    <row r="3154" spans="2:51" s="14" customFormat="1" ht="11.25">
      <c r="B3154" s="233"/>
      <c r="C3154" s="234"/>
      <c r="D3154" s="224" t="s">
        <v>211</v>
      </c>
      <c r="E3154" s="235" t="s">
        <v>1</v>
      </c>
      <c r="F3154" s="236" t="s">
        <v>2522</v>
      </c>
      <c r="G3154" s="234"/>
      <c r="H3154" s="237">
        <v>3.6</v>
      </c>
      <c r="I3154" s="238"/>
      <c r="J3154" s="234"/>
      <c r="K3154" s="234"/>
      <c r="L3154" s="239"/>
      <c r="M3154" s="240"/>
      <c r="N3154" s="241"/>
      <c r="O3154" s="241"/>
      <c r="P3154" s="241"/>
      <c r="Q3154" s="241"/>
      <c r="R3154" s="241"/>
      <c r="S3154" s="241"/>
      <c r="T3154" s="242"/>
      <c r="AT3154" s="243" t="s">
        <v>211</v>
      </c>
      <c r="AU3154" s="243" t="s">
        <v>84</v>
      </c>
      <c r="AV3154" s="14" t="s">
        <v>84</v>
      </c>
      <c r="AW3154" s="14" t="s">
        <v>31</v>
      </c>
      <c r="AX3154" s="14" t="s">
        <v>75</v>
      </c>
      <c r="AY3154" s="243" t="s">
        <v>203</v>
      </c>
    </row>
    <row r="3155" spans="2:51" s="14" customFormat="1" ht="11.25">
      <c r="B3155" s="233"/>
      <c r="C3155" s="234"/>
      <c r="D3155" s="224" t="s">
        <v>211</v>
      </c>
      <c r="E3155" s="235" t="s">
        <v>1</v>
      </c>
      <c r="F3155" s="236" t="s">
        <v>2523</v>
      </c>
      <c r="G3155" s="234"/>
      <c r="H3155" s="237">
        <v>1.6</v>
      </c>
      <c r="I3155" s="238"/>
      <c r="J3155" s="234"/>
      <c r="K3155" s="234"/>
      <c r="L3155" s="239"/>
      <c r="M3155" s="240"/>
      <c r="N3155" s="241"/>
      <c r="O3155" s="241"/>
      <c r="P3155" s="241"/>
      <c r="Q3155" s="241"/>
      <c r="R3155" s="241"/>
      <c r="S3155" s="241"/>
      <c r="T3155" s="242"/>
      <c r="AT3155" s="243" t="s">
        <v>211</v>
      </c>
      <c r="AU3155" s="243" t="s">
        <v>84</v>
      </c>
      <c r="AV3155" s="14" t="s">
        <v>84</v>
      </c>
      <c r="AW3155" s="14" t="s">
        <v>31</v>
      </c>
      <c r="AX3155" s="14" t="s">
        <v>75</v>
      </c>
      <c r="AY3155" s="243" t="s">
        <v>203</v>
      </c>
    </row>
    <row r="3156" spans="2:51" s="14" customFormat="1" ht="11.25">
      <c r="B3156" s="233"/>
      <c r="C3156" s="234"/>
      <c r="D3156" s="224" t="s">
        <v>211</v>
      </c>
      <c r="E3156" s="235" t="s">
        <v>1</v>
      </c>
      <c r="F3156" s="236" t="s">
        <v>2524</v>
      </c>
      <c r="G3156" s="234"/>
      <c r="H3156" s="237">
        <v>1.6</v>
      </c>
      <c r="I3156" s="238"/>
      <c r="J3156" s="234"/>
      <c r="K3156" s="234"/>
      <c r="L3156" s="239"/>
      <c r="M3156" s="240"/>
      <c r="N3156" s="241"/>
      <c r="O3156" s="241"/>
      <c r="P3156" s="241"/>
      <c r="Q3156" s="241"/>
      <c r="R3156" s="241"/>
      <c r="S3156" s="241"/>
      <c r="T3156" s="242"/>
      <c r="AT3156" s="243" t="s">
        <v>211</v>
      </c>
      <c r="AU3156" s="243" t="s">
        <v>84</v>
      </c>
      <c r="AV3156" s="14" t="s">
        <v>84</v>
      </c>
      <c r="AW3156" s="14" t="s">
        <v>31</v>
      </c>
      <c r="AX3156" s="14" t="s">
        <v>75</v>
      </c>
      <c r="AY3156" s="243" t="s">
        <v>203</v>
      </c>
    </row>
    <row r="3157" spans="2:51" s="14" customFormat="1" ht="11.25">
      <c r="B3157" s="233"/>
      <c r="C3157" s="234"/>
      <c r="D3157" s="224" t="s">
        <v>211</v>
      </c>
      <c r="E3157" s="235" t="s">
        <v>1</v>
      </c>
      <c r="F3157" s="236" t="s">
        <v>2525</v>
      </c>
      <c r="G3157" s="234"/>
      <c r="H3157" s="237">
        <v>3.9</v>
      </c>
      <c r="I3157" s="238"/>
      <c r="J3157" s="234"/>
      <c r="K3157" s="234"/>
      <c r="L3157" s="239"/>
      <c r="M3157" s="240"/>
      <c r="N3157" s="241"/>
      <c r="O3157" s="241"/>
      <c r="P3157" s="241"/>
      <c r="Q3157" s="241"/>
      <c r="R3157" s="241"/>
      <c r="S3157" s="241"/>
      <c r="T3157" s="242"/>
      <c r="AT3157" s="243" t="s">
        <v>211</v>
      </c>
      <c r="AU3157" s="243" t="s">
        <v>84</v>
      </c>
      <c r="AV3157" s="14" t="s">
        <v>84</v>
      </c>
      <c r="AW3157" s="14" t="s">
        <v>31</v>
      </c>
      <c r="AX3157" s="14" t="s">
        <v>75</v>
      </c>
      <c r="AY3157" s="243" t="s">
        <v>203</v>
      </c>
    </row>
    <row r="3158" spans="2:51" s="14" customFormat="1" ht="11.25">
      <c r="B3158" s="233"/>
      <c r="C3158" s="234"/>
      <c r="D3158" s="224" t="s">
        <v>211</v>
      </c>
      <c r="E3158" s="235" t="s">
        <v>1</v>
      </c>
      <c r="F3158" s="236" t="s">
        <v>2526</v>
      </c>
      <c r="G3158" s="234"/>
      <c r="H3158" s="237">
        <v>1.8</v>
      </c>
      <c r="I3158" s="238"/>
      <c r="J3158" s="234"/>
      <c r="K3158" s="234"/>
      <c r="L3158" s="239"/>
      <c r="M3158" s="240"/>
      <c r="N3158" s="241"/>
      <c r="O3158" s="241"/>
      <c r="P3158" s="241"/>
      <c r="Q3158" s="241"/>
      <c r="R3158" s="241"/>
      <c r="S3158" s="241"/>
      <c r="T3158" s="242"/>
      <c r="AT3158" s="243" t="s">
        <v>211</v>
      </c>
      <c r="AU3158" s="243" t="s">
        <v>84</v>
      </c>
      <c r="AV3158" s="14" t="s">
        <v>84</v>
      </c>
      <c r="AW3158" s="14" t="s">
        <v>31</v>
      </c>
      <c r="AX3158" s="14" t="s">
        <v>75</v>
      </c>
      <c r="AY3158" s="243" t="s">
        <v>203</v>
      </c>
    </row>
    <row r="3159" spans="2:51" s="14" customFormat="1" ht="11.25">
      <c r="B3159" s="233"/>
      <c r="C3159" s="234"/>
      <c r="D3159" s="224" t="s">
        <v>211</v>
      </c>
      <c r="E3159" s="235" t="s">
        <v>1</v>
      </c>
      <c r="F3159" s="236" t="s">
        <v>2527</v>
      </c>
      <c r="G3159" s="234"/>
      <c r="H3159" s="237">
        <v>1.8</v>
      </c>
      <c r="I3159" s="238"/>
      <c r="J3159" s="234"/>
      <c r="K3159" s="234"/>
      <c r="L3159" s="239"/>
      <c r="M3159" s="240"/>
      <c r="N3159" s="241"/>
      <c r="O3159" s="241"/>
      <c r="P3159" s="241"/>
      <c r="Q3159" s="241"/>
      <c r="R3159" s="241"/>
      <c r="S3159" s="241"/>
      <c r="T3159" s="242"/>
      <c r="AT3159" s="243" t="s">
        <v>211</v>
      </c>
      <c r="AU3159" s="243" t="s">
        <v>84</v>
      </c>
      <c r="AV3159" s="14" t="s">
        <v>84</v>
      </c>
      <c r="AW3159" s="14" t="s">
        <v>31</v>
      </c>
      <c r="AX3159" s="14" t="s">
        <v>75</v>
      </c>
      <c r="AY3159" s="243" t="s">
        <v>203</v>
      </c>
    </row>
    <row r="3160" spans="2:51" s="14" customFormat="1" ht="11.25">
      <c r="B3160" s="233"/>
      <c r="C3160" s="234"/>
      <c r="D3160" s="224" t="s">
        <v>211</v>
      </c>
      <c r="E3160" s="235" t="s">
        <v>1</v>
      </c>
      <c r="F3160" s="236" t="s">
        <v>2528</v>
      </c>
      <c r="G3160" s="234"/>
      <c r="H3160" s="237">
        <v>3.6</v>
      </c>
      <c r="I3160" s="238"/>
      <c r="J3160" s="234"/>
      <c r="K3160" s="234"/>
      <c r="L3160" s="239"/>
      <c r="M3160" s="240"/>
      <c r="N3160" s="241"/>
      <c r="O3160" s="241"/>
      <c r="P3160" s="241"/>
      <c r="Q3160" s="241"/>
      <c r="R3160" s="241"/>
      <c r="S3160" s="241"/>
      <c r="T3160" s="242"/>
      <c r="AT3160" s="243" t="s">
        <v>211</v>
      </c>
      <c r="AU3160" s="243" t="s">
        <v>84</v>
      </c>
      <c r="AV3160" s="14" t="s">
        <v>84</v>
      </c>
      <c r="AW3160" s="14" t="s">
        <v>31</v>
      </c>
      <c r="AX3160" s="14" t="s">
        <v>75</v>
      </c>
      <c r="AY3160" s="243" t="s">
        <v>203</v>
      </c>
    </row>
    <row r="3161" spans="2:51" s="14" customFormat="1" ht="11.25">
      <c r="B3161" s="233"/>
      <c r="C3161" s="234"/>
      <c r="D3161" s="224" t="s">
        <v>211</v>
      </c>
      <c r="E3161" s="235" t="s">
        <v>1</v>
      </c>
      <c r="F3161" s="236" t="s">
        <v>2529</v>
      </c>
      <c r="G3161" s="234"/>
      <c r="H3161" s="237">
        <v>2.2999999999999998</v>
      </c>
      <c r="I3161" s="238"/>
      <c r="J3161" s="234"/>
      <c r="K3161" s="234"/>
      <c r="L3161" s="239"/>
      <c r="M3161" s="240"/>
      <c r="N3161" s="241"/>
      <c r="O3161" s="241"/>
      <c r="P3161" s="241"/>
      <c r="Q3161" s="241"/>
      <c r="R3161" s="241"/>
      <c r="S3161" s="241"/>
      <c r="T3161" s="242"/>
      <c r="AT3161" s="243" t="s">
        <v>211</v>
      </c>
      <c r="AU3161" s="243" t="s">
        <v>84</v>
      </c>
      <c r="AV3161" s="14" t="s">
        <v>84</v>
      </c>
      <c r="AW3161" s="14" t="s">
        <v>31</v>
      </c>
      <c r="AX3161" s="14" t="s">
        <v>75</v>
      </c>
      <c r="AY3161" s="243" t="s">
        <v>203</v>
      </c>
    </row>
    <row r="3162" spans="2:51" s="13" customFormat="1" ht="11.25">
      <c r="B3162" s="222"/>
      <c r="C3162" s="223"/>
      <c r="D3162" s="224" t="s">
        <v>211</v>
      </c>
      <c r="E3162" s="225" t="s">
        <v>1</v>
      </c>
      <c r="F3162" s="226" t="s">
        <v>521</v>
      </c>
      <c r="G3162" s="223"/>
      <c r="H3162" s="225" t="s">
        <v>1</v>
      </c>
      <c r="I3162" s="227"/>
      <c r="J3162" s="223"/>
      <c r="K3162" s="223"/>
      <c r="L3162" s="228"/>
      <c r="M3162" s="229"/>
      <c r="N3162" s="230"/>
      <c r="O3162" s="230"/>
      <c r="P3162" s="230"/>
      <c r="Q3162" s="230"/>
      <c r="R3162" s="230"/>
      <c r="S3162" s="230"/>
      <c r="T3162" s="231"/>
      <c r="AT3162" s="232" t="s">
        <v>211</v>
      </c>
      <c r="AU3162" s="232" t="s">
        <v>84</v>
      </c>
      <c r="AV3162" s="13" t="s">
        <v>82</v>
      </c>
      <c r="AW3162" s="13" t="s">
        <v>31</v>
      </c>
      <c r="AX3162" s="13" t="s">
        <v>75</v>
      </c>
      <c r="AY3162" s="232" t="s">
        <v>203</v>
      </c>
    </row>
    <row r="3163" spans="2:51" s="14" customFormat="1" ht="11.25">
      <c r="B3163" s="233"/>
      <c r="C3163" s="234"/>
      <c r="D3163" s="224" t="s">
        <v>211</v>
      </c>
      <c r="E3163" s="235" t="s">
        <v>1</v>
      </c>
      <c r="F3163" s="236" t="s">
        <v>2530</v>
      </c>
      <c r="G3163" s="234"/>
      <c r="H3163" s="237">
        <v>3.6</v>
      </c>
      <c r="I3163" s="238"/>
      <c r="J3163" s="234"/>
      <c r="K3163" s="234"/>
      <c r="L3163" s="239"/>
      <c r="M3163" s="240"/>
      <c r="N3163" s="241"/>
      <c r="O3163" s="241"/>
      <c r="P3163" s="241"/>
      <c r="Q3163" s="241"/>
      <c r="R3163" s="241"/>
      <c r="S3163" s="241"/>
      <c r="T3163" s="242"/>
      <c r="AT3163" s="243" t="s">
        <v>211</v>
      </c>
      <c r="AU3163" s="243" t="s">
        <v>84</v>
      </c>
      <c r="AV3163" s="14" t="s">
        <v>84</v>
      </c>
      <c r="AW3163" s="14" t="s">
        <v>31</v>
      </c>
      <c r="AX3163" s="14" t="s">
        <v>75</v>
      </c>
      <c r="AY3163" s="243" t="s">
        <v>203</v>
      </c>
    </row>
    <row r="3164" spans="2:51" s="14" customFormat="1" ht="11.25">
      <c r="B3164" s="233"/>
      <c r="C3164" s="234"/>
      <c r="D3164" s="224" t="s">
        <v>211</v>
      </c>
      <c r="E3164" s="235" t="s">
        <v>1</v>
      </c>
      <c r="F3164" s="236" t="s">
        <v>2531</v>
      </c>
      <c r="G3164" s="234"/>
      <c r="H3164" s="237">
        <v>1.6</v>
      </c>
      <c r="I3164" s="238"/>
      <c r="J3164" s="234"/>
      <c r="K3164" s="234"/>
      <c r="L3164" s="239"/>
      <c r="M3164" s="240"/>
      <c r="N3164" s="241"/>
      <c r="O3164" s="241"/>
      <c r="P3164" s="241"/>
      <c r="Q3164" s="241"/>
      <c r="R3164" s="241"/>
      <c r="S3164" s="241"/>
      <c r="T3164" s="242"/>
      <c r="AT3164" s="243" t="s">
        <v>211</v>
      </c>
      <c r="AU3164" s="243" t="s">
        <v>84</v>
      </c>
      <c r="AV3164" s="14" t="s">
        <v>84</v>
      </c>
      <c r="AW3164" s="14" t="s">
        <v>31</v>
      </c>
      <c r="AX3164" s="14" t="s">
        <v>75</v>
      </c>
      <c r="AY3164" s="243" t="s">
        <v>203</v>
      </c>
    </row>
    <row r="3165" spans="2:51" s="14" customFormat="1" ht="11.25">
      <c r="B3165" s="233"/>
      <c r="C3165" s="234"/>
      <c r="D3165" s="224" t="s">
        <v>211</v>
      </c>
      <c r="E3165" s="235" t="s">
        <v>1</v>
      </c>
      <c r="F3165" s="236" t="s">
        <v>2532</v>
      </c>
      <c r="G3165" s="234"/>
      <c r="H3165" s="237">
        <v>3.6</v>
      </c>
      <c r="I3165" s="238"/>
      <c r="J3165" s="234"/>
      <c r="K3165" s="234"/>
      <c r="L3165" s="239"/>
      <c r="M3165" s="240"/>
      <c r="N3165" s="241"/>
      <c r="O3165" s="241"/>
      <c r="P3165" s="241"/>
      <c r="Q3165" s="241"/>
      <c r="R3165" s="241"/>
      <c r="S3165" s="241"/>
      <c r="T3165" s="242"/>
      <c r="AT3165" s="243" t="s">
        <v>211</v>
      </c>
      <c r="AU3165" s="243" t="s">
        <v>84</v>
      </c>
      <c r="AV3165" s="14" t="s">
        <v>84</v>
      </c>
      <c r="AW3165" s="14" t="s">
        <v>31</v>
      </c>
      <c r="AX3165" s="14" t="s">
        <v>75</v>
      </c>
      <c r="AY3165" s="243" t="s">
        <v>203</v>
      </c>
    </row>
    <row r="3166" spans="2:51" s="14" customFormat="1" ht="11.25">
      <c r="B3166" s="233"/>
      <c r="C3166" s="234"/>
      <c r="D3166" s="224" t="s">
        <v>211</v>
      </c>
      <c r="E3166" s="235" t="s">
        <v>1</v>
      </c>
      <c r="F3166" s="236" t="s">
        <v>2531</v>
      </c>
      <c r="G3166" s="234"/>
      <c r="H3166" s="237">
        <v>1.6</v>
      </c>
      <c r="I3166" s="238"/>
      <c r="J3166" s="234"/>
      <c r="K3166" s="234"/>
      <c r="L3166" s="239"/>
      <c r="M3166" s="240"/>
      <c r="N3166" s="241"/>
      <c r="O3166" s="241"/>
      <c r="P3166" s="241"/>
      <c r="Q3166" s="241"/>
      <c r="R3166" s="241"/>
      <c r="S3166" s="241"/>
      <c r="T3166" s="242"/>
      <c r="AT3166" s="243" t="s">
        <v>211</v>
      </c>
      <c r="AU3166" s="243" t="s">
        <v>84</v>
      </c>
      <c r="AV3166" s="14" t="s">
        <v>84</v>
      </c>
      <c r="AW3166" s="14" t="s">
        <v>31</v>
      </c>
      <c r="AX3166" s="14" t="s">
        <v>75</v>
      </c>
      <c r="AY3166" s="243" t="s">
        <v>203</v>
      </c>
    </row>
    <row r="3167" spans="2:51" s="14" customFormat="1" ht="11.25">
      <c r="B3167" s="233"/>
      <c r="C3167" s="234"/>
      <c r="D3167" s="224" t="s">
        <v>211</v>
      </c>
      <c r="E3167" s="235" t="s">
        <v>1</v>
      </c>
      <c r="F3167" s="236" t="s">
        <v>2533</v>
      </c>
      <c r="G3167" s="234"/>
      <c r="H3167" s="237">
        <v>1.6</v>
      </c>
      <c r="I3167" s="238"/>
      <c r="J3167" s="234"/>
      <c r="K3167" s="234"/>
      <c r="L3167" s="239"/>
      <c r="M3167" s="240"/>
      <c r="N3167" s="241"/>
      <c r="O3167" s="241"/>
      <c r="P3167" s="241"/>
      <c r="Q3167" s="241"/>
      <c r="R3167" s="241"/>
      <c r="S3167" s="241"/>
      <c r="T3167" s="242"/>
      <c r="AT3167" s="243" t="s">
        <v>211</v>
      </c>
      <c r="AU3167" s="243" t="s">
        <v>84</v>
      </c>
      <c r="AV3167" s="14" t="s">
        <v>84</v>
      </c>
      <c r="AW3167" s="14" t="s">
        <v>31</v>
      </c>
      <c r="AX3167" s="14" t="s">
        <v>75</v>
      </c>
      <c r="AY3167" s="243" t="s">
        <v>203</v>
      </c>
    </row>
    <row r="3168" spans="2:51" s="14" customFormat="1" ht="11.25">
      <c r="B3168" s="233"/>
      <c r="C3168" s="234"/>
      <c r="D3168" s="224" t="s">
        <v>211</v>
      </c>
      <c r="E3168" s="235" t="s">
        <v>1</v>
      </c>
      <c r="F3168" s="236" t="s">
        <v>2534</v>
      </c>
      <c r="G3168" s="234"/>
      <c r="H3168" s="237">
        <v>3.9</v>
      </c>
      <c r="I3168" s="238"/>
      <c r="J3168" s="234"/>
      <c r="K3168" s="234"/>
      <c r="L3168" s="239"/>
      <c r="M3168" s="240"/>
      <c r="N3168" s="241"/>
      <c r="O3168" s="241"/>
      <c r="P3168" s="241"/>
      <c r="Q3168" s="241"/>
      <c r="R3168" s="241"/>
      <c r="S3168" s="241"/>
      <c r="T3168" s="242"/>
      <c r="AT3168" s="243" t="s">
        <v>211</v>
      </c>
      <c r="AU3168" s="243" t="s">
        <v>84</v>
      </c>
      <c r="AV3168" s="14" t="s">
        <v>84</v>
      </c>
      <c r="AW3168" s="14" t="s">
        <v>31</v>
      </c>
      <c r="AX3168" s="14" t="s">
        <v>75</v>
      </c>
      <c r="AY3168" s="243" t="s">
        <v>203</v>
      </c>
    </row>
    <row r="3169" spans="1:65" s="14" customFormat="1" ht="11.25">
      <c r="B3169" s="233"/>
      <c r="C3169" s="234"/>
      <c r="D3169" s="224" t="s">
        <v>211</v>
      </c>
      <c r="E3169" s="235" t="s">
        <v>1</v>
      </c>
      <c r="F3169" s="236" t="s">
        <v>2535</v>
      </c>
      <c r="G3169" s="234"/>
      <c r="H3169" s="237">
        <v>1.8</v>
      </c>
      <c r="I3169" s="238"/>
      <c r="J3169" s="234"/>
      <c r="K3169" s="234"/>
      <c r="L3169" s="239"/>
      <c r="M3169" s="240"/>
      <c r="N3169" s="241"/>
      <c r="O3169" s="241"/>
      <c r="P3169" s="241"/>
      <c r="Q3169" s="241"/>
      <c r="R3169" s="241"/>
      <c r="S3169" s="241"/>
      <c r="T3169" s="242"/>
      <c r="AT3169" s="243" t="s">
        <v>211</v>
      </c>
      <c r="AU3169" s="243" t="s">
        <v>84</v>
      </c>
      <c r="AV3169" s="14" t="s">
        <v>84</v>
      </c>
      <c r="AW3169" s="14" t="s">
        <v>31</v>
      </c>
      <c r="AX3169" s="14" t="s">
        <v>75</v>
      </c>
      <c r="AY3169" s="243" t="s">
        <v>203</v>
      </c>
    </row>
    <row r="3170" spans="1:65" s="14" customFormat="1" ht="11.25">
      <c r="B3170" s="233"/>
      <c r="C3170" s="234"/>
      <c r="D3170" s="224" t="s">
        <v>211</v>
      </c>
      <c r="E3170" s="235" t="s">
        <v>1</v>
      </c>
      <c r="F3170" s="236" t="s">
        <v>2536</v>
      </c>
      <c r="G3170" s="234"/>
      <c r="H3170" s="237">
        <v>1.6</v>
      </c>
      <c r="I3170" s="238"/>
      <c r="J3170" s="234"/>
      <c r="K3170" s="234"/>
      <c r="L3170" s="239"/>
      <c r="M3170" s="240"/>
      <c r="N3170" s="241"/>
      <c r="O3170" s="241"/>
      <c r="P3170" s="241"/>
      <c r="Q3170" s="241"/>
      <c r="R3170" s="241"/>
      <c r="S3170" s="241"/>
      <c r="T3170" s="242"/>
      <c r="AT3170" s="243" t="s">
        <v>211</v>
      </c>
      <c r="AU3170" s="243" t="s">
        <v>84</v>
      </c>
      <c r="AV3170" s="14" t="s">
        <v>84</v>
      </c>
      <c r="AW3170" s="14" t="s">
        <v>31</v>
      </c>
      <c r="AX3170" s="14" t="s">
        <v>75</v>
      </c>
      <c r="AY3170" s="243" t="s">
        <v>203</v>
      </c>
    </row>
    <row r="3171" spans="1:65" s="14" customFormat="1" ht="11.25">
      <c r="B3171" s="233"/>
      <c r="C3171" s="234"/>
      <c r="D3171" s="224" t="s">
        <v>211</v>
      </c>
      <c r="E3171" s="235" t="s">
        <v>1</v>
      </c>
      <c r="F3171" s="236" t="s">
        <v>2537</v>
      </c>
      <c r="G3171" s="234"/>
      <c r="H3171" s="237">
        <v>3.6</v>
      </c>
      <c r="I3171" s="238"/>
      <c r="J3171" s="234"/>
      <c r="K3171" s="234"/>
      <c r="L3171" s="239"/>
      <c r="M3171" s="240"/>
      <c r="N3171" s="241"/>
      <c r="O3171" s="241"/>
      <c r="P3171" s="241"/>
      <c r="Q3171" s="241"/>
      <c r="R3171" s="241"/>
      <c r="S3171" s="241"/>
      <c r="T3171" s="242"/>
      <c r="AT3171" s="243" t="s">
        <v>211</v>
      </c>
      <c r="AU3171" s="243" t="s">
        <v>84</v>
      </c>
      <c r="AV3171" s="14" t="s">
        <v>84</v>
      </c>
      <c r="AW3171" s="14" t="s">
        <v>31</v>
      </c>
      <c r="AX3171" s="14" t="s">
        <v>75</v>
      </c>
      <c r="AY3171" s="243" t="s">
        <v>203</v>
      </c>
    </row>
    <row r="3172" spans="1:65" s="14" customFormat="1" ht="11.25">
      <c r="B3172" s="233"/>
      <c r="C3172" s="234"/>
      <c r="D3172" s="224" t="s">
        <v>211</v>
      </c>
      <c r="E3172" s="235" t="s">
        <v>1</v>
      </c>
      <c r="F3172" s="236" t="s">
        <v>2538</v>
      </c>
      <c r="G3172" s="234"/>
      <c r="H3172" s="237">
        <v>3.3</v>
      </c>
      <c r="I3172" s="238"/>
      <c r="J3172" s="234"/>
      <c r="K3172" s="234"/>
      <c r="L3172" s="239"/>
      <c r="M3172" s="240"/>
      <c r="N3172" s="241"/>
      <c r="O3172" s="241"/>
      <c r="P3172" s="241"/>
      <c r="Q3172" s="241"/>
      <c r="R3172" s="241"/>
      <c r="S3172" s="241"/>
      <c r="T3172" s="242"/>
      <c r="AT3172" s="243" t="s">
        <v>211</v>
      </c>
      <c r="AU3172" s="243" t="s">
        <v>84</v>
      </c>
      <c r="AV3172" s="14" t="s">
        <v>84</v>
      </c>
      <c r="AW3172" s="14" t="s">
        <v>31</v>
      </c>
      <c r="AX3172" s="14" t="s">
        <v>75</v>
      </c>
      <c r="AY3172" s="243" t="s">
        <v>203</v>
      </c>
    </row>
    <row r="3173" spans="1:65" s="14" customFormat="1" ht="11.25">
      <c r="B3173" s="233"/>
      <c r="C3173" s="234"/>
      <c r="D3173" s="224" t="s">
        <v>211</v>
      </c>
      <c r="E3173" s="234"/>
      <c r="F3173" s="236" t="s">
        <v>2880</v>
      </c>
      <c r="G3173" s="234"/>
      <c r="H3173" s="237">
        <v>5065.4960000000001</v>
      </c>
      <c r="I3173" s="238"/>
      <c r="J3173" s="234"/>
      <c r="K3173" s="234"/>
      <c r="L3173" s="239"/>
      <c r="M3173" s="240"/>
      <c r="N3173" s="241"/>
      <c r="O3173" s="241"/>
      <c r="P3173" s="241"/>
      <c r="Q3173" s="241"/>
      <c r="R3173" s="241"/>
      <c r="S3173" s="241"/>
      <c r="T3173" s="242"/>
      <c r="AT3173" s="243" t="s">
        <v>211</v>
      </c>
      <c r="AU3173" s="243" t="s">
        <v>84</v>
      </c>
      <c r="AV3173" s="14" t="s">
        <v>84</v>
      </c>
      <c r="AW3173" s="14" t="s">
        <v>4</v>
      </c>
      <c r="AX3173" s="14" t="s">
        <v>82</v>
      </c>
      <c r="AY3173" s="243" t="s">
        <v>203</v>
      </c>
    </row>
    <row r="3174" spans="1:65" s="2" customFormat="1" ht="21.75" customHeight="1">
      <c r="A3174" s="35"/>
      <c r="B3174" s="36"/>
      <c r="C3174" s="209" t="s">
        <v>2881</v>
      </c>
      <c r="D3174" s="209" t="s">
        <v>205</v>
      </c>
      <c r="E3174" s="210" t="s">
        <v>2882</v>
      </c>
      <c r="F3174" s="211" t="s">
        <v>2883</v>
      </c>
      <c r="G3174" s="212" t="s">
        <v>828</v>
      </c>
      <c r="H3174" s="213">
        <v>5830.34</v>
      </c>
      <c r="I3174" s="214"/>
      <c r="J3174" s="215">
        <f>ROUND(I3174*H3174,2)</f>
        <v>0</v>
      </c>
      <c r="K3174" s="211" t="s">
        <v>218</v>
      </c>
      <c r="L3174" s="40"/>
      <c r="M3174" s="216" t="s">
        <v>1</v>
      </c>
      <c r="N3174" s="217" t="s">
        <v>40</v>
      </c>
      <c r="O3174" s="72"/>
      <c r="P3174" s="218">
        <f>O3174*H3174</f>
        <v>0</v>
      </c>
      <c r="Q3174" s="218">
        <v>0</v>
      </c>
      <c r="R3174" s="218">
        <f>Q3174*H3174</f>
        <v>0</v>
      </c>
      <c r="S3174" s="218">
        <v>0</v>
      </c>
      <c r="T3174" s="219">
        <f>S3174*H3174</f>
        <v>0</v>
      </c>
      <c r="U3174" s="35"/>
      <c r="V3174" s="35"/>
      <c r="W3174" s="35"/>
      <c r="X3174" s="35"/>
      <c r="Y3174" s="35"/>
      <c r="Z3174" s="35"/>
      <c r="AA3174" s="35"/>
      <c r="AB3174" s="35"/>
      <c r="AC3174" s="35"/>
      <c r="AD3174" s="35"/>
      <c r="AE3174" s="35"/>
      <c r="AR3174" s="220" t="s">
        <v>412</v>
      </c>
      <c r="AT3174" s="220" t="s">
        <v>205</v>
      </c>
      <c r="AU3174" s="220" t="s">
        <v>84</v>
      </c>
      <c r="AY3174" s="18" t="s">
        <v>203</v>
      </c>
      <c r="BE3174" s="221">
        <f>IF(N3174="základní",J3174,0)</f>
        <v>0</v>
      </c>
      <c r="BF3174" s="221">
        <f>IF(N3174="snížená",J3174,0)</f>
        <v>0</v>
      </c>
      <c r="BG3174" s="221">
        <f>IF(N3174="zákl. přenesená",J3174,0)</f>
        <v>0</v>
      </c>
      <c r="BH3174" s="221">
        <f>IF(N3174="sníž. přenesená",J3174,0)</f>
        <v>0</v>
      </c>
      <c r="BI3174" s="221">
        <f>IF(N3174="nulová",J3174,0)</f>
        <v>0</v>
      </c>
      <c r="BJ3174" s="18" t="s">
        <v>82</v>
      </c>
      <c r="BK3174" s="221">
        <f>ROUND(I3174*H3174,2)</f>
        <v>0</v>
      </c>
      <c r="BL3174" s="18" t="s">
        <v>412</v>
      </c>
      <c r="BM3174" s="220" t="s">
        <v>2884</v>
      </c>
    </row>
    <row r="3175" spans="1:65" s="2" customFormat="1" ht="21.75" customHeight="1">
      <c r="A3175" s="35"/>
      <c r="B3175" s="36"/>
      <c r="C3175" s="247" t="s">
        <v>2885</v>
      </c>
      <c r="D3175" s="247" t="s">
        <v>413</v>
      </c>
      <c r="E3175" s="248" t="s">
        <v>2886</v>
      </c>
      <c r="F3175" s="249" t="s">
        <v>2887</v>
      </c>
      <c r="G3175" s="250" t="s">
        <v>828</v>
      </c>
      <c r="H3175" s="251">
        <v>6121.857</v>
      </c>
      <c r="I3175" s="252"/>
      <c r="J3175" s="253">
        <f>ROUND(I3175*H3175,2)</f>
        <v>0</v>
      </c>
      <c r="K3175" s="249" t="s">
        <v>1</v>
      </c>
      <c r="L3175" s="254"/>
      <c r="M3175" s="255" t="s">
        <v>1</v>
      </c>
      <c r="N3175" s="256" t="s">
        <v>40</v>
      </c>
      <c r="O3175" s="72"/>
      <c r="P3175" s="218">
        <f>O3175*H3175</f>
        <v>0</v>
      </c>
      <c r="Q3175" s="218">
        <v>0</v>
      </c>
      <c r="R3175" s="218">
        <f>Q3175*H3175</f>
        <v>0</v>
      </c>
      <c r="S3175" s="218">
        <v>0</v>
      </c>
      <c r="T3175" s="219">
        <f>S3175*H3175</f>
        <v>0</v>
      </c>
      <c r="U3175" s="35"/>
      <c r="V3175" s="35"/>
      <c r="W3175" s="35"/>
      <c r="X3175" s="35"/>
      <c r="Y3175" s="35"/>
      <c r="Z3175" s="35"/>
      <c r="AA3175" s="35"/>
      <c r="AB3175" s="35"/>
      <c r="AC3175" s="35"/>
      <c r="AD3175" s="35"/>
      <c r="AE3175" s="35"/>
      <c r="AR3175" s="220" t="s">
        <v>1661</v>
      </c>
      <c r="AT3175" s="220" t="s">
        <v>413</v>
      </c>
      <c r="AU3175" s="220" t="s">
        <v>84</v>
      </c>
      <c r="AY3175" s="18" t="s">
        <v>203</v>
      </c>
      <c r="BE3175" s="221">
        <f>IF(N3175="základní",J3175,0)</f>
        <v>0</v>
      </c>
      <c r="BF3175" s="221">
        <f>IF(N3175="snížená",J3175,0)</f>
        <v>0</v>
      </c>
      <c r="BG3175" s="221">
        <f>IF(N3175="zákl. přenesená",J3175,0)</f>
        <v>0</v>
      </c>
      <c r="BH3175" s="221">
        <f>IF(N3175="sníž. přenesená",J3175,0)</f>
        <v>0</v>
      </c>
      <c r="BI3175" s="221">
        <f>IF(N3175="nulová",J3175,0)</f>
        <v>0</v>
      </c>
      <c r="BJ3175" s="18" t="s">
        <v>82</v>
      </c>
      <c r="BK3175" s="221">
        <f>ROUND(I3175*H3175,2)</f>
        <v>0</v>
      </c>
      <c r="BL3175" s="18" t="s">
        <v>412</v>
      </c>
      <c r="BM3175" s="220" t="s">
        <v>2888</v>
      </c>
    </row>
    <row r="3176" spans="1:65" s="13" customFormat="1" ht="22.5">
      <c r="B3176" s="222"/>
      <c r="C3176" s="223"/>
      <c r="D3176" s="224" t="s">
        <v>211</v>
      </c>
      <c r="E3176" s="225" t="s">
        <v>1</v>
      </c>
      <c r="F3176" s="226" t="s">
        <v>1665</v>
      </c>
      <c r="G3176" s="223"/>
      <c r="H3176" s="225" t="s">
        <v>1</v>
      </c>
      <c r="I3176" s="227"/>
      <c r="J3176" s="223"/>
      <c r="K3176" s="223"/>
      <c r="L3176" s="228"/>
      <c r="M3176" s="229"/>
      <c r="N3176" s="230"/>
      <c r="O3176" s="230"/>
      <c r="P3176" s="230"/>
      <c r="Q3176" s="230"/>
      <c r="R3176" s="230"/>
      <c r="S3176" s="230"/>
      <c r="T3176" s="231"/>
      <c r="AT3176" s="232" t="s">
        <v>211</v>
      </c>
      <c r="AU3176" s="232" t="s">
        <v>84</v>
      </c>
      <c r="AV3176" s="13" t="s">
        <v>82</v>
      </c>
      <c r="AW3176" s="13" t="s">
        <v>31</v>
      </c>
      <c r="AX3176" s="13" t="s">
        <v>75</v>
      </c>
      <c r="AY3176" s="232" t="s">
        <v>203</v>
      </c>
    </row>
    <row r="3177" spans="1:65" s="13" customFormat="1" ht="11.25">
      <c r="B3177" s="222"/>
      <c r="C3177" s="223"/>
      <c r="D3177" s="224" t="s">
        <v>211</v>
      </c>
      <c r="E3177" s="225" t="s">
        <v>1</v>
      </c>
      <c r="F3177" s="226" t="s">
        <v>1849</v>
      </c>
      <c r="G3177" s="223"/>
      <c r="H3177" s="225" t="s">
        <v>1</v>
      </c>
      <c r="I3177" s="227"/>
      <c r="J3177" s="223"/>
      <c r="K3177" s="223"/>
      <c r="L3177" s="228"/>
      <c r="M3177" s="229"/>
      <c r="N3177" s="230"/>
      <c r="O3177" s="230"/>
      <c r="P3177" s="230"/>
      <c r="Q3177" s="230"/>
      <c r="R3177" s="230"/>
      <c r="S3177" s="230"/>
      <c r="T3177" s="231"/>
      <c r="AT3177" s="232" t="s">
        <v>211</v>
      </c>
      <c r="AU3177" s="232" t="s">
        <v>84</v>
      </c>
      <c r="AV3177" s="13" t="s">
        <v>82</v>
      </c>
      <c r="AW3177" s="13" t="s">
        <v>31</v>
      </c>
      <c r="AX3177" s="13" t="s">
        <v>75</v>
      </c>
      <c r="AY3177" s="232" t="s">
        <v>203</v>
      </c>
    </row>
    <row r="3178" spans="1:65" s="13" customFormat="1" ht="11.25">
      <c r="B3178" s="222"/>
      <c r="C3178" s="223"/>
      <c r="D3178" s="224" t="s">
        <v>211</v>
      </c>
      <c r="E3178" s="225" t="s">
        <v>1</v>
      </c>
      <c r="F3178" s="226" t="s">
        <v>213</v>
      </c>
      <c r="G3178" s="223"/>
      <c r="H3178" s="225" t="s">
        <v>1</v>
      </c>
      <c r="I3178" s="227"/>
      <c r="J3178" s="223"/>
      <c r="K3178" s="223"/>
      <c r="L3178" s="228"/>
      <c r="M3178" s="229"/>
      <c r="N3178" s="230"/>
      <c r="O3178" s="230"/>
      <c r="P3178" s="230"/>
      <c r="Q3178" s="230"/>
      <c r="R3178" s="230"/>
      <c r="S3178" s="230"/>
      <c r="T3178" s="231"/>
      <c r="AT3178" s="232" t="s">
        <v>211</v>
      </c>
      <c r="AU3178" s="232" t="s">
        <v>84</v>
      </c>
      <c r="AV3178" s="13" t="s">
        <v>82</v>
      </c>
      <c r="AW3178" s="13" t="s">
        <v>31</v>
      </c>
      <c r="AX3178" s="13" t="s">
        <v>75</v>
      </c>
      <c r="AY3178" s="232" t="s">
        <v>203</v>
      </c>
    </row>
    <row r="3179" spans="1:65" s="13" customFormat="1" ht="11.25">
      <c r="B3179" s="222"/>
      <c r="C3179" s="223"/>
      <c r="D3179" s="224" t="s">
        <v>211</v>
      </c>
      <c r="E3179" s="225" t="s">
        <v>1</v>
      </c>
      <c r="F3179" s="226" t="s">
        <v>438</v>
      </c>
      <c r="G3179" s="223"/>
      <c r="H3179" s="225" t="s">
        <v>1</v>
      </c>
      <c r="I3179" s="227"/>
      <c r="J3179" s="223"/>
      <c r="K3179" s="223"/>
      <c r="L3179" s="228"/>
      <c r="M3179" s="229"/>
      <c r="N3179" s="230"/>
      <c r="O3179" s="230"/>
      <c r="P3179" s="230"/>
      <c r="Q3179" s="230"/>
      <c r="R3179" s="230"/>
      <c r="S3179" s="230"/>
      <c r="T3179" s="231"/>
      <c r="AT3179" s="232" t="s">
        <v>211</v>
      </c>
      <c r="AU3179" s="232" t="s">
        <v>84</v>
      </c>
      <c r="AV3179" s="13" t="s">
        <v>82</v>
      </c>
      <c r="AW3179" s="13" t="s">
        <v>31</v>
      </c>
      <c r="AX3179" s="13" t="s">
        <v>75</v>
      </c>
      <c r="AY3179" s="232" t="s">
        <v>203</v>
      </c>
    </row>
    <row r="3180" spans="1:65" s="13" customFormat="1" ht="11.25">
      <c r="B3180" s="222"/>
      <c r="C3180" s="223"/>
      <c r="D3180" s="224" t="s">
        <v>211</v>
      </c>
      <c r="E3180" s="225" t="s">
        <v>1</v>
      </c>
      <c r="F3180" s="226" t="s">
        <v>2889</v>
      </c>
      <c r="G3180" s="223"/>
      <c r="H3180" s="225" t="s">
        <v>1</v>
      </c>
      <c r="I3180" s="227"/>
      <c r="J3180" s="223"/>
      <c r="K3180" s="223"/>
      <c r="L3180" s="228"/>
      <c r="M3180" s="229"/>
      <c r="N3180" s="230"/>
      <c r="O3180" s="230"/>
      <c r="P3180" s="230"/>
      <c r="Q3180" s="230"/>
      <c r="R3180" s="230"/>
      <c r="S3180" s="230"/>
      <c r="T3180" s="231"/>
      <c r="AT3180" s="232" t="s">
        <v>211</v>
      </c>
      <c r="AU3180" s="232" t="s">
        <v>84</v>
      </c>
      <c r="AV3180" s="13" t="s">
        <v>82</v>
      </c>
      <c r="AW3180" s="13" t="s">
        <v>31</v>
      </c>
      <c r="AX3180" s="13" t="s">
        <v>75</v>
      </c>
      <c r="AY3180" s="232" t="s">
        <v>203</v>
      </c>
    </row>
    <row r="3181" spans="1:65" s="14" customFormat="1" ht="22.5">
      <c r="B3181" s="233"/>
      <c r="C3181" s="234"/>
      <c r="D3181" s="224" t="s">
        <v>211</v>
      </c>
      <c r="E3181" s="235" t="s">
        <v>1</v>
      </c>
      <c r="F3181" s="236" t="s">
        <v>2890</v>
      </c>
      <c r="G3181" s="234"/>
      <c r="H3181" s="237">
        <v>63.38</v>
      </c>
      <c r="I3181" s="238"/>
      <c r="J3181" s="234"/>
      <c r="K3181" s="234"/>
      <c r="L3181" s="239"/>
      <c r="M3181" s="240"/>
      <c r="N3181" s="241"/>
      <c r="O3181" s="241"/>
      <c r="P3181" s="241"/>
      <c r="Q3181" s="241"/>
      <c r="R3181" s="241"/>
      <c r="S3181" s="241"/>
      <c r="T3181" s="242"/>
      <c r="AT3181" s="243" t="s">
        <v>211</v>
      </c>
      <c r="AU3181" s="243" t="s">
        <v>84</v>
      </c>
      <c r="AV3181" s="14" t="s">
        <v>84</v>
      </c>
      <c r="AW3181" s="14" t="s">
        <v>31</v>
      </c>
      <c r="AX3181" s="14" t="s">
        <v>75</v>
      </c>
      <c r="AY3181" s="243" t="s">
        <v>203</v>
      </c>
    </row>
    <row r="3182" spans="1:65" s="14" customFormat="1" ht="33.75">
      <c r="B3182" s="233"/>
      <c r="C3182" s="234"/>
      <c r="D3182" s="224" t="s">
        <v>211</v>
      </c>
      <c r="E3182" s="235" t="s">
        <v>1</v>
      </c>
      <c r="F3182" s="236" t="s">
        <v>2891</v>
      </c>
      <c r="G3182" s="234"/>
      <c r="H3182" s="237">
        <v>74.599999999999994</v>
      </c>
      <c r="I3182" s="238"/>
      <c r="J3182" s="234"/>
      <c r="K3182" s="234"/>
      <c r="L3182" s="239"/>
      <c r="M3182" s="240"/>
      <c r="N3182" s="241"/>
      <c r="O3182" s="241"/>
      <c r="P3182" s="241"/>
      <c r="Q3182" s="241"/>
      <c r="R3182" s="241"/>
      <c r="S3182" s="241"/>
      <c r="T3182" s="242"/>
      <c r="AT3182" s="243" t="s">
        <v>211</v>
      </c>
      <c r="AU3182" s="243" t="s">
        <v>84</v>
      </c>
      <c r="AV3182" s="14" t="s">
        <v>84</v>
      </c>
      <c r="AW3182" s="14" t="s">
        <v>31</v>
      </c>
      <c r="AX3182" s="14" t="s">
        <v>75</v>
      </c>
      <c r="AY3182" s="243" t="s">
        <v>203</v>
      </c>
    </row>
    <row r="3183" spans="1:65" s="14" customFormat="1" ht="11.25">
      <c r="B3183" s="233"/>
      <c r="C3183" s="234"/>
      <c r="D3183" s="224" t="s">
        <v>211</v>
      </c>
      <c r="E3183" s="235" t="s">
        <v>1</v>
      </c>
      <c r="F3183" s="236" t="s">
        <v>2892</v>
      </c>
      <c r="G3183" s="234"/>
      <c r="H3183" s="237">
        <v>17.2</v>
      </c>
      <c r="I3183" s="238"/>
      <c r="J3183" s="234"/>
      <c r="K3183" s="234"/>
      <c r="L3183" s="239"/>
      <c r="M3183" s="240"/>
      <c r="N3183" s="241"/>
      <c r="O3183" s="241"/>
      <c r="P3183" s="241"/>
      <c r="Q3183" s="241"/>
      <c r="R3183" s="241"/>
      <c r="S3183" s="241"/>
      <c r="T3183" s="242"/>
      <c r="AT3183" s="243" t="s">
        <v>211</v>
      </c>
      <c r="AU3183" s="243" t="s">
        <v>84</v>
      </c>
      <c r="AV3183" s="14" t="s">
        <v>84</v>
      </c>
      <c r="AW3183" s="14" t="s">
        <v>31</v>
      </c>
      <c r="AX3183" s="14" t="s">
        <v>75</v>
      </c>
      <c r="AY3183" s="243" t="s">
        <v>203</v>
      </c>
    </row>
    <row r="3184" spans="1:65" s="14" customFormat="1" ht="11.25">
      <c r="B3184" s="233"/>
      <c r="C3184" s="234"/>
      <c r="D3184" s="224" t="s">
        <v>211</v>
      </c>
      <c r="E3184" s="235" t="s">
        <v>1</v>
      </c>
      <c r="F3184" s="236" t="s">
        <v>2893</v>
      </c>
      <c r="G3184" s="234"/>
      <c r="H3184" s="237">
        <v>311.7</v>
      </c>
      <c r="I3184" s="238"/>
      <c r="J3184" s="234"/>
      <c r="K3184" s="234"/>
      <c r="L3184" s="239"/>
      <c r="M3184" s="240"/>
      <c r="N3184" s="241"/>
      <c r="O3184" s="241"/>
      <c r="P3184" s="241"/>
      <c r="Q3184" s="241"/>
      <c r="R3184" s="241"/>
      <c r="S3184" s="241"/>
      <c r="T3184" s="242"/>
      <c r="AT3184" s="243" t="s">
        <v>211</v>
      </c>
      <c r="AU3184" s="243" t="s">
        <v>84</v>
      </c>
      <c r="AV3184" s="14" t="s">
        <v>84</v>
      </c>
      <c r="AW3184" s="14" t="s">
        <v>31</v>
      </c>
      <c r="AX3184" s="14" t="s">
        <v>75</v>
      </c>
      <c r="AY3184" s="243" t="s">
        <v>203</v>
      </c>
    </row>
    <row r="3185" spans="2:51" s="14" customFormat="1" ht="11.25">
      <c r="B3185" s="233"/>
      <c r="C3185" s="234"/>
      <c r="D3185" s="224" t="s">
        <v>211</v>
      </c>
      <c r="E3185" s="235" t="s">
        <v>1</v>
      </c>
      <c r="F3185" s="236" t="s">
        <v>2894</v>
      </c>
      <c r="G3185" s="234"/>
      <c r="H3185" s="237">
        <v>63.6</v>
      </c>
      <c r="I3185" s="238"/>
      <c r="J3185" s="234"/>
      <c r="K3185" s="234"/>
      <c r="L3185" s="239"/>
      <c r="M3185" s="240"/>
      <c r="N3185" s="241"/>
      <c r="O3185" s="241"/>
      <c r="P3185" s="241"/>
      <c r="Q3185" s="241"/>
      <c r="R3185" s="241"/>
      <c r="S3185" s="241"/>
      <c r="T3185" s="242"/>
      <c r="AT3185" s="243" t="s">
        <v>211</v>
      </c>
      <c r="AU3185" s="243" t="s">
        <v>84</v>
      </c>
      <c r="AV3185" s="14" t="s">
        <v>84</v>
      </c>
      <c r="AW3185" s="14" t="s">
        <v>31</v>
      </c>
      <c r="AX3185" s="14" t="s">
        <v>75</v>
      </c>
      <c r="AY3185" s="243" t="s">
        <v>203</v>
      </c>
    </row>
    <row r="3186" spans="2:51" s="14" customFormat="1" ht="11.25">
      <c r="B3186" s="233"/>
      <c r="C3186" s="234"/>
      <c r="D3186" s="224" t="s">
        <v>211</v>
      </c>
      <c r="E3186" s="235" t="s">
        <v>1</v>
      </c>
      <c r="F3186" s="236" t="s">
        <v>2895</v>
      </c>
      <c r="G3186" s="234"/>
      <c r="H3186" s="237">
        <v>39.450000000000003</v>
      </c>
      <c r="I3186" s="238"/>
      <c r="J3186" s="234"/>
      <c r="K3186" s="234"/>
      <c r="L3186" s="239"/>
      <c r="M3186" s="240"/>
      <c r="N3186" s="241"/>
      <c r="O3186" s="241"/>
      <c r="P3186" s="241"/>
      <c r="Q3186" s="241"/>
      <c r="R3186" s="241"/>
      <c r="S3186" s="241"/>
      <c r="T3186" s="242"/>
      <c r="AT3186" s="243" t="s">
        <v>211</v>
      </c>
      <c r="AU3186" s="243" t="s">
        <v>84</v>
      </c>
      <c r="AV3186" s="14" t="s">
        <v>84</v>
      </c>
      <c r="AW3186" s="14" t="s">
        <v>31</v>
      </c>
      <c r="AX3186" s="14" t="s">
        <v>75</v>
      </c>
      <c r="AY3186" s="243" t="s">
        <v>203</v>
      </c>
    </row>
    <row r="3187" spans="2:51" s="14" customFormat="1" ht="11.25">
      <c r="B3187" s="233"/>
      <c r="C3187" s="234"/>
      <c r="D3187" s="224" t="s">
        <v>211</v>
      </c>
      <c r="E3187" s="235" t="s">
        <v>1</v>
      </c>
      <c r="F3187" s="236" t="s">
        <v>2896</v>
      </c>
      <c r="G3187" s="234"/>
      <c r="H3187" s="237">
        <v>11.25</v>
      </c>
      <c r="I3187" s="238"/>
      <c r="J3187" s="234"/>
      <c r="K3187" s="234"/>
      <c r="L3187" s="239"/>
      <c r="M3187" s="240"/>
      <c r="N3187" s="241"/>
      <c r="O3187" s="241"/>
      <c r="P3187" s="241"/>
      <c r="Q3187" s="241"/>
      <c r="R3187" s="241"/>
      <c r="S3187" s="241"/>
      <c r="T3187" s="242"/>
      <c r="AT3187" s="243" t="s">
        <v>211</v>
      </c>
      <c r="AU3187" s="243" t="s">
        <v>84</v>
      </c>
      <c r="AV3187" s="14" t="s">
        <v>84</v>
      </c>
      <c r="AW3187" s="14" t="s">
        <v>31</v>
      </c>
      <c r="AX3187" s="14" t="s">
        <v>75</v>
      </c>
      <c r="AY3187" s="243" t="s">
        <v>203</v>
      </c>
    </row>
    <row r="3188" spans="2:51" s="14" customFormat="1" ht="11.25">
      <c r="B3188" s="233"/>
      <c r="C3188" s="234"/>
      <c r="D3188" s="224" t="s">
        <v>211</v>
      </c>
      <c r="E3188" s="235" t="s">
        <v>1</v>
      </c>
      <c r="F3188" s="236" t="s">
        <v>2897</v>
      </c>
      <c r="G3188" s="234"/>
      <c r="H3188" s="237">
        <v>19.100000000000001</v>
      </c>
      <c r="I3188" s="238"/>
      <c r="J3188" s="234"/>
      <c r="K3188" s="234"/>
      <c r="L3188" s="239"/>
      <c r="M3188" s="240"/>
      <c r="N3188" s="241"/>
      <c r="O3188" s="241"/>
      <c r="P3188" s="241"/>
      <c r="Q3188" s="241"/>
      <c r="R3188" s="241"/>
      <c r="S3188" s="241"/>
      <c r="T3188" s="242"/>
      <c r="AT3188" s="243" t="s">
        <v>211</v>
      </c>
      <c r="AU3188" s="243" t="s">
        <v>84</v>
      </c>
      <c r="AV3188" s="14" t="s">
        <v>84</v>
      </c>
      <c r="AW3188" s="14" t="s">
        <v>31</v>
      </c>
      <c r="AX3188" s="14" t="s">
        <v>75</v>
      </c>
      <c r="AY3188" s="243" t="s">
        <v>203</v>
      </c>
    </row>
    <row r="3189" spans="2:51" s="13" customFormat="1" ht="11.25">
      <c r="B3189" s="222"/>
      <c r="C3189" s="223"/>
      <c r="D3189" s="224" t="s">
        <v>211</v>
      </c>
      <c r="E3189" s="225" t="s">
        <v>1</v>
      </c>
      <c r="F3189" s="226" t="s">
        <v>447</v>
      </c>
      <c r="G3189" s="223"/>
      <c r="H3189" s="225" t="s">
        <v>1</v>
      </c>
      <c r="I3189" s="227"/>
      <c r="J3189" s="223"/>
      <c r="K3189" s="223"/>
      <c r="L3189" s="228"/>
      <c r="M3189" s="229"/>
      <c r="N3189" s="230"/>
      <c r="O3189" s="230"/>
      <c r="P3189" s="230"/>
      <c r="Q3189" s="230"/>
      <c r="R3189" s="230"/>
      <c r="S3189" s="230"/>
      <c r="T3189" s="231"/>
      <c r="AT3189" s="232" t="s">
        <v>211</v>
      </c>
      <c r="AU3189" s="232" t="s">
        <v>84</v>
      </c>
      <c r="AV3189" s="13" t="s">
        <v>82</v>
      </c>
      <c r="AW3189" s="13" t="s">
        <v>31</v>
      </c>
      <c r="AX3189" s="13" t="s">
        <v>75</v>
      </c>
      <c r="AY3189" s="232" t="s">
        <v>203</v>
      </c>
    </row>
    <row r="3190" spans="2:51" s="14" customFormat="1" ht="11.25">
      <c r="B3190" s="233"/>
      <c r="C3190" s="234"/>
      <c r="D3190" s="224" t="s">
        <v>211</v>
      </c>
      <c r="E3190" s="235" t="s">
        <v>1</v>
      </c>
      <c r="F3190" s="236" t="s">
        <v>2898</v>
      </c>
      <c r="G3190" s="234"/>
      <c r="H3190" s="237">
        <v>24.35</v>
      </c>
      <c r="I3190" s="238"/>
      <c r="J3190" s="234"/>
      <c r="K3190" s="234"/>
      <c r="L3190" s="239"/>
      <c r="M3190" s="240"/>
      <c r="N3190" s="241"/>
      <c r="O3190" s="241"/>
      <c r="P3190" s="241"/>
      <c r="Q3190" s="241"/>
      <c r="R3190" s="241"/>
      <c r="S3190" s="241"/>
      <c r="T3190" s="242"/>
      <c r="AT3190" s="243" t="s">
        <v>211</v>
      </c>
      <c r="AU3190" s="243" t="s">
        <v>84</v>
      </c>
      <c r="AV3190" s="14" t="s">
        <v>84</v>
      </c>
      <c r="AW3190" s="14" t="s">
        <v>31</v>
      </c>
      <c r="AX3190" s="14" t="s">
        <v>75</v>
      </c>
      <c r="AY3190" s="243" t="s">
        <v>203</v>
      </c>
    </row>
    <row r="3191" spans="2:51" s="14" customFormat="1" ht="22.5">
      <c r="B3191" s="233"/>
      <c r="C3191" s="234"/>
      <c r="D3191" s="224" t="s">
        <v>211</v>
      </c>
      <c r="E3191" s="235" t="s">
        <v>1</v>
      </c>
      <c r="F3191" s="236" t="s">
        <v>2899</v>
      </c>
      <c r="G3191" s="234"/>
      <c r="H3191" s="237">
        <v>81.75</v>
      </c>
      <c r="I3191" s="238"/>
      <c r="J3191" s="234"/>
      <c r="K3191" s="234"/>
      <c r="L3191" s="239"/>
      <c r="M3191" s="240"/>
      <c r="N3191" s="241"/>
      <c r="O3191" s="241"/>
      <c r="P3191" s="241"/>
      <c r="Q3191" s="241"/>
      <c r="R3191" s="241"/>
      <c r="S3191" s="241"/>
      <c r="T3191" s="242"/>
      <c r="AT3191" s="243" t="s">
        <v>211</v>
      </c>
      <c r="AU3191" s="243" t="s">
        <v>84</v>
      </c>
      <c r="AV3191" s="14" t="s">
        <v>84</v>
      </c>
      <c r="AW3191" s="14" t="s">
        <v>31</v>
      </c>
      <c r="AX3191" s="14" t="s">
        <v>75</v>
      </c>
      <c r="AY3191" s="243" t="s">
        <v>203</v>
      </c>
    </row>
    <row r="3192" spans="2:51" s="14" customFormat="1" ht="11.25">
      <c r="B3192" s="233"/>
      <c r="C3192" s="234"/>
      <c r="D3192" s="224" t="s">
        <v>211</v>
      </c>
      <c r="E3192" s="235" t="s">
        <v>1</v>
      </c>
      <c r="F3192" s="236" t="s">
        <v>2900</v>
      </c>
      <c r="G3192" s="234"/>
      <c r="H3192" s="237">
        <v>49.55</v>
      </c>
      <c r="I3192" s="238"/>
      <c r="J3192" s="234"/>
      <c r="K3192" s="234"/>
      <c r="L3192" s="239"/>
      <c r="M3192" s="240"/>
      <c r="N3192" s="241"/>
      <c r="O3192" s="241"/>
      <c r="P3192" s="241"/>
      <c r="Q3192" s="241"/>
      <c r="R3192" s="241"/>
      <c r="S3192" s="241"/>
      <c r="T3192" s="242"/>
      <c r="AT3192" s="243" t="s">
        <v>211</v>
      </c>
      <c r="AU3192" s="243" t="s">
        <v>84</v>
      </c>
      <c r="AV3192" s="14" t="s">
        <v>84</v>
      </c>
      <c r="AW3192" s="14" t="s">
        <v>31</v>
      </c>
      <c r="AX3192" s="14" t="s">
        <v>75</v>
      </c>
      <c r="AY3192" s="243" t="s">
        <v>203</v>
      </c>
    </row>
    <row r="3193" spans="2:51" s="14" customFormat="1" ht="11.25">
      <c r="B3193" s="233"/>
      <c r="C3193" s="234"/>
      <c r="D3193" s="224" t="s">
        <v>211</v>
      </c>
      <c r="E3193" s="235" t="s">
        <v>1</v>
      </c>
      <c r="F3193" s="236" t="s">
        <v>2901</v>
      </c>
      <c r="G3193" s="234"/>
      <c r="H3193" s="237">
        <v>24.8</v>
      </c>
      <c r="I3193" s="238"/>
      <c r="J3193" s="234"/>
      <c r="K3193" s="234"/>
      <c r="L3193" s="239"/>
      <c r="M3193" s="240"/>
      <c r="N3193" s="241"/>
      <c r="O3193" s="241"/>
      <c r="P3193" s="241"/>
      <c r="Q3193" s="241"/>
      <c r="R3193" s="241"/>
      <c r="S3193" s="241"/>
      <c r="T3193" s="242"/>
      <c r="AT3193" s="243" t="s">
        <v>211</v>
      </c>
      <c r="AU3193" s="243" t="s">
        <v>84</v>
      </c>
      <c r="AV3193" s="14" t="s">
        <v>84</v>
      </c>
      <c r="AW3193" s="14" t="s">
        <v>31</v>
      </c>
      <c r="AX3193" s="14" t="s">
        <v>75</v>
      </c>
      <c r="AY3193" s="243" t="s">
        <v>203</v>
      </c>
    </row>
    <row r="3194" spans="2:51" s="14" customFormat="1" ht="22.5">
      <c r="B3194" s="233"/>
      <c r="C3194" s="234"/>
      <c r="D3194" s="224" t="s">
        <v>211</v>
      </c>
      <c r="E3194" s="235" t="s">
        <v>1</v>
      </c>
      <c r="F3194" s="236" t="s">
        <v>2902</v>
      </c>
      <c r="G3194" s="234"/>
      <c r="H3194" s="237">
        <v>111.95</v>
      </c>
      <c r="I3194" s="238"/>
      <c r="J3194" s="234"/>
      <c r="K3194" s="234"/>
      <c r="L3194" s="239"/>
      <c r="M3194" s="240"/>
      <c r="N3194" s="241"/>
      <c r="O3194" s="241"/>
      <c r="P3194" s="241"/>
      <c r="Q3194" s="241"/>
      <c r="R3194" s="241"/>
      <c r="S3194" s="241"/>
      <c r="T3194" s="242"/>
      <c r="AT3194" s="243" t="s">
        <v>211</v>
      </c>
      <c r="AU3194" s="243" t="s">
        <v>84</v>
      </c>
      <c r="AV3194" s="14" t="s">
        <v>84</v>
      </c>
      <c r="AW3194" s="14" t="s">
        <v>31</v>
      </c>
      <c r="AX3194" s="14" t="s">
        <v>75</v>
      </c>
      <c r="AY3194" s="243" t="s">
        <v>203</v>
      </c>
    </row>
    <row r="3195" spans="2:51" s="14" customFormat="1" ht="11.25">
      <c r="B3195" s="233"/>
      <c r="C3195" s="234"/>
      <c r="D3195" s="224" t="s">
        <v>211</v>
      </c>
      <c r="E3195" s="235" t="s">
        <v>1</v>
      </c>
      <c r="F3195" s="236" t="s">
        <v>2903</v>
      </c>
      <c r="G3195" s="234"/>
      <c r="H3195" s="237">
        <v>33.6</v>
      </c>
      <c r="I3195" s="238"/>
      <c r="J3195" s="234"/>
      <c r="K3195" s="234"/>
      <c r="L3195" s="239"/>
      <c r="M3195" s="240"/>
      <c r="N3195" s="241"/>
      <c r="O3195" s="241"/>
      <c r="P3195" s="241"/>
      <c r="Q3195" s="241"/>
      <c r="R3195" s="241"/>
      <c r="S3195" s="241"/>
      <c r="T3195" s="242"/>
      <c r="AT3195" s="243" t="s">
        <v>211</v>
      </c>
      <c r="AU3195" s="243" t="s">
        <v>84</v>
      </c>
      <c r="AV3195" s="14" t="s">
        <v>84</v>
      </c>
      <c r="AW3195" s="14" t="s">
        <v>31</v>
      </c>
      <c r="AX3195" s="14" t="s">
        <v>75</v>
      </c>
      <c r="AY3195" s="243" t="s">
        <v>203</v>
      </c>
    </row>
    <row r="3196" spans="2:51" s="14" customFormat="1" ht="22.5">
      <c r="B3196" s="233"/>
      <c r="C3196" s="234"/>
      <c r="D3196" s="224" t="s">
        <v>211</v>
      </c>
      <c r="E3196" s="235" t="s">
        <v>1</v>
      </c>
      <c r="F3196" s="236" t="s">
        <v>2904</v>
      </c>
      <c r="G3196" s="234"/>
      <c r="H3196" s="237">
        <v>468.47</v>
      </c>
      <c r="I3196" s="238"/>
      <c r="J3196" s="234"/>
      <c r="K3196" s="234"/>
      <c r="L3196" s="239"/>
      <c r="M3196" s="240"/>
      <c r="N3196" s="241"/>
      <c r="O3196" s="241"/>
      <c r="P3196" s="241"/>
      <c r="Q3196" s="241"/>
      <c r="R3196" s="241"/>
      <c r="S3196" s="241"/>
      <c r="T3196" s="242"/>
      <c r="AT3196" s="243" t="s">
        <v>211</v>
      </c>
      <c r="AU3196" s="243" t="s">
        <v>84</v>
      </c>
      <c r="AV3196" s="14" t="s">
        <v>84</v>
      </c>
      <c r="AW3196" s="14" t="s">
        <v>31</v>
      </c>
      <c r="AX3196" s="14" t="s">
        <v>75</v>
      </c>
      <c r="AY3196" s="243" t="s">
        <v>203</v>
      </c>
    </row>
    <row r="3197" spans="2:51" s="14" customFormat="1" ht="22.5">
      <c r="B3197" s="233"/>
      <c r="C3197" s="234"/>
      <c r="D3197" s="224" t="s">
        <v>211</v>
      </c>
      <c r="E3197" s="235" t="s">
        <v>1</v>
      </c>
      <c r="F3197" s="236" t="s">
        <v>2905</v>
      </c>
      <c r="G3197" s="234"/>
      <c r="H3197" s="237">
        <v>75.599999999999994</v>
      </c>
      <c r="I3197" s="238"/>
      <c r="J3197" s="234"/>
      <c r="K3197" s="234"/>
      <c r="L3197" s="239"/>
      <c r="M3197" s="240"/>
      <c r="N3197" s="241"/>
      <c r="O3197" s="241"/>
      <c r="P3197" s="241"/>
      <c r="Q3197" s="241"/>
      <c r="R3197" s="241"/>
      <c r="S3197" s="241"/>
      <c r="T3197" s="242"/>
      <c r="AT3197" s="243" t="s">
        <v>211</v>
      </c>
      <c r="AU3197" s="243" t="s">
        <v>84</v>
      </c>
      <c r="AV3197" s="14" t="s">
        <v>84</v>
      </c>
      <c r="AW3197" s="14" t="s">
        <v>31</v>
      </c>
      <c r="AX3197" s="14" t="s">
        <v>75</v>
      </c>
      <c r="AY3197" s="243" t="s">
        <v>203</v>
      </c>
    </row>
    <row r="3198" spans="2:51" s="14" customFormat="1" ht="22.5">
      <c r="B3198" s="233"/>
      <c r="C3198" s="234"/>
      <c r="D3198" s="224" t="s">
        <v>211</v>
      </c>
      <c r="E3198" s="235" t="s">
        <v>1</v>
      </c>
      <c r="F3198" s="236" t="s">
        <v>2906</v>
      </c>
      <c r="G3198" s="234"/>
      <c r="H3198" s="237">
        <v>69.3</v>
      </c>
      <c r="I3198" s="238"/>
      <c r="J3198" s="234"/>
      <c r="K3198" s="234"/>
      <c r="L3198" s="239"/>
      <c r="M3198" s="240"/>
      <c r="N3198" s="241"/>
      <c r="O3198" s="241"/>
      <c r="P3198" s="241"/>
      <c r="Q3198" s="241"/>
      <c r="R3198" s="241"/>
      <c r="S3198" s="241"/>
      <c r="T3198" s="242"/>
      <c r="AT3198" s="243" t="s">
        <v>211</v>
      </c>
      <c r="AU3198" s="243" t="s">
        <v>84</v>
      </c>
      <c r="AV3198" s="14" t="s">
        <v>84</v>
      </c>
      <c r="AW3198" s="14" t="s">
        <v>31</v>
      </c>
      <c r="AX3198" s="14" t="s">
        <v>75</v>
      </c>
      <c r="AY3198" s="243" t="s">
        <v>203</v>
      </c>
    </row>
    <row r="3199" spans="2:51" s="14" customFormat="1" ht="11.25">
      <c r="B3199" s="233"/>
      <c r="C3199" s="234"/>
      <c r="D3199" s="224" t="s">
        <v>211</v>
      </c>
      <c r="E3199" s="235" t="s">
        <v>1</v>
      </c>
      <c r="F3199" s="236" t="s">
        <v>2907</v>
      </c>
      <c r="G3199" s="234"/>
      <c r="H3199" s="237">
        <v>25.95</v>
      </c>
      <c r="I3199" s="238"/>
      <c r="J3199" s="234"/>
      <c r="K3199" s="234"/>
      <c r="L3199" s="239"/>
      <c r="M3199" s="240"/>
      <c r="N3199" s="241"/>
      <c r="O3199" s="241"/>
      <c r="P3199" s="241"/>
      <c r="Q3199" s="241"/>
      <c r="R3199" s="241"/>
      <c r="S3199" s="241"/>
      <c r="T3199" s="242"/>
      <c r="AT3199" s="243" t="s">
        <v>211</v>
      </c>
      <c r="AU3199" s="243" t="s">
        <v>84</v>
      </c>
      <c r="AV3199" s="14" t="s">
        <v>84</v>
      </c>
      <c r="AW3199" s="14" t="s">
        <v>31</v>
      </c>
      <c r="AX3199" s="14" t="s">
        <v>75</v>
      </c>
      <c r="AY3199" s="243" t="s">
        <v>203</v>
      </c>
    </row>
    <row r="3200" spans="2:51" s="14" customFormat="1" ht="11.25">
      <c r="B3200" s="233"/>
      <c r="C3200" s="234"/>
      <c r="D3200" s="224" t="s">
        <v>211</v>
      </c>
      <c r="E3200" s="235" t="s">
        <v>1</v>
      </c>
      <c r="F3200" s="236" t="s">
        <v>2908</v>
      </c>
      <c r="G3200" s="234"/>
      <c r="H3200" s="237">
        <v>11.605</v>
      </c>
      <c r="I3200" s="238"/>
      <c r="J3200" s="234"/>
      <c r="K3200" s="234"/>
      <c r="L3200" s="239"/>
      <c r="M3200" s="240"/>
      <c r="N3200" s="241"/>
      <c r="O3200" s="241"/>
      <c r="P3200" s="241"/>
      <c r="Q3200" s="241"/>
      <c r="R3200" s="241"/>
      <c r="S3200" s="241"/>
      <c r="T3200" s="242"/>
      <c r="AT3200" s="243" t="s">
        <v>211</v>
      </c>
      <c r="AU3200" s="243" t="s">
        <v>84</v>
      </c>
      <c r="AV3200" s="14" t="s">
        <v>84</v>
      </c>
      <c r="AW3200" s="14" t="s">
        <v>31</v>
      </c>
      <c r="AX3200" s="14" t="s">
        <v>75</v>
      </c>
      <c r="AY3200" s="243" t="s">
        <v>203</v>
      </c>
    </row>
    <row r="3201" spans="2:51" s="14" customFormat="1" ht="11.25">
      <c r="B3201" s="233"/>
      <c r="C3201" s="234"/>
      <c r="D3201" s="224" t="s">
        <v>211</v>
      </c>
      <c r="E3201" s="235" t="s">
        <v>1</v>
      </c>
      <c r="F3201" s="236" t="s">
        <v>2909</v>
      </c>
      <c r="G3201" s="234"/>
      <c r="H3201" s="237">
        <v>25.5</v>
      </c>
      <c r="I3201" s="238"/>
      <c r="J3201" s="234"/>
      <c r="K3201" s="234"/>
      <c r="L3201" s="239"/>
      <c r="M3201" s="240"/>
      <c r="N3201" s="241"/>
      <c r="O3201" s="241"/>
      <c r="P3201" s="241"/>
      <c r="Q3201" s="241"/>
      <c r="R3201" s="241"/>
      <c r="S3201" s="241"/>
      <c r="T3201" s="242"/>
      <c r="AT3201" s="243" t="s">
        <v>211</v>
      </c>
      <c r="AU3201" s="243" t="s">
        <v>84</v>
      </c>
      <c r="AV3201" s="14" t="s">
        <v>84</v>
      </c>
      <c r="AW3201" s="14" t="s">
        <v>31</v>
      </c>
      <c r="AX3201" s="14" t="s">
        <v>75</v>
      </c>
      <c r="AY3201" s="243" t="s">
        <v>203</v>
      </c>
    </row>
    <row r="3202" spans="2:51" s="14" customFormat="1" ht="11.25">
      <c r="B3202" s="233"/>
      <c r="C3202" s="234"/>
      <c r="D3202" s="224" t="s">
        <v>211</v>
      </c>
      <c r="E3202" s="235" t="s">
        <v>1</v>
      </c>
      <c r="F3202" s="236" t="s">
        <v>2910</v>
      </c>
      <c r="G3202" s="234"/>
      <c r="H3202" s="237">
        <v>32.450000000000003</v>
      </c>
      <c r="I3202" s="238"/>
      <c r="J3202" s="234"/>
      <c r="K3202" s="234"/>
      <c r="L3202" s="239"/>
      <c r="M3202" s="240"/>
      <c r="N3202" s="241"/>
      <c r="O3202" s="241"/>
      <c r="P3202" s="241"/>
      <c r="Q3202" s="241"/>
      <c r="R3202" s="241"/>
      <c r="S3202" s="241"/>
      <c r="T3202" s="242"/>
      <c r="AT3202" s="243" t="s">
        <v>211</v>
      </c>
      <c r="AU3202" s="243" t="s">
        <v>84</v>
      </c>
      <c r="AV3202" s="14" t="s">
        <v>84</v>
      </c>
      <c r="AW3202" s="14" t="s">
        <v>31</v>
      </c>
      <c r="AX3202" s="14" t="s">
        <v>75</v>
      </c>
      <c r="AY3202" s="243" t="s">
        <v>203</v>
      </c>
    </row>
    <row r="3203" spans="2:51" s="14" customFormat="1" ht="33.75">
      <c r="B3203" s="233"/>
      <c r="C3203" s="234"/>
      <c r="D3203" s="224" t="s">
        <v>211</v>
      </c>
      <c r="E3203" s="235" t="s">
        <v>1</v>
      </c>
      <c r="F3203" s="236" t="s">
        <v>2911</v>
      </c>
      <c r="G3203" s="234"/>
      <c r="H3203" s="237">
        <v>125.45</v>
      </c>
      <c r="I3203" s="238"/>
      <c r="J3203" s="234"/>
      <c r="K3203" s="234"/>
      <c r="L3203" s="239"/>
      <c r="M3203" s="240"/>
      <c r="N3203" s="241"/>
      <c r="O3203" s="241"/>
      <c r="P3203" s="241"/>
      <c r="Q3203" s="241"/>
      <c r="R3203" s="241"/>
      <c r="S3203" s="241"/>
      <c r="T3203" s="242"/>
      <c r="AT3203" s="243" t="s">
        <v>211</v>
      </c>
      <c r="AU3203" s="243" t="s">
        <v>84</v>
      </c>
      <c r="AV3203" s="14" t="s">
        <v>84</v>
      </c>
      <c r="AW3203" s="14" t="s">
        <v>31</v>
      </c>
      <c r="AX3203" s="14" t="s">
        <v>75</v>
      </c>
      <c r="AY3203" s="243" t="s">
        <v>203</v>
      </c>
    </row>
    <row r="3204" spans="2:51" s="14" customFormat="1" ht="11.25">
      <c r="B3204" s="233"/>
      <c r="C3204" s="234"/>
      <c r="D3204" s="224" t="s">
        <v>211</v>
      </c>
      <c r="E3204" s="235" t="s">
        <v>1</v>
      </c>
      <c r="F3204" s="236" t="s">
        <v>2912</v>
      </c>
      <c r="G3204" s="234"/>
      <c r="H3204" s="237">
        <v>8.9</v>
      </c>
      <c r="I3204" s="238"/>
      <c r="J3204" s="234"/>
      <c r="K3204" s="234"/>
      <c r="L3204" s="239"/>
      <c r="M3204" s="240"/>
      <c r="N3204" s="241"/>
      <c r="O3204" s="241"/>
      <c r="P3204" s="241"/>
      <c r="Q3204" s="241"/>
      <c r="R3204" s="241"/>
      <c r="S3204" s="241"/>
      <c r="T3204" s="242"/>
      <c r="AT3204" s="243" t="s">
        <v>211</v>
      </c>
      <c r="AU3204" s="243" t="s">
        <v>84</v>
      </c>
      <c r="AV3204" s="14" t="s">
        <v>84</v>
      </c>
      <c r="AW3204" s="14" t="s">
        <v>31</v>
      </c>
      <c r="AX3204" s="14" t="s">
        <v>75</v>
      </c>
      <c r="AY3204" s="243" t="s">
        <v>203</v>
      </c>
    </row>
    <row r="3205" spans="2:51" s="14" customFormat="1" ht="11.25">
      <c r="B3205" s="233"/>
      <c r="C3205" s="234"/>
      <c r="D3205" s="224" t="s">
        <v>211</v>
      </c>
      <c r="E3205" s="235" t="s">
        <v>1</v>
      </c>
      <c r="F3205" s="236" t="s">
        <v>2913</v>
      </c>
      <c r="G3205" s="234"/>
      <c r="H3205" s="237">
        <v>16.8</v>
      </c>
      <c r="I3205" s="238"/>
      <c r="J3205" s="234"/>
      <c r="K3205" s="234"/>
      <c r="L3205" s="239"/>
      <c r="M3205" s="240"/>
      <c r="N3205" s="241"/>
      <c r="O3205" s="241"/>
      <c r="P3205" s="241"/>
      <c r="Q3205" s="241"/>
      <c r="R3205" s="241"/>
      <c r="S3205" s="241"/>
      <c r="T3205" s="242"/>
      <c r="AT3205" s="243" t="s">
        <v>211</v>
      </c>
      <c r="AU3205" s="243" t="s">
        <v>84</v>
      </c>
      <c r="AV3205" s="14" t="s">
        <v>84</v>
      </c>
      <c r="AW3205" s="14" t="s">
        <v>31</v>
      </c>
      <c r="AX3205" s="14" t="s">
        <v>75</v>
      </c>
      <c r="AY3205" s="243" t="s">
        <v>203</v>
      </c>
    </row>
    <row r="3206" spans="2:51" s="14" customFormat="1" ht="11.25">
      <c r="B3206" s="233"/>
      <c r="C3206" s="234"/>
      <c r="D3206" s="224" t="s">
        <v>211</v>
      </c>
      <c r="E3206" s="235" t="s">
        <v>1</v>
      </c>
      <c r="F3206" s="236" t="s">
        <v>2914</v>
      </c>
      <c r="G3206" s="234"/>
      <c r="H3206" s="237">
        <v>10.050000000000001</v>
      </c>
      <c r="I3206" s="238"/>
      <c r="J3206" s="234"/>
      <c r="K3206" s="234"/>
      <c r="L3206" s="239"/>
      <c r="M3206" s="240"/>
      <c r="N3206" s="241"/>
      <c r="O3206" s="241"/>
      <c r="P3206" s="241"/>
      <c r="Q3206" s="241"/>
      <c r="R3206" s="241"/>
      <c r="S3206" s="241"/>
      <c r="T3206" s="242"/>
      <c r="AT3206" s="243" t="s">
        <v>211</v>
      </c>
      <c r="AU3206" s="243" t="s">
        <v>84</v>
      </c>
      <c r="AV3206" s="14" t="s">
        <v>84</v>
      </c>
      <c r="AW3206" s="14" t="s">
        <v>31</v>
      </c>
      <c r="AX3206" s="14" t="s">
        <v>75</v>
      </c>
      <c r="AY3206" s="243" t="s">
        <v>203</v>
      </c>
    </row>
    <row r="3207" spans="2:51" s="14" customFormat="1" ht="11.25">
      <c r="B3207" s="233"/>
      <c r="C3207" s="234"/>
      <c r="D3207" s="224" t="s">
        <v>211</v>
      </c>
      <c r="E3207" s="235" t="s">
        <v>1</v>
      </c>
      <c r="F3207" s="236" t="s">
        <v>2915</v>
      </c>
      <c r="G3207" s="234"/>
      <c r="H3207" s="237">
        <v>43.95</v>
      </c>
      <c r="I3207" s="238"/>
      <c r="J3207" s="234"/>
      <c r="K3207" s="234"/>
      <c r="L3207" s="239"/>
      <c r="M3207" s="240"/>
      <c r="N3207" s="241"/>
      <c r="O3207" s="241"/>
      <c r="P3207" s="241"/>
      <c r="Q3207" s="241"/>
      <c r="R3207" s="241"/>
      <c r="S3207" s="241"/>
      <c r="T3207" s="242"/>
      <c r="AT3207" s="243" t="s">
        <v>211</v>
      </c>
      <c r="AU3207" s="243" t="s">
        <v>84</v>
      </c>
      <c r="AV3207" s="14" t="s">
        <v>84</v>
      </c>
      <c r="AW3207" s="14" t="s">
        <v>31</v>
      </c>
      <c r="AX3207" s="14" t="s">
        <v>75</v>
      </c>
      <c r="AY3207" s="243" t="s">
        <v>203</v>
      </c>
    </row>
    <row r="3208" spans="2:51" s="14" customFormat="1" ht="11.25">
      <c r="B3208" s="233"/>
      <c r="C3208" s="234"/>
      <c r="D3208" s="224" t="s">
        <v>211</v>
      </c>
      <c r="E3208" s="235" t="s">
        <v>1</v>
      </c>
      <c r="F3208" s="236" t="s">
        <v>2916</v>
      </c>
      <c r="G3208" s="234"/>
      <c r="H3208" s="237">
        <v>7.6</v>
      </c>
      <c r="I3208" s="238"/>
      <c r="J3208" s="234"/>
      <c r="K3208" s="234"/>
      <c r="L3208" s="239"/>
      <c r="M3208" s="240"/>
      <c r="N3208" s="241"/>
      <c r="O3208" s="241"/>
      <c r="P3208" s="241"/>
      <c r="Q3208" s="241"/>
      <c r="R3208" s="241"/>
      <c r="S3208" s="241"/>
      <c r="T3208" s="242"/>
      <c r="AT3208" s="243" t="s">
        <v>211</v>
      </c>
      <c r="AU3208" s="243" t="s">
        <v>84</v>
      </c>
      <c r="AV3208" s="14" t="s">
        <v>84</v>
      </c>
      <c r="AW3208" s="14" t="s">
        <v>31</v>
      </c>
      <c r="AX3208" s="14" t="s">
        <v>75</v>
      </c>
      <c r="AY3208" s="243" t="s">
        <v>203</v>
      </c>
    </row>
    <row r="3209" spans="2:51" s="14" customFormat="1" ht="22.5">
      <c r="B3209" s="233"/>
      <c r="C3209" s="234"/>
      <c r="D3209" s="224" t="s">
        <v>211</v>
      </c>
      <c r="E3209" s="235" t="s">
        <v>1</v>
      </c>
      <c r="F3209" s="236" t="s">
        <v>2917</v>
      </c>
      <c r="G3209" s="234"/>
      <c r="H3209" s="237">
        <v>134.75</v>
      </c>
      <c r="I3209" s="238"/>
      <c r="J3209" s="234"/>
      <c r="K3209" s="234"/>
      <c r="L3209" s="239"/>
      <c r="M3209" s="240"/>
      <c r="N3209" s="241"/>
      <c r="O3209" s="241"/>
      <c r="P3209" s="241"/>
      <c r="Q3209" s="241"/>
      <c r="R3209" s="241"/>
      <c r="S3209" s="241"/>
      <c r="T3209" s="242"/>
      <c r="AT3209" s="243" t="s">
        <v>211</v>
      </c>
      <c r="AU3209" s="243" t="s">
        <v>84</v>
      </c>
      <c r="AV3209" s="14" t="s">
        <v>84</v>
      </c>
      <c r="AW3209" s="14" t="s">
        <v>31</v>
      </c>
      <c r="AX3209" s="14" t="s">
        <v>75</v>
      </c>
      <c r="AY3209" s="243" t="s">
        <v>203</v>
      </c>
    </row>
    <row r="3210" spans="2:51" s="14" customFormat="1" ht="22.5">
      <c r="B3210" s="233"/>
      <c r="C3210" s="234"/>
      <c r="D3210" s="224" t="s">
        <v>211</v>
      </c>
      <c r="E3210" s="235" t="s">
        <v>1</v>
      </c>
      <c r="F3210" s="236" t="s">
        <v>2918</v>
      </c>
      <c r="G3210" s="234"/>
      <c r="H3210" s="237">
        <v>36.700000000000003</v>
      </c>
      <c r="I3210" s="238"/>
      <c r="J3210" s="234"/>
      <c r="K3210" s="234"/>
      <c r="L3210" s="239"/>
      <c r="M3210" s="240"/>
      <c r="N3210" s="241"/>
      <c r="O3210" s="241"/>
      <c r="P3210" s="241"/>
      <c r="Q3210" s="241"/>
      <c r="R3210" s="241"/>
      <c r="S3210" s="241"/>
      <c r="T3210" s="242"/>
      <c r="AT3210" s="243" t="s">
        <v>211</v>
      </c>
      <c r="AU3210" s="243" t="s">
        <v>84</v>
      </c>
      <c r="AV3210" s="14" t="s">
        <v>84</v>
      </c>
      <c r="AW3210" s="14" t="s">
        <v>31</v>
      </c>
      <c r="AX3210" s="14" t="s">
        <v>75</v>
      </c>
      <c r="AY3210" s="243" t="s">
        <v>203</v>
      </c>
    </row>
    <row r="3211" spans="2:51" s="14" customFormat="1" ht="11.25">
      <c r="B3211" s="233"/>
      <c r="C3211" s="234"/>
      <c r="D3211" s="224" t="s">
        <v>211</v>
      </c>
      <c r="E3211" s="235" t="s">
        <v>1</v>
      </c>
      <c r="F3211" s="236" t="s">
        <v>2919</v>
      </c>
      <c r="G3211" s="234"/>
      <c r="H3211" s="237">
        <v>23.65</v>
      </c>
      <c r="I3211" s="238"/>
      <c r="J3211" s="234"/>
      <c r="K3211" s="234"/>
      <c r="L3211" s="239"/>
      <c r="M3211" s="240"/>
      <c r="N3211" s="241"/>
      <c r="O3211" s="241"/>
      <c r="P3211" s="241"/>
      <c r="Q3211" s="241"/>
      <c r="R3211" s="241"/>
      <c r="S3211" s="241"/>
      <c r="T3211" s="242"/>
      <c r="AT3211" s="243" t="s">
        <v>211</v>
      </c>
      <c r="AU3211" s="243" t="s">
        <v>84</v>
      </c>
      <c r="AV3211" s="14" t="s">
        <v>84</v>
      </c>
      <c r="AW3211" s="14" t="s">
        <v>31</v>
      </c>
      <c r="AX3211" s="14" t="s">
        <v>75</v>
      </c>
      <c r="AY3211" s="243" t="s">
        <v>203</v>
      </c>
    </row>
    <row r="3212" spans="2:51" s="14" customFormat="1" ht="11.25">
      <c r="B3212" s="233"/>
      <c r="C3212" s="234"/>
      <c r="D3212" s="224" t="s">
        <v>211</v>
      </c>
      <c r="E3212" s="235" t="s">
        <v>1</v>
      </c>
      <c r="F3212" s="236" t="s">
        <v>2920</v>
      </c>
      <c r="G3212" s="234"/>
      <c r="H3212" s="237">
        <v>24.35</v>
      </c>
      <c r="I3212" s="238"/>
      <c r="J3212" s="234"/>
      <c r="K3212" s="234"/>
      <c r="L3212" s="239"/>
      <c r="M3212" s="240"/>
      <c r="N3212" s="241"/>
      <c r="O3212" s="241"/>
      <c r="P3212" s="241"/>
      <c r="Q3212" s="241"/>
      <c r="R3212" s="241"/>
      <c r="S3212" s="241"/>
      <c r="T3212" s="242"/>
      <c r="AT3212" s="243" t="s">
        <v>211</v>
      </c>
      <c r="AU3212" s="243" t="s">
        <v>84</v>
      </c>
      <c r="AV3212" s="14" t="s">
        <v>84</v>
      </c>
      <c r="AW3212" s="14" t="s">
        <v>31</v>
      </c>
      <c r="AX3212" s="14" t="s">
        <v>75</v>
      </c>
      <c r="AY3212" s="243" t="s">
        <v>203</v>
      </c>
    </row>
    <row r="3213" spans="2:51" s="14" customFormat="1" ht="22.5">
      <c r="B3213" s="233"/>
      <c r="C3213" s="234"/>
      <c r="D3213" s="224" t="s">
        <v>211</v>
      </c>
      <c r="E3213" s="235" t="s">
        <v>1</v>
      </c>
      <c r="F3213" s="236" t="s">
        <v>2921</v>
      </c>
      <c r="G3213" s="234"/>
      <c r="H3213" s="237">
        <v>81.75</v>
      </c>
      <c r="I3213" s="238"/>
      <c r="J3213" s="234"/>
      <c r="K3213" s="234"/>
      <c r="L3213" s="239"/>
      <c r="M3213" s="240"/>
      <c r="N3213" s="241"/>
      <c r="O3213" s="241"/>
      <c r="P3213" s="241"/>
      <c r="Q3213" s="241"/>
      <c r="R3213" s="241"/>
      <c r="S3213" s="241"/>
      <c r="T3213" s="242"/>
      <c r="AT3213" s="243" t="s">
        <v>211</v>
      </c>
      <c r="AU3213" s="243" t="s">
        <v>84</v>
      </c>
      <c r="AV3213" s="14" t="s">
        <v>84</v>
      </c>
      <c r="AW3213" s="14" t="s">
        <v>31</v>
      </c>
      <c r="AX3213" s="14" t="s">
        <v>75</v>
      </c>
      <c r="AY3213" s="243" t="s">
        <v>203</v>
      </c>
    </row>
    <row r="3214" spans="2:51" s="14" customFormat="1" ht="11.25">
      <c r="B3214" s="233"/>
      <c r="C3214" s="234"/>
      <c r="D3214" s="224" t="s">
        <v>211</v>
      </c>
      <c r="E3214" s="235" t="s">
        <v>1</v>
      </c>
      <c r="F3214" s="236" t="s">
        <v>2922</v>
      </c>
      <c r="G3214" s="234"/>
      <c r="H3214" s="237">
        <v>49.55</v>
      </c>
      <c r="I3214" s="238"/>
      <c r="J3214" s="234"/>
      <c r="K3214" s="234"/>
      <c r="L3214" s="239"/>
      <c r="M3214" s="240"/>
      <c r="N3214" s="241"/>
      <c r="O3214" s="241"/>
      <c r="P3214" s="241"/>
      <c r="Q3214" s="241"/>
      <c r="R3214" s="241"/>
      <c r="S3214" s="241"/>
      <c r="T3214" s="242"/>
      <c r="AT3214" s="243" t="s">
        <v>211</v>
      </c>
      <c r="AU3214" s="243" t="s">
        <v>84</v>
      </c>
      <c r="AV3214" s="14" t="s">
        <v>84</v>
      </c>
      <c r="AW3214" s="14" t="s">
        <v>31</v>
      </c>
      <c r="AX3214" s="14" t="s">
        <v>75</v>
      </c>
      <c r="AY3214" s="243" t="s">
        <v>203</v>
      </c>
    </row>
    <row r="3215" spans="2:51" s="14" customFormat="1" ht="11.25">
      <c r="B3215" s="233"/>
      <c r="C3215" s="234"/>
      <c r="D3215" s="224" t="s">
        <v>211</v>
      </c>
      <c r="E3215" s="235" t="s">
        <v>1</v>
      </c>
      <c r="F3215" s="236" t="s">
        <v>2923</v>
      </c>
      <c r="G3215" s="234"/>
      <c r="H3215" s="237">
        <v>24.8</v>
      </c>
      <c r="I3215" s="238"/>
      <c r="J3215" s="234"/>
      <c r="K3215" s="234"/>
      <c r="L3215" s="239"/>
      <c r="M3215" s="240"/>
      <c r="N3215" s="241"/>
      <c r="O3215" s="241"/>
      <c r="P3215" s="241"/>
      <c r="Q3215" s="241"/>
      <c r="R3215" s="241"/>
      <c r="S3215" s="241"/>
      <c r="T3215" s="242"/>
      <c r="AT3215" s="243" t="s">
        <v>211</v>
      </c>
      <c r="AU3215" s="243" t="s">
        <v>84</v>
      </c>
      <c r="AV3215" s="14" t="s">
        <v>84</v>
      </c>
      <c r="AW3215" s="14" t="s">
        <v>31</v>
      </c>
      <c r="AX3215" s="14" t="s">
        <v>75</v>
      </c>
      <c r="AY3215" s="243" t="s">
        <v>203</v>
      </c>
    </row>
    <row r="3216" spans="2:51" s="14" customFormat="1" ht="22.5">
      <c r="B3216" s="233"/>
      <c r="C3216" s="234"/>
      <c r="D3216" s="224" t="s">
        <v>211</v>
      </c>
      <c r="E3216" s="235" t="s">
        <v>1</v>
      </c>
      <c r="F3216" s="236" t="s">
        <v>2924</v>
      </c>
      <c r="G3216" s="234"/>
      <c r="H3216" s="237">
        <v>231.75</v>
      </c>
      <c r="I3216" s="238"/>
      <c r="J3216" s="234"/>
      <c r="K3216" s="234"/>
      <c r="L3216" s="239"/>
      <c r="M3216" s="240"/>
      <c r="N3216" s="241"/>
      <c r="O3216" s="241"/>
      <c r="P3216" s="241"/>
      <c r="Q3216" s="241"/>
      <c r="R3216" s="241"/>
      <c r="S3216" s="241"/>
      <c r="T3216" s="242"/>
      <c r="AT3216" s="243" t="s">
        <v>211</v>
      </c>
      <c r="AU3216" s="243" t="s">
        <v>84</v>
      </c>
      <c r="AV3216" s="14" t="s">
        <v>84</v>
      </c>
      <c r="AW3216" s="14" t="s">
        <v>31</v>
      </c>
      <c r="AX3216" s="14" t="s">
        <v>75</v>
      </c>
      <c r="AY3216" s="243" t="s">
        <v>203</v>
      </c>
    </row>
    <row r="3217" spans="2:51" s="14" customFormat="1" ht="22.5">
      <c r="B3217" s="233"/>
      <c r="C3217" s="234"/>
      <c r="D3217" s="224" t="s">
        <v>211</v>
      </c>
      <c r="E3217" s="235" t="s">
        <v>1</v>
      </c>
      <c r="F3217" s="236" t="s">
        <v>2925</v>
      </c>
      <c r="G3217" s="234"/>
      <c r="H3217" s="237">
        <v>75.599999999999994</v>
      </c>
      <c r="I3217" s="238"/>
      <c r="J3217" s="234"/>
      <c r="K3217" s="234"/>
      <c r="L3217" s="239"/>
      <c r="M3217" s="240"/>
      <c r="N3217" s="241"/>
      <c r="O3217" s="241"/>
      <c r="P3217" s="241"/>
      <c r="Q3217" s="241"/>
      <c r="R3217" s="241"/>
      <c r="S3217" s="241"/>
      <c r="T3217" s="242"/>
      <c r="AT3217" s="243" t="s">
        <v>211</v>
      </c>
      <c r="AU3217" s="243" t="s">
        <v>84</v>
      </c>
      <c r="AV3217" s="14" t="s">
        <v>84</v>
      </c>
      <c r="AW3217" s="14" t="s">
        <v>31</v>
      </c>
      <c r="AX3217" s="14" t="s">
        <v>75</v>
      </c>
      <c r="AY3217" s="243" t="s">
        <v>203</v>
      </c>
    </row>
    <row r="3218" spans="2:51" s="14" customFormat="1" ht="22.5">
      <c r="B3218" s="233"/>
      <c r="C3218" s="234"/>
      <c r="D3218" s="224" t="s">
        <v>211</v>
      </c>
      <c r="E3218" s="235" t="s">
        <v>1</v>
      </c>
      <c r="F3218" s="236" t="s">
        <v>2926</v>
      </c>
      <c r="G3218" s="234"/>
      <c r="H3218" s="237">
        <v>105.55</v>
      </c>
      <c r="I3218" s="238"/>
      <c r="J3218" s="234"/>
      <c r="K3218" s="234"/>
      <c r="L3218" s="239"/>
      <c r="M3218" s="240"/>
      <c r="N3218" s="241"/>
      <c r="O3218" s="241"/>
      <c r="P3218" s="241"/>
      <c r="Q3218" s="241"/>
      <c r="R3218" s="241"/>
      <c r="S3218" s="241"/>
      <c r="T3218" s="242"/>
      <c r="AT3218" s="243" t="s">
        <v>211</v>
      </c>
      <c r="AU3218" s="243" t="s">
        <v>84</v>
      </c>
      <c r="AV3218" s="14" t="s">
        <v>84</v>
      </c>
      <c r="AW3218" s="14" t="s">
        <v>31</v>
      </c>
      <c r="AX3218" s="14" t="s">
        <v>75</v>
      </c>
      <c r="AY3218" s="243" t="s">
        <v>203</v>
      </c>
    </row>
    <row r="3219" spans="2:51" s="14" customFormat="1" ht="11.25">
      <c r="B3219" s="233"/>
      <c r="C3219" s="234"/>
      <c r="D3219" s="224" t="s">
        <v>211</v>
      </c>
      <c r="E3219" s="235" t="s">
        <v>1</v>
      </c>
      <c r="F3219" s="236" t="s">
        <v>2927</v>
      </c>
      <c r="G3219" s="234"/>
      <c r="H3219" s="237">
        <v>33.6</v>
      </c>
      <c r="I3219" s="238"/>
      <c r="J3219" s="234"/>
      <c r="K3219" s="234"/>
      <c r="L3219" s="239"/>
      <c r="M3219" s="240"/>
      <c r="N3219" s="241"/>
      <c r="O3219" s="241"/>
      <c r="P3219" s="241"/>
      <c r="Q3219" s="241"/>
      <c r="R3219" s="241"/>
      <c r="S3219" s="241"/>
      <c r="T3219" s="242"/>
      <c r="AT3219" s="243" t="s">
        <v>211</v>
      </c>
      <c r="AU3219" s="243" t="s">
        <v>84</v>
      </c>
      <c r="AV3219" s="14" t="s">
        <v>84</v>
      </c>
      <c r="AW3219" s="14" t="s">
        <v>31</v>
      </c>
      <c r="AX3219" s="14" t="s">
        <v>75</v>
      </c>
      <c r="AY3219" s="243" t="s">
        <v>203</v>
      </c>
    </row>
    <row r="3220" spans="2:51" s="14" customFormat="1" ht="22.5">
      <c r="B3220" s="233"/>
      <c r="C3220" s="234"/>
      <c r="D3220" s="224" t="s">
        <v>211</v>
      </c>
      <c r="E3220" s="235" t="s">
        <v>1</v>
      </c>
      <c r="F3220" s="236" t="s">
        <v>2928</v>
      </c>
      <c r="G3220" s="234"/>
      <c r="H3220" s="237">
        <v>71</v>
      </c>
      <c r="I3220" s="238"/>
      <c r="J3220" s="234"/>
      <c r="K3220" s="234"/>
      <c r="L3220" s="239"/>
      <c r="M3220" s="240"/>
      <c r="N3220" s="241"/>
      <c r="O3220" s="241"/>
      <c r="P3220" s="241"/>
      <c r="Q3220" s="241"/>
      <c r="R3220" s="241"/>
      <c r="S3220" s="241"/>
      <c r="T3220" s="242"/>
      <c r="AT3220" s="243" t="s">
        <v>211</v>
      </c>
      <c r="AU3220" s="243" t="s">
        <v>84</v>
      </c>
      <c r="AV3220" s="14" t="s">
        <v>84</v>
      </c>
      <c r="AW3220" s="14" t="s">
        <v>31</v>
      </c>
      <c r="AX3220" s="14" t="s">
        <v>75</v>
      </c>
      <c r="AY3220" s="243" t="s">
        <v>203</v>
      </c>
    </row>
    <row r="3221" spans="2:51" s="14" customFormat="1" ht="11.25">
      <c r="B3221" s="233"/>
      <c r="C3221" s="234"/>
      <c r="D3221" s="224" t="s">
        <v>211</v>
      </c>
      <c r="E3221" s="235" t="s">
        <v>1</v>
      </c>
      <c r="F3221" s="236" t="s">
        <v>2929</v>
      </c>
      <c r="G3221" s="234"/>
      <c r="H3221" s="237">
        <v>34.549999999999997</v>
      </c>
      <c r="I3221" s="238"/>
      <c r="J3221" s="234"/>
      <c r="K3221" s="234"/>
      <c r="L3221" s="239"/>
      <c r="M3221" s="240"/>
      <c r="N3221" s="241"/>
      <c r="O3221" s="241"/>
      <c r="P3221" s="241"/>
      <c r="Q3221" s="241"/>
      <c r="R3221" s="241"/>
      <c r="S3221" s="241"/>
      <c r="T3221" s="242"/>
      <c r="AT3221" s="243" t="s">
        <v>211</v>
      </c>
      <c r="AU3221" s="243" t="s">
        <v>84</v>
      </c>
      <c r="AV3221" s="14" t="s">
        <v>84</v>
      </c>
      <c r="AW3221" s="14" t="s">
        <v>31</v>
      </c>
      <c r="AX3221" s="14" t="s">
        <v>75</v>
      </c>
      <c r="AY3221" s="243" t="s">
        <v>203</v>
      </c>
    </row>
    <row r="3222" spans="2:51" s="14" customFormat="1" ht="11.25">
      <c r="B3222" s="233"/>
      <c r="C3222" s="234"/>
      <c r="D3222" s="224" t="s">
        <v>211</v>
      </c>
      <c r="E3222" s="235" t="s">
        <v>1</v>
      </c>
      <c r="F3222" s="236" t="s">
        <v>2930</v>
      </c>
      <c r="G3222" s="234"/>
      <c r="H3222" s="237">
        <v>25.95</v>
      </c>
      <c r="I3222" s="238"/>
      <c r="J3222" s="234"/>
      <c r="K3222" s="234"/>
      <c r="L3222" s="239"/>
      <c r="M3222" s="240"/>
      <c r="N3222" s="241"/>
      <c r="O3222" s="241"/>
      <c r="P3222" s="241"/>
      <c r="Q3222" s="241"/>
      <c r="R3222" s="241"/>
      <c r="S3222" s="241"/>
      <c r="T3222" s="242"/>
      <c r="AT3222" s="243" t="s">
        <v>211</v>
      </c>
      <c r="AU3222" s="243" t="s">
        <v>84</v>
      </c>
      <c r="AV3222" s="14" t="s">
        <v>84</v>
      </c>
      <c r="AW3222" s="14" t="s">
        <v>31</v>
      </c>
      <c r="AX3222" s="14" t="s">
        <v>75</v>
      </c>
      <c r="AY3222" s="243" t="s">
        <v>203</v>
      </c>
    </row>
    <row r="3223" spans="2:51" s="14" customFormat="1" ht="11.25">
      <c r="B3223" s="233"/>
      <c r="C3223" s="234"/>
      <c r="D3223" s="224" t="s">
        <v>211</v>
      </c>
      <c r="E3223" s="235" t="s">
        <v>1</v>
      </c>
      <c r="F3223" s="236" t="s">
        <v>2931</v>
      </c>
      <c r="G3223" s="234"/>
      <c r="H3223" s="237">
        <v>11.605</v>
      </c>
      <c r="I3223" s="238"/>
      <c r="J3223" s="234"/>
      <c r="K3223" s="234"/>
      <c r="L3223" s="239"/>
      <c r="M3223" s="240"/>
      <c r="N3223" s="241"/>
      <c r="O3223" s="241"/>
      <c r="P3223" s="241"/>
      <c r="Q3223" s="241"/>
      <c r="R3223" s="241"/>
      <c r="S3223" s="241"/>
      <c r="T3223" s="242"/>
      <c r="AT3223" s="243" t="s">
        <v>211</v>
      </c>
      <c r="AU3223" s="243" t="s">
        <v>84</v>
      </c>
      <c r="AV3223" s="14" t="s">
        <v>84</v>
      </c>
      <c r="AW3223" s="14" t="s">
        <v>31</v>
      </c>
      <c r="AX3223" s="14" t="s">
        <v>75</v>
      </c>
      <c r="AY3223" s="243" t="s">
        <v>203</v>
      </c>
    </row>
    <row r="3224" spans="2:51" s="14" customFormat="1" ht="11.25">
      <c r="B3224" s="233"/>
      <c r="C3224" s="234"/>
      <c r="D3224" s="224" t="s">
        <v>211</v>
      </c>
      <c r="E3224" s="235" t="s">
        <v>1</v>
      </c>
      <c r="F3224" s="236" t="s">
        <v>2932</v>
      </c>
      <c r="G3224" s="234"/>
      <c r="H3224" s="237">
        <v>25.5</v>
      </c>
      <c r="I3224" s="238"/>
      <c r="J3224" s="234"/>
      <c r="K3224" s="234"/>
      <c r="L3224" s="239"/>
      <c r="M3224" s="240"/>
      <c r="N3224" s="241"/>
      <c r="O3224" s="241"/>
      <c r="P3224" s="241"/>
      <c r="Q3224" s="241"/>
      <c r="R3224" s="241"/>
      <c r="S3224" s="241"/>
      <c r="T3224" s="242"/>
      <c r="AT3224" s="243" t="s">
        <v>211</v>
      </c>
      <c r="AU3224" s="243" t="s">
        <v>84</v>
      </c>
      <c r="AV3224" s="14" t="s">
        <v>84</v>
      </c>
      <c r="AW3224" s="14" t="s">
        <v>31</v>
      </c>
      <c r="AX3224" s="14" t="s">
        <v>75</v>
      </c>
      <c r="AY3224" s="243" t="s">
        <v>203</v>
      </c>
    </row>
    <row r="3225" spans="2:51" s="14" customFormat="1" ht="22.5">
      <c r="B3225" s="233"/>
      <c r="C3225" s="234"/>
      <c r="D3225" s="224" t="s">
        <v>211</v>
      </c>
      <c r="E3225" s="235" t="s">
        <v>1</v>
      </c>
      <c r="F3225" s="236" t="s">
        <v>2933</v>
      </c>
      <c r="G3225" s="234"/>
      <c r="H3225" s="237">
        <v>116.25</v>
      </c>
      <c r="I3225" s="238"/>
      <c r="J3225" s="234"/>
      <c r="K3225" s="234"/>
      <c r="L3225" s="239"/>
      <c r="M3225" s="240"/>
      <c r="N3225" s="241"/>
      <c r="O3225" s="241"/>
      <c r="P3225" s="241"/>
      <c r="Q3225" s="241"/>
      <c r="R3225" s="241"/>
      <c r="S3225" s="241"/>
      <c r="T3225" s="242"/>
      <c r="AT3225" s="243" t="s">
        <v>211</v>
      </c>
      <c r="AU3225" s="243" t="s">
        <v>84</v>
      </c>
      <c r="AV3225" s="14" t="s">
        <v>84</v>
      </c>
      <c r="AW3225" s="14" t="s">
        <v>31</v>
      </c>
      <c r="AX3225" s="14" t="s">
        <v>75</v>
      </c>
      <c r="AY3225" s="243" t="s">
        <v>203</v>
      </c>
    </row>
    <row r="3226" spans="2:51" s="14" customFormat="1" ht="11.25">
      <c r="B3226" s="233"/>
      <c r="C3226" s="234"/>
      <c r="D3226" s="224" t="s">
        <v>211</v>
      </c>
      <c r="E3226" s="235" t="s">
        <v>1</v>
      </c>
      <c r="F3226" s="236" t="s">
        <v>2934</v>
      </c>
      <c r="G3226" s="234"/>
      <c r="H3226" s="237">
        <v>8.9</v>
      </c>
      <c r="I3226" s="238"/>
      <c r="J3226" s="234"/>
      <c r="K3226" s="234"/>
      <c r="L3226" s="239"/>
      <c r="M3226" s="240"/>
      <c r="N3226" s="241"/>
      <c r="O3226" s="241"/>
      <c r="P3226" s="241"/>
      <c r="Q3226" s="241"/>
      <c r="R3226" s="241"/>
      <c r="S3226" s="241"/>
      <c r="T3226" s="242"/>
      <c r="AT3226" s="243" t="s">
        <v>211</v>
      </c>
      <c r="AU3226" s="243" t="s">
        <v>84</v>
      </c>
      <c r="AV3226" s="14" t="s">
        <v>84</v>
      </c>
      <c r="AW3226" s="14" t="s">
        <v>31</v>
      </c>
      <c r="AX3226" s="14" t="s">
        <v>75</v>
      </c>
      <c r="AY3226" s="243" t="s">
        <v>203</v>
      </c>
    </row>
    <row r="3227" spans="2:51" s="14" customFormat="1" ht="11.25">
      <c r="B3227" s="233"/>
      <c r="C3227" s="234"/>
      <c r="D3227" s="224" t="s">
        <v>211</v>
      </c>
      <c r="E3227" s="235" t="s">
        <v>1</v>
      </c>
      <c r="F3227" s="236" t="s">
        <v>2935</v>
      </c>
      <c r="G3227" s="234"/>
      <c r="H3227" s="237">
        <v>16.8</v>
      </c>
      <c r="I3227" s="238"/>
      <c r="J3227" s="234"/>
      <c r="K3227" s="234"/>
      <c r="L3227" s="239"/>
      <c r="M3227" s="240"/>
      <c r="N3227" s="241"/>
      <c r="O3227" s="241"/>
      <c r="P3227" s="241"/>
      <c r="Q3227" s="241"/>
      <c r="R3227" s="241"/>
      <c r="S3227" s="241"/>
      <c r="T3227" s="242"/>
      <c r="AT3227" s="243" t="s">
        <v>211</v>
      </c>
      <c r="AU3227" s="243" t="s">
        <v>84</v>
      </c>
      <c r="AV3227" s="14" t="s">
        <v>84</v>
      </c>
      <c r="AW3227" s="14" t="s">
        <v>31</v>
      </c>
      <c r="AX3227" s="14" t="s">
        <v>75</v>
      </c>
      <c r="AY3227" s="243" t="s">
        <v>203</v>
      </c>
    </row>
    <row r="3228" spans="2:51" s="14" customFormat="1" ht="11.25">
      <c r="B3228" s="233"/>
      <c r="C3228" s="234"/>
      <c r="D3228" s="224" t="s">
        <v>211</v>
      </c>
      <c r="E3228" s="235" t="s">
        <v>1</v>
      </c>
      <c r="F3228" s="236" t="s">
        <v>2936</v>
      </c>
      <c r="G3228" s="234"/>
      <c r="H3228" s="237">
        <v>10.050000000000001</v>
      </c>
      <c r="I3228" s="238"/>
      <c r="J3228" s="234"/>
      <c r="K3228" s="234"/>
      <c r="L3228" s="239"/>
      <c r="M3228" s="240"/>
      <c r="N3228" s="241"/>
      <c r="O3228" s="241"/>
      <c r="P3228" s="241"/>
      <c r="Q3228" s="241"/>
      <c r="R3228" s="241"/>
      <c r="S3228" s="241"/>
      <c r="T3228" s="242"/>
      <c r="AT3228" s="243" t="s">
        <v>211</v>
      </c>
      <c r="AU3228" s="243" t="s">
        <v>84</v>
      </c>
      <c r="AV3228" s="14" t="s">
        <v>84</v>
      </c>
      <c r="AW3228" s="14" t="s">
        <v>31</v>
      </c>
      <c r="AX3228" s="14" t="s">
        <v>75</v>
      </c>
      <c r="AY3228" s="243" t="s">
        <v>203</v>
      </c>
    </row>
    <row r="3229" spans="2:51" s="14" customFormat="1" ht="11.25">
      <c r="B3229" s="233"/>
      <c r="C3229" s="234"/>
      <c r="D3229" s="224" t="s">
        <v>211</v>
      </c>
      <c r="E3229" s="235" t="s">
        <v>1</v>
      </c>
      <c r="F3229" s="236" t="s">
        <v>2937</v>
      </c>
      <c r="G3229" s="234"/>
      <c r="H3229" s="237">
        <v>43.95</v>
      </c>
      <c r="I3229" s="238"/>
      <c r="J3229" s="234"/>
      <c r="K3229" s="234"/>
      <c r="L3229" s="239"/>
      <c r="M3229" s="240"/>
      <c r="N3229" s="241"/>
      <c r="O3229" s="241"/>
      <c r="P3229" s="241"/>
      <c r="Q3229" s="241"/>
      <c r="R3229" s="241"/>
      <c r="S3229" s="241"/>
      <c r="T3229" s="242"/>
      <c r="AT3229" s="243" t="s">
        <v>211</v>
      </c>
      <c r="AU3229" s="243" t="s">
        <v>84</v>
      </c>
      <c r="AV3229" s="14" t="s">
        <v>84</v>
      </c>
      <c r="AW3229" s="14" t="s">
        <v>31</v>
      </c>
      <c r="AX3229" s="14" t="s">
        <v>75</v>
      </c>
      <c r="AY3229" s="243" t="s">
        <v>203</v>
      </c>
    </row>
    <row r="3230" spans="2:51" s="14" customFormat="1" ht="11.25">
      <c r="B3230" s="233"/>
      <c r="C3230" s="234"/>
      <c r="D3230" s="224" t="s">
        <v>211</v>
      </c>
      <c r="E3230" s="235" t="s">
        <v>1</v>
      </c>
      <c r="F3230" s="236" t="s">
        <v>2938</v>
      </c>
      <c r="G3230" s="234"/>
      <c r="H3230" s="237">
        <v>7.6</v>
      </c>
      <c r="I3230" s="238"/>
      <c r="J3230" s="234"/>
      <c r="K3230" s="234"/>
      <c r="L3230" s="239"/>
      <c r="M3230" s="240"/>
      <c r="N3230" s="241"/>
      <c r="O3230" s="241"/>
      <c r="P3230" s="241"/>
      <c r="Q3230" s="241"/>
      <c r="R3230" s="241"/>
      <c r="S3230" s="241"/>
      <c r="T3230" s="242"/>
      <c r="AT3230" s="243" t="s">
        <v>211</v>
      </c>
      <c r="AU3230" s="243" t="s">
        <v>84</v>
      </c>
      <c r="AV3230" s="14" t="s">
        <v>84</v>
      </c>
      <c r="AW3230" s="14" t="s">
        <v>31</v>
      </c>
      <c r="AX3230" s="14" t="s">
        <v>75</v>
      </c>
      <c r="AY3230" s="243" t="s">
        <v>203</v>
      </c>
    </row>
    <row r="3231" spans="2:51" s="14" customFormat="1" ht="22.5">
      <c r="B3231" s="233"/>
      <c r="C3231" s="234"/>
      <c r="D3231" s="224" t="s">
        <v>211</v>
      </c>
      <c r="E3231" s="235" t="s">
        <v>1</v>
      </c>
      <c r="F3231" s="236" t="s">
        <v>2939</v>
      </c>
      <c r="G3231" s="234"/>
      <c r="H3231" s="237">
        <v>134.75</v>
      </c>
      <c r="I3231" s="238"/>
      <c r="J3231" s="234"/>
      <c r="K3231" s="234"/>
      <c r="L3231" s="239"/>
      <c r="M3231" s="240"/>
      <c r="N3231" s="241"/>
      <c r="O3231" s="241"/>
      <c r="P3231" s="241"/>
      <c r="Q3231" s="241"/>
      <c r="R3231" s="241"/>
      <c r="S3231" s="241"/>
      <c r="T3231" s="242"/>
      <c r="AT3231" s="243" t="s">
        <v>211</v>
      </c>
      <c r="AU3231" s="243" t="s">
        <v>84</v>
      </c>
      <c r="AV3231" s="14" t="s">
        <v>84</v>
      </c>
      <c r="AW3231" s="14" t="s">
        <v>31</v>
      </c>
      <c r="AX3231" s="14" t="s">
        <v>75</v>
      </c>
      <c r="AY3231" s="243" t="s">
        <v>203</v>
      </c>
    </row>
    <row r="3232" spans="2:51" s="14" customFormat="1" ht="22.5">
      <c r="B3232" s="233"/>
      <c r="C3232" s="234"/>
      <c r="D3232" s="224" t="s">
        <v>211</v>
      </c>
      <c r="E3232" s="235" t="s">
        <v>1</v>
      </c>
      <c r="F3232" s="236" t="s">
        <v>2940</v>
      </c>
      <c r="G3232" s="234"/>
      <c r="H3232" s="237">
        <v>36.700000000000003</v>
      </c>
      <c r="I3232" s="238"/>
      <c r="J3232" s="234"/>
      <c r="K3232" s="234"/>
      <c r="L3232" s="239"/>
      <c r="M3232" s="240"/>
      <c r="N3232" s="241"/>
      <c r="O3232" s="241"/>
      <c r="P3232" s="241"/>
      <c r="Q3232" s="241"/>
      <c r="R3232" s="241"/>
      <c r="S3232" s="241"/>
      <c r="T3232" s="242"/>
      <c r="AT3232" s="243" t="s">
        <v>211</v>
      </c>
      <c r="AU3232" s="243" t="s">
        <v>84</v>
      </c>
      <c r="AV3232" s="14" t="s">
        <v>84</v>
      </c>
      <c r="AW3232" s="14" t="s">
        <v>31</v>
      </c>
      <c r="AX3232" s="14" t="s">
        <v>75</v>
      </c>
      <c r="AY3232" s="243" t="s">
        <v>203</v>
      </c>
    </row>
    <row r="3233" spans="2:51" s="14" customFormat="1" ht="11.25">
      <c r="B3233" s="233"/>
      <c r="C3233" s="234"/>
      <c r="D3233" s="224" t="s">
        <v>211</v>
      </c>
      <c r="E3233" s="235" t="s">
        <v>1</v>
      </c>
      <c r="F3233" s="236" t="s">
        <v>2941</v>
      </c>
      <c r="G3233" s="234"/>
      <c r="H3233" s="237">
        <v>23.65</v>
      </c>
      <c r="I3233" s="238"/>
      <c r="J3233" s="234"/>
      <c r="K3233" s="234"/>
      <c r="L3233" s="239"/>
      <c r="M3233" s="240"/>
      <c r="N3233" s="241"/>
      <c r="O3233" s="241"/>
      <c r="P3233" s="241"/>
      <c r="Q3233" s="241"/>
      <c r="R3233" s="241"/>
      <c r="S3233" s="241"/>
      <c r="T3233" s="242"/>
      <c r="AT3233" s="243" t="s">
        <v>211</v>
      </c>
      <c r="AU3233" s="243" t="s">
        <v>84</v>
      </c>
      <c r="AV3233" s="14" t="s">
        <v>84</v>
      </c>
      <c r="AW3233" s="14" t="s">
        <v>31</v>
      </c>
      <c r="AX3233" s="14" t="s">
        <v>75</v>
      </c>
      <c r="AY3233" s="243" t="s">
        <v>203</v>
      </c>
    </row>
    <row r="3234" spans="2:51" s="13" customFormat="1" ht="11.25">
      <c r="B3234" s="222"/>
      <c r="C3234" s="223"/>
      <c r="D3234" s="224" t="s">
        <v>211</v>
      </c>
      <c r="E3234" s="225" t="s">
        <v>1</v>
      </c>
      <c r="F3234" s="226" t="s">
        <v>213</v>
      </c>
      <c r="G3234" s="223"/>
      <c r="H3234" s="225" t="s">
        <v>1</v>
      </c>
      <c r="I3234" s="227"/>
      <c r="J3234" s="223"/>
      <c r="K3234" s="223"/>
      <c r="L3234" s="228"/>
      <c r="M3234" s="229"/>
      <c r="N3234" s="230"/>
      <c r="O3234" s="230"/>
      <c r="P3234" s="230"/>
      <c r="Q3234" s="230"/>
      <c r="R3234" s="230"/>
      <c r="S3234" s="230"/>
      <c r="T3234" s="231"/>
      <c r="AT3234" s="232" t="s">
        <v>211</v>
      </c>
      <c r="AU3234" s="232" t="s">
        <v>84</v>
      </c>
      <c r="AV3234" s="13" t="s">
        <v>82</v>
      </c>
      <c r="AW3234" s="13" t="s">
        <v>31</v>
      </c>
      <c r="AX3234" s="13" t="s">
        <v>75</v>
      </c>
      <c r="AY3234" s="232" t="s">
        <v>203</v>
      </c>
    </row>
    <row r="3235" spans="2:51" s="13" customFormat="1" ht="11.25">
      <c r="B3235" s="222"/>
      <c r="C3235" s="223"/>
      <c r="D3235" s="224" t="s">
        <v>211</v>
      </c>
      <c r="E3235" s="225" t="s">
        <v>1</v>
      </c>
      <c r="F3235" s="226" t="s">
        <v>521</v>
      </c>
      <c r="G3235" s="223"/>
      <c r="H3235" s="225" t="s">
        <v>1</v>
      </c>
      <c r="I3235" s="227"/>
      <c r="J3235" s="223"/>
      <c r="K3235" s="223"/>
      <c r="L3235" s="228"/>
      <c r="M3235" s="229"/>
      <c r="N3235" s="230"/>
      <c r="O3235" s="230"/>
      <c r="P3235" s="230"/>
      <c r="Q3235" s="230"/>
      <c r="R3235" s="230"/>
      <c r="S3235" s="230"/>
      <c r="T3235" s="231"/>
      <c r="AT3235" s="232" t="s">
        <v>211</v>
      </c>
      <c r="AU3235" s="232" t="s">
        <v>84</v>
      </c>
      <c r="AV3235" s="13" t="s">
        <v>82</v>
      </c>
      <c r="AW3235" s="13" t="s">
        <v>31</v>
      </c>
      <c r="AX3235" s="13" t="s">
        <v>75</v>
      </c>
      <c r="AY3235" s="232" t="s">
        <v>203</v>
      </c>
    </row>
    <row r="3236" spans="2:51" s="14" customFormat="1" ht="11.25">
      <c r="B3236" s="233"/>
      <c r="C3236" s="234"/>
      <c r="D3236" s="224" t="s">
        <v>211</v>
      </c>
      <c r="E3236" s="235" t="s">
        <v>1</v>
      </c>
      <c r="F3236" s="236" t="s">
        <v>2942</v>
      </c>
      <c r="G3236" s="234"/>
      <c r="H3236" s="237">
        <v>24.35</v>
      </c>
      <c r="I3236" s="238"/>
      <c r="J3236" s="234"/>
      <c r="K3236" s="234"/>
      <c r="L3236" s="239"/>
      <c r="M3236" s="240"/>
      <c r="N3236" s="241"/>
      <c r="O3236" s="241"/>
      <c r="P3236" s="241"/>
      <c r="Q3236" s="241"/>
      <c r="R3236" s="241"/>
      <c r="S3236" s="241"/>
      <c r="T3236" s="242"/>
      <c r="AT3236" s="243" t="s">
        <v>211</v>
      </c>
      <c r="AU3236" s="243" t="s">
        <v>84</v>
      </c>
      <c r="AV3236" s="14" t="s">
        <v>84</v>
      </c>
      <c r="AW3236" s="14" t="s">
        <v>31</v>
      </c>
      <c r="AX3236" s="14" t="s">
        <v>75</v>
      </c>
      <c r="AY3236" s="243" t="s">
        <v>203</v>
      </c>
    </row>
    <row r="3237" spans="2:51" s="14" customFormat="1" ht="22.5">
      <c r="B3237" s="233"/>
      <c r="C3237" s="234"/>
      <c r="D3237" s="224" t="s">
        <v>211</v>
      </c>
      <c r="E3237" s="235" t="s">
        <v>1</v>
      </c>
      <c r="F3237" s="236" t="s">
        <v>2943</v>
      </c>
      <c r="G3237" s="234"/>
      <c r="H3237" s="237">
        <v>81.75</v>
      </c>
      <c r="I3237" s="238"/>
      <c r="J3237" s="234"/>
      <c r="K3237" s="234"/>
      <c r="L3237" s="239"/>
      <c r="M3237" s="240"/>
      <c r="N3237" s="241"/>
      <c r="O3237" s="241"/>
      <c r="P3237" s="241"/>
      <c r="Q3237" s="241"/>
      <c r="R3237" s="241"/>
      <c r="S3237" s="241"/>
      <c r="T3237" s="242"/>
      <c r="AT3237" s="243" t="s">
        <v>211</v>
      </c>
      <c r="AU3237" s="243" t="s">
        <v>84</v>
      </c>
      <c r="AV3237" s="14" t="s">
        <v>84</v>
      </c>
      <c r="AW3237" s="14" t="s">
        <v>31</v>
      </c>
      <c r="AX3237" s="14" t="s">
        <v>75</v>
      </c>
      <c r="AY3237" s="243" t="s">
        <v>203</v>
      </c>
    </row>
    <row r="3238" spans="2:51" s="14" customFormat="1" ht="11.25">
      <c r="B3238" s="233"/>
      <c r="C3238" s="234"/>
      <c r="D3238" s="224" t="s">
        <v>211</v>
      </c>
      <c r="E3238" s="235" t="s">
        <v>1</v>
      </c>
      <c r="F3238" s="236" t="s">
        <v>2944</v>
      </c>
      <c r="G3238" s="234"/>
      <c r="H3238" s="237">
        <v>49.55</v>
      </c>
      <c r="I3238" s="238"/>
      <c r="J3238" s="234"/>
      <c r="K3238" s="234"/>
      <c r="L3238" s="239"/>
      <c r="M3238" s="240"/>
      <c r="N3238" s="241"/>
      <c r="O3238" s="241"/>
      <c r="P3238" s="241"/>
      <c r="Q3238" s="241"/>
      <c r="R3238" s="241"/>
      <c r="S3238" s="241"/>
      <c r="T3238" s="242"/>
      <c r="AT3238" s="243" t="s">
        <v>211</v>
      </c>
      <c r="AU3238" s="243" t="s">
        <v>84</v>
      </c>
      <c r="AV3238" s="14" t="s">
        <v>84</v>
      </c>
      <c r="AW3238" s="14" t="s">
        <v>31</v>
      </c>
      <c r="AX3238" s="14" t="s">
        <v>75</v>
      </c>
      <c r="AY3238" s="243" t="s">
        <v>203</v>
      </c>
    </row>
    <row r="3239" spans="2:51" s="14" customFormat="1" ht="11.25">
      <c r="B3239" s="233"/>
      <c r="C3239" s="234"/>
      <c r="D3239" s="224" t="s">
        <v>211</v>
      </c>
      <c r="E3239" s="235" t="s">
        <v>1</v>
      </c>
      <c r="F3239" s="236" t="s">
        <v>2945</v>
      </c>
      <c r="G3239" s="234"/>
      <c r="H3239" s="237">
        <v>24.8</v>
      </c>
      <c r="I3239" s="238"/>
      <c r="J3239" s="234"/>
      <c r="K3239" s="234"/>
      <c r="L3239" s="239"/>
      <c r="M3239" s="240"/>
      <c r="N3239" s="241"/>
      <c r="O3239" s="241"/>
      <c r="P3239" s="241"/>
      <c r="Q3239" s="241"/>
      <c r="R3239" s="241"/>
      <c r="S3239" s="241"/>
      <c r="T3239" s="242"/>
      <c r="AT3239" s="243" t="s">
        <v>211</v>
      </c>
      <c r="AU3239" s="243" t="s">
        <v>84</v>
      </c>
      <c r="AV3239" s="14" t="s">
        <v>84</v>
      </c>
      <c r="AW3239" s="14" t="s">
        <v>31</v>
      </c>
      <c r="AX3239" s="14" t="s">
        <v>75</v>
      </c>
      <c r="AY3239" s="243" t="s">
        <v>203</v>
      </c>
    </row>
    <row r="3240" spans="2:51" s="14" customFormat="1" ht="22.5">
      <c r="B3240" s="233"/>
      <c r="C3240" s="234"/>
      <c r="D3240" s="224" t="s">
        <v>211</v>
      </c>
      <c r="E3240" s="235" t="s">
        <v>1</v>
      </c>
      <c r="F3240" s="236" t="s">
        <v>2946</v>
      </c>
      <c r="G3240" s="234"/>
      <c r="H3240" s="237">
        <v>111.95</v>
      </c>
      <c r="I3240" s="238"/>
      <c r="J3240" s="234"/>
      <c r="K3240" s="234"/>
      <c r="L3240" s="239"/>
      <c r="M3240" s="240"/>
      <c r="N3240" s="241"/>
      <c r="O3240" s="241"/>
      <c r="P3240" s="241"/>
      <c r="Q3240" s="241"/>
      <c r="R3240" s="241"/>
      <c r="S3240" s="241"/>
      <c r="T3240" s="242"/>
      <c r="AT3240" s="243" t="s">
        <v>211</v>
      </c>
      <c r="AU3240" s="243" t="s">
        <v>84</v>
      </c>
      <c r="AV3240" s="14" t="s">
        <v>84</v>
      </c>
      <c r="AW3240" s="14" t="s">
        <v>31</v>
      </c>
      <c r="AX3240" s="14" t="s">
        <v>75</v>
      </c>
      <c r="AY3240" s="243" t="s">
        <v>203</v>
      </c>
    </row>
    <row r="3241" spans="2:51" s="14" customFormat="1" ht="11.25">
      <c r="B3241" s="233"/>
      <c r="C3241" s="234"/>
      <c r="D3241" s="224" t="s">
        <v>211</v>
      </c>
      <c r="E3241" s="235" t="s">
        <v>1</v>
      </c>
      <c r="F3241" s="236" t="s">
        <v>2947</v>
      </c>
      <c r="G3241" s="234"/>
      <c r="H3241" s="237">
        <v>33.6</v>
      </c>
      <c r="I3241" s="238"/>
      <c r="J3241" s="234"/>
      <c r="K3241" s="234"/>
      <c r="L3241" s="239"/>
      <c r="M3241" s="240"/>
      <c r="N3241" s="241"/>
      <c r="O3241" s="241"/>
      <c r="P3241" s="241"/>
      <c r="Q3241" s="241"/>
      <c r="R3241" s="241"/>
      <c r="S3241" s="241"/>
      <c r="T3241" s="242"/>
      <c r="AT3241" s="243" t="s">
        <v>211</v>
      </c>
      <c r="AU3241" s="243" t="s">
        <v>84</v>
      </c>
      <c r="AV3241" s="14" t="s">
        <v>84</v>
      </c>
      <c r="AW3241" s="14" t="s">
        <v>31</v>
      </c>
      <c r="AX3241" s="14" t="s">
        <v>75</v>
      </c>
      <c r="AY3241" s="243" t="s">
        <v>203</v>
      </c>
    </row>
    <row r="3242" spans="2:51" s="14" customFormat="1" ht="22.5">
      <c r="B3242" s="233"/>
      <c r="C3242" s="234"/>
      <c r="D3242" s="224" t="s">
        <v>211</v>
      </c>
      <c r="E3242" s="235" t="s">
        <v>1</v>
      </c>
      <c r="F3242" s="236" t="s">
        <v>2948</v>
      </c>
      <c r="G3242" s="234"/>
      <c r="H3242" s="237">
        <v>468.47</v>
      </c>
      <c r="I3242" s="238"/>
      <c r="J3242" s="234"/>
      <c r="K3242" s="234"/>
      <c r="L3242" s="239"/>
      <c r="M3242" s="240"/>
      <c r="N3242" s="241"/>
      <c r="O3242" s="241"/>
      <c r="P3242" s="241"/>
      <c r="Q3242" s="241"/>
      <c r="R3242" s="241"/>
      <c r="S3242" s="241"/>
      <c r="T3242" s="242"/>
      <c r="AT3242" s="243" t="s">
        <v>211</v>
      </c>
      <c r="AU3242" s="243" t="s">
        <v>84</v>
      </c>
      <c r="AV3242" s="14" t="s">
        <v>84</v>
      </c>
      <c r="AW3242" s="14" t="s">
        <v>31</v>
      </c>
      <c r="AX3242" s="14" t="s">
        <v>75</v>
      </c>
      <c r="AY3242" s="243" t="s">
        <v>203</v>
      </c>
    </row>
    <row r="3243" spans="2:51" s="14" customFormat="1" ht="22.5">
      <c r="B3243" s="233"/>
      <c r="C3243" s="234"/>
      <c r="D3243" s="224" t="s">
        <v>211</v>
      </c>
      <c r="E3243" s="235" t="s">
        <v>1</v>
      </c>
      <c r="F3243" s="236" t="s">
        <v>2949</v>
      </c>
      <c r="G3243" s="234"/>
      <c r="H3243" s="237">
        <v>75.599999999999994</v>
      </c>
      <c r="I3243" s="238"/>
      <c r="J3243" s="234"/>
      <c r="K3243" s="234"/>
      <c r="L3243" s="239"/>
      <c r="M3243" s="240"/>
      <c r="N3243" s="241"/>
      <c r="O3243" s="241"/>
      <c r="P3243" s="241"/>
      <c r="Q3243" s="241"/>
      <c r="R3243" s="241"/>
      <c r="S3243" s="241"/>
      <c r="T3243" s="242"/>
      <c r="AT3243" s="243" t="s">
        <v>211</v>
      </c>
      <c r="AU3243" s="243" t="s">
        <v>84</v>
      </c>
      <c r="AV3243" s="14" t="s">
        <v>84</v>
      </c>
      <c r="AW3243" s="14" t="s">
        <v>31</v>
      </c>
      <c r="AX3243" s="14" t="s">
        <v>75</v>
      </c>
      <c r="AY3243" s="243" t="s">
        <v>203</v>
      </c>
    </row>
    <row r="3244" spans="2:51" s="14" customFormat="1" ht="22.5">
      <c r="B3244" s="233"/>
      <c r="C3244" s="234"/>
      <c r="D3244" s="224" t="s">
        <v>211</v>
      </c>
      <c r="E3244" s="235" t="s">
        <v>1</v>
      </c>
      <c r="F3244" s="236" t="s">
        <v>2950</v>
      </c>
      <c r="G3244" s="234"/>
      <c r="H3244" s="237">
        <v>69.3</v>
      </c>
      <c r="I3244" s="238"/>
      <c r="J3244" s="234"/>
      <c r="K3244" s="234"/>
      <c r="L3244" s="239"/>
      <c r="M3244" s="240"/>
      <c r="N3244" s="241"/>
      <c r="O3244" s="241"/>
      <c r="P3244" s="241"/>
      <c r="Q3244" s="241"/>
      <c r="R3244" s="241"/>
      <c r="S3244" s="241"/>
      <c r="T3244" s="242"/>
      <c r="AT3244" s="243" t="s">
        <v>211</v>
      </c>
      <c r="AU3244" s="243" t="s">
        <v>84</v>
      </c>
      <c r="AV3244" s="14" t="s">
        <v>84</v>
      </c>
      <c r="AW3244" s="14" t="s">
        <v>31</v>
      </c>
      <c r="AX3244" s="14" t="s">
        <v>75</v>
      </c>
      <c r="AY3244" s="243" t="s">
        <v>203</v>
      </c>
    </row>
    <row r="3245" spans="2:51" s="14" customFormat="1" ht="11.25">
      <c r="B3245" s="233"/>
      <c r="C3245" s="234"/>
      <c r="D3245" s="224" t="s">
        <v>211</v>
      </c>
      <c r="E3245" s="235" t="s">
        <v>1</v>
      </c>
      <c r="F3245" s="236" t="s">
        <v>2951</v>
      </c>
      <c r="G3245" s="234"/>
      <c r="H3245" s="237">
        <v>37.1</v>
      </c>
      <c r="I3245" s="238"/>
      <c r="J3245" s="234"/>
      <c r="K3245" s="234"/>
      <c r="L3245" s="239"/>
      <c r="M3245" s="240"/>
      <c r="N3245" s="241"/>
      <c r="O3245" s="241"/>
      <c r="P3245" s="241"/>
      <c r="Q3245" s="241"/>
      <c r="R3245" s="241"/>
      <c r="S3245" s="241"/>
      <c r="T3245" s="242"/>
      <c r="AT3245" s="243" t="s">
        <v>211</v>
      </c>
      <c r="AU3245" s="243" t="s">
        <v>84</v>
      </c>
      <c r="AV3245" s="14" t="s">
        <v>84</v>
      </c>
      <c r="AW3245" s="14" t="s">
        <v>31</v>
      </c>
      <c r="AX3245" s="14" t="s">
        <v>75</v>
      </c>
      <c r="AY3245" s="243" t="s">
        <v>203</v>
      </c>
    </row>
    <row r="3246" spans="2:51" s="14" customFormat="1" ht="11.25">
      <c r="B3246" s="233"/>
      <c r="C3246" s="234"/>
      <c r="D3246" s="224" t="s">
        <v>211</v>
      </c>
      <c r="E3246" s="235" t="s">
        <v>1</v>
      </c>
      <c r="F3246" s="236" t="s">
        <v>2952</v>
      </c>
      <c r="G3246" s="234"/>
      <c r="H3246" s="237">
        <v>25.95</v>
      </c>
      <c r="I3246" s="238"/>
      <c r="J3246" s="234"/>
      <c r="K3246" s="234"/>
      <c r="L3246" s="239"/>
      <c r="M3246" s="240"/>
      <c r="N3246" s="241"/>
      <c r="O3246" s="241"/>
      <c r="P3246" s="241"/>
      <c r="Q3246" s="241"/>
      <c r="R3246" s="241"/>
      <c r="S3246" s="241"/>
      <c r="T3246" s="242"/>
      <c r="AT3246" s="243" t="s">
        <v>211</v>
      </c>
      <c r="AU3246" s="243" t="s">
        <v>84</v>
      </c>
      <c r="AV3246" s="14" t="s">
        <v>84</v>
      </c>
      <c r="AW3246" s="14" t="s">
        <v>31</v>
      </c>
      <c r="AX3246" s="14" t="s">
        <v>75</v>
      </c>
      <c r="AY3246" s="243" t="s">
        <v>203</v>
      </c>
    </row>
    <row r="3247" spans="2:51" s="14" customFormat="1" ht="11.25">
      <c r="B3247" s="233"/>
      <c r="C3247" s="234"/>
      <c r="D3247" s="224" t="s">
        <v>211</v>
      </c>
      <c r="E3247" s="235" t="s">
        <v>1</v>
      </c>
      <c r="F3247" s="236" t="s">
        <v>2953</v>
      </c>
      <c r="G3247" s="234"/>
      <c r="H3247" s="237">
        <v>11.605</v>
      </c>
      <c r="I3247" s="238"/>
      <c r="J3247" s="234"/>
      <c r="K3247" s="234"/>
      <c r="L3247" s="239"/>
      <c r="M3247" s="240"/>
      <c r="N3247" s="241"/>
      <c r="O3247" s="241"/>
      <c r="P3247" s="241"/>
      <c r="Q3247" s="241"/>
      <c r="R3247" s="241"/>
      <c r="S3247" s="241"/>
      <c r="T3247" s="242"/>
      <c r="AT3247" s="243" t="s">
        <v>211</v>
      </c>
      <c r="AU3247" s="243" t="s">
        <v>84</v>
      </c>
      <c r="AV3247" s="14" t="s">
        <v>84</v>
      </c>
      <c r="AW3247" s="14" t="s">
        <v>31</v>
      </c>
      <c r="AX3247" s="14" t="s">
        <v>75</v>
      </c>
      <c r="AY3247" s="243" t="s">
        <v>203</v>
      </c>
    </row>
    <row r="3248" spans="2:51" s="14" customFormat="1" ht="11.25">
      <c r="B3248" s="233"/>
      <c r="C3248" s="234"/>
      <c r="D3248" s="224" t="s">
        <v>211</v>
      </c>
      <c r="E3248" s="235" t="s">
        <v>1</v>
      </c>
      <c r="F3248" s="236" t="s">
        <v>2954</v>
      </c>
      <c r="G3248" s="234"/>
      <c r="H3248" s="237">
        <v>25.5</v>
      </c>
      <c r="I3248" s="238"/>
      <c r="J3248" s="234"/>
      <c r="K3248" s="234"/>
      <c r="L3248" s="239"/>
      <c r="M3248" s="240"/>
      <c r="N3248" s="241"/>
      <c r="O3248" s="241"/>
      <c r="P3248" s="241"/>
      <c r="Q3248" s="241"/>
      <c r="R3248" s="241"/>
      <c r="S3248" s="241"/>
      <c r="T3248" s="242"/>
      <c r="AT3248" s="243" t="s">
        <v>211</v>
      </c>
      <c r="AU3248" s="243" t="s">
        <v>84</v>
      </c>
      <c r="AV3248" s="14" t="s">
        <v>84</v>
      </c>
      <c r="AW3248" s="14" t="s">
        <v>31</v>
      </c>
      <c r="AX3248" s="14" t="s">
        <v>75</v>
      </c>
      <c r="AY3248" s="243" t="s">
        <v>203</v>
      </c>
    </row>
    <row r="3249" spans="2:51" s="14" customFormat="1" ht="11.25">
      <c r="B3249" s="233"/>
      <c r="C3249" s="234"/>
      <c r="D3249" s="224" t="s">
        <v>211</v>
      </c>
      <c r="E3249" s="235" t="s">
        <v>1</v>
      </c>
      <c r="F3249" s="236" t="s">
        <v>2955</v>
      </c>
      <c r="G3249" s="234"/>
      <c r="H3249" s="237">
        <v>32.450000000000003</v>
      </c>
      <c r="I3249" s="238"/>
      <c r="J3249" s="234"/>
      <c r="K3249" s="234"/>
      <c r="L3249" s="239"/>
      <c r="M3249" s="240"/>
      <c r="N3249" s="241"/>
      <c r="O3249" s="241"/>
      <c r="P3249" s="241"/>
      <c r="Q3249" s="241"/>
      <c r="R3249" s="241"/>
      <c r="S3249" s="241"/>
      <c r="T3249" s="242"/>
      <c r="AT3249" s="243" t="s">
        <v>211</v>
      </c>
      <c r="AU3249" s="243" t="s">
        <v>84</v>
      </c>
      <c r="AV3249" s="14" t="s">
        <v>84</v>
      </c>
      <c r="AW3249" s="14" t="s">
        <v>31</v>
      </c>
      <c r="AX3249" s="14" t="s">
        <v>75</v>
      </c>
      <c r="AY3249" s="243" t="s">
        <v>203</v>
      </c>
    </row>
    <row r="3250" spans="2:51" s="14" customFormat="1" ht="22.5">
      <c r="B3250" s="233"/>
      <c r="C3250" s="234"/>
      <c r="D3250" s="224" t="s">
        <v>211</v>
      </c>
      <c r="E3250" s="235" t="s">
        <v>1</v>
      </c>
      <c r="F3250" s="236" t="s">
        <v>2956</v>
      </c>
      <c r="G3250" s="234"/>
      <c r="H3250" s="237">
        <v>67.900000000000006</v>
      </c>
      <c r="I3250" s="238"/>
      <c r="J3250" s="234"/>
      <c r="K3250" s="234"/>
      <c r="L3250" s="239"/>
      <c r="M3250" s="240"/>
      <c r="N3250" s="241"/>
      <c r="O3250" s="241"/>
      <c r="P3250" s="241"/>
      <c r="Q3250" s="241"/>
      <c r="R3250" s="241"/>
      <c r="S3250" s="241"/>
      <c r="T3250" s="242"/>
      <c r="AT3250" s="243" t="s">
        <v>211</v>
      </c>
      <c r="AU3250" s="243" t="s">
        <v>84</v>
      </c>
      <c r="AV3250" s="14" t="s">
        <v>84</v>
      </c>
      <c r="AW3250" s="14" t="s">
        <v>31</v>
      </c>
      <c r="AX3250" s="14" t="s">
        <v>75</v>
      </c>
      <c r="AY3250" s="243" t="s">
        <v>203</v>
      </c>
    </row>
    <row r="3251" spans="2:51" s="14" customFormat="1" ht="11.25">
      <c r="B3251" s="233"/>
      <c r="C3251" s="234"/>
      <c r="D3251" s="224" t="s">
        <v>211</v>
      </c>
      <c r="E3251" s="235" t="s">
        <v>1</v>
      </c>
      <c r="F3251" s="236" t="s">
        <v>2957</v>
      </c>
      <c r="G3251" s="234"/>
      <c r="H3251" s="237">
        <v>39.299999999999997</v>
      </c>
      <c r="I3251" s="238"/>
      <c r="J3251" s="234"/>
      <c r="K3251" s="234"/>
      <c r="L3251" s="239"/>
      <c r="M3251" s="240"/>
      <c r="N3251" s="241"/>
      <c r="O3251" s="241"/>
      <c r="P3251" s="241"/>
      <c r="Q3251" s="241"/>
      <c r="R3251" s="241"/>
      <c r="S3251" s="241"/>
      <c r="T3251" s="242"/>
      <c r="AT3251" s="243" t="s">
        <v>211</v>
      </c>
      <c r="AU3251" s="243" t="s">
        <v>84</v>
      </c>
      <c r="AV3251" s="14" t="s">
        <v>84</v>
      </c>
      <c r="AW3251" s="14" t="s">
        <v>31</v>
      </c>
      <c r="AX3251" s="14" t="s">
        <v>75</v>
      </c>
      <c r="AY3251" s="243" t="s">
        <v>203</v>
      </c>
    </row>
    <row r="3252" spans="2:51" s="14" customFormat="1" ht="11.25">
      <c r="B3252" s="233"/>
      <c r="C3252" s="234"/>
      <c r="D3252" s="224" t="s">
        <v>211</v>
      </c>
      <c r="E3252" s="235" t="s">
        <v>1</v>
      </c>
      <c r="F3252" s="236" t="s">
        <v>2958</v>
      </c>
      <c r="G3252" s="234"/>
      <c r="H3252" s="237">
        <v>43.95</v>
      </c>
      <c r="I3252" s="238"/>
      <c r="J3252" s="234"/>
      <c r="K3252" s="234"/>
      <c r="L3252" s="239"/>
      <c r="M3252" s="240"/>
      <c r="N3252" s="241"/>
      <c r="O3252" s="241"/>
      <c r="P3252" s="241"/>
      <c r="Q3252" s="241"/>
      <c r="R3252" s="241"/>
      <c r="S3252" s="241"/>
      <c r="T3252" s="242"/>
      <c r="AT3252" s="243" t="s">
        <v>211</v>
      </c>
      <c r="AU3252" s="243" t="s">
        <v>84</v>
      </c>
      <c r="AV3252" s="14" t="s">
        <v>84</v>
      </c>
      <c r="AW3252" s="14" t="s">
        <v>31</v>
      </c>
      <c r="AX3252" s="14" t="s">
        <v>75</v>
      </c>
      <c r="AY3252" s="243" t="s">
        <v>203</v>
      </c>
    </row>
    <row r="3253" spans="2:51" s="14" customFormat="1" ht="11.25">
      <c r="B3253" s="233"/>
      <c r="C3253" s="234"/>
      <c r="D3253" s="224" t="s">
        <v>211</v>
      </c>
      <c r="E3253" s="235" t="s">
        <v>1</v>
      </c>
      <c r="F3253" s="236" t="s">
        <v>2959</v>
      </c>
      <c r="G3253" s="234"/>
      <c r="H3253" s="237">
        <v>7.6</v>
      </c>
      <c r="I3253" s="238"/>
      <c r="J3253" s="234"/>
      <c r="K3253" s="234"/>
      <c r="L3253" s="239"/>
      <c r="M3253" s="240"/>
      <c r="N3253" s="241"/>
      <c r="O3253" s="241"/>
      <c r="P3253" s="241"/>
      <c r="Q3253" s="241"/>
      <c r="R3253" s="241"/>
      <c r="S3253" s="241"/>
      <c r="T3253" s="242"/>
      <c r="AT3253" s="243" t="s">
        <v>211</v>
      </c>
      <c r="AU3253" s="243" t="s">
        <v>84</v>
      </c>
      <c r="AV3253" s="14" t="s">
        <v>84</v>
      </c>
      <c r="AW3253" s="14" t="s">
        <v>31</v>
      </c>
      <c r="AX3253" s="14" t="s">
        <v>75</v>
      </c>
      <c r="AY3253" s="243" t="s">
        <v>203</v>
      </c>
    </row>
    <row r="3254" spans="2:51" s="14" customFormat="1" ht="22.5">
      <c r="B3254" s="233"/>
      <c r="C3254" s="234"/>
      <c r="D3254" s="224" t="s">
        <v>211</v>
      </c>
      <c r="E3254" s="235" t="s">
        <v>1</v>
      </c>
      <c r="F3254" s="236" t="s">
        <v>2960</v>
      </c>
      <c r="G3254" s="234"/>
      <c r="H3254" s="237">
        <v>134.75</v>
      </c>
      <c r="I3254" s="238"/>
      <c r="J3254" s="234"/>
      <c r="K3254" s="234"/>
      <c r="L3254" s="239"/>
      <c r="M3254" s="240"/>
      <c r="N3254" s="241"/>
      <c r="O3254" s="241"/>
      <c r="P3254" s="241"/>
      <c r="Q3254" s="241"/>
      <c r="R3254" s="241"/>
      <c r="S3254" s="241"/>
      <c r="T3254" s="242"/>
      <c r="AT3254" s="243" t="s">
        <v>211</v>
      </c>
      <c r="AU3254" s="243" t="s">
        <v>84</v>
      </c>
      <c r="AV3254" s="14" t="s">
        <v>84</v>
      </c>
      <c r="AW3254" s="14" t="s">
        <v>31</v>
      </c>
      <c r="AX3254" s="14" t="s">
        <v>75</v>
      </c>
      <c r="AY3254" s="243" t="s">
        <v>203</v>
      </c>
    </row>
    <row r="3255" spans="2:51" s="14" customFormat="1" ht="22.5">
      <c r="B3255" s="233"/>
      <c r="C3255" s="234"/>
      <c r="D3255" s="224" t="s">
        <v>211</v>
      </c>
      <c r="E3255" s="235" t="s">
        <v>1</v>
      </c>
      <c r="F3255" s="236" t="s">
        <v>2961</v>
      </c>
      <c r="G3255" s="234"/>
      <c r="H3255" s="237">
        <v>36.700000000000003</v>
      </c>
      <c r="I3255" s="238"/>
      <c r="J3255" s="234"/>
      <c r="K3255" s="234"/>
      <c r="L3255" s="239"/>
      <c r="M3255" s="240"/>
      <c r="N3255" s="241"/>
      <c r="O3255" s="241"/>
      <c r="P3255" s="241"/>
      <c r="Q3255" s="241"/>
      <c r="R3255" s="241"/>
      <c r="S3255" s="241"/>
      <c r="T3255" s="242"/>
      <c r="AT3255" s="243" t="s">
        <v>211</v>
      </c>
      <c r="AU3255" s="243" t="s">
        <v>84</v>
      </c>
      <c r="AV3255" s="14" t="s">
        <v>84</v>
      </c>
      <c r="AW3255" s="14" t="s">
        <v>31</v>
      </c>
      <c r="AX3255" s="14" t="s">
        <v>75</v>
      </c>
      <c r="AY3255" s="243" t="s">
        <v>203</v>
      </c>
    </row>
    <row r="3256" spans="2:51" s="14" customFormat="1" ht="11.25">
      <c r="B3256" s="233"/>
      <c r="C3256" s="234"/>
      <c r="D3256" s="224" t="s">
        <v>211</v>
      </c>
      <c r="E3256" s="235" t="s">
        <v>1</v>
      </c>
      <c r="F3256" s="236" t="s">
        <v>2962</v>
      </c>
      <c r="G3256" s="234"/>
      <c r="H3256" s="237">
        <v>23.65</v>
      </c>
      <c r="I3256" s="238"/>
      <c r="J3256" s="234"/>
      <c r="K3256" s="234"/>
      <c r="L3256" s="239"/>
      <c r="M3256" s="240"/>
      <c r="N3256" s="241"/>
      <c r="O3256" s="241"/>
      <c r="P3256" s="241"/>
      <c r="Q3256" s="241"/>
      <c r="R3256" s="241"/>
      <c r="S3256" s="241"/>
      <c r="T3256" s="242"/>
      <c r="AT3256" s="243" t="s">
        <v>211</v>
      </c>
      <c r="AU3256" s="243" t="s">
        <v>84</v>
      </c>
      <c r="AV3256" s="14" t="s">
        <v>84</v>
      </c>
      <c r="AW3256" s="14" t="s">
        <v>31</v>
      </c>
      <c r="AX3256" s="14" t="s">
        <v>75</v>
      </c>
      <c r="AY3256" s="243" t="s">
        <v>203</v>
      </c>
    </row>
    <row r="3257" spans="2:51" s="14" customFormat="1" ht="11.25">
      <c r="B3257" s="233"/>
      <c r="C3257" s="234"/>
      <c r="D3257" s="224" t="s">
        <v>211</v>
      </c>
      <c r="E3257" s="235" t="s">
        <v>1</v>
      </c>
      <c r="F3257" s="236" t="s">
        <v>2963</v>
      </c>
      <c r="G3257" s="234"/>
      <c r="H3257" s="237">
        <v>24.35</v>
      </c>
      <c r="I3257" s="238"/>
      <c r="J3257" s="234"/>
      <c r="K3257" s="234"/>
      <c r="L3257" s="239"/>
      <c r="M3257" s="240"/>
      <c r="N3257" s="241"/>
      <c r="O3257" s="241"/>
      <c r="P3257" s="241"/>
      <c r="Q3257" s="241"/>
      <c r="R3257" s="241"/>
      <c r="S3257" s="241"/>
      <c r="T3257" s="242"/>
      <c r="AT3257" s="243" t="s">
        <v>211</v>
      </c>
      <c r="AU3257" s="243" t="s">
        <v>84</v>
      </c>
      <c r="AV3257" s="14" t="s">
        <v>84</v>
      </c>
      <c r="AW3257" s="14" t="s">
        <v>31</v>
      </c>
      <c r="AX3257" s="14" t="s">
        <v>75</v>
      </c>
      <c r="AY3257" s="243" t="s">
        <v>203</v>
      </c>
    </row>
    <row r="3258" spans="2:51" s="14" customFormat="1" ht="22.5">
      <c r="B3258" s="233"/>
      <c r="C3258" s="234"/>
      <c r="D3258" s="224" t="s">
        <v>211</v>
      </c>
      <c r="E3258" s="235" t="s">
        <v>1</v>
      </c>
      <c r="F3258" s="236" t="s">
        <v>2964</v>
      </c>
      <c r="G3258" s="234"/>
      <c r="H3258" s="237">
        <v>81.75</v>
      </c>
      <c r="I3258" s="238"/>
      <c r="J3258" s="234"/>
      <c r="K3258" s="234"/>
      <c r="L3258" s="239"/>
      <c r="M3258" s="240"/>
      <c r="N3258" s="241"/>
      <c r="O3258" s="241"/>
      <c r="P3258" s="241"/>
      <c r="Q3258" s="241"/>
      <c r="R3258" s="241"/>
      <c r="S3258" s="241"/>
      <c r="T3258" s="242"/>
      <c r="AT3258" s="243" t="s">
        <v>211</v>
      </c>
      <c r="AU3258" s="243" t="s">
        <v>84</v>
      </c>
      <c r="AV3258" s="14" t="s">
        <v>84</v>
      </c>
      <c r="AW3258" s="14" t="s">
        <v>31</v>
      </c>
      <c r="AX3258" s="14" t="s">
        <v>75</v>
      </c>
      <c r="AY3258" s="243" t="s">
        <v>203</v>
      </c>
    </row>
    <row r="3259" spans="2:51" s="14" customFormat="1" ht="11.25">
      <c r="B3259" s="233"/>
      <c r="C3259" s="234"/>
      <c r="D3259" s="224" t="s">
        <v>211</v>
      </c>
      <c r="E3259" s="235" t="s">
        <v>1</v>
      </c>
      <c r="F3259" s="236" t="s">
        <v>2965</v>
      </c>
      <c r="G3259" s="234"/>
      <c r="H3259" s="237">
        <v>49.55</v>
      </c>
      <c r="I3259" s="238"/>
      <c r="J3259" s="234"/>
      <c r="K3259" s="234"/>
      <c r="L3259" s="239"/>
      <c r="M3259" s="240"/>
      <c r="N3259" s="241"/>
      <c r="O3259" s="241"/>
      <c r="P3259" s="241"/>
      <c r="Q3259" s="241"/>
      <c r="R3259" s="241"/>
      <c r="S3259" s="241"/>
      <c r="T3259" s="242"/>
      <c r="AT3259" s="243" t="s">
        <v>211</v>
      </c>
      <c r="AU3259" s="243" t="s">
        <v>84</v>
      </c>
      <c r="AV3259" s="14" t="s">
        <v>84</v>
      </c>
      <c r="AW3259" s="14" t="s">
        <v>31</v>
      </c>
      <c r="AX3259" s="14" t="s">
        <v>75</v>
      </c>
      <c r="AY3259" s="243" t="s">
        <v>203</v>
      </c>
    </row>
    <row r="3260" spans="2:51" s="14" customFormat="1" ht="11.25">
      <c r="B3260" s="233"/>
      <c r="C3260" s="234"/>
      <c r="D3260" s="224" t="s">
        <v>211</v>
      </c>
      <c r="E3260" s="235" t="s">
        <v>1</v>
      </c>
      <c r="F3260" s="236" t="s">
        <v>2966</v>
      </c>
      <c r="G3260" s="234"/>
      <c r="H3260" s="237">
        <v>24.8</v>
      </c>
      <c r="I3260" s="238"/>
      <c r="J3260" s="234"/>
      <c r="K3260" s="234"/>
      <c r="L3260" s="239"/>
      <c r="M3260" s="240"/>
      <c r="N3260" s="241"/>
      <c r="O3260" s="241"/>
      <c r="P3260" s="241"/>
      <c r="Q3260" s="241"/>
      <c r="R3260" s="241"/>
      <c r="S3260" s="241"/>
      <c r="T3260" s="242"/>
      <c r="AT3260" s="243" t="s">
        <v>211</v>
      </c>
      <c r="AU3260" s="243" t="s">
        <v>84</v>
      </c>
      <c r="AV3260" s="14" t="s">
        <v>84</v>
      </c>
      <c r="AW3260" s="14" t="s">
        <v>31</v>
      </c>
      <c r="AX3260" s="14" t="s">
        <v>75</v>
      </c>
      <c r="AY3260" s="243" t="s">
        <v>203</v>
      </c>
    </row>
    <row r="3261" spans="2:51" s="14" customFormat="1" ht="22.5">
      <c r="B3261" s="233"/>
      <c r="C3261" s="234"/>
      <c r="D3261" s="224" t="s">
        <v>211</v>
      </c>
      <c r="E3261" s="235" t="s">
        <v>1</v>
      </c>
      <c r="F3261" s="236" t="s">
        <v>2967</v>
      </c>
      <c r="G3261" s="234"/>
      <c r="H3261" s="237">
        <v>231.75</v>
      </c>
      <c r="I3261" s="238"/>
      <c r="J3261" s="234"/>
      <c r="K3261" s="234"/>
      <c r="L3261" s="239"/>
      <c r="M3261" s="240"/>
      <c r="N3261" s="241"/>
      <c r="O3261" s="241"/>
      <c r="P3261" s="241"/>
      <c r="Q3261" s="241"/>
      <c r="R3261" s="241"/>
      <c r="S3261" s="241"/>
      <c r="T3261" s="242"/>
      <c r="AT3261" s="243" t="s">
        <v>211</v>
      </c>
      <c r="AU3261" s="243" t="s">
        <v>84</v>
      </c>
      <c r="AV3261" s="14" t="s">
        <v>84</v>
      </c>
      <c r="AW3261" s="14" t="s">
        <v>31</v>
      </c>
      <c r="AX3261" s="14" t="s">
        <v>75</v>
      </c>
      <c r="AY3261" s="243" t="s">
        <v>203</v>
      </c>
    </row>
    <row r="3262" spans="2:51" s="14" customFormat="1" ht="22.5">
      <c r="B3262" s="233"/>
      <c r="C3262" s="234"/>
      <c r="D3262" s="224" t="s">
        <v>211</v>
      </c>
      <c r="E3262" s="235" t="s">
        <v>1</v>
      </c>
      <c r="F3262" s="236" t="s">
        <v>2968</v>
      </c>
      <c r="G3262" s="234"/>
      <c r="H3262" s="237">
        <v>75.599999999999994</v>
      </c>
      <c r="I3262" s="238"/>
      <c r="J3262" s="234"/>
      <c r="K3262" s="234"/>
      <c r="L3262" s="239"/>
      <c r="M3262" s="240"/>
      <c r="N3262" s="241"/>
      <c r="O3262" s="241"/>
      <c r="P3262" s="241"/>
      <c r="Q3262" s="241"/>
      <c r="R3262" s="241"/>
      <c r="S3262" s="241"/>
      <c r="T3262" s="242"/>
      <c r="AT3262" s="243" t="s">
        <v>211</v>
      </c>
      <c r="AU3262" s="243" t="s">
        <v>84</v>
      </c>
      <c r="AV3262" s="14" t="s">
        <v>84</v>
      </c>
      <c r="AW3262" s="14" t="s">
        <v>31</v>
      </c>
      <c r="AX3262" s="14" t="s">
        <v>75</v>
      </c>
      <c r="AY3262" s="243" t="s">
        <v>203</v>
      </c>
    </row>
    <row r="3263" spans="2:51" s="14" customFormat="1" ht="22.5">
      <c r="B3263" s="233"/>
      <c r="C3263" s="234"/>
      <c r="D3263" s="224" t="s">
        <v>211</v>
      </c>
      <c r="E3263" s="235" t="s">
        <v>1</v>
      </c>
      <c r="F3263" s="236" t="s">
        <v>2969</v>
      </c>
      <c r="G3263" s="234"/>
      <c r="H3263" s="237">
        <v>105.55</v>
      </c>
      <c r="I3263" s="238"/>
      <c r="J3263" s="234"/>
      <c r="K3263" s="234"/>
      <c r="L3263" s="239"/>
      <c r="M3263" s="240"/>
      <c r="N3263" s="241"/>
      <c r="O3263" s="241"/>
      <c r="P3263" s="241"/>
      <c r="Q3263" s="241"/>
      <c r="R3263" s="241"/>
      <c r="S3263" s="241"/>
      <c r="T3263" s="242"/>
      <c r="AT3263" s="243" t="s">
        <v>211</v>
      </c>
      <c r="AU3263" s="243" t="s">
        <v>84</v>
      </c>
      <c r="AV3263" s="14" t="s">
        <v>84</v>
      </c>
      <c r="AW3263" s="14" t="s">
        <v>31</v>
      </c>
      <c r="AX3263" s="14" t="s">
        <v>75</v>
      </c>
      <c r="AY3263" s="243" t="s">
        <v>203</v>
      </c>
    </row>
    <row r="3264" spans="2:51" s="14" customFormat="1" ht="11.25">
      <c r="B3264" s="233"/>
      <c r="C3264" s="234"/>
      <c r="D3264" s="224" t="s">
        <v>211</v>
      </c>
      <c r="E3264" s="235" t="s">
        <v>1</v>
      </c>
      <c r="F3264" s="236" t="s">
        <v>2970</v>
      </c>
      <c r="G3264" s="234"/>
      <c r="H3264" s="237">
        <v>33.6</v>
      </c>
      <c r="I3264" s="238"/>
      <c r="J3264" s="234"/>
      <c r="K3264" s="234"/>
      <c r="L3264" s="239"/>
      <c r="M3264" s="240"/>
      <c r="N3264" s="241"/>
      <c r="O3264" s="241"/>
      <c r="P3264" s="241"/>
      <c r="Q3264" s="241"/>
      <c r="R3264" s="241"/>
      <c r="S3264" s="241"/>
      <c r="T3264" s="242"/>
      <c r="AT3264" s="243" t="s">
        <v>211</v>
      </c>
      <c r="AU3264" s="243" t="s">
        <v>84</v>
      </c>
      <c r="AV3264" s="14" t="s">
        <v>84</v>
      </c>
      <c r="AW3264" s="14" t="s">
        <v>31</v>
      </c>
      <c r="AX3264" s="14" t="s">
        <v>75</v>
      </c>
      <c r="AY3264" s="243" t="s">
        <v>203</v>
      </c>
    </row>
    <row r="3265" spans="1:65" s="14" customFormat="1" ht="22.5">
      <c r="B3265" s="233"/>
      <c r="C3265" s="234"/>
      <c r="D3265" s="224" t="s">
        <v>211</v>
      </c>
      <c r="E3265" s="235" t="s">
        <v>1</v>
      </c>
      <c r="F3265" s="236" t="s">
        <v>2971</v>
      </c>
      <c r="G3265" s="234"/>
      <c r="H3265" s="237">
        <v>71</v>
      </c>
      <c r="I3265" s="238"/>
      <c r="J3265" s="234"/>
      <c r="K3265" s="234"/>
      <c r="L3265" s="239"/>
      <c r="M3265" s="240"/>
      <c r="N3265" s="241"/>
      <c r="O3265" s="241"/>
      <c r="P3265" s="241"/>
      <c r="Q3265" s="241"/>
      <c r="R3265" s="241"/>
      <c r="S3265" s="241"/>
      <c r="T3265" s="242"/>
      <c r="AT3265" s="243" t="s">
        <v>211</v>
      </c>
      <c r="AU3265" s="243" t="s">
        <v>84</v>
      </c>
      <c r="AV3265" s="14" t="s">
        <v>84</v>
      </c>
      <c r="AW3265" s="14" t="s">
        <v>31</v>
      </c>
      <c r="AX3265" s="14" t="s">
        <v>75</v>
      </c>
      <c r="AY3265" s="243" t="s">
        <v>203</v>
      </c>
    </row>
    <row r="3266" spans="1:65" s="14" customFormat="1" ht="11.25">
      <c r="B3266" s="233"/>
      <c r="C3266" s="234"/>
      <c r="D3266" s="224" t="s">
        <v>211</v>
      </c>
      <c r="E3266" s="235" t="s">
        <v>1</v>
      </c>
      <c r="F3266" s="236" t="s">
        <v>2972</v>
      </c>
      <c r="G3266" s="234"/>
      <c r="H3266" s="237">
        <v>36.200000000000003</v>
      </c>
      <c r="I3266" s="238"/>
      <c r="J3266" s="234"/>
      <c r="K3266" s="234"/>
      <c r="L3266" s="239"/>
      <c r="M3266" s="240"/>
      <c r="N3266" s="241"/>
      <c r="O3266" s="241"/>
      <c r="P3266" s="241"/>
      <c r="Q3266" s="241"/>
      <c r="R3266" s="241"/>
      <c r="S3266" s="241"/>
      <c r="T3266" s="242"/>
      <c r="AT3266" s="243" t="s">
        <v>211</v>
      </c>
      <c r="AU3266" s="243" t="s">
        <v>84</v>
      </c>
      <c r="AV3266" s="14" t="s">
        <v>84</v>
      </c>
      <c r="AW3266" s="14" t="s">
        <v>31</v>
      </c>
      <c r="AX3266" s="14" t="s">
        <v>75</v>
      </c>
      <c r="AY3266" s="243" t="s">
        <v>203</v>
      </c>
    </row>
    <row r="3267" spans="1:65" s="14" customFormat="1" ht="11.25">
      <c r="B3267" s="233"/>
      <c r="C3267" s="234"/>
      <c r="D3267" s="224" t="s">
        <v>211</v>
      </c>
      <c r="E3267" s="235" t="s">
        <v>1</v>
      </c>
      <c r="F3267" s="236" t="s">
        <v>2973</v>
      </c>
      <c r="G3267" s="234"/>
      <c r="H3267" s="237">
        <v>25.95</v>
      </c>
      <c r="I3267" s="238"/>
      <c r="J3267" s="234"/>
      <c r="K3267" s="234"/>
      <c r="L3267" s="239"/>
      <c r="M3267" s="240"/>
      <c r="N3267" s="241"/>
      <c r="O3267" s="241"/>
      <c r="P3267" s="241"/>
      <c r="Q3267" s="241"/>
      <c r="R3267" s="241"/>
      <c r="S3267" s="241"/>
      <c r="T3267" s="242"/>
      <c r="AT3267" s="243" t="s">
        <v>211</v>
      </c>
      <c r="AU3267" s="243" t="s">
        <v>84</v>
      </c>
      <c r="AV3267" s="14" t="s">
        <v>84</v>
      </c>
      <c r="AW3267" s="14" t="s">
        <v>31</v>
      </c>
      <c r="AX3267" s="14" t="s">
        <v>75</v>
      </c>
      <c r="AY3267" s="243" t="s">
        <v>203</v>
      </c>
    </row>
    <row r="3268" spans="1:65" s="14" customFormat="1" ht="11.25">
      <c r="B3268" s="233"/>
      <c r="C3268" s="234"/>
      <c r="D3268" s="224" t="s">
        <v>211</v>
      </c>
      <c r="E3268" s="235" t="s">
        <v>1</v>
      </c>
      <c r="F3268" s="236" t="s">
        <v>2974</v>
      </c>
      <c r="G3268" s="234"/>
      <c r="H3268" s="237">
        <v>11.605</v>
      </c>
      <c r="I3268" s="238"/>
      <c r="J3268" s="234"/>
      <c r="K3268" s="234"/>
      <c r="L3268" s="239"/>
      <c r="M3268" s="240"/>
      <c r="N3268" s="241"/>
      <c r="O3268" s="241"/>
      <c r="P3268" s="241"/>
      <c r="Q3268" s="241"/>
      <c r="R3268" s="241"/>
      <c r="S3268" s="241"/>
      <c r="T3268" s="242"/>
      <c r="AT3268" s="243" t="s">
        <v>211</v>
      </c>
      <c r="AU3268" s="243" t="s">
        <v>84</v>
      </c>
      <c r="AV3268" s="14" t="s">
        <v>84</v>
      </c>
      <c r="AW3268" s="14" t="s">
        <v>31</v>
      </c>
      <c r="AX3268" s="14" t="s">
        <v>75</v>
      </c>
      <c r="AY3268" s="243" t="s">
        <v>203</v>
      </c>
    </row>
    <row r="3269" spans="1:65" s="14" customFormat="1" ht="11.25">
      <c r="B3269" s="233"/>
      <c r="C3269" s="234"/>
      <c r="D3269" s="224" t="s">
        <v>211</v>
      </c>
      <c r="E3269" s="235" t="s">
        <v>1</v>
      </c>
      <c r="F3269" s="236" t="s">
        <v>2975</v>
      </c>
      <c r="G3269" s="234"/>
      <c r="H3269" s="237">
        <v>25.5</v>
      </c>
      <c r="I3269" s="238"/>
      <c r="J3269" s="234"/>
      <c r="K3269" s="234"/>
      <c r="L3269" s="239"/>
      <c r="M3269" s="240"/>
      <c r="N3269" s="241"/>
      <c r="O3269" s="241"/>
      <c r="P3269" s="241"/>
      <c r="Q3269" s="241"/>
      <c r="R3269" s="241"/>
      <c r="S3269" s="241"/>
      <c r="T3269" s="242"/>
      <c r="AT3269" s="243" t="s">
        <v>211</v>
      </c>
      <c r="AU3269" s="243" t="s">
        <v>84</v>
      </c>
      <c r="AV3269" s="14" t="s">
        <v>84</v>
      </c>
      <c r="AW3269" s="14" t="s">
        <v>31</v>
      </c>
      <c r="AX3269" s="14" t="s">
        <v>75</v>
      </c>
      <c r="AY3269" s="243" t="s">
        <v>203</v>
      </c>
    </row>
    <row r="3270" spans="1:65" s="14" customFormat="1" ht="22.5">
      <c r="B3270" s="233"/>
      <c r="C3270" s="234"/>
      <c r="D3270" s="224" t="s">
        <v>211</v>
      </c>
      <c r="E3270" s="235" t="s">
        <v>1</v>
      </c>
      <c r="F3270" s="236" t="s">
        <v>2976</v>
      </c>
      <c r="G3270" s="234"/>
      <c r="H3270" s="237">
        <v>116.25</v>
      </c>
      <c r="I3270" s="238"/>
      <c r="J3270" s="234"/>
      <c r="K3270" s="234"/>
      <c r="L3270" s="239"/>
      <c r="M3270" s="240"/>
      <c r="N3270" s="241"/>
      <c r="O3270" s="241"/>
      <c r="P3270" s="241"/>
      <c r="Q3270" s="241"/>
      <c r="R3270" s="241"/>
      <c r="S3270" s="241"/>
      <c r="T3270" s="242"/>
      <c r="AT3270" s="243" t="s">
        <v>211</v>
      </c>
      <c r="AU3270" s="243" t="s">
        <v>84</v>
      </c>
      <c r="AV3270" s="14" t="s">
        <v>84</v>
      </c>
      <c r="AW3270" s="14" t="s">
        <v>31</v>
      </c>
      <c r="AX3270" s="14" t="s">
        <v>75</v>
      </c>
      <c r="AY3270" s="243" t="s">
        <v>203</v>
      </c>
    </row>
    <row r="3271" spans="1:65" s="14" customFormat="1" ht="11.25">
      <c r="B3271" s="233"/>
      <c r="C3271" s="234"/>
      <c r="D3271" s="224" t="s">
        <v>211</v>
      </c>
      <c r="E3271" s="235" t="s">
        <v>1</v>
      </c>
      <c r="F3271" s="236" t="s">
        <v>2977</v>
      </c>
      <c r="G3271" s="234"/>
      <c r="H3271" s="237">
        <v>8.9</v>
      </c>
      <c r="I3271" s="238"/>
      <c r="J3271" s="234"/>
      <c r="K3271" s="234"/>
      <c r="L3271" s="239"/>
      <c r="M3271" s="240"/>
      <c r="N3271" s="241"/>
      <c r="O3271" s="241"/>
      <c r="P3271" s="241"/>
      <c r="Q3271" s="241"/>
      <c r="R3271" s="241"/>
      <c r="S3271" s="241"/>
      <c r="T3271" s="242"/>
      <c r="AT3271" s="243" t="s">
        <v>211</v>
      </c>
      <c r="AU3271" s="243" t="s">
        <v>84</v>
      </c>
      <c r="AV3271" s="14" t="s">
        <v>84</v>
      </c>
      <c r="AW3271" s="14" t="s">
        <v>31</v>
      </c>
      <c r="AX3271" s="14" t="s">
        <v>75</v>
      </c>
      <c r="AY3271" s="243" t="s">
        <v>203</v>
      </c>
    </row>
    <row r="3272" spans="1:65" s="14" customFormat="1" ht="11.25">
      <c r="B3272" s="233"/>
      <c r="C3272" s="234"/>
      <c r="D3272" s="224" t="s">
        <v>211</v>
      </c>
      <c r="E3272" s="235" t="s">
        <v>1</v>
      </c>
      <c r="F3272" s="236" t="s">
        <v>2935</v>
      </c>
      <c r="G3272" s="234"/>
      <c r="H3272" s="237">
        <v>16.8</v>
      </c>
      <c r="I3272" s="238"/>
      <c r="J3272" s="234"/>
      <c r="K3272" s="234"/>
      <c r="L3272" s="239"/>
      <c r="M3272" s="240"/>
      <c r="N3272" s="241"/>
      <c r="O3272" s="241"/>
      <c r="P3272" s="241"/>
      <c r="Q3272" s="241"/>
      <c r="R3272" s="241"/>
      <c r="S3272" s="241"/>
      <c r="T3272" s="242"/>
      <c r="AT3272" s="243" t="s">
        <v>211</v>
      </c>
      <c r="AU3272" s="243" t="s">
        <v>84</v>
      </c>
      <c r="AV3272" s="14" t="s">
        <v>84</v>
      </c>
      <c r="AW3272" s="14" t="s">
        <v>31</v>
      </c>
      <c r="AX3272" s="14" t="s">
        <v>75</v>
      </c>
      <c r="AY3272" s="243" t="s">
        <v>203</v>
      </c>
    </row>
    <row r="3273" spans="1:65" s="14" customFormat="1" ht="11.25">
      <c r="B3273" s="233"/>
      <c r="C3273" s="234"/>
      <c r="D3273" s="224" t="s">
        <v>211</v>
      </c>
      <c r="E3273" s="235" t="s">
        <v>1</v>
      </c>
      <c r="F3273" s="236" t="s">
        <v>2978</v>
      </c>
      <c r="G3273" s="234"/>
      <c r="H3273" s="237">
        <v>43.95</v>
      </c>
      <c r="I3273" s="238"/>
      <c r="J3273" s="234"/>
      <c r="K3273" s="234"/>
      <c r="L3273" s="239"/>
      <c r="M3273" s="240"/>
      <c r="N3273" s="241"/>
      <c r="O3273" s="241"/>
      <c r="P3273" s="241"/>
      <c r="Q3273" s="241"/>
      <c r="R3273" s="241"/>
      <c r="S3273" s="241"/>
      <c r="T3273" s="242"/>
      <c r="AT3273" s="243" t="s">
        <v>211</v>
      </c>
      <c r="AU3273" s="243" t="s">
        <v>84</v>
      </c>
      <c r="AV3273" s="14" t="s">
        <v>84</v>
      </c>
      <c r="AW3273" s="14" t="s">
        <v>31</v>
      </c>
      <c r="AX3273" s="14" t="s">
        <v>75</v>
      </c>
      <c r="AY3273" s="243" t="s">
        <v>203</v>
      </c>
    </row>
    <row r="3274" spans="1:65" s="14" customFormat="1" ht="11.25">
      <c r="B3274" s="233"/>
      <c r="C3274" s="234"/>
      <c r="D3274" s="224" t="s">
        <v>211</v>
      </c>
      <c r="E3274" s="235" t="s">
        <v>1</v>
      </c>
      <c r="F3274" s="236" t="s">
        <v>2979</v>
      </c>
      <c r="G3274" s="234"/>
      <c r="H3274" s="237">
        <v>7.6</v>
      </c>
      <c r="I3274" s="238"/>
      <c r="J3274" s="234"/>
      <c r="K3274" s="234"/>
      <c r="L3274" s="239"/>
      <c r="M3274" s="240"/>
      <c r="N3274" s="241"/>
      <c r="O3274" s="241"/>
      <c r="P3274" s="241"/>
      <c r="Q3274" s="241"/>
      <c r="R3274" s="241"/>
      <c r="S3274" s="241"/>
      <c r="T3274" s="242"/>
      <c r="AT3274" s="243" t="s">
        <v>211</v>
      </c>
      <c r="AU3274" s="243" t="s">
        <v>84</v>
      </c>
      <c r="AV3274" s="14" t="s">
        <v>84</v>
      </c>
      <c r="AW3274" s="14" t="s">
        <v>31</v>
      </c>
      <c r="AX3274" s="14" t="s">
        <v>75</v>
      </c>
      <c r="AY3274" s="243" t="s">
        <v>203</v>
      </c>
    </row>
    <row r="3275" spans="1:65" s="14" customFormat="1" ht="22.5">
      <c r="B3275" s="233"/>
      <c r="C3275" s="234"/>
      <c r="D3275" s="224" t="s">
        <v>211</v>
      </c>
      <c r="E3275" s="235" t="s">
        <v>1</v>
      </c>
      <c r="F3275" s="236" t="s">
        <v>2976</v>
      </c>
      <c r="G3275" s="234"/>
      <c r="H3275" s="237">
        <v>116.25</v>
      </c>
      <c r="I3275" s="238"/>
      <c r="J3275" s="234"/>
      <c r="K3275" s="234"/>
      <c r="L3275" s="239"/>
      <c r="M3275" s="240"/>
      <c r="N3275" s="241"/>
      <c r="O3275" s="241"/>
      <c r="P3275" s="241"/>
      <c r="Q3275" s="241"/>
      <c r="R3275" s="241"/>
      <c r="S3275" s="241"/>
      <c r="T3275" s="242"/>
      <c r="AT3275" s="243" t="s">
        <v>211</v>
      </c>
      <c r="AU3275" s="243" t="s">
        <v>84</v>
      </c>
      <c r="AV3275" s="14" t="s">
        <v>84</v>
      </c>
      <c r="AW3275" s="14" t="s">
        <v>31</v>
      </c>
      <c r="AX3275" s="14" t="s">
        <v>75</v>
      </c>
      <c r="AY3275" s="243" t="s">
        <v>203</v>
      </c>
    </row>
    <row r="3276" spans="1:65" s="14" customFormat="1" ht="22.5">
      <c r="B3276" s="233"/>
      <c r="C3276" s="234"/>
      <c r="D3276" s="224" t="s">
        <v>211</v>
      </c>
      <c r="E3276" s="235" t="s">
        <v>1</v>
      </c>
      <c r="F3276" s="236" t="s">
        <v>2980</v>
      </c>
      <c r="G3276" s="234"/>
      <c r="H3276" s="237">
        <v>36.700000000000003</v>
      </c>
      <c r="I3276" s="238"/>
      <c r="J3276" s="234"/>
      <c r="K3276" s="234"/>
      <c r="L3276" s="239"/>
      <c r="M3276" s="240"/>
      <c r="N3276" s="241"/>
      <c r="O3276" s="241"/>
      <c r="P3276" s="241"/>
      <c r="Q3276" s="241"/>
      <c r="R3276" s="241"/>
      <c r="S3276" s="241"/>
      <c r="T3276" s="242"/>
      <c r="AT3276" s="243" t="s">
        <v>211</v>
      </c>
      <c r="AU3276" s="243" t="s">
        <v>84</v>
      </c>
      <c r="AV3276" s="14" t="s">
        <v>84</v>
      </c>
      <c r="AW3276" s="14" t="s">
        <v>31</v>
      </c>
      <c r="AX3276" s="14" t="s">
        <v>75</v>
      </c>
      <c r="AY3276" s="243" t="s">
        <v>203</v>
      </c>
    </row>
    <row r="3277" spans="1:65" s="14" customFormat="1" ht="11.25">
      <c r="B3277" s="233"/>
      <c r="C3277" s="234"/>
      <c r="D3277" s="224" t="s">
        <v>211</v>
      </c>
      <c r="E3277" s="235" t="s">
        <v>1</v>
      </c>
      <c r="F3277" s="236" t="s">
        <v>2981</v>
      </c>
      <c r="G3277" s="234"/>
      <c r="H3277" s="237">
        <v>23.65</v>
      </c>
      <c r="I3277" s="238"/>
      <c r="J3277" s="234"/>
      <c r="K3277" s="234"/>
      <c r="L3277" s="239"/>
      <c r="M3277" s="240"/>
      <c r="N3277" s="241"/>
      <c r="O3277" s="241"/>
      <c r="P3277" s="241"/>
      <c r="Q3277" s="241"/>
      <c r="R3277" s="241"/>
      <c r="S3277" s="241"/>
      <c r="T3277" s="242"/>
      <c r="AT3277" s="243" t="s">
        <v>211</v>
      </c>
      <c r="AU3277" s="243" t="s">
        <v>84</v>
      </c>
      <c r="AV3277" s="14" t="s">
        <v>84</v>
      </c>
      <c r="AW3277" s="14" t="s">
        <v>31</v>
      </c>
      <c r="AX3277" s="14" t="s">
        <v>75</v>
      </c>
      <c r="AY3277" s="243" t="s">
        <v>203</v>
      </c>
    </row>
    <row r="3278" spans="1:65" s="14" customFormat="1" ht="11.25">
      <c r="B3278" s="233"/>
      <c r="C3278" s="234"/>
      <c r="D3278" s="224" t="s">
        <v>211</v>
      </c>
      <c r="E3278" s="234"/>
      <c r="F3278" s="236" t="s">
        <v>2982</v>
      </c>
      <c r="G3278" s="234"/>
      <c r="H3278" s="237">
        <v>6121.857</v>
      </c>
      <c r="I3278" s="238"/>
      <c r="J3278" s="234"/>
      <c r="K3278" s="234"/>
      <c r="L3278" s="239"/>
      <c r="M3278" s="240"/>
      <c r="N3278" s="241"/>
      <c r="O3278" s="241"/>
      <c r="P3278" s="241"/>
      <c r="Q3278" s="241"/>
      <c r="R3278" s="241"/>
      <c r="S3278" s="241"/>
      <c r="T3278" s="242"/>
      <c r="AT3278" s="243" t="s">
        <v>211</v>
      </c>
      <c r="AU3278" s="243" t="s">
        <v>84</v>
      </c>
      <c r="AV3278" s="14" t="s">
        <v>84</v>
      </c>
      <c r="AW3278" s="14" t="s">
        <v>4</v>
      </c>
      <c r="AX3278" s="14" t="s">
        <v>82</v>
      </c>
      <c r="AY3278" s="243" t="s">
        <v>203</v>
      </c>
    </row>
    <row r="3279" spans="1:65" s="2" customFormat="1" ht="21.75" customHeight="1">
      <c r="A3279" s="35"/>
      <c r="B3279" s="36"/>
      <c r="C3279" s="209" t="s">
        <v>2983</v>
      </c>
      <c r="D3279" s="209" t="s">
        <v>205</v>
      </c>
      <c r="E3279" s="210" t="s">
        <v>2984</v>
      </c>
      <c r="F3279" s="211" t="s">
        <v>2985</v>
      </c>
      <c r="G3279" s="212" t="s">
        <v>240</v>
      </c>
      <c r="H3279" s="213">
        <v>5265.1570000000002</v>
      </c>
      <c r="I3279" s="214"/>
      <c r="J3279" s="215">
        <f>ROUND(I3279*H3279,2)</f>
        <v>0</v>
      </c>
      <c r="K3279" s="211" t="s">
        <v>218</v>
      </c>
      <c r="L3279" s="40"/>
      <c r="M3279" s="216" t="s">
        <v>1</v>
      </c>
      <c r="N3279" s="217" t="s">
        <v>40</v>
      </c>
      <c r="O3279" s="72"/>
      <c r="P3279" s="218">
        <f>O3279*H3279</f>
        <v>0</v>
      </c>
      <c r="Q3279" s="218">
        <v>0</v>
      </c>
      <c r="R3279" s="218">
        <f>Q3279*H3279</f>
        <v>0</v>
      </c>
      <c r="S3279" s="218">
        <v>0</v>
      </c>
      <c r="T3279" s="219">
        <f>S3279*H3279</f>
        <v>0</v>
      </c>
      <c r="U3279" s="35"/>
      <c r="V3279" s="35"/>
      <c r="W3279" s="35"/>
      <c r="X3279" s="35"/>
      <c r="Y3279" s="35"/>
      <c r="Z3279" s="35"/>
      <c r="AA3279" s="35"/>
      <c r="AB3279" s="35"/>
      <c r="AC3279" s="35"/>
      <c r="AD3279" s="35"/>
      <c r="AE3279" s="35"/>
      <c r="AR3279" s="220" t="s">
        <v>412</v>
      </c>
      <c r="AT3279" s="220" t="s">
        <v>205</v>
      </c>
      <c r="AU3279" s="220" t="s">
        <v>84</v>
      </c>
      <c r="AY3279" s="18" t="s">
        <v>203</v>
      </c>
      <c r="BE3279" s="221">
        <f>IF(N3279="základní",J3279,0)</f>
        <v>0</v>
      </c>
      <c r="BF3279" s="221">
        <f>IF(N3279="snížená",J3279,0)</f>
        <v>0</v>
      </c>
      <c r="BG3279" s="221">
        <f>IF(N3279="zákl. přenesená",J3279,0)</f>
        <v>0</v>
      </c>
      <c r="BH3279" s="221">
        <f>IF(N3279="sníž. přenesená",J3279,0)</f>
        <v>0</v>
      </c>
      <c r="BI3279" s="221">
        <f>IF(N3279="nulová",J3279,0)</f>
        <v>0</v>
      </c>
      <c r="BJ3279" s="18" t="s">
        <v>82</v>
      </c>
      <c r="BK3279" s="221">
        <f>ROUND(I3279*H3279,2)</f>
        <v>0</v>
      </c>
      <c r="BL3279" s="18" t="s">
        <v>412</v>
      </c>
      <c r="BM3279" s="220" t="s">
        <v>2986</v>
      </c>
    </row>
    <row r="3280" spans="1:65" s="13" customFormat="1" ht="22.5">
      <c r="B3280" s="222"/>
      <c r="C3280" s="223"/>
      <c r="D3280" s="224" t="s">
        <v>211</v>
      </c>
      <c r="E3280" s="225" t="s">
        <v>1</v>
      </c>
      <c r="F3280" s="226" t="s">
        <v>1665</v>
      </c>
      <c r="G3280" s="223"/>
      <c r="H3280" s="225" t="s">
        <v>1</v>
      </c>
      <c r="I3280" s="227"/>
      <c r="J3280" s="223"/>
      <c r="K3280" s="223"/>
      <c r="L3280" s="228"/>
      <c r="M3280" s="229"/>
      <c r="N3280" s="230"/>
      <c r="O3280" s="230"/>
      <c r="P3280" s="230"/>
      <c r="Q3280" s="230"/>
      <c r="R3280" s="230"/>
      <c r="S3280" s="230"/>
      <c r="T3280" s="231"/>
      <c r="AT3280" s="232" t="s">
        <v>211</v>
      </c>
      <c r="AU3280" s="232" t="s">
        <v>84</v>
      </c>
      <c r="AV3280" s="13" t="s">
        <v>82</v>
      </c>
      <c r="AW3280" s="13" t="s">
        <v>31</v>
      </c>
      <c r="AX3280" s="13" t="s">
        <v>75</v>
      </c>
      <c r="AY3280" s="232" t="s">
        <v>203</v>
      </c>
    </row>
    <row r="3281" spans="1:65" s="13" customFormat="1" ht="11.25">
      <c r="B3281" s="222"/>
      <c r="C3281" s="223"/>
      <c r="D3281" s="224" t="s">
        <v>211</v>
      </c>
      <c r="E3281" s="225" t="s">
        <v>1</v>
      </c>
      <c r="F3281" s="226" t="s">
        <v>1849</v>
      </c>
      <c r="G3281" s="223"/>
      <c r="H3281" s="225" t="s">
        <v>1</v>
      </c>
      <c r="I3281" s="227"/>
      <c r="J3281" s="223"/>
      <c r="K3281" s="223"/>
      <c r="L3281" s="228"/>
      <c r="M3281" s="229"/>
      <c r="N3281" s="230"/>
      <c r="O3281" s="230"/>
      <c r="P3281" s="230"/>
      <c r="Q3281" s="230"/>
      <c r="R3281" s="230"/>
      <c r="S3281" s="230"/>
      <c r="T3281" s="231"/>
      <c r="AT3281" s="232" t="s">
        <v>211</v>
      </c>
      <c r="AU3281" s="232" t="s">
        <v>84</v>
      </c>
      <c r="AV3281" s="13" t="s">
        <v>82</v>
      </c>
      <c r="AW3281" s="13" t="s">
        <v>31</v>
      </c>
      <c r="AX3281" s="13" t="s">
        <v>75</v>
      </c>
      <c r="AY3281" s="232" t="s">
        <v>203</v>
      </c>
    </row>
    <row r="3282" spans="1:65" s="13" customFormat="1" ht="11.25">
      <c r="B3282" s="222"/>
      <c r="C3282" s="223"/>
      <c r="D3282" s="224" t="s">
        <v>211</v>
      </c>
      <c r="E3282" s="225" t="s">
        <v>1</v>
      </c>
      <c r="F3282" s="226" t="s">
        <v>213</v>
      </c>
      <c r="G3282" s="223"/>
      <c r="H3282" s="225" t="s">
        <v>1</v>
      </c>
      <c r="I3282" s="227"/>
      <c r="J3282" s="223"/>
      <c r="K3282" s="223"/>
      <c r="L3282" s="228"/>
      <c r="M3282" s="229"/>
      <c r="N3282" s="230"/>
      <c r="O3282" s="230"/>
      <c r="P3282" s="230"/>
      <c r="Q3282" s="230"/>
      <c r="R3282" s="230"/>
      <c r="S3282" s="230"/>
      <c r="T3282" s="231"/>
      <c r="AT3282" s="232" t="s">
        <v>211</v>
      </c>
      <c r="AU3282" s="232" t="s">
        <v>84</v>
      </c>
      <c r="AV3282" s="13" t="s">
        <v>82</v>
      </c>
      <c r="AW3282" s="13" t="s">
        <v>31</v>
      </c>
      <c r="AX3282" s="13" t="s">
        <v>75</v>
      </c>
      <c r="AY3282" s="232" t="s">
        <v>203</v>
      </c>
    </row>
    <row r="3283" spans="1:65" s="14" customFormat="1" ht="11.25">
      <c r="B3283" s="233"/>
      <c r="C3283" s="234"/>
      <c r="D3283" s="224" t="s">
        <v>211</v>
      </c>
      <c r="E3283" s="235" t="s">
        <v>1</v>
      </c>
      <c r="F3283" s="236" t="s">
        <v>2987</v>
      </c>
      <c r="G3283" s="234"/>
      <c r="H3283" s="237">
        <v>5265.1570000000002</v>
      </c>
      <c r="I3283" s="238"/>
      <c r="J3283" s="234"/>
      <c r="K3283" s="234"/>
      <c r="L3283" s="239"/>
      <c r="M3283" s="240"/>
      <c r="N3283" s="241"/>
      <c r="O3283" s="241"/>
      <c r="P3283" s="241"/>
      <c r="Q3283" s="241"/>
      <c r="R3283" s="241"/>
      <c r="S3283" s="241"/>
      <c r="T3283" s="242"/>
      <c r="AT3283" s="243" t="s">
        <v>211</v>
      </c>
      <c r="AU3283" s="243" t="s">
        <v>84</v>
      </c>
      <c r="AV3283" s="14" t="s">
        <v>84</v>
      </c>
      <c r="AW3283" s="14" t="s">
        <v>31</v>
      </c>
      <c r="AX3283" s="14" t="s">
        <v>75</v>
      </c>
      <c r="AY3283" s="243" t="s">
        <v>203</v>
      </c>
    </row>
    <row r="3284" spans="1:65" s="2" customFormat="1" ht="16.5" customHeight="1">
      <c r="A3284" s="35"/>
      <c r="B3284" s="36"/>
      <c r="C3284" s="247" t="s">
        <v>2988</v>
      </c>
      <c r="D3284" s="247" t="s">
        <v>413</v>
      </c>
      <c r="E3284" s="248" t="s">
        <v>2989</v>
      </c>
      <c r="F3284" s="249" t="s">
        <v>2990</v>
      </c>
      <c r="G3284" s="250" t="s">
        <v>240</v>
      </c>
      <c r="H3284" s="251">
        <v>5791.6729999999998</v>
      </c>
      <c r="I3284" s="252"/>
      <c r="J3284" s="253">
        <f>ROUND(I3284*H3284,2)</f>
        <v>0</v>
      </c>
      <c r="K3284" s="249" t="s">
        <v>218</v>
      </c>
      <c r="L3284" s="254"/>
      <c r="M3284" s="255" t="s">
        <v>1</v>
      </c>
      <c r="N3284" s="256" t="s">
        <v>40</v>
      </c>
      <c r="O3284" s="72"/>
      <c r="P3284" s="218">
        <f>O3284*H3284</f>
        <v>0</v>
      </c>
      <c r="Q3284" s="218">
        <v>1.2E-4</v>
      </c>
      <c r="R3284" s="218">
        <f>Q3284*H3284</f>
        <v>0.69500076</v>
      </c>
      <c r="S3284" s="218">
        <v>0</v>
      </c>
      <c r="T3284" s="219">
        <f>S3284*H3284</f>
        <v>0</v>
      </c>
      <c r="U3284" s="35"/>
      <c r="V3284" s="35"/>
      <c r="W3284" s="35"/>
      <c r="X3284" s="35"/>
      <c r="Y3284" s="35"/>
      <c r="Z3284" s="35"/>
      <c r="AA3284" s="35"/>
      <c r="AB3284" s="35"/>
      <c r="AC3284" s="35"/>
      <c r="AD3284" s="35"/>
      <c r="AE3284" s="35"/>
      <c r="AR3284" s="220" t="s">
        <v>1661</v>
      </c>
      <c r="AT3284" s="220" t="s">
        <v>413</v>
      </c>
      <c r="AU3284" s="220" t="s">
        <v>84</v>
      </c>
      <c r="AY3284" s="18" t="s">
        <v>203</v>
      </c>
      <c r="BE3284" s="221">
        <f>IF(N3284="základní",J3284,0)</f>
        <v>0</v>
      </c>
      <c r="BF3284" s="221">
        <f>IF(N3284="snížená",J3284,0)</f>
        <v>0</v>
      </c>
      <c r="BG3284" s="221">
        <f>IF(N3284="zákl. přenesená",J3284,0)</f>
        <v>0</v>
      </c>
      <c r="BH3284" s="221">
        <f>IF(N3284="sníž. přenesená",J3284,0)</f>
        <v>0</v>
      </c>
      <c r="BI3284" s="221">
        <f>IF(N3284="nulová",J3284,0)</f>
        <v>0</v>
      </c>
      <c r="BJ3284" s="18" t="s">
        <v>82</v>
      </c>
      <c r="BK3284" s="221">
        <f>ROUND(I3284*H3284,2)</f>
        <v>0</v>
      </c>
      <c r="BL3284" s="18" t="s">
        <v>412</v>
      </c>
      <c r="BM3284" s="220" t="s">
        <v>2991</v>
      </c>
    </row>
    <row r="3285" spans="1:65" s="14" customFormat="1" ht="11.25">
      <c r="B3285" s="233"/>
      <c r="C3285" s="234"/>
      <c r="D3285" s="224" t="s">
        <v>211</v>
      </c>
      <c r="E3285" s="234"/>
      <c r="F3285" s="236" t="s">
        <v>2992</v>
      </c>
      <c r="G3285" s="234"/>
      <c r="H3285" s="237">
        <v>5791.6729999999998</v>
      </c>
      <c r="I3285" s="238"/>
      <c r="J3285" s="234"/>
      <c r="K3285" s="234"/>
      <c r="L3285" s="239"/>
      <c r="M3285" s="240"/>
      <c r="N3285" s="241"/>
      <c r="O3285" s="241"/>
      <c r="P3285" s="241"/>
      <c r="Q3285" s="241"/>
      <c r="R3285" s="241"/>
      <c r="S3285" s="241"/>
      <c r="T3285" s="242"/>
      <c r="AT3285" s="243" t="s">
        <v>211</v>
      </c>
      <c r="AU3285" s="243" t="s">
        <v>84</v>
      </c>
      <c r="AV3285" s="14" t="s">
        <v>84</v>
      </c>
      <c r="AW3285" s="14" t="s">
        <v>4</v>
      </c>
      <c r="AX3285" s="14" t="s">
        <v>82</v>
      </c>
      <c r="AY3285" s="243" t="s">
        <v>203</v>
      </c>
    </row>
    <row r="3286" spans="1:65" s="2" customFormat="1" ht="21.75" customHeight="1">
      <c r="A3286" s="35"/>
      <c r="B3286" s="36"/>
      <c r="C3286" s="209" t="s">
        <v>2993</v>
      </c>
      <c r="D3286" s="209" t="s">
        <v>205</v>
      </c>
      <c r="E3286" s="210" t="s">
        <v>2994</v>
      </c>
      <c r="F3286" s="211" t="s">
        <v>2995</v>
      </c>
      <c r="G3286" s="212" t="s">
        <v>2644</v>
      </c>
      <c r="H3286" s="257"/>
      <c r="I3286" s="214"/>
      <c r="J3286" s="215">
        <f>ROUND(I3286*H3286,2)</f>
        <v>0</v>
      </c>
      <c r="K3286" s="211" t="s">
        <v>218</v>
      </c>
      <c r="L3286" s="40"/>
      <c r="M3286" s="216" t="s">
        <v>1</v>
      </c>
      <c r="N3286" s="217" t="s">
        <v>40</v>
      </c>
      <c r="O3286" s="72"/>
      <c r="P3286" s="218">
        <f>O3286*H3286</f>
        <v>0</v>
      </c>
      <c r="Q3286" s="218">
        <v>0</v>
      </c>
      <c r="R3286" s="218">
        <f>Q3286*H3286</f>
        <v>0</v>
      </c>
      <c r="S3286" s="218">
        <v>0</v>
      </c>
      <c r="T3286" s="219">
        <f>S3286*H3286</f>
        <v>0</v>
      </c>
      <c r="U3286" s="35"/>
      <c r="V3286" s="35"/>
      <c r="W3286" s="35"/>
      <c r="X3286" s="35"/>
      <c r="Y3286" s="35"/>
      <c r="Z3286" s="35"/>
      <c r="AA3286" s="35"/>
      <c r="AB3286" s="35"/>
      <c r="AC3286" s="35"/>
      <c r="AD3286" s="35"/>
      <c r="AE3286" s="35"/>
      <c r="AR3286" s="220" t="s">
        <v>412</v>
      </c>
      <c r="AT3286" s="220" t="s">
        <v>205</v>
      </c>
      <c r="AU3286" s="220" t="s">
        <v>84</v>
      </c>
      <c r="AY3286" s="18" t="s">
        <v>203</v>
      </c>
      <c r="BE3286" s="221">
        <f>IF(N3286="základní",J3286,0)</f>
        <v>0</v>
      </c>
      <c r="BF3286" s="221">
        <f>IF(N3286="snížená",J3286,0)</f>
        <v>0</v>
      </c>
      <c r="BG3286" s="221">
        <f>IF(N3286="zákl. přenesená",J3286,0)</f>
        <v>0</v>
      </c>
      <c r="BH3286" s="221">
        <f>IF(N3286="sníž. přenesená",J3286,0)</f>
        <v>0</v>
      </c>
      <c r="BI3286" s="221">
        <f>IF(N3286="nulová",J3286,0)</f>
        <v>0</v>
      </c>
      <c r="BJ3286" s="18" t="s">
        <v>82</v>
      </c>
      <c r="BK3286" s="221">
        <f>ROUND(I3286*H3286,2)</f>
        <v>0</v>
      </c>
      <c r="BL3286" s="18" t="s">
        <v>412</v>
      </c>
      <c r="BM3286" s="220" t="s">
        <v>2996</v>
      </c>
    </row>
    <row r="3287" spans="1:65" s="12" customFormat="1" ht="22.9" customHeight="1">
      <c r="B3287" s="193"/>
      <c r="C3287" s="194"/>
      <c r="D3287" s="195" t="s">
        <v>74</v>
      </c>
      <c r="E3287" s="207" t="s">
        <v>2997</v>
      </c>
      <c r="F3287" s="207" t="s">
        <v>2998</v>
      </c>
      <c r="G3287" s="194"/>
      <c r="H3287" s="194"/>
      <c r="I3287" s="197"/>
      <c r="J3287" s="208">
        <f>BK3287</f>
        <v>0</v>
      </c>
      <c r="K3287" s="194"/>
      <c r="L3287" s="199"/>
      <c r="M3287" s="200"/>
      <c r="N3287" s="201"/>
      <c r="O3287" s="201"/>
      <c r="P3287" s="202">
        <f>SUM(P3288:P3299)</f>
        <v>0</v>
      </c>
      <c r="Q3287" s="201"/>
      <c r="R3287" s="202">
        <f>SUM(R3288:R3299)</f>
        <v>0.34093200000000001</v>
      </c>
      <c r="S3287" s="201"/>
      <c r="T3287" s="203">
        <f>SUM(T3288:T3299)</f>
        <v>0</v>
      </c>
      <c r="AR3287" s="204" t="s">
        <v>84</v>
      </c>
      <c r="AT3287" s="205" t="s">
        <v>74</v>
      </c>
      <c r="AU3287" s="205" t="s">
        <v>82</v>
      </c>
      <c r="AY3287" s="204" t="s">
        <v>203</v>
      </c>
      <c r="BK3287" s="206">
        <f>SUM(BK3288:BK3299)</f>
        <v>0</v>
      </c>
    </row>
    <row r="3288" spans="1:65" s="2" customFormat="1" ht="16.5" customHeight="1">
      <c r="A3288" s="35"/>
      <c r="B3288" s="36"/>
      <c r="C3288" s="209" t="s">
        <v>2999</v>
      </c>
      <c r="D3288" s="209" t="s">
        <v>205</v>
      </c>
      <c r="E3288" s="210" t="s">
        <v>3000</v>
      </c>
      <c r="F3288" s="211" t="s">
        <v>3001</v>
      </c>
      <c r="G3288" s="212" t="s">
        <v>240</v>
      </c>
      <c r="H3288" s="213">
        <v>108.232</v>
      </c>
      <c r="I3288" s="214"/>
      <c r="J3288" s="215">
        <f>ROUND(I3288*H3288,2)</f>
        <v>0</v>
      </c>
      <c r="K3288" s="211" t="s">
        <v>218</v>
      </c>
      <c r="L3288" s="40"/>
      <c r="M3288" s="216" t="s">
        <v>1</v>
      </c>
      <c r="N3288" s="217" t="s">
        <v>40</v>
      </c>
      <c r="O3288" s="72"/>
      <c r="P3288" s="218">
        <f>O3288*H3288</f>
        <v>0</v>
      </c>
      <c r="Q3288" s="218">
        <v>0</v>
      </c>
      <c r="R3288" s="218">
        <f>Q3288*H3288</f>
        <v>0</v>
      </c>
      <c r="S3288" s="218">
        <v>0</v>
      </c>
      <c r="T3288" s="219">
        <f>S3288*H3288</f>
        <v>0</v>
      </c>
      <c r="U3288" s="35"/>
      <c r="V3288" s="35"/>
      <c r="W3288" s="35"/>
      <c r="X3288" s="35"/>
      <c r="Y3288" s="35"/>
      <c r="Z3288" s="35"/>
      <c r="AA3288" s="35"/>
      <c r="AB3288" s="35"/>
      <c r="AC3288" s="35"/>
      <c r="AD3288" s="35"/>
      <c r="AE3288" s="35"/>
      <c r="AR3288" s="220" t="s">
        <v>412</v>
      </c>
      <c r="AT3288" s="220" t="s">
        <v>205</v>
      </c>
      <c r="AU3288" s="220" t="s">
        <v>84</v>
      </c>
      <c r="AY3288" s="18" t="s">
        <v>203</v>
      </c>
      <c r="BE3288" s="221">
        <f>IF(N3288="základní",J3288,0)</f>
        <v>0</v>
      </c>
      <c r="BF3288" s="221">
        <f>IF(N3288="snížená",J3288,0)</f>
        <v>0</v>
      </c>
      <c r="BG3288" s="221">
        <f>IF(N3288="zákl. přenesená",J3288,0)</f>
        <v>0</v>
      </c>
      <c r="BH3288" s="221">
        <f>IF(N3288="sníž. přenesená",J3288,0)</f>
        <v>0</v>
      </c>
      <c r="BI3288" s="221">
        <f>IF(N3288="nulová",J3288,0)</f>
        <v>0</v>
      </c>
      <c r="BJ3288" s="18" t="s">
        <v>82</v>
      </c>
      <c r="BK3288" s="221">
        <f>ROUND(I3288*H3288,2)</f>
        <v>0</v>
      </c>
      <c r="BL3288" s="18" t="s">
        <v>412</v>
      </c>
      <c r="BM3288" s="220" t="s">
        <v>3002</v>
      </c>
    </row>
    <row r="3289" spans="1:65" s="13" customFormat="1" ht="22.5">
      <c r="B3289" s="222"/>
      <c r="C3289" s="223"/>
      <c r="D3289" s="224" t="s">
        <v>211</v>
      </c>
      <c r="E3289" s="225" t="s">
        <v>1</v>
      </c>
      <c r="F3289" s="226" t="s">
        <v>1665</v>
      </c>
      <c r="G3289" s="223"/>
      <c r="H3289" s="225" t="s">
        <v>1</v>
      </c>
      <c r="I3289" s="227"/>
      <c r="J3289" s="223"/>
      <c r="K3289" s="223"/>
      <c r="L3289" s="228"/>
      <c r="M3289" s="229"/>
      <c r="N3289" s="230"/>
      <c r="O3289" s="230"/>
      <c r="P3289" s="230"/>
      <c r="Q3289" s="230"/>
      <c r="R3289" s="230"/>
      <c r="S3289" s="230"/>
      <c r="T3289" s="231"/>
      <c r="AT3289" s="232" t="s">
        <v>211</v>
      </c>
      <c r="AU3289" s="232" t="s">
        <v>84</v>
      </c>
      <c r="AV3289" s="13" t="s">
        <v>82</v>
      </c>
      <c r="AW3289" s="13" t="s">
        <v>31</v>
      </c>
      <c r="AX3289" s="13" t="s">
        <v>75</v>
      </c>
      <c r="AY3289" s="232" t="s">
        <v>203</v>
      </c>
    </row>
    <row r="3290" spans="1:65" s="13" customFormat="1" ht="11.25">
      <c r="B3290" s="222"/>
      <c r="C3290" s="223"/>
      <c r="D3290" s="224" t="s">
        <v>211</v>
      </c>
      <c r="E3290" s="225" t="s">
        <v>1</v>
      </c>
      <c r="F3290" s="226" t="s">
        <v>213</v>
      </c>
      <c r="G3290" s="223"/>
      <c r="H3290" s="225" t="s">
        <v>1</v>
      </c>
      <c r="I3290" s="227"/>
      <c r="J3290" s="223"/>
      <c r="K3290" s="223"/>
      <c r="L3290" s="228"/>
      <c r="M3290" s="229"/>
      <c r="N3290" s="230"/>
      <c r="O3290" s="230"/>
      <c r="P3290" s="230"/>
      <c r="Q3290" s="230"/>
      <c r="R3290" s="230"/>
      <c r="S3290" s="230"/>
      <c r="T3290" s="231"/>
      <c r="AT3290" s="232" t="s">
        <v>211</v>
      </c>
      <c r="AU3290" s="232" t="s">
        <v>84</v>
      </c>
      <c r="AV3290" s="13" t="s">
        <v>82</v>
      </c>
      <c r="AW3290" s="13" t="s">
        <v>31</v>
      </c>
      <c r="AX3290" s="13" t="s">
        <v>75</v>
      </c>
      <c r="AY3290" s="232" t="s">
        <v>203</v>
      </c>
    </row>
    <row r="3291" spans="1:65" s="13" customFormat="1" ht="11.25">
      <c r="B3291" s="222"/>
      <c r="C3291" s="223"/>
      <c r="D3291" s="224" t="s">
        <v>211</v>
      </c>
      <c r="E3291" s="225" t="s">
        <v>1</v>
      </c>
      <c r="F3291" s="226" t="s">
        <v>447</v>
      </c>
      <c r="G3291" s="223"/>
      <c r="H3291" s="225" t="s">
        <v>1</v>
      </c>
      <c r="I3291" s="227"/>
      <c r="J3291" s="223"/>
      <c r="K3291" s="223"/>
      <c r="L3291" s="228"/>
      <c r="M3291" s="229"/>
      <c r="N3291" s="230"/>
      <c r="O3291" s="230"/>
      <c r="P3291" s="230"/>
      <c r="Q3291" s="230"/>
      <c r="R3291" s="230"/>
      <c r="S3291" s="230"/>
      <c r="T3291" s="231"/>
      <c r="AT3291" s="232" t="s">
        <v>211</v>
      </c>
      <c r="AU3291" s="232" t="s">
        <v>84</v>
      </c>
      <c r="AV3291" s="13" t="s">
        <v>82</v>
      </c>
      <c r="AW3291" s="13" t="s">
        <v>31</v>
      </c>
      <c r="AX3291" s="13" t="s">
        <v>75</v>
      </c>
      <c r="AY3291" s="232" t="s">
        <v>203</v>
      </c>
    </row>
    <row r="3292" spans="1:65" s="14" customFormat="1" ht="11.25">
      <c r="B3292" s="233"/>
      <c r="C3292" s="234"/>
      <c r="D3292" s="224" t="s">
        <v>211</v>
      </c>
      <c r="E3292" s="235" t="s">
        <v>1</v>
      </c>
      <c r="F3292" s="236" t="s">
        <v>3003</v>
      </c>
      <c r="G3292" s="234"/>
      <c r="H3292" s="237">
        <v>27.058</v>
      </c>
      <c r="I3292" s="238"/>
      <c r="J3292" s="234"/>
      <c r="K3292" s="234"/>
      <c r="L3292" s="239"/>
      <c r="M3292" s="240"/>
      <c r="N3292" s="241"/>
      <c r="O3292" s="241"/>
      <c r="P3292" s="241"/>
      <c r="Q3292" s="241"/>
      <c r="R3292" s="241"/>
      <c r="S3292" s="241"/>
      <c r="T3292" s="242"/>
      <c r="AT3292" s="243" t="s">
        <v>211</v>
      </c>
      <c r="AU3292" s="243" t="s">
        <v>84</v>
      </c>
      <c r="AV3292" s="14" t="s">
        <v>84</v>
      </c>
      <c r="AW3292" s="14" t="s">
        <v>31</v>
      </c>
      <c r="AX3292" s="14" t="s">
        <v>75</v>
      </c>
      <c r="AY3292" s="243" t="s">
        <v>203</v>
      </c>
    </row>
    <row r="3293" spans="1:65" s="14" customFormat="1" ht="11.25">
      <c r="B3293" s="233"/>
      <c r="C3293" s="234"/>
      <c r="D3293" s="224" t="s">
        <v>211</v>
      </c>
      <c r="E3293" s="235" t="s">
        <v>1</v>
      </c>
      <c r="F3293" s="236" t="s">
        <v>3004</v>
      </c>
      <c r="G3293" s="234"/>
      <c r="H3293" s="237">
        <v>27.058</v>
      </c>
      <c r="I3293" s="238"/>
      <c r="J3293" s="234"/>
      <c r="K3293" s="234"/>
      <c r="L3293" s="239"/>
      <c r="M3293" s="240"/>
      <c r="N3293" s="241"/>
      <c r="O3293" s="241"/>
      <c r="P3293" s="241"/>
      <c r="Q3293" s="241"/>
      <c r="R3293" s="241"/>
      <c r="S3293" s="241"/>
      <c r="T3293" s="242"/>
      <c r="AT3293" s="243" t="s">
        <v>211</v>
      </c>
      <c r="AU3293" s="243" t="s">
        <v>84</v>
      </c>
      <c r="AV3293" s="14" t="s">
        <v>84</v>
      </c>
      <c r="AW3293" s="14" t="s">
        <v>31</v>
      </c>
      <c r="AX3293" s="14" t="s">
        <v>75</v>
      </c>
      <c r="AY3293" s="243" t="s">
        <v>203</v>
      </c>
    </row>
    <row r="3294" spans="1:65" s="13" customFormat="1" ht="11.25">
      <c r="B3294" s="222"/>
      <c r="C3294" s="223"/>
      <c r="D3294" s="224" t="s">
        <v>211</v>
      </c>
      <c r="E3294" s="225" t="s">
        <v>1</v>
      </c>
      <c r="F3294" s="226" t="s">
        <v>521</v>
      </c>
      <c r="G3294" s="223"/>
      <c r="H3294" s="225" t="s">
        <v>1</v>
      </c>
      <c r="I3294" s="227"/>
      <c r="J3294" s="223"/>
      <c r="K3294" s="223"/>
      <c r="L3294" s="228"/>
      <c r="M3294" s="229"/>
      <c r="N3294" s="230"/>
      <c r="O3294" s="230"/>
      <c r="P3294" s="230"/>
      <c r="Q3294" s="230"/>
      <c r="R3294" s="230"/>
      <c r="S3294" s="230"/>
      <c r="T3294" s="231"/>
      <c r="AT3294" s="232" t="s">
        <v>211</v>
      </c>
      <c r="AU3294" s="232" t="s">
        <v>84</v>
      </c>
      <c r="AV3294" s="13" t="s">
        <v>82</v>
      </c>
      <c r="AW3294" s="13" t="s">
        <v>31</v>
      </c>
      <c r="AX3294" s="13" t="s">
        <v>75</v>
      </c>
      <c r="AY3294" s="232" t="s">
        <v>203</v>
      </c>
    </row>
    <row r="3295" spans="1:65" s="14" customFormat="1" ht="11.25">
      <c r="B3295" s="233"/>
      <c r="C3295" s="234"/>
      <c r="D3295" s="224" t="s">
        <v>211</v>
      </c>
      <c r="E3295" s="235" t="s">
        <v>1</v>
      </c>
      <c r="F3295" s="236" t="s">
        <v>3005</v>
      </c>
      <c r="G3295" s="234"/>
      <c r="H3295" s="237">
        <v>27.058</v>
      </c>
      <c r="I3295" s="238"/>
      <c r="J3295" s="234"/>
      <c r="K3295" s="234"/>
      <c r="L3295" s="239"/>
      <c r="M3295" s="240"/>
      <c r="N3295" s="241"/>
      <c r="O3295" s="241"/>
      <c r="P3295" s="241"/>
      <c r="Q3295" s="241"/>
      <c r="R3295" s="241"/>
      <c r="S3295" s="241"/>
      <c r="T3295" s="242"/>
      <c r="AT3295" s="243" t="s">
        <v>211</v>
      </c>
      <c r="AU3295" s="243" t="s">
        <v>84</v>
      </c>
      <c r="AV3295" s="14" t="s">
        <v>84</v>
      </c>
      <c r="AW3295" s="14" t="s">
        <v>31</v>
      </c>
      <c r="AX3295" s="14" t="s">
        <v>75</v>
      </c>
      <c r="AY3295" s="243" t="s">
        <v>203</v>
      </c>
    </row>
    <row r="3296" spans="1:65" s="14" customFormat="1" ht="11.25">
      <c r="B3296" s="233"/>
      <c r="C3296" s="234"/>
      <c r="D3296" s="224" t="s">
        <v>211</v>
      </c>
      <c r="E3296" s="235" t="s">
        <v>1</v>
      </c>
      <c r="F3296" s="236" t="s">
        <v>3006</v>
      </c>
      <c r="G3296" s="234"/>
      <c r="H3296" s="237">
        <v>27.058</v>
      </c>
      <c r="I3296" s="238"/>
      <c r="J3296" s="234"/>
      <c r="K3296" s="234"/>
      <c r="L3296" s="239"/>
      <c r="M3296" s="240"/>
      <c r="N3296" s="241"/>
      <c r="O3296" s="241"/>
      <c r="P3296" s="241"/>
      <c r="Q3296" s="241"/>
      <c r="R3296" s="241"/>
      <c r="S3296" s="241"/>
      <c r="T3296" s="242"/>
      <c r="AT3296" s="243" t="s">
        <v>211</v>
      </c>
      <c r="AU3296" s="243" t="s">
        <v>84</v>
      </c>
      <c r="AV3296" s="14" t="s">
        <v>84</v>
      </c>
      <c r="AW3296" s="14" t="s">
        <v>31</v>
      </c>
      <c r="AX3296" s="14" t="s">
        <v>75</v>
      </c>
      <c r="AY3296" s="243" t="s">
        <v>203</v>
      </c>
    </row>
    <row r="3297" spans="1:65" s="2" customFormat="1" ht="21.75" customHeight="1">
      <c r="A3297" s="35"/>
      <c r="B3297" s="36"/>
      <c r="C3297" s="247" t="s">
        <v>3007</v>
      </c>
      <c r="D3297" s="247" t="s">
        <v>413</v>
      </c>
      <c r="E3297" s="248" t="s">
        <v>3008</v>
      </c>
      <c r="F3297" s="249" t="s">
        <v>3009</v>
      </c>
      <c r="G3297" s="250" t="s">
        <v>240</v>
      </c>
      <c r="H3297" s="251">
        <v>113.64400000000001</v>
      </c>
      <c r="I3297" s="252"/>
      <c r="J3297" s="253">
        <f>ROUND(I3297*H3297,2)</f>
        <v>0</v>
      </c>
      <c r="K3297" s="249" t="s">
        <v>218</v>
      </c>
      <c r="L3297" s="254"/>
      <c r="M3297" s="255" t="s">
        <v>1</v>
      </c>
      <c r="N3297" s="256" t="s">
        <v>40</v>
      </c>
      <c r="O3297" s="72"/>
      <c r="P3297" s="218">
        <f>O3297*H3297</f>
        <v>0</v>
      </c>
      <c r="Q3297" s="218">
        <v>3.0000000000000001E-3</v>
      </c>
      <c r="R3297" s="218">
        <f>Q3297*H3297</f>
        <v>0.34093200000000001</v>
      </c>
      <c r="S3297" s="218">
        <v>0</v>
      </c>
      <c r="T3297" s="219">
        <f>S3297*H3297</f>
        <v>0</v>
      </c>
      <c r="U3297" s="35"/>
      <c r="V3297" s="35"/>
      <c r="W3297" s="35"/>
      <c r="X3297" s="35"/>
      <c r="Y3297" s="35"/>
      <c r="Z3297" s="35"/>
      <c r="AA3297" s="35"/>
      <c r="AB3297" s="35"/>
      <c r="AC3297" s="35"/>
      <c r="AD3297" s="35"/>
      <c r="AE3297" s="35"/>
      <c r="AR3297" s="220" t="s">
        <v>1661</v>
      </c>
      <c r="AT3297" s="220" t="s">
        <v>413</v>
      </c>
      <c r="AU3297" s="220" t="s">
        <v>84</v>
      </c>
      <c r="AY3297" s="18" t="s">
        <v>203</v>
      </c>
      <c r="BE3297" s="221">
        <f>IF(N3297="základní",J3297,0)</f>
        <v>0</v>
      </c>
      <c r="BF3297" s="221">
        <f>IF(N3297="snížená",J3297,0)</f>
        <v>0</v>
      </c>
      <c r="BG3297" s="221">
        <f>IF(N3297="zákl. přenesená",J3297,0)</f>
        <v>0</v>
      </c>
      <c r="BH3297" s="221">
        <f>IF(N3297="sníž. přenesená",J3297,0)</f>
        <v>0</v>
      </c>
      <c r="BI3297" s="221">
        <f>IF(N3297="nulová",J3297,0)</f>
        <v>0</v>
      </c>
      <c r="BJ3297" s="18" t="s">
        <v>82</v>
      </c>
      <c r="BK3297" s="221">
        <f>ROUND(I3297*H3297,2)</f>
        <v>0</v>
      </c>
      <c r="BL3297" s="18" t="s">
        <v>412</v>
      </c>
      <c r="BM3297" s="220" t="s">
        <v>3010</v>
      </c>
    </row>
    <row r="3298" spans="1:65" s="14" customFormat="1" ht="11.25">
      <c r="B3298" s="233"/>
      <c r="C3298" s="234"/>
      <c r="D3298" s="224" t="s">
        <v>211</v>
      </c>
      <c r="E3298" s="234"/>
      <c r="F3298" s="236" t="s">
        <v>3011</v>
      </c>
      <c r="G3298" s="234"/>
      <c r="H3298" s="237">
        <v>113.64400000000001</v>
      </c>
      <c r="I3298" s="238"/>
      <c r="J3298" s="234"/>
      <c r="K3298" s="234"/>
      <c r="L3298" s="239"/>
      <c r="M3298" s="240"/>
      <c r="N3298" s="241"/>
      <c r="O3298" s="241"/>
      <c r="P3298" s="241"/>
      <c r="Q3298" s="241"/>
      <c r="R3298" s="241"/>
      <c r="S3298" s="241"/>
      <c r="T3298" s="242"/>
      <c r="AT3298" s="243" t="s">
        <v>211</v>
      </c>
      <c r="AU3298" s="243" t="s">
        <v>84</v>
      </c>
      <c r="AV3298" s="14" t="s">
        <v>84</v>
      </c>
      <c r="AW3298" s="14" t="s">
        <v>4</v>
      </c>
      <c r="AX3298" s="14" t="s">
        <v>82</v>
      </c>
      <c r="AY3298" s="243" t="s">
        <v>203</v>
      </c>
    </row>
    <row r="3299" spans="1:65" s="2" customFormat="1" ht="21.75" customHeight="1">
      <c r="A3299" s="35"/>
      <c r="B3299" s="36"/>
      <c r="C3299" s="209" t="s">
        <v>3012</v>
      </c>
      <c r="D3299" s="209" t="s">
        <v>205</v>
      </c>
      <c r="E3299" s="210" t="s">
        <v>3013</v>
      </c>
      <c r="F3299" s="211" t="s">
        <v>3014</v>
      </c>
      <c r="G3299" s="212" t="s">
        <v>2644</v>
      </c>
      <c r="H3299" s="257"/>
      <c r="I3299" s="214"/>
      <c r="J3299" s="215">
        <f>ROUND(I3299*H3299,2)</f>
        <v>0</v>
      </c>
      <c r="K3299" s="211" t="s">
        <v>218</v>
      </c>
      <c r="L3299" s="40"/>
      <c r="M3299" s="216" t="s">
        <v>1</v>
      </c>
      <c r="N3299" s="217" t="s">
        <v>40</v>
      </c>
      <c r="O3299" s="72"/>
      <c r="P3299" s="218">
        <f>O3299*H3299</f>
        <v>0</v>
      </c>
      <c r="Q3299" s="218">
        <v>0</v>
      </c>
      <c r="R3299" s="218">
        <f>Q3299*H3299</f>
        <v>0</v>
      </c>
      <c r="S3299" s="218">
        <v>0</v>
      </c>
      <c r="T3299" s="219">
        <f>S3299*H3299</f>
        <v>0</v>
      </c>
      <c r="U3299" s="35"/>
      <c r="V3299" s="35"/>
      <c r="W3299" s="35"/>
      <c r="X3299" s="35"/>
      <c r="Y3299" s="35"/>
      <c r="Z3299" s="35"/>
      <c r="AA3299" s="35"/>
      <c r="AB3299" s="35"/>
      <c r="AC3299" s="35"/>
      <c r="AD3299" s="35"/>
      <c r="AE3299" s="35"/>
      <c r="AR3299" s="220" t="s">
        <v>412</v>
      </c>
      <c r="AT3299" s="220" t="s">
        <v>205</v>
      </c>
      <c r="AU3299" s="220" t="s">
        <v>84</v>
      </c>
      <c r="AY3299" s="18" t="s">
        <v>203</v>
      </c>
      <c r="BE3299" s="221">
        <f>IF(N3299="základní",J3299,0)</f>
        <v>0</v>
      </c>
      <c r="BF3299" s="221">
        <f>IF(N3299="snížená",J3299,0)</f>
        <v>0</v>
      </c>
      <c r="BG3299" s="221">
        <f>IF(N3299="zákl. přenesená",J3299,0)</f>
        <v>0</v>
      </c>
      <c r="BH3299" s="221">
        <f>IF(N3299="sníž. přenesená",J3299,0)</f>
        <v>0</v>
      </c>
      <c r="BI3299" s="221">
        <f>IF(N3299="nulová",J3299,0)</f>
        <v>0</v>
      </c>
      <c r="BJ3299" s="18" t="s">
        <v>82</v>
      </c>
      <c r="BK3299" s="221">
        <f>ROUND(I3299*H3299,2)</f>
        <v>0</v>
      </c>
      <c r="BL3299" s="18" t="s">
        <v>412</v>
      </c>
      <c r="BM3299" s="220" t="s">
        <v>3015</v>
      </c>
    </row>
    <row r="3300" spans="1:65" s="12" customFormat="1" ht="22.9" customHeight="1">
      <c r="B3300" s="193"/>
      <c r="C3300" s="194"/>
      <c r="D3300" s="195" t="s">
        <v>74</v>
      </c>
      <c r="E3300" s="207" t="s">
        <v>3016</v>
      </c>
      <c r="F3300" s="207" t="s">
        <v>3017</v>
      </c>
      <c r="G3300" s="194"/>
      <c r="H3300" s="194"/>
      <c r="I3300" s="197"/>
      <c r="J3300" s="208">
        <f>BK3300</f>
        <v>0</v>
      </c>
      <c r="K3300" s="194"/>
      <c r="L3300" s="199"/>
      <c r="M3300" s="200"/>
      <c r="N3300" s="201"/>
      <c r="O3300" s="201"/>
      <c r="P3300" s="202">
        <f>SUM(P3301:P3694)</f>
        <v>0</v>
      </c>
      <c r="Q3300" s="201"/>
      <c r="R3300" s="202">
        <f>SUM(R3301:R3694)</f>
        <v>18.558541720000001</v>
      </c>
      <c r="S3300" s="201"/>
      <c r="T3300" s="203">
        <f>SUM(T3301:T3694)</f>
        <v>0</v>
      </c>
      <c r="AR3300" s="204" t="s">
        <v>84</v>
      </c>
      <c r="AT3300" s="205" t="s">
        <v>74</v>
      </c>
      <c r="AU3300" s="205" t="s">
        <v>82</v>
      </c>
      <c r="AY3300" s="204" t="s">
        <v>203</v>
      </c>
      <c r="BK3300" s="206">
        <f>SUM(BK3301:BK3694)</f>
        <v>0</v>
      </c>
    </row>
    <row r="3301" spans="1:65" s="2" customFormat="1" ht="33" customHeight="1">
      <c r="A3301" s="35"/>
      <c r="B3301" s="36"/>
      <c r="C3301" s="209" t="s">
        <v>3018</v>
      </c>
      <c r="D3301" s="209" t="s">
        <v>205</v>
      </c>
      <c r="E3301" s="210" t="s">
        <v>3019</v>
      </c>
      <c r="F3301" s="211" t="s">
        <v>3020</v>
      </c>
      <c r="G3301" s="212" t="s">
        <v>240</v>
      </c>
      <c r="H3301" s="213">
        <v>54.6</v>
      </c>
      <c r="I3301" s="214"/>
      <c r="J3301" s="215">
        <f>ROUND(I3301*H3301,2)</f>
        <v>0</v>
      </c>
      <c r="K3301" s="211" t="s">
        <v>1</v>
      </c>
      <c r="L3301" s="40"/>
      <c r="M3301" s="216" t="s">
        <v>1</v>
      </c>
      <c r="N3301" s="217" t="s">
        <v>40</v>
      </c>
      <c r="O3301" s="72"/>
      <c r="P3301" s="218">
        <f>O3301*H3301</f>
        <v>0</v>
      </c>
      <c r="Q3301" s="218">
        <v>5.3679999999999999E-2</v>
      </c>
      <c r="R3301" s="218">
        <f>Q3301*H3301</f>
        <v>2.9309280000000002</v>
      </c>
      <c r="S3301" s="218">
        <v>0</v>
      </c>
      <c r="T3301" s="219">
        <f>S3301*H3301</f>
        <v>0</v>
      </c>
      <c r="U3301" s="35"/>
      <c r="V3301" s="35"/>
      <c r="W3301" s="35"/>
      <c r="X3301" s="35"/>
      <c r="Y3301" s="35"/>
      <c r="Z3301" s="35"/>
      <c r="AA3301" s="35"/>
      <c r="AB3301" s="35"/>
      <c r="AC3301" s="35"/>
      <c r="AD3301" s="35"/>
      <c r="AE3301" s="35"/>
      <c r="AR3301" s="220" t="s">
        <v>412</v>
      </c>
      <c r="AT3301" s="220" t="s">
        <v>205</v>
      </c>
      <c r="AU3301" s="220" t="s">
        <v>84</v>
      </c>
      <c r="AY3301" s="18" t="s">
        <v>203</v>
      </c>
      <c r="BE3301" s="221">
        <f>IF(N3301="základní",J3301,0)</f>
        <v>0</v>
      </c>
      <c r="BF3301" s="221">
        <f>IF(N3301="snížená",J3301,0)</f>
        <v>0</v>
      </c>
      <c r="BG3301" s="221">
        <f>IF(N3301="zákl. přenesená",J3301,0)</f>
        <v>0</v>
      </c>
      <c r="BH3301" s="221">
        <f>IF(N3301="sníž. přenesená",J3301,0)</f>
        <v>0</v>
      </c>
      <c r="BI3301" s="221">
        <f>IF(N3301="nulová",J3301,0)</f>
        <v>0</v>
      </c>
      <c r="BJ3301" s="18" t="s">
        <v>82</v>
      </c>
      <c r="BK3301" s="221">
        <f>ROUND(I3301*H3301,2)</f>
        <v>0</v>
      </c>
      <c r="BL3301" s="18" t="s">
        <v>412</v>
      </c>
      <c r="BM3301" s="220" t="s">
        <v>3021</v>
      </c>
    </row>
    <row r="3302" spans="1:65" s="13" customFormat="1" ht="22.5">
      <c r="B3302" s="222"/>
      <c r="C3302" s="223"/>
      <c r="D3302" s="224" t="s">
        <v>211</v>
      </c>
      <c r="E3302" s="225" t="s">
        <v>1</v>
      </c>
      <c r="F3302" s="226" t="s">
        <v>212</v>
      </c>
      <c r="G3302" s="223"/>
      <c r="H3302" s="225" t="s">
        <v>1</v>
      </c>
      <c r="I3302" s="227"/>
      <c r="J3302" s="223"/>
      <c r="K3302" s="223"/>
      <c r="L3302" s="228"/>
      <c r="M3302" s="229"/>
      <c r="N3302" s="230"/>
      <c r="O3302" s="230"/>
      <c r="P3302" s="230"/>
      <c r="Q3302" s="230"/>
      <c r="R3302" s="230"/>
      <c r="S3302" s="230"/>
      <c r="T3302" s="231"/>
      <c r="AT3302" s="232" t="s">
        <v>211</v>
      </c>
      <c r="AU3302" s="232" t="s">
        <v>84</v>
      </c>
      <c r="AV3302" s="13" t="s">
        <v>82</v>
      </c>
      <c r="AW3302" s="13" t="s">
        <v>31</v>
      </c>
      <c r="AX3302" s="13" t="s">
        <v>75</v>
      </c>
      <c r="AY3302" s="232" t="s">
        <v>203</v>
      </c>
    </row>
    <row r="3303" spans="1:65" s="13" customFormat="1" ht="11.25">
      <c r="B3303" s="222"/>
      <c r="C3303" s="223"/>
      <c r="D3303" s="224" t="s">
        <v>211</v>
      </c>
      <c r="E3303" s="225" t="s">
        <v>1</v>
      </c>
      <c r="F3303" s="226" t="s">
        <v>3022</v>
      </c>
      <c r="G3303" s="223"/>
      <c r="H3303" s="225" t="s">
        <v>1</v>
      </c>
      <c r="I3303" s="227"/>
      <c r="J3303" s="223"/>
      <c r="K3303" s="223"/>
      <c r="L3303" s="228"/>
      <c r="M3303" s="229"/>
      <c r="N3303" s="230"/>
      <c r="O3303" s="230"/>
      <c r="P3303" s="230"/>
      <c r="Q3303" s="230"/>
      <c r="R3303" s="230"/>
      <c r="S3303" s="230"/>
      <c r="T3303" s="231"/>
      <c r="AT3303" s="232" t="s">
        <v>211</v>
      </c>
      <c r="AU3303" s="232" t="s">
        <v>84</v>
      </c>
      <c r="AV3303" s="13" t="s">
        <v>82</v>
      </c>
      <c r="AW3303" s="13" t="s">
        <v>31</v>
      </c>
      <c r="AX3303" s="13" t="s">
        <v>75</v>
      </c>
      <c r="AY3303" s="232" t="s">
        <v>203</v>
      </c>
    </row>
    <row r="3304" spans="1:65" s="13" customFormat="1" ht="11.25">
      <c r="B3304" s="222"/>
      <c r="C3304" s="223"/>
      <c r="D3304" s="224" t="s">
        <v>211</v>
      </c>
      <c r="E3304" s="225" t="s">
        <v>1</v>
      </c>
      <c r="F3304" s="226" t="s">
        <v>213</v>
      </c>
      <c r="G3304" s="223"/>
      <c r="H3304" s="225" t="s">
        <v>1</v>
      </c>
      <c r="I3304" s="227"/>
      <c r="J3304" s="223"/>
      <c r="K3304" s="223"/>
      <c r="L3304" s="228"/>
      <c r="M3304" s="229"/>
      <c r="N3304" s="230"/>
      <c r="O3304" s="230"/>
      <c r="P3304" s="230"/>
      <c r="Q3304" s="230"/>
      <c r="R3304" s="230"/>
      <c r="S3304" s="230"/>
      <c r="T3304" s="231"/>
      <c r="AT3304" s="232" t="s">
        <v>211</v>
      </c>
      <c r="AU3304" s="232" t="s">
        <v>84</v>
      </c>
      <c r="AV3304" s="13" t="s">
        <v>82</v>
      </c>
      <c r="AW3304" s="13" t="s">
        <v>31</v>
      </c>
      <c r="AX3304" s="13" t="s">
        <v>75</v>
      </c>
      <c r="AY3304" s="232" t="s">
        <v>203</v>
      </c>
    </row>
    <row r="3305" spans="1:65" s="13" customFormat="1" ht="11.25">
      <c r="B3305" s="222"/>
      <c r="C3305" s="223"/>
      <c r="D3305" s="224" t="s">
        <v>211</v>
      </c>
      <c r="E3305" s="225" t="s">
        <v>1</v>
      </c>
      <c r="F3305" s="226" t="s">
        <v>3023</v>
      </c>
      <c r="G3305" s="223"/>
      <c r="H3305" s="225" t="s">
        <v>1</v>
      </c>
      <c r="I3305" s="227"/>
      <c r="J3305" s="223"/>
      <c r="K3305" s="223"/>
      <c r="L3305" s="228"/>
      <c r="M3305" s="229"/>
      <c r="N3305" s="230"/>
      <c r="O3305" s="230"/>
      <c r="P3305" s="230"/>
      <c r="Q3305" s="230"/>
      <c r="R3305" s="230"/>
      <c r="S3305" s="230"/>
      <c r="T3305" s="231"/>
      <c r="AT3305" s="232" t="s">
        <v>211</v>
      </c>
      <c r="AU3305" s="232" t="s">
        <v>84</v>
      </c>
      <c r="AV3305" s="13" t="s">
        <v>82</v>
      </c>
      <c r="AW3305" s="13" t="s">
        <v>31</v>
      </c>
      <c r="AX3305" s="13" t="s">
        <v>75</v>
      </c>
      <c r="AY3305" s="232" t="s">
        <v>203</v>
      </c>
    </row>
    <row r="3306" spans="1:65" s="13" customFormat="1" ht="11.25">
      <c r="B3306" s="222"/>
      <c r="C3306" s="223"/>
      <c r="D3306" s="224" t="s">
        <v>211</v>
      </c>
      <c r="E3306" s="225" t="s">
        <v>1</v>
      </c>
      <c r="F3306" s="226" t="s">
        <v>258</v>
      </c>
      <c r="G3306" s="223"/>
      <c r="H3306" s="225" t="s">
        <v>1</v>
      </c>
      <c r="I3306" s="227"/>
      <c r="J3306" s="223"/>
      <c r="K3306" s="223"/>
      <c r="L3306" s="228"/>
      <c r="M3306" s="229"/>
      <c r="N3306" s="230"/>
      <c r="O3306" s="230"/>
      <c r="P3306" s="230"/>
      <c r="Q3306" s="230"/>
      <c r="R3306" s="230"/>
      <c r="S3306" s="230"/>
      <c r="T3306" s="231"/>
      <c r="AT3306" s="232" t="s">
        <v>211</v>
      </c>
      <c r="AU3306" s="232" t="s">
        <v>84</v>
      </c>
      <c r="AV3306" s="13" t="s">
        <v>82</v>
      </c>
      <c r="AW3306" s="13" t="s">
        <v>31</v>
      </c>
      <c r="AX3306" s="13" t="s">
        <v>75</v>
      </c>
      <c r="AY3306" s="232" t="s">
        <v>203</v>
      </c>
    </row>
    <row r="3307" spans="1:65" s="14" customFormat="1" ht="11.25">
      <c r="B3307" s="233"/>
      <c r="C3307" s="234"/>
      <c r="D3307" s="224" t="s">
        <v>211</v>
      </c>
      <c r="E3307" s="235" t="s">
        <v>1</v>
      </c>
      <c r="F3307" s="236" t="s">
        <v>3024</v>
      </c>
      <c r="G3307" s="234"/>
      <c r="H3307" s="237">
        <v>4.8</v>
      </c>
      <c r="I3307" s="238"/>
      <c r="J3307" s="234"/>
      <c r="K3307" s="234"/>
      <c r="L3307" s="239"/>
      <c r="M3307" s="240"/>
      <c r="N3307" s="241"/>
      <c r="O3307" s="241"/>
      <c r="P3307" s="241"/>
      <c r="Q3307" s="241"/>
      <c r="R3307" s="241"/>
      <c r="S3307" s="241"/>
      <c r="T3307" s="242"/>
      <c r="AT3307" s="243" t="s">
        <v>211</v>
      </c>
      <c r="AU3307" s="243" t="s">
        <v>84</v>
      </c>
      <c r="AV3307" s="14" t="s">
        <v>84</v>
      </c>
      <c r="AW3307" s="14" t="s">
        <v>31</v>
      </c>
      <c r="AX3307" s="14" t="s">
        <v>75</v>
      </c>
      <c r="AY3307" s="243" t="s">
        <v>203</v>
      </c>
    </row>
    <row r="3308" spans="1:65" s="14" customFormat="1" ht="11.25">
      <c r="B3308" s="233"/>
      <c r="C3308" s="234"/>
      <c r="D3308" s="224" t="s">
        <v>211</v>
      </c>
      <c r="E3308" s="235" t="s">
        <v>1</v>
      </c>
      <c r="F3308" s="236" t="s">
        <v>3025</v>
      </c>
      <c r="G3308" s="234"/>
      <c r="H3308" s="237">
        <v>4.8</v>
      </c>
      <c r="I3308" s="238"/>
      <c r="J3308" s="234"/>
      <c r="K3308" s="234"/>
      <c r="L3308" s="239"/>
      <c r="M3308" s="240"/>
      <c r="N3308" s="241"/>
      <c r="O3308" s="241"/>
      <c r="P3308" s="241"/>
      <c r="Q3308" s="241"/>
      <c r="R3308" s="241"/>
      <c r="S3308" s="241"/>
      <c r="T3308" s="242"/>
      <c r="AT3308" s="243" t="s">
        <v>211</v>
      </c>
      <c r="AU3308" s="243" t="s">
        <v>84</v>
      </c>
      <c r="AV3308" s="14" t="s">
        <v>84</v>
      </c>
      <c r="AW3308" s="14" t="s">
        <v>31</v>
      </c>
      <c r="AX3308" s="14" t="s">
        <v>75</v>
      </c>
      <c r="AY3308" s="243" t="s">
        <v>203</v>
      </c>
    </row>
    <row r="3309" spans="1:65" s="14" customFormat="1" ht="11.25">
      <c r="B3309" s="233"/>
      <c r="C3309" s="234"/>
      <c r="D3309" s="224" t="s">
        <v>211</v>
      </c>
      <c r="E3309" s="235" t="s">
        <v>1</v>
      </c>
      <c r="F3309" s="236" t="s">
        <v>3026</v>
      </c>
      <c r="G3309" s="234"/>
      <c r="H3309" s="237">
        <v>4.05</v>
      </c>
      <c r="I3309" s="238"/>
      <c r="J3309" s="234"/>
      <c r="K3309" s="234"/>
      <c r="L3309" s="239"/>
      <c r="M3309" s="240"/>
      <c r="N3309" s="241"/>
      <c r="O3309" s="241"/>
      <c r="P3309" s="241"/>
      <c r="Q3309" s="241"/>
      <c r="R3309" s="241"/>
      <c r="S3309" s="241"/>
      <c r="T3309" s="242"/>
      <c r="AT3309" s="243" t="s">
        <v>211</v>
      </c>
      <c r="AU3309" s="243" t="s">
        <v>84</v>
      </c>
      <c r="AV3309" s="14" t="s">
        <v>84</v>
      </c>
      <c r="AW3309" s="14" t="s">
        <v>31</v>
      </c>
      <c r="AX3309" s="14" t="s">
        <v>75</v>
      </c>
      <c r="AY3309" s="243" t="s">
        <v>203</v>
      </c>
    </row>
    <row r="3310" spans="1:65" s="14" customFormat="1" ht="11.25">
      <c r="B3310" s="233"/>
      <c r="C3310" s="234"/>
      <c r="D3310" s="224" t="s">
        <v>211</v>
      </c>
      <c r="E3310" s="235" t="s">
        <v>1</v>
      </c>
      <c r="F3310" s="236" t="s">
        <v>3027</v>
      </c>
      <c r="G3310" s="234"/>
      <c r="H3310" s="237">
        <v>4.8</v>
      </c>
      <c r="I3310" s="238"/>
      <c r="J3310" s="234"/>
      <c r="K3310" s="234"/>
      <c r="L3310" s="239"/>
      <c r="M3310" s="240"/>
      <c r="N3310" s="241"/>
      <c r="O3310" s="241"/>
      <c r="P3310" s="241"/>
      <c r="Q3310" s="241"/>
      <c r="R3310" s="241"/>
      <c r="S3310" s="241"/>
      <c r="T3310" s="242"/>
      <c r="AT3310" s="243" t="s">
        <v>211</v>
      </c>
      <c r="AU3310" s="243" t="s">
        <v>84</v>
      </c>
      <c r="AV3310" s="14" t="s">
        <v>84</v>
      </c>
      <c r="AW3310" s="14" t="s">
        <v>31</v>
      </c>
      <c r="AX3310" s="14" t="s">
        <v>75</v>
      </c>
      <c r="AY3310" s="243" t="s">
        <v>203</v>
      </c>
    </row>
    <row r="3311" spans="1:65" s="14" customFormat="1" ht="11.25">
      <c r="B3311" s="233"/>
      <c r="C3311" s="234"/>
      <c r="D3311" s="224" t="s">
        <v>211</v>
      </c>
      <c r="E3311" s="235" t="s">
        <v>1</v>
      </c>
      <c r="F3311" s="236" t="s">
        <v>3028</v>
      </c>
      <c r="G3311" s="234"/>
      <c r="H3311" s="237">
        <v>4.8</v>
      </c>
      <c r="I3311" s="238"/>
      <c r="J3311" s="234"/>
      <c r="K3311" s="234"/>
      <c r="L3311" s="239"/>
      <c r="M3311" s="240"/>
      <c r="N3311" s="241"/>
      <c r="O3311" s="241"/>
      <c r="P3311" s="241"/>
      <c r="Q3311" s="241"/>
      <c r="R3311" s="241"/>
      <c r="S3311" s="241"/>
      <c r="T3311" s="242"/>
      <c r="AT3311" s="243" t="s">
        <v>211</v>
      </c>
      <c r="AU3311" s="243" t="s">
        <v>84</v>
      </c>
      <c r="AV3311" s="14" t="s">
        <v>84</v>
      </c>
      <c r="AW3311" s="14" t="s">
        <v>31</v>
      </c>
      <c r="AX3311" s="14" t="s">
        <v>75</v>
      </c>
      <c r="AY3311" s="243" t="s">
        <v>203</v>
      </c>
    </row>
    <row r="3312" spans="1:65" s="14" customFormat="1" ht="11.25">
      <c r="B3312" s="233"/>
      <c r="C3312" s="234"/>
      <c r="D3312" s="224" t="s">
        <v>211</v>
      </c>
      <c r="E3312" s="235" t="s">
        <v>1</v>
      </c>
      <c r="F3312" s="236" t="s">
        <v>3029</v>
      </c>
      <c r="G3312" s="234"/>
      <c r="H3312" s="237">
        <v>4.05</v>
      </c>
      <c r="I3312" s="238"/>
      <c r="J3312" s="234"/>
      <c r="K3312" s="234"/>
      <c r="L3312" s="239"/>
      <c r="M3312" s="240"/>
      <c r="N3312" s="241"/>
      <c r="O3312" s="241"/>
      <c r="P3312" s="241"/>
      <c r="Q3312" s="241"/>
      <c r="R3312" s="241"/>
      <c r="S3312" s="241"/>
      <c r="T3312" s="242"/>
      <c r="AT3312" s="243" t="s">
        <v>211</v>
      </c>
      <c r="AU3312" s="243" t="s">
        <v>84</v>
      </c>
      <c r="AV3312" s="14" t="s">
        <v>84</v>
      </c>
      <c r="AW3312" s="14" t="s">
        <v>31</v>
      </c>
      <c r="AX3312" s="14" t="s">
        <v>75</v>
      </c>
      <c r="AY3312" s="243" t="s">
        <v>203</v>
      </c>
    </row>
    <row r="3313" spans="1:65" s="13" customFormat="1" ht="11.25">
      <c r="B3313" s="222"/>
      <c r="C3313" s="223"/>
      <c r="D3313" s="224" t="s">
        <v>211</v>
      </c>
      <c r="E3313" s="225" t="s">
        <v>1</v>
      </c>
      <c r="F3313" s="226" t="s">
        <v>213</v>
      </c>
      <c r="G3313" s="223"/>
      <c r="H3313" s="225" t="s">
        <v>1</v>
      </c>
      <c r="I3313" s="227"/>
      <c r="J3313" s="223"/>
      <c r="K3313" s="223"/>
      <c r="L3313" s="228"/>
      <c r="M3313" s="229"/>
      <c r="N3313" s="230"/>
      <c r="O3313" s="230"/>
      <c r="P3313" s="230"/>
      <c r="Q3313" s="230"/>
      <c r="R3313" s="230"/>
      <c r="S3313" s="230"/>
      <c r="T3313" s="231"/>
      <c r="AT3313" s="232" t="s">
        <v>211</v>
      </c>
      <c r="AU3313" s="232" t="s">
        <v>84</v>
      </c>
      <c r="AV3313" s="13" t="s">
        <v>82</v>
      </c>
      <c r="AW3313" s="13" t="s">
        <v>31</v>
      </c>
      <c r="AX3313" s="13" t="s">
        <v>75</v>
      </c>
      <c r="AY3313" s="232" t="s">
        <v>203</v>
      </c>
    </row>
    <row r="3314" spans="1:65" s="13" customFormat="1" ht="11.25">
      <c r="B3314" s="222"/>
      <c r="C3314" s="223"/>
      <c r="D3314" s="224" t="s">
        <v>211</v>
      </c>
      <c r="E3314" s="225" t="s">
        <v>1</v>
      </c>
      <c r="F3314" s="226" t="s">
        <v>306</v>
      </c>
      <c r="G3314" s="223"/>
      <c r="H3314" s="225" t="s">
        <v>1</v>
      </c>
      <c r="I3314" s="227"/>
      <c r="J3314" s="223"/>
      <c r="K3314" s="223"/>
      <c r="L3314" s="228"/>
      <c r="M3314" s="229"/>
      <c r="N3314" s="230"/>
      <c r="O3314" s="230"/>
      <c r="P3314" s="230"/>
      <c r="Q3314" s="230"/>
      <c r="R3314" s="230"/>
      <c r="S3314" s="230"/>
      <c r="T3314" s="231"/>
      <c r="AT3314" s="232" t="s">
        <v>211</v>
      </c>
      <c r="AU3314" s="232" t="s">
        <v>84</v>
      </c>
      <c r="AV3314" s="13" t="s">
        <v>82</v>
      </c>
      <c r="AW3314" s="13" t="s">
        <v>31</v>
      </c>
      <c r="AX3314" s="13" t="s">
        <v>75</v>
      </c>
      <c r="AY3314" s="232" t="s">
        <v>203</v>
      </c>
    </row>
    <row r="3315" spans="1:65" s="14" customFormat="1" ht="11.25">
      <c r="B3315" s="233"/>
      <c r="C3315" s="234"/>
      <c r="D3315" s="224" t="s">
        <v>211</v>
      </c>
      <c r="E3315" s="235" t="s">
        <v>1</v>
      </c>
      <c r="F3315" s="236" t="s">
        <v>3030</v>
      </c>
      <c r="G3315" s="234"/>
      <c r="H3315" s="237">
        <v>4.8</v>
      </c>
      <c r="I3315" s="238"/>
      <c r="J3315" s="234"/>
      <c r="K3315" s="234"/>
      <c r="L3315" s="239"/>
      <c r="M3315" s="240"/>
      <c r="N3315" s="241"/>
      <c r="O3315" s="241"/>
      <c r="P3315" s="241"/>
      <c r="Q3315" s="241"/>
      <c r="R3315" s="241"/>
      <c r="S3315" s="241"/>
      <c r="T3315" s="242"/>
      <c r="AT3315" s="243" t="s">
        <v>211</v>
      </c>
      <c r="AU3315" s="243" t="s">
        <v>84</v>
      </c>
      <c r="AV3315" s="14" t="s">
        <v>84</v>
      </c>
      <c r="AW3315" s="14" t="s">
        <v>31</v>
      </c>
      <c r="AX3315" s="14" t="s">
        <v>75</v>
      </c>
      <c r="AY3315" s="243" t="s">
        <v>203</v>
      </c>
    </row>
    <row r="3316" spans="1:65" s="14" customFormat="1" ht="11.25">
      <c r="B3316" s="233"/>
      <c r="C3316" s="234"/>
      <c r="D3316" s="224" t="s">
        <v>211</v>
      </c>
      <c r="E3316" s="235" t="s">
        <v>1</v>
      </c>
      <c r="F3316" s="236" t="s">
        <v>3031</v>
      </c>
      <c r="G3316" s="234"/>
      <c r="H3316" s="237">
        <v>4.8</v>
      </c>
      <c r="I3316" s="238"/>
      <c r="J3316" s="234"/>
      <c r="K3316" s="234"/>
      <c r="L3316" s="239"/>
      <c r="M3316" s="240"/>
      <c r="N3316" s="241"/>
      <c r="O3316" s="241"/>
      <c r="P3316" s="241"/>
      <c r="Q3316" s="241"/>
      <c r="R3316" s="241"/>
      <c r="S3316" s="241"/>
      <c r="T3316" s="242"/>
      <c r="AT3316" s="243" t="s">
        <v>211</v>
      </c>
      <c r="AU3316" s="243" t="s">
        <v>84</v>
      </c>
      <c r="AV3316" s="14" t="s">
        <v>84</v>
      </c>
      <c r="AW3316" s="14" t="s">
        <v>31</v>
      </c>
      <c r="AX3316" s="14" t="s">
        <v>75</v>
      </c>
      <c r="AY3316" s="243" t="s">
        <v>203</v>
      </c>
    </row>
    <row r="3317" spans="1:65" s="14" customFormat="1" ht="11.25">
      <c r="B3317" s="233"/>
      <c r="C3317" s="234"/>
      <c r="D3317" s="224" t="s">
        <v>211</v>
      </c>
      <c r="E3317" s="235" t="s">
        <v>1</v>
      </c>
      <c r="F3317" s="236" t="s">
        <v>3032</v>
      </c>
      <c r="G3317" s="234"/>
      <c r="H3317" s="237">
        <v>4.05</v>
      </c>
      <c r="I3317" s="238"/>
      <c r="J3317" s="234"/>
      <c r="K3317" s="234"/>
      <c r="L3317" s="239"/>
      <c r="M3317" s="240"/>
      <c r="N3317" s="241"/>
      <c r="O3317" s="241"/>
      <c r="P3317" s="241"/>
      <c r="Q3317" s="241"/>
      <c r="R3317" s="241"/>
      <c r="S3317" s="241"/>
      <c r="T3317" s="242"/>
      <c r="AT3317" s="243" t="s">
        <v>211</v>
      </c>
      <c r="AU3317" s="243" t="s">
        <v>84</v>
      </c>
      <c r="AV3317" s="14" t="s">
        <v>84</v>
      </c>
      <c r="AW3317" s="14" t="s">
        <v>31</v>
      </c>
      <c r="AX3317" s="14" t="s">
        <v>75</v>
      </c>
      <c r="AY3317" s="243" t="s">
        <v>203</v>
      </c>
    </row>
    <row r="3318" spans="1:65" s="14" customFormat="1" ht="11.25">
      <c r="B3318" s="233"/>
      <c r="C3318" s="234"/>
      <c r="D3318" s="224" t="s">
        <v>211</v>
      </c>
      <c r="E3318" s="235" t="s">
        <v>1</v>
      </c>
      <c r="F3318" s="236" t="s">
        <v>3033</v>
      </c>
      <c r="G3318" s="234"/>
      <c r="H3318" s="237">
        <v>4.8</v>
      </c>
      <c r="I3318" s="238"/>
      <c r="J3318" s="234"/>
      <c r="K3318" s="234"/>
      <c r="L3318" s="239"/>
      <c r="M3318" s="240"/>
      <c r="N3318" s="241"/>
      <c r="O3318" s="241"/>
      <c r="P3318" s="241"/>
      <c r="Q3318" s="241"/>
      <c r="R3318" s="241"/>
      <c r="S3318" s="241"/>
      <c r="T3318" s="242"/>
      <c r="AT3318" s="243" t="s">
        <v>211</v>
      </c>
      <c r="AU3318" s="243" t="s">
        <v>84</v>
      </c>
      <c r="AV3318" s="14" t="s">
        <v>84</v>
      </c>
      <c r="AW3318" s="14" t="s">
        <v>31</v>
      </c>
      <c r="AX3318" s="14" t="s">
        <v>75</v>
      </c>
      <c r="AY3318" s="243" t="s">
        <v>203</v>
      </c>
    </row>
    <row r="3319" spans="1:65" s="14" customFormat="1" ht="11.25">
      <c r="B3319" s="233"/>
      <c r="C3319" s="234"/>
      <c r="D3319" s="224" t="s">
        <v>211</v>
      </c>
      <c r="E3319" s="235" t="s">
        <v>1</v>
      </c>
      <c r="F3319" s="236" t="s">
        <v>3034</v>
      </c>
      <c r="G3319" s="234"/>
      <c r="H3319" s="237">
        <v>4.8</v>
      </c>
      <c r="I3319" s="238"/>
      <c r="J3319" s="234"/>
      <c r="K3319" s="234"/>
      <c r="L3319" s="239"/>
      <c r="M3319" s="240"/>
      <c r="N3319" s="241"/>
      <c r="O3319" s="241"/>
      <c r="P3319" s="241"/>
      <c r="Q3319" s="241"/>
      <c r="R3319" s="241"/>
      <c r="S3319" s="241"/>
      <c r="T3319" s="242"/>
      <c r="AT3319" s="243" t="s">
        <v>211</v>
      </c>
      <c r="AU3319" s="243" t="s">
        <v>84</v>
      </c>
      <c r="AV3319" s="14" t="s">
        <v>84</v>
      </c>
      <c r="AW3319" s="14" t="s">
        <v>31</v>
      </c>
      <c r="AX3319" s="14" t="s">
        <v>75</v>
      </c>
      <c r="AY3319" s="243" t="s">
        <v>203</v>
      </c>
    </row>
    <row r="3320" spans="1:65" s="14" customFormat="1" ht="11.25">
      <c r="B3320" s="233"/>
      <c r="C3320" s="234"/>
      <c r="D3320" s="224" t="s">
        <v>211</v>
      </c>
      <c r="E3320" s="235" t="s">
        <v>1</v>
      </c>
      <c r="F3320" s="236" t="s">
        <v>3035</v>
      </c>
      <c r="G3320" s="234"/>
      <c r="H3320" s="237">
        <v>4.05</v>
      </c>
      <c r="I3320" s="238"/>
      <c r="J3320" s="234"/>
      <c r="K3320" s="234"/>
      <c r="L3320" s="239"/>
      <c r="M3320" s="240"/>
      <c r="N3320" s="241"/>
      <c r="O3320" s="241"/>
      <c r="P3320" s="241"/>
      <c r="Q3320" s="241"/>
      <c r="R3320" s="241"/>
      <c r="S3320" s="241"/>
      <c r="T3320" s="242"/>
      <c r="AT3320" s="243" t="s">
        <v>211</v>
      </c>
      <c r="AU3320" s="243" t="s">
        <v>84</v>
      </c>
      <c r="AV3320" s="14" t="s">
        <v>84</v>
      </c>
      <c r="AW3320" s="14" t="s">
        <v>31</v>
      </c>
      <c r="AX3320" s="14" t="s">
        <v>75</v>
      </c>
      <c r="AY3320" s="243" t="s">
        <v>203</v>
      </c>
    </row>
    <row r="3321" spans="1:65" s="2" customFormat="1" ht="16.5" customHeight="1">
      <c r="A3321" s="35"/>
      <c r="B3321" s="36"/>
      <c r="C3321" s="209" t="s">
        <v>3036</v>
      </c>
      <c r="D3321" s="209" t="s">
        <v>205</v>
      </c>
      <c r="E3321" s="210" t="s">
        <v>3037</v>
      </c>
      <c r="F3321" s="211" t="s">
        <v>3038</v>
      </c>
      <c r="G3321" s="212" t="s">
        <v>240</v>
      </c>
      <c r="H3321" s="213">
        <v>54.6</v>
      </c>
      <c r="I3321" s="214"/>
      <c r="J3321" s="215">
        <f>ROUND(I3321*H3321,2)</f>
        <v>0</v>
      </c>
      <c r="K3321" s="211" t="s">
        <v>218</v>
      </c>
      <c r="L3321" s="40"/>
      <c r="M3321" s="216" t="s">
        <v>1</v>
      </c>
      <c r="N3321" s="217" t="s">
        <v>40</v>
      </c>
      <c r="O3321" s="72"/>
      <c r="P3321" s="218">
        <f>O3321*H3321</f>
        <v>0</v>
      </c>
      <c r="Q3321" s="218">
        <v>2.0000000000000001E-4</v>
      </c>
      <c r="R3321" s="218">
        <f>Q3321*H3321</f>
        <v>1.0920000000000001E-2</v>
      </c>
      <c r="S3321" s="218">
        <v>0</v>
      </c>
      <c r="T3321" s="219">
        <f>S3321*H3321</f>
        <v>0</v>
      </c>
      <c r="U3321" s="35"/>
      <c r="V3321" s="35"/>
      <c r="W3321" s="35"/>
      <c r="X3321" s="35"/>
      <c r="Y3321" s="35"/>
      <c r="Z3321" s="35"/>
      <c r="AA3321" s="35"/>
      <c r="AB3321" s="35"/>
      <c r="AC3321" s="35"/>
      <c r="AD3321" s="35"/>
      <c r="AE3321" s="35"/>
      <c r="AR3321" s="220" t="s">
        <v>412</v>
      </c>
      <c r="AT3321" s="220" t="s">
        <v>205</v>
      </c>
      <c r="AU3321" s="220" t="s">
        <v>84</v>
      </c>
      <c r="AY3321" s="18" t="s">
        <v>203</v>
      </c>
      <c r="BE3321" s="221">
        <f>IF(N3321="základní",J3321,0)</f>
        <v>0</v>
      </c>
      <c r="BF3321" s="221">
        <f>IF(N3321="snížená",J3321,0)</f>
        <v>0</v>
      </c>
      <c r="BG3321" s="221">
        <f>IF(N3321="zákl. přenesená",J3321,0)</f>
        <v>0</v>
      </c>
      <c r="BH3321" s="221">
        <f>IF(N3321="sníž. přenesená",J3321,0)</f>
        <v>0</v>
      </c>
      <c r="BI3321" s="221">
        <f>IF(N3321="nulová",J3321,0)</f>
        <v>0</v>
      </c>
      <c r="BJ3321" s="18" t="s">
        <v>82</v>
      </c>
      <c r="BK3321" s="221">
        <f>ROUND(I3321*H3321,2)</f>
        <v>0</v>
      </c>
      <c r="BL3321" s="18" t="s">
        <v>412</v>
      </c>
      <c r="BM3321" s="220" t="s">
        <v>3039</v>
      </c>
    </row>
    <row r="3322" spans="1:65" s="2" customFormat="1" ht="21.75" customHeight="1">
      <c r="A3322" s="35"/>
      <c r="B3322" s="36"/>
      <c r="C3322" s="209" t="s">
        <v>3040</v>
      </c>
      <c r="D3322" s="209" t="s">
        <v>205</v>
      </c>
      <c r="E3322" s="210" t="s">
        <v>3041</v>
      </c>
      <c r="F3322" s="211" t="s">
        <v>3042</v>
      </c>
      <c r="G3322" s="212" t="s">
        <v>240</v>
      </c>
      <c r="H3322" s="213">
        <v>2483.7559999999999</v>
      </c>
      <c r="I3322" s="214"/>
      <c r="J3322" s="215">
        <f>ROUND(I3322*H3322,2)</f>
        <v>0</v>
      </c>
      <c r="K3322" s="211" t="s">
        <v>218</v>
      </c>
      <c r="L3322" s="40"/>
      <c r="M3322" s="216" t="s">
        <v>1</v>
      </c>
      <c r="N3322" s="217" t="s">
        <v>40</v>
      </c>
      <c r="O3322" s="72"/>
      <c r="P3322" s="218">
        <f>O3322*H3322</f>
        <v>0</v>
      </c>
      <c r="Q3322" s="218">
        <v>1.17E-3</v>
      </c>
      <c r="R3322" s="218">
        <f>Q3322*H3322</f>
        <v>2.9059945200000001</v>
      </c>
      <c r="S3322" s="218">
        <v>0</v>
      </c>
      <c r="T3322" s="219">
        <f>S3322*H3322</f>
        <v>0</v>
      </c>
      <c r="U3322" s="35"/>
      <c r="V3322" s="35"/>
      <c r="W3322" s="35"/>
      <c r="X3322" s="35"/>
      <c r="Y3322" s="35"/>
      <c r="Z3322" s="35"/>
      <c r="AA3322" s="35"/>
      <c r="AB3322" s="35"/>
      <c r="AC3322" s="35"/>
      <c r="AD3322" s="35"/>
      <c r="AE3322" s="35"/>
      <c r="AR3322" s="220" t="s">
        <v>412</v>
      </c>
      <c r="AT3322" s="220" t="s">
        <v>205</v>
      </c>
      <c r="AU3322" s="220" t="s">
        <v>84</v>
      </c>
      <c r="AY3322" s="18" t="s">
        <v>203</v>
      </c>
      <c r="BE3322" s="221">
        <f>IF(N3322="základní",J3322,0)</f>
        <v>0</v>
      </c>
      <c r="BF3322" s="221">
        <f>IF(N3322="snížená",J3322,0)</f>
        <v>0</v>
      </c>
      <c r="BG3322" s="221">
        <f>IF(N3322="zákl. přenesená",J3322,0)</f>
        <v>0</v>
      </c>
      <c r="BH3322" s="221">
        <f>IF(N3322="sníž. přenesená",J3322,0)</f>
        <v>0</v>
      </c>
      <c r="BI3322" s="221">
        <f>IF(N3322="nulová",J3322,0)</f>
        <v>0</v>
      </c>
      <c r="BJ3322" s="18" t="s">
        <v>82</v>
      </c>
      <c r="BK3322" s="221">
        <f>ROUND(I3322*H3322,2)</f>
        <v>0</v>
      </c>
      <c r="BL3322" s="18" t="s">
        <v>412</v>
      </c>
      <c r="BM3322" s="220" t="s">
        <v>3043</v>
      </c>
    </row>
    <row r="3323" spans="1:65" s="2" customFormat="1" ht="21.75" customHeight="1">
      <c r="A3323" s="35"/>
      <c r="B3323" s="36"/>
      <c r="C3323" s="247" t="s">
        <v>3044</v>
      </c>
      <c r="D3323" s="247" t="s">
        <v>413</v>
      </c>
      <c r="E3323" s="248" t="s">
        <v>3045</v>
      </c>
      <c r="F3323" s="249" t="s">
        <v>3046</v>
      </c>
      <c r="G3323" s="250" t="s">
        <v>240</v>
      </c>
      <c r="H3323" s="251">
        <v>997.01</v>
      </c>
      <c r="I3323" s="252"/>
      <c r="J3323" s="253">
        <f>ROUND(I3323*H3323,2)</f>
        <v>0</v>
      </c>
      <c r="K3323" s="249" t="s">
        <v>1</v>
      </c>
      <c r="L3323" s="254"/>
      <c r="M3323" s="255" t="s">
        <v>1</v>
      </c>
      <c r="N3323" s="256" t="s">
        <v>40</v>
      </c>
      <c r="O3323" s="72"/>
      <c r="P3323" s="218">
        <f>O3323*H3323</f>
        <v>0</v>
      </c>
      <c r="Q3323" s="218">
        <v>1.73E-3</v>
      </c>
      <c r="R3323" s="218">
        <f>Q3323*H3323</f>
        <v>1.7248273000000001</v>
      </c>
      <c r="S3323" s="218">
        <v>0</v>
      </c>
      <c r="T3323" s="219">
        <f>S3323*H3323</f>
        <v>0</v>
      </c>
      <c r="U3323" s="35"/>
      <c r="V3323" s="35"/>
      <c r="W3323" s="35"/>
      <c r="X3323" s="35"/>
      <c r="Y3323" s="35"/>
      <c r="Z3323" s="35"/>
      <c r="AA3323" s="35"/>
      <c r="AB3323" s="35"/>
      <c r="AC3323" s="35"/>
      <c r="AD3323" s="35"/>
      <c r="AE3323" s="35"/>
      <c r="AR3323" s="220" t="s">
        <v>1661</v>
      </c>
      <c r="AT3323" s="220" t="s">
        <v>413</v>
      </c>
      <c r="AU3323" s="220" t="s">
        <v>84</v>
      </c>
      <c r="AY3323" s="18" t="s">
        <v>203</v>
      </c>
      <c r="BE3323" s="221">
        <f>IF(N3323="základní",J3323,0)</f>
        <v>0</v>
      </c>
      <c r="BF3323" s="221">
        <f>IF(N3323="snížená",J3323,0)</f>
        <v>0</v>
      </c>
      <c r="BG3323" s="221">
        <f>IF(N3323="zákl. přenesená",J3323,0)</f>
        <v>0</v>
      </c>
      <c r="BH3323" s="221">
        <f>IF(N3323="sníž. přenesená",J3323,0)</f>
        <v>0</v>
      </c>
      <c r="BI3323" s="221">
        <f>IF(N3323="nulová",J3323,0)</f>
        <v>0</v>
      </c>
      <c r="BJ3323" s="18" t="s">
        <v>82</v>
      </c>
      <c r="BK3323" s="221">
        <f>ROUND(I3323*H3323,2)</f>
        <v>0</v>
      </c>
      <c r="BL3323" s="18" t="s">
        <v>412</v>
      </c>
      <c r="BM3323" s="220" t="s">
        <v>3047</v>
      </c>
    </row>
    <row r="3324" spans="1:65" s="13" customFormat="1" ht="22.5">
      <c r="B3324" s="222"/>
      <c r="C3324" s="223"/>
      <c r="D3324" s="224" t="s">
        <v>211</v>
      </c>
      <c r="E3324" s="225" t="s">
        <v>1</v>
      </c>
      <c r="F3324" s="226" t="s">
        <v>3048</v>
      </c>
      <c r="G3324" s="223"/>
      <c r="H3324" s="225" t="s">
        <v>1</v>
      </c>
      <c r="I3324" s="227"/>
      <c r="J3324" s="223"/>
      <c r="K3324" s="223"/>
      <c r="L3324" s="228"/>
      <c r="M3324" s="229"/>
      <c r="N3324" s="230"/>
      <c r="O3324" s="230"/>
      <c r="P3324" s="230"/>
      <c r="Q3324" s="230"/>
      <c r="R3324" s="230"/>
      <c r="S3324" s="230"/>
      <c r="T3324" s="231"/>
      <c r="AT3324" s="232" t="s">
        <v>211</v>
      </c>
      <c r="AU3324" s="232" t="s">
        <v>84</v>
      </c>
      <c r="AV3324" s="13" t="s">
        <v>82</v>
      </c>
      <c r="AW3324" s="13" t="s">
        <v>31</v>
      </c>
      <c r="AX3324" s="13" t="s">
        <v>75</v>
      </c>
      <c r="AY3324" s="232" t="s">
        <v>203</v>
      </c>
    </row>
    <row r="3325" spans="1:65" s="13" customFormat="1" ht="11.25">
      <c r="B3325" s="222"/>
      <c r="C3325" s="223"/>
      <c r="D3325" s="224" t="s">
        <v>211</v>
      </c>
      <c r="E3325" s="225" t="s">
        <v>1</v>
      </c>
      <c r="F3325" s="226" t="s">
        <v>3022</v>
      </c>
      <c r="G3325" s="223"/>
      <c r="H3325" s="225" t="s">
        <v>1</v>
      </c>
      <c r="I3325" s="227"/>
      <c r="J3325" s="223"/>
      <c r="K3325" s="223"/>
      <c r="L3325" s="228"/>
      <c r="M3325" s="229"/>
      <c r="N3325" s="230"/>
      <c r="O3325" s="230"/>
      <c r="P3325" s="230"/>
      <c r="Q3325" s="230"/>
      <c r="R3325" s="230"/>
      <c r="S3325" s="230"/>
      <c r="T3325" s="231"/>
      <c r="AT3325" s="232" t="s">
        <v>211</v>
      </c>
      <c r="AU3325" s="232" t="s">
        <v>84</v>
      </c>
      <c r="AV3325" s="13" t="s">
        <v>82</v>
      </c>
      <c r="AW3325" s="13" t="s">
        <v>31</v>
      </c>
      <c r="AX3325" s="13" t="s">
        <v>75</v>
      </c>
      <c r="AY3325" s="232" t="s">
        <v>203</v>
      </c>
    </row>
    <row r="3326" spans="1:65" s="13" customFormat="1" ht="11.25">
      <c r="B3326" s="222"/>
      <c r="C3326" s="223"/>
      <c r="D3326" s="224" t="s">
        <v>211</v>
      </c>
      <c r="E3326" s="225" t="s">
        <v>1</v>
      </c>
      <c r="F3326" s="226" t="s">
        <v>213</v>
      </c>
      <c r="G3326" s="223"/>
      <c r="H3326" s="225" t="s">
        <v>1</v>
      </c>
      <c r="I3326" s="227"/>
      <c r="J3326" s="223"/>
      <c r="K3326" s="223"/>
      <c r="L3326" s="228"/>
      <c r="M3326" s="229"/>
      <c r="N3326" s="230"/>
      <c r="O3326" s="230"/>
      <c r="P3326" s="230"/>
      <c r="Q3326" s="230"/>
      <c r="R3326" s="230"/>
      <c r="S3326" s="230"/>
      <c r="T3326" s="231"/>
      <c r="AT3326" s="232" t="s">
        <v>211</v>
      </c>
      <c r="AU3326" s="232" t="s">
        <v>84</v>
      </c>
      <c r="AV3326" s="13" t="s">
        <v>82</v>
      </c>
      <c r="AW3326" s="13" t="s">
        <v>31</v>
      </c>
      <c r="AX3326" s="13" t="s">
        <v>75</v>
      </c>
      <c r="AY3326" s="232" t="s">
        <v>203</v>
      </c>
    </row>
    <row r="3327" spans="1:65" s="13" customFormat="1" ht="11.25">
      <c r="B3327" s="222"/>
      <c r="C3327" s="223"/>
      <c r="D3327" s="224" t="s">
        <v>211</v>
      </c>
      <c r="E3327" s="225" t="s">
        <v>1</v>
      </c>
      <c r="F3327" s="226" t="s">
        <v>2203</v>
      </c>
      <c r="G3327" s="223"/>
      <c r="H3327" s="225" t="s">
        <v>1</v>
      </c>
      <c r="I3327" s="227"/>
      <c r="J3327" s="223"/>
      <c r="K3327" s="223"/>
      <c r="L3327" s="228"/>
      <c r="M3327" s="229"/>
      <c r="N3327" s="230"/>
      <c r="O3327" s="230"/>
      <c r="P3327" s="230"/>
      <c r="Q3327" s="230"/>
      <c r="R3327" s="230"/>
      <c r="S3327" s="230"/>
      <c r="T3327" s="231"/>
      <c r="AT3327" s="232" t="s">
        <v>211</v>
      </c>
      <c r="AU3327" s="232" t="s">
        <v>84</v>
      </c>
      <c r="AV3327" s="13" t="s">
        <v>82</v>
      </c>
      <c r="AW3327" s="13" t="s">
        <v>31</v>
      </c>
      <c r="AX3327" s="13" t="s">
        <v>75</v>
      </c>
      <c r="AY3327" s="232" t="s">
        <v>203</v>
      </c>
    </row>
    <row r="3328" spans="1:65" s="14" customFormat="1" ht="11.25">
      <c r="B3328" s="233"/>
      <c r="C3328" s="234"/>
      <c r="D3328" s="224" t="s">
        <v>211</v>
      </c>
      <c r="E3328" s="235" t="s">
        <v>1</v>
      </c>
      <c r="F3328" s="236" t="s">
        <v>3049</v>
      </c>
      <c r="G3328" s="234"/>
      <c r="H3328" s="237">
        <v>6.9</v>
      </c>
      <c r="I3328" s="238"/>
      <c r="J3328" s="234"/>
      <c r="K3328" s="234"/>
      <c r="L3328" s="239"/>
      <c r="M3328" s="240"/>
      <c r="N3328" s="241"/>
      <c r="O3328" s="241"/>
      <c r="P3328" s="241"/>
      <c r="Q3328" s="241"/>
      <c r="R3328" s="241"/>
      <c r="S3328" s="241"/>
      <c r="T3328" s="242"/>
      <c r="AT3328" s="243" t="s">
        <v>211</v>
      </c>
      <c r="AU3328" s="243" t="s">
        <v>84</v>
      </c>
      <c r="AV3328" s="14" t="s">
        <v>84</v>
      </c>
      <c r="AW3328" s="14" t="s">
        <v>31</v>
      </c>
      <c r="AX3328" s="14" t="s">
        <v>75</v>
      </c>
      <c r="AY3328" s="243" t="s">
        <v>203</v>
      </c>
    </row>
    <row r="3329" spans="2:51" s="14" customFormat="1" ht="11.25">
      <c r="B3329" s="233"/>
      <c r="C3329" s="234"/>
      <c r="D3329" s="224" t="s">
        <v>211</v>
      </c>
      <c r="E3329" s="235" t="s">
        <v>1</v>
      </c>
      <c r="F3329" s="236" t="s">
        <v>2655</v>
      </c>
      <c r="G3329" s="234"/>
      <c r="H3329" s="237">
        <v>5</v>
      </c>
      <c r="I3329" s="238"/>
      <c r="J3329" s="234"/>
      <c r="K3329" s="234"/>
      <c r="L3329" s="239"/>
      <c r="M3329" s="240"/>
      <c r="N3329" s="241"/>
      <c r="O3329" s="241"/>
      <c r="P3329" s="241"/>
      <c r="Q3329" s="241"/>
      <c r="R3329" s="241"/>
      <c r="S3329" s="241"/>
      <c r="T3329" s="242"/>
      <c r="AT3329" s="243" t="s">
        <v>211</v>
      </c>
      <c r="AU3329" s="243" t="s">
        <v>84</v>
      </c>
      <c r="AV3329" s="14" t="s">
        <v>84</v>
      </c>
      <c r="AW3329" s="14" t="s">
        <v>31</v>
      </c>
      <c r="AX3329" s="14" t="s">
        <v>75</v>
      </c>
      <c r="AY3329" s="243" t="s">
        <v>203</v>
      </c>
    </row>
    <row r="3330" spans="2:51" s="14" customFormat="1" ht="11.25">
      <c r="B3330" s="233"/>
      <c r="C3330" s="234"/>
      <c r="D3330" s="224" t="s">
        <v>211</v>
      </c>
      <c r="E3330" s="235" t="s">
        <v>1</v>
      </c>
      <c r="F3330" s="236" t="s">
        <v>3050</v>
      </c>
      <c r="G3330" s="234"/>
      <c r="H3330" s="237">
        <v>7.8</v>
      </c>
      <c r="I3330" s="238"/>
      <c r="J3330" s="234"/>
      <c r="K3330" s="234"/>
      <c r="L3330" s="239"/>
      <c r="M3330" s="240"/>
      <c r="N3330" s="241"/>
      <c r="O3330" s="241"/>
      <c r="P3330" s="241"/>
      <c r="Q3330" s="241"/>
      <c r="R3330" s="241"/>
      <c r="S3330" s="241"/>
      <c r="T3330" s="242"/>
      <c r="AT3330" s="243" t="s">
        <v>211</v>
      </c>
      <c r="AU3330" s="243" t="s">
        <v>84</v>
      </c>
      <c r="AV3330" s="14" t="s">
        <v>84</v>
      </c>
      <c r="AW3330" s="14" t="s">
        <v>31</v>
      </c>
      <c r="AX3330" s="14" t="s">
        <v>75</v>
      </c>
      <c r="AY3330" s="243" t="s">
        <v>203</v>
      </c>
    </row>
    <row r="3331" spans="2:51" s="14" customFormat="1" ht="11.25">
      <c r="B3331" s="233"/>
      <c r="C3331" s="234"/>
      <c r="D3331" s="224" t="s">
        <v>211</v>
      </c>
      <c r="E3331" s="235" t="s">
        <v>1</v>
      </c>
      <c r="F3331" s="236" t="s">
        <v>2710</v>
      </c>
      <c r="G3331" s="234"/>
      <c r="H3331" s="237">
        <v>7.8</v>
      </c>
      <c r="I3331" s="238"/>
      <c r="J3331" s="234"/>
      <c r="K3331" s="234"/>
      <c r="L3331" s="239"/>
      <c r="M3331" s="240"/>
      <c r="N3331" s="241"/>
      <c r="O3331" s="241"/>
      <c r="P3331" s="241"/>
      <c r="Q3331" s="241"/>
      <c r="R3331" s="241"/>
      <c r="S3331" s="241"/>
      <c r="T3331" s="242"/>
      <c r="AT3331" s="243" t="s">
        <v>211</v>
      </c>
      <c r="AU3331" s="243" t="s">
        <v>84</v>
      </c>
      <c r="AV3331" s="14" t="s">
        <v>84</v>
      </c>
      <c r="AW3331" s="14" t="s">
        <v>31</v>
      </c>
      <c r="AX3331" s="14" t="s">
        <v>75</v>
      </c>
      <c r="AY3331" s="243" t="s">
        <v>203</v>
      </c>
    </row>
    <row r="3332" spans="2:51" s="13" customFormat="1" ht="11.25">
      <c r="B3332" s="222"/>
      <c r="C3332" s="223"/>
      <c r="D3332" s="224" t="s">
        <v>211</v>
      </c>
      <c r="E3332" s="225" t="s">
        <v>1</v>
      </c>
      <c r="F3332" s="226" t="s">
        <v>258</v>
      </c>
      <c r="G3332" s="223"/>
      <c r="H3332" s="225" t="s">
        <v>1</v>
      </c>
      <c r="I3332" s="227"/>
      <c r="J3332" s="223"/>
      <c r="K3332" s="223"/>
      <c r="L3332" s="228"/>
      <c r="M3332" s="229"/>
      <c r="N3332" s="230"/>
      <c r="O3332" s="230"/>
      <c r="P3332" s="230"/>
      <c r="Q3332" s="230"/>
      <c r="R3332" s="230"/>
      <c r="S3332" s="230"/>
      <c r="T3332" s="231"/>
      <c r="AT3332" s="232" t="s">
        <v>211</v>
      </c>
      <c r="AU3332" s="232" t="s">
        <v>84</v>
      </c>
      <c r="AV3332" s="13" t="s">
        <v>82</v>
      </c>
      <c r="AW3332" s="13" t="s">
        <v>31</v>
      </c>
      <c r="AX3332" s="13" t="s">
        <v>75</v>
      </c>
      <c r="AY3332" s="232" t="s">
        <v>203</v>
      </c>
    </row>
    <row r="3333" spans="2:51" s="14" customFormat="1" ht="11.25">
      <c r="B3333" s="233"/>
      <c r="C3333" s="234"/>
      <c r="D3333" s="224" t="s">
        <v>211</v>
      </c>
      <c r="E3333" s="235" t="s">
        <v>1</v>
      </c>
      <c r="F3333" s="236" t="s">
        <v>3051</v>
      </c>
      <c r="G3333" s="234"/>
      <c r="H3333" s="237">
        <v>7.13</v>
      </c>
      <c r="I3333" s="238"/>
      <c r="J3333" s="234"/>
      <c r="K3333" s="234"/>
      <c r="L3333" s="239"/>
      <c r="M3333" s="240"/>
      <c r="N3333" s="241"/>
      <c r="O3333" s="241"/>
      <c r="P3333" s="241"/>
      <c r="Q3333" s="241"/>
      <c r="R3333" s="241"/>
      <c r="S3333" s="241"/>
      <c r="T3333" s="242"/>
      <c r="AT3333" s="243" t="s">
        <v>211</v>
      </c>
      <c r="AU3333" s="243" t="s">
        <v>84</v>
      </c>
      <c r="AV3333" s="14" t="s">
        <v>84</v>
      </c>
      <c r="AW3333" s="14" t="s">
        <v>31</v>
      </c>
      <c r="AX3333" s="14" t="s">
        <v>75</v>
      </c>
      <c r="AY3333" s="243" t="s">
        <v>203</v>
      </c>
    </row>
    <row r="3334" spans="2:51" s="14" customFormat="1" ht="11.25">
      <c r="B3334" s="233"/>
      <c r="C3334" s="234"/>
      <c r="D3334" s="224" t="s">
        <v>211</v>
      </c>
      <c r="E3334" s="235" t="s">
        <v>1</v>
      </c>
      <c r="F3334" s="236" t="s">
        <v>3052</v>
      </c>
      <c r="G3334" s="234"/>
      <c r="H3334" s="237">
        <v>7.6</v>
      </c>
      <c r="I3334" s="238"/>
      <c r="J3334" s="234"/>
      <c r="K3334" s="234"/>
      <c r="L3334" s="239"/>
      <c r="M3334" s="240"/>
      <c r="N3334" s="241"/>
      <c r="O3334" s="241"/>
      <c r="P3334" s="241"/>
      <c r="Q3334" s="241"/>
      <c r="R3334" s="241"/>
      <c r="S3334" s="241"/>
      <c r="T3334" s="242"/>
      <c r="AT3334" s="243" t="s">
        <v>211</v>
      </c>
      <c r="AU3334" s="243" t="s">
        <v>84</v>
      </c>
      <c r="AV3334" s="14" t="s">
        <v>84</v>
      </c>
      <c r="AW3334" s="14" t="s">
        <v>31</v>
      </c>
      <c r="AX3334" s="14" t="s">
        <v>75</v>
      </c>
      <c r="AY3334" s="243" t="s">
        <v>203</v>
      </c>
    </row>
    <row r="3335" spans="2:51" s="14" customFormat="1" ht="11.25">
      <c r="B3335" s="233"/>
      <c r="C3335" s="234"/>
      <c r="D3335" s="224" t="s">
        <v>211</v>
      </c>
      <c r="E3335" s="235" t="s">
        <v>1</v>
      </c>
      <c r="F3335" s="236" t="s">
        <v>3053</v>
      </c>
      <c r="G3335" s="234"/>
      <c r="H3335" s="237">
        <v>11.6</v>
      </c>
      <c r="I3335" s="238"/>
      <c r="J3335" s="234"/>
      <c r="K3335" s="234"/>
      <c r="L3335" s="239"/>
      <c r="M3335" s="240"/>
      <c r="N3335" s="241"/>
      <c r="O3335" s="241"/>
      <c r="P3335" s="241"/>
      <c r="Q3335" s="241"/>
      <c r="R3335" s="241"/>
      <c r="S3335" s="241"/>
      <c r="T3335" s="242"/>
      <c r="AT3335" s="243" t="s">
        <v>211</v>
      </c>
      <c r="AU3335" s="243" t="s">
        <v>84</v>
      </c>
      <c r="AV3335" s="14" t="s">
        <v>84</v>
      </c>
      <c r="AW3335" s="14" t="s">
        <v>31</v>
      </c>
      <c r="AX3335" s="14" t="s">
        <v>75</v>
      </c>
      <c r="AY3335" s="243" t="s">
        <v>203</v>
      </c>
    </row>
    <row r="3336" spans="2:51" s="14" customFormat="1" ht="11.25">
      <c r="B3336" s="233"/>
      <c r="C3336" s="234"/>
      <c r="D3336" s="224" t="s">
        <v>211</v>
      </c>
      <c r="E3336" s="235" t="s">
        <v>1</v>
      </c>
      <c r="F3336" s="236" t="s">
        <v>3054</v>
      </c>
      <c r="G3336" s="234"/>
      <c r="H3336" s="237">
        <v>4.2</v>
      </c>
      <c r="I3336" s="238"/>
      <c r="J3336" s="234"/>
      <c r="K3336" s="234"/>
      <c r="L3336" s="239"/>
      <c r="M3336" s="240"/>
      <c r="N3336" s="241"/>
      <c r="O3336" s="241"/>
      <c r="P3336" s="241"/>
      <c r="Q3336" s="241"/>
      <c r="R3336" s="241"/>
      <c r="S3336" s="241"/>
      <c r="T3336" s="242"/>
      <c r="AT3336" s="243" t="s">
        <v>211</v>
      </c>
      <c r="AU3336" s="243" t="s">
        <v>84</v>
      </c>
      <c r="AV3336" s="14" t="s">
        <v>84</v>
      </c>
      <c r="AW3336" s="14" t="s">
        <v>31</v>
      </c>
      <c r="AX3336" s="14" t="s">
        <v>75</v>
      </c>
      <c r="AY3336" s="243" t="s">
        <v>203</v>
      </c>
    </row>
    <row r="3337" spans="2:51" s="14" customFormat="1" ht="22.5">
      <c r="B3337" s="233"/>
      <c r="C3337" s="234"/>
      <c r="D3337" s="224" t="s">
        <v>211</v>
      </c>
      <c r="E3337" s="235" t="s">
        <v>1</v>
      </c>
      <c r="F3337" s="236" t="s">
        <v>3055</v>
      </c>
      <c r="G3337" s="234"/>
      <c r="H3337" s="237">
        <v>75.599999999999994</v>
      </c>
      <c r="I3337" s="238"/>
      <c r="J3337" s="234"/>
      <c r="K3337" s="234"/>
      <c r="L3337" s="239"/>
      <c r="M3337" s="240"/>
      <c r="N3337" s="241"/>
      <c r="O3337" s="241"/>
      <c r="P3337" s="241"/>
      <c r="Q3337" s="241"/>
      <c r="R3337" s="241"/>
      <c r="S3337" s="241"/>
      <c r="T3337" s="242"/>
      <c r="AT3337" s="243" t="s">
        <v>211</v>
      </c>
      <c r="AU3337" s="243" t="s">
        <v>84</v>
      </c>
      <c r="AV3337" s="14" t="s">
        <v>84</v>
      </c>
      <c r="AW3337" s="14" t="s">
        <v>31</v>
      </c>
      <c r="AX3337" s="14" t="s">
        <v>75</v>
      </c>
      <c r="AY3337" s="243" t="s">
        <v>203</v>
      </c>
    </row>
    <row r="3338" spans="2:51" s="14" customFormat="1" ht="11.25">
      <c r="B3338" s="233"/>
      <c r="C3338" s="234"/>
      <c r="D3338" s="224" t="s">
        <v>211</v>
      </c>
      <c r="E3338" s="235" t="s">
        <v>1</v>
      </c>
      <c r="F3338" s="236" t="s">
        <v>2740</v>
      </c>
      <c r="G3338" s="234"/>
      <c r="H3338" s="237">
        <v>6.6</v>
      </c>
      <c r="I3338" s="238"/>
      <c r="J3338" s="234"/>
      <c r="K3338" s="234"/>
      <c r="L3338" s="239"/>
      <c r="M3338" s="240"/>
      <c r="N3338" s="241"/>
      <c r="O3338" s="241"/>
      <c r="P3338" s="241"/>
      <c r="Q3338" s="241"/>
      <c r="R3338" s="241"/>
      <c r="S3338" s="241"/>
      <c r="T3338" s="242"/>
      <c r="AT3338" s="243" t="s">
        <v>211</v>
      </c>
      <c r="AU3338" s="243" t="s">
        <v>84</v>
      </c>
      <c r="AV3338" s="14" t="s">
        <v>84</v>
      </c>
      <c r="AW3338" s="14" t="s">
        <v>31</v>
      </c>
      <c r="AX3338" s="14" t="s">
        <v>75</v>
      </c>
      <c r="AY3338" s="243" t="s">
        <v>203</v>
      </c>
    </row>
    <row r="3339" spans="2:51" s="14" customFormat="1" ht="11.25">
      <c r="B3339" s="233"/>
      <c r="C3339" s="234"/>
      <c r="D3339" s="224" t="s">
        <v>211</v>
      </c>
      <c r="E3339" s="235" t="s">
        <v>1</v>
      </c>
      <c r="F3339" s="236" t="s">
        <v>3056</v>
      </c>
      <c r="G3339" s="234"/>
      <c r="H3339" s="237">
        <v>5.0999999999999996</v>
      </c>
      <c r="I3339" s="238"/>
      <c r="J3339" s="234"/>
      <c r="K3339" s="234"/>
      <c r="L3339" s="239"/>
      <c r="M3339" s="240"/>
      <c r="N3339" s="241"/>
      <c r="O3339" s="241"/>
      <c r="P3339" s="241"/>
      <c r="Q3339" s="241"/>
      <c r="R3339" s="241"/>
      <c r="S3339" s="241"/>
      <c r="T3339" s="242"/>
      <c r="AT3339" s="243" t="s">
        <v>211</v>
      </c>
      <c r="AU3339" s="243" t="s">
        <v>84</v>
      </c>
      <c r="AV3339" s="14" t="s">
        <v>84</v>
      </c>
      <c r="AW3339" s="14" t="s">
        <v>31</v>
      </c>
      <c r="AX3339" s="14" t="s">
        <v>75</v>
      </c>
      <c r="AY3339" s="243" t="s">
        <v>203</v>
      </c>
    </row>
    <row r="3340" spans="2:51" s="14" customFormat="1" ht="11.25">
      <c r="B3340" s="233"/>
      <c r="C3340" s="234"/>
      <c r="D3340" s="224" t="s">
        <v>211</v>
      </c>
      <c r="E3340" s="235" t="s">
        <v>1</v>
      </c>
      <c r="F3340" s="236" t="s">
        <v>3057</v>
      </c>
      <c r="G3340" s="234"/>
      <c r="H3340" s="237">
        <v>8.6</v>
      </c>
      <c r="I3340" s="238"/>
      <c r="J3340" s="234"/>
      <c r="K3340" s="234"/>
      <c r="L3340" s="239"/>
      <c r="M3340" s="240"/>
      <c r="N3340" s="241"/>
      <c r="O3340" s="241"/>
      <c r="P3340" s="241"/>
      <c r="Q3340" s="241"/>
      <c r="R3340" s="241"/>
      <c r="S3340" s="241"/>
      <c r="T3340" s="242"/>
      <c r="AT3340" s="243" t="s">
        <v>211</v>
      </c>
      <c r="AU3340" s="243" t="s">
        <v>84</v>
      </c>
      <c r="AV3340" s="14" t="s">
        <v>84</v>
      </c>
      <c r="AW3340" s="14" t="s">
        <v>31</v>
      </c>
      <c r="AX3340" s="14" t="s">
        <v>75</v>
      </c>
      <c r="AY3340" s="243" t="s">
        <v>203</v>
      </c>
    </row>
    <row r="3341" spans="2:51" s="14" customFormat="1" ht="11.25">
      <c r="B3341" s="233"/>
      <c r="C3341" s="234"/>
      <c r="D3341" s="224" t="s">
        <v>211</v>
      </c>
      <c r="E3341" s="235" t="s">
        <v>1</v>
      </c>
      <c r="F3341" s="236" t="s">
        <v>3058</v>
      </c>
      <c r="G3341" s="234"/>
      <c r="H3341" s="237">
        <v>7</v>
      </c>
      <c r="I3341" s="238"/>
      <c r="J3341" s="234"/>
      <c r="K3341" s="234"/>
      <c r="L3341" s="239"/>
      <c r="M3341" s="240"/>
      <c r="N3341" s="241"/>
      <c r="O3341" s="241"/>
      <c r="P3341" s="241"/>
      <c r="Q3341" s="241"/>
      <c r="R3341" s="241"/>
      <c r="S3341" s="241"/>
      <c r="T3341" s="242"/>
      <c r="AT3341" s="243" t="s">
        <v>211</v>
      </c>
      <c r="AU3341" s="243" t="s">
        <v>84</v>
      </c>
      <c r="AV3341" s="14" t="s">
        <v>84</v>
      </c>
      <c r="AW3341" s="14" t="s">
        <v>31</v>
      </c>
      <c r="AX3341" s="14" t="s">
        <v>75</v>
      </c>
      <c r="AY3341" s="243" t="s">
        <v>203</v>
      </c>
    </row>
    <row r="3342" spans="2:51" s="14" customFormat="1" ht="11.25">
      <c r="B3342" s="233"/>
      <c r="C3342" s="234"/>
      <c r="D3342" s="224" t="s">
        <v>211</v>
      </c>
      <c r="E3342" s="235" t="s">
        <v>1</v>
      </c>
      <c r="F3342" s="236" t="s">
        <v>3059</v>
      </c>
      <c r="G3342" s="234"/>
      <c r="H3342" s="237">
        <v>27.175000000000001</v>
      </c>
      <c r="I3342" s="238"/>
      <c r="J3342" s="234"/>
      <c r="K3342" s="234"/>
      <c r="L3342" s="239"/>
      <c r="M3342" s="240"/>
      <c r="N3342" s="241"/>
      <c r="O3342" s="241"/>
      <c r="P3342" s="241"/>
      <c r="Q3342" s="241"/>
      <c r="R3342" s="241"/>
      <c r="S3342" s="241"/>
      <c r="T3342" s="242"/>
      <c r="AT3342" s="243" t="s">
        <v>211</v>
      </c>
      <c r="AU3342" s="243" t="s">
        <v>84</v>
      </c>
      <c r="AV3342" s="14" t="s">
        <v>84</v>
      </c>
      <c r="AW3342" s="14" t="s">
        <v>31</v>
      </c>
      <c r="AX3342" s="14" t="s">
        <v>75</v>
      </c>
      <c r="AY3342" s="243" t="s">
        <v>203</v>
      </c>
    </row>
    <row r="3343" spans="2:51" s="14" customFormat="1" ht="11.25">
      <c r="B3343" s="233"/>
      <c r="C3343" s="234"/>
      <c r="D3343" s="224" t="s">
        <v>211</v>
      </c>
      <c r="E3343" s="235" t="s">
        <v>1</v>
      </c>
      <c r="F3343" s="236" t="s">
        <v>2521</v>
      </c>
      <c r="G3343" s="234"/>
      <c r="H3343" s="237">
        <v>3.6</v>
      </c>
      <c r="I3343" s="238"/>
      <c r="J3343" s="234"/>
      <c r="K3343" s="234"/>
      <c r="L3343" s="239"/>
      <c r="M3343" s="240"/>
      <c r="N3343" s="241"/>
      <c r="O3343" s="241"/>
      <c r="P3343" s="241"/>
      <c r="Q3343" s="241"/>
      <c r="R3343" s="241"/>
      <c r="S3343" s="241"/>
      <c r="T3343" s="242"/>
      <c r="AT3343" s="243" t="s">
        <v>211</v>
      </c>
      <c r="AU3343" s="243" t="s">
        <v>84</v>
      </c>
      <c r="AV3343" s="14" t="s">
        <v>84</v>
      </c>
      <c r="AW3343" s="14" t="s">
        <v>31</v>
      </c>
      <c r="AX3343" s="14" t="s">
        <v>75</v>
      </c>
      <c r="AY3343" s="243" t="s">
        <v>203</v>
      </c>
    </row>
    <row r="3344" spans="2:51" s="14" customFormat="1" ht="11.25">
      <c r="B3344" s="233"/>
      <c r="C3344" s="234"/>
      <c r="D3344" s="224" t="s">
        <v>211</v>
      </c>
      <c r="E3344" s="235" t="s">
        <v>1</v>
      </c>
      <c r="F3344" s="236" t="s">
        <v>3060</v>
      </c>
      <c r="G3344" s="234"/>
      <c r="H3344" s="237">
        <v>6.3559999999999999</v>
      </c>
      <c r="I3344" s="238"/>
      <c r="J3344" s="234"/>
      <c r="K3344" s="234"/>
      <c r="L3344" s="239"/>
      <c r="M3344" s="240"/>
      <c r="N3344" s="241"/>
      <c r="O3344" s="241"/>
      <c r="P3344" s="241"/>
      <c r="Q3344" s="241"/>
      <c r="R3344" s="241"/>
      <c r="S3344" s="241"/>
      <c r="T3344" s="242"/>
      <c r="AT3344" s="243" t="s">
        <v>211</v>
      </c>
      <c r="AU3344" s="243" t="s">
        <v>84</v>
      </c>
      <c r="AV3344" s="14" t="s">
        <v>84</v>
      </c>
      <c r="AW3344" s="14" t="s">
        <v>31</v>
      </c>
      <c r="AX3344" s="14" t="s">
        <v>75</v>
      </c>
      <c r="AY3344" s="243" t="s">
        <v>203</v>
      </c>
    </row>
    <row r="3345" spans="2:51" s="14" customFormat="1" ht="11.25">
      <c r="B3345" s="233"/>
      <c r="C3345" s="234"/>
      <c r="D3345" s="224" t="s">
        <v>211</v>
      </c>
      <c r="E3345" s="235" t="s">
        <v>1</v>
      </c>
      <c r="F3345" s="236" t="s">
        <v>3061</v>
      </c>
      <c r="G3345" s="234"/>
      <c r="H3345" s="237">
        <v>7.6</v>
      </c>
      <c r="I3345" s="238"/>
      <c r="J3345" s="234"/>
      <c r="K3345" s="234"/>
      <c r="L3345" s="239"/>
      <c r="M3345" s="240"/>
      <c r="N3345" s="241"/>
      <c r="O3345" s="241"/>
      <c r="P3345" s="241"/>
      <c r="Q3345" s="241"/>
      <c r="R3345" s="241"/>
      <c r="S3345" s="241"/>
      <c r="T3345" s="242"/>
      <c r="AT3345" s="243" t="s">
        <v>211</v>
      </c>
      <c r="AU3345" s="243" t="s">
        <v>84</v>
      </c>
      <c r="AV3345" s="14" t="s">
        <v>84</v>
      </c>
      <c r="AW3345" s="14" t="s">
        <v>31</v>
      </c>
      <c r="AX3345" s="14" t="s">
        <v>75</v>
      </c>
      <c r="AY3345" s="243" t="s">
        <v>203</v>
      </c>
    </row>
    <row r="3346" spans="2:51" s="14" customFormat="1" ht="11.25">
      <c r="B3346" s="233"/>
      <c r="C3346" s="234"/>
      <c r="D3346" s="224" t="s">
        <v>211</v>
      </c>
      <c r="E3346" s="235" t="s">
        <v>1</v>
      </c>
      <c r="F3346" s="236" t="s">
        <v>3062</v>
      </c>
      <c r="G3346" s="234"/>
      <c r="H3346" s="237">
        <v>4.2</v>
      </c>
      <c r="I3346" s="238"/>
      <c r="J3346" s="234"/>
      <c r="K3346" s="234"/>
      <c r="L3346" s="239"/>
      <c r="M3346" s="240"/>
      <c r="N3346" s="241"/>
      <c r="O3346" s="241"/>
      <c r="P3346" s="241"/>
      <c r="Q3346" s="241"/>
      <c r="R3346" s="241"/>
      <c r="S3346" s="241"/>
      <c r="T3346" s="242"/>
      <c r="AT3346" s="243" t="s">
        <v>211</v>
      </c>
      <c r="AU3346" s="243" t="s">
        <v>84</v>
      </c>
      <c r="AV3346" s="14" t="s">
        <v>84</v>
      </c>
      <c r="AW3346" s="14" t="s">
        <v>31</v>
      </c>
      <c r="AX3346" s="14" t="s">
        <v>75</v>
      </c>
      <c r="AY3346" s="243" t="s">
        <v>203</v>
      </c>
    </row>
    <row r="3347" spans="2:51" s="14" customFormat="1" ht="22.5">
      <c r="B3347" s="233"/>
      <c r="C3347" s="234"/>
      <c r="D3347" s="224" t="s">
        <v>211</v>
      </c>
      <c r="E3347" s="235" t="s">
        <v>1</v>
      </c>
      <c r="F3347" s="236" t="s">
        <v>3063</v>
      </c>
      <c r="G3347" s="234"/>
      <c r="H3347" s="237">
        <v>71.400000000000006</v>
      </c>
      <c r="I3347" s="238"/>
      <c r="J3347" s="234"/>
      <c r="K3347" s="234"/>
      <c r="L3347" s="239"/>
      <c r="M3347" s="240"/>
      <c r="N3347" s="241"/>
      <c r="O3347" s="241"/>
      <c r="P3347" s="241"/>
      <c r="Q3347" s="241"/>
      <c r="R3347" s="241"/>
      <c r="S3347" s="241"/>
      <c r="T3347" s="242"/>
      <c r="AT3347" s="243" t="s">
        <v>211</v>
      </c>
      <c r="AU3347" s="243" t="s">
        <v>84</v>
      </c>
      <c r="AV3347" s="14" t="s">
        <v>84</v>
      </c>
      <c r="AW3347" s="14" t="s">
        <v>31</v>
      </c>
      <c r="AX3347" s="14" t="s">
        <v>75</v>
      </c>
      <c r="AY3347" s="243" t="s">
        <v>203</v>
      </c>
    </row>
    <row r="3348" spans="2:51" s="14" customFormat="1" ht="11.25">
      <c r="B3348" s="233"/>
      <c r="C3348" s="234"/>
      <c r="D3348" s="224" t="s">
        <v>211</v>
      </c>
      <c r="E3348" s="235" t="s">
        <v>1</v>
      </c>
      <c r="F3348" s="236" t="s">
        <v>3064</v>
      </c>
      <c r="G3348" s="234"/>
      <c r="H3348" s="237">
        <v>22.32</v>
      </c>
      <c r="I3348" s="238"/>
      <c r="J3348" s="234"/>
      <c r="K3348" s="234"/>
      <c r="L3348" s="239"/>
      <c r="M3348" s="240"/>
      <c r="N3348" s="241"/>
      <c r="O3348" s="241"/>
      <c r="P3348" s="241"/>
      <c r="Q3348" s="241"/>
      <c r="R3348" s="241"/>
      <c r="S3348" s="241"/>
      <c r="T3348" s="242"/>
      <c r="AT3348" s="243" t="s">
        <v>211</v>
      </c>
      <c r="AU3348" s="243" t="s">
        <v>84</v>
      </c>
      <c r="AV3348" s="14" t="s">
        <v>84</v>
      </c>
      <c r="AW3348" s="14" t="s">
        <v>31</v>
      </c>
      <c r="AX3348" s="14" t="s">
        <v>75</v>
      </c>
      <c r="AY3348" s="243" t="s">
        <v>203</v>
      </c>
    </row>
    <row r="3349" spans="2:51" s="14" customFormat="1" ht="11.25">
      <c r="B3349" s="233"/>
      <c r="C3349" s="234"/>
      <c r="D3349" s="224" t="s">
        <v>211</v>
      </c>
      <c r="E3349" s="235" t="s">
        <v>1</v>
      </c>
      <c r="F3349" s="236" t="s">
        <v>3065</v>
      </c>
      <c r="G3349" s="234"/>
      <c r="H3349" s="237">
        <v>5.9</v>
      </c>
      <c r="I3349" s="238"/>
      <c r="J3349" s="234"/>
      <c r="K3349" s="234"/>
      <c r="L3349" s="239"/>
      <c r="M3349" s="240"/>
      <c r="N3349" s="241"/>
      <c r="O3349" s="241"/>
      <c r="P3349" s="241"/>
      <c r="Q3349" s="241"/>
      <c r="R3349" s="241"/>
      <c r="S3349" s="241"/>
      <c r="T3349" s="242"/>
      <c r="AT3349" s="243" t="s">
        <v>211</v>
      </c>
      <c r="AU3349" s="243" t="s">
        <v>84</v>
      </c>
      <c r="AV3349" s="14" t="s">
        <v>84</v>
      </c>
      <c r="AW3349" s="14" t="s">
        <v>31</v>
      </c>
      <c r="AX3349" s="14" t="s">
        <v>75</v>
      </c>
      <c r="AY3349" s="243" t="s">
        <v>203</v>
      </c>
    </row>
    <row r="3350" spans="2:51" s="14" customFormat="1" ht="11.25">
      <c r="B3350" s="233"/>
      <c r="C3350" s="234"/>
      <c r="D3350" s="224" t="s">
        <v>211</v>
      </c>
      <c r="E3350" s="235" t="s">
        <v>1</v>
      </c>
      <c r="F3350" s="236" t="s">
        <v>2774</v>
      </c>
      <c r="G3350" s="234"/>
      <c r="H3350" s="237">
        <v>6.6</v>
      </c>
      <c r="I3350" s="238"/>
      <c r="J3350" s="234"/>
      <c r="K3350" s="234"/>
      <c r="L3350" s="239"/>
      <c r="M3350" s="240"/>
      <c r="N3350" s="241"/>
      <c r="O3350" s="241"/>
      <c r="P3350" s="241"/>
      <c r="Q3350" s="241"/>
      <c r="R3350" s="241"/>
      <c r="S3350" s="241"/>
      <c r="T3350" s="242"/>
      <c r="AT3350" s="243" t="s">
        <v>211</v>
      </c>
      <c r="AU3350" s="243" t="s">
        <v>84</v>
      </c>
      <c r="AV3350" s="14" t="s">
        <v>84</v>
      </c>
      <c r="AW3350" s="14" t="s">
        <v>31</v>
      </c>
      <c r="AX3350" s="14" t="s">
        <v>75</v>
      </c>
      <c r="AY3350" s="243" t="s">
        <v>203</v>
      </c>
    </row>
    <row r="3351" spans="2:51" s="14" customFormat="1" ht="11.25">
      <c r="B3351" s="233"/>
      <c r="C3351" s="234"/>
      <c r="D3351" s="224" t="s">
        <v>211</v>
      </c>
      <c r="E3351" s="235" t="s">
        <v>1</v>
      </c>
      <c r="F3351" s="236" t="s">
        <v>3066</v>
      </c>
      <c r="G3351" s="234"/>
      <c r="H3351" s="237">
        <v>5.0999999999999996</v>
      </c>
      <c r="I3351" s="238"/>
      <c r="J3351" s="234"/>
      <c r="K3351" s="234"/>
      <c r="L3351" s="239"/>
      <c r="M3351" s="240"/>
      <c r="N3351" s="241"/>
      <c r="O3351" s="241"/>
      <c r="P3351" s="241"/>
      <c r="Q3351" s="241"/>
      <c r="R3351" s="241"/>
      <c r="S3351" s="241"/>
      <c r="T3351" s="242"/>
      <c r="AT3351" s="243" t="s">
        <v>211</v>
      </c>
      <c r="AU3351" s="243" t="s">
        <v>84</v>
      </c>
      <c r="AV3351" s="14" t="s">
        <v>84</v>
      </c>
      <c r="AW3351" s="14" t="s">
        <v>31</v>
      </c>
      <c r="AX3351" s="14" t="s">
        <v>75</v>
      </c>
      <c r="AY3351" s="243" t="s">
        <v>203</v>
      </c>
    </row>
    <row r="3352" spans="2:51" s="14" customFormat="1" ht="11.25">
      <c r="B3352" s="233"/>
      <c r="C3352" s="234"/>
      <c r="D3352" s="224" t="s">
        <v>211</v>
      </c>
      <c r="E3352" s="235" t="s">
        <v>1</v>
      </c>
      <c r="F3352" s="236" t="s">
        <v>3067</v>
      </c>
      <c r="G3352" s="234"/>
      <c r="H3352" s="237">
        <v>8.6</v>
      </c>
      <c r="I3352" s="238"/>
      <c r="J3352" s="234"/>
      <c r="K3352" s="234"/>
      <c r="L3352" s="239"/>
      <c r="M3352" s="240"/>
      <c r="N3352" s="241"/>
      <c r="O3352" s="241"/>
      <c r="P3352" s="241"/>
      <c r="Q3352" s="241"/>
      <c r="R3352" s="241"/>
      <c r="S3352" s="241"/>
      <c r="T3352" s="242"/>
      <c r="AT3352" s="243" t="s">
        <v>211</v>
      </c>
      <c r="AU3352" s="243" t="s">
        <v>84</v>
      </c>
      <c r="AV3352" s="14" t="s">
        <v>84</v>
      </c>
      <c r="AW3352" s="14" t="s">
        <v>31</v>
      </c>
      <c r="AX3352" s="14" t="s">
        <v>75</v>
      </c>
      <c r="AY3352" s="243" t="s">
        <v>203</v>
      </c>
    </row>
    <row r="3353" spans="2:51" s="14" customFormat="1" ht="11.25">
      <c r="B3353" s="233"/>
      <c r="C3353" s="234"/>
      <c r="D3353" s="224" t="s">
        <v>211</v>
      </c>
      <c r="E3353" s="235" t="s">
        <v>1</v>
      </c>
      <c r="F3353" s="236" t="s">
        <v>3068</v>
      </c>
      <c r="G3353" s="234"/>
      <c r="H3353" s="237">
        <v>7</v>
      </c>
      <c r="I3353" s="238"/>
      <c r="J3353" s="234"/>
      <c r="K3353" s="234"/>
      <c r="L3353" s="239"/>
      <c r="M3353" s="240"/>
      <c r="N3353" s="241"/>
      <c r="O3353" s="241"/>
      <c r="P3353" s="241"/>
      <c r="Q3353" s="241"/>
      <c r="R3353" s="241"/>
      <c r="S3353" s="241"/>
      <c r="T3353" s="242"/>
      <c r="AT3353" s="243" t="s">
        <v>211</v>
      </c>
      <c r="AU3353" s="243" t="s">
        <v>84</v>
      </c>
      <c r="AV3353" s="14" t="s">
        <v>84</v>
      </c>
      <c r="AW3353" s="14" t="s">
        <v>31</v>
      </c>
      <c r="AX3353" s="14" t="s">
        <v>75</v>
      </c>
      <c r="AY3353" s="243" t="s">
        <v>203</v>
      </c>
    </row>
    <row r="3354" spans="2:51" s="14" customFormat="1" ht="11.25">
      <c r="B3354" s="233"/>
      <c r="C3354" s="234"/>
      <c r="D3354" s="224" t="s">
        <v>211</v>
      </c>
      <c r="E3354" s="235" t="s">
        <v>1</v>
      </c>
      <c r="F3354" s="236" t="s">
        <v>2528</v>
      </c>
      <c r="G3354" s="234"/>
      <c r="H3354" s="237">
        <v>3.6</v>
      </c>
      <c r="I3354" s="238"/>
      <c r="J3354" s="234"/>
      <c r="K3354" s="234"/>
      <c r="L3354" s="239"/>
      <c r="M3354" s="240"/>
      <c r="N3354" s="241"/>
      <c r="O3354" s="241"/>
      <c r="P3354" s="241"/>
      <c r="Q3354" s="241"/>
      <c r="R3354" s="241"/>
      <c r="S3354" s="241"/>
      <c r="T3354" s="242"/>
      <c r="AT3354" s="243" t="s">
        <v>211</v>
      </c>
      <c r="AU3354" s="243" t="s">
        <v>84</v>
      </c>
      <c r="AV3354" s="14" t="s">
        <v>84</v>
      </c>
      <c r="AW3354" s="14" t="s">
        <v>31</v>
      </c>
      <c r="AX3354" s="14" t="s">
        <v>75</v>
      </c>
      <c r="AY3354" s="243" t="s">
        <v>203</v>
      </c>
    </row>
    <row r="3355" spans="2:51" s="13" customFormat="1" ht="11.25">
      <c r="B3355" s="222"/>
      <c r="C3355" s="223"/>
      <c r="D3355" s="224" t="s">
        <v>211</v>
      </c>
      <c r="E3355" s="225" t="s">
        <v>1</v>
      </c>
      <c r="F3355" s="226" t="s">
        <v>306</v>
      </c>
      <c r="G3355" s="223"/>
      <c r="H3355" s="225" t="s">
        <v>1</v>
      </c>
      <c r="I3355" s="227"/>
      <c r="J3355" s="223"/>
      <c r="K3355" s="223"/>
      <c r="L3355" s="228"/>
      <c r="M3355" s="229"/>
      <c r="N3355" s="230"/>
      <c r="O3355" s="230"/>
      <c r="P3355" s="230"/>
      <c r="Q3355" s="230"/>
      <c r="R3355" s="230"/>
      <c r="S3355" s="230"/>
      <c r="T3355" s="231"/>
      <c r="AT3355" s="232" t="s">
        <v>211</v>
      </c>
      <c r="AU3355" s="232" t="s">
        <v>84</v>
      </c>
      <c r="AV3355" s="13" t="s">
        <v>82</v>
      </c>
      <c r="AW3355" s="13" t="s">
        <v>31</v>
      </c>
      <c r="AX3355" s="13" t="s">
        <v>75</v>
      </c>
      <c r="AY3355" s="232" t="s">
        <v>203</v>
      </c>
    </row>
    <row r="3356" spans="2:51" s="14" customFormat="1" ht="11.25">
      <c r="B3356" s="233"/>
      <c r="C3356" s="234"/>
      <c r="D3356" s="224" t="s">
        <v>211</v>
      </c>
      <c r="E3356" s="235" t="s">
        <v>1</v>
      </c>
      <c r="F3356" s="236" t="s">
        <v>3051</v>
      </c>
      <c r="G3356" s="234"/>
      <c r="H3356" s="237">
        <v>7.13</v>
      </c>
      <c r="I3356" s="238"/>
      <c r="J3356" s="234"/>
      <c r="K3356" s="234"/>
      <c r="L3356" s="239"/>
      <c r="M3356" s="240"/>
      <c r="N3356" s="241"/>
      <c r="O3356" s="241"/>
      <c r="P3356" s="241"/>
      <c r="Q3356" s="241"/>
      <c r="R3356" s="241"/>
      <c r="S3356" s="241"/>
      <c r="T3356" s="242"/>
      <c r="AT3356" s="243" t="s">
        <v>211</v>
      </c>
      <c r="AU3356" s="243" t="s">
        <v>84</v>
      </c>
      <c r="AV3356" s="14" t="s">
        <v>84</v>
      </c>
      <c r="AW3356" s="14" t="s">
        <v>31</v>
      </c>
      <c r="AX3356" s="14" t="s">
        <v>75</v>
      </c>
      <c r="AY3356" s="243" t="s">
        <v>203</v>
      </c>
    </row>
    <row r="3357" spans="2:51" s="14" customFormat="1" ht="11.25">
      <c r="B3357" s="233"/>
      <c r="C3357" s="234"/>
      <c r="D3357" s="224" t="s">
        <v>211</v>
      </c>
      <c r="E3357" s="235" t="s">
        <v>1</v>
      </c>
      <c r="F3357" s="236" t="s">
        <v>3052</v>
      </c>
      <c r="G3357" s="234"/>
      <c r="H3357" s="237">
        <v>7.6</v>
      </c>
      <c r="I3357" s="238"/>
      <c r="J3357" s="234"/>
      <c r="K3357" s="234"/>
      <c r="L3357" s="239"/>
      <c r="M3357" s="240"/>
      <c r="N3357" s="241"/>
      <c r="O3357" s="241"/>
      <c r="P3357" s="241"/>
      <c r="Q3357" s="241"/>
      <c r="R3357" s="241"/>
      <c r="S3357" s="241"/>
      <c r="T3357" s="242"/>
      <c r="AT3357" s="243" t="s">
        <v>211</v>
      </c>
      <c r="AU3357" s="243" t="s">
        <v>84</v>
      </c>
      <c r="AV3357" s="14" t="s">
        <v>84</v>
      </c>
      <c r="AW3357" s="14" t="s">
        <v>31</v>
      </c>
      <c r="AX3357" s="14" t="s">
        <v>75</v>
      </c>
      <c r="AY3357" s="243" t="s">
        <v>203</v>
      </c>
    </row>
    <row r="3358" spans="2:51" s="14" customFormat="1" ht="11.25">
      <c r="B3358" s="233"/>
      <c r="C3358" s="234"/>
      <c r="D3358" s="224" t="s">
        <v>211</v>
      </c>
      <c r="E3358" s="235" t="s">
        <v>1</v>
      </c>
      <c r="F3358" s="236" t="s">
        <v>3053</v>
      </c>
      <c r="G3358" s="234"/>
      <c r="H3358" s="237">
        <v>11.6</v>
      </c>
      <c r="I3358" s="238"/>
      <c r="J3358" s="234"/>
      <c r="K3358" s="234"/>
      <c r="L3358" s="239"/>
      <c r="M3358" s="240"/>
      <c r="N3358" s="241"/>
      <c r="O3358" s="241"/>
      <c r="P3358" s="241"/>
      <c r="Q3358" s="241"/>
      <c r="R3358" s="241"/>
      <c r="S3358" s="241"/>
      <c r="T3358" s="242"/>
      <c r="AT3358" s="243" t="s">
        <v>211</v>
      </c>
      <c r="AU3358" s="243" t="s">
        <v>84</v>
      </c>
      <c r="AV3358" s="14" t="s">
        <v>84</v>
      </c>
      <c r="AW3358" s="14" t="s">
        <v>31</v>
      </c>
      <c r="AX3358" s="14" t="s">
        <v>75</v>
      </c>
      <c r="AY3358" s="243" t="s">
        <v>203</v>
      </c>
    </row>
    <row r="3359" spans="2:51" s="14" customFormat="1" ht="11.25">
      <c r="B3359" s="233"/>
      <c r="C3359" s="234"/>
      <c r="D3359" s="224" t="s">
        <v>211</v>
      </c>
      <c r="E3359" s="235" t="s">
        <v>1</v>
      </c>
      <c r="F3359" s="236" t="s">
        <v>3054</v>
      </c>
      <c r="G3359" s="234"/>
      <c r="H3359" s="237">
        <v>4.2</v>
      </c>
      <c r="I3359" s="238"/>
      <c r="J3359" s="234"/>
      <c r="K3359" s="234"/>
      <c r="L3359" s="239"/>
      <c r="M3359" s="240"/>
      <c r="N3359" s="241"/>
      <c r="O3359" s="241"/>
      <c r="P3359" s="241"/>
      <c r="Q3359" s="241"/>
      <c r="R3359" s="241"/>
      <c r="S3359" s="241"/>
      <c r="T3359" s="242"/>
      <c r="AT3359" s="243" t="s">
        <v>211</v>
      </c>
      <c r="AU3359" s="243" t="s">
        <v>84</v>
      </c>
      <c r="AV3359" s="14" t="s">
        <v>84</v>
      </c>
      <c r="AW3359" s="14" t="s">
        <v>31</v>
      </c>
      <c r="AX3359" s="14" t="s">
        <v>75</v>
      </c>
      <c r="AY3359" s="243" t="s">
        <v>203</v>
      </c>
    </row>
    <row r="3360" spans="2:51" s="14" customFormat="1" ht="22.5">
      <c r="B3360" s="233"/>
      <c r="C3360" s="234"/>
      <c r="D3360" s="224" t="s">
        <v>211</v>
      </c>
      <c r="E3360" s="235" t="s">
        <v>1</v>
      </c>
      <c r="F3360" s="236" t="s">
        <v>3055</v>
      </c>
      <c r="G3360" s="234"/>
      <c r="H3360" s="237">
        <v>75.599999999999994</v>
      </c>
      <c r="I3360" s="238"/>
      <c r="J3360" s="234"/>
      <c r="K3360" s="234"/>
      <c r="L3360" s="239"/>
      <c r="M3360" s="240"/>
      <c r="N3360" s="241"/>
      <c r="O3360" s="241"/>
      <c r="P3360" s="241"/>
      <c r="Q3360" s="241"/>
      <c r="R3360" s="241"/>
      <c r="S3360" s="241"/>
      <c r="T3360" s="242"/>
      <c r="AT3360" s="243" t="s">
        <v>211</v>
      </c>
      <c r="AU3360" s="243" t="s">
        <v>84</v>
      </c>
      <c r="AV3360" s="14" t="s">
        <v>84</v>
      </c>
      <c r="AW3360" s="14" t="s">
        <v>31</v>
      </c>
      <c r="AX3360" s="14" t="s">
        <v>75</v>
      </c>
      <c r="AY3360" s="243" t="s">
        <v>203</v>
      </c>
    </row>
    <row r="3361" spans="2:51" s="14" customFormat="1" ht="11.25">
      <c r="B3361" s="233"/>
      <c r="C3361" s="234"/>
      <c r="D3361" s="224" t="s">
        <v>211</v>
      </c>
      <c r="E3361" s="235" t="s">
        <v>1</v>
      </c>
      <c r="F3361" s="236" t="s">
        <v>2740</v>
      </c>
      <c r="G3361" s="234"/>
      <c r="H3361" s="237">
        <v>6.6</v>
      </c>
      <c r="I3361" s="238"/>
      <c r="J3361" s="234"/>
      <c r="K3361" s="234"/>
      <c r="L3361" s="239"/>
      <c r="M3361" s="240"/>
      <c r="N3361" s="241"/>
      <c r="O3361" s="241"/>
      <c r="P3361" s="241"/>
      <c r="Q3361" s="241"/>
      <c r="R3361" s="241"/>
      <c r="S3361" s="241"/>
      <c r="T3361" s="242"/>
      <c r="AT3361" s="243" t="s">
        <v>211</v>
      </c>
      <c r="AU3361" s="243" t="s">
        <v>84</v>
      </c>
      <c r="AV3361" s="14" t="s">
        <v>84</v>
      </c>
      <c r="AW3361" s="14" t="s">
        <v>31</v>
      </c>
      <c r="AX3361" s="14" t="s">
        <v>75</v>
      </c>
      <c r="AY3361" s="243" t="s">
        <v>203</v>
      </c>
    </row>
    <row r="3362" spans="2:51" s="14" customFormat="1" ht="11.25">
      <c r="B3362" s="233"/>
      <c r="C3362" s="234"/>
      <c r="D3362" s="224" t="s">
        <v>211</v>
      </c>
      <c r="E3362" s="235" t="s">
        <v>1</v>
      </c>
      <c r="F3362" s="236" t="s">
        <v>3056</v>
      </c>
      <c r="G3362" s="234"/>
      <c r="H3362" s="237">
        <v>5.0999999999999996</v>
      </c>
      <c r="I3362" s="238"/>
      <c r="J3362" s="234"/>
      <c r="K3362" s="234"/>
      <c r="L3362" s="239"/>
      <c r="M3362" s="240"/>
      <c r="N3362" s="241"/>
      <c r="O3362" s="241"/>
      <c r="P3362" s="241"/>
      <c r="Q3362" s="241"/>
      <c r="R3362" s="241"/>
      <c r="S3362" s="241"/>
      <c r="T3362" s="242"/>
      <c r="AT3362" s="243" t="s">
        <v>211</v>
      </c>
      <c r="AU3362" s="243" t="s">
        <v>84</v>
      </c>
      <c r="AV3362" s="14" t="s">
        <v>84</v>
      </c>
      <c r="AW3362" s="14" t="s">
        <v>31</v>
      </c>
      <c r="AX3362" s="14" t="s">
        <v>75</v>
      </c>
      <c r="AY3362" s="243" t="s">
        <v>203</v>
      </c>
    </row>
    <row r="3363" spans="2:51" s="14" customFormat="1" ht="11.25">
      <c r="B3363" s="233"/>
      <c r="C3363" s="234"/>
      <c r="D3363" s="224" t="s">
        <v>211</v>
      </c>
      <c r="E3363" s="235" t="s">
        <v>1</v>
      </c>
      <c r="F3363" s="236" t="s">
        <v>3057</v>
      </c>
      <c r="G3363" s="234"/>
      <c r="H3363" s="237">
        <v>8.6</v>
      </c>
      <c r="I3363" s="238"/>
      <c r="J3363" s="234"/>
      <c r="K3363" s="234"/>
      <c r="L3363" s="239"/>
      <c r="M3363" s="240"/>
      <c r="N3363" s="241"/>
      <c r="O3363" s="241"/>
      <c r="P3363" s="241"/>
      <c r="Q3363" s="241"/>
      <c r="R3363" s="241"/>
      <c r="S3363" s="241"/>
      <c r="T3363" s="242"/>
      <c r="AT3363" s="243" t="s">
        <v>211</v>
      </c>
      <c r="AU3363" s="243" t="s">
        <v>84</v>
      </c>
      <c r="AV3363" s="14" t="s">
        <v>84</v>
      </c>
      <c r="AW3363" s="14" t="s">
        <v>31</v>
      </c>
      <c r="AX3363" s="14" t="s">
        <v>75</v>
      </c>
      <c r="AY3363" s="243" t="s">
        <v>203</v>
      </c>
    </row>
    <row r="3364" spans="2:51" s="14" customFormat="1" ht="11.25">
      <c r="B3364" s="233"/>
      <c r="C3364" s="234"/>
      <c r="D3364" s="224" t="s">
        <v>211</v>
      </c>
      <c r="E3364" s="235" t="s">
        <v>1</v>
      </c>
      <c r="F3364" s="236" t="s">
        <v>3058</v>
      </c>
      <c r="G3364" s="234"/>
      <c r="H3364" s="237">
        <v>7</v>
      </c>
      <c r="I3364" s="238"/>
      <c r="J3364" s="234"/>
      <c r="K3364" s="234"/>
      <c r="L3364" s="239"/>
      <c r="M3364" s="240"/>
      <c r="N3364" s="241"/>
      <c r="O3364" s="241"/>
      <c r="P3364" s="241"/>
      <c r="Q3364" s="241"/>
      <c r="R3364" s="241"/>
      <c r="S3364" s="241"/>
      <c r="T3364" s="242"/>
      <c r="AT3364" s="243" t="s">
        <v>211</v>
      </c>
      <c r="AU3364" s="243" t="s">
        <v>84</v>
      </c>
      <c r="AV3364" s="14" t="s">
        <v>84</v>
      </c>
      <c r="AW3364" s="14" t="s">
        <v>31</v>
      </c>
      <c r="AX3364" s="14" t="s">
        <v>75</v>
      </c>
      <c r="AY3364" s="243" t="s">
        <v>203</v>
      </c>
    </row>
    <row r="3365" spans="2:51" s="14" customFormat="1" ht="11.25">
      <c r="B3365" s="233"/>
      <c r="C3365" s="234"/>
      <c r="D3365" s="224" t="s">
        <v>211</v>
      </c>
      <c r="E3365" s="235" t="s">
        <v>1</v>
      </c>
      <c r="F3365" s="236" t="s">
        <v>3059</v>
      </c>
      <c r="G3365" s="234"/>
      <c r="H3365" s="237">
        <v>27.175000000000001</v>
      </c>
      <c r="I3365" s="238"/>
      <c r="J3365" s="234"/>
      <c r="K3365" s="234"/>
      <c r="L3365" s="239"/>
      <c r="M3365" s="240"/>
      <c r="N3365" s="241"/>
      <c r="O3365" s="241"/>
      <c r="P3365" s="241"/>
      <c r="Q3365" s="241"/>
      <c r="R3365" s="241"/>
      <c r="S3365" s="241"/>
      <c r="T3365" s="242"/>
      <c r="AT3365" s="243" t="s">
        <v>211</v>
      </c>
      <c r="AU3365" s="243" t="s">
        <v>84</v>
      </c>
      <c r="AV3365" s="14" t="s">
        <v>84</v>
      </c>
      <c r="AW3365" s="14" t="s">
        <v>31</v>
      </c>
      <c r="AX3365" s="14" t="s">
        <v>75</v>
      </c>
      <c r="AY3365" s="243" t="s">
        <v>203</v>
      </c>
    </row>
    <row r="3366" spans="2:51" s="14" customFormat="1" ht="11.25">
      <c r="B3366" s="233"/>
      <c r="C3366" s="234"/>
      <c r="D3366" s="224" t="s">
        <v>211</v>
      </c>
      <c r="E3366" s="235" t="s">
        <v>1</v>
      </c>
      <c r="F3366" s="236" t="s">
        <v>2521</v>
      </c>
      <c r="G3366" s="234"/>
      <c r="H3366" s="237">
        <v>3.6</v>
      </c>
      <c r="I3366" s="238"/>
      <c r="J3366" s="234"/>
      <c r="K3366" s="234"/>
      <c r="L3366" s="239"/>
      <c r="M3366" s="240"/>
      <c r="N3366" s="241"/>
      <c r="O3366" s="241"/>
      <c r="P3366" s="241"/>
      <c r="Q3366" s="241"/>
      <c r="R3366" s="241"/>
      <c r="S3366" s="241"/>
      <c r="T3366" s="242"/>
      <c r="AT3366" s="243" t="s">
        <v>211</v>
      </c>
      <c r="AU3366" s="243" t="s">
        <v>84</v>
      </c>
      <c r="AV3366" s="14" t="s">
        <v>84</v>
      </c>
      <c r="AW3366" s="14" t="s">
        <v>31</v>
      </c>
      <c r="AX3366" s="14" t="s">
        <v>75</v>
      </c>
      <c r="AY3366" s="243" t="s">
        <v>203</v>
      </c>
    </row>
    <row r="3367" spans="2:51" s="14" customFormat="1" ht="11.25">
      <c r="B3367" s="233"/>
      <c r="C3367" s="234"/>
      <c r="D3367" s="224" t="s">
        <v>211</v>
      </c>
      <c r="E3367" s="235" t="s">
        <v>1</v>
      </c>
      <c r="F3367" s="236" t="s">
        <v>3060</v>
      </c>
      <c r="G3367" s="234"/>
      <c r="H3367" s="237">
        <v>6.3559999999999999</v>
      </c>
      <c r="I3367" s="238"/>
      <c r="J3367" s="234"/>
      <c r="K3367" s="234"/>
      <c r="L3367" s="239"/>
      <c r="M3367" s="240"/>
      <c r="N3367" s="241"/>
      <c r="O3367" s="241"/>
      <c r="P3367" s="241"/>
      <c r="Q3367" s="241"/>
      <c r="R3367" s="241"/>
      <c r="S3367" s="241"/>
      <c r="T3367" s="242"/>
      <c r="AT3367" s="243" t="s">
        <v>211</v>
      </c>
      <c r="AU3367" s="243" t="s">
        <v>84</v>
      </c>
      <c r="AV3367" s="14" t="s">
        <v>84</v>
      </c>
      <c r="AW3367" s="14" t="s">
        <v>31</v>
      </c>
      <c r="AX3367" s="14" t="s">
        <v>75</v>
      </c>
      <c r="AY3367" s="243" t="s">
        <v>203</v>
      </c>
    </row>
    <row r="3368" spans="2:51" s="14" customFormat="1" ht="11.25">
      <c r="B3368" s="233"/>
      <c r="C3368" s="234"/>
      <c r="D3368" s="224" t="s">
        <v>211</v>
      </c>
      <c r="E3368" s="235" t="s">
        <v>1</v>
      </c>
      <c r="F3368" s="236" t="s">
        <v>3061</v>
      </c>
      <c r="G3368" s="234"/>
      <c r="H3368" s="237">
        <v>7.6</v>
      </c>
      <c r="I3368" s="238"/>
      <c r="J3368" s="234"/>
      <c r="K3368" s="234"/>
      <c r="L3368" s="239"/>
      <c r="M3368" s="240"/>
      <c r="N3368" s="241"/>
      <c r="O3368" s="241"/>
      <c r="P3368" s="241"/>
      <c r="Q3368" s="241"/>
      <c r="R3368" s="241"/>
      <c r="S3368" s="241"/>
      <c r="T3368" s="242"/>
      <c r="AT3368" s="243" t="s">
        <v>211</v>
      </c>
      <c r="AU3368" s="243" t="s">
        <v>84</v>
      </c>
      <c r="AV3368" s="14" t="s">
        <v>84</v>
      </c>
      <c r="AW3368" s="14" t="s">
        <v>31</v>
      </c>
      <c r="AX3368" s="14" t="s">
        <v>75</v>
      </c>
      <c r="AY3368" s="243" t="s">
        <v>203</v>
      </c>
    </row>
    <row r="3369" spans="2:51" s="14" customFormat="1" ht="11.25">
      <c r="B3369" s="233"/>
      <c r="C3369" s="234"/>
      <c r="D3369" s="224" t="s">
        <v>211</v>
      </c>
      <c r="E3369" s="235" t="s">
        <v>1</v>
      </c>
      <c r="F3369" s="236" t="s">
        <v>3062</v>
      </c>
      <c r="G3369" s="234"/>
      <c r="H3369" s="237">
        <v>4.2</v>
      </c>
      <c r="I3369" s="238"/>
      <c r="J3369" s="234"/>
      <c r="K3369" s="234"/>
      <c r="L3369" s="239"/>
      <c r="M3369" s="240"/>
      <c r="N3369" s="241"/>
      <c r="O3369" s="241"/>
      <c r="P3369" s="241"/>
      <c r="Q3369" s="241"/>
      <c r="R3369" s="241"/>
      <c r="S3369" s="241"/>
      <c r="T3369" s="242"/>
      <c r="AT3369" s="243" t="s">
        <v>211</v>
      </c>
      <c r="AU3369" s="243" t="s">
        <v>84</v>
      </c>
      <c r="AV3369" s="14" t="s">
        <v>84</v>
      </c>
      <c r="AW3369" s="14" t="s">
        <v>31</v>
      </c>
      <c r="AX3369" s="14" t="s">
        <v>75</v>
      </c>
      <c r="AY3369" s="243" t="s">
        <v>203</v>
      </c>
    </row>
    <row r="3370" spans="2:51" s="14" customFormat="1" ht="22.5">
      <c r="B3370" s="233"/>
      <c r="C3370" s="234"/>
      <c r="D3370" s="224" t="s">
        <v>211</v>
      </c>
      <c r="E3370" s="235" t="s">
        <v>1</v>
      </c>
      <c r="F3370" s="236" t="s">
        <v>3069</v>
      </c>
      <c r="G3370" s="234"/>
      <c r="H3370" s="237">
        <v>67.2</v>
      </c>
      <c r="I3370" s="238"/>
      <c r="J3370" s="234"/>
      <c r="K3370" s="234"/>
      <c r="L3370" s="239"/>
      <c r="M3370" s="240"/>
      <c r="N3370" s="241"/>
      <c r="O3370" s="241"/>
      <c r="P3370" s="241"/>
      <c r="Q3370" s="241"/>
      <c r="R3370" s="241"/>
      <c r="S3370" s="241"/>
      <c r="T3370" s="242"/>
      <c r="AT3370" s="243" t="s">
        <v>211</v>
      </c>
      <c r="AU3370" s="243" t="s">
        <v>84</v>
      </c>
      <c r="AV3370" s="14" t="s">
        <v>84</v>
      </c>
      <c r="AW3370" s="14" t="s">
        <v>31</v>
      </c>
      <c r="AX3370" s="14" t="s">
        <v>75</v>
      </c>
      <c r="AY3370" s="243" t="s">
        <v>203</v>
      </c>
    </row>
    <row r="3371" spans="2:51" s="14" customFormat="1" ht="11.25">
      <c r="B3371" s="233"/>
      <c r="C3371" s="234"/>
      <c r="D3371" s="224" t="s">
        <v>211</v>
      </c>
      <c r="E3371" s="235" t="s">
        <v>1</v>
      </c>
      <c r="F3371" s="236" t="s">
        <v>3064</v>
      </c>
      <c r="G3371" s="234"/>
      <c r="H3371" s="237">
        <v>22.32</v>
      </c>
      <c r="I3371" s="238"/>
      <c r="J3371" s="234"/>
      <c r="K3371" s="234"/>
      <c r="L3371" s="239"/>
      <c r="M3371" s="240"/>
      <c r="N3371" s="241"/>
      <c r="O3371" s="241"/>
      <c r="P3371" s="241"/>
      <c r="Q3371" s="241"/>
      <c r="R3371" s="241"/>
      <c r="S3371" s="241"/>
      <c r="T3371" s="242"/>
      <c r="AT3371" s="243" t="s">
        <v>211</v>
      </c>
      <c r="AU3371" s="243" t="s">
        <v>84</v>
      </c>
      <c r="AV3371" s="14" t="s">
        <v>84</v>
      </c>
      <c r="AW3371" s="14" t="s">
        <v>31</v>
      </c>
      <c r="AX3371" s="14" t="s">
        <v>75</v>
      </c>
      <c r="AY3371" s="243" t="s">
        <v>203</v>
      </c>
    </row>
    <row r="3372" spans="2:51" s="14" customFormat="1" ht="11.25">
      <c r="B3372" s="233"/>
      <c r="C3372" s="234"/>
      <c r="D3372" s="224" t="s">
        <v>211</v>
      </c>
      <c r="E3372" s="235" t="s">
        <v>1</v>
      </c>
      <c r="F3372" s="236" t="s">
        <v>3065</v>
      </c>
      <c r="G3372" s="234"/>
      <c r="H3372" s="237">
        <v>5.9</v>
      </c>
      <c r="I3372" s="238"/>
      <c r="J3372" s="234"/>
      <c r="K3372" s="234"/>
      <c r="L3372" s="239"/>
      <c r="M3372" s="240"/>
      <c r="N3372" s="241"/>
      <c r="O3372" s="241"/>
      <c r="P3372" s="241"/>
      <c r="Q3372" s="241"/>
      <c r="R3372" s="241"/>
      <c r="S3372" s="241"/>
      <c r="T3372" s="242"/>
      <c r="AT3372" s="243" t="s">
        <v>211</v>
      </c>
      <c r="AU3372" s="243" t="s">
        <v>84</v>
      </c>
      <c r="AV3372" s="14" t="s">
        <v>84</v>
      </c>
      <c r="AW3372" s="14" t="s">
        <v>31</v>
      </c>
      <c r="AX3372" s="14" t="s">
        <v>75</v>
      </c>
      <c r="AY3372" s="243" t="s">
        <v>203</v>
      </c>
    </row>
    <row r="3373" spans="2:51" s="14" customFormat="1" ht="11.25">
      <c r="B3373" s="233"/>
      <c r="C3373" s="234"/>
      <c r="D3373" s="224" t="s">
        <v>211</v>
      </c>
      <c r="E3373" s="235" t="s">
        <v>1</v>
      </c>
      <c r="F3373" s="236" t="s">
        <v>2774</v>
      </c>
      <c r="G3373" s="234"/>
      <c r="H3373" s="237">
        <v>6.6</v>
      </c>
      <c r="I3373" s="238"/>
      <c r="J3373" s="234"/>
      <c r="K3373" s="234"/>
      <c r="L3373" s="239"/>
      <c r="M3373" s="240"/>
      <c r="N3373" s="241"/>
      <c r="O3373" s="241"/>
      <c r="P3373" s="241"/>
      <c r="Q3373" s="241"/>
      <c r="R3373" s="241"/>
      <c r="S3373" s="241"/>
      <c r="T3373" s="242"/>
      <c r="AT3373" s="243" t="s">
        <v>211</v>
      </c>
      <c r="AU3373" s="243" t="s">
        <v>84</v>
      </c>
      <c r="AV3373" s="14" t="s">
        <v>84</v>
      </c>
      <c r="AW3373" s="14" t="s">
        <v>31</v>
      </c>
      <c r="AX3373" s="14" t="s">
        <v>75</v>
      </c>
      <c r="AY3373" s="243" t="s">
        <v>203</v>
      </c>
    </row>
    <row r="3374" spans="2:51" s="14" customFormat="1" ht="11.25">
      <c r="B3374" s="233"/>
      <c r="C3374" s="234"/>
      <c r="D3374" s="224" t="s">
        <v>211</v>
      </c>
      <c r="E3374" s="235" t="s">
        <v>1</v>
      </c>
      <c r="F3374" s="236" t="s">
        <v>3066</v>
      </c>
      <c r="G3374" s="234"/>
      <c r="H3374" s="237">
        <v>5.0999999999999996</v>
      </c>
      <c r="I3374" s="238"/>
      <c r="J3374" s="234"/>
      <c r="K3374" s="234"/>
      <c r="L3374" s="239"/>
      <c r="M3374" s="240"/>
      <c r="N3374" s="241"/>
      <c r="O3374" s="241"/>
      <c r="P3374" s="241"/>
      <c r="Q3374" s="241"/>
      <c r="R3374" s="241"/>
      <c r="S3374" s="241"/>
      <c r="T3374" s="242"/>
      <c r="AT3374" s="243" t="s">
        <v>211</v>
      </c>
      <c r="AU3374" s="243" t="s">
        <v>84</v>
      </c>
      <c r="AV3374" s="14" t="s">
        <v>84</v>
      </c>
      <c r="AW3374" s="14" t="s">
        <v>31</v>
      </c>
      <c r="AX3374" s="14" t="s">
        <v>75</v>
      </c>
      <c r="AY3374" s="243" t="s">
        <v>203</v>
      </c>
    </row>
    <row r="3375" spans="2:51" s="14" customFormat="1" ht="11.25">
      <c r="B3375" s="233"/>
      <c r="C3375" s="234"/>
      <c r="D3375" s="224" t="s">
        <v>211</v>
      </c>
      <c r="E3375" s="235" t="s">
        <v>1</v>
      </c>
      <c r="F3375" s="236" t="s">
        <v>3067</v>
      </c>
      <c r="G3375" s="234"/>
      <c r="H3375" s="237">
        <v>8.6</v>
      </c>
      <c r="I3375" s="238"/>
      <c r="J3375" s="234"/>
      <c r="K3375" s="234"/>
      <c r="L3375" s="239"/>
      <c r="M3375" s="240"/>
      <c r="N3375" s="241"/>
      <c r="O3375" s="241"/>
      <c r="P3375" s="241"/>
      <c r="Q3375" s="241"/>
      <c r="R3375" s="241"/>
      <c r="S3375" s="241"/>
      <c r="T3375" s="242"/>
      <c r="AT3375" s="243" t="s">
        <v>211</v>
      </c>
      <c r="AU3375" s="243" t="s">
        <v>84</v>
      </c>
      <c r="AV3375" s="14" t="s">
        <v>84</v>
      </c>
      <c r="AW3375" s="14" t="s">
        <v>31</v>
      </c>
      <c r="AX3375" s="14" t="s">
        <v>75</v>
      </c>
      <c r="AY3375" s="243" t="s">
        <v>203</v>
      </c>
    </row>
    <row r="3376" spans="2:51" s="14" customFormat="1" ht="11.25">
      <c r="B3376" s="233"/>
      <c r="C3376" s="234"/>
      <c r="D3376" s="224" t="s">
        <v>211</v>
      </c>
      <c r="E3376" s="235" t="s">
        <v>1</v>
      </c>
      <c r="F3376" s="236" t="s">
        <v>3068</v>
      </c>
      <c r="G3376" s="234"/>
      <c r="H3376" s="237">
        <v>7</v>
      </c>
      <c r="I3376" s="238"/>
      <c r="J3376" s="234"/>
      <c r="K3376" s="234"/>
      <c r="L3376" s="239"/>
      <c r="M3376" s="240"/>
      <c r="N3376" s="241"/>
      <c r="O3376" s="241"/>
      <c r="P3376" s="241"/>
      <c r="Q3376" s="241"/>
      <c r="R3376" s="241"/>
      <c r="S3376" s="241"/>
      <c r="T3376" s="242"/>
      <c r="AT3376" s="243" t="s">
        <v>211</v>
      </c>
      <c r="AU3376" s="243" t="s">
        <v>84</v>
      </c>
      <c r="AV3376" s="14" t="s">
        <v>84</v>
      </c>
      <c r="AW3376" s="14" t="s">
        <v>31</v>
      </c>
      <c r="AX3376" s="14" t="s">
        <v>75</v>
      </c>
      <c r="AY3376" s="243" t="s">
        <v>203</v>
      </c>
    </row>
    <row r="3377" spans="2:51" s="14" customFormat="1" ht="11.25">
      <c r="B3377" s="233"/>
      <c r="C3377" s="234"/>
      <c r="D3377" s="224" t="s">
        <v>211</v>
      </c>
      <c r="E3377" s="235" t="s">
        <v>1</v>
      </c>
      <c r="F3377" s="236" t="s">
        <v>3070</v>
      </c>
      <c r="G3377" s="234"/>
      <c r="H3377" s="237">
        <v>5</v>
      </c>
      <c r="I3377" s="238"/>
      <c r="J3377" s="234"/>
      <c r="K3377" s="234"/>
      <c r="L3377" s="239"/>
      <c r="M3377" s="240"/>
      <c r="N3377" s="241"/>
      <c r="O3377" s="241"/>
      <c r="P3377" s="241"/>
      <c r="Q3377" s="241"/>
      <c r="R3377" s="241"/>
      <c r="S3377" s="241"/>
      <c r="T3377" s="242"/>
      <c r="AT3377" s="243" t="s">
        <v>211</v>
      </c>
      <c r="AU3377" s="243" t="s">
        <v>84</v>
      </c>
      <c r="AV3377" s="14" t="s">
        <v>84</v>
      </c>
      <c r="AW3377" s="14" t="s">
        <v>31</v>
      </c>
      <c r="AX3377" s="14" t="s">
        <v>75</v>
      </c>
      <c r="AY3377" s="243" t="s">
        <v>203</v>
      </c>
    </row>
    <row r="3378" spans="2:51" s="14" customFormat="1" ht="11.25">
      <c r="B3378" s="233"/>
      <c r="C3378" s="234"/>
      <c r="D3378" s="224" t="s">
        <v>211</v>
      </c>
      <c r="E3378" s="235" t="s">
        <v>1</v>
      </c>
      <c r="F3378" s="236" t="s">
        <v>2528</v>
      </c>
      <c r="G3378" s="234"/>
      <c r="H3378" s="237">
        <v>3.6</v>
      </c>
      <c r="I3378" s="238"/>
      <c r="J3378" s="234"/>
      <c r="K3378" s="234"/>
      <c r="L3378" s="239"/>
      <c r="M3378" s="240"/>
      <c r="N3378" s="241"/>
      <c r="O3378" s="241"/>
      <c r="P3378" s="241"/>
      <c r="Q3378" s="241"/>
      <c r="R3378" s="241"/>
      <c r="S3378" s="241"/>
      <c r="T3378" s="242"/>
      <c r="AT3378" s="243" t="s">
        <v>211</v>
      </c>
      <c r="AU3378" s="243" t="s">
        <v>84</v>
      </c>
      <c r="AV3378" s="14" t="s">
        <v>84</v>
      </c>
      <c r="AW3378" s="14" t="s">
        <v>31</v>
      </c>
      <c r="AX3378" s="14" t="s">
        <v>75</v>
      </c>
      <c r="AY3378" s="243" t="s">
        <v>203</v>
      </c>
    </row>
    <row r="3379" spans="2:51" s="13" customFormat="1" ht="11.25">
      <c r="B3379" s="222"/>
      <c r="C3379" s="223"/>
      <c r="D3379" s="224" t="s">
        <v>211</v>
      </c>
      <c r="E3379" s="225" t="s">
        <v>1</v>
      </c>
      <c r="F3379" s="226" t="s">
        <v>306</v>
      </c>
      <c r="G3379" s="223"/>
      <c r="H3379" s="225" t="s">
        <v>1</v>
      </c>
      <c r="I3379" s="227"/>
      <c r="J3379" s="223"/>
      <c r="K3379" s="223"/>
      <c r="L3379" s="228"/>
      <c r="M3379" s="229"/>
      <c r="N3379" s="230"/>
      <c r="O3379" s="230"/>
      <c r="P3379" s="230"/>
      <c r="Q3379" s="230"/>
      <c r="R3379" s="230"/>
      <c r="S3379" s="230"/>
      <c r="T3379" s="231"/>
      <c r="AT3379" s="232" t="s">
        <v>211</v>
      </c>
      <c r="AU3379" s="232" t="s">
        <v>84</v>
      </c>
      <c r="AV3379" s="13" t="s">
        <v>82</v>
      </c>
      <c r="AW3379" s="13" t="s">
        <v>31</v>
      </c>
      <c r="AX3379" s="13" t="s">
        <v>75</v>
      </c>
      <c r="AY3379" s="232" t="s">
        <v>203</v>
      </c>
    </row>
    <row r="3380" spans="2:51" s="14" customFormat="1" ht="11.25">
      <c r="B3380" s="233"/>
      <c r="C3380" s="234"/>
      <c r="D3380" s="224" t="s">
        <v>211</v>
      </c>
      <c r="E3380" s="235" t="s">
        <v>1</v>
      </c>
      <c r="F3380" s="236" t="s">
        <v>3071</v>
      </c>
      <c r="G3380" s="234"/>
      <c r="H3380" s="237">
        <v>6.49</v>
      </c>
      <c r="I3380" s="238"/>
      <c r="J3380" s="234"/>
      <c r="K3380" s="234"/>
      <c r="L3380" s="239"/>
      <c r="M3380" s="240"/>
      <c r="N3380" s="241"/>
      <c r="O3380" s="241"/>
      <c r="P3380" s="241"/>
      <c r="Q3380" s="241"/>
      <c r="R3380" s="241"/>
      <c r="S3380" s="241"/>
      <c r="T3380" s="242"/>
      <c r="AT3380" s="243" t="s">
        <v>211</v>
      </c>
      <c r="AU3380" s="243" t="s">
        <v>84</v>
      </c>
      <c r="AV3380" s="14" t="s">
        <v>84</v>
      </c>
      <c r="AW3380" s="14" t="s">
        <v>31</v>
      </c>
      <c r="AX3380" s="14" t="s">
        <v>75</v>
      </c>
      <c r="AY3380" s="243" t="s">
        <v>203</v>
      </c>
    </row>
    <row r="3381" spans="2:51" s="14" customFormat="1" ht="11.25">
      <c r="B3381" s="233"/>
      <c r="C3381" s="234"/>
      <c r="D3381" s="224" t="s">
        <v>211</v>
      </c>
      <c r="E3381" s="235" t="s">
        <v>1</v>
      </c>
      <c r="F3381" s="236" t="s">
        <v>3072</v>
      </c>
      <c r="G3381" s="234"/>
      <c r="H3381" s="237">
        <v>7.6</v>
      </c>
      <c r="I3381" s="238"/>
      <c r="J3381" s="234"/>
      <c r="K3381" s="234"/>
      <c r="L3381" s="239"/>
      <c r="M3381" s="240"/>
      <c r="N3381" s="241"/>
      <c r="O3381" s="241"/>
      <c r="P3381" s="241"/>
      <c r="Q3381" s="241"/>
      <c r="R3381" s="241"/>
      <c r="S3381" s="241"/>
      <c r="T3381" s="242"/>
      <c r="AT3381" s="243" t="s">
        <v>211</v>
      </c>
      <c r="AU3381" s="243" t="s">
        <v>84</v>
      </c>
      <c r="AV3381" s="14" t="s">
        <v>84</v>
      </c>
      <c r="AW3381" s="14" t="s">
        <v>31</v>
      </c>
      <c r="AX3381" s="14" t="s">
        <v>75</v>
      </c>
      <c r="AY3381" s="243" t="s">
        <v>203</v>
      </c>
    </row>
    <row r="3382" spans="2:51" s="14" customFormat="1" ht="11.25">
      <c r="B3382" s="233"/>
      <c r="C3382" s="234"/>
      <c r="D3382" s="224" t="s">
        <v>211</v>
      </c>
      <c r="E3382" s="235" t="s">
        <v>1</v>
      </c>
      <c r="F3382" s="236" t="s">
        <v>3073</v>
      </c>
      <c r="G3382" s="234"/>
      <c r="H3382" s="237">
        <v>11.6</v>
      </c>
      <c r="I3382" s="238"/>
      <c r="J3382" s="234"/>
      <c r="K3382" s="234"/>
      <c r="L3382" s="239"/>
      <c r="M3382" s="240"/>
      <c r="N3382" s="241"/>
      <c r="O3382" s="241"/>
      <c r="P3382" s="241"/>
      <c r="Q3382" s="241"/>
      <c r="R3382" s="241"/>
      <c r="S3382" s="241"/>
      <c r="T3382" s="242"/>
      <c r="AT3382" s="243" t="s">
        <v>211</v>
      </c>
      <c r="AU3382" s="243" t="s">
        <v>84</v>
      </c>
      <c r="AV3382" s="14" t="s">
        <v>84</v>
      </c>
      <c r="AW3382" s="14" t="s">
        <v>31</v>
      </c>
      <c r="AX3382" s="14" t="s">
        <v>75</v>
      </c>
      <c r="AY3382" s="243" t="s">
        <v>203</v>
      </c>
    </row>
    <row r="3383" spans="2:51" s="14" customFormat="1" ht="11.25">
      <c r="B3383" s="233"/>
      <c r="C3383" s="234"/>
      <c r="D3383" s="224" t="s">
        <v>211</v>
      </c>
      <c r="E3383" s="235" t="s">
        <v>1</v>
      </c>
      <c r="F3383" s="236" t="s">
        <v>3074</v>
      </c>
      <c r="G3383" s="234"/>
      <c r="H3383" s="237">
        <v>4.2</v>
      </c>
      <c r="I3383" s="238"/>
      <c r="J3383" s="234"/>
      <c r="K3383" s="234"/>
      <c r="L3383" s="239"/>
      <c r="M3383" s="240"/>
      <c r="N3383" s="241"/>
      <c r="O3383" s="241"/>
      <c r="P3383" s="241"/>
      <c r="Q3383" s="241"/>
      <c r="R3383" s="241"/>
      <c r="S3383" s="241"/>
      <c r="T3383" s="242"/>
      <c r="AT3383" s="243" t="s">
        <v>211</v>
      </c>
      <c r="AU3383" s="243" t="s">
        <v>84</v>
      </c>
      <c r="AV3383" s="14" t="s">
        <v>84</v>
      </c>
      <c r="AW3383" s="14" t="s">
        <v>31</v>
      </c>
      <c r="AX3383" s="14" t="s">
        <v>75</v>
      </c>
      <c r="AY3383" s="243" t="s">
        <v>203</v>
      </c>
    </row>
    <row r="3384" spans="2:51" s="14" customFormat="1" ht="22.5">
      <c r="B3384" s="233"/>
      <c r="C3384" s="234"/>
      <c r="D3384" s="224" t="s">
        <v>211</v>
      </c>
      <c r="E3384" s="235" t="s">
        <v>1</v>
      </c>
      <c r="F3384" s="236" t="s">
        <v>3075</v>
      </c>
      <c r="G3384" s="234"/>
      <c r="H3384" s="237">
        <v>63</v>
      </c>
      <c r="I3384" s="238"/>
      <c r="J3384" s="234"/>
      <c r="K3384" s="234"/>
      <c r="L3384" s="239"/>
      <c r="M3384" s="240"/>
      <c r="N3384" s="241"/>
      <c r="O3384" s="241"/>
      <c r="P3384" s="241"/>
      <c r="Q3384" s="241"/>
      <c r="R3384" s="241"/>
      <c r="S3384" s="241"/>
      <c r="T3384" s="242"/>
      <c r="AT3384" s="243" t="s">
        <v>211</v>
      </c>
      <c r="AU3384" s="243" t="s">
        <v>84</v>
      </c>
      <c r="AV3384" s="14" t="s">
        <v>84</v>
      </c>
      <c r="AW3384" s="14" t="s">
        <v>31</v>
      </c>
      <c r="AX3384" s="14" t="s">
        <v>75</v>
      </c>
      <c r="AY3384" s="243" t="s">
        <v>203</v>
      </c>
    </row>
    <row r="3385" spans="2:51" s="14" customFormat="1" ht="11.25">
      <c r="B3385" s="233"/>
      <c r="C3385" s="234"/>
      <c r="D3385" s="224" t="s">
        <v>211</v>
      </c>
      <c r="E3385" s="235" t="s">
        <v>1</v>
      </c>
      <c r="F3385" s="236" t="s">
        <v>3076</v>
      </c>
      <c r="G3385" s="234"/>
      <c r="H3385" s="237">
        <v>23.975000000000001</v>
      </c>
      <c r="I3385" s="238"/>
      <c r="J3385" s="234"/>
      <c r="K3385" s="234"/>
      <c r="L3385" s="239"/>
      <c r="M3385" s="240"/>
      <c r="N3385" s="241"/>
      <c r="O3385" s="241"/>
      <c r="P3385" s="241"/>
      <c r="Q3385" s="241"/>
      <c r="R3385" s="241"/>
      <c r="S3385" s="241"/>
      <c r="T3385" s="242"/>
      <c r="AT3385" s="243" t="s">
        <v>211</v>
      </c>
      <c r="AU3385" s="243" t="s">
        <v>84</v>
      </c>
      <c r="AV3385" s="14" t="s">
        <v>84</v>
      </c>
      <c r="AW3385" s="14" t="s">
        <v>31</v>
      </c>
      <c r="AX3385" s="14" t="s">
        <v>75</v>
      </c>
      <c r="AY3385" s="243" t="s">
        <v>203</v>
      </c>
    </row>
    <row r="3386" spans="2:51" s="14" customFormat="1" ht="11.25">
      <c r="B3386" s="233"/>
      <c r="C3386" s="234"/>
      <c r="D3386" s="224" t="s">
        <v>211</v>
      </c>
      <c r="E3386" s="235" t="s">
        <v>1</v>
      </c>
      <c r="F3386" s="236" t="s">
        <v>3077</v>
      </c>
      <c r="G3386" s="234"/>
      <c r="H3386" s="237">
        <v>8.8000000000000007</v>
      </c>
      <c r="I3386" s="238"/>
      <c r="J3386" s="234"/>
      <c r="K3386" s="234"/>
      <c r="L3386" s="239"/>
      <c r="M3386" s="240"/>
      <c r="N3386" s="241"/>
      <c r="O3386" s="241"/>
      <c r="P3386" s="241"/>
      <c r="Q3386" s="241"/>
      <c r="R3386" s="241"/>
      <c r="S3386" s="241"/>
      <c r="T3386" s="242"/>
      <c r="AT3386" s="243" t="s">
        <v>211</v>
      </c>
      <c r="AU3386" s="243" t="s">
        <v>84</v>
      </c>
      <c r="AV3386" s="14" t="s">
        <v>84</v>
      </c>
      <c r="AW3386" s="14" t="s">
        <v>31</v>
      </c>
      <c r="AX3386" s="14" t="s">
        <v>75</v>
      </c>
      <c r="AY3386" s="243" t="s">
        <v>203</v>
      </c>
    </row>
    <row r="3387" spans="2:51" s="14" customFormat="1" ht="11.25">
      <c r="B3387" s="233"/>
      <c r="C3387" s="234"/>
      <c r="D3387" s="224" t="s">
        <v>211</v>
      </c>
      <c r="E3387" s="235" t="s">
        <v>1</v>
      </c>
      <c r="F3387" s="236" t="s">
        <v>2806</v>
      </c>
      <c r="G3387" s="234"/>
      <c r="H3387" s="237">
        <v>6.5</v>
      </c>
      <c r="I3387" s="238"/>
      <c r="J3387" s="234"/>
      <c r="K3387" s="234"/>
      <c r="L3387" s="239"/>
      <c r="M3387" s="240"/>
      <c r="N3387" s="241"/>
      <c r="O3387" s="241"/>
      <c r="P3387" s="241"/>
      <c r="Q3387" s="241"/>
      <c r="R3387" s="241"/>
      <c r="S3387" s="241"/>
      <c r="T3387" s="242"/>
      <c r="AT3387" s="243" t="s">
        <v>211</v>
      </c>
      <c r="AU3387" s="243" t="s">
        <v>84</v>
      </c>
      <c r="AV3387" s="14" t="s">
        <v>84</v>
      </c>
      <c r="AW3387" s="14" t="s">
        <v>31</v>
      </c>
      <c r="AX3387" s="14" t="s">
        <v>75</v>
      </c>
      <c r="AY3387" s="243" t="s">
        <v>203</v>
      </c>
    </row>
    <row r="3388" spans="2:51" s="14" customFormat="1" ht="11.25">
      <c r="B3388" s="233"/>
      <c r="C3388" s="234"/>
      <c r="D3388" s="224" t="s">
        <v>211</v>
      </c>
      <c r="E3388" s="235" t="s">
        <v>1</v>
      </c>
      <c r="F3388" s="236" t="s">
        <v>3078</v>
      </c>
      <c r="G3388" s="234"/>
      <c r="H3388" s="237">
        <v>6.5</v>
      </c>
      <c r="I3388" s="238"/>
      <c r="J3388" s="234"/>
      <c r="K3388" s="234"/>
      <c r="L3388" s="239"/>
      <c r="M3388" s="240"/>
      <c r="N3388" s="241"/>
      <c r="O3388" s="241"/>
      <c r="P3388" s="241"/>
      <c r="Q3388" s="241"/>
      <c r="R3388" s="241"/>
      <c r="S3388" s="241"/>
      <c r="T3388" s="242"/>
      <c r="AT3388" s="243" t="s">
        <v>211</v>
      </c>
      <c r="AU3388" s="243" t="s">
        <v>84</v>
      </c>
      <c r="AV3388" s="14" t="s">
        <v>84</v>
      </c>
      <c r="AW3388" s="14" t="s">
        <v>31</v>
      </c>
      <c r="AX3388" s="14" t="s">
        <v>75</v>
      </c>
      <c r="AY3388" s="243" t="s">
        <v>203</v>
      </c>
    </row>
    <row r="3389" spans="2:51" s="14" customFormat="1" ht="11.25">
      <c r="B3389" s="233"/>
      <c r="C3389" s="234"/>
      <c r="D3389" s="224" t="s">
        <v>211</v>
      </c>
      <c r="E3389" s="235" t="s">
        <v>1</v>
      </c>
      <c r="F3389" s="236" t="s">
        <v>3079</v>
      </c>
      <c r="G3389" s="234"/>
      <c r="H3389" s="237">
        <v>8.6</v>
      </c>
      <c r="I3389" s="238"/>
      <c r="J3389" s="234"/>
      <c r="K3389" s="234"/>
      <c r="L3389" s="239"/>
      <c r="M3389" s="240"/>
      <c r="N3389" s="241"/>
      <c r="O3389" s="241"/>
      <c r="P3389" s="241"/>
      <c r="Q3389" s="241"/>
      <c r="R3389" s="241"/>
      <c r="S3389" s="241"/>
      <c r="T3389" s="242"/>
      <c r="AT3389" s="243" t="s">
        <v>211</v>
      </c>
      <c r="AU3389" s="243" t="s">
        <v>84</v>
      </c>
      <c r="AV3389" s="14" t="s">
        <v>84</v>
      </c>
      <c r="AW3389" s="14" t="s">
        <v>31</v>
      </c>
      <c r="AX3389" s="14" t="s">
        <v>75</v>
      </c>
      <c r="AY3389" s="243" t="s">
        <v>203</v>
      </c>
    </row>
    <row r="3390" spans="2:51" s="14" customFormat="1" ht="11.25">
      <c r="B3390" s="233"/>
      <c r="C3390" s="234"/>
      <c r="D3390" s="224" t="s">
        <v>211</v>
      </c>
      <c r="E3390" s="235" t="s">
        <v>1</v>
      </c>
      <c r="F3390" s="236" t="s">
        <v>3080</v>
      </c>
      <c r="G3390" s="234"/>
      <c r="H3390" s="237">
        <v>2.7</v>
      </c>
      <c r="I3390" s="238"/>
      <c r="J3390" s="234"/>
      <c r="K3390" s="234"/>
      <c r="L3390" s="239"/>
      <c r="M3390" s="240"/>
      <c r="N3390" s="241"/>
      <c r="O3390" s="241"/>
      <c r="P3390" s="241"/>
      <c r="Q3390" s="241"/>
      <c r="R3390" s="241"/>
      <c r="S3390" s="241"/>
      <c r="T3390" s="242"/>
      <c r="AT3390" s="243" t="s">
        <v>211</v>
      </c>
      <c r="AU3390" s="243" t="s">
        <v>84</v>
      </c>
      <c r="AV3390" s="14" t="s">
        <v>84</v>
      </c>
      <c r="AW3390" s="14" t="s">
        <v>31</v>
      </c>
      <c r="AX3390" s="14" t="s">
        <v>75</v>
      </c>
      <c r="AY3390" s="243" t="s">
        <v>203</v>
      </c>
    </row>
    <row r="3391" spans="2:51" s="14" customFormat="1" ht="11.25">
      <c r="B3391" s="233"/>
      <c r="C3391" s="234"/>
      <c r="D3391" s="224" t="s">
        <v>211</v>
      </c>
      <c r="E3391" s="235" t="s">
        <v>1</v>
      </c>
      <c r="F3391" s="236" t="s">
        <v>3081</v>
      </c>
      <c r="G3391" s="234"/>
      <c r="H3391" s="237">
        <v>27.175000000000001</v>
      </c>
      <c r="I3391" s="238"/>
      <c r="J3391" s="234"/>
      <c r="K3391" s="234"/>
      <c r="L3391" s="239"/>
      <c r="M3391" s="240"/>
      <c r="N3391" s="241"/>
      <c r="O3391" s="241"/>
      <c r="P3391" s="241"/>
      <c r="Q3391" s="241"/>
      <c r="R3391" s="241"/>
      <c r="S3391" s="241"/>
      <c r="T3391" s="242"/>
      <c r="AT3391" s="243" t="s">
        <v>211</v>
      </c>
      <c r="AU3391" s="243" t="s">
        <v>84</v>
      </c>
      <c r="AV3391" s="14" t="s">
        <v>84</v>
      </c>
      <c r="AW3391" s="14" t="s">
        <v>31</v>
      </c>
      <c r="AX3391" s="14" t="s">
        <v>75</v>
      </c>
      <c r="AY3391" s="243" t="s">
        <v>203</v>
      </c>
    </row>
    <row r="3392" spans="2:51" s="14" customFormat="1" ht="11.25">
      <c r="B3392" s="233"/>
      <c r="C3392" s="234"/>
      <c r="D3392" s="224" t="s">
        <v>211</v>
      </c>
      <c r="E3392" s="235" t="s">
        <v>1</v>
      </c>
      <c r="F3392" s="236" t="s">
        <v>3082</v>
      </c>
      <c r="G3392" s="234"/>
      <c r="H3392" s="237">
        <v>4.9000000000000004</v>
      </c>
      <c r="I3392" s="238"/>
      <c r="J3392" s="234"/>
      <c r="K3392" s="234"/>
      <c r="L3392" s="239"/>
      <c r="M3392" s="240"/>
      <c r="N3392" s="241"/>
      <c r="O3392" s="241"/>
      <c r="P3392" s="241"/>
      <c r="Q3392" s="241"/>
      <c r="R3392" s="241"/>
      <c r="S3392" s="241"/>
      <c r="T3392" s="242"/>
      <c r="AT3392" s="243" t="s">
        <v>211</v>
      </c>
      <c r="AU3392" s="243" t="s">
        <v>84</v>
      </c>
      <c r="AV3392" s="14" t="s">
        <v>84</v>
      </c>
      <c r="AW3392" s="14" t="s">
        <v>31</v>
      </c>
      <c r="AX3392" s="14" t="s">
        <v>75</v>
      </c>
      <c r="AY3392" s="243" t="s">
        <v>203</v>
      </c>
    </row>
    <row r="3393" spans="1:65" s="14" customFormat="1" ht="11.25">
      <c r="B3393" s="233"/>
      <c r="C3393" s="234"/>
      <c r="D3393" s="224" t="s">
        <v>211</v>
      </c>
      <c r="E3393" s="235" t="s">
        <v>1</v>
      </c>
      <c r="F3393" s="236" t="s">
        <v>3083</v>
      </c>
      <c r="G3393" s="234"/>
      <c r="H3393" s="237">
        <v>6.3</v>
      </c>
      <c r="I3393" s="238"/>
      <c r="J3393" s="234"/>
      <c r="K3393" s="234"/>
      <c r="L3393" s="239"/>
      <c r="M3393" s="240"/>
      <c r="N3393" s="241"/>
      <c r="O3393" s="241"/>
      <c r="P3393" s="241"/>
      <c r="Q3393" s="241"/>
      <c r="R3393" s="241"/>
      <c r="S3393" s="241"/>
      <c r="T3393" s="242"/>
      <c r="AT3393" s="243" t="s">
        <v>211</v>
      </c>
      <c r="AU3393" s="243" t="s">
        <v>84</v>
      </c>
      <c r="AV3393" s="14" t="s">
        <v>84</v>
      </c>
      <c r="AW3393" s="14" t="s">
        <v>31</v>
      </c>
      <c r="AX3393" s="14" t="s">
        <v>75</v>
      </c>
      <c r="AY3393" s="243" t="s">
        <v>203</v>
      </c>
    </row>
    <row r="3394" spans="1:65" s="14" customFormat="1" ht="11.25">
      <c r="B3394" s="233"/>
      <c r="C3394" s="234"/>
      <c r="D3394" s="224" t="s">
        <v>211</v>
      </c>
      <c r="E3394" s="235" t="s">
        <v>1</v>
      </c>
      <c r="F3394" s="236" t="s">
        <v>2530</v>
      </c>
      <c r="G3394" s="234"/>
      <c r="H3394" s="237">
        <v>3.6</v>
      </c>
      <c r="I3394" s="238"/>
      <c r="J3394" s="234"/>
      <c r="K3394" s="234"/>
      <c r="L3394" s="239"/>
      <c r="M3394" s="240"/>
      <c r="N3394" s="241"/>
      <c r="O3394" s="241"/>
      <c r="P3394" s="241"/>
      <c r="Q3394" s="241"/>
      <c r="R3394" s="241"/>
      <c r="S3394" s="241"/>
      <c r="T3394" s="242"/>
      <c r="AT3394" s="243" t="s">
        <v>211</v>
      </c>
      <c r="AU3394" s="243" t="s">
        <v>84</v>
      </c>
      <c r="AV3394" s="14" t="s">
        <v>84</v>
      </c>
      <c r="AW3394" s="14" t="s">
        <v>31</v>
      </c>
      <c r="AX3394" s="14" t="s">
        <v>75</v>
      </c>
      <c r="AY3394" s="243" t="s">
        <v>203</v>
      </c>
    </row>
    <row r="3395" spans="1:65" s="14" customFormat="1" ht="11.25">
      <c r="B3395" s="233"/>
      <c r="C3395" s="234"/>
      <c r="D3395" s="224" t="s">
        <v>211</v>
      </c>
      <c r="E3395" s="235" t="s">
        <v>1</v>
      </c>
      <c r="F3395" s="236" t="s">
        <v>3084</v>
      </c>
      <c r="G3395" s="234"/>
      <c r="H3395" s="237">
        <v>5.7880000000000003</v>
      </c>
      <c r="I3395" s="238"/>
      <c r="J3395" s="234"/>
      <c r="K3395" s="234"/>
      <c r="L3395" s="239"/>
      <c r="M3395" s="240"/>
      <c r="N3395" s="241"/>
      <c r="O3395" s="241"/>
      <c r="P3395" s="241"/>
      <c r="Q3395" s="241"/>
      <c r="R3395" s="241"/>
      <c r="S3395" s="241"/>
      <c r="T3395" s="242"/>
      <c r="AT3395" s="243" t="s">
        <v>211</v>
      </c>
      <c r="AU3395" s="243" t="s">
        <v>84</v>
      </c>
      <c r="AV3395" s="14" t="s">
        <v>84</v>
      </c>
      <c r="AW3395" s="14" t="s">
        <v>31</v>
      </c>
      <c r="AX3395" s="14" t="s">
        <v>75</v>
      </c>
      <c r="AY3395" s="243" t="s">
        <v>203</v>
      </c>
    </row>
    <row r="3396" spans="1:65" s="14" customFormat="1" ht="11.25">
      <c r="B3396" s="233"/>
      <c r="C3396" s="234"/>
      <c r="D3396" s="224" t="s">
        <v>211</v>
      </c>
      <c r="E3396" s="235" t="s">
        <v>1</v>
      </c>
      <c r="F3396" s="236" t="s">
        <v>3085</v>
      </c>
      <c r="G3396" s="234"/>
      <c r="H3396" s="237">
        <v>7.6</v>
      </c>
      <c r="I3396" s="238"/>
      <c r="J3396" s="234"/>
      <c r="K3396" s="234"/>
      <c r="L3396" s="239"/>
      <c r="M3396" s="240"/>
      <c r="N3396" s="241"/>
      <c r="O3396" s="241"/>
      <c r="P3396" s="241"/>
      <c r="Q3396" s="241"/>
      <c r="R3396" s="241"/>
      <c r="S3396" s="241"/>
      <c r="T3396" s="242"/>
      <c r="AT3396" s="243" t="s">
        <v>211</v>
      </c>
      <c r="AU3396" s="243" t="s">
        <v>84</v>
      </c>
      <c r="AV3396" s="14" t="s">
        <v>84</v>
      </c>
      <c r="AW3396" s="14" t="s">
        <v>31</v>
      </c>
      <c r="AX3396" s="14" t="s">
        <v>75</v>
      </c>
      <c r="AY3396" s="243" t="s">
        <v>203</v>
      </c>
    </row>
    <row r="3397" spans="1:65" s="14" customFormat="1" ht="11.25">
      <c r="B3397" s="233"/>
      <c r="C3397" s="234"/>
      <c r="D3397" s="224" t="s">
        <v>211</v>
      </c>
      <c r="E3397" s="235" t="s">
        <v>1</v>
      </c>
      <c r="F3397" s="236" t="s">
        <v>3086</v>
      </c>
      <c r="G3397" s="234"/>
      <c r="H3397" s="237">
        <v>4.2</v>
      </c>
      <c r="I3397" s="238"/>
      <c r="J3397" s="234"/>
      <c r="K3397" s="234"/>
      <c r="L3397" s="239"/>
      <c r="M3397" s="240"/>
      <c r="N3397" s="241"/>
      <c r="O3397" s="241"/>
      <c r="P3397" s="241"/>
      <c r="Q3397" s="241"/>
      <c r="R3397" s="241"/>
      <c r="S3397" s="241"/>
      <c r="T3397" s="242"/>
      <c r="AT3397" s="243" t="s">
        <v>211</v>
      </c>
      <c r="AU3397" s="243" t="s">
        <v>84</v>
      </c>
      <c r="AV3397" s="14" t="s">
        <v>84</v>
      </c>
      <c r="AW3397" s="14" t="s">
        <v>31</v>
      </c>
      <c r="AX3397" s="14" t="s">
        <v>75</v>
      </c>
      <c r="AY3397" s="243" t="s">
        <v>203</v>
      </c>
    </row>
    <row r="3398" spans="1:65" s="14" customFormat="1" ht="22.5">
      <c r="B3398" s="233"/>
      <c r="C3398" s="234"/>
      <c r="D3398" s="224" t="s">
        <v>211</v>
      </c>
      <c r="E3398" s="235" t="s">
        <v>1</v>
      </c>
      <c r="F3398" s="236" t="s">
        <v>3087</v>
      </c>
      <c r="G3398" s="234"/>
      <c r="H3398" s="237">
        <v>63</v>
      </c>
      <c r="I3398" s="238"/>
      <c r="J3398" s="234"/>
      <c r="K3398" s="234"/>
      <c r="L3398" s="239"/>
      <c r="M3398" s="240"/>
      <c r="N3398" s="241"/>
      <c r="O3398" s="241"/>
      <c r="P3398" s="241"/>
      <c r="Q3398" s="241"/>
      <c r="R3398" s="241"/>
      <c r="S3398" s="241"/>
      <c r="T3398" s="242"/>
      <c r="AT3398" s="243" t="s">
        <v>211</v>
      </c>
      <c r="AU3398" s="243" t="s">
        <v>84</v>
      </c>
      <c r="AV3398" s="14" t="s">
        <v>84</v>
      </c>
      <c r="AW3398" s="14" t="s">
        <v>31</v>
      </c>
      <c r="AX3398" s="14" t="s">
        <v>75</v>
      </c>
      <c r="AY3398" s="243" t="s">
        <v>203</v>
      </c>
    </row>
    <row r="3399" spans="1:65" s="14" customFormat="1" ht="11.25">
      <c r="B3399" s="233"/>
      <c r="C3399" s="234"/>
      <c r="D3399" s="224" t="s">
        <v>211</v>
      </c>
      <c r="E3399" s="235" t="s">
        <v>1</v>
      </c>
      <c r="F3399" s="236" t="s">
        <v>3088</v>
      </c>
      <c r="G3399" s="234"/>
      <c r="H3399" s="237">
        <v>22.32</v>
      </c>
      <c r="I3399" s="238"/>
      <c r="J3399" s="234"/>
      <c r="K3399" s="234"/>
      <c r="L3399" s="239"/>
      <c r="M3399" s="240"/>
      <c r="N3399" s="241"/>
      <c r="O3399" s="241"/>
      <c r="P3399" s="241"/>
      <c r="Q3399" s="241"/>
      <c r="R3399" s="241"/>
      <c r="S3399" s="241"/>
      <c r="T3399" s="242"/>
      <c r="AT3399" s="243" t="s">
        <v>211</v>
      </c>
      <c r="AU3399" s="243" t="s">
        <v>84</v>
      </c>
      <c r="AV3399" s="14" t="s">
        <v>84</v>
      </c>
      <c r="AW3399" s="14" t="s">
        <v>31</v>
      </c>
      <c r="AX3399" s="14" t="s">
        <v>75</v>
      </c>
      <c r="AY3399" s="243" t="s">
        <v>203</v>
      </c>
    </row>
    <row r="3400" spans="1:65" s="14" customFormat="1" ht="11.25">
      <c r="B3400" s="233"/>
      <c r="C3400" s="234"/>
      <c r="D3400" s="224" t="s">
        <v>211</v>
      </c>
      <c r="E3400" s="235" t="s">
        <v>1</v>
      </c>
      <c r="F3400" s="236" t="s">
        <v>3089</v>
      </c>
      <c r="G3400" s="234"/>
      <c r="H3400" s="237">
        <v>5.9</v>
      </c>
      <c r="I3400" s="238"/>
      <c r="J3400" s="234"/>
      <c r="K3400" s="234"/>
      <c r="L3400" s="239"/>
      <c r="M3400" s="240"/>
      <c r="N3400" s="241"/>
      <c r="O3400" s="241"/>
      <c r="P3400" s="241"/>
      <c r="Q3400" s="241"/>
      <c r="R3400" s="241"/>
      <c r="S3400" s="241"/>
      <c r="T3400" s="242"/>
      <c r="AT3400" s="243" t="s">
        <v>211</v>
      </c>
      <c r="AU3400" s="243" t="s">
        <v>84</v>
      </c>
      <c r="AV3400" s="14" t="s">
        <v>84</v>
      </c>
      <c r="AW3400" s="14" t="s">
        <v>31</v>
      </c>
      <c r="AX3400" s="14" t="s">
        <v>75</v>
      </c>
      <c r="AY3400" s="243" t="s">
        <v>203</v>
      </c>
    </row>
    <row r="3401" spans="1:65" s="14" customFormat="1" ht="11.25">
      <c r="B3401" s="233"/>
      <c r="C3401" s="234"/>
      <c r="D3401" s="224" t="s">
        <v>211</v>
      </c>
      <c r="E3401" s="235" t="s">
        <v>1</v>
      </c>
      <c r="F3401" s="236" t="s">
        <v>2839</v>
      </c>
      <c r="G3401" s="234"/>
      <c r="H3401" s="237">
        <v>6.6</v>
      </c>
      <c r="I3401" s="238"/>
      <c r="J3401" s="234"/>
      <c r="K3401" s="234"/>
      <c r="L3401" s="239"/>
      <c r="M3401" s="240"/>
      <c r="N3401" s="241"/>
      <c r="O3401" s="241"/>
      <c r="P3401" s="241"/>
      <c r="Q3401" s="241"/>
      <c r="R3401" s="241"/>
      <c r="S3401" s="241"/>
      <c r="T3401" s="242"/>
      <c r="AT3401" s="243" t="s">
        <v>211</v>
      </c>
      <c r="AU3401" s="243" t="s">
        <v>84</v>
      </c>
      <c r="AV3401" s="14" t="s">
        <v>84</v>
      </c>
      <c r="AW3401" s="14" t="s">
        <v>31</v>
      </c>
      <c r="AX3401" s="14" t="s">
        <v>75</v>
      </c>
      <c r="AY3401" s="243" t="s">
        <v>203</v>
      </c>
    </row>
    <row r="3402" spans="1:65" s="14" customFormat="1" ht="11.25">
      <c r="B3402" s="233"/>
      <c r="C3402" s="234"/>
      <c r="D3402" s="224" t="s">
        <v>211</v>
      </c>
      <c r="E3402" s="235" t="s">
        <v>1</v>
      </c>
      <c r="F3402" s="236" t="s">
        <v>3090</v>
      </c>
      <c r="G3402" s="234"/>
      <c r="H3402" s="237">
        <v>5.0999999999999996</v>
      </c>
      <c r="I3402" s="238"/>
      <c r="J3402" s="234"/>
      <c r="K3402" s="234"/>
      <c r="L3402" s="239"/>
      <c r="M3402" s="240"/>
      <c r="N3402" s="241"/>
      <c r="O3402" s="241"/>
      <c r="P3402" s="241"/>
      <c r="Q3402" s="241"/>
      <c r="R3402" s="241"/>
      <c r="S3402" s="241"/>
      <c r="T3402" s="242"/>
      <c r="AT3402" s="243" t="s">
        <v>211</v>
      </c>
      <c r="AU3402" s="243" t="s">
        <v>84</v>
      </c>
      <c r="AV3402" s="14" t="s">
        <v>84</v>
      </c>
      <c r="AW3402" s="14" t="s">
        <v>31</v>
      </c>
      <c r="AX3402" s="14" t="s">
        <v>75</v>
      </c>
      <c r="AY3402" s="243" t="s">
        <v>203</v>
      </c>
    </row>
    <row r="3403" spans="1:65" s="14" customFormat="1" ht="11.25">
      <c r="B3403" s="233"/>
      <c r="C3403" s="234"/>
      <c r="D3403" s="224" t="s">
        <v>211</v>
      </c>
      <c r="E3403" s="235" t="s">
        <v>1</v>
      </c>
      <c r="F3403" s="236" t="s">
        <v>3091</v>
      </c>
      <c r="G3403" s="234"/>
      <c r="H3403" s="237">
        <v>8.6</v>
      </c>
      <c r="I3403" s="238"/>
      <c r="J3403" s="234"/>
      <c r="K3403" s="234"/>
      <c r="L3403" s="239"/>
      <c r="M3403" s="240"/>
      <c r="N3403" s="241"/>
      <c r="O3403" s="241"/>
      <c r="P3403" s="241"/>
      <c r="Q3403" s="241"/>
      <c r="R3403" s="241"/>
      <c r="S3403" s="241"/>
      <c r="T3403" s="242"/>
      <c r="AT3403" s="243" t="s">
        <v>211</v>
      </c>
      <c r="AU3403" s="243" t="s">
        <v>84</v>
      </c>
      <c r="AV3403" s="14" t="s">
        <v>84</v>
      </c>
      <c r="AW3403" s="14" t="s">
        <v>31</v>
      </c>
      <c r="AX3403" s="14" t="s">
        <v>75</v>
      </c>
      <c r="AY3403" s="243" t="s">
        <v>203</v>
      </c>
    </row>
    <row r="3404" spans="1:65" s="14" customFormat="1" ht="11.25">
      <c r="B3404" s="233"/>
      <c r="C3404" s="234"/>
      <c r="D3404" s="224" t="s">
        <v>211</v>
      </c>
      <c r="E3404" s="235" t="s">
        <v>1</v>
      </c>
      <c r="F3404" s="236" t="s">
        <v>3092</v>
      </c>
      <c r="G3404" s="234"/>
      <c r="H3404" s="237">
        <v>7</v>
      </c>
      <c r="I3404" s="238"/>
      <c r="J3404" s="234"/>
      <c r="K3404" s="234"/>
      <c r="L3404" s="239"/>
      <c r="M3404" s="240"/>
      <c r="N3404" s="241"/>
      <c r="O3404" s="241"/>
      <c r="P3404" s="241"/>
      <c r="Q3404" s="241"/>
      <c r="R3404" s="241"/>
      <c r="S3404" s="241"/>
      <c r="T3404" s="242"/>
      <c r="AT3404" s="243" t="s">
        <v>211</v>
      </c>
      <c r="AU3404" s="243" t="s">
        <v>84</v>
      </c>
      <c r="AV3404" s="14" t="s">
        <v>84</v>
      </c>
      <c r="AW3404" s="14" t="s">
        <v>31</v>
      </c>
      <c r="AX3404" s="14" t="s">
        <v>75</v>
      </c>
      <c r="AY3404" s="243" t="s">
        <v>203</v>
      </c>
    </row>
    <row r="3405" spans="1:65" s="14" customFormat="1" ht="11.25">
      <c r="B3405" s="233"/>
      <c r="C3405" s="234"/>
      <c r="D3405" s="224" t="s">
        <v>211</v>
      </c>
      <c r="E3405" s="235" t="s">
        <v>1</v>
      </c>
      <c r="F3405" s="236" t="s">
        <v>3093</v>
      </c>
      <c r="G3405" s="234"/>
      <c r="H3405" s="237">
        <v>5</v>
      </c>
      <c r="I3405" s="238"/>
      <c r="J3405" s="234"/>
      <c r="K3405" s="234"/>
      <c r="L3405" s="239"/>
      <c r="M3405" s="240"/>
      <c r="N3405" s="241"/>
      <c r="O3405" s="241"/>
      <c r="P3405" s="241"/>
      <c r="Q3405" s="241"/>
      <c r="R3405" s="241"/>
      <c r="S3405" s="241"/>
      <c r="T3405" s="242"/>
      <c r="AT3405" s="243" t="s">
        <v>211</v>
      </c>
      <c r="AU3405" s="243" t="s">
        <v>84</v>
      </c>
      <c r="AV3405" s="14" t="s">
        <v>84</v>
      </c>
      <c r="AW3405" s="14" t="s">
        <v>31</v>
      </c>
      <c r="AX3405" s="14" t="s">
        <v>75</v>
      </c>
      <c r="AY3405" s="243" t="s">
        <v>203</v>
      </c>
    </row>
    <row r="3406" spans="1:65" s="14" customFormat="1" ht="11.25">
      <c r="B3406" s="233"/>
      <c r="C3406" s="234"/>
      <c r="D3406" s="224" t="s">
        <v>211</v>
      </c>
      <c r="E3406" s="235" t="s">
        <v>1</v>
      </c>
      <c r="F3406" s="236" t="s">
        <v>3094</v>
      </c>
      <c r="G3406" s="234"/>
      <c r="H3406" s="237">
        <v>6.3</v>
      </c>
      <c r="I3406" s="238"/>
      <c r="J3406" s="234"/>
      <c r="K3406" s="234"/>
      <c r="L3406" s="239"/>
      <c r="M3406" s="240"/>
      <c r="N3406" s="241"/>
      <c r="O3406" s="241"/>
      <c r="P3406" s="241"/>
      <c r="Q3406" s="241"/>
      <c r="R3406" s="241"/>
      <c r="S3406" s="241"/>
      <c r="T3406" s="242"/>
      <c r="AT3406" s="243" t="s">
        <v>211</v>
      </c>
      <c r="AU3406" s="243" t="s">
        <v>84</v>
      </c>
      <c r="AV3406" s="14" t="s">
        <v>84</v>
      </c>
      <c r="AW3406" s="14" t="s">
        <v>31</v>
      </c>
      <c r="AX3406" s="14" t="s">
        <v>75</v>
      </c>
      <c r="AY3406" s="243" t="s">
        <v>203</v>
      </c>
    </row>
    <row r="3407" spans="1:65" s="14" customFormat="1" ht="11.25">
      <c r="B3407" s="233"/>
      <c r="C3407" s="234"/>
      <c r="D3407" s="224" t="s">
        <v>211</v>
      </c>
      <c r="E3407" s="235" t="s">
        <v>1</v>
      </c>
      <c r="F3407" s="236" t="s">
        <v>2537</v>
      </c>
      <c r="G3407" s="234"/>
      <c r="H3407" s="237">
        <v>3.6</v>
      </c>
      <c r="I3407" s="238"/>
      <c r="J3407" s="234"/>
      <c r="K3407" s="234"/>
      <c r="L3407" s="239"/>
      <c r="M3407" s="240"/>
      <c r="N3407" s="241"/>
      <c r="O3407" s="241"/>
      <c r="P3407" s="241"/>
      <c r="Q3407" s="241"/>
      <c r="R3407" s="241"/>
      <c r="S3407" s="241"/>
      <c r="T3407" s="242"/>
      <c r="AT3407" s="243" t="s">
        <v>211</v>
      </c>
      <c r="AU3407" s="243" t="s">
        <v>84</v>
      </c>
      <c r="AV3407" s="14" t="s">
        <v>84</v>
      </c>
      <c r="AW3407" s="14" t="s">
        <v>31</v>
      </c>
      <c r="AX3407" s="14" t="s">
        <v>75</v>
      </c>
      <c r="AY3407" s="243" t="s">
        <v>203</v>
      </c>
    </row>
    <row r="3408" spans="1:65" s="2" customFormat="1" ht="21.75" customHeight="1">
      <c r="A3408" s="35"/>
      <c r="B3408" s="36"/>
      <c r="C3408" s="247" t="s">
        <v>3095</v>
      </c>
      <c r="D3408" s="247" t="s">
        <v>413</v>
      </c>
      <c r="E3408" s="248" t="s">
        <v>3096</v>
      </c>
      <c r="F3408" s="249" t="s">
        <v>3097</v>
      </c>
      <c r="G3408" s="250" t="s">
        <v>240</v>
      </c>
      <c r="H3408" s="251">
        <v>99.8</v>
      </c>
      <c r="I3408" s="252"/>
      <c r="J3408" s="253">
        <f>ROUND(I3408*H3408,2)</f>
        <v>0</v>
      </c>
      <c r="K3408" s="249" t="s">
        <v>1</v>
      </c>
      <c r="L3408" s="254"/>
      <c r="M3408" s="255" t="s">
        <v>1</v>
      </c>
      <c r="N3408" s="256" t="s">
        <v>40</v>
      </c>
      <c r="O3408" s="72"/>
      <c r="P3408" s="218">
        <f>O3408*H3408</f>
        <v>0</v>
      </c>
      <c r="Q3408" s="218">
        <v>1.73E-3</v>
      </c>
      <c r="R3408" s="218">
        <f>Q3408*H3408</f>
        <v>0.172654</v>
      </c>
      <c r="S3408" s="218">
        <v>0</v>
      </c>
      <c r="T3408" s="219">
        <f>S3408*H3408</f>
        <v>0</v>
      </c>
      <c r="U3408" s="35"/>
      <c r="V3408" s="35"/>
      <c r="W3408" s="35"/>
      <c r="X3408" s="35"/>
      <c r="Y3408" s="35"/>
      <c r="Z3408" s="35"/>
      <c r="AA3408" s="35"/>
      <c r="AB3408" s="35"/>
      <c r="AC3408" s="35"/>
      <c r="AD3408" s="35"/>
      <c r="AE3408" s="35"/>
      <c r="AR3408" s="220" t="s">
        <v>1661</v>
      </c>
      <c r="AT3408" s="220" t="s">
        <v>413</v>
      </c>
      <c r="AU3408" s="220" t="s">
        <v>84</v>
      </c>
      <c r="AY3408" s="18" t="s">
        <v>203</v>
      </c>
      <c r="BE3408" s="221">
        <f>IF(N3408="základní",J3408,0)</f>
        <v>0</v>
      </c>
      <c r="BF3408" s="221">
        <f>IF(N3408="snížená",J3408,0)</f>
        <v>0</v>
      </c>
      <c r="BG3408" s="221">
        <f>IF(N3408="zákl. přenesená",J3408,0)</f>
        <v>0</v>
      </c>
      <c r="BH3408" s="221">
        <f>IF(N3408="sníž. přenesená",J3408,0)</f>
        <v>0</v>
      </c>
      <c r="BI3408" s="221">
        <f>IF(N3408="nulová",J3408,0)</f>
        <v>0</v>
      </c>
      <c r="BJ3408" s="18" t="s">
        <v>82</v>
      </c>
      <c r="BK3408" s="221">
        <f>ROUND(I3408*H3408,2)</f>
        <v>0</v>
      </c>
      <c r="BL3408" s="18" t="s">
        <v>412</v>
      </c>
      <c r="BM3408" s="220" t="s">
        <v>3098</v>
      </c>
    </row>
    <row r="3409" spans="2:51" s="13" customFormat="1" ht="22.5">
      <c r="B3409" s="222"/>
      <c r="C3409" s="223"/>
      <c r="D3409" s="224" t="s">
        <v>211</v>
      </c>
      <c r="E3409" s="225" t="s">
        <v>1</v>
      </c>
      <c r="F3409" s="226" t="s">
        <v>3048</v>
      </c>
      <c r="G3409" s="223"/>
      <c r="H3409" s="225" t="s">
        <v>1</v>
      </c>
      <c r="I3409" s="227"/>
      <c r="J3409" s="223"/>
      <c r="K3409" s="223"/>
      <c r="L3409" s="228"/>
      <c r="M3409" s="229"/>
      <c r="N3409" s="230"/>
      <c r="O3409" s="230"/>
      <c r="P3409" s="230"/>
      <c r="Q3409" s="230"/>
      <c r="R3409" s="230"/>
      <c r="S3409" s="230"/>
      <c r="T3409" s="231"/>
      <c r="AT3409" s="232" t="s">
        <v>211</v>
      </c>
      <c r="AU3409" s="232" t="s">
        <v>84</v>
      </c>
      <c r="AV3409" s="13" t="s">
        <v>82</v>
      </c>
      <c r="AW3409" s="13" t="s">
        <v>31</v>
      </c>
      <c r="AX3409" s="13" t="s">
        <v>75</v>
      </c>
      <c r="AY3409" s="232" t="s">
        <v>203</v>
      </c>
    </row>
    <row r="3410" spans="2:51" s="13" customFormat="1" ht="11.25">
      <c r="B3410" s="222"/>
      <c r="C3410" s="223"/>
      <c r="D3410" s="224" t="s">
        <v>211</v>
      </c>
      <c r="E3410" s="225" t="s">
        <v>1</v>
      </c>
      <c r="F3410" s="226" t="s">
        <v>3022</v>
      </c>
      <c r="G3410" s="223"/>
      <c r="H3410" s="225" t="s">
        <v>1</v>
      </c>
      <c r="I3410" s="227"/>
      <c r="J3410" s="223"/>
      <c r="K3410" s="223"/>
      <c r="L3410" s="228"/>
      <c r="M3410" s="229"/>
      <c r="N3410" s="230"/>
      <c r="O3410" s="230"/>
      <c r="P3410" s="230"/>
      <c r="Q3410" s="230"/>
      <c r="R3410" s="230"/>
      <c r="S3410" s="230"/>
      <c r="T3410" s="231"/>
      <c r="AT3410" s="232" t="s">
        <v>211</v>
      </c>
      <c r="AU3410" s="232" t="s">
        <v>84</v>
      </c>
      <c r="AV3410" s="13" t="s">
        <v>82</v>
      </c>
      <c r="AW3410" s="13" t="s">
        <v>31</v>
      </c>
      <c r="AX3410" s="13" t="s">
        <v>75</v>
      </c>
      <c r="AY3410" s="232" t="s">
        <v>203</v>
      </c>
    </row>
    <row r="3411" spans="2:51" s="13" customFormat="1" ht="11.25">
      <c r="B3411" s="222"/>
      <c r="C3411" s="223"/>
      <c r="D3411" s="224" t="s">
        <v>211</v>
      </c>
      <c r="E3411" s="225" t="s">
        <v>1</v>
      </c>
      <c r="F3411" s="226" t="s">
        <v>213</v>
      </c>
      <c r="G3411" s="223"/>
      <c r="H3411" s="225" t="s">
        <v>1</v>
      </c>
      <c r="I3411" s="227"/>
      <c r="J3411" s="223"/>
      <c r="K3411" s="223"/>
      <c r="L3411" s="228"/>
      <c r="M3411" s="229"/>
      <c r="N3411" s="230"/>
      <c r="O3411" s="230"/>
      <c r="P3411" s="230"/>
      <c r="Q3411" s="230"/>
      <c r="R3411" s="230"/>
      <c r="S3411" s="230"/>
      <c r="T3411" s="231"/>
      <c r="AT3411" s="232" t="s">
        <v>211</v>
      </c>
      <c r="AU3411" s="232" t="s">
        <v>84</v>
      </c>
      <c r="AV3411" s="13" t="s">
        <v>82</v>
      </c>
      <c r="AW3411" s="13" t="s">
        <v>31</v>
      </c>
      <c r="AX3411" s="13" t="s">
        <v>75</v>
      </c>
      <c r="AY3411" s="232" t="s">
        <v>203</v>
      </c>
    </row>
    <row r="3412" spans="2:51" s="13" customFormat="1" ht="11.25">
      <c r="B3412" s="222"/>
      <c r="C3412" s="223"/>
      <c r="D3412" s="224" t="s">
        <v>211</v>
      </c>
      <c r="E3412" s="225" t="s">
        <v>1</v>
      </c>
      <c r="F3412" s="226" t="s">
        <v>3099</v>
      </c>
      <c r="G3412" s="223"/>
      <c r="H3412" s="225" t="s">
        <v>1</v>
      </c>
      <c r="I3412" s="227"/>
      <c r="J3412" s="223"/>
      <c r="K3412" s="223"/>
      <c r="L3412" s="228"/>
      <c r="M3412" s="229"/>
      <c r="N3412" s="230"/>
      <c r="O3412" s="230"/>
      <c r="P3412" s="230"/>
      <c r="Q3412" s="230"/>
      <c r="R3412" s="230"/>
      <c r="S3412" s="230"/>
      <c r="T3412" s="231"/>
      <c r="AT3412" s="232" t="s">
        <v>211</v>
      </c>
      <c r="AU3412" s="232" t="s">
        <v>84</v>
      </c>
      <c r="AV3412" s="13" t="s">
        <v>82</v>
      </c>
      <c r="AW3412" s="13" t="s">
        <v>31</v>
      </c>
      <c r="AX3412" s="13" t="s">
        <v>75</v>
      </c>
      <c r="AY3412" s="232" t="s">
        <v>203</v>
      </c>
    </row>
    <row r="3413" spans="2:51" s="14" customFormat="1" ht="11.25">
      <c r="B3413" s="233"/>
      <c r="C3413" s="234"/>
      <c r="D3413" s="224" t="s">
        <v>211</v>
      </c>
      <c r="E3413" s="235" t="s">
        <v>1</v>
      </c>
      <c r="F3413" s="236" t="s">
        <v>3100</v>
      </c>
      <c r="G3413" s="234"/>
      <c r="H3413" s="237">
        <v>5</v>
      </c>
      <c r="I3413" s="238"/>
      <c r="J3413" s="234"/>
      <c r="K3413" s="234"/>
      <c r="L3413" s="239"/>
      <c r="M3413" s="240"/>
      <c r="N3413" s="241"/>
      <c r="O3413" s="241"/>
      <c r="P3413" s="241"/>
      <c r="Q3413" s="241"/>
      <c r="R3413" s="241"/>
      <c r="S3413" s="241"/>
      <c r="T3413" s="242"/>
      <c r="AT3413" s="243" t="s">
        <v>211</v>
      </c>
      <c r="AU3413" s="243" t="s">
        <v>84</v>
      </c>
      <c r="AV3413" s="14" t="s">
        <v>84</v>
      </c>
      <c r="AW3413" s="14" t="s">
        <v>31</v>
      </c>
      <c r="AX3413" s="14" t="s">
        <v>75</v>
      </c>
      <c r="AY3413" s="243" t="s">
        <v>203</v>
      </c>
    </row>
    <row r="3414" spans="2:51" s="14" customFormat="1" ht="11.25">
      <c r="B3414" s="233"/>
      <c r="C3414" s="234"/>
      <c r="D3414" s="224" t="s">
        <v>211</v>
      </c>
      <c r="E3414" s="235" t="s">
        <v>1</v>
      </c>
      <c r="F3414" s="236" t="s">
        <v>2656</v>
      </c>
      <c r="G3414" s="234"/>
      <c r="H3414" s="237">
        <v>1.4</v>
      </c>
      <c r="I3414" s="238"/>
      <c r="J3414" s="234"/>
      <c r="K3414" s="234"/>
      <c r="L3414" s="239"/>
      <c r="M3414" s="240"/>
      <c r="N3414" s="241"/>
      <c r="O3414" s="241"/>
      <c r="P3414" s="241"/>
      <c r="Q3414" s="241"/>
      <c r="R3414" s="241"/>
      <c r="S3414" s="241"/>
      <c r="T3414" s="242"/>
      <c r="AT3414" s="243" t="s">
        <v>211</v>
      </c>
      <c r="AU3414" s="243" t="s">
        <v>84</v>
      </c>
      <c r="AV3414" s="14" t="s">
        <v>84</v>
      </c>
      <c r="AW3414" s="14" t="s">
        <v>31</v>
      </c>
      <c r="AX3414" s="14" t="s">
        <v>75</v>
      </c>
      <c r="AY3414" s="243" t="s">
        <v>203</v>
      </c>
    </row>
    <row r="3415" spans="2:51" s="13" customFormat="1" ht="11.25">
      <c r="B3415" s="222"/>
      <c r="C3415" s="223"/>
      <c r="D3415" s="224" t="s">
        <v>211</v>
      </c>
      <c r="E3415" s="225" t="s">
        <v>1</v>
      </c>
      <c r="F3415" s="226" t="s">
        <v>258</v>
      </c>
      <c r="G3415" s="223"/>
      <c r="H3415" s="225" t="s">
        <v>1</v>
      </c>
      <c r="I3415" s="227"/>
      <c r="J3415" s="223"/>
      <c r="K3415" s="223"/>
      <c r="L3415" s="228"/>
      <c r="M3415" s="229"/>
      <c r="N3415" s="230"/>
      <c r="O3415" s="230"/>
      <c r="P3415" s="230"/>
      <c r="Q3415" s="230"/>
      <c r="R3415" s="230"/>
      <c r="S3415" s="230"/>
      <c r="T3415" s="231"/>
      <c r="AT3415" s="232" t="s">
        <v>211</v>
      </c>
      <c r="AU3415" s="232" t="s">
        <v>84</v>
      </c>
      <c r="AV3415" s="13" t="s">
        <v>82</v>
      </c>
      <c r="AW3415" s="13" t="s">
        <v>31</v>
      </c>
      <c r="AX3415" s="13" t="s">
        <v>75</v>
      </c>
      <c r="AY3415" s="232" t="s">
        <v>203</v>
      </c>
    </row>
    <row r="3416" spans="2:51" s="14" customFormat="1" ht="11.25">
      <c r="B3416" s="233"/>
      <c r="C3416" s="234"/>
      <c r="D3416" s="224" t="s">
        <v>211</v>
      </c>
      <c r="E3416" s="235" t="s">
        <v>1</v>
      </c>
      <c r="F3416" s="236" t="s">
        <v>3101</v>
      </c>
      <c r="G3416" s="234"/>
      <c r="H3416" s="237">
        <v>2.7</v>
      </c>
      <c r="I3416" s="238"/>
      <c r="J3416" s="234"/>
      <c r="K3416" s="234"/>
      <c r="L3416" s="239"/>
      <c r="M3416" s="240"/>
      <c r="N3416" s="241"/>
      <c r="O3416" s="241"/>
      <c r="P3416" s="241"/>
      <c r="Q3416" s="241"/>
      <c r="R3416" s="241"/>
      <c r="S3416" s="241"/>
      <c r="T3416" s="242"/>
      <c r="AT3416" s="243" t="s">
        <v>211</v>
      </c>
      <c r="AU3416" s="243" t="s">
        <v>84</v>
      </c>
      <c r="AV3416" s="14" t="s">
        <v>84</v>
      </c>
      <c r="AW3416" s="14" t="s">
        <v>31</v>
      </c>
      <c r="AX3416" s="14" t="s">
        <v>75</v>
      </c>
      <c r="AY3416" s="243" t="s">
        <v>203</v>
      </c>
    </row>
    <row r="3417" spans="2:51" s="14" customFormat="1" ht="11.25">
      <c r="B3417" s="233"/>
      <c r="C3417" s="234"/>
      <c r="D3417" s="224" t="s">
        <v>211</v>
      </c>
      <c r="E3417" s="235" t="s">
        <v>1</v>
      </c>
      <c r="F3417" s="236" t="s">
        <v>2659</v>
      </c>
      <c r="G3417" s="234"/>
      <c r="H3417" s="237">
        <v>2.4</v>
      </c>
      <c r="I3417" s="238"/>
      <c r="J3417" s="234"/>
      <c r="K3417" s="234"/>
      <c r="L3417" s="239"/>
      <c r="M3417" s="240"/>
      <c r="N3417" s="241"/>
      <c r="O3417" s="241"/>
      <c r="P3417" s="241"/>
      <c r="Q3417" s="241"/>
      <c r="R3417" s="241"/>
      <c r="S3417" s="241"/>
      <c r="T3417" s="242"/>
      <c r="AT3417" s="243" t="s">
        <v>211</v>
      </c>
      <c r="AU3417" s="243" t="s">
        <v>84</v>
      </c>
      <c r="AV3417" s="14" t="s">
        <v>84</v>
      </c>
      <c r="AW3417" s="14" t="s">
        <v>31</v>
      </c>
      <c r="AX3417" s="14" t="s">
        <v>75</v>
      </c>
      <c r="AY3417" s="243" t="s">
        <v>203</v>
      </c>
    </row>
    <row r="3418" spans="2:51" s="14" customFormat="1" ht="11.25">
      <c r="B3418" s="233"/>
      <c r="C3418" s="234"/>
      <c r="D3418" s="224" t="s">
        <v>211</v>
      </c>
      <c r="E3418" s="235" t="s">
        <v>1</v>
      </c>
      <c r="F3418" s="236" t="s">
        <v>3102</v>
      </c>
      <c r="G3418" s="234"/>
      <c r="H3418" s="237">
        <v>2.6</v>
      </c>
      <c r="I3418" s="238"/>
      <c r="J3418" s="234"/>
      <c r="K3418" s="234"/>
      <c r="L3418" s="239"/>
      <c r="M3418" s="240"/>
      <c r="N3418" s="241"/>
      <c r="O3418" s="241"/>
      <c r="P3418" s="241"/>
      <c r="Q3418" s="241"/>
      <c r="R3418" s="241"/>
      <c r="S3418" s="241"/>
      <c r="T3418" s="242"/>
      <c r="AT3418" s="243" t="s">
        <v>211</v>
      </c>
      <c r="AU3418" s="243" t="s">
        <v>84</v>
      </c>
      <c r="AV3418" s="14" t="s">
        <v>84</v>
      </c>
      <c r="AW3418" s="14" t="s">
        <v>31</v>
      </c>
      <c r="AX3418" s="14" t="s">
        <v>75</v>
      </c>
      <c r="AY3418" s="243" t="s">
        <v>203</v>
      </c>
    </row>
    <row r="3419" spans="2:51" s="14" customFormat="1" ht="11.25">
      <c r="B3419" s="233"/>
      <c r="C3419" s="234"/>
      <c r="D3419" s="224" t="s">
        <v>211</v>
      </c>
      <c r="E3419" s="235" t="s">
        <v>1</v>
      </c>
      <c r="F3419" s="236" t="s">
        <v>3103</v>
      </c>
      <c r="G3419" s="234"/>
      <c r="H3419" s="237">
        <v>1.9</v>
      </c>
      <c r="I3419" s="238"/>
      <c r="J3419" s="234"/>
      <c r="K3419" s="234"/>
      <c r="L3419" s="239"/>
      <c r="M3419" s="240"/>
      <c r="N3419" s="241"/>
      <c r="O3419" s="241"/>
      <c r="P3419" s="241"/>
      <c r="Q3419" s="241"/>
      <c r="R3419" s="241"/>
      <c r="S3419" s="241"/>
      <c r="T3419" s="242"/>
      <c r="AT3419" s="243" t="s">
        <v>211</v>
      </c>
      <c r="AU3419" s="243" t="s">
        <v>84</v>
      </c>
      <c r="AV3419" s="14" t="s">
        <v>84</v>
      </c>
      <c r="AW3419" s="14" t="s">
        <v>31</v>
      </c>
      <c r="AX3419" s="14" t="s">
        <v>75</v>
      </c>
      <c r="AY3419" s="243" t="s">
        <v>203</v>
      </c>
    </row>
    <row r="3420" spans="2:51" s="14" customFormat="1" ht="11.25">
      <c r="B3420" s="233"/>
      <c r="C3420" s="234"/>
      <c r="D3420" s="224" t="s">
        <v>211</v>
      </c>
      <c r="E3420" s="235" t="s">
        <v>1</v>
      </c>
      <c r="F3420" s="236" t="s">
        <v>3104</v>
      </c>
      <c r="G3420" s="234"/>
      <c r="H3420" s="237">
        <v>3.5</v>
      </c>
      <c r="I3420" s="238"/>
      <c r="J3420" s="234"/>
      <c r="K3420" s="234"/>
      <c r="L3420" s="239"/>
      <c r="M3420" s="240"/>
      <c r="N3420" s="241"/>
      <c r="O3420" s="241"/>
      <c r="P3420" s="241"/>
      <c r="Q3420" s="241"/>
      <c r="R3420" s="241"/>
      <c r="S3420" s="241"/>
      <c r="T3420" s="242"/>
      <c r="AT3420" s="243" t="s">
        <v>211</v>
      </c>
      <c r="AU3420" s="243" t="s">
        <v>84</v>
      </c>
      <c r="AV3420" s="14" t="s">
        <v>84</v>
      </c>
      <c r="AW3420" s="14" t="s">
        <v>31</v>
      </c>
      <c r="AX3420" s="14" t="s">
        <v>75</v>
      </c>
      <c r="AY3420" s="243" t="s">
        <v>203</v>
      </c>
    </row>
    <row r="3421" spans="2:51" s="14" customFormat="1" ht="11.25">
      <c r="B3421" s="233"/>
      <c r="C3421" s="234"/>
      <c r="D3421" s="224" t="s">
        <v>211</v>
      </c>
      <c r="E3421" s="235" t="s">
        <v>1</v>
      </c>
      <c r="F3421" s="236" t="s">
        <v>2523</v>
      </c>
      <c r="G3421" s="234"/>
      <c r="H3421" s="237">
        <v>1.6</v>
      </c>
      <c r="I3421" s="238"/>
      <c r="J3421" s="234"/>
      <c r="K3421" s="234"/>
      <c r="L3421" s="239"/>
      <c r="M3421" s="240"/>
      <c r="N3421" s="241"/>
      <c r="O3421" s="241"/>
      <c r="P3421" s="241"/>
      <c r="Q3421" s="241"/>
      <c r="R3421" s="241"/>
      <c r="S3421" s="241"/>
      <c r="T3421" s="242"/>
      <c r="AT3421" s="243" t="s">
        <v>211</v>
      </c>
      <c r="AU3421" s="243" t="s">
        <v>84</v>
      </c>
      <c r="AV3421" s="14" t="s">
        <v>84</v>
      </c>
      <c r="AW3421" s="14" t="s">
        <v>31</v>
      </c>
      <c r="AX3421" s="14" t="s">
        <v>75</v>
      </c>
      <c r="AY3421" s="243" t="s">
        <v>203</v>
      </c>
    </row>
    <row r="3422" spans="2:51" s="14" customFormat="1" ht="11.25">
      <c r="B3422" s="233"/>
      <c r="C3422" s="234"/>
      <c r="D3422" s="224" t="s">
        <v>211</v>
      </c>
      <c r="E3422" s="235" t="s">
        <v>1</v>
      </c>
      <c r="F3422" s="236" t="s">
        <v>3105</v>
      </c>
      <c r="G3422" s="234"/>
      <c r="H3422" s="237">
        <v>1.5</v>
      </c>
      <c r="I3422" s="238"/>
      <c r="J3422" s="234"/>
      <c r="K3422" s="234"/>
      <c r="L3422" s="239"/>
      <c r="M3422" s="240"/>
      <c r="N3422" s="241"/>
      <c r="O3422" s="241"/>
      <c r="P3422" s="241"/>
      <c r="Q3422" s="241"/>
      <c r="R3422" s="241"/>
      <c r="S3422" s="241"/>
      <c r="T3422" s="242"/>
      <c r="AT3422" s="243" t="s">
        <v>211</v>
      </c>
      <c r="AU3422" s="243" t="s">
        <v>84</v>
      </c>
      <c r="AV3422" s="14" t="s">
        <v>84</v>
      </c>
      <c r="AW3422" s="14" t="s">
        <v>31</v>
      </c>
      <c r="AX3422" s="14" t="s">
        <v>75</v>
      </c>
      <c r="AY3422" s="243" t="s">
        <v>203</v>
      </c>
    </row>
    <row r="3423" spans="2:51" s="14" customFormat="1" ht="11.25">
      <c r="B3423" s="233"/>
      <c r="C3423" s="234"/>
      <c r="D3423" s="224" t="s">
        <v>211</v>
      </c>
      <c r="E3423" s="235" t="s">
        <v>1</v>
      </c>
      <c r="F3423" s="236" t="s">
        <v>3106</v>
      </c>
      <c r="G3423" s="234"/>
      <c r="H3423" s="237">
        <v>3.8</v>
      </c>
      <c r="I3423" s="238"/>
      <c r="J3423" s="234"/>
      <c r="K3423" s="234"/>
      <c r="L3423" s="239"/>
      <c r="M3423" s="240"/>
      <c r="N3423" s="241"/>
      <c r="O3423" s="241"/>
      <c r="P3423" s="241"/>
      <c r="Q3423" s="241"/>
      <c r="R3423" s="241"/>
      <c r="S3423" s="241"/>
      <c r="T3423" s="242"/>
      <c r="AT3423" s="243" t="s">
        <v>211</v>
      </c>
      <c r="AU3423" s="243" t="s">
        <v>84</v>
      </c>
      <c r="AV3423" s="14" t="s">
        <v>84</v>
      </c>
      <c r="AW3423" s="14" t="s">
        <v>31</v>
      </c>
      <c r="AX3423" s="14" t="s">
        <v>75</v>
      </c>
      <c r="AY3423" s="243" t="s">
        <v>203</v>
      </c>
    </row>
    <row r="3424" spans="2:51" s="14" customFormat="1" ht="11.25">
      <c r="B3424" s="233"/>
      <c r="C3424" s="234"/>
      <c r="D3424" s="224" t="s">
        <v>211</v>
      </c>
      <c r="E3424" s="235" t="s">
        <v>1</v>
      </c>
      <c r="F3424" s="236" t="s">
        <v>3107</v>
      </c>
      <c r="G3424" s="234"/>
      <c r="H3424" s="237">
        <v>1.7</v>
      </c>
      <c r="I3424" s="238"/>
      <c r="J3424" s="234"/>
      <c r="K3424" s="234"/>
      <c r="L3424" s="239"/>
      <c r="M3424" s="240"/>
      <c r="N3424" s="241"/>
      <c r="O3424" s="241"/>
      <c r="P3424" s="241"/>
      <c r="Q3424" s="241"/>
      <c r="R3424" s="241"/>
      <c r="S3424" s="241"/>
      <c r="T3424" s="242"/>
      <c r="AT3424" s="243" t="s">
        <v>211</v>
      </c>
      <c r="AU3424" s="243" t="s">
        <v>84</v>
      </c>
      <c r="AV3424" s="14" t="s">
        <v>84</v>
      </c>
      <c r="AW3424" s="14" t="s">
        <v>31</v>
      </c>
      <c r="AX3424" s="14" t="s">
        <v>75</v>
      </c>
      <c r="AY3424" s="243" t="s">
        <v>203</v>
      </c>
    </row>
    <row r="3425" spans="2:51" s="14" customFormat="1" ht="11.25">
      <c r="B3425" s="233"/>
      <c r="C3425" s="234"/>
      <c r="D3425" s="224" t="s">
        <v>211</v>
      </c>
      <c r="E3425" s="235" t="s">
        <v>1</v>
      </c>
      <c r="F3425" s="236" t="s">
        <v>3108</v>
      </c>
      <c r="G3425" s="234"/>
      <c r="H3425" s="237">
        <v>1.6</v>
      </c>
      <c r="I3425" s="238"/>
      <c r="J3425" s="234"/>
      <c r="K3425" s="234"/>
      <c r="L3425" s="239"/>
      <c r="M3425" s="240"/>
      <c r="N3425" s="241"/>
      <c r="O3425" s="241"/>
      <c r="P3425" s="241"/>
      <c r="Q3425" s="241"/>
      <c r="R3425" s="241"/>
      <c r="S3425" s="241"/>
      <c r="T3425" s="242"/>
      <c r="AT3425" s="243" t="s">
        <v>211</v>
      </c>
      <c r="AU3425" s="243" t="s">
        <v>84</v>
      </c>
      <c r="AV3425" s="14" t="s">
        <v>84</v>
      </c>
      <c r="AW3425" s="14" t="s">
        <v>31</v>
      </c>
      <c r="AX3425" s="14" t="s">
        <v>75</v>
      </c>
      <c r="AY3425" s="243" t="s">
        <v>203</v>
      </c>
    </row>
    <row r="3426" spans="2:51" s="14" customFormat="1" ht="11.25">
      <c r="B3426" s="233"/>
      <c r="C3426" s="234"/>
      <c r="D3426" s="224" t="s">
        <v>211</v>
      </c>
      <c r="E3426" s="235" t="s">
        <v>1</v>
      </c>
      <c r="F3426" s="236" t="s">
        <v>3109</v>
      </c>
      <c r="G3426" s="234"/>
      <c r="H3426" s="237">
        <v>2.7</v>
      </c>
      <c r="I3426" s="238"/>
      <c r="J3426" s="234"/>
      <c r="K3426" s="234"/>
      <c r="L3426" s="239"/>
      <c r="M3426" s="240"/>
      <c r="N3426" s="241"/>
      <c r="O3426" s="241"/>
      <c r="P3426" s="241"/>
      <c r="Q3426" s="241"/>
      <c r="R3426" s="241"/>
      <c r="S3426" s="241"/>
      <c r="T3426" s="242"/>
      <c r="AT3426" s="243" t="s">
        <v>211</v>
      </c>
      <c r="AU3426" s="243" t="s">
        <v>84</v>
      </c>
      <c r="AV3426" s="14" t="s">
        <v>84</v>
      </c>
      <c r="AW3426" s="14" t="s">
        <v>31</v>
      </c>
      <c r="AX3426" s="14" t="s">
        <v>75</v>
      </c>
      <c r="AY3426" s="243" t="s">
        <v>203</v>
      </c>
    </row>
    <row r="3427" spans="2:51" s="14" customFormat="1" ht="11.25">
      <c r="B3427" s="233"/>
      <c r="C3427" s="234"/>
      <c r="D3427" s="224" t="s">
        <v>211</v>
      </c>
      <c r="E3427" s="235" t="s">
        <v>1</v>
      </c>
      <c r="F3427" s="236" t="s">
        <v>2663</v>
      </c>
      <c r="G3427" s="234"/>
      <c r="H3427" s="237">
        <v>2.4</v>
      </c>
      <c r="I3427" s="238"/>
      <c r="J3427" s="234"/>
      <c r="K3427" s="234"/>
      <c r="L3427" s="239"/>
      <c r="M3427" s="240"/>
      <c r="N3427" s="241"/>
      <c r="O3427" s="241"/>
      <c r="P3427" s="241"/>
      <c r="Q3427" s="241"/>
      <c r="R3427" s="241"/>
      <c r="S3427" s="241"/>
      <c r="T3427" s="242"/>
      <c r="AT3427" s="243" t="s">
        <v>211</v>
      </c>
      <c r="AU3427" s="243" t="s">
        <v>84</v>
      </c>
      <c r="AV3427" s="14" t="s">
        <v>84</v>
      </c>
      <c r="AW3427" s="14" t="s">
        <v>31</v>
      </c>
      <c r="AX3427" s="14" t="s">
        <v>75</v>
      </c>
      <c r="AY3427" s="243" t="s">
        <v>203</v>
      </c>
    </row>
    <row r="3428" spans="2:51" s="14" customFormat="1" ht="11.25">
      <c r="B3428" s="233"/>
      <c r="C3428" s="234"/>
      <c r="D3428" s="224" t="s">
        <v>211</v>
      </c>
      <c r="E3428" s="235" t="s">
        <v>1</v>
      </c>
      <c r="F3428" s="236" t="s">
        <v>3110</v>
      </c>
      <c r="G3428" s="234"/>
      <c r="H3428" s="237">
        <v>2.6</v>
      </c>
      <c r="I3428" s="238"/>
      <c r="J3428" s="234"/>
      <c r="K3428" s="234"/>
      <c r="L3428" s="239"/>
      <c r="M3428" s="240"/>
      <c r="N3428" s="241"/>
      <c r="O3428" s="241"/>
      <c r="P3428" s="241"/>
      <c r="Q3428" s="241"/>
      <c r="R3428" s="241"/>
      <c r="S3428" s="241"/>
      <c r="T3428" s="242"/>
      <c r="AT3428" s="243" t="s">
        <v>211</v>
      </c>
      <c r="AU3428" s="243" t="s">
        <v>84</v>
      </c>
      <c r="AV3428" s="14" t="s">
        <v>84</v>
      </c>
      <c r="AW3428" s="14" t="s">
        <v>31</v>
      </c>
      <c r="AX3428" s="14" t="s">
        <v>75</v>
      </c>
      <c r="AY3428" s="243" t="s">
        <v>203</v>
      </c>
    </row>
    <row r="3429" spans="2:51" s="14" customFormat="1" ht="11.25">
      <c r="B3429" s="233"/>
      <c r="C3429" s="234"/>
      <c r="D3429" s="224" t="s">
        <v>211</v>
      </c>
      <c r="E3429" s="235" t="s">
        <v>1</v>
      </c>
      <c r="F3429" s="236" t="s">
        <v>3111</v>
      </c>
      <c r="G3429" s="234"/>
      <c r="H3429" s="237">
        <v>1.9</v>
      </c>
      <c r="I3429" s="238"/>
      <c r="J3429" s="234"/>
      <c r="K3429" s="234"/>
      <c r="L3429" s="239"/>
      <c r="M3429" s="240"/>
      <c r="N3429" s="241"/>
      <c r="O3429" s="241"/>
      <c r="P3429" s="241"/>
      <c r="Q3429" s="241"/>
      <c r="R3429" s="241"/>
      <c r="S3429" s="241"/>
      <c r="T3429" s="242"/>
      <c r="AT3429" s="243" t="s">
        <v>211</v>
      </c>
      <c r="AU3429" s="243" t="s">
        <v>84</v>
      </c>
      <c r="AV3429" s="14" t="s">
        <v>84</v>
      </c>
      <c r="AW3429" s="14" t="s">
        <v>31</v>
      </c>
      <c r="AX3429" s="14" t="s">
        <v>75</v>
      </c>
      <c r="AY3429" s="243" t="s">
        <v>203</v>
      </c>
    </row>
    <row r="3430" spans="2:51" s="14" customFormat="1" ht="11.25">
      <c r="B3430" s="233"/>
      <c r="C3430" s="234"/>
      <c r="D3430" s="224" t="s">
        <v>211</v>
      </c>
      <c r="E3430" s="235" t="s">
        <v>1</v>
      </c>
      <c r="F3430" s="236" t="s">
        <v>3112</v>
      </c>
      <c r="G3430" s="234"/>
      <c r="H3430" s="237">
        <v>2.6</v>
      </c>
      <c r="I3430" s="238"/>
      <c r="J3430" s="234"/>
      <c r="K3430" s="234"/>
      <c r="L3430" s="239"/>
      <c r="M3430" s="240"/>
      <c r="N3430" s="241"/>
      <c r="O3430" s="241"/>
      <c r="P3430" s="241"/>
      <c r="Q3430" s="241"/>
      <c r="R3430" s="241"/>
      <c r="S3430" s="241"/>
      <c r="T3430" s="242"/>
      <c r="AT3430" s="243" t="s">
        <v>211</v>
      </c>
      <c r="AU3430" s="243" t="s">
        <v>84</v>
      </c>
      <c r="AV3430" s="14" t="s">
        <v>84</v>
      </c>
      <c r="AW3430" s="14" t="s">
        <v>31</v>
      </c>
      <c r="AX3430" s="14" t="s">
        <v>75</v>
      </c>
      <c r="AY3430" s="243" t="s">
        <v>203</v>
      </c>
    </row>
    <row r="3431" spans="2:51" s="14" customFormat="1" ht="11.25">
      <c r="B3431" s="233"/>
      <c r="C3431" s="234"/>
      <c r="D3431" s="224" t="s">
        <v>211</v>
      </c>
      <c r="E3431" s="235" t="s">
        <v>1</v>
      </c>
      <c r="F3431" s="236" t="s">
        <v>2667</v>
      </c>
      <c r="G3431" s="234"/>
      <c r="H3431" s="237">
        <v>1.7</v>
      </c>
      <c r="I3431" s="238"/>
      <c r="J3431" s="234"/>
      <c r="K3431" s="234"/>
      <c r="L3431" s="239"/>
      <c r="M3431" s="240"/>
      <c r="N3431" s="241"/>
      <c r="O3431" s="241"/>
      <c r="P3431" s="241"/>
      <c r="Q3431" s="241"/>
      <c r="R3431" s="241"/>
      <c r="S3431" s="241"/>
      <c r="T3431" s="242"/>
      <c r="AT3431" s="243" t="s">
        <v>211</v>
      </c>
      <c r="AU3431" s="243" t="s">
        <v>84</v>
      </c>
      <c r="AV3431" s="14" t="s">
        <v>84</v>
      </c>
      <c r="AW3431" s="14" t="s">
        <v>31</v>
      </c>
      <c r="AX3431" s="14" t="s">
        <v>75</v>
      </c>
      <c r="AY3431" s="243" t="s">
        <v>203</v>
      </c>
    </row>
    <row r="3432" spans="2:51" s="14" customFormat="1" ht="11.25">
      <c r="B3432" s="233"/>
      <c r="C3432" s="234"/>
      <c r="D3432" s="224" t="s">
        <v>211</v>
      </c>
      <c r="E3432" s="235" t="s">
        <v>1</v>
      </c>
      <c r="F3432" s="236" t="s">
        <v>2529</v>
      </c>
      <c r="G3432" s="234"/>
      <c r="H3432" s="237">
        <v>2.2999999999999998</v>
      </c>
      <c r="I3432" s="238"/>
      <c r="J3432" s="234"/>
      <c r="K3432" s="234"/>
      <c r="L3432" s="239"/>
      <c r="M3432" s="240"/>
      <c r="N3432" s="241"/>
      <c r="O3432" s="241"/>
      <c r="P3432" s="241"/>
      <c r="Q3432" s="241"/>
      <c r="R3432" s="241"/>
      <c r="S3432" s="241"/>
      <c r="T3432" s="242"/>
      <c r="AT3432" s="243" t="s">
        <v>211</v>
      </c>
      <c r="AU3432" s="243" t="s">
        <v>84</v>
      </c>
      <c r="AV3432" s="14" t="s">
        <v>84</v>
      </c>
      <c r="AW3432" s="14" t="s">
        <v>31</v>
      </c>
      <c r="AX3432" s="14" t="s">
        <v>75</v>
      </c>
      <c r="AY3432" s="243" t="s">
        <v>203</v>
      </c>
    </row>
    <row r="3433" spans="2:51" s="14" customFormat="1" ht="11.25">
      <c r="B3433" s="233"/>
      <c r="C3433" s="234"/>
      <c r="D3433" s="224" t="s">
        <v>211</v>
      </c>
      <c r="E3433" s="235" t="s">
        <v>1</v>
      </c>
      <c r="F3433" s="236" t="s">
        <v>3113</v>
      </c>
      <c r="G3433" s="234"/>
      <c r="H3433" s="237">
        <v>2.5</v>
      </c>
      <c r="I3433" s="238"/>
      <c r="J3433" s="234"/>
      <c r="K3433" s="234"/>
      <c r="L3433" s="239"/>
      <c r="M3433" s="240"/>
      <c r="N3433" s="241"/>
      <c r="O3433" s="241"/>
      <c r="P3433" s="241"/>
      <c r="Q3433" s="241"/>
      <c r="R3433" s="241"/>
      <c r="S3433" s="241"/>
      <c r="T3433" s="242"/>
      <c r="AT3433" s="243" t="s">
        <v>211</v>
      </c>
      <c r="AU3433" s="243" t="s">
        <v>84</v>
      </c>
      <c r="AV3433" s="14" t="s">
        <v>84</v>
      </c>
      <c r="AW3433" s="14" t="s">
        <v>31</v>
      </c>
      <c r="AX3433" s="14" t="s">
        <v>75</v>
      </c>
      <c r="AY3433" s="243" t="s">
        <v>203</v>
      </c>
    </row>
    <row r="3434" spans="2:51" s="14" customFormat="1" ht="11.25">
      <c r="B3434" s="233"/>
      <c r="C3434" s="234"/>
      <c r="D3434" s="224" t="s">
        <v>211</v>
      </c>
      <c r="E3434" s="235" t="s">
        <v>1</v>
      </c>
      <c r="F3434" s="236" t="s">
        <v>3114</v>
      </c>
      <c r="G3434" s="234"/>
      <c r="H3434" s="237">
        <v>2.8</v>
      </c>
      <c r="I3434" s="238"/>
      <c r="J3434" s="234"/>
      <c r="K3434" s="234"/>
      <c r="L3434" s="239"/>
      <c r="M3434" s="240"/>
      <c r="N3434" s="241"/>
      <c r="O3434" s="241"/>
      <c r="P3434" s="241"/>
      <c r="Q3434" s="241"/>
      <c r="R3434" s="241"/>
      <c r="S3434" s="241"/>
      <c r="T3434" s="242"/>
      <c r="AT3434" s="243" t="s">
        <v>211</v>
      </c>
      <c r="AU3434" s="243" t="s">
        <v>84</v>
      </c>
      <c r="AV3434" s="14" t="s">
        <v>84</v>
      </c>
      <c r="AW3434" s="14" t="s">
        <v>31</v>
      </c>
      <c r="AX3434" s="14" t="s">
        <v>75</v>
      </c>
      <c r="AY3434" s="243" t="s">
        <v>203</v>
      </c>
    </row>
    <row r="3435" spans="2:51" s="14" customFormat="1" ht="11.25">
      <c r="B3435" s="233"/>
      <c r="C3435" s="234"/>
      <c r="D3435" s="224" t="s">
        <v>211</v>
      </c>
      <c r="E3435" s="235" t="s">
        <v>1</v>
      </c>
      <c r="F3435" s="236" t="s">
        <v>2670</v>
      </c>
      <c r="G3435" s="234"/>
      <c r="H3435" s="237">
        <v>1.7</v>
      </c>
      <c r="I3435" s="238"/>
      <c r="J3435" s="234"/>
      <c r="K3435" s="234"/>
      <c r="L3435" s="239"/>
      <c r="M3435" s="240"/>
      <c r="N3435" s="241"/>
      <c r="O3435" s="241"/>
      <c r="P3435" s="241"/>
      <c r="Q3435" s="241"/>
      <c r="R3435" s="241"/>
      <c r="S3435" s="241"/>
      <c r="T3435" s="242"/>
      <c r="AT3435" s="243" t="s">
        <v>211</v>
      </c>
      <c r="AU3435" s="243" t="s">
        <v>84</v>
      </c>
      <c r="AV3435" s="14" t="s">
        <v>84</v>
      </c>
      <c r="AW3435" s="14" t="s">
        <v>31</v>
      </c>
      <c r="AX3435" s="14" t="s">
        <v>75</v>
      </c>
      <c r="AY3435" s="243" t="s">
        <v>203</v>
      </c>
    </row>
    <row r="3436" spans="2:51" s="13" customFormat="1" ht="11.25">
      <c r="B3436" s="222"/>
      <c r="C3436" s="223"/>
      <c r="D3436" s="224" t="s">
        <v>211</v>
      </c>
      <c r="E3436" s="225" t="s">
        <v>1</v>
      </c>
      <c r="F3436" s="226" t="s">
        <v>306</v>
      </c>
      <c r="G3436" s="223"/>
      <c r="H3436" s="225" t="s">
        <v>1</v>
      </c>
      <c r="I3436" s="227"/>
      <c r="J3436" s="223"/>
      <c r="K3436" s="223"/>
      <c r="L3436" s="228"/>
      <c r="M3436" s="229"/>
      <c r="N3436" s="230"/>
      <c r="O3436" s="230"/>
      <c r="P3436" s="230"/>
      <c r="Q3436" s="230"/>
      <c r="R3436" s="230"/>
      <c r="S3436" s="230"/>
      <c r="T3436" s="231"/>
      <c r="AT3436" s="232" t="s">
        <v>211</v>
      </c>
      <c r="AU3436" s="232" t="s">
        <v>84</v>
      </c>
      <c r="AV3436" s="13" t="s">
        <v>82</v>
      </c>
      <c r="AW3436" s="13" t="s">
        <v>31</v>
      </c>
      <c r="AX3436" s="13" t="s">
        <v>75</v>
      </c>
      <c r="AY3436" s="232" t="s">
        <v>203</v>
      </c>
    </row>
    <row r="3437" spans="2:51" s="14" customFormat="1" ht="11.25">
      <c r="B3437" s="233"/>
      <c r="C3437" s="234"/>
      <c r="D3437" s="224" t="s">
        <v>211</v>
      </c>
      <c r="E3437" s="235" t="s">
        <v>1</v>
      </c>
      <c r="F3437" s="236" t="s">
        <v>3115</v>
      </c>
      <c r="G3437" s="234"/>
      <c r="H3437" s="237">
        <v>2.7</v>
      </c>
      <c r="I3437" s="238"/>
      <c r="J3437" s="234"/>
      <c r="K3437" s="234"/>
      <c r="L3437" s="239"/>
      <c r="M3437" s="240"/>
      <c r="N3437" s="241"/>
      <c r="O3437" s="241"/>
      <c r="P3437" s="241"/>
      <c r="Q3437" s="241"/>
      <c r="R3437" s="241"/>
      <c r="S3437" s="241"/>
      <c r="T3437" s="242"/>
      <c r="AT3437" s="243" t="s">
        <v>211</v>
      </c>
      <c r="AU3437" s="243" t="s">
        <v>84</v>
      </c>
      <c r="AV3437" s="14" t="s">
        <v>84</v>
      </c>
      <c r="AW3437" s="14" t="s">
        <v>31</v>
      </c>
      <c r="AX3437" s="14" t="s">
        <v>75</v>
      </c>
      <c r="AY3437" s="243" t="s">
        <v>203</v>
      </c>
    </row>
    <row r="3438" spans="2:51" s="14" customFormat="1" ht="11.25">
      <c r="B3438" s="233"/>
      <c r="C3438" s="234"/>
      <c r="D3438" s="224" t="s">
        <v>211</v>
      </c>
      <c r="E3438" s="235" t="s">
        <v>1</v>
      </c>
      <c r="F3438" s="236" t="s">
        <v>2673</v>
      </c>
      <c r="G3438" s="234"/>
      <c r="H3438" s="237">
        <v>2.4</v>
      </c>
      <c r="I3438" s="238"/>
      <c r="J3438" s="234"/>
      <c r="K3438" s="234"/>
      <c r="L3438" s="239"/>
      <c r="M3438" s="240"/>
      <c r="N3438" s="241"/>
      <c r="O3438" s="241"/>
      <c r="P3438" s="241"/>
      <c r="Q3438" s="241"/>
      <c r="R3438" s="241"/>
      <c r="S3438" s="241"/>
      <c r="T3438" s="242"/>
      <c r="AT3438" s="243" t="s">
        <v>211</v>
      </c>
      <c r="AU3438" s="243" t="s">
        <v>84</v>
      </c>
      <c r="AV3438" s="14" t="s">
        <v>84</v>
      </c>
      <c r="AW3438" s="14" t="s">
        <v>31</v>
      </c>
      <c r="AX3438" s="14" t="s">
        <v>75</v>
      </c>
      <c r="AY3438" s="243" t="s">
        <v>203</v>
      </c>
    </row>
    <row r="3439" spans="2:51" s="14" customFormat="1" ht="11.25">
      <c r="B3439" s="233"/>
      <c r="C3439" s="234"/>
      <c r="D3439" s="224" t="s">
        <v>211</v>
      </c>
      <c r="E3439" s="235" t="s">
        <v>1</v>
      </c>
      <c r="F3439" s="236" t="s">
        <v>3116</v>
      </c>
      <c r="G3439" s="234"/>
      <c r="H3439" s="237">
        <v>2.6</v>
      </c>
      <c r="I3439" s="238"/>
      <c r="J3439" s="234"/>
      <c r="K3439" s="234"/>
      <c r="L3439" s="239"/>
      <c r="M3439" s="240"/>
      <c r="N3439" s="241"/>
      <c r="O3439" s="241"/>
      <c r="P3439" s="241"/>
      <c r="Q3439" s="241"/>
      <c r="R3439" s="241"/>
      <c r="S3439" s="241"/>
      <c r="T3439" s="242"/>
      <c r="AT3439" s="243" t="s">
        <v>211</v>
      </c>
      <c r="AU3439" s="243" t="s">
        <v>84</v>
      </c>
      <c r="AV3439" s="14" t="s">
        <v>84</v>
      </c>
      <c r="AW3439" s="14" t="s">
        <v>31</v>
      </c>
      <c r="AX3439" s="14" t="s">
        <v>75</v>
      </c>
      <c r="AY3439" s="243" t="s">
        <v>203</v>
      </c>
    </row>
    <row r="3440" spans="2:51" s="14" customFormat="1" ht="11.25">
      <c r="B3440" s="233"/>
      <c r="C3440" s="234"/>
      <c r="D3440" s="224" t="s">
        <v>211</v>
      </c>
      <c r="E3440" s="235" t="s">
        <v>1</v>
      </c>
      <c r="F3440" s="236" t="s">
        <v>2675</v>
      </c>
      <c r="G3440" s="234"/>
      <c r="H3440" s="237">
        <v>1.9</v>
      </c>
      <c r="I3440" s="238"/>
      <c r="J3440" s="234"/>
      <c r="K3440" s="234"/>
      <c r="L3440" s="239"/>
      <c r="M3440" s="240"/>
      <c r="N3440" s="241"/>
      <c r="O3440" s="241"/>
      <c r="P3440" s="241"/>
      <c r="Q3440" s="241"/>
      <c r="R3440" s="241"/>
      <c r="S3440" s="241"/>
      <c r="T3440" s="242"/>
      <c r="AT3440" s="243" t="s">
        <v>211</v>
      </c>
      <c r="AU3440" s="243" t="s">
        <v>84</v>
      </c>
      <c r="AV3440" s="14" t="s">
        <v>84</v>
      </c>
      <c r="AW3440" s="14" t="s">
        <v>31</v>
      </c>
      <c r="AX3440" s="14" t="s">
        <v>75</v>
      </c>
      <c r="AY3440" s="243" t="s">
        <v>203</v>
      </c>
    </row>
    <row r="3441" spans="2:51" s="14" customFormat="1" ht="11.25">
      <c r="B3441" s="233"/>
      <c r="C3441" s="234"/>
      <c r="D3441" s="224" t="s">
        <v>211</v>
      </c>
      <c r="E3441" s="235" t="s">
        <v>1</v>
      </c>
      <c r="F3441" s="236" t="s">
        <v>3117</v>
      </c>
      <c r="G3441" s="234"/>
      <c r="H3441" s="237">
        <v>3.5</v>
      </c>
      <c r="I3441" s="238"/>
      <c r="J3441" s="234"/>
      <c r="K3441" s="234"/>
      <c r="L3441" s="239"/>
      <c r="M3441" s="240"/>
      <c r="N3441" s="241"/>
      <c r="O3441" s="241"/>
      <c r="P3441" s="241"/>
      <c r="Q3441" s="241"/>
      <c r="R3441" s="241"/>
      <c r="S3441" s="241"/>
      <c r="T3441" s="242"/>
      <c r="AT3441" s="243" t="s">
        <v>211</v>
      </c>
      <c r="AU3441" s="243" t="s">
        <v>84</v>
      </c>
      <c r="AV3441" s="14" t="s">
        <v>84</v>
      </c>
      <c r="AW3441" s="14" t="s">
        <v>31</v>
      </c>
      <c r="AX3441" s="14" t="s">
        <v>75</v>
      </c>
      <c r="AY3441" s="243" t="s">
        <v>203</v>
      </c>
    </row>
    <row r="3442" spans="2:51" s="14" customFormat="1" ht="11.25">
      <c r="B3442" s="233"/>
      <c r="C3442" s="234"/>
      <c r="D3442" s="224" t="s">
        <v>211</v>
      </c>
      <c r="E3442" s="235" t="s">
        <v>1</v>
      </c>
      <c r="F3442" s="236" t="s">
        <v>2531</v>
      </c>
      <c r="G3442" s="234"/>
      <c r="H3442" s="237">
        <v>1.6</v>
      </c>
      <c r="I3442" s="238"/>
      <c r="J3442" s="234"/>
      <c r="K3442" s="234"/>
      <c r="L3442" s="239"/>
      <c r="M3442" s="240"/>
      <c r="N3442" s="241"/>
      <c r="O3442" s="241"/>
      <c r="P3442" s="241"/>
      <c r="Q3442" s="241"/>
      <c r="R3442" s="241"/>
      <c r="S3442" s="241"/>
      <c r="T3442" s="242"/>
      <c r="AT3442" s="243" t="s">
        <v>211</v>
      </c>
      <c r="AU3442" s="243" t="s">
        <v>84</v>
      </c>
      <c r="AV3442" s="14" t="s">
        <v>84</v>
      </c>
      <c r="AW3442" s="14" t="s">
        <v>31</v>
      </c>
      <c r="AX3442" s="14" t="s">
        <v>75</v>
      </c>
      <c r="AY3442" s="243" t="s">
        <v>203</v>
      </c>
    </row>
    <row r="3443" spans="2:51" s="14" customFormat="1" ht="11.25">
      <c r="B3443" s="233"/>
      <c r="C3443" s="234"/>
      <c r="D3443" s="224" t="s">
        <v>211</v>
      </c>
      <c r="E3443" s="235" t="s">
        <v>1</v>
      </c>
      <c r="F3443" s="236" t="s">
        <v>3118</v>
      </c>
      <c r="G3443" s="234"/>
      <c r="H3443" s="237">
        <v>1.5</v>
      </c>
      <c r="I3443" s="238"/>
      <c r="J3443" s="234"/>
      <c r="K3443" s="234"/>
      <c r="L3443" s="239"/>
      <c r="M3443" s="240"/>
      <c r="N3443" s="241"/>
      <c r="O3443" s="241"/>
      <c r="P3443" s="241"/>
      <c r="Q3443" s="241"/>
      <c r="R3443" s="241"/>
      <c r="S3443" s="241"/>
      <c r="T3443" s="242"/>
      <c r="AT3443" s="243" t="s">
        <v>211</v>
      </c>
      <c r="AU3443" s="243" t="s">
        <v>84</v>
      </c>
      <c r="AV3443" s="14" t="s">
        <v>84</v>
      </c>
      <c r="AW3443" s="14" t="s">
        <v>31</v>
      </c>
      <c r="AX3443" s="14" t="s">
        <v>75</v>
      </c>
      <c r="AY3443" s="243" t="s">
        <v>203</v>
      </c>
    </row>
    <row r="3444" spans="2:51" s="14" customFormat="1" ht="11.25">
      <c r="B3444" s="233"/>
      <c r="C3444" s="234"/>
      <c r="D3444" s="224" t="s">
        <v>211</v>
      </c>
      <c r="E3444" s="235" t="s">
        <v>1</v>
      </c>
      <c r="F3444" s="236" t="s">
        <v>3119</v>
      </c>
      <c r="G3444" s="234"/>
      <c r="H3444" s="237">
        <v>3.8</v>
      </c>
      <c r="I3444" s="238"/>
      <c r="J3444" s="234"/>
      <c r="K3444" s="234"/>
      <c r="L3444" s="239"/>
      <c r="M3444" s="240"/>
      <c r="N3444" s="241"/>
      <c r="O3444" s="241"/>
      <c r="P3444" s="241"/>
      <c r="Q3444" s="241"/>
      <c r="R3444" s="241"/>
      <c r="S3444" s="241"/>
      <c r="T3444" s="242"/>
      <c r="AT3444" s="243" t="s">
        <v>211</v>
      </c>
      <c r="AU3444" s="243" t="s">
        <v>84</v>
      </c>
      <c r="AV3444" s="14" t="s">
        <v>84</v>
      </c>
      <c r="AW3444" s="14" t="s">
        <v>31</v>
      </c>
      <c r="AX3444" s="14" t="s">
        <v>75</v>
      </c>
      <c r="AY3444" s="243" t="s">
        <v>203</v>
      </c>
    </row>
    <row r="3445" spans="2:51" s="14" customFormat="1" ht="11.25">
      <c r="B3445" s="233"/>
      <c r="C3445" s="234"/>
      <c r="D3445" s="224" t="s">
        <v>211</v>
      </c>
      <c r="E3445" s="235" t="s">
        <v>1</v>
      </c>
      <c r="F3445" s="236" t="s">
        <v>3120</v>
      </c>
      <c r="G3445" s="234"/>
      <c r="H3445" s="237">
        <v>1.7</v>
      </c>
      <c r="I3445" s="238"/>
      <c r="J3445" s="234"/>
      <c r="K3445" s="234"/>
      <c r="L3445" s="239"/>
      <c r="M3445" s="240"/>
      <c r="N3445" s="241"/>
      <c r="O3445" s="241"/>
      <c r="P3445" s="241"/>
      <c r="Q3445" s="241"/>
      <c r="R3445" s="241"/>
      <c r="S3445" s="241"/>
      <c r="T3445" s="242"/>
      <c r="AT3445" s="243" t="s">
        <v>211</v>
      </c>
      <c r="AU3445" s="243" t="s">
        <v>84</v>
      </c>
      <c r="AV3445" s="14" t="s">
        <v>84</v>
      </c>
      <c r="AW3445" s="14" t="s">
        <v>31</v>
      </c>
      <c r="AX3445" s="14" t="s">
        <v>75</v>
      </c>
      <c r="AY3445" s="243" t="s">
        <v>203</v>
      </c>
    </row>
    <row r="3446" spans="2:51" s="14" customFormat="1" ht="11.25">
      <c r="B3446" s="233"/>
      <c r="C3446" s="234"/>
      <c r="D3446" s="224" t="s">
        <v>211</v>
      </c>
      <c r="E3446" s="235" t="s">
        <v>1</v>
      </c>
      <c r="F3446" s="236" t="s">
        <v>2536</v>
      </c>
      <c r="G3446" s="234"/>
      <c r="H3446" s="237">
        <v>1.6</v>
      </c>
      <c r="I3446" s="238"/>
      <c r="J3446" s="234"/>
      <c r="K3446" s="234"/>
      <c r="L3446" s="239"/>
      <c r="M3446" s="240"/>
      <c r="N3446" s="241"/>
      <c r="O3446" s="241"/>
      <c r="P3446" s="241"/>
      <c r="Q3446" s="241"/>
      <c r="R3446" s="241"/>
      <c r="S3446" s="241"/>
      <c r="T3446" s="242"/>
      <c r="AT3446" s="243" t="s">
        <v>211</v>
      </c>
      <c r="AU3446" s="243" t="s">
        <v>84</v>
      </c>
      <c r="AV3446" s="14" t="s">
        <v>84</v>
      </c>
      <c r="AW3446" s="14" t="s">
        <v>31</v>
      </c>
      <c r="AX3446" s="14" t="s">
        <v>75</v>
      </c>
      <c r="AY3446" s="243" t="s">
        <v>203</v>
      </c>
    </row>
    <row r="3447" spans="2:51" s="14" customFormat="1" ht="11.25">
      <c r="B3447" s="233"/>
      <c r="C3447" s="234"/>
      <c r="D3447" s="224" t="s">
        <v>211</v>
      </c>
      <c r="E3447" s="235" t="s">
        <v>1</v>
      </c>
      <c r="F3447" s="236" t="s">
        <v>3121</v>
      </c>
      <c r="G3447" s="234"/>
      <c r="H3447" s="237">
        <v>2.7</v>
      </c>
      <c r="I3447" s="238"/>
      <c r="J3447" s="234"/>
      <c r="K3447" s="234"/>
      <c r="L3447" s="239"/>
      <c r="M3447" s="240"/>
      <c r="N3447" s="241"/>
      <c r="O3447" s="241"/>
      <c r="P3447" s="241"/>
      <c r="Q3447" s="241"/>
      <c r="R3447" s="241"/>
      <c r="S3447" s="241"/>
      <c r="T3447" s="242"/>
      <c r="AT3447" s="243" t="s">
        <v>211</v>
      </c>
      <c r="AU3447" s="243" t="s">
        <v>84</v>
      </c>
      <c r="AV3447" s="14" t="s">
        <v>84</v>
      </c>
      <c r="AW3447" s="14" t="s">
        <v>31</v>
      </c>
      <c r="AX3447" s="14" t="s">
        <v>75</v>
      </c>
      <c r="AY3447" s="243" t="s">
        <v>203</v>
      </c>
    </row>
    <row r="3448" spans="2:51" s="14" customFormat="1" ht="11.25">
      <c r="B3448" s="233"/>
      <c r="C3448" s="234"/>
      <c r="D3448" s="224" t="s">
        <v>211</v>
      </c>
      <c r="E3448" s="235" t="s">
        <v>1</v>
      </c>
      <c r="F3448" s="236" t="s">
        <v>2678</v>
      </c>
      <c r="G3448" s="234"/>
      <c r="H3448" s="237">
        <v>2.4</v>
      </c>
      <c r="I3448" s="238"/>
      <c r="J3448" s="234"/>
      <c r="K3448" s="234"/>
      <c r="L3448" s="239"/>
      <c r="M3448" s="240"/>
      <c r="N3448" s="241"/>
      <c r="O3448" s="241"/>
      <c r="P3448" s="241"/>
      <c r="Q3448" s="241"/>
      <c r="R3448" s="241"/>
      <c r="S3448" s="241"/>
      <c r="T3448" s="242"/>
      <c r="AT3448" s="243" t="s">
        <v>211</v>
      </c>
      <c r="AU3448" s="243" t="s">
        <v>84</v>
      </c>
      <c r="AV3448" s="14" t="s">
        <v>84</v>
      </c>
      <c r="AW3448" s="14" t="s">
        <v>31</v>
      </c>
      <c r="AX3448" s="14" t="s">
        <v>75</v>
      </c>
      <c r="AY3448" s="243" t="s">
        <v>203</v>
      </c>
    </row>
    <row r="3449" spans="2:51" s="14" customFormat="1" ht="11.25">
      <c r="B3449" s="233"/>
      <c r="C3449" s="234"/>
      <c r="D3449" s="224" t="s">
        <v>211</v>
      </c>
      <c r="E3449" s="235" t="s">
        <v>1</v>
      </c>
      <c r="F3449" s="236" t="s">
        <v>3122</v>
      </c>
      <c r="G3449" s="234"/>
      <c r="H3449" s="237">
        <v>2.6</v>
      </c>
      <c r="I3449" s="238"/>
      <c r="J3449" s="234"/>
      <c r="K3449" s="234"/>
      <c r="L3449" s="239"/>
      <c r="M3449" s="240"/>
      <c r="N3449" s="241"/>
      <c r="O3449" s="241"/>
      <c r="P3449" s="241"/>
      <c r="Q3449" s="241"/>
      <c r="R3449" s="241"/>
      <c r="S3449" s="241"/>
      <c r="T3449" s="242"/>
      <c r="AT3449" s="243" t="s">
        <v>211</v>
      </c>
      <c r="AU3449" s="243" t="s">
        <v>84</v>
      </c>
      <c r="AV3449" s="14" t="s">
        <v>84</v>
      </c>
      <c r="AW3449" s="14" t="s">
        <v>31</v>
      </c>
      <c r="AX3449" s="14" t="s">
        <v>75</v>
      </c>
      <c r="AY3449" s="243" t="s">
        <v>203</v>
      </c>
    </row>
    <row r="3450" spans="2:51" s="14" customFormat="1" ht="11.25">
      <c r="B3450" s="233"/>
      <c r="C3450" s="234"/>
      <c r="D3450" s="224" t="s">
        <v>211</v>
      </c>
      <c r="E3450" s="235" t="s">
        <v>1</v>
      </c>
      <c r="F3450" s="236" t="s">
        <v>2680</v>
      </c>
      <c r="G3450" s="234"/>
      <c r="H3450" s="237">
        <v>1.9</v>
      </c>
      <c r="I3450" s="238"/>
      <c r="J3450" s="234"/>
      <c r="K3450" s="234"/>
      <c r="L3450" s="239"/>
      <c r="M3450" s="240"/>
      <c r="N3450" s="241"/>
      <c r="O3450" s="241"/>
      <c r="P3450" s="241"/>
      <c r="Q3450" s="241"/>
      <c r="R3450" s="241"/>
      <c r="S3450" s="241"/>
      <c r="T3450" s="242"/>
      <c r="AT3450" s="243" t="s">
        <v>211</v>
      </c>
      <c r="AU3450" s="243" t="s">
        <v>84</v>
      </c>
      <c r="AV3450" s="14" t="s">
        <v>84</v>
      </c>
      <c r="AW3450" s="14" t="s">
        <v>31</v>
      </c>
      <c r="AX3450" s="14" t="s">
        <v>75</v>
      </c>
      <c r="AY3450" s="243" t="s">
        <v>203</v>
      </c>
    </row>
    <row r="3451" spans="2:51" s="14" customFormat="1" ht="11.25">
      <c r="B3451" s="233"/>
      <c r="C3451" s="234"/>
      <c r="D3451" s="224" t="s">
        <v>211</v>
      </c>
      <c r="E3451" s="235" t="s">
        <v>1</v>
      </c>
      <c r="F3451" s="236" t="s">
        <v>3123</v>
      </c>
      <c r="G3451" s="234"/>
      <c r="H3451" s="237">
        <v>1.9</v>
      </c>
      <c r="I3451" s="238"/>
      <c r="J3451" s="234"/>
      <c r="K3451" s="234"/>
      <c r="L3451" s="239"/>
      <c r="M3451" s="240"/>
      <c r="N3451" s="241"/>
      <c r="O3451" s="241"/>
      <c r="P3451" s="241"/>
      <c r="Q3451" s="241"/>
      <c r="R3451" s="241"/>
      <c r="S3451" s="241"/>
      <c r="T3451" s="242"/>
      <c r="AT3451" s="243" t="s">
        <v>211</v>
      </c>
      <c r="AU3451" s="243" t="s">
        <v>84</v>
      </c>
      <c r="AV3451" s="14" t="s">
        <v>84</v>
      </c>
      <c r="AW3451" s="14" t="s">
        <v>31</v>
      </c>
      <c r="AX3451" s="14" t="s">
        <v>75</v>
      </c>
      <c r="AY3451" s="243" t="s">
        <v>203</v>
      </c>
    </row>
    <row r="3452" spans="2:51" s="14" customFormat="1" ht="11.25">
      <c r="B3452" s="233"/>
      <c r="C3452" s="234"/>
      <c r="D3452" s="224" t="s">
        <v>211</v>
      </c>
      <c r="E3452" s="235" t="s">
        <v>1</v>
      </c>
      <c r="F3452" s="236" t="s">
        <v>2682</v>
      </c>
      <c r="G3452" s="234"/>
      <c r="H3452" s="237">
        <v>1.6</v>
      </c>
      <c r="I3452" s="238"/>
      <c r="J3452" s="234"/>
      <c r="K3452" s="234"/>
      <c r="L3452" s="239"/>
      <c r="M3452" s="240"/>
      <c r="N3452" s="241"/>
      <c r="O3452" s="241"/>
      <c r="P3452" s="241"/>
      <c r="Q3452" s="241"/>
      <c r="R3452" s="241"/>
      <c r="S3452" s="241"/>
      <c r="T3452" s="242"/>
      <c r="AT3452" s="243" t="s">
        <v>211</v>
      </c>
      <c r="AU3452" s="243" t="s">
        <v>84</v>
      </c>
      <c r="AV3452" s="14" t="s">
        <v>84</v>
      </c>
      <c r="AW3452" s="14" t="s">
        <v>31</v>
      </c>
      <c r="AX3452" s="14" t="s">
        <v>75</v>
      </c>
      <c r="AY3452" s="243" t="s">
        <v>203</v>
      </c>
    </row>
    <row r="3453" spans="2:51" s="14" customFormat="1" ht="11.25">
      <c r="B3453" s="233"/>
      <c r="C3453" s="234"/>
      <c r="D3453" s="224" t="s">
        <v>211</v>
      </c>
      <c r="E3453" s="235" t="s">
        <v>1</v>
      </c>
      <c r="F3453" s="236" t="s">
        <v>2538</v>
      </c>
      <c r="G3453" s="234"/>
      <c r="H3453" s="237">
        <v>3.3</v>
      </c>
      <c r="I3453" s="238"/>
      <c r="J3453" s="234"/>
      <c r="K3453" s="234"/>
      <c r="L3453" s="239"/>
      <c r="M3453" s="240"/>
      <c r="N3453" s="241"/>
      <c r="O3453" s="241"/>
      <c r="P3453" s="241"/>
      <c r="Q3453" s="241"/>
      <c r="R3453" s="241"/>
      <c r="S3453" s="241"/>
      <c r="T3453" s="242"/>
      <c r="AT3453" s="243" t="s">
        <v>211</v>
      </c>
      <c r="AU3453" s="243" t="s">
        <v>84</v>
      </c>
      <c r="AV3453" s="14" t="s">
        <v>84</v>
      </c>
      <c r="AW3453" s="14" t="s">
        <v>31</v>
      </c>
      <c r="AX3453" s="14" t="s">
        <v>75</v>
      </c>
      <c r="AY3453" s="243" t="s">
        <v>203</v>
      </c>
    </row>
    <row r="3454" spans="2:51" s="14" customFormat="1" ht="11.25">
      <c r="B3454" s="233"/>
      <c r="C3454" s="234"/>
      <c r="D3454" s="224" t="s">
        <v>211</v>
      </c>
      <c r="E3454" s="235" t="s">
        <v>1</v>
      </c>
      <c r="F3454" s="236" t="s">
        <v>3124</v>
      </c>
      <c r="G3454" s="234"/>
      <c r="H3454" s="237">
        <v>3.9</v>
      </c>
      <c r="I3454" s="238"/>
      <c r="J3454" s="234"/>
      <c r="K3454" s="234"/>
      <c r="L3454" s="239"/>
      <c r="M3454" s="240"/>
      <c r="N3454" s="241"/>
      <c r="O3454" s="241"/>
      <c r="P3454" s="241"/>
      <c r="Q3454" s="241"/>
      <c r="R3454" s="241"/>
      <c r="S3454" s="241"/>
      <c r="T3454" s="242"/>
      <c r="AT3454" s="243" t="s">
        <v>211</v>
      </c>
      <c r="AU3454" s="243" t="s">
        <v>84</v>
      </c>
      <c r="AV3454" s="14" t="s">
        <v>84</v>
      </c>
      <c r="AW3454" s="14" t="s">
        <v>31</v>
      </c>
      <c r="AX3454" s="14" t="s">
        <v>75</v>
      </c>
      <c r="AY3454" s="243" t="s">
        <v>203</v>
      </c>
    </row>
    <row r="3455" spans="2:51" s="14" customFormat="1" ht="11.25">
      <c r="B3455" s="233"/>
      <c r="C3455" s="234"/>
      <c r="D3455" s="224" t="s">
        <v>211</v>
      </c>
      <c r="E3455" s="235" t="s">
        <v>1</v>
      </c>
      <c r="F3455" s="236" t="s">
        <v>3125</v>
      </c>
      <c r="G3455" s="234"/>
      <c r="H3455" s="237">
        <v>1.7</v>
      </c>
      <c r="I3455" s="238"/>
      <c r="J3455" s="234"/>
      <c r="K3455" s="234"/>
      <c r="L3455" s="239"/>
      <c r="M3455" s="240"/>
      <c r="N3455" s="241"/>
      <c r="O3455" s="241"/>
      <c r="P3455" s="241"/>
      <c r="Q3455" s="241"/>
      <c r="R3455" s="241"/>
      <c r="S3455" s="241"/>
      <c r="T3455" s="242"/>
      <c r="AT3455" s="243" t="s">
        <v>211</v>
      </c>
      <c r="AU3455" s="243" t="s">
        <v>84</v>
      </c>
      <c r="AV3455" s="14" t="s">
        <v>84</v>
      </c>
      <c r="AW3455" s="14" t="s">
        <v>31</v>
      </c>
      <c r="AX3455" s="14" t="s">
        <v>75</v>
      </c>
      <c r="AY3455" s="243" t="s">
        <v>203</v>
      </c>
    </row>
    <row r="3456" spans="2:51" s="14" customFormat="1" ht="11.25">
      <c r="B3456" s="233"/>
      <c r="C3456" s="234"/>
      <c r="D3456" s="224" t="s">
        <v>211</v>
      </c>
      <c r="E3456" s="235" t="s">
        <v>1</v>
      </c>
      <c r="F3456" s="236" t="s">
        <v>2685</v>
      </c>
      <c r="G3456" s="234"/>
      <c r="H3456" s="237">
        <v>1.6</v>
      </c>
      <c r="I3456" s="238"/>
      <c r="J3456" s="234"/>
      <c r="K3456" s="234"/>
      <c r="L3456" s="239"/>
      <c r="M3456" s="240"/>
      <c r="N3456" s="241"/>
      <c r="O3456" s="241"/>
      <c r="P3456" s="241"/>
      <c r="Q3456" s="241"/>
      <c r="R3456" s="241"/>
      <c r="S3456" s="241"/>
      <c r="T3456" s="242"/>
      <c r="AT3456" s="243" t="s">
        <v>211</v>
      </c>
      <c r="AU3456" s="243" t="s">
        <v>84</v>
      </c>
      <c r="AV3456" s="14" t="s">
        <v>84</v>
      </c>
      <c r="AW3456" s="14" t="s">
        <v>31</v>
      </c>
      <c r="AX3456" s="14" t="s">
        <v>75</v>
      </c>
      <c r="AY3456" s="243" t="s">
        <v>203</v>
      </c>
    </row>
    <row r="3457" spans="1:65" s="2" customFormat="1" ht="33" customHeight="1">
      <c r="A3457" s="35"/>
      <c r="B3457" s="36"/>
      <c r="C3457" s="247" t="s">
        <v>3126</v>
      </c>
      <c r="D3457" s="247" t="s">
        <v>413</v>
      </c>
      <c r="E3457" s="248" t="s">
        <v>3127</v>
      </c>
      <c r="F3457" s="249" t="s">
        <v>3128</v>
      </c>
      <c r="G3457" s="250" t="s">
        <v>240</v>
      </c>
      <c r="H3457" s="251">
        <v>1386.9459999999999</v>
      </c>
      <c r="I3457" s="252"/>
      <c r="J3457" s="253">
        <f>ROUND(I3457*H3457,2)</f>
        <v>0</v>
      </c>
      <c r="K3457" s="249" t="s">
        <v>1</v>
      </c>
      <c r="L3457" s="254"/>
      <c r="M3457" s="255" t="s">
        <v>1</v>
      </c>
      <c r="N3457" s="256" t="s">
        <v>40</v>
      </c>
      <c r="O3457" s="72"/>
      <c r="P3457" s="218">
        <f>O3457*H3457</f>
        <v>0</v>
      </c>
      <c r="Q3457" s="218">
        <v>1.73E-3</v>
      </c>
      <c r="R3457" s="218">
        <f>Q3457*H3457</f>
        <v>2.39941658</v>
      </c>
      <c r="S3457" s="218">
        <v>0</v>
      </c>
      <c r="T3457" s="219">
        <f>S3457*H3457</f>
        <v>0</v>
      </c>
      <c r="U3457" s="35"/>
      <c r="V3457" s="35"/>
      <c r="W3457" s="35"/>
      <c r="X3457" s="35"/>
      <c r="Y3457" s="35"/>
      <c r="Z3457" s="35"/>
      <c r="AA3457" s="35"/>
      <c r="AB3457" s="35"/>
      <c r="AC3457" s="35"/>
      <c r="AD3457" s="35"/>
      <c r="AE3457" s="35"/>
      <c r="AR3457" s="220" t="s">
        <v>1661</v>
      </c>
      <c r="AT3457" s="220" t="s">
        <v>413</v>
      </c>
      <c r="AU3457" s="220" t="s">
        <v>84</v>
      </c>
      <c r="AY3457" s="18" t="s">
        <v>203</v>
      </c>
      <c r="BE3457" s="221">
        <f>IF(N3457="základní",J3457,0)</f>
        <v>0</v>
      </c>
      <c r="BF3457" s="221">
        <f>IF(N3457="snížená",J3457,0)</f>
        <v>0</v>
      </c>
      <c r="BG3457" s="221">
        <f>IF(N3457="zákl. přenesená",J3457,0)</f>
        <v>0</v>
      </c>
      <c r="BH3457" s="221">
        <f>IF(N3457="sníž. přenesená",J3457,0)</f>
        <v>0</v>
      </c>
      <c r="BI3457" s="221">
        <f>IF(N3457="nulová",J3457,0)</f>
        <v>0</v>
      </c>
      <c r="BJ3457" s="18" t="s">
        <v>82</v>
      </c>
      <c r="BK3457" s="221">
        <f>ROUND(I3457*H3457,2)</f>
        <v>0</v>
      </c>
      <c r="BL3457" s="18" t="s">
        <v>412</v>
      </c>
      <c r="BM3457" s="220" t="s">
        <v>3129</v>
      </c>
    </row>
    <row r="3458" spans="1:65" s="13" customFormat="1" ht="22.5">
      <c r="B3458" s="222"/>
      <c r="C3458" s="223"/>
      <c r="D3458" s="224" t="s">
        <v>211</v>
      </c>
      <c r="E3458" s="225" t="s">
        <v>1</v>
      </c>
      <c r="F3458" s="226" t="s">
        <v>3130</v>
      </c>
      <c r="G3458" s="223"/>
      <c r="H3458" s="225" t="s">
        <v>1</v>
      </c>
      <c r="I3458" s="227"/>
      <c r="J3458" s="223"/>
      <c r="K3458" s="223"/>
      <c r="L3458" s="228"/>
      <c r="M3458" s="229"/>
      <c r="N3458" s="230"/>
      <c r="O3458" s="230"/>
      <c r="P3458" s="230"/>
      <c r="Q3458" s="230"/>
      <c r="R3458" s="230"/>
      <c r="S3458" s="230"/>
      <c r="T3458" s="231"/>
      <c r="AT3458" s="232" t="s">
        <v>211</v>
      </c>
      <c r="AU3458" s="232" t="s">
        <v>84</v>
      </c>
      <c r="AV3458" s="13" t="s">
        <v>82</v>
      </c>
      <c r="AW3458" s="13" t="s">
        <v>31</v>
      </c>
      <c r="AX3458" s="13" t="s">
        <v>75</v>
      </c>
      <c r="AY3458" s="232" t="s">
        <v>203</v>
      </c>
    </row>
    <row r="3459" spans="1:65" s="13" customFormat="1" ht="11.25">
      <c r="B3459" s="222"/>
      <c r="C3459" s="223"/>
      <c r="D3459" s="224" t="s">
        <v>211</v>
      </c>
      <c r="E3459" s="225" t="s">
        <v>1</v>
      </c>
      <c r="F3459" s="226" t="s">
        <v>3022</v>
      </c>
      <c r="G3459" s="223"/>
      <c r="H3459" s="225" t="s">
        <v>1</v>
      </c>
      <c r="I3459" s="227"/>
      <c r="J3459" s="223"/>
      <c r="K3459" s="223"/>
      <c r="L3459" s="228"/>
      <c r="M3459" s="229"/>
      <c r="N3459" s="230"/>
      <c r="O3459" s="230"/>
      <c r="P3459" s="230"/>
      <c r="Q3459" s="230"/>
      <c r="R3459" s="230"/>
      <c r="S3459" s="230"/>
      <c r="T3459" s="231"/>
      <c r="AT3459" s="232" t="s">
        <v>211</v>
      </c>
      <c r="AU3459" s="232" t="s">
        <v>84</v>
      </c>
      <c r="AV3459" s="13" t="s">
        <v>82</v>
      </c>
      <c r="AW3459" s="13" t="s">
        <v>31</v>
      </c>
      <c r="AX3459" s="13" t="s">
        <v>75</v>
      </c>
      <c r="AY3459" s="232" t="s">
        <v>203</v>
      </c>
    </row>
    <row r="3460" spans="1:65" s="13" customFormat="1" ht="11.25">
      <c r="B3460" s="222"/>
      <c r="C3460" s="223"/>
      <c r="D3460" s="224" t="s">
        <v>211</v>
      </c>
      <c r="E3460" s="225" t="s">
        <v>1</v>
      </c>
      <c r="F3460" s="226" t="s">
        <v>213</v>
      </c>
      <c r="G3460" s="223"/>
      <c r="H3460" s="225" t="s">
        <v>1</v>
      </c>
      <c r="I3460" s="227"/>
      <c r="J3460" s="223"/>
      <c r="K3460" s="223"/>
      <c r="L3460" s="228"/>
      <c r="M3460" s="229"/>
      <c r="N3460" s="230"/>
      <c r="O3460" s="230"/>
      <c r="P3460" s="230"/>
      <c r="Q3460" s="230"/>
      <c r="R3460" s="230"/>
      <c r="S3460" s="230"/>
      <c r="T3460" s="231"/>
      <c r="AT3460" s="232" t="s">
        <v>211</v>
      </c>
      <c r="AU3460" s="232" t="s">
        <v>84</v>
      </c>
      <c r="AV3460" s="13" t="s">
        <v>82</v>
      </c>
      <c r="AW3460" s="13" t="s">
        <v>31</v>
      </c>
      <c r="AX3460" s="13" t="s">
        <v>75</v>
      </c>
      <c r="AY3460" s="232" t="s">
        <v>203</v>
      </c>
    </row>
    <row r="3461" spans="1:65" s="13" customFormat="1" ht="11.25">
      <c r="B3461" s="222"/>
      <c r="C3461" s="223"/>
      <c r="D3461" s="224" t="s">
        <v>211</v>
      </c>
      <c r="E3461" s="225" t="s">
        <v>1</v>
      </c>
      <c r="F3461" s="226" t="s">
        <v>2203</v>
      </c>
      <c r="G3461" s="223"/>
      <c r="H3461" s="225" t="s">
        <v>1</v>
      </c>
      <c r="I3461" s="227"/>
      <c r="J3461" s="223"/>
      <c r="K3461" s="223"/>
      <c r="L3461" s="228"/>
      <c r="M3461" s="229"/>
      <c r="N3461" s="230"/>
      <c r="O3461" s="230"/>
      <c r="P3461" s="230"/>
      <c r="Q3461" s="230"/>
      <c r="R3461" s="230"/>
      <c r="S3461" s="230"/>
      <c r="T3461" s="231"/>
      <c r="AT3461" s="232" t="s">
        <v>211</v>
      </c>
      <c r="AU3461" s="232" t="s">
        <v>84</v>
      </c>
      <c r="AV3461" s="13" t="s">
        <v>82</v>
      </c>
      <c r="AW3461" s="13" t="s">
        <v>31</v>
      </c>
      <c r="AX3461" s="13" t="s">
        <v>75</v>
      </c>
      <c r="AY3461" s="232" t="s">
        <v>203</v>
      </c>
    </row>
    <row r="3462" spans="1:65" s="14" customFormat="1" ht="11.25">
      <c r="B3462" s="233"/>
      <c r="C3462" s="234"/>
      <c r="D3462" s="224" t="s">
        <v>211</v>
      </c>
      <c r="E3462" s="235" t="s">
        <v>1</v>
      </c>
      <c r="F3462" s="236" t="s">
        <v>3131</v>
      </c>
      <c r="G3462" s="234"/>
      <c r="H3462" s="237">
        <v>17.794</v>
      </c>
      <c r="I3462" s="238"/>
      <c r="J3462" s="234"/>
      <c r="K3462" s="234"/>
      <c r="L3462" s="239"/>
      <c r="M3462" s="240"/>
      <c r="N3462" s="241"/>
      <c r="O3462" s="241"/>
      <c r="P3462" s="241"/>
      <c r="Q3462" s="241"/>
      <c r="R3462" s="241"/>
      <c r="S3462" s="241"/>
      <c r="T3462" s="242"/>
      <c r="AT3462" s="243" t="s">
        <v>211</v>
      </c>
      <c r="AU3462" s="243" t="s">
        <v>84</v>
      </c>
      <c r="AV3462" s="14" t="s">
        <v>84</v>
      </c>
      <c r="AW3462" s="14" t="s">
        <v>31</v>
      </c>
      <c r="AX3462" s="14" t="s">
        <v>75</v>
      </c>
      <c r="AY3462" s="243" t="s">
        <v>203</v>
      </c>
    </row>
    <row r="3463" spans="1:65" s="13" customFormat="1" ht="11.25">
      <c r="B3463" s="222"/>
      <c r="C3463" s="223"/>
      <c r="D3463" s="224" t="s">
        <v>211</v>
      </c>
      <c r="E3463" s="225" t="s">
        <v>1</v>
      </c>
      <c r="F3463" s="226" t="s">
        <v>258</v>
      </c>
      <c r="G3463" s="223"/>
      <c r="H3463" s="225" t="s">
        <v>1</v>
      </c>
      <c r="I3463" s="227"/>
      <c r="J3463" s="223"/>
      <c r="K3463" s="223"/>
      <c r="L3463" s="228"/>
      <c r="M3463" s="229"/>
      <c r="N3463" s="230"/>
      <c r="O3463" s="230"/>
      <c r="P3463" s="230"/>
      <c r="Q3463" s="230"/>
      <c r="R3463" s="230"/>
      <c r="S3463" s="230"/>
      <c r="T3463" s="231"/>
      <c r="AT3463" s="232" t="s">
        <v>211</v>
      </c>
      <c r="AU3463" s="232" t="s">
        <v>84</v>
      </c>
      <c r="AV3463" s="13" t="s">
        <v>82</v>
      </c>
      <c r="AW3463" s="13" t="s">
        <v>31</v>
      </c>
      <c r="AX3463" s="13" t="s">
        <v>75</v>
      </c>
      <c r="AY3463" s="232" t="s">
        <v>203</v>
      </c>
    </row>
    <row r="3464" spans="1:65" s="14" customFormat="1" ht="11.25">
      <c r="B3464" s="233"/>
      <c r="C3464" s="234"/>
      <c r="D3464" s="224" t="s">
        <v>211</v>
      </c>
      <c r="E3464" s="235" t="s">
        <v>1</v>
      </c>
      <c r="F3464" s="236" t="s">
        <v>3132</v>
      </c>
      <c r="G3464" s="234"/>
      <c r="H3464" s="237">
        <v>29.8</v>
      </c>
      <c r="I3464" s="238"/>
      <c r="J3464" s="234"/>
      <c r="K3464" s="234"/>
      <c r="L3464" s="239"/>
      <c r="M3464" s="240"/>
      <c r="N3464" s="241"/>
      <c r="O3464" s="241"/>
      <c r="P3464" s="241"/>
      <c r="Q3464" s="241"/>
      <c r="R3464" s="241"/>
      <c r="S3464" s="241"/>
      <c r="T3464" s="242"/>
      <c r="AT3464" s="243" t="s">
        <v>211</v>
      </c>
      <c r="AU3464" s="243" t="s">
        <v>84</v>
      </c>
      <c r="AV3464" s="14" t="s">
        <v>84</v>
      </c>
      <c r="AW3464" s="14" t="s">
        <v>31</v>
      </c>
      <c r="AX3464" s="14" t="s">
        <v>75</v>
      </c>
      <c r="AY3464" s="243" t="s">
        <v>203</v>
      </c>
    </row>
    <row r="3465" spans="1:65" s="14" customFormat="1" ht="11.25">
      <c r="B3465" s="233"/>
      <c r="C3465" s="234"/>
      <c r="D3465" s="224" t="s">
        <v>211</v>
      </c>
      <c r="E3465" s="235" t="s">
        <v>1</v>
      </c>
      <c r="F3465" s="236" t="s">
        <v>3133</v>
      </c>
      <c r="G3465" s="234"/>
      <c r="H3465" s="237">
        <v>99.2</v>
      </c>
      <c r="I3465" s="238"/>
      <c r="J3465" s="234"/>
      <c r="K3465" s="234"/>
      <c r="L3465" s="239"/>
      <c r="M3465" s="240"/>
      <c r="N3465" s="241"/>
      <c r="O3465" s="241"/>
      <c r="P3465" s="241"/>
      <c r="Q3465" s="241"/>
      <c r="R3465" s="241"/>
      <c r="S3465" s="241"/>
      <c r="T3465" s="242"/>
      <c r="AT3465" s="243" t="s">
        <v>211</v>
      </c>
      <c r="AU3465" s="243" t="s">
        <v>84</v>
      </c>
      <c r="AV3465" s="14" t="s">
        <v>84</v>
      </c>
      <c r="AW3465" s="14" t="s">
        <v>31</v>
      </c>
      <c r="AX3465" s="14" t="s">
        <v>75</v>
      </c>
      <c r="AY3465" s="243" t="s">
        <v>203</v>
      </c>
    </row>
    <row r="3466" spans="1:65" s="14" customFormat="1" ht="11.25">
      <c r="B3466" s="233"/>
      <c r="C3466" s="234"/>
      <c r="D3466" s="224" t="s">
        <v>211</v>
      </c>
      <c r="E3466" s="235" t="s">
        <v>1</v>
      </c>
      <c r="F3466" s="236" t="s">
        <v>3134</v>
      </c>
      <c r="G3466" s="234"/>
      <c r="H3466" s="237">
        <v>25.3</v>
      </c>
      <c r="I3466" s="238"/>
      <c r="J3466" s="234"/>
      <c r="K3466" s="234"/>
      <c r="L3466" s="239"/>
      <c r="M3466" s="240"/>
      <c r="N3466" s="241"/>
      <c r="O3466" s="241"/>
      <c r="P3466" s="241"/>
      <c r="Q3466" s="241"/>
      <c r="R3466" s="241"/>
      <c r="S3466" s="241"/>
      <c r="T3466" s="242"/>
      <c r="AT3466" s="243" t="s">
        <v>211</v>
      </c>
      <c r="AU3466" s="243" t="s">
        <v>84</v>
      </c>
      <c r="AV3466" s="14" t="s">
        <v>84</v>
      </c>
      <c r="AW3466" s="14" t="s">
        <v>31</v>
      </c>
      <c r="AX3466" s="14" t="s">
        <v>75</v>
      </c>
      <c r="AY3466" s="243" t="s">
        <v>203</v>
      </c>
    </row>
    <row r="3467" spans="1:65" s="14" customFormat="1" ht="11.25">
      <c r="B3467" s="233"/>
      <c r="C3467" s="234"/>
      <c r="D3467" s="224" t="s">
        <v>211</v>
      </c>
      <c r="E3467" s="235" t="s">
        <v>1</v>
      </c>
      <c r="F3467" s="236" t="s">
        <v>3135</v>
      </c>
      <c r="G3467" s="234"/>
      <c r="H3467" s="237">
        <v>53.1</v>
      </c>
      <c r="I3467" s="238"/>
      <c r="J3467" s="234"/>
      <c r="K3467" s="234"/>
      <c r="L3467" s="239"/>
      <c r="M3467" s="240"/>
      <c r="N3467" s="241"/>
      <c r="O3467" s="241"/>
      <c r="P3467" s="241"/>
      <c r="Q3467" s="241"/>
      <c r="R3467" s="241"/>
      <c r="S3467" s="241"/>
      <c r="T3467" s="242"/>
      <c r="AT3467" s="243" t="s">
        <v>211</v>
      </c>
      <c r="AU3467" s="243" t="s">
        <v>84</v>
      </c>
      <c r="AV3467" s="14" t="s">
        <v>84</v>
      </c>
      <c r="AW3467" s="14" t="s">
        <v>31</v>
      </c>
      <c r="AX3467" s="14" t="s">
        <v>75</v>
      </c>
      <c r="AY3467" s="243" t="s">
        <v>203</v>
      </c>
    </row>
    <row r="3468" spans="1:65" s="14" customFormat="1" ht="11.25">
      <c r="B3468" s="233"/>
      <c r="C3468" s="234"/>
      <c r="D3468" s="224" t="s">
        <v>211</v>
      </c>
      <c r="E3468" s="235" t="s">
        <v>1</v>
      </c>
      <c r="F3468" s="236" t="s">
        <v>3136</v>
      </c>
      <c r="G3468" s="234"/>
      <c r="H3468" s="237">
        <v>53.912999999999997</v>
      </c>
      <c r="I3468" s="238"/>
      <c r="J3468" s="234"/>
      <c r="K3468" s="234"/>
      <c r="L3468" s="239"/>
      <c r="M3468" s="240"/>
      <c r="N3468" s="241"/>
      <c r="O3468" s="241"/>
      <c r="P3468" s="241"/>
      <c r="Q3468" s="241"/>
      <c r="R3468" s="241"/>
      <c r="S3468" s="241"/>
      <c r="T3468" s="242"/>
      <c r="AT3468" s="243" t="s">
        <v>211</v>
      </c>
      <c r="AU3468" s="243" t="s">
        <v>84</v>
      </c>
      <c r="AV3468" s="14" t="s">
        <v>84</v>
      </c>
      <c r="AW3468" s="14" t="s">
        <v>31</v>
      </c>
      <c r="AX3468" s="14" t="s">
        <v>75</v>
      </c>
      <c r="AY3468" s="243" t="s">
        <v>203</v>
      </c>
    </row>
    <row r="3469" spans="1:65" s="14" customFormat="1" ht="11.25">
      <c r="B3469" s="233"/>
      <c r="C3469" s="234"/>
      <c r="D3469" s="224" t="s">
        <v>211</v>
      </c>
      <c r="E3469" s="235" t="s">
        <v>1</v>
      </c>
      <c r="F3469" s="236" t="s">
        <v>3137</v>
      </c>
      <c r="G3469" s="234"/>
      <c r="H3469" s="237">
        <v>22.8</v>
      </c>
      <c r="I3469" s="238"/>
      <c r="J3469" s="234"/>
      <c r="K3469" s="234"/>
      <c r="L3469" s="239"/>
      <c r="M3469" s="240"/>
      <c r="N3469" s="241"/>
      <c r="O3469" s="241"/>
      <c r="P3469" s="241"/>
      <c r="Q3469" s="241"/>
      <c r="R3469" s="241"/>
      <c r="S3469" s="241"/>
      <c r="T3469" s="242"/>
      <c r="AT3469" s="243" t="s">
        <v>211</v>
      </c>
      <c r="AU3469" s="243" t="s">
        <v>84</v>
      </c>
      <c r="AV3469" s="14" t="s">
        <v>84</v>
      </c>
      <c r="AW3469" s="14" t="s">
        <v>31</v>
      </c>
      <c r="AX3469" s="14" t="s">
        <v>75</v>
      </c>
      <c r="AY3469" s="243" t="s">
        <v>203</v>
      </c>
    </row>
    <row r="3470" spans="1:65" s="14" customFormat="1" ht="11.25">
      <c r="B3470" s="233"/>
      <c r="C3470" s="234"/>
      <c r="D3470" s="224" t="s">
        <v>211</v>
      </c>
      <c r="E3470" s="235" t="s">
        <v>1</v>
      </c>
      <c r="F3470" s="236" t="s">
        <v>3138</v>
      </c>
      <c r="G3470" s="234"/>
      <c r="H3470" s="237">
        <v>41.3</v>
      </c>
      <c r="I3470" s="238"/>
      <c r="J3470" s="234"/>
      <c r="K3470" s="234"/>
      <c r="L3470" s="239"/>
      <c r="M3470" s="240"/>
      <c r="N3470" s="241"/>
      <c r="O3470" s="241"/>
      <c r="P3470" s="241"/>
      <c r="Q3470" s="241"/>
      <c r="R3470" s="241"/>
      <c r="S3470" s="241"/>
      <c r="T3470" s="242"/>
      <c r="AT3470" s="243" t="s">
        <v>211</v>
      </c>
      <c r="AU3470" s="243" t="s">
        <v>84</v>
      </c>
      <c r="AV3470" s="14" t="s">
        <v>84</v>
      </c>
      <c r="AW3470" s="14" t="s">
        <v>31</v>
      </c>
      <c r="AX3470" s="14" t="s">
        <v>75</v>
      </c>
      <c r="AY3470" s="243" t="s">
        <v>203</v>
      </c>
    </row>
    <row r="3471" spans="1:65" s="14" customFormat="1" ht="11.25">
      <c r="B3471" s="233"/>
      <c r="C3471" s="234"/>
      <c r="D3471" s="224" t="s">
        <v>211</v>
      </c>
      <c r="E3471" s="235" t="s">
        <v>1</v>
      </c>
      <c r="F3471" s="236" t="s">
        <v>3139</v>
      </c>
      <c r="G3471" s="234"/>
      <c r="H3471" s="237">
        <v>16.5</v>
      </c>
      <c r="I3471" s="238"/>
      <c r="J3471" s="234"/>
      <c r="K3471" s="234"/>
      <c r="L3471" s="239"/>
      <c r="M3471" s="240"/>
      <c r="N3471" s="241"/>
      <c r="O3471" s="241"/>
      <c r="P3471" s="241"/>
      <c r="Q3471" s="241"/>
      <c r="R3471" s="241"/>
      <c r="S3471" s="241"/>
      <c r="T3471" s="242"/>
      <c r="AT3471" s="243" t="s">
        <v>211</v>
      </c>
      <c r="AU3471" s="243" t="s">
        <v>84</v>
      </c>
      <c r="AV3471" s="14" t="s">
        <v>84</v>
      </c>
      <c r="AW3471" s="14" t="s">
        <v>31</v>
      </c>
      <c r="AX3471" s="14" t="s">
        <v>75</v>
      </c>
      <c r="AY3471" s="243" t="s">
        <v>203</v>
      </c>
    </row>
    <row r="3472" spans="1:65" s="14" customFormat="1" ht="11.25">
      <c r="B3472" s="233"/>
      <c r="C3472" s="234"/>
      <c r="D3472" s="224" t="s">
        <v>211</v>
      </c>
      <c r="E3472" s="235" t="s">
        <v>1</v>
      </c>
      <c r="F3472" s="236" t="s">
        <v>3140</v>
      </c>
      <c r="G3472" s="234"/>
      <c r="H3472" s="237">
        <v>29.8</v>
      </c>
      <c r="I3472" s="238"/>
      <c r="J3472" s="234"/>
      <c r="K3472" s="234"/>
      <c r="L3472" s="239"/>
      <c r="M3472" s="240"/>
      <c r="N3472" s="241"/>
      <c r="O3472" s="241"/>
      <c r="P3472" s="241"/>
      <c r="Q3472" s="241"/>
      <c r="R3472" s="241"/>
      <c r="S3472" s="241"/>
      <c r="T3472" s="242"/>
      <c r="AT3472" s="243" t="s">
        <v>211</v>
      </c>
      <c r="AU3472" s="243" t="s">
        <v>84</v>
      </c>
      <c r="AV3472" s="14" t="s">
        <v>84</v>
      </c>
      <c r="AW3472" s="14" t="s">
        <v>31</v>
      </c>
      <c r="AX3472" s="14" t="s">
        <v>75</v>
      </c>
      <c r="AY3472" s="243" t="s">
        <v>203</v>
      </c>
    </row>
    <row r="3473" spans="2:51" s="14" customFormat="1" ht="11.25">
      <c r="B3473" s="233"/>
      <c r="C3473" s="234"/>
      <c r="D3473" s="224" t="s">
        <v>211</v>
      </c>
      <c r="E3473" s="235" t="s">
        <v>1</v>
      </c>
      <c r="F3473" s="236" t="s">
        <v>3141</v>
      </c>
      <c r="G3473" s="234"/>
      <c r="H3473" s="237">
        <v>99.2</v>
      </c>
      <c r="I3473" s="238"/>
      <c r="J3473" s="234"/>
      <c r="K3473" s="234"/>
      <c r="L3473" s="239"/>
      <c r="M3473" s="240"/>
      <c r="N3473" s="241"/>
      <c r="O3473" s="241"/>
      <c r="P3473" s="241"/>
      <c r="Q3473" s="241"/>
      <c r="R3473" s="241"/>
      <c r="S3473" s="241"/>
      <c r="T3473" s="242"/>
      <c r="AT3473" s="243" t="s">
        <v>211</v>
      </c>
      <c r="AU3473" s="243" t="s">
        <v>84</v>
      </c>
      <c r="AV3473" s="14" t="s">
        <v>84</v>
      </c>
      <c r="AW3473" s="14" t="s">
        <v>31</v>
      </c>
      <c r="AX3473" s="14" t="s">
        <v>75</v>
      </c>
      <c r="AY3473" s="243" t="s">
        <v>203</v>
      </c>
    </row>
    <row r="3474" spans="2:51" s="14" customFormat="1" ht="11.25">
      <c r="B3474" s="233"/>
      <c r="C3474" s="234"/>
      <c r="D3474" s="224" t="s">
        <v>211</v>
      </c>
      <c r="E3474" s="235" t="s">
        <v>1</v>
      </c>
      <c r="F3474" s="236" t="s">
        <v>3142</v>
      </c>
      <c r="G3474" s="234"/>
      <c r="H3474" s="237">
        <v>25.3</v>
      </c>
      <c r="I3474" s="238"/>
      <c r="J3474" s="234"/>
      <c r="K3474" s="234"/>
      <c r="L3474" s="239"/>
      <c r="M3474" s="240"/>
      <c r="N3474" s="241"/>
      <c r="O3474" s="241"/>
      <c r="P3474" s="241"/>
      <c r="Q3474" s="241"/>
      <c r="R3474" s="241"/>
      <c r="S3474" s="241"/>
      <c r="T3474" s="242"/>
      <c r="AT3474" s="243" t="s">
        <v>211</v>
      </c>
      <c r="AU3474" s="243" t="s">
        <v>84</v>
      </c>
      <c r="AV3474" s="14" t="s">
        <v>84</v>
      </c>
      <c r="AW3474" s="14" t="s">
        <v>31</v>
      </c>
      <c r="AX3474" s="14" t="s">
        <v>75</v>
      </c>
      <c r="AY3474" s="243" t="s">
        <v>203</v>
      </c>
    </row>
    <row r="3475" spans="2:51" s="14" customFormat="1" ht="11.25">
      <c r="B3475" s="233"/>
      <c r="C3475" s="234"/>
      <c r="D3475" s="224" t="s">
        <v>211</v>
      </c>
      <c r="E3475" s="235" t="s">
        <v>1</v>
      </c>
      <c r="F3475" s="236" t="s">
        <v>3143</v>
      </c>
      <c r="G3475" s="234"/>
      <c r="H3475" s="237">
        <v>53.1</v>
      </c>
      <c r="I3475" s="238"/>
      <c r="J3475" s="234"/>
      <c r="K3475" s="234"/>
      <c r="L3475" s="239"/>
      <c r="M3475" s="240"/>
      <c r="N3475" s="241"/>
      <c r="O3475" s="241"/>
      <c r="P3475" s="241"/>
      <c r="Q3475" s="241"/>
      <c r="R3475" s="241"/>
      <c r="S3475" s="241"/>
      <c r="T3475" s="242"/>
      <c r="AT3475" s="243" t="s">
        <v>211</v>
      </c>
      <c r="AU3475" s="243" t="s">
        <v>84</v>
      </c>
      <c r="AV3475" s="14" t="s">
        <v>84</v>
      </c>
      <c r="AW3475" s="14" t="s">
        <v>31</v>
      </c>
      <c r="AX3475" s="14" t="s">
        <v>75</v>
      </c>
      <c r="AY3475" s="243" t="s">
        <v>203</v>
      </c>
    </row>
    <row r="3476" spans="2:51" s="14" customFormat="1" ht="11.25">
      <c r="B3476" s="233"/>
      <c r="C3476" s="234"/>
      <c r="D3476" s="224" t="s">
        <v>211</v>
      </c>
      <c r="E3476" s="235" t="s">
        <v>1</v>
      </c>
      <c r="F3476" s="236" t="s">
        <v>3144</v>
      </c>
      <c r="G3476" s="234"/>
      <c r="H3476" s="237">
        <v>53.912999999999997</v>
      </c>
      <c r="I3476" s="238"/>
      <c r="J3476" s="234"/>
      <c r="K3476" s="234"/>
      <c r="L3476" s="239"/>
      <c r="M3476" s="240"/>
      <c r="N3476" s="241"/>
      <c r="O3476" s="241"/>
      <c r="P3476" s="241"/>
      <c r="Q3476" s="241"/>
      <c r="R3476" s="241"/>
      <c r="S3476" s="241"/>
      <c r="T3476" s="242"/>
      <c r="AT3476" s="243" t="s">
        <v>211</v>
      </c>
      <c r="AU3476" s="243" t="s">
        <v>84</v>
      </c>
      <c r="AV3476" s="14" t="s">
        <v>84</v>
      </c>
      <c r="AW3476" s="14" t="s">
        <v>31</v>
      </c>
      <c r="AX3476" s="14" t="s">
        <v>75</v>
      </c>
      <c r="AY3476" s="243" t="s">
        <v>203</v>
      </c>
    </row>
    <row r="3477" spans="2:51" s="14" customFormat="1" ht="11.25">
      <c r="B3477" s="233"/>
      <c r="C3477" s="234"/>
      <c r="D3477" s="224" t="s">
        <v>211</v>
      </c>
      <c r="E3477" s="235" t="s">
        <v>1</v>
      </c>
      <c r="F3477" s="236" t="s">
        <v>3145</v>
      </c>
      <c r="G3477" s="234"/>
      <c r="H3477" s="237">
        <v>22.8</v>
      </c>
      <c r="I3477" s="238"/>
      <c r="J3477" s="234"/>
      <c r="K3477" s="234"/>
      <c r="L3477" s="239"/>
      <c r="M3477" s="240"/>
      <c r="N3477" s="241"/>
      <c r="O3477" s="241"/>
      <c r="P3477" s="241"/>
      <c r="Q3477" s="241"/>
      <c r="R3477" s="241"/>
      <c r="S3477" s="241"/>
      <c r="T3477" s="242"/>
      <c r="AT3477" s="243" t="s">
        <v>211</v>
      </c>
      <c r="AU3477" s="243" t="s">
        <v>84</v>
      </c>
      <c r="AV3477" s="14" t="s">
        <v>84</v>
      </c>
      <c r="AW3477" s="14" t="s">
        <v>31</v>
      </c>
      <c r="AX3477" s="14" t="s">
        <v>75</v>
      </c>
      <c r="AY3477" s="243" t="s">
        <v>203</v>
      </c>
    </row>
    <row r="3478" spans="2:51" s="14" customFormat="1" ht="11.25">
      <c r="B3478" s="233"/>
      <c r="C3478" s="234"/>
      <c r="D3478" s="224" t="s">
        <v>211</v>
      </c>
      <c r="E3478" s="235" t="s">
        <v>1</v>
      </c>
      <c r="F3478" s="236" t="s">
        <v>3146</v>
      </c>
      <c r="G3478" s="234"/>
      <c r="H3478" s="237">
        <v>42.1</v>
      </c>
      <c r="I3478" s="238"/>
      <c r="J3478" s="234"/>
      <c r="K3478" s="234"/>
      <c r="L3478" s="239"/>
      <c r="M3478" s="240"/>
      <c r="N3478" s="241"/>
      <c r="O3478" s="241"/>
      <c r="P3478" s="241"/>
      <c r="Q3478" s="241"/>
      <c r="R3478" s="241"/>
      <c r="S3478" s="241"/>
      <c r="T3478" s="242"/>
      <c r="AT3478" s="243" t="s">
        <v>211</v>
      </c>
      <c r="AU3478" s="243" t="s">
        <v>84</v>
      </c>
      <c r="AV3478" s="14" t="s">
        <v>84</v>
      </c>
      <c r="AW3478" s="14" t="s">
        <v>31</v>
      </c>
      <c r="AX3478" s="14" t="s">
        <v>75</v>
      </c>
      <c r="AY3478" s="243" t="s">
        <v>203</v>
      </c>
    </row>
    <row r="3479" spans="2:51" s="14" customFormat="1" ht="11.25">
      <c r="B3479" s="233"/>
      <c r="C3479" s="234"/>
      <c r="D3479" s="224" t="s">
        <v>211</v>
      </c>
      <c r="E3479" s="235" t="s">
        <v>1</v>
      </c>
      <c r="F3479" s="236" t="s">
        <v>3147</v>
      </c>
      <c r="G3479" s="234"/>
      <c r="H3479" s="237">
        <v>16.5</v>
      </c>
      <c r="I3479" s="238"/>
      <c r="J3479" s="234"/>
      <c r="K3479" s="234"/>
      <c r="L3479" s="239"/>
      <c r="M3479" s="240"/>
      <c r="N3479" s="241"/>
      <c r="O3479" s="241"/>
      <c r="P3479" s="241"/>
      <c r="Q3479" s="241"/>
      <c r="R3479" s="241"/>
      <c r="S3479" s="241"/>
      <c r="T3479" s="242"/>
      <c r="AT3479" s="243" t="s">
        <v>211</v>
      </c>
      <c r="AU3479" s="243" t="s">
        <v>84</v>
      </c>
      <c r="AV3479" s="14" t="s">
        <v>84</v>
      </c>
      <c r="AW3479" s="14" t="s">
        <v>31</v>
      </c>
      <c r="AX3479" s="14" t="s">
        <v>75</v>
      </c>
      <c r="AY3479" s="243" t="s">
        <v>203</v>
      </c>
    </row>
    <row r="3480" spans="2:51" s="13" customFormat="1" ht="11.25">
      <c r="B3480" s="222"/>
      <c r="C3480" s="223"/>
      <c r="D3480" s="224" t="s">
        <v>211</v>
      </c>
      <c r="E3480" s="225" t="s">
        <v>1</v>
      </c>
      <c r="F3480" s="226" t="s">
        <v>306</v>
      </c>
      <c r="G3480" s="223"/>
      <c r="H3480" s="225" t="s">
        <v>1</v>
      </c>
      <c r="I3480" s="227"/>
      <c r="J3480" s="223"/>
      <c r="K3480" s="223"/>
      <c r="L3480" s="228"/>
      <c r="M3480" s="229"/>
      <c r="N3480" s="230"/>
      <c r="O3480" s="230"/>
      <c r="P3480" s="230"/>
      <c r="Q3480" s="230"/>
      <c r="R3480" s="230"/>
      <c r="S3480" s="230"/>
      <c r="T3480" s="231"/>
      <c r="AT3480" s="232" t="s">
        <v>211</v>
      </c>
      <c r="AU3480" s="232" t="s">
        <v>84</v>
      </c>
      <c r="AV3480" s="13" t="s">
        <v>82</v>
      </c>
      <c r="AW3480" s="13" t="s">
        <v>31</v>
      </c>
      <c r="AX3480" s="13" t="s">
        <v>75</v>
      </c>
      <c r="AY3480" s="232" t="s">
        <v>203</v>
      </c>
    </row>
    <row r="3481" spans="2:51" s="14" customFormat="1" ht="11.25">
      <c r="B3481" s="233"/>
      <c r="C3481" s="234"/>
      <c r="D3481" s="224" t="s">
        <v>211</v>
      </c>
      <c r="E3481" s="235" t="s">
        <v>1</v>
      </c>
      <c r="F3481" s="236" t="s">
        <v>3148</v>
      </c>
      <c r="G3481" s="234"/>
      <c r="H3481" s="237">
        <v>29.8</v>
      </c>
      <c r="I3481" s="238"/>
      <c r="J3481" s="234"/>
      <c r="K3481" s="234"/>
      <c r="L3481" s="239"/>
      <c r="M3481" s="240"/>
      <c r="N3481" s="241"/>
      <c r="O3481" s="241"/>
      <c r="P3481" s="241"/>
      <c r="Q3481" s="241"/>
      <c r="R3481" s="241"/>
      <c r="S3481" s="241"/>
      <c r="T3481" s="242"/>
      <c r="AT3481" s="243" t="s">
        <v>211</v>
      </c>
      <c r="AU3481" s="243" t="s">
        <v>84</v>
      </c>
      <c r="AV3481" s="14" t="s">
        <v>84</v>
      </c>
      <c r="AW3481" s="14" t="s">
        <v>31</v>
      </c>
      <c r="AX3481" s="14" t="s">
        <v>75</v>
      </c>
      <c r="AY3481" s="243" t="s">
        <v>203</v>
      </c>
    </row>
    <row r="3482" spans="2:51" s="14" customFormat="1" ht="11.25">
      <c r="B3482" s="233"/>
      <c r="C3482" s="234"/>
      <c r="D3482" s="224" t="s">
        <v>211</v>
      </c>
      <c r="E3482" s="235" t="s">
        <v>1</v>
      </c>
      <c r="F3482" s="236" t="s">
        <v>3149</v>
      </c>
      <c r="G3482" s="234"/>
      <c r="H3482" s="237">
        <v>99.2</v>
      </c>
      <c r="I3482" s="238"/>
      <c r="J3482" s="234"/>
      <c r="K3482" s="234"/>
      <c r="L3482" s="239"/>
      <c r="M3482" s="240"/>
      <c r="N3482" s="241"/>
      <c r="O3482" s="241"/>
      <c r="P3482" s="241"/>
      <c r="Q3482" s="241"/>
      <c r="R3482" s="241"/>
      <c r="S3482" s="241"/>
      <c r="T3482" s="242"/>
      <c r="AT3482" s="243" t="s">
        <v>211</v>
      </c>
      <c r="AU3482" s="243" t="s">
        <v>84</v>
      </c>
      <c r="AV3482" s="14" t="s">
        <v>84</v>
      </c>
      <c r="AW3482" s="14" t="s">
        <v>31</v>
      </c>
      <c r="AX3482" s="14" t="s">
        <v>75</v>
      </c>
      <c r="AY3482" s="243" t="s">
        <v>203</v>
      </c>
    </row>
    <row r="3483" spans="2:51" s="14" customFormat="1" ht="11.25">
      <c r="B3483" s="233"/>
      <c r="C3483" s="234"/>
      <c r="D3483" s="224" t="s">
        <v>211</v>
      </c>
      <c r="E3483" s="235" t="s">
        <v>1</v>
      </c>
      <c r="F3483" s="236" t="s">
        <v>3150</v>
      </c>
      <c r="G3483" s="234"/>
      <c r="H3483" s="237">
        <v>25.3</v>
      </c>
      <c r="I3483" s="238"/>
      <c r="J3483" s="234"/>
      <c r="K3483" s="234"/>
      <c r="L3483" s="239"/>
      <c r="M3483" s="240"/>
      <c r="N3483" s="241"/>
      <c r="O3483" s="241"/>
      <c r="P3483" s="241"/>
      <c r="Q3483" s="241"/>
      <c r="R3483" s="241"/>
      <c r="S3483" s="241"/>
      <c r="T3483" s="242"/>
      <c r="AT3483" s="243" t="s">
        <v>211</v>
      </c>
      <c r="AU3483" s="243" t="s">
        <v>84</v>
      </c>
      <c r="AV3483" s="14" t="s">
        <v>84</v>
      </c>
      <c r="AW3483" s="14" t="s">
        <v>31</v>
      </c>
      <c r="AX3483" s="14" t="s">
        <v>75</v>
      </c>
      <c r="AY3483" s="243" t="s">
        <v>203</v>
      </c>
    </row>
    <row r="3484" spans="2:51" s="14" customFormat="1" ht="11.25">
      <c r="B3484" s="233"/>
      <c r="C3484" s="234"/>
      <c r="D3484" s="224" t="s">
        <v>211</v>
      </c>
      <c r="E3484" s="235" t="s">
        <v>1</v>
      </c>
      <c r="F3484" s="236" t="s">
        <v>3151</v>
      </c>
      <c r="G3484" s="234"/>
      <c r="H3484" s="237">
        <v>53.1</v>
      </c>
      <c r="I3484" s="238"/>
      <c r="J3484" s="234"/>
      <c r="K3484" s="234"/>
      <c r="L3484" s="239"/>
      <c r="M3484" s="240"/>
      <c r="N3484" s="241"/>
      <c r="O3484" s="241"/>
      <c r="P3484" s="241"/>
      <c r="Q3484" s="241"/>
      <c r="R3484" s="241"/>
      <c r="S3484" s="241"/>
      <c r="T3484" s="242"/>
      <c r="AT3484" s="243" t="s">
        <v>211</v>
      </c>
      <c r="AU3484" s="243" t="s">
        <v>84</v>
      </c>
      <c r="AV3484" s="14" t="s">
        <v>84</v>
      </c>
      <c r="AW3484" s="14" t="s">
        <v>31</v>
      </c>
      <c r="AX3484" s="14" t="s">
        <v>75</v>
      </c>
      <c r="AY3484" s="243" t="s">
        <v>203</v>
      </c>
    </row>
    <row r="3485" spans="2:51" s="14" customFormat="1" ht="11.25">
      <c r="B3485" s="233"/>
      <c r="C3485" s="234"/>
      <c r="D3485" s="224" t="s">
        <v>211</v>
      </c>
      <c r="E3485" s="235" t="s">
        <v>1</v>
      </c>
      <c r="F3485" s="236" t="s">
        <v>3152</v>
      </c>
      <c r="G3485" s="234"/>
      <c r="H3485" s="237">
        <v>53.912999999999997</v>
      </c>
      <c r="I3485" s="238"/>
      <c r="J3485" s="234"/>
      <c r="K3485" s="234"/>
      <c r="L3485" s="239"/>
      <c r="M3485" s="240"/>
      <c r="N3485" s="241"/>
      <c r="O3485" s="241"/>
      <c r="P3485" s="241"/>
      <c r="Q3485" s="241"/>
      <c r="R3485" s="241"/>
      <c r="S3485" s="241"/>
      <c r="T3485" s="242"/>
      <c r="AT3485" s="243" t="s">
        <v>211</v>
      </c>
      <c r="AU3485" s="243" t="s">
        <v>84</v>
      </c>
      <c r="AV3485" s="14" t="s">
        <v>84</v>
      </c>
      <c r="AW3485" s="14" t="s">
        <v>31</v>
      </c>
      <c r="AX3485" s="14" t="s">
        <v>75</v>
      </c>
      <c r="AY3485" s="243" t="s">
        <v>203</v>
      </c>
    </row>
    <row r="3486" spans="2:51" s="14" customFormat="1" ht="11.25">
      <c r="B3486" s="233"/>
      <c r="C3486" s="234"/>
      <c r="D3486" s="224" t="s">
        <v>211</v>
      </c>
      <c r="E3486" s="235" t="s">
        <v>1</v>
      </c>
      <c r="F3486" s="236" t="s">
        <v>3153</v>
      </c>
      <c r="G3486" s="234"/>
      <c r="H3486" s="237">
        <v>22.8</v>
      </c>
      <c r="I3486" s="238"/>
      <c r="J3486" s="234"/>
      <c r="K3486" s="234"/>
      <c r="L3486" s="239"/>
      <c r="M3486" s="240"/>
      <c r="N3486" s="241"/>
      <c r="O3486" s="241"/>
      <c r="P3486" s="241"/>
      <c r="Q3486" s="241"/>
      <c r="R3486" s="241"/>
      <c r="S3486" s="241"/>
      <c r="T3486" s="242"/>
      <c r="AT3486" s="243" t="s">
        <v>211</v>
      </c>
      <c r="AU3486" s="243" t="s">
        <v>84</v>
      </c>
      <c r="AV3486" s="14" t="s">
        <v>84</v>
      </c>
      <c r="AW3486" s="14" t="s">
        <v>31</v>
      </c>
      <c r="AX3486" s="14" t="s">
        <v>75</v>
      </c>
      <c r="AY3486" s="243" t="s">
        <v>203</v>
      </c>
    </row>
    <row r="3487" spans="2:51" s="14" customFormat="1" ht="11.25">
      <c r="B3487" s="233"/>
      <c r="C3487" s="234"/>
      <c r="D3487" s="224" t="s">
        <v>211</v>
      </c>
      <c r="E3487" s="235" t="s">
        <v>1</v>
      </c>
      <c r="F3487" s="236" t="s">
        <v>3154</v>
      </c>
      <c r="G3487" s="234"/>
      <c r="H3487" s="237">
        <v>41.2</v>
      </c>
      <c r="I3487" s="238"/>
      <c r="J3487" s="234"/>
      <c r="K3487" s="234"/>
      <c r="L3487" s="239"/>
      <c r="M3487" s="240"/>
      <c r="N3487" s="241"/>
      <c r="O3487" s="241"/>
      <c r="P3487" s="241"/>
      <c r="Q3487" s="241"/>
      <c r="R3487" s="241"/>
      <c r="S3487" s="241"/>
      <c r="T3487" s="242"/>
      <c r="AT3487" s="243" t="s">
        <v>211</v>
      </c>
      <c r="AU3487" s="243" t="s">
        <v>84</v>
      </c>
      <c r="AV3487" s="14" t="s">
        <v>84</v>
      </c>
      <c r="AW3487" s="14" t="s">
        <v>31</v>
      </c>
      <c r="AX3487" s="14" t="s">
        <v>75</v>
      </c>
      <c r="AY3487" s="243" t="s">
        <v>203</v>
      </c>
    </row>
    <row r="3488" spans="2:51" s="14" customFormat="1" ht="11.25">
      <c r="B3488" s="233"/>
      <c r="C3488" s="234"/>
      <c r="D3488" s="224" t="s">
        <v>211</v>
      </c>
      <c r="E3488" s="235" t="s">
        <v>1</v>
      </c>
      <c r="F3488" s="236" t="s">
        <v>3155</v>
      </c>
      <c r="G3488" s="234"/>
      <c r="H3488" s="237">
        <v>16.5</v>
      </c>
      <c r="I3488" s="238"/>
      <c r="J3488" s="234"/>
      <c r="K3488" s="234"/>
      <c r="L3488" s="239"/>
      <c r="M3488" s="240"/>
      <c r="N3488" s="241"/>
      <c r="O3488" s="241"/>
      <c r="P3488" s="241"/>
      <c r="Q3488" s="241"/>
      <c r="R3488" s="241"/>
      <c r="S3488" s="241"/>
      <c r="T3488" s="242"/>
      <c r="AT3488" s="243" t="s">
        <v>211</v>
      </c>
      <c r="AU3488" s="243" t="s">
        <v>84</v>
      </c>
      <c r="AV3488" s="14" t="s">
        <v>84</v>
      </c>
      <c r="AW3488" s="14" t="s">
        <v>31</v>
      </c>
      <c r="AX3488" s="14" t="s">
        <v>75</v>
      </c>
      <c r="AY3488" s="243" t="s">
        <v>203</v>
      </c>
    </row>
    <row r="3489" spans="1:65" s="14" customFormat="1" ht="11.25">
      <c r="B3489" s="233"/>
      <c r="C3489" s="234"/>
      <c r="D3489" s="224" t="s">
        <v>211</v>
      </c>
      <c r="E3489" s="235" t="s">
        <v>1</v>
      </c>
      <c r="F3489" s="236" t="s">
        <v>3156</v>
      </c>
      <c r="G3489" s="234"/>
      <c r="H3489" s="237">
        <v>29.8</v>
      </c>
      <c r="I3489" s="238"/>
      <c r="J3489" s="234"/>
      <c r="K3489" s="234"/>
      <c r="L3489" s="239"/>
      <c r="M3489" s="240"/>
      <c r="N3489" s="241"/>
      <c r="O3489" s="241"/>
      <c r="P3489" s="241"/>
      <c r="Q3489" s="241"/>
      <c r="R3489" s="241"/>
      <c r="S3489" s="241"/>
      <c r="T3489" s="242"/>
      <c r="AT3489" s="243" t="s">
        <v>211</v>
      </c>
      <c r="AU3489" s="243" t="s">
        <v>84</v>
      </c>
      <c r="AV3489" s="14" t="s">
        <v>84</v>
      </c>
      <c r="AW3489" s="14" t="s">
        <v>31</v>
      </c>
      <c r="AX3489" s="14" t="s">
        <v>75</v>
      </c>
      <c r="AY3489" s="243" t="s">
        <v>203</v>
      </c>
    </row>
    <row r="3490" spans="1:65" s="14" customFormat="1" ht="11.25">
      <c r="B3490" s="233"/>
      <c r="C3490" s="234"/>
      <c r="D3490" s="224" t="s">
        <v>211</v>
      </c>
      <c r="E3490" s="235" t="s">
        <v>1</v>
      </c>
      <c r="F3490" s="236" t="s">
        <v>3157</v>
      </c>
      <c r="G3490" s="234"/>
      <c r="H3490" s="237">
        <v>99.2</v>
      </c>
      <c r="I3490" s="238"/>
      <c r="J3490" s="234"/>
      <c r="K3490" s="234"/>
      <c r="L3490" s="239"/>
      <c r="M3490" s="240"/>
      <c r="N3490" s="241"/>
      <c r="O3490" s="241"/>
      <c r="P3490" s="241"/>
      <c r="Q3490" s="241"/>
      <c r="R3490" s="241"/>
      <c r="S3490" s="241"/>
      <c r="T3490" s="242"/>
      <c r="AT3490" s="243" t="s">
        <v>211</v>
      </c>
      <c r="AU3490" s="243" t="s">
        <v>84</v>
      </c>
      <c r="AV3490" s="14" t="s">
        <v>84</v>
      </c>
      <c r="AW3490" s="14" t="s">
        <v>31</v>
      </c>
      <c r="AX3490" s="14" t="s">
        <v>75</v>
      </c>
      <c r="AY3490" s="243" t="s">
        <v>203</v>
      </c>
    </row>
    <row r="3491" spans="1:65" s="14" customFormat="1" ht="11.25">
      <c r="B3491" s="233"/>
      <c r="C3491" s="234"/>
      <c r="D3491" s="224" t="s">
        <v>211</v>
      </c>
      <c r="E3491" s="235" t="s">
        <v>1</v>
      </c>
      <c r="F3491" s="236" t="s">
        <v>3158</v>
      </c>
      <c r="G3491" s="234"/>
      <c r="H3491" s="237">
        <v>25.3</v>
      </c>
      <c r="I3491" s="238"/>
      <c r="J3491" s="234"/>
      <c r="K3491" s="234"/>
      <c r="L3491" s="239"/>
      <c r="M3491" s="240"/>
      <c r="N3491" s="241"/>
      <c r="O3491" s="241"/>
      <c r="P3491" s="241"/>
      <c r="Q3491" s="241"/>
      <c r="R3491" s="241"/>
      <c r="S3491" s="241"/>
      <c r="T3491" s="242"/>
      <c r="AT3491" s="243" t="s">
        <v>211</v>
      </c>
      <c r="AU3491" s="243" t="s">
        <v>84</v>
      </c>
      <c r="AV3491" s="14" t="s">
        <v>84</v>
      </c>
      <c r="AW3491" s="14" t="s">
        <v>31</v>
      </c>
      <c r="AX3491" s="14" t="s">
        <v>75</v>
      </c>
      <c r="AY3491" s="243" t="s">
        <v>203</v>
      </c>
    </row>
    <row r="3492" spans="1:65" s="14" customFormat="1" ht="11.25">
      <c r="B3492" s="233"/>
      <c r="C3492" s="234"/>
      <c r="D3492" s="224" t="s">
        <v>211</v>
      </c>
      <c r="E3492" s="235" t="s">
        <v>1</v>
      </c>
      <c r="F3492" s="236" t="s">
        <v>3159</v>
      </c>
      <c r="G3492" s="234"/>
      <c r="H3492" s="237">
        <v>53.1</v>
      </c>
      <c r="I3492" s="238"/>
      <c r="J3492" s="234"/>
      <c r="K3492" s="234"/>
      <c r="L3492" s="239"/>
      <c r="M3492" s="240"/>
      <c r="N3492" s="241"/>
      <c r="O3492" s="241"/>
      <c r="P3492" s="241"/>
      <c r="Q3492" s="241"/>
      <c r="R3492" s="241"/>
      <c r="S3492" s="241"/>
      <c r="T3492" s="242"/>
      <c r="AT3492" s="243" t="s">
        <v>211</v>
      </c>
      <c r="AU3492" s="243" t="s">
        <v>84</v>
      </c>
      <c r="AV3492" s="14" t="s">
        <v>84</v>
      </c>
      <c r="AW3492" s="14" t="s">
        <v>31</v>
      </c>
      <c r="AX3492" s="14" t="s">
        <v>75</v>
      </c>
      <c r="AY3492" s="243" t="s">
        <v>203</v>
      </c>
    </row>
    <row r="3493" spans="1:65" s="14" customFormat="1" ht="11.25">
      <c r="B3493" s="233"/>
      <c r="C3493" s="234"/>
      <c r="D3493" s="224" t="s">
        <v>211</v>
      </c>
      <c r="E3493" s="235" t="s">
        <v>1</v>
      </c>
      <c r="F3493" s="236" t="s">
        <v>3160</v>
      </c>
      <c r="G3493" s="234"/>
      <c r="H3493" s="237">
        <v>53.912999999999997</v>
      </c>
      <c r="I3493" s="238"/>
      <c r="J3493" s="234"/>
      <c r="K3493" s="234"/>
      <c r="L3493" s="239"/>
      <c r="M3493" s="240"/>
      <c r="N3493" s="241"/>
      <c r="O3493" s="241"/>
      <c r="P3493" s="241"/>
      <c r="Q3493" s="241"/>
      <c r="R3493" s="241"/>
      <c r="S3493" s="241"/>
      <c r="T3493" s="242"/>
      <c r="AT3493" s="243" t="s">
        <v>211</v>
      </c>
      <c r="AU3493" s="243" t="s">
        <v>84</v>
      </c>
      <c r="AV3493" s="14" t="s">
        <v>84</v>
      </c>
      <c r="AW3493" s="14" t="s">
        <v>31</v>
      </c>
      <c r="AX3493" s="14" t="s">
        <v>75</v>
      </c>
      <c r="AY3493" s="243" t="s">
        <v>203</v>
      </c>
    </row>
    <row r="3494" spans="1:65" s="14" customFormat="1" ht="11.25">
      <c r="B3494" s="233"/>
      <c r="C3494" s="234"/>
      <c r="D3494" s="224" t="s">
        <v>211</v>
      </c>
      <c r="E3494" s="235" t="s">
        <v>1</v>
      </c>
      <c r="F3494" s="236" t="s">
        <v>3161</v>
      </c>
      <c r="G3494" s="234"/>
      <c r="H3494" s="237">
        <v>22.8</v>
      </c>
      <c r="I3494" s="238"/>
      <c r="J3494" s="234"/>
      <c r="K3494" s="234"/>
      <c r="L3494" s="239"/>
      <c r="M3494" s="240"/>
      <c r="N3494" s="241"/>
      <c r="O3494" s="241"/>
      <c r="P3494" s="241"/>
      <c r="Q3494" s="241"/>
      <c r="R3494" s="241"/>
      <c r="S3494" s="241"/>
      <c r="T3494" s="242"/>
      <c r="AT3494" s="243" t="s">
        <v>211</v>
      </c>
      <c r="AU3494" s="243" t="s">
        <v>84</v>
      </c>
      <c r="AV3494" s="14" t="s">
        <v>84</v>
      </c>
      <c r="AW3494" s="14" t="s">
        <v>31</v>
      </c>
      <c r="AX3494" s="14" t="s">
        <v>75</v>
      </c>
      <c r="AY3494" s="243" t="s">
        <v>203</v>
      </c>
    </row>
    <row r="3495" spans="1:65" s="14" customFormat="1" ht="11.25">
      <c r="B3495" s="233"/>
      <c r="C3495" s="234"/>
      <c r="D3495" s="224" t="s">
        <v>211</v>
      </c>
      <c r="E3495" s="235" t="s">
        <v>1</v>
      </c>
      <c r="F3495" s="236" t="s">
        <v>3162</v>
      </c>
      <c r="G3495" s="234"/>
      <c r="H3495" s="237">
        <v>42.1</v>
      </c>
      <c r="I3495" s="238"/>
      <c r="J3495" s="234"/>
      <c r="K3495" s="234"/>
      <c r="L3495" s="239"/>
      <c r="M3495" s="240"/>
      <c r="N3495" s="241"/>
      <c r="O3495" s="241"/>
      <c r="P3495" s="241"/>
      <c r="Q3495" s="241"/>
      <c r="R3495" s="241"/>
      <c r="S3495" s="241"/>
      <c r="T3495" s="242"/>
      <c r="AT3495" s="243" t="s">
        <v>211</v>
      </c>
      <c r="AU3495" s="243" t="s">
        <v>84</v>
      </c>
      <c r="AV3495" s="14" t="s">
        <v>84</v>
      </c>
      <c r="AW3495" s="14" t="s">
        <v>31</v>
      </c>
      <c r="AX3495" s="14" t="s">
        <v>75</v>
      </c>
      <c r="AY3495" s="243" t="s">
        <v>203</v>
      </c>
    </row>
    <row r="3496" spans="1:65" s="14" customFormat="1" ht="11.25">
      <c r="B3496" s="233"/>
      <c r="C3496" s="234"/>
      <c r="D3496" s="224" t="s">
        <v>211</v>
      </c>
      <c r="E3496" s="235" t="s">
        <v>1</v>
      </c>
      <c r="F3496" s="236" t="s">
        <v>3163</v>
      </c>
      <c r="G3496" s="234"/>
      <c r="H3496" s="237">
        <v>16.5</v>
      </c>
      <c r="I3496" s="238"/>
      <c r="J3496" s="234"/>
      <c r="K3496" s="234"/>
      <c r="L3496" s="239"/>
      <c r="M3496" s="240"/>
      <c r="N3496" s="241"/>
      <c r="O3496" s="241"/>
      <c r="P3496" s="241"/>
      <c r="Q3496" s="241"/>
      <c r="R3496" s="241"/>
      <c r="S3496" s="241"/>
      <c r="T3496" s="242"/>
      <c r="AT3496" s="243" t="s">
        <v>211</v>
      </c>
      <c r="AU3496" s="243" t="s">
        <v>84</v>
      </c>
      <c r="AV3496" s="14" t="s">
        <v>84</v>
      </c>
      <c r="AW3496" s="14" t="s">
        <v>31</v>
      </c>
      <c r="AX3496" s="14" t="s">
        <v>75</v>
      </c>
      <c r="AY3496" s="243" t="s">
        <v>203</v>
      </c>
    </row>
    <row r="3497" spans="1:65" s="2" customFormat="1" ht="21.75" customHeight="1">
      <c r="A3497" s="35"/>
      <c r="B3497" s="36"/>
      <c r="C3497" s="209" t="s">
        <v>3164</v>
      </c>
      <c r="D3497" s="209" t="s">
        <v>205</v>
      </c>
      <c r="E3497" s="210" t="s">
        <v>3165</v>
      </c>
      <c r="F3497" s="211" t="s">
        <v>3166</v>
      </c>
      <c r="G3497" s="212" t="s">
        <v>240</v>
      </c>
      <c r="H3497" s="213">
        <v>1978.1610000000001</v>
      </c>
      <c r="I3497" s="214"/>
      <c r="J3497" s="215">
        <f>ROUND(I3497*H3497,2)</f>
        <v>0</v>
      </c>
      <c r="K3497" s="211" t="s">
        <v>218</v>
      </c>
      <c r="L3497" s="40"/>
      <c r="M3497" s="216" t="s">
        <v>1</v>
      </c>
      <c r="N3497" s="217" t="s">
        <v>40</v>
      </c>
      <c r="O3497" s="72"/>
      <c r="P3497" s="218">
        <f>O3497*H3497</f>
        <v>0</v>
      </c>
      <c r="Q3497" s="218">
        <v>9.5E-4</v>
      </c>
      <c r="R3497" s="218">
        <f>Q3497*H3497</f>
        <v>1.8792529500000001</v>
      </c>
      <c r="S3497" s="218">
        <v>0</v>
      </c>
      <c r="T3497" s="219">
        <f>S3497*H3497</f>
        <v>0</v>
      </c>
      <c r="U3497" s="35"/>
      <c r="V3497" s="35"/>
      <c r="W3497" s="35"/>
      <c r="X3497" s="35"/>
      <c r="Y3497" s="35"/>
      <c r="Z3497" s="35"/>
      <c r="AA3497" s="35"/>
      <c r="AB3497" s="35"/>
      <c r="AC3497" s="35"/>
      <c r="AD3497" s="35"/>
      <c r="AE3497" s="35"/>
      <c r="AR3497" s="220" t="s">
        <v>412</v>
      </c>
      <c r="AT3497" s="220" t="s">
        <v>205</v>
      </c>
      <c r="AU3497" s="220" t="s">
        <v>84</v>
      </c>
      <c r="AY3497" s="18" t="s">
        <v>203</v>
      </c>
      <c r="BE3497" s="221">
        <f>IF(N3497="základní",J3497,0)</f>
        <v>0</v>
      </c>
      <c r="BF3497" s="221">
        <f>IF(N3497="snížená",J3497,0)</f>
        <v>0</v>
      </c>
      <c r="BG3497" s="221">
        <f>IF(N3497="zákl. přenesená",J3497,0)</f>
        <v>0</v>
      </c>
      <c r="BH3497" s="221">
        <f>IF(N3497="sníž. přenesená",J3497,0)</f>
        <v>0</v>
      </c>
      <c r="BI3497" s="221">
        <f>IF(N3497="nulová",J3497,0)</f>
        <v>0</v>
      </c>
      <c r="BJ3497" s="18" t="s">
        <v>82</v>
      </c>
      <c r="BK3497" s="221">
        <f>ROUND(I3497*H3497,2)</f>
        <v>0</v>
      </c>
      <c r="BL3497" s="18" t="s">
        <v>412</v>
      </c>
      <c r="BM3497" s="220" t="s">
        <v>3167</v>
      </c>
    </row>
    <row r="3498" spans="1:65" s="2" customFormat="1" ht="21.75" customHeight="1">
      <c r="A3498" s="35"/>
      <c r="B3498" s="36"/>
      <c r="C3498" s="247" t="s">
        <v>3168</v>
      </c>
      <c r="D3498" s="247" t="s">
        <v>413</v>
      </c>
      <c r="E3498" s="248" t="s">
        <v>3169</v>
      </c>
      <c r="F3498" s="249" t="s">
        <v>3170</v>
      </c>
      <c r="G3498" s="250" t="s">
        <v>240</v>
      </c>
      <c r="H3498" s="251">
        <v>1978.1610000000001</v>
      </c>
      <c r="I3498" s="252"/>
      <c r="J3498" s="253">
        <f>ROUND(I3498*H3498,2)</f>
        <v>0</v>
      </c>
      <c r="K3498" s="249" t="s">
        <v>1</v>
      </c>
      <c r="L3498" s="254"/>
      <c r="M3498" s="255" t="s">
        <v>1</v>
      </c>
      <c r="N3498" s="256" t="s">
        <v>40</v>
      </c>
      <c r="O3498" s="72"/>
      <c r="P3498" s="218">
        <f>O3498*H3498</f>
        <v>0</v>
      </c>
      <c r="Q3498" s="218">
        <v>1.73E-3</v>
      </c>
      <c r="R3498" s="218">
        <f>Q3498*H3498</f>
        <v>3.4222185299999999</v>
      </c>
      <c r="S3498" s="218">
        <v>0</v>
      </c>
      <c r="T3498" s="219">
        <f>S3498*H3498</f>
        <v>0</v>
      </c>
      <c r="U3498" s="35"/>
      <c r="V3498" s="35"/>
      <c r="W3498" s="35"/>
      <c r="X3498" s="35"/>
      <c r="Y3498" s="35"/>
      <c r="Z3498" s="35"/>
      <c r="AA3498" s="35"/>
      <c r="AB3498" s="35"/>
      <c r="AC3498" s="35"/>
      <c r="AD3498" s="35"/>
      <c r="AE3498" s="35"/>
      <c r="AR3498" s="220" t="s">
        <v>1661</v>
      </c>
      <c r="AT3498" s="220" t="s">
        <v>413</v>
      </c>
      <c r="AU3498" s="220" t="s">
        <v>84</v>
      </c>
      <c r="AY3498" s="18" t="s">
        <v>203</v>
      </c>
      <c r="BE3498" s="221">
        <f>IF(N3498="základní",J3498,0)</f>
        <v>0</v>
      </c>
      <c r="BF3498" s="221">
        <f>IF(N3498="snížená",J3498,0)</f>
        <v>0</v>
      </c>
      <c r="BG3498" s="221">
        <f>IF(N3498="zákl. přenesená",J3498,0)</f>
        <v>0</v>
      </c>
      <c r="BH3498" s="221">
        <f>IF(N3498="sníž. přenesená",J3498,0)</f>
        <v>0</v>
      </c>
      <c r="BI3498" s="221">
        <f>IF(N3498="nulová",J3498,0)</f>
        <v>0</v>
      </c>
      <c r="BJ3498" s="18" t="s">
        <v>82</v>
      </c>
      <c r="BK3498" s="221">
        <f>ROUND(I3498*H3498,2)</f>
        <v>0</v>
      </c>
      <c r="BL3498" s="18" t="s">
        <v>412</v>
      </c>
      <c r="BM3498" s="220" t="s">
        <v>3171</v>
      </c>
    </row>
    <row r="3499" spans="1:65" s="13" customFormat="1" ht="22.5">
      <c r="B3499" s="222"/>
      <c r="C3499" s="223"/>
      <c r="D3499" s="224" t="s">
        <v>211</v>
      </c>
      <c r="E3499" s="225" t="s">
        <v>1</v>
      </c>
      <c r="F3499" s="226" t="s">
        <v>3172</v>
      </c>
      <c r="G3499" s="223"/>
      <c r="H3499" s="225" t="s">
        <v>1</v>
      </c>
      <c r="I3499" s="227"/>
      <c r="J3499" s="223"/>
      <c r="K3499" s="223"/>
      <c r="L3499" s="228"/>
      <c r="M3499" s="229"/>
      <c r="N3499" s="230"/>
      <c r="O3499" s="230"/>
      <c r="P3499" s="230"/>
      <c r="Q3499" s="230"/>
      <c r="R3499" s="230"/>
      <c r="S3499" s="230"/>
      <c r="T3499" s="231"/>
      <c r="AT3499" s="232" t="s">
        <v>211</v>
      </c>
      <c r="AU3499" s="232" t="s">
        <v>84</v>
      </c>
      <c r="AV3499" s="13" t="s">
        <v>82</v>
      </c>
      <c r="AW3499" s="13" t="s">
        <v>31</v>
      </c>
      <c r="AX3499" s="13" t="s">
        <v>75</v>
      </c>
      <c r="AY3499" s="232" t="s">
        <v>203</v>
      </c>
    </row>
    <row r="3500" spans="1:65" s="13" customFormat="1" ht="11.25">
      <c r="B3500" s="222"/>
      <c r="C3500" s="223"/>
      <c r="D3500" s="224" t="s">
        <v>211</v>
      </c>
      <c r="E3500" s="225" t="s">
        <v>1</v>
      </c>
      <c r="F3500" s="226" t="s">
        <v>3022</v>
      </c>
      <c r="G3500" s="223"/>
      <c r="H3500" s="225" t="s">
        <v>1</v>
      </c>
      <c r="I3500" s="227"/>
      <c r="J3500" s="223"/>
      <c r="K3500" s="223"/>
      <c r="L3500" s="228"/>
      <c r="M3500" s="229"/>
      <c r="N3500" s="230"/>
      <c r="O3500" s="230"/>
      <c r="P3500" s="230"/>
      <c r="Q3500" s="230"/>
      <c r="R3500" s="230"/>
      <c r="S3500" s="230"/>
      <c r="T3500" s="231"/>
      <c r="AT3500" s="232" t="s">
        <v>211</v>
      </c>
      <c r="AU3500" s="232" t="s">
        <v>84</v>
      </c>
      <c r="AV3500" s="13" t="s">
        <v>82</v>
      </c>
      <c r="AW3500" s="13" t="s">
        <v>31</v>
      </c>
      <c r="AX3500" s="13" t="s">
        <v>75</v>
      </c>
      <c r="AY3500" s="232" t="s">
        <v>203</v>
      </c>
    </row>
    <row r="3501" spans="1:65" s="13" customFormat="1" ht="11.25">
      <c r="B3501" s="222"/>
      <c r="C3501" s="223"/>
      <c r="D3501" s="224" t="s">
        <v>211</v>
      </c>
      <c r="E3501" s="225" t="s">
        <v>1</v>
      </c>
      <c r="F3501" s="226" t="s">
        <v>213</v>
      </c>
      <c r="G3501" s="223"/>
      <c r="H3501" s="225" t="s">
        <v>1</v>
      </c>
      <c r="I3501" s="227"/>
      <c r="J3501" s="223"/>
      <c r="K3501" s="223"/>
      <c r="L3501" s="228"/>
      <c r="M3501" s="229"/>
      <c r="N3501" s="230"/>
      <c r="O3501" s="230"/>
      <c r="P3501" s="230"/>
      <c r="Q3501" s="230"/>
      <c r="R3501" s="230"/>
      <c r="S3501" s="230"/>
      <c r="T3501" s="231"/>
      <c r="AT3501" s="232" t="s">
        <v>211</v>
      </c>
      <c r="AU3501" s="232" t="s">
        <v>84</v>
      </c>
      <c r="AV3501" s="13" t="s">
        <v>82</v>
      </c>
      <c r="AW3501" s="13" t="s">
        <v>31</v>
      </c>
      <c r="AX3501" s="13" t="s">
        <v>75</v>
      </c>
      <c r="AY3501" s="232" t="s">
        <v>203</v>
      </c>
    </row>
    <row r="3502" spans="1:65" s="13" customFormat="1" ht="11.25">
      <c r="B3502" s="222"/>
      <c r="C3502" s="223"/>
      <c r="D3502" s="224" t="s">
        <v>211</v>
      </c>
      <c r="E3502" s="225" t="s">
        <v>1</v>
      </c>
      <c r="F3502" s="226" t="s">
        <v>3173</v>
      </c>
      <c r="G3502" s="223"/>
      <c r="H3502" s="225" t="s">
        <v>1</v>
      </c>
      <c r="I3502" s="227"/>
      <c r="J3502" s="223"/>
      <c r="K3502" s="223"/>
      <c r="L3502" s="228"/>
      <c r="M3502" s="229"/>
      <c r="N3502" s="230"/>
      <c r="O3502" s="230"/>
      <c r="P3502" s="230"/>
      <c r="Q3502" s="230"/>
      <c r="R3502" s="230"/>
      <c r="S3502" s="230"/>
      <c r="T3502" s="231"/>
      <c r="AT3502" s="232" t="s">
        <v>211</v>
      </c>
      <c r="AU3502" s="232" t="s">
        <v>84</v>
      </c>
      <c r="AV3502" s="13" t="s">
        <v>82</v>
      </c>
      <c r="AW3502" s="13" t="s">
        <v>31</v>
      </c>
      <c r="AX3502" s="13" t="s">
        <v>75</v>
      </c>
      <c r="AY3502" s="232" t="s">
        <v>203</v>
      </c>
    </row>
    <row r="3503" spans="1:65" s="13" customFormat="1" ht="11.25">
      <c r="B3503" s="222"/>
      <c r="C3503" s="223"/>
      <c r="D3503" s="224" t="s">
        <v>211</v>
      </c>
      <c r="E3503" s="225" t="s">
        <v>1</v>
      </c>
      <c r="F3503" s="226" t="s">
        <v>2203</v>
      </c>
      <c r="G3503" s="223"/>
      <c r="H3503" s="225" t="s">
        <v>1</v>
      </c>
      <c r="I3503" s="227"/>
      <c r="J3503" s="223"/>
      <c r="K3503" s="223"/>
      <c r="L3503" s="228"/>
      <c r="M3503" s="229"/>
      <c r="N3503" s="230"/>
      <c r="O3503" s="230"/>
      <c r="P3503" s="230"/>
      <c r="Q3503" s="230"/>
      <c r="R3503" s="230"/>
      <c r="S3503" s="230"/>
      <c r="T3503" s="231"/>
      <c r="AT3503" s="232" t="s">
        <v>211</v>
      </c>
      <c r="AU3503" s="232" t="s">
        <v>84</v>
      </c>
      <c r="AV3503" s="13" t="s">
        <v>82</v>
      </c>
      <c r="AW3503" s="13" t="s">
        <v>31</v>
      </c>
      <c r="AX3503" s="13" t="s">
        <v>75</v>
      </c>
      <c r="AY3503" s="232" t="s">
        <v>203</v>
      </c>
    </row>
    <row r="3504" spans="1:65" s="14" customFormat="1" ht="11.25">
      <c r="B3504" s="233"/>
      <c r="C3504" s="234"/>
      <c r="D3504" s="224" t="s">
        <v>211</v>
      </c>
      <c r="E3504" s="235" t="s">
        <v>1</v>
      </c>
      <c r="F3504" s="236" t="s">
        <v>3174</v>
      </c>
      <c r="G3504" s="234"/>
      <c r="H3504" s="237">
        <v>26.416</v>
      </c>
      <c r="I3504" s="238"/>
      <c r="J3504" s="234"/>
      <c r="K3504" s="234"/>
      <c r="L3504" s="239"/>
      <c r="M3504" s="240"/>
      <c r="N3504" s="241"/>
      <c r="O3504" s="241"/>
      <c r="P3504" s="241"/>
      <c r="Q3504" s="241"/>
      <c r="R3504" s="241"/>
      <c r="S3504" s="241"/>
      <c r="T3504" s="242"/>
      <c r="AT3504" s="243" t="s">
        <v>211</v>
      </c>
      <c r="AU3504" s="243" t="s">
        <v>84</v>
      </c>
      <c r="AV3504" s="14" t="s">
        <v>84</v>
      </c>
      <c r="AW3504" s="14" t="s">
        <v>31</v>
      </c>
      <c r="AX3504" s="14" t="s">
        <v>75</v>
      </c>
      <c r="AY3504" s="243" t="s">
        <v>203</v>
      </c>
    </row>
    <row r="3505" spans="2:51" s="14" customFormat="1" ht="11.25">
      <c r="B3505" s="233"/>
      <c r="C3505" s="234"/>
      <c r="D3505" s="224" t="s">
        <v>211</v>
      </c>
      <c r="E3505" s="235" t="s">
        <v>1</v>
      </c>
      <c r="F3505" s="236" t="s">
        <v>3175</v>
      </c>
      <c r="G3505" s="234"/>
      <c r="H3505" s="237">
        <v>4.76</v>
      </c>
      <c r="I3505" s="238"/>
      <c r="J3505" s="234"/>
      <c r="K3505" s="234"/>
      <c r="L3505" s="239"/>
      <c r="M3505" s="240"/>
      <c r="N3505" s="241"/>
      <c r="O3505" s="241"/>
      <c r="P3505" s="241"/>
      <c r="Q3505" s="241"/>
      <c r="R3505" s="241"/>
      <c r="S3505" s="241"/>
      <c r="T3505" s="242"/>
      <c r="AT3505" s="243" t="s">
        <v>211</v>
      </c>
      <c r="AU3505" s="243" t="s">
        <v>84</v>
      </c>
      <c r="AV3505" s="14" t="s">
        <v>84</v>
      </c>
      <c r="AW3505" s="14" t="s">
        <v>31</v>
      </c>
      <c r="AX3505" s="14" t="s">
        <v>75</v>
      </c>
      <c r="AY3505" s="243" t="s">
        <v>203</v>
      </c>
    </row>
    <row r="3506" spans="2:51" s="14" customFormat="1" ht="11.25">
      <c r="B3506" s="233"/>
      <c r="C3506" s="234"/>
      <c r="D3506" s="224" t="s">
        <v>211</v>
      </c>
      <c r="E3506" s="235" t="s">
        <v>1</v>
      </c>
      <c r="F3506" s="236" t="s">
        <v>3176</v>
      </c>
      <c r="G3506" s="234"/>
      <c r="H3506" s="237">
        <v>7.5</v>
      </c>
      <c r="I3506" s="238"/>
      <c r="J3506" s="234"/>
      <c r="K3506" s="234"/>
      <c r="L3506" s="239"/>
      <c r="M3506" s="240"/>
      <c r="N3506" s="241"/>
      <c r="O3506" s="241"/>
      <c r="P3506" s="241"/>
      <c r="Q3506" s="241"/>
      <c r="R3506" s="241"/>
      <c r="S3506" s="241"/>
      <c r="T3506" s="242"/>
      <c r="AT3506" s="243" t="s">
        <v>211</v>
      </c>
      <c r="AU3506" s="243" t="s">
        <v>84</v>
      </c>
      <c r="AV3506" s="14" t="s">
        <v>84</v>
      </c>
      <c r="AW3506" s="14" t="s">
        <v>31</v>
      </c>
      <c r="AX3506" s="14" t="s">
        <v>75</v>
      </c>
      <c r="AY3506" s="243" t="s">
        <v>203</v>
      </c>
    </row>
    <row r="3507" spans="2:51" s="14" customFormat="1" ht="11.25">
      <c r="B3507" s="233"/>
      <c r="C3507" s="234"/>
      <c r="D3507" s="224" t="s">
        <v>211</v>
      </c>
      <c r="E3507" s="235" t="s">
        <v>1</v>
      </c>
      <c r="F3507" s="236" t="s">
        <v>3177</v>
      </c>
      <c r="G3507" s="234"/>
      <c r="H3507" s="237">
        <v>24.379000000000001</v>
      </c>
      <c r="I3507" s="238"/>
      <c r="J3507" s="234"/>
      <c r="K3507" s="234"/>
      <c r="L3507" s="239"/>
      <c r="M3507" s="240"/>
      <c r="N3507" s="241"/>
      <c r="O3507" s="241"/>
      <c r="P3507" s="241"/>
      <c r="Q3507" s="241"/>
      <c r="R3507" s="241"/>
      <c r="S3507" s="241"/>
      <c r="T3507" s="242"/>
      <c r="AT3507" s="243" t="s">
        <v>211</v>
      </c>
      <c r="AU3507" s="243" t="s">
        <v>84</v>
      </c>
      <c r="AV3507" s="14" t="s">
        <v>84</v>
      </c>
      <c r="AW3507" s="14" t="s">
        <v>31</v>
      </c>
      <c r="AX3507" s="14" t="s">
        <v>75</v>
      </c>
      <c r="AY3507" s="243" t="s">
        <v>203</v>
      </c>
    </row>
    <row r="3508" spans="2:51" s="13" customFormat="1" ht="11.25">
      <c r="B3508" s="222"/>
      <c r="C3508" s="223"/>
      <c r="D3508" s="224" t="s">
        <v>211</v>
      </c>
      <c r="E3508" s="225" t="s">
        <v>1</v>
      </c>
      <c r="F3508" s="226" t="s">
        <v>213</v>
      </c>
      <c r="G3508" s="223"/>
      <c r="H3508" s="225" t="s">
        <v>1</v>
      </c>
      <c r="I3508" s="227"/>
      <c r="J3508" s="223"/>
      <c r="K3508" s="223"/>
      <c r="L3508" s="228"/>
      <c r="M3508" s="229"/>
      <c r="N3508" s="230"/>
      <c r="O3508" s="230"/>
      <c r="P3508" s="230"/>
      <c r="Q3508" s="230"/>
      <c r="R3508" s="230"/>
      <c r="S3508" s="230"/>
      <c r="T3508" s="231"/>
      <c r="AT3508" s="232" t="s">
        <v>211</v>
      </c>
      <c r="AU3508" s="232" t="s">
        <v>84</v>
      </c>
      <c r="AV3508" s="13" t="s">
        <v>82</v>
      </c>
      <c r="AW3508" s="13" t="s">
        <v>31</v>
      </c>
      <c r="AX3508" s="13" t="s">
        <v>75</v>
      </c>
      <c r="AY3508" s="232" t="s">
        <v>203</v>
      </c>
    </row>
    <row r="3509" spans="2:51" s="13" customFormat="1" ht="11.25">
      <c r="B3509" s="222"/>
      <c r="C3509" s="223"/>
      <c r="D3509" s="224" t="s">
        <v>211</v>
      </c>
      <c r="E3509" s="225" t="s">
        <v>1</v>
      </c>
      <c r="F3509" s="226" t="s">
        <v>258</v>
      </c>
      <c r="G3509" s="223"/>
      <c r="H3509" s="225" t="s">
        <v>1</v>
      </c>
      <c r="I3509" s="227"/>
      <c r="J3509" s="223"/>
      <c r="K3509" s="223"/>
      <c r="L3509" s="228"/>
      <c r="M3509" s="229"/>
      <c r="N3509" s="230"/>
      <c r="O3509" s="230"/>
      <c r="P3509" s="230"/>
      <c r="Q3509" s="230"/>
      <c r="R3509" s="230"/>
      <c r="S3509" s="230"/>
      <c r="T3509" s="231"/>
      <c r="AT3509" s="232" t="s">
        <v>211</v>
      </c>
      <c r="AU3509" s="232" t="s">
        <v>84</v>
      </c>
      <c r="AV3509" s="13" t="s">
        <v>82</v>
      </c>
      <c r="AW3509" s="13" t="s">
        <v>31</v>
      </c>
      <c r="AX3509" s="13" t="s">
        <v>75</v>
      </c>
      <c r="AY3509" s="232" t="s">
        <v>203</v>
      </c>
    </row>
    <row r="3510" spans="2:51" s="14" customFormat="1" ht="11.25">
      <c r="B3510" s="233"/>
      <c r="C3510" s="234"/>
      <c r="D3510" s="224" t="s">
        <v>211</v>
      </c>
      <c r="E3510" s="235" t="s">
        <v>1</v>
      </c>
      <c r="F3510" s="236" t="s">
        <v>3178</v>
      </c>
      <c r="G3510" s="234"/>
      <c r="H3510" s="237">
        <v>3.87</v>
      </c>
      <c r="I3510" s="238"/>
      <c r="J3510" s="234"/>
      <c r="K3510" s="234"/>
      <c r="L3510" s="239"/>
      <c r="M3510" s="240"/>
      <c r="N3510" s="241"/>
      <c r="O3510" s="241"/>
      <c r="P3510" s="241"/>
      <c r="Q3510" s="241"/>
      <c r="R3510" s="241"/>
      <c r="S3510" s="241"/>
      <c r="T3510" s="242"/>
      <c r="AT3510" s="243" t="s">
        <v>211</v>
      </c>
      <c r="AU3510" s="243" t="s">
        <v>84</v>
      </c>
      <c r="AV3510" s="14" t="s">
        <v>84</v>
      </c>
      <c r="AW3510" s="14" t="s">
        <v>31</v>
      </c>
      <c r="AX3510" s="14" t="s">
        <v>75</v>
      </c>
      <c r="AY3510" s="243" t="s">
        <v>203</v>
      </c>
    </row>
    <row r="3511" spans="2:51" s="14" customFormat="1" ht="11.25">
      <c r="B3511" s="233"/>
      <c r="C3511" s="234"/>
      <c r="D3511" s="224" t="s">
        <v>211</v>
      </c>
      <c r="E3511" s="235" t="s">
        <v>1</v>
      </c>
      <c r="F3511" s="236" t="s">
        <v>3179</v>
      </c>
      <c r="G3511" s="234"/>
      <c r="H3511" s="237">
        <v>3.9</v>
      </c>
      <c r="I3511" s="238"/>
      <c r="J3511" s="234"/>
      <c r="K3511" s="234"/>
      <c r="L3511" s="239"/>
      <c r="M3511" s="240"/>
      <c r="N3511" s="241"/>
      <c r="O3511" s="241"/>
      <c r="P3511" s="241"/>
      <c r="Q3511" s="241"/>
      <c r="R3511" s="241"/>
      <c r="S3511" s="241"/>
      <c r="T3511" s="242"/>
      <c r="AT3511" s="243" t="s">
        <v>211</v>
      </c>
      <c r="AU3511" s="243" t="s">
        <v>84</v>
      </c>
      <c r="AV3511" s="14" t="s">
        <v>84</v>
      </c>
      <c r="AW3511" s="14" t="s">
        <v>31</v>
      </c>
      <c r="AX3511" s="14" t="s">
        <v>75</v>
      </c>
      <c r="AY3511" s="243" t="s">
        <v>203</v>
      </c>
    </row>
    <row r="3512" spans="2:51" s="14" customFormat="1" ht="11.25">
      <c r="B3512" s="233"/>
      <c r="C3512" s="234"/>
      <c r="D3512" s="224" t="s">
        <v>211</v>
      </c>
      <c r="E3512" s="235" t="s">
        <v>1</v>
      </c>
      <c r="F3512" s="236" t="s">
        <v>3180</v>
      </c>
      <c r="G3512" s="234"/>
      <c r="H3512" s="237">
        <v>23.187999999999999</v>
      </c>
      <c r="I3512" s="238"/>
      <c r="J3512" s="234"/>
      <c r="K3512" s="234"/>
      <c r="L3512" s="239"/>
      <c r="M3512" s="240"/>
      <c r="N3512" s="241"/>
      <c r="O3512" s="241"/>
      <c r="P3512" s="241"/>
      <c r="Q3512" s="241"/>
      <c r="R3512" s="241"/>
      <c r="S3512" s="241"/>
      <c r="T3512" s="242"/>
      <c r="AT3512" s="243" t="s">
        <v>211</v>
      </c>
      <c r="AU3512" s="243" t="s">
        <v>84</v>
      </c>
      <c r="AV3512" s="14" t="s">
        <v>84</v>
      </c>
      <c r="AW3512" s="14" t="s">
        <v>31</v>
      </c>
      <c r="AX3512" s="14" t="s">
        <v>75</v>
      </c>
      <c r="AY3512" s="243" t="s">
        <v>203</v>
      </c>
    </row>
    <row r="3513" spans="2:51" s="14" customFormat="1" ht="11.25">
      <c r="B3513" s="233"/>
      <c r="C3513" s="234"/>
      <c r="D3513" s="224" t="s">
        <v>211</v>
      </c>
      <c r="E3513" s="235" t="s">
        <v>1</v>
      </c>
      <c r="F3513" s="236" t="s">
        <v>3181</v>
      </c>
      <c r="G3513" s="234"/>
      <c r="H3513" s="237">
        <v>22.388000000000002</v>
      </c>
      <c r="I3513" s="238"/>
      <c r="J3513" s="234"/>
      <c r="K3513" s="234"/>
      <c r="L3513" s="239"/>
      <c r="M3513" s="240"/>
      <c r="N3513" s="241"/>
      <c r="O3513" s="241"/>
      <c r="P3513" s="241"/>
      <c r="Q3513" s="241"/>
      <c r="R3513" s="241"/>
      <c r="S3513" s="241"/>
      <c r="T3513" s="242"/>
      <c r="AT3513" s="243" t="s">
        <v>211</v>
      </c>
      <c r="AU3513" s="243" t="s">
        <v>84</v>
      </c>
      <c r="AV3513" s="14" t="s">
        <v>84</v>
      </c>
      <c r="AW3513" s="14" t="s">
        <v>31</v>
      </c>
      <c r="AX3513" s="14" t="s">
        <v>75</v>
      </c>
      <c r="AY3513" s="243" t="s">
        <v>203</v>
      </c>
    </row>
    <row r="3514" spans="2:51" s="14" customFormat="1" ht="11.25">
      <c r="B3514" s="233"/>
      <c r="C3514" s="234"/>
      <c r="D3514" s="224" t="s">
        <v>211</v>
      </c>
      <c r="E3514" s="235" t="s">
        <v>1</v>
      </c>
      <c r="F3514" s="236" t="s">
        <v>3182</v>
      </c>
      <c r="G3514" s="234"/>
      <c r="H3514" s="237">
        <v>23.34</v>
      </c>
      <c r="I3514" s="238"/>
      <c r="J3514" s="234"/>
      <c r="K3514" s="234"/>
      <c r="L3514" s="239"/>
      <c r="M3514" s="240"/>
      <c r="N3514" s="241"/>
      <c r="O3514" s="241"/>
      <c r="P3514" s="241"/>
      <c r="Q3514" s="241"/>
      <c r="R3514" s="241"/>
      <c r="S3514" s="241"/>
      <c r="T3514" s="242"/>
      <c r="AT3514" s="243" t="s">
        <v>211</v>
      </c>
      <c r="AU3514" s="243" t="s">
        <v>84</v>
      </c>
      <c r="AV3514" s="14" t="s">
        <v>84</v>
      </c>
      <c r="AW3514" s="14" t="s">
        <v>31</v>
      </c>
      <c r="AX3514" s="14" t="s">
        <v>75</v>
      </c>
      <c r="AY3514" s="243" t="s">
        <v>203</v>
      </c>
    </row>
    <row r="3515" spans="2:51" s="14" customFormat="1" ht="11.25">
      <c r="B3515" s="233"/>
      <c r="C3515" s="234"/>
      <c r="D3515" s="224" t="s">
        <v>211</v>
      </c>
      <c r="E3515" s="235" t="s">
        <v>1</v>
      </c>
      <c r="F3515" s="236" t="s">
        <v>3183</v>
      </c>
      <c r="G3515" s="234"/>
      <c r="H3515" s="237">
        <v>22.236000000000001</v>
      </c>
      <c r="I3515" s="238"/>
      <c r="J3515" s="234"/>
      <c r="K3515" s="234"/>
      <c r="L3515" s="239"/>
      <c r="M3515" s="240"/>
      <c r="N3515" s="241"/>
      <c r="O3515" s="241"/>
      <c r="P3515" s="241"/>
      <c r="Q3515" s="241"/>
      <c r="R3515" s="241"/>
      <c r="S3515" s="241"/>
      <c r="T3515" s="242"/>
      <c r="AT3515" s="243" t="s">
        <v>211</v>
      </c>
      <c r="AU3515" s="243" t="s">
        <v>84</v>
      </c>
      <c r="AV3515" s="14" t="s">
        <v>84</v>
      </c>
      <c r="AW3515" s="14" t="s">
        <v>31</v>
      </c>
      <c r="AX3515" s="14" t="s">
        <v>75</v>
      </c>
      <c r="AY3515" s="243" t="s">
        <v>203</v>
      </c>
    </row>
    <row r="3516" spans="2:51" s="14" customFormat="1" ht="11.25">
      <c r="B3516" s="233"/>
      <c r="C3516" s="234"/>
      <c r="D3516" s="224" t="s">
        <v>211</v>
      </c>
      <c r="E3516" s="235" t="s">
        <v>1</v>
      </c>
      <c r="F3516" s="236" t="s">
        <v>3184</v>
      </c>
      <c r="G3516" s="234"/>
      <c r="H3516" s="237">
        <v>22.388000000000002</v>
      </c>
      <c r="I3516" s="238"/>
      <c r="J3516" s="234"/>
      <c r="K3516" s="234"/>
      <c r="L3516" s="239"/>
      <c r="M3516" s="240"/>
      <c r="N3516" s="241"/>
      <c r="O3516" s="241"/>
      <c r="P3516" s="241"/>
      <c r="Q3516" s="241"/>
      <c r="R3516" s="241"/>
      <c r="S3516" s="241"/>
      <c r="T3516" s="242"/>
      <c r="AT3516" s="243" t="s">
        <v>211</v>
      </c>
      <c r="AU3516" s="243" t="s">
        <v>84</v>
      </c>
      <c r="AV3516" s="14" t="s">
        <v>84</v>
      </c>
      <c r="AW3516" s="14" t="s">
        <v>31</v>
      </c>
      <c r="AX3516" s="14" t="s">
        <v>75</v>
      </c>
      <c r="AY3516" s="243" t="s">
        <v>203</v>
      </c>
    </row>
    <row r="3517" spans="2:51" s="14" customFormat="1" ht="11.25">
      <c r="B3517" s="233"/>
      <c r="C3517" s="234"/>
      <c r="D3517" s="224" t="s">
        <v>211</v>
      </c>
      <c r="E3517" s="235" t="s">
        <v>1</v>
      </c>
      <c r="F3517" s="236" t="s">
        <v>3185</v>
      </c>
      <c r="G3517" s="234"/>
      <c r="H3517" s="237">
        <v>22.388000000000002</v>
      </c>
      <c r="I3517" s="238"/>
      <c r="J3517" s="234"/>
      <c r="K3517" s="234"/>
      <c r="L3517" s="239"/>
      <c r="M3517" s="240"/>
      <c r="N3517" s="241"/>
      <c r="O3517" s="241"/>
      <c r="P3517" s="241"/>
      <c r="Q3517" s="241"/>
      <c r="R3517" s="241"/>
      <c r="S3517" s="241"/>
      <c r="T3517" s="242"/>
      <c r="AT3517" s="243" t="s">
        <v>211</v>
      </c>
      <c r="AU3517" s="243" t="s">
        <v>84</v>
      </c>
      <c r="AV3517" s="14" t="s">
        <v>84</v>
      </c>
      <c r="AW3517" s="14" t="s">
        <v>31</v>
      </c>
      <c r="AX3517" s="14" t="s">
        <v>75</v>
      </c>
      <c r="AY3517" s="243" t="s">
        <v>203</v>
      </c>
    </row>
    <row r="3518" spans="2:51" s="14" customFormat="1" ht="11.25">
      <c r="B3518" s="233"/>
      <c r="C3518" s="234"/>
      <c r="D3518" s="224" t="s">
        <v>211</v>
      </c>
      <c r="E3518" s="235" t="s">
        <v>1</v>
      </c>
      <c r="F3518" s="236" t="s">
        <v>3186</v>
      </c>
      <c r="G3518" s="234"/>
      <c r="H3518" s="237">
        <v>22.202999999999999</v>
      </c>
      <c r="I3518" s="238"/>
      <c r="J3518" s="234"/>
      <c r="K3518" s="234"/>
      <c r="L3518" s="239"/>
      <c r="M3518" s="240"/>
      <c r="N3518" s="241"/>
      <c r="O3518" s="241"/>
      <c r="P3518" s="241"/>
      <c r="Q3518" s="241"/>
      <c r="R3518" s="241"/>
      <c r="S3518" s="241"/>
      <c r="T3518" s="242"/>
      <c r="AT3518" s="243" t="s">
        <v>211</v>
      </c>
      <c r="AU3518" s="243" t="s">
        <v>84</v>
      </c>
      <c r="AV3518" s="14" t="s">
        <v>84</v>
      </c>
      <c r="AW3518" s="14" t="s">
        <v>31</v>
      </c>
      <c r="AX3518" s="14" t="s">
        <v>75</v>
      </c>
      <c r="AY3518" s="243" t="s">
        <v>203</v>
      </c>
    </row>
    <row r="3519" spans="2:51" s="14" customFormat="1" ht="11.25">
      <c r="B3519" s="233"/>
      <c r="C3519" s="234"/>
      <c r="D3519" s="224" t="s">
        <v>211</v>
      </c>
      <c r="E3519" s="235" t="s">
        <v>1</v>
      </c>
      <c r="F3519" s="236" t="s">
        <v>3187</v>
      </c>
      <c r="G3519" s="234"/>
      <c r="H3519" s="237">
        <v>21.713999999999999</v>
      </c>
      <c r="I3519" s="238"/>
      <c r="J3519" s="234"/>
      <c r="K3519" s="234"/>
      <c r="L3519" s="239"/>
      <c r="M3519" s="240"/>
      <c r="N3519" s="241"/>
      <c r="O3519" s="241"/>
      <c r="P3519" s="241"/>
      <c r="Q3519" s="241"/>
      <c r="R3519" s="241"/>
      <c r="S3519" s="241"/>
      <c r="T3519" s="242"/>
      <c r="AT3519" s="243" t="s">
        <v>211</v>
      </c>
      <c r="AU3519" s="243" t="s">
        <v>84</v>
      </c>
      <c r="AV3519" s="14" t="s">
        <v>84</v>
      </c>
      <c r="AW3519" s="14" t="s">
        <v>31</v>
      </c>
      <c r="AX3519" s="14" t="s">
        <v>75</v>
      </c>
      <c r="AY3519" s="243" t="s">
        <v>203</v>
      </c>
    </row>
    <row r="3520" spans="2:51" s="14" customFormat="1" ht="11.25">
      <c r="B3520" s="233"/>
      <c r="C3520" s="234"/>
      <c r="D3520" s="224" t="s">
        <v>211</v>
      </c>
      <c r="E3520" s="235" t="s">
        <v>1</v>
      </c>
      <c r="F3520" s="236" t="s">
        <v>3188</v>
      </c>
      <c r="G3520" s="234"/>
      <c r="H3520" s="237">
        <v>22.388000000000002</v>
      </c>
      <c r="I3520" s="238"/>
      <c r="J3520" s="234"/>
      <c r="K3520" s="234"/>
      <c r="L3520" s="239"/>
      <c r="M3520" s="240"/>
      <c r="N3520" s="241"/>
      <c r="O3520" s="241"/>
      <c r="P3520" s="241"/>
      <c r="Q3520" s="241"/>
      <c r="R3520" s="241"/>
      <c r="S3520" s="241"/>
      <c r="T3520" s="242"/>
      <c r="AT3520" s="243" t="s">
        <v>211</v>
      </c>
      <c r="AU3520" s="243" t="s">
        <v>84</v>
      </c>
      <c r="AV3520" s="14" t="s">
        <v>84</v>
      </c>
      <c r="AW3520" s="14" t="s">
        <v>31</v>
      </c>
      <c r="AX3520" s="14" t="s">
        <v>75</v>
      </c>
      <c r="AY3520" s="243" t="s">
        <v>203</v>
      </c>
    </row>
    <row r="3521" spans="2:51" s="14" customFormat="1" ht="11.25">
      <c r="B3521" s="233"/>
      <c r="C3521" s="234"/>
      <c r="D3521" s="224" t="s">
        <v>211</v>
      </c>
      <c r="E3521" s="235" t="s">
        <v>1</v>
      </c>
      <c r="F3521" s="236" t="s">
        <v>3189</v>
      </c>
      <c r="G3521" s="234"/>
      <c r="H3521" s="237">
        <v>22.588000000000001</v>
      </c>
      <c r="I3521" s="238"/>
      <c r="J3521" s="234"/>
      <c r="K3521" s="234"/>
      <c r="L3521" s="239"/>
      <c r="M3521" s="240"/>
      <c r="N3521" s="241"/>
      <c r="O3521" s="241"/>
      <c r="P3521" s="241"/>
      <c r="Q3521" s="241"/>
      <c r="R3521" s="241"/>
      <c r="S3521" s="241"/>
      <c r="T3521" s="242"/>
      <c r="AT3521" s="243" t="s">
        <v>211</v>
      </c>
      <c r="AU3521" s="243" t="s">
        <v>84</v>
      </c>
      <c r="AV3521" s="14" t="s">
        <v>84</v>
      </c>
      <c r="AW3521" s="14" t="s">
        <v>31</v>
      </c>
      <c r="AX3521" s="14" t="s">
        <v>75</v>
      </c>
      <c r="AY3521" s="243" t="s">
        <v>203</v>
      </c>
    </row>
    <row r="3522" spans="2:51" s="14" customFormat="1" ht="11.25">
      <c r="B3522" s="233"/>
      <c r="C3522" s="234"/>
      <c r="D3522" s="224" t="s">
        <v>211</v>
      </c>
      <c r="E3522" s="235" t="s">
        <v>1</v>
      </c>
      <c r="F3522" s="236" t="s">
        <v>3190</v>
      </c>
      <c r="G3522" s="234"/>
      <c r="H3522" s="237">
        <v>21.84</v>
      </c>
      <c r="I3522" s="238"/>
      <c r="J3522" s="234"/>
      <c r="K3522" s="234"/>
      <c r="L3522" s="239"/>
      <c r="M3522" s="240"/>
      <c r="N3522" s="241"/>
      <c r="O3522" s="241"/>
      <c r="P3522" s="241"/>
      <c r="Q3522" s="241"/>
      <c r="R3522" s="241"/>
      <c r="S3522" s="241"/>
      <c r="T3522" s="242"/>
      <c r="AT3522" s="243" t="s">
        <v>211</v>
      </c>
      <c r="AU3522" s="243" t="s">
        <v>84</v>
      </c>
      <c r="AV3522" s="14" t="s">
        <v>84</v>
      </c>
      <c r="AW3522" s="14" t="s">
        <v>31</v>
      </c>
      <c r="AX3522" s="14" t="s">
        <v>75</v>
      </c>
      <c r="AY3522" s="243" t="s">
        <v>203</v>
      </c>
    </row>
    <row r="3523" spans="2:51" s="14" customFormat="1" ht="11.25">
      <c r="B3523" s="233"/>
      <c r="C3523" s="234"/>
      <c r="D3523" s="224" t="s">
        <v>211</v>
      </c>
      <c r="E3523" s="235" t="s">
        <v>1</v>
      </c>
      <c r="F3523" s="236" t="s">
        <v>3191</v>
      </c>
      <c r="G3523" s="234"/>
      <c r="H3523" s="237">
        <v>16.117999999999999</v>
      </c>
      <c r="I3523" s="238"/>
      <c r="J3523" s="234"/>
      <c r="K3523" s="234"/>
      <c r="L3523" s="239"/>
      <c r="M3523" s="240"/>
      <c r="N3523" s="241"/>
      <c r="O3523" s="241"/>
      <c r="P3523" s="241"/>
      <c r="Q3523" s="241"/>
      <c r="R3523" s="241"/>
      <c r="S3523" s="241"/>
      <c r="T3523" s="242"/>
      <c r="AT3523" s="243" t="s">
        <v>211</v>
      </c>
      <c r="AU3523" s="243" t="s">
        <v>84</v>
      </c>
      <c r="AV3523" s="14" t="s">
        <v>84</v>
      </c>
      <c r="AW3523" s="14" t="s">
        <v>31</v>
      </c>
      <c r="AX3523" s="14" t="s">
        <v>75</v>
      </c>
      <c r="AY3523" s="243" t="s">
        <v>203</v>
      </c>
    </row>
    <row r="3524" spans="2:51" s="14" customFormat="1" ht="11.25">
      <c r="B3524" s="233"/>
      <c r="C3524" s="234"/>
      <c r="D3524" s="224" t="s">
        <v>211</v>
      </c>
      <c r="E3524" s="235" t="s">
        <v>1</v>
      </c>
      <c r="F3524" s="236" t="s">
        <v>3192</v>
      </c>
      <c r="G3524" s="234"/>
      <c r="H3524" s="237">
        <v>14.06</v>
      </c>
      <c r="I3524" s="238"/>
      <c r="J3524" s="234"/>
      <c r="K3524" s="234"/>
      <c r="L3524" s="239"/>
      <c r="M3524" s="240"/>
      <c r="N3524" s="241"/>
      <c r="O3524" s="241"/>
      <c r="P3524" s="241"/>
      <c r="Q3524" s="241"/>
      <c r="R3524" s="241"/>
      <c r="S3524" s="241"/>
      <c r="T3524" s="242"/>
      <c r="AT3524" s="243" t="s">
        <v>211</v>
      </c>
      <c r="AU3524" s="243" t="s">
        <v>84</v>
      </c>
      <c r="AV3524" s="14" t="s">
        <v>84</v>
      </c>
      <c r="AW3524" s="14" t="s">
        <v>31</v>
      </c>
      <c r="AX3524" s="14" t="s">
        <v>75</v>
      </c>
      <c r="AY3524" s="243" t="s">
        <v>203</v>
      </c>
    </row>
    <row r="3525" spans="2:51" s="14" customFormat="1" ht="11.25">
      <c r="B3525" s="233"/>
      <c r="C3525" s="234"/>
      <c r="D3525" s="224" t="s">
        <v>211</v>
      </c>
      <c r="E3525" s="235" t="s">
        <v>1</v>
      </c>
      <c r="F3525" s="236" t="s">
        <v>3193</v>
      </c>
      <c r="G3525" s="234"/>
      <c r="H3525" s="237">
        <v>21.652999999999999</v>
      </c>
      <c r="I3525" s="238"/>
      <c r="J3525" s="234"/>
      <c r="K3525" s="234"/>
      <c r="L3525" s="239"/>
      <c r="M3525" s="240"/>
      <c r="N3525" s="241"/>
      <c r="O3525" s="241"/>
      <c r="P3525" s="241"/>
      <c r="Q3525" s="241"/>
      <c r="R3525" s="241"/>
      <c r="S3525" s="241"/>
      <c r="T3525" s="242"/>
      <c r="AT3525" s="243" t="s">
        <v>211</v>
      </c>
      <c r="AU3525" s="243" t="s">
        <v>84</v>
      </c>
      <c r="AV3525" s="14" t="s">
        <v>84</v>
      </c>
      <c r="AW3525" s="14" t="s">
        <v>31</v>
      </c>
      <c r="AX3525" s="14" t="s">
        <v>75</v>
      </c>
      <c r="AY3525" s="243" t="s">
        <v>203</v>
      </c>
    </row>
    <row r="3526" spans="2:51" s="14" customFormat="1" ht="11.25">
      <c r="B3526" s="233"/>
      <c r="C3526" s="234"/>
      <c r="D3526" s="224" t="s">
        <v>211</v>
      </c>
      <c r="E3526" s="235" t="s">
        <v>1</v>
      </c>
      <c r="F3526" s="236" t="s">
        <v>3194</v>
      </c>
      <c r="G3526" s="234"/>
      <c r="H3526" s="237">
        <v>22.388000000000002</v>
      </c>
      <c r="I3526" s="238"/>
      <c r="J3526" s="234"/>
      <c r="K3526" s="234"/>
      <c r="L3526" s="239"/>
      <c r="M3526" s="240"/>
      <c r="N3526" s="241"/>
      <c r="O3526" s="241"/>
      <c r="P3526" s="241"/>
      <c r="Q3526" s="241"/>
      <c r="R3526" s="241"/>
      <c r="S3526" s="241"/>
      <c r="T3526" s="242"/>
      <c r="AT3526" s="243" t="s">
        <v>211</v>
      </c>
      <c r="AU3526" s="243" t="s">
        <v>84</v>
      </c>
      <c r="AV3526" s="14" t="s">
        <v>84</v>
      </c>
      <c r="AW3526" s="14" t="s">
        <v>31</v>
      </c>
      <c r="AX3526" s="14" t="s">
        <v>75</v>
      </c>
      <c r="AY3526" s="243" t="s">
        <v>203</v>
      </c>
    </row>
    <row r="3527" spans="2:51" s="14" customFormat="1" ht="11.25">
      <c r="B3527" s="233"/>
      <c r="C3527" s="234"/>
      <c r="D3527" s="224" t="s">
        <v>211</v>
      </c>
      <c r="E3527" s="235" t="s">
        <v>1</v>
      </c>
      <c r="F3527" s="236" t="s">
        <v>3195</v>
      </c>
      <c r="G3527" s="234"/>
      <c r="H3527" s="237">
        <v>22.4</v>
      </c>
      <c r="I3527" s="238"/>
      <c r="J3527" s="234"/>
      <c r="K3527" s="234"/>
      <c r="L3527" s="239"/>
      <c r="M3527" s="240"/>
      <c r="N3527" s="241"/>
      <c r="O3527" s="241"/>
      <c r="P3527" s="241"/>
      <c r="Q3527" s="241"/>
      <c r="R3527" s="241"/>
      <c r="S3527" s="241"/>
      <c r="T3527" s="242"/>
      <c r="AT3527" s="243" t="s">
        <v>211</v>
      </c>
      <c r="AU3527" s="243" t="s">
        <v>84</v>
      </c>
      <c r="AV3527" s="14" t="s">
        <v>84</v>
      </c>
      <c r="AW3527" s="14" t="s">
        <v>31</v>
      </c>
      <c r="AX3527" s="14" t="s">
        <v>75</v>
      </c>
      <c r="AY3527" s="243" t="s">
        <v>203</v>
      </c>
    </row>
    <row r="3528" spans="2:51" s="14" customFormat="1" ht="11.25">
      <c r="B3528" s="233"/>
      <c r="C3528" s="234"/>
      <c r="D3528" s="224" t="s">
        <v>211</v>
      </c>
      <c r="E3528" s="235" t="s">
        <v>1</v>
      </c>
      <c r="F3528" s="236" t="s">
        <v>3196</v>
      </c>
      <c r="G3528" s="234"/>
      <c r="H3528" s="237">
        <v>22.388000000000002</v>
      </c>
      <c r="I3528" s="238"/>
      <c r="J3528" s="234"/>
      <c r="K3528" s="234"/>
      <c r="L3528" s="239"/>
      <c r="M3528" s="240"/>
      <c r="N3528" s="241"/>
      <c r="O3528" s="241"/>
      <c r="P3528" s="241"/>
      <c r="Q3528" s="241"/>
      <c r="R3528" s="241"/>
      <c r="S3528" s="241"/>
      <c r="T3528" s="242"/>
      <c r="AT3528" s="243" t="s">
        <v>211</v>
      </c>
      <c r="AU3528" s="243" t="s">
        <v>84</v>
      </c>
      <c r="AV3528" s="14" t="s">
        <v>84</v>
      </c>
      <c r="AW3528" s="14" t="s">
        <v>31</v>
      </c>
      <c r="AX3528" s="14" t="s">
        <v>75</v>
      </c>
      <c r="AY3528" s="243" t="s">
        <v>203</v>
      </c>
    </row>
    <row r="3529" spans="2:51" s="14" customFormat="1" ht="11.25">
      <c r="B3529" s="233"/>
      <c r="C3529" s="234"/>
      <c r="D3529" s="224" t="s">
        <v>211</v>
      </c>
      <c r="E3529" s="235" t="s">
        <v>1</v>
      </c>
      <c r="F3529" s="236" t="s">
        <v>3197</v>
      </c>
      <c r="G3529" s="234"/>
      <c r="H3529" s="237">
        <v>35.912999999999997</v>
      </c>
      <c r="I3529" s="238"/>
      <c r="J3529" s="234"/>
      <c r="K3529" s="234"/>
      <c r="L3529" s="239"/>
      <c r="M3529" s="240"/>
      <c r="N3529" s="241"/>
      <c r="O3529" s="241"/>
      <c r="P3529" s="241"/>
      <c r="Q3529" s="241"/>
      <c r="R3529" s="241"/>
      <c r="S3529" s="241"/>
      <c r="T3529" s="242"/>
      <c r="AT3529" s="243" t="s">
        <v>211</v>
      </c>
      <c r="AU3529" s="243" t="s">
        <v>84</v>
      </c>
      <c r="AV3529" s="14" t="s">
        <v>84</v>
      </c>
      <c r="AW3529" s="14" t="s">
        <v>31</v>
      </c>
      <c r="AX3529" s="14" t="s">
        <v>75</v>
      </c>
      <c r="AY3529" s="243" t="s">
        <v>203</v>
      </c>
    </row>
    <row r="3530" spans="2:51" s="14" customFormat="1" ht="11.25">
      <c r="B3530" s="233"/>
      <c r="C3530" s="234"/>
      <c r="D3530" s="224" t="s">
        <v>211</v>
      </c>
      <c r="E3530" s="235" t="s">
        <v>1</v>
      </c>
      <c r="F3530" s="236" t="s">
        <v>3198</v>
      </c>
      <c r="G3530" s="234"/>
      <c r="H3530" s="237">
        <v>22.34</v>
      </c>
      <c r="I3530" s="238"/>
      <c r="J3530" s="234"/>
      <c r="K3530" s="234"/>
      <c r="L3530" s="239"/>
      <c r="M3530" s="240"/>
      <c r="N3530" s="241"/>
      <c r="O3530" s="241"/>
      <c r="P3530" s="241"/>
      <c r="Q3530" s="241"/>
      <c r="R3530" s="241"/>
      <c r="S3530" s="241"/>
      <c r="T3530" s="242"/>
      <c r="AT3530" s="243" t="s">
        <v>211</v>
      </c>
      <c r="AU3530" s="243" t="s">
        <v>84</v>
      </c>
      <c r="AV3530" s="14" t="s">
        <v>84</v>
      </c>
      <c r="AW3530" s="14" t="s">
        <v>31</v>
      </c>
      <c r="AX3530" s="14" t="s">
        <v>75</v>
      </c>
      <c r="AY3530" s="243" t="s">
        <v>203</v>
      </c>
    </row>
    <row r="3531" spans="2:51" s="14" customFormat="1" ht="11.25">
      <c r="B3531" s="233"/>
      <c r="C3531" s="234"/>
      <c r="D3531" s="224" t="s">
        <v>211</v>
      </c>
      <c r="E3531" s="235" t="s">
        <v>1</v>
      </c>
      <c r="F3531" s="236" t="s">
        <v>3199</v>
      </c>
      <c r="G3531" s="234"/>
      <c r="H3531" s="237">
        <v>22.324999999999999</v>
      </c>
      <c r="I3531" s="238"/>
      <c r="J3531" s="234"/>
      <c r="K3531" s="234"/>
      <c r="L3531" s="239"/>
      <c r="M3531" s="240"/>
      <c r="N3531" s="241"/>
      <c r="O3531" s="241"/>
      <c r="P3531" s="241"/>
      <c r="Q3531" s="241"/>
      <c r="R3531" s="241"/>
      <c r="S3531" s="241"/>
      <c r="T3531" s="242"/>
      <c r="AT3531" s="243" t="s">
        <v>211</v>
      </c>
      <c r="AU3531" s="243" t="s">
        <v>84</v>
      </c>
      <c r="AV3531" s="14" t="s">
        <v>84</v>
      </c>
      <c r="AW3531" s="14" t="s">
        <v>31</v>
      </c>
      <c r="AX3531" s="14" t="s">
        <v>75</v>
      </c>
      <c r="AY3531" s="243" t="s">
        <v>203</v>
      </c>
    </row>
    <row r="3532" spans="2:51" s="14" customFormat="1" ht="11.25">
      <c r="B3532" s="233"/>
      <c r="C3532" s="234"/>
      <c r="D3532" s="224" t="s">
        <v>211</v>
      </c>
      <c r="E3532" s="235" t="s">
        <v>1</v>
      </c>
      <c r="F3532" s="236" t="s">
        <v>3200</v>
      </c>
      <c r="G3532" s="234"/>
      <c r="H3532" s="237">
        <v>24.24</v>
      </c>
      <c r="I3532" s="238"/>
      <c r="J3532" s="234"/>
      <c r="K3532" s="234"/>
      <c r="L3532" s="239"/>
      <c r="M3532" s="240"/>
      <c r="N3532" s="241"/>
      <c r="O3532" s="241"/>
      <c r="P3532" s="241"/>
      <c r="Q3532" s="241"/>
      <c r="R3532" s="241"/>
      <c r="S3532" s="241"/>
      <c r="T3532" s="242"/>
      <c r="AT3532" s="243" t="s">
        <v>211</v>
      </c>
      <c r="AU3532" s="243" t="s">
        <v>84</v>
      </c>
      <c r="AV3532" s="14" t="s">
        <v>84</v>
      </c>
      <c r="AW3532" s="14" t="s">
        <v>31</v>
      </c>
      <c r="AX3532" s="14" t="s">
        <v>75</v>
      </c>
      <c r="AY3532" s="243" t="s">
        <v>203</v>
      </c>
    </row>
    <row r="3533" spans="2:51" s="14" customFormat="1" ht="11.25">
      <c r="B3533" s="233"/>
      <c r="C3533" s="234"/>
      <c r="D3533" s="224" t="s">
        <v>211</v>
      </c>
      <c r="E3533" s="235" t="s">
        <v>1</v>
      </c>
      <c r="F3533" s="236" t="s">
        <v>3201</v>
      </c>
      <c r="G3533" s="234"/>
      <c r="H3533" s="237">
        <v>3.87</v>
      </c>
      <c r="I3533" s="238"/>
      <c r="J3533" s="234"/>
      <c r="K3533" s="234"/>
      <c r="L3533" s="239"/>
      <c r="M3533" s="240"/>
      <c r="N3533" s="241"/>
      <c r="O3533" s="241"/>
      <c r="P3533" s="241"/>
      <c r="Q3533" s="241"/>
      <c r="R3533" s="241"/>
      <c r="S3533" s="241"/>
      <c r="T3533" s="242"/>
      <c r="AT3533" s="243" t="s">
        <v>211</v>
      </c>
      <c r="AU3533" s="243" t="s">
        <v>84</v>
      </c>
      <c r="AV3533" s="14" t="s">
        <v>84</v>
      </c>
      <c r="AW3533" s="14" t="s">
        <v>31</v>
      </c>
      <c r="AX3533" s="14" t="s">
        <v>75</v>
      </c>
      <c r="AY3533" s="243" t="s">
        <v>203</v>
      </c>
    </row>
    <row r="3534" spans="2:51" s="14" customFormat="1" ht="11.25">
      <c r="B3534" s="233"/>
      <c r="C3534" s="234"/>
      <c r="D3534" s="224" t="s">
        <v>211</v>
      </c>
      <c r="E3534" s="235" t="s">
        <v>1</v>
      </c>
      <c r="F3534" s="236" t="s">
        <v>3202</v>
      </c>
      <c r="G3534" s="234"/>
      <c r="H3534" s="237">
        <v>3.9</v>
      </c>
      <c r="I3534" s="238"/>
      <c r="J3534" s="234"/>
      <c r="K3534" s="234"/>
      <c r="L3534" s="239"/>
      <c r="M3534" s="240"/>
      <c r="N3534" s="241"/>
      <c r="O3534" s="241"/>
      <c r="P3534" s="241"/>
      <c r="Q3534" s="241"/>
      <c r="R3534" s="241"/>
      <c r="S3534" s="241"/>
      <c r="T3534" s="242"/>
      <c r="AT3534" s="243" t="s">
        <v>211</v>
      </c>
      <c r="AU3534" s="243" t="s">
        <v>84</v>
      </c>
      <c r="AV3534" s="14" t="s">
        <v>84</v>
      </c>
      <c r="AW3534" s="14" t="s">
        <v>31</v>
      </c>
      <c r="AX3534" s="14" t="s">
        <v>75</v>
      </c>
      <c r="AY3534" s="243" t="s">
        <v>203</v>
      </c>
    </row>
    <row r="3535" spans="2:51" s="14" customFormat="1" ht="11.25">
      <c r="B3535" s="233"/>
      <c r="C3535" s="234"/>
      <c r="D3535" s="224" t="s">
        <v>211</v>
      </c>
      <c r="E3535" s="235" t="s">
        <v>1</v>
      </c>
      <c r="F3535" s="236" t="s">
        <v>3203</v>
      </c>
      <c r="G3535" s="234"/>
      <c r="H3535" s="237">
        <v>23.2</v>
      </c>
      <c r="I3535" s="238"/>
      <c r="J3535" s="234"/>
      <c r="K3535" s="234"/>
      <c r="L3535" s="239"/>
      <c r="M3535" s="240"/>
      <c r="N3535" s="241"/>
      <c r="O3535" s="241"/>
      <c r="P3535" s="241"/>
      <c r="Q3535" s="241"/>
      <c r="R3535" s="241"/>
      <c r="S3535" s="241"/>
      <c r="T3535" s="242"/>
      <c r="AT3535" s="243" t="s">
        <v>211</v>
      </c>
      <c r="AU3535" s="243" t="s">
        <v>84</v>
      </c>
      <c r="AV3535" s="14" t="s">
        <v>84</v>
      </c>
      <c r="AW3535" s="14" t="s">
        <v>31</v>
      </c>
      <c r="AX3535" s="14" t="s">
        <v>75</v>
      </c>
      <c r="AY3535" s="243" t="s">
        <v>203</v>
      </c>
    </row>
    <row r="3536" spans="2:51" s="14" customFormat="1" ht="11.25">
      <c r="B3536" s="233"/>
      <c r="C3536" s="234"/>
      <c r="D3536" s="224" t="s">
        <v>211</v>
      </c>
      <c r="E3536" s="235" t="s">
        <v>1</v>
      </c>
      <c r="F3536" s="236" t="s">
        <v>3204</v>
      </c>
      <c r="G3536" s="234"/>
      <c r="H3536" s="237">
        <v>22.4</v>
      </c>
      <c r="I3536" s="238"/>
      <c r="J3536" s="234"/>
      <c r="K3536" s="234"/>
      <c r="L3536" s="239"/>
      <c r="M3536" s="240"/>
      <c r="N3536" s="241"/>
      <c r="O3536" s="241"/>
      <c r="P3536" s="241"/>
      <c r="Q3536" s="241"/>
      <c r="R3536" s="241"/>
      <c r="S3536" s="241"/>
      <c r="T3536" s="242"/>
      <c r="AT3536" s="243" t="s">
        <v>211</v>
      </c>
      <c r="AU3536" s="243" t="s">
        <v>84</v>
      </c>
      <c r="AV3536" s="14" t="s">
        <v>84</v>
      </c>
      <c r="AW3536" s="14" t="s">
        <v>31</v>
      </c>
      <c r="AX3536" s="14" t="s">
        <v>75</v>
      </c>
      <c r="AY3536" s="243" t="s">
        <v>203</v>
      </c>
    </row>
    <row r="3537" spans="2:51" s="14" customFormat="1" ht="11.25">
      <c r="B3537" s="233"/>
      <c r="C3537" s="234"/>
      <c r="D3537" s="224" t="s">
        <v>211</v>
      </c>
      <c r="E3537" s="235" t="s">
        <v>1</v>
      </c>
      <c r="F3537" s="236" t="s">
        <v>3205</v>
      </c>
      <c r="G3537" s="234"/>
      <c r="H3537" s="237">
        <v>23.34</v>
      </c>
      <c r="I3537" s="238"/>
      <c r="J3537" s="234"/>
      <c r="K3537" s="234"/>
      <c r="L3537" s="239"/>
      <c r="M3537" s="240"/>
      <c r="N3537" s="241"/>
      <c r="O3537" s="241"/>
      <c r="P3537" s="241"/>
      <c r="Q3537" s="241"/>
      <c r="R3537" s="241"/>
      <c r="S3537" s="241"/>
      <c r="T3537" s="242"/>
      <c r="AT3537" s="243" t="s">
        <v>211</v>
      </c>
      <c r="AU3537" s="243" t="s">
        <v>84</v>
      </c>
      <c r="AV3537" s="14" t="s">
        <v>84</v>
      </c>
      <c r="AW3537" s="14" t="s">
        <v>31</v>
      </c>
      <c r="AX3537" s="14" t="s">
        <v>75</v>
      </c>
      <c r="AY3537" s="243" t="s">
        <v>203</v>
      </c>
    </row>
    <row r="3538" spans="2:51" s="14" customFormat="1" ht="11.25">
      <c r="B3538" s="233"/>
      <c r="C3538" s="234"/>
      <c r="D3538" s="224" t="s">
        <v>211</v>
      </c>
      <c r="E3538" s="235" t="s">
        <v>1</v>
      </c>
      <c r="F3538" s="236" t="s">
        <v>3206</v>
      </c>
      <c r="G3538" s="234"/>
      <c r="H3538" s="237">
        <v>22.236000000000001</v>
      </c>
      <c r="I3538" s="238"/>
      <c r="J3538" s="234"/>
      <c r="K3538" s="234"/>
      <c r="L3538" s="239"/>
      <c r="M3538" s="240"/>
      <c r="N3538" s="241"/>
      <c r="O3538" s="241"/>
      <c r="P3538" s="241"/>
      <c r="Q3538" s="241"/>
      <c r="R3538" s="241"/>
      <c r="S3538" s="241"/>
      <c r="T3538" s="242"/>
      <c r="AT3538" s="243" t="s">
        <v>211</v>
      </c>
      <c r="AU3538" s="243" t="s">
        <v>84</v>
      </c>
      <c r="AV3538" s="14" t="s">
        <v>84</v>
      </c>
      <c r="AW3538" s="14" t="s">
        <v>31</v>
      </c>
      <c r="AX3538" s="14" t="s">
        <v>75</v>
      </c>
      <c r="AY3538" s="243" t="s">
        <v>203</v>
      </c>
    </row>
    <row r="3539" spans="2:51" s="14" customFormat="1" ht="11.25">
      <c r="B3539" s="233"/>
      <c r="C3539" s="234"/>
      <c r="D3539" s="224" t="s">
        <v>211</v>
      </c>
      <c r="E3539" s="235" t="s">
        <v>1</v>
      </c>
      <c r="F3539" s="236" t="s">
        <v>3207</v>
      </c>
      <c r="G3539" s="234"/>
      <c r="H3539" s="237">
        <v>22.4</v>
      </c>
      <c r="I3539" s="238"/>
      <c r="J3539" s="234"/>
      <c r="K3539" s="234"/>
      <c r="L3539" s="239"/>
      <c r="M3539" s="240"/>
      <c r="N3539" s="241"/>
      <c r="O3539" s="241"/>
      <c r="P3539" s="241"/>
      <c r="Q3539" s="241"/>
      <c r="R3539" s="241"/>
      <c r="S3539" s="241"/>
      <c r="T3539" s="242"/>
      <c r="AT3539" s="243" t="s">
        <v>211</v>
      </c>
      <c r="AU3539" s="243" t="s">
        <v>84</v>
      </c>
      <c r="AV3539" s="14" t="s">
        <v>84</v>
      </c>
      <c r="AW3539" s="14" t="s">
        <v>31</v>
      </c>
      <c r="AX3539" s="14" t="s">
        <v>75</v>
      </c>
      <c r="AY3539" s="243" t="s">
        <v>203</v>
      </c>
    </row>
    <row r="3540" spans="2:51" s="14" customFormat="1" ht="11.25">
      <c r="B3540" s="233"/>
      <c r="C3540" s="234"/>
      <c r="D3540" s="224" t="s">
        <v>211</v>
      </c>
      <c r="E3540" s="235" t="s">
        <v>1</v>
      </c>
      <c r="F3540" s="236" t="s">
        <v>3208</v>
      </c>
      <c r="G3540" s="234"/>
      <c r="H3540" s="237">
        <v>22.4</v>
      </c>
      <c r="I3540" s="238"/>
      <c r="J3540" s="234"/>
      <c r="K3540" s="234"/>
      <c r="L3540" s="239"/>
      <c r="M3540" s="240"/>
      <c r="N3540" s="241"/>
      <c r="O3540" s="241"/>
      <c r="P3540" s="241"/>
      <c r="Q3540" s="241"/>
      <c r="R3540" s="241"/>
      <c r="S3540" s="241"/>
      <c r="T3540" s="242"/>
      <c r="AT3540" s="243" t="s">
        <v>211</v>
      </c>
      <c r="AU3540" s="243" t="s">
        <v>84</v>
      </c>
      <c r="AV3540" s="14" t="s">
        <v>84</v>
      </c>
      <c r="AW3540" s="14" t="s">
        <v>31</v>
      </c>
      <c r="AX3540" s="14" t="s">
        <v>75</v>
      </c>
      <c r="AY3540" s="243" t="s">
        <v>203</v>
      </c>
    </row>
    <row r="3541" spans="2:51" s="14" customFormat="1" ht="11.25">
      <c r="B3541" s="233"/>
      <c r="C3541" s="234"/>
      <c r="D3541" s="224" t="s">
        <v>211</v>
      </c>
      <c r="E3541" s="235" t="s">
        <v>1</v>
      </c>
      <c r="F3541" s="236" t="s">
        <v>3209</v>
      </c>
      <c r="G3541" s="234"/>
      <c r="H3541" s="237">
        <v>22.251000000000001</v>
      </c>
      <c r="I3541" s="238"/>
      <c r="J3541" s="234"/>
      <c r="K3541" s="234"/>
      <c r="L3541" s="239"/>
      <c r="M3541" s="240"/>
      <c r="N3541" s="241"/>
      <c r="O3541" s="241"/>
      <c r="P3541" s="241"/>
      <c r="Q3541" s="241"/>
      <c r="R3541" s="241"/>
      <c r="S3541" s="241"/>
      <c r="T3541" s="242"/>
      <c r="AT3541" s="243" t="s">
        <v>211</v>
      </c>
      <c r="AU3541" s="243" t="s">
        <v>84</v>
      </c>
      <c r="AV3541" s="14" t="s">
        <v>84</v>
      </c>
      <c r="AW3541" s="14" t="s">
        <v>31</v>
      </c>
      <c r="AX3541" s="14" t="s">
        <v>75</v>
      </c>
      <c r="AY3541" s="243" t="s">
        <v>203</v>
      </c>
    </row>
    <row r="3542" spans="2:51" s="14" customFormat="1" ht="11.25">
      <c r="B3542" s="233"/>
      <c r="C3542" s="234"/>
      <c r="D3542" s="224" t="s">
        <v>211</v>
      </c>
      <c r="E3542" s="235" t="s">
        <v>1</v>
      </c>
      <c r="F3542" s="236" t="s">
        <v>3210</v>
      </c>
      <c r="G3542" s="234"/>
      <c r="H3542" s="237">
        <v>21.744</v>
      </c>
      <c r="I3542" s="238"/>
      <c r="J3542" s="234"/>
      <c r="K3542" s="234"/>
      <c r="L3542" s="239"/>
      <c r="M3542" s="240"/>
      <c r="N3542" s="241"/>
      <c r="O3542" s="241"/>
      <c r="P3542" s="241"/>
      <c r="Q3542" s="241"/>
      <c r="R3542" s="241"/>
      <c r="S3542" s="241"/>
      <c r="T3542" s="242"/>
      <c r="AT3542" s="243" t="s">
        <v>211</v>
      </c>
      <c r="AU3542" s="243" t="s">
        <v>84</v>
      </c>
      <c r="AV3542" s="14" t="s">
        <v>84</v>
      </c>
      <c r="AW3542" s="14" t="s">
        <v>31</v>
      </c>
      <c r="AX3542" s="14" t="s">
        <v>75</v>
      </c>
      <c r="AY3542" s="243" t="s">
        <v>203</v>
      </c>
    </row>
    <row r="3543" spans="2:51" s="14" customFormat="1" ht="11.25">
      <c r="B3543" s="233"/>
      <c r="C3543" s="234"/>
      <c r="D3543" s="224" t="s">
        <v>211</v>
      </c>
      <c r="E3543" s="235" t="s">
        <v>1</v>
      </c>
      <c r="F3543" s="236" t="s">
        <v>3211</v>
      </c>
      <c r="G3543" s="234"/>
      <c r="H3543" s="237">
        <v>22.4</v>
      </c>
      <c r="I3543" s="238"/>
      <c r="J3543" s="234"/>
      <c r="K3543" s="234"/>
      <c r="L3543" s="239"/>
      <c r="M3543" s="240"/>
      <c r="N3543" s="241"/>
      <c r="O3543" s="241"/>
      <c r="P3543" s="241"/>
      <c r="Q3543" s="241"/>
      <c r="R3543" s="241"/>
      <c r="S3543" s="241"/>
      <c r="T3543" s="242"/>
      <c r="AT3543" s="243" t="s">
        <v>211</v>
      </c>
      <c r="AU3543" s="243" t="s">
        <v>84</v>
      </c>
      <c r="AV3543" s="14" t="s">
        <v>84</v>
      </c>
      <c r="AW3543" s="14" t="s">
        <v>31</v>
      </c>
      <c r="AX3543" s="14" t="s">
        <v>75</v>
      </c>
      <c r="AY3543" s="243" t="s">
        <v>203</v>
      </c>
    </row>
    <row r="3544" spans="2:51" s="14" customFormat="1" ht="11.25">
      <c r="B3544" s="233"/>
      <c r="C3544" s="234"/>
      <c r="D3544" s="224" t="s">
        <v>211</v>
      </c>
      <c r="E3544" s="235" t="s">
        <v>1</v>
      </c>
      <c r="F3544" s="236" t="s">
        <v>3212</v>
      </c>
      <c r="G3544" s="234"/>
      <c r="H3544" s="237">
        <v>22.4</v>
      </c>
      <c r="I3544" s="238"/>
      <c r="J3544" s="234"/>
      <c r="K3544" s="234"/>
      <c r="L3544" s="239"/>
      <c r="M3544" s="240"/>
      <c r="N3544" s="241"/>
      <c r="O3544" s="241"/>
      <c r="P3544" s="241"/>
      <c r="Q3544" s="241"/>
      <c r="R3544" s="241"/>
      <c r="S3544" s="241"/>
      <c r="T3544" s="242"/>
      <c r="AT3544" s="243" t="s">
        <v>211</v>
      </c>
      <c r="AU3544" s="243" t="s">
        <v>84</v>
      </c>
      <c r="AV3544" s="14" t="s">
        <v>84</v>
      </c>
      <c r="AW3544" s="14" t="s">
        <v>31</v>
      </c>
      <c r="AX3544" s="14" t="s">
        <v>75</v>
      </c>
      <c r="AY3544" s="243" t="s">
        <v>203</v>
      </c>
    </row>
    <row r="3545" spans="2:51" s="14" customFormat="1" ht="11.25">
      <c r="B3545" s="233"/>
      <c r="C3545" s="234"/>
      <c r="D3545" s="224" t="s">
        <v>211</v>
      </c>
      <c r="E3545" s="235" t="s">
        <v>1</v>
      </c>
      <c r="F3545" s="236" t="s">
        <v>3213</v>
      </c>
      <c r="G3545" s="234"/>
      <c r="H3545" s="237">
        <v>22.2</v>
      </c>
      <c r="I3545" s="238"/>
      <c r="J3545" s="234"/>
      <c r="K3545" s="234"/>
      <c r="L3545" s="239"/>
      <c r="M3545" s="240"/>
      <c r="N3545" s="241"/>
      <c r="O3545" s="241"/>
      <c r="P3545" s="241"/>
      <c r="Q3545" s="241"/>
      <c r="R3545" s="241"/>
      <c r="S3545" s="241"/>
      <c r="T3545" s="242"/>
      <c r="AT3545" s="243" t="s">
        <v>211</v>
      </c>
      <c r="AU3545" s="243" t="s">
        <v>84</v>
      </c>
      <c r="AV3545" s="14" t="s">
        <v>84</v>
      </c>
      <c r="AW3545" s="14" t="s">
        <v>31</v>
      </c>
      <c r="AX3545" s="14" t="s">
        <v>75</v>
      </c>
      <c r="AY3545" s="243" t="s">
        <v>203</v>
      </c>
    </row>
    <row r="3546" spans="2:51" s="14" customFormat="1" ht="11.25">
      <c r="B3546" s="233"/>
      <c r="C3546" s="234"/>
      <c r="D3546" s="224" t="s">
        <v>211</v>
      </c>
      <c r="E3546" s="235" t="s">
        <v>1</v>
      </c>
      <c r="F3546" s="236" t="s">
        <v>3214</v>
      </c>
      <c r="G3546" s="234"/>
      <c r="H3546" s="237">
        <v>16.129000000000001</v>
      </c>
      <c r="I3546" s="238"/>
      <c r="J3546" s="234"/>
      <c r="K3546" s="234"/>
      <c r="L3546" s="239"/>
      <c r="M3546" s="240"/>
      <c r="N3546" s="241"/>
      <c r="O3546" s="241"/>
      <c r="P3546" s="241"/>
      <c r="Q3546" s="241"/>
      <c r="R3546" s="241"/>
      <c r="S3546" s="241"/>
      <c r="T3546" s="242"/>
      <c r="AT3546" s="243" t="s">
        <v>211</v>
      </c>
      <c r="AU3546" s="243" t="s">
        <v>84</v>
      </c>
      <c r="AV3546" s="14" t="s">
        <v>84</v>
      </c>
      <c r="AW3546" s="14" t="s">
        <v>31</v>
      </c>
      <c r="AX3546" s="14" t="s">
        <v>75</v>
      </c>
      <c r="AY3546" s="243" t="s">
        <v>203</v>
      </c>
    </row>
    <row r="3547" spans="2:51" s="14" customFormat="1" ht="11.25">
      <c r="B3547" s="233"/>
      <c r="C3547" s="234"/>
      <c r="D3547" s="224" t="s">
        <v>211</v>
      </c>
      <c r="E3547" s="235" t="s">
        <v>1</v>
      </c>
      <c r="F3547" s="236" t="s">
        <v>3215</v>
      </c>
      <c r="G3547" s="234"/>
      <c r="H3547" s="237">
        <v>14.053000000000001</v>
      </c>
      <c r="I3547" s="238"/>
      <c r="J3547" s="234"/>
      <c r="K3547" s="234"/>
      <c r="L3547" s="239"/>
      <c r="M3547" s="240"/>
      <c r="N3547" s="241"/>
      <c r="O3547" s="241"/>
      <c r="P3547" s="241"/>
      <c r="Q3547" s="241"/>
      <c r="R3547" s="241"/>
      <c r="S3547" s="241"/>
      <c r="T3547" s="242"/>
      <c r="AT3547" s="243" t="s">
        <v>211</v>
      </c>
      <c r="AU3547" s="243" t="s">
        <v>84</v>
      </c>
      <c r="AV3547" s="14" t="s">
        <v>84</v>
      </c>
      <c r="AW3547" s="14" t="s">
        <v>31</v>
      </c>
      <c r="AX3547" s="14" t="s">
        <v>75</v>
      </c>
      <c r="AY3547" s="243" t="s">
        <v>203</v>
      </c>
    </row>
    <row r="3548" spans="2:51" s="14" customFormat="1" ht="11.25">
      <c r="B3548" s="233"/>
      <c r="C3548" s="234"/>
      <c r="D3548" s="224" t="s">
        <v>211</v>
      </c>
      <c r="E3548" s="235" t="s">
        <v>1</v>
      </c>
      <c r="F3548" s="236" t="s">
        <v>3216</v>
      </c>
      <c r="G3548" s="234"/>
      <c r="H3548" s="237">
        <v>21.652999999999999</v>
      </c>
      <c r="I3548" s="238"/>
      <c r="J3548" s="234"/>
      <c r="K3548" s="234"/>
      <c r="L3548" s="239"/>
      <c r="M3548" s="240"/>
      <c r="N3548" s="241"/>
      <c r="O3548" s="241"/>
      <c r="P3548" s="241"/>
      <c r="Q3548" s="241"/>
      <c r="R3548" s="241"/>
      <c r="S3548" s="241"/>
      <c r="T3548" s="242"/>
      <c r="AT3548" s="243" t="s">
        <v>211</v>
      </c>
      <c r="AU3548" s="243" t="s">
        <v>84</v>
      </c>
      <c r="AV3548" s="14" t="s">
        <v>84</v>
      </c>
      <c r="AW3548" s="14" t="s">
        <v>31</v>
      </c>
      <c r="AX3548" s="14" t="s">
        <v>75</v>
      </c>
      <c r="AY3548" s="243" t="s">
        <v>203</v>
      </c>
    </row>
    <row r="3549" spans="2:51" s="14" customFormat="1" ht="11.25">
      <c r="B3549" s="233"/>
      <c r="C3549" s="234"/>
      <c r="D3549" s="224" t="s">
        <v>211</v>
      </c>
      <c r="E3549" s="235" t="s">
        <v>1</v>
      </c>
      <c r="F3549" s="236" t="s">
        <v>3217</v>
      </c>
      <c r="G3549" s="234"/>
      <c r="H3549" s="237">
        <v>22.4</v>
      </c>
      <c r="I3549" s="238"/>
      <c r="J3549" s="234"/>
      <c r="K3549" s="234"/>
      <c r="L3549" s="239"/>
      <c r="M3549" s="240"/>
      <c r="N3549" s="241"/>
      <c r="O3549" s="241"/>
      <c r="P3549" s="241"/>
      <c r="Q3549" s="241"/>
      <c r="R3549" s="241"/>
      <c r="S3549" s="241"/>
      <c r="T3549" s="242"/>
      <c r="AT3549" s="243" t="s">
        <v>211</v>
      </c>
      <c r="AU3549" s="243" t="s">
        <v>84</v>
      </c>
      <c r="AV3549" s="14" t="s">
        <v>84</v>
      </c>
      <c r="AW3549" s="14" t="s">
        <v>31</v>
      </c>
      <c r="AX3549" s="14" t="s">
        <v>75</v>
      </c>
      <c r="AY3549" s="243" t="s">
        <v>203</v>
      </c>
    </row>
    <row r="3550" spans="2:51" s="14" customFormat="1" ht="11.25">
      <c r="B3550" s="233"/>
      <c r="C3550" s="234"/>
      <c r="D3550" s="224" t="s">
        <v>211</v>
      </c>
      <c r="E3550" s="235" t="s">
        <v>1</v>
      </c>
      <c r="F3550" s="236" t="s">
        <v>3218</v>
      </c>
      <c r="G3550" s="234"/>
      <c r="H3550" s="237">
        <v>22.4</v>
      </c>
      <c r="I3550" s="238"/>
      <c r="J3550" s="234"/>
      <c r="K3550" s="234"/>
      <c r="L3550" s="239"/>
      <c r="M3550" s="240"/>
      <c r="N3550" s="241"/>
      <c r="O3550" s="241"/>
      <c r="P3550" s="241"/>
      <c r="Q3550" s="241"/>
      <c r="R3550" s="241"/>
      <c r="S3550" s="241"/>
      <c r="T3550" s="242"/>
      <c r="AT3550" s="243" t="s">
        <v>211</v>
      </c>
      <c r="AU3550" s="243" t="s">
        <v>84</v>
      </c>
      <c r="AV3550" s="14" t="s">
        <v>84</v>
      </c>
      <c r="AW3550" s="14" t="s">
        <v>31</v>
      </c>
      <c r="AX3550" s="14" t="s">
        <v>75</v>
      </c>
      <c r="AY3550" s="243" t="s">
        <v>203</v>
      </c>
    </row>
    <row r="3551" spans="2:51" s="14" customFormat="1" ht="11.25">
      <c r="B3551" s="233"/>
      <c r="C3551" s="234"/>
      <c r="D3551" s="224" t="s">
        <v>211</v>
      </c>
      <c r="E3551" s="235" t="s">
        <v>1</v>
      </c>
      <c r="F3551" s="236" t="s">
        <v>3219</v>
      </c>
      <c r="G3551" s="234"/>
      <c r="H3551" s="237">
        <v>22.388000000000002</v>
      </c>
      <c r="I3551" s="238"/>
      <c r="J3551" s="234"/>
      <c r="K3551" s="234"/>
      <c r="L3551" s="239"/>
      <c r="M3551" s="240"/>
      <c r="N3551" s="241"/>
      <c r="O3551" s="241"/>
      <c r="P3551" s="241"/>
      <c r="Q3551" s="241"/>
      <c r="R3551" s="241"/>
      <c r="S3551" s="241"/>
      <c r="T3551" s="242"/>
      <c r="AT3551" s="243" t="s">
        <v>211</v>
      </c>
      <c r="AU3551" s="243" t="s">
        <v>84</v>
      </c>
      <c r="AV3551" s="14" t="s">
        <v>84</v>
      </c>
      <c r="AW3551" s="14" t="s">
        <v>31</v>
      </c>
      <c r="AX3551" s="14" t="s">
        <v>75</v>
      </c>
      <c r="AY3551" s="243" t="s">
        <v>203</v>
      </c>
    </row>
    <row r="3552" spans="2:51" s="14" customFormat="1" ht="11.25">
      <c r="B3552" s="233"/>
      <c r="C3552" s="234"/>
      <c r="D3552" s="224" t="s">
        <v>211</v>
      </c>
      <c r="E3552" s="235" t="s">
        <v>1</v>
      </c>
      <c r="F3552" s="236" t="s">
        <v>3220</v>
      </c>
      <c r="G3552" s="234"/>
      <c r="H3552" s="237">
        <v>36.347999999999999</v>
      </c>
      <c r="I3552" s="238"/>
      <c r="J3552" s="234"/>
      <c r="K3552" s="234"/>
      <c r="L3552" s="239"/>
      <c r="M3552" s="240"/>
      <c r="N3552" s="241"/>
      <c r="O3552" s="241"/>
      <c r="P3552" s="241"/>
      <c r="Q3552" s="241"/>
      <c r="R3552" s="241"/>
      <c r="S3552" s="241"/>
      <c r="T3552" s="242"/>
      <c r="AT3552" s="243" t="s">
        <v>211</v>
      </c>
      <c r="AU3552" s="243" t="s">
        <v>84</v>
      </c>
      <c r="AV3552" s="14" t="s">
        <v>84</v>
      </c>
      <c r="AW3552" s="14" t="s">
        <v>31</v>
      </c>
      <c r="AX3552" s="14" t="s">
        <v>75</v>
      </c>
      <c r="AY3552" s="243" t="s">
        <v>203</v>
      </c>
    </row>
    <row r="3553" spans="2:51" s="14" customFormat="1" ht="11.25">
      <c r="B3553" s="233"/>
      <c r="C3553" s="234"/>
      <c r="D3553" s="224" t="s">
        <v>211</v>
      </c>
      <c r="E3553" s="235" t="s">
        <v>1</v>
      </c>
      <c r="F3553" s="236" t="s">
        <v>3221</v>
      </c>
      <c r="G3553" s="234"/>
      <c r="H3553" s="237">
        <v>22.324999999999999</v>
      </c>
      <c r="I3553" s="238"/>
      <c r="J3553" s="234"/>
      <c r="K3553" s="234"/>
      <c r="L3553" s="239"/>
      <c r="M3553" s="240"/>
      <c r="N3553" s="241"/>
      <c r="O3553" s="241"/>
      <c r="P3553" s="241"/>
      <c r="Q3553" s="241"/>
      <c r="R3553" s="241"/>
      <c r="S3553" s="241"/>
      <c r="T3553" s="242"/>
      <c r="AT3553" s="243" t="s">
        <v>211</v>
      </c>
      <c r="AU3553" s="243" t="s">
        <v>84</v>
      </c>
      <c r="AV3553" s="14" t="s">
        <v>84</v>
      </c>
      <c r="AW3553" s="14" t="s">
        <v>31</v>
      </c>
      <c r="AX3553" s="14" t="s">
        <v>75</v>
      </c>
      <c r="AY3553" s="243" t="s">
        <v>203</v>
      </c>
    </row>
    <row r="3554" spans="2:51" s="14" customFormat="1" ht="11.25">
      <c r="B3554" s="233"/>
      <c r="C3554" s="234"/>
      <c r="D3554" s="224" t="s">
        <v>211</v>
      </c>
      <c r="E3554" s="235" t="s">
        <v>1</v>
      </c>
      <c r="F3554" s="236" t="s">
        <v>3222</v>
      </c>
      <c r="G3554" s="234"/>
      <c r="H3554" s="237">
        <v>22.355</v>
      </c>
      <c r="I3554" s="238"/>
      <c r="J3554" s="234"/>
      <c r="K3554" s="234"/>
      <c r="L3554" s="239"/>
      <c r="M3554" s="240"/>
      <c r="N3554" s="241"/>
      <c r="O3554" s="241"/>
      <c r="P3554" s="241"/>
      <c r="Q3554" s="241"/>
      <c r="R3554" s="241"/>
      <c r="S3554" s="241"/>
      <c r="T3554" s="242"/>
      <c r="AT3554" s="243" t="s">
        <v>211</v>
      </c>
      <c r="AU3554" s="243" t="s">
        <v>84</v>
      </c>
      <c r="AV3554" s="14" t="s">
        <v>84</v>
      </c>
      <c r="AW3554" s="14" t="s">
        <v>31</v>
      </c>
      <c r="AX3554" s="14" t="s">
        <v>75</v>
      </c>
      <c r="AY3554" s="243" t="s">
        <v>203</v>
      </c>
    </row>
    <row r="3555" spans="2:51" s="14" customFormat="1" ht="11.25">
      <c r="B3555" s="233"/>
      <c r="C3555" s="234"/>
      <c r="D3555" s="224" t="s">
        <v>211</v>
      </c>
      <c r="E3555" s="235" t="s">
        <v>1</v>
      </c>
      <c r="F3555" s="236" t="s">
        <v>3223</v>
      </c>
      <c r="G3555" s="234"/>
      <c r="H3555" s="237">
        <v>24.24</v>
      </c>
      <c r="I3555" s="238"/>
      <c r="J3555" s="234"/>
      <c r="K3555" s="234"/>
      <c r="L3555" s="239"/>
      <c r="M3555" s="240"/>
      <c r="N3555" s="241"/>
      <c r="O3555" s="241"/>
      <c r="P3555" s="241"/>
      <c r="Q3555" s="241"/>
      <c r="R3555" s="241"/>
      <c r="S3555" s="241"/>
      <c r="T3555" s="242"/>
      <c r="AT3555" s="243" t="s">
        <v>211</v>
      </c>
      <c r="AU3555" s="243" t="s">
        <v>84</v>
      </c>
      <c r="AV3555" s="14" t="s">
        <v>84</v>
      </c>
      <c r="AW3555" s="14" t="s">
        <v>31</v>
      </c>
      <c r="AX3555" s="14" t="s">
        <v>75</v>
      </c>
      <c r="AY3555" s="243" t="s">
        <v>203</v>
      </c>
    </row>
    <row r="3556" spans="2:51" s="13" customFormat="1" ht="11.25">
      <c r="B3556" s="222"/>
      <c r="C3556" s="223"/>
      <c r="D3556" s="224" t="s">
        <v>211</v>
      </c>
      <c r="E3556" s="225" t="s">
        <v>1</v>
      </c>
      <c r="F3556" s="226" t="s">
        <v>3224</v>
      </c>
      <c r="G3556" s="223"/>
      <c r="H3556" s="225" t="s">
        <v>1</v>
      </c>
      <c r="I3556" s="227"/>
      <c r="J3556" s="223"/>
      <c r="K3556" s="223"/>
      <c r="L3556" s="228"/>
      <c r="M3556" s="229"/>
      <c r="N3556" s="230"/>
      <c r="O3556" s="230"/>
      <c r="P3556" s="230"/>
      <c r="Q3556" s="230"/>
      <c r="R3556" s="230"/>
      <c r="S3556" s="230"/>
      <c r="T3556" s="231"/>
      <c r="AT3556" s="232" t="s">
        <v>211</v>
      </c>
      <c r="AU3556" s="232" t="s">
        <v>84</v>
      </c>
      <c r="AV3556" s="13" t="s">
        <v>82</v>
      </c>
      <c r="AW3556" s="13" t="s">
        <v>31</v>
      </c>
      <c r="AX3556" s="13" t="s">
        <v>75</v>
      </c>
      <c r="AY3556" s="232" t="s">
        <v>203</v>
      </c>
    </row>
    <row r="3557" spans="2:51" s="14" customFormat="1" ht="11.25">
      <c r="B3557" s="233"/>
      <c r="C3557" s="234"/>
      <c r="D3557" s="224" t="s">
        <v>211</v>
      </c>
      <c r="E3557" s="235" t="s">
        <v>1</v>
      </c>
      <c r="F3557" s="236" t="s">
        <v>3225</v>
      </c>
      <c r="G3557" s="234"/>
      <c r="H3557" s="237">
        <v>3.51</v>
      </c>
      <c r="I3557" s="238"/>
      <c r="J3557" s="234"/>
      <c r="K3557" s="234"/>
      <c r="L3557" s="239"/>
      <c r="M3557" s="240"/>
      <c r="N3557" s="241"/>
      <c r="O3557" s="241"/>
      <c r="P3557" s="241"/>
      <c r="Q3557" s="241"/>
      <c r="R3557" s="241"/>
      <c r="S3557" s="241"/>
      <c r="T3557" s="242"/>
      <c r="AT3557" s="243" t="s">
        <v>211</v>
      </c>
      <c r="AU3557" s="243" t="s">
        <v>84</v>
      </c>
      <c r="AV3557" s="14" t="s">
        <v>84</v>
      </c>
      <c r="AW3557" s="14" t="s">
        <v>31</v>
      </c>
      <c r="AX3557" s="14" t="s">
        <v>75</v>
      </c>
      <c r="AY3557" s="243" t="s">
        <v>203</v>
      </c>
    </row>
    <row r="3558" spans="2:51" s="14" customFormat="1" ht="11.25">
      <c r="B3558" s="233"/>
      <c r="C3558" s="234"/>
      <c r="D3558" s="224" t="s">
        <v>211</v>
      </c>
      <c r="E3558" s="235" t="s">
        <v>1</v>
      </c>
      <c r="F3558" s="236" t="s">
        <v>3226</v>
      </c>
      <c r="G3558" s="234"/>
      <c r="H3558" s="237">
        <v>3.9</v>
      </c>
      <c r="I3558" s="238"/>
      <c r="J3558" s="234"/>
      <c r="K3558" s="234"/>
      <c r="L3558" s="239"/>
      <c r="M3558" s="240"/>
      <c r="N3558" s="241"/>
      <c r="O3558" s="241"/>
      <c r="P3558" s="241"/>
      <c r="Q3558" s="241"/>
      <c r="R3558" s="241"/>
      <c r="S3558" s="241"/>
      <c r="T3558" s="242"/>
      <c r="AT3558" s="243" t="s">
        <v>211</v>
      </c>
      <c r="AU3558" s="243" t="s">
        <v>84</v>
      </c>
      <c r="AV3558" s="14" t="s">
        <v>84</v>
      </c>
      <c r="AW3558" s="14" t="s">
        <v>31</v>
      </c>
      <c r="AX3558" s="14" t="s">
        <v>75</v>
      </c>
      <c r="AY3558" s="243" t="s">
        <v>203</v>
      </c>
    </row>
    <row r="3559" spans="2:51" s="14" customFormat="1" ht="11.25">
      <c r="B3559" s="233"/>
      <c r="C3559" s="234"/>
      <c r="D3559" s="224" t="s">
        <v>211</v>
      </c>
      <c r="E3559" s="235" t="s">
        <v>1</v>
      </c>
      <c r="F3559" s="236" t="s">
        <v>3227</v>
      </c>
      <c r="G3559" s="234"/>
      <c r="H3559" s="237">
        <v>23.187999999999999</v>
      </c>
      <c r="I3559" s="238"/>
      <c r="J3559" s="234"/>
      <c r="K3559" s="234"/>
      <c r="L3559" s="239"/>
      <c r="M3559" s="240"/>
      <c r="N3559" s="241"/>
      <c r="O3559" s="241"/>
      <c r="P3559" s="241"/>
      <c r="Q3559" s="241"/>
      <c r="R3559" s="241"/>
      <c r="S3559" s="241"/>
      <c r="T3559" s="242"/>
      <c r="AT3559" s="243" t="s">
        <v>211</v>
      </c>
      <c r="AU3559" s="243" t="s">
        <v>84</v>
      </c>
      <c r="AV3559" s="14" t="s">
        <v>84</v>
      </c>
      <c r="AW3559" s="14" t="s">
        <v>31</v>
      </c>
      <c r="AX3559" s="14" t="s">
        <v>75</v>
      </c>
      <c r="AY3559" s="243" t="s">
        <v>203</v>
      </c>
    </row>
    <row r="3560" spans="2:51" s="14" customFormat="1" ht="11.25">
      <c r="B3560" s="233"/>
      <c r="C3560" s="234"/>
      <c r="D3560" s="224" t="s">
        <v>211</v>
      </c>
      <c r="E3560" s="235" t="s">
        <v>1</v>
      </c>
      <c r="F3560" s="236" t="s">
        <v>3228</v>
      </c>
      <c r="G3560" s="234"/>
      <c r="H3560" s="237">
        <v>22.388000000000002</v>
      </c>
      <c r="I3560" s="238"/>
      <c r="J3560" s="234"/>
      <c r="K3560" s="234"/>
      <c r="L3560" s="239"/>
      <c r="M3560" s="240"/>
      <c r="N3560" s="241"/>
      <c r="O3560" s="241"/>
      <c r="P3560" s="241"/>
      <c r="Q3560" s="241"/>
      <c r="R3560" s="241"/>
      <c r="S3560" s="241"/>
      <c r="T3560" s="242"/>
      <c r="AT3560" s="243" t="s">
        <v>211</v>
      </c>
      <c r="AU3560" s="243" t="s">
        <v>84</v>
      </c>
      <c r="AV3560" s="14" t="s">
        <v>84</v>
      </c>
      <c r="AW3560" s="14" t="s">
        <v>31</v>
      </c>
      <c r="AX3560" s="14" t="s">
        <v>75</v>
      </c>
      <c r="AY3560" s="243" t="s">
        <v>203</v>
      </c>
    </row>
    <row r="3561" spans="2:51" s="14" customFormat="1" ht="11.25">
      <c r="B3561" s="233"/>
      <c r="C3561" s="234"/>
      <c r="D3561" s="224" t="s">
        <v>211</v>
      </c>
      <c r="E3561" s="235" t="s">
        <v>1</v>
      </c>
      <c r="F3561" s="236" t="s">
        <v>3229</v>
      </c>
      <c r="G3561" s="234"/>
      <c r="H3561" s="237">
        <v>23.34</v>
      </c>
      <c r="I3561" s="238"/>
      <c r="J3561" s="234"/>
      <c r="K3561" s="234"/>
      <c r="L3561" s="239"/>
      <c r="M3561" s="240"/>
      <c r="N3561" s="241"/>
      <c r="O3561" s="241"/>
      <c r="P3561" s="241"/>
      <c r="Q3561" s="241"/>
      <c r="R3561" s="241"/>
      <c r="S3561" s="241"/>
      <c r="T3561" s="242"/>
      <c r="AT3561" s="243" t="s">
        <v>211</v>
      </c>
      <c r="AU3561" s="243" t="s">
        <v>84</v>
      </c>
      <c r="AV3561" s="14" t="s">
        <v>84</v>
      </c>
      <c r="AW3561" s="14" t="s">
        <v>31</v>
      </c>
      <c r="AX3561" s="14" t="s">
        <v>75</v>
      </c>
      <c r="AY3561" s="243" t="s">
        <v>203</v>
      </c>
    </row>
    <row r="3562" spans="2:51" s="14" customFormat="1" ht="11.25">
      <c r="B3562" s="233"/>
      <c r="C3562" s="234"/>
      <c r="D3562" s="224" t="s">
        <v>211</v>
      </c>
      <c r="E3562" s="235" t="s">
        <v>1</v>
      </c>
      <c r="F3562" s="236" t="s">
        <v>3230</v>
      </c>
      <c r="G3562" s="234"/>
      <c r="H3562" s="237">
        <v>22.236000000000001</v>
      </c>
      <c r="I3562" s="238"/>
      <c r="J3562" s="234"/>
      <c r="K3562" s="234"/>
      <c r="L3562" s="239"/>
      <c r="M3562" s="240"/>
      <c r="N3562" s="241"/>
      <c r="O3562" s="241"/>
      <c r="P3562" s="241"/>
      <c r="Q3562" s="241"/>
      <c r="R3562" s="241"/>
      <c r="S3562" s="241"/>
      <c r="T3562" s="242"/>
      <c r="AT3562" s="243" t="s">
        <v>211</v>
      </c>
      <c r="AU3562" s="243" t="s">
        <v>84</v>
      </c>
      <c r="AV3562" s="14" t="s">
        <v>84</v>
      </c>
      <c r="AW3562" s="14" t="s">
        <v>31</v>
      </c>
      <c r="AX3562" s="14" t="s">
        <v>75</v>
      </c>
      <c r="AY3562" s="243" t="s">
        <v>203</v>
      </c>
    </row>
    <row r="3563" spans="2:51" s="14" customFormat="1" ht="11.25">
      <c r="B3563" s="233"/>
      <c r="C3563" s="234"/>
      <c r="D3563" s="224" t="s">
        <v>211</v>
      </c>
      <c r="E3563" s="235" t="s">
        <v>1</v>
      </c>
      <c r="F3563" s="236" t="s">
        <v>3231</v>
      </c>
      <c r="G3563" s="234"/>
      <c r="H3563" s="237">
        <v>22.388000000000002</v>
      </c>
      <c r="I3563" s="238"/>
      <c r="J3563" s="234"/>
      <c r="K3563" s="234"/>
      <c r="L3563" s="239"/>
      <c r="M3563" s="240"/>
      <c r="N3563" s="241"/>
      <c r="O3563" s="241"/>
      <c r="P3563" s="241"/>
      <c r="Q3563" s="241"/>
      <c r="R3563" s="241"/>
      <c r="S3563" s="241"/>
      <c r="T3563" s="242"/>
      <c r="AT3563" s="243" t="s">
        <v>211</v>
      </c>
      <c r="AU3563" s="243" t="s">
        <v>84</v>
      </c>
      <c r="AV3563" s="14" t="s">
        <v>84</v>
      </c>
      <c r="AW3563" s="14" t="s">
        <v>31</v>
      </c>
      <c r="AX3563" s="14" t="s">
        <v>75</v>
      </c>
      <c r="AY3563" s="243" t="s">
        <v>203</v>
      </c>
    </row>
    <row r="3564" spans="2:51" s="14" customFormat="1" ht="11.25">
      <c r="B3564" s="233"/>
      <c r="C3564" s="234"/>
      <c r="D3564" s="224" t="s">
        <v>211</v>
      </c>
      <c r="E3564" s="235" t="s">
        <v>1</v>
      </c>
      <c r="F3564" s="236" t="s">
        <v>3232</v>
      </c>
      <c r="G3564" s="234"/>
      <c r="H3564" s="237">
        <v>22.388000000000002</v>
      </c>
      <c r="I3564" s="238"/>
      <c r="J3564" s="234"/>
      <c r="K3564" s="234"/>
      <c r="L3564" s="239"/>
      <c r="M3564" s="240"/>
      <c r="N3564" s="241"/>
      <c r="O3564" s="241"/>
      <c r="P3564" s="241"/>
      <c r="Q3564" s="241"/>
      <c r="R3564" s="241"/>
      <c r="S3564" s="241"/>
      <c r="T3564" s="242"/>
      <c r="AT3564" s="243" t="s">
        <v>211</v>
      </c>
      <c r="AU3564" s="243" t="s">
        <v>84</v>
      </c>
      <c r="AV3564" s="14" t="s">
        <v>84</v>
      </c>
      <c r="AW3564" s="14" t="s">
        <v>31</v>
      </c>
      <c r="AX3564" s="14" t="s">
        <v>75</v>
      </c>
      <c r="AY3564" s="243" t="s">
        <v>203</v>
      </c>
    </row>
    <row r="3565" spans="2:51" s="14" customFormat="1" ht="11.25">
      <c r="B3565" s="233"/>
      <c r="C3565" s="234"/>
      <c r="D3565" s="224" t="s">
        <v>211</v>
      </c>
      <c r="E3565" s="235" t="s">
        <v>1</v>
      </c>
      <c r="F3565" s="236" t="s">
        <v>3233</v>
      </c>
      <c r="G3565" s="234"/>
      <c r="H3565" s="237">
        <v>22.202999999999999</v>
      </c>
      <c r="I3565" s="238"/>
      <c r="J3565" s="234"/>
      <c r="K3565" s="234"/>
      <c r="L3565" s="239"/>
      <c r="M3565" s="240"/>
      <c r="N3565" s="241"/>
      <c r="O3565" s="241"/>
      <c r="P3565" s="241"/>
      <c r="Q3565" s="241"/>
      <c r="R3565" s="241"/>
      <c r="S3565" s="241"/>
      <c r="T3565" s="242"/>
      <c r="AT3565" s="243" t="s">
        <v>211</v>
      </c>
      <c r="AU3565" s="243" t="s">
        <v>84</v>
      </c>
      <c r="AV3565" s="14" t="s">
        <v>84</v>
      </c>
      <c r="AW3565" s="14" t="s">
        <v>31</v>
      </c>
      <c r="AX3565" s="14" t="s">
        <v>75</v>
      </c>
      <c r="AY3565" s="243" t="s">
        <v>203</v>
      </c>
    </row>
    <row r="3566" spans="2:51" s="14" customFormat="1" ht="11.25">
      <c r="B3566" s="233"/>
      <c r="C3566" s="234"/>
      <c r="D3566" s="224" t="s">
        <v>211</v>
      </c>
      <c r="E3566" s="235" t="s">
        <v>1</v>
      </c>
      <c r="F3566" s="236" t="s">
        <v>3234</v>
      </c>
      <c r="G3566" s="234"/>
      <c r="H3566" s="237">
        <v>21.713999999999999</v>
      </c>
      <c r="I3566" s="238"/>
      <c r="J3566" s="234"/>
      <c r="K3566" s="234"/>
      <c r="L3566" s="239"/>
      <c r="M3566" s="240"/>
      <c r="N3566" s="241"/>
      <c r="O3566" s="241"/>
      <c r="P3566" s="241"/>
      <c r="Q3566" s="241"/>
      <c r="R3566" s="241"/>
      <c r="S3566" s="241"/>
      <c r="T3566" s="242"/>
      <c r="AT3566" s="243" t="s">
        <v>211</v>
      </c>
      <c r="AU3566" s="243" t="s">
        <v>84</v>
      </c>
      <c r="AV3566" s="14" t="s">
        <v>84</v>
      </c>
      <c r="AW3566" s="14" t="s">
        <v>31</v>
      </c>
      <c r="AX3566" s="14" t="s">
        <v>75</v>
      </c>
      <c r="AY3566" s="243" t="s">
        <v>203</v>
      </c>
    </row>
    <row r="3567" spans="2:51" s="14" customFormat="1" ht="11.25">
      <c r="B3567" s="233"/>
      <c r="C3567" s="234"/>
      <c r="D3567" s="224" t="s">
        <v>211</v>
      </c>
      <c r="E3567" s="235" t="s">
        <v>1</v>
      </c>
      <c r="F3567" s="236" t="s">
        <v>3235</v>
      </c>
      <c r="G3567" s="234"/>
      <c r="H3567" s="237">
        <v>22.388000000000002</v>
      </c>
      <c r="I3567" s="238"/>
      <c r="J3567" s="234"/>
      <c r="K3567" s="234"/>
      <c r="L3567" s="239"/>
      <c r="M3567" s="240"/>
      <c r="N3567" s="241"/>
      <c r="O3567" s="241"/>
      <c r="P3567" s="241"/>
      <c r="Q3567" s="241"/>
      <c r="R3567" s="241"/>
      <c r="S3567" s="241"/>
      <c r="T3567" s="242"/>
      <c r="AT3567" s="243" t="s">
        <v>211</v>
      </c>
      <c r="AU3567" s="243" t="s">
        <v>84</v>
      </c>
      <c r="AV3567" s="14" t="s">
        <v>84</v>
      </c>
      <c r="AW3567" s="14" t="s">
        <v>31</v>
      </c>
      <c r="AX3567" s="14" t="s">
        <v>75</v>
      </c>
      <c r="AY3567" s="243" t="s">
        <v>203</v>
      </c>
    </row>
    <row r="3568" spans="2:51" s="14" customFormat="1" ht="11.25">
      <c r="B3568" s="233"/>
      <c r="C3568" s="234"/>
      <c r="D3568" s="224" t="s">
        <v>211</v>
      </c>
      <c r="E3568" s="235" t="s">
        <v>1</v>
      </c>
      <c r="F3568" s="236" t="s">
        <v>3236</v>
      </c>
      <c r="G3568" s="234"/>
      <c r="H3568" s="237">
        <v>22.388000000000002</v>
      </c>
      <c r="I3568" s="238"/>
      <c r="J3568" s="234"/>
      <c r="K3568" s="234"/>
      <c r="L3568" s="239"/>
      <c r="M3568" s="240"/>
      <c r="N3568" s="241"/>
      <c r="O3568" s="241"/>
      <c r="P3568" s="241"/>
      <c r="Q3568" s="241"/>
      <c r="R3568" s="241"/>
      <c r="S3568" s="241"/>
      <c r="T3568" s="242"/>
      <c r="AT3568" s="243" t="s">
        <v>211</v>
      </c>
      <c r="AU3568" s="243" t="s">
        <v>84</v>
      </c>
      <c r="AV3568" s="14" t="s">
        <v>84</v>
      </c>
      <c r="AW3568" s="14" t="s">
        <v>31</v>
      </c>
      <c r="AX3568" s="14" t="s">
        <v>75</v>
      </c>
      <c r="AY3568" s="243" t="s">
        <v>203</v>
      </c>
    </row>
    <row r="3569" spans="2:51" s="14" customFormat="1" ht="11.25">
      <c r="B3569" s="233"/>
      <c r="C3569" s="234"/>
      <c r="D3569" s="224" t="s">
        <v>211</v>
      </c>
      <c r="E3569" s="235" t="s">
        <v>1</v>
      </c>
      <c r="F3569" s="236" t="s">
        <v>3237</v>
      </c>
      <c r="G3569" s="234"/>
      <c r="H3569" s="237">
        <v>21.64</v>
      </c>
      <c r="I3569" s="238"/>
      <c r="J3569" s="234"/>
      <c r="K3569" s="234"/>
      <c r="L3569" s="239"/>
      <c r="M3569" s="240"/>
      <c r="N3569" s="241"/>
      <c r="O3569" s="241"/>
      <c r="P3569" s="241"/>
      <c r="Q3569" s="241"/>
      <c r="R3569" s="241"/>
      <c r="S3569" s="241"/>
      <c r="T3569" s="242"/>
      <c r="AT3569" s="243" t="s">
        <v>211</v>
      </c>
      <c r="AU3569" s="243" t="s">
        <v>84</v>
      </c>
      <c r="AV3569" s="14" t="s">
        <v>84</v>
      </c>
      <c r="AW3569" s="14" t="s">
        <v>31</v>
      </c>
      <c r="AX3569" s="14" t="s">
        <v>75</v>
      </c>
      <c r="AY3569" s="243" t="s">
        <v>203</v>
      </c>
    </row>
    <row r="3570" spans="2:51" s="14" customFormat="1" ht="11.25">
      <c r="B3570" s="233"/>
      <c r="C3570" s="234"/>
      <c r="D3570" s="224" t="s">
        <v>211</v>
      </c>
      <c r="E3570" s="235" t="s">
        <v>1</v>
      </c>
      <c r="F3570" s="236" t="s">
        <v>3238</v>
      </c>
      <c r="G3570" s="234"/>
      <c r="H3570" s="237">
        <v>16.117999999999999</v>
      </c>
      <c r="I3570" s="238"/>
      <c r="J3570" s="234"/>
      <c r="K3570" s="234"/>
      <c r="L3570" s="239"/>
      <c r="M3570" s="240"/>
      <c r="N3570" s="241"/>
      <c r="O3570" s="241"/>
      <c r="P3570" s="241"/>
      <c r="Q3570" s="241"/>
      <c r="R3570" s="241"/>
      <c r="S3570" s="241"/>
      <c r="T3570" s="242"/>
      <c r="AT3570" s="243" t="s">
        <v>211</v>
      </c>
      <c r="AU3570" s="243" t="s">
        <v>84</v>
      </c>
      <c r="AV3570" s="14" t="s">
        <v>84</v>
      </c>
      <c r="AW3570" s="14" t="s">
        <v>31</v>
      </c>
      <c r="AX3570" s="14" t="s">
        <v>75</v>
      </c>
      <c r="AY3570" s="243" t="s">
        <v>203</v>
      </c>
    </row>
    <row r="3571" spans="2:51" s="14" customFormat="1" ht="11.25">
      <c r="B3571" s="233"/>
      <c r="C3571" s="234"/>
      <c r="D3571" s="224" t="s">
        <v>211</v>
      </c>
      <c r="E3571" s="235" t="s">
        <v>1</v>
      </c>
      <c r="F3571" s="236" t="s">
        <v>3239</v>
      </c>
      <c r="G3571" s="234"/>
      <c r="H3571" s="237">
        <v>14.06</v>
      </c>
      <c r="I3571" s="238"/>
      <c r="J3571" s="234"/>
      <c r="K3571" s="234"/>
      <c r="L3571" s="239"/>
      <c r="M3571" s="240"/>
      <c r="N3571" s="241"/>
      <c r="O3571" s="241"/>
      <c r="P3571" s="241"/>
      <c r="Q3571" s="241"/>
      <c r="R3571" s="241"/>
      <c r="S3571" s="241"/>
      <c r="T3571" s="242"/>
      <c r="AT3571" s="243" t="s">
        <v>211</v>
      </c>
      <c r="AU3571" s="243" t="s">
        <v>84</v>
      </c>
      <c r="AV3571" s="14" t="s">
        <v>84</v>
      </c>
      <c r="AW3571" s="14" t="s">
        <v>31</v>
      </c>
      <c r="AX3571" s="14" t="s">
        <v>75</v>
      </c>
      <c r="AY3571" s="243" t="s">
        <v>203</v>
      </c>
    </row>
    <row r="3572" spans="2:51" s="14" customFormat="1" ht="11.25">
      <c r="B3572" s="233"/>
      <c r="C3572" s="234"/>
      <c r="D3572" s="224" t="s">
        <v>211</v>
      </c>
      <c r="E3572" s="235" t="s">
        <v>1</v>
      </c>
      <c r="F3572" s="236" t="s">
        <v>3240</v>
      </c>
      <c r="G3572" s="234"/>
      <c r="H3572" s="237">
        <v>21.652999999999999</v>
      </c>
      <c r="I3572" s="238"/>
      <c r="J3572" s="234"/>
      <c r="K3572" s="234"/>
      <c r="L3572" s="239"/>
      <c r="M3572" s="240"/>
      <c r="N3572" s="241"/>
      <c r="O3572" s="241"/>
      <c r="P3572" s="241"/>
      <c r="Q3572" s="241"/>
      <c r="R3572" s="241"/>
      <c r="S3572" s="241"/>
      <c r="T3572" s="242"/>
      <c r="AT3572" s="243" t="s">
        <v>211</v>
      </c>
      <c r="AU3572" s="243" t="s">
        <v>84</v>
      </c>
      <c r="AV3572" s="14" t="s">
        <v>84</v>
      </c>
      <c r="AW3572" s="14" t="s">
        <v>31</v>
      </c>
      <c r="AX3572" s="14" t="s">
        <v>75</v>
      </c>
      <c r="AY3572" s="243" t="s">
        <v>203</v>
      </c>
    </row>
    <row r="3573" spans="2:51" s="14" customFormat="1" ht="11.25">
      <c r="B3573" s="233"/>
      <c r="C3573" s="234"/>
      <c r="D3573" s="224" t="s">
        <v>211</v>
      </c>
      <c r="E3573" s="235" t="s">
        <v>1</v>
      </c>
      <c r="F3573" s="236" t="s">
        <v>3241</v>
      </c>
      <c r="G3573" s="234"/>
      <c r="H3573" s="237">
        <v>22.388000000000002</v>
      </c>
      <c r="I3573" s="238"/>
      <c r="J3573" s="234"/>
      <c r="K3573" s="234"/>
      <c r="L3573" s="239"/>
      <c r="M3573" s="240"/>
      <c r="N3573" s="241"/>
      <c r="O3573" s="241"/>
      <c r="P3573" s="241"/>
      <c r="Q3573" s="241"/>
      <c r="R3573" s="241"/>
      <c r="S3573" s="241"/>
      <c r="T3573" s="242"/>
      <c r="AT3573" s="243" t="s">
        <v>211</v>
      </c>
      <c r="AU3573" s="243" t="s">
        <v>84</v>
      </c>
      <c r="AV3573" s="14" t="s">
        <v>84</v>
      </c>
      <c r="AW3573" s="14" t="s">
        <v>31</v>
      </c>
      <c r="AX3573" s="14" t="s">
        <v>75</v>
      </c>
      <c r="AY3573" s="243" t="s">
        <v>203</v>
      </c>
    </row>
    <row r="3574" spans="2:51" s="14" customFormat="1" ht="11.25">
      <c r="B3574" s="233"/>
      <c r="C3574" s="234"/>
      <c r="D3574" s="224" t="s">
        <v>211</v>
      </c>
      <c r="E3574" s="235" t="s">
        <v>1</v>
      </c>
      <c r="F3574" s="236" t="s">
        <v>3242</v>
      </c>
      <c r="G3574" s="234"/>
      <c r="H3574" s="237">
        <v>22.4</v>
      </c>
      <c r="I3574" s="238"/>
      <c r="J3574" s="234"/>
      <c r="K3574" s="234"/>
      <c r="L3574" s="239"/>
      <c r="M3574" s="240"/>
      <c r="N3574" s="241"/>
      <c r="O3574" s="241"/>
      <c r="P3574" s="241"/>
      <c r="Q3574" s="241"/>
      <c r="R3574" s="241"/>
      <c r="S3574" s="241"/>
      <c r="T3574" s="242"/>
      <c r="AT3574" s="243" t="s">
        <v>211</v>
      </c>
      <c r="AU3574" s="243" t="s">
        <v>84</v>
      </c>
      <c r="AV3574" s="14" t="s">
        <v>84</v>
      </c>
      <c r="AW3574" s="14" t="s">
        <v>31</v>
      </c>
      <c r="AX3574" s="14" t="s">
        <v>75</v>
      </c>
      <c r="AY3574" s="243" t="s">
        <v>203</v>
      </c>
    </row>
    <row r="3575" spans="2:51" s="14" customFormat="1" ht="11.25">
      <c r="B3575" s="233"/>
      <c r="C3575" s="234"/>
      <c r="D3575" s="224" t="s">
        <v>211</v>
      </c>
      <c r="E3575" s="235" t="s">
        <v>1</v>
      </c>
      <c r="F3575" s="236" t="s">
        <v>3243</v>
      </c>
      <c r="G3575" s="234"/>
      <c r="H3575" s="237">
        <v>22.388000000000002</v>
      </c>
      <c r="I3575" s="238"/>
      <c r="J3575" s="234"/>
      <c r="K3575" s="234"/>
      <c r="L3575" s="239"/>
      <c r="M3575" s="240"/>
      <c r="N3575" s="241"/>
      <c r="O3575" s="241"/>
      <c r="P3575" s="241"/>
      <c r="Q3575" s="241"/>
      <c r="R3575" s="241"/>
      <c r="S3575" s="241"/>
      <c r="T3575" s="242"/>
      <c r="AT3575" s="243" t="s">
        <v>211</v>
      </c>
      <c r="AU3575" s="243" t="s">
        <v>84</v>
      </c>
      <c r="AV3575" s="14" t="s">
        <v>84</v>
      </c>
      <c r="AW3575" s="14" t="s">
        <v>31</v>
      </c>
      <c r="AX3575" s="14" t="s">
        <v>75</v>
      </c>
      <c r="AY3575" s="243" t="s">
        <v>203</v>
      </c>
    </row>
    <row r="3576" spans="2:51" s="14" customFormat="1" ht="11.25">
      <c r="B3576" s="233"/>
      <c r="C3576" s="234"/>
      <c r="D3576" s="224" t="s">
        <v>211</v>
      </c>
      <c r="E3576" s="235" t="s">
        <v>1</v>
      </c>
      <c r="F3576" s="236" t="s">
        <v>3244</v>
      </c>
      <c r="G3576" s="234"/>
      <c r="H3576" s="237">
        <v>37.762999999999998</v>
      </c>
      <c r="I3576" s="238"/>
      <c r="J3576" s="234"/>
      <c r="K3576" s="234"/>
      <c r="L3576" s="239"/>
      <c r="M3576" s="240"/>
      <c r="N3576" s="241"/>
      <c r="O3576" s="241"/>
      <c r="P3576" s="241"/>
      <c r="Q3576" s="241"/>
      <c r="R3576" s="241"/>
      <c r="S3576" s="241"/>
      <c r="T3576" s="242"/>
      <c r="AT3576" s="243" t="s">
        <v>211</v>
      </c>
      <c r="AU3576" s="243" t="s">
        <v>84</v>
      </c>
      <c r="AV3576" s="14" t="s">
        <v>84</v>
      </c>
      <c r="AW3576" s="14" t="s">
        <v>31</v>
      </c>
      <c r="AX3576" s="14" t="s">
        <v>75</v>
      </c>
      <c r="AY3576" s="243" t="s">
        <v>203</v>
      </c>
    </row>
    <row r="3577" spans="2:51" s="14" customFormat="1" ht="11.25">
      <c r="B3577" s="233"/>
      <c r="C3577" s="234"/>
      <c r="D3577" s="224" t="s">
        <v>211</v>
      </c>
      <c r="E3577" s="235" t="s">
        <v>1</v>
      </c>
      <c r="F3577" s="236" t="s">
        <v>3245</v>
      </c>
      <c r="G3577" s="234"/>
      <c r="H3577" s="237">
        <v>22.34</v>
      </c>
      <c r="I3577" s="238"/>
      <c r="J3577" s="234"/>
      <c r="K3577" s="234"/>
      <c r="L3577" s="239"/>
      <c r="M3577" s="240"/>
      <c r="N3577" s="241"/>
      <c r="O3577" s="241"/>
      <c r="P3577" s="241"/>
      <c r="Q3577" s="241"/>
      <c r="R3577" s="241"/>
      <c r="S3577" s="241"/>
      <c r="T3577" s="242"/>
      <c r="AT3577" s="243" t="s">
        <v>211</v>
      </c>
      <c r="AU3577" s="243" t="s">
        <v>84</v>
      </c>
      <c r="AV3577" s="14" t="s">
        <v>84</v>
      </c>
      <c r="AW3577" s="14" t="s">
        <v>31</v>
      </c>
      <c r="AX3577" s="14" t="s">
        <v>75</v>
      </c>
      <c r="AY3577" s="243" t="s">
        <v>203</v>
      </c>
    </row>
    <row r="3578" spans="2:51" s="14" customFormat="1" ht="11.25">
      <c r="B3578" s="233"/>
      <c r="C3578" s="234"/>
      <c r="D3578" s="224" t="s">
        <v>211</v>
      </c>
      <c r="E3578" s="235" t="s">
        <v>1</v>
      </c>
      <c r="F3578" s="236" t="s">
        <v>3246</v>
      </c>
      <c r="G3578" s="234"/>
      <c r="H3578" s="237">
        <v>22.324999999999999</v>
      </c>
      <c r="I3578" s="238"/>
      <c r="J3578" s="234"/>
      <c r="K3578" s="234"/>
      <c r="L3578" s="239"/>
      <c r="M3578" s="240"/>
      <c r="N3578" s="241"/>
      <c r="O3578" s="241"/>
      <c r="P3578" s="241"/>
      <c r="Q3578" s="241"/>
      <c r="R3578" s="241"/>
      <c r="S3578" s="241"/>
      <c r="T3578" s="242"/>
      <c r="AT3578" s="243" t="s">
        <v>211</v>
      </c>
      <c r="AU3578" s="243" t="s">
        <v>84</v>
      </c>
      <c r="AV3578" s="14" t="s">
        <v>84</v>
      </c>
      <c r="AW3578" s="14" t="s">
        <v>31</v>
      </c>
      <c r="AX3578" s="14" t="s">
        <v>75</v>
      </c>
      <c r="AY3578" s="243" t="s">
        <v>203</v>
      </c>
    </row>
    <row r="3579" spans="2:51" s="14" customFormat="1" ht="11.25">
      <c r="B3579" s="233"/>
      <c r="C3579" s="234"/>
      <c r="D3579" s="224" t="s">
        <v>211</v>
      </c>
      <c r="E3579" s="235" t="s">
        <v>1</v>
      </c>
      <c r="F3579" s="236" t="s">
        <v>3247</v>
      </c>
      <c r="G3579" s="234"/>
      <c r="H3579" s="237">
        <v>24.24</v>
      </c>
      <c r="I3579" s="238"/>
      <c r="J3579" s="234"/>
      <c r="K3579" s="234"/>
      <c r="L3579" s="239"/>
      <c r="M3579" s="240"/>
      <c r="N3579" s="241"/>
      <c r="O3579" s="241"/>
      <c r="P3579" s="241"/>
      <c r="Q3579" s="241"/>
      <c r="R3579" s="241"/>
      <c r="S3579" s="241"/>
      <c r="T3579" s="242"/>
      <c r="AT3579" s="243" t="s">
        <v>211</v>
      </c>
      <c r="AU3579" s="243" t="s">
        <v>84</v>
      </c>
      <c r="AV3579" s="14" t="s">
        <v>84</v>
      </c>
      <c r="AW3579" s="14" t="s">
        <v>31</v>
      </c>
      <c r="AX3579" s="14" t="s">
        <v>75</v>
      </c>
      <c r="AY3579" s="243" t="s">
        <v>203</v>
      </c>
    </row>
    <row r="3580" spans="2:51" s="14" customFormat="1" ht="11.25">
      <c r="B3580" s="233"/>
      <c r="C3580" s="234"/>
      <c r="D3580" s="224" t="s">
        <v>211</v>
      </c>
      <c r="E3580" s="235" t="s">
        <v>1</v>
      </c>
      <c r="F3580" s="236" t="s">
        <v>3248</v>
      </c>
      <c r="G3580" s="234"/>
      <c r="H3580" s="237">
        <v>3.51</v>
      </c>
      <c r="I3580" s="238"/>
      <c r="J3580" s="234"/>
      <c r="K3580" s="234"/>
      <c r="L3580" s="239"/>
      <c r="M3580" s="240"/>
      <c r="N3580" s="241"/>
      <c r="O3580" s="241"/>
      <c r="P3580" s="241"/>
      <c r="Q3580" s="241"/>
      <c r="R3580" s="241"/>
      <c r="S3580" s="241"/>
      <c r="T3580" s="242"/>
      <c r="AT3580" s="243" t="s">
        <v>211</v>
      </c>
      <c r="AU3580" s="243" t="s">
        <v>84</v>
      </c>
      <c r="AV3580" s="14" t="s">
        <v>84</v>
      </c>
      <c r="AW3580" s="14" t="s">
        <v>31</v>
      </c>
      <c r="AX3580" s="14" t="s">
        <v>75</v>
      </c>
      <c r="AY3580" s="243" t="s">
        <v>203</v>
      </c>
    </row>
    <row r="3581" spans="2:51" s="14" customFormat="1" ht="11.25">
      <c r="B3581" s="233"/>
      <c r="C3581" s="234"/>
      <c r="D3581" s="224" t="s">
        <v>211</v>
      </c>
      <c r="E3581" s="235" t="s">
        <v>1</v>
      </c>
      <c r="F3581" s="236" t="s">
        <v>3249</v>
      </c>
      <c r="G3581" s="234"/>
      <c r="H3581" s="237">
        <v>3.9</v>
      </c>
      <c r="I3581" s="238"/>
      <c r="J3581" s="234"/>
      <c r="K3581" s="234"/>
      <c r="L3581" s="239"/>
      <c r="M3581" s="240"/>
      <c r="N3581" s="241"/>
      <c r="O3581" s="241"/>
      <c r="P3581" s="241"/>
      <c r="Q3581" s="241"/>
      <c r="R3581" s="241"/>
      <c r="S3581" s="241"/>
      <c r="T3581" s="242"/>
      <c r="AT3581" s="243" t="s">
        <v>211</v>
      </c>
      <c r="AU3581" s="243" t="s">
        <v>84</v>
      </c>
      <c r="AV3581" s="14" t="s">
        <v>84</v>
      </c>
      <c r="AW3581" s="14" t="s">
        <v>31</v>
      </c>
      <c r="AX3581" s="14" t="s">
        <v>75</v>
      </c>
      <c r="AY3581" s="243" t="s">
        <v>203</v>
      </c>
    </row>
    <row r="3582" spans="2:51" s="14" customFormat="1" ht="11.25">
      <c r="B3582" s="233"/>
      <c r="C3582" s="234"/>
      <c r="D3582" s="224" t="s">
        <v>211</v>
      </c>
      <c r="E3582" s="235" t="s">
        <v>1</v>
      </c>
      <c r="F3582" s="236" t="s">
        <v>3250</v>
      </c>
      <c r="G3582" s="234"/>
      <c r="H3582" s="237">
        <v>23.2</v>
      </c>
      <c r="I3582" s="238"/>
      <c r="J3582" s="234"/>
      <c r="K3582" s="234"/>
      <c r="L3582" s="239"/>
      <c r="M3582" s="240"/>
      <c r="N3582" s="241"/>
      <c r="O3582" s="241"/>
      <c r="P3582" s="241"/>
      <c r="Q3582" s="241"/>
      <c r="R3582" s="241"/>
      <c r="S3582" s="241"/>
      <c r="T3582" s="242"/>
      <c r="AT3582" s="243" t="s">
        <v>211</v>
      </c>
      <c r="AU3582" s="243" t="s">
        <v>84</v>
      </c>
      <c r="AV3582" s="14" t="s">
        <v>84</v>
      </c>
      <c r="AW3582" s="14" t="s">
        <v>31</v>
      </c>
      <c r="AX3582" s="14" t="s">
        <v>75</v>
      </c>
      <c r="AY3582" s="243" t="s">
        <v>203</v>
      </c>
    </row>
    <row r="3583" spans="2:51" s="14" customFormat="1" ht="11.25">
      <c r="B3583" s="233"/>
      <c r="C3583" s="234"/>
      <c r="D3583" s="224" t="s">
        <v>211</v>
      </c>
      <c r="E3583" s="235" t="s">
        <v>1</v>
      </c>
      <c r="F3583" s="236" t="s">
        <v>3251</v>
      </c>
      <c r="G3583" s="234"/>
      <c r="H3583" s="237">
        <v>22.4</v>
      </c>
      <c r="I3583" s="238"/>
      <c r="J3583" s="234"/>
      <c r="K3583" s="234"/>
      <c r="L3583" s="239"/>
      <c r="M3583" s="240"/>
      <c r="N3583" s="241"/>
      <c r="O3583" s="241"/>
      <c r="P3583" s="241"/>
      <c r="Q3583" s="241"/>
      <c r="R3583" s="241"/>
      <c r="S3583" s="241"/>
      <c r="T3583" s="242"/>
      <c r="AT3583" s="243" t="s">
        <v>211</v>
      </c>
      <c r="AU3583" s="243" t="s">
        <v>84</v>
      </c>
      <c r="AV3583" s="14" t="s">
        <v>84</v>
      </c>
      <c r="AW3583" s="14" t="s">
        <v>31</v>
      </c>
      <c r="AX3583" s="14" t="s">
        <v>75</v>
      </c>
      <c r="AY3583" s="243" t="s">
        <v>203</v>
      </c>
    </row>
    <row r="3584" spans="2:51" s="14" customFormat="1" ht="11.25">
      <c r="B3584" s="233"/>
      <c r="C3584" s="234"/>
      <c r="D3584" s="224" t="s">
        <v>211</v>
      </c>
      <c r="E3584" s="235" t="s">
        <v>1</v>
      </c>
      <c r="F3584" s="236" t="s">
        <v>3252</v>
      </c>
      <c r="G3584" s="234"/>
      <c r="H3584" s="237">
        <v>23.34</v>
      </c>
      <c r="I3584" s="238"/>
      <c r="J3584" s="234"/>
      <c r="K3584" s="234"/>
      <c r="L3584" s="239"/>
      <c r="M3584" s="240"/>
      <c r="N3584" s="241"/>
      <c r="O3584" s="241"/>
      <c r="P3584" s="241"/>
      <c r="Q3584" s="241"/>
      <c r="R3584" s="241"/>
      <c r="S3584" s="241"/>
      <c r="T3584" s="242"/>
      <c r="AT3584" s="243" t="s">
        <v>211</v>
      </c>
      <c r="AU3584" s="243" t="s">
        <v>84</v>
      </c>
      <c r="AV3584" s="14" t="s">
        <v>84</v>
      </c>
      <c r="AW3584" s="14" t="s">
        <v>31</v>
      </c>
      <c r="AX3584" s="14" t="s">
        <v>75</v>
      </c>
      <c r="AY3584" s="243" t="s">
        <v>203</v>
      </c>
    </row>
    <row r="3585" spans="2:51" s="14" customFormat="1" ht="11.25">
      <c r="B3585" s="233"/>
      <c r="C3585" s="234"/>
      <c r="D3585" s="224" t="s">
        <v>211</v>
      </c>
      <c r="E3585" s="235" t="s">
        <v>1</v>
      </c>
      <c r="F3585" s="236" t="s">
        <v>3253</v>
      </c>
      <c r="G3585" s="234"/>
      <c r="H3585" s="237">
        <v>22.236000000000001</v>
      </c>
      <c r="I3585" s="238"/>
      <c r="J3585" s="234"/>
      <c r="K3585" s="234"/>
      <c r="L3585" s="239"/>
      <c r="M3585" s="240"/>
      <c r="N3585" s="241"/>
      <c r="O3585" s="241"/>
      <c r="P3585" s="241"/>
      <c r="Q3585" s="241"/>
      <c r="R3585" s="241"/>
      <c r="S3585" s="241"/>
      <c r="T3585" s="242"/>
      <c r="AT3585" s="243" t="s">
        <v>211</v>
      </c>
      <c r="AU3585" s="243" t="s">
        <v>84</v>
      </c>
      <c r="AV3585" s="14" t="s">
        <v>84</v>
      </c>
      <c r="AW3585" s="14" t="s">
        <v>31</v>
      </c>
      <c r="AX3585" s="14" t="s">
        <v>75</v>
      </c>
      <c r="AY3585" s="243" t="s">
        <v>203</v>
      </c>
    </row>
    <row r="3586" spans="2:51" s="14" customFormat="1" ht="11.25">
      <c r="B3586" s="233"/>
      <c r="C3586" s="234"/>
      <c r="D3586" s="224" t="s">
        <v>211</v>
      </c>
      <c r="E3586" s="235" t="s">
        <v>1</v>
      </c>
      <c r="F3586" s="236" t="s">
        <v>3254</v>
      </c>
      <c r="G3586" s="234"/>
      <c r="H3586" s="237">
        <v>22.4</v>
      </c>
      <c r="I3586" s="238"/>
      <c r="J3586" s="234"/>
      <c r="K3586" s="234"/>
      <c r="L3586" s="239"/>
      <c r="M3586" s="240"/>
      <c r="N3586" s="241"/>
      <c r="O3586" s="241"/>
      <c r="P3586" s="241"/>
      <c r="Q3586" s="241"/>
      <c r="R3586" s="241"/>
      <c r="S3586" s="241"/>
      <c r="T3586" s="242"/>
      <c r="AT3586" s="243" t="s">
        <v>211</v>
      </c>
      <c r="AU3586" s="243" t="s">
        <v>84</v>
      </c>
      <c r="AV3586" s="14" t="s">
        <v>84</v>
      </c>
      <c r="AW3586" s="14" t="s">
        <v>31</v>
      </c>
      <c r="AX3586" s="14" t="s">
        <v>75</v>
      </c>
      <c r="AY3586" s="243" t="s">
        <v>203</v>
      </c>
    </row>
    <row r="3587" spans="2:51" s="14" customFormat="1" ht="11.25">
      <c r="B3587" s="233"/>
      <c r="C3587" s="234"/>
      <c r="D3587" s="224" t="s">
        <v>211</v>
      </c>
      <c r="E3587" s="235" t="s">
        <v>1</v>
      </c>
      <c r="F3587" s="236" t="s">
        <v>3255</v>
      </c>
      <c r="G3587" s="234"/>
      <c r="H3587" s="237">
        <v>22.4</v>
      </c>
      <c r="I3587" s="238"/>
      <c r="J3587" s="234"/>
      <c r="K3587" s="234"/>
      <c r="L3587" s="239"/>
      <c r="M3587" s="240"/>
      <c r="N3587" s="241"/>
      <c r="O3587" s="241"/>
      <c r="P3587" s="241"/>
      <c r="Q3587" s="241"/>
      <c r="R3587" s="241"/>
      <c r="S3587" s="241"/>
      <c r="T3587" s="242"/>
      <c r="AT3587" s="243" t="s">
        <v>211</v>
      </c>
      <c r="AU3587" s="243" t="s">
        <v>84</v>
      </c>
      <c r="AV3587" s="14" t="s">
        <v>84</v>
      </c>
      <c r="AW3587" s="14" t="s">
        <v>31</v>
      </c>
      <c r="AX3587" s="14" t="s">
        <v>75</v>
      </c>
      <c r="AY3587" s="243" t="s">
        <v>203</v>
      </c>
    </row>
    <row r="3588" spans="2:51" s="14" customFormat="1" ht="11.25">
      <c r="B3588" s="233"/>
      <c r="C3588" s="234"/>
      <c r="D3588" s="224" t="s">
        <v>211</v>
      </c>
      <c r="E3588" s="235" t="s">
        <v>1</v>
      </c>
      <c r="F3588" s="236" t="s">
        <v>3256</v>
      </c>
      <c r="G3588" s="234"/>
      <c r="H3588" s="237">
        <v>22.251000000000001</v>
      </c>
      <c r="I3588" s="238"/>
      <c r="J3588" s="234"/>
      <c r="K3588" s="234"/>
      <c r="L3588" s="239"/>
      <c r="M3588" s="240"/>
      <c r="N3588" s="241"/>
      <c r="O3588" s="241"/>
      <c r="P3588" s="241"/>
      <c r="Q3588" s="241"/>
      <c r="R3588" s="241"/>
      <c r="S3588" s="241"/>
      <c r="T3588" s="242"/>
      <c r="AT3588" s="243" t="s">
        <v>211</v>
      </c>
      <c r="AU3588" s="243" t="s">
        <v>84</v>
      </c>
      <c r="AV3588" s="14" t="s">
        <v>84</v>
      </c>
      <c r="AW3588" s="14" t="s">
        <v>31</v>
      </c>
      <c r="AX3588" s="14" t="s">
        <v>75</v>
      </c>
      <c r="AY3588" s="243" t="s">
        <v>203</v>
      </c>
    </row>
    <row r="3589" spans="2:51" s="14" customFormat="1" ht="11.25">
      <c r="B3589" s="233"/>
      <c r="C3589" s="234"/>
      <c r="D3589" s="224" t="s">
        <v>211</v>
      </c>
      <c r="E3589" s="235" t="s">
        <v>1</v>
      </c>
      <c r="F3589" s="236" t="s">
        <v>3257</v>
      </c>
      <c r="G3589" s="234"/>
      <c r="H3589" s="237">
        <v>21.744</v>
      </c>
      <c r="I3589" s="238"/>
      <c r="J3589" s="234"/>
      <c r="K3589" s="234"/>
      <c r="L3589" s="239"/>
      <c r="M3589" s="240"/>
      <c r="N3589" s="241"/>
      <c r="O3589" s="241"/>
      <c r="P3589" s="241"/>
      <c r="Q3589" s="241"/>
      <c r="R3589" s="241"/>
      <c r="S3589" s="241"/>
      <c r="T3589" s="242"/>
      <c r="AT3589" s="243" t="s">
        <v>211</v>
      </c>
      <c r="AU3589" s="243" t="s">
        <v>84</v>
      </c>
      <c r="AV3589" s="14" t="s">
        <v>84</v>
      </c>
      <c r="AW3589" s="14" t="s">
        <v>31</v>
      </c>
      <c r="AX3589" s="14" t="s">
        <v>75</v>
      </c>
      <c r="AY3589" s="243" t="s">
        <v>203</v>
      </c>
    </row>
    <row r="3590" spans="2:51" s="14" customFormat="1" ht="11.25">
      <c r="B3590" s="233"/>
      <c r="C3590" s="234"/>
      <c r="D3590" s="224" t="s">
        <v>211</v>
      </c>
      <c r="E3590" s="235" t="s">
        <v>1</v>
      </c>
      <c r="F3590" s="236" t="s">
        <v>3258</v>
      </c>
      <c r="G3590" s="234"/>
      <c r="H3590" s="237">
        <v>22.4</v>
      </c>
      <c r="I3590" s="238"/>
      <c r="J3590" s="234"/>
      <c r="K3590" s="234"/>
      <c r="L3590" s="239"/>
      <c r="M3590" s="240"/>
      <c r="N3590" s="241"/>
      <c r="O3590" s="241"/>
      <c r="P3590" s="241"/>
      <c r="Q3590" s="241"/>
      <c r="R3590" s="241"/>
      <c r="S3590" s="241"/>
      <c r="T3590" s="242"/>
      <c r="AT3590" s="243" t="s">
        <v>211</v>
      </c>
      <c r="AU3590" s="243" t="s">
        <v>84</v>
      </c>
      <c r="AV3590" s="14" t="s">
        <v>84</v>
      </c>
      <c r="AW3590" s="14" t="s">
        <v>31</v>
      </c>
      <c r="AX3590" s="14" t="s">
        <v>75</v>
      </c>
      <c r="AY3590" s="243" t="s">
        <v>203</v>
      </c>
    </row>
    <row r="3591" spans="2:51" s="14" customFormat="1" ht="11.25">
      <c r="B3591" s="233"/>
      <c r="C3591" s="234"/>
      <c r="D3591" s="224" t="s">
        <v>211</v>
      </c>
      <c r="E3591" s="235" t="s">
        <v>1</v>
      </c>
      <c r="F3591" s="236" t="s">
        <v>3259</v>
      </c>
      <c r="G3591" s="234"/>
      <c r="H3591" s="237">
        <v>22.4</v>
      </c>
      <c r="I3591" s="238"/>
      <c r="J3591" s="234"/>
      <c r="K3591" s="234"/>
      <c r="L3591" s="239"/>
      <c r="M3591" s="240"/>
      <c r="N3591" s="241"/>
      <c r="O3591" s="241"/>
      <c r="P3591" s="241"/>
      <c r="Q3591" s="241"/>
      <c r="R3591" s="241"/>
      <c r="S3591" s="241"/>
      <c r="T3591" s="242"/>
      <c r="AT3591" s="243" t="s">
        <v>211</v>
      </c>
      <c r="AU3591" s="243" t="s">
        <v>84</v>
      </c>
      <c r="AV3591" s="14" t="s">
        <v>84</v>
      </c>
      <c r="AW3591" s="14" t="s">
        <v>31</v>
      </c>
      <c r="AX3591" s="14" t="s">
        <v>75</v>
      </c>
      <c r="AY3591" s="243" t="s">
        <v>203</v>
      </c>
    </row>
    <row r="3592" spans="2:51" s="14" customFormat="1" ht="11.25">
      <c r="B3592" s="233"/>
      <c r="C3592" s="234"/>
      <c r="D3592" s="224" t="s">
        <v>211</v>
      </c>
      <c r="E3592" s="235" t="s">
        <v>1</v>
      </c>
      <c r="F3592" s="236" t="s">
        <v>3260</v>
      </c>
      <c r="G3592" s="234"/>
      <c r="H3592" s="237">
        <v>22</v>
      </c>
      <c r="I3592" s="238"/>
      <c r="J3592" s="234"/>
      <c r="K3592" s="234"/>
      <c r="L3592" s="239"/>
      <c r="M3592" s="240"/>
      <c r="N3592" s="241"/>
      <c r="O3592" s="241"/>
      <c r="P3592" s="241"/>
      <c r="Q3592" s="241"/>
      <c r="R3592" s="241"/>
      <c r="S3592" s="241"/>
      <c r="T3592" s="242"/>
      <c r="AT3592" s="243" t="s">
        <v>211</v>
      </c>
      <c r="AU3592" s="243" t="s">
        <v>84</v>
      </c>
      <c r="AV3592" s="14" t="s">
        <v>84</v>
      </c>
      <c r="AW3592" s="14" t="s">
        <v>31</v>
      </c>
      <c r="AX3592" s="14" t="s">
        <v>75</v>
      </c>
      <c r="AY3592" s="243" t="s">
        <v>203</v>
      </c>
    </row>
    <row r="3593" spans="2:51" s="14" customFormat="1" ht="11.25">
      <c r="B3593" s="233"/>
      <c r="C3593" s="234"/>
      <c r="D3593" s="224" t="s">
        <v>211</v>
      </c>
      <c r="E3593" s="235" t="s">
        <v>1</v>
      </c>
      <c r="F3593" s="236" t="s">
        <v>3261</v>
      </c>
      <c r="G3593" s="234"/>
      <c r="H3593" s="237">
        <v>16.129000000000001</v>
      </c>
      <c r="I3593" s="238"/>
      <c r="J3593" s="234"/>
      <c r="K3593" s="234"/>
      <c r="L3593" s="239"/>
      <c r="M3593" s="240"/>
      <c r="N3593" s="241"/>
      <c r="O3593" s="241"/>
      <c r="P3593" s="241"/>
      <c r="Q3593" s="241"/>
      <c r="R3593" s="241"/>
      <c r="S3593" s="241"/>
      <c r="T3593" s="242"/>
      <c r="AT3593" s="243" t="s">
        <v>211</v>
      </c>
      <c r="AU3593" s="243" t="s">
        <v>84</v>
      </c>
      <c r="AV3593" s="14" t="s">
        <v>84</v>
      </c>
      <c r="AW3593" s="14" t="s">
        <v>31</v>
      </c>
      <c r="AX3593" s="14" t="s">
        <v>75</v>
      </c>
      <c r="AY3593" s="243" t="s">
        <v>203</v>
      </c>
    </row>
    <row r="3594" spans="2:51" s="14" customFormat="1" ht="11.25">
      <c r="B3594" s="233"/>
      <c r="C3594" s="234"/>
      <c r="D3594" s="224" t="s">
        <v>211</v>
      </c>
      <c r="E3594" s="235" t="s">
        <v>1</v>
      </c>
      <c r="F3594" s="236" t="s">
        <v>3262</v>
      </c>
      <c r="G3594" s="234"/>
      <c r="H3594" s="237">
        <v>14.053000000000001</v>
      </c>
      <c r="I3594" s="238"/>
      <c r="J3594" s="234"/>
      <c r="K3594" s="234"/>
      <c r="L3594" s="239"/>
      <c r="M3594" s="240"/>
      <c r="N3594" s="241"/>
      <c r="O3594" s="241"/>
      <c r="P3594" s="241"/>
      <c r="Q3594" s="241"/>
      <c r="R3594" s="241"/>
      <c r="S3594" s="241"/>
      <c r="T3594" s="242"/>
      <c r="AT3594" s="243" t="s">
        <v>211</v>
      </c>
      <c r="AU3594" s="243" t="s">
        <v>84</v>
      </c>
      <c r="AV3594" s="14" t="s">
        <v>84</v>
      </c>
      <c r="AW3594" s="14" t="s">
        <v>31</v>
      </c>
      <c r="AX3594" s="14" t="s">
        <v>75</v>
      </c>
      <c r="AY3594" s="243" t="s">
        <v>203</v>
      </c>
    </row>
    <row r="3595" spans="2:51" s="14" customFormat="1" ht="11.25">
      <c r="B3595" s="233"/>
      <c r="C3595" s="234"/>
      <c r="D3595" s="224" t="s">
        <v>211</v>
      </c>
      <c r="E3595" s="235" t="s">
        <v>1</v>
      </c>
      <c r="F3595" s="236" t="s">
        <v>3263</v>
      </c>
      <c r="G3595" s="234"/>
      <c r="H3595" s="237">
        <v>21.652999999999999</v>
      </c>
      <c r="I3595" s="238"/>
      <c r="J3595" s="234"/>
      <c r="K3595" s="234"/>
      <c r="L3595" s="239"/>
      <c r="M3595" s="240"/>
      <c r="N3595" s="241"/>
      <c r="O3595" s="241"/>
      <c r="P3595" s="241"/>
      <c r="Q3595" s="241"/>
      <c r="R3595" s="241"/>
      <c r="S3595" s="241"/>
      <c r="T3595" s="242"/>
      <c r="AT3595" s="243" t="s">
        <v>211</v>
      </c>
      <c r="AU3595" s="243" t="s">
        <v>84</v>
      </c>
      <c r="AV3595" s="14" t="s">
        <v>84</v>
      </c>
      <c r="AW3595" s="14" t="s">
        <v>31</v>
      </c>
      <c r="AX3595" s="14" t="s">
        <v>75</v>
      </c>
      <c r="AY3595" s="243" t="s">
        <v>203</v>
      </c>
    </row>
    <row r="3596" spans="2:51" s="14" customFormat="1" ht="11.25">
      <c r="B3596" s="233"/>
      <c r="C3596" s="234"/>
      <c r="D3596" s="224" t="s">
        <v>211</v>
      </c>
      <c r="E3596" s="235" t="s">
        <v>1</v>
      </c>
      <c r="F3596" s="236" t="s">
        <v>3264</v>
      </c>
      <c r="G3596" s="234"/>
      <c r="H3596" s="237">
        <v>22.4</v>
      </c>
      <c r="I3596" s="238"/>
      <c r="J3596" s="234"/>
      <c r="K3596" s="234"/>
      <c r="L3596" s="239"/>
      <c r="M3596" s="240"/>
      <c r="N3596" s="241"/>
      <c r="O3596" s="241"/>
      <c r="P3596" s="241"/>
      <c r="Q3596" s="241"/>
      <c r="R3596" s="241"/>
      <c r="S3596" s="241"/>
      <c r="T3596" s="242"/>
      <c r="AT3596" s="243" t="s">
        <v>211</v>
      </c>
      <c r="AU3596" s="243" t="s">
        <v>84</v>
      </c>
      <c r="AV3596" s="14" t="s">
        <v>84</v>
      </c>
      <c r="AW3596" s="14" t="s">
        <v>31</v>
      </c>
      <c r="AX3596" s="14" t="s">
        <v>75</v>
      </c>
      <c r="AY3596" s="243" t="s">
        <v>203</v>
      </c>
    </row>
    <row r="3597" spans="2:51" s="14" customFormat="1" ht="11.25">
      <c r="B3597" s="233"/>
      <c r="C3597" s="234"/>
      <c r="D3597" s="224" t="s">
        <v>211</v>
      </c>
      <c r="E3597" s="235" t="s">
        <v>1</v>
      </c>
      <c r="F3597" s="236" t="s">
        <v>3265</v>
      </c>
      <c r="G3597" s="234"/>
      <c r="H3597" s="237">
        <v>22.4</v>
      </c>
      <c r="I3597" s="238"/>
      <c r="J3597" s="234"/>
      <c r="K3597" s="234"/>
      <c r="L3597" s="239"/>
      <c r="M3597" s="240"/>
      <c r="N3597" s="241"/>
      <c r="O3597" s="241"/>
      <c r="P3597" s="241"/>
      <c r="Q3597" s="241"/>
      <c r="R3597" s="241"/>
      <c r="S3597" s="241"/>
      <c r="T3597" s="242"/>
      <c r="AT3597" s="243" t="s">
        <v>211</v>
      </c>
      <c r="AU3597" s="243" t="s">
        <v>84</v>
      </c>
      <c r="AV3597" s="14" t="s">
        <v>84</v>
      </c>
      <c r="AW3597" s="14" t="s">
        <v>31</v>
      </c>
      <c r="AX3597" s="14" t="s">
        <v>75</v>
      </c>
      <c r="AY3597" s="243" t="s">
        <v>203</v>
      </c>
    </row>
    <row r="3598" spans="2:51" s="14" customFormat="1" ht="11.25">
      <c r="B3598" s="233"/>
      <c r="C3598" s="234"/>
      <c r="D3598" s="224" t="s">
        <v>211</v>
      </c>
      <c r="E3598" s="235" t="s">
        <v>1</v>
      </c>
      <c r="F3598" s="236" t="s">
        <v>3266</v>
      </c>
      <c r="G3598" s="234"/>
      <c r="H3598" s="237">
        <v>22.388000000000002</v>
      </c>
      <c r="I3598" s="238"/>
      <c r="J3598" s="234"/>
      <c r="K3598" s="234"/>
      <c r="L3598" s="239"/>
      <c r="M3598" s="240"/>
      <c r="N3598" s="241"/>
      <c r="O3598" s="241"/>
      <c r="P3598" s="241"/>
      <c r="Q3598" s="241"/>
      <c r="R3598" s="241"/>
      <c r="S3598" s="241"/>
      <c r="T3598" s="242"/>
      <c r="AT3598" s="243" t="s">
        <v>211</v>
      </c>
      <c r="AU3598" s="243" t="s">
        <v>84</v>
      </c>
      <c r="AV3598" s="14" t="s">
        <v>84</v>
      </c>
      <c r="AW3598" s="14" t="s">
        <v>31</v>
      </c>
      <c r="AX3598" s="14" t="s">
        <v>75</v>
      </c>
      <c r="AY3598" s="243" t="s">
        <v>203</v>
      </c>
    </row>
    <row r="3599" spans="2:51" s="14" customFormat="1" ht="11.25">
      <c r="B3599" s="233"/>
      <c r="C3599" s="234"/>
      <c r="D3599" s="224" t="s">
        <v>211</v>
      </c>
      <c r="E3599" s="235" t="s">
        <v>1</v>
      </c>
      <c r="F3599" s="236" t="s">
        <v>3267</v>
      </c>
      <c r="G3599" s="234"/>
      <c r="H3599" s="237">
        <v>36.347999999999999</v>
      </c>
      <c r="I3599" s="238"/>
      <c r="J3599" s="234"/>
      <c r="K3599" s="234"/>
      <c r="L3599" s="239"/>
      <c r="M3599" s="240"/>
      <c r="N3599" s="241"/>
      <c r="O3599" s="241"/>
      <c r="P3599" s="241"/>
      <c r="Q3599" s="241"/>
      <c r="R3599" s="241"/>
      <c r="S3599" s="241"/>
      <c r="T3599" s="242"/>
      <c r="AT3599" s="243" t="s">
        <v>211</v>
      </c>
      <c r="AU3599" s="243" t="s">
        <v>84</v>
      </c>
      <c r="AV3599" s="14" t="s">
        <v>84</v>
      </c>
      <c r="AW3599" s="14" t="s">
        <v>31</v>
      </c>
      <c r="AX3599" s="14" t="s">
        <v>75</v>
      </c>
      <c r="AY3599" s="243" t="s">
        <v>203</v>
      </c>
    </row>
    <row r="3600" spans="2:51" s="14" customFormat="1" ht="11.25">
      <c r="B3600" s="233"/>
      <c r="C3600" s="234"/>
      <c r="D3600" s="224" t="s">
        <v>211</v>
      </c>
      <c r="E3600" s="235" t="s">
        <v>1</v>
      </c>
      <c r="F3600" s="236" t="s">
        <v>3268</v>
      </c>
      <c r="G3600" s="234"/>
      <c r="H3600" s="237">
        <v>22.324999999999999</v>
      </c>
      <c r="I3600" s="238"/>
      <c r="J3600" s="234"/>
      <c r="K3600" s="234"/>
      <c r="L3600" s="239"/>
      <c r="M3600" s="240"/>
      <c r="N3600" s="241"/>
      <c r="O3600" s="241"/>
      <c r="P3600" s="241"/>
      <c r="Q3600" s="241"/>
      <c r="R3600" s="241"/>
      <c r="S3600" s="241"/>
      <c r="T3600" s="242"/>
      <c r="AT3600" s="243" t="s">
        <v>211</v>
      </c>
      <c r="AU3600" s="243" t="s">
        <v>84</v>
      </c>
      <c r="AV3600" s="14" t="s">
        <v>84</v>
      </c>
      <c r="AW3600" s="14" t="s">
        <v>31</v>
      </c>
      <c r="AX3600" s="14" t="s">
        <v>75</v>
      </c>
      <c r="AY3600" s="243" t="s">
        <v>203</v>
      </c>
    </row>
    <row r="3601" spans="1:65" s="14" customFormat="1" ht="11.25">
      <c r="B3601" s="233"/>
      <c r="C3601" s="234"/>
      <c r="D3601" s="224" t="s">
        <v>211</v>
      </c>
      <c r="E3601" s="235" t="s">
        <v>1</v>
      </c>
      <c r="F3601" s="236" t="s">
        <v>3269</v>
      </c>
      <c r="G3601" s="234"/>
      <c r="H3601" s="237">
        <v>22.355</v>
      </c>
      <c r="I3601" s="238"/>
      <c r="J3601" s="234"/>
      <c r="K3601" s="234"/>
      <c r="L3601" s="239"/>
      <c r="M3601" s="240"/>
      <c r="N3601" s="241"/>
      <c r="O3601" s="241"/>
      <c r="P3601" s="241"/>
      <c r="Q3601" s="241"/>
      <c r="R3601" s="241"/>
      <c r="S3601" s="241"/>
      <c r="T3601" s="242"/>
      <c r="AT3601" s="243" t="s">
        <v>211</v>
      </c>
      <c r="AU3601" s="243" t="s">
        <v>84</v>
      </c>
      <c r="AV3601" s="14" t="s">
        <v>84</v>
      </c>
      <c r="AW3601" s="14" t="s">
        <v>31</v>
      </c>
      <c r="AX3601" s="14" t="s">
        <v>75</v>
      </c>
      <c r="AY3601" s="243" t="s">
        <v>203</v>
      </c>
    </row>
    <row r="3602" spans="1:65" s="14" customFormat="1" ht="11.25">
      <c r="B3602" s="233"/>
      <c r="C3602" s="234"/>
      <c r="D3602" s="224" t="s">
        <v>211</v>
      </c>
      <c r="E3602" s="235" t="s">
        <v>1</v>
      </c>
      <c r="F3602" s="236" t="s">
        <v>3270</v>
      </c>
      <c r="G3602" s="234"/>
      <c r="H3602" s="237">
        <v>24.24</v>
      </c>
      <c r="I3602" s="238"/>
      <c r="J3602" s="234"/>
      <c r="K3602" s="234"/>
      <c r="L3602" s="239"/>
      <c r="M3602" s="240"/>
      <c r="N3602" s="241"/>
      <c r="O3602" s="241"/>
      <c r="P3602" s="241"/>
      <c r="Q3602" s="241"/>
      <c r="R3602" s="241"/>
      <c r="S3602" s="241"/>
      <c r="T3602" s="242"/>
      <c r="AT3602" s="243" t="s">
        <v>211</v>
      </c>
      <c r="AU3602" s="243" t="s">
        <v>84</v>
      </c>
      <c r="AV3602" s="14" t="s">
        <v>84</v>
      </c>
      <c r="AW3602" s="14" t="s">
        <v>31</v>
      </c>
      <c r="AX3602" s="14" t="s">
        <v>75</v>
      </c>
      <c r="AY3602" s="243" t="s">
        <v>203</v>
      </c>
    </row>
    <row r="3603" spans="1:65" s="2" customFormat="1" ht="21.75" customHeight="1">
      <c r="A3603" s="35"/>
      <c r="B3603" s="36"/>
      <c r="C3603" s="209" t="s">
        <v>3271</v>
      </c>
      <c r="D3603" s="209" t="s">
        <v>205</v>
      </c>
      <c r="E3603" s="210" t="s">
        <v>3272</v>
      </c>
      <c r="F3603" s="211" t="s">
        <v>3273</v>
      </c>
      <c r="G3603" s="212" t="s">
        <v>240</v>
      </c>
      <c r="H3603" s="213">
        <v>711.84199999999998</v>
      </c>
      <c r="I3603" s="214"/>
      <c r="J3603" s="215">
        <f>ROUND(I3603*H3603,2)</f>
        <v>0</v>
      </c>
      <c r="K3603" s="211" t="s">
        <v>218</v>
      </c>
      <c r="L3603" s="40"/>
      <c r="M3603" s="216" t="s">
        <v>1</v>
      </c>
      <c r="N3603" s="217" t="s">
        <v>40</v>
      </c>
      <c r="O3603" s="72"/>
      <c r="P3603" s="218">
        <f>O3603*H3603</f>
        <v>0</v>
      </c>
      <c r="Q3603" s="218">
        <v>1.32E-3</v>
      </c>
      <c r="R3603" s="218">
        <f>Q3603*H3603</f>
        <v>0.93963143999999998</v>
      </c>
      <c r="S3603" s="218">
        <v>0</v>
      </c>
      <c r="T3603" s="219">
        <f>S3603*H3603</f>
        <v>0</v>
      </c>
      <c r="U3603" s="35"/>
      <c r="V3603" s="35"/>
      <c r="W3603" s="35"/>
      <c r="X3603" s="35"/>
      <c r="Y3603" s="35"/>
      <c r="Z3603" s="35"/>
      <c r="AA3603" s="35"/>
      <c r="AB3603" s="35"/>
      <c r="AC3603" s="35"/>
      <c r="AD3603" s="35"/>
      <c r="AE3603" s="35"/>
      <c r="AR3603" s="220" t="s">
        <v>412</v>
      </c>
      <c r="AT3603" s="220" t="s">
        <v>205</v>
      </c>
      <c r="AU3603" s="220" t="s">
        <v>84</v>
      </c>
      <c r="AY3603" s="18" t="s">
        <v>203</v>
      </c>
      <c r="BE3603" s="221">
        <f>IF(N3603="základní",J3603,0)</f>
        <v>0</v>
      </c>
      <c r="BF3603" s="221">
        <f>IF(N3603="snížená",J3603,0)</f>
        <v>0</v>
      </c>
      <c r="BG3603" s="221">
        <f>IF(N3603="zákl. přenesená",J3603,0)</f>
        <v>0</v>
      </c>
      <c r="BH3603" s="221">
        <f>IF(N3603="sníž. přenesená",J3603,0)</f>
        <v>0</v>
      </c>
      <c r="BI3603" s="221">
        <f>IF(N3603="nulová",J3603,0)</f>
        <v>0</v>
      </c>
      <c r="BJ3603" s="18" t="s">
        <v>82</v>
      </c>
      <c r="BK3603" s="221">
        <f>ROUND(I3603*H3603,2)</f>
        <v>0</v>
      </c>
      <c r="BL3603" s="18" t="s">
        <v>412</v>
      </c>
      <c r="BM3603" s="220" t="s">
        <v>3274</v>
      </c>
    </row>
    <row r="3604" spans="1:65" s="2" customFormat="1" ht="33" customHeight="1">
      <c r="A3604" s="35"/>
      <c r="B3604" s="36"/>
      <c r="C3604" s="247" t="s">
        <v>3275</v>
      </c>
      <c r="D3604" s="247" t="s">
        <v>413</v>
      </c>
      <c r="E3604" s="248" t="s">
        <v>3276</v>
      </c>
      <c r="F3604" s="249" t="s">
        <v>3277</v>
      </c>
      <c r="G3604" s="250" t="s">
        <v>240</v>
      </c>
      <c r="H3604" s="251">
        <v>5.4</v>
      </c>
      <c r="I3604" s="252"/>
      <c r="J3604" s="253">
        <f>ROUND(I3604*H3604,2)</f>
        <v>0</v>
      </c>
      <c r="K3604" s="249" t="s">
        <v>1</v>
      </c>
      <c r="L3604" s="254"/>
      <c r="M3604" s="255" t="s">
        <v>1</v>
      </c>
      <c r="N3604" s="256" t="s">
        <v>40</v>
      </c>
      <c r="O3604" s="72"/>
      <c r="P3604" s="218">
        <f>O3604*H3604</f>
        <v>0</v>
      </c>
      <c r="Q3604" s="218">
        <v>1.2999999999999999E-3</v>
      </c>
      <c r="R3604" s="218">
        <f>Q3604*H3604</f>
        <v>7.0200000000000002E-3</v>
      </c>
      <c r="S3604" s="218">
        <v>0</v>
      </c>
      <c r="T3604" s="219">
        <f>S3604*H3604</f>
        <v>0</v>
      </c>
      <c r="U3604" s="35"/>
      <c r="V3604" s="35"/>
      <c r="W3604" s="35"/>
      <c r="X3604" s="35"/>
      <c r="Y3604" s="35"/>
      <c r="Z3604" s="35"/>
      <c r="AA3604" s="35"/>
      <c r="AB3604" s="35"/>
      <c r="AC3604" s="35"/>
      <c r="AD3604" s="35"/>
      <c r="AE3604" s="35"/>
      <c r="AR3604" s="220" t="s">
        <v>1661</v>
      </c>
      <c r="AT3604" s="220" t="s">
        <v>413</v>
      </c>
      <c r="AU3604" s="220" t="s">
        <v>84</v>
      </c>
      <c r="AY3604" s="18" t="s">
        <v>203</v>
      </c>
      <c r="BE3604" s="221">
        <f>IF(N3604="základní",J3604,0)</f>
        <v>0</v>
      </c>
      <c r="BF3604" s="221">
        <f>IF(N3604="snížená",J3604,0)</f>
        <v>0</v>
      </c>
      <c r="BG3604" s="221">
        <f>IF(N3604="zákl. přenesená",J3604,0)</f>
        <v>0</v>
      </c>
      <c r="BH3604" s="221">
        <f>IF(N3604="sníž. přenesená",J3604,0)</f>
        <v>0</v>
      </c>
      <c r="BI3604" s="221">
        <f>IF(N3604="nulová",J3604,0)</f>
        <v>0</v>
      </c>
      <c r="BJ3604" s="18" t="s">
        <v>82</v>
      </c>
      <c r="BK3604" s="221">
        <f>ROUND(I3604*H3604,2)</f>
        <v>0</v>
      </c>
      <c r="BL3604" s="18" t="s">
        <v>412</v>
      </c>
      <c r="BM3604" s="220" t="s">
        <v>3278</v>
      </c>
    </row>
    <row r="3605" spans="1:65" s="13" customFormat="1" ht="22.5">
      <c r="B3605" s="222"/>
      <c r="C3605" s="223"/>
      <c r="D3605" s="224" t="s">
        <v>211</v>
      </c>
      <c r="E3605" s="225" t="s">
        <v>1</v>
      </c>
      <c r="F3605" s="226" t="s">
        <v>3048</v>
      </c>
      <c r="G3605" s="223"/>
      <c r="H3605" s="225" t="s">
        <v>1</v>
      </c>
      <c r="I3605" s="227"/>
      <c r="J3605" s="223"/>
      <c r="K3605" s="223"/>
      <c r="L3605" s="228"/>
      <c r="M3605" s="229"/>
      <c r="N3605" s="230"/>
      <c r="O3605" s="230"/>
      <c r="P3605" s="230"/>
      <c r="Q3605" s="230"/>
      <c r="R3605" s="230"/>
      <c r="S3605" s="230"/>
      <c r="T3605" s="231"/>
      <c r="AT3605" s="232" t="s">
        <v>211</v>
      </c>
      <c r="AU3605" s="232" t="s">
        <v>84</v>
      </c>
      <c r="AV3605" s="13" t="s">
        <v>82</v>
      </c>
      <c r="AW3605" s="13" t="s">
        <v>31</v>
      </c>
      <c r="AX3605" s="13" t="s">
        <v>75</v>
      </c>
      <c r="AY3605" s="232" t="s">
        <v>203</v>
      </c>
    </row>
    <row r="3606" spans="1:65" s="13" customFormat="1" ht="11.25">
      <c r="B3606" s="222"/>
      <c r="C3606" s="223"/>
      <c r="D3606" s="224" t="s">
        <v>211</v>
      </c>
      <c r="E3606" s="225" t="s">
        <v>1</v>
      </c>
      <c r="F3606" s="226" t="s">
        <v>3022</v>
      </c>
      <c r="G3606" s="223"/>
      <c r="H3606" s="225" t="s">
        <v>1</v>
      </c>
      <c r="I3606" s="227"/>
      <c r="J3606" s="223"/>
      <c r="K3606" s="223"/>
      <c r="L3606" s="228"/>
      <c r="M3606" s="229"/>
      <c r="N3606" s="230"/>
      <c r="O3606" s="230"/>
      <c r="P3606" s="230"/>
      <c r="Q3606" s="230"/>
      <c r="R3606" s="230"/>
      <c r="S3606" s="230"/>
      <c r="T3606" s="231"/>
      <c r="AT3606" s="232" t="s">
        <v>211</v>
      </c>
      <c r="AU3606" s="232" t="s">
        <v>84</v>
      </c>
      <c r="AV3606" s="13" t="s">
        <v>82</v>
      </c>
      <c r="AW3606" s="13" t="s">
        <v>31</v>
      </c>
      <c r="AX3606" s="13" t="s">
        <v>75</v>
      </c>
      <c r="AY3606" s="232" t="s">
        <v>203</v>
      </c>
    </row>
    <row r="3607" spans="1:65" s="13" customFormat="1" ht="11.25">
      <c r="B3607" s="222"/>
      <c r="C3607" s="223"/>
      <c r="D3607" s="224" t="s">
        <v>211</v>
      </c>
      <c r="E3607" s="225" t="s">
        <v>1</v>
      </c>
      <c r="F3607" s="226" t="s">
        <v>213</v>
      </c>
      <c r="G3607" s="223"/>
      <c r="H3607" s="225" t="s">
        <v>1</v>
      </c>
      <c r="I3607" s="227"/>
      <c r="J3607" s="223"/>
      <c r="K3607" s="223"/>
      <c r="L3607" s="228"/>
      <c r="M3607" s="229"/>
      <c r="N3607" s="230"/>
      <c r="O3607" s="230"/>
      <c r="P3607" s="230"/>
      <c r="Q3607" s="230"/>
      <c r="R3607" s="230"/>
      <c r="S3607" s="230"/>
      <c r="T3607" s="231"/>
      <c r="AT3607" s="232" t="s">
        <v>211</v>
      </c>
      <c r="AU3607" s="232" t="s">
        <v>84</v>
      </c>
      <c r="AV3607" s="13" t="s">
        <v>82</v>
      </c>
      <c r="AW3607" s="13" t="s">
        <v>31</v>
      </c>
      <c r="AX3607" s="13" t="s">
        <v>75</v>
      </c>
      <c r="AY3607" s="232" t="s">
        <v>203</v>
      </c>
    </row>
    <row r="3608" spans="1:65" s="13" customFormat="1" ht="11.25">
      <c r="B3608" s="222"/>
      <c r="C3608" s="223"/>
      <c r="D3608" s="224" t="s">
        <v>211</v>
      </c>
      <c r="E3608" s="225" t="s">
        <v>1</v>
      </c>
      <c r="F3608" s="226" t="s">
        <v>2203</v>
      </c>
      <c r="G3608" s="223"/>
      <c r="H3608" s="225" t="s">
        <v>1</v>
      </c>
      <c r="I3608" s="227"/>
      <c r="J3608" s="223"/>
      <c r="K3608" s="223"/>
      <c r="L3608" s="228"/>
      <c r="M3608" s="229"/>
      <c r="N3608" s="230"/>
      <c r="O3608" s="230"/>
      <c r="P3608" s="230"/>
      <c r="Q3608" s="230"/>
      <c r="R3608" s="230"/>
      <c r="S3608" s="230"/>
      <c r="T3608" s="231"/>
      <c r="AT3608" s="232" t="s">
        <v>211</v>
      </c>
      <c r="AU3608" s="232" t="s">
        <v>84</v>
      </c>
      <c r="AV3608" s="13" t="s">
        <v>82</v>
      </c>
      <c r="AW3608" s="13" t="s">
        <v>31</v>
      </c>
      <c r="AX3608" s="13" t="s">
        <v>75</v>
      </c>
      <c r="AY3608" s="232" t="s">
        <v>203</v>
      </c>
    </row>
    <row r="3609" spans="1:65" s="14" customFormat="1" ht="11.25">
      <c r="B3609" s="233"/>
      <c r="C3609" s="234"/>
      <c r="D3609" s="224" t="s">
        <v>211</v>
      </c>
      <c r="E3609" s="235" t="s">
        <v>1</v>
      </c>
      <c r="F3609" s="236" t="s">
        <v>3279</v>
      </c>
      <c r="G3609" s="234"/>
      <c r="H3609" s="237">
        <v>5.4</v>
      </c>
      <c r="I3609" s="238"/>
      <c r="J3609" s="234"/>
      <c r="K3609" s="234"/>
      <c r="L3609" s="239"/>
      <c r="M3609" s="240"/>
      <c r="N3609" s="241"/>
      <c r="O3609" s="241"/>
      <c r="P3609" s="241"/>
      <c r="Q3609" s="241"/>
      <c r="R3609" s="241"/>
      <c r="S3609" s="241"/>
      <c r="T3609" s="242"/>
      <c r="AT3609" s="243" t="s">
        <v>211</v>
      </c>
      <c r="AU3609" s="243" t="s">
        <v>84</v>
      </c>
      <c r="AV3609" s="14" t="s">
        <v>84</v>
      </c>
      <c r="AW3609" s="14" t="s">
        <v>31</v>
      </c>
      <c r="AX3609" s="14" t="s">
        <v>75</v>
      </c>
      <c r="AY3609" s="243" t="s">
        <v>203</v>
      </c>
    </row>
    <row r="3610" spans="1:65" s="2" customFormat="1" ht="21.75" customHeight="1">
      <c r="A3610" s="35"/>
      <c r="B3610" s="36"/>
      <c r="C3610" s="247" t="s">
        <v>3280</v>
      </c>
      <c r="D3610" s="247" t="s">
        <v>413</v>
      </c>
      <c r="E3610" s="248" t="s">
        <v>3281</v>
      </c>
      <c r="F3610" s="249" t="s">
        <v>3282</v>
      </c>
      <c r="G3610" s="250" t="s">
        <v>240</v>
      </c>
      <c r="H3610" s="251">
        <v>112.4</v>
      </c>
      <c r="I3610" s="252"/>
      <c r="J3610" s="253">
        <f>ROUND(I3610*H3610,2)</f>
        <v>0</v>
      </c>
      <c r="K3610" s="249" t="s">
        <v>1</v>
      </c>
      <c r="L3610" s="254"/>
      <c r="M3610" s="255" t="s">
        <v>1</v>
      </c>
      <c r="N3610" s="256" t="s">
        <v>40</v>
      </c>
      <c r="O3610" s="72"/>
      <c r="P3610" s="218">
        <f>O3610*H3610</f>
        <v>0</v>
      </c>
      <c r="Q3610" s="218">
        <v>1.2999999999999999E-3</v>
      </c>
      <c r="R3610" s="218">
        <f>Q3610*H3610</f>
        <v>0.14612</v>
      </c>
      <c r="S3610" s="218">
        <v>0</v>
      </c>
      <c r="T3610" s="219">
        <f>S3610*H3610</f>
        <v>0</v>
      </c>
      <c r="U3610" s="35"/>
      <c r="V3610" s="35"/>
      <c r="W3610" s="35"/>
      <c r="X3610" s="35"/>
      <c r="Y3610" s="35"/>
      <c r="Z3610" s="35"/>
      <c r="AA3610" s="35"/>
      <c r="AB3610" s="35"/>
      <c r="AC3610" s="35"/>
      <c r="AD3610" s="35"/>
      <c r="AE3610" s="35"/>
      <c r="AR3610" s="220" t="s">
        <v>1661</v>
      </c>
      <c r="AT3610" s="220" t="s">
        <v>413</v>
      </c>
      <c r="AU3610" s="220" t="s">
        <v>84</v>
      </c>
      <c r="AY3610" s="18" t="s">
        <v>203</v>
      </c>
      <c r="BE3610" s="221">
        <f>IF(N3610="základní",J3610,0)</f>
        <v>0</v>
      </c>
      <c r="BF3610" s="221">
        <f>IF(N3610="snížená",J3610,0)</f>
        <v>0</v>
      </c>
      <c r="BG3610" s="221">
        <f>IF(N3610="zákl. přenesená",J3610,0)</f>
        <v>0</v>
      </c>
      <c r="BH3610" s="221">
        <f>IF(N3610="sníž. přenesená",J3610,0)</f>
        <v>0</v>
      </c>
      <c r="BI3610" s="221">
        <f>IF(N3610="nulová",J3610,0)</f>
        <v>0</v>
      </c>
      <c r="BJ3610" s="18" t="s">
        <v>82</v>
      </c>
      <c r="BK3610" s="221">
        <f>ROUND(I3610*H3610,2)</f>
        <v>0</v>
      </c>
      <c r="BL3610" s="18" t="s">
        <v>412</v>
      </c>
      <c r="BM3610" s="220" t="s">
        <v>3283</v>
      </c>
    </row>
    <row r="3611" spans="1:65" s="13" customFormat="1" ht="22.5">
      <c r="B3611" s="222"/>
      <c r="C3611" s="223"/>
      <c r="D3611" s="224" t="s">
        <v>211</v>
      </c>
      <c r="E3611" s="225" t="s">
        <v>1</v>
      </c>
      <c r="F3611" s="226" t="s">
        <v>3048</v>
      </c>
      <c r="G3611" s="223"/>
      <c r="H3611" s="225" t="s">
        <v>1</v>
      </c>
      <c r="I3611" s="227"/>
      <c r="J3611" s="223"/>
      <c r="K3611" s="223"/>
      <c r="L3611" s="228"/>
      <c r="M3611" s="229"/>
      <c r="N3611" s="230"/>
      <c r="O3611" s="230"/>
      <c r="P3611" s="230"/>
      <c r="Q3611" s="230"/>
      <c r="R3611" s="230"/>
      <c r="S3611" s="230"/>
      <c r="T3611" s="231"/>
      <c r="AT3611" s="232" t="s">
        <v>211</v>
      </c>
      <c r="AU3611" s="232" t="s">
        <v>84</v>
      </c>
      <c r="AV3611" s="13" t="s">
        <v>82</v>
      </c>
      <c r="AW3611" s="13" t="s">
        <v>31</v>
      </c>
      <c r="AX3611" s="13" t="s">
        <v>75</v>
      </c>
      <c r="AY3611" s="232" t="s">
        <v>203</v>
      </c>
    </row>
    <row r="3612" spans="1:65" s="13" customFormat="1" ht="11.25">
      <c r="B3612" s="222"/>
      <c r="C3612" s="223"/>
      <c r="D3612" s="224" t="s">
        <v>211</v>
      </c>
      <c r="E3612" s="225" t="s">
        <v>1</v>
      </c>
      <c r="F3612" s="226" t="s">
        <v>3022</v>
      </c>
      <c r="G3612" s="223"/>
      <c r="H3612" s="225" t="s">
        <v>1</v>
      </c>
      <c r="I3612" s="227"/>
      <c r="J3612" s="223"/>
      <c r="K3612" s="223"/>
      <c r="L3612" s="228"/>
      <c r="M3612" s="229"/>
      <c r="N3612" s="230"/>
      <c r="O3612" s="230"/>
      <c r="P3612" s="230"/>
      <c r="Q3612" s="230"/>
      <c r="R3612" s="230"/>
      <c r="S3612" s="230"/>
      <c r="T3612" s="231"/>
      <c r="AT3612" s="232" t="s">
        <v>211</v>
      </c>
      <c r="AU3612" s="232" t="s">
        <v>84</v>
      </c>
      <c r="AV3612" s="13" t="s">
        <v>82</v>
      </c>
      <c r="AW3612" s="13" t="s">
        <v>31</v>
      </c>
      <c r="AX3612" s="13" t="s">
        <v>75</v>
      </c>
      <c r="AY3612" s="232" t="s">
        <v>203</v>
      </c>
    </row>
    <row r="3613" spans="1:65" s="13" customFormat="1" ht="11.25">
      <c r="B3613" s="222"/>
      <c r="C3613" s="223"/>
      <c r="D3613" s="224" t="s">
        <v>211</v>
      </c>
      <c r="E3613" s="225" t="s">
        <v>1</v>
      </c>
      <c r="F3613" s="226" t="s">
        <v>213</v>
      </c>
      <c r="G3613" s="223"/>
      <c r="H3613" s="225" t="s">
        <v>1</v>
      </c>
      <c r="I3613" s="227"/>
      <c r="J3613" s="223"/>
      <c r="K3613" s="223"/>
      <c r="L3613" s="228"/>
      <c r="M3613" s="229"/>
      <c r="N3613" s="230"/>
      <c r="O3613" s="230"/>
      <c r="P3613" s="230"/>
      <c r="Q3613" s="230"/>
      <c r="R3613" s="230"/>
      <c r="S3613" s="230"/>
      <c r="T3613" s="231"/>
      <c r="AT3613" s="232" t="s">
        <v>211</v>
      </c>
      <c r="AU3613" s="232" t="s">
        <v>84</v>
      </c>
      <c r="AV3613" s="13" t="s">
        <v>82</v>
      </c>
      <c r="AW3613" s="13" t="s">
        <v>31</v>
      </c>
      <c r="AX3613" s="13" t="s">
        <v>75</v>
      </c>
      <c r="AY3613" s="232" t="s">
        <v>203</v>
      </c>
    </row>
    <row r="3614" spans="1:65" s="13" customFormat="1" ht="11.25">
      <c r="B3614" s="222"/>
      <c r="C3614" s="223"/>
      <c r="D3614" s="224" t="s">
        <v>211</v>
      </c>
      <c r="E3614" s="225" t="s">
        <v>1</v>
      </c>
      <c r="F3614" s="226" t="s">
        <v>258</v>
      </c>
      <c r="G3614" s="223"/>
      <c r="H3614" s="225" t="s">
        <v>1</v>
      </c>
      <c r="I3614" s="227"/>
      <c r="J3614" s="223"/>
      <c r="K3614" s="223"/>
      <c r="L3614" s="228"/>
      <c r="M3614" s="229"/>
      <c r="N3614" s="230"/>
      <c r="O3614" s="230"/>
      <c r="P3614" s="230"/>
      <c r="Q3614" s="230"/>
      <c r="R3614" s="230"/>
      <c r="S3614" s="230"/>
      <c r="T3614" s="231"/>
      <c r="AT3614" s="232" t="s">
        <v>211</v>
      </c>
      <c r="AU3614" s="232" t="s">
        <v>84</v>
      </c>
      <c r="AV3614" s="13" t="s">
        <v>82</v>
      </c>
      <c r="AW3614" s="13" t="s">
        <v>31</v>
      </c>
      <c r="AX3614" s="13" t="s">
        <v>75</v>
      </c>
      <c r="AY3614" s="232" t="s">
        <v>203</v>
      </c>
    </row>
    <row r="3615" spans="1:65" s="14" customFormat="1" ht="11.25">
      <c r="B3615" s="233"/>
      <c r="C3615" s="234"/>
      <c r="D3615" s="224" t="s">
        <v>211</v>
      </c>
      <c r="E3615" s="235" t="s">
        <v>1</v>
      </c>
      <c r="F3615" s="236" t="s">
        <v>3284</v>
      </c>
      <c r="G3615" s="234"/>
      <c r="H3615" s="237">
        <v>29.4</v>
      </c>
      <c r="I3615" s="238"/>
      <c r="J3615" s="234"/>
      <c r="K3615" s="234"/>
      <c r="L3615" s="239"/>
      <c r="M3615" s="240"/>
      <c r="N3615" s="241"/>
      <c r="O3615" s="241"/>
      <c r="P3615" s="241"/>
      <c r="Q3615" s="241"/>
      <c r="R3615" s="241"/>
      <c r="S3615" s="241"/>
      <c r="T3615" s="242"/>
      <c r="AT3615" s="243" t="s">
        <v>211</v>
      </c>
      <c r="AU3615" s="243" t="s">
        <v>84</v>
      </c>
      <c r="AV3615" s="14" t="s">
        <v>84</v>
      </c>
      <c r="AW3615" s="14" t="s">
        <v>31</v>
      </c>
      <c r="AX3615" s="14" t="s">
        <v>75</v>
      </c>
      <c r="AY3615" s="243" t="s">
        <v>203</v>
      </c>
    </row>
    <row r="3616" spans="1:65" s="14" customFormat="1" ht="11.25">
      <c r="B3616" s="233"/>
      <c r="C3616" s="234"/>
      <c r="D3616" s="224" t="s">
        <v>211</v>
      </c>
      <c r="E3616" s="235" t="s">
        <v>1</v>
      </c>
      <c r="F3616" s="236" t="s">
        <v>3285</v>
      </c>
      <c r="G3616" s="234"/>
      <c r="H3616" s="237">
        <v>30.2</v>
      </c>
      <c r="I3616" s="238"/>
      <c r="J3616" s="234"/>
      <c r="K3616" s="234"/>
      <c r="L3616" s="239"/>
      <c r="M3616" s="240"/>
      <c r="N3616" s="241"/>
      <c r="O3616" s="241"/>
      <c r="P3616" s="241"/>
      <c r="Q3616" s="241"/>
      <c r="R3616" s="241"/>
      <c r="S3616" s="241"/>
      <c r="T3616" s="242"/>
      <c r="AT3616" s="243" t="s">
        <v>211</v>
      </c>
      <c r="AU3616" s="243" t="s">
        <v>84</v>
      </c>
      <c r="AV3616" s="14" t="s">
        <v>84</v>
      </c>
      <c r="AW3616" s="14" t="s">
        <v>31</v>
      </c>
      <c r="AX3616" s="14" t="s">
        <v>75</v>
      </c>
      <c r="AY3616" s="243" t="s">
        <v>203</v>
      </c>
    </row>
    <row r="3617" spans="1:65" s="13" customFormat="1" ht="11.25">
      <c r="B3617" s="222"/>
      <c r="C3617" s="223"/>
      <c r="D3617" s="224" t="s">
        <v>211</v>
      </c>
      <c r="E3617" s="225" t="s">
        <v>1</v>
      </c>
      <c r="F3617" s="226" t="s">
        <v>306</v>
      </c>
      <c r="G3617" s="223"/>
      <c r="H3617" s="225" t="s">
        <v>1</v>
      </c>
      <c r="I3617" s="227"/>
      <c r="J3617" s="223"/>
      <c r="K3617" s="223"/>
      <c r="L3617" s="228"/>
      <c r="M3617" s="229"/>
      <c r="N3617" s="230"/>
      <c r="O3617" s="230"/>
      <c r="P3617" s="230"/>
      <c r="Q3617" s="230"/>
      <c r="R3617" s="230"/>
      <c r="S3617" s="230"/>
      <c r="T3617" s="231"/>
      <c r="AT3617" s="232" t="s">
        <v>211</v>
      </c>
      <c r="AU3617" s="232" t="s">
        <v>84</v>
      </c>
      <c r="AV3617" s="13" t="s">
        <v>82</v>
      </c>
      <c r="AW3617" s="13" t="s">
        <v>31</v>
      </c>
      <c r="AX3617" s="13" t="s">
        <v>75</v>
      </c>
      <c r="AY3617" s="232" t="s">
        <v>203</v>
      </c>
    </row>
    <row r="3618" spans="1:65" s="14" customFormat="1" ht="11.25">
      <c r="B3618" s="233"/>
      <c r="C3618" s="234"/>
      <c r="D3618" s="224" t="s">
        <v>211</v>
      </c>
      <c r="E3618" s="235" t="s">
        <v>1</v>
      </c>
      <c r="F3618" s="236" t="s">
        <v>3286</v>
      </c>
      <c r="G3618" s="234"/>
      <c r="H3618" s="237">
        <v>26.4</v>
      </c>
      <c r="I3618" s="238"/>
      <c r="J3618" s="234"/>
      <c r="K3618" s="234"/>
      <c r="L3618" s="239"/>
      <c r="M3618" s="240"/>
      <c r="N3618" s="241"/>
      <c r="O3618" s="241"/>
      <c r="P3618" s="241"/>
      <c r="Q3618" s="241"/>
      <c r="R3618" s="241"/>
      <c r="S3618" s="241"/>
      <c r="T3618" s="242"/>
      <c r="AT3618" s="243" t="s">
        <v>211</v>
      </c>
      <c r="AU3618" s="243" t="s">
        <v>84</v>
      </c>
      <c r="AV3618" s="14" t="s">
        <v>84</v>
      </c>
      <c r="AW3618" s="14" t="s">
        <v>31</v>
      </c>
      <c r="AX3618" s="14" t="s">
        <v>75</v>
      </c>
      <c r="AY3618" s="243" t="s">
        <v>203</v>
      </c>
    </row>
    <row r="3619" spans="1:65" s="14" customFormat="1" ht="11.25">
      <c r="B3619" s="233"/>
      <c r="C3619" s="234"/>
      <c r="D3619" s="224" t="s">
        <v>211</v>
      </c>
      <c r="E3619" s="235" t="s">
        <v>1</v>
      </c>
      <c r="F3619" s="236" t="s">
        <v>3287</v>
      </c>
      <c r="G3619" s="234"/>
      <c r="H3619" s="237">
        <v>26.4</v>
      </c>
      <c r="I3619" s="238"/>
      <c r="J3619" s="234"/>
      <c r="K3619" s="234"/>
      <c r="L3619" s="239"/>
      <c r="M3619" s="240"/>
      <c r="N3619" s="241"/>
      <c r="O3619" s="241"/>
      <c r="P3619" s="241"/>
      <c r="Q3619" s="241"/>
      <c r="R3619" s="241"/>
      <c r="S3619" s="241"/>
      <c r="T3619" s="242"/>
      <c r="AT3619" s="243" t="s">
        <v>211</v>
      </c>
      <c r="AU3619" s="243" t="s">
        <v>84</v>
      </c>
      <c r="AV3619" s="14" t="s">
        <v>84</v>
      </c>
      <c r="AW3619" s="14" t="s">
        <v>31</v>
      </c>
      <c r="AX3619" s="14" t="s">
        <v>75</v>
      </c>
      <c r="AY3619" s="243" t="s">
        <v>203</v>
      </c>
    </row>
    <row r="3620" spans="1:65" s="2" customFormat="1" ht="21.75" customHeight="1">
      <c r="A3620" s="35"/>
      <c r="B3620" s="36"/>
      <c r="C3620" s="247" t="s">
        <v>3288</v>
      </c>
      <c r="D3620" s="247" t="s">
        <v>413</v>
      </c>
      <c r="E3620" s="248" t="s">
        <v>3289</v>
      </c>
      <c r="F3620" s="249" t="s">
        <v>3290</v>
      </c>
      <c r="G3620" s="250" t="s">
        <v>240</v>
      </c>
      <c r="H3620" s="251">
        <v>594.04200000000003</v>
      </c>
      <c r="I3620" s="252"/>
      <c r="J3620" s="253">
        <f>ROUND(I3620*H3620,2)</f>
        <v>0</v>
      </c>
      <c r="K3620" s="249" t="s">
        <v>1</v>
      </c>
      <c r="L3620" s="254"/>
      <c r="M3620" s="255" t="s">
        <v>1</v>
      </c>
      <c r="N3620" s="256" t="s">
        <v>40</v>
      </c>
      <c r="O3620" s="72"/>
      <c r="P3620" s="218">
        <f>O3620*H3620</f>
        <v>0</v>
      </c>
      <c r="Q3620" s="218">
        <v>1.2999999999999999E-3</v>
      </c>
      <c r="R3620" s="218">
        <f>Q3620*H3620</f>
        <v>0.77225460000000001</v>
      </c>
      <c r="S3620" s="218">
        <v>0</v>
      </c>
      <c r="T3620" s="219">
        <f>S3620*H3620</f>
        <v>0</v>
      </c>
      <c r="U3620" s="35"/>
      <c r="V3620" s="35"/>
      <c r="W3620" s="35"/>
      <c r="X3620" s="35"/>
      <c r="Y3620" s="35"/>
      <c r="Z3620" s="35"/>
      <c r="AA3620" s="35"/>
      <c r="AB3620" s="35"/>
      <c r="AC3620" s="35"/>
      <c r="AD3620" s="35"/>
      <c r="AE3620" s="35"/>
      <c r="AR3620" s="220" t="s">
        <v>1661</v>
      </c>
      <c r="AT3620" s="220" t="s">
        <v>413</v>
      </c>
      <c r="AU3620" s="220" t="s">
        <v>84</v>
      </c>
      <c r="AY3620" s="18" t="s">
        <v>203</v>
      </c>
      <c r="BE3620" s="221">
        <f>IF(N3620="základní",J3620,0)</f>
        <v>0</v>
      </c>
      <c r="BF3620" s="221">
        <f>IF(N3620="snížená",J3620,0)</f>
        <v>0</v>
      </c>
      <c r="BG3620" s="221">
        <f>IF(N3620="zákl. přenesená",J3620,0)</f>
        <v>0</v>
      </c>
      <c r="BH3620" s="221">
        <f>IF(N3620="sníž. přenesená",J3620,0)</f>
        <v>0</v>
      </c>
      <c r="BI3620" s="221">
        <f>IF(N3620="nulová",J3620,0)</f>
        <v>0</v>
      </c>
      <c r="BJ3620" s="18" t="s">
        <v>82</v>
      </c>
      <c r="BK3620" s="221">
        <f>ROUND(I3620*H3620,2)</f>
        <v>0</v>
      </c>
      <c r="BL3620" s="18" t="s">
        <v>412</v>
      </c>
      <c r="BM3620" s="220" t="s">
        <v>3291</v>
      </c>
    </row>
    <row r="3621" spans="1:65" s="13" customFormat="1" ht="22.5">
      <c r="B3621" s="222"/>
      <c r="C3621" s="223"/>
      <c r="D3621" s="224" t="s">
        <v>211</v>
      </c>
      <c r="E3621" s="225" t="s">
        <v>1</v>
      </c>
      <c r="F3621" s="226" t="s">
        <v>3048</v>
      </c>
      <c r="G3621" s="223"/>
      <c r="H3621" s="225" t="s">
        <v>1</v>
      </c>
      <c r="I3621" s="227"/>
      <c r="J3621" s="223"/>
      <c r="K3621" s="223"/>
      <c r="L3621" s="228"/>
      <c r="M3621" s="229"/>
      <c r="N3621" s="230"/>
      <c r="O3621" s="230"/>
      <c r="P3621" s="230"/>
      <c r="Q3621" s="230"/>
      <c r="R3621" s="230"/>
      <c r="S3621" s="230"/>
      <c r="T3621" s="231"/>
      <c r="AT3621" s="232" t="s">
        <v>211</v>
      </c>
      <c r="AU3621" s="232" t="s">
        <v>84</v>
      </c>
      <c r="AV3621" s="13" t="s">
        <v>82</v>
      </c>
      <c r="AW3621" s="13" t="s">
        <v>31</v>
      </c>
      <c r="AX3621" s="13" t="s">
        <v>75</v>
      </c>
      <c r="AY3621" s="232" t="s">
        <v>203</v>
      </c>
    </row>
    <row r="3622" spans="1:65" s="13" customFormat="1" ht="11.25">
      <c r="B3622" s="222"/>
      <c r="C3622" s="223"/>
      <c r="D3622" s="224" t="s">
        <v>211</v>
      </c>
      <c r="E3622" s="225" t="s">
        <v>1</v>
      </c>
      <c r="F3622" s="226" t="s">
        <v>3022</v>
      </c>
      <c r="G3622" s="223"/>
      <c r="H3622" s="225" t="s">
        <v>1</v>
      </c>
      <c r="I3622" s="227"/>
      <c r="J3622" s="223"/>
      <c r="K3622" s="223"/>
      <c r="L3622" s="228"/>
      <c r="M3622" s="229"/>
      <c r="N3622" s="230"/>
      <c r="O3622" s="230"/>
      <c r="P3622" s="230"/>
      <c r="Q3622" s="230"/>
      <c r="R3622" s="230"/>
      <c r="S3622" s="230"/>
      <c r="T3622" s="231"/>
      <c r="AT3622" s="232" t="s">
        <v>211</v>
      </c>
      <c r="AU3622" s="232" t="s">
        <v>84</v>
      </c>
      <c r="AV3622" s="13" t="s">
        <v>82</v>
      </c>
      <c r="AW3622" s="13" t="s">
        <v>31</v>
      </c>
      <c r="AX3622" s="13" t="s">
        <v>75</v>
      </c>
      <c r="AY3622" s="232" t="s">
        <v>203</v>
      </c>
    </row>
    <row r="3623" spans="1:65" s="13" customFormat="1" ht="11.25">
      <c r="B3623" s="222"/>
      <c r="C3623" s="223"/>
      <c r="D3623" s="224" t="s">
        <v>211</v>
      </c>
      <c r="E3623" s="225" t="s">
        <v>1</v>
      </c>
      <c r="F3623" s="226" t="s">
        <v>213</v>
      </c>
      <c r="G3623" s="223"/>
      <c r="H3623" s="225" t="s">
        <v>1</v>
      </c>
      <c r="I3623" s="227"/>
      <c r="J3623" s="223"/>
      <c r="K3623" s="223"/>
      <c r="L3623" s="228"/>
      <c r="M3623" s="229"/>
      <c r="N3623" s="230"/>
      <c r="O3623" s="230"/>
      <c r="P3623" s="230"/>
      <c r="Q3623" s="230"/>
      <c r="R3623" s="230"/>
      <c r="S3623" s="230"/>
      <c r="T3623" s="231"/>
      <c r="AT3623" s="232" t="s">
        <v>211</v>
      </c>
      <c r="AU3623" s="232" t="s">
        <v>84</v>
      </c>
      <c r="AV3623" s="13" t="s">
        <v>82</v>
      </c>
      <c r="AW3623" s="13" t="s">
        <v>31</v>
      </c>
      <c r="AX3623" s="13" t="s">
        <v>75</v>
      </c>
      <c r="AY3623" s="232" t="s">
        <v>203</v>
      </c>
    </row>
    <row r="3624" spans="1:65" s="13" customFormat="1" ht="11.25">
      <c r="B3624" s="222"/>
      <c r="C3624" s="223"/>
      <c r="D3624" s="224" t="s">
        <v>211</v>
      </c>
      <c r="E3624" s="225" t="s">
        <v>1</v>
      </c>
      <c r="F3624" s="226" t="s">
        <v>258</v>
      </c>
      <c r="G3624" s="223"/>
      <c r="H3624" s="225" t="s">
        <v>1</v>
      </c>
      <c r="I3624" s="227"/>
      <c r="J3624" s="223"/>
      <c r="K3624" s="223"/>
      <c r="L3624" s="228"/>
      <c r="M3624" s="229"/>
      <c r="N3624" s="230"/>
      <c r="O3624" s="230"/>
      <c r="P3624" s="230"/>
      <c r="Q3624" s="230"/>
      <c r="R3624" s="230"/>
      <c r="S3624" s="230"/>
      <c r="T3624" s="231"/>
      <c r="AT3624" s="232" t="s">
        <v>211</v>
      </c>
      <c r="AU3624" s="232" t="s">
        <v>84</v>
      </c>
      <c r="AV3624" s="13" t="s">
        <v>82</v>
      </c>
      <c r="AW3624" s="13" t="s">
        <v>31</v>
      </c>
      <c r="AX3624" s="13" t="s">
        <v>75</v>
      </c>
      <c r="AY3624" s="232" t="s">
        <v>203</v>
      </c>
    </row>
    <row r="3625" spans="1:65" s="14" customFormat="1" ht="11.25">
      <c r="B3625" s="233"/>
      <c r="C3625" s="234"/>
      <c r="D3625" s="224" t="s">
        <v>211</v>
      </c>
      <c r="E3625" s="235" t="s">
        <v>1</v>
      </c>
      <c r="F3625" s="236" t="s">
        <v>3292</v>
      </c>
      <c r="G3625" s="234"/>
      <c r="H3625" s="237">
        <v>26.228999999999999</v>
      </c>
      <c r="I3625" s="238"/>
      <c r="J3625" s="234"/>
      <c r="K3625" s="234"/>
      <c r="L3625" s="239"/>
      <c r="M3625" s="240"/>
      <c r="N3625" s="241"/>
      <c r="O3625" s="241"/>
      <c r="P3625" s="241"/>
      <c r="Q3625" s="241"/>
      <c r="R3625" s="241"/>
      <c r="S3625" s="241"/>
      <c r="T3625" s="242"/>
      <c r="AT3625" s="243" t="s">
        <v>211</v>
      </c>
      <c r="AU3625" s="243" t="s">
        <v>84</v>
      </c>
      <c r="AV3625" s="14" t="s">
        <v>84</v>
      </c>
      <c r="AW3625" s="14" t="s">
        <v>31</v>
      </c>
      <c r="AX3625" s="14" t="s">
        <v>75</v>
      </c>
      <c r="AY3625" s="243" t="s">
        <v>203</v>
      </c>
    </row>
    <row r="3626" spans="1:65" s="14" customFormat="1" ht="11.25">
      <c r="B3626" s="233"/>
      <c r="C3626" s="234"/>
      <c r="D3626" s="224" t="s">
        <v>211</v>
      </c>
      <c r="E3626" s="235" t="s">
        <v>1</v>
      </c>
      <c r="F3626" s="236" t="s">
        <v>3293</v>
      </c>
      <c r="G3626" s="234"/>
      <c r="H3626" s="237">
        <v>27.58</v>
      </c>
      <c r="I3626" s="238"/>
      <c r="J3626" s="234"/>
      <c r="K3626" s="234"/>
      <c r="L3626" s="239"/>
      <c r="M3626" s="240"/>
      <c r="N3626" s="241"/>
      <c r="O3626" s="241"/>
      <c r="P3626" s="241"/>
      <c r="Q3626" s="241"/>
      <c r="R3626" s="241"/>
      <c r="S3626" s="241"/>
      <c r="T3626" s="242"/>
      <c r="AT3626" s="243" t="s">
        <v>211</v>
      </c>
      <c r="AU3626" s="243" t="s">
        <v>84</v>
      </c>
      <c r="AV3626" s="14" t="s">
        <v>84</v>
      </c>
      <c r="AW3626" s="14" t="s">
        <v>31</v>
      </c>
      <c r="AX3626" s="14" t="s">
        <v>75</v>
      </c>
      <c r="AY3626" s="243" t="s">
        <v>203</v>
      </c>
    </row>
    <row r="3627" spans="1:65" s="14" customFormat="1" ht="11.25">
      <c r="B3627" s="233"/>
      <c r="C3627" s="234"/>
      <c r="D3627" s="224" t="s">
        <v>211</v>
      </c>
      <c r="E3627" s="235" t="s">
        <v>1</v>
      </c>
      <c r="F3627" s="236" t="s">
        <v>3294</v>
      </c>
      <c r="G3627" s="234"/>
      <c r="H3627" s="237">
        <v>23.023</v>
      </c>
      <c r="I3627" s="238"/>
      <c r="J3627" s="234"/>
      <c r="K3627" s="234"/>
      <c r="L3627" s="239"/>
      <c r="M3627" s="240"/>
      <c r="N3627" s="241"/>
      <c r="O3627" s="241"/>
      <c r="P3627" s="241"/>
      <c r="Q3627" s="241"/>
      <c r="R3627" s="241"/>
      <c r="S3627" s="241"/>
      <c r="T3627" s="242"/>
      <c r="AT3627" s="243" t="s">
        <v>211</v>
      </c>
      <c r="AU3627" s="243" t="s">
        <v>84</v>
      </c>
      <c r="AV3627" s="14" t="s">
        <v>84</v>
      </c>
      <c r="AW3627" s="14" t="s">
        <v>31</v>
      </c>
      <c r="AX3627" s="14" t="s">
        <v>75</v>
      </c>
      <c r="AY3627" s="243" t="s">
        <v>203</v>
      </c>
    </row>
    <row r="3628" spans="1:65" s="14" customFormat="1" ht="11.25">
      <c r="B3628" s="233"/>
      <c r="C3628" s="234"/>
      <c r="D3628" s="224" t="s">
        <v>211</v>
      </c>
      <c r="E3628" s="235" t="s">
        <v>1</v>
      </c>
      <c r="F3628" s="236" t="s">
        <v>3295</v>
      </c>
      <c r="G3628" s="234"/>
      <c r="H3628" s="237">
        <v>23.053000000000001</v>
      </c>
      <c r="I3628" s="238"/>
      <c r="J3628" s="234"/>
      <c r="K3628" s="234"/>
      <c r="L3628" s="239"/>
      <c r="M3628" s="240"/>
      <c r="N3628" s="241"/>
      <c r="O3628" s="241"/>
      <c r="P3628" s="241"/>
      <c r="Q3628" s="241"/>
      <c r="R3628" s="241"/>
      <c r="S3628" s="241"/>
      <c r="T3628" s="242"/>
      <c r="AT3628" s="243" t="s">
        <v>211</v>
      </c>
      <c r="AU3628" s="243" t="s">
        <v>84</v>
      </c>
      <c r="AV3628" s="14" t="s">
        <v>84</v>
      </c>
      <c r="AW3628" s="14" t="s">
        <v>31</v>
      </c>
      <c r="AX3628" s="14" t="s">
        <v>75</v>
      </c>
      <c r="AY3628" s="243" t="s">
        <v>203</v>
      </c>
    </row>
    <row r="3629" spans="1:65" s="14" customFormat="1" ht="11.25">
      <c r="B3629" s="233"/>
      <c r="C3629" s="234"/>
      <c r="D3629" s="224" t="s">
        <v>211</v>
      </c>
      <c r="E3629" s="235" t="s">
        <v>1</v>
      </c>
      <c r="F3629" s="236" t="s">
        <v>3296</v>
      </c>
      <c r="G3629" s="234"/>
      <c r="H3629" s="237">
        <v>27.28</v>
      </c>
      <c r="I3629" s="238"/>
      <c r="J3629" s="234"/>
      <c r="K3629" s="234"/>
      <c r="L3629" s="239"/>
      <c r="M3629" s="240"/>
      <c r="N3629" s="241"/>
      <c r="O3629" s="241"/>
      <c r="P3629" s="241"/>
      <c r="Q3629" s="241"/>
      <c r="R3629" s="241"/>
      <c r="S3629" s="241"/>
      <c r="T3629" s="242"/>
      <c r="AT3629" s="243" t="s">
        <v>211</v>
      </c>
      <c r="AU3629" s="243" t="s">
        <v>84</v>
      </c>
      <c r="AV3629" s="14" t="s">
        <v>84</v>
      </c>
      <c r="AW3629" s="14" t="s">
        <v>31</v>
      </c>
      <c r="AX3629" s="14" t="s">
        <v>75</v>
      </c>
      <c r="AY3629" s="243" t="s">
        <v>203</v>
      </c>
    </row>
    <row r="3630" spans="1:65" s="14" customFormat="1" ht="11.25">
      <c r="B3630" s="233"/>
      <c r="C3630" s="234"/>
      <c r="D3630" s="224" t="s">
        <v>211</v>
      </c>
      <c r="E3630" s="235" t="s">
        <v>1</v>
      </c>
      <c r="F3630" s="236" t="s">
        <v>3297</v>
      </c>
      <c r="G3630" s="234"/>
      <c r="H3630" s="237">
        <v>21.462</v>
      </c>
      <c r="I3630" s="238"/>
      <c r="J3630" s="234"/>
      <c r="K3630" s="234"/>
      <c r="L3630" s="239"/>
      <c r="M3630" s="240"/>
      <c r="N3630" s="241"/>
      <c r="O3630" s="241"/>
      <c r="P3630" s="241"/>
      <c r="Q3630" s="241"/>
      <c r="R3630" s="241"/>
      <c r="S3630" s="241"/>
      <c r="T3630" s="242"/>
      <c r="AT3630" s="243" t="s">
        <v>211</v>
      </c>
      <c r="AU3630" s="243" t="s">
        <v>84</v>
      </c>
      <c r="AV3630" s="14" t="s">
        <v>84</v>
      </c>
      <c r="AW3630" s="14" t="s">
        <v>31</v>
      </c>
      <c r="AX3630" s="14" t="s">
        <v>75</v>
      </c>
      <c r="AY3630" s="243" t="s">
        <v>203</v>
      </c>
    </row>
    <row r="3631" spans="1:65" s="14" customFormat="1" ht="11.25">
      <c r="B3631" s="233"/>
      <c r="C3631" s="234"/>
      <c r="D3631" s="224" t="s">
        <v>211</v>
      </c>
      <c r="E3631" s="235" t="s">
        <v>1</v>
      </c>
      <c r="F3631" s="236" t="s">
        <v>3298</v>
      </c>
      <c r="G3631" s="234"/>
      <c r="H3631" s="237">
        <v>26.228999999999999</v>
      </c>
      <c r="I3631" s="238"/>
      <c r="J3631" s="234"/>
      <c r="K3631" s="234"/>
      <c r="L3631" s="239"/>
      <c r="M3631" s="240"/>
      <c r="N3631" s="241"/>
      <c r="O3631" s="241"/>
      <c r="P3631" s="241"/>
      <c r="Q3631" s="241"/>
      <c r="R3631" s="241"/>
      <c r="S3631" s="241"/>
      <c r="T3631" s="242"/>
      <c r="AT3631" s="243" t="s">
        <v>211</v>
      </c>
      <c r="AU3631" s="243" t="s">
        <v>84</v>
      </c>
      <c r="AV3631" s="14" t="s">
        <v>84</v>
      </c>
      <c r="AW3631" s="14" t="s">
        <v>31</v>
      </c>
      <c r="AX3631" s="14" t="s">
        <v>75</v>
      </c>
      <c r="AY3631" s="243" t="s">
        <v>203</v>
      </c>
    </row>
    <row r="3632" spans="1:65" s="14" customFormat="1" ht="11.25">
      <c r="B3632" s="233"/>
      <c r="C3632" s="234"/>
      <c r="D3632" s="224" t="s">
        <v>211</v>
      </c>
      <c r="E3632" s="235" t="s">
        <v>1</v>
      </c>
      <c r="F3632" s="236" t="s">
        <v>3299</v>
      </c>
      <c r="G3632" s="234"/>
      <c r="H3632" s="237">
        <v>27.58</v>
      </c>
      <c r="I3632" s="238"/>
      <c r="J3632" s="234"/>
      <c r="K3632" s="234"/>
      <c r="L3632" s="239"/>
      <c r="M3632" s="240"/>
      <c r="N3632" s="241"/>
      <c r="O3632" s="241"/>
      <c r="P3632" s="241"/>
      <c r="Q3632" s="241"/>
      <c r="R3632" s="241"/>
      <c r="S3632" s="241"/>
      <c r="T3632" s="242"/>
      <c r="AT3632" s="243" t="s">
        <v>211</v>
      </c>
      <c r="AU3632" s="243" t="s">
        <v>84</v>
      </c>
      <c r="AV3632" s="14" t="s">
        <v>84</v>
      </c>
      <c r="AW3632" s="14" t="s">
        <v>31</v>
      </c>
      <c r="AX3632" s="14" t="s">
        <v>75</v>
      </c>
      <c r="AY3632" s="243" t="s">
        <v>203</v>
      </c>
    </row>
    <row r="3633" spans="2:51" s="14" customFormat="1" ht="11.25">
      <c r="B3633" s="233"/>
      <c r="C3633" s="234"/>
      <c r="D3633" s="224" t="s">
        <v>211</v>
      </c>
      <c r="E3633" s="235" t="s">
        <v>1</v>
      </c>
      <c r="F3633" s="236" t="s">
        <v>3300</v>
      </c>
      <c r="G3633" s="234"/>
      <c r="H3633" s="237">
        <v>23.023</v>
      </c>
      <c r="I3633" s="238"/>
      <c r="J3633" s="234"/>
      <c r="K3633" s="234"/>
      <c r="L3633" s="239"/>
      <c r="M3633" s="240"/>
      <c r="N3633" s="241"/>
      <c r="O3633" s="241"/>
      <c r="P3633" s="241"/>
      <c r="Q3633" s="241"/>
      <c r="R3633" s="241"/>
      <c r="S3633" s="241"/>
      <c r="T3633" s="242"/>
      <c r="AT3633" s="243" t="s">
        <v>211</v>
      </c>
      <c r="AU3633" s="243" t="s">
        <v>84</v>
      </c>
      <c r="AV3633" s="14" t="s">
        <v>84</v>
      </c>
      <c r="AW3633" s="14" t="s">
        <v>31</v>
      </c>
      <c r="AX3633" s="14" t="s">
        <v>75</v>
      </c>
      <c r="AY3633" s="243" t="s">
        <v>203</v>
      </c>
    </row>
    <row r="3634" spans="2:51" s="14" customFormat="1" ht="11.25">
      <c r="B3634" s="233"/>
      <c r="C3634" s="234"/>
      <c r="D3634" s="224" t="s">
        <v>211</v>
      </c>
      <c r="E3634" s="235" t="s">
        <v>1</v>
      </c>
      <c r="F3634" s="236" t="s">
        <v>3301</v>
      </c>
      <c r="G3634" s="234"/>
      <c r="H3634" s="237">
        <v>22.853000000000002</v>
      </c>
      <c r="I3634" s="238"/>
      <c r="J3634" s="234"/>
      <c r="K3634" s="234"/>
      <c r="L3634" s="239"/>
      <c r="M3634" s="240"/>
      <c r="N3634" s="241"/>
      <c r="O3634" s="241"/>
      <c r="P3634" s="241"/>
      <c r="Q3634" s="241"/>
      <c r="R3634" s="241"/>
      <c r="S3634" s="241"/>
      <c r="T3634" s="242"/>
      <c r="AT3634" s="243" t="s">
        <v>211</v>
      </c>
      <c r="AU3634" s="243" t="s">
        <v>84</v>
      </c>
      <c r="AV3634" s="14" t="s">
        <v>84</v>
      </c>
      <c r="AW3634" s="14" t="s">
        <v>31</v>
      </c>
      <c r="AX3634" s="14" t="s">
        <v>75</v>
      </c>
      <c r="AY3634" s="243" t="s">
        <v>203</v>
      </c>
    </row>
    <row r="3635" spans="2:51" s="14" customFormat="1" ht="11.25">
      <c r="B3635" s="233"/>
      <c r="C3635" s="234"/>
      <c r="D3635" s="224" t="s">
        <v>211</v>
      </c>
      <c r="E3635" s="235" t="s">
        <v>1</v>
      </c>
      <c r="F3635" s="236" t="s">
        <v>3302</v>
      </c>
      <c r="G3635" s="234"/>
      <c r="H3635" s="237">
        <v>27.28</v>
      </c>
      <c r="I3635" s="238"/>
      <c r="J3635" s="234"/>
      <c r="K3635" s="234"/>
      <c r="L3635" s="239"/>
      <c r="M3635" s="240"/>
      <c r="N3635" s="241"/>
      <c r="O3635" s="241"/>
      <c r="P3635" s="241"/>
      <c r="Q3635" s="241"/>
      <c r="R3635" s="241"/>
      <c r="S3635" s="241"/>
      <c r="T3635" s="242"/>
      <c r="AT3635" s="243" t="s">
        <v>211</v>
      </c>
      <c r="AU3635" s="243" t="s">
        <v>84</v>
      </c>
      <c r="AV3635" s="14" t="s">
        <v>84</v>
      </c>
      <c r="AW3635" s="14" t="s">
        <v>31</v>
      </c>
      <c r="AX3635" s="14" t="s">
        <v>75</v>
      </c>
      <c r="AY3635" s="243" t="s">
        <v>203</v>
      </c>
    </row>
    <row r="3636" spans="2:51" s="14" customFormat="1" ht="11.25">
      <c r="B3636" s="233"/>
      <c r="C3636" s="234"/>
      <c r="D3636" s="224" t="s">
        <v>211</v>
      </c>
      <c r="E3636" s="235" t="s">
        <v>1</v>
      </c>
      <c r="F3636" s="236" t="s">
        <v>3303</v>
      </c>
      <c r="G3636" s="234"/>
      <c r="H3636" s="237">
        <v>21.428999999999998</v>
      </c>
      <c r="I3636" s="238"/>
      <c r="J3636" s="234"/>
      <c r="K3636" s="234"/>
      <c r="L3636" s="239"/>
      <c r="M3636" s="240"/>
      <c r="N3636" s="241"/>
      <c r="O3636" s="241"/>
      <c r="P3636" s="241"/>
      <c r="Q3636" s="241"/>
      <c r="R3636" s="241"/>
      <c r="S3636" s="241"/>
      <c r="T3636" s="242"/>
      <c r="AT3636" s="243" t="s">
        <v>211</v>
      </c>
      <c r="AU3636" s="243" t="s">
        <v>84</v>
      </c>
      <c r="AV3636" s="14" t="s">
        <v>84</v>
      </c>
      <c r="AW3636" s="14" t="s">
        <v>31</v>
      </c>
      <c r="AX3636" s="14" t="s">
        <v>75</v>
      </c>
      <c r="AY3636" s="243" t="s">
        <v>203</v>
      </c>
    </row>
    <row r="3637" spans="2:51" s="13" customFormat="1" ht="11.25">
      <c r="B3637" s="222"/>
      <c r="C3637" s="223"/>
      <c r="D3637" s="224" t="s">
        <v>211</v>
      </c>
      <c r="E3637" s="225" t="s">
        <v>1</v>
      </c>
      <c r="F3637" s="226" t="s">
        <v>306</v>
      </c>
      <c r="G3637" s="223"/>
      <c r="H3637" s="225" t="s">
        <v>1</v>
      </c>
      <c r="I3637" s="227"/>
      <c r="J3637" s="223"/>
      <c r="K3637" s="223"/>
      <c r="L3637" s="228"/>
      <c r="M3637" s="229"/>
      <c r="N3637" s="230"/>
      <c r="O3637" s="230"/>
      <c r="P3637" s="230"/>
      <c r="Q3637" s="230"/>
      <c r="R3637" s="230"/>
      <c r="S3637" s="230"/>
      <c r="T3637" s="231"/>
      <c r="AT3637" s="232" t="s">
        <v>211</v>
      </c>
      <c r="AU3637" s="232" t="s">
        <v>84</v>
      </c>
      <c r="AV3637" s="13" t="s">
        <v>82</v>
      </c>
      <c r="AW3637" s="13" t="s">
        <v>31</v>
      </c>
      <c r="AX3637" s="13" t="s">
        <v>75</v>
      </c>
      <c r="AY3637" s="232" t="s">
        <v>203</v>
      </c>
    </row>
    <row r="3638" spans="2:51" s="14" customFormat="1" ht="11.25">
      <c r="B3638" s="233"/>
      <c r="C3638" s="234"/>
      <c r="D3638" s="224" t="s">
        <v>211</v>
      </c>
      <c r="E3638" s="235" t="s">
        <v>1</v>
      </c>
      <c r="F3638" s="236" t="s">
        <v>3304</v>
      </c>
      <c r="G3638" s="234"/>
      <c r="H3638" s="237">
        <v>26.228999999999999</v>
      </c>
      <c r="I3638" s="238"/>
      <c r="J3638" s="234"/>
      <c r="K3638" s="234"/>
      <c r="L3638" s="239"/>
      <c r="M3638" s="240"/>
      <c r="N3638" s="241"/>
      <c r="O3638" s="241"/>
      <c r="P3638" s="241"/>
      <c r="Q3638" s="241"/>
      <c r="R3638" s="241"/>
      <c r="S3638" s="241"/>
      <c r="T3638" s="242"/>
      <c r="AT3638" s="243" t="s">
        <v>211</v>
      </c>
      <c r="AU3638" s="243" t="s">
        <v>84</v>
      </c>
      <c r="AV3638" s="14" t="s">
        <v>84</v>
      </c>
      <c r="AW3638" s="14" t="s">
        <v>31</v>
      </c>
      <c r="AX3638" s="14" t="s">
        <v>75</v>
      </c>
      <c r="AY3638" s="243" t="s">
        <v>203</v>
      </c>
    </row>
    <row r="3639" spans="2:51" s="14" customFormat="1" ht="11.25">
      <c r="B3639" s="233"/>
      <c r="C3639" s="234"/>
      <c r="D3639" s="224" t="s">
        <v>211</v>
      </c>
      <c r="E3639" s="235" t="s">
        <v>1</v>
      </c>
      <c r="F3639" s="236" t="s">
        <v>3305</v>
      </c>
      <c r="G3639" s="234"/>
      <c r="H3639" s="237">
        <v>27.58</v>
      </c>
      <c r="I3639" s="238"/>
      <c r="J3639" s="234"/>
      <c r="K3639" s="234"/>
      <c r="L3639" s="239"/>
      <c r="M3639" s="240"/>
      <c r="N3639" s="241"/>
      <c r="O3639" s="241"/>
      <c r="P3639" s="241"/>
      <c r="Q3639" s="241"/>
      <c r="R3639" s="241"/>
      <c r="S3639" s="241"/>
      <c r="T3639" s="242"/>
      <c r="AT3639" s="243" t="s">
        <v>211</v>
      </c>
      <c r="AU3639" s="243" t="s">
        <v>84</v>
      </c>
      <c r="AV3639" s="14" t="s">
        <v>84</v>
      </c>
      <c r="AW3639" s="14" t="s">
        <v>31</v>
      </c>
      <c r="AX3639" s="14" t="s">
        <v>75</v>
      </c>
      <c r="AY3639" s="243" t="s">
        <v>203</v>
      </c>
    </row>
    <row r="3640" spans="2:51" s="14" customFormat="1" ht="11.25">
      <c r="B3640" s="233"/>
      <c r="C3640" s="234"/>
      <c r="D3640" s="224" t="s">
        <v>211</v>
      </c>
      <c r="E3640" s="235" t="s">
        <v>1</v>
      </c>
      <c r="F3640" s="236" t="s">
        <v>3306</v>
      </c>
      <c r="G3640" s="234"/>
      <c r="H3640" s="237">
        <v>23.023</v>
      </c>
      <c r="I3640" s="238"/>
      <c r="J3640" s="234"/>
      <c r="K3640" s="234"/>
      <c r="L3640" s="239"/>
      <c r="M3640" s="240"/>
      <c r="N3640" s="241"/>
      <c r="O3640" s="241"/>
      <c r="P3640" s="241"/>
      <c r="Q3640" s="241"/>
      <c r="R3640" s="241"/>
      <c r="S3640" s="241"/>
      <c r="T3640" s="242"/>
      <c r="AT3640" s="243" t="s">
        <v>211</v>
      </c>
      <c r="AU3640" s="243" t="s">
        <v>84</v>
      </c>
      <c r="AV3640" s="14" t="s">
        <v>84</v>
      </c>
      <c r="AW3640" s="14" t="s">
        <v>31</v>
      </c>
      <c r="AX3640" s="14" t="s">
        <v>75</v>
      </c>
      <c r="AY3640" s="243" t="s">
        <v>203</v>
      </c>
    </row>
    <row r="3641" spans="2:51" s="14" customFormat="1" ht="11.25">
      <c r="B3641" s="233"/>
      <c r="C3641" s="234"/>
      <c r="D3641" s="224" t="s">
        <v>211</v>
      </c>
      <c r="E3641" s="235" t="s">
        <v>1</v>
      </c>
      <c r="F3641" s="236" t="s">
        <v>3307</v>
      </c>
      <c r="G3641" s="234"/>
      <c r="H3641" s="237">
        <v>23.053000000000001</v>
      </c>
      <c r="I3641" s="238"/>
      <c r="J3641" s="234"/>
      <c r="K3641" s="234"/>
      <c r="L3641" s="239"/>
      <c r="M3641" s="240"/>
      <c r="N3641" s="241"/>
      <c r="O3641" s="241"/>
      <c r="P3641" s="241"/>
      <c r="Q3641" s="241"/>
      <c r="R3641" s="241"/>
      <c r="S3641" s="241"/>
      <c r="T3641" s="242"/>
      <c r="AT3641" s="243" t="s">
        <v>211</v>
      </c>
      <c r="AU3641" s="243" t="s">
        <v>84</v>
      </c>
      <c r="AV3641" s="14" t="s">
        <v>84</v>
      </c>
      <c r="AW3641" s="14" t="s">
        <v>31</v>
      </c>
      <c r="AX3641" s="14" t="s">
        <v>75</v>
      </c>
      <c r="AY3641" s="243" t="s">
        <v>203</v>
      </c>
    </row>
    <row r="3642" spans="2:51" s="14" customFormat="1" ht="11.25">
      <c r="B3642" s="233"/>
      <c r="C3642" s="234"/>
      <c r="D3642" s="224" t="s">
        <v>211</v>
      </c>
      <c r="E3642" s="235" t="s">
        <v>1</v>
      </c>
      <c r="F3642" s="236" t="s">
        <v>3308</v>
      </c>
      <c r="G3642" s="234"/>
      <c r="H3642" s="237">
        <v>27.28</v>
      </c>
      <c r="I3642" s="238"/>
      <c r="J3642" s="234"/>
      <c r="K3642" s="234"/>
      <c r="L3642" s="239"/>
      <c r="M3642" s="240"/>
      <c r="N3642" s="241"/>
      <c r="O3642" s="241"/>
      <c r="P3642" s="241"/>
      <c r="Q3642" s="241"/>
      <c r="R3642" s="241"/>
      <c r="S3642" s="241"/>
      <c r="T3642" s="242"/>
      <c r="AT3642" s="243" t="s">
        <v>211</v>
      </c>
      <c r="AU3642" s="243" t="s">
        <v>84</v>
      </c>
      <c r="AV3642" s="14" t="s">
        <v>84</v>
      </c>
      <c r="AW3642" s="14" t="s">
        <v>31</v>
      </c>
      <c r="AX3642" s="14" t="s">
        <v>75</v>
      </c>
      <c r="AY3642" s="243" t="s">
        <v>203</v>
      </c>
    </row>
    <row r="3643" spans="2:51" s="14" customFormat="1" ht="11.25">
      <c r="B3643" s="233"/>
      <c r="C3643" s="234"/>
      <c r="D3643" s="224" t="s">
        <v>211</v>
      </c>
      <c r="E3643" s="235" t="s">
        <v>1</v>
      </c>
      <c r="F3643" s="236" t="s">
        <v>3309</v>
      </c>
      <c r="G3643" s="234"/>
      <c r="H3643" s="237">
        <v>21.462</v>
      </c>
      <c r="I3643" s="238"/>
      <c r="J3643" s="234"/>
      <c r="K3643" s="234"/>
      <c r="L3643" s="239"/>
      <c r="M3643" s="240"/>
      <c r="N3643" s="241"/>
      <c r="O3643" s="241"/>
      <c r="P3643" s="241"/>
      <c r="Q3643" s="241"/>
      <c r="R3643" s="241"/>
      <c r="S3643" s="241"/>
      <c r="T3643" s="242"/>
      <c r="AT3643" s="243" t="s">
        <v>211</v>
      </c>
      <c r="AU3643" s="243" t="s">
        <v>84</v>
      </c>
      <c r="AV3643" s="14" t="s">
        <v>84</v>
      </c>
      <c r="AW3643" s="14" t="s">
        <v>31</v>
      </c>
      <c r="AX3643" s="14" t="s">
        <v>75</v>
      </c>
      <c r="AY3643" s="243" t="s">
        <v>203</v>
      </c>
    </row>
    <row r="3644" spans="2:51" s="14" customFormat="1" ht="11.25">
      <c r="B3644" s="233"/>
      <c r="C3644" s="234"/>
      <c r="D3644" s="224" t="s">
        <v>211</v>
      </c>
      <c r="E3644" s="235" t="s">
        <v>1</v>
      </c>
      <c r="F3644" s="236" t="s">
        <v>3310</v>
      </c>
      <c r="G3644" s="234"/>
      <c r="H3644" s="237">
        <v>26.228999999999999</v>
      </c>
      <c r="I3644" s="238"/>
      <c r="J3644" s="234"/>
      <c r="K3644" s="234"/>
      <c r="L3644" s="239"/>
      <c r="M3644" s="240"/>
      <c r="N3644" s="241"/>
      <c r="O3644" s="241"/>
      <c r="P3644" s="241"/>
      <c r="Q3644" s="241"/>
      <c r="R3644" s="241"/>
      <c r="S3644" s="241"/>
      <c r="T3644" s="242"/>
      <c r="AT3644" s="243" t="s">
        <v>211</v>
      </c>
      <c r="AU3644" s="243" t="s">
        <v>84</v>
      </c>
      <c r="AV3644" s="14" t="s">
        <v>84</v>
      </c>
      <c r="AW3644" s="14" t="s">
        <v>31</v>
      </c>
      <c r="AX3644" s="14" t="s">
        <v>75</v>
      </c>
      <c r="AY3644" s="243" t="s">
        <v>203</v>
      </c>
    </row>
    <row r="3645" spans="2:51" s="14" customFormat="1" ht="11.25">
      <c r="B3645" s="233"/>
      <c r="C3645" s="234"/>
      <c r="D3645" s="224" t="s">
        <v>211</v>
      </c>
      <c r="E3645" s="235" t="s">
        <v>1</v>
      </c>
      <c r="F3645" s="236" t="s">
        <v>3311</v>
      </c>
      <c r="G3645" s="234"/>
      <c r="H3645" s="237">
        <v>27.58</v>
      </c>
      <c r="I3645" s="238"/>
      <c r="J3645" s="234"/>
      <c r="K3645" s="234"/>
      <c r="L3645" s="239"/>
      <c r="M3645" s="240"/>
      <c r="N3645" s="241"/>
      <c r="O3645" s="241"/>
      <c r="P3645" s="241"/>
      <c r="Q3645" s="241"/>
      <c r="R3645" s="241"/>
      <c r="S3645" s="241"/>
      <c r="T3645" s="242"/>
      <c r="AT3645" s="243" t="s">
        <v>211</v>
      </c>
      <c r="AU3645" s="243" t="s">
        <v>84</v>
      </c>
      <c r="AV3645" s="14" t="s">
        <v>84</v>
      </c>
      <c r="AW3645" s="14" t="s">
        <v>31</v>
      </c>
      <c r="AX3645" s="14" t="s">
        <v>75</v>
      </c>
      <c r="AY3645" s="243" t="s">
        <v>203</v>
      </c>
    </row>
    <row r="3646" spans="2:51" s="14" customFormat="1" ht="11.25">
      <c r="B3646" s="233"/>
      <c r="C3646" s="234"/>
      <c r="D3646" s="224" t="s">
        <v>211</v>
      </c>
      <c r="E3646" s="235" t="s">
        <v>1</v>
      </c>
      <c r="F3646" s="236" t="s">
        <v>3312</v>
      </c>
      <c r="G3646" s="234"/>
      <c r="H3646" s="237">
        <v>23.023</v>
      </c>
      <c r="I3646" s="238"/>
      <c r="J3646" s="234"/>
      <c r="K3646" s="234"/>
      <c r="L3646" s="239"/>
      <c r="M3646" s="240"/>
      <c r="N3646" s="241"/>
      <c r="O3646" s="241"/>
      <c r="P3646" s="241"/>
      <c r="Q3646" s="241"/>
      <c r="R3646" s="241"/>
      <c r="S3646" s="241"/>
      <c r="T3646" s="242"/>
      <c r="AT3646" s="243" t="s">
        <v>211</v>
      </c>
      <c r="AU3646" s="243" t="s">
        <v>84</v>
      </c>
      <c r="AV3646" s="14" t="s">
        <v>84</v>
      </c>
      <c r="AW3646" s="14" t="s">
        <v>31</v>
      </c>
      <c r="AX3646" s="14" t="s">
        <v>75</v>
      </c>
      <c r="AY3646" s="243" t="s">
        <v>203</v>
      </c>
    </row>
    <row r="3647" spans="2:51" s="14" customFormat="1" ht="11.25">
      <c r="B3647" s="233"/>
      <c r="C3647" s="234"/>
      <c r="D3647" s="224" t="s">
        <v>211</v>
      </c>
      <c r="E3647" s="235" t="s">
        <v>1</v>
      </c>
      <c r="F3647" s="236" t="s">
        <v>3313</v>
      </c>
      <c r="G3647" s="234"/>
      <c r="H3647" s="237">
        <v>22.853000000000002</v>
      </c>
      <c r="I3647" s="238"/>
      <c r="J3647" s="234"/>
      <c r="K3647" s="234"/>
      <c r="L3647" s="239"/>
      <c r="M3647" s="240"/>
      <c r="N3647" s="241"/>
      <c r="O3647" s="241"/>
      <c r="P3647" s="241"/>
      <c r="Q3647" s="241"/>
      <c r="R3647" s="241"/>
      <c r="S3647" s="241"/>
      <c r="T3647" s="242"/>
      <c r="AT3647" s="243" t="s">
        <v>211</v>
      </c>
      <c r="AU3647" s="243" t="s">
        <v>84</v>
      </c>
      <c r="AV3647" s="14" t="s">
        <v>84</v>
      </c>
      <c r="AW3647" s="14" t="s">
        <v>31</v>
      </c>
      <c r="AX3647" s="14" t="s">
        <v>75</v>
      </c>
      <c r="AY3647" s="243" t="s">
        <v>203</v>
      </c>
    </row>
    <row r="3648" spans="2:51" s="14" customFormat="1" ht="11.25">
      <c r="B3648" s="233"/>
      <c r="C3648" s="234"/>
      <c r="D3648" s="224" t="s">
        <v>211</v>
      </c>
      <c r="E3648" s="235" t="s">
        <v>1</v>
      </c>
      <c r="F3648" s="236" t="s">
        <v>3314</v>
      </c>
      <c r="G3648" s="234"/>
      <c r="H3648" s="237">
        <v>27.28</v>
      </c>
      <c r="I3648" s="238"/>
      <c r="J3648" s="234"/>
      <c r="K3648" s="234"/>
      <c r="L3648" s="239"/>
      <c r="M3648" s="240"/>
      <c r="N3648" s="241"/>
      <c r="O3648" s="241"/>
      <c r="P3648" s="241"/>
      <c r="Q3648" s="241"/>
      <c r="R3648" s="241"/>
      <c r="S3648" s="241"/>
      <c r="T3648" s="242"/>
      <c r="AT3648" s="243" t="s">
        <v>211</v>
      </c>
      <c r="AU3648" s="243" t="s">
        <v>84</v>
      </c>
      <c r="AV3648" s="14" t="s">
        <v>84</v>
      </c>
      <c r="AW3648" s="14" t="s">
        <v>31</v>
      </c>
      <c r="AX3648" s="14" t="s">
        <v>75</v>
      </c>
      <c r="AY3648" s="243" t="s">
        <v>203</v>
      </c>
    </row>
    <row r="3649" spans="1:65" s="14" customFormat="1" ht="11.25">
      <c r="B3649" s="233"/>
      <c r="C3649" s="234"/>
      <c r="D3649" s="224" t="s">
        <v>211</v>
      </c>
      <c r="E3649" s="235" t="s">
        <v>1</v>
      </c>
      <c r="F3649" s="236" t="s">
        <v>3315</v>
      </c>
      <c r="G3649" s="234"/>
      <c r="H3649" s="237">
        <v>21.428999999999998</v>
      </c>
      <c r="I3649" s="238"/>
      <c r="J3649" s="234"/>
      <c r="K3649" s="234"/>
      <c r="L3649" s="239"/>
      <c r="M3649" s="240"/>
      <c r="N3649" s="241"/>
      <c r="O3649" s="241"/>
      <c r="P3649" s="241"/>
      <c r="Q3649" s="241"/>
      <c r="R3649" s="241"/>
      <c r="S3649" s="241"/>
      <c r="T3649" s="242"/>
      <c r="AT3649" s="243" t="s">
        <v>211</v>
      </c>
      <c r="AU3649" s="243" t="s">
        <v>84</v>
      </c>
      <c r="AV3649" s="14" t="s">
        <v>84</v>
      </c>
      <c r="AW3649" s="14" t="s">
        <v>31</v>
      </c>
      <c r="AX3649" s="14" t="s">
        <v>75</v>
      </c>
      <c r="AY3649" s="243" t="s">
        <v>203</v>
      </c>
    </row>
    <row r="3650" spans="1:65" s="2" customFormat="1" ht="21.75" customHeight="1">
      <c r="A3650" s="35"/>
      <c r="B3650" s="36"/>
      <c r="C3650" s="209" t="s">
        <v>3316</v>
      </c>
      <c r="D3650" s="209" t="s">
        <v>205</v>
      </c>
      <c r="E3650" s="210" t="s">
        <v>3317</v>
      </c>
      <c r="F3650" s="211" t="s">
        <v>3318</v>
      </c>
      <c r="G3650" s="212" t="s">
        <v>240</v>
      </c>
      <c r="H3650" s="213">
        <v>4388.6289999999999</v>
      </c>
      <c r="I3650" s="214"/>
      <c r="J3650" s="215">
        <f>ROUND(I3650*H3650,2)</f>
        <v>0</v>
      </c>
      <c r="K3650" s="211" t="s">
        <v>218</v>
      </c>
      <c r="L3650" s="40"/>
      <c r="M3650" s="216" t="s">
        <v>1</v>
      </c>
      <c r="N3650" s="217" t="s">
        <v>40</v>
      </c>
      <c r="O3650" s="72"/>
      <c r="P3650" s="218">
        <f>O3650*H3650</f>
        <v>0</v>
      </c>
      <c r="Q3650" s="218">
        <v>4.0000000000000003E-5</v>
      </c>
      <c r="R3650" s="218">
        <f>Q3650*H3650</f>
        <v>0.17554516000000001</v>
      </c>
      <c r="S3650" s="218">
        <v>0</v>
      </c>
      <c r="T3650" s="219">
        <f>S3650*H3650</f>
        <v>0</v>
      </c>
      <c r="U3650" s="35"/>
      <c r="V3650" s="35"/>
      <c r="W3650" s="35"/>
      <c r="X3650" s="35"/>
      <c r="Y3650" s="35"/>
      <c r="Z3650" s="35"/>
      <c r="AA3650" s="35"/>
      <c r="AB3650" s="35"/>
      <c r="AC3650" s="35"/>
      <c r="AD3650" s="35"/>
      <c r="AE3650" s="35"/>
      <c r="AR3650" s="220" t="s">
        <v>3319</v>
      </c>
      <c r="AT3650" s="220" t="s">
        <v>205</v>
      </c>
      <c r="AU3650" s="220" t="s">
        <v>84</v>
      </c>
      <c r="AY3650" s="18" t="s">
        <v>203</v>
      </c>
      <c r="BE3650" s="221">
        <f>IF(N3650="základní",J3650,0)</f>
        <v>0</v>
      </c>
      <c r="BF3650" s="221">
        <f>IF(N3650="snížená",J3650,0)</f>
        <v>0</v>
      </c>
      <c r="BG3650" s="221">
        <f>IF(N3650="zákl. přenesená",J3650,0)</f>
        <v>0</v>
      </c>
      <c r="BH3650" s="221">
        <f>IF(N3650="sníž. přenesená",J3650,0)</f>
        <v>0</v>
      </c>
      <c r="BI3650" s="221">
        <f>IF(N3650="nulová",J3650,0)</f>
        <v>0</v>
      </c>
      <c r="BJ3650" s="18" t="s">
        <v>82</v>
      </c>
      <c r="BK3650" s="221">
        <f>ROUND(I3650*H3650,2)</f>
        <v>0</v>
      </c>
      <c r="BL3650" s="18" t="s">
        <v>3319</v>
      </c>
      <c r="BM3650" s="220" t="s">
        <v>3320</v>
      </c>
    </row>
    <row r="3651" spans="1:65" s="13" customFormat="1" ht="11.25">
      <c r="B3651" s="222"/>
      <c r="C3651" s="223"/>
      <c r="D3651" s="224" t="s">
        <v>211</v>
      </c>
      <c r="E3651" s="225" t="s">
        <v>1</v>
      </c>
      <c r="F3651" s="226" t="s">
        <v>3321</v>
      </c>
      <c r="G3651" s="223"/>
      <c r="H3651" s="225" t="s">
        <v>1</v>
      </c>
      <c r="I3651" s="227"/>
      <c r="J3651" s="223"/>
      <c r="K3651" s="223"/>
      <c r="L3651" s="228"/>
      <c r="M3651" s="229"/>
      <c r="N3651" s="230"/>
      <c r="O3651" s="230"/>
      <c r="P3651" s="230"/>
      <c r="Q3651" s="230"/>
      <c r="R3651" s="230"/>
      <c r="S3651" s="230"/>
      <c r="T3651" s="231"/>
      <c r="AT3651" s="232" t="s">
        <v>211</v>
      </c>
      <c r="AU3651" s="232" t="s">
        <v>84</v>
      </c>
      <c r="AV3651" s="13" t="s">
        <v>82</v>
      </c>
      <c r="AW3651" s="13" t="s">
        <v>31</v>
      </c>
      <c r="AX3651" s="13" t="s">
        <v>75</v>
      </c>
      <c r="AY3651" s="232" t="s">
        <v>203</v>
      </c>
    </row>
    <row r="3652" spans="1:65" s="13" customFormat="1" ht="11.25">
      <c r="B3652" s="222"/>
      <c r="C3652" s="223"/>
      <c r="D3652" s="224" t="s">
        <v>211</v>
      </c>
      <c r="E3652" s="225" t="s">
        <v>1</v>
      </c>
      <c r="F3652" s="226" t="s">
        <v>213</v>
      </c>
      <c r="G3652" s="223"/>
      <c r="H3652" s="225" t="s">
        <v>1</v>
      </c>
      <c r="I3652" s="227"/>
      <c r="J3652" s="223"/>
      <c r="K3652" s="223"/>
      <c r="L3652" s="228"/>
      <c r="M3652" s="229"/>
      <c r="N3652" s="230"/>
      <c r="O3652" s="230"/>
      <c r="P3652" s="230"/>
      <c r="Q3652" s="230"/>
      <c r="R3652" s="230"/>
      <c r="S3652" s="230"/>
      <c r="T3652" s="231"/>
      <c r="AT3652" s="232" t="s">
        <v>211</v>
      </c>
      <c r="AU3652" s="232" t="s">
        <v>84</v>
      </c>
      <c r="AV3652" s="13" t="s">
        <v>82</v>
      </c>
      <c r="AW3652" s="13" t="s">
        <v>31</v>
      </c>
      <c r="AX3652" s="13" t="s">
        <v>75</v>
      </c>
      <c r="AY3652" s="232" t="s">
        <v>203</v>
      </c>
    </row>
    <row r="3653" spans="1:65" s="13" customFormat="1" ht="11.25">
      <c r="B3653" s="222"/>
      <c r="C3653" s="223"/>
      <c r="D3653" s="224" t="s">
        <v>211</v>
      </c>
      <c r="E3653" s="225" t="s">
        <v>1</v>
      </c>
      <c r="F3653" s="226" t="s">
        <v>258</v>
      </c>
      <c r="G3653" s="223"/>
      <c r="H3653" s="225" t="s">
        <v>1</v>
      </c>
      <c r="I3653" s="227"/>
      <c r="J3653" s="223"/>
      <c r="K3653" s="223"/>
      <c r="L3653" s="228"/>
      <c r="M3653" s="229"/>
      <c r="N3653" s="230"/>
      <c r="O3653" s="230"/>
      <c r="P3653" s="230"/>
      <c r="Q3653" s="230"/>
      <c r="R3653" s="230"/>
      <c r="S3653" s="230"/>
      <c r="T3653" s="231"/>
      <c r="AT3653" s="232" t="s">
        <v>211</v>
      </c>
      <c r="AU3653" s="232" t="s">
        <v>84</v>
      </c>
      <c r="AV3653" s="13" t="s">
        <v>82</v>
      </c>
      <c r="AW3653" s="13" t="s">
        <v>31</v>
      </c>
      <c r="AX3653" s="13" t="s">
        <v>75</v>
      </c>
      <c r="AY3653" s="232" t="s">
        <v>203</v>
      </c>
    </row>
    <row r="3654" spans="1:65" s="13" customFormat="1" ht="11.25">
      <c r="B3654" s="222"/>
      <c r="C3654" s="223"/>
      <c r="D3654" s="224" t="s">
        <v>211</v>
      </c>
      <c r="E3654" s="225" t="s">
        <v>1</v>
      </c>
      <c r="F3654" s="226" t="s">
        <v>3322</v>
      </c>
      <c r="G3654" s="223"/>
      <c r="H3654" s="225" t="s">
        <v>1</v>
      </c>
      <c r="I3654" s="227"/>
      <c r="J3654" s="223"/>
      <c r="K3654" s="223"/>
      <c r="L3654" s="228"/>
      <c r="M3654" s="229"/>
      <c r="N3654" s="230"/>
      <c r="O3654" s="230"/>
      <c r="P3654" s="230"/>
      <c r="Q3654" s="230"/>
      <c r="R3654" s="230"/>
      <c r="S3654" s="230"/>
      <c r="T3654" s="231"/>
      <c r="AT3654" s="232" t="s">
        <v>211</v>
      </c>
      <c r="AU3654" s="232" t="s">
        <v>84</v>
      </c>
      <c r="AV3654" s="13" t="s">
        <v>82</v>
      </c>
      <c r="AW3654" s="13" t="s">
        <v>31</v>
      </c>
      <c r="AX3654" s="13" t="s">
        <v>75</v>
      </c>
      <c r="AY3654" s="232" t="s">
        <v>203</v>
      </c>
    </row>
    <row r="3655" spans="1:65" s="14" customFormat="1" ht="22.5">
      <c r="B3655" s="233"/>
      <c r="C3655" s="234"/>
      <c r="D3655" s="224" t="s">
        <v>211</v>
      </c>
      <c r="E3655" s="235" t="s">
        <v>1</v>
      </c>
      <c r="F3655" s="236" t="s">
        <v>3323</v>
      </c>
      <c r="G3655" s="234"/>
      <c r="H3655" s="237">
        <v>2219.0160000000001</v>
      </c>
      <c r="I3655" s="238"/>
      <c r="J3655" s="234"/>
      <c r="K3655" s="234"/>
      <c r="L3655" s="239"/>
      <c r="M3655" s="240"/>
      <c r="N3655" s="241"/>
      <c r="O3655" s="241"/>
      <c r="P3655" s="241"/>
      <c r="Q3655" s="241"/>
      <c r="R3655" s="241"/>
      <c r="S3655" s="241"/>
      <c r="T3655" s="242"/>
      <c r="AT3655" s="243" t="s">
        <v>211</v>
      </c>
      <c r="AU3655" s="243" t="s">
        <v>84</v>
      </c>
      <c r="AV3655" s="14" t="s">
        <v>84</v>
      </c>
      <c r="AW3655" s="14" t="s">
        <v>31</v>
      </c>
      <c r="AX3655" s="14" t="s">
        <v>75</v>
      </c>
      <c r="AY3655" s="243" t="s">
        <v>203</v>
      </c>
    </row>
    <row r="3656" spans="1:65" s="13" customFormat="1" ht="11.25">
      <c r="B3656" s="222"/>
      <c r="C3656" s="223"/>
      <c r="D3656" s="224" t="s">
        <v>211</v>
      </c>
      <c r="E3656" s="225" t="s">
        <v>1</v>
      </c>
      <c r="F3656" s="226" t="s">
        <v>306</v>
      </c>
      <c r="G3656" s="223"/>
      <c r="H3656" s="225" t="s">
        <v>1</v>
      </c>
      <c r="I3656" s="227"/>
      <c r="J3656" s="223"/>
      <c r="K3656" s="223"/>
      <c r="L3656" s="228"/>
      <c r="M3656" s="229"/>
      <c r="N3656" s="230"/>
      <c r="O3656" s="230"/>
      <c r="P3656" s="230"/>
      <c r="Q3656" s="230"/>
      <c r="R3656" s="230"/>
      <c r="S3656" s="230"/>
      <c r="T3656" s="231"/>
      <c r="AT3656" s="232" t="s">
        <v>211</v>
      </c>
      <c r="AU3656" s="232" t="s">
        <v>84</v>
      </c>
      <c r="AV3656" s="13" t="s">
        <v>82</v>
      </c>
      <c r="AW3656" s="13" t="s">
        <v>31</v>
      </c>
      <c r="AX3656" s="13" t="s">
        <v>75</v>
      </c>
      <c r="AY3656" s="232" t="s">
        <v>203</v>
      </c>
    </row>
    <row r="3657" spans="1:65" s="13" customFormat="1" ht="11.25">
      <c r="B3657" s="222"/>
      <c r="C3657" s="223"/>
      <c r="D3657" s="224" t="s">
        <v>211</v>
      </c>
      <c r="E3657" s="225" t="s">
        <v>1</v>
      </c>
      <c r="F3657" s="226" t="s">
        <v>3322</v>
      </c>
      <c r="G3657" s="223"/>
      <c r="H3657" s="225" t="s">
        <v>1</v>
      </c>
      <c r="I3657" s="227"/>
      <c r="J3657" s="223"/>
      <c r="K3657" s="223"/>
      <c r="L3657" s="228"/>
      <c r="M3657" s="229"/>
      <c r="N3657" s="230"/>
      <c r="O3657" s="230"/>
      <c r="P3657" s="230"/>
      <c r="Q3657" s="230"/>
      <c r="R3657" s="230"/>
      <c r="S3657" s="230"/>
      <c r="T3657" s="231"/>
      <c r="AT3657" s="232" t="s">
        <v>211</v>
      </c>
      <c r="AU3657" s="232" t="s">
        <v>84</v>
      </c>
      <c r="AV3657" s="13" t="s">
        <v>82</v>
      </c>
      <c r="AW3657" s="13" t="s">
        <v>31</v>
      </c>
      <c r="AX3657" s="13" t="s">
        <v>75</v>
      </c>
      <c r="AY3657" s="232" t="s">
        <v>203</v>
      </c>
    </row>
    <row r="3658" spans="1:65" s="14" customFormat="1" ht="22.5">
      <c r="B3658" s="233"/>
      <c r="C3658" s="234"/>
      <c r="D3658" s="224" t="s">
        <v>211</v>
      </c>
      <c r="E3658" s="235" t="s">
        <v>1</v>
      </c>
      <c r="F3658" s="236" t="s">
        <v>3324</v>
      </c>
      <c r="G3658" s="234"/>
      <c r="H3658" s="237">
        <v>2169.6129999999998</v>
      </c>
      <c r="I3658" s="238"/>
      <c r="J3658" s="234"/>
      <c r="K3658" s="234"/>
      <c r="L3658" s="239"/>
      <c r="M3658" s="240"/>
      <c r="N3658" s="241"/>
      <c r="O3658" s="241"/>
      <c r="P3658" s="241"/>
      <c r="Q3658" s="241"/>
      <c r="R3658" s="241"/>
      <c r="S3658" s="241"/>
      <c r="T3658" s="242"/>
      <c r="AT3658" s="243" t="s">
        <v>211</v>
      </c>
      <c r="AU3658" s="243" t="s">
        <v>84</v>
      </c>
      <c r="AV3658" s="14" t="s">
        <v>84</v>
      </c>
      <c r="AW3658" s="14" t="s">
        <v>31</v>
      </c>
      <c r="AX3658" s="14" t="s">
        <v>75</v>
      </c>
      <c r="AY3658" s="243" t="s">
        <v>203</v>
      </c>
    </row>
    <row r="3659" spans="1:65" s="2" customFormat="1" ht="21.75" customHeight="1">
      <c r="A3659" s="35"/>
      <c r="B3659" s="36"/>
      <c r="C3659" s="209" t="s">
        <v>3325</v>
      </c>
      <c r="D3659" s="209" t="s">
        <v>205</v>
      </c>
      <c r="E3659" s="210" t="s">
        <v>3326</v>
      </c>
      <c r="F3659" s="211" t="s">
        <v>3327</v>
      </c>
      <c r="G3659" s="212" t="s">
        <v>240</v>
      </c>
      <c r="H3659" s="213">
        <v>57.094000000000001</v>
      </c>
      <c r="I3659" s="214"/>
      <c r="J3659" s="215">
        <f>ROUND(I3659*H3659,2)</f>
        <v>0</v>
      </c>
      <c r="K3659" s="211" t="s">
        <v>218</v>
      </c>
      <c r="L3659" s="40"/>
      <c r="M3659" s="216" t="s">
        <v>1</v>
      </c>
      <c r="N3659" s="217" t="s">
        <v>40</v>
      </c>
      <c r="O3659" s="72"/>
      <c r="P3659" s="218">
        <f>O3659*H3659</f>
        <v>0</v>
      </c>
      <c r="Q3659" s="218">
        <v>1.4999999999999999E-4</v>
      </c>
      <c r="R3659" s="218">
        <f>Q3659*H3659</f>
        <v>8.5640999999999998E-3</v>
      </c>
      <c r="S3659" s="218">
        <v>0</v>
      </c>
      <c r="T3659" s="219">
        <f>S3659*H3659</f>
        <v>0</v>
      </c>
      <c r="U3659" s="35"/>
      <c r="V3659" s="35"/>
      <c r="W3659" s="35"/>
      <c r="X3659" s="35"/>
      <c r="Y3659" s="35"/>
      <c r="Z3659" s="35"/>
      <c r="AA3659" s="35"/>
      <c r="AB3659" s="35"/>
      <c r="AC3659" s="35"/>
      <c r="AD3659" s="35"/>
      <c r="AE3659" s="35"/>
      <c r="AR3659" s="220" t="s">
        <v>3319</v>
      </c>
      <c r="AT3659" s="220" t="s">
        <v>205</v>
      </c>
      <c r="AU3659" s="220" t="s">
        <v>84</v>
      </c>
      <c r="AY3659" s="18" t="s">
        <v>203</v>
      </c>
      <c r="BE3659" s="221">
        <f>IF(N3659="základní",J3659,0)</f>
        <v>0</v>
      </c>
      <c r="BF3659" s="221">
        <f>IF(N3659="snížená",J3659,0)</f>
        <v>0</v>
      </c>
      <c r="BG3659" s="221">
        <f>IF(N3659="zákl. přenesená",J3659,0)</f>
        <v>0</v>
      </c>
      <c r="BH3659" s="221">
        <f>IF(N3659="sníž. přenesená",J3659,0)</f>
        <v>0</v>
      </c>
      <c r="BI3659" s="221">
        <f>IF(N3659="nulová",J3659,0)</f>
        <v>0</v>
      </c>
      <c r="BJ3659" s="18" t="s">
        <v>82</v>
      </c>
      <c r="BK3659" s="221">
        <f>ROUND(I3659*H3659,2)</f>
        <v>0</v>
      </c>
      <c r="BL3659" s="18" t="s">
        <v>3319</v>
      </c>
      <c r="BM3659" s="220" t="s">
        <v>3328</v>
      </c>
    </row>
    <row r="3660" spans="1:65" s="13" customFormat="1" ht="11.25">
      <c r="B3660" s="222"/>
      <c r="C3660" s="223"/>
      <c r="D3660" s="224" t="s">
        <v>211</v>
      </c>
      <c r="E3660" s="225" t="s">
        <v>1</v>
      </c>
      <c r="F3660" s="226" t="s">
        <v>3321</v>
      </c>
      <c r="G3660" s="223"/>
      <c r="H3660" s="225" t="s">
        <v>1</v>
      </c>
      <c r="I3660" s="227"/>
      <c r="J3660" s="223"/>
      <c r="K3660" s="223"/>
      <c r="L3660" s="228"/>
      <c r="M3660" s="229"/>
      <c r="N3660" s="230"/>
      <c r="O3660" s="230"/>
      <c r="P3660" s="230"/>
      <c r="Q3660" s="230"/>
      <c r="R3660" s="230"/>
      <c r="S3660" s="230"/>
      <c r="T3660" s="231"/>
      <c r="AT3660" s="232" t="s">
        <v>211</v>
      </c>
      <c r="AU3660" s="232" t="s">
        <v>84</v>
      </c>
      <c r="AV3660" s="13" t="s">
        <v>82</v>
      </c>
      <c r="AW3660" s="13" t="s">
        <v>31</v>
      </c>
      <c r="AX3660" s="13" t="s">
        <v>75</v>
      </c>
      <c r="AY3660" s="232" t="s">
        <v>203</v>
      </c>
    </row>
    <row r="3661" spans="1:65" s="13" customFormat="1" ht="11.25">
      <c r="B3661" s="222"/>
      <c r="C3661" s="223"/>
      <c r="D3661" s="224" t="s">
        <v>211</v>
      </c>
      <c r="E3661" s="225" t="s">
        <v>1</v>
      </c>
      <c r="F3661" s="226" t="s">
        <v>213</v>
      </c>
      <c r="G3661" s="223"/>
      <c r="H3661" s="225" t="s">
        <v>1</v>
      </c>
      <c r="I3661" s="227"/>
      <c r="J3661" s="223"/>
      <c r="K3661" s="223"/>
      <c r="L3661" s="228"/>
      <c r="M3661" s="229"/>
      <c r="N3661" s="230"/>
      <c r="O3661" s="230"/>
      <c r="P3661" s="230"/>
      <c r="Q3661" s="230"/>
      <c r="R3661" s="230"/>
      <c r="S3661" s="230"/>
      <c r="T3661" s="231"/>
      <c r="AT3661" s="232" t="s">
        <v>211</v>
      </c>
      <c r="AU3661" s="232" t="s">
        <v>84</v>
      </c>
      <c r="AV3661" s="13" t="s">
        <v>82</v>
      </c>
      <c r="AW3661" s="13" t="s">
        <v>31</v>
      </c>
      <c r="AX3661" s="13" t="s">
        <v>75</v>
      </c>
      <c r="AY3661" s="232" t="s">
        <v>203</v>
      </c>
    </row>
    <row r="3662" spans="1:65" s="13" customFormat="1" ht="11.25">
      <c r="B3662" s="222"/>
      <c r="C3662" s="223"/>
      <c r="D3662" s="224" t="s">
        <v>211</v>
      </c>
      <c r="E3662" s="225" t="s">
        <v>1</v>
      </c>
      <c r="F3662" s="226" t="s">
        <v>2203</v>
      </c>
      <c r="G3662" s="223"/>
      <c r="H3662" s="225" t="s">
        <v>1</v>
      </c>
      <c r="I3662" s="227"/>
      <c r="J3662" s="223"/>
      <c r="K3662" s="223"/>
      <c r="L3662" s="228"/>
      <c r="M3662" s="229"/>
      <c r="N3662" s="230"/>
      <c r="O3662" s="230"/>
      <c r="P3662" s="230"/>
      <c r="Q3662" s="230"/>
      <c r="R3662" s="230"/>
      <c r="S3662" s="230"/>
      <c r="T3662" s="231"/>
      <c r="AT3662" s="232" t="s">
        <v>211</v>
      </c>
      <c r="AU3662" s="232" t="s">
        <v>84</v>
      </c>
      <c r="AV3662" s="13" t="s">
        <v>82</v>
      </c>
      <c r="AW3662" s="13" t="s">
        <v>31</v>
      </c>
      <c r="AX3662" s="13" t="s">
        <v>75</v>
      </c>
      <c r="AY3662" s="232" t="s">
        <v>203</v>
      </c>
    </row>
    <row r="3663" spans="1:65" s="13" customFormat="1" ht="11.25">
      <c r="B3663" s="222"/>
      <c r="C3663" s="223"/>
      <c r="D3663" s="224" t="s">
        <v>211</v>
      </c>
      <c r="E3663" s="225" t="s">
        <v>1</v>
      </c>
      <c r="F3663" s="226" t="s">
        <v>3329</v>
      </c>
      <c r="G3663" s="223"/>
      <c r="H3663" s="225" t="s">
        <v>1</v>
      </c>
      <c r="I3663" s="227"/>
      <c r="J3663" s="223"/>
      <c r="K3663" s="223"/>
      <c r="L3663" s="228"/>
      <c r="M3663" s="229"/>
      <c r="N3663" s="230"/>
      <c r="O3663" s="230"/>
      <c r="P3663" s="230"/>
      <c r="Q3663" s="230"/>
      <c r="R3663" s="230"/>
      <c r="S3663" s="230"/>
      <c r="T3663" s="231"/>
      <c r="AT3663" s="232" t="s">
        <v>211</v>
      </c>
      <c r="AU3663" s="232" t="s">
        <v>84</v>
      </c>
      <c r="AV3663" s="13" t="s">
        <v>82</v>
      </c>
      <c r="AW3663" s="13" t="s">
        <v>31</v>
      </c>
      <c r="AX3663" s="13" t="s">
        <v>75</v>
      </c>
      <c r="AY3663" s="232" t="s">
        <v>203</v>
      </c>
    </row>
    <row r="3664" spans="1:65" s="14" customFormat="1" ht="11.25">
      <c r="B3664" s="233"/>
      <c r="C3664" s="234"/>
      <c r="D3664" s="224" t="s">
        <v>211</v>
      </c>
      <c r="E3664" s="235" t="s">
        <v>1</v>
      </c>
      <c r="F3664" s="236" t="s">
        <v>3330</v>
      </c>
      <c r="G3664" s="234"/>
      <c r="H3664" s="237">
        <v>57.094000000000001</v>
      </c>
      <c r="I3664" s="238"/>
      <c r="J3664" s="234"/>
      <c r="K3664" s="234"/>
      <c r="L3664" s="239"/>
      <c r="M3664" s="240"/>
      <c r="N3664" s="241"/>
      <c r="O3664" s="241"/>
      <c r="P3664" s="241"/>
      <c r="Q3664" s="241"/>
      <c r="R3664" s="241"/>
      <c r="S3664" s="241"/>
      <c r="T3664" s="242"/>
      <c r="AT3664" s="243" t="s">
        <v>211</v>
      </c>
      <c r="AU3664" s="243" t="s">
        <v>84</v>
      </c>
      <c r="AV3664" s="14" t="s">
        <v>84</v>
      </c>
      <c r="AW3664" s="14" t="s">
        <v>31</v>
      </c>
      <c r="AX3664" s="14" t="s">
        <v>75</v>
      </c>
      <c r="AY3664" s="243" t="s">
        <v>203</v>
      </c>
    </row>
    <row r="3665" spans="1:65" s="2" customFormat="1" ht="21.75" customHeight="1">
      <c r="A3665" s="35"/>
      <c r="B3665" s="36"/>
      <c r="C3665" s="209" t="s">
        <v>3331</v>
      </c>
      <c r="D3665" s="209" t="s">
        <v>205</v>
      </c>
      <c r="E3665" s="210" t="s">
        <v>3332</v>
      </c>
      <c r="F3665" s="211" t="s">
        <v>3333</v>
      </c>
      <c r="G3665" s="212" t="s">
        <v>240</v>
      </c>
      <c r="H3665" s="213">
        <v>55.058999999999997</v>
      </c>
      <c r="I3665" s="214"/>
      <c r="J3665" s="215">
        <f>ROUND(I3665*H3665,2)</f>
        <v>0</v>
      </c>
      <c r="K3665" s="211" t="s">
        <v>1</v>
      </c>
      <c r="L3665" s="40"/>
      <c r="M3665" s="216" t="s">
        <v>1</v>
      </c>
      <c r="N3665" s="217" t="s">
        <v>40</v>
      </c>
      <c r="O3665" s="72"/>
      <c r="P3665" s="218">
        <f>O3665*H3665</f>
        <v>0</v>
      </c>
      <c r="Q3665" s="218">
        <v>1.256E-2</v>
      </c>
      <c r="R3665" s="218">
        <f>Q3665*H3665</f>
        <v>0.69154103999999994</v>
      </c>
      <c r="S3665" s="218">
        <v>0</v>
      </c>
      <c r="T3665" s="219">
        <f>S3665*H3665</f>
        <v>0</v>
      </c>
      <c r="U3665" s="35"/>
      <c r="V3665" s="35"/>
      <c r="W3665" s="35"/>
      <c r="X3665" s="35"/>
      <c r="Y3665" s="35"/>
      <c r="Z3665" s="35"/>
      <c r="AA3665" s="35"/>
      <c r="AB3665" s="35"/>
      <c r="AC3665" s="35"/>
      <c r="AD3665" s="35"/>
      <c r="AE3665" s="35"/>
      <c r="AR3665" s="220" t="s">
        <v>412</v>
      </c>
      <c r="AT3665" s="220" t="s">
        <v>205</v>
      </c>
      <c r="AU3665" s="220" t="s">
        <v>84</v>
      </c>
      <c r="AY3665" s="18" t="s">
        <v>203</v>
      </c>
      <c r="BE3665" s="221">
        <f>IF(N3665="základní",J3665,0)</f>
        <v>0</v>
      </c>
      <c r="BF3665" s="221">
        <f>IF(N3665="snížená",J3665,0)</f>
        <v>0</v>
      </c>
      <c r="BG3665" s="221">
        <f>IF(N3665="zákl. přenesená",J3665,0)</f>
        <v>0</v>
      </c>
      <c r="BH3665" s="221">
        <f>IF(N3665="sníž. přenesená",J3665,0)</f>
        <v>0</v>
      </c>
      <c r="BI3665" s="221">
        <f>IF(N3665="nulová",J3665,0)</f>
        <v>0</v>
      </c>
      <c r="BJ3665" s="18" t="s">
        <v>82</v>
      </c>
      <c r="BK3665" s="221">
        <f>ROUND(I3665*H3665,2)</f>
        <v>0</v>
      </c>
      <c r="BL3665" s="18" t="s">
        <v>412</v>
      </c>
      <c r="BM3665" s="220" t="s">
        <v>3334</v>
      </c>
    </row>
    <row r="3666" spans="1:65" s="13" customFormat="1" ht="22.5">
      <c r="B3666" s="222"/>
      <c r="C3666" s="223"/>
      <c r="D3666" s="224" t="s">
        <v>211</v>
      </c>
      <c r="E3666" s="225" t="s">
        <v>1</v>
      </c>
      <c r="F3666" s="226" t="s">
        <v>212</v>
      </c>
      <c r="G3666" s="223"/>
      <c r="H3666" s="225" t="s">
        <v>1</v>
      </c>
      <c r="I3666" s="227"/>
      <c r="J3666" s="223"/>
      <c r="K3666" s="223"/>
      <c r="L3666" s="228"/>
      <c r="M3666" s="229"/>
      <c r="N3666" s="230"/>
      <c r="O3666" s="230"/>
      <c r="P3666" s="230"/>
      <c r="Q3666" s="230"/>
      <c r="R3666" s="230"/>
      <c r="S3666" s="230"/>
      <c r="T3666" s="231"/>
      <c r="AT3666" s="232" t="s">
        <v>211</v>
      </c>
      <c r="AU3666" s="232" t="s">
        <v>84</v>
      </c>
      <c r="AV3666" s="13" t="s">
        <v>82</v>
      </c>
      <c r="AW3666" s="13" t="s">
        <v>31</v>
      </c>
      <c r="AX3666" s="13" t="s">
        <v>75</v>
      </c>
      <c r="AY3666" s="232" t="s">
        <v>203</v>
      </c>
    </row>
    <row r="3667" spans="1:65" s="13" customFormat="1" ht="11.25">
      <c r="B3667" s="222"/>
      <c r="C3667" s="223"/>
      <c r="D3667" s="224" t="s">
        <v>211</v>
      </c>
      <c r="E3667" s="225" t="s">
        <v>1</v>
      </c>
      <c r="F3667" s="226" t="s">
        <v>3022</v>
      </c>
      <c r="G3667" s="223"/>
      <c r="H3667" s="225" t="s">
        <v>1</v>
      </c>
      <c r="I3667" s="227"/>
      <c r="J3667" s="223"/>
      <c r="K3667" s="223"/>
      <c r="L3667" s="228"/>
      <c r="M3667" s="229"/>
      <c r="N3667" s="230"/>
      <c r="O3667" s="230"/>
      <c r="P3667" s="230"/>
      <c r="Q3667" s="230"/>
      <c r="R3667" s="230"/>
      <c r="S3667" s="230"/>
      <c r="T3667" s="231"/>
      <c r="AT3667" s="232" t="s">
        <v>211</v>
      </c>
      <c r="AU3667" s="232" t="s">
        <v>84</v>
      </c>
      <c r="AV3667" s="13" t="s">
        <v>82</v>
      </c>
      <c r="AW3667" s="13" t="s">
        <v>31</v>
      </c>
      <c r="AX3667" s="13" t="s">
        <v>75</v>
      </c>
      <c r="AY3667" s="232" t="s">
        <v>203</v>
      </c>
    </row>
    <row r="3668" spans="1:65" s="13" customFormat="1" ht="11.25">
      <c r="B3668" s="222"/>
      <c r="C3668" s="223"/>
      <c r="D3668" s="224" t="s">
        <v>211</v>
      </c>
      <c r="E3668" s="225" t="s">
        <v>1</v>
      </c>
      <c r="F3668" s="226" t="s">
        <v>213</v>
      </c>
      <c r="G3668" s="223"/>
      <c r="H3668" s="225" t="s">
        <v>1</v>
      </c>
      <c r="I3668" s="227"/>
      <c r="J3668" s="223"/>
      <c r="K3668" s="223"/>
      <c r="L3668" s="228"/>
      <c r="M3668" s="229"/>
      <c r="N3668" s="230"/>
      <c r="O3668" s="230"/>
      <c r="P3668" s="230"/>
      <c r="Q3668" s="230"/>
      <c r="R3668" s="230"/>
      <c r="S3668" s="230"/>
      <c r="T3668" s="231"/>
      <c r="AT3668" s="232" t="s">
        <v>211</v>
      </c>
      <c r="AU3668" s="232" t="s">
        <v>84</v>
      </c>
      <c r="AV3668" s="13" t="s">
        <v>82</v>
      </c>
      <c r="AW3668" s="13" t="s">
        <v>31</v>
      </c>
      <c r="AX3668" s="13" t="s">
        <v>75</v>
      </c>
      <c r="AY3668" s="232" t="s">
        <v>203</v>
      </c>
    </row>
    <row r="3669" spans="1:65" s="13" customFormat="1" ht="11.25">
      <c r="B3669" s="222"/>
      <c r="C3669" s="223"/>
      <c r="D3669" s="224" t="s">
        <v>211</v>
      </c>
      <c r="E3669" s="225" t="s">
        <v>1</v>
      </c>
      <c r="F3669" s="226" t="s">
        <v>3335</v>
      </c>
      <c r="G3669" s="223"/>
      <c r="H3669" s="225" t="s">
        <v>1</v>
      </c>
      <c r="I3669" s="227"/>
      <c r="J3669" s="223"/>
      <c r="K3669" s="223"/>
      <c r="L3669" s="228"/>
      <c r="M3669" s="229"/>
      <c r="N3669" s="230"/>
      <c r="O3669" s="230"/>
      <c r="P3669" s="230"/>
      <c r="Q3669" s="230"/>
      <c r="R3669" s="230"/>
      <c r="S3669" s="230"/>
      <c r="T3669" s="231"/>
      <c r="AT3669" s="232" t="s">
        <v>211</v>
      </c>
      <c r="AU3669" s="232" t="s">
        <v>84</v>
      </c>
      <c r="AV3669" s="13" t="s">
        <v>82</v>
      </c>
      <c r="AW3669" s="13" t="s">
        <v>31</v>
      </c>
      <c r="AX3669" s="13" t="s">
        <v>75</v>
      </c>
      <c r="AY3669" s="232" t="s">
        <v>203</v>
      </c>
    </row>
    <row r="3670" spans="1:65" s="13" customFormat="1" ht="11.25">
      <c r="B3670" s="222"/>
      <c r="C3670" s="223"/>
      <c r="D3670" s="224" t="s">
        <v>211</v>
      </c>
      <c r="E3670" s="225" t="s">
        <v>1</v>
      </c>
      <c r="F3670" s="226" t="s">
        <v>258</v>
      </c>
      <c r="G3670" s="223"/>
      <c r="H3670" s="225" t="s">
        <v>1</v>
      </c>
      <c r="I3670" s="227"/>
      <c r="J3670" s="223"/>
      <c r="K3670" s="223"/>
      <c r="L3670" s="228"/>
      <c r="M3670" s="229"/>
      <c r="N3670" s="230"/>
      <c r="O3670" s="230"/>
      <c r="P3670" s="230"/>
      <c r="Q3670" s="230"/>
      <c r="R3670" s="230"/>
      <c r="S3670" s="230"/>
      <c r="T3670" s="231"/>
      <c r="AT3670" s="232" t="s">
        <v>211</v>
      </c>
      <c r="AU3670" s="232" t="s">
        <v>84</v>
      </c>
      <c r="AV3670" s="13" t="s">
        <v>82</v>
      </c>
      <c r="AW3670" s="13" t="s">
        <v>31</v>
      </c>
      <c r="AX3670" s="13" t="s">
        <v>75</v>
      </c>
      <c r="AY3670" s="232" t="s">
        <v>203</v>
      </c>
    </row>
    <row r="3671" spans="1:65" s="14" customFormat="1" ht="22.5">
      <c r="B3671" s="233"/>
      <c r="C3671" s="234"/>
      <c r="D3671" s="224" t="s">
        <v>211</v>
      </c>
      <c r="E3671" s="235" t="s">
        <v>1</v>
      </c>
      <c r="F3671" s="236" t="s">
        <v>3336</v>
      </c>
      <c r="G3671" s="234"/>
      <c r="H3671" s="237">
        <v>4.58</v>
      </c>
      <c r="I3671" s="238"/>
      <c r="J3671" s="234"/>
      <c r="K3671" s="234"/>
      <c r="L3671" s="239"/>
      <c r="M3671" s="240"/>
      <c r="N3671" s="241"/>
      <c r="O3671" s="241"/>
      <c r="P3671" s="241"/>
      <c r="Q3671" s="241"/>
      <c r="R3671" s="241"/>
      <c r="S3671" s="241"/>
      <c r="T3671" s="242"/>
      <c r="AT3671" s="243" t="s">
        <v>211</v>
      </c>
      <c r="AU3671" s="243" t="s">
        <v>84</v>
      </c>
      <c r="AV3671" s="14" t="s">
        <v>84</v>
      </c>
      <c r="AW3671" s="14" t="s">
        <v>31</v>
      </c>
      <c r="AX3671" s="14" t="s">
        <v>75</v>
      </c>
      <c r="AY3671" s="243" t="s">
        <v>203</v>
      </c>
    </row>
    <row r="3672" spans="1:65" s="14" customFormat="1" ht="11.25">
      <c r="B3672" s="233"/>
      <c r="C3672" s="234"/>
      <c r="D3672" s="224" t="s">
        <v>211</v>
      </c>
      <c r="E3672" s="235" t="s">
        <v>1</v>
      </c>
      <c r="F3672" s="236" t="s">
        <v>3337</v>
      </c>
      <c r="G3672" s="234"/>
      <c r="H3672" s="237">
        <v>2.14</v>
      </c>
      <c r="I3672" s="238"/>
      <c r="J3672" s="234"/>
      <c r="K3672" s="234"/>
      <c r="L3672" s="239"/>
      <c r="M3672" s="240"/>
      <c r="N3672" s="241"/>
      <c r="O3672" s="241"/>
      <c r="P3672" s="241"/>
      <c r="Q3672" s="241"/>
      <c r="R3672" s="241"/>
      <c r="S3672" s="241"/>
      <c r="T3672" s="242"/>
      <c r="AT3672" s="243" t="s">
        <v>211</v>
      </c>
      <c r="AU3672" s="243" t="s">
        <v>84</v>
      </c>
      <c r="AV3672" s="14" t="s">
        <v>84</v>
      </c>
      <c r="AW3672" s="14" t="s">
        <v>31</v>
      </c>
      <c r="AX3672" s="14" t="s">
        <v>75</v>
      </c>
      <c r="AY3672" s="243" t="s">
        <v>203</v>
      </c>
    </row>
    <row r="3673" spans="1:65" s="14" customFormat="1" ht="22.5">
      <c r="B3673" s="233"/>
      <c r="C3673" s="234"/>
      <c r="D3673" s="224" t="s">
        <v>211</v>
      </c>
      <c r="E3673" s="235" t="s">
        <v>1</v>
      </c>
      <c r="F3673" s="236" t="s">
        <v>3338</v>
      </c>
      <c r="G3673" s="234"/>
      <c r="H3673" s="237">
        <v>4.5529999999999999</v>
      </c>
      <c r="I3673" s="238"/>
      <c r="J3673" s="234"/>
      <c r="K3673" s="234"/>
      <c r="L3673" s="239"/>
      <c r="M3673" s="240"/>
      <c r="N3673" s="241"/>
      <c r="O3673" s="241"/>
      <c r="P3673" s="241"/>
      <c r="Q3673" s="241"/>
      <c r="R3673" s="241"/>
      <c r="S3673" s="241"/>
      <c r="T3673" s="242"/>
      <c r="AT3673" s="243" t="s">
        <v>211</v>
      </c>
      <c r="AU3673" s="243" t="s">
        <v>84</v>
      </c>
      <c r="AV3673" s="14" t="s">
        <v>84</v>
      </c>
      <c r="AW3673" s="14" t="s">
        <v>31</v>
      </c>
      <c r="AX3673" s="14" t="s">
        <v>75</v>
      </c>
      <c r="AY3673" s="243" t="s">
        <v>203</v>
      </c>
    </row>
    <row r="3674" spans="1:65" s="14" customFormat="1" ht="22.5">
      <c r="B3674" s="233"/>
      <c r="C3674" s="234"/>
      <c r="D3674" s="224" t="s">
        <v>211</v>
      </c>
      <c r="E3674" s="235" t="s">
        <v>1</v>
      </c>
      <c r="F3674" s="236" t="s">
        <v>3339</v>
      </c>
      <c r="G3674" s="234"/>
      <c r="H3674" s="237">
        <v>4.5529999999999999</v>
      </c>
      <c r="I3674" s="238"/>
      <c r="J3674" s="234"/>
      <c r="K3674" s="234"/>
      <c r="L3674" s="239"/>
      <c r="M3674" s="240"/>
      <c r="N3674" s="241"/>
      <c r="O3674" s="241"/>
      <c r="P3674" s="241"/>
      <c r="Q3674" s="241"/>
      <c r="R3674" s="241"/>
      <c r="S3674" s="241"/>
      <c r="T3674" s="242"/>
      <c r="AT3674" s="243" t="s">
        <v>211</v>
      </c>
      <c r="AU3674" s="243" t="s">
        <v>84</v>
      </c>
      <c r="AV3674" s="14" t="s">
        <v>84</v>
      </c>
      <c r="AW3674" s="14" t="s">
        <v>31</v>
      </c>
      <c r="AX3674" s="14" t="s">
        <v>75</v>
      </c>
      <c r="AY3674" s="243" t="s">
        <v>203</v>
      </c>
    </row>
    <row r="3675" spans="1:65" s="14" customFormat="1" ht="11.25">
      <c r="B3675" s="233"/>
      <c r="C3675" s="234"/>
      <c r="D3675" s="224" t="s">
        <v>211</v>
      </c>
      <c r="E3675" s="235" t="s">
        <v>1</v>
      </c>
      <c r="F3675" s="236" t="s">
        <v>3340</v>
      </c>
      <c r="G3675" s="234"/>
      <c r="H3675" s="237">
        <v>2.4569999999999999</v>
      </c>
      <c r="I3675" s="238"/>
      <c r="J3675" s="234"/>
      <c r="K3675" s="234"/>
      <c r="L3675" s="239"/>
      <c r="M3675" s="240"/>
      <c r="N3675" s="241"/>
      <c r="O3675" s="241"/>
      <c r="P3675" s="241"/>
      <c r="Q3675" s="241"/>
      <c r="R3675" s="241"/>
      <c r="S3675" s="241"/>
      <c r="T3675" s="242"/>
      <c r="AT3675" s="243" t="s">
        <v>211</v>
      </c>
      <c r="AU3675" s="243" t="s">
        <v>84</v>
      </c>
      <c r="AV3675" s="14" t="s">
        <v>84</v>
      </c>
      <c r="AW3675" s="14" t="s">
        <v>31</v>
      </c>
      <c r="AX3675" s="14" t="s">
        <v>75</v>
      </c>
      <c r="AY3675" s="243" t="s">
        <v>203</v>
      </c>
    </row>
    <row r="3676" spans="1:65" s="14" customFormat="1" ht="11.25">
      <c r="B3676" s="233"/>
      <c r="C3676" s="234"/>
      <c r="D3676" s="224" t="s">
        <v>211</v>
      </c>
      <c r="E3676" s="235" t="s">
        <v>1</v>
      </c>
      <c r="F3676" s="236" t="s">
        <v>3341</v>
      </c>
      <c r="G3676" s="234"/>
      <c r="H3676" s="237">
        <v>2.14</v>
      </c>
      <c r="I3676" s="238"/>
      <c r="J3676" s="234"/>
      <c r="K3676" s="234"/>
      <c r="L3676" s="239"/>
      <c r="M3676" s="240"/>
      <c r="N3676" s="241"/>
      <c r="O3676" s="241"/>
      <c r="P3676" s="241"/>
      <c r="Q3676" s="241"/>
      <c r="R3676" s="241"/>
      <c r="S3676" s="241"/>
      <c r="T3676" s="242"/>
      <c r="AT3676" s="243" t="s">
        <v>211</v>
      </c>
      <c r="AU3676" s="243" t="s">
        <v>84</v>
      </c>
      <c r="AV3676" s="14" t="s">
        <v>84</v>
      </c>
      <c r="AW3676" s="14" t="s">
        <v>31</v>
      </c>
      <c r="AX3676" s="14" t="s">
        <v>75</v>
      </c>
      <c r="AY3676" s="243" t="s">
        <v>203</v>
      </c>
    </row>
    <row r="3677" spans="1:65" s="13" customFormat="1" ht="11.25">
      <c r="B3677" s="222"/>
      <c r="C3677" s="223"/>
      <c r="D3677" s="224" t="s">
        <v>211</v>
      </c>
      <c r="E3677" s="225" t="s">
        <v>1</v>
      </c>
      <c r="F3677" s="226" t="s">
        <v>306</v>
      </c>
      <c r="G3677" s="223"/>
      <c r="H3677" s="225" t="s">
        <v>1</v>
      </c>
      <c r="I3677" s="227"/>
      <c r="J3677" s="223"/>
      <c r="K3677" s="223"/>
      <c r="L3677" s="228"/>
      <c r="M3677" s="229"/>
      <c r="N3677" s="230"/>
      <c r="O3677" s="230"/>
      <c r="P3677" s="230"/>
      <c r="Q3677" s="230"/>
      <c r="R3677" s="230"/>
      <c r="S3677" s="230"/>
      <c r="T3677" s="231"/>
      <c r="AT3677" s="232" t="s">
        <v>211</v>
      </c>
      <c r="AU3677" s="232" t="s">
        <v>84</v>
      </c>
      <c r="AV3677" s="13" t="s">
        <v>82</v>
      </c>
      <c r="AW3677" s="13" t="s">
        <v>31</v>
      </c>
      <c r="AX3677" s="13" t="s">
        <v>75</v>
      </c>
      <c r="AY3677" s="232" t="s">
        <v>203</v>
      </c>
    </row>
    <row r="3678" spans="1:65" s="14" customFormat="1" ht="22.5">
      <c r="B3678" s="233"/>
      <c r="C3678" s="234"/>
      <c r="D3678" s="224" t="s">
        <v>211</v>
      </c>
      <c r="E3678" s="235" t="s">
        <v>1</v>
      </c>
      <c r="F3678" s="236" t="s">
        <v>3342</v>
      </c>
      <c r="G3678" s="234"/>
      <c r="H3678" s="237">
        <v>4.58</v>
      </c>
      <c r="I3678" s="238"/>
      <c r="J3678" s="234"/>
      <c r="K3678" s="234"/>
      <c r="L3678" s="239"/>
      <c r="M3678" s="240"/>
      <c r="N3678" s="241"/>
      <c r="O3678" s="241"/>
      <c r="P3678" s="241"/>
      <c r="Q3678" s="241"/>
      <c r="R3678" s="241"/>
      <c r="S3678" s="241"/>
      <c r="T3678" s="242"/>
      <c r="AT3678" s="243" t="s">
        <v>211</v>
      </c>
      <c r="AU3678" s="243" t="s">
        <v>84</v>
      </c>
      <c r="AV3678" s="14" t="s">
        <v>84</v>
      </c>
      <c r="AW3678" s="14" t="s">
        <v>31</v>
      </c>
      <c r="AX3678" s="14" t="s">
        <v>75</v>
      </c>
      <c r="AY3678" s="243" t="s">
        <v>203</v>
      </c>
    </row>
    <row r="3679" spans="1:65" s="14" customFormat="1" ht="11.25">
      <c r="B3679" s="233"/>
      <c r="C3679" s="234"/>
      <c r="D3679" s="224" t="s">
        <v>211</v>
      </c>
      <c r="E3679" s="235" t="s">
        <v>1</v>
      </c>
      <c r="F3679" s="236" t="s">
        <v>3343</v>
      </c>
      <c r="G3679" s="234"/>
      <c r="H3679" s="237">
        <v>2.14</v>
      </c>
      <c r="I3679" s="238"/>
      <c r="J3679" s="234"/>
      <c r="K3679" s="234"/>
      <c r="L3679" s="239"/>
      <c r="M3679" s="240"/>
      <c r="N3679" s="241"/>
      <c r="O3679" s="241"/>
      <c r="P3679" s="241"/>
      <c r="Q3679" s="241"/>
      <c r="R3679" s="241"/>
      <c r="S3679" s="241"/>
      <c r="T3679" s="242"/>
      <c r="AT3679" s="243" t="s">
        <v>211</v>
      </c>
      <c r="AU3679" s="243" t="s">
        <v>84</v>
      </c>
      <c r="AV3679" s="14" t="s">
        <v>84</v>
      </c>
      <c r="AW3679" s="14" t="s">
        <v>31</v>
      </c>
      <c r="AX3679" s="14" t="s">
        <v>75</v>
      </c>
      <c r="AY3679" s="243" t="s">
        <v>203</v>
      </c>
    </row>
    <row r="3680" spans="1:65" s="14" customFormat="1" ht="22.5">
      <c r="B3680" s="233"/>
      <c r="C3680" s="234"/>
      <c r="D3680" s="224" t="s">
        <v>211</v>
      </c>
      <c r="E3680" s="235" t="s">
        <v>1</v>
      </c>
      <c r="F3680" s="236" t="s">
        <v>3344</v>
      </c>
      <c r="G3680" s="234"/>
      <c r="H3680" s="237">
        <v>4.5529999999999999</v>
      </c>
      <c r="I3680" s="238"/>
      <c r="J3680" s="234"/>
      <c r="K3680" s="234"/>
      <c r="L3680" s="239"/>
      <c r="M3680" s="240"/>
      <c r="N3680" s="241"/>
      <c r="O3680" s="241"/>
      <c r="P3680" s="241"/>
      <c r="Q3680" s="241"/>
      <c r="R3680" s="241"/>
      <c r="S3680" s="241"/>
      <c r="T3680" s="242"/>
      <c r="AT3680" s="243" t="s">
        <v>211</v>
      </c>
      <c r="AU3680" s="243" t="s">
        <v>84</v>
      </c>
      <c r="AV3680" s="14" t="s">
        <v>84</v>
      </c>
      <c r="AW3680" s="14" t="s">
        <v>31</v>
      </c>
      <c r="AX3680" s="14" t="s">
        <v>75</v>
      </c>
      <c r="AY3680" s="243" t="s">
        <v>203</v>
      </c>
    </row>
    <row r="3681" spans="1:65" s="14" customFormat="1" ht="22.5">
      <c r="B3681" s="233"/>
      <c r="C3681" s="234"/>
      <c r="D3681" s="224" t="s">
        <v>211</v>
      </c>
      <c r="E3681" s="235" t="s">
        <v>1</v>
      </c>
      <c r="F3681" s="236" t="s">
        <v>3345</v>
      </c>
      <c r="G3681" s="234"/>
      <c r="H3681" s="237">
        <v>4.5529999999999999</v>
      </c>
      <c r="I3681" s="238"/>
      <c r="J3681" s="234"/>
      <c r="K3681" s="234"/>
      <c r="L3681" s="239"/>
      <c r="M3681" s="240"/>
      <c r="N3681" s="241"/>
      <c r="O3681" s="241"/>
      <c r="P3681" s="241"/>
      <c r="Q3681" s="241"/>
      <c r="R3681" s="241"/>
      <c r="S3681" s="241"/>
      <c r="T3681" s="242"/>
      <c r="AT3681" s="243" t="s">
        <v>211</v>
      </c>
      <c r="AU3681" s="243" t="s">
        <v>84</v>
      </c>
      <c r="AV3681" s="14" t="s">
        <v>84</v>
      </c>
      <c r="AW3681" s="14" t="s">
        <v>31</v>
      </c>
      <c r="AX3681" s="14" t="s">
        <v>75</v>
      </c>
      <c r="AY3681" s="243" t="s">
        <v>203</v>
      </c>
    </row>
    <row r="3682" spans="1:65" s="14" customFormat="1" ht="22.5">
      <c r="B3682" s="233"/>
      <c r="C3682" s="234"/>
      <c r="D3682" s="224" t="s">
        <v>211</v>
      </c>
      <c r="E3682" s="235" t="s">
        <v>1</v>
      </c>
      <c r="F3682" s="236" t="s">
        <v>3346</v>
      </c>
      <c r="G3682" s="234"/>
      <c r="H3682" s="237">
        <v>16.670000000000002</v>
      </c>
      <c r="I3682" s="238"/>
      <c r="J3682" s="234"/>
      <c r="K3682" s="234"/>
      <c r="L3682" s="239"/>
      <c r="M3682" s="240"/>
      <c r="N3682" s="241"/>
      <c r="O3682" s="241"/>
      <c r="P3682" s="241"/>
      <c r="Q3682" s="241"/>
      <c r="R3682" s="241"/>
      <c r="S3682" s="241"/>
      <c r="T3682" s="242"/>
      <c r="AT3682" s="243" t="s">
        <v>211</v>
      </c>
      <c r="AU3682" s="243" t="s">
        <v>84</v>
      </c>
      <c r="AV3682" s="14" t="s">
        <v>84</v>
      </c>
      <c r="AW3682" s="14" t="s">
        <v>31</v>
      </c>
      <c r="AX3682" s="14" t="s">
        <v>75</v>
      </c>
      <c r="AY3682" s="243" t="s">
        <v>203</v>
      </c>
    </row>
    <row r="3683" spans="1:65" s="14" customFormat="1" ht="11.25">
      <c r="B3683" s="233"/>
      <c r="C3683" s="234"/>
      <c r="D3683" s="224" t="s">
        <v>211</v>
      </c>
      <c r="E3683" s="235" t="s">
        <v>1</v>
      </c>
      <c r="F3683" s="236" t="s">
        <v>3347</v>
      </c>
      <c r="G3683" s="234"/>
      <c r="H3683" s="237">
        <v>2.14</v>
      </c>
      <c r="I3683" s="238"/>
      <c r="J3683" s="234"/>
      <c r="K3683" s="234"/>
      <c r="L3683" s="239"/>
      <c r="M3683" s="240"/>
      <c r="N3683" s="241"/>
      <c r="O3683" s="241"/>
      <c r="P3683" s="241"/>
      <c r="Q3683" s="241"/>
      <c r="R3683" s="241"/>
      <c r="S3683" s="241"/>
      <c r="T3683" s="242"/>
      <c r="AT3683" s="243" t="s">
        <v>211</v>
      </c>
      <c r="AU3683" s="243" t="s">
        <v>84</v>
      </c>
      <c r="AV3683" s="14" t="s">
        <v>84</v>
      </c>
      <c r="AW3683" s="14" t="s">
        <v>31</v>
      </c>
      <c r="AX3683" s="14" t="s">
        <v>75</v>
      </c>
      <c r="AY3683" s="243" t="s">
        <v>203</v>
      </c>
    </row>
    <row r="3684" spans="1:65" s="2" customFormat="1" ht="44.25" customHeight="1">
      <c r="A3684" s="35"/>
      <c r="B3684" s="36"/>
      <c r="C3684" s="209" t="s">
        <v>3348</v>
      </c>
      <c r="D3684" s="209" t="s">
        <v>205</v>
      </c>
      <c r="E3684" s="210" t="s">
        <v>3349</v>
      </c>
      <c r="F3684" s="211" t="s">
        <v>3350</v>
      </c>
      <c r="G3684" s="212" t="s">
        <v>240</v>
      </c>
      <c r="H3684" s="213">
        <v>10.92</v>
      </c>
      <c r="I3684" s="214"/>
      <c r="J3684" s="215">
        <f>ROUND(I3684*H3684,2)</f>
        <v>0</v>
      </c>
      <c r="K3684" s="211" t="s">
        <v>1</v>
      </c>
      <c r="L3684" s="40"/>
      <c r="M3684" s="216" t="s">
        <v>1</v>
      </c>
      <c r="N3684" s="217" t="s">
        <v>40</v>
      </c>
      <c r="O3684" s="72"/>
      <c r="P3684" s="218">
        <f>O3684*H3684</f>
        <v>0</v>
      </c>
      <c r="Q3684" s="218">
        <v>3.3430000000000001E-2</v>
      </c>
      <c r="R3684" s="218">
        <f>Q3684*H3684</f>
        <v>0.36505560000000004</v>
      </c>
      <c r="S3684" s="218">
        <v>0</v>
      </c>
      <c r="T3684" s="219">
        <f>S3684*H3684</f>
        <v>0</v>
      </c>
      <c r="U3684" s="35"/>
      <c r="V3684" s="35"/>
      <c r="W3684" s="35"/>
      <c r="X3684" s="35"/>
      <c r="Y3684" s="35"/>
      <c r="Z3684" s="35"/>
      <c r="AA3684" s="35"/>
      <c r="AB3684" s="35"/>
      <c r="AC3684" s="35"/>
      <c r="AD3684" s="35"/>
      <c r="AE3684" s="35"/>
      <c r="AR3684" s="220" t="s">
        <v>412</v>
      </c>
      <c r="AT3684" s="220" t="s">
        <v>205</v>
      </c>
      <c r="AU3684" s="220" t="s">
        <v>84</v>
      </c>
      <c r="AY3684" s="18" t="s">
        <v>203</v>
      </c>
      <c r="BE3684" s="221">
        <f>IF(N3684="základní",J3684,0)</f>
        <v>0</v>
      </c>
      <c r="BF3684" s="221">
        <f>IF(N3684="snížená",J3684,0)</f>
        <v>0</v>
      </c>
      <c r="BG3684" s="221">
        <f>IF(N3684="zákl. přenesená",J3684,0)</f>
        <v>0</v>
      </c>
      <c r="BH3684" s="221">
        <f>IF(N3684="sníž. přenesená",J3684,0)</f>
        <v>0</v>
      </c>
      <c r="BI3684" s="221">
        <f>IF(N3684="nulová",J3684,0)</f>
        <v>0</v>
      </c>
      <c r="BJ3684" s="18" t="s">
        <v>82</v>
      </c>
      <c r="BK3684" s="221">
        <f>ROUND(I3684*H3684,2)</f>
        <v>0</v>
      </c>
      <c r="BL3684" s="18" t="s">
        <v>412</v>
      </c>
      <c r="BM3684" s="220" t="s">
        <v>3351</v>
      </c>
    </row>
    <row r="3685" spans="1:65" s="13" customFormat="1" ht="22.5">
      <c r="B3685" s="222"/>
      <c r="C3685" s="223"/>
      <c r="D3685" s="224" t="s">
        <v>211</v>
      </c>
      <c r="E3685" s="225" t="s">
        <v>1</v>
      </c>
      <c r="F3685" s="226" t="s">
        <v>3352</v>
      </c>
      <c r="G3685" s="223"/>
      <c r="H3685" s="225" t="s">
        <v>1</v>
      </c>
      <c r="I3685" s="227"/>
      <c r="J3685" s="223"/>
      <c r="K3685" s="223"/>
      <c r="L3685" s="228"/>
      <c r="M3685" s="229"/>
      <c r="N3685" s="230"/>
      <c r="O3685" s="230"/>
      <c r="P3685" s="230"/>
      <c r="Q3685" s="230"/>
      <c r="R3685" s="230"/>
      <c r="S3685" s="230"/>
      <c r="T3685" s="231"/>
      <c r="AT3685" s="232" t="s">
        <v>211</v>
      </c>
      <c r="AU3685" s="232" t="s">
        <v>84</v>
      </c>
      <c r="AV3685" s="13" t="s">
        <v>82</v>
      </c>
      <c r="AW3685" s="13" t="s">
        <v>31</v>
      </c>
      <c r="AX3685" s="13" t="s">
        <v>75</v>
      </c>
      <c r="AY3685" s="232" t="s">
        <v>203</v>
      </c>
    </row>
    <row r="3686" spans="1:65" s="13" customFormat="1" ht="11.25">
      <c r="B3686" s="222"/>
      <c r="C3686" s="223"/>
      <c r="D3686" s="224" t="s">
        <v>211</v>
      </c>
      <c r="E3686" s="225" t="s">
        <v>1</v>
      </c>
      <c r="F3686" s="226" t="s">
        <v>3022</v>
      </c>
      <c r="G3686" s="223"/>
      <c r="H3686" s="225" t="s">
        <v>1</v>
      </c>
      <c r="I3686" s="227"/>
      <c r="J3686" s="223"/>
      <c r="K3686" s="223"/>
      <c r="L3686" s="228"/>
      <c r="M3686" s="229"/>
      <c r="N3686" s="230"/>
      <c r="O3686" s="230"/>
      <c r="P3686" s="230"/>
      <c r="Q3686" s="230"/>
      <c r="R3686" s="230"/>
      <c r="S3686" s="230"/>
      <c r="T3686" s="231"/>
      <c r="AT3686" s="232" t="s">
        <v>211</v>
      </c>
      <c r="AU3686" s="232" t="s">
        <v>84</v>
      </c>
      <c r="AV3686" s="13" t="s">
        <v>82</v>
      </c>
      <c r="AW3686" s="13" t="s">
        <v>31</v>
      </c>
      <c r="AX3686" s="13" t="s">
        <v>75</v>
      </c>
      <c r="AY3686" s="232" t="s">
        <v>203</v>
      </c>
    </row>
    <row r="3687" spans="1:65" s="13" customFormat="1" ht="11.25">
      <c r="B3687" s="222"/>
      <c r="C3687" s="223"/>
      <c r="D3687" s="224" t="s">
        <v>211</v>
      </c>
      <c r="E3687" s="225" t="s">
        <v>1</v>
      </c>
      <c r="F3687" s="226" t="s">
        <v>213</v>
      </c>
      <c r="G3687" s="223"/>
      <c r="H3687" s="225" t="s">
        <v>1</v>
      </c>
      <c r="I3687" s="227"/>
      <c r="J3687" s="223"/>
      <c r="K3687" s="223"/>
      <c r="L3687" s="228"/>
      <c r="M3687" s="229"/>
      <c r="N3687" s="230"/>
      <c r="O3687" s="230"/>
      <c r="P3687" s="230"/>
      <c r="Q3687" s="230"/>
      <c r="R3687" s="230"/>
      <c r="S3687" s="230"/>
      <c r="T3687" s="231"/>
      <c r="AT3687" s="232" t="s">
        <v>211</v>
      </c>
      <c r="AU3687" s="232" t="s">
        <v>84</v>
      </c>
      <c r="AV3687" s="13" t="s">
        <v>82</v>
      </c>
      <c r="AW3687" s="13" t="s">
        <v>31</v>
      </c>
      <c r="AX3687" s="13" t="s">
        <v>75</v>
      </c>
      <c r="AY3687" s="232" t="s">
        <v>203</v>
      </c>
    </row>
    <row r="3688" spans="1:65" s="13" customFormat="1" ht="11.25">
      <c r="B3688" s="222"/>
      <c r="C3688" s="223"/>
      <c r="D3688" s="224" t="s">
        <v>211</v>
      </c>
      <c r="E3688" s="225" t="s">
        <v>1</v>
      </c>
      <c r="F3688" s="226" t="s">
        <v>3353</v>
      </c>
      <c r="G3688" s="223"/>
      <c r="H3688" s="225" t="s">
        <v>1</v>
      </c>
      <c r="I3688" s="227"/>
      <c r="J3688" s="223"/>
      <c r="K3688" s="223"/>
      <c r="L3688" s="228"/>
      <c r="M3688" s="229"/>
      <c r="N3688" s="230"/>
      <c r="O3688" s="230"/>
      <c r="P3688" s="230"/>
      <c r="Q3688" s="230"/>
      <c r="R3688" s="230"/>
      <c r="S3688" s="230"/>
      <c r="T3688" s="231"/>
      <c r="AT3688" s="232" t="s">
        <v>211</v>
      </c>
      <c r="AU3688" s="232" t="s">
        <v>84</v>
      </c>
      <c r="AV3688" s="13" t="s">
        <v>82</v>
      </c>
      <c r="AW3688" s="13" t="s">
        <v>31</v>
      </c>
      <c r="AX3688" s="13" t="s">
        <v>75</v>
      </c>
      <c r="AY3688" s="232" t="s">
        <v>203</v>
      </c>
    </row>
    <row r="3689" spans="1:65" s="13" customFormat="1" ht="11.25">
      <c r="B3689" s="222"/>
      <c r="C3689" s="223"/>
      <c r="D3689" s="224" t="s">
        <v>211</v>
      </c>
      <c r="E3689" s="225" t="s">
        <v>1</v>
      </c>
      <c r="F3689" s="226" t="s">
        <v>258</v>
      </c>
      <c r="G3689" s="223"/>
      <c r="H3689" s="225" t="s">
        <v>1</v>
      </c>
      <c r="I3689" s="227"/>
      <c r="J3689" s="223"/>
      <c r="K3689" s="223"/>
      <c r="L3689" s="228"/>
      <c r="M3689" s="229"/>
      <c r="N3689" s="230"/>
      <c r="O3689" s="230"/>
      <c r="P3689" s="230"/>
      <c r="Q3689" s="230"/>
      <c r="R3689" s="230"/>
      <c r="S3689" s="230"/>
      <c r="T3689" s="231"/>
      <c r="AT3689" s="232" t="s">
        <v>211</v>
      </c>
      <c r="AU3689" s="232" t="s">
        <v>84</v>
      </c>
      <c r="AV3689" s="13" t="s">
        <v>82</v>
      </c>
      <c r="AW3689" s="13" t="s">
        <v>31</v>
      </c>
      <c r="AX3689" s="13" t="s">
        <v>75</v>
      </c>
      <c r="AY3689" s="232" t="s">
        <v>203</v>
      </c>
    </row>
    <row r="3690" spans="1:65" s="14" customFormat="1" ht="11.25">
      <c r="B3690" s="233"/>
      <c r="C3690" s="234"/>
      <c r="D3690" s="224" t="s">
        <v>211</v>
      </c>
      <c r="E3690" s="235" t="s">
        <v>1</v>
      </c>
      <c r="F3690" s="236" t="s">
        <v>3354</v>
      </c>
      <c r="G3690" s="234"/>
      <c r="H3690" s="237">
        <v>5.46</v>
      </c>
      <c r="I3690" s="238"/>
      <c r="J3690" s="234"/>
      <c r="K3690" s="234"/>
      <c r="L3690" s="239"/>
      <c r="M3690" s="240"/>
      <c r="N3690" s="241"/>
      <c r="O3690" s="241"/>
      <c r="P3690" s="241"/>
      <c r="Q3690" s="241"/>
      <c r="R3690" s="241"/>
      <c r="S3690" s="241"/>
      <c r="T3690" s="242"/>
      <c r="AT3690" s="243" t="s">
        <v>211</v>
      </c>
      <c r="AU3690" s="243" t="s">
        <v>84</v>
      </c>
      <c r="AV3690" s="14" t="s">
        <v>84</v>
      </c>
      <c r="AW3690" s="14" t="s">
        <v>31</v>
      </c>
      <c r="AX3690" s="14" t="s">
        <v>75</v>
      </c>
      <c r="AY3690" s="243" t="s">
        <v>203</v>
      </c>
    </row>
    <row r="3691" spans="1:65" s="13" customFormat="1" ht="11.25">
      <c r="B3691" s="222"/>
      <c r="C3691" s="223"/>
      <c r="D3691" s="224" t="s">
        <v>211</v>
      </c>
      <c r="E3691" s="225" t="s">
        <v>1</v>
      </c>
      <c r="F3691" s="226" t="s">
        <v>258</v>
      </c>
      <c r="G3691" s="223"/>
      <c r="H3691" s="225" t="s">
        <v>1</v>
      </c>
      <c r="I3691" s="227"/>
      <c r="J3691" s="223"/>
      <c r="K3691" s="223"/>
      <c r="L3691" s="228"/>
      <c r="M3691" s="229"/>
      <c r="N3691" s="230"/>
      <c r="O3691" s="230"/>
      <c r="P3691" s="230"/>
      <c r="Q3691" s="230"/>
      <c r="R3691" s="230"/>
      <c r="S3691" s="230"/>
      <c r="T3691" s="231"/>
      <c r="AT3691" s="232" t="s">
        <v>211</v>
      </c>
      <c r="AU3691" s="232" t="s">
        <v>84</v>
      </c>
      <c r="AV3691" s="13" t="s">
        <v>82</v>
      </c>
      <c r="AW3691" s="13" t="s">
        <v>31</v>
      </c>
      <c r="AX3691" s="13" t="s">
        <v>75</v>
      </c>
      <c r="AY3691" s="232" t="s">
        <v>203</v>
      </c>
    </row>
    <row r="3692" spans="1:65" s="14" customFormat="1" ht="11.25">
      <c r="B3692" s="233"/>
      <c r="C3692" s="234"/>
      <c r="D3692" s="224" t="s">
        <v>211</v>
      </c>
      <c r="E3692" s="235" t="s">
        <v>1</v>
      </c>
      <c r="F3692" s="236" t="s">
        <v>3355</v>
      </c>
      <c r="G3692" s="234"/>
      <c r="H3692" s="237">
        <v>5.46</v>
      </c>
      <c r="I3692" s="238"/>
      <c r="J3692" s="234"/>
      <c r="K3692" s="234"/>
      <c r="L3692" s="239"/>
      <c r="M3692" s="240"/>
      <c r="N3692" s="241"/>
      <c r="O3692" s="241"/>
      <c r="P3692" s="241"/>
      <c r="Q3692" s="241"/>
      <c r="R3692" s="241"/>
      <c r="S3692" s="241"/>
      <c r="T3692" s="242"/>
      <c r="AT3692" s="243" t="s">
        <v>211</v>
      </c>
      <c r="AU3692" s="243" t="s">
        <v>84</v>
      </c>
      <c r="AV3692" s="14" t="s">
        <v>84</v>
      </c>
      <c r="AW3692" s="14" t="s">
        <v>31</v>
      </c>
      <c r="AX3692" s="14" t="s">
        <v>75</v>
      </c>
      <c r="AY3692" s="243" t="s">
        <v>203</v>
      </c>
    </row>
    <row r="3693" spans="1:65" s="2" customFormat="1" ht="16.5" customHeight="1">
      <c r="A3693" s="35"/>
      <c r="B3693" s="36"/>
      <c r="C3693" s="209" t="s">
        <v>3356</v>
      </c>
      <c r="D3693" s="209" t="s">
        <v>205</v>
      </c>
      <c r="E3693" s="210" t="s">
        <v>3357</v>
      </c>
      <c r="F3693" s="211" t="s">
        <v>3358</v>
      </c>
      <c r="G3693" s="212" t="s">
        <v>240</v>
      </c>
      <c r="H3693" s="213">
        <v>65.978999999999999</v>
      </c>
      <c r="I3693" s="214"/>
      <c r="J3693" s="215">
        <f>ROUND(I3693*H3693,2)</f>
        <v>0</v>
      </c>
      <c r="K3693" s="211" t="s">
        <v>218</v>
      </c>
      <c r="L3693" s="40"/>
      <c r="M3693" s="216" t="s">
        <v>1</v>
      </c>
      <c r="N3693" s="217" t="s">
        <v>40</v>
      </c>
      <c r="O3693" s="72"/>
      <c r="P3693" s="218">
        <f>O3693*H3693</f>
        <v>0</v>
      </c>
      <c r="Q3693" s="218">
        <v>1E-4</v>
      </c>
      <c r="R3693" s="218">
        <f>Q3693*H3693</f>
        <v>6.5979000000000003E-3</v>
      </c>
      <c r="S3693" s="218">
        <v>0</v>
      </c>
      <c r="T3693" s="219">
        <f>S3693*H3693</f>
        <v>0</v>
      </c>
      <c r="U3693" s="35"/>
      <c r="V3693" s="35"/>
      <c r="W3693" s="35"/>
      <c r="X3693" s="35"/>
      <c r="Y3693" s="35"/>
      <c r="Z3693" s="35"/>
      <c r="AA3693" s="35"/>
      <c r="AB3693" s="35"/>
      <c r="AC3693" s="35"/>
      <c r="AD3693" s="35"/>
      <c r="AE3693" s="35"/>
      <c r="AR3693" s="220" t="s">
        <v>412</v>
      </c>
      <c r="AT3693" s="220" t="s">
        <v>205</v>
      </c>
      <c r="AU3693" s="220" t="s">
        <v>84</v>
      </c>
      <c r="AY3693" s="18" t="s">
        <v>203</v>
      </c>
      <c r="BE3693" s="221">
        <f>IF(N3693="základní",J3693,0)</f>
        <v>0</v>
      </c>
      <c r="BF3693" s="221">
        <f>IF(N3693="snížená",J3693,0)</f>
        <v>0</v>
      </c>
      <c r="BG3693" s="221">
        <f>IF(N3693="zákl. přenesená",J3693,0)</f>
        <v>0</v>
      </c>
      <c r="BH3693" s="221">
        <f>IF(N3693="sníž. přenesená",J3693,0)</f>
        <v>0</v>
      </c>
      <c r="BI3693" s="221">
        <f>IF(N3693="nulová",J3693,0)</f>
        <v>0</v>
      </c>
      <c r="BJ3693" s="18" t="s">
        <v>82</v>
      </c>
      <c r="BK3693" s="221">
        <f>ROUND(I3693*H3693,2)</f>
        <v>0</v>
      </c>
      <c r="BL3693" s="18" t="s">
        <v>412</v>
      </c>
      <c r="BM3693" s="220" t="s">
        <v>3359</v>
      </c>
    </row>
    <row r="3694" spans="1:65" s="2" customFormat="1" ht="21.75" customHeight="1">
      <c r="A3694" s="35"/>
      <c r="B3694" s="36"/>
      <c r="C3694" s="209" t="s">
        <v>3360</v>
      </c>
      <c r="D3694" s="209" t="s">
        <v>205</v>
      </c>
      <c r="E3694" s="210" t="s">
        <v>3361</v>
      </c>
      <c r="F3694" s="211" t="s">
        <v>3362</v>
      </c>
      <c r="G3694" s="212" t="s">
        <v>2644</v>
      </c>
      <c r="H3694" s="257"/>
      <c r="I3694" s="214"/>
      <c r="J3694" s="215">
        <f>ROUND(I3694*H3694,2)</f>
        <v>0</v>
      </c>
      <c r="K3694" s="211" t="s">
        <v>218</v>
      </c>
      <c r="L3694" s="40"/>
      <c r="M3694" s="216" t="s">
        <v>1</v>
      </c>
      <c r="N3694" s="217" t="s">
        <v>40</v>
      </c>
      <c r="O3694" s="72"/>
      <c r="P3694" s="218">
        <f>O3694*H3694</f>
        <v>0</v>
      </c>
      <c r="Q3694" s="218">
        <v>0</v>
      </c>
      <c r="R3694" s="218">
        <f>Q3694*H3694</f>
        <v>0</v>
      </c>
      <c r="S3694" s="218">
        <v>0</v>
      </c>
      <c r="T3694" s="219">
        <f>S3694*H3694</f>
        <v>0</v>
      </c>
      <c r="U3694" s="35"/>
      <c r="V3694" s="35"/>
      <c r="W3694" s="35"/>
      <c r="X3694" s="35"/>
      <c r="Y3694" s="35"/>
      <c r="Z3694" s="35"/>
      <c r="AA3694" s="35"/>
      <c r="AB3694" s="35"/>
      <c r="AC3694" s="35"/>
      <c r="AD3694" s="35"/>
      <c r="AE3694" s="35"/>
      <c r="AR3694" s="220" t="s">
        <v>412</v>
      </c>
      <c r="AT3694" s="220" t="s">
        <v>205</v>
      </c>
      <c r="AU3694" s="220" t="s">
        <v>84</v>
      </c>
      <c r="AY3694" s="18" t="s">
        <v>203</v>
      </c>
      <c r="BE3694" s="221">
        <f>IF(N3694="základní",J3694,0)</f>
        <v>0</v>
      </c>
      <c r="BF3694" s="221">
        <f>IF(N3694="snížená",J3694,0)</f>
        <v>0</v>
      </c>
      <c r="BG3694" s="221">
        <f>IF(N3694="zákl. přenesená",J3694,0)</f>
        <v>0</v>
      </c>
      <c r="BH3694" s="221">
        <f>IF(N3694="sníž. přenesená",J3694,0)</f>
        <v>0</v>
      </c>
      <c r="BI3694" s="221">
        <f>IF(N3694="nulová",J3694,0)</f>
        <v>0</v>
      </c>
      <c r="BJ3694" s="18" t="s">
        <v>82</v>
      </c>
      <c r="BK3694" s="221">
        <f>ROUND(I3694*H3694,2)</f>
        <v>0</v>
      </c>
      <c r="BL3694" s="18" t="s">
        <v>412</v>
      </c>
      <c r="BM3694" s="220" t="s">
        <v>3363</v>
      </c>
    </row>
    <row r="3695" spans="1:65" s="12" customFormat="1" ht="22.9" customHeight="1">
      <c r="B3695" s="193"/>
      <c r="C3695" s="194"/>
      <c r="D3695" s="195" t="s">
        <v>74</v>
      </c>
      <c r="E3695" s="207" t="s">
        <v>3364</v>
      </c>
      <c r="F3695" s="207" t="s">
        <v>3365</v>
      </c>
      <c r="G3695" s="194"/>
      <c r="H3695" s="194"/>
      <c r="I3695" s="197"/>
      <c r="J3695" s="208">
        <f>BK3695</f>
        <v>0</v>
      </c>
      <c r="K3695" s="194"/>
      <c r="L3695" s="199"/>
      <c r="M3695" s="200"/>
      <c r="N3695" s="201"/>
      <c r="O3695" s="201"/>
      <c r="P3695" s="202">
        <f>SUM(P3696:P3719)</f>
        <v>0</v>
      </c>
      <c r="Q3695" s="201"/>
      <c r="R3695" s="202">
        <f>SUM(R3696:R3719)</f>
        <v>0</v>
      </c>
      <c r="S3695" s="201"/>
      <c r="T3695" s="203">
        <f>SUM(T3696:T3719)</f>
        <v>4.5351807199999996</v>
      </c>
      <c r="AR3695" s="204" t="s">
        <v>82</v>
      </c>
      <c r="AT3695" s="205" t="s">
        <v>74</v>
      </c>
      <c r="AU3695" s="205" t="s">
        <v>82</v>
      </c>
      <c r="AY3695" s="204" t="s">
        <v>203</v>
      </c>
      <c r="BK3695" s="206">
        <f>SUM(BK3696:BK3719)</f>
        <v>0</v>
      </c>
    </row>
    <row r="3696" spans="1:65" s="2" customFormat="1" ht="21.75" customHeight="1">
      <c r="A3696" s="35"/>
      <c r="B3696" s="36"/>
      <c r="C3696" s="209" t="s">
        <v>3366</v>
      </c>
      <c r="D3696" s="209" t="s">
        <v>205</v>
      </c>
      <c r="E3696" s="210" t="s">
        <v>3367</v>
      </c>
      <c r="F3696" s="211" t="s">
        <v>3368</v>
      </c>
      <c r="G3696" s="212" t="s">
        <v>240</v>
      </c>
      <c r="H3696" s="213">
        <v>75.043999999999997</v>
      </c>
      <c r="I3696" s="214"/>
      <c r="J3696" s="215">
        <f>ROUND(I3696*H3696,2)</f>
        <v>0</v>
      </c>
      <c r="K3696" s="211" t="s">
        <v>218</v>
      </c>
      <c r="L3696" s="40"/>
      <c r="M3696" s="216" t="s">
        <v>1</v>
      </c>
      <c r="N3696" s="217" t="s">
        <v>40</v>
      </c>
      <c r="O3696" s="72"/>
      <c r="P3696" s="218">
        <f>O3696*H3696</f>
        <v>0</v>
      </c>
      <c r="Q3696" s="218">
        <v>0</v>
      </c>
      <c r="R3696" s="218">
        <f>Q3696*H3696</f>
        <v>0</v>
      </c>
      <c r="S3696" s="218">
        <v>5.638E-2</v>
      </c>
      <c r="T3696" s="219">
        <f>S3696*H3696</f>
        <v>4.2309807199999998</v>
      </c>
      <c r="U3696" s="35"/>
      <c r="V3696" s="35"/>
      <c r="W3696" s="35"/>
      <c r="X3696" s="35"/>
      <c r="Y3696" s="35"/>
      <c r="Z3696" s="35"/>
      <c r="AA3696" s="35"/>
      <c r="AB3696" s="35"/>
      <c r="AC3696" s="35"/>
      <c r="AD3696" s="35"/>
      <c r="AE3696" s="35"/>
      <c r="AR3696" s="220" t="s">
        <v>412</v>
      </c>
      <c r="AT3696" s="220" t="s">
        <v>205</v>
      </c>
      <c r="AU3696" s="220" t="s">
        <v>84</v>
      </c>
      <c r="AY3696" s="18" t="s">
        <v>203</v>
      </c>
      <c r="BE3696" s="221">
        <f>IF(N3696="základní",J3696,0)</f>
        <v>0</v>
      </c>
      <c r="BF3696" s="221">
        <f>IF(N3696="snížená",J3696,0)</f>
        <v>0</v>
      </c>
      <c r="BG3696" s="221">
        <f>IF(N3696="zákl. přenesená",J3696,0)</f>
        <v>0</v>
      </c>
      <c r="BH3696" s="221">
        <f>IF(N3696="sníž. přenesená",J3696,0)</f>
        <v>0</v>
      </c>
      <c r="BI3696" s="221">
        <f>IF(N3696="nulová",J3696,0)</f>
        <v>0</v>
      </c>
      <c r="BJ3696" s="18" t="s">
        <v>82</v>
      </c>
      <c r="BK3696" s="221">
        <f>ROUND(I3696*H3696,2)</f>
        <v>0</v>
      </c>
      <c r="BL3696" s="18" t="s">
        <v>412</v>
      </c>
      <c r="BM3696" s="220" t="s">
        <v>3369</v>
      </c>
    </row>
    <row r="3697" spans="1:51" s="2" customFormat="1" ht="48.75">
      <c r="A3697" s="35"/>
      <c r="B3697" s="36"/>
      <c r="C3697" s="37"/>
      <c r="D3697" s="224" t="s">
        <v>355</v>
      </c>
      <c r="E3697" s="37"/>
      <c r="F3697" s="244" t="s">
        <v>3370</v>
      </c>
      <c r="G3697" s="37"/>
      <c r="H3697" s="37"/>
      <c r="I3697" s="123"/>
      <c r="J3697" s="37"/>
      <c r="K3697" s="37"/>
      <c r="L3697" s="40"/>
      <c r="M3697" s="245"/>
      <c r="N3697" s="246"/>
      <c r="O3697" s="72"/>
      <c r="P3697" s="72"/>
      <c r="Q3697" s="72"/>
      <c r="R3697" s="72"/>
      <c r="S3697" s="72"/>
      <c r="T3697" s="73"/>
      <c r="U3697" s="35"/>
      <c r="V3697" s="35"/>
      <c r="W3697" s="35"/>
      <c r="X3697" s="35"/>
      <c r="Y3697" s="35"/>
      <c r="Z3697" s="35"/>
      <c r="AA3697" s="35"/>
      <c r="AB3697" s="35"/>
      <c r="AC3697" s="35"/>
      <c r="AD3697" s="35"/>
      <c r="AE3697" s="35"/>
      <c r="AT3697" s="18" t="s">
        <v>355</v>
      </c>
      <c r="AU3697" s="18" t="s">
        <v>84</v>
      </c>
    </row>
    <row r="3698" spans="1:51" s="13" customFormat="1" ht="22.5">
      <c r="B3698" s="222"/>
      <c r="C3698" s="223"/>
      <c r="D3698" s="224" t="s">
        <v>211</v>
      </c>
      <c r="E3698" s="225" t="s">
        <v>1</v>
      </c>
      <c r="F3698" s="226" t="s">
        <v>3371</v>
      </c>
      <c r="G3698" s="223"/>
      <c r="H3698" s="225" t="s">
        <v>1</v>
      </c>
      <c r="I3698" s="227"/>
      <c r="J3698" s="223"/>
      <c r="K3698" s="223"/>
      <c r="L3698" s="228"/>
      <c r="M3698" s="229"/>
      <c r="N3698" s="230"/>
      <c r="O3698" s="230"/>
      <c r="P3698" s="230"/>
      <c r="Q3698" s="230"/>
      <c r="R3698" s="230"/>
      <c r="S3698" s="230"/>
      <c r="T3698" s="231"/>
      <c r="AT3698" s="232" t="s">
        <v>211</v>
      </c>
      <c r="AU3698" s="232" t="s">
        <v>84</v>
      </c>
      <c r="AV3698" s="13" t="s">
        <v>82</v>
      </c>
      <c r="AW3698" s="13" t="s">
        <v>31</v>
      </c>
      <c r="AX3698" s="13" t="s">
        <v>75</v>
      </c>
      <c r="AY3698" s="232" t="s">
        <v>203</v>
      </c>
    </row>
    <row r="3699" spans="1:51" s="13" customFormat="1" ht="11.25">
      <c r="B3699" s="222"/>
      <c r="C3699" s="223"/>
      <c r="D3699" s="224" t="s">
        <v>211</v>
      </c>
      <c r="E3699" s="225" t="s">
        <v>1</v>
      </c>
      <c r="F3699" s="226" t="s">
        <v>213</v>
      </c>
      <c r="G3699" s="223"/>
      <c r="H3699" s="225" t="s">
        <v>1</v>
      </c>
      <c r="I3699" s="227"/>
      <c r="J3699" s="223"/>
      <c r="K3699" s="223"/>
      <c r="L3699" s="228"/>
      <c r="M3699" s="229"/>
      <c r="N3699" s="230"/>
      <c r="O3699" s="230"/>
      <c r="P3699" s="230"/>
      <c r="Q3699" s="230"/>
      <c r="R3699" s="230"/>
      <c r="S3699" s="230"/>
      <c r="T3699" s="231"/>
      <c r="AT3699" s="232" t="s">
        <v>211</v>
      </c>
      <c r="AU3699" s="232" t="s">
        <v>84</v>
      </c>
      <c r="AV3699" s="13" t="s">
        <v>82</v>
      </c>
      <c r="AW3699" s="13" t="s">
        <v>31</v>
      </c>
      <c r="AX3699" s="13" t="s">
        <v>75</v>
      </c>
      <c r="AY3699" s="232" t="s">
        <v>203</v>
      </c>
    </row>
    <row r="3700" spans="1:51" s="13" customFormat="1" ht="11.25">
      <c r="B3700" s="222"/>
      <c r="C3700" s="223"/>
      <c r="D3700" s="224" t="s">
        <v>211</v>
      </c>
      <c r="E3700" s="225" t="s">
        <v>1</v>
      </c>
      <c r="F3700" s="226" t="s">
        <v>3372</v>
      </c>
      <c r="G3700" s="223"/>
      <c r="H3700" s="225" t="s">
        <v>1</v>
      </c>
      <c r="I3700" s="227"/>
      <c r="J3700" s="223"/>
      <c r="K3700" s="223"/>
      <c r="L3700" s="228"/>
      <c r="M3700" s="229"/>
      <c r="N3700" s="230"/>
      <c r="O3700" s="230"/>
      <c r="P3700" s="230"/>
      <c r="Q3700" s="230"/>
      <c r="R3700" s="230"/>
      <c r="S3700" s="230"/>
      <c r="T3700" s="231"/>
      <c r="AT3700" s="232" t="s">
        <v>211</v>
      </c>
      <c r="AU3700" s="232" t="s">
        <v>84</v>
      </c>
      <c r="AV3700" s="13" t="s">
        <v>82</v>
      </c>
      <c r="AW3700" s="13" t="s">
        <v>31</v>
      </c>
      <c r="AX3700" s="13" t="s">
        <v>75</v>
      </c>
      <c r="AY3700" s="232" t="s">
        <v>203</v>
      </c>
    </row>
    <row r="3701" spans="1:51" s="13" customFormat="1" ht="11.25">
      <c r="B3701" s="222"/>
      <c r="C3701" s="223"/>
      <c r="D3701" s="224" t="s">
        <v>211</v>
      </c>
      <c r="E3701" s="225" t="s">
        <v>1</v>
      </c>
      <c r="F3701" s="226" t="s">
        <v>438</v>
      </c>
      <c r="G3701" s="223"/>
      <c r="H3701" s="225" t="s">
        <v>1</v>
      </c>
      <c r="I3701" s="227"/>
      <c r="J3701" s="223"/>
      <c r="K3701" s="223"/>
      <c r="L3701" s="228"/>
      <c r="M3701" s="229"/>
      <c r="N3701" s="230"/>
      <c r="O3701" s="230"/>
      <c r="P3701" s="230"/>
      <c r="Q3701" s="230"/>
      <c r="R3701" s="230"/>
      <c r="S3701" s="230"/>
      <c r="T3701" s="231"/>
      <c r="AT3701" s="232" t="s">
        <v>211</v>
      </c>
      <c r="AU3701" s="232" t="s">
        <v>84</v>
      </c>
      <c r="AV3701" s="13" t="s">
        <v>82</v>
      </c>
      <c r="AW3701" s="13" t="s">
        <v>31</v>
      </c>
      <c r="AX3701" s="13" t="s">
        <v>75</v>
      </c>
      <c r="AY3701" s="232" t="s">
        <v>203</v>
      </c>
    </row>
    <row r="3702" spans="1:51" s="14" customFormat="1" ht="11.25">
      <c r="B3702" s="233"/>
      <c r="C3702" s="234"/>
      <c r="D3702" s="224" t="s">
        <v>211</v>
      </c>
      <c r="E3702" s="235" t="s">
        <v>1</v>
      </c>
      <c r="F3702" s="236" t="s">
        <v>3373</v>
      </c>
      <c r="G3702" s="234"/>
      <c r="H3702" s="237">
        <v>1.1000000000000001</v>
      </c>
      <c r="I3702" s="238"/>
      <c r="J3702" s="234"/>
      <c r="K3702" s="234"/>
      <c r="L3702" s="239"/>
      <c r="M3702" s="240"/>
      <c r="N3702" s="241"/>
      <c r="O3702" s="241"/>
      <c r="P3702" s="241"/>
      <c r="Q3702" s="241"/>
      <c r="R3702" s="241"/>
      <c r="S3702" s="241"/>
      <c r="T3702" s="242"/>
      <c r="AT3702" s="243" t="s">
        <v>211</v>
      </c>
      <c r="AU3702" s="243" t="s">
        <v>84</v>
      </c>
      <c r="AV3702" s="14" t="s">
        <v>84</v>
      </c>
      <c r="AW3702" s="14" t="s">
        <v>31</v>
      </c>
      <c r="AX3702" s="14" t="s">
        <v>75</v>
      </c>
      <c r="AY3702" s="243" t="s">
        <v>203</v>
      </c>
    </row>
    <row r="3703" spans="1:51" s="13" customFormat="1" ht="11.25">
      <c r="B3703" s="222"/>
      <c r="C3703" s="223"/>
      <c r="D3703" s="224" t="s">
        <v>211</v>
      </c>
      <c r="E3703" s="225" t="s">
        <v>1</v>
      </c>
      <c r="F3703" s="226" t="s">
        <v>447</v>
      </c>
      <c r="G3703" s="223"/>
      <c r="H3703" s="225" t="s">
        <v>1</v>
      </c>
      <c r="I3703" s="227"/>
      <c r="J3703" s="223"/>
      <c r="K3703" s="223"/>
      <c r="L3703" s="228"/>
      <c r="M3703" s="229"/>
      <c r="N3703" s="230"/>
      <c r="O3703" s="230"/>
      <c r="P3703" s="230"/>
      <c r="Q3703" s="230"/>
      <c r="R3703" s="230"/>
      <c r="S3703" s="230"/>
      <c r="T3703" s="231"/>
      <c r="AT3703" s="232" t="s">
        <v>211</v>
      </c>
      <c r="AU3703" s="232" t="s">
        <v>84</v>
      </c>
      <c r="AV3703" s="13" t="s">
        <v>82</v>
      </c>
      <c r="AW3703" s="13" t="s">
        <v>31</v>
      </c>
      <c r="AX3703" s="13" t="s">
        <v>75</v>
      </c>
      <c r="AY3703" s="232" t="s">
        <v>203</v>
      </c>
    </row>
    <row r="3704" spans="1:51" s="14" customFormat="1" ht="11.25">
      <c r="B3704" s="233"/>
      <c r="C3704" s="234"/>
      <c r="D3704" s="224" t="s">
        <v>211</v>
      </c>
      <c r="E3704" s="235" t="s">
        <v>1</v>
      </c>
      <c r="F3704" s="236" t="s">
        <v>3374</v>
      </c>
      <c r="G3704" s="234"/>
      <c r="H3704" s="237">
        <v>1.736</v>
      </c>
      <c r="I3704" s="238"/>
      <c r="J3704" s="234"/>
      <c r="K3704" s="234"/>
      <c r="L3704" s="239"/>
      <c r="M3704" s="240"/>
      <c r="N3704" s="241"/>
      <c r="O3704" s="241"/>
      <c r="P3704" s="241"/>
      <c r="Q3704" s="241"/>
      <c r="R3704" s="241"/>
      <c r="S3704" s="241"/>
      <c r="T3704" s="242"/>
      <c r="AT3704" s="243" t="s">
        <v>211</v>
      </c>
      <c r="AU3704" s="243" t="s">
        <v>84</v>
      </c>
      <c r="AV3704" s="14" t="s">
        <v>84</v>
      </c>
      <c r="AW3704" s="14" t="s">
        <v>31</v>
      </c>
      <c r="AX3704" s="14" t="s">
        <v>75</v>
      </c>
      <c r="AY3704" s="243" t="s">
        <v>203</v>
      </c>
    </row>
    <row r="3705" spans="1:51" s="14" customFormat="1" ht="11.25">
      <c r="B3705" s="233"/>
      <c r="C3705" s="234"/>
      <c r="D3705" s="224" t="s">
        <v>211</v>
      </c>
      <c r="E3705" s="235" t="s">
        <v>1</v>
      </c>
      <c r="F3705" s="236" t="s">
        <v>3375</v>
      </c>
      <c r="G3705" s="234"/>
      <c r="H3705" s="237">
        <v>1.736</v>
      </c>
      <c r="I3705" s="238"/>
      <c r="J3705" s="234"/>
      <c r="K3705" s="234"/>
      <c r="L3705" s="239"/>
      <c r="M3705" s="240"/>
      <c r="N3705" s="241"/>
      <c r="O3705" s="241"/>
      <c r="P3705" s="241"/>
      <c r="Q3705" s="241"/>
      <c r="R3705" s="241"/>
      <c r="S3705" s="241"/>
      <c r="T3705" s="242"/>
      <c r="AT3705" s="243" t="s">
        <v>211</v>
      </c>
      <c r="AU3705" s="243" t="s">
        <v>84</v>
      </c>
      <c r="AV3705" s="14" t="s">
        <v>84</v>
      </c>
      <c r="AW3705" s="14" t="s">
        <v>31</v>
      </c>
      <c r="AX3705" s="14" t="s">
        <v>75</v>
      </c>
      <c r="AY3705" s="243" t="s">
        <v>203</v>
      </c>
    </row>
    <row r="3706" spans="1:51" s="14" customFormat="1" ht="11.25">
      <c r="B3706" s="233"/>
      <c r="C3706" s="234"/>
      <c r="D3706" s="224" t="s">
        <v>211</v>
      </c>
      <c r="E3706" s="235" t="s">
        <v>1</v>
      </c>
      <c r="F3706" s="236" t="s">
        <v>3376</v>
      </c>
      <c r="G3706" s="234"/>
      <c r="H3706" s="237">
        <v>8.5749999999999993</v>
      </c>
      <c r="I3706" s="238"/>
      <c r="J3706" s="234"/>
      <c r="K3706" s="234"/>
      <c r="L3706" s="239"/>
      <c r="M3706" s="240"/>
      <c r="N3706" s="241"/>
      <c r="O3706" s="241"/>
      <c r="P3706" s="241"/>
      <c r="Q3706" s="241"/>
      <c r="R3706" s="241"/>
      <c r="S3706" s="241"/>
      <c r="T3706" s="242"/>
      <c r="AT3706" s="243" t="s">
        <v>211</v>
      </c>
      <c r="AU3706" s="243" t="s">
        <v>84</v>
      </c>
      <c r="AV3706" s="14" t="s">
        <v>84</v>
      </c>
      <c r="AW3706" s="14" t="s">
        <v>31</v>
      </c>
      <c r="AX3706" s="14" t="s">
        <v>75</v>
      </c>
      <c r="AY3706" s="243" t="s">
        <v>203</v>
      </c>
    </row>
    <row r="3707" spans="1:51" s="14" customFormat="1" ht="11.25">
      <c r="B3707" s="233"/>
      <c r="C3707" s="234"/>
      <c r="D3707" s="224" t="s">
        <v>211</v>
      </c>
      <c r="E3707" s="235" t="s">
        <v>1</v>
      </c>
      <c r="F3707" s="236" t="s">
        <v>3377</v>
      </c>
      <c r="G3707" s="234"/>
      <c r="H3707" s="237">
        <v>8.5749999999999993</v>
      </c>
      <c r="I3707" s="238"/>
      <c r="J3707" s="234"/>
      <c r="K3707" s="234"/>
      <c r="L3707" s="239"/>
      <c r="M3707" s="240"/>
      <c r="N3707" s="241"/>
      <c r="O3707" s="241"/>
      <c r="P3707" s="241"/>
      <c r="Q3707" s="241"/>
      <c r="R3707" s="241"/>
      <c r="S3707" s="241"/>
      <c r="T3707" s="242"/>
      <c r="AT3707" s="243" t="s">
        <v>211</v>
      </c>
      <c r="AU3707" s="243" t="s">
        <v>84</v>
      </c>
      <c r="AV3707" s="14" t="s">
        <v>84</v>
      </c>
      <c r="AW3707" s="14" t="s">
        <v>31</v>
      </c>
      <c r="AX3707" s="14" t="s">
        <v>75</v>
      </c>
      <c r="AY3707" s="243" t="s">
        <v>203</v>
      </c>
    </row>
    <row r="3708" spans="1:51" s="14" customFormat="1" ht="11.25">
      <c r="B3708" s="233"/>
      <c r="C3708" s="234"/>
      <c r="D3708" s="224" t="s">
        <v>211</v>
      </c>
      <c r="E3708" s="235" t="s">
        <v>1</v>
      </c>
      <c r="F3708" s="236" t="s">
        <v>3378</v>
      </c>
      <c r="G3708" s="234"/>
      <c r="H3708" s="237">
        <v>16.350000000000001</v>
      </c>
      <c r="I3708" s="238"/>
      <c r="J3708" s="234"/>
      <c r="K3708" s="234"/>
      <c r="L3708" s="239"/>
      <c r="M3708" s="240"/>
      <c r="N3708" s="241"/>
      <c r="O3708" s="241"/>
      <c r="P3708" s="241"/>
      <c r="Q3708" s="241"/>
      <c r="R3708" s="241"/>
      <c r="S3708" s="241"/>
      <c r="T3708" s="242"/>
      <c r="AT3708" s="243" t="s">
        <v>211</v>
      </c>
      <c r="AU3708" s="243" t="s">
        <v>84</v>
      </c>
      <c r="AV3708" s="14" t="s">
        <v>84</v>
      </c>
      <c r="AW3708" s="14" t="s">
        <v>31</v>
      </c>
      <c r="AX3708" s="14" t="s">
        <v>75</v>
      </c>
      <c r="AY3708" s="243" t="s">
        <v>203</v>
      </c>
    </row>
    <row r="3709" spans="1:51" s="13" customFormat="1" ht="11.25">
      <c r="B3709" s="222"/>
      <c r="C3709" s="223"/>
      <c r="D3709" s="224" t="s">
        <v>211</v>
      </c>
      <c r="E3709" s="225" t="s">
        <v>1</v>
      </c>
      <c r="F3709" s="226" t="s">
        <v>521</v>
      </c>
      <c r="G3709" s="223"/>
      <c r="H3709" s="225" t="s">
        <v>1</v>
      </c>
      <c r="I3709" s="227"/>
      <c r="J3709" s="223"/>
      <c r="K3709" s="223"/>
      <c r="L3709" s="228"/>
      <c r="M3709" s="229"/>
      <c r="N3709" s="230"/>
      <c r="O3709" s="230"/>
      <c r="P3709" s="230"/>
      <c r="Q3709" s="230"/>
      <c r="R3709" s="230"/>
      <c r="S3709" s="230"/>
      <c r="T3709" s="231"/>
      <c r="AT3709" s="232" t="s">
        <v>211</v>
      </c>
      <c r="AU3709" s="232" t="s">
        <v>84</v>
      </c>
      <c r="AV3709" s="13" t="s">
        <v>82</v>
      </c>
      <c r="AW3709" s="13" t="s">
        <v>31</v>
      </c>
      <c r="AX3709" s="13" t="s">
        <v>75</v>
      </c>
      <c r="AY3709" s="232" t="s">
        <v>203</v>
      </c>
    </row>
    <row r="3710" spans="1:51" s="14" customFormat="1" ht="11.25">
      <c r="B3710" s="233"/>
      <c r="C3710" s="234"/>
      <c r="D3710" s="224" t="s">
        <v>211</v>
      </c>
      <c r="E3710" s="235" t="s">
        <v>1</v>
      </c>
      <c r="F3710" s="236" t="s">
        <v>3379</v>
      </c>
      <c r="G3710" s="234"/>
      <c r="H3710" s="237">
        <v>1.736</v>
      </c>
      <c r="I3710" s="238"/>
      <c r="J3710" s="234"/>
      <c r="K3710" s="234"/>
      <c r="L3710" s="239"/>
      <c r="M3710" s="240"/>
      <c r="N3710" s="241"/>
      <c r="O3710" s="241"/>
      <c r="P3710" s="241"/>
      <c r="Q3710" s="241"/>
      <c r="R3710" s="241"/>
      <c r="S3710" s="241"/>
      <c r="T3710" s="242"/>
      <c r="AT3710" s="243" t="s">
        <v>211</v>
      </c>
      <c r="AU3710" s="243" t="s">
        <v>84</v>
      </c>
      <c r="AV3710" s="14" t="s">
        <v>84</v>
      </c>
      <c r="AW3710" s="14" t="s">
        <v>31</v>
      </c>
      <c r="AX3710" s="14" t="s">
        <v>75</v>
      </c>
      <c r="AY3710" s="243" t="s">
        <v>203</v>
      </c>
    </row>
    <row r="3711" spans="1:51" s="14" customFormat="1" ht="11.25">
      <c r="B3711" s="233"/>
      <c r="C3711" s="234"/>
      <c r="D3711" s="224" t="s">
        <v>211</v>
      </c>
      <c r="E3711" s="235" t="s">
        <v>1</v>
      </c>
      <c r="F3711" s="236" t="s">
        <v>3380</v>
      </c>
      <c r="G3711" s="234"/>
      <c r="H3711" s="237">
        <v>1.736</v>
      </c>
      <c r="I3711" s="238"/>
      <c r="J3711" s="234"/>
      <c r="K3711" s="234"/>
      <c r="L3711" s="239"/>
      <c r="M3711" s="240"/>
      <c r="N3711" s="241"/>
      <c r="O3711" s="241"/>
      <c r="P3711" s="241"/>
      <c r="Q3711" s="241"/>
      <c r="R3711" s="241"/>
      <c r="S3711" s="241"/>
      <c r="T3711" s="242"/>
      <c r="AT3711" s="243" t="s">
        <v>211</v>
      </c>
      <c r="AU3711" s="243" t="s">
        <v>84</v>
      </c>
      <c r="AV3711" s="14" t="s">
        <v>84</v>
      </c>
      <c r="AW3711" s="14" t="s">
        <v>31</v>
      </c>
      <c r="AX3711" s="14" t="s">
        <v>75</v>
      </c>
      <c r="AY3711" s="243" t="s">
        <v>203</v>
      </c>
    </row>
    <row r="3712" spans="1:51" s="14" customFormat="1" ht="11.25">
      <c r="B3712" s="233"/>
      <c r="C3712" s="234"/>
      <c r="D3712" s="224" t="s">
        <v>211</v>
      </c>
      <c r="E3712" s="235" t="s">
        <v>1</v>
      </c>
      <c r="F3712" s="236" t="s">
        <v>3381</v>
      </c>
      <c r="G3712" s="234"/>
      <c r="H3712" s="237">
        <v>8.5749999999999993</v>
      </c>
      <c r="I3712" s="238"/>
      <c r="J3712" s="234"/>
      <c r="K3712" s="234"/>
      <c r="L3712" s="239"/>
      <c r="M3712" s="240"/>
      <c r="N3712" s="241"/>
      <c r="O3712" s="241"/>
      <c r="P3712" s="241"/>
      <c r="Q3712" s="241"/>
      <c r="R3712" s="241"/>
      <c r="S3712" s="241"/>
      <c r="T3712" s="242"/>
      <c r="AT3712" s="243" t="s">
        <v>211</v>
      </c>
      <c r="AU3712" s="243" t="s">
        <v>84</v>
      </c>
      <c r="AV3712" s="14" t="s">
        <v>84</v>
      </c>
      <c r="AW3712" s="14" t="s">
        <v>31</v>
      </c>
      <c r="AX3712" s="14" t="s">
        <v>75</v>
      </c>
      <c r="AY3712" s="243" t="s">
        <v>203</v>
      </c>
    </row>
    <row r="3713" spans="1:65" s="14" customFormat="1" ht="11.25">
      <c r="B3713" s="233"/>
      <c r="C3713" s="234"/>
      <c r="D3713" s="224" t="s">
        <v>211</v>
      </c>
      <c r="E3713" s="235" t="s">
        <v>1</v>
      </c>
      <c r="F3713" s="236" t="s">
        <v>3382</v>
      </c>
      <c r="G3713" s="234"/>
      <c r="H3713" s="237">
        <v>8.5749999999999993</v>
      </c>
      <c r="I3713" s="238"/>
      <c r="J3713" s="234"/>
      <c r="K3713" s="234"/>
      <c r="L3713" s="239"/>
      <c r="M3713" s="240"/>
      <c r="N3713" s="241"/>
      <c r="O3713" s="241"/>
      <c r="P3713" s="241"/>
      <c r="Q3713" s="241"/>
      <c r="R3713" s="241"/>
      <c r="S3713" s="241"/>
      <c r="T3713" s="242"/>
      <c r="AT3713" s="243" t="s">
        <v>211</v>
      </c>
      <c r="AU3713" s="243" t="s">
        <v>84</v>
      </c>
      <c r="AV3713" s="14" t="s">
        <v>84</v>
      </c>
      <c r="AW3713" s="14" t="s">
        <v>31</v>
      </c>
      <c r="AX3713" s="14" t="s">
        <v>75</v>
      </c>
      <c r="AY3713" s="243" t="s">
        <v>203</v>
      </c>
    </row>
    <row r="3714" spans="1:65" s="14" customFormat="1" ht="11.25">
      <c r="B3714" s="233"/>
      <c r="C3714" s="234"/>
      <c r="D3714" s="224" t="s">
        <v>211</v>
      </c>
      <c r="E3714" s="235" t="s">
        <v>1</v>
      </c>
      <c r="F3714" s="236" t="s">
        <v>3383</v>
      </c>
      <c r="G3714" s="234"/>
      <c r="H3714" s="237">
        <v>16.350000000000001</v>
      </c>
      <c r="I3714" s="238"/>
      <c r="J3714" s="234"/>
      <c r="K3714" s="234"/>
      <c r="L3714" s="239"/>
      <c r="M3714" s="240"/>
      <c r="N3714" s="241"/>
      <c r="O3714" s="241"/>
      <c r="P3714" s="241"/>
      <c r="Q3714" s="241"/>
      <c r="R3714" s="241"/>
      <c r="S3714" s="241"/>
      <c r="T3714" s="242"/>
      <c r="AT3714" s="243" t="s">
        <v>211</v>
      </c>
      <c r="AU3714" s="243" t="s">
        <v>84</v>
      </c>
      <c r="AV3714" s="14" t="s">
        <v>84</v>
      </c>
      <c r="AW3714" s="14" t="s">
        <v>31</v>
      </c>
      <c r="AX3714" s="14" t="s">
        <v>75</v>
      </c>
      <c r="AY3714" s="243" t="s">
        <v>203</v>
      </c>
    </row>
    <row r="3715" spans="1:65" s="2" customFormat="1" ht="16.5" customHeight="1">
      <c r="A3715" s="35"/>
      <c r="B3715" s="36"/>
      <c r="C3715" s="209" t="s">
        <v>3384</v>
      </c>
      <c r="D3715" s="209" t="s">
        <v>205</v>
      </c>
      <c r="E3715" s="210" t="s">
        <v>3385</v>
      </c>
      <c r="F3715" s="211" t="s">
        <v>3386</v>
      </c>
      <c r="G3715" s="212" t="s">
        <v>208</v>
      </c>
      <c r="H3715" s="213">
        <v>9</v>
      </c>
      <c r="I3715" s="214"/>
      <c r="J3715" s="215">
        <f>ROUND(I3715*H3715,2)</f>
        <v>0</v>
      </c>
      <c r="K3715" s="211" t="s">
        <v>1</v>
      </c>
      <c r="L3715" s="40"/>
      <c r="M3715" s="216" t="s">
        <v>1</v>
      </c>
      <c r="N3715" s="217" t="s">
        <v>40</v>
      </c>
      <c r="O3715" s="72"/>
      <c r="P3715" s="218">
        <f>O3715*H3715</f>
        <v>0</v>
      </c>
      <c r="Q3715" s="218">
        <v>0</v>
      </c>
      <c r="R3715" s="218">
        <f>Q3715*H3715</f>
        <v>0</v>
      </c>
      <c r="S3715" s="218">
        <v>1.6899999999999998E-2</v>
      </c>
      <c r="T3715" s="219">
        <f>S3715*H3715</f>
        <v>0.15209999999999999</v>
      </c>
      <c r="U3715" s="35"/>
      <c r="V3715" s="35"/>
      <c r="W3715" s="35"/>
      <c r="X3715" s="35"/>
      <c r="Y3715" s="35"/>
      <c r="Z3715" s="35"/>
      <c r="AA3715" s="35"/>
      <c r="AB3715" s="35"/>
      <c r="AC3715" s="35"/>
      <c r="AD3715" s="35"/>
      <c r="AE3715" s="35"/>
      <c r="AR3715" s="220" t="s">
        <v>209</v>
      </c>
      <c r="AT3715" s="220" t="s">
        <v>205</v>
      </c>
      <c r="AU3715" s="220" t="s">
        <v>84</v>
      </c>
      <c r="AY3715" s="18" t="s">
        <v>203</v>
      </c>
      <c r="BE3715" s="221">
        <f>IF(N3715="základní",J3715,0)</f>
        <v>0</v>
      </c>
      <c r="BF3715" s="221">
        <f>IF(N3715="snížená",J3715,0)</f>
        <v>0</v>
      </c>
      <c r="BG3715" s="221">
        <f>IF(N3715="zákl. přenesená",J3715,0)</f>
        <v>0</v>
      </c>
      <c r="BH3715" s="221">
        <f>IF(N3715="sníž. přenesená",J3715,0)</f>
        <v>0</v>
      </c>
      <c r="BI3715" s="221">
        <f>IF(N3715="nulová",J3715,0)</f>
        <v>0</v>
      </c>
      <c r="BJ3715" s="18" t="s">
        <v>82</v>
      </c>
      <c r="BK3715" s="221">
        <f>ROUND(I3715*H3715,2)</f>
        <v>0</v>
      </c>
      <c r="BL3715" s="18" t="s">
        <v>209</v>
      </c>
      <c r="BM3715" s="220" t="s">
        <v>3387</v>
      </c>
    </row>
    <row r="3716" spans="1:65" s="14" customFormat="1" ht="11.25">
      <c r="B3716" s="233"/>
      <c r="C3716" s="234"/>
      <c r="D3716" s="224" t="s">
        <v>211</v>
      </c>
      <c r="E3716" s="235" t="s">
        <v>1</v>
      </c>
      <c r="F3716" s="236" t="s">
        <v>368</v>
      </c>
      <c r="G3716" s="234"/>
      <c r="H3716" s="237">
        <v>9</v>
      </c>
      <c r="I3716" s="238"/>
      <c r="J3716" s="234"/>
      <c r="K3716" s="234"/>
      <c r="L3716" s="239"/>
      <c r="M3716" s="240"/>
      <c r="N3716" s="241"/>
      <c r="O3716" s="241"/>
      <c r="P3716" s="241"/>
      <c r="Q3716" s="241"/>
      <c r="R3716" s="241"/>
      <c r="S3716" s="241"/>
      <c r="T3716" s="242"/>
      <c r="AT3716" s="243" t="s">
        <v>211</v>
      </c>
      <c r="AU3716" s="243" t="s">
        <v>84</v>
      </c>
      <c r="AV3716" s="14" t="s">
        <v>84</v>
      </c>
      <c r="AW3716" s="14" t="s">
        <v>31</v>
      </c>
      <c r="AX3716" s="14" t="s">
        <v>75</v>
      </c>
      <c r="AY3716" s="243" t="s">
        <v>203</v>
      </c>
    </row>
    <row r="3717" spans="1:65" s="2" customFormat="1" ht="21.75" customHeight="1">
      <c r="A3717" s="35"/>
      <c r="B3717" s="36"/>
      <c r="C3717" s="209" t="s">
        <v>3388</v>
      </c>
      <c r="D3717" s="209" t="s">
        <v>205</v>
      </c>
      <c r="E3717" s="210" t="s">
        <v>3389</v>
      </c>
      <c r="F3717" s="211" t="s">
        <v>3390</v>
      </c>
      <c r="G3717" s="212" t="s">
        <v>208</v>
      </c>
      <c r="H3717" s="213">
        <v>9</v>
      </c>
      <c r="I3717" s="214"/>
      <c r="J3717" s="215">
        <f>ROUND(I3717*H3717,2)</f>
        <v>0</v>
      </c>
      <c r="K3717" s="211" t="s">
        <v>218</v>
      </c>
      <c r="L3717" s="40"/>
      <c r="M3717" s="216" t="s">
        <v>1</v>
      </c>
      <c r="N3717" s="217" t="s">
        <v>40</v>
      </c>
      <c r="O3717" s="72"/>
      <c r="P3717" s="218">
        <f>O3717*H3717</f>
        <v>0</v>
      </c>
      <c r="Q3717" s="218">
        <v>0</v>
      </c>
      <c r="R3717" s="218">
        <f>Q3717*H3717</f>
        <v>0</v>
      </c>
      <c r="S3717" s="218">
        <v>1.6899999999999998E-2</v>
      </c>
      <c r="T3717" s="219">
        <f>S3717*H3717</f>
        <v>0.15209999999999999</v>
      </c>
      <c r="U3717" s="35"/>
      <c r="V3717" s="35"/>
      <c r="W3717" s="35"/>
      <c r="X3717" s="35"/>
      <c r="Y3717" s="35"/>
      <c r="Z3717" s="35"/>
      <c r="AA3717" s="35"/>
      <c r="AB3717" s="35"/>
      <c r="AC3717" s="35"/>
      <c r="AD3717" s="35"/>
      <c r="AE3717" s="35"/>
      <c r="AR3717" s="220" t="s">
        <v>412</v>
      </c>
      <c r="AT3717" s="220" t="s">
        <v>205</v>
      </c>
      <c r="AU3717" s="220" t="s">
        <v>84</v>
      </c>
      <c r="AY3717" s="18" t="s">
        <v>203</v>
      </c>
      <c r="BE3717" s="221">
        <f>IF(N3717="základní",J3717,0)</f>
        <v>0</v>
      </c>
      <c r="BF3717" s="221">
        <f>IF(N3717="snížená",J3717,0)</f>
        <v>0</v>
      </c>
      <c r="BG3717" s="221">
        <f>IF(N3717="zákl. přenesená",J3717,0)</f>
        <v>0</v>
      </c>
      <c r="BH3717" s="221">
        <f>IF(N3717="sníž. přenesená",J3717,0)</f>
        <v>0</v>
      </c>
      <c r="BI3717" s="221">
        <f>IF(N3717="nulová",J3717,0)</f>
        <v>0</v>
      </c>
      <c r="BJ3717" s="18" t="s">
        <v>82</v>
      </c>
      <c r="BK3717" s="221">
        <f>ROUND(I3717*H3717,2)</f>
        <v>0</v>
      </c>
      <c r="BL3717" s="18" t="s">
        <v>412</v>
      </c>
      <c r="BM3717" s="220" t="s">
        <v>3391</v>
      </c>
    </row>
    <row r="3718" spans="1:65" s="14" customFormat="1" ht="11.25">
      <c r="B3718" s="233"/>
      <c r="C3718" s="234"/>
      <c r="D3718" s="224" t="s">
        <v>211</v>
      </c>
      <c r="E3718" s="235" t="s">
        <v>1</v>
      </c>
      <c r="F3718" s="236" t="s">
        <v>368</v>
      </c>
      <c r="G3718" s="234"/>
      <c r="H3718" s="237">
        <v>9</v>
      </c>
      <c r="I3718" s="238"/>
      <c r="J3718" s="234"/>
      <c r="K3718" s="234"/>
      <c r="L3718" s="239"/>
      <c r="M3718" s="240"/>
      <c r="N3718" s="241"/>
      <c r="O3718" s="241"/>
      <c r="P3718" s="241"/>
      <c r="Q3718" s="241"/>
      <c r="R3718" s="241"/>
      <c r="S3718" s="241"/>
      <c r="T3718" s="242"/>
      <c r="AT3718" s="243" t="s">
        <v>211</v>
      </c>
      <c r="AU3718" s="243" t="s">
        <v>84</v>
      </c>
      <c r="AV3718" s="14" t="s">
        <v>84</v>
      </c>
      <c r="AW3718" s="14" t="s">
        <v>31</v>
      </c>
      <c r="AX3718" s="14" t="s">
        <v>75</v>
      </c>
      <c r="AY3718" s="243" t="s">
        <v>203</v>
      </c>
    </row>
    <row r="3719" spans="1:65" s="2" customFormat="1" ht="21.75" customHeight="1">
      <c r="A3719" s="35"/>
      <c r="B3719" s="36"/>
      <c r="C3719" s="209" t="s">
        <v>3392</v>
      </c>
      <c r="D3719" s="209" t="s">
        <v>205</v>
      </c>
      <c r="E3719" s="210" t="s">
        <v>3361</v>
      </c>
      <c r="F3719" s="211" t="s">
        <v>3362</v>
      </c>
      <c r="G3719" s="212" t="s">
        <v>2644</v>
      </c>
      <c r="H3719" s="257"/>
      <c r="I3719" s="214"/>
      <c r="J3719" s="215">
        <f>ROUND(I3719*H3719,2)</f>
        <v>0</v>
      </c>
      <c r="K3719" s="211" t="s">
        <v>218</v>
      </c>
      <c r="L3719" s="40"/>
      <c r="M3719" s="216" t="s">
        <v>1</v>
      </c>
      <c r="N3719" s="217" t="s">
        <v>40</v>
      </c>
      <c r="O3719" s="72"/>
      <c r="P3719" s="218">
        <f>O3719*H3719</f>
        <v>0</v>
      </c>
      <c r="Q3719" s="218">
        <v>0</v>
      </c>
      <c r="R3719" s="218">
        <f>Q3719*H3719</f>
        <v>0</v>
      </c>
      <c r="S3719" s="218">
        <v>0</v>
      </c>
      <c r="T3719" s="219">
        <f>S3719*H3719</f>
        <v>0</v>
      </c>
      <c r="U3719" s="35"/>
      <c r="V3719" s="35"/>
      <c r="W3719" s="35"/>
      <c r="X3719" s="35"/>
      <c r="Y3719" s="35"/>
      <c r="Z3719" s="35"/>
      <c r="AA3719" s="35"/>
      <c r="AB3719" s="35"/>
      <c r="AC3719" s="35"/>
      <c r="AD3719" s="35"/>
      <c r="AE3719" s="35"/>
      <c r="AR3719" s="220" t="s">
        <v>412</v>
      </c>
      <c r="AT3719" s="220" t="s">
        <v>205</v>
      </c>
      <c r="AU3719" s="220" t="s">
        <v>84</v>
      </c>
      <c r="AY3719" s="18" t="s">
        <v>203</v>
      </c>
      <c r="BE3719" s="221">
        <f>IF(N3719="základní",J3719,0)</f>
        <v>0</v>
      </c>
      <c r="BF3719" s="221">
        <f>IF(N3719="snížená",J3719,0)</f>
        <v>0</v>
      </c>
      <c r="BG3719" s="221">
        <f>IF(N3719="zákl. přenesená",J3719,0)</f>
        <v>0</v>
      </c>
      <c r="BH3719" s="221">
        <f>IF(N3719="sníž. přenesená",J3719,0)</f>
        <v>0</v>
      </c>
      <c r="BI3719" s="221">
        <f>IF(N3719="nulová",J3719,0)</f>
        <v>0</v>
      </c>
      <c r="BJ3719" s="18" t="s">
        <v>82</v>
      </c>
      <c r="BK3719" s="221">
        <f>ROUND(I3719*H3719,2)</f>
        <v>0</v>
      </c>
      <c r="BL3719" s="18" t="s">
        <v>412</v>
      </c>
      <c r="BM3719" s="220" t="s">
        <v>3393</v>
      </c>
    </row>
    <row r="3720" spans="1:65" s="12" customFormat="1" ht="22.9" customHeight="1">
      <c r="B3720" s="193"/>
      <c r="C3720" s="194"/>
      <c r="D3720" s="195" t="s">
        <v>74</v>
      </c>
      <c r="E3720" s="207" t="s">
        <v>3394</v>
      </c>
      <c r="F3720" s="207" t="s">
        <v>3395</v>
      </c>
      <c r="G3720" s="194"/>
      <c r="H3720" s="194"/>
      <c r="I3720" s="197"/>
      <c r="J3720" s="208">
        <f>BK3720</f>
        <v>0</v>
      </c>
      <c r="K3720" s="194"/>
      <c r="L3720" s="199"/>
      <c r="M3720" s="200"/>
      <c r="N3720" s="201"/>
      <c r="O3720" s="201"/>
      <c r="P3720" s="202">
        <f>P3721+P3722+P3819+P3856+P3923</f>
        <v>0</v>
      </c>
      <c r="Q3720" s="201"/>
      <c r="R3720" s="202">
        <f>R3721+R3722+R3819+R3856+R3923</f>
        <v>0</v>
      </c>
      <c r="S3720" s="201"/>
      <c r="T3720" s="203">
        <f>T3721+T3722+T3819+T3856+T3923</f>
        <v>0</v>
      </c>
      <c r="AR3720" s="204" t="s">
        <v>84</v>
      </c>
      <c r="AT3720" s="205" t="s">
        <v>74</v>
      </c>
      <c r="AU3720" s="205" t="s">
        <v>82</v>
      </c>
      <c r="AY3720" s="204" t="s">
        <v>203</v>
      </c>
      <c r="BK3720" s="206">
        <f>BK3721+BK3722+BK3819+BK3856+BK3923</f>
        <v>0</v>
      </c>
    </row>
    <row r="3721" spans="1:65" s="2" customFormat="1" ht="21.75" customHeight="1">
      <c r="A3721" s="35"/>
      <c r="B3721" s="36"/>
      <c r="C3721" s="209" t="s">
        <v>3396</v>
      </c>
      <c r="D3721" s="209" t="s">
        <v>205</v>
      </c>
      <c r="E3721" s="210" t="s">
        <v>3397</v>
      </c>
      <c r="F3721" s="211" t="s">
        <v>3398</v>
      </c>
      <c r="G3721" s="212" t="s">
        <v>2644</v>
      </c>
      <c r="H3721" s="257"/>
      <c r="I3721" s="214"/>
      <c r="J3721" s="215">
        <f>ROUND(I3721*H3721,2)</f>
        <v>0</v>
      </c>
      <c r="K3721" s="211" t="s">
        <v>218</v>
      </c>
      <c r="L3721" s="40"/>
      <c r="M3721" s="216" t="s">
        <v>1</v>
      </c>
      <c r="N3721" s="217" t="s">
        <v>40</v>
      </c>
      <c r="O3721" s="72"/>
      <c r="P3721" s="218">
        <f>O3721*H3721</f>
        <v>0</v>
      </c>
      <c r="Q3721" s="218">
        <v>0</v>
      </c>
      <c r="R3721" s="218">
        <f>Q3721*H3721</f>
        <v>0</v>
      </c>
      <c r="S3721" s="218">
        <v>0</v>
      </c>
      <c r="T3721" s="219">
        <f>S3721*H3721</f>
        <v>0</v>
      </c>
      <c r="U3721" s="35"/>
      <c r="V3721" s="35"/>
      <c r="W3721" s="35"/>
      <c r="X3721" s="35"/>
      <c r="Y3721" s="35"/>
      <c r="Z3721" s="35"/>
      <c r="AA3721" s="35"/>
      <c r="AB3721" s="35"/>
      <c r="AC3721" s="35"/>
      <c r="AD3721" s="35"/>
      <c r="AE3721" s="35"/>
      <c r="AR3721" s="220" t="s">
        <v>412</v>
      </c>
      <c r="AT3721" s="220" t="s">
        <v>205</v>
      </c>
      <c r="AU3721" s="220" t="s">
        <v>84</v>
      </c>
      <c r="AY3721" s="18" t="s">
        <v>203</v>
      </c>
      <c r="BE3721" s="221">
        <f>IF(N3721="základní",J3721,0)</f>
        <v>0</v>
      </c>
      <c r="BF3721" s="221">
        <f>IF(N3721="snížená",J3721,0)</f>
        <v>0</v>
      </c>
      <c r="BG3721" s="221">
        <f>IF(N3721="zákl. přenesená",J3721,0)</f>
        <v>0</v>
      </c>
      <c r="BH3721" s="221">
        <f>IF(N3721="sníž. přenesená",J3721,0)</f>
        <v>0</v>
      </c>
      <c r="BI3721" s="221">
        <f>IF(N3721="nulová",J3721,0)</f>
        <v>0</v>
      </c>
      <c r="BJ3721" s="18" t="s">
        <v>82</v>
      </c>
      <c r="BK3721" s="221">
        <f>ROUND(I3721*H3721,2)</f>
        <v>0</v>
      </c>
      <c r="BL3721" s="18" t="s">
        <v>412</v>
      </c>
      <c r="BM3721" s="220" t="s">
        <v>3399</v>
      </c>
    </row>
    <row r="3722" spans="1:65" s="12" customFormat="1" ht="20.85" customHeight="1">
      <c r="B3722" s="193"/>
      <c r="C3722" s="194"/>
      <c r="D3722" s="195" t="s">
        <v>74</v>
      </c>
      <c r="E3722" s="207" t="s">
        <v>3400</v>
      </c>
      <c r="F3722" s="207" t="s">
        <v>3401</v>
      </c>
      <c r="G3722" s="194"/>
      <c r="H3722" s="194"/>
      <c r="I3722" s="197"/>
      <c r="J3722" s="208">
        <f>BK3722</f>
        <v>0</v>
      </c>
      <c r="K3722" s="194"/>
      <c r="L3722" s="199"/>
      <c r="M3722" s="200"/>
      <c r="N3722" s="201"/>
      <c r="O3722" s="201"/>
      <c r="P3722" s="202">
        <f>SUM(P3723:P3818)</f>
        <v>0</v>
      </c>
      <c r="Q3722" s="201"/>
      <c r="R3722" s="202">
        <f>SUM(R3723:R3818)</f>
        <v>0</v>
      </c>
      <c r="S3722" s="201"/>
      <c r="T3722" s="203">
        <f>SUM(T3723:T3818)</f>
        <v>0</v>
      </c>
      <c r="AR3722" s="204" t="s">
        <v>82</v>
      </c>
      <c r="AT3722" s="205" t="s">
        <v>74</v>
      </c>
      <c r="AU3722" s="205" t="s">
        <v>84</v>
      </c>
      <c r="AY3722" s="204" t="s">
        <v>203</v>
      </c>
      <c r="BK3722" s="206">
        <f>SUM(BK3723:BK3818)</f>
        <v>0</v>
      </c>
    </row>
    <row r="3723" spans="1:65" s="2" customFormat="1" ht="21.75" customHeight="1">
      <c r="A3723" s="35"/>
      <c r="B3723" s="36"/>
      <c r="C3723" s="209" t="s">
        <v>3402</v>
      </c>
      <c r="D3723" s="209" t="s">
        <v>205</v>
      </c>
      <c r="E3723" s="210" t="s">
        <v>3403</v>
      </c>
      <c r="F3723" s="211" t="s">
        <v>3404</v>
      </c>
      <c r="G3723" s="212" t="s">
        <v>208</v>
      </c>
      <c r="H3723" s="213">
        <v>1</v>
      </c>
      <c r="I3723" s="214"/>
      <c r="J3723" s="215">
        <f>ROUND(I3723*H3723,2)</f>
        <v>0</v>
      </c>
      <c r="K3723" s="211" t="s">
        <v>1</v>
      </c>
      <c r="L3723" s="40"/>
      <c r="M3723" s="216" t="s">
        <v>1</v>
      </c>
      <c r="N3723" s="217" t="s">
        <v>40</v>
      </c>
      <c r="O3723" s="72"/>
      <c r="P3723" s="218">
        <f>O3723*H3723</f>
        <v>0</v>
      </c>
      <c r="Q3723" s="218">
        <v>0</v>
      </c>
      <c r="R3723" s="218">
        <f>Q3723*H3723</f>
        <v>0</v>
      </c>
      <c r="S3723" s="218">
        <v>0</v>
      </c>
      <c r="T3723" s="219">
        <f>S3723*H3723</f>
        <v>0</v>
      </c>
      <c r="U3723" s="35"/>
      <c r="V3723" s="35"/>
      <c r="W3723" s="35"/>
      <c r="X3723" s="35"/>
      <c r="Y3723" s="35"/>
      <c r="Z3723" s="35"/>
      <c r="AA3723" s="35"/>
      <c r="AB3723" s="35"/>
      <c r="AC3723" s="35"/>
      <c r="AD3723" s="35"/>
      <c r="AE3723" s="35"/>
      <c r="AR3723" s="220" t="s">
        <v>412</v>
      </c>
      <c r="AT3723" s="220" t="s">
        <v>205</v>
      </c>
      <c r="AU3723" s="220" t="s">
        <v>104</v>
      </c>
      <c r="AY3723" s="18" t="s">
        <v>203</v>
      </c>
      <c r="BE3723" s="221">
        <f>IF(N3723="základní",J3723,0)</f>
        <v>0</v>
      </c>
      <c r="BF3723" s="221">
        <f>IF(N3723="snížená",J3723,0)</f>
        <v>0</v>
      </c>
      <c r="BG3723" s="221">
        <f>IF(N3723="zákl. přenesená",J3723,0)</f>
        <v>0</v>
      </c>
      <c r="BH3723" s="221">
        <f>IF(N3723="sníž. přenesená",J3723,0)</f>
        <v>0</v>
      </c>
      <c r="BI3723" s="221">
        <f>IF(N3723="nulová",J3723,0)</f>
        <v>0</v>
      </c>
      <c r="BJ3723" s="18" t="s">
        <v>82</v>
      </c>
      <c r="BK3723" s="221">
        <f>ROUND(I3723*H3723,2)</f>
        <v>0</v>
      </c>
      <c r="BL3723" s="18" t="s">
        <v>412</v>
      </c>
      <c r="BM3723" s="220" t="s">
        <v>3405</v>
      </c>
    </row>
    <row r="3724" spans="1:65" s="13" customFormat="1" ht="22.5">
      <c r="B3724" s="222"/>
      <c r="C3724" s="223"/>
      <c r="D3724" s="224" t="s">
        <v>211</v>
      </c>
      <c r="E3724" s="225" t="s">
        <v>1</v>
      </c>
      <c r="F3724" s="226" t="s">
        <v>3406</v>
      </c>
      <c r="G3724" s="223"/>
      <c r="H3724" s="225" t="s">
        <v>1</v>
      </c>
      <c r="I3724" s="227"/>
      <c r="J3724" s="223"/>
      <c r="K3724" s="223"/>
      <c r="L3724" s="228"/>
      <c r="M3724" s="229"/>
      <c r="N3724" s="230"/>
      <c r="O3724" s="230"/>
      <c r="P3724" s="230"/>
      <c r="Q3724" s="230"/>
      <c r="R3724" s="230"/>
      <c r="S3724" s="230"/>
      <c r="T3724" s="231"/>
      <c r="AT3724" s="232" t="s">
        <v>211</v>
      </c>
      <c r="AU3724" s="232" t="s">
        <v>104</v>
      </c>
      <c r="AV3724" s="13" t="s">
        <v>82</v>
      </c>
      <c r="AW3724" s="13" t="s">
        <v>31</v>
      </c>
      <c r="AX3724" s="13" t="s">
        <v>75</v>
      </c>
      <c r="AY3724" s="232" t="s">
        <v>203</v>
      </c>
    </row>
    <row r="3725" spans="1:65" s="13" customFormat="1" ht="11.25">
      <c r="B3725" s="222"/>
      <c r="C3725" s="223"/>
      <c r="D3725" s="224" t="s">
        <v>211</v>
      </c>
      <c r="E3725" s="225" t="s">
        <v>1</v>
      </c>
      <c r="F3725" s="226" t="s">
        <v>213</v>
      </c>
      <c r="G3725" s="223"/>
      <c r="H3725" s="225" t="s">
        <v>1</v>
      </c>
      <c r="I3725" s="227"/>
      <c r="J3725" s="223"/>
      <c r="K3725" s="223"/>
      <c r="L3725" s="228"/>
      <c r="M3725" s="229"/>
      <c r="N3725" s="230"/>
      <c r="O3725" s="230"/>
      <c r="P3725" s="230"/>
      <c r="Q3725" s="230"/>
      <c r="R3725" s="230"/>
      <c r="S3725" s="230"/>
      <c r="T3725" s="231"/>
      <c r="AT3725" s="232" t="s">
        <v>211</v>
      </c>
      <c r="AU3725" s="232" t="s">
        <v>104</v>
      </c>
      <c r="AV3725" s="13" t="s">
        <v>82</v>
      </c>
      <c r="AW3725" s="13" t="s">
        <v>31</v>
      </c>
      <c r="AX3725" s="13" t="s">
        <v>75</v>
      </c>
      <c r="AY3725" s="232" t="s">
        <v>203</v>
      </c>
    </row>
    <row r="3726" spans="1:65" s="13" customFormat="1" ht="11.25">
      <c r="B3726" s="222"/>
      <c r="C3726" s="223"/>
      <c r="D3726" s="224" t="s">
        <v>211</v>
      </c>
      <c r="E3726" s="225" t="s">
        <v>1</v>
      </c>
      <c r="F3726" s="226" t="s">
        <v>3407</v>
      </c>
      <c r="G3726" s="223"/>
      <c r="H3726" s="225" t="s">
        <v>1</v>
      </c>
      <c r="I3726" s="227"/>
      <c r="J3726" s="223"/>
      <c r="K3726" s="223"/>
      <c r="L3726" s="228"/>
      <c r="M3726" s="229"/>
      <c r="N3726" s="230"/>
      <c r="O3726" s="230"/>
      <c r="P3726" s="230"/>
      <c r="Q3726" s="230"/>
      <c r="R3726" s="230"/>
      <c r="S3726" s="230"/>
      <c r="T3726" s="231"/>
      <c r="AT3726" s="232" t="s">
        <v>211</v>
      </c>
      <c r="AU3726" s="232" t="s">
        <v>104</v>
      </c>
      <c r="AV3726" s="13" t="s">
        <v>82</v>
      </c>
      <c r="AW3726" s="13" t="s">
        <v>31</v>
      </c>
      <c r="AX3726" s="13" t="s">
        <v>75</v>
      </c>
      <c r="AY3726" s="232" t="s">
        <v>203</v>
      </c>
    </row>
    <row r="3727" spans="1:65" s="13" customFormat="1" ht="11.25">
      <c r="B3727" s="222"/>
      <c r="C3727" s="223"/>
      <c r="D3727" s="224" t="s">
        <v>211</v>
      </c>
      <c r="E3727" s="225" t="s">
        <v>1</v>
      </c>
      <c r="F3727" s="226" t="s">
        <v>3408</v>
      </c>
      <c r="G3727" s="223"/>
      <c r="H3727" s="225" t="s">
        <v>1</v>
      </c>
      <c r="I3727" s="227"/>
      <c r="J3727" s="223"/>
      <c r="K3727" s="223"/>
      <c r="L3727" s="228"/>
      <c r="M3727" s="229"/>
      <c r="N3727" s="230"/>
      <c r="O3727" s="230"/>
      <c r="P3727" s="230"/>
      <c r="Q3727" s="230"/>
      <c r="R3727" s="230"/>
      <c r="S3727" s="230"/>
      <c r="T3727" s="231"/>
      <c r="AT3727" s="232" t="s">
        <v>211</v>
      </c>
      <c r="AU3727" s="232" t="s">
        <v>104</v>
      </c>
      <c r="AV3727" s="13" t="s">
        <v>82</v>
      </c>
      <c r="AW3727" s="13" t="s">
        <v>31</v>
      </c>
      <c r="AX3727" s="13" t="s">
        <v>75</v>
      </c>
      <c r="AY3727" s="232" t="s">
        <v>203</v>
      </c>
    </row>
    <row r="3728" spans="1:65" s="14" customFormat="1" ht="11.25">
      <c r="B3728" s="233"/>
      <c r="C3728" s="234"/>
      <c r="D3728" s="224" t="s">
        <v>211</v>
      </c>
      <c r="E3728" s="235" t="s">
        <v>1</v>
      </c>
      <c r="F3728" s="236" t="s">
        <v>3409</v>
      </c>
      <c r="G3728" s="234"/>
      <c r="H3728" s="237">
        <v>1</v>
      </c>
      <c r="I3728" s="238"/>
      <c r="J3728" s="234"/>
      <c r="K3728" s="234"/>
      <c r="L3728" s="239"/>
      <c r="M3728" s="240"/>
      <c r="N3728" s="241"/>
      <c r="O3728" s="241"/>
      <c r="P3728" s="241"/>
      <c r="Q3728" s="241"/>
      <c r="R3728" s="241"/>
      <c r="S3728" s="241"/>
      <c r="T3728" s="242"/>
      <c r="AT3728" s="243" t="s">
        <v>211</v>
      </c>
      <c r="AU3728" s="243" t="s">
        <v>104</v>
      </c>
      <c r="AV3728" s="14" t="s">
        <v>84</v>
      </c>
      <c r="AW3728" s="14" t="s">
        <v>31</v>
      </c>
      <c r="AX3728" s="14" t="s">
        <v>75</v>
      </c>
      <c r="AY3728" s="243" t="s">
        <v>203</v>
      </c>
    </row>
    <row r="3729" spans="1:65" s="2" customFormat="1" ht="21.75" customHeight="1">
      <c r="A3729" s="35"/>
      <c r="B3729" s="36"/>
      <c r="C3729" s="209" t="s">
        <v>3410</v>
      </c>
      <c r="D3729" s="209" t="s">
        <v>205</v>
      </c>
      <c r="E3729" s="210" t="s">
        <v>3411</v>
      </c>
      <c r="F3729" s="211" t="s">
        <v>3412</v>
      </c>
      <c r="G3729" s="212" t="s">
        <v>208</v>
      </c>
      <c r="H3729" s="213">
        <v>25</v>
      </c>
      <c r="I3729" s="214"/>
      <c r="J3729" s="215">
        <f>ROUND(I3729*H3729,2)</f>
        <v>0</v>
      </c>
      <c r="K3729" s="211" t="s">
        <v>1</v>
      </c>
      <c r="L3729" s="40"/>
      <c r="M3729" s="216" t="s">
        <v>1</v>
      </c>
      <c r="N3729" s="217" t="s">
        <v>40</v>
      </c>
      <c r="O3729" s="72"/>
      <c r="P3729" s="218">
        <f>O3729*H3729</f>
        <v>0</v>
      </c>
      <c r="Q3729" s="218">
        <v>0</v>
      </c>
      <c r="R3729" s="218">
        <f>Q3729*H3729</f>
        <v>0</v>
      </c>
      <c r="S3729" s="218">
        <v>0</v>
      </c>
      <c r="T3729" s="219">
        <f>S3729*H3729</f>
        <v>0</v>
      </c>
      <c r="U3729" s="35"/>
      <c r="V3729" s="35"/>
      <c r="W3729" s="35"/>
      <c r="X3729" s="35"/>
      <c r="Y3729" s="35"/>
      <c r="Z3729" s="35"/>
      <c r="AA3729" s="35"/>
      <c r="AB3729" s="35"/>
      <c r="AC3729" s="35"/>
      <c r="AD3729" s="35"/>
      <c r="AE3729" s="35"/>
      <c r="AR3729" s="220" t="s">
        <v>412</v>
      </c>
      <c r="AT3729" s="220" t="s">
        <v>205</v>
      </c>
      <c r="AU3729" s="220" t="s">
        <v>104</v>
      </c>
      <c r="AY3729" s="18" t="s">
        <v>203</v>
      </c>
      <c r="BE3729" s="221">
        <f>IF(N3729="základní",J3729,0)</f>
        <v>0</v>
      </c>
      <c r="BF3729" s="221">
        <f>IF(N3729="snížená",J3729,0)</f>
        <v>0</v>
      </c>
      <c r="BG3729" s="221">
        <f>IF(N3729="zákl. přenesená",J3729,0)</f>
        <v>0</v>
      </c>
      <c r="BH3729" s="221">
        <f>IF(N3729="sníž. přenesená",J3729,0)</f>
        <v>0</v>
      </c>
      <c r="BI3729" s="221">
        <f>IF(N3729="nulová",J3729,0)</f>
        <v>0</v>
      </c>
      <c r="BJ3729" s="18" t="s">
        <v>82</v>
      </c>
      <c r="BK3729" s="221">
        <f>ROUND(I3729*H3729,2)</f>
        <v>0</v>
      </c>
      <c r="BL3729" s="18" t="s">
        <v>412</v>
      </c>
      <c r="BM3729" s="220" t="s">
        <v>3413</v>
      </c>
    </row>
    <row r="3730" spans="1:65" s="13" customFormat="1" ht="22.5">
      <c r="B3730" s="222"/>
      <c r="C3730" s="223"/>
      <c r="D3730" s="224" t="s">
        <v>211</v>
      </c>
      <c r="E3730" s="225" t="s">
        <v>1</v>
      </c>
      <c r="F3730" s="226" t="s">
        <v>3406</v>
      </c>
      <c r="G3730" s="223"/>
      <c r="H3730" s="225" t="s">
        <v>1</v>
      </c>
      <c r="I3730" s="227"/>
      <c r="J3730" s="223"/>
      <c r="K3730" s="223"/>
      <c r="L3730" s="228"/>
      <c r="M3730" s="229"/>
      <c r="N3730" s="230"/>
      <c r="O3730" s="230"/>
      <c r="P3730" s="230"/>
      <c r="Q3730" s="230"/>
      <c r="R3730" s="230"/>
      <c r="S3730" s="230"/>
      <c r="T3730" s="231"/>
      <c r="AT3730" s="232" t="s">
        <v>211</v>
      </c>
      <c r="AU3730" s="232" t="s">
        <v>104</v>
      </c>
      <c r="AV3730" s="13" t="s">
        <v>82</v>
      </c>
      <c r="AW3730" s="13" t="s">
        <v>31</v>
      </c>
      <c r="AX3730" s="13" t="s">
        <v>75</v>
      </c>
      <c r="AY3730" s="232" t="s">
        <v>203</v>
      </c>
    </row>
    <row r="3731" spans="1:65" s="13" customFormat="1" ht="11.25">
      <c r="B3731" s="222"/>
      <c r="C3731" s="223"/>
      <c r="D3731" s="224" t="s">
        <v>211</v>
      </c>
      <c r="E3731" s="225" t="s">
        <v>1</v>
      </c>
      <c r="F3731" s="226" t="s">
        <v>213</v>
      </c>
      <c r="G3731" s="223"/>
      <c r="H3731" s="225" t="s">
        <v>1</v>
      </c>
      <c r="I3731" s="227"/>
      <c r="J3731" s="223"/>
      <c r="K3731" s="223"/>
      <c r="L3731" s="228"/>
      <c r="M3731" s="229"/>
      <c r="N3731" s="230"/>
      <c r="O3731" s="230"/>
      <c r="P3731" s="230"/>
      <c r="Q3731" s="230"/>
      <c r="R3731" s="230"/>
      <c r="S3731" s="230"/>
      <c r="T3731" s="231"/>
      <c r="AT3731" s="232" t="s">
        <v>211</v>
      </c>
      <c r="AU3731" s="232" t="s">
        <v>104</v>
      </c>
      <c r="AV3731" s="13" t="s">
        <v>82</v>
      </c>
      <c r="AW3731" s="13" t="s">
        <v>31</v>
      </c>
      <c r="AX3731" s="13" t="s">
        <v>75</v>
      </c>
      <c r="AY3731" s="232" t="s">
        <v>203</v>
      </c>
    </row>
    <row r="3732" spans="1:65" s="13" customFormat="1" ht="11.25">
      <c r="B3732" s="222"/>
      <c r="C3732" s="223"/>
      <c r="D3732" s="224" t="s">
        <v>211</v>
      </c>
      <c r="E3732" s="225" t="s">
        <v>1</v>
      </c>
      <c r="F3732" s="226" t="s">
        <v>3407</v>
      </c>
      <c r="G3732" s="223"/>
      <c r="H3732" s="225" t="s">
        <v>1</v>
      </c>
      <c r="I3732" s="227"/>
      <c r="J3732" s="223"/>
      <c r="K3732" s="223"/>
      <c r="L3732" s="228"/>
      <c r="M3732" s="229"/>
      <c r="N3732" s="230"/>
      <c r="O3732" s="230"/>
      <c r="P3732" s="230"/>
      <c r="Q3732" s="230"/>
      <c r="R3732" s="230"/>
      <c r="S3732" s="230"/>
      <c r="T3732" s="231"/>
      <c r="AT3732" s="232" t="s">
        <v>211</v>
      </c>
      <c r="AU3732" s="232" t="s">
        <v>104</v>
      </c>
      <c r="AV3732" s="13" t="s">
        <v>82</v>
      </c>
      <c r="AW3732" s="13" t="s">
        <v>31</v>
      </c>
      <c r="AX3732" s="13" t="s">
        <v>75</v>
      </c>
      <c r="AY3732" s="232" t="s">
        <v>203</v>
      </c>
    </row>
    <row r="3733" spans="1:65" s="13" customFormat="1" ht="11.25">
      <c r="B3733" s="222"/>
      <c r="C3733" s="223"/>
      <c r="D3733" s="224" t="s">
        <v>211</v>
      </c>
      <c r="E3733" s="225" t="s">
        <v>1</v>
      </c>
      <c r="F3733" s="226" t="s">
        <v>3408</v>
      </c>
      <c r="G3733" s="223"/>
      <c r="H3733" s="225" t="s">
        <v>1</v>
      </c>
      <c r="I3733" s="227"/>
      <c r="J3733" s="223"/>
      <c r="K3733" s="223"/>
      <c r="L3733" s="228"/>
      <c r="M3733" s="229"/>
      <c r="N3733" s="230"/>
      <c r="O3733" s="230"/>
      <c r="P3733" s="230"/>
      <c r="Q3733" s="230"/>
      <c r="R3733" s="230"/>
      <c r="S3733" s="230"/>
      <c r="T3733" s="231"/>
      <c r="AT3733" s="232" t="s">
        <v>211</v>
      </c>
      <c r="AU3733" s="232" t="s">
        <v>104</v>
      </c>
      <c r="AV3733" s="13" t="s">
        <v>82</v>
      </c>
      <c r="AW3733" s="13" t="s">
        <v>31</v>
      </c>
      <c r="AX3733" s="13" t="s">
        <v>75</v>
      </c>
      <c r="AY3733" s="232" t="s">
        <v>203</v>
      </c>
    </row>
    <row r="3734" spans="1:65" s="14" customFormat="1" ht="11.25">
      <c r="B3734" s="233"/>
      <c r="C3734" s="234"/>
      <c r="D3734" s="224" t="s">
        <v>211</v>
      </c>
      <c r="E3734" s="235" t="s">
        <v>1</v>
      </c>
      <c r="F3734" s="236" t="s">
        <v>3414</v>
      </c>
      <c r="G3734" s="234"/>
      <c r="H3734" s="237">
        <v>25</v>
      </c>
      <c r="I3734" s="238"/>
      <c r="J3734" s="234"/>
      <c r="K3734" s="234"/>
      <c r="L3734" s="239"/>
      <c r="M3734" s="240"/>
      <c r="N3734" s="241"/>
      <c r="O3734" s="241"/>
      <c r="P3734" s="241"/>
      <c r="Q3734" s="241"/>
      <c r="R3734" s="241"/>
      <c r="S3734" s="241"/>
      <c r="T3734" s="242"/>
      <c r="AT3734" s="243" t="s">
        <v>211</v>
      </c>
      <c r="AU3734" s="243" t="s">
        <v>104</v>
      </c>
      <c r="AV3734" s="14" t="s">
        <v>84</v>
      </c>
      <c r="AW3734" s="14" t="s">
        <v>31</v>
      </c>
      <c r="AX3734" s="14" t="s">
        <v>75</v>
      </c>
      <c r="AY3734" s="243" t="s">
        <v>203</v>
      </c>
    </row>
    <row r="3735" spans="1:65" s="2" customFormat="1" ht="21.75" customHeight="1">
      <c r="A3735" s="35"/>
      <c r="B3735" s="36"/>
      <c r="C3735" s="209" t="s">
        <v>3415</v>
      </c>
      <c r="D3735" s="209" t="s">
        <v>205</v>
      </c>
      <c r="E3735" s="210" t="s">
        <v>3416</v>
      </c>
      <c r="F3735" s="211" t="s">
        <v>3417</v>
      </c>
      <c r="G3735" s="212" t="s">
        <v>208</v>
      </c>
      <c r="H3735" s="213">
        <v>18</v>
      </c>
      <c r="I3735" s="214"/>
      <c r="J3735" s="215">
        <f>ROUND(I3735*H3735,2)</f>
        <v>0</v>
      </c>
      <c r="K3735" s="211" t="s">
        <v>1</v>
      </c>
      <c r="L3735" s="40"/>
      <c r="M3735" s="216" t="s">
        <v>1</v>
      </c>
      <c r="N3735" s="217" t="s">
        <v>40</v>
      </c>
      <c r="O3735" s="72"/>
      <c r="P3735" s="218">
        <f>O3735*H3735</f>
        <v>0</v>
      </c>
      <c r="Q3735" s="218">
        <v>0</v>
      </c>
      <c r="R3735" s="218">
        <f>Q3735*H3735</f>
        <v>0</v>
      </c>
      <c r="S3735" s="218">
        <v>0</v>
      </c>
      <c r="T3735" s="219">
        <f>S3735*H3735</f>
        <v>0</v>
      </c>
      <c r="U3735" s="35"/>
      <c r="V3735" s="35"/>
      <c r="W3735" s="35"/>
      <c r="X3735" s="35"/>
      <c r="Y3735" s="35"/>
      <c r="Z3735" s="35"/>
      <c r="AA3735" s="35"/>
      <c r="AB3735" s="35"/>
      <c r="AC3735" s="35"/>
      <c r="AD3735" s="35"/>
      <c r="AE3735" s="35"/>
      <c r="AR3735" s="220" t="s">
        <v>412</v>
      </c>
      <c r="AT3735" s="220" t="s">
        <v>205</v>
      </c>
      <c r="AU3735" s="220" t="s">
        <v>104</v>
      </c>
      <c r="AY3735" s="18" t="s">
        <v>203</v>
      </c>
      <c r="BE3735" s="221">
        <f>IF(N3735="základní",J3735,0)</f>
        <v>0</v>
      </c>
      <c r="BF3735" s="221">
        <f>IF(N3735="snížená",J3735,0)</f>
        <v>0</v>
      </c>
      <c r="BG3735" s="221">
        <f>IF(N3735="zákl. přenesená",J3735,0)</f>
        <v>0</v>
      </c>
      <c r="BH3735" s="221">
        <f>IF(N3735="sníž. přenesená",J3735,0)</f>
        <v>0</v>
      </c>
      <c r="BI3735" s="221">
        <f>IF(N3735="nulová",J3735,0)</f>
        <v>0</v>
      </c>
      <c r="BJ3735" s="18" t="s">
        <v>82</v>
      </c>
      <c r="BK3735" s="221">
        <f>ROUND(I3735*H3735,2)</f>
        <v>0</v>
      </c>
      <c r="BL3735" s="18" t="s">
        <v>412</v>
      </c>
      <c r="BM3735" s="220" t="s">
        <v>3418</v>
      </c>
    </row>
    <row r="3736" spans="1:65" s="13" customFormat="1" ht="22.5">
      <c r="B3736" s="222"/>
      <c r="C3736" s="223"/>
      <c r="D3736" s="224" t="s">
        <v>211</v>
      </c>
      <c r="E3736" s="225" t="s">
        <v>1</v>
      </c>
      <c r="F3736" s="226" t="s">
        <v>3406</v>
      </c>
      <c r="G3736" s="223"/>
      <c r="H3736" s="225" t="s">
        <v>1</v>
      </c>
      <c r="I3736" s="227"/>
      <c r="J3736" s="223"/>
      <c r="K3736" s="223"/>
      <c r="L3736" s="228"/>
      <c r="M3736" s="229"/>
      <c r="N3736" s="230"/>
      <c r="O3736" s="230"/>
      <c r="P3736" s="230"/>
      <c r="Q3736" s="230"/>
      <c r="R3736" s="230"/>
      <c r="S3736" s="230"/>
      <c r="T3736" s="231"/>
      <c r="AT3736" s="232" t="s">
        <v>211</v>
      </c>
      <c r="AU3736" s="232" t="s">
        <v>104</v>
      </c>
      <c r="AV3736" s="13" t="s">
        <v>82</v>
      </c>
      <c r="AW3736" s="13" t="s">
        <v>31</v>
      </c>
      <c r="AX3736" s="13" t="s">
        <v>75</v>
      </c>
      <c r="AY3736" s="232" t="s">
        <v>203</v>
      </c>
    </row>
    <row r="3737" spans="1:65" s="13" customFormat="1" ht="11.25">
      <c r="B3737" s="222"/>
      <c r="C3737" s="223"/>
      <c r="D3737" s="224" t="s">
        <v>211</v>
      </c>
      <c r="E3737" s="225" t="s">
        <v>1</v>
      </c>
      <c r="F3737" s="226" t="s">
        <v>213</v>
      </c>
      <c r="G3737" s="223"/>
      <c r="H3737" s="225" t="s">
        <v>1</v>
      </c>
      <c r="I3737" s="227"/>
      <c r="J3737" s="223"/>
      <c r="K3737" s="223"/>
      <c r="L3737" s="228"/>
      <c r="M3737" s="229"/>
      <c r="N3737" s="230"/>
      <c r="O3737" s="230"/>
      <c r="P3737" s="230"/>
      <c r="Q3737" s="230"/>
      <c r="R3737" s="230"/>
      <c r="S3737" s="230"/>
      <c r="T3737" s="231"/>
      <c r="AT3737" s="232" t="s">
        <v>211</v>
      </c>
      <c r="AU3737" s="232" t="s">
        <v>104</v>
      </c>
      <c r="AV3737" s="13" t="s">
        <v>82</v>
      </c>
      <c r="AW3737" s="13" t="s">
        <v>31</v>
      </c>
      <c r="AX3737" s="13" t="s">
        <v>75</v>
      </c>
      <c r="AY3737" s="232" t="s">
        <v>203</v>
      </c>
    </row>
    <row r="3738" spans="1:65" s="13" customFormat="1" ht="11.25">
      <c r="B3738" s="222"/>
      <c r="C3738" s="223"/>
      <c r="D3738" s="224" t="s">
        <v>211</v>
      </c>
      <c r="E3738" s="225" t="s">
        <v>1</v>
      </c>
      <c r="F3738" s="226" t="s">
        <v>3407</v>
      </c>
      <c r="G3738" s="223"/>
      <c r="H3738" s="225" t="s">
        <v>1</v>
      </c>
      <c r="I3738" s="227"/>
      <c r="J3738" s="223"/>
      <c r="K3738" s="223"/>
      <c r="L3738" s="228"/>
      <c r="M3738" s="229"/>
      <c r="N3738" s="230"/>
      <c r="O3738" s="230"/>
      <c r="P3738" s="230"/>
      <c r="Q3738" s="230"/>
      <c r="R3738" s="230"/>
      <c r="S3738" s="230"/>
      <c r="T3738" s="231"/>
      <c r="AT3738" s="232" t="s">
        <v>211</v>
      </c>
      <c r="AU3738" s="232" t="s">
        <v>104</v>
      </c>
      <c r="AV3738" s="13" t="s">
        <v>82</v>
      </c>
      <c r="AW3738" s="13" t="s">
        <v>31</v>
      </c>
      <c r="AX3738" s="13" t="s">
        <v>75</v>
      </c>
      <c r="AY3738" s="232" t="s">
        <v>203</v>
      </c>
    </row>
    <row r="3739" spans="1:65" s="13" customFormat="1" ht="11.25">
      <c r="B3739" s="222"/>
      <c r="C3739" s="223"/>
      <c r="D3739" s="224" t="s">
        <v>211</v>
      </c>
      <c r="E3739" s="225" t="s">
        <v>1</v>
      </c>
      <c r="F3739" s="226" t="s">
        <v>3408</v>
      </c>
      <c r="G3739" s="223"/>
      <c r="H3739" s="225" t="s">
        <v>1</v>
      </c>
      <c r="I3739" s="227"/>
      <c r="J3739" s="223"/>
      <c r="K3739" s="223"/>
      <c r="L3739" s="228"/>
      <c r="M3739" s="229"/>
      <c r="N3739" s="230"/>
      <c r="O3739" s="230"/>
      <c r="P3739" s="230"/>
      <c r="Q3739" s="230"/>
      <c r="R3739" s="230"/>
      <c r="S3739" s="230"/>
      <c r="T3739" s="231"/>
      <c r="AT3739" s="232" t="s">
        <v>211</v>
      </c>
      <c r="AU3739" s="232" t="s">
        <v>104</v>
      </c>
      <c r="AV3739" s="13" t="s">
        <v>82</v>
      </c>
      <c r="AW3739" s="13" t="s">
        <v>31</v>
      </c>
      <c r="AX3739" s="13" t="s">
        <v>75</v>
      </c>
      <c r="AY3739" s="232" t="s">
        <v>203</v>
      </c>
    </row>
    <row r="3740" spans="1:65" s="14" customFormat="1" ht="11.25">
      <c r="B3740" s="233"/>
      <c r="C3740" s="234"/>
      <c r="D3740" s="224" t="s">
        <v>211</v>
      </c>
      <c r="E3740" s="235" t="s">
        <v>1</v>
      </c>
      <c r="F3740" s="236" t="s">
        <v>3419</v>
      </c>
      <c r="G3740" s="234"/>
      <c r="H3740" s="237">
        <v>18</v>
      </c>
      <c r="I3740" s="238"/>
      <c r="J3740" s="234"/>
      <c r="K3740" s="234"/>
      <c r="L3740" s="239"/>
      <c r="M3740" s="240"/>
      <c r="N3740" s="241"/>
      <c r="O3740" s="241"/>
      <c r="P3740" s="241"/>
      <c r="Q3740" s="241"/>
      <c r="R3740" s="241"/>
      <c r="S3740" s="241"/>
      <c r="T3740" s="242"/>
      <c r="AT3740" s="243" t="s">
        <v>211</v>
      </c>
      <c r="AU3740" s="243" t="s">
        <v>104</v>
      </c>
      <c r="AV3740" s="14" t="s">
        <v>84</v>
      </c>
      <c r="AW3740" s="14" t="s">
        <v>31</v>
      </c>
      <c r="AX3740" s="14" t="s">
        <v>75</v>
      </c>
      <c r="AY3740" s="243" t="s">
        <v>203</v>
      </c>
    </row>
    <row r="3741" spans="1:65" s="2" customFormat="1" ht="21.75" customHeight="1">
      <c r="A3741" s="35"/>
      <c r="B3741" s="36"/>
      <c r="C3741" s="209" t="s">
        <v>3420</v>
      </c>
      <c r="D3741" s="209" t="s">
        <v>205</v>
      </c>
      <c r="E3741" s="210" t="s">
        <v>3421</v>
      </c>
      <c r="F3741" s="211" t="s">
        <v>3422</v>
      </c>
      <c r="G3741" s="212" t="s">
        <v>208</v>
      </c>
      <c r="H3741" s="213">
        <v>2</v>
      </c>
      <c r="I3741" s="214"/>
      <c r="J3741" s="215">
        <f>ROUND(I3741*H3741,2)</f>
        <v>0</v>
      </c>
      <c r="K3741" s="211" t="s">
        <v>1</v>
      </c>
      <c r="L3741" s="40"/>
      <c r="M3741" s="216" t="s">
        <v>1</v>
      </c>
      <c r="N3741" s="217" t="s">
        <v>40</v>
      </c>
      <c r="O3741" s="72"/>
      <c r="P3741" s="218">
        <f>O3741*H3741</f>
        <v>0</v>
      </c>
      <c r="Q3741" s="218">
        <v>0</v>
      </c>
      <c r="R3741" s="218">
        <f>Q3741*H3741</f>
        <v>0</v>
      </c>
      <c r="S3741" s="218">
        <v>0</v>
      </c>
      <c r="T3741" s="219">
        <f>S3741*H3741</f>
        <v>0</v>
      </c>
      <c r="U3741" s="35"/>
      <c r="V3741" s="35"/>
      <c r="W3741" s="35"/>
      <c r="X3741" s="35"/>
      <c r="Y3741" s="35"/>
      <c r="Z3741" s="35"/>
      <c r="AA3741" s="35"/>
      <c r="AB3741" s="35"/>
      <c r="AC3741" s="35"/>
      <c r="AD3741" s="35"/>
      <c r="AE3741" s="35"/>
      <c r="AR3741" s="220" t="s">
        <v>412</v>
      </c>
      <c r="AT3741" s="220" t="s">
        <v>205</v>
      </c>
      <c r="AU3741" s="220" t="s">
        <v>104</v>
      </c>
      <c r="AY3741" s="18" t="s">
        <v>203</v>
      </c>
      <c r="BE3741" s="221">
        <f>IF(N3741="základní",J3741,0)</f>
        <v>0</v>
      </c>
      <c r="BF3741" s="221">
        <f>IF(N3741="snížená",J3741,0)</f>
        <v>0</v>
      </c>
      <c r="BG3741" s="221">
        <f>IF(N3741="zákl. přenesená",J3741,0)</f>
        <v>0</v>
      </c>
      <c r="BH3741" s="221">
        <f>IF(N3741="sníž. přenesená",J3741,0)</f>
        <v>0</v>
      </c>
      <c r="BI3741" s="221">
        <f>IF(N3741="nulová",J3741,0)</f>
        <v>0</v>
      </c>
      <c r="BJ3741" s="18" t="s">
        <v>82</v>
      </c>
      <c r="BK3741" s="221">
        <f>ROUND(I3741*H3741,2)</f>
        <v>0</v>
      </c>
      <c r="BL3741" s="18" t="s">
        <v>412</v>
      </c>
      <c r="BM3741" s="220" t="s">
        <v>3423</v>
      </c>
    </row>
    <row r="3742" spans="1:65" s="13" customFormat="1" ht="22.5">
      <c r="B3742" s="222"/>
      <c r="C3742" s="223"/>
      <c r="D3742" s="224" t="s">
        <v>211</v>
      </c>
      <c r="E3742" s="225" t="s">
        <v>1</v>
      </c>
      <c r="F3742" s="226" t="s">
        <v>3406</v>
      </c>
      <c r="G3742" s="223"/>
      <c r="H3742" s="225" t="s">
        <v>1</v>
      </c>
      <c r="I3742" s="227"/>
      <c r="J3742" s="223"/>
      <c r="K3742" s="223"/>
      <c r="L3742" s="228"/>
      <c r="M3742" s="229"/>
      <c r="N3742" s="230"/>
      <c r="O3742" s="230"/>
      <c r="P3742" s="230"/>
      <c r="Q3742" s="230"/>
      <c r="R3742" s="230"/>
      <c r="S3742" s="230"/>
      <c r="T3742" s="231"/>
      <c r="AT3742" s="232" t="s">
        <v>211</v>
      </c>
      <c r="AU3742" s="232" t="s">
        <v>104</v>
      </c>
      <c r="AV3742" s="13" t="s">
        <v>82</v>
      </c>
      <c r="AW3742" s="13" t="s">
        <v>31</v>
      </c>
      <c r="AX3742" s="13" t="s">
        <v>75</v>
      </c>
      <c r="AY3742" s="232" t="s">
        <v>203</v>
      </c>
    </row>
    <row r="3743" spans="1:65" s="13" customFormat="1" ht="11.25">
      <c r="B3743" s="222"/>
      <c r="C3743" s="223"/>
      <c r="D3743" s="224" t="s">
        <v>211</v>
      </c>
      <c r="E3743" s="225" t="s">
        <v>1</v>
      </c>
      <c r="F3743" s="226" t="s">
        <v>213</v>
      </c>
      <c r="G3743" s="223"/>
      <c r="H3743" s="225" t="s">
        <v>1</v>
      </c>
      <c r="I3743" s="227"/>
      <c r="J3743" s="223"/>
      <c r="K3743" s="223"/>
      <c r="L3743" s="228"/>
      <c r="M3743" s="229"/>
      <c r="N3743" s="230"/>
      <c r="O3743" s="230"/>
      <c r="P3743" s="230"/>
      <c r="Q3743" s="230"/>
      <c r="R3743" s="230"/>
      <c r="S3743" s="230"/>
      <c r="T3743" s="231"/>
      <c r="AT3743" s="232" t="s">
        <v>211</v>
      </c>
      <c r="AU3743" s="232" t="s">
        <v>104</v>
      </c>
      <c r="AV3743" s="13" t="s">
        <v>82</v>
      </c>
      <c r="AW3743" s="13" t="s">
        <v>31</v>
      </c>
      <c r="AX3743" s="13" t="s">
        <v>75</v>
      </c>
      <c r="AY3743" s="232" t="s">
        <v>203</v>
      </c>
    </row>
    <row r="3744" spans="1:65" s="13" customFormat="1" ht="11.25">
      <c r="B3744" s="222"/>
      <c r="C3744" s="223"/>
      <c r="D3744" s="224" t="s">
        <v>211</v>
      </c>
      <c r="E3744" s="225" t="s">
        <v>1</v>
      </c>
      <c r="F3744" s="226" t="s">
        <v>3407</v>
      </c>
      <c r="G3744" s="223"/>
      <c r="H3744" s="225" t="s">
        <v>1</v>
      </c>
      <c r="I3744" s="227"/>
      <c r="J3744" s="223"/>
      <c r="K3744" s="223"/>
      <c r="L3744" s="228"/>
      <c r="M3744" s="229"/>
      <c r="N3744" s="230"/>
      <c r="O3744" s="230"/>
      <c r="P3744" s="230"/>
      <c r="Q3744" s="230"/>
      <c r="R3744" s="230"/>
      <c r="S3744" s="230"/>
      <c r="T3744" s="231"/>
      <c r="AT3744" s="232" t="s">
        <v>211</v>
      </c>
      <c r="AU3744" s="232" t="s">
        <v>104</v>
      </c>
      <c r="AV3744" s="13" t="s">
        <v>82</v>
      </c>
      <c r="AW3744" s="13" t="s">
        <v>31</v>
      </c>
      <c r="AX3744" s="13" t="s">
        <v>75</v>
      </c>
      <c r="AY3744" s="232" t="s">
        <v>203</v>
      </c>
    </row>
    <row r="3745" spans="1:65" s="13" customFormat="1" ht="11.25">
      <c r="B3745" s="222"/>
      <c r="C3745" s="223"/>
      <c r="D3745" s="224" t="s">
        <v>211</v>
      </c>
      <c r="E3745" s="225" t="s">
        <v>1</v>
      </c>
      <c r="F3745" s="226" t="s">
        <v>3408</v>
      </c>
      <c r="G3745" s="223"/>
      <c r="H3745" s="225" t="s">
        <v>1</v>
      </c>
      <c r="I3745" s="227"/>
      <c r="J3745" s="223"/>
      <c r="K3745" s="223"/>
      <c r="L3745" s="228"/>
      <c r="M3745" s="229"/>
      <c r="N3745" s="230"/>
      <c r="O3745" s="230"/>
      <c r="P3745" s="230"/>
      <c r="Q3745" s="230"/>
      <c r="R3745" s="230"/>
      <c r="S3745" s="230"/>
      <c r="T3745" s="231"/>
      <c r="AT3745" s="232" t="s">
        <v>211</v>
      </c>
      <c r="AU3745" s="232" t="s">
        <v>104</v>
      </c>
      <c r="AV3745" s="13" t="s">
        <v>82</v>
      </c>
      <c r="AW3745" s="13" t="s">
        <v>31</v>
      </c>
      <c r="AX3745" s="13" t="s">
        <v>75</v>
      </c>
      <c r="AY3745" s="232" t="s">
        <v>203</v>
      </c>
    </row>
    <row r="3746" spans="1:65" s="14" customFormat="1" ht="11.25">
      <c r="B3746" s="233"/>
      <c r="C3746" s="234"/>
      <c r="D3746" s="224" t="s">
        <v>211</v>
      </c>
      <c r="E3746" s="235" t="s">
        <v>1</v>
      </c>
      <c r="F3746" s="236" t="s">
        <v>3424</v>
      </c>
      <c r="G3746" s="234"/>
      <c r="H3746" s="237">
        <v>2</v>
      </c>
      <c r="I3746" s="238"/>
      <c r="J3746" s="234"/>
      <c r="K3746" s="234"/>
      <c r="L3746" s="239"/>
      <c r="M3746" s="240"/>
      <c r="N3746" s="241"/>
      <c r="O3746" s="241"/>
      <c r="P3746" s="241"/>
      <c r="Q3746" s="241"/>
      <c r="R3746" s="241"/>
      <c r="S3746" s="241"/>
      <c r="T3746" s="242"/>
      <c r="AT3746" s="243" t="s">
        <v>211</v>
      </c>
      <c r="AU3746" s="243" t="s">
        <v>104</v>
      </c>
      <c r="AV3746" s="14" t="s">
        <v>84</v>
      </c>
      <c r="AW3746" s="14" t="s">
        <v>31</v>
      </c>
      <c r="AX3746" s="14" t="s">
        <v>75</v>
      </c>
      <c r="AY3746" s="243" t="s">
        <v>203</v>
      </c>
    </row>
    <row r="3747" spans="1:65" s="2" customFormat="1" ht="21.75" customHeight="1">
      <c r="A3747" s="35"/>
      <c r="B3747" s="36"/>
      <c r="C3747" s="209" t="s">
        <v>3425</v>
      </c>
      <c r="D3747" s="209" t="s">
        <v>205</v>
      </c>
      <c r="E3747" s="210" t="s">
        <v>3426</v>
      </c>
      <c r="F3747" s="211" t="s">
        <v>3427</v>
      </c>
      <c r="G3747" s="212" t="s">
        <v>208</v>
      </c>
      <c r="H3747" s="213">
        <v>14</v>
      </c>
      <c r="I3747" s="214"/>
      <c r="J3747" s="215">
        <f>ROUND(I3747*H3747,2)</f>
        <v>0</v>
      </c>
      <c r="K3747" s="211" t="s">
        <v>1</v>
      </c>
      <c r="L3747" s="40"/>
      <c r="M3747" s="216" t="s">
        <v>1</v>
      </c>
      <c r="N3747" s="217" t="s">
        <v>40</v>
      </c>
      <c r="O3747" s="72"/>
      <c r="P3747" s="218">
        <f>O3747*H3747</f>
        <v>0</v>
      </c>
      <c r="Q3747" s="218">
        <v>0</v>
      </c>
      <c r="R3747" s="218">
        <f>Q3747*H3747</f>
        <v>0</v>
      </c>
      <c r="S3747" s="218">
        <v>0</v>
      </c>
      <c r="T3747" s="219">
        <f>S3747*H3747</f>
        <v>0</v>
      </c>
      <c r="U3747" s="35"/>
      <c r="V3747" s="35"/>
      <c r="W3747" s="35"/>
      <c r="X3747" s="35"/>
      <c r="Y3747" s="35"/>
      <c r="Z3747" s="35"/>
      <c r="AA3747" s="35"/>
      <c r="AB3747" s="35"/>
      <c r="AC3747" s="35"/>
      <c r="AD3747" s="35"/>
      <c r="AE3747" s="35"/>
      <c r="AR3747" s="220" t="s">
        <v>412</v>
      </c>
      <c r="AT3747" s="220" t="s">
        <v>205</v>
      </c>
      <c r="AU3747" s="220" t="s">
        <v>104</v>
      </c>
      <c r="AY3747" s="18" t="s">
        <v>203</v>
      </c>
      <c r="BE3747" s="221">
        <f>IF(N3747="základní",J3747,0)</f>
        <v>0</v>
      </c>
      <c r="BF3747" s="221">
        <f>IF(N3747="snížená",J3747,0)</f>
        <v>0</v>
      </c>
      <c r="BG3747" s="221">
        <f>IF(N3747="zákl. přenesená",J3747,0)</f>
        <v>0</v>
      </c>
      <c r="BH3747" s="221">
        <f>IF(N3747="sníž. přenesená",J3747,0)</f>
        <v>0</v>
      </c>
      <c r="BI3747" s="221">
        <f>IF(N3747="nulová",J3747,0)</f>
        <v>0</v>
      </c>
      <c r="BJ3747" s="18" t="s">
        <v>82</v>
      </c>
      <c r="BK3747" s="221">
        <f>ROUND(I3747*H3747,2)</f>
        <v>0</v>
      </c>
      <c r="BL3747" s="18" t="s">
        <v>412</v>
      </c>
      <c r="BM3747" s="220" t="s">
        <v>3428</v>
      </c>
    </row>
    <row r="3748" spans="1:65" s="13" customFormat="1" ht="22.5">
      <c r="B3748" s="222"/>
      <c r="C3748" s="223"/>
      <c r="D3748" s="224" t="s">
        <v>211</v>
      </c>
      <c r="E3748" s="225" t="s">
        <v>1</v>
      </c>
      <c r="F3748" s="226" t="s">
        <v>3406</v>
      </c>
      <c r="G3748" s="223"/>
      <c r="H3748" s="225" t="s">
        <v>1</v>
      </c>
      <c r="I3748" s="227"/>
      <c r="J3748" s="223"/>
      <c r="K3748" s="223"/>
      <c r="L3748" s="228"/>
      <c r="M3748" s="229"/>
      <c r="N3748" s="230"/>
      <c r="O3748" s="230"/>
      <c r="P3748" s="230"/>
      <c r="Q3748" s="230"/>
      <c r="R3748" s="230"/>
      <c r="S3748" s="230"/>
      <c r="T3748" s="231"/>
      <c r="AT3748" s="232" t="s">
        <v>211</v>
      </c>
      <c r="AU3748" s="232" t="s">
        <v>104</v>
      </c>
      <c r="AV3748" s="13" t="s">
        <v>82</v>
      </c>
      <c r="AW3748" s="13" t="s">
        <v>31</v>
      </c>
      <c r="AX3748" s="13" t="s">
        <v>75</v>
      </c>
      <c r="AY3748" s="232" t="s">
        <v>203</v>
      </c>
    </row>
    <row r="3749" spans="1:65" s="13" customFormat="1" ht="11.25">
      <c r="B3749" s="222"/>
      <c r="C3749" s="223"/>
      <c r="D3749" s="224" t="s">
        <v>211</v>
      </c>
      <c r="E3749" s="225" t="s">
        <v>1</v>
      </c>
      <c r="F3749" s="226" t="s">
        <v>213</v>
      </c>
      <c r="G3749" s="223"/>
      <c r="H3749" s="225" t="s">
        <v>1</v>
      </c>
      <c r="I3749" s="227"/>
      <c r="J3749" s="223"/>
      <c r="K3749" s="223"/>
      <c r="L3749" s="228"/>
      <c r="M3749" s="229"/>
      <c r="N3749" s="230"/>
      <c r="O3749" s="230"/>
      <c r="P3749" s="230"/>
      <c r="Q3749" s="230"/>
      <c r="R3749" s="230"/>
      <c r="S3749" s="230"/>
      <c r="T3749" s="231"/>
      <c r="AT3749" s="232" t="s">
        <v>211</v>
      </c>
      <c r="AU3749" s="232" t="s">
        <v>104</v>
      </c>
      <c r="AV3749" s="13" t="s">
        <v>82</v>
      </c>
      <c r="AW3749" s="13" t="s">
        <v>31</v>
      </c>
      <c r="AX3749" s="13" t="s">
        <v>75</v>
      </c>
      <c r="AY3749" s="232" t="s">
        <v>203</v>
      </c>
    </row>
    <row r="3750" spans="1:65" s="13" customFormat="1" ht="11.25">
      <c r="B3750" s="222"/>
      <c r="C3750" s="223"/>
      <c r="D3750" s="224" t="s">
        <v>211</v>
      </c>
      <c r="E3750" s="225" t="s">
        <v>1</v>
      </c>
      <c r="F3750" s="226" t="s">
        <v>3407</v>
      </c>
      <c r="G3750" s="223"/>
      <c r="H3750" s="225" t="s">
        <v>1</v>
      </c>
      <c r="I3750" s="227"/>
      <c r="J3750" s="223"/>
      <c r="K3750" s="223"/>
      <c r="L3750" s="228"/>
      <c r="M3750" s="229"/>
      <c r="N3750" s="230"/>
      <c r="O3750" s="230"/>
      <c r="P3750" s="230"/>
      <c r="Q3750" s="230"/>
      <c r="R3750" s="230"/>
      <c r="S3750" s="230"/>
      <c r="T3750" s="231"/>
      <c r="AT3750" s="232" t="s">
        <v>211</v>
      </c>
      <c r="AU3750" s="232" t="s">
        <v>104</v>
      </c>
      <c r="AV3750" s="13" t="s">
        <v>82</v>
      </c>
      <c r="AW3750" s="13" t="s">
        <v>31</v>
      </c>
      <c r="AX3750" s="13" t="s">
        <v>75</v>
      </c>
      <c r="AY3750" s="232" t="s">
        <v>203</v>
      </c>
    </row>
    <row r="3751" spans="1:65" s="13" customFormat="1" ht="11.25">
      <c r="B3751" s="222"/>
      <c r="C3751" s="223"/>
      <c r="D3751" s="224" t="s">
        <v>211</v>
      </c>
      <c r="E3751" s="225" t="s">
        <v>1</v>
      </c>
      <c r="F3751" s="226" t="s">
        <v>3429</v>
      </c>
      <c r="G3751" s="223"/>
      <c r="H3751" s="225" t="s">
        <v>1</v>
      </c>
      <c r="I3751" s="227"/>
      <c r="J3751" s="223"/>
      <c r="K3751" s="223"/>
      <c r="L3751" s="228"/>
      <c r="M3751" s="229"/>
      <c r="N3751" s="230"/>
      <c r="O3751" s="230"/>
      <c r="P3751" s="230"/>
      <c r="Q3751" s="230"/>
      <c r="R3751" s="230"/>
      <c r="S3751" s="230"/>
      <c r="T3751" s="231"/>
      <c r="AT3751" s="232" t="s">
        <v>211</v>
      </c>
      <c r="AU3751" s="232" t="s">
        <v>104</v>
      </c>
      <c r="AV3751" s="13" t="s">
        <v>82</v>
      </c>
      <c r="AW3751" s="13" t="s">
        <v>31</v>
      </c>
      <c r="AX3751" s="13" t="s">
        <v>75</v>
      </c>
      <c r="AY3751" s="232" t="s">
        <v>203</v>
      </c>
    </row>
    <row r="3752" spans="1:65" s="14" customFormat="1" ht="11.25">
      <c r="B3752" s="233"/>
      <c r="C3752" s="234"/>
      <c r="D3752" s="224" t="s">
        <v>211</v>
      </c>
      <c r="E3752" s="235" t="s">
        <v>1</v>
      </c>
      <c r="F3752" s="236" t="s">
        <v>3430</v>
      </c>
      <c r="G3752" s="234"/>
      <c r="H3752" s="237">
        <v>14</v>
      </c>
      <c r="I3752" s="238"/>
      <c r="J3752" s="234"/>
      <c r="K3752" s="234"/>
      <c r="L3752" s="239"/>
      <c r="M3752" s="240"/>
      <c r="N3752" s="241"/>
      <c r="O3752" s="241"/>
      <c r="P3752" s="241"/>
      <c r="Q3752" s="241"/>
      <c r="R3752" s="241"/>
      <c r="S3752" s="241"/>
      <c r="T3752" s="242"/>
      <c r="AT3752" s="243" t="s">
        <v>211</v>
      </c>
      <c r="AU3752" s="243" t="s">
        <v>104</v>
      </c>
      <c r="AV3752" s="14" t="s">
        <v>84</v>
      </c>
      <c r="AW3752" s="14" t="s">
        <v>31</v>
      </c>
      <c r="AX3752" s="14" t="s">
        <v>75</v>
      </c>
      <c r="AY3752" s="243" t="s">
        <v>203</v>
      </c>
    </row>
    <row r="3753" spans="1:65" s="2" customFormat="1" ht="33" customHeight="1">
      <c r="A3753" s="35"/>
      <c r="B3753" s="36"/>
      <c r="C3753" s="209" t="s">
        <v>2250</v>
      </c>
      <c r="D3753" s="209" t="s">
        <v>205</v>
      </c>
      <c r="E3753" s="210" t="s">
        <v>3431</v>
      </c>
      <c r="F3753" s="211" t="s">
        <v>3432</v>
      </c>
      <c r="G3753" s="212" t="s">
        <v>208</v>
      </c>
      <c r="H3753" s="213">
        <v>1</v>
      </c>
      <c r="I3753" s="214"/>
      <c r="J3753" s="215">
        <f>ROUND(I3753*H3753,2)</f>
        <v>0</v>
      </c>
      <c r="K3753" s="211" t="s">
        <v>1</v>
      </c>
      <c r="L3753" s="40"/>
      <c r="M3753" s="216" t="s">
        <v>1</v>
      </c>
      <c r="N3753" s="217" t="s">
        <v>40</v>
      </c>
      <c r="O3753" s="72"/>
      <c r="P3753" s="218">
        <f>O3753*H3753</f>
        <v>0</v>
      </c>
      <c r="Q3753" s="218">
        <v>0</v>
      </c>
      <c r="R3753" s="218">
        <f>Q3753*H3753</f>
        <v>0</v>
      </c>
      <c r="S3753" s="218">
        <v>0</v>
      </c>
      <c r="T3753" s="219">
        <f>S3753*H3753</f>
        <v>0</v>
      </c>
      <c r="U3753" s="35"/>
      <c r="V3753" s="35"/>
      <c r="W3753" s="35"/>
      <c r="X3753" s="35"/>
      <c r="Y3753" s="35"/>
      <c r="Z3753" s="35"/>
      <c r="AA3753" s="35"/>
      <c r="AB3753" s="35"/>
      <c r="AC3753" s="35"/>
      <c r="AD3753" s="35"/>
      <c r="AE3753" s="35"/>
      <c r="AR3753" s="220" t="s">
        <v>412</v>
      </c>
      <c r="AT3753" s="220" t="s">
        <v>205</v>
      </c>
      <c r="AU3753" s="220" t="s">
        <v>104</v>
      </c>
      <c r="AY3753" s="18" t="s">
        <v>203</v>
      </c>
      <c r="BE3753" s="221">
        <f>IF(N3753="základní",J3753,0)</f>
        <v>0</v>
      </c>
      <c r="BF3753" s="221">
        <f>IF(N3753="snížená",J3753,0)</f>
        <v>0</v>
      </c>
      <c r="BG3753" s="221">
        <f>IF(N3753="zákl. přenesená",J3753,0)</f>
        <v>0</v>
      </c>
      <c r="BH3753" s="221">
        <f>IF(N3753="sníž. přenesená",J3753,0)</f>
        <v>0</v>
      </c>
      <c r="BI3753" s="221">
        <f>IF(N3753="nulová",J3753,0)</f>
        <v>0</v>
      </c>
      <c r="BJ3753" s="18" t="s">
        <v>82</v>
      </c>
      <c r="BK3753" s="221">
        <f>ROUND(I3753*H3753,2)</f>
        <v>0</v>
      </c>
      <c r="BL3753" s="18" t="s">
        <v>412</v>
      </c>
      <c r="BM3753" s="220" t="s">
        <v>3433</v>
      </c>
    </row>
    <row r="3754" spans="1:65" s="13" customFormat="1" ht="22.5">
      <c r="B3754" s="222"/>
      <c r="C3754" s="223"/>
      <c r="D3754" s="224" t="s">
        <v>211</v>
      </c>
      <c r="E3754" s="225" t="s">
        <v>1</v>
      </c>
      <c r="F3754" s="226" t="s">
        <v>3406</v>
      </c>
      <c r="G3754" s="223"/>
      <c r="H3754" s="225" t="s">
        <v>1</v>
      </c>
      <c r="I3754" s="227"/>
      <c r="J3754" s="223"/>
      <c r="K3754" s="223"/>
      <c r="L3754" s="228"/>
      <c r="M3754" s="229"/>
      <c r="N3754" s="230"/>
      <c r="O3754" s="230"/>
      <c r="P3754" s="230"/>
      <c r="Q3754" s="230"/>
      <c r="R3754" s="230"/>
      <c r="S3754" s="230"/>
      <c r="T3754" s="231"/>
      <c r="AT3754" s="232" t="s">
        <v>211</v>
      </c>
      <c r="AU3754" s="232" t="s">
        <v>104</v>
      </c>
      <c r="AV3754" s="13" t="s">
        <v>82</v>
      </c>
      <c r="AW3754" s="13" t="s">
        <v>31</v>
      </c>
      <c r="AX3754" s="13" t="s">
        <v>75</v>
      </c>
      <c r="AY3754" s="232" t="s">
        <v>203</v>
      </c>
    </row>
    <row r="3755" spans="1:65" s="13" customFormat="1" ht="11.25">
      <c r="B3755" s="222"/>
      <c r="C3755" s="223"/>
      <c r="D3755" s="224" t="s">
        <v>211</v>
      </c>
      <c r="E3755" s="225" t="s">
        <v>1</v>
      </c>
      <c r="F3755" s="226" t="s">
        <v>213</v>
      </c>
      <c r="G3755" s="223"/>
      <c r="H3755" s="225" t="s">
        <v>1</v>
      </c>
      <c r="I3755" s="227"/>
      <c r="J3755" s="223"/>
      <c r="K3755" s="223"/>
      <c r="L3755" s="228"/>
      <c r="M3755" s="229"/>
      <c r="N3755" s="230"/>
      <c r="O3755" s="230"/>
      <c r="P3755" s="230"/>
      <c r="Q3755" s="230"/>
      <c r="R3755" s="230"/>
      <c r="S3755" s="230"/>
      <c r="T3755" s="231"/>
      <c r="AT3755" s="232" t="s">
        <v>211</v>
      </c>
      <c r="AU3755" s="232" t="s">
        <v>104</v>
      </c>
      <c r="AV3755" s="13" t="s">
        <v>82</v>
      </c>
      <c r="AW3755" s="13" t="s">
        <v>31</v>
      </c>
      <c r="AX3755" s="13" t="s">
        <v>75</v>
      </c>
      <c r="AY3755" s="232" t="s">
        <v>203</v>
      </c>
    </row>
    <row r="3756" spans="1:65" s="13" customFormat="1" ht="11.25">
      <c r="B3756" s="222"/>
      <c r="C3756" s="223"/>
      <c r="D3756" s="224" t="s">
        <v>211</v>
      </c>
      <c r="E3756" s="225" t="s">
        <v>1</v>
      </c>
      <c r="F3756" s="226" t="s">
        <v>3407</v>
      </c>
      <c r="G3756" s="223"/>
      <c r="H3756" s="225" t="s">
        <v>1</v>
      </c>
      <c r="I3756" s="227"/>
      <c r="J3756" s="223"/>
      <c r="K3756" s="223"/>
      <c r="L3756" s="228"/>
      <c r="M3756" s="229"/>
      <c r="N3756" s="230"/>
      <c r="O3756" s="230"/>
      <c r="P3756" s="230"/>
      <c r="Q3756" s="230"/>
      <c r="R3756" s="230"/>
      <c r="S3756" s="230"/>
      <c r="T3756" s="231"/>
      <c r="AT3756" s="232" t="s">
        <v>211</v>
      </c>
      <c r="AU3756" s="232" t="s">
        <v>104</v>
      </c>
      <c r="AV3756" s="13" t="s">
        <v>82</v>
      </c>
      <c r="AW3756" s="13" t="s">
        <v>31</v>
      </c>
      <c r="AX3756" s="13" t="s">
        <v>75</v>
      </c>
      <c r="AY3756" s="232" t="s">
        <v>203</v>
      </c>
    </row>
    <row r="3757" spans="1:65" s="13" customFormat="1" ht="11.25">
      <c r="B3757" s="222"/>
      <c r="C3757" s="223"/>
      <c r="D3757" s="224" t="s">
        <v>211</v>
      </c>
      <c r="E3757" s="225" t="s">
        <v>1</v>
      </c>
      <c r="F3757" s="226" t="s">
        <v>3429</v>
      </c>
      <c r="G3757" s="223"/>
      <c r="H3757" s="225" t="s">
        <v>1</v>
      </c>
      <c r="I3757" s="227"/>
      <c r="J3757" s="223"/>
      <c r="K3757" s="223"/>
      <c r="L3757" s="228"/>
      <c r="M3757" s="229"/>
      <c r="N3757" s="230"/>
      <c r="O3757" s="230"/>
      <c r="P3757" s="230"/>
      <c r="Q3757" s="230"/>
      <c r="R3757" s="230"/>
      <c r="S3757" s="230"/>
      <c r="T3757" s="231"/>
      <c r="AT3757" s="232" t="s">
        <v>211</v>
      </c>
      <c r="AU3757" s="232" t="s">
        <v>104</v>
      </c>
      <c r="AV3757" s="13" t="s">
        <v>82</v>
      </c>
      <c r="AW3757" s="13" t="s">
        <v>31</v>
      </c>
      <c r="AX3757" s="13" t="s">
        <v>75</v>
      </c>
      <c r="AY3757" s="232" t="s">
        <v>203</v>
      </c>
    </row>
    <row r="3758" spans="1:65" s="14" customFormat="1" ht="11.25">
      <c r="B3758" s="233"/>
      <c r="C3758" s="234"/>
      <c r="D3758" s="224" t="s">
        <v>211</v>
      </c>
      <c r="E3758" s="235" t="s">
        <v>1</v>
      </c>
      <c r="F3758" s="236" t="s">
        <v>3434</v>
      </c>
      <c r="G3758" s="234"/>
      <c r="H3758" s="237">
        <v>1</v>
      </c>
      <c r="I3758" s="238"/>
      <c r="J3758" s="234"/>
      <c r="K3758" s="234"/>
      <c r="L3758" s="239"/>
      <c r="M3758" s="240"/>
      <c r="N3758" s="241"/>
      <c r="O3758" s="241"/>
      <c r="P3758" s="241"/>
      <c r="Q3758" s="241"/>
      <c r="R3758" s="241"/>
      <c r="S3758" s="241"/>
      <c r="T3758" s="242"/>
      <c r="AT3758" s="243" t="s">
        <v>211</v>
      </c>
      <c r="AU3758" s="243" t="s">
        <v>104</v>
      </c>
      <c r="AV3758" s="14" t="s">
        <v>84</v>
      </c>
      <c r="AW3758" s="14" t="s">
        <v>31</v>
      </c>
      <c r="AX3758" s="14" t="s">
        <v>75</v>
      </c>
      <c r="AY3758" s="243" t="s">
        <v>203</v>
      </c>
    </row>
    <row r="3759" spans="1:65" s="2" customFormat="1" ht="33" customHeight="1">
      <c r="A3759" s="35"/>
      <c r="B3759" s="36"/>
      <c r="C3759" s="209" t="s">
        <v>3435</v>
      </c>
      <c r="D3759" s="209" t="s">
        <v>205</v>
      </c>
      <c r="E3759" s="210" t="s">
        <v>3436</v>
      </c>
      <c r="F3759" s="211" t="s">
        <v>3437</v>
      </c>
      <c r="G3759" s="212" t="s">
        <v>208</v>
      </c>
      <c r="H3759" s="213">
        <v>28</v>
      </c>
      <c r="I3759" s="214"/>
      <c r="J3759" s="215">
        <f>ROUND(I3759*H3759,2)</f>
        <v>0</v>
      </c>
      <c r="K3759" s="211" t="s">
        <v>1</v>
      </c>
      <c r="L3759" s="40"/>
      <c r="M3759" s="216" t="s">
        <v>1</v>
      </c>
      <c r="N3759" s="217" t="s">
        <v>40</v>
      </c>
      <c r="O3759" s="72"/>
      <c r="P3759" s="218">
        <f>O3759*H3759</f>
        <v>0</v>
      </c>
      <c r="Q3759" s="218">
        <v>0</v>
      </c>
      <c r="R3759" s="218">
        <f>Q3759*H3759</f>
        <v>0</v>
      </c>
      <c r="S3759" s="218">
        <v>0</v>
      </c>
      <c r="T3759" s="219">
        <f>S3759*H3759</f>
        <v>0</v>
      </c>
      <c r="U3759" s="35"/>
      <c r="V3759" s="35"/>
      <c r="W3759" s="35"/>
      <c r="X3759" s="35"/>
      <c r="Y3759" s="35"/>
      <c r="Z3759" s="35"/>
      <c r="AA3759" s="35"/>
      <c r="AB3759" s="35"/>
      <c r="AC3759" s="35"/>
      <c r="AD3759" s="35"/>
      <c r="AE3759" s="35"/>
      <c r="AR3759" s="220" t="s">
        <v>412</v>
      </c>
      <c r="AT3759" s="220" t="s">
        <v>205</v>
      </c>
      <c r="AU3759" s="220" t="s">
        <v>104</v>
      </c>
      <c r="AY3759" s="18" t="s">
        <v>203</v>
      </c>
      <c r="BE3759" s="221">
        <f>IF(N3759="základní",J3759,0)</f>
        <v>0</v>
      </c>
      <c r="BF3759" s="221">
        <f>IF(N3759="snížená",J3759,0)</f>
        <v>0</v>
      </c>
      <c r="BG3759" s="221">
        <f>IF(N3759="zákl. přenesená",J3759,0)</f>
        <v>0</v>
      </c>
      <c r="BH3759" s="221">
        <f>IF(N3759="sníž. přenesená",J3759,0)</f>
        <v>0</v>
      </c>
      <c r="BI3759" s="221">
        <f>IF(N3759="nulová",J3759,0)</f>
        <v>0</v>
      </c>
      <c r="BJ3759" s="18" t="s">
        <v>82</v>
      </c>
      <c r="BK3759" s="221">
        <f>ROUND(I3759*H3759,2)</f>
        <v>0</v>
      </c>
      <c r="BL3759" s="18" t="s">
        <v>412</v>
      </c>
      <c r="BM3759" s="220" t="s">
        <v>3438</v>
      </c>
    </row>
    <row r="3760" spans="1:65" s="13" customFormat="1" ht="22.5">
      <c r="B3760" s="222"/>
      <c r="C3760" s="223"/>
      <c r="D3760" s="224" t="s">
        <v>211</v>
      </c>
      <c r="E3760" s="225" t="s">
        <v>1</v>
      </c>
      <c r="F3760" s="226" t="s">
        <v>3406</v>
      </c>
      <c r="G3760" s="223"/>
      <c r="H3760" s="225" t="s">
        <v>1</v>
      </c>
      <c r="I3760" s="227"/>
      <c r="J3760" s="223"/>
      <c r="K3760" s="223"/>
      <c r="L3760" s="228"/>
      <c r="M3760" s="229"/>
      <c r="N3760" s="230"/>
      <c r="O3760" s="230"/>
      <c r="P3760" s="230"/>
      <c r="Q3760" s="230"/>
      <c r="R3760" s="230"/>
      <c r="S3760" s="230"/>
      <c r="T3760" s="231"/>
      <c r="AT3760" s="232" t="s">
        <v>211</v>
      </c>
      <c r="AU3760" s="232" t="s">
        <v>104</v>
      </c>
      <c r="AV3760" s="13" t="s">
        <v>82</v>
      </c>
      <c r="AW3760" s="13" t="s">
        <v>31</v>
      </c>
      <c r="AX3760" s="13" t="s">
        <v>75</v>
      </c>
      <c r="AY3760" s="232" t="s">
        <v>203</v>
      </c>
    </row>
    <row r="3761" spans="1:65" s="13" customFormat="1" ht="11.25">
      <c r="B3761" s="222"/>
      <c r="C3761" s="223"/>
      <c r="D3761" s="224" t="s">
        <v>211</v>
      </c>
      <c r="E3761" s="225" t="s">
        <v>1</v>
      </c>
      <c r="F3761" s="226" t="s">
        <v>213</v>
      </c>
      <c r="G3761" s="223"/>
      <c r="H3761" s="225" t="s">
        <v>1</v>
      </c>
      <c r="I3761" s="227"/>
      <c r="J3761" s="223"/>
      <c r="K3761" s="223"/>
      <c r="L3761" s="228"/>
      <c r="M3761" s="229"/>
      <c r="N3761" s="230"/>
      <c r="O3761" s="230"/>
      <c r="P3761" s="230"/>
      <c r="Q3761" s="230"/>
      <c r="R3761" s="230"/>
      <c r="S3761" s="230"/>
      <c r="T3761" s="231"/>
      <c r="AT3761" s="232" t="s">
        <v>211</v>
      </c>
      <c r="AU3761" s="232" t="s">
        <v>104</v>
      </c>
      <c r="AV3761" s="13" t="s">
        <v>82</v>
      </c>
      <c r="AW3761" s="13" t="s">
        <v>31</v>
      </c>
      <c r="AX3761" s="13" t="s">
        <v>75</v>
      </c>
      <c r="AY3761" s="232" t="s">
        <v>203</v>
      </c>
    </row>
    <row r="3762" spans="1:65" s="13" customFormat="1" ht="11.25">
      <c r="B3762" s="222"/>
      <c r="C3762" s="223"/>
      <c r="D3762" s="224" t="s">
        <v>211</v>
      </c>
      <c r="E3762" s="225" t="s">
        <v>1</v>
      </c>
      <c r="F3762" s="226" t="s">
        <v>3407</v>
      </c>
      <c r="G3762" s="223"/>
      <c r="H3762" s="225" t="s">
        <v>1</v>
      </c>
      <c r="I3762" s="227"/>
      <c r="J3762" s="223"/>
      <c r="K3762" s="223"/>
      <c r="L3762" s="228"/>
      <c r="M3762" s="229"/>
      <c r="N3762" s="230"/>
      <c r="O3762" s="230"/>
      <c r="P3762" s="230"/>
      <c r="Q3762" s="230"/>
      <c r="R3762" s="230"/>
      <c r="S3762" s="230"/>
      <c r="T3762" s="231"/>
      <c r="AT3762" s="232" t="s">
        <v>211</v>
      </c>
      <c r="AU3762" s="232" t="s">
        <v>104</v>
      </c>
      <c r="AV3762" s="13" t="s">
        <v>82</v>
      </c>
      <c r="AW3762" s="13" t="s">
        <v>31</v>
      </c>
      <c r="AX3762" s="13" t="s">
        <v>75</v>
      </c>
      <c r="AY3762" s="232" t="s">
        <v>203</v>
      </c>
    </row>
    <row r="3763" spans="1:65" s="13" customFormat="1" ht="11.25">
      <c r="B3763" s="222"/>
      <c r="C3763" s="223"/>
      <c r="D3763" s="224" t="s">
        <v>211</v>
      </c>
      <c r="E3763" s="225" t="s">
        <v>1</v>
      </c>
      <c r="F3763" s="226" t="s">
        <v>3429</v>
      </c>
      <c r="G3763" s="223"/>
      <c r="H3763" s="225" t="s">
        <v>1</v>
      </c>
      <c r="I3763" s="227"/>
      <c r="J3763" s="223"/>
      <c r="K3763" s="223"/>
      <c r="L3763" s="228"/>
      <c r="M3763" s="229"/>
      <c r="N3763" s="230"/>
      <c r="O3763" s="230"/>
      <c r="P3763" s="230"/>
      <c r="Q3763" s="230"/>
      <c r="R3763" s="230"/>
      <c r="S3763" s="230"/>
      <c r="T3763" s="231"/>
      <c r="AT3763" s="232" t="s">
        <v>211</v>
      </c>
      <c r="AU3763" s="232" t="s">
        <v>104</v>
      </c>
      <c r="AV3763" s="13" t="s">
        <v>82</v>
      </c>
      <c r="AW3763" s="13" t="s">
        <v>31</v>
      </c>
      <c r="AX3763" s="13" t="s">
        <v>75</v>
      </c>
      <c r="AY3763" s="232" t="s">
        <v>203</v>
      </c>
    </row>
    <row r="3764" spans="1:65" s="14" customFormat="1" ht="11.25">
      <c r="B3764" s="233"/>
      <c r="C3764" s="234"/>
      <c r="D3764" s="224" t="s">
        <v>211</v>
      </c>
      <c r="E3764" s="235" t="s">
        <v>1</v>
      </c>
      <c r="F3764" s="236" t="s">
        <v>3439</v>
      </c>
      <c r="G3764" s="234"/>
      <c r="H3764" s="237">
        <v>28</v>
      </c>
      <c r="I3764" s="238"/>
      <c r="J3764" s="234"/>
      <c r="K3764" s="234"/>
      <c r="L3764" s="239"/>
      <c r="M3764" s="240"/>
      <c r="N3764" s="241"/>
      <c r="O3764" s="241"/>
      <c r="P3764" s="241"/>
      <c r="Q3764" s="241"/>
      <c r="R3764" s="241"/>
      <c r="S3764" s="241"/>
      <c r="T3764" s="242"/>
      <c r="AT3764" s="243" t="s">
        <v>211</v>
      </c>
      <c r="AU3764" s="243" t="s">
        <v>104</v>
      </c>
      <c r="AV3764" s="14" t="s">
        <v>84</v>
      </c>
      <c r="AW3764" s="14" t="s">
        <v>31</v>
      </c>
      <c r="AX3764" s="14" t="s">
        <v>75</v>
      </c>
      <c r="AY3764" s="243" t="s">
        <v>203</v>
      </c>
    </row>
    <row r="3765" spans="1:65" s="2" customFormat="1" ht="21.75" customHeight="1">
      <c r="A3765" s="35"/>
      <c r="B3765" s="36"/>
      <c r="C3765" s="209" t="s">
        <v>3440</v>
      </c>
      <c r="D3765" s="209" t="s">
        <v>205</v>
      </c>
      <c r="E3765" s="210" t="s">
        <v>3441</v>
      </c>
      <c r="F3765" s="211" t="s">
        <v>3442</v>
      </c>
      <c r="G3765" s="212" t="s">
        <v>208</v>
      </c>
      <c r="H3765" s="213">
        <v>8</v>
      </c>
      <c r="I3765" s="214"/>
      <c r="J3765" s="215">
        <f>ROUND(I3765*H3765,2)</f>
        <v>0</v>
      </c>
      <c r="K3765" s="211" t="s">
        <v>1</v>
      </c>
      <c r="L3765" s="40"/>
      <c r="M3765" s="216" t="s">
        <v>1</v>
      </c>
      <c r="N3765" s="217" t="s">
        <v>40</v>
      </c>
      <c r="O3765" s="72"/>
      <c r="P3765" s="218">
        <f>O3765*H3765</f>
        <v>0</v>
      </c>
      <c r="Q3765" s="218">
        <v>0</v>
      </c>
      <c r="R3765" s="218">
        <f>Q3765*H3765</f>
        <v>0</v>
      </c>
      <c r="S3765" s="218">
        <v>0</v>
      </c>
      <c r="T3765" s="219">
        <f>S3765*H3765</f>
        <v>0</v>
      </c>
      <c r="U3765" s="35"/>
      <c r="V3765" s="35"/>
      <c r="W3765" s="35"/>
      <c r="X3765" s="35"/>
      <c r="Y3765" s="35"/>
      <c r="Z3765" s="35"/>
      <c r="AA3765" s="35"/>
      <c r="AB3765" s="35"/>
      <c r="AC3765" s="35"/>
      <c r="AD3765" s="35"/>
      <c r="AE3765" s="35"/>
      <c r="AR3765" s="220" t="s">
        <v>412</v>
      </c>
      <c r="AT3765" s="220" t="s">
        <v>205</v>
      </c>
      <c r="AU3765" s="220" t="s">
        <v>104</v>
      </c>
      <c r="AY3765" s="18" t="s">
        <v>203</v>
      </c>
      <c r="BE3765" s="221">
        <f>IF(N3765="základní",J3765,0)</f>
        <v>0</v>
      </c>
      <c r="BF3765" s="221">
        <f>IF(N3765="snížená",J3765,0)</f>
        <v>0</v>
      </c>
      <c r="BG3765" s="221">
        <f>IF(N3765="zákl. přenesená",J3765,0)</f>
        <v>0</v>
      </c>
      <c r="BH3765" s="221">
        <f>IF(N3765="sníž. přenesená",J3765,0)</f>
        <v>0</v>
      </c>
      <c r="BI3765" s="221">
        <f>IF(N3765="nulová",J3765,0)</f>
        <v>0</v>
      </c>
      <c r="BJ3765" s="18" t="s">
        <v>82</v>
      </c>
      <c r="BK3765" s="221">
        <f>ROUND(I3765*H3765,2)</f>
        <v>0</v>
      </c>
      <c r="BL3765" s="18" t="s">
        <v>412</v>
      </c>
      <c r="BM3765" s="220" t="s">
        <v>3443</v>
      </c>
    </row>
    <row r="3766" spans="1:65" s="13" customFormat="1" ht="22.5">
      <c r="B3766" s="222"/>
      <c r="C3766" s="223"/>
      <c r="D3766" s="224" t="s">
        <v>211</v>
      </c>
      <c r="E3766" s="225" t="s">
        <v>1</v>
      </c>
      <c r="F3766" s="226" t="s">
        <v>3406</v>
      </c>
      <c r="G3766" s="223"/>
      <c r="H3766" s="225" t="s">
        <v>1</v>
      </c>
      <c r="I3766" s="227"/>
      <c r="J3766" s="223"/>
      <c r="K3766" s="223"/>
      <c r="L3766" s="228"/>
      <c r="M3766" s="229"/>
      <c r="N3766" s="230"/>
      <c r="O3766" s="230"/>
      <c r="P3766" s="230"/>
      <c r="Q3766" s="230"/>
      <c r="R3766" s="230"/>
      <c r="S3766" s="230"/>
      <c r="T3766" s="231"/>
      <c r="AT3766" s="232" t="s">
        <v>211</v>
      </c>
      <c r="AU3766" s="232" t="s">
        <v>104</v>
      </c>
      <c r="AV3766" s="13" t="s">
        <v>82</v>
      </c>
      <c r="AW3766" s="13" t="s">
        <v>31</v>
      </c>
      <c r="AX3766" s="13" t="s">
        <v>75</v>
      </c>
      <c r="AY3766" s="232" t="s">
        <v>203</v>
      </c>
    </row>
    <row r="3767" spans="1:65" s="13" customFormat="1" ht="11.25">
      <c r="B3767" s="222"/>
      <c r="C3767" s="223"/>
      <c r="D3767" s="224" t="s">
        <v>211</v>
      </c>
      <c r="E3767" s="225" t="s">
        <v>1</v>
      </c>
      <c r="F3767" s="226" t="s">
        <v>213</v>
      </c>
      <c r="G3767" s="223"/>
      <c r="H3767" s="225" t="s">
        <v>1</v>
      </c>
      <c r="I3767" s="227"/>
      <c r="J3767" s="223"/>
      <c r="K3767" s="223"/>
      <c r="L3767" s="228"/>
      <c r="M3767" s="229"/>
      <c r="N3767" s="230"/>
      <c r="O3767" s="230"/>
      <c r="P3767" s="230"/>
      <c r="Q3767" s="230"/>
      <c r="R3767" s="230"/>
      <c r="S3767" s="230"/>
      <c r="T3767" s="231"/>
      <c r="AT3767" s="232" t="s">
        <v>211</v>
      </c>
      <c r="AU3767" s="232" t="s">
        <v>104</v>
      </c>
      <c r="AV3767" s="13" t="s">
        <v>82</v>
      </c>
      <c r="AW3767" s="13" t="s">
        <v>31</v>
      </c>
      <c r="AX3767" s="13" t="s">
        <v>75</v>
      </c>
      <c r="AY3767" s="232" t="s">
        <v>203</v>
      </c>
    </row>
    <row r="3768" spans="1:65" s="13" customFormat="1" ht="11.25">
      <c r="B3768" s="222"/>
      <c r="C3768" s="223"/>
      <c r="D3768" s="224" t="s">
        <v>211</v>
      </c>
      <c r="E3768" s="225" t="s">
        <v>1</v>
      </c>
      <c r="F3768" s="226" t="s">
        <v>3407</v>
      </c>
      <c r="G3768" s="223"/>
      <c r="H3768" s="225" t="s">
        <v>1</v>
      </c>
      <c r="I3768" s="227"/>
      <c r="J3768" s="223"/>
      <c r="K3768" s="223"/>
      <c r="L3768" s="228"/>
      <c r="M3768" s="229"/>
      <c r="N3768" s="230"/>
      <c r="O3768" s="230"/>
      <c r="P3768" s="230"/>
      <c r="Q3768" s="230"/>
      <c r="R3768" s="230"/>
      <c r="S3768" s="230"/>
      <c r="T3768" s="231"/>
      <c r="AT3768" s="232" t="s">
        <v>211</v>
      </c>
      <c r="AU3768" s="232" t="s">
        <v>104</v>
      </c>
      <c r="AV3768" s="13" t="s">
        <v>82</v>
      </c>
      <c r="AW3768" s="13" t="s">
        <v>31</v>
      </c>
      <c r="AX3768" s="13" t="s">
        <v>75</v>
      </c>
      <c r="AY3768" s="232" t="s">
        <v>203</v>
      </c>
    </row>
    <row r="3769" spans="1:65" s="13" customFormat="1" ht="11.25">
      <c r="B3769" s="222"/>
      <c r="C3769" s="223"/>
      <c r="D3769" s="224" t="s">
        <v>211</v>
      </c>
      <c r="E3769" s="225" t="s">
        <v>1</v>
      </c>
      <c r="F3769" s="226" t="s">
        <v>3429</v>
      </c>
      <c r="G3769" s="223"/>
      <c r="H3769" s="225" t="s">
        <v>1</v>
      </c>
      <c r="I3769" s="227"/>
      <c r="J3769" s="223"/>
      <c r="K3769" s="223"/>
      <c r="L3769" s="228"/>
      <c r="M3769" s="229"/>
      <c r="N3769" s="230"/>
      <c r="O3769" s="230"/>
      <c r="P3769" s="230"/>
      <c r="Q3769" s="230"/>
      <c r="R3769" s="230"/>
      <c r="S3769" s="230"/>
      <c r="T3769" s="231"/>
      <c r="AT3769" s="232" t="s">
        <v>211</v>
      </c>
      <c r="AU3769" s="232" t="s">
        <v>104</v>
      </c>
      <c r="AV3769" s="13" t="s">
        <v>82</v>
      </c>
      <c r="AW3769" s="13" t="s">
        <v>31</v>
      </c>
      <c r="AX3769" s="13" t="s">
        <v>75</v>
      </c>
      <c r="AY3769" s="232" t="s">
        <v>203</v>
      </c>
    </row>
    <row r="3770" spans="1:65" s="14" customFormat="1" ht="11.25">
      <c r="B3770" s="233"/>
      <c r="C3770" s="234"/>
      <c r="D3770" s="224" t="s">
        <v>211</v>
      </c>
      <c r="E3770" s="235" t="s">
        <v>1</v>
      </c>
      <c r="F3770" s="236" t="s">
        <v>3444</v>
      </c>
      <c r="G3770" s="234"/>
      <c r="H3770" s="237">
        <v>8</v>
      </c>
      <c r="I3770" s="238"/>
      <c r="J3770" s="234"/>
      <c r="K3770" s="234"/>
      <c r="L3770" s="239"/>
      <c r="M3770" s="240"/>
      <c r="N3770" s="241"/>
      <c r="O3770" s="241"/>
      <c r="P3770" s="241"/>
      <c r="Q3770" s="241"/>
      <c r="R3770" s="241"/>
      <c r="S3770" s="241"/>
      <c r="T3770" s="242"/>
      <c r="AT3770" s="243" t="s">
        <v>211</v>
      </c>
      <c r="AU3770" s="243" t="s">
        <v>104</v>
      </c>
      <c r="AV3770" s="14" t="s">
        <v>84</v>
      </c>
      <c r="AW3770" s="14" t="s">
        <v>31</v>
      </c>
      <c r="AX3770" s="14" t="s">
        <v>75</v>
      </c>
      <c r="AY3770" s="243" t="s">
        <v>203</v>
      </c>
    </row>
    <row r="3771" spans="1:65" s="2" customFormat="1" ht="21.75" customHeight="1">
      <c r="A3771" s="35"/>
      <c r="B3771" s="36"/>
      <c r="C3771" s="209" t="s">
        <v>3445</v>
      </c>
      <c r="D3771" s="209" t="s">
        <v>205</v>
      </c>
      <c r="E3771" s="210" t="s">
        <v>3446</v>
      </c>
      <c r="F3771" s="211" t="s">
        <v>3447</v>
      </c>
      <c r="G3771" s="212" t="s">
        <v>208</v>
      </c>
      <c r="H3771" s="213">
        <v>14</v>
      </c>
      <c r="I3771" s="214"/>
      <c r="J3771" s="215">
        <f>ROUND(I3771*H3771,2)</f>
        <v>0</v>
      </c>
      <c r="K3771" s="211" t="s">
        <v>1</v>
      </c>
      <c r="L3771" s="40"/>
      <c r="M3771" s="216" t="s">
        <v>1</v>
      </c>
      <c r="N3771" s="217" t="s">
        <v>40</v>
      </c>
      <c r="O3771" s="72"/>
      <c r="P3771" s="218">
        <f>O3771*H3771</f>
        <v>0</v>
      </c>
      <c r="Q3771" s="218">
        <v>0</v>
      </c>
      <c r="R3771" s="218">
        <f>Q3771*H3771</f>
        <v>0</v>
      </c>
      <c r="S3771" s="218">
        <v>0</v>
      </c>
      <c r="T3771" s="219">
        <f>S3771*H3771</f>
        <v>0</v>
      </c>
      <c r="U3771" s="35"/>
      <c r="V3771" s="35"/>
      <c r="W3771" s="35"/>
      <c r="X3771" s="35"/>
      <c r="Y3771" s="35"/>
      <c r="Z3771" s="35"/>
      <c r="AA3771" s="35"/>
      <c r="AB3771" s="35"/>
      <c r="AC3771" s="35"/>
      <c r="AD3771" s="35"/>
      <c r="AE3771" s="35"/>
      <c r="AR3771" s="220" t="s">
        <v>412</v>
      </c>
      <c r="AT3771" s="220" t="s">
        <v>205</v>
      </c>
      <c r="AU3771" s="220" t="s">
        <v>104</v>
      </c>
      <c r="AY3771" s="18" t="s">
        <v>203</v>
      </c>
      <c r="BE3771" s="221">
        <f>IF(N3771="základní",J3771,0)</f>
        <v>0</v>
      </c>
      <c r="BF3771" s="221">
        <f>IF(N3771="snížená",J3771,0)</f>
        <v>0</v>
      </c>
      <c r="BG3771" s="221">
        <f>IF(N3771="zákl. přenesená",J3771,0)</f>
        <v>0</v>
      </c>
      <c r="BH3771" s="221">
        <f>IF(N3771="sníž. přenesená",J3771,0)</f>
        <v>0</v>
      </c>
      <c r="BI3771" s="221">
        <f>IF(N3771="nulová",J3771,0)</f>
        <v>0</v>
      </c>
      <c r="BJ3771" s="18" t="s">
        <v>82</v>
      </c>
      <c r="BK3771" s="221">
        <f>ROUND(I3771*H3771,2)</f>
        <v>0</v>
      </c>
      <c r="BL3771" s="18" t="s">
        <v>412</v>
      </c>
      <c r="BM3771" s="220" t="s">
        <v>3448</v>
      </c>
    </row>
    <row r="3772" spans="1:65" s="13" customFormat="1" ht="22.5">
      <c r="B3772" s="222"/>
      <c r="C3772" s="223"/>
      <c r="D3772" s="224" t="s">
        <v>211</v>
      </c>
      <c r="E3772" s="225" t="s">
        <v>1</v>
      </c>
      <c r="F3772" s="226" t="s">
        <v>3406</v>
      </c>
      <c r="G3772" s="223"/>
      <c r="H3772" s="225" t="s">
        <v>1</v>
      </c>
      <c r="I3772" s="227"/>
      <c r="J3772" s="223"/>
      <c r="K3772" s="223"/>
      <c r="L3772" s="228"/>
      <c r="M3772" s="229"/>
      <c r="N3772" s="230"/>
      <c r="O3772" s="230"/>
      <c r="P3772" s="230"/>
      <c r="Q3772" s="230"/>
      <c r="R3772" s="230"/>
      <c r="S3772" s="230"/>
      <c r="T3772" s="231"/>
      <c r="AT3772" s="232" t="s">
        <v>211</v>
      </c>
      <c r="AU3772" s="232" t="s">
        <v>104</v>
      </c>
      <c r="AV3772" s="13" t="s">
        <v>82</v>
      </c>
      <c r="AW3772" s="13" t="s">
        <v>31</v>
      </c>
      <c r="AX3772" s="13" t="s">
        <v>75</v>
      </c>
      <c r="AY3772" s="232" t="s">
        <v>203</v>
      </c>
    </row>
    <row r="3773" spans="1:65" s="13" customFormat="1" ht="11.25">
      <c r="B3773" s="222"/>
      <c r="C3773" s="223"/>
      <c r="D3773" s="224" t="s">
        <v>211</v>
      </c>
      <c r="E3773" s="225" t="s">
        <v>1</v>
      </c>
      <c r="F3773" s="226" t="s">
        <v>213</v>
      </c>
      <c r="G3773" s="223"/>
      <c r="H3773" s="225" t="s">
        <v>1</v>
      </c>
      <c r="I3773" s="227"/>
      <c r="J3773" s="223"/>
      <c r="K3773" s="223"/>
      <c r="L3773" s="228"/>
      <c r="M3773" s="229"/>
      <c r="N3773" s="230"/>
      <c r="O3773" s="230"/>
      <c r="P3773" s="230"/>
      <c r="Q3773" s="230"/>
      <c r="R3773" s="230"/>
      <c r="S3773" s="230"/>
      <c r="T3773" s="231"/>
      <c r="AT3773" s="232" t="s">
        <v>211</v>
      </c>
      <c r="AU3773" s="232" t="s">
        <v>104</v>
      </c>
      <c r="AV3773" s="13" t="s">
        <v>82</v>
      </c>
      <c r="AW3773" s="13" t="s">
        <v>31</v>
      </c>
      <c r="AX3773" s="13" t="s">
        <v>75</v>
      </c>
      <c r="AY3773" s="232" t="s">
        <v>203</v>
      </c>
    </row>
    <row r="3774" spans="1:65" s="13" customFormat="1" ht="11.25">
      <c r="B3774" s="222"/>
      <c r="C3774" s="223"/>
      <c r="D3774" s="224" t="s">
        <v>211</v>
      </c>
      <c r="E3774" s="225" t="s">
        <v>1</v>
      </c>
      <c r="F3774" s="226" t="s">
        <v>3407</v>
      </c>
      <c r="G3774" s="223"/>
      <c r="H3774" s="225" t="s">
        <v>1</v>
      </c>
      <c r="I3774" s="227"/>
      <c r="J3774" s="223"/>
      <c r="K3774" s="223"/>
      <c r="L3774" s="228"/>
      <c r="M3774" s="229"/>
      <c r="N3774" s="230"/>
      <c r="O3774" s="230"/>
      <c r="P3774" s="230"/>
      <c r="Q3774" s="230"/>
      <c r="R3774" s="230"/>
      <c r="S3774" s="230"/>
      <c r="T3774" s="231"/>
      <c r="AT3774" s="232" t="s">
        <v>211</v>
      </c>
      <c r="AU3774" s="232" t="s">
        <v>104</v>
      </c>
      <c r="AV3774" s="13" t="s">
        <v>82</v>
      </c>
      <c r="AW3774" s="13" t="s">
        <v>31</v>
      </c>
      <c r="AX3774" s="13" t="s">
        <v>75</v>
      </c>
      <c r="AY3774" s="232" t="s">
        <v>203</v>
      </c>
    </row>
    <row r="3775" spans="1:65" s="13" customFormat="1" ht="11.25">
      <c r="B3775" s="222"/>
      <c r="C3775" s="223"/>
      <c r="D3775" s="224" t="s">
        <v>211</v>
      </c>
      <c r="E3775" s="225" t="s">
        <v>1</v>
      </c>
      <c r="F3775" s="226" t="s">
        <v>3429</v>
      </c>
      <c r="G3775" s="223"/>
      <c r="H3775" s="225" t="s">
        <v>1</v>
      </c>
      <c r="I3775" s="227"/>
      <c r="J3775" s="223"/>
      <c r="K3775" s="223"/>
      <c r="L3775" s="228"/>
      <c r="M3775" s="229"/>
      <c r="N3775" s="230"/>
      <c r="O3775" s="230"/>
      <c r="P3775" s="230"/>
      <c r="Q3775" s="230"/>
      <c r="R3775" s="230"/>
      <c r="S3775" s="230"/>
      <c r="T3775" s="231"/>
      <c r="AT3775" s="232" t="s">
        <v>211</v>
      </c>
      <c r="AU3775" s="232" t="s">
        <v>104</v>
      </c>
      <c r="AV3775" s="13" t="s">
        <v>82</v>
      </c>
      <c r="AW3775" s="13" t="s">
        <v>31</v>
      </c>
      <c r="AX3775" s="13" t="s">
        <v>75</v>
      </c>
      <c r="AY3775" s="232" t="s">
        <v>203</v>
      </c>
    </row>
    <row r="3776" spans="1:65" s="14" customFormat="1" ht="11.25">
      <c r="B3776" s="233"/>
      <c r="C3776" s="234"/>
      <c r="D3776" s="224" t="s">
        <v>211</v>
      </c>
      <c r="E3776" s="235" t="s">
        <v>1</v>
      </c>
      <c r="F3776" s="236" t="s">
        <v>3449</v>
      </c>
      <c r="G3776" s="234"/>
      <c r="H3776" s="237">
        <v>14</v>
      </c>
      <c r="I3776" s="238"/>
      <c r="J3776" s="234"/>
      <c r="K3776" s="234"/>
      <c r="L3776" s="239"/>
      <c r="M3776" s="240"/>
      <c r="N3776" s="241"/>
      <c r="O3776" s="241"/>
      <c r="P3776" s="241"/>
      <c r="Q3776" s="241"/>
      <c r="R3776" s="241"/>
      <c r="S3776" s="241"/>
      <c r="T3776" s="242"/>
      <c r="AT3776" s="243" t="s">
        <v>211</v>
      </c>
      <c r="AU3776" s="243" t="s">
        <v>104</v>
      </c>
      <c r="AV3776" s="14" t="s">
        <v>84</v>
      </c>
      <c r="AW3776" s="14" t="s">
        <v>31</v>
      </c>
      <c r="AX3776" s="14" t="s">
        <v>75</v>
      </c>
      <c r="AY3776" s="243" t="s">
        <v>203</v>
      </c>
    </row>
    <row r="3777" spans="1:65" s="2" customFormat="1" ht="21.75" customHeight="1">
      <c r="A3777" s="35"/>
      <c r="B3777" s="36"/>
      <c r="C3777" s="209" t="s">
        <v>3450</v>
      </c>
      <c r="D3777" s="209" t="s">
        <v>205</v>
      </c>
      <c r="E3777" s="210" t="s">
        <v>3451</v>
      </c>
      <c r="F3777" s="211" t="s">
        <v>3452</v>
      </c>
      <c r="G3777" s="212" t="s">
        <v>208</v>
      </c>
      <c r="H3777" s="213">
        <v>69</v>
      </c>
      <c r="I3777" s="214"/>
      <c r="J3777" s="215">
        <f>ROUND(I3777*H3777,2)</f>
        <v>0</v>
      </c>
      <c r="K3777" s="211" t="s">
        <v>1</v>
      </c>
      <c r="L3777" s="40"/>
      <c r="M3777" s="216" t="s">
        <v>1</v>
      </c>
      <c r="N3777" s="217" t="s">
        <v>40</v>
      </c>
      <c r="O3777" s="72"/>
      <c r="P3777" s="218">
        <f>O3777*H3777</f>
        <v>0</v>
      </c>
      <c r="Q3777" s="218">
        <v>0</v>
      </c>
      <c r="R3777" s="218">
        <f>Q3777*H3777</f>
        <v>0</v>
      </c>
      <c r="S3777" s="218">
        <v>0</v>
      </c>
      <c r="T3777" s="219">
        <f>S3777*H3777</f>
        <v>0</v>
      </c>
      <c r="U3777" s="35"/>
      <c r="V3777" s="35"/>
      <c r="W3777" s="35"/>
      <c r="X3777" s="35"/>
      <c r="Y3777" s="35"/>
      <c r="Z3777" s="35"/>
      <c r="AA3777" s="35"/>
      <c r="AB3777" s="35"/>
      <c r="AC3777" s="35"/>
      <c r="AD3777" s="35"/>
      <c r="AE3777" s="35"/>
      <c r="AR3777" s="220" t="s">
        <v>412</v>
      </c>
      <c r="AT3777" s="220" t="s">
        <v>205</v>
      </c>
      <c r="AU3777" s="220" t="s">
        <v>104</v>
      </c>
      <c r="AY3777" s="18" t="s">
        <v>203</v>
      </c>
      <c r="BE3777" s="221">
        <f>IF(N3777="základní",J3777,0)</f>
        <v>0</v>
      </c>
      <c r="BF3777" s="221">
        <f>IF(N3777="snížená",J3777,0)</f>
        <v>0</v>
      </c>
      <c r="BG3777" s="221">
        <f>IF(N3777="zákl. přenesená",J3777,0)</f>
        <v>0</v>
      </c>
      <c r="BH3777" s="221">
        <f>IF(N3777="sníž. přenesená",J3777,0)</f>
        <v>0</v>
      </c>
      <c r="BI3777" s="221">
        <f>IF(N3777="nulová",J3777,0)</f>
        <v>0</v>
      </c>
      <c r="BJ3777" s="18" t="s">
        <v>82</v>
      </c>
      <c r="BK3777" s="221">
        <f>ROUND(I3777*H3777,2)</f>
        <v>0</v>
      </c>
      <c r="BL3777" s="18" t="s">
        <v>412</v>
      </c>
      <c r="BM3777" s="220" t="s">
        <v>3453</v>
      </c>
    </row>
    <row r="3778" spans="1:65" s="13" customFormat="1" ht="22.5">
      <c r="B3778" s="222"/>
      <c r="C3778" s="223"/>
      <c r="D3778" s="224" t="s">
        <v>211</v>
      </c>
      <c r="E3778" s="225" t="s">
        <v>1</v>
      </c>
      <c r="F3778" s="226" t="s">
        <v>3406</v>
      </c>
      <c r="G3778" s="223"/>
      <c r="H3778" s="225" t="s">
        <v>1</v>
      </c>
      <c r="I3778" s="227"/>
      <c r="J3778" s="223"/>
      <c r="K3778" s="223"/>
      <c r="L3778" s="228"/>
      <c r="M3778" s="229"/>
      <c r="N3778" s="230"/>
      <c r="O3778" s="230"/>
      <c r="P3778" s="230"/>
      <c r="Q3778" s="230"/>
      <c r="R3778" s="230"/>
      <c r="S3778" s="230"/>
      <c r="T3778" s="231"/>
      <c r="AT3778" s="232" t="s">
        <v>211</v>
      </c>
      <c r="AU3778" s="232" t="s">
        <v>104</v>
      </c>
      <c r="AV3778" s="13" t="s">
        <v>82</v>
      </c>
      <c r="AW3778" s="13" t="s">
        <v>31</v>
      </c>
      <c r="AX3778" s="13" t="s">
        <v>75</v>
      </c>
      <c r="AY3778" s="232" t="s">
        <v>203</v>
      </c>
    </row>
    <row r="3779" spans="1:65" s="13" customFormat="1" ht="11.25">
      <c r="B3779" s="222"/>
      <c r="C3779" s="223"/>
      <c r="D3779" s="224" t="s">
        <v>211</v>
      </c>
      <c r="E3779" s="225" t="s">
        <v>1</v>
      </c>
      <c r="F3779" s="226" t="s">
        <v>213</v>
      </c>
      <c r="G3779" s="223"/>
      <c r="H3779" s="225" t="s">
        <v>1</v>
      </c>
      <c r="I3779" s="227"/>
      <c r="J3779" s="223"/>
      <c r="K3779" s="223"/>
      <c r="L3779" s="228"/>
      <c r="M3779" s="229"/>
      <c r="N3779" s="230"/>
      <c r="O3779" s="230"/>
      <c r="P3779" s="230"/>
      <c r="Q3779" s="230"/>
      <c r="R3779" s="230"/>
      <c r="S3779" s="230"/>
      <c r="T3779" s="231"/>
      <c r="AT3779" s="232" t="s">
        <v>211</v>
      </c>
      <c r="AU3779" s="232" t="s">
        <v>104</v>
      </c>
      <c r="AV3779" s="13" t="s">
        <v>82</v>
      </c>
      <c r="AW3779" s="13" t="s">
        <v>31</v>
      </c>
      <c r="AX3779" s="13" t="s">
        <v>75</v>
      </c>
      <c r="AY3779" s="232" t="s">
        <v>203</v>
      </c>
    </row>
    <row r="3780" spans="1:65" s="13" customFormat="1" ht="11.25">
      <c r="B3780" s="222"/>
      <c r="C3780" s="223"/>
      <c r="D3780" s="224" t="s">
        <v>211</v>
      </c>
      <c r="E3780" s="225" t="s">
        <v>1</v>
      </c>
      <c r="F3780" s="226" t="s">
        <v>3407</v>
      </c>
      <c r="G3780" s="223"/>
      <c r="H3780" s="225" t="s">
        <v>1</v>
      </c>
      <c r="I3780" s="227"/>
      <c r="J3780" s="223"/>
      <c r="K3780" s="223"/>
      <c r="L3780" s="228"/>
      <c r="M3780" s="229"/>
      <c r="N3780" s="230"/>
      <c r="O3780" s="230"/>
      <c r="P3780" s="230"/>
      <c r="Q3780" s="230"/>
      <c r="R3780" s="230"/>
      <c r="S3780" s="230"/>
      <c r="T3780" s="231"/>
      <c r="AT3780" s="232" t="s">
        <v>211</v>
      </c>
      <c r="AU3780" s="232" t="s">
        <v>104</v>
      </c>
      <c r="AV3780" s="13" t="s">
        <v>82</v>
      </c>
      <c r="AW3780" s="13" t="s">
        <v>31</v>
      </c>
      <c r="AX3780" s="13" t="s">
        <v>75</v>
      </c>
      <c r="AY3780" s="232" t="s">
        <v>203</v>
      </c>
    </row>
    <row r="3781" spans="1:65" s="13" customFormat="1" ht="11.25">
      <c r="B3781" s="222"/>
      <c r="C3781" s="223"/>
      <c r="D3781" s="224" t="s">
        <v>211</v>
      </c>
      <c r="E3781" s="225" t="s">
        <v>1</v>
      </c>
      <c r="F3781" s="226" t="s">
        <v>3408</v>
      </c>
      <c r="G3781" s="223"/>
      <c r="H3781" s="225" t="s">
        <v>1</v>
      </c>
      <c r="I3781" s="227"/>
      <c r="J3781" s="223"/>
      <c r="K3781" s="223"/>
      <c r="L3781" s="228"/>
      <c r="M3781" s="229"/>
      <c r="N3781" s="230"/>
      <c r="O3781" s="230"/>
      <c r="P3781" s="230"/>
      <c r="Q3781" s="230"/>
      <c r="R3781" s="230"/>
      <c r="S3781" s="230"/>
      <c r="T3781" s="231"/>
      <c r="AT3781" s="232" t="s">
        <v>211</v>
      </c>
      <c r="AU3781" s="232" t="s">
        <v>104</v>
      </c>
      <c r="AV3781" s="13" t="s">
        <v>82</v>
      </c>
      <c r="AW3781" s="13" t="s">
        <v>31</v>
      </c>
      <c r="AX3781" s="13" t="s">
        <v>75</v>
      </c>
      <c r="AY3781" s="232" t="s">
        <v>203</v>
      </c>
    </row>
    <row r="3782" spans="1:65" s="14" customFormat="1" ht="11.25">
      <c r="B3782" s="233"/>
      <c r="C3782" s="234"/>
      <c r="D3782" s="224" t="s">
        <v>211</v>
      </c>
      <c r="E3782" s="235" t="s">
        <v>1</v>
      </c>
      <c r="F3782" s="236" t="s">
        <v>3454</v>
      </c>
      <c r="G3782" s="234"/>
      <c r="H3782" s="237">
        <v>69</v>
      </c>
      <c r="I3782" s="238"/>
      <c r="J3782" s="234"/>
      <c r="K3782" s="234"/>
      <c r="L3782" s="239"/>
      <c r="M3782" s="240"/>
      <c r="N3782" s="241"/>
      <c r="O3782" s="241"/>
      <c r="P3782" s="241"/>
      <c r="Q3782" s="241"/>
      <c r="R3782" s="241"/>
      <c r="S3782" s="241"/>
      <c r="T3782" s="242"/>
      <c r="AT3782" s="243" t="s">
        <v>211</v>
      </c>
      <c r="AU3782" s="243" t="s">
        <v>104</v>
      </c>
      <c r="AV3782" s="14" t="s">
        <v>84</v>
      </c>
      <c r="AW3782" s="14" t="s">
        <v>31</v>
      </c>
      <c r="AX3782" s="14" t="s">
        <v>75</v>
      </c>
      <c r="AY3782" s="243" t="s">
        <v>203</v>
      </c>
    </row>
    <row r="3783" spans="1:65" s="2" customFormat="1" ht="33" customHeight="1">
      <c r="A3783" s="35"/>
      <c r="B3783" s="36"/>
      <c r="C3783" s="209" t="s">
        <v>3455</v>
      </c>
      <c r="D3783" s="209" t="s">
        <v>205</v>
      </c>
      <c r="E3783" s="210" t="s">
        <v>3456</v>
      </c>
      <c r="F3783" s="211" t="s">
        <v>3457</v>
      </c>
      <c r="G3783" s="212" t="s">
        <v>208</v>
      </c>
      <c r="H3783" s="213">
        <v>9</v>
      </c>
      <c r="I3783" s="214"/>
      <c r="J3783" s="215">
        <f>ROUND(I3783*H3783,2)</f>
        <v>0</v>
      </c>
      <c r="K3783" s="211" t="s">
        <v>1</v>
      </c>
      <c r="L3783" s="40"/>
      <c r="M3783" s="216" t="s">
        <v>1</v>
      </c>
      <c r="N3783" s="217" t="s">
        <v>40</v>
      </c>
      <c r="O3783" s="72"/>
      <c r="P3783" s="218">
        <f>O3783*H3783</f>
        <v>0</v>
      </c>
      <c r="Q3783" s="218">
        <v>0</v>
      </c>
      <c r="R3783" s="218">
        <f>Q3783*H3783</f>
        <v>0</v>
      </c>
      <c r="S3783" s="218">
        <v>0</v>
      </c>
      <c r="T3783" s="219">
        <f>S3783*H3783</f>
        <v>0</v>
      </c>
      <c r="U3783" s="35"/>
      <c r="V3783" s="35"/>
      <c r="W3783" s="35"/>
      <c r="X3783" s="35"/>
      <c r="Y3783" s="35"/>
      <c r="Z3783" s="35"/>
      <c r="AA3783" s="35"/>
      <c r="AB3783" s="35"/>
      <c r="AC3783" s="35"/>
      <c r="AD3783" s="35"/>
      <c r="AE3783" s="35"/>
      <c r="AR3783" s="220" t="s">
        <v>412</v>
      </c>
      <c r="AT3783" s="220" t="s">
        <v>205</v>
      </c>
      <c r="AU3783" s="220" t="s">
        <v>104</v>
      </c>
      <c r="AY3783" s="18" t="s">
        <v>203</v>
      </c>
      <c r="BE3783" s="221">
        <f>IF(N3783="základní",J3783,0)</f>
        <v>0</v>
      </c>
      <c r="BF3783" s="221">
        <f>IF(N3783="snížená",J3783,0)</f>
        <v>0</v>
      </c>
      <c r="BG3783" s="221">
        <f>IF(N3783="zákl. přenesená",J3783,0)</f>
        <v>0</v>
      </c>
      <c r="BH3783" s="221">
        <f>IF(N3783="sníž. přenesená",J3783,0)</f>
        <v>0</v>
      </c>
      <c r="BI3783" s="221">
        <f>IF(N3783="nulová",J3783,0)</f>
        <v>0</v>
      </c>
      <c r="BJ3783" s="18" t="s">
        <v>82</v>
      </c>
      <c r="BK3783" s="221">
        <f>ROUND(I3783*H3783,2)</f>
        <v>0</v>
      </c>
      <c r="BL3783" s="18" t="s">
        <v>412</v>
      </c>
      <c r="BM3783" s="220" t="s">
        <v>3458</v>
      </c>
    </row>
    <row r="3784" spans="1:65" s="13" customFormat="1" ht="22.5">
      <c r="B3784" s="222"/>
      <c r="C3784" s="223"/>
      <c r="D3784" s="224" t="s">
        <v>211</v>
      </c>
      <c r="E3784" s="225" t="s">
        <v>1</v>
      </c>
      <c r="F3784" s="226" t="s">
        <v>3406</v>
      </c>
      <c r="G3784" s="223"/>
      <c r="H3784" s="225" t="s">
        <v>1</v>
      </c>
      <c r="I3784" s="227"/>
      <c r="J3784" s="223"/>
      <c r="K3784" s="223"/>
      <c r="L3784" s="228"/>
      <c r="M3784" s="229"/>
      <c r="N3784" s="230"/>
      <c r="O3784" s="230"/>
      <c r="P3784" s="230"/>
      <c r="Q3784" s="230"/>
      <c r="R3784" s="230"/>
      <c r="S3784" s="230"/>
      <c r="T3784" s="231"/>
      <c r="AT3784" s="232" t="s">
        <v>211</v>
      </c>
      <c r="AU3784" s="232" t="s">
        <v>104</v>
      </c>
      <c r="AV3784" s="13" t="s">
        <v>82</v>
      </c>
      <c r="AW3784" s="13" t="s">
        <v>31</v>
      </c>
      <c r="AX3784" s="13" t="s">
        <v>75</v>
      </c>
      <c r="AY3784" s="232" t="s">
        <v>203</v>
      </c>
    </row>
    <row r="3785" spans="1:65" s="13" customFormat="1" ht="11.25">
      <c r="B3785" s="222"/>
      <c r="C3785" s="223"/>
      <c r="D3785" s="224" t="s">
        <v>211</v>
      </c>
      <c r="E3785" s="225" t="s">
        <v>1</v>
      </c>
      <c r="F3785" s="226" t="s">
        <v>213</v>
      </c>
      <c r="G3785" s="223"/>
      <c r="H3785" s="225" t="s">
        <v>1</v>
      </c>
      <c r="I3785" s="227"/>
      <c r="J3785" s="223"/>
      <c r="K3785" s="223"/>
      <c r="L3785" s="228"/>
      <c r="M3785" s="229"/>
      <c r="N3785" s="230"/>
      <c r="O3785" s="230"/>
      <c r="P3785" s="230"/>
      <c r="Q3785" s="230"/>
      <c r="R3785" s="230"/>
      <c r="S3785" s="230"/>
      <c r="T3785" s="231"/>
      <c r="AT3785" s="232" t="s">
        <v>211</v>
      </c>
      <c r="AU3785" s="232" t="s">
        <v>104</v>
      </c>
      <c r="AV3785" s="13" t="s">
        <v>82</v>
      </c>
      <c r="AW3785" s="13" t="s">
        <v>31</v>
      </c>
      <c r="AX3785" s="13" t="s">
        <v>75</v>
      </c>
      <c r="AY3785" s="232" t="s">
        <v>203</v>
      </c>
    </row>
    <row r="3786" spans="1:65" s="13" customFormat="1" ht="11.25">
      <c r="B3786" s="222"/>
      <c r="C3786" s="223"/>
      <c r="D3786" s="224" t="s">
        <v>211</v>
      </c>
      <c r="E3786" s="225" t="s">
        <v>1</v>
      </c>
      <c r="F3786" s="226" t="s">
        <v>3407</v>
      </c>
      <c r="G3786" s="223"/>
      <c r="H3786" s="225" t="s">
        <v>1</v>
      </c>
      <c r="I3786" s="227"/>
      <c r="J3786" s="223"/>
      <c r="K3786" s="223"/>
      <c r="L3786" s="228"/>
      <c r="M3786" s="229"/>
      <c r="N3786" s="230"/>
      <c r="O3786" s="230"/>
      <c r="P3786" s="230"/>
      <c r="Q3786" s="230"/>
      <c r="R3786" s="230"/>
      <c r="S3786" s="230"/>
      <c r="T3786" s="231"/>
      <c r="AT3786" s="232" t="s">
        <v>211</v>
      </c>
      <c r="AU3786" s="232" t="s">
        <v>104</v>
      </c>
      <c r="AV3786" s="13" t="s">
        <v>82</v>
      </c>
      <c r="AW3786" s="13" t="s">
        <v>31</v>
      </c>
      <c r="AX3786" s="13" t="s">
        <v>75</v>
      </c>
      <c r="AY3786" s="232" t="s">
        <v>203</v>
      </c>
    </row>
    <row r="3787" spans="1:65" s="13" customFormat="1" ht="11.25">
      <c r="B3787" s="222"/>
      <c r="C3787" s="223"/>
      <c r="D3787" s="224" t="s">
        <v>211</v>
      </c>
      <c r="E3787" s="225" t="s">
        <v>1</v>
      </c>
      <c r="F3787" s="226" t="s">
        <v>3408</v>
      </c>
      <c r="G3787" s="223"/>
      <c r="H3787" s="225" t="s">
        <v>1</v>
      </c>
      <c r="I3787" s="227"/>
      <c r="J3787" s="223"/>
      <c r="K3787" s="223"/>
      <c r="L3787" s="228"/>
      <c r="M3787" s="229"/>
      <c r="N3787" s="230"/>
      <c r="O3787" s="230"/>
      <c r="P3787" s="230"/>
      <c r="Q3787" s="230"/>
      <c r="R3787" s="230"/>
      <c r="S3787" s="230"/>
      <c r="T3787" s="231"/>
      <c r="AT3787" s="232" t="s">
        <v>211</v>
      </c>
      <c r="AU3787" s="232" t="s">
        <v>104</v>
      </c>
      <c r="AV3787" s="13" t="s">
        <v>82</v>
      </c>
      <c r="AW3787" s="13" t="s">
        <v>31</v>
      </c>
      <c r="AX3787" s="13" t="s">
        <v>75</v>
      </c>
      <c r="AY3787" s="232" t="s">
        <v>203</v>
      </c>
    </row>
    <row r="3788" spans="1:65" s="14" customFormat="1" ht="11.25">
      <c r="B3788" s="233"/>
      <c r="C3788" s="234"/>
      <c r="D3788" s="224" t="s">
        <v>211</v>
      </c>
      <c r="E3788" s="235" t="s">
        <v>1</v>
      </c>
      <c r="F3788" s="236" t="s">
        <v>3459</v>
      </c>
      <c r="G3788" s="234"/>
      <c r="H3788" s="237">
        <v>9</v>
      </c>
      <c r="I3788" s="238"/>
      <c r="J3788" s="234"/>
      <c r="K3788" s="234"/>
      <c r="L3788" s="239"/>
      <c r="M3788" s="240"/>
      <c r="N3788" s="241"/>
      <c r="O3788" s="241"/>
      <c r="P3788" s="241"/>
      <c r="Q3788" s="241"/>
      <c r="R3788" s="241"/>
      <c r="S3788" s="241"/>
      <c r="T3788" s="242"/>
      <c r="AT3788" s="243" t="s">
        <v>211</v>
      </c>
      <c r="AU3788" s="243" t="s">
        <v>104</v>
      </c>
      <c r="AV3788" s="14" t="s">
        <v>84</v>
      </c>
      <c r="AW3788" s="14" t="s">
        <v>31</v>
      </c>
      <c r="AX3788" s="14" t="s">
        <v>75</v>
      </c>
      <c r="AY3788" s="243" t="s">
        <v>203</v>
      </c>
    </row>
    <row r="3789" spans="1:65" s="2" customFormat="1" ht="21.75" customHeight="1">
      <c r="A3789" s="35"/>
      <c r="B3789" s="36"/>
      <c r="C3789" s="209" t="s">
        <v>3460</v>
      </c>
      <c r="D3789" s="209" t="s">
        <v>205</v>
      </c>
      <c r="E3789" s="210" t="s">
        <v>3461</v>
      </c>
      <c r="F3789" s="211" t="s">
        <v>3462</v>
      </c>
      <c r="G3789" s="212" t="s">
        <v>208</v>
      </c>
      <c r="H3789" s="213">
        <v>4</v>
      </c>
      <c r="I3789" s="214"/>
      <c r="J3789" s="215">
        <f>ROUND(I3789*H3789,2)</f>
        <v>0</v>
      </c>
      <c r="K3789" s="211" t="s">
        <v>1</v>
      </c>
      <c r="L3789" s="40"/>
      <c r="M3789" s="216" t="s">
        <v>1</v>
      </c>
      <c r="N3789" s="217" t="s">
        <v>40</v>
      </c>
      <c r="O3789" s="72"/>
      <c r="P3789" s="218">
        <f>O3789*H3789</f>
        <v>0</v>
      </c>
      <c r="Q3789" s="218">
        <v>0</v>
      </c>
      <c r="R3789" s="218">
        <f>Q3789*H3789</f>
        <v>0</v>
      </c>
      <c r="S3789" s="218">
        <v>0</v>
      </c>
      <c r="T3789" s="219">
        <f>S3789*H3789</f>
        <v>0</v>
      </c>
      <c r="U3789" s="35"/>
      <c r="V3789" s="35"/>
      <c r="W3789" s="35"/>
      <c r="X3789" s="35"/>
      <c r="Y3789" s="35"/>
      <c r="Z3789" s="35"/>
      <c r="AA3789" s="35"/>
      <c r="AB3789" s="35"/>
      <c r="AC3789" s="35"/>
      <c r="AD3789" s="35"/>
      <c r="AE3789" s="35"/>
      <c r="AR3789" s="220" t="s">
        <v>412</v>
      </c>
      <c r="AT3789" s="220" t="s">
        <v>205</v>
      </c>
      <c r="AU3789" s="220" t="s">
        <v>104</v>
      </c>
      <c r="AY3789" s="18" t="s">
        <v>203</v>
      </c>
      <c r="BE3789" s="221">
        <f>IF(N3789="základní",J3789,0)</f>
        <v>0</v>
      </c>
      <c r="BF3789" s="221">
        <f>IF(N3789="snížená",J3789,0)</f>
        <v>0</v>
      </c>
      <c r="BG3789" s="221">
        <f>IF(N3789="zákl. přenesená",J3789,0)</f>
        <v>0</v>
      </c>
      <c r="BH3789" s="221">
        <f>IF(N3789="sníž. přenesená",J3789,0)</f>
        <v>0</v>
      </c>
      <c r="BI3789" s="221">
        <f>IF(N3789="nulová",J3789,0)</f>
        <v>0</v>
      </c>
      <c r="BJ3789" s="18" t="s">
        <v>82</v>
      </c>
      <c r="BK3789" s="221">
        <f>ROUND(I3789*H3789,2)</f>
        <v>0</v>
      </c>
      <c r="BL3789" s="18" t="s">
        <v>412</v>
      </c>
      <c r="BM3789" s="220" t="s">
        <v>3463</v>
      </c>
    </row>
    <row r="3790" spans="1:65" s="13" customFormat="1" ht="22.5">
      <c r="B3790" s="222"/>
      <c r="C3790" s="223"/>
      <c r="D3790" s="224" t="s">
        <v>211</v>
      </c>
      <c r="E3790" s="225" t="s">
        <v>1</v>
      </c>
      <c r="F3790" s="226" t="s">
        <v>3406</v>
      </c>
      <c r="G3790" s="223"/>
      <c r="H3790" s="225" t="s">
        <v>1</v>
      </c>
      <c r="I3790" s="227"/>
      <c r="J3790" s="223"/>
      <c r="K3790" s="223"/>
      <c r="L3790" s="228"/>
      <c r="M3790" s="229"/>
      <c r="N3790" s="230"/>
      <c r="O3790" s="230"/>
      <c r="P3790" s="230"/>
      <c r="Q3790" s="230"/>
      <c r="R3790" s="230"/>
      <c r="S3790" s="230"/>
      <c r="T3790" s="231"/>
      <c r="AT3790" s="232" t="s">
        <v>211</v>
      </c>
      <c r="AU3790" s="232" t="s">
        <v>104</v>
      </c>
      <c r="AV3790" s="13" t="s">
        <v>82</v>
      </c>
      <c r="AW3790" s="13" t="s">
        <v>31</v>
      </c>
      <c r="AX3790" s="13" t="s">
        <v>75</v>
      </c>
      <c r="AY3790" s="232" t="s">
        <v>203</v>
      </c>
    </row>
    <row r="3791" spans="1:65" s="13" customFormat="1" ht="11.25">
      <c r="B3791" s="222"/>
      <c r="C3791" s="223"/>
      <c r="D3791" s="224" t="s">
        <v>211</v>
      </c>
      <c r="E3791" s="225" t="s">
        <v>1</v>
      </c>
      <c r="F3791" s="226" t="s">
        <v>213</v>
      </c>
      <c r="G3791" s="223"/>
      <c r="H3791" s="225" t="s">
        <v>1</v>
      </c>
      <c r="I3791" s="227"/>
      <c r="J3791" s="223"/>
      <c r="K3791" s="223"/>
      <c r="L3791" s="228"/>
      <c r="M3791" s="229"/>
      <c r="N3791" s="230"/>
      <c r="O3791" s="230"/>
      <c r="P3791" s="230"/>
      <c r="Q3791" s="230"/>
      <c r="R3791" s="230"/>
      <c r="S3791" s="230"/>
      <c r="T3791" s="231"/>
      <c r="AT3791" s="232" t="s">
        <v>211</v>
      </c>
      <c r="AU3791" s="232" t="s">
        <v>104</v>
      </c>
      <c r="AV3791" s="13" t="s">
        <v>82</v>
      </c>
      <c r="AW3791" s="13" t="s">
        <v>31</v>
      </c>
      <c r="AX3791" s="13" t="s">
        <v>75</v>
      </c>
      <c r="AY3791" s="232" t="s">
        <v>203</v>
      </c>
    </row>
    <row r="3792" spans="1:65" s="13" customFormat="1" ht="11.25">
      <c r="B3792" s="222"/>
      <c r="C3792" s="223"/>
      <c r="D3792" s="224" t="s">
        <v>211</v>
      </c>
      <c r="E3792" s="225" t="s">
        <v>1</v>
      </c>
      <c r="F3792" s="226" t="s">
        <v>3407</v>
      </c>
      <c r="G3792" s="223"/>
      <c r="H3792" s="225" t="s">
        <v>1</v>
      </c>
      <c r="I3792" s="227"/>
      <c r="J3792" s="223"/>
      <c r="K3792" s="223"/>
      <c r="L3792" s="228"/>
      <c r="M3792" s="229"/>
      <c r="N3792" s="230"/>
      <c r="O3792" s="230"/>
      <c r="P3792" s="230"/>
      <c r="Q3792" s="230"/>
      <c r="R3792" s="230"/>
      <c r="S3792" s="230"/>
      <c r="T3792" s="231"/>
      <c r="AT3792" s="232" t="s">
        <v>211</v>
      </c>
      <c r="AU3792" s="232" t="s">
        <v>104</v>
      </c>
      <c r="AV3792" s="13" t="s">
        <v>82</v>
      </c>
      <c r="AW3792" s="13" t="s">
        <v>31</v>
      </c>
      <c r="AX3792" s="13" t="s">
        <v>75</v>
      </c>
      <c r="AY3792" s="232" t="s">
        <v>203</v>
      </c>
    </row>
    <row r="3793" spans="1:65" s="13" customFormat="1" ht="11.25">
      <c r="B3793" s="222"/>
      <c r="C3793" s="223"/>
      <c r="D3793" s="224" t="s">
        <v>211</v>
      </c>
      <c r="E3793" s="225" t="s">
        <v>1</v>
      </c>
      <c r="F3793" s="226" t="s">
        <v>3408</v>
      </c>
      <c r="G3793" s="223"/>
      <c r="H3793" s="225" t="s">
        <v>1</v>
      </c>
      <c r="I3793" s="227"/>
      <c r="J3793" s="223"/>
      <c r="K3793" s="223"/>
      <c r="L3793" s="228"/>
      <c r="M3793" s="229"/>
      <c r="N3793" s="230"/>
      <c r="O3793" s="230"/>
      <c r="P3793" s="230"/>
      <c r="Q3793" s="230"/>
      <c r="R3793" s="230"/>
      <c r="S3793" s="230"/>
      <c r="T3793" s="231"/>
      <c r="AT3793" s="232" t="s">
        <v>211</v>
      </c>
      <c r="AU3793" s="232" t="s">
        <v>104</v>
      </c>
      <c r="AV3793" s="13" t="s">
        <v>82</v>
      </c>
      <c r="AW3793" s="13" t="s">
        <v>31</v>
      </c>
      <c r="AX3793" s="13" t="s">
        <v>75</v>
      </c>
      <c r="AY3793" s="232" t="s">
        <v>203</v>
      </c>
    </row>
    <row r="3794" spans="1:65" s="14" customFormat="1" ht="11.25">
      <c r="B3794" s="233"/>
      <c r="C3794" s="234"/>
      <c r="D3794" s="224" t="s">
        <v>211</v>
      </c>
      <c r="E3794" s="235" t="s">
        <v>1</v>
      </c>
      <c r="F3794" s="236" t="s">
        <v>3464</v>
      </c>
      <c r="G3794" s="234"/>
      <c r="H3794" s="237">
        <v>4</v>
      </c>
      <c r="I3794" s="238"/>
      <c r="J3794" s="234"/>
      <c r="K3794" s="234"/>
      <c r="L3794" s="239"/>
      <c r="M3794" s="240"/>
      <c r="N3794" s="241"/>
      <c r="O3794" s="241"/>
      <c r="P3794" s="241"/>
      <c r="Q3794" s="241"/>
      <c r="R3794" s="241"/>
      <c r="S3794" s="241"/>
      <c r="T3794" s="242"/>
      <c r="AT3794" s="243" t="s">
        <v>211</v>
      </c>
      <c r="AU3794" s="243" t="s">
        <v>104</v>
      </c>
      <c r="AV3794" s="14" t="s">
        <v>84</v>
      </c>
      <c r="AW3794" s="14" t="s">
        <v>31</v>
      </c>
      <c r="AX3794" s="14" t="s">
        <v>75</v>
      </c>
      <c r="AY3794" s="243" t="s">
        <v>203</v>
      </c>
    </row>
    <row r="3795" spans="1:65" s="2" customFormat="1" ht="21.75" customHeight="1">
      <c r="A3795" s="35"/>
      <c r="B3795" s="36"/>
      <c r="C3795" s="209" t="s">
        <v>3465</v>
      </c>
      <c r="D3795" s="209" t="s">
        <v>205</v>
      </c>
      <c r="E3795" s="210" t="s">
        <v>3466</v>
      </c>
      <c r="F3795" s="211" t="s">
        <v>3467</v>
      </c>
      <c r="G3795" s="212" t="s">
        <v>208</v>
      </c>
      <c r="H3795" s="213">
        <v>2</v>
      </c>
      <c r="I3795" s="214"/>
      <c r="J3795" s="215">
        <f>ROUND(I3795*H3795,2)</f>
        <v>0</v>
      </c>
      <c r="K3795" s="211" t="s">
        <v>1</v>
      </c>
      <c r="L3795" s="40"/>
      <c r="M3795" s="216" t="s">
        <v>1</v>
      </c>
      <c r="N3795" s="217" t="s">
        <v>40</v>
      </c>
      <c r="O3795" s="72"/>
      <c r="P3795" s="218">
        <f>O3795*H3795</f>
        <v>0</v>
      </c>
      <c r="Q3795" s="218">
        <v>0</v>
      </c>
      <c r="R3795" s="218">
        <f>Q3795*H3795</f>
        <v>0</v>
      </c>
      <c r="S3795" s="218">
        <v>0</v>
      </c>
      <c r="T3795" s="219">
        <f>S3795*H3795</f>
        <v>0</v>
      </c>
      <c r="U3795" s="35"/>
      <c r="V3795" s="35"/>
      <c r="W3795" s="35"/>
      <c r="X3795" s="35"/>
      <c r="Y3795" s="35"/>
      <c r="Z3795" s="35"/>
      <c r="AA3795" s="35"/>
      <c r="AB3795" s="35"/>
      <c r="AC3795" s="35"/>
      <c r="AD3795" s="35"/>
      <c r="AE3795" s="35"/>
      <c r="AR3795" s="220" t="s">
        <v>412</v>
      </c>
      <c r="AT3795" s="220" t="s">
        <v>205</v>
      </c>
      <c r="AU3795" s="220" t="s">
        <v>104</v>
      </c>
      <c r="AY3795" s="18" t="s">
        <v>203</v>
      </c>
      <c r="BE3795" s="221">
        <f>IF(N3795="základní",J3795,0)</f>
        <v>0</v>
      </c>
      <c r="BF3795" s="221">
        <f>IF(N3795="snížená",J3795,0)</f>
        <v>0</v>
      </c>
      <c r="BG3795" s="221">
        <f>IF(N3795="zákl. přenesená",J3795,0)</f>
        <v>0</v>
      </c>
      <c r="BH3795" s="221">
        <f>IF(N3795="sníž. přenesená",J3795,0)</f>
        <v>0</v>
      </c>
      <c r="BI3795" s="221">
        <f>IF(N3795="nulová",J3795,0)</f>
        <v>0</v>
      </c>
      <c r="BJ3795" s="18" t="s">
        <v>82</v>
      </c>
      <c r="BK3795" s="221">
        <f>ROUND(I3795*H3795,2)</f>
        <v>0</v>
      </c>
      <c r="BL3795" s="18" t="s">
        <v>412</v>
      </c>
      <c r="BM3795" s="220" t="s">
        <v>3468</v>
      </c>
    </row>
    <row r="3796" spans="1:65" s="13" customFormat="1" ht="22.5">
      <c r="B3796" s="222"/>
      <c r="C3796" s="223"/>
      <c r="D3796" s="224" t="s">
        <v>211</v>
      </c>
      <c r="E3796" s="225" t="s">
        <v>1</v>
      </c>
      <c r="F3796" s="226" t="s">
        <v>3406</v>
      </c>
      <c r="G3796" s="223"/>
      <c r="H3796" s="225" t="s">
        <v>1</v>
      </c>
      <c r="I3796" s="227"/>
      <c r="J3796" s="223"/>
      <c r="K3796" s="223"/>
      <c r="L3796" s="228"/>
      <c r="M3796" s="229"/>
      <c r="N3796" s="230"/>
      <c r="O3796" s="230"/>
      <c r="P3796" s="230"/>
      <c r="Q3796" s="230"/>
      <c r="R3796" s="230"/>
      <c r="S3796" s="230"/>
      <c r="T3796" s="231"/>
      <c r="AT3796" s="232" t="s">
        <v>211</v>
      </c>
      <c r="AU3796" s="232" t="s">
        <v>104</v>
      </c>
      <c r="AV3796" s="13" t="s">
        <v>82</v>
      </c>
      <c r="AW3796" s="13" t="s">
        <v>31</v>
      </c>
      <c r="AX3796" s="13" t="s">
        <v>75</v>
      </c>
      <c r="AY3796" s="232" t="s">
        <v>203</v>
      </c>
    </row>
    <row r="3797" spans="1:65" s="13" customFormat="1" ht="11.25">
      <c r="B3797" s="222"/>
      <c r="C3797" s="223"/>
      <c r="D3797" s="224" t="s">
        <v>211</v>
      </c>
      <c r="E3797" s="225" t="s">
        <v>1</v>
      </c>
      <c r="F3797" s="226" t="s">
        <v>213</v>
      </c>
      <c r="G3797" s="223"/>
      <c r="H3797" s="225" t="s">
        <v>1</v>
      </c>
      <c r="I3797" s="227"/>
      <c r="J3797" s="223"/>
      <c r="K3797" s="223"/>
      <c r="L3797" s="228"/>
      <c r="M3797" s="229"/>
      <c r="N3797" s="230"/>
      <c r="O3797" s="230"/>
      <c r="P3797" s="230"/>
      <c r="Q3797" s="230"/>
      <c r="R3797" s="230"/>
      <c r="S3797" s="230"/>
      <c r="T3797" s="231"/>
      <c r="AT3797" s="232" t="s">
        <v>211</v>
      </c>
      <c r="AU3797" s="232" t="s">
        <v>104</v>
      </c>
      <c r="AV3797" s="13" t="s">
        <v>82</v>
      </c>
      <c r="AW3797" s="13" t="s">
        <v>31</v>
      </c>
      <c r="AX3797" s="13" t="s">
        <v>75</v>
      </c>
      <c r="AY3797" s="232" t="s">
        <v>203</v>
      </c>
    </row>
    <row r="3798" spans="1:65" s="13" customFormat="1" ht="11.25">
      <c r="B3798" s="222"/>
      <c r="C3798" s="223"/>
      <c r="D3798" s="224" t="s">
        <v>211</v>
      </c>
      <c r="E3798" s="225" t="s">
        <v>1</v>
      </c>
      <c r="F3798" s="226" t="s">
        <v>3407</v>
      </c>
      <c r="G3798" s="223"/>
      <c r="H3798" s="225" t="s">
        <v>1</v>
      </c>
      <c r="I3798" s="227"/>
      <c r="J3798" s="223"/>
      <c r="K3798" s="223"/>
      <c r="L3798" s="228"/>
      <c r="M3798" s="229"/>
      <c r="N3798" s="230"/>
      <c r="O3798" s="230"/>
      <c r="P3798" s="230"/>
      <c r="Q3798" s="230"/>
      <c r="R3798" s="230"/>
      <c r="S3798" s="230"/>
      <c r="T3798" s="231"/>
      <c r="AT3798" s="232" t="s">
        <v>211</v>
      </c>
      <c r="AU3798" s="232" t="s">
        <v>104</v>
      </c>
      <c r="AV3798" s="13" t="s">
        <v>82</v>
      </c>
      <c r="AW3798" s="13" t="s">
        <v>31</v>
      </c>
      <c r="AX3798" s="13" t="s">
        <v>75</v>
      </c>
      <c r="AY3798" s="232" t="s">
        <v>203</v>
      </c>
    </row>
    <row r="3799" spans="1:65" s="13" customFormat="1" ht="11.25">
      <c r="B3799" s="222"/>
      <c r="C3799" s="223"/>
      <c r="D3799" s="224" t="s">
        <v>211</v>
      </c>
      <c r="E3799" s="225" t="s">
        <v>1</v>
      </c>
      <c r="F3799" s="226" t="s">
        <v>3429</v>
      </c>
      <c r="G3799" s="223"/>
      <c r="H3799" s="225" t="s">
        <v>1</v>
      </c>
      <c r="I3799" s="227"/>
      <c r="J3799" s="223"/>
      <c r="K3799" s="223"/>
      <c r="L3799" s="228"/>
      <c r="M3799" s="229"/>
      <c r="N3799" s="230"/>
      <c r="O3799" s="230"/>
      <c r="P3799" s="230"/>
      <c r="Q3799" s="230"/>
      <c r="R3799" s="230"/>
      <c r="S3799" s="230"/>
      <c r="T3799" s="231"/>
      <c r="AT3799" s="232" t="s">
        <v>211</v>
      </c>
      <c r="AU3799" s="232" t="s">
        <v>104</v>
      </c>
      <c r="AV3799" s="13" t="s">
        <v>82</v>
      </c>
      <c r="AW3799" s="13" t="s">
        <v>31</v>
      </c>
      <c r="AX3799" s="13" t="s">
        <v>75</v>
      </c>
      <c r="AY3799" s="232" t="s">
        <v>203</v>
      </c>
    </row>
    <row r="3800" spans="1:65" s="14" customFormat="1" ht="11.25">
      <c r="B3800" s="233"/>
      <c r="C3800" s="234"/>
      <c r="D3800" s="224" t="s">
        <v>211</v>
      </c>
      <c r="E3800" s="235" t="s">
        <v>1</v>
      </c>
      <c r="F3800" s="236" t="s">
        <v>3424</v>
      </c>
      <c r="G3800" s="234"/>
      <c r="H3800" s="237">
        <v>2</v>
      </c>
      <c r="I3800" s="238"/>
      <c r="J3800" s="234"/>
      <c r="K3800" s="234"/>
      <c r="L3800" s="239"/>
      <c r="M3800" s="240"/>
      <c r="N3800" s="241"/>
      <c r="O3800" s="241"/>
      <c r="P3800" s="241"/>
      <c r="Q3800" s="241"/>
      <c r="R3800" s="241"/>
      <c r="S3800" s="241"/>
      <c r="T3800" s="242"/>
      <c r="AT3800" s="243" t="s">
        <v>211</v>
      </c>
      <c r="AU3800" s="243" t="s">
        <v>104</v>
      </c>
      <c r="AV3800" s="14" t="s">
        <v>84</v>
      </c>
      <c r="AW3800" s="14" t="s">
        <v>31</v>
      </c>
      <c r="AX3800" s="14" t="s">
        <v>75</v>
      </c>
      <c r="AY3800" s="243" t="s">
        <v>203</v>
      </c>
    </row>
    <row r="3801" spans="1:65" s="2" customFormat="1" ht="33" customHeight="1">
      <c r="A3801" s="35"/>
      <c r="B3801" s="36"/>
      <c r="C3801" s="209" t="s">
        <v>3469</v>
      </c>
      <c r="D3801" s="209" t="s">
        <v>205</v>
      </c>
      <c r="E3801" s="210" t="s">
        <v>3470</v>
      </c>
      <c r="F3801" s="211" t="s">
        <v>3471</v>
      </c>
      <c r="G3801" s="212" t="s">
        <v>208</v>
      </c>
      <c r="H3801" s="213">
        <v>64</v>
      </c>
      <c r="I3801" s="214"/>
      <c r="J3801" s="215">
        <f>ROUND(I3801*H3801,2)</f>
        <v>0</v>
      </c>
      <c r="K3801" s="211" t="s">
        <v>1</v>
      </c>
      <c r="L3801" s="40"/>
      <c r="M3801" s="216" t="s">
        <v>1</v>
      </c>
      <c r="N3801" s="217" t="s">
        <v>40</v>
      </c>
      <c r="O3801" s="72"/>
      <c r="P3801" s="218">
        <f>O3801*H3801</f>
        <v>0</v>
      </c>
      <c r="Q3801" s="218">
        <v>0</v>
      </c>
      <c r="R3801" s="218">
        <f>Q3801*H3801</f>
        <v>0</v>
      </c>
      <c r="S3801" s="218">
        <v>0</v>
      </c>
      <c r="T3801" s="219">
        <f>S3801*H3801</f>
        <v>0</v>
      </c>
      <c r="U3801" s="35"/>
      <c r="V3801" s="35"/>
      <c r="W3801" s="35"/>
      <c r="X3801" s="35"/>
      <c r="Y3801" s="35"/>
      <c r="Z3801" s="35"/>
      <c r="AA3801" s="35"/>
      <c r="AB3801" s="35"/>
      <c r="AC3801" s="35"/>
      <c r="AD3801" s="35"/>
      <c r="AE3801" s="35"/>
      <c r="AR3801" s="220" t="s">
        <v>412</v>
      </c>
      <c r="AT3801" s="220" t="s">
        <v>205</v>
      </c>
      <c r="AU3801" s="220" t="s">
        <v>104</v>
      </c>
      <c r="AY3801" s="18" t="s">
        <v>203</v>
      </c>
      <c r="BE3801" s="221">
        <f>IF(N3801="základní",J3801,0)</f>
        <v>0</v>
      </c>
      <c r="BF3801" s="221">
        <f>IF(N3801="snížená",J3801,0)</f>
        <v>0</v>
      </c>
      <c r="BG3801" s="221">
        <f>IF(N3801="zákl. přenesená",J3801,0)</f>
        <v>0</v>
      </c>
      <c r="BH3801" s="221">
        <f>IF(N3801="sníž. přenesená",J3801,0)</f>
        <v>0</v>
      </c>
      <c r="BI3801" s="221">
        <f>IF(N3801="nulová",J3801,0)</f>
        <v>0</v>
      </c>
      <c r="BJ3801" s="18" t="s">
        <v>82</v>
      </c>
      <c r="BK3801" s="221">
        <f>ROUND(I3801*H3801,2)</f>
        <v>0</v>
      </c>
      <c r="BL3801" s="18" t="s">
        <v>412</v>
      </c>
      <c r="BM3801" s="220" t="s">
        <v>3472</v>
      </c>
    </row>
    <row r="3802" spans="1:65" s="13" customFormat="1" ht="22.5">
      <c r="B3802" s="222"/>
      <c r="C3802" s="223"/>
      <c r="D3802" s="224" t="s">
        <v>211</v>
      </c>
      <c r="E3802" s="225" t="s">
        <v>1</v>
      </c>
      <c r="F3802" s="226" t="s">
        <v>3406</v>
      </c>
      <c r="G3802" s="223"/>
      <c r="H3802" s="225" t="s">
        <v>1</v>
      </c>
      <c r="I3802" s="227"/>
      <c r="J3802" s="223"/>
      <c r="K3802" s="223"/>
      <c r="L3802" s="228"/>
      <c r="M3802" s="229"/>
      <c r="N3802" s="230"/>
      <c r="O3802" s="230"/>
      <c r="P3802" s="230"/>
      <c r="Q3802" s="230"/>
      <c r="R3802" s="230"/>
      <c r="S3802" s="230"/>
      <c r="T3802" s="231"/>
      <c r="AT3802" s="232" t="s">
        <v>211</v>
      </c>
      <c r="AU3802" s="232" t="s">
        <v>104</v>
      </c>
      <c r="AV3802" s="13" t="s">
        <v>82</v>
      </c>
      <c r="AW3802" s="13" t="s">
        <v>31</v>
      </c>
      <c r="AX3802" s="13" t="s">
        <v>75</v>
      </c>
      <c r="AY3802" s="232" t="s">
        <v>203</v>
      </c>
    </row>
    <row r="3803" spans="1:65" s="13" customFormat="1" ht="11.25">
      <c r="B3803" s="222"/>
      <c r="C3803" s="223"/>
      <c r="D3803" s="224" t="s">
        <v>211</v>
      </c>
      <c r="E3803" s="225" t="s">
        <v>1</v>
      </c>
      <c r="F3803" s="226" t="s">
        <v>213</v>
      </c>
      <c r="G3803" s="223"/>
      <c r="H3803" s="225" t="s">
        <v>1</v>
      </c>
      <c r="I3803" s="227"/>
      <c r="J3803" s="223"/>
      <c r="K3803" s="223"/>
      <c r="L3803" s="228"/>
      <c r="M3803" s="229"/>
      <c r="N3803" s="230"/>
      <c r="O3803" s="230"/>
      <c r="P3803" s="230"/>
      <c r="Q3803" s="230"/>
      <c r="R3803" s="230"/>
      <c r="S3803" s="230"/>
      <c r="T3803" s="231"/>
      <c r="AT3803" s="232" t="s">
        <v>211</v>
      </c>
      <c r="AU3803" s="232" t="s">
        <v>104</v>
      </c>
      <c r="AV3803" s="13" t="s">
        <v>82</v>
      </c>
      <c r="AW3803" s="13" t="s">
        <v>31</v>
      </c>
      <c r="AX3803" s="13" t="s">
        <v>75</v>
      </c>
      <c r="AY3803" s="232" t="s">
        <v>203</v>
      </c>
    </row>
    <row r="3804" spans="1:65" s="13" customFormat="1" ht="11.25">
      <c r="B3804" s="222"/>
      <c r="C3804" s="223"/>
      <c r="D3804" s="224" t="s">
        <v>211</v>
      </c>
      <c r="E3804" s="225" t="s">
        <v>1</v>
      </c>
      <c r="F3804" s="226" t="s">
        <v>3407</v>
      </c>
      <c r="G3804" s="223"/>
      <c r="H3804" s="225" t="s">
        <v>1</v>
      </c>
      <c r="I3804" s="227"/>
      <c r="J3804" s="223"/>
      <c r="K3804" s="223"/>
      <c r="L3804" s="228"/>
      <c r="M3804" s="229"/>
      <c r="N3804" s="230"/>
      <c r="O3804" s="230"/>
      <c r="P3804" s="230"/>
      <c r="Q3804" s="230"/>
      <c r="R3804" s="230"/>
      <c r="S3804" s="230"/>
      <c r="T3804" s="231"/>
      <c r="AT3804" s="232" t="s">
        <v>211</v>
      </c>
      <c r="AU3804" s="232" t="s">
        <v>104</v>
      </c>
      <c r="AV3804" s="13" t="s">
        <v>82</v>
      </c>
      <c r="AW3804" s="13" t="s">
        <v>31</v>
      </c>
      <c r="AX3804" s="13" t="s">
        <v>75</v>
      </c>
      <c r="AY3804" s="232" t="s">
        <v>203</v>
      </c>
    </row>
    <row r="3805" spans="1:65" s="13" customFormat="1" ht="11.25">
      <c r="B3805" s="222"/>
      <c r="C3805" s="223"/>
      <c r="D3805" s="224" t="s">
        <v>211</v>
      </c>
      <c r="E3805" s="225" t="s">
        <v>1</v>
      </c>
      <c r="F3805" s="226" t="s">
        <v>3429</v>
      </c>
      <c r="G3805" s="223"/>
      <c r="H3805" s="225" t="s">
        <v>1</v>
      </c>
      <c r="I3805" s="227"/>
      <c r="J3805" s="223"/>
      <c r="K3805" s="223"/>
      <c r="L3805" s="228"/>
      <c r="M3805" s="229"/>
      <c r="N3805" s="230"/>
      <c r="O3805" s="230"/>
      <c r="P3805" s="230"/>
      <c r="Q3805" s="230"/>
      <c r="R3805" s="230"/>
      <c r="S3805" s="230"/>
      <c r="T3805" s="231"/>
      <c r="AT3805" s="232" t="s">
        <v>211</v>
      </c>
      <c r="AU3805" s="232" t="s">
        <v>104</v>
      </c>
      <c r="AV3805" s="13" t="s">
        <v>82</v>
      </c>
      <c r="AW3805" s="13" t="s">
        <v>31</v>
      </c>
      <c r="AX3805" s="13" t="s">
        <v>75</v>
      </c>
      <c r="AY3805" s="232" t="s">
        <v>203</v>
      </c>
    </row>
    <row r="3806" spans="1:65" s="14" customFormat="1" ht="11.25">
      <c r="B3806" s="233"/>
      <c r="C3806" s="234"/>
      <c r="D3806" s="224" t="s">
        <v>211</v>
      </c>
      <c r="E3806" s="235" t="s">
        <v>1</v>
      </c>
      <c r="F3806" s="236" t="s">
        <v>3473</v>
      </c>
      <c r="G3806" s="234"/>
      <c r="H3806" s="237">
        <v>64</v>
      </c>
      <c r="I3806" s="238"/>
      <c r="J3806" s="234"/>
      <c r="K3806" s="234"/>
      <c r="L3806" s="239"/>
      <c r="M3806" s="240"/>
      <c r="N3806" s="241"/>
      <c r="O3806" s="241"/>
      <c r="P3806" s="241"/>
      <c r="Q3806" s="241"/>
      <c r="R3806" s="241"/>
      <c r="S3806" s="241"/>
      <c r="T3806" s="242"/>
      <c r="AT3806" s="243" t="s">
        <v>211</v>
      </c>
      <c r="AU3806" s="243" t="s">
        <v>104</v>
      </c>
      <c r="AV3806" s="14" t="s">
        <v>84</v>
      </c>
      <c r="AW3806" s="14" t="s">
        <v>31</v>
      </c>
      <c r="AX3806" s="14" t="s">
        <v>75</v>
      </c>
      <c r="AY3806" s="243" t="s">
        <v>203</v>
      </c>
    </row>
    <row r="3807" spans="1:65" s="2" customFormat="1" ht="33" customHeight="1">
      <c r="A3807" s="35"/>
      <c r="B3807" s="36"/>
      <c r="C3807" s="209" t="s">
        <v>3474</v>
      </c>
      <c r="D3807" s="209" t="s">
        <v>205</v>
      </c>
      <c r="E3807" s="210" t="s">
        <v>3475</v>
      </c>
      <c r="F3807" s="211" t="s">
        <v>3476</v>
      </c>
      <c r="G3807" s="212" t="s">
        <v>208</v>
      </c>
      <c r="H3807" s="213">
        <v>8</v>
      </c>
      <c r="I3807" s="214"/>
      <c r="J3807" s="215">
        <f>ROUND(I3807*H3807,2)</f>
        <v>0</v>
      </c>
      <c r="K3807" s="211" t="s">
        <v>1</v>
      </c>
      <c r="L3807" s="40"/>
      <c r="M3807" s="216" t="s">
        <v>1</v>
      </c>
      <c r="N3807" s="217" t="s">
        <v>40</v>
      </c>
      <c r="O3807" s="72"/>
      <c r="P3807" s="218">
        <f>O3807*H3807</f>
        <v>0</v>
      </c>
      <c r="Q3807" s="218">
        <v>0</v>
      </c>
      <c r="R3807" s="218">
        <f>Q3807*H3807</f>
        <v>0</v>
      </c>
      <c r="S3807" s="218">
        <v>0</v>
      </c>
      <c r="T3807" s="219">
        <f>S3807*H3807</f>
        <v>0</v>
      </c>
      <c r="U3807" s="35"/>
      <c r="V3807" s="35"/>
      <c r="W3807" s="35"/>
      <c r="X3807" s="35"/>
      <c r="Y3807" s="35"/>
      <c r="Z3807" s="35"/>
      <c r="AA3807" s="35"/>
      <c r="AB3807" s="35"/>
      <c r="AC3807" s="35"/>
      <c r="AD3807" s="35"/>
      <c r="AE3807" s="35"/>
      <c r="AR3807" s="220" t="s">
        <v>412</v>
      </c>
      <c r="AT3807" s="220" t="s">
        <v>205</v>
      </c>
      <c r="AU3807" s="220" t="s">
        <v>104</v>
      </c>
      <c r="AY3807" s="18" t="s">
        <v>203</v>
      </c>
      <c r="BE3807" s="221">
        <f>IF(N3807="základní",J3807,0)</f>
        <v>0</v>
      </c>
      <c r="BF3807" s="221">
        <f>IF(N3807="snížená",J3807,0)</f>
        <v>0</v>
      </c>
      <c r="BG3807" s="221">
        <f>IF(N3807="zákl. přenesená",J3807,0)</f>
        <v>0</v>
      </c>
      <c r="BH3807" s="221">
        <f>IF(N3807="sníž. přenesená",J3807,0)</f>
        <v>0</v>
      </c>
      <c r="BI3807" s="221">
        <f>IF(N3807="nulová",J3807,0)</f>
        <v>0</v>
      </c>
      <c r="BJ3807" s="18" t="s">
        <v>82</v>
      </c>
      <c r="BK3807" s="221">
        <f>ROUND(I3807*H3807,2)</f>
        <v>0</v>
      </c>
      <c r="BL3807" s="18" t="s">
        <v>412</v>
      </c>
      <c r="BM3807" s="220" t="s">
        <v>3477</v>
      </c>
    </row>
    <row r="3808" spans="1:65" s="13" customFormat="1" ht="22.5">
      <c r="B3808" s="222"/>
      <c r="C3808" s="223"/>
      <c r="D3808" s="224" t="s">
        <v>211</v>
      </c>
      <c r="E3808" s="225" t="s">
        <v>1</v>
      </c>
      <c r="F3808" s="226" t="s">
        <v>3406</v>
      </c>
      <c r="G3808" s="223"/>
      <c r="H3808" s="225" t="s">
        <v>1</v>
      </c>
      <c r="I3808" s="227"/>
      <c r="J3808" s="223"/>
      <c r="K3808" s="223"/>
      <c r="L3808" s="228"/>
      <c r="M3808" s="229"/>
      <c r="N3808" s="230"/>
      <c r="O3808" s="230"/>
      <c r="P3808" s="230"/>
      <c r="Q3808" s="230"/>
      <c r="R3808" s="230"/>
      <c r="S3808" s="230"/>
      <c r="T3808" s="231"/>
      <c r="AT3808" s="232" t="s">
        <v>211</v>
      </c>
      <c r="AU3808" s="232" t="s">
        <v>104</v>
      </c>
      <c r="AV3808" s="13" t="s">
        <v>82</v>
      </c>
      <c r="AW3808" s="13" t="s">
        <v>31</v>
      </c>
      <c r="AX3808" s="13" t="s">
        <v>75</v>
      </c>
      <c r="AY3808" s="232" t="s">
        <v>203</v>
      </c>
    </row>
    <row r="3809" spans="1:65" s="13" customFormat="1" ht="11.25">
      <c r="B3809" s="222"/>
      <c r="C3809" s="223"/>
      <c r="D3809" s="224" t="s">
        <v>211</v>
      </c>
      <c r="E3809" s="225" t="s">
        <v>1</v>
      </c>
      <c r="F3809" s="226" t="s">
        <v>213</v>
      </c>
      <c r="G3809" s="223"/>
      <c r="H3809" s="225" t="s">
        <v>1</v>
      </c>
      <c r="I3809" s="227"/>
      <c r="J3809" s="223"/>
      <c r="K3809" s="223"/>
      <c r="L3809" s="228"/>
      <c r="M3809" s="229"/>
      <c r="N3809" s="230"/>
      <c r="O3809" s="230"/>
      <c r="P3809" s="230"/>
      <c r="Q3809" s="230"/>
      <c r="R3809" s="230"/>
      <c r="S3809" s="230"/>
      <c r="T3809" s="231"/>
      <c r="AT3809" s="232" t="s">
        <v>211</v>
      </c>
      <c r="AU3809" s="232" t="s">
        <v>104</v>
      </c>
      <c r="AV3809" s="13" t="s">
        <v>82</v>
      </c>
      <c r="AW3809" s="13" t="s">
        <v>31</v>
      </c>
      <c r="AX3809" s="13" t="s">
        <v>75</v>
      </c>
      <c r="AY3809" s="232" t="s">
        <v>203</v>
      </c>
    </row>
    <row r="3810" spans="1:65" s="13" customFormat="1" ht="11.25">
      <c r="B3810" s="222"/>
      <c r="C3810" s="223"/>
      <c r="D3810" s="224" t="s">
        <v>211</v>
      </c>
      <c r="E3810" s="225" t="s">
        <v>1</v>
      </c>
      <c r="F3810" s="226" t="s">
        <v>3407</v>
      </c>
      <c r="G3810" s="223"/>
      <c r="H3810" s="225" t="s">
        <v>1</v>
      </c>
      <c r="I3810" s="227"/>
      <c r="J3810" s="223"/>
      <c r="K3810" s="223"/>
      <c r="L3810" s="228"/>
      <c r="M3810" s="229"/>
      <c r="N3810" s="230"/>
      <c r="O3810" s="230"/>
      <c r="P3810" s="230"/>
      <c r="Q3810" s="230"/>
      <c r="R3810" s="230"/>
      <c r="S3810" s="230"/>
      <c r="T3810" s="231"/>
      <c r="AT3810" s="232" t="s">
        <v>211</v>
      </c>
      <c r="AU3810" s="232" t="s">
        <v>104</v>
      </c>
      <c r="AV3810" s="13" t="s">
        <v>82</v>
      </c>
      <c r="AW3810" s="13" t="s">
        <v>31</v>
      </c>
      <c r="AX3810" s="13" t="s">
        <v>75</v>
      </c>
      <c r="AY3810" s="232" t="s">
        <v>203</v>
      </c>
    </row>
    <row r="3811" spans="1:65" s="13" customFormat="1" ht="11.25">
      <c r="B3811" s="222"/>
      <c r="C3811" s="223"/>
      <c r="D3811" s="224" t="s">
        <v>211</v>
      </c>
      <c r="E3811" s="225" t="s">
        <v>1</v>
      </c>
      <c r="F3811" s="226" t="s">
        <v>3429</v>
      </c>
      <c r="G3811" s="223"/>
      <c r="H3811" s="225" t="s">
        <v>1</v>
      </c>
      <c r="I3811" s="227"/>
      <c r="J3811" s="223"/>
      <c r="K3811" s="223"/>
      <c r="L3811" s="228"/>
      <c r="M3811" s="229"/>
      <c r="N3811" s="230"/>
      <c r="O3811" s="230"/>
      <c r="P3811" s="230"/>
      <c r="Q3811" s="230"/>
      <c r="R3811" s="230"/>
      <c r="S3811" s="230"/>
      <c r="T3811" s="231"/>
      <c r="AT3811" s="232" t="s">
        <v>211</v>
      </c>
      <c r="AU3811" s="232" t="s">
        <v>104</v>
      </c>
      <c r="AV3811" s="13" t="s">
        <v>82</v>
      </c>
      <c r="AW3811" s="13" t="s">
        <v>31</v>
      </c>
      <c r="AX3811" s="13" t="s">
        <v>75</v>
      </c>
      <c r="AY3811" s="232" t="s">
        <v>203</v>
      </c>
    </row>
    <row r="3812" spans="1:65" s="14" customFormat="1" ht="11.25">
      <c r="B3812" s="233"/>
      <c r="C3812" s="234"/>
      <c r="D3812" s="224" t="s">
        <v>211</v>
      </c>
      <c r="E3812" s="235" t="s">
        <v>1</v>
      </c>
      <c r="F3812" s="236" t="s">
        <v>3478</v>
      </c>
      <c r="G3812" s="234"/>
      <c r="H3812" s="237">
        <v>8</v>
      </c>
      <c r="I3812" s="238"/>
      <c r="J3812" s="234"/>
      <c r="K3812" s="234"/>
      <c r="L3812" s="239"/>
      <c r="M3812" s="240"/>
      <c r="N3812" s="241"/>
      <c r="O3812" s="241"/>
      <c r="P3812" s="241"/>
      <c r="Q3812" s="241"/>
      <c r="R3812" s="241"/>
      <c r="S3812" s="241"/>
      <c r="T3812" s="242"/>
      <c r="AT3812" s="243" t="s">
        <v>211</v>
      </c>
      <c r="AU3812" s="243" t="s">
        <v>104</v>
      </c>
      <c r="AV3812" s="14" t="s">
        <v>84</v>
      </c>
      <c r="AW3812" s="14" t="s">
        <v>31</v>
      </c>
      <c r="AX3812" s="14" t="s">
        <v>75</v>
      </c>
      <c r="AY3812" s="243" t="s">
        <v>203</v>
      </c>
    </row>
    <row r="3813" spans="1:65" s="2" customFormat="1" ht="33" customHeight="1">
      <c r="A3813" s="35"/>
      <c r="B3813" s="36"/>
      <c r="C3813" s="209" t="s">
        <v>3479</v>
      </c>
      <c r="D3813" s="209" t="s">
        <v>205</v>
      </c>
      <c r="E3813" s="210" t="s">
        <v>3480</v>
      </c>
      <c r="F3813" s="211" t="s">
        <v>3481</v>
      </c>
      <c r="G3813" s="212" t="s">
        <v>208</v>
      </c>
      <c r="H3813" s="213">
        <v>4</v>
      </c>
      <c r="I3813" s="214"/>
      <c r="J3813" s="215">
        <f>ROUND(I3813*H3813,2)</f>
        <v>0</v>
      </c>
      <c r="K3813" s="211" t="s">
        <v>1</v>
      </c>
      <c r="L3813" s="40"/>
      <c r="M3813" s="216" t="s">
        <v>1</v>
      </c>
      <c r="N3813" s="217" t="s">
        <v>40</v>
      </c>
      <c r="O3813" s="72"/>
      <c r="P3813" s="218">
        <f>O3813*H3813</f>
        <v>0</v>
      </c>
      <c r="Q3813" s="218">
        <v>0</v>
      </c>
      <c r="R3813" s="218">
        <f>Q3813*H3813</f>
        <v>0</v>
      </c>
      <c r="S3813" s="218">
        <v>0</v>
      </c>
      <c r="T3813" s="219">
        <f>S3813*H3813</f>
        <v>0</v>
      </c>
      <c r="U3813" s="35"/>
      <c r="V3813" s="35"/>
      <c r="W3813" s="35"/>
      <c r="X3813" s="35"/>
      <c r="Y3813" s="35"/>
      <c r="Z3813" s="35"/>
      <c r="AA3813" s="35"/>
      <c r="AB3813" s="35"/>
      <c r="AC3813" s="35"/>
      <c r="AD3813" s="35"/>
      <c r="AE3813" s="35"/>
      <c r="AR3813" s="220" t="s">
        <v>412</v>
      </c>
      <c r="AT3813" s="220" t="s">
        <v>205</v>
      </c>
      <c r="AU3813" s="220" t="s">
        <v>104</v>
      </c>
      <c r="AY3813" s="18" t="s">
        <v>203</v>
      </c>
      <c r="BE3813" s="221">
        <f>IF(N3813="základní",J3813,0)</f>
        <v>0</v>
      </c>
      <c r="BF3813" s="221">
        <f>IF(N3813="snížená",J3813,0)</f>
        <v>0</v>
      </c>
      <c r="BG3813" s="221">
        <f>IF(N3813="zákl. přenesená",J3813,0)</f>
        <v>0</v>
      </c>
      <c r="BH3813" s="221">
        <f>IF(N3813="sníž. přenesená",J3813,0)</f>
        <v>0</v>
      </c>
      <c r="BI3813" s="221">
        <f>IF(N3813="nulová",J3813,0)</f>
        <v>0</v>
      </c>
      <c r="BJ3813" s="18" t="s">
        <v>82</v>
      </c>
      <c r="BK3813" s="221">
        <f>ROUND(I3813*H3813,2)</f>
        <v>0</v>
      </c>
      <c r="BL3813" s="18" t="s">
        <v>412</v>
      </c>
      <c r="BM3813" s="220" t="s">
        <v>3482</v>
      </c>
    </row>
    <row r="3814" spans="1:65" s="13" customFormat="1" ht="22.5">
      <c r="B3814" s="222"/>
      <c r="C3814" s="223"/>
      <c r="D3814" s="224" t="s">
        <v>211</v>
      </c>
      <c r="E3814" s="225" t="s">
        <v>1</v>
      </c>
      <c r="F3814" s="226" t="s">
        <v>3406</v>
      </c>
      <c r="G3814" s="223"/>
      <c r="H3814" s="225" t="s">
        <v>1</v>
      </c>
      <c r="I3814" s="227"/>
      <c r="J3814" s="223"/>
      <c r="K3814" s="223"/>
      <c r="L3814" s="228"/>
      <c r="M3814" s="229"/>
      <c r="N3814" s="230"/>
      <c r="O3814" s="230"/>
      <c r="P3814" s="230"/>
      <c r="Q3814" s="230"/>
      <c r="R3814" s="230"/>
      <c r="S3814" s="230"/>
      <c r="T3814" s="231"/>
      <c r="AT3814" s="232" t="s">
        <v>211</v>
      </c>
      <c r="AU3814" s="232" t="s">
        <v>104</v>
      </c>
      <c r="AV3814" s="13" t="s">
        <v>82</v>
      </c>
      <c r="AW3814" s="13" t="s">
        <v>31</v>
      </c>
      <c r="AX3814" s="13" t="s">
        <v>75</v>
      </c>
      <c r="AY3814" s="232" t="s">
        <v>203</v>
      </c>
    </row>
    <row r="3815" spans="1:65" s="13" customFormat="1" ht="11.25">
      <c r="B3815" s="222"/>
      <c r="C3815" s="223"/>
      <c r="D3815" s="224" t="s">
        <v>211</v>
      </c>
      <c r="E3815" s="225" t="s">
        <v>1</v>
      </c>
      <c r="F3815" s="226" t="s">
        <v>213</v>
      </c>
      <c r="G3815" s="223"/>
      <c r="H3815" s="225" t="s">
        <v>1</v>
      </c>
      <c r="I3815" s="227"/>
      <c r="J3815" s="223"/>
      <c r="K3815" s="223"/>
      <c r="L3815" s="228"/>
      <c r="M3815" s="229"/>
      <c r="N3815" s="230"/>
      <c r="O3815" s="230"/>
      <c r="P3815" s="230"/>
      <c r="Q3815" s="230"/>
      <c r="R3815" s="230"/>
      <c r="S3815" s="230"/>
      <c r="T3815" s="231"/>
      <c r="AT3815" s="232" t="s">
        <v>211</v>
      </c>
      <c r="AU3815" s="232" t="s">
        <v>104</v>
      </c>
      <c r="AV3815" s="13" t="s">
        <v>82</v>
      </c>
      <c r="AW3815" s="13" t="s">
        <v>31</v>
      </c>
      <c r="AX3815" s="13" t="s">
        <v>75</v>
      </c>
      <c r="AY3815" s="232" t="s">
        <v>203</v>
      </c>
    </row>
    <row r="3816" spans="1:65" s="13" customFormat="1" ht="11.25">
      <c r="B3816" s="222"/>
      <c r="C3816" s="223"/>
      <c r="D3816" s="224" t="s">
        <v>211</v>
      </c>
      <c r="E3816" s="225" t="s">
        <v>1</v>
      </c>
      <c r="F3816" s="226" t="s">
        <v>3407</v>
      </c>
      <c r="G3816" s="223"/>
      <c r="H3816" s="225" t="s">
        <v>1</v>
      </c>
      <c r="I3816" s="227"/>
      <c r="J3816" s="223"/>
      <c r="K3816" s="223"/>
      <c r="L3816" s="228"/>
      <c r="M3816" s="229"/>
      <c r="N3816" s="230"/>
      <c r="O3816" s="230"/>
      <c r="P3816" s="230"/>
      <c r="Q3816" s="230"/>
      <c r="R3816" s="230"/>
      <c r="S3816" s="230"/>
      <c r="T3816" s="231"/>
      <c r="AT3816" s="232" t="s">
        <v>211</v>
      </c>
      <c r="AU3816" s="232" t="s">
        <v>104</v>
      </c>
      <c r="AV3816" s="13" t="s">
        <v>82</v>
      </c>
      <c r="AW3816" s="13" t="s">
        <v>31</v>
      </c>
      <c r="AX3816" s="13" t="s">
        <v>75</v>
      </c>
      <c r="AY3816" s="232" t="s">
        <v>203</v>
      </c>
    </row>
    <row r="3817" spans="1:65" s="13" customFormat="1" ht="11.25">
      <c r="B3817" s="222"/>
      <c r="C3817" s="223"/>
      <c r="D3817" s="224" t="s">
        <v>211</v>
      </c>
      <c r="E3817" s="225" t="s">
        <v>1</v>
      </c>
      <c r="F3817" s="226" t="s">
        <v>3429</v>
      </c>
      <c r="G3817" s="223"/>
      <c r="H3817" s="225" t="s">
        <v>1</v>
      </c>
      <c r="I3817" s="227"/>
      <c r="J3817" s="223"/>
      <c r="K3817" s="223"/>
      <c r="L3817" s="228"/>
      <c r="M3817" s="229"/>
      <c r="N3817" s="230"/>
      <c r="O3817" s="230"/>
      <c r="P3817" s="230"/>
      <c r="Q3817" s="230"/>
      <c r="R3817" s="230"/>
      <c r="S3817" s="230"/>
      <c r="T3817" s="231"/>
      <c r="AT3817" s="232" t="s">
        <v>211</v>
      </c>
      <c r="AU3817" s="232" t="s">
        <v>104</v>
      </c>
      <c r="AV3817" s="13" t="s">
        <v>82</v>
      </c>
      <c r="AW3817" s="13" t="s">
        <v>31</v>
      </c>
      <c r="AX3817" s="13" t="s">
        <v>75</v>
      </c>
      <c r="AY3817" s="232" t="s">
        <v>203</v>
      </c>
    </row>
    <row r="3818" spans="1:65" s="14" customFormat="1" ht="11.25">
      <c r="B3818" s="233"/>
      <c r="C3818" s="234"/>
      <c r="D3818" s="224" t="s">
        <v>211</v>
      </c>
      <c r="E3818" s="235" t="s">
        <v>1</v>
      </c>
      <c r="F3818" s="236" t="s">
        <v>3464</v>
      </c>
      <c r="G3818" s="234"/>
      <c r="H3818" s="237">
        <v>4</v>
      </c>
      <c r="I3818" s="238"/>
      <c r="J3818" s="234"/>
      <c r="K3818" s="234"/>
      <c r="L3818" s="239"/>
      <c r="M3818" s="240"/>
      <c r="N3818" s="241"/>
      <c r="O3818" s="241"/>
      <c r="P3818" s="241"/>
      <c r="Q3818" s="241"/>
      <c r="R3818" s="241"/>
      <c r="S3818" s="241"/>
      <c r="T3818" s="242"/>
      <c r="AT3818" s="243" t="s">
        <v>211</v>
      </c>
      <c r="AU3818" s="243" t="s">
        <v>104</v>
      </c>
      <c r="AV3818" s="14" t="s">
        <v>84</v>
      </c>
      <c r="AW3818" s="14" t="s">
        <v>31</v>
      </c>
      <c r="AX3818" s="14" t="s">
        <v>75</v>
      </c>
      <c r="AY3818" s="243" t="s">
        <v>203</v>
      </c>
    </row>
    <row r="3819" spans="1:65" s="12" customFormat="1" ht="20.85" customHeight="1">
      <c r="B3819" s="193"/>
      <c r="C3819" s="194"/>
      <c r="D3819" s="195" t="s">
        <v>74</v>
      </c>
      <c r="E3819" s="207" t="s">
        <v>3483</v>
      </c>
      <c r="F3819" s="207" t="s">
        <v>3484</v>
      </c>
      <c r="G3819" s="194"/>
      <c r="H3819" s="194"/>
      <c r="I3819" s="197"/>
      <c r="J3819" s="208">
        <f>BK3819</f>
        <v>0</v>
      </c>
      <c r="K3819" s="194"/>
      <c r="L3819" s="199"/>
      <c r="M3819" s="200"/>
      <c r="N3819" s="201"/>
      <c r="O3819" s="201"/>
      <c r="P3819" s="202">
        <f>SUM(P3820:P3855)</f>
        <v>0</v>
      </c>
      <c r="Q3819" s="201"/>
      <c r="R3819" s="202">
        <f>SUM(R3820:R3855)</f>
        <v>0</v>
      </c>
      <c r="S3819" s="201"/>
      <c r="T3819" s="203">
        <f>SUM(T3820:T3855)</f>
        <v>0</v>
      </c>
      <c r="AR3819" s="204" t="s">
        <v>82</v>
      </c>
      <c r="AT3819" s="205" t="s">
        <v>74</v>
      </c>
      <c r="AU3819" s="205" t="s">
        <v>84</v>
      </c>
      <c r="AY3819" s="204" t="s">
        <v>203</v>
      </c>
      <c r="BK3819" s="206">
        <f>SUM(BK3820:BK3855)</f>
        <v>0</v>
      </c>
    </row>
    <row r="3820" spans="1:65" s="2" customFormat="1" ht="33" customHeight="1">
      <c r="A3820" s="35"/>
      <c r="B3820" s="36"/>
      <c r="C3820" s="209" t="s">
        <v>3485</v>
      </c>
      <c r="D3820" s="209" t="s">
        <v>205</v>
      </c>
      <c r="E3820" s="210" t="s">
        <v>3486</v>
      </c>
      <c r="F3820" s="211" t="s">
        <v>3487</v>
      </c>
      <c r="G3820" s="212" t="s">
        <v>208</v>
      </c>
      <c r="H3820" s="213">
        <v>3</v>
      </c>
      <c r="I3820" s="214"/>
      <c r="J3820" s="215">
        <f>ROUND(I3820*H3820,2)</f>
        <v>0</v>
      </c>
      <c r="K3820" s="211" t="s">
        <v>1</v>
      </c>
      <c r="L3820" s="40"/>
      <c r="M3820" s="216" t="s">
        <v>1</v>
      </c>
      <c r="N3820" s="217" t="s">
        <v>40</v>
      </c>
      <c r="O3820" s="72"/>
      <c r="P3820" s="218">
        <f>O3820*H3820</f>
        <v>0</v>
      </c>
      <c r="Q3820" s="218">
        <v>0</v>
      </c>
      <c r="R3820" s="218">
        <f>Q3820*H3820</f>
        <v>0</v>
      </c>
      <c r="S3820" s="218">
        <v>0</v>
      </c>
      <c r="T3820" s="219">
        <f>S3820*H3820</f>
        <v>0</v>
      </c>
      <c r="U3820" s="35"/>
      <c r="V3820" s="35"/>
      <c r="W3820" s="35"/>
      <c r="X3820" s="35"/>
      <c r="Y3820" s="35"/>
      <c r="Z3820" s="35"/>
      <c r="AA3820" s="35"/>
      <c r="AB3820" s="35"/>
      <c r="AC3820" s="35"/>
      <c r="AD3820" s="35"/>
      <c r="AE3820" s="35"/>
      <c r="AR3820" s="220" t="s">
        <v>412</v>
      </c>
      <c r="AT3820" s="220" t="s">
        <v>205</v>
      </c>
      <c r="AU3820" s="220" t="s">
        <v>104</v>
      </c>
      <c r="AY3820" s="18" t="s">
        <v>203</v>
      </c>
      <c r="BE3820" s="221">
        <f>IF(N3820="základní",J3820,0)</f>
        <v>0</v>
      </c>
      <c r="BF3820" s="221">
        <f>IF(N3820="snížená",J3820,0)</f>
        <v>0</v>
      </c>
      <c r="BG3820" s="221">
        <f>IF(N3820="zákl. přenesená",J3820,0)</f>
        <v>0</v>
      </c>
      <c r="BH3820" s="221">
        <f>IF(N3820="sníž. přenesená",J3820,0)</f>
        <v>0</v>
      </c>
      <c r="BI3820" s="221">
        <f>IF(N3820="nulová",J3820,0)</f>
        <v>0</v>
      </c>
      <c r="BJ3820" s="18" t="s">
        <v>82</v>
      </c>
      <c r="BK3820" s="221">
        <f>ROUND(I3820*H3820,2)</f>
        <v>0</v>
      </c>
      <c r="BL3820" s="18" t="s">
        <v>412</v>
      </c>
      <c r="BM3820" s="220" t="s">
        <v>3488</v>
      </c>
    </row>
    <row r="3821" spans="1:65" s="13" customFormat="1" ht="22.5">
      <c r="B3821" s="222"/>
      <c r="C3821" s="223"/>
      <c r="D3821" s="224" t="s">
        <v>211</v>
      </c>
      <c r="E3821" s="225" t="s">
        <v>1</v>
      </c>
      <c r="F3821" s="226" t="s">
        <v>3406</v>
      </c>
      <c r="G3821" s="223"/>
      <c r="H3821" s="225" t="s">
        <v>1</v>
      </c>
      <c r="I3821" s="227"/>
      <c r="J3821" s="223"/>
      <c r="K3821" s="223"/>
      <c r="L3821" s="228"/>
      <c r="M3821" s="229"/>
      <c r="N3821" s="230"/>
      <c r="O3821" s="230"/>
      <c r="P3821" s="230"/>
      <c r="Q3821" s="230"/>
      <c r="R3821" s="230"/>
      <c r="S3821" s="230"/>
      <c r="T3821" s="231"/>
      <c r="AT3821" s="232" t="s">
        <v>211</v>
      </c>
      <c r="AU3821" s="232" t="s">
        <v>104</v>
      </c>
      <c r="AV3821" s="13" t="s">
        <v>82</v>
      </c>
      <c r="AW3821" s="13" t="s">
        <v>31</v>
      </c>
      <c r="AX3821" s="13" t="s">
        <v>75</v>
      </c>
      <c r="AY3821" s="232" t="s">
        <v>203</v>
      </c>
    </row>
    <row r="3822" spans="1:65" s="13" customFormat="1" ht="11.25">
      <c r="B3822" s="222"/>
      <c r="C3822" s="223"/>
      <c r="D3822" s="224" t="s">
        <v>211</v>
      </c>
      <c r="E3822" s="225" t="s">
        <v>1</v>
      </c>
      <c r="F3822" s="226" t="s">
        <v>213</v>
      </c>
      <c r="G3822" s="223"/>
      <c r="H3822" s="225" t="s">
        <v>1</v>
      </c>
      <c r="I3822" s="227"/>
      <c r="J3822" s="223"/>
      <c r="K3822" s="223"/>
      <c r="L3822" s="228"/>
      <c r="M3822" s="229"/>
      <c r="N3822" s="230"/>
      <c r="O3822" s="230"/>
      <c r="P3822" s="230"/>
      <c r="Q3822" s="230"/>
      <c r="R3822" s="230"/>
      <c r="S3822" s="230"/>
      <c r="T3822" s="231"/>
      <c r="AT3822" s="232" t="s">
        <v>211</v>
      </c>
      <c r="AU3822" s="232" t="s">
        <v>104</v>
      </c>
      <c r="AV3822" s="13" t="s">
        <v>82</v>
      </c>
      <c r="AW3822" s="13" t="s">
        <v>31</v>
      </c>
      <c r="AX3822" s="13" t="s">
        <v>75</v>
      </c>
      <c r="AY3822" s="232" t="s">
        <v>203</v>
      </c>
    </row>
    <row r="3823" spans="1:65" s="13" customFormat="1" ht="11.25">
      <c r="B3823" s="222"/>
      <c r="C3823" s="223"/>
      <c r="D3823" s="224" t="s">
        <v>211</v>
      </c>
      <c r="E3823" s="225" t="s">
        <v>1</v>
      </c>
      <c r="F3823" s="226" t="s">
        <v>3489</v>
      </c>
      <c r="G3823" s="223"/>
      <c r="H3823" s="225" t="s">
        <v>1</v>
      </c>
      <c r="I3823" s="227"/>
      <c r="J3823" s="223"/>
      <c r="K3823" s="223"/>
      <c r="L3823" s="228"/>
      <c r="M3823" s="229"/>
      <c r="N3823" s="230"/>
      <c r="O3823" s="230"/>
      <c r="P3823" s="230"/>
      <c r="Q3823" s="230"/>
      <c r="R3823" s="230"/>
      <c r="S3823" s="230"/>
      <c r="T3823" s="231"/>
      <c r="AT3823" s="232" t="s">
        <v>211</v>
      </c>
      <c r="AU3823" s="232" t="s">
        <v>104</v>
      </c>
      <c r="AV3823" s="13" t="s">
        <v>82</v>
      </c>
      <c r="AW3823" s="13" t="s">
        <v>31</v>
      </c>
      <c r="AX3823" s="13" t="s">
        <v>75</v>
      </c>
      <c r="AY3823" s="232" t="s">
        <v>203</v>
      </c>
    </row>
    <row r="3824" spans="1:65" s="13" customFormat="1" ht="11.25">
      <c r="B3824" s="222"/>
      <c r="C3824" s="223"/>
      <c r="D3824" s="224" t="s">
        <v>211</v>
      </c>
      <c r="E3824" s="225" t="s">
        <v>1</v>
      </c>
      <c r="F3824" s="226" t="s">
        <v>3429</v>
      </c>
      <c r="G3824" s="223"/>
      <c r="H3824" s="225" t="s">
        <v>1</v>
      </c>
      <c r="I3824" s="227"/>
      <c r="J3824" s="223"/>
      <c r="K3824" s="223"/>
      <c r="L3824" s="228"/>
      <c r="M3824" s="229"/>
      <c r="N3824" s="230"/>
      <c r="O3824" s="230"/>
      <c r="P3824" s="230"/>
      <c r="Q3824" s="230"/>
      <c r="R3824" s="230"/>
      <c r="S3824" s="230"/>
      <c r="T3824" s="231"/>
      <c r="AT3824" s="232" t="s">
        <v>211</v>
      </c>
      <c r="AU3824" s="232" t="s">
        <v>104</v>
      </c>
      <c r="AV3824" s="13" t="s">
        <v>82</v>
      </c>
      <c r="AW3824" s="13" t="s">
        <v>31</v>
      </c>
      <c r="AX3824" s="13" t="s">
        <v>75</v>
      </c>
      <c r="AY3824" s="232" t="s">
        <v>203</v>
      </c>
    </row>
    <row r="3825" spans="1:65" s="14" customFormat="1" ht="11.25">
      <c r="B3825" s="233"/>
      <c r="C3825" s="234"/>
      <c r="D3825" s="224" t="s">
        <v>211</v>
      </c>
      <c r="E3825" s="235" t="s">
        <v>1</v>
      </c>
      <c r="F3825" s="236" t="s">
        <v>3490</v>
      </c>
      <c r="G3825" s="234"/>
      <c r="H3825" s="237">
        <v>3</v>
      </c>
      <c r="I3825" s="238"/>
      <c r="J3825" s="234"/>
      <c r="K3825" s="234"/>
      <c r="L3825" s="239"/>
      <c r="M3825" s="240"/>
      <c r="N3825" s="241"/>
      <c r="O3825" s="241"/>
      <c r="P3825" s="241"/>
      <c r="Q3825" s="241"/>
      <c r="R3825" s="241"/>
      <c r="S3825" s="241"/>
      <c r="T3825" s="242"/>
      <c r="AT3825" s="243" t="s">
        <v>211</v>
      </c>
      <c r="AU3825" s="243" t="s">
        <v>104</v>
      </c>
      <c r="AV3825" s="14" t="s">
        <v>84</v>
      </c>
      <c r="AW3825" s="14" t="s">
        <v>31</v>
      </c>
      <c r="AX3825" s="14" t="s">
        <v>75</v>
      </c>
      <c r="AY3825" s="243" t="s">
        <v>203</v>
      </c>
    </row>
    <row r="3826" spans="1:65" s="2" customFormat="1" ht="33" customHeight="1">
      <c r="A3826" s="35"/>
      <c r="B3826" s="36"/>
      <c r="C3826" s="209" t="s">
        <v>3491</v>
      </c>
      <c r="D3826" s="209" t="s">
        <v>205</v>
      </c>
      <c r="E3826" s="210" t="s">
        <v>3492</v>
      </c>
      <c r="F3826" s="211" t="s">
        <v>3493</v>
      </c>
      <c r="G3826" s="212" t="s">
        <v>208</v>
      </c>
      <c r="H3826" s="213">
        <v>1</v>
      </c>
      <c r="I3826" s="214"/>
      <c r="J3826" s="215">
        <f>ROUND(I3826*H3826,2)</f>
        <v>0</v>
      </c>
      <c r="K3826" s="211" t="s">
        <v>1</v>
      </c>
      <c r="L3826" s="40"/>
      <c r="M3826" s="216" t="s">
        <v>1</v>
      </c>
      <c r="N3826" s="217" t="s">
        <v>40</v>
      </c>
      <c r="O3826" s="72"/>
      <c r="P3826" s="218">
        <f>O3826*H3826</f>
        <v>0</v>
      </c>
      <c r="Q3826" s="218">
        <v>0</v>
      </c>
      <c r="R3826" s="218">
        <f>Q3826*H3826</f>
        <v>0</v>
      </c>
      <c r="S3826" s="218">
        <v>0</v>
      </c>
      <c r="T3826" s="219">
        <f>S3826*H3826</f>
        <v>0</v>
      </c>
      <c r="U3826" s="35"/>
      <c r="V3826" s="35"/>
      <c r="W3826" s="35"/>
      <c r="X3826" s="35"/>
      <c r="Y3826" s="35"/>
      <c r="Z3826" s="35"/>
      <c r="AA3826" s="35"/>
      <c r="AB3826" s="35"/>
      <c r="AC3826" s="35"/>
      <c r="AD3826" s="35"/>
      <c r="AE3826" s="35"/>
      <c r="AR3826" s="220" t="s">
        <v>412</v>
      </c>
      <c r="AT3826" s="220" t="s">
        <v>205</v>
      </c>
      <c r="AU3826" s="220" t="s">
        <v>104</v>
      </c>
      <c r="AY3826" s="18" t="s">
        <v>203</v>
      </c>
      <c r="BE3826" s="221">
        <f>IF(N3826="základní",J3826,0)</f>
        <v>0</v>
      </c>
      <c r="BF3826" s="221">
        <f>IF(N3826="snížená",J3826,0)</f>
        <v>0</v>
      </c>
      <c r="BG3826" s="221">
        <f>IF(N3826="zákl. přenesená",J3826,0)</f>
        <v>0</v>
      </c>
      <c r="BH3826" s="221">
        <f>IF(N3826="sníž. přenesená",J3826,0)</f>
        <v>0</v>
      </c>
      <c r="BI3826" s="221">
        <f>IF(N3826="nulová",J3826,0)</f>
        <v>0</v>
      </c>
      <c r="BJ3826" s="18" t="s">
        <v>82</v>
      </c>
      <c r="BK3826" s="221">
        <f>ROUND(I3826*H3826,2)</f>
        <v>0</v>
      </c>
      <c r="BL3826" s="18" t="s">
        <v>412</v>
      </c>
      <c r="BM3826" s="220" t="s">
        <v>3494</v>
      </c>
    </row>
    <row r="3827" spans="1:65" s="13" customFormat="1" ht="22.5">
      <c r="B3827" s="222"/>
      <c r="C3827" s="223"/>
      <c r="D3827" s="224" t="s">
        <v>211</v>
      </c>
      <c r="E3827" s="225" t="s">
        <v>1</v>
      </c>
      <c r="F3827" s="226" t="s">
        <v>3406</v>
      </c>
      <c r="G3827" s="223"/>
      <c r="H3827" s="225" t="s">
        <v>1</v>
      </c>
      <c r="I3827" s="227"/>
      <c r="J3827" s="223"/>
      <c r="K3827" s="223"/>
      <c r="L3827" s="228"/>
      <c r="M3827" s="229"/>
      <c r="N3827" s="230"/>
      <c r="O3827" s="230"/>
      <c r="P3827" s="230"/>
      <c r="Q3827" s="230"/>
      <c r="R3827" s="230"/>
      <c r="S3827" s="230"/>
      <c r="T3827" s="231"/>
      <c r="AT3827" s="232" t="s">
        <v>211</v>
      </c>
      <c r="AU3827" s="232" t="s">
        <v>104</v>
      </c>
      <c r="AV3827" s="13" t="s">
        <v>82</v>
      </c>
      <c r="AW3827" s="13" t="s">
        <v>31</v>
      </c>
      <c r="AX3827" s="13" t="s">
        <v>75</v>
      </c>
      <c r="AY3827" s="232" t="s">
        <v>203</v>
      </c>
    </row>
    <row r="3828" spans="1:65" s="13" customFormat="1" ht="11.25">
      <c r="B3828" s="222"/>
      <c r="C3828" s="223"/>
      <c r="D3828" s="224" t="s">
        <v>211</v>
      </c>
      <c r="E3828" s="225" t="s">
        <v>1</v>
      </c>
      <c r="F3828" s="226" t="s">
        <v>213</v>
      </c>
      <c r="G3828" s="223"/>
      <c r="H3828" s="225" t="s">
        <v>1</v>
      </c>
      <c r="I3828" s="227"/>
      <c r="J3828" s="223"/>
      <c r="K3828" s="223"/>
      <c r="L3828" s="228"/>
      <c r="M3828" s="229"/>
      <c r="N3828" s="230"/>
      <c r="O3828" s="230"/>
      <c r="P3828" s="230"/>
      <c r="Q3828" s="230"/>
      <c r="R3828" s="230"/>
      <c r="S3828" s="230"/>
      <c r="T3828" s="231"/>
      <c r="AT3828" s="232" t="s">
        <v>211</v>
      </c>
      <c r="AU3828" s="232" t="s">
        <v>104</v>
      </c>
      <c r="AV3828" s="13" t="s">
        <v>82</v>
      </c>
      <c r="AW3828" s="13" t="s">
        <v>31</v>
      </c>
      <c r="AX3828" s="13" t="s">
        <v>75</v>
      </c>
      <c r="AY3828" s="232" t="s">
        <v>203</v>
      </c>
    </row>
    <row r="3829" spans="1:65" s="13" customFormat="1" ht="11.25">
      <c r="B3829" s="222"/>
      <c r="C3829" s="223"/>
      <c r="D3829" s="224" t="s">
        <v>211</v>
      </c>
      <c r="E3829" s="225" t="s">
        <v>1</v>
      </c>
      <c r="F3829" s="226" t="s">
        <v>3489</v>
      </c>
      <c r="G3829" s="223"/>
      <c r="H3829" s="225" t="s">
        <v>1</v>
      </c>
      <c r="I3829" s="227"/>
      <c r="J3829" s="223"/>
      <c r="K3829" s="223"/>
      <c r="L3829" s="228"/>
      <c r="M3829" s="229"/>
      <c r="N3829" s="230"/>
      <c r="O3829" s="230"/>
      <c r="P3829" s="230"/>
      <c r="Q3829" s="230"/>
      <c r="R3829" s="230"/>
      <c r="S3829" s="230"/>
      <c r="T3829" s="231"/>
      <c r="AT3829" s="232" t="s">
        <v>211</v>
      </c>
      <c r="AU3829" s="232" t="s">
        <v>104</v>
      </c>
      <c r="AV3829" s="13" t="s">
        <v>82</v>
      </c>
      <c r="AW3829" s="13" t="s">
        <v>31</v>
      </c>
      <c r="AX3829" s="13" t="s">
        <v>75</v>
      </c>
      <c r="AY3829" s="232" t="s">
        <v>203</v>
      </c>
    </row>
    <row r="3830" spans="1:65" s="13" customFormat="1" ht="11.25">
      <c r="B3830" s="222"/>
      <c r="C3830" s="223"/>
      <c r="D3830" s="224" t="s">
        <v>211</v>
      </c>
      <c r="E3830" s="225" t="s">
        <v>1</v>
      </c>
      <c r="F3830" s="226" t="s">
        <v>3429</v>
      </c>
      <c r="G3830" s="223"/>
      <c r="H3830" s="225" t="s">
        <v>1</v>
      </c>
      <c r="I3830" s="227"/>
      <c r="J3830" s="223"/>
      <c r="K3830" s="223"/>
      <c r="L3830" s="228"/>
      <c r="M3830" s="229"/>
      <c r="N3830" s="230"/>
      <c r="O3830" s="230"/>
      <c r="P3830" s="230"/>
      <c r="Q3830" s="230"/>
      <c r="R3830" s="230"/>
      <c r="S3830" s="230"/>
      <c r="T3830" s="231"/>
      <c r="AT3830" s="232" t="s">
        <v>211</v>
      </c>
      <c r="AU3830" s="232" t="s">
        <v>104</v>
      </c>
      <c r="AV3830" s="13" t="s">
        <v>82</v>
      </c>
      <c r="AW3830" s="13" t="s">
        <v>31</v>
      </c>
      <c r="AX3830" s="13" t="s">
        <v>75</v>
      </c>
      <c r="AY3830" s="232" t="s">
        <v>203</v>
      </c>
    </row>
    <row r="3831" spans="1:65" s="14" customFormat="1" ht="11.25">
      <c r="B3831" s="233"/>
      <c r="C3831" s="234"/>
      <c r="D3831" s="224" t="s">
        <v>211</v>
      </c>
      <c r="E3831" s="235" t="s">
        <v>1</v>
      </c>
      <c r="F3831" s="236" t="s">
        <v>3409</v>
      </c>
      <c r="G3831" s="234"/>
      <c r="H3831" s="237">
        <v>1</v>
      </c>
      <c r="I3831" s="238"/>
      <c r="J3831" s="234"/>
      <c r="K3831" s="234"/>
      <c r="L3831" s="239"/>
      <c r="M3831" s="240"/>
      <c r="N3831" s="241"/>
      <c r="O3831" s="241"/>
      <c r="P3831" s="241"/>
      <c r="Q3831" s="241"/>
      <c r="R3831" s="241"/>
      <c r="S3831" s="241"/>
      <c r="T3831" s="242"/>
      <c r="AT3831" s="243" t="s">
        <v>211</v>
      </c>
      <c r="AU3831" s="243" t="s">
        <v>104</v>
      </c>
      <c r="AV3831" s="14" t="s">
        <v>84</v>
      </c>
      <c r="AW3831" s="14" t="s">
        <v>31</v>
      </c>
      <c r="AX3831" s="14" t="s">
        <v>75</v>
      </c>
      <c r="AY3831" s="243" t="s">
        <v>203</v>
      </c>
    </row>
    <row r="3832" spans="1:65" s="2" customFormat="1" ht="33" customHeight="1">
      <c r="A3832" s="35"/>
      <c r="B3832" s="36"/>
      <c r="C3832" s="209" t="s">
        <v>3495</v>
      </c>
      <c r="D3832" s="209" t="s">
        <v>205</v>
      </c>
      <c r="E3832" s="210" t="s">
        <v>3496</v>
      </c>
      <c r="F3832" s="211" t="s">
        <v>3497</v>
      </c>
      <c r="G3832" s="212" t="s">
        <v>208</v>
      </c>
      <c r="H3832" s="213">
        <v>1</v>
      </c>
      <c r="I3832" s="214"/>
      <c r="J3832" s="215">
        <f>ROUND(I3832*H3832,2)</f>
        <v>0</v>
      </c>
      <c r="K3832" s="211" t="s">
        <v>1</v>
      </c>
      <c r="L3832" s="40"/>
      <c r="M3832" s="216" t="s">
        <v>1</v>
      </c>
      <c r="N3832" s="217" t="s">
        <v>40</v>
      </c>
      <c r="O3832" s="72"/>
      <c r="P3832" s="218">
        <f>O3832*H3832</f>
        <v>0</v>
      </c>
      <c r="Q3832" s="218">
        <v>0</v>
      </c>
      <c r="R3832" s="218">
        <f>Q3832*H3832</f>
        <v>0</v>
      </c>
      <c r="S3832" s="218">
        <v>0</v>
      </c>
      <c r="T3832" s="219">
        <f>S3832*H3832</f>
        <v>0</v>
      </c>
      <c r="U3832" s="35"/>
      <c r="V3832" s="35"/>
      <c r="W3832" s="35"/>
      <c r="X3832" s="35"/>
      <c r="Y3832" s="35"/>
      <c r="Z3832" s="35"/>
      <c r="AA3832" s="35"/>
      <c r="AB3832" s="35"/>
      <c r="AC3832" s="35"/>
      <c r="AD3832" s="35"/>
      <c r="AE3832" s="35"/>
      <c r="AR3832" s="220" t="s">
        <v>412</v>
      </c>
      <c r="AT3832" s="220" t="s">
        <v>205</v>
      </c>
      <c r="AU3832" s="220" t="s">
        <v>104</v>
      </c>
      <c r="AY3832" s="18" t="s">
        <v>203</v>
      </c>
      <c r="BE3832" s="221">
        <f>IF(N3832="základní",J3832,0)</f>
        <v>0</v>
      </c>
      <c r="BF3832" s="221">
        <f>IF(N3832="snížená",J3832,0)</f>
        <v>0</v>
      </c>
      <c r="BG3832" s="221">
        <f>IF(N3832="zákl. přenesená",J3832,0)</f>
        <v>0</v>
      </c>
      <c r="BH3832" s="221">
        <f>IF(N3832="sníž. přenesená",J3832,0)</f>
        <v>0</v>
      </c>
      <c r="BI3832" s="221">
        <f>IF(N3832="nulová",J3832,0)</f>
        <v>0</v>
      </c>
      <c r="BJ3832" s="18" t="s">
        <v>82</v>
      </c>
      <c r="BK3832" s="221">
        <f>ROUND(I3832*H3832,2)</f>
        <v>0</v>
      </c>
      <c r="BL3832" s="18" t="s">
        <v>412</v>
      </c>
      <c r="BM3832" s="220" t="s">
        <v>3498</v>
      </c>
    </row>
    <row r="3833" spans="1:65" s="13" customFormat="1" ht="22.5">
      <c r="B3833" s="222"/>
      <c r="C3833" s="223"/>
      <c r="D3833" s="224" t="s">
        <v>211</v>
      </c>
      <c r="E3833" s="225" t="s">
        <v>1</v>
      </c>
      <c r="F3833" s="226" t="s">
        <v>3406</v>
      </c>
      <c r="G3833" s="223"/>
      <c r="H3833" s="225" t="s">
        <v>1</v>
      </c>
      <c r="I3833" s="227"/>
      <c r="J3833" s="223"/>
      <c r="K3833" s="223"/>
      <c r="L3833" s="228"/>
      <c r="M3833" s="229"/>
      <c r="N3833" s="230"/>
      <c r="O3833" s="230"/>
      <c r="P3833" s="230"/>
      <c r="Q3833" s="230"/>
      <c r="R3833" s="230"/>
      <c r="S3833" s="230"/>
      <c r="T3833" s="231"/>
      <c r="AT3833" s="232" t="s">
        <v>211</v>
      </c>
      <c r="AU3833" s="232" t="s">
        <v>104</v>
      </c>
      <c r="AV3833" s="13" t="s">
        <v>82</v>
      </c>
      <c r="AW3833" s="13" t="s">
        <v>31</v>
      </c>
      <c r="AX3833" s="13" t="s">
        <v>75</v>
      </c>
      <c r="AY3833" s="232" t="s">
        <v>203</v>
      </c>
    </row>
    <row r="3834" spans="1:65" s="13" customFormat="1" ht="11.25">
      <c r="B3834" s="222"/>
      <c r="C3834" s="223"/>
      <c r="D3834" s="224" t="s">
        <v>211</v>
      </c>
      <c r="E3834" s="225" t="s">
        <v>1</v>
      </c>
      <c r="F3834" s="226" t="s">
        <v>213</v>
      </c>
      <c r="G3834" s="223"/>
      <c r="H3834" s="225" t="s">
        <v>1</v>
      </c>
      <c r="I3834" s="227"/>
      <c r="J3834" s="223"/>
      <c r="K3834" s="223"/>
      <c r="L3834" s="228"/>
      <c r="M3834" s="229"/>
      <c r="N3834" s="230"/>
      <c r="O3834" s="230"/>
      <c r="P3834" s="230"/>
      <c r="Q3834" s="230"/>
      <c r="R3834" s="230"/>
      <c r="S3834" s="230"/>
      <c r="T3834" s="231"/>
      <c r="AT3834" s="232" t="s">
        <v>211</v>
      </c>
      <c r="AU3834" s="232" t="s">
        <v>104</v>
      </c>
      <c r="AV3834" s="13" t="s">
        <v>82</v>
      </c>
      <c r="AW3834" s="13" t="s">
        <v>31</v>
      </c>
      <c r="AX3834" s="13" t="s">
        <v>75</v>
      </c>
      <c r="AY3834" s="232" t="s">
        <v>203</v>
      </c>
    </row>
    <row r="3835" spans="1:65" s="13" customFormat="1" ht="11.25">
      <c r="B3835" s="222"/>
      <c r="C3835" s="223"/>
      <c r="D3835" s="224" t="s">
        <v>211</v>
      </c>
      <c r="E3835" s="225" t="s">
        <v>1</v>
      </c>
      <c r="F3835" s="226" t="s">
        <v>3489</v>
      </c>
      <c r="G3835" s="223"/>
      <c r="H3835" s="225" t="s">
        <v>1</v>
      </c>
      <c r="I3835" s="227"/>
      <c r="J3835" s="223"/>
      <c r="K3835" s="223"/>
      <c r="L3835" s="228"/>
      <c r="M3835" s="229"/>
      <c r="N3835" s="230"/>
      <c r="O3835" s="230"/>
      <c r="P3835" s="230"/>
      <c r="Q3835" s="230"/>
      <c r="R3835" s="230"/>
      <c r="S3835" s="230"/>
      <c r="T3835" s="231"/>
      <c r="AT3835" s="232" t="s">
        <v>211</v>
      </c>
      <c r="AU3835" s="232" t="s">
        <v>104</v>
      </c>
      <c r="AV3835" s="13" t="s">
        <v>82</v>
      </c>
      <c r="AW3835" s="13" t="s">
        <v>31</v>
      </c>
      <c r="AX3835" s="13" t="s">
        <v>75</v>
      </c>
      <c r="AY3835" s="232" t="s">
        <v>203</v>
      </c>
    </row>
    <row r="3836" spans="1:65" s="13" customFormat="1" ht="11.25">
      <c r="B3836" s="222"/>
      <c r="C3836" s="223"/>
      <c r="D3836" s="224" t="s">
        <v>211</v>
      </c>
      <c r="E3836" s="225" t="s">
        <v>1</v>
      </c>
      <c r="F3836" s="226" t="s">
        <v>3429</v>
      </c>
      <c r="G3836" s="223"/>
      <c r="H3836" s="225" t="s">
        <v>1</v>
      </c>
      <c r="I3836" s="227"/>
      <c r="J3836" s="223"/>
      <c r="K3836" s="223"/>
      <c r="L3836" s="228"/>
      <c r="M3836" s="229"/>
      <c r="N3836" s="230"/>
      <c r="O3836" s="230"/>
      <c r="P3836" s="230"/>
      <c r="Q3836" s="230"/>
      <c r="R3836" s="230"/>
      <c r="S3836" s="230"/>
      <c r="T3836" s="231"/>
      <c r="AT3836" s="232" t="s">
        <v>211</v>
      </c>
      <c r="AU3836" s="232" t="s">
        <v>104</v>
      </c>
      <c r="AV3836" s="13" t="s">
        <v>82</v>
      </c>
      <c r="AW3836" s="13" t="s">
        <v>31</v>
      </c>
      <c r="AX3836" s="13" t="s">
        <v>75</v>
      </c>
      <c r="AY3836" s="232" t="s">
        <v>203</v>
      </c>
    </row>
    <row r="3837" spans="1:65" s="14" customFormat="1" ht="11.25">
      <c r="B3837" s="233"/>
      <c r="C3837" s="234"/>
      <c r="D3837" s="224" t="s">
        <v>211</v>
      </c>
      <c r="E3837" s="235" t="s">
        <v>1</v>
      </c>
      <c r="F3837" s="236" t="s">
        <v>3434</v>
      </c>
      <c r="G3837" s="234"/>
      <c r="H3837" s="237">
        <v>1</v>
      </c>
      <c r="I3837" s="238"/>
      <c r="J3837" s="234"/>
      <c r="K3837" s="234"/>
      <c r="L3837" s="239"/>
      <c r="M3837" s="240"/>
      <c r="N3837" s="241"/>
      <c r="O3837" s="241"/>
      <c r="P3837" s="241"/>
      <c r="Q3837" s="241"/>
      <c r="R3837" s="241"/>
      <c r="S3837" s="241"/>
      <c r="T3837" s="242"/>
      <c r="AT3837" s="243" t="s">
        <v>211</v>
      </c>
      <c r="AU3837" s="243" t="s">
        <v>104</v>
      </c>
      <c r="AV3837" s="14" t="s">
        <v>84</v>
      </c>
      <c r="AW3837" s="14" t="s">
        <v>31</v>
      </c>
      <c r="AX3837" s="14" t="s">
        <v>75</v>
      </c>
      <c r="AY3837" s="243" t="s">
        <v>203</v>
      </c>
    </row>
    <row r="3838" spans="1:65" s="2" customFormat="1" ht="33" customHeight="1">
      <c r="A3838" s="35"/>
      <c r="B3838" s="36"/>
      <c r="C3838" s="209" t="s">
        <v>3499</v>
      </c>
      <c r="D3838" s="209" t="s">
        <v>205</v>
      </c>
      <c r="E3838" s="210" t="s">
        <v>3500</v>
      </c>
      <c r="F3838" s="211" t="s">
        <v>3501</v>
      </c>
      <c r="G3838" s="212" t="s">
        <v>208</v>
      </c>
      <c r="H3838" s="213">
        <v>5</v>
      </c>
      <c r="I3838" s="214"/>
      <c r="J3838" s="215">
        <f>ROUND(I3838*H3838,2)</f>
        <v>0</v>
      </c>
      <c r="K3838" s="211" t="s">
        <v>1</v>
      </c>
      <c r="L3838" s="40"/>
      <c r="M3838" s="216" t="s">
        <v>1</v>
      </c>
      <c r="N3838" s="217" t="s">
        <v>40</v>
      </c>
      <c r="O3838" s="72"/>
      <c r="P3838" s="218">
        <f>O3838*H3838</f>
        <v>0</v>
      </c>
      <c r="Q3838" s="218">
        <v>0</v>
      </c>
      <c r="R3838" s="218">
        <f>Q3838*H3838</f>
        <v>0</v>
      </c>
      <c r="S3838" s="218">
        <v>0</v>
      </c>
      <c r="T3838" s="219">
        <f>S3838*H3838</f>
        <v>0</v>
      </c>
      <c r="U3838" s="35"/>
      <c r="V3838" s="35"/>
      <c r="W3838" s="35"/>
      <c r="X3838" s="35"/>
      <c r="Y3838" s="35"/>
      <c r="Z3838" s="35"/>
      <c r="AA3838" s="35"/>
      <c r="AB3838" s="35"/>
      <c r="AC3838" s="35"/>
      <c r="AD3838" s="35"/>
      <c r="AE3838" s="35"/>
      <c r="AR3838" s="220" t="s">
        <v>412</v>
      </c>
      <c r="AT3838" s="220" t="s">
        <v>205</v>
      </c>
      <c r="AU3838" s="220" t="s">
        <v>104</v>
      </c>
      <c r="AY3838" s="18" t="s">
        <v>203</v>
      </c>
      <c r="BE3838" s="221">
        <f>IF(N3838="základní",J3838,0)</f>
        <v>0</v>
      </c>
      <c r="BF3838" s="221">
        <f>IF(N3838="snížená",J3838,0)</f>
        <v>0</v>
      </c>
      <c r="BG3838" s="221">
        <f>IF(N3838="zákl. přenesená",J3838,0)</f>
        <v>0</v>
      </c>
      <c r="BH3838" s="221">
        <f>IF(N3838="sníž. přenesená",J3838,0)</f>
        <v>0</v>
      </c>
      <c r="BI3838" s="221">
        <f>IF(N3838="nulová",J3838,0)</f>
        <v>0</v>
      </c>
      <c r="BJ3838" s="18" t="s">
        <v>82</v>
      </c>
      <c r="BK3838" s="221">
        <f>ROUND(I3838*H3838,2)</f>
        <v>0</v>
      </c>
      <c r="BL3838" s="18" t="s">
        <v>412</v>
      </c>
      <c r="BM3838" s="220" t="s">
        <v>3502</v>
      </c>
    </row>
    <row r="3839" spans="1:65" s="13" customFormat="1" ht="22.5">
      <c r="B3839" s="222"/>
      <c r="C3839" s="223"/>
      <c r="D3839" s="224" t="s">
        <v>211</v>
      </c>
      <c r="E3839" s="225" t="s">
        <v>1</v>
      </c>
      <c r="F3839" s="226" t="s">
        <v>3406</v>
      </c>
      <c r="G3839" s="223"/>
      <c r="H3839" s="225" t="s">
        <v>1</v>
      </c>
      <c r="I3839" s="227"/>
      <c r="J3839" s="223"/>
      <c r="K3839" s="223"/>
      <c r="L3839" s="228"/>
      <c r="M3839" s="229"/>
      <c r="N3839" s="230"/>
      <c r="O3839" s="230"/>
      <c r="P3839" s="230"/>
      <c r="Q3839" s="230"/>
      <c r="R3839" s="230"/>
      <c r="S3839" s="230"/>
      <c r="T3839" s="231"/>
      <c r="AT3839" s="232" t="s">
        <v>211</v>
      </c>
      <c r="AU3839" s="232" t="s">
        <v>104</v>
      </c>
      <c r="AV3839" s="13" t="s">
        <v>82</v>
      </c>
      <c r="AW3839" s="13" t="s">
        <v>31</v>
      </c>
      <c r="AX3839" s="13" t="s">
        <v>75</v>
      </c>
      <c r="AY3839" s="232" t="s">
        <v>203</v>
      </c>
    </row>
    <row r="3840" spans="1:65" s="13" customFormat="1" ht="11.25">
      <c r="B3840" s="222"/>
      <c r="C3840" s="223"/>
      <c r="D3840" s="224" t="s">
        <v>211</v>
      </c>
      <c r="E3840" s="225" t="s">
        <v>1</v>
      </c>
      <c r="F3840" s="226" t="s">
        <v>213</v>
      </c>
      <c r="G3840" s="223"/>
      <c r="H3840" s="225" t="s">
        <v>1</v>
      </c>
      <c r="I3840" s="227"/>
      <c r="J3840" s="223"/>
      <c r="K3840" s="223"/>
      <c r="L3840" s="228"/>
      <c r="M3840" s="229"/>
      <c r="N3840" s="230"/>
      <c r="O3840" s="230"/>
      <c r="P3840" s="230"/>
      <c r="Q3840" s="230"/>
      <c r="R3840" s="230"/>
      <c r="S3840" s="230"/>
      <c r="T3840" s="231"/>
      <c r="AT3840" s="232" t="s">
        <v>211</v>
      </c>
      <c r="AU3840" s="232" t="s">
        <v>104</v>
      </c>
      <c r="AV3840" s="13" t="s">
        <v>82</v>
      </c>
      <c r="AW3840" s="13" t="s">
        <v>31</v>
      </c>
      <c r="AX3840" s="13" t="s">
        <v>75</v>
      </c>
      <c r="AY3840" s="232" t="s">
        <v>203</v>
      </c>
    </row>
    <row r="3841" spans="1:65" s="13" customFormat="1" ht="11.25">
      <c r="B3841" s="222"/>
      <c r="C3841" s="223"/>
      <c r="D3841" s="224" t="s">
        <v>211</v>
      </c>
      <c r="E3841" s="225" t="s">
        <v>1</v>
      </c>
      <c r="F3841" s="226" t="s">
        <v>3407</v>
      </c>
      <c r="G3841" s="223"/>
      <c r="H3841" s="225" t="s">
        <v>1</v>
      </c>
      <c r="I3841" s="227"/>
      <c r="J3841" s="223"/>
      <c r="K3841" s="223"/>
      <c r="L3841" s="228"/>
      <c r="M3841" s="229"/>
      <c r="N3841" s="230"/>
      <c r="O3841" s="230"/>
      <c r="P3841" s="230"/>
      <c r="Q3841" s="230"/>
      <c r="R3841" s="230"/>
      <c r="S3841" s="230"/>
      <c r="T3841" s="231"/>
      <c r="AT3841" s="232" t="s">
        <v>211</v>
      </c>
      <c r="AU3841" s="232" t="s">
        <v>104</v>
      </c>
      <c r="AV3841" s="13" t="s">
        <v>82</v>
      </c>
      <c r="AW3841" s="13" t="s">
        <v>31</v>
      </c>
      <c r="AX3841" s="13" t="s">
        <v>75</v>
      </c>
      <c r="AY3841" s="232" t="s">
        <v>203</v>
      </c>
    </row>
    <row r="3842" spans="1:65" s="13" customFormat="1" ht="11.25">
      <c r="B3842" s="222"/>
      <c r="C3842" s="223"/>
      <c r="D3842" s="224" t="s">
        <v>211</v>
      </c>
      <c r="E3842" s="225" t="s">
        <v>1</v>
      </c>
      <c r="F3842" s="226" t="s">
        <v>3429</v>
      </c>
      <c r="G3842" s="223"/>
      <c r="H3842" s="225" t="s">
        <v>1</v>
      </c>
      <c r="I3842" s="227"/>
      <c r="J3842" s="223"/>
      <c r="K3842" s="223"/>
      <c r="L3842" s="228"/>
      <c r="M3842" s="229"/>
      <c r="N3842" s="230"/>
      <c r="O3842" s="230"/>
      <c r="P3842" s="230"/>
      <c r="Q3842" s="230"/>
      <c r="R3842" s="230"/>
      <c r="S3842" s="230"/>
      <c r="T3842" s="231"/>
      <c r="AT3842" s="232" t="s">
        <v>211</v>
      </c>
      <c r="AU3842" s="232" t="s">
        <v>104</v>
      </c>
      <c r="AV3842" s="13" t="s">
        <v>82</v>
      </c>
      <c r="AW3842" s="13" t="s">
        <v>31</v>
      </c>
      <c r="AX3842" s="13" t="s">
        <v>75</v>
      </c>
      <c r="AY3842" s="232" t="s">
        <v>203</v>
      </c>
    </row>
    <row r="3843" spans="1:65" s="14" customFormat="1" ht="11.25">
      <c r="B3843" s="233"/>
      <c r="C3843" s="234"/>
      <c r="D3843" s="224" t="s">
        <v>211</v>
      </c>
      <c r="E3843" s="235" t="s">
        <v>1</v>
      </c>
      <c r="F3843" s="236" t="s">
        <v>3503</v>
      </c>
      <c r="G3843" s="234"/>
      <c r="H3843" s="237">
        <v>5</v>
      </c>
      <c r="I3843" s="238"/>
      <c r="J3843" s="234"/>
      <c r="K3843" s="234"/>
      <c r="L3843" s="239"/>
      <c r="M3843" s="240"/>
      <c r="N3843" s="241"/>
      <c r="O3843" s="241"/>
      <c r="P3843" s="241"/>
      <c r="Q3843" s="241"/>
      <c r="R3843" s="241"/>
      <c r="S3843" s="241"/>
      <c r="T3843" s="242"/>
      <c r="AT3843" s="243" t="s">
        <v>211</v>
      </c>
      <c r="AU3843" s="243" t="s">
        <v>104</v>
      </c>
      <c r="AV3843" s="14" t="s">
        <v>84</v>
      </c>
      <c r="AW3843" s="14" t="s">
        <v>31</v>
      </c>
      <c r="AX3843" s="14" t="s">
        <v>75</v>
      </c>
      <c r="AY3843" s="243" t="s">
        <v>203</v>
      </c>
    </row>
    <row r="3844" spans="1:65" s="2" customFormat="1" ht="33" customHeight="1">
      <c r="A3844" s="35"/>
      <c r="B3844" s="36"/>
      <c r="C3844" s="209" t="s">
        <v>3504</v>
      </c>
      <c r="D3844" s="209" t="s">
        <v>205</v>
      </c>
      <c r="E3844" s="210" t="s">
        <v>3505</v>
      </c>
      <c r="F3844" s="211" t="s">
        <v>3506</v>
      </c>
      <c r="G3844" s="212" t="s">
        <v>208</v>
      </c>
      <c r="H3844" s="213">
        <v>2</v>
      </c>
      <c r="I3844" s="214"/>
      <c r="J3844" s="215">
        <f>ROUND(I3844*H3844,2)</f>
        <v>0</v>
      </c>
      <c r="K3844" s="211" t="s">
        <v>1</v>
      </c>
      <c r="L3844" s="40"/>
      <c r="M3844" s="216" t="s">
        <v>1</v>
      </c>
      <c r="N3844" s="217" t="s">
        <v>40</v>
      </c>
      <c r="O3844" s="72"/>
      <c r="P3844" s="218">
        <f>O3844*H3844</f>
        <v>0</v>
      </c>
      <c r="Q3844" s="218">
        <v>0</v>
      </c>
      <c r="R3844" s="218">
        <f>Q3844*H3844</f>
        <v>0</v>
      </c>
      <c r="S3844" s="218">
        <v>0</v>
      </c>
      <c r="T3844" s="219">
        <f>S3844*H3844</f>
        <v>0</v>
      </c>
      <c r="U3844" s="35"/>
      <c r="V3844" s="35"/>
      <c r="W3844" s="35"/>
      <c r="X3844" s="35"/>
      <c r="Y3844" s="35"/>
      <c r="Z3844" s="35"/>
      <c r="AA3844" s="35"/>
      <c r="AB3844" s="35"/>
      <c r="AC3844" s="35"/>
      <c r="AD3844" s="35"/>
      <c r="AE3844" s="35"/>
      <c r="AR3844" s="220" t="s">
        <v>412</v>
      </c>
      <c r="AT3844" s="220" t="s">
        <v>205</v>
      </c>
      <c r="AU3844" s="220" t="s">
        <v>104</v>
      </c>
      <c r="AY3844" s="18" t="s">
        <v>203</v>
      </c>
      <c r="BE3844" s="221">
        <f>IF(N3844="základní",J3844,0)</f>
        <v>0</v>
      </c>
      <c r="BF3844" s="221">
        <f>IF(N3844="snížená",J3844,0)</f>
        <v>0</v>
      </c>
      <c r="BG3844" s="221">
        <f>IF(N3844="zákl. přenesená",J3844,0)</f>
        <v>0</v>
      </c>
      <c r="BH3844" s="221">
        <f>IF(N3844="sníž. přenesená",J3844,0)</f>
        <v>0</v>
      </c>
      <c r="BI3844" s="221">
        <f>IF(N3844="nulová",J3844,0)</f>
        <v>0</v>
      </c>
      <c r="BJ3844" s="18" t="s">
        <v>82</v>
      </c>
      <c r="BK3844" s="221">
        <f>ROUND(I3844*H3844,2)</f>
        <v>0</v>
      </c>
      <c r="BL3844" s="18" t="s">
        <v>412</v>
      </c>
      <c r="BM3844" s="220" t="s">
        <v>3507</v>
      </c>
    </row>
    <row r="3845" spans="1:65" s="13" customFormat="1" ht="22.5">
      <c r="B3845" s="222"/>
      <c r="C3845" s="223"/>
      <c r="D3845" s="224" t="s">
        <v>211</v>
      </c>
      <c r="E3845" s="225" t="s">
        <v>1</v>
      </c>
      <c r="F3845" s="226" t="s">
        <v>3406</v>
      </c>
      <c r="G3845" s="223"/>
      <c r="H3845" s="225" t="s">
        <v>1</v>
      </c>
      <c r="I3845" s="227"/>
      <c r="J3845" s="223"/>
      <c r="K3845" s="223"/>
      <c r="L3845" s="228"/>
      <c r="M3845" s="229"/>
      <c r="N3845" s="230"/>
      <c r="O3845" s="230"/>
      <c r="P3845" s="230"/>
      <c r="Q3845" s="230"/>
      <c r="R3845" s="230"/>
      <c r="S3845" s="230"/>
      <c r="T3845" s="231"/>
      <c r="AT3845" s="232" t="s">
        <v>211</v>
      </c>
      <c r="AU3845" s="232" t="s">
        <v>104</v>
      </c>
      <c r="AV3845" s="13" t="s">
        <v>82</v>
      </c>
      <c r="AW3845" s="13" t="s">
        <v>31</v>
      </c>
      <c r="AX3845" s="13" t="s">
        <v>75</v>
      </c>
      <c r="AY3845" s="232" t="s">
        <v>203</v>
      </c>
    </row>
    <row r="3846" spans="1:65" s="13" customFormat="1" ht="11.25">
      <c r="B3846" s="222"/>
      <c r="C3846" s="223"/>
      <c r="D3846" s="224" t="s">
        <v>211</v>
      </c>
      <c r="E3846" s="225" t="s">
        <v>1</v>
      </c>
      <c r="F3846" s="226" t="s">
        <v>213</v>
      </c>
      <c r="G3846" s="223"/>
      <c r="H3846" s="225" t="s">
        <v>1</v>
      </c>
      <c r="I3846" s="227"/>
      <c r="J3846" s="223"/>
      <c r="K3846" s="223"/>
      <c r="L3846" s="228"/>
      <c r="M3846" s="229"/>
      <c r="N3846" s="230"/>
      <c r="O3846" s="230"/>
      <c r="P3846" s="230"/>
      <c r="Q3846" s="230"/>
      <c r="R3846" s="230"/>
      <c r="S3846" s="230"/>
      <c r="T3846" s="231"/>
      <c r="AT3846" s="232" t="s">
        <v>211</v>
      </c>
      <c r="AU3846" s="232" t="s">
        <v>104</v>
      </c>
      <c r="AV3846" s="13" t="s">
        <v>82</v>
      </c>
      <c r="AW3846" s="13" t="s">
        <v>31</v>
      </c>
      <c r="AX3846" s="13" t="s">
        <v>75</v>
      </c>
      <c r="AY3846" s="232" t="s">
        <v>203</v>
      </c>
    </row>
    <row r="3847" spans="1:65" s="13" customFormat="1" ht="11.25">
      <c r="B3847" s="222"/>
      <c r="C3847" s="223"/>
      <c r="D3847" s="224" t="s">
        <v>211</v>
      </c>
      <c r="E3847" s="225" t="s">
        <v>1</v>
      </c>
      <c r="F3847" s="226" t="s">
        <v>3407</v>
      </c>
      <c r="G3847" s="223"/>
      <c r="H3847" s="225" t="s">
        <v>1</v>
      </c>
      <c r="I3847" s="227"/>
      <c r="J3847" s="223"/>
      <c r="K3847" s="223"/>
      <c r="L3847" s="228"/>
      <c r="M3847" s="229"/>
      <c r="N3847" s="230"/>
      <c r="O3847" s="230"/>
      <c r="P3847" s="230"/>
      <c r="Q3847" s="230"/>
      <c r="R3847" s="230"/>
      <c r="S3847" s="230"/>
      <c r="T3847" s="231"/>
      <c r="AT3847" s="232" t="s">
        <v>211</v>
      </c>
      <c r="AU3847" s="232" t="s">
        <v>104</v>
      </c>
      <c r="AV3847" s="13" t="s">
        <v>82</v>
      </c>
      <c r="AW3847" s="13" t="s">
        <v>31</v>
      </c>
      <c r="AX3847" s="13" t="s">
        <v>75</v>
      </c>
      <c r="AY3847" s="232" t="s">
        <v>203</v>
      </c>
    </row>
    <row r="3848" spans="1:65" s="13" customFormat="1" ht="11.25">
      <c r="B3848" s="222"/>
      <c r="C3848" s="223"/>
      <c r="D3848" s="224" t="s">
        <v>211</v>
      </c>
      <c r="E3848" s="225" t="s">
        <v>1</v>
      </c>
      <c r="F3848" s="226" t="s">
        <v>3429</v>
      </c>
      <c r="G3848" s="223"/>
      <c r="H3848" s="225" t="s">
        <v>1</v>
      </c>
      <c r="I3848" s="227"/>
      <c r="J3848" s="223"/>
      <c r="K3848" s="223"/>
      <c r="L3848" s="228"/>
      <c r="M3848" s="229"/>
      <c r="N3848" s="230"/>
      <c r="O3848" s="230"/>
      <c r="P3848" s="230"/>
      <c r="Q3848" s="230"/>
      <c r="R3848" s="230"/>
      <c r="S3848" s="230"/>
      <c r="T3848" s="231"/>
      <c r="AT3848" s="232" t="s">
        <v>211</v>
      </c>
      <c r="AU3848" s="232" t="s">
        <v>104</v>
      </c>
      <c r="AV3848" s="13" t="s">
        <v>82</v>
      </c>
      <c r="AW3848" s="13" t="s">
        <v>31</v>
      </c>
      <c r="AX3848" s="13" t="s">
        <v>75</v>
      </c>
      <c r="AY3848" s="232" t="s">
        <v>203</v>
      </c>
    </row>
    <row r="3849" spans="1:65" s="14" customFormat="1" ht="11.25">
      <c r="B3849" s="233"/>
      <c r="C3849" s="234"/>
      <c r="D3849" s="224" t="s">
        <v>211</v>
      </c>
      <c r="E3849" s="235" t="s">
        <v>1</v>
      </c>
      <c r="F3849" s="236" t="s">
        <v>3424</v>
      </c>
      <c r="G3849" s="234"/>
      <c r="H3849" s="237">
        <v>2</v>
      </c>
      <c r="I3849" s="238"/>
      <c r="J3849" s="234"/>
      <c r="K3849" s="234"/>
      <c r="L3849" s="239"/>
      <c r="M3849" s="240"/>
      <c r="N3849" s="241"/>
      <c r="O3849" s="241"/>
      <c r="P3849" s="241"/>
      <c r="Q3849" s="241"/>
      <c r="R3849" s="241"/>
      <c r="S3849" s="241"/>
      <c r="T3849" s="242"/>
      <c r="AT3849" s="243" t="s">
        <v>211</v>
      </c>
      <c r="AU3849" s="243" t="s">
        <v>104</v>
      </c>
      <c r="AV3849" s="14" t="s">
        <v>84</v>
      </c>
      <c r="AW3849" s="14" t="s">
        <v>31</v>
      </c>
      <c r="AX3849" s="14" t="s">
        <v>75</v>
      </c>
      <c r="AY3849" s="243" t="s">
        <v>203</v>
      </c>
    </row>
    <row r="3850" spans="1:65" s="2" customFormat="1" ht="33" customHeight="1">
      <c r="A3850" s="35"/>
      <c r="B3850" s="36"/>
      <c r="C3850" s="209" t="s">
        <v>3508</v>
      </c>
      <c r="D3850" s="209" t="s">
        <v>205</v>
      </c>
      <c r="E3850" s="210" t="s">
        <v>3509</v>
      </c>
      <c r="F3850" s="211" t="s">
        <v>3510</v>
      </c>
      <c r="G3850" s="212" t="s">
        <v>208</v>
      </c>
      <c r="H3850" s="213">
        <v>1</v>
      </c>
      <c r="I3850" s="214"/>
      <c r="J3850" s="215">
        <f>ROUND(I3850*H3850,2)</f>
        <v>0</v>
      </c>
      <c r="K3850" s="211" t="s">
        <v>1</v>
      </c>
      <c r="L3850" s="40"/>
      <c r="M3850" s="216" t="s">
        <v>1</v>
      </c>
      <c r="N3850" s="217" t="s">
        <v>40</v>
      </c>
      <c r="O3850" s="72"/>
      <c r="P3850" s="218">
        <f>O3850*H3850</f>
        <v>0</v>
      </c>
      <c r="Q3850" s="218">
        <v>0</v>
      </c>
      <c r="R3850" s="218">
        <f>Q3850*H3850</f>
        <v>0</v>
      </c>
      <c r="S3850" s="218">
        <v>0</v>
      </c>
      <c r="T3850" s="219">
        <f>S3850*H3850</f>
        <v>0</v>
      </c>
      <c r="U3850" s="35"/>
      <c r="V3850" s="35"/>
      <c r="W3850" s="35"/>
      <c r="X3850" s="35"/>
      <c r="Y3850" s="35"/>
      <c r="Z3850" s="35"/>
      <c r="AA3850" s="35"/>
      <c r="AB3850" s="35"/>
      <c r="AC3850" s="35"/>
      <c r="AD3850" s="35"/>
      <c r="AE3850" s="35"/>
      <c r="AR3850" s="220" t="s">
        <v>412</v>
      </c>
      <c r="AT3850" s="220" t="s">
        <v>205</v>
      </c>
      <c r="AU3850" s="220" t="s">
        <v>104</v>
      </c>
      <c r="AY3850" s="18" t="s">
        <v>203</v>
      </c>
      <c r="BE3850" s="221">
        <f>IF(N3850="základní",J3850,0)</f>
        <v>0</v>
      </c>
      <c r="BF3850" s="221">
        <f>IF(N3850="snížená",J3850,0)</f>
        <v>0</v>
      </c>
      <c r="BG3850" s="221">
        <f>IF(N3850="zákl. přenesená",J3850,0)</f>
        <v>0</v>
      </c>
      <c r="BH3850" s="221">
        <f>IF(N3850="sníž. přenesená",J3850,0)</f>
        <v>0</v>
      </c>
      <c r="BI3850" s="221">
        <f>IF(N3850="nulová",J3850,0)</f>
        <v>0</v>
      </c>
      <c r="BJ3850" s="18" t="s">
        <v>82</v>
      </c>
      <c r="BK3850" s="221">
        <f>ROUND(I3850*H3850,2)</f>
        <v>0</v>
      </c>
      <c r="BL3850" s="18" t="s">
        <v>412</v>
      </c>
      <c r="BM3850" s="220" t="s">
        <v>3511</v>
      </c>
    </row>
    <row r="3851" spans="1:65" s="13" customFormat="1" ht="22.5">
      <c r="B3851" s="222"/>
      <c r="C3851" s="223"/>
      <c r="D3851" s="224" t="s">
        <v>211</v>
      </c>
      <c r="E3851" s="225" t="s">
        <v>1</v>
      </c>
      <c r="F3851" s="226" t="s">
        <v>3406</v>
      </c>
      <c r="G3851" s="223"/>
      <c r="H3851" s="225" t="s">
        <v>1</v>
      </c>
      <c r="I3851" s="227"/>
      <c r="J3851" s="223"/>
      <c r="K3851" s="223"/>
      <c r="L3851" s="228"/>
      <c r="M3851" s="229"/>
      <c r="N3851" s="230"/>
      <c r="O3851" s="230"/>
      <c r="P3851" s="230"/>
      <c r="Q3851" s="230"/>
      <c r="R3851" s="230"/>
      <c r="S3851" s="230"/>
      <c r="T3851" s="231"/>
      <c r="AT3851" s="232" t="s">
        <v>211</v>
      </c>
      <c r="AU3851" s="232" t="s">
        <v>104</v>
      </c>
      <c r="AV3851" s="13" t="s">
        <v>82</v>
      </c>
      <c r="AW3851" s="13" t="s">
        <v>31</v>
      </c>
      <c r="AX3851" s="13" t="s">
        <v>75</v>
      </c>
      <c r="AY3851" s="232" t="s">
        <v>203</v>
      </c>
    </row>
    <row r="3852" spans="1:65" s="13" customFormat="1" ht="11.25">
      <c r="B3852" s="222"/>
      <c r="C3852" s="223"/>
      <c r="D3852" s="224" t="s">
        <v>211</v>
      </c>
      <c r="E3852" s="225" t="s">
        <v>1</v>
      </c>
      <c r="F3852" s="226" t="s">
        <v>213</v>
      </c>
      <c r="G3852" s="223"/>
      <c r="H3852" s="225" t="s">
        <v>1</v>
      </c>
      <c r="I3852" s="227"/>
      <c r="J3852" s="223"/>
      <c r="K3852" s="223"/>
      <c r="L3852" s="228"/>
      <c r="M3852" s="229"/>
      <c r="N3852" s="230"/>
      <c r="O3852" s="230"/>
      <c r="P3852" s="230"/>
      <c r="Q3852" s="230"/>
      <c r="R3852" s="230"/>
      <c r="S3852" s="230"/>
      <c r="T3852" s="231"/>
      <c r="AT3852" s="232" t="s">
        <v>211</v>
      </c>
      <c r="AU3852" s="232" t="s">
        <v>104</v>
      </c>
      <c r="AV3852" s="13" t="s">
        <v>82</v>
      </c>
      <c r="AW3852" s="13" t="s">
        <v>31</v>
      </c>
      <c r="AX3852" s="13" t="s">
        <v>75</v>
      </c>
      <c r="AY3852" s="232" t="s">
        <v>203</v>
      </c>
    </row>
    <row r="3853" spans="1:65" s="13" customFormat="1" ht="11.25">
      <c r="B3853" s="222"/>
      <c r="C3853" s="223"/>
      <c r="D3853" s="224" t="s">
        <v>211</v>
      </c>
      <c r="E3853" s="225" t="s">
        <v>1</v>
      </c>
      <c r="F3853" s="226" t="s">
        <v>3407</v>
      </c>
      <c r="G3853" s="223"/>
      <c r="H3853" s="225" t="s">
        <v>1</v>
      </c>
      <c r="I3853" s="227"/>
      <c r="J3853" s="223"/>
      <c r="K3853" s="223"/>
      <c r="L3853" s="228"/>
      <c r="M3853" s="229"/>
      <c r="N3853" s="230"/>
      <c r="O3853" s="230"/>
      <c r="P3853" s="230"/>
      <c r="Q3853" s="230"/>
      <c r="R3853" s="230"/>
      <c r="S3853" s="230"/>
      <c r="T3853" s="231"/>
      <c r="AT3853" s="232" t="s">
        <v>211</v>
      </c>
      <c r="AU3853" s="232" t="s">
        <v>104</v>
      </c>
      <c r="AV3853" s="13" t="s">
        <v>82</v>
      </c>
      <c r="AW3853" s="13" t="s">
        <v>31</v>
      </c>
      <c r="AX3853" s="13" t="s">
        <v>75</v>
      </c>
      <c r="AY3853" s="232" t="s">
        <v>203</v>
      </c>
    </row>
    <row r="3854" spans="1:65" s="13" customFormat="1" ht="11.25">
      <c r="B3854" s="222"/>
      <c r="C3854" s="223"/>
      <c r="D3854" s="224" t="s">
        <v>211</v>
      </c>
      <c r="E3854" s="225" t="s">
        <v>1</v>
      </c>
      <c r="F3854" s="226" t="s">
        <v>3429</v>
      </c>
      <c r="G3854" s="223"/>
      <c r="H3854" s="225" t="s">
        <v>1</v>
      </c>
      <c r="I3854" s="227"/>
      <c r="J3854" s="223"/>
      <c r="K3854" s="223"/>
      <c r="L3854" s="228"/>
      <c r="M3854" s="229"/>
      <c r="N3854" s="230"/>
      <c r="O3854" s="230"/>
      <c r="P3854" s="230"/>
      <c r="Q3854" s="230"/>
      <c r="R3854" s="230"/>
      <c r="S3854" s="230"/>
      <c r="T3854" s="231"/>
      <c r="AT3854" s="232" t="s">
        <v>211</v>
      </c>
      <c r="AU3854" s="232" t="s">
        <v>104</v>
      </c>
      <c r="AV3854" s="13" t="s">
        <v>82</v>
      </c>
      <c r="AW3854" s="13" t="s">
        <v>31</v>
      </c>
      <c r="AX3854" s="13" t="s">
        <v>75</v>
      </c>
      <c r="AY3854" s="232" t="s">
        <v>203</v>
      </c>
    </row>
    <row r="3855" spans="1:65" s="14" customFormat="1" ht="11.25">
      <c r="B3855" s="233"/>
      <c r="C3855" s="234"/>
      <c r="D3855" s="224" t="s">
        <v>211</v>
      </c>
      <c r="E3855" s="235" t="s">
        <v>1</v>
      </c>
      <c r="F3855" s="236" t="s">
        <v>3434</v>
      </c>
      <c r="G3855" s="234"/>
      <c r="H3855" s="237">
        <v>1</v>
      </c>
      <c r="I3855" s="238"/>
      <c r="J3855" s="234"/>
      <c r="K3855" s="234"/>
      <c r="L3855" s="239"/>
      <c r="M3855" s="240"/>
      <c r="N3855" s="241"/>
      <c r="O3855" s="241"/>
      <c r="P3855" s="241"/>
      <c r="Q3855" s="241"/>
      <c r="R3855" s="241"/>
      <c r="S3855" s="241"/>
      <c r="T3855" s="242"/>
      <c r="AT3855" s="243" t="s">
        <v>211</v>
      </c>
      <c r="AU3855" s="243" t="s">
        <v>104</v>
      </c>
      <c r="AV3855" s="14" t="s">
        <v>84</v>
      </c>
      <c r="AW3855" s="14" t="s">
        <v>31</v>
      </c>
      <c r="AX3855" s="14" t="s">
        <v>75</v>
      </c>
      <c r="AY3855" s="243" t="s">
        <v>203</v>
      </c>
    </row>
    <row r="3856" spans="1:65" s="12" customFormat="1" ht="20.85" customHeight="1">
      <c r="B3856" s="193"/>
      <c r="C3856" s="194"/>
      <c r="D3856" s="195" t="s">
        <v>74</v>
      </c>
      <c r="E3856" s="207" t="s">
        <v>3512</v>
      </c>
      <c r="F3856" s="207" t="s">
        <v>3513</v>
      </c>
      <c r="G3856" s="194"/>
      <c r="H3856" s="194"/>
      <c r="I3856" s="197"/>
      <c r="J3856" s="208">
        <f>BK3856</f>
        <v>0</v>
      </c>
      <c r="K3856" s="194"/>
      <c r="L3856" s="199"/>
      <c r="M3856" s="200"/>
      <c r="N3856" s="201"/>
      <c r="O3856" s="201"/>
      <c r="P3856" s="202">
        <f>SUM(P3857:P3922)</f>
        <v>0</v>
      </c>
      <c r="Q3856" s="201"/>
      <c r="R3856" s="202">
        <f>SUM(R3857:R3922)</f>
        <v>0</v>
      </c>
      <c r="S3856" s="201"/>
      <c r="T3856" s="203">
        <f>SUM(T3857:T3922)</f>
        <v>0</v>
      </c>
      <c r="AR3856" s="204" t="s">
        <v>82</v>
      </c>
      <c r="AT3856" s="205" t="s">
        <v>74</v>
      </c>
      <c r="AU3856" s="205" t="s">
        <v>84</v>
      </c>
      <c r="AY3856" s="204" t="s">
        <v>203</v>
      </c>
      <c r="BK3856" s="206">
        <f>SUM(BK3857:BK3922)</f>
        <v>0</v>
      </c>
    </row>
    <row r="3857" spans="1:65" s="2" customFormat="1" ht="21.75" customHeight="1">
      <c r="A3857" s="35"/>
      <c r="B3857" s="36"/>
      <c r="C3857" s="209" t="s">
        <v>3514</v>
      </c>
      <c r="D3857" s="209" t="s">
        <v>205</v>
      </c>
      <c r="E3857" s="210" t="s">
        <v>3515</v>
      </c>
      <c r="F3857" s="211" t="s">
        <v>3516</v>
      </c>
      <c r="G3857" s="212" t="s">
        <v>208</v>
      </c>
      <c r="H3857" s="213">
        <v>24</v>
      </c>
      <c r="I3857" s="214"/>
      <c r="J3857" s="215">
        <f>ROUND(I3857*H3857,2)</f>
        <v>0</v>
      </c>
      <c r="K3857" s="211" t="s">
        <v>1</v>
      </c>
      <c r="L3857" s="40"/>
      <c r="M3857" s="216" t="s">
        <v>1</v>
      </c>
      <c r="N3857" s="217" t="s">
        <v>40</v>
      </c>
      <c r="O3857" s="72"/>
      <c r="P3857" s="218">
        <f>O3857*H3857</f>
        <v>0</v>
      </c>
      <c r="Q3857" s="218">
        <v>0</v>
      </c>
      <c r="R3857" s="218">
        <f>Q3857*H3857</f>
        <v>0</v>
      </c>
      <c r="S3857" s="218">
        <v>0</v>
      </c>
      <c r="T3857" s="219">
        <f>S3857*H3857</f>
        <v>0</v>
      </c>
      <c r="U3857" s="35"/>
      <c r="V3857" s="35"/>
      <c r="W3857" s="35"/>
      <c r="X3857" s="35"/>
      <c r="Y3857" s="35"/>
      <c r="Z3857" s="35"/>
      <c r="AA3857" s="35"/>
      <c r="AB3857" s="35"/>
      <c r="AC3857" s="35"/>
      <c r="AD3857" s="35"/>
      <c r="AE3857" s="35"/>
      <c r="AR3857" s="220" t="s">
        <v>412</v>
      </c>
      <c r="AT3857" s="220" t="s">
        <v>205</v>
      </c>
      <c r="AU3857" s="220" t="s">
        <v>104</v>
      </c>
      <c r="AY3857" s="18" t="s">
        <v>203</v>
      </c>
      <c r="BE3857" s="221">
        <f>IF(N3857="základní",J3857,0)</f>
        <v>0</v>
      </c>
      <c r="BF3857" s="221">
        <f>IF(N3857="snížená",J3857,0)</f>
        <v>0</v>
      </c>
      <c r="BG3857" s="221">
        <f>IF(N3857="zákl. přenesená",J3857,0)</f>
        <v>0</v>
      </c>
      <c r="BH3857" s="221">
        <f>IF(N3857="sníž. přenesená",J3857,0)</f>
        <v>0</v>
      </c>
      <c r="BI3857" s="221">
        <f>IF(N3857="nulová",J3857,0)</f>
        <v>0</v>
      </c>
      <c r="BJ3857" s="18" t="s">
        <v>82</v>
      </c>
      <c r="BK3857" s="221">
        <f>ROUND(I3857*H3857,2)</f>
        <v>0</v>
      </c>
      <c r="BL3857" s="18" t="s">
        <v>412</v>
      </c>
      <c r="BM3857" s="220" t="s">
        <v>3517</v>
      </c>
    </row>
    <row r="3858" spans="1:65" s="13" customFormat="1" ht="22.5">
      <c r="B3858" s="222"/>
      <c r="C3858" s="223"/>
      <c r="D3858" s="224" t="s">
        <v>211</v>
      </c>
      <c r="E3858" s="225" t="s">
        <v>1</v>
      </c>
      <c r="F3858" s="226" t="s">
        <v>3518</v>
      </c>
      <c r="G3858" s="223"/>
      <c r="H3858" s="225" t="s">
        <v>1</v>
      </c>
      <c r="I3858" s="227"/>
      <c r="J3858" s="223"/>
      <c r="K3858" s="223"/>
      <c r="L3858" s="228"/>
      <c r="M3858" s="229"/>
      <c r="N3858" s="230"/>
      <c r="O3858" s="230"/>
      <c r="P3858" s="230"/>
      <c r="Q3858" s="230"/>
      <c r="R3858" s="230"/>
      <c r="S3858" s="230"/>
      <c r="T3858" s="231"/>
      <c r="AT3858" s="232" t="s">
        <v>211</v>
      </c>
      <c r="AU3858" s="232" t="s">
        <v>104</v>
      </c>
      <c r="AV3858" s="13" t="s">
        <v>82</v>
      </c>
      <c r="AW3858" s="13" t="s">
        <v>31</v>
      </c>
      <c r="AX3858" s="13" t="s">
        <v>75</v>
      </c>
      <c r="AY3858" s="232" t="s">
        <v>203</v>
      </c>
    </row>
    <row r="3859" spans="1:65" s="13" customFormat="1" ht="11.25">
      <c r="B3859" s="222"/>
      <c r="C3859" s="223"/>
      <c r="D3859" s="224" t="s">
        <v>211</v>
      </c>
      <c r="E3859" s="225" t="s">
        <v>1</v>
      </c>
      <c r="F3859" s="226" t="s">
        <v>213</v>
      </c>
      <c r="G3859" s="223"/>
      <c r="H3859" s="225" t="s">
        <v>1</v>
      </c>
      <c r="I3859" s="227"/>
      <c r="J3859" s="223"/>
      <c r="K3859" s="223"/>
      <c r="L3859" s="228"/>
      <c r="M3859" s="229"/>
      <c r="N3859" s="230"/>
      <c r="O3859" s="230"/>
      <c r="P3859" s="230"/>
      <c r="Q3859" s="230"/>
      <c r="R3859" s="230"/>
      <c r="S3859" s="230"/>
      <c r="T3859" s="231"/>
      <c r="AT3859" s="232" t="s">
        <v>211</v>
      </c>
      <c r="AU3859" s="232" t="s">
        <v>104</v>
      </c>
      <c r="AV3859" s="13" t="s">
        <v>82</v>
      </c>
      <c r="AW3859" s="13" t="s">
        <v>31</v>
      </c>
      <c r="AX3859" s="13" t="s">
        <v>75</v>
      </c>
      <c r="AY3859" s="232" t="s">
        <v>203</v>
      </c>
    </row>
    <row r="3860" spans="1:65" s="13" customFormat="1" ht="11.25">
      <c r="B3860" s="222"/>
      <c r="C3860" s="223"/>
      <c r="D3860" s="224" t="s">
        <v>211</v>
      </c>
      <c r="E3860" s="225" t="s">
        <v>1</v>
      </c>
      <c r="F3860" s="226" t="s">
        <v>3489</v>
      </c>
      <c r="G3860" s="223"/>
      <c r="H3860" s="225" t="s">
        <v>1</v>
      </c>
      <c r="I3860" s="227"/>
      <c r="J3860" s="223"/>
      <c r="K3860" s="223"/>
      <c r="L3860" s="228"/>
      <c r="M3860" s="229"/>
      <c r="N3860" s="230"/>
      <c r="O3860" s="230"/>
      <c r="P3860" s="230"/>
      <c r="Q3860" s="230"/>
      <c r="R3860" s="230"/>
      <c r="S3860" s="230"/>
      <c r="T3860" s="231"/>
      <c r="AT3860" s="232" t="s">
        <v>211</v>
      </c>
      <c r="AU3860" s="232" t="s">
        <v>104</v>
      </c>
      <c r="AV3860" s="13" t="s">
        <v>82</v>
      </c>
      <c r="AW3860" s="13" t="s">
        <v>31</v>
      </c>
      <c r="AX3860" s="13" t="s">
        <v>75</v>
      </c>
      <c r="AY3860" s="232" t="s">
        <v>203</v>
      </c>
    </row>
    <row r="3861" spans="1:65" s="13" customFormat="1" ht="11.25">
      <c r="B3861" s="222"/>
      <c r="C3861" s="223"/>
      <c r="D3861" s="224" t="s">
        <v>211</v>
      </c>
      <c r="E3861" s="225" t="s">
        <v>1</v>
      </c>
      <c r="F3861" s="226" t="s">
        <v>3408</v>
      </c>
      <c r="G3861" s="223"/>
      <c r="H3861" s="225" t="s">
        <v>1</v>
      </c>
      <c r="I3861" s="227"/>
      <c r="J3861" s="223"/>
      <c r="K3861" s="223"/>
      <c r="L3861" s="228"/>
      <c r="M3861" s="229"/>
      <c r="N3861" s="230"/>
      <c r="O3861" s="230"/>
      <c r="P3861" s="230"/>
      <c r="Q3861" s="230"/>
      <c r="R3861" s="230"/>
      <c r="S3861" s="230"/>
      <c r="T3861" s="231"/>
      <c r="AT3861" s="232" t="s">
        <v>211</v>
      </c>
      <c r="AU3861" s="232" t="s">
        <v>104</v>
      </c>
      <c r="AV3861" s="13" t="s">
        <v>82</v>
      </c>
      <c r="AW3861" s="13" t="s">
        <v>31</v>
      </c>
      <c r="AX3861" s="13" t="s">
        <v>75</v>
      </c>
      <c r="AY3861" s="232" t="s">
        <v>203</v>
      </c>
    </row>
    <row r="3862" spans="1:65" s="14" customFormat="1" ht="11.25">
      <c r="B3862" s="233"/>
      <c r="C3862" s="234"/>
      <c r="D3862" s="224" t="s">
        <v>211</v>
      </c>
      <c r="E3862" s="235" t="s">
        <v>1</v>
      </c>
      <c r="F3862" s="236" t="s">
        <v>1306</v>
      </c>
      <c r="G3862" s="234"/>
      <c r="H3862" s="237">
        <v>24</v>
      </c>
      <c r="I3862" s="238"/>
      <c r="J3862" s="234"/>
      <c r="K3862" s="234"/>
      <c r="L3862" s="239"/>
      <c r="M3862" s="240"/>
      <c r="N3862" s="241"/>
      <c r="O3862" s="241"/>
      <c r="P3862" s="241"/>
      <c r="Q3862" s="241"/>
      <c r="R3862" s="241"/>
      <c r="S3862" s="241"/>
      <c r="T3862" s="242"/>
      <c r="AT3862" s="243" t="s">
        <v>211</v>
      </c>
      <c r="AU3862" s="243" t="s">
        <v>104</v>
      </c>
      <c r="AV3862" s="14" t="s">
        <v>84</v>
      </c>
      <c r="AW3862" s="14" t="s">
        <v>31</v>
      </c>
      <c r="AX3862" s="14" t="s">
        <v>75</v>
      </c>
      <c r="AY3862" s="243" t="s">
        <v>203</v>
      </c>
    </row>
    <row r="3863" spans="1:65" s="2" customFormat="1" ht="21.75" customHeight="1">
      <c r="A3863" s="35"/>
      <c r="B3863" s="36"/>
      <c r="C3863" s="209" t="s">
        <v>2240</v>
      </c>
      <c r="D3863" s="209" t="s">
        <v>205</v>
      </c>
      <c r="E3863" s="210" t="s">
        <v>3519</v>
      </c>
      <c r="F3863" s="211" t="s">
        <v>3520</v>
      </c>
      <c r="G3863" s="212" t="s">
        <v>208</v>
      </c>
      <c r="H3863" s="213">
        <v>5</v>
      </c>
      <c r="I3863" s="214"/>
      <c r="J3863" s="215">
        <f>ROUND(I3863*H3863,2)</f>
        <v>0</v>
      </c>
      <c r="K3863" s="211" t="s">
        <v>1</v>
      </c>
      <c r="L3863" s="40"/>
      <c r="M3863" s="216" t="s">
        <v>1</v>
      </c>
      <c r="N3863" s="217" t="s">
        <v>40</v>
      </c>
      <c r="O3863" s="72"/>
      <c r="P3863" s="218">
        <f>O3863*H3863</f>
        <v>0</v>
      </c>
      <c r="Q3863" s="218">
        <v>0</v>
      </c>
      <c r="R3863" s="218">
        <f>Q3863*H3863</f>
        <v>0</v>
      </c>
      <c r="S3863" s="218">
        <v>0</v>
      </c>
      <c r="T3863" s="219">
        <f>S3863*H3863</f>
        <v>0</v>
      </c>
      <c r="U3863" s="35"/>
      <c r="V3863" s="35"/>
      <c r="W3863" s="35"/>
      <c r="X3863" s="35"/>
      <c r="Y3863" s="35"/>
      <c r="Z3863" s="35"/>
      <c r="AA3863" s="35"/>
      <c r="AB3863" s="35"/>
      <c r="AC3863" s="35"/>
      <c r="AD3863" s="35"/>
      <c r="AE3863" s="35"/>
      <c r="AR3863" s="220" t="s">
        <v>412</v>
      </c>
      <c r="AT3863" s="220" t="s">
        <v>205</v>
      </c>
      <c r="AU3863" s="220" t="s">
        <v>104</v>
      </c>
      <c r="AY3863" s="18" t="s">
        <v>203</v>
      </c>
      <c r="BE3863" s="221">
        <f>IF(N3863="základní",J3863,0)</f>
        <v>0</v>
      </c>
      <c r="BF3863" s="221">
        <f>IF(N3863="snížená",J3863,0)</f>
        <v>0</v>
      </c>
      <c r="BG3863" s="221">
        <f>IF(N3863="zákl. přenesená",J3863,0)</f>
        <v>0</v>
      </c>
      <c r="BH3863" s="221">
        <f>IF(N3863="sníž. přenesená",J3863,0)</f>
        <v>0</v>
      </c>
      <c r="BI3863" s="221">
        <f>IF(N3863="nulová",J3863,0)</f>
        <v>0</v>
      </c>
      <c r="BJ3863" s="18" t="s">
        <v>82</v>
      </c>
      <c r="BK3863" s="221">
        <f>ROUND(I3863*H3863,2)</f>
        <v>0</v>
      </c>
      <c r="BL3863" s="18" t="s">
        <v>412</v>
      </c>
      <c r="BM3863" s="220" t="s">
        <v>3521</v>
      </c>
    </row>
    <row r="3864" spans="1:65" s="13" customFormat="1" ht="22.5">
      <c r="B3864" s="222"/>
      <c r="C3864" s="223"/>
      <c r="D3864" s="224" t="s">
        <v>211</v>
      </c>
      <c r="E3864" s="225" t="s">
        <v>1</v>
      </c>
      <c r="F3864" s="226" t="s">
        <v>3518</v>
      </c>
      <c r="G3864" s="223"/>
      <c r="H3864" s="225" t="s">
        <v>1</v>
      </c>
      <c r="I3864" s="227"/>
      <c r="J3864" s="223"/>
      <c r="K3864" s="223"/>
      <c r="L3864" s="228"/>
      <c r="M3864" s="229"/>
      <c r="N3864" s="230"/>
      <c r="O3864" s="230"/>
      <c r="P3864" s="230"/>
      <c r="Q3864" s="230"/>
      <c r="R3864" s="230"/>
      <c r="S3864" s="230"/>
      <c r="T3864" s="231"/>
      <c r="AT3864" s="232" t="s">
        <v>211</v>
      </c>
      <c r="AU3864" s="232" t="s">
        <v>104</v>
      </c>
      <c r="AV3864" s="13" t="s">
        <v>82</v>
      </c>
      <c r="AW3864" s="13" t="s">
        <v>31</v>
      </c>
      <c r="AX3864" s="13" t="s">
        <v>75</v>
      </c>
      <c r="AY3864" s="232" t="s">
        <v>203</v>
      </c>
    </row>
    <row r="3865" spans="1:65" s="13" customFormat="1" ht="11.25">
      <c r="B3865" s="222"/>
      <c r="C3865" s="223"/>
      <c r="D3865" s="224" t="s">
        <v>211</v>
      </c>
      <c r="E3865" s="225" t="s">
        <v>1</v>
      </c>
      <c r="F3865" s="226" t="s">
        <v>213</v>
      </c>
      <c r="G3865" s="223"/>
      <c r="H3865" s="225" t="s">
        <v>1</v>
      </c>
      <c r="I3865" s="227"/>
      <c r="J3865" s="223"/>
      <c r="K3865" s="223"/>
      <c r="L3865" s="228"/>
      <c r="M3865" s="229"/>
      <c r="N3865" s="230"/>
      <c r="O3865" s="230"/>
      <c r="P3865" s="230"/>
      <c r="Q3865" s="230"/>
      <c r="R3865" s="230"/>
      <c r="S3865" s="230"/>
      <c r="T3865" s="231"/>
      <c r="AT3865" s="232" t="s">
        <v>211</v>
      </c>
      <c r="AU3865" s="232" t="s">
        <v>104</v>
      </c>
      <c r="AV3865" s="13" t="s">
        <v>82</v>
      </c>
      <c r="AW3865" s="13" t="s">
        <v>31</v>
      </c>
      <c r="AX3865" s="13" t="s">
        <v>75</v>
      </c>
      <c r="AY3865" s="232" t="s">
        <v>203</v>
      </c>
    </row>
    <row r="3866" spans="1:65" s="13" customFormat="1" ht="11.25">
      <c r="B3866" s="222"/>
      <c r="C3866" s="223"/>
      <c r="D3866" s="224" t="s">
        <v>211</v>
      </c>
      <c r="E3866" s="225" t="s">
        <v>1</v>
      </c>
      <c r="F3866" s="226" t="s">
        <v>3489</v>
      </c>
      <c r="G3866" s="223"/>
      <c r="H3866" s="225" t="s">
        <v>1</v>
      </c>
      <c r="I3866" s="227"/>
      <c r="J3866" s="223"/>
      <c r="K3866" s="223"/>
      <c r="L3866" s="228"/>
      <c r="M3866" s="229"/>
      <c r="N3866" s="230"/>
      <c r="O3866" s="230"/>
      <c r="P3866" s="230"/>
      <c r="Q3866" s="230"/>
      <c r="R3866" s="230"/>
      <c r="S3866" s="230"/>
      <c r="T3866" s="231"/>
      <c r="AT3866" s="232" t="s">
        <v>211</v>
      </c>
      <c r="AU3866" s="232" t="s">
        <v>104</v>
      </c>
      <c r="AV3866" s="13" t="s">
        <v>82</v>
      </c>
      <c r="AW3866" s="13" t="s">
        <v>31</v>
      </c>
      <c r="AX3866" s="13" t="s">
        <v>75</v>
      </c>
      <c r="AY3866" s="232" t="s">
        <v>203</v>
      </c>
    </row>
    <row r="3867" spans="1:65" s="13" customFormat="1" ht="11.25">
      <c r="B3867" s="222"/>
      <c r="C3867" s="223"/>
      <c r="D3867" s="224" t="s">
        <v>211</v>
      </c>
      <c r="E3867" s="225" t="s">
        <v>1</v>
      </c>
      <c r="F3867" s="226" t="s">
        <v>3408</v>
      </c>
      <c r="G3867" s="223"/>
      <c r="H3867" s="225" t="s">
        <v>1</v>
      </c>
      <c r="I3867" s="227"/>
      <c r="J3867" s="223"/>
      <c r="K3867" s="223"/>
      <c r="L3867" s="228"/>
      <c r="M3867" s="229"/>
      <c r="N3867" s="230"/>
      <c r="O3867" s="230"/>
      <c r="P3867" s="230"/>
      <c r="Q3867" s="230"/>
      <c r="R3867" s="230"/>
      <c r="S3867" s="230"/>
      <c r="T3867" s="231"/>
      <c r="AT3867" s="232" t="s">
        <v>211</v>
      </c>
      <c r="AU3867" s="232" t="s">
        <v>104</v>
      </c>
      <c r="AV3867" s="13" t="s">
        <v>82</v>
      </c>
      <c r="AW3867" s="13" t="s">
        <v>31</v>
      </c>
      <c r="AX3867" s="13" t="s">
        <v>75</v>
      </c>
      <c r="AY3867" s="232" t="s">
        <v>203</v>
      </c>
    </row>
    <row r="3868" spans="1:65" s="14" customFormat="1" ht="11.25">
      <c r="B3868" s="233"/>
      <c r="C3868" s="234"/>
      <c r="D3868" s="224" t="s">
        <v>211</v>
      </c>
      <c r="E3868" s="235" t="s">
        <v>1</v>
      </c>
      <c r="F3868" s="236" t="s">
        <v>237</v>
      </c>
      <c r="G3868" s="234"/>
      <c r="H3868" s="237">
        <v>5</v>
      </c>
      <c r="I3868" s="238"/>
      <c r="J3868" s="234"/>
      <c r="K3868" s="234"/>
      <c r="L3868" s="239"/>
      <c r="M3868" s="240"/>
      <c r="N3868" s="241"/>
      <c r="O3868" s="241"/>
      <c r="P3868" s="241"/>
      <c r="Q3868" s="241"/>
      <c r="R3868" s="241"/>
      <c r="S3868" s="241"/>
      <c r="T3868" s="242"/>
      <c r="AT3868" s="243" t="s">
        <v>211</v>
      </c>
      <c r="AU3868" s="243" t="s">
        <v>104</v>
      </c>
      <c r="AV3868" s="14" t="s">
        <v>84</v>
      </c>
      <c r="AW3868" s="14" t="s">
        <v>31</v>
      </c>
      <c r="AX3868" s="14" t="s">
        <v>75</v>
      </c>
      <c r="AY3868" s="243" t="s">
        <v>203</v>
      </c>
    </row>
    <row r="3869" spans="1:65" s="2" customFormat="1" ht="21.75" customHeight="1">
      <c r="A3869" s="35"/>
      <c r="B3869" s="36"/>
      <c r="C3869" s="209" t="s">
        <v>3522</v>
      </c>
      <c r="D3869" s="209" t="s">
        <v>205</v>
      </c>
      <c r="E3869" s="210" t="s">
        <v>3523</v>
      </c>
      <c r="F3869" s="211" t="s">
        <v>3524</v>
      </c>
      <c r="G3869" s="212" t="s">
        <v>208</v>
      </c>
      <c r="H3869" s="213">
        <v>26</v>
      </c>
      <c r="I3869" s="214"/>
      <c r="J3869" s="215">
        <f>ROUND(I3869*H3869,2)</f>
        <v>0</v>
      </c>
      <c r="K3869" s="211" t="s">
        <v>1</v>
      </c>
      <c r="L3869" s="40"/>
      <c r="M3869" s="216" t="s">
        <v>1</v>
      </c>
      <c r="N3869" s="217" t="s">
        <v>40</v>
      </c>
      <c r="O3869" s="72"/>
      <c r="P3869" s="218">
        <f>O3869*H3869</f>
        <v>0</v>
      </c>
      <c r="Q3869" s="218">
        <v>0</v>
      </c>
      <c r="R3869" s="218">
        <f>Q3869*H3869</f>
        <v>0</v>
      </c>
      <c r="S3869" s="218">
        <v>0</v>
      </c>
      <c r="T3869" s="219">
        <f>S3869*H3869</f>
        <v>0</v>
      </c>
      <c r="U3869" s="35"/>
      <c r="V3869" s="35"/>
      <c r="W3869" s="35"/>
      <c r="X3869" s="35"/>
      <c r="Y3869" s="35"/>
      <c r="Z3869" s="35"/>
      <c r="AA3869" s="35"/>
      <c r="AB3869" s="35"/>
      <c r="AC3869" s="35"/>
      <c r="AD3869" s="35"/>
      <c r="AE3869" s="35"/>
      <c r="AR3869" s="220" t="s">
        <v>412</v>
      </c>
      <c r="AT3869" s="220" t="s">
        <v>205</v>
      </c>
      <c r="AU3869" s="220" t="s">
        <v>104</v>
      </c>
      <c r="AY3869" s="18" t="s">
        <v>203</v>
      </c>
      <c r="BE3869" s="221">
        <f>IF(N3869="základní",J3869,0)</f>
        <v>0</v>
      </c>
      <c r="BF3869" s="221">
        <f>IF(N3869="snížená",J3869,0)</f>
        <v>0</v>
      </c>
      <c r="BG3869" s="221">
        <f>IF(N3869="zákl. přenesená",J3869,0)</f>
        <v>0</v>
      </c>
      <c r="BH3869" s="221">
        <f>IF(N3869="sníž. přenesená",J3869,0)</f>
        <v>0</v>
      </c>
      <c r="BI3869" s="221">
        <f>IF(N3869="nulová",J3869,0)</f>
        <v>0</v>
      </c>
      <c r="BJ3869" s="18" t="s">
        <v>82</v>
      </c>
      <c r="BK3869" s="221">
        <f>ROUND(I3869*H3869,2)</f>
        <v>0</v>
      </c>
      <c r="BL3869" s="18" t="s">
        <v>412</v>
      </c>
      <c r="BM3869" s="220" t="s">
        <v>3525</v>
      </c>
    </row>
    <row r="3870" spans="1:65" s="13" customFormat="1" ht="22.5">
      <c r="B3870" s="222"/>
      <c r="C3870" s="223"/>
      <c r="D3870" s="224" t="s">
        <v>211</v>
      </c>
      <c r="E3870" s="225" t="s">
        <v>1</v>
      </c>
      <c r="F3870" s="226" t="s">
        <v>3518</v>
      </c>
      <c r="G3870" s="223"/>
      <c r="H3870" s="225" t="s">
        <v>1</v>
      </c>
      <c r="I3870" s="227"/>
      <c r="J3870" s="223"/>
      <c r="K3870" s="223"/>
      <c r="L3870" s="228"/>
      <c r="M3870" s="229"/>
      <c r="N3870" s="230"/>
      <c r="O3870" s="230"/>
      <c r="P3870" s="230"/>
      <c r="Q3870" s="230"/>
      <c r="R3870" s="230"/>
      <c r="S3870" s="230"/>
      <c r="T3870" s="231"/>
      <c r="AT3870" s="232" t="s">
        <v>211</v>
      </c>
      <c r="AU3870" s="232" t="s">
        <v>104</v>
      </c>
      <c r="AV3870" s="13" t="s">
        <v>82</v>
      </c>
      <c r="AW3870" s="13" t="s">
        <v>31</v>
      </c>
      <c r="AX3870" s="13" t="s">
        <v>75</v>
      </c>
      <c r="AY3870" s="232" t="s">
        <v>203</v>
      </c>
    </row>
    <row r="3871" spans="1:65" s="13" customFormat="1" ht="11.25">
      <c r="B3871" s="222"/>
      <c r="C3871" s="223"/>
      <c r="D3871" s="224" t="s">
        <v>211</v>
      </c>
      <c r="E3871" s="225" t="s">
        <v>1</v>
      </c>
      <c r="F3871" s="226" t="s">
        <v>213</v>
      </c>
      <c r="G3871" s="223"/>
      <c r="H3871" s="225" t="s">
        <v>1</v>
      </c>
      <c r="I3871" s="227"/>
      <c r="J3871" s="223"/>
      <c r="K3871" s="223"/>
      <c r="L3871" s="228"/>
      <c r="M3871" s="229"/>
      <c r="N3871" s="230"/>
      <c r="O3871" s="230"/>
      <c r="P3871" s="230"/>
      <c r="Q3871" s="230"/>
      <c r="R3871" s="230"/>
      <c r="S3871" s="230"/>
      <c r="T3871" s="231"/>
      <c r="AT3871" s="232" t="s">
        <v>211</v>
      </c>
      <c r="AU3871" s="232" t="s">
        <v>104</v>
      </c>
      <c r="AV3871" s="13" t="s">
        <v>82</v>
      </c>
      <c r="AW3871" s="13" t="s">
        <v>31</v>
      </c>
      <c r="AX3871" s="13" t="s">
        <v>75</v>
      </c>
      <c r="AY3871" s="232" t="s">
        <v>203</v>
      </c>
    </row>
    <row r="3872" spans="1:65" s="13" customFormat="1" ht="11.25">
      <c r="B3872" s="222"/>
      <c r="C3872" s="223"/>
      <c r="D3872" s="224" t="s">
        <v>211</v>
      </c>
      <c r="E3872" s="225" t="s">
        <v>1</v>
      </c>
      <c r="F3872" s="226" t="s">
        <v>3489</v>
      </c>
      <c r="G3872" s="223"/>
      <c r="H3872" s="225" t="s">
        <v>1</v>
      </c>
      <c r="I3872" s="227"/>
      <c r="J3872" s="223"/>
      <c r="K3872" s="223"/>
      <c r="L3872" s="228"/>
      <c r="M3872" s="229"/>
      <c r="N3872" s="230"/>
      <c r="O3872" s="230"/>
      <c r="P3872" s="230"/>
      <c r="Q3872" s="230"/>
      <c r="R3872" s="230"/>
      <c r="S3872" s="230"/>
      <c r="T3872" s="231"/>
      <c r="AT3872" s="232" t="s">
        <v>211</v>
      </c>
      <c r="AU3872" s="232" t="s">
        <v>104</v>
      </c>
      <c r="AV3872" s="13" t="s">
        <v>82</v>
      </c>
      <c r="AW3872" s="13" t="s">
        <v>31</v>
      </c>
      <c r="AX3872" s="13" t="s">
        <v>75</v>
      </c>
      <c r="AY3872" s="232" t="s">
        <v>203</v>
      </c>
    </row>
    <row r="3873" spans="1:65" s="13" customFormat="1" ht="11.25">
      <c r="B3873" s="222"/>
      <c r="C3873" s="223"/>
      <c r="D3873" s="224" t="s">
        <v>211</v>
      </c>
      <c r="E3873" s="225" t="s">
        <v>1</v>
      </c>
      <c r="F3873" s="226" t="s">
        <v>3408</v>
      </c>
      <c r="G3873" s="223"/>
      <c r="H3873" s="225" t="s">
        <v>1</v>
      </c>
      <c r="I3873" s="227"/>
      <c r="J3873" s="223"/>
      <c r="K3873" s="223"/>
      <c r="L3873" s="228"/>
      <c r="M3873" s="229"/>
      <c r="N3873" s="230"/>
      <c r="O3873" s="230"/>
      <c r="P3873" s="230"/>
      <c r="Q3873" s="230"/>
      <c r="R3873" s="230"/>
      <c r="S3873" s="230"/>
      <c r="T3873" s="231"/>
      <c r="AT3873" s="232" t="s">
        <v>211</v>
      </c>
      <c r="AU3873" s="232" t="s">
        <v>104</v>
      </c>
      <c r="AV3873" s="13" t="s">
        <v>82</v>
      </c>
      <c r="AW3873" s="13" t="s">
        <v>31</v>
      </c>
      <c r="AX3873" s="13" t="s">
        <v>75</v>
      </c>
      <c r="AY3873" s="232" t="s">
        <v>203</v>
      </c>
    </row>
    <row r="3874" spans="1:65" s="14" customFormat="1" ht="11.25">
      <c r="B3874" s="233"/>
      <c r="C3874" s="234"/>
      <c r="D3874" s="224" t="s">
        <v>211</v>
      </c>
      <c r="E3874" s="235" t="s">
        <v>1</v>
      </c>
      <c r="F3874" s="236" t="s">
        <v>1318</v>
      </c>
      <c r="G3874" s="234"/>
      <c r="H3874" s="237">
        <v>26</v>
      </c>
      <c r="I3874" s="238"/>
      <c r="J3874" s="234"/>
      <c r="K3874" s="234"/>
      <c r="L3874" s="239"/>
      <c r="M3874" s="240"/>
      <c r="N3874" s="241"/>
      <c r="O3874" s="241"/>
      <c r="P3874" s="241"/>
      <c r="Q3874" s="241"/>
      <c r="R3874" s="241"/>
      <c r="S3874" s="241"/>
      <c r="T3874" s="242"/>
      <c r="AT3874" s="243" t="s">
        <v>211</v>
      </c>
      <c r="AU3874" s="243" t="s">
        <v>104</v>
      </c>
      <c r="AV3874" s="14" t="s">
        <v>84</v>
      </c>
      <c r="AW3874" s="14" t="s">
        <v>31</v>
      </c>
      <c r="AX3874" s="14" t="s">
        <v>75</v>
      </c>
      <c r="AY3874" s="243" t="s">
        <v>203</v>
      </c>
    </row>
    <row r="3875" spans="1:65" s="2" customFormat="1" ht="21.75" customHeight="1">
      <c r="A3875" s="35"/>
      <c r="B3875" s="36"/>
      <c r="C3875" s="209" t="s">
        <v>3526</v>
      </c>
      <c r="D3875" s="209" t="s">
        <v>205</v>
      </c>
      <c r="E3875" s="210" t="s">
        <v>3527</v>
      </c>
      <c r="F3875" s="211" t="s">
        <v>3528</v>
      </c>
      <c r="G3875" s="212" t="s">
        <v>208</v>
      </c>
      <c r="H3875" s="213">
        <v>3</v>
      </c>
      <c r="I3875" s="214"/>
      <c r="J3875" s="215">
        <f>ROUND(I3875*H3875,2)</f>
        <v>0</v>
      </c>
      <c r="K3875" s="211" t="s">
        <v>1</v>
      </c>
      <c r="L3875" s="40"/>
      <c r="M3875" s="216" t="s">
        <v>1</v>
      </c>
      <c r="N3875" s="217" t="s">
        <v>40</v>
      </c>
      <c r="O3875" s="72"/>
      <c r="P3875" s="218">
        <f>O3875*H3875</f>
        <v>0</v>
      </c>
      <c r="Q3875" s="218">
        <v>0</v>
      </c>
      <c r="R3875" s="218">
        <f>Q3875*H3875</f>
        <v>0</v>
      </c>
      <c r="S3875" s="218">
        <v>0</v>
      </c>
      <c r="T3875" s="219">
        <f>S3875*H3875</f>
        <v>0</v>
      </c>
      <c r="U3875" s="35"/>
      <c r="V3875" s="35"/>
      <c r="W3875" s="35"/>
      <c r="X3875" s="35"/>
      <c r="Y3875" s="35"/>
      <c r="Z3875" s="35"/>
      <c r="AA3875" s="35"/>
      <c r="AB3875" s="35"/>
      <c r="AC3875" s="35"/>
      <c r="AD3875" s="35"/>
      <c r="AE3875" s="35"/>
      <c r="AR3875" s="220" t="s">
        <v>412</v>
      </c>
      <c r="AT3875" s="220" t="s">
        <v>205</v>
      </c>
      <c r="AU3875" s="220" t="s">
        <v>104</v>
      </c>
      <c r="AY3875" s="18" t="s">
        <v>203</v>
      </c>
      <c r="BE3875" s="221">
        <f>IF(N3875="základní",J3875,0)</f>
        <v>0</v>
      </c>
      <c r="BF3875" s="221">
        <f>IF(N3875="snížená",J3875,0)</f>
        <v>0</v>
      </c>
      <c r="BG3875" s="221">
        <f>IF(N3875="zákl. přenesená",J3875,0)</f>
        <v>0</v>
      </c>
      <c r="BH3875" s="221">
        <f>IF(N3875="sníž. přenesená",J3875,0)</f>
        <v>0</v>
      </c>
      <c r="BI3875" s="221">
        <f>IF(N3875="nulová",J3875,0)</f>
        <v>0</v>
      </c>
      <c r="BJ3875" s="18" t="s">
        <v>82</v>
      </c>
      <c r="BK3875" s="221">
        <f>ROUND(I3875*H3875,2)</f>
        <v>0</v>
      </c>
      <c r="BL3875" s="18" t="s">
        <v>412</v>
      </c>
      <c r="BM3875" s="220" t="s">
        <v>3529</v>
      </c>
    </row>
    <row r="3876" spans="1:65" s="13" customFormat="1" ht="22.5">
      <c r="B3876" s="222"/>
      <c r="C3876" s="223"/>
      <c r="D3876" s="224" t="s">
        <v>211</v>
      </c>
      <c r="E3876" s="225" t="s">
        <v>1</v>
      </c>
      <c r="F3876" s="226" t="s">
        <v>3518</v>
      </c>
      <c r="G3876" s="223"/>
      <c r="H3876" s="225" t="s">
        <v>1</v>
      </c>
      <c r="I3876" s="227"/>
      <c r="J3876" s="223"/>
      <c r="K3876" s="223"/>
      <c r="L3876" s="228"/>
      <c r="M3876" s="229"/>
      <c r="N3876" s="230"/>
      <c r="O3876" s="230"/>
      <c r="P3876" s="230"/>
      <c r="Q3876" s="230"/>
      <c r="R3876" s="230"/>
      <c r="S3876" s="230"/>
      <c r="T3876" s="231"/>
      <c r="AT3876" s="232" t="s">
        <v>211</v>
      </c>
      <c r="AU3876" s="232" t="s">
        <v>104</v>
      </c>
      <c r="AV3876" s="13" t="s">
        <v>82</v>
      </c>
      <c r="AW3876" s="13" t="s">
        <v>31</v>
      </c>
      <c r="AX3876" s="13" t="s">
        <v>75</v>
      </c>
      <c r="AY3876" s="232" t="s">
        <v>203</v>
      </c>
    </row>
    <row r="3877" spans="1:65" s="13" customFormat="1" ht="11.25">
      <c r="B3877" s="222"/>
      <c r="C3877" s="223"/>
      <c r="D3877" s="224" t="s">
        <v>211</v>
      </c>
      <c r="E3877" s="225" t="s">
        <v>1</v>
      </c>
      <c r="F3877" s="226" t="s">
        <v>213</v>
      </c>
      <c r="G3877" s="223"/>
      <c r="H3877" s="225" t="s">
        <v>1</v>
      </c>
      <c r="I3877" s="227"/>
      <c r="J3877" s="223"/>
      <c r="K3877" s="223"/>
      <c r="L3877" s="228"/>
      <c r="M3877" s="229"/>
      <c r="N3877" s="230"/>
      <c r="O3877" s="230"/>
      <c r="P3877" s="230"/>
      <c r="Q3877" s="230"/>
      <c r="R3877" s="230"/>
      <c r="S3877" s="230"/>
      <c r="T3877" s="231"/>
      <c r="AT3877" s="232" t="s">
        <v>211</v>
      </c>
      <c r="AU3877" s="232" t="s">
        <v>104</v>
      </c>
      <c r="AV3877" s="13" t="s">
        <v>82</v>
      </c>
      <c r="AW3877" s="13" t="s">
        <v>31</v>
      </c>
      <c r="AX3877" s="13" t="s">
        <v>75</v>
      </c>
      <c r="AY3877" s="232" t="s">
        <v>203</v>
      </c>
    </row>
    <row r="3878" spans="1:65" s="13" customFormat="1" ht="11.25">
      <c r="B3878" s="222"/>
      <c r="C3878" s="223"/>
      <c r="D3878" s="224" t="s">
        <v>211</v>
      </c>
      <c r="E3878" s="225" t="s">
        <v>1</v>
      </c>
      <c r="F3878" s="226" t="s">
        <v>3489</v>
      </c>
      <c r="G3878" s="223"/>
      <c r="H3878" s="225" t="s">
        <v>1</v>
      </c>
      <c r="I3878" s="227"/>
      <c r="J3878" s="223"/>
      <c r="K3878" s="223"/>
      <c r="L3878" s="228"/>
      <c r="M3878" s="229"/>
      <c r="N3878" s="230"/>
      <c r="O3878" s="230"/>
      <c r="P3878" s="230"/>
      <c r="Q3878" s="230"/>
      <c r="R3878" s="230"/>
      <c r="S3878" s="230"/>
      <c r="T3878" s="231"/>
      <c r="AT3878" s="232" t="s">
        <v>211</v>
      </c>
      <c r="AU3878" s="232" t="s">
        <v>104</v>
      </c>
      <c r="AV3878" s="13" t="s">
        <v>82</v>
      </c>
      <c r="AW3878" s="13" t="s">
        <v>31</v>
      </c>
      <c r="AX3878" s="13" t="s">
        <v>75</v>
      </c>
      <c r="AY3878" s="232" t="s">
        <v>203</v>
      </c>
    </row>
    <row r="3879" spans="1:65" s="13" customFormat="1" ht="11.25">
      <c r="B3879" s="222"/>
      <c r="C3879" s="223"/>
      <c r="D3879" s="224" t="s">
        <v>211</v>
      </c>
      <c r="E3879" s="225" t="s">
        <v>1</v>
      </c>
      <c r="F3879" s="226" t="s">
        <v>3408</v>
      </c>
      <c r="G3879" s="223"/>
      <c r="H3879" s="225" t="s">
        <v>1</v>
      </c>
      <c r="I3879" s="227"/>
      <c r="J3879" s="223"/>
      <c r="K3879" s="223"/>
      <c r="L3879" s="228"/>
      <c r="M3879" s="229"/>
      <c r="N3879" s="230"/>
      <c r="O3879" s="230"/>
      <c r="P3879" s="230"/>
      <c r="Q3879" s="230"/>
      <c r="R3879" s="230"/>
      <c r="S3879" s="230"/>
      <c r="T3879" s="231"/>
      <c r="AT3879" s="232" t="s">
        <v>211</v>
      </c>
      <c r="AU3879" s="232" t="s">
        <v>104</v>
      </c>
      <c r="AV3879" s="13" t="s">
        <v>82</v>
      </c>
      <c r="AW3879" s="13" t="s">
        <v>31</v>
      </c>
      <c r="AX3879" s="13" t="s">
        <v>75</v>
      </c>
      <c r="AY3879" s="232" t="s">
        <v>203</v>
      </c>
    </row>
    <row r="3880" spans="1:65" s="14" customFormat="1" ht="11.25">
      <c r="B3880" s="233"/>
      <c r="C3880" s="234"/>
      <c r="D3880" s="224" t="s">
        <v>211</v>
      </c>
      <c r="E3880" s="235" t="s">
        <v>1</v>
      </c>
      <c r="F3880" s="236" t="s">
        <v>104</v>
      </c>
      <c r="G3880" s="234"/>
      <c r="H3880" s="237">
        <v>3</v>
      </c>
      <c r="I3880" s="238"/>
      <c r="J3880" s="234"/>
      <c r="K3880" s="234"/>
      <c r="L3880" s="239"/>
      <c r="M3880" s="240"/>
      <c r="N3880" s="241"/>
      <c r="O3880" s="241"/>
      <c r="P3880" s="241"/>
      <c r="Q3880" s="241"/>
      <c r="R3880" s="241"/>
      <c r="S3880" s="241"/>
      <c r="T3880" s="242"/>
      <c r="AT3880" s="243" t="s">
        <v>211</v>
      </c>
      <c r="AU3880" s="243" t="s">
        <v>104</v>
      </c>
      <c r="AV3880" s="14" t="s">
        <v>84</v>
      </c>
      <c r="AW3880" s="14" t="s">
        <v>31</v>
      </c>
      <c r="AX3880" s="14" t="s">
        <v>75</v>
      </c>
      <c r="AY3880" s="243" t="s">
        <v>203</v>
      </c>
    </row>
    <row r="3881" spans="1:65" s="2" customFormat="1" ht="21.75" customHeight="1">
      <c r="A3881" s="35"/>
      <c r="B3881" s="36"/>
      <c r="C3881" s="209" t="s">
        <v>3530</v>
      </c>
      <c r="D3881" s="209" t="s">
        <v>205</v>
      </c>
      <c r="E3881" s="210" t="s">
        <v>3531</v>
      </c>
      <c r="F3881" s="211" t="s">
        <v>3532</v>
      </c>
      <c r="G3881" s="212" t="s">
        <v>208</v>
      </c>
      <c r="H3881" s="213">
        <v>2</v>
      </c>
      <c r="I3881" s="214"/>
      <c r="J3881" s="215">
        <f>ROUND(I3881*H3881,2)</f>
        <v>0</v>
      </c>
      <c r="K3881" s="211" t="s">
        <v>1</v>
      </c>
      <c r="L3881" s="40"/>
      <c r="M3881" s="216" t="s">
        <v>1</v>
      </c>
      <c r="N3881" s="217" t="s">
        <v>40</v>
      </c>
      <c r="O3881" s="72"/>
      <c r="P3881" s="218">
        <f>O3881*H3881</f>
        <v>0</v>
      </c>
      <c r="Q3881" s="218">
        <v>0</v>
      </c>
      <c r="R3881" s="218">
        <f>Q3881*H3881</f>
        <v>0</v>
      </c>
      <c r="S3881" s="218">
        <v>0</v>
      </c>
      <c r="T3881" s="219">
        <f>S3881*H3881</f>
        <v>0</v>
      </c>
      <c r="U3881" s="35"/>
      <c r="V3881" s="35"/>
      <c r="W3881" s="35"/>
      <c r="X3881" s="35"/>
      <c r="Y3881" s="35"/>
      <c r="Z3881" s="35"/>
      <c r="AA3881" s="35"/>
      <c r="AB3881" s="35"/>
      <c r="AC3881" s="35"/>
      <c r="AD3881" s="35"/>
      <c r="AE3881" s="35"/>
      <c r="AR3881" s="220" t="s">
        <v>412</v>
      </c>
      <c r="AT3881" s="220" t="s">
        <v>205</v>
      </c>
      <c r="AU3881" s="220" t="s">
        <v>104</v>
      </c>
      <c r="AY3881" s="18" t="s">
        <v>203</v>
      </c>
      <c r="BE3881" s="221">
        <f>IF(N3881="základní",J3881,0)</f>
        <v>0</v>
      </c>
      <c r="BF3881" s="221">
        <f>IF(N3881="snížená",J3881,0)</f>
        <v>0</v>
      </c>
      <c r="BG3881" s="221">
        <f>IF(N3881="zákl. přenesená",J3881,0)</f>
        <v>0</v>
      </c>
      <c r="BH3881" s="221">
        <f>IF(N3881="sníž. přenesená",J3881,0)</f>
        <v>0</v>
      </c>
      <c r="BI3881" s="221">
        <f>IF(N3881="nulová",J3881,0)</f>
        <v>0</v>
      </c>
      <c r="BJ3881" s="18" t="s">
        <v>82</v>
      </c>
      <c r="BK3881" s="221">
        <f>ROUND(I3881*H3881,2)</f>
        <v>0</v>
      </c>
      <c r="BL3881" s="18" t="s">
        <v>412</v>
      </c>
      <c r="BM3881" s="220" t="s">
        <v>3533</v>
      </c>
    </row>
    <row r="3882" spans="1:65" s="13" customFormat="1" ht="22.5">
      <c r="B3882" s="222"/>
      <c r="C3882" s="223"/>
      <c r="D3882" s="224" t="s">
        <v>211</v>
      </c>
      <c r="E3882" s="225" t="s">
        <v>1</v>
      </c>
      <c r="F3882" s="226" t="s">
        <v>3518</v>
      </c>
      <c r="G3882" s="223"/>
      <c r="H3882" s="225" t="s">
        <v>1</v>
      </c>
      <c r="I3882" s="227"/>
      <c r="J3882" s="223"/>
      <c r="K3882" s="223"/>
      <c r="L3882" s="228"/>
      <c r="M3882" s="229"/>
      <c r="N3882" s="230"/>
      <c r="O3882" s="230"/>
      <c r="P3882" s="230"/>
      <c r="Q3882" s="230"/>
      <c r="R3882" s="230"/>
      <c r="S3882" s="230"/>
      <c r="T3882" s="231"/>
      <c r="AT3882" s="232" t="s">
        <v>211</v>
      </c>
      <c r="AU3882" s="232" t="s">
        <v>104</v>
      </c>
      <c r="AV3882" s="13" t="s">
        <v>82</v>
      </c>
      <c r="AW3882" s="13" t="s">
        <v>31</v>
      </c>
      <c r="AX3882" s="13" t="s">
        <v>75</v>
      </c>
      <c r="AY3882" s="232" t="s">
        <v>203</v>
      </c>
    </row>
    <row r="3883" spans="1:65" s="13" customFormat="1" ht="11.25">
      <c r="B3883" s="222"/>
      <c r="C3883" s="223"/>
      <c r="D3883" s="224" t="s">
        <v>211</v>
      </c>
      <c r="E3883" s="225" t="s">
        <v>1</v>
      </c>
      <c r="F3883" s="226" t="s">
        <v>213</v>
      </c>
      <c r="G3883" s="223"/>
      <c r="H3883" s="225" t="s">
        <v>1</v>
      </c>
      <c r="I3883" s="227"/>
      <c r="J3883" s="223"/>
      <c r="K3883" s="223"/>
      <c r="L3883" s="228"/>
      <c r="M3883" s="229"/>
      <c r="N3883" s="230"/>
      <c r="O3883" s="230"/>
      <c r="P3883" s="230"/>
      <c r="Q3883" s="230"/>
      <c r="R3883" s="230"/>
      <c r="S3883" s="230"/>
      <c r="T3883" s="231"/>
      <c r="AT3883" s="232" t="s">
        <v>211</v>
      </c>
      <c r="AU3883" s="232" t="s">
        <v>104</v>
      </c>
      <c r="AV3883" s="13" t="s">
        <v>82</v>
      </c>
      <c r="AW3883" s="13" t="s">
        <v>31</v>
      </c>
      <c r="AX3883" s="13" t="s">
        <v>75</v>
      </c>
      <c r="AY3883" s="232" t="s">
        <v>203</v>
      </c>
    </row>
    <row r="3884" spans="1:65" s="13" customFormat="1" ht="11.25">
      <c r="B3884" s="222"/>
      <c r="C3884" s="223"/>
      <c r="D3884" s="224" t="s">
        <v>211</v>
      </c>
      <c r="E3884" s="225" t="s">
        <v>1</v>
      </c>
      <c r="F3884" s="226" t="s">
        <v>3489</v>
      </c>
      <c r="G3884" s="223"/>
      <c r="H3884" s="225" t="s">
        <v>1</v>
      </c>
      <c r="I3884" s="227"/>
      <c r="J3884" s="223"/>
      <c r="K3884" s="223"/>
      <c r="L3884" s="228"/>
      <c r="M3884" s="229"/>
      <c r="N3884" s="230"/>
      <c r="O3884" s="230"/>
      <c r="P3884" s="230"/>
      <c r="Q3884" s="230"/>
      <c r="R3884" s="230"/>
      <c r="S3884" s="230"/>
      <c r="T3884" s="231"/>
      <c r="AT3884" s="232" t="s">
        <v>211</v>
      </c>
      <c r="AU3884" s="232" t="s">
        <v>104</v>
      </c>
      <c r="AV3884" s="13" t="s">
        <v>82</v>
      </c>
      <c r="AW3884" s="13" t="s">
        <v>31</v>
      </c>
      <c r="AX3884" s="13" t="s">
        <v>75</v>
      </c>
      <c r="AY3884" s="232" t="s">
        <v>203</v>
      </c>
    </row>
    <row r="3885" spans="1:65" s="13" customFormat="1" ht="11.25">
      <c r="B3885" s="222"/>
      <c r="C3885" s="223"/>
      <c r="D3885" s="224" t="s">
        <v>211</v>
      </c>
      <c r="E3885" s="225" t="s">
        <v>1</v>
      </c>
      <c r="F3885" s="226" t="s">
        <v>3408</v>
      </c>
      <c r="G3885" s="223"/>
      <c r="H3885" s="225" t="s">
        <v>1</v>
      </c>
      <c r="I3885" s="227"/>
      <c r="J3885" s="223"/>
      <c r="K3885" s="223"/>
      <c r="L3885" s="228"/>
      <c r="M3885" s="229"/>
      <c r="N3885" s="230"/>
      <c r="O3885" s="230"/>
      <c r="P3885" s="230"/>
      <c r="Q3885" s="230"/>
      <c r="R3885" s="230"/>
      <c r="S3885" s="230"/>
      <c r="T3885" s="231"/>
      <c r="AT3885" s="232" t="s">
        <v>211</v>
      </c>
      <c r="AU3885" s="232" t="s">
        <v>104</v>
      </c>
      <c r="AV3885" s="13" t="s">
        <v>82</v>
      </c>
      <c r="AW3885" s="13" t="s">
        <v>31</v>
      </c>
      <c r="AX3885" s="13" t="s">
        <v>75</v>
      </c>
      <c r="AY3885" s="232" t="s">
        <v>203</v>
      </c>
    </row>
    <row r="3886" spans="1:65" s="14" customFormat="1" ht="11.25">
      <c r="B3886" s="233"/>
      <c r="C3886" s="234"/>
      <c r="D3886" s="224" t="s">
        <v>211</v>
      </c>
      <c r="E3886" s="235" t="s">
        <v>1</v>
      </c>
      <c r="F3886" s="236" t="s">
        <v>84</v>
      </c>
      <c r="G3886" s="234"/>
      <c r="H3886" s="237">
        <v>2</v>
      </c>
      <c r="I3886" s="238"/>
      <c r="J3886" s="234"/>
      <c r="K3886" s="234"/>
      <c r="L3886" s="239"/>
      <c r="M3886" s="240"/>
      <c r="N3886" s="241"/>
      <c r="O3886" s="241"/>
      <c r="P3886" s="241"/>
      <c r="Q3886" s="241"/>
      <c r="R3886" s="241"/>
      <c r="S3886" s="241"/>
      <c r="T3886" s="242"/>
      <c r="AT3886" s="243" t="s">
        <v>211</v>
      </c>
      <c r="AU3886" s="243" t="s">
        <v>104</v>
      </c>
      <c r="AV3886" s="14" t="s">
        <v>84</v>
      </c>
      <c r="AW3886" s="14" t="s">
        <v>31</v>
      </c>
      <c r="AX3886" s="14" t="s">
        <v>75</v>
      </c>
      <c r="AY3886" s="243" t="s">
        <v>203</v>
      </c>
    </row>
    <row r="3887" spans="1:65" s="2" customFormat="1" ht="21.75" customHeight="1">
      <c r="A3887" s="35"/>
      <c r="B3887" s="36"/>
      <c r="C3887" s="209" t="s">
        <v>3534</v>
      </c>
      <c r="D3887" s="209" t="s">
        <v>205</v>
      </c>
      <c r="E3887" s="210" t="s">
        <v>3535</v>
      </c>
      <c r="F3887" s="211" t="s">
        <v>3536</v>
      </c>
      <c r="G3887" s="212" t="s">
        <v>208</v>
      </c>
      <c r="H3887" s="213">
        <v>1</v>
      </c>
      <c r="I3887" s="214"/>
      <c r="J3887" s="215">
        <f>ROUND(I3887*H3887,2)</f>
        <v>0</v>
      </c>
      <c r="K3887" s="211" t="s">
        <v>1</v>
      </c>
      <c r="L3887" s="40"/>
      <c r="M3887" s="216" t="s">
        <v>1</v>
      </c>
      <c r="N3887" s="217" t="s">
        <v>40</v>
      </c>
      <c r="O3887" s="72"/>
      <c r="P3887" s="218">
        <f>O3887*H3887</f>
        <v>0</v>
      </c>
      <c r="Q3887" s="218">
        <v>0</v>
      </c>
      <c r="R3887" s="218">
        <f>Q3887*H3887</f>
        <v>0</v>
      </c>
      <c r="S3887" s="218">
        <v>0</v>
      </c>
      <c r="T3887" s="219">
        <f>S3887*H3887</f>
        <v>0</v>
      </c>
      <c r="U3887" s="35"/>
      <c r="V3887" s="35"/>
      <c r="W3887" s="35"/>
      <c r="X3887" s="35"/>
      <c r="Y3887" s="35"/>
      <c r="Z3887" s="35"/>
      <c r="AA3887" s="35"/>
      <c r="AB3887" s="35"/>
      <c r="AC3887" s="35"/>
      <c r="AD3887" s="35"/>
      <c r="AE3887" s="35"/>
      <c r="AR3887" s="220" t="s">
        <v>412</v>
      </c>
      <c r="AT3887" s="220" t="s">
        <v>205</v>
      </c>
      <c r="AU3887" s="220" t="s">
        <v>104</v>
      </c>
      <c r="AY3887" s="18" t="s">
        <v>203</v>
      </c>
      <c r="BE3887" s="221">
        <f>IF(N3887="základní",J3887,0)</f>
        <v>0</v>
      </c>
      <c r="BF3887" s="221">
        <f>IF(N3887="snížená",J3887,0)</f>
        <v>0</v>
      </c>
      <c r="BG3887" s="221">
        <f>IF(N3887="zákl. přenesená",J3887,0)</f>
        <v>0</v>
      </c>
      <c r="BH3887" s="221">
        <f>IF(N3887="sníž. přenesená",J3887,0)</f>
        <v>0</v>
      </c>
      <c r="BI3887" s="221">
        <f>IF(N3887="nulová",J3887,0)</f>
        <v>0</v>
      </c>
      <c r="BJ3887" s="18" t="s">
        <v>82</v>
      </c>
      <c r="BK3887" s="221">
        <f>ROUND(I3887*H3887,2)</f>
        <v>0</v>
      </c>
      <c r="BL3887" s="18" t="s">
        <v>412</v>
      </c>
      <c r="BM3887" s="220" t="s">
        <v>3537</v>
      </c>
    </row>
    <row r="3888" spans="1:65" s="13" customFormat="1" ht="22.5">
      <c r="B3888" s="222"/>
      <c r="C3888" s="223"/>
      <c r="D3888" s="224" t="s">
        <v>211</v>
      </c>
      <c r="E3888" s="225" t="s">
        <v>1</v>
      </c>
      <c r="F3888" s="226" t="s">
        <v>3518</v>
      </c>
      <c r="G3888" s="223"/>
      <c r="H3888" s="225" t="s">
        <v>1</v>
      </c>
      <c r="I3888" s="227"/>
      <c r="J3888" s="223"/>
      <c r="K3888" s="223"/>
      <c r="L3888" s="228"/>
      <c r="M3888" s="229"/>
      <c r="N3888" s="230"/>
      <c r="O3888" s="230"/>
      <c r="P3888" s="230"/>
      <c r="Q3888" s="230"/>
      <c r="R3888" s="230"/>
      <c r="S3888" s="230"/>
      <c r="T3888" s="231"/>
      <c r="AT3888" s="232" t="s">
        <v>211</v>
      </c>
      <c r="AU3888" s="232" t="s">
        <v>104</v>
      </c>
      <c r="AV3888" s="13" t="s">
        <v>82</v>
      </c>
      <c r="AW3888" s="13" t="s">
        <v>31</v>
      </c>
      <c r="AX3888" s="13" t="s">
        <v>75</v>
      </c>
      <c r="AY3888" s="232" t="s">
        <v>203</v>
      </c>
    </row>
    <row r="3889" spans="1:65" s="13" customFormat="1" ht="11.25">
      <c r="B3889" s="222"/>
      <c r="C3889" s="223"/>
      <c r="D3889" s="224" t="s">
        <v>211</v>
      </c>
      <c r="E3889" s="225" t="s">
        <v>1</v>
      </c>
      <c r="F3889" s="226" t="s">
        <v>213</v>
      </c>
      <c r="G3889" s="223"/>
      <c r="H3889" s="225" t="s">
        <v>1</v>
      </c>
      <c r="I3889" s="227"/>
      <c r="J3889" s="223"/>
      <c r="K3889" s="223"/>
      <c r="L3889" s="228"/>
      <c r="M3889" s="229"/>
      <c r="N3889" s="230"/>
      <c r="O3889" s="230"/>
      <c r="P3889" s="230"/>
      <c r="Q3889" s="230"/>
      <c r="R3889" s="230"/>
      <c r="S3889" s="230"/>
      <c r="T3889" s="231"/>
      <c r="AT3889" s="232" t="s">
        <v>211</v>
      </c>
      <c r="AU3889" s="232" t="s">
        <v>104</v>
      </c>
      <c r="AV3889" s="13" t="s">
        <v>82</v>
      </c>
      <c r="AW3889" s="13" t="s">
        <v>31</v>
      </c>
      <c r="AX3889" s="13" t="s">
        <v>75</v>
      </c>
      <c r="AY3889" s="232" t="s">
        <v>203</v>
      </c>
    </row>
    <row r="3890" spans="1:65" s="13" customFormat="1" ht="11.25">
      <c r="B3890" s="222"/>
      <c r="C3890" s="223"/>
      <c r="D3890" s="224" t="s">
        <v>211</v>
      </c>
      <c r="E3890" s="225" t="s">
        <v>1</v>
      </c>
      <c r="F3890" s="226" t="s">
        <v>3489</v>
      </c>
      <c r="G3890" s="223"/>
      <c r="H3890" s="225" t="s">
        <v>1</v>
      </c>
      <c r="I3890" s="227"/>
      <c r="J3890" s="223"/>
      <c r="K3890" s="223"/>
      <c r="L3890" s="228"/>
      <c r="M3890" s="229"/>
      <c r="N3890" s="230"/>
      <c r="O3890" s="230"/>
      <c r="P3890" s="230"/>
      <c r="Q3890" s="230"/>
      <c r="R3890" s="230"/>
      <c r="S3890" s="230"/>
      <c r="T3890" s="231"/>
      <c r="AT3890" s="232" t="s">
        <v>211</v>
      </c>
      <c r="AU3890" s="232" t="s">
        <v>104</v>
      </c>
      <c r="AV3890" s="13" t="s">
        <v>82</v>
      </c>
      <c r="AW3890" s="13" t="s">
        <v>31</v>
      </c>
      <c r="AX3890" s="13" t="s">
        <v>75</v>
      </c>
      <c r="AY3890" s="232" t="s">
        <v>203</v>
      </c>
    </row>
    <row r="3891" spans="1:65" s="13" customFormat="1" ht="11.25">
      <c r="B3891" s="222"/>
      <c r="C3891" s="223"/>
      <c r="D3891" s="224" t="s">
        <v>211</v>
      </c>
      <c r="E3891" s="225" t="s">
        <v>1</v>
      </c>
      <c r="F3891" s="226" t="s">
        <v>3408</v>
      </c>
      <c r="G3891" s="223"/>
      <c r="H3891" s="225" t="s">
        <v>1</v>
      </c>
      <c r="I3891" s="227"/>
      <c r="J3891" s="223"/>
      <c r="K3891" s="223"/>
      <c r="L3891" s="228"/>
      <c r="M3891" s="229"/>
      <c r="N3891" s="230"/>
      <c r="O3891" s="230"/>
      <c r="P3891" s="230"/>
      <c r="Q3891" s="230"/>
      <c r="R3891" s="230"/>
      <c r="S3891" s="230"/>
      <c r="T3891" s="231"/>
      <c r="AT3891" s="232" t="s">
        <v>211</v>
      </c>
      <c r="AU3891" s="232" t="s">
        <v>104</v>
      </c>
      <c r="AV3891" s="13" t="s">
        <v>82</v>
      </c>
      <c r="AW3891" s="13" t="s">
        <v>31</v>
      </c>
      <c r="AX3891" s="13" t="s">
        <v>75</v>
      </c>
      <c r="AY3891" s="232" t="s">
        <v>203</v>
      </c>
    </row>
    <row r="3892" spans="1:65" s="14" customFormat="1" ht="11.25">
      <c r="B3892" s="233"/>
      <c r="C3892" s="234"/>
      <c r="D3892" s="224" t="s">
        <v>211</v>
      </c>
      <c r="E3892" s="235" t="s">
        <v>1</v>
      </c>
      <c r="F3892" s="236" t="s">
        <v>82</v>
      </c>
      <c r="G3892" s="234"/>
      <c r="H3892" s="237">
        <v>1</v>
      </c>
      <c r="I3892" s="238"/>
      <c r="J3892" s="234"/>
      <c r="K3892" s="234"/>
      <c r="L3892" s="239"/>
      <c r="M3892" s="240"/>
      <c r="N3892" s="241"/>
      <c r="O3892" s="241"/>
      <c r="P3892" s="241"/>
      <c r="Q3892" s="241"/>
      <c r="R3892" s="241"/>
      <c r="S3892" s="241"/>
      <c r="T3892" s="242"/>
      <c r="AT3892" s="243" t="s">
        <v>211</v>
      </c>
      <c r="AU3892" s="243" t="s">
        <v>104</v>
      </c>
      <c r="AV3892" s="14" t="s">
        <v>84</v>
      </c>
      <c r="AW3892" s="14" t="s">
        <v>31</v>
      </c>
      <c r="AX3892" s="14" t="s">
        <v>75</v>
      </c>
      <c r="AY3892" s="243" t="s">
        <v>203</v>
      </c>
    </row>
    <row r="3893" spans="1:65" s="2" customFormat="1" ht="21.75" customHeight="1">
      <c r="A3893" s="35"/>
      <c r="B3893" s="36"/>
      <c r="C3893" s="209" t="s">
        <v>3538</v>
      </c>
      <c r="D3893" s="209" t="s">
        <v>205</v>
      </c>
      <c r="E3893" s="210" t="s">
        <v>3539</v>
      </c>
      <c r="F3893" s="211" t="s">
        <v>3540</v>
      </c>
      <c r="G3893" s="212" t="s">
        <v>208</v>
      </c>
      <c r="H3893" s="213">
        <v>2</v>
      </c>
      <c r="I3893" s="214"/>
      <c r="J3893" s="215">
        <f>ROUND(I3893*H3893,2)</f>
        <v>0</v>
      </c>
      <c r="K3893" s="211" t="s">
        <v>1</v>
      </c>
      <c r="L3893" s="40"/>
      <c r="M3893" s="216" t="s">
        <v>1</v>
      </c>
      <c r="N3893" s="217" t="s">
        <v>40</v>
      </c>
      <c r="O3893" s="72"/>
      <c r="P3893" s="218">
        <f>O3893*H3893</f>
        <v>0</v>
      </c>
      <c r="Q3893" s="218">
        <v>0</v>
      </c>
      <c r="R3893" s="218">
        <f>Q3893*H3893</f>
        <v>0</v>
      </c>
      <c r="S3893" s="218">
        <v>0</v>
      </c>
      <c r="T3893" s="219">
        <f>S3893*H3893</f>
        <v>0</v>
      </c>
      <c r="U3893" s="35"/>
      <c r="V3893" s="35"/>
      <c r="W3893" s="35"/>
      <c r="X3893" s="35"/>
      <c r="Y3893" s="35"/>
      <c r="Z3893" s="35"/>
      <c r="AA3893" s="35"/>
      <c r="AB3893" s="35"/>
      <c r="AC3893" s="35"/>
      <c r="AD3893" s="35"/>
      <c r="AE3893" s="35"/>
      <c r="AR3893" s="220" t="s">
        <v>412</v>
      </c>
      <c r="AT3893" s="220" t="s">
        <v>205</v>
      </c>
      <c r="AU3893" s="220" t="s">
        <v>104</v>
      </c>
      <c r="AY3893" s="18" t="s">
        <v>203</v>
      </c>
      <c r="BE3893" s="221">
        <f>IF(N3893="základní",J3893,0)</f>
        <v>0</v>
      </c>
      <c r="BF3893" s="221">
        <f>IF(N3893="snížená",J3893,0)</f>
        <v>0</v>
      </c>
      <c r="BG3893" s="221">
        <f>IF(N3893="zákl. přenesená",J3893,0)</f>
        <v>0</v>
      </c>
      <c r="BH3893" s="221">
        <f>IF(N3893="sníž. přenesená",J3893,0)</f>
        <v>0</v>
      </c>
      <c r="BI3893" s="221">
        <f>IF(N3893="nulová",J3893,0)</f>
        <v>0</v>
      </c>
      <c r="BJ3893" s="18" t="s">
        <v>82</v>
      </c>
      <c r="BK3893" s="221">
        <f>ROUND(I3893*H3893,2)</f>
        <v>0</v>
      </c>
      <c r="BL3893" s="18" t="s">
        <v>412</v>
      </c>
      <c r="BM3893" s="220" t="s">
        <v>3541</v>
      </c>
    </row>
    <row r="3894" spans="1:65" s="13" customFormat="1" ht="22.5">
      <c r="B3894" s="222"/>
      <c r="C3894" s="223"/>
      <c r="D3894" s="224" t="s">
        <v>211</v>
      </c>
      <c r="E3894" s="225" t="s">
        <v>1</v>
      </c>
      <c r="F3894" s="226" t="s">
        <v>3518</v>
      </c>
      <c r="G3894" s="223"/>
      <c r="H3894" s="225" t="s">
        <v>1</v>
      </c>
      <c r="I3894" s="227"/>
      <c r="J3894" s="223"/>
      <c r="K3894" s="223"/>
      <c r="L3894" s="228"/>
      <c r="M3894" s="229"/>
      <c r="N3894" s="230"/>
      <c r="O3894" s="230"/>
      <c r="P3894" s="230"/>
      <c r="Q3894" s="230"/>
      <c r="R3894" s="230"/>
      <c r="S3894" s="230"/>
      <c r="T3894" s="231"/>
      <c r="AT3894" s="232" t="s">
        <v>211</v>
      </c>
      <c r="AU3894" s="232" t="s">
        <v>104</v>
      </c>
      <c r="AV3894" s="13" t="s">
        <v>82</v>
      </c>
      <c r="AW3894" s="13" t="s">
        <v>31</v>
      </c>
      <c r="AX3894" s="13" t="s">
        <v>75</v>
      </c>
      <c r="AY3894" s="232" t="s">
        <v>203</v>
      </c>
    </row>
    <row r="3895" spans="1:65" s="13" customFormat="1" ht="11.25">
      <c r="B3895" s="222"/>
      <c r="C3895" s="223"/>
      <c r="D3895" s="224" t="s">
        <v>211</v>
      </c>
      <c r="E3895" s="225" t="s">
        <v>1</v>
      </c>
      <c r="F3895" s="226" t="s">
        <v>213</v>
      </c>
      <c r="G3895" s="223"/>
      <c r="H3895" s="225" t="s">
        <v>1</v>
      </c>
      <c r="I3895" s="227"/>
      <c r="J3895" s="223"/>
      <c r="K3895" s="223"/>
      <c r="L3895" s="228"/>
      <c r="M3895" s="229"/>
      <c r="N3895" s="230"/>
      <c r="O3895" s="230"/>
      <c r="P3895" s="230"/>
      <c r="Q3895" s="230"/>
      <c r="R3895" s="230"/>
      <c r="S3895" s="230"/>
      <c r="T3895" s="231"/>
      <c r="AT3895" s="232" t="s">
        <v>211</v>
      </c>
      <c r="AU3895" s="232" t="s">
        <v>104</v>
      </c>
      <c r="AV3895" s="13" t="s">
        <v>82</v>
      </c>
      <c r="AW3895" s="13" t="s">
        <v>31</v>
      </c>
      <c r="AX3895" s="13" t="s">
        <v>75</v>
      </c>
      <c r="AY3895" s="232" t="s">
        <v>203</v>
      </c>
    </row>
    <row r="3896" spans="1:65" s="13" customFormat="1" ht="11.25">
      <c r="B3896" s="222"/>
      <c r="C3896" s="223"/>
      <c r="D3896" s="224" t="s">
        <v>211</v>
      </c>
      <c r="E3896" s="225" t="s">
        <v>1</v>
      </c>
      <c r="F3896" s="226" t="s">
        <v>3489</v>
      </c>
      <c r="G3896" s="223"/>
      <c r="H3896" s="225" t="s">
        <v>1</v>
      </c>
      <c r="I3896" s="227"/>
      <c r="J3896" s="223"/>
      <c r="K3896" s="223"/>
      <c r="L3896" s="228"/>
      <c r="M3896" s="229"/>
      <c r="N3896" s="230"/>
      <c r="O3896" s="230"/>
      <c r="P3896" s="230"/>
      <c r="Q3896" s="230"/>
      <c r="R3896" s="230"/>
      <c r="S3896" s="230"/>
      <c r="T3896" s="231"/>
      <c r="AT3896" s="232" t="s">
        <v>211</v>
      </c>
      <c r="AU3896" s="232" t="s">
        <v>104</v>
      </c>
      <c r="AV3896" s="13" t="s">
        <v>82</v>
      </c>
      <c r="AW3896" s="13" t="s">
        <v>31</v>
      </c>
      <c r="AX3896" s="13" t="s">
        <v>75</v>
      </c>
      <c r="AY3896" s="232" t="s">
        <v>203</v>
      </c>
    </row>
    <row r="3897" spans="1:65" s="13" customFormat="1" ht="11.25">
      <c r="B3897" s="222"/>
      <c r="C3897" s="223"/>
      <c r="D3897" s="224" t="s">
        <v>211</v>
      </c>
      <c r="E3897" s="225" t="s">
        <v>1</v>
      </c>
      <c r="F3897" s="226" t="s">
        <v>3408</v>
      </c>
      <c r="G3897" s="223"/>
      <c r="H3897" s="225" t="s">
        <v>1</v>
      </c>
      <c r="I3897" s="227"/>
      <c r="J3897" s="223"/>
      <c r="K3897" s="223"/>
      <c r="L3897" s="228"/>
      <c r="M3897" s="229"/>
      <c r="N3897" s="230"/>
      <c r="O3897" s="230"/>
      <c r="P3897" s="230"/>
      <c r="Q3897" s="230"/>
      <c r="R3897" s="230"/>
      <c r="S3897" s="230"/>
      <c r="T3897" s="231"/>
      <c r="AT3897" s="232" t="s">
        <v>211</v>
      </c>
      <c r="AU3897" s="232" t="s">
        <v>104</v>
      </c>
      <c r="AV3897" s="13" t="s">
        <v>82</v>
      </c>
      <c r="AW3897" s="13" t="s">
        <v>31</v>
      </c>
      <c r="AX3897" s="13" t="s">
        <v>75</v>
      </c>
      <c r="AY3897" s="232" t="s">
        <v>203</v>
      </c>
    </row>
    <row r="3898" spans="1:65" s="14" customFormat="1" ht="11.25">
      <c r="B3898" s="233"/>
      <c r="C3898" s="234"/>
      <c r="D3898" s="224" t="s">
        <v>211</v>
      </c>
      <c r="E3898" s="235" t="s">
        <v>1</v>
      </c>
      <c r="F3898" s="236" t="s">
        <v>84</v>
      </c>
      <c r="G3898" s="234"/>
      <c r="H3898" s="237">
        <v>2</v>
      </c>
      <c r="I3898" s="238"/>
      <c r="J3898" s="234"/>
      <c r="K3898" s="234"/>
      <c r="L3898" s="239"/>
      <c r="M3898" s="240"/>
      <c r="N3898" s="241"/>
      <c r="O3898" s="241"/>
      <c r="P3898" s="241"/>
      <c r="Q3898" s="241"/>
      <c r="R3898" s="241"/>
      <c r="S3898" s="241"/>
      <c r="T3898" s="242"/>
      <c r="AT3898" s="243" t="s">
        <v>211</v>
      </c>
      <c r="AU3898" s="243" t="s">
        <v>104</v>
      </c>
      <c r="AV3898" s="14" t="s">
        <v>84</v>
      </c>
      <c r="AW3898" s="14" t="s">
        <v>31</v>
      </c>
      <c r="AX3898" s="14" t="s">
        <v>75</v>
      </c>
      <c r="AY3898" s="243" t="s">
        <v>203</v>
      </c>
    </row>
    <row r="3899" spans="1:65" s="2" customFormat="1" ht="21.75" customHeight="1">
      <c r="A3899" s="35"/>
      <c r="B3899" s="36"/>
      <c r="C3899" s="209" t="s">
        <v>3542</v>
      </c>
      <c r="D3899" s="209" t="s">
        <v>205</v>
      </c>
      <c r="E3899" s="210" t="s">
        <v>3543</v>
      </c>
      <c r="F3899" s="211" t="s">
        <v>3544</v>
      </c>
      <c r="G3899" s="212" t="s">
        <v>208</v>
      </c>
      <c r="H3899" s="213">
        <v>1</v>
      </c>
      <c r="I3899" s="214"/>
      <c r="J3899" s="215">
        <f>ROUND(I3899*H3899,2)</f>
        <v>0</v>
      </c>
      <c r="K3899" s="211" t="s">
        <v>1</v>
      </c>
      <c r="L3899" s="40"/>
      <c r="M3899" s="216" t="s">
        <v>1</v>
      </c>
      <c r="N3899" s="217" t="s">
        <v>40</v>
      </c>
      <c r="O3899" s="72"/>
      <c r="P3899" s="218">
        <f>O3899*H3899</f>
        <v>0</v>
      </c>
      <c r="Q3899" s="218">
        <v>0</v>
      </c>
      <c r="R3899" s="218">
        <f>Q3899*H3899</f>
        <v>0</v>
      </c>
      <c r="S3899" s="218">
        <v>0</v>
      </c>
      <c r="T3899" s="219">
        <f>S3899*H3899</f>
        <v>0</v>
      </c>
      <c r="U3899" s="35"/>
      <c r="V3899" s="35"/>
      <c r="W3899" s="35"/>
      <c r="X3899" s="35"/>
      <c r="Y3899" s="35"/>
      <c r="Z3899" s="35"/>
      <c r="AA3899" s="35"/>
      <c r="AB3899" s="35"/>
      <c r="AC3899" s="35"/>
      <c r="AD3899" s="35"/>
      <c r="AE3899" s="35"/>
      <c r="AR3899" s="220" t="s">
        <v>412</v>
      </c>
      <c r="AT3899" s="220" t="s">
        <v>205</v>
      </c>
      <c r="AU3899" s="220" t="s">
        <v>104</v>
      </c>
      <c r="AY3899" s="18" t="s">
        <v>203</v>
      </c>
      <c r="BE3899" s="221">
        <f>IF(N3899="základní",J3899,0)</f>
        <v>0</v>
      </c>
      <c r="BF3899" s="221">
        <f>IF(N3899="snížená",J3899,0)</f>
        <v>0</v>
      </c>
      <c r="BG3899" s="221">
        <f>IF(N3899="zákl. přenesená",J3899,0)</f>
        <v>0</v>
      </c>
      <c r="BH3899" s="221">
        <f>IF(N3899="sníž. přenesená",J3899,0)</f>
        <v>0</v>
      </c>
      <c r="BI3899" s="221">
        <f>IF(N3899="nulová",J3899,0)</f>
        <v>0</v>
      </c>
      <c r="BJ3899" s="18" t="s">
        <v>82</v>
      </c>
      <c r="BK3899" s="221">
        <f>ROUND(I3899*H3899,2)</f>
        <v>0</v>
      </c>
      <c r="BL3899" s="18" t="s">
        <v>412</v>
      </c>
      <c r="BM3899" s="220" t="s">
        <v>3545</v>
      </c>
    </row>
    <row r="3900" spans="1:65" s="13" customFormat="1" ht="22.5">
      <c r="B3900" s="222"/>
      <c r="C3900" s="223"/>
      <c r="D3900" s="224" t="s">
        <v>211</v>
      </c>
      <c r="E3900" s="225" t="s">
        <v>1</v>
      </c>
      <c r="F3900" s="226" t="s">
        <v>3518</v>
      </c>
      <c r="G3900" s="223"/>
      <c r="H3900" s="225" t="s">
        <v>1</v>
      </c>
      <c r="I3900" s="227"/>
      <c r="J3900" s="223"/>
      <c r="K3900" s="223"/>
      <c r="L3900" s="228"/>
      <c r="M3900" s="229"/>
      <c r="N3900" s="230"/>
      <c r="O3900" s="230"/>
      <c r="P3900" s="230"/>
      <c r="Q3900" s="230"/>
      <c r="R3900" s="230"/>
      <c r="S3900" s="230"/>
      <c r="T3900" s="231"/>
      <c r="AT3900" s="232" t="s">
        <v>211</v>
      </c>
      <c r="AU3900" s="232" t="s">
        <v>104</v>
      </c>
      <c r="AV3900" s="13" t="s">
        <v>82</v>
      </c>
      <c r="AW3900" s="13" t="s">
        <v>31</v>
      </c>
      <c r="AX3900" s="13" t="s">
        <v>75</v>
      </c>
      <c r="AY3900" s="232" t="s">
        <v>203</v>
      </c>
    </row>
    <row r="3901" spans="1:65" s="13" customFormat="1" ht="11.25">
      <c r="B3901" s="222"/>
      <c r="C3901" s="223"/>
      <c r="D3901" s="224" t="s">
        <v>211</v>
      </c>
      <c r="E3901" s="225" t="s">
        <v>1</v>
      </c>
      <c r="F3901" s="226" t="s">
        <v>213</v>
      </c>
      <c r="G3901" s="223"/>
      <c r="H3901" s="225" t="s">
        <v>1</v>
      </c>
      <c r="I3901" s="227"/>
      <c r="J3901" s="223"/>
      <c r="K3901" s="223"/>
      <c r="L3901" s="228"/>
      <c r="M3901" s="229"/>
      <c r="N3901" s="230"/>
      <c r="O3901" s="230"/>
      <c r="P3901" s="230"/>
      <c r="Q3901" s="230"/>
      <c r="R3901" s="230"/>
      <c r="S3901" s="230"/>
      <c r="T3901" s="231"/>
      <c r="AT3901" s="232" t="s">
        <v>211</v>
      </c>
      <c r="AU3901" s="232" t="s">
        <v>104</v>
      </c>
      <c r="AV3901" s="13" t="s">
        <v>82</v>
      </c>
      <c r="AW3901" s="13" t="s">
        <v>31</v>
      </c>
      <c r="AX3901" s="13" t="s">
        <v>75</v>
      </c>
      <c r="AY3901" s="232" t="s">
        <v>203</v>
      </c>
    </row>
    <row r="3902" spans="1:65" s="13" customFormat="1" ht="11.25">
      <c r="B3902" s="222"/>
      <c r="C3902" s="223"/>
      <c r="D3902" s="224" t="s">
        <v>211</v>
      </c>
      <c r="E3902" s="225" t="s">
        <v>1</v>
      </c>
      <c r="F3902" s="226" t="s">
        <v>3489</v>
      </c>
      <c r="G3902" s="223"/>
      <c r="H3902" s="225" t="s">
        <v>1</v>
      </c>
      <c r="I3902" s="227"/>
      <c r="J3902" s="223"/>
      <c r="K3902" s="223"/>
      <c r="L3902" s="228"/>
      <c r="M3902" s="229"/>
      <c r="N3902" s="230"/>
      <c r="O3902" s="230"/>
      <c r="P3902" s="230"/>
      <c r="Q3902" s="230"/>
      <c r="R3902" s="230"/>
      <c r="S3902" s="230"/>
      <c r="T3902" s="231"/>
      <c r="AT3902" s="232" t="s">
        <v>211</v>
      </c>
      <c r="AU3902" s="232" t="s">
        <v>104</v>
      </c>
      <c r="AV3902" s="13" t="s">
        <v>82</v>
      </c>
      <c r="AW3902" s="13" t="s">
        <v>31</v>
      </c>
      <c r="AX3902" s="13" t="s">
        <v>75</v>
      </c>
      <c r="AY3902" s="232" t="s">
        <v>203</v>
      </c>
    </row>
    <row r="3903" spans="1:65" s="13" customFormat="1" ht="11.25">
      <c r="B3903" s="222"/>
      <c r="C3903" s="223"/>
      <c r="D3903" s="224" t="s">
        <v>211</v>
      </c>
      <c r="E3903" s="225" t="s">
        <v>1</v>
      </c>
      <c r="F3903" s="226" t="s">
        <v>3408</v>
      </c>
      <c r="G3903" s="223"/>
      <c r="H3903" s="225" t="s">
        <v>1</v>
      </c>
      <c r="I3903" s="227"/>
      <c r="J3903" s="223"/>
      <c r="K3903" s="223"/>
      <c r="L3903" s="228"/>
      <c r="M3903" s="229"/>
      <c r="N3903" s="230"/>
      <c r="O3903" s="230"/>
      <c r="P3903" s="230"/>
      <c r="Q3903" s="230"/>
      <c r="R3903" s="230"/>
      <c r="S3903" s="230"/>
      <c r="T3903" s="231"/>
      <c r="AT3903" s="232" t="s">
        <v>211</v>
      </c>
      <c r="AU3903" s="232" t="s">
        <v>104</v>
      </c>
      <c r="AV3903" s="13" t="s">
        <v>82</v>
      </c>
      <c r="AW3903" s="13" t="s">
        <v>31</v>
      </c>
      <c r="AX3903" s="13" t="s">
        <v>75</v>
      </c>
      <c r="AY3903" s="232" t="s">
        <v>203</v>
      </c>
    </row>
    <row r="3904" spans="1:65" s="14" customFormat="1" ht="11.25">
      <c r="B3904" s="233"/>
      <c r="C3904" s="234"/>
      <c r="D3904" s="224" t="s">
        <v>211</v>
      </c>
      <c r="E3904" s="235" t="s">
        <v>1</v>
      </c>
      <c r="F3904" s="236" t="s">
        <v>82</v>
      </c>
      <c r="G3904" s="234"/>
      <c r="H3904" s="237">
        <v>1</v>
      </c>
      <c r="I3904" s="238"/>
      <c r="J3904" s="234"/>
      <c r="K3904" s="234"/>
      <c r="L3904" s="239"/>
      <c r="M3904" s="240"/>
      <c r="N3904" s="241"/>
      <c r="O3904" s="241"/>
      <c r="P3904" s="241"/>
      <c r="Q3904" s="241"/>
      <c r="R3904" s="241"/>
      <c r="S3904" s="241"/>
      <c r="T3904" s="242"/>
      <c r="AT3904" s="243" t="s">
        <v>211</v>
      </c>
      <c r="AU3904" s="243" t="s">
        <v>104</v>
      </c>
      <c r="AV3904" s="14" t="s">
        <v>84</v>
      </c>
      <c r="AW3904" s="14" t="s">
        <v>31</v>
      </c>
      <c r="AX3904" s="14" t="s">
        <v>75</v>
      </c>
      <c r="AY3904" s="243" t="s">
        <v>203</v>
      </c>
    </row>
    <row r="3905" spans="1:65" s="2" customFormat="1" ht="21.75" customHeight="1">
      <c r="A3905" s="35"/>
      <c r="B3905" s="36"/>
      <c r="C3905" s="209" t="s">
        <v>3546</v>
      </c>
      <c r="D3905" s="209" t="s">
        <v>205</v>
      </c>
      <c r="E3905" s="210" t="s">
        <v>3547</v>
      </c>
      <c r="F3905" s="211" t="s">
        <v>3548</v>
      </c>
      <c r="G3905" s="212" t="s">
        <v>208</v>
      </c>
      <c r="H3905" s="213">
        <v>1</v>
      </c>
      <c r="I3905" s="214"/>
      <c r="J3905" s="215">
        <f>ROUND(I3905*H3905,2)</f>
        <v>0</v>
      </c>
      <c r="K3905" s="211" t="s">
        <v>1</v>
      </c>
      <c r="L3905" s="40"/>
      <c r="M3905" s="216" t="s">
        <v>1</v>
      </c>
      <c r="N3905" s="217" t="s">
        <v>40</v>
      </c>
      <c r="O3905" s="72"/>
      <c r="P3905" s="218">
        <f>O3905*H3905</f>
        <v>0</v>
      </c>
      <c r="Q3905" s="218">
        <v>0</v>
      </c>
      <c r="R3905" s="218">
        <f>Q3905*H3905</f>
        <v>0</v>
      </c>
      <c r="S3905" s="218">
        <v>0</v>
      </c>
      <c r="T3905" s="219">
        <f>S3905*H3905</f>
        <v>0</v>
      </c>
      <c r="U3905" s="35"/>
      <c r="V3905" s="35"/>
      <c r="W3905" s="35"/>
      <c r="X3905" s="35"/>
      <c r="Y3905" s="35"/>
      <c r="Z3905" s="35"/>
      <c r="AA3905" s="35"/>
      <c r="AB3905" s="35"/>
      <c r="AC3905" s="35"/>
      <c r="AD3905" s="35"/>
      <c r="AE3905" s="35"/>
      <c r="AR3905" s="220" t="s">
        <v>412</v>
      </c>
      <c r="AT3905" s="220" t="s">
        <v>205</v>
      </c>
      <c r="AU3905" s="220" t="s">
        <v>104</v>
      </c>
      <c r="AY3905" s="18" t="s">
        <v>203</v>
      </c>
      <c r="BE3905" s="221">
        <f>IF(N3905="základní",J3905,0)</f>
        <v>0</v>
      </c>
      <c r="BF3905" s="221">
        <f>IF(N3905="snížená",J3905,0)</f>
        <v>0</v>
      </c>
      <c r="BG3905" s="221">
        <f>IF(N3905="zákl. přenesená",J3905,0)</f>
        <v>0</v>
      </c>
      <c r="BH3905" s="221">
        <f>IF(N3905="sníž. přenesená",J3905,0)</f>
        <v>0</v>
      </c>
      <c r="BI3905" s="221">
        <f>IF(N3905="nulová",J3905,0)</f>
        <v>0</v>
      </c>
      <c r="BJ3905" s="18" t="s">
        <v>82</v>
      </c>
      <c r="BK3905" s="221">
        <f>ROUND(I3905*H3905,2)</f>
        <v>0</v>
      </c>
      <c r="BL3905" s="18" t="s">
        <v>412</v>
      </c>
      <c r="BM3905" s="220" t="s">
        <v>3549</v>
      </c>
    </row>
    <row r="3906" spans="1:65" s="13" customFormat="1" ht="22.5">
      <c r="B3906" s="222"/>
      <c r="C3906" s="223"/>
      <c r="D3906" s="224" t="s">
        <v>211</v>
      </c>
      <c r="E3906" s="225" t="s">
        <v>1</v>
      </c>
      <c r="F3906" s="226" t="s">
        <v>3518</v>
      </c>
      <c r="G3906" s="223"/>
      <c r="H3906" s="225" t="s">
        <v>1</v>
      </c>
      <c r="I3906" s="227"/>
      <c r="J3906" s="223"/>
      <c r="K3906" s="223"/>
      <c r="L3906" s="228"/>
      <c r="M3906" s="229"/>
      <c r="N3906" s="230"/>
      <c r="O3906" s="230"/>
      <c r="P3906" s="230"/>
      <c r="Q3906" s="230"/>
      <c r="R3906" s="230"/>
      <c r="S3906" s="230"/>
      <c r="T3906" s="231"/>
      <c r="AT3906" s="232" t="s">
        <v>211</v>
      </c>
      <c r="AU3906" s="232" t="s">
        <v>104</v>
      </c>
      <c r="AV3906" s="13" t="s">
        <v>82</v>
      </c>
      <c r="AW3906" s="13" t="s">
        <v>31</v>
      </c>
      <c r="AX3906" s="13" t="s">
        <v>75</v>
      </c>
      <c r="AY3906" s="232" t="s">
        <v>203</v>
      </c>
    </row>
    <row r="3907" spans="1:65" s="13" customFormat="1" ht="11.25">
      <c r="B3907" s="222"/>
      <c r="C3907" s="223"/>
      <c r="D3907" s="224" t="s">
        <v>211</v>
      </c>
      <c r="E3907" s="225" t="s">
        <v>1</v>
      </c>
      <c r="F3907" s="226" t="s">
        <v>213</v>
      </c>
      <c r="G3907" s="223"/>
      <c r="H3907" s="225" t="s">
        <v>1</v>
      </c>
      <c r="I3907" s="227"/>
      <c r="J3907" s="223"/>
      <c r="K3907" s="223"/>
      <c r="L3907" s="228"/>
      <c r="M3907" s="229"/>
      <c r="N3907" s="230"/>
      <c r="O3907" s="230"/>
      <c r="P3907" s="230"/>
      <c r="Q3907" s="230"/>
      <c r="R3907" s="230"/>
      <c r="S3907" s="230"/>
      <c r="T3907" s="231"/>
      <c r="AT3907" s="232" t="s">
        <v>211</v>
      </c>
      <c r="AU3907" s="232" t="s">
        <v>104</v>
      </c>
      <c r="AV3907" s="13" t="s">
        <v>82</v>
      </c>
      <c r="AW3907" s="13" t="s">
        <v>31</v>
      </c>
      <c r="AX3907" s="13" t="s">
        <v>75</v>
      </c>
      <c r="AY3907" s="232" t="s">
        <v>203</v>
      </c>
    </row>
    <row r="3908" spans="1:65" s="13" customFormat="1" ht="11.25">
      <c r="B3908" s="222"/>
      <c r="C3908" s="223"/>
      <c r="D3908" s="224" t="s">
        <v>211</v>
      </c>
      <c r="E3908" s="225" t="s">
        <v>1</v>
      </c>
      <c r="F3908" s="226" t="s">
        <v>3489</v>
      </c>
      <c r="G3908" s="223"/>
      <c r="H3908" s="225" t="s">
        <v>1</v>
      </c>
      <c r="I3908" s="227"/>
      <c r="J3908" s="223"/>
      <c r="K3908" s="223"/>
      <c r="L3908" s="228"/>
      <c r="M3908" s="229"/>
      <c r="N3908" s="230"/>
      <c r="O3908" s="230"/>
      <c r="P3908" s="230"/>
      <c r="Q3908" s="230"/>
      <c r="R3908" s="230"/>
      <c r="S3908" s="230"/>
      <c r="T3908" s="231"/>
      <c r="AT3908" s="232" t="s">
        <v>211</v>
      </c>
      <c r="AU3908" s="232" t="s">
        <v>104</v>
      </c>
      <c r="AV3908" s="13" t="s">
        <v>82</v>
      </c>
      <c r="AW3908" s="13" t="s">
        <v>31</v>
      </c>
      <c r="AX3908" s="13" t="s">
        <v>75</v>
      </c>
      <c r="AY3908" s="232" t="s">
        <v>203</v>
      </c>
    </row>
    <row r="3909" spans="1:65" s="13" customFormat="1" ht="11.25">
      <c r="B3909" s="222"/>
      <c r="C3909" s="223"/>
      <c r="D3909" s="224" t="s">
        <v>211</v>
      </c>
      <c r="E3909" s="225" t="s">
        <v>1</v>
      </c>
      <c r="F3909" s="226" t="s">
        <v>3408</v>
      </c>
      <c r="G3909" s="223"/>
      <c r="H3909" s="225" t="s">
        <v>1</v>
      </c>
      <c r="I3909" s="227"/>
      <c r="J3909" s="223"/>
      <c r="K3909" s="223"/>
      <c r="L3909" s="228"/>
      <c r="M3909" s="229"/>
      <c r="N3909" s="230"/>
      <c r="O3909" s="230"/>
      <c r="P3909" s="230"/>
      <c r="Q3909" s="230"/>
      <c r="R3909" s="230"/>
      <c r="S3909" s="230"/>
      <c r="T3909" s="231"/>
      <c r="AT3909" s="232" t="s">
        <v>211</v>
      </c>
      <c r="AU3909" s="232" t="s">
        <v>104</v>
      </c>
      <c r="AV3909" s="13" t="s">
        <v>82</v>
      </c>
      <c r="AW3909" s="13" t="s">
        <v>31</v>
      </c>
      <c r="AX3909" s="13" t="s">
        <v>75</v>
      </c>
      <c r="AY3909" s="232" t="s">
        <v>203</v>
      </c>
    </row>
    <row r="3910" spans="1:65" s="14" customFormat="1" ht="11.25">
      <c r="B3910" s="233"/>
      <c r="C3910" s="234"/>
      <c r="D3910" s="224" t="s">
        <v>211</v>
      </c>
      <c r="E3910" s="235" t="s">
        <v>1</v>
      </c>
      <c r="F3910" s="236" t="s">
        <v>82</v>
      </c>
      <c r="G3910" s="234"/>
      <c r="H3910" s="237">
        <v>1</v>
      </c>
      <c r="I3910" s="238"/>
      <c r="J3910" s="234"/>
      <c r="K3910" s="234"/>
      <c r="L3910" s="239"/>
      <c r="M3910" s="240"/>
      <c r="N3910" s="241"/>
      <c r="O3910" s="241"/>
      <c r="P3910" s="241"/>
      <c r="Q3910" s="241"/>
      <c r="R3910" s="241"/>
      <c r="S3910" s="241"/>
      <c r="T3910" s="242"/>
      <c r="AT3910" s="243" t="s">
        <v>211</v>
      </c>
      <c r="AU3910" s="243" t="s">
        <v>104</v>
      </c>
      <c r="AV3910" s="14" t="s">
        <v>84</v>
      </c>
      <c r="AW3910" s="14" t="s">
        <v>31</v>
      </c>
      <c r="AX3910" s="14" t="s">
        <v>75</v>
      </c>
      <c r="AY3910" s="243" t="s">
        <v>203</v>
      </c>
    </row>
    <row r="3911" spans="1:65" s="2" customFormat="1" ht="21.75" customHeight="1">
      <c r="A3911" s="35"/>
      <c r="B3911" s="36"/>
      <c r="C3911" s="209" t="s">
        <v>3550</v>
      </c>
      <c r="D3911" s="209" t="s">
        <v>205</v>
      </c>
      <c r="E3911" s="210" t="s">
        <v>3551</v>
      </c>
      <c r="F3911" s="211" t="s">
        <v>3552</v>
      </c>
      <c r="G3911" s="212" t="s">
        <v>208</v>
      </c>
      <c r="H3911" s="213">
        <v>2</v>
      </c>
      <c r="I3911" s="214"/>
      <c r="J3911" s="215">
        <f>ROUND(I3911*H3911,2)</f>
        <v>0</v>
      </c>
      <c r="K3911" s="211" t="s">
        <v>1</v>
      </c>
      <c r="L3911" s="40"/>
      <c r="M3911" s="216" t="s">
        <v>1</v>
      </c>
      <c r="N3911" s="217" t="s">
        <v>40</v>
      </c>
      <c r="O3911" s="72"/>
      <c r="P3911" s="218">
        <f>O3911*H3911</f>
        <v>0</v>
      </c>
      <c r="Q3911" s="218">
        <v>0</v>
      </c>
      <c r="R3911" s="218">
        <f>Q3911*H3911</f>
        <v>0</v>
      </c>
      <c r="S3911" s="218">
        <v>0</v>
      </c>
      <c r="T3911" s="219">
        <f>S3911*H3911</f>
        <v>0</v>
      </c>
      <c r="U3911" s="35"/>
      <c r="V3911" s="35"/>
      <c r="W3911" s="35"/>
      <c r="X3911" s="35"/>
      <c r="Y3911" s="35"/>
      <c r="Z3911" s="35"/>
      <c r="AA3911" s="35"/>
      <c r="AB3911" s="35"/>
      <c r="AC3911" s="35"/>
      <c r="AD3911" s="35"/>
      <c r="AE3911" s="35"/>
      <c r="AR3911" s="220" t="s">
        <v>412</v>
      </c>
      <c r="AT3911" s="220" t="s">
        <v>205</v>
      </c>
      <c r="AU3911" s="220" t="s">
        <v>104</v>
      </c>
      <c r="AY3911" s="18" t="s">
        <v>203</v>
      </c>
      <c r="BE3911" s="221">
        <f>IF(N3911="základní",J3911,0)</f>
        <v>0</v>
      </c>
      <c r="BF3911" s="221">
        <f>IF(N3911="snížená",J3911,0)</f>
        <v>0</v>
      </c>
      <c r="BG3911" s="221">
        <f>IF(N3911="zákl. přenesená",J3911,0)</f>
        <v>0</v>
      </c>
      <c r="BH3911" s="221">
        <f>IF(N3911="sníž. přenesená",J3911,0)</f>
        <v>0</v>
      </c>
      <c r="BI3911" s="221">
        <f>IF(N3911="nulová",J3911,0)</f>
        <v>0</v>
      </c>
      <c r="BJ3911" s="18" t="s">
        <v>82</v>
      </c>
      <c r="BK3911" s="221">
        <f>ROUND(I3911*H3911,2)</f>
        <v>0</v>
      </c>
      <c r="BL3911" s="18" t="s">
        <v>412</v>
      </c>
      <c r="BM3911" s="220" t="s">
        <v>3553</v>
      </c>
    </row>
    <row r="3912" spans="1:65" s="13" customFormat="1" ht="22.5">
      <c r="B3912" s="222"/>
      <c r="C3912" s="223"/>
      <c r="D3912" s="224" t="s">
        <v>211</v>
      </c>
      <c r="E3912" s="225" t="s">
        <v>1</v>
      </c>
      <c r="F3912" s="226" t="s">
        <v>3518</v>
      </c>
      <c r="G3912" s="223"/>
      <c r="H3912" s="225" t="s">
        <v>1</v>
      </c>
      <c r="I3912" s="227"/>
      <c r="J3912" s="223"/>
      <c r="K3912" s="223"/>
      <c r="L3912" s="228"/>
      <c r="M3912" s="229"/>
      <c r="N3912" s="230"/>
      <c r="O3912" s="230"/>
      <c r="P3912" s="230"/>
      <c r="Q3912" s="230"/>
      <c r="R3912" s="230"/>
      <c r="S3912" s="230"/>
      <c r="T3912" s="231"/>
      <c r="AT3912" s="232" t="s">
        <v>211</v>
      </c>
      <c r="AU3912" s="232" t="s">
        <v>104</v>
      </c>
      <c r="AV3912" s="13" t="s">
        <v>82</v>
      </c>
      <c r="AW3912" s="13" t="s">
        <v>31</v>
      </c>
      <c r="AX3912" s="13" t="s">
        <v>75</v>
      </c>
      <c r="AY3912" s="232" t="s">
        <v>203</v>
      </c>
    </row>
    <row r="3913" spans="1:65" s="13" customFormat="1" ht="11.25">
      <c r="B3913" s="222"/>
      <c r="C3913" s="223"/>
      <c r="D3913" s="224" t="s">
        <v>211</v>
      </c>
      <c r="E3913" s="225" t="s">
        <v>1</v>
      </c>
      <c r="F3913" s="226" t="s">
        <v>213</v>
      </c>
      <c r="G3913" s="223"/>
      <c r="H3913" s="225" t="s">
        <v>1</v>
      </c>
      <c r="I3913" s="227"/>
      <c r="J3913" s="223"/>
      <c r="K3913" s="223"/>
      <c r="L3913" s="228"/>
      <c r="M3913" s="229"/>
      <c r="N3913" s="230"/>
      <c r="O3913" s="230"/>
      <c r="P3913" s="230"/>
      <c r="Q3913" s="230"/>
      <c r="R3913" s="230"/>
      <c r="S3913" s="230"/>
      <c r="T3913" s="231"/>
      <c r="AT3913" s="232" t="s">
        <v>211</v>
      </c>
      <c r="AU3913" s="232" t="s">
        <v>104</v>
      </c>
      <c r="AV3913" s="13" t="s">
        <v>82</v>
      </c>
      <c r="AW3913" s="13" t="s">
        <v>31</v>
      </c>
      <c r="AX3913" s="13" t="s">
        <v>75</v>
      </c>
      <c r="AY3913" s="232" t="s">
        <v>203</v>
      </c>
    </row>
    <row r="3914" spans="1:65" s="13" customFormat="1" ht="11.25">
      <c r="B3914" s="222"/>
      <c r="C3914" s="223"/>
      <c r="D3914" s="224" t="s">
        <v>211</v>
      </c>
      <c r="E3914" s="225" t="s">
        <v>1</v>
      </c>
      <c r="F3914" s="226" t="s">
        <v>3489</v>
      </c>
      <c r="G3914" s="223"/>
      <c r="H3914" s="225" t="s">
        <v>1</v>
      </c>
      <c r="I3914" s="227"/>
      <c r="J3914" s="223"/>
      <c r="K3914" s="223"/>
      <c r="L3914" s="228"/>
      <c r="M3914" s="229"/>
      <c r="N3914" s="230"/>
      <c r="O3914" s="230"/>
      <c r="P3914" s="230"/>
      <c r="Q3914" s="230"/>
      <c r="R3914" s="230"/>
      <c r="S3914" s="230"/>
      <c r="T3914" s="231"/>
      <c r="AT3914" s="232" t="s">
        <v>211</v>
      </c>
      <c r="AU3914" s="232" t="s">
        <v>104</v>
      </c>
      <c r="AV3914" s="13" t="s">
        <v>82</v>
      </c>
      <c r="AW3914" s="13" t="s">
        <v>31</v>
      </c>
      <c r="AX3914" s="13" t="s">
        <v>75</v>
      </c>
      <c r="AY3914" s="232" t="s">
        <v>203</v>
      </c>
    </row>
    <row r="3915" spans="1:65" s="13" customFormat="1" ht="11.25">
      <c r="B3915" s="222"/>
      <c r="C3915" s="223"/>
      <c r="D3915" s="224" t="s">
        <v>211</v>
      </c>
      <c r="E3915" s="225" t="s">
        <v>1</v>
      </c>
      <c r="F3915" s="226" t="s">
        <v>3408</v>
      </c>
      <c r="G3915" s="223"/>
      <c r="H3915" s="225" t="s">
        <v>1</v>
      </c>
      <c r="I3915" s="227"/>
      <c r="J3915" s="223"/>
      <c r="K3915" s="223"/>
      <c r="L3915" s="228"/>
      <c r="M3915" s="229"/>
      <c r="N3915" s="230"/>
      <c r="O3915" s="230"/>
      <c r="P3915" s="230"/>
      <c r="Q3915" s="230"/>
      <c r="R3915" s="230"/>
      <c r="S3915" s="230"/>
      <c r="T3915" s="231"/>
      <c r="AT3915" s="232" t="s">
        <v>211</v>
      </c>
      <c r="AU3915" s="232" t="s">
        <v>104</v>
      </c>
      <c r="AV3915" s="13" t="s">
        <v>82</v>
      </c>
      <c r="AW3915" s="13" t="s">
        <v>31</v>
      </c>
      <c r="AX3915" s="13" t="s">
        <v>75</v>
      </c>
      <c r="AY3915" s="232" t="s">
        <v>203</v>
      </c>
    </row>
    <row r="3916" spans="1:65" s="14" customFormat="1" ht="11.25">
      <c r="B3916" s="233"/>
      <c r="C3916" s="234"/>
      <c r="D3916" s="224" t="s">
        <v>211</v>
      </c>
      <c r="E3916" s="235" t="s">
        <v>1</v>
      </c>
      <c r="F3916" s="236" t="s">
        <v>84</v>
      </c>
      <c r="G3916" s="234"/>
      <c r="H3916" s="237">
        <v>2</v>
      </c>
      <c r="I3916" s="238"/>
      <c r="J3916" s="234"/>
      <c r="K3916" s="234"/>
      <c r="L3916" s="239"/>
      <c r="M3916" s="240"/>
      <c r="N3916" s="241"/>
      <c r="O3916" s="241"/>
      <c r="P3916" s="241"/>
      <c r="Q3916" s="241"/>
      <c r="R3916" s="241"/>
      <c r="S3916" s="241"/>
      <c r="T3916" s="242"/>
      <c r="AT3916" s="243" t="s">
        <v>211</v>
      </c>
      <c r="AU3916" s="243" t="s">
        <v>104</v>
      </c>
      <c r="AV3916" s="14" t="s">
        <v>84</v>
      </c>
      <c r="AW3916" s="14" t="s">
        <v>31</v>
      </c>
      <c r="AX3916" s="14" t="s">
        <v>75</v>
      </c>
      <c r="AY3916" s="243" t="s">
        <v>203</v>
      </c>
    </row>
    <row r="3917" spans="1:65" s="2" customFormat="1" ht="21.75" customHeight="1">
      <c r="A3917" s="35"/>
      <c r="B3917" s="36"/>
      <c r="C3917" s="209" t="s">
        <v>3554</v>
      </c>
      <c r="D3917" s="209" t="s">
        <v>205</v>
      </c>
      <c r="E3917" s="210" t="s">
        <v>3555</v>
      </c>
      <c r="F3917" s="211" t="s">
        <v>3556</v>
      </c>
      <c r="G3917" s="212" t="s">
        <v>208</v>
      </c>
      <c r="H3917" s="213">
        <v>2</v>
      </c>
      <c r="I3917" s="214"/>
      <c r="J3917" s="215">
        <f>ROUND(I3917*H3917,2)</f>
        <v>0</v>
      </c>
      <c r="K3917" s="211" t="s">
        <v>1</v>
      </c>
      <c r="L3917" s="40"/>
      <c r="M3917" s="216" t="s">
        <v>1</v>
      </c>
      <c r="N3917" s="217" t="s">
        <v>40</v>
      </c>
      <c r="O3917" s="72"/>
      <c r="P3917" s="218">
        <f>O3917*H3917</f>
        <v>0</v>
      </c>
      <c r="Q3917" s="218">
        <v>0</v>
      </c>
      <c r="R3917" s="218">
        <f>Q3917*H3917</f>
        <v>0</v>
      </c>
      <c r="S3917" s="218">
        <v>0</v>
      </c>
      <c r="T3917" s="219">
        <f>S3917*H3917</f>
        <v>0</v>
      </c>
      <c r="U3917" s="35"/>
      <c r="V3917" s="35"/>
      <c r="W3917" s="35"/>
      <c r="X3917" s="35"/>
      <c r="Y3917" s="35"/>
      <c r="Z3917" s="35"/>
      <c r="AA3917" s="35"/>
      <c r="AB3917" s="35"/>
      <c r="AC3917" s="35"/>
      <c r="AD3917" s="35"/>
      <c r="AE3917" s="35"/>
      <c r="AR3917" s="220" t="s">
        <v>412</v>
      </c>
      <c r="AT3917" s="220" t="s">
        <v>205</v>
      </c>
      <c r="AU3917" s="220" t="s">
        <v>104</v>
      </c>
      <c r="AY3917" s="18" t="s">
        <v>203</v>
      </c>
      <c r="BE3917" s="221">
        <f>IF(N3917="základní",J3917,0)</f>
        <v>0</v>
      </c>
      <c r="BF3917" s="221">
        <f>IF(N3917="snížená",J3917,0)</f>
        <v>0</v>
      </c>
      <c r="BG3917" s="221">
        <f>IF(N3917="zákl. přenesená",J3917,0)</f>
        <v>0</v>
      </c>
      <c r="BH3917" s="221">
        <f>IF(N3917="sníž. přenesená",J3917,0)</f>
        <v>0</v>
      </c>
      <c r="BI3917" s="221">
        <f>IF(N3917="nulová",J3917,0)</f>
        <v>0</v>
      </c>
      <c r="BJ3917" s="18" t="s">
        <v>82</v>
      </c>
      <c r="BK3917" s="221">
        <f>ROUND(I3917*H3917,2)</f>
        <v>0</v>
      </c>
      <c r="BL3917" s="18" t="s">
        <v>412</v>
      </c>
      <c r="BM3917" s="220" t="s">
        <v>3557</v>
      </c>
    </row>
    <row r="3918" spans="1:65" s="13" customFormat="1" ht="22.5">
      <c r="B3918" s="222"/>
      <c r="C3918" s="223"/>
      <c r="D3918" s="224" t="s">
        <v>211</v>
      </c>
      <c r="E3918" s="225" t="s">
        <v>1</v>
      </c>
      <c r="F3918" s="226" t="s">
        <v>3518</v>
      </c>
      <c r="G3918" s="223"/>
      <c r="H3918" s="225" t="s">
        <v>1</v>
      </c>
      <c r="I3918" s="227"/>
      <c r="J3918" s="223"/>
      <c r="K3918" s="223"/>
      <c r="L3918" s="228"/>
      <c r="M3918" s="229"/>
      <c r="N3918" s="230"/>
      <c r="O3918" s="230"/>
      <c r="P3918" s="230"/>
      <c r="Q3918" s="230"/>
      <c r="R3918" s="230"/>
      <c r="S3918" s="230"/>
      <c r="T3918" s="231"/>
      <c r="AT3918" s="232" t="s">
        <v>211</v>
      </c>
      <c r="AU3918" s="232" t="s">
        <v>104</v>
      </c>
      <c r="AV3918" s="13" t="s">
        <v>82</v>
      </c>
      <c r="AW3918" s="13" t="s">
        <v>31</v>
      </c>
      <c r="AX3918" s="13" t="s">
        <v>75</v>
      </c>
      <c r="AY3918" s="232" t="s">
        <v>203</v>
      </c>
    </row>
    <row r="3919" spans="1:65" s="13" customFormat="1" ht="11.25">
      <c r="B3919" s="222"/>
      <c r="C3919" s="223"/>
      <c r="D3919" s="224" t="s">
        <v>211</v>
      </c>
      <c r="E3919" s="225" t="s">
        <v>1</v>
      </c>
      <c r="F3919" s="226" t="s">
        <v>213</v>
      </c>
      <c r="G3919" s="223"/>
      <c r="H3919" s="225" t="s">
        <v>1</v>
      </c>
      <c r="I3919" s="227"/>
      <c r="J3919" s="223"/>
      <c r="K3919" s="223"/>
      <c r="L3919" s="228"/>
      <c r="M3919" s="229"/>
      <c r="N3919" s="230"/>
      <c r="O3919" s="230"/>
      <c r="P3919" s="230"/>
      <c r="Q3919" s="230"/>
      <c r="R3919" s="230"/>
      <c r="S3919" s="230"/>
      <c r="T3919" s="231"/>
      <c r="AT3919" s="232" t="s">
        <v>211</v>
      </c>
      <c r="AU3919" s="232" t="s">
        <v>104</v>
      </c>
      <c r="AV3919" s="13" t="s">
        <v>82</v>
      </c>
      <c r="AW3919" s="13" t="s">
        <v>31</v>
      </c>
      <c r="AX3919" s="13" t="s">
        <v>75</v>
      </c>
      <c r="AY3919" s="232" t="s">
        <v>203</v>
      </c>
    </row>
    <row r="3920" spans="1:65" s="13" customFormat="1" ht="11.25">
      <c r="B3920" s="222"/>
      <c r="C3920" s="223"/>
      <c r="D3920" s="224" t="s">
        <v>211</v>
      </c>
      <c r="E3920" s="225" t="s">
        <v>1</v>
      </c>
      <c r="F3920" s="226" t="s">
        <v>3489</v>
      </c>
      <c r="G3920" s="223"/>
      <c r="H3920" s="225" t="s">
        <v>1</v>
      </c>
      <c r="I3920" s="227"/>
      <c r="J3920" s="223"/>
      <c r="K3920" s="223"/>
      <c r="L3920" s="228"/>
      <c r="M3920" s="229"/>
      <c r="N3920" s="230"/>
      <c r="O3920" s="230"/>
      <c r="P3920" s="230"/>
      <c r="Q3920" s="230"/>
      <c r="R3920" s="230"/>
      <c r="S3920" s="230"/>
      <c r="T3920" s="231"/>
      <c r="AT3920" s="232" t="s">
        <v>211</v>
      </c>
      <c r="AU3920" s="232" t="s">
        <v>104</v>
      </c>
      <c r="AV3920" s="13" t="s">
        <v>82</v>
      </c>
      <c r="AW3920" s="13" t="s">
        <v>31</v>
      </c>
      <c r="AX3920" s="13" t="s">
        <v>75</v>
      </c>
      <c r="AY3920" s="232" t="s">
        <v>203</v>
      </c>
    </row>
    <row r="3921" spans="1:65" s="13" customFormat="1" ht="11.25">
      <c r="B3921" s="222"/>
      <c r="C3921" s="223"/>
      <c r="D3921" s="224" t="s">
        <v>211</v>
      </c>
      <c r="E3921" s="225" t="s">
        <v>1</v>
      </c>
      <c r="F3921" s="226" t="s">
        <v>3408</v>
      </c>
      <c r="G3921" s="223"/>
      <c r="H3921" s="225" t="s">
        <v>1</v>
      </c>
      <c r="I3921" s="227"/>
      <c r="J3921" s="223"/>
      <c r="K3921" s="223"/>
      <c r="L3921" s="228"/>
      <c r="M3921" s="229"/>
      <c r="N3921" s="230"/>
      <c r="O3921" s="230"/>
      <c r="P3921" s="230"/>
      <c r="Q3921" s="230"/>
      <c r="R3921" s="230"/>
      <c r="S3921" s="230"/>
      <c r="T3921" s="231"/>
      <c r="AT3921" s="232" t="s">
        <v>211</v>
      </c>
      <c r="AU3921" s="232" t="s">
        <v>104</v>
      </c>
      <c r="AV3921" s="13" t="s">
        <v>82</v>
      </c>
      <c r="AW3921" s="13" t="s">
        <v>31</v>
      </c>
      <c r="AX3921" s="13" t="s">
        <v>75</v>
      </c>
      <c r="AY3921" s="232" t="s">
        <v>203</v>
      </c>
    </row>
    <row r="3922" spans="1:65" s="14" customFormat="1" ht="11.25">
      <c r="B3922" s="233"/>
      <c r="C3922" s="234"/>
      <c r="D3922" s="224" t="s">
        <v>211</v>
      </c>
      <c r="E3922" s="235" t="s">
        <v>1</v>
      </c>
      <c r="F3922" s="236" t="s">
        <v>84</v>
      </c>
      <c r="G3922" s="234"/>
      <c r="H3922" s="237">
        <v>2</v>
      </c>
      <c r="I3922" s="238"/>
      <c r="J3922" s="234"/>
      <c r="K3922" s="234"/>
      <c r="L3922" s="239"/>
      <c r="M3922" s="240"/>
      <c r="N3922" s="241"/>
      <c r="O3922" s="241"/>
      <c r="P3922" s="241"/>
      <c r="Q3922" s="241"/>
      <c r="R3922" s="241"/>
      <c r="S3922" s="241"/>
      <c r="T3922" s="242"/>
      <c r="AT3922" s="243" t="s">
        <v>211</v>
      </c>
      <c r="AU3922" s="243" t="s">
        <v>104</v>
      </c>
      <c r="AV3922" s="14" t="s">
        <v>84</v>
      </c>
      <c r="AW3922" s="14" t="s">
        <v>31</v>
      </c>
      <c r="AX3922" s="14" t="s">
        <v>75</v>
      </c>
      <c r="AY3922" s="243" t="s">
        <v>203</v>
      </c>
    </row>
    <row r="3923" spans="1:65" s="12" customFormat="1" ht="20.85" customHeight="1">
      <c r="B3923" s="193"/>
      <c r="C3923" s="194"/>
      <c r="D3923" s="195" t="s">
        <v>74</v>
      </c>
      <c r="E3923" s="207" t="s">
        <v>3558</v>
      </c>
      <c r="F3923" s="207" t="s">
        <v>3559</v>
      </c>
      <c r="G3923" s="194"/>
      <c r="H3923" s="194"/>
      <c r="I3923" s="197"/>
      <c r="J3923" s="208">
        <f>BK3923</f>
        <v>0</v>
      </c>
      <c r="K3923" s="194"/>
      <c r="L3923" s="199"/>
      <c r="M3923" s="200"/>
      <c r="N3923" s="201"/>
      <c r="O3923" s="201"/>
      <c r="P3923" s="202">
        <f>SUM(P3924:P3937)</f>
        <v>0</v>
      </c>
      <c r="Q3923" s="201"/>
      <c r="R3923" s="202">
        <f>SUM(R3924:R3937)</f>
        <v>0</v>
      </c>
      <c r="S3923" s="201"/>
      <c r="T3923" s="203">
        <f>SUM(T3924:T3937)</f>
        <v>0</v>
      </c>
      <c r="AR3923" s="204" t="s">
        <v>82</v>
      </c>
      <c r="AT3923" s="205" t="s">
        <v>74</v>
      </c>
      <c r="AU3923" s="205" t="s">
        <v>84</v>
      </c>
      <c r="AY3923" s="204" t="s">
        <v>203</v>
      </c>
      <c r="BK3923" s="206">
        <f>SUM(BK3924:BK3937)</f>
        <v>0</v>
      </c>
    </row>
    <row r="3924" spans="1:65" s="2" customFormat="1" ht="21.75" customHeight="1">
      <c r="A3924" s="35"/>
      <c r="B3924" s="36"/>
      <c r="C3924" s="209" t="s">
        <v>3560</v>
      </c>
      <c r="D3924" s="209" t="s">
        <v>205</v>
      </c>
      <c r="E3924" s="210" t="s">
        <v>3561</v>
      </c>
      <c r="F3924" s="211" t="s">
        <v>3562</v>
      </c>
      <c r="G3924" s="212" t="s">
        <v>828</v>
      </c>
      <c r="H3924" s="213">
        <v>378.1</v>
      </c>
      <c r="I3924" s="214"/>
      <c r="J3924" s="215">
        <f>ROUND(I3924*H3924,2)</f>
        <v>0</v>
      </c>
      <c r="K3924" s="211" t="s">
        <v>1</v>
      </c>
      <c r="L3924" s="40"/>
      <c r="M3924" s="216" t="s">
        <v>1</v>
      </c>
      <c r="N3924" s="217" t="s">
        <v>40</v>
      </c>
      <c r="O3924" s="72"/>
      <c r="P3924" s="218">
        <f>O3924*H3924</f>
        <v>0</v>
      </c>
      <c r="Q3924" s="218">
        <v>0</v>
      </c>
      <c r="R3924" s="218">
        <f>Q3924*H3924</f>
        <v>0</v>
      </c>
      <c r="S3924" s="218">
        <v>0</v>
      </c>
      <c r="T3924" s="219">
        <f>S3924*H3924</f>
        <v>0</v>
      </c>
      <c r="U3924" s="35"/>
      <c r="V3924" s="35"/>
      <c r="W3924" s="35"/>
      <c r="X3924" s="35"/>
      <c r="Y3924" s="35"/>
      <c r="Z3924" s="35"/>
      <c r="AA3924" s="35"/>
      <c r="AB3924" s="35"/>
      <c r="AC3924" s="35"/>
      <c r="AD3924" s="35"/>
      <c r="AE3924" s="35"/>
      <c r="AR3924" s="220" t="s">
        <v>412</v>
      </c>
      <c r="AT3924" s="220" t="s">
        <v>205</v>
      </c>
      <c r="AU3924" s="220" t="s">
        <v>104</v>
      </c>
      <c r="AY3924" s="18" t="s">
        <v>203</v>
      </c>
      <c r="BE3924" s="221">
        <f>IF(N3924="základní",J3924,0)</f>
        <v>0</v>
      </c>
      <c r="BF3924" s="221">
        <f>IF(N3924="snížená",J3924,0)</f>
        <v>0</v>
      </c>
      <c r="BG3924" s="221">
        <f>IF(N3924="zákl. přenesená",J3924,0)</f>
        <v>0</v>
      </c>
      <c r="BH3924" s="221">
        <f>IF(N3924="sníž. přenesená",J3924,0)</f>
        <v>0</v>
      </c>
      <c r="BI3924" s="221">
        <f>IF(N3924="nulová",J3924,0)</f>
        <v>0</v>
      </c>
      <c r="BJ3924" s="18" t="s">
        <v>82</v>
      </c>
      <c r="BK3924" s="221">
        <f>ROUND(I3924*H3924,2)</f>
        <v>0</v>
      </c>
      <c r="BL3924" s="18" t="s">
        <v>412</v>
      </c>
      <c r="BM3924" s="220" t="s">
        <v>3563</v>
      </c>
    </row>
    <row r="3925" spans="1:65" s="13" customFormat="1" ht="22.5">
      <c r="B3925" s="222"/>
      <c r="C3925" s="223"/>
      <c r="D3925" s="224" t="s">
        <v>211</v>
      </c>
      <c r="E3925" s="225" t="s">
        <v>1</v>
      </c>
      <c r="F3925" s="226" t="s">
        <v>3564</v>
      </c>
      <c r="G3925" s="223"/>
      <c r="H3925" s="225" t="s">
        <v>1</v>
      </c>
      <c r="I3925" s="227"/>
      <c r="J3925" s="223"/>
      <c r="K3925" s="223"/>
      <c r="L3925" s="228"/>
      <c r="M3925" s="229"/>
      <c r="N3925" s="230"/>
      <c r="O3925" s="230"/>
      <c r="P3925" s="230"/>
      <c r="Q3925" s="230"/>
      <c r="R3925" s="230"/>
      <c r="S3925" s="230"/>
      <c r="T3925" s="231"/>
      <c r="AT3925" s="232" t="s">
        <v>211</v>
      </c>
      <c r="AU3925" s="232" t="s">
        <v>104</v>
      </c>
      <c r="AV3925" s="13" t="s">
        <v>82</v>
      </c>
      <c r="AW3925" s="13" t="s">
        <v>31</v>
      </c>
      <c r="AX3925" s="13" t="s">
        <v>75</v>
      </c>
      <c r="AY3925" s="232" t="s">
        <v>203</v>
      </c>
    </row>
    <row r="3926" spans="1:65" s="13" customFormat="1" ht="11.25">
      <c r="B3926" s="222"/>
      <c r="C3926" s="223"/>
      <c r="D3926" s="224" t="s">
        <v>211</v>
      </c>
      <c r="E3926" s="225" t="s">
        <v>1</v>
      </c>
      <c r="F3926" s="226" t="s">
        <v>213</v>
      </c>
      <c r="G3926" s="223"/>
      <c r="H3926" s="225" t="s">
        <v>1</v>
      </c>
      <c r="I3926" s="227"/>
      <c r="J3926" s="223"/>
      <c r="K3926" s="223"/>
      <c r="L3926" s="228"/>
      <c r="M3926" s="229"/>
      <c r="N3926" s="230"/>
      <c r="O3926" s="230"/>
      <c r="P3926" s="230"/>
      <c r="Q3926" s="230"/>
      <c r="R3926" s="230"/>
      <c r="S3926" s="230"/>
      <c r="T3926" s="231"/>
      <c r="AT3926" s="232" t="s">
        <v>211</v>
      </c>
      <c r="AU3926" s="232" t="s">
        <v>104</v>
      </c>
      <c r="AV3926" s="13" t="s">
        <v>82</v>
      </c>
      <c r="AW3926" s="13" t="s">
        <v>31</v>
      </c>
      <c r="AX3926" s="13" t="s">
        <v>75</v>
      </c>
      <c r="AY3926" s="232" t="s">
        <v>203</v>
      </c>
    </row>
    <row r="3927" spans="1:65" s="13" customFormat="1" ht="11.25">
      <c r="B3927" s="222"/>
      <c r="C3927" s="223"/>
      <c r="D3927" s="224" t="s">
        <v>211</v>
      </c>
      <c r="E3927" s="225" t="s">
        <v>1</v>
      </c>
      <c r="F3927" s="226" t="s">
        <v>3565</v>
      </c>
      <c r="G3927" s="223"/>
      <c r="H3927" s="225" t="s">
        <v>1</v>
      </c>
      <c r="I3927" s="227"/>
      <c r="J3927" s="223"/>
      <c r="K3927" s="223"/>
      <c r="L3927" s="228"/>
      <c r="M3927" s="229"/>
      <c r="N3927" s="230"/>
      <c r="O3927" s="230"/>
      <c r="P3927" s="230"/>
      <c r="Q3927" s="230"/>
      <c r="R3927" s="230"/>
      <c r="S3927" s="230"/>
      <c r="T3927" s="231"/>
      <c r="AT3927" s="232" t="s">
        <v>211</v>
      </c>
      <c r="AU3927" s="232" t="s">
        <v>104</v>
      </c>
      <c r="AV3927" s="13" t="s">
        <v>82</v>
      </c>
      <c r="AW3927" s="13" t="s">
        <v>31</v>
      </c>
      <c r="AX3927" s="13" t="s">
        <v>75</v>
      </c>
      <c r="AY3927" s="232" t="s">
        <v>203</v>
      </c>
    </row>
    <row r="3928" spans="1:65" s="13" customFormat="1" ht="11.25">
      <c r="B3928" s="222"/>
      <c r="C3928" s="223"/>
      <c r="D3928" s="224" t="s">
        <v>211</v>
      </c>
      <c r="E3928" s="225" t="s">
        <v>1</v>
      </c>
      <c r="F3928" s="226" t="s">
        <v>3566</v>
      </c>
      <c r="G3928" s="223"/>
      <c r="H3928" s="225" t="s">
        <v>1</v>
      </c>
      <c r="I3928" s="227"/>
      <c r="J3928" s="223"/>
      <c r="K3928" s="223"/>
      <c r="L3928" s="228"/>
      <c r="M3928" s="229"/>
      <c r="N3928" s="230"/>
      <c r="O3928" s="230"/>
      <c r="P3928" s="230"/>
      <c r="Q3928" s="230"/>
      <c r="R3928" s="230"/>
      <c r="S3928" s="230"/>
      <c r="T3928" s="231"/>
      <c r="AT3928" s="232" t="s">
        <v>211</v>
      </c>
      <c r="AU3928" s="232" t="s">
        <v>104</v>
      </c>
      <c r="AV3928" s="13" t="s">
        <v>82</v>
      </c>
      <c r="AW3928" s="13" t="s">
        <v>31</v>
      </c>
      <c r="AX3928" s="13" t="s">
        <v>75</v>
      </c>
      <c r="AY3928" s="232" t="s">
        <v>203</v>
      </c>
    </row>
    <row r="3929" spans="1:65" s="13" customFormat="1" ht="11.25">
      <c r="B3929" s="222"/>
      <c r="C3929" s="223"/>
      <c r="D3929" s="224" t="s">
        <v>211</v>
      </c>
      <c r="E3929" s="225" t="s">
        <v>1</v>
      </c>
      <c r="F3929" s="226" t="s">
        <v>3429</v>
      </c>
      <c r="G3929" s="223"/>
      <c r="H3929" s="225" t="s">
        <v>1</v>
      </c>
      <c r="I3929" s="227"/>
      <c r="J3929" s="223"/>
      <c r="K3929" s="223"/>
      <c r="L3929" s="228"/>
      <c r="M3929" s="229"/>
      <c r="N3929" s="230"/>
      <c r="O3929" s="230"/>
      <c r="P3929" s="230"/>
      <c r="Q3929" s="230"/>
      <c r="R3929" s="230"/>
      <c r="S3929" s="230"/>
      <c r="T3929" s="231"/>
      <c r="AT3929" s="232" t="s">
        <v>211</v>
      </c>
      <c r="AU3929" s="232" t="s">
        <v>104</v>
      </c>
      <c r="AV3929" s="13" t="s">
        <v>82</v>
      </c>
      <c r="AW3929" s="13" t="s">
        <v>31</v>
      </c>
      <c r="AX3929" s="13" t="s">
        <v>75</v>
      </c>
      <c r="AY3929" s="232" t="s">
        <v>203</v>
      </c>
    </row>
    <row r="3930" spans="1:65" s="14" customFormat="1" ht="11.25">
      <c r="B3930" s="233"/>
      <c r="C3930" s="234"/>
      <c r="D3930" s="224" t="s">
        <v>211</v>
      </c>
      <c r="E3930" s="235" t="s">
        <v>1</v>
      </c>
      <c r="F3930" s="236" t="s">
        <v>3567</v>
      </c>
      <c r="G3930" s="234"/>
      <c r="H3930" s="237">
        <v>378.1</v>
      </c>
      <c r="I3930" s="238"/>
      <c r="J3930" s="234"/>
      <c r="K3930" s="234"/>
      <c r="L3930" s="239"/>
      <c r="M3930" s="240"/>
      <c r="N3930" s="241"/>
      <c r="O3930" s="241"/>
      <c r="P3930" s="241"/>
      <c r="Q3930" s="241"/>
      <c r="R3930" s="241"/>
      <c r="S3930" s="241"/>
      <c r="T3930" s="242"/>
      <c r="AT3930" s="243" t="s">
        <v>211</v>
      </c>
      <c r="AU3930" s="243" t="s">
        <v>104</v>
      </c>
      <c r="AV3930" s="14" t="s">
        <v>84</v>
      </c>
      <c r="AW3930" s="14" t="s">
        <v>31</v>
      </c>
      <c r="AX3930" s="14" t="s">
        <v>75</v>
      </c>
      <c r="AY3930" s="243" t="s">
        <v>203</v>
      </c>
    </row>
    <row r="3931" spans="1:65" s="2" customFormat="1" ht="21.75" customHeight="1">
      <c r="A3931" s="35"/>
      <c r="B3931" s="36"/>
      <c r="C3931" s="209" t="s">
        <v>3568</v>
      </c>
      <c r="D3931" s="209" t="s">
        <v>205</v>
      </c>
      <c r="E3931" s="210" t="s">
        <v>3569</v>
      </c>
      <c r="F3931" s="211" t="s">
        <v>3570</v>
      </c>
      <c r="G3931" s="212" t="s">
        <v>828</v>
      </c>
      <c r="H3931" s="213">
        <v>251.2</v>
      </c>
      <c r="I3931" s="214"/>
      <c r="J3931" s="215">
        <f>ROUND(I3931*H3931,2)</f>
        <v>0</v>
      </c>
      <c r="K3931" s="211" t="s">
        <v>1</v>
      </c>
      <c r="L3931" s="40"/>
      <c r="M3931" s="216" t="s">
        <v>1</v>
      </c>
      <c r="N3931" s="217" t="s">
        <v>40</v>
      </c>
      <c r="O3931" s="72"/>
      <c r="P3931" s="218">
        <f>O3931*H3931</f>
        <v>0</v>
      </c>
      <c r="Q3931" s="218">
        <v>0</v>
      </c>
      <c r="R3931" s="218">
        <f>Q3931*H3931</f>
        <v>0</v>
      </c>
      <c r="S3931" s="218">
        <v>0</v>
      </c>
      <c r="T3931" s="219">
        <f>S3931*H3931</f>
        <v>0</v>
      </c>
      <c r="U3931" s="35"/>
      <c r="V3931" s="35"/>
      <c r="W3931" s="35"/>
      <c r="X3931" s="35"/>
      <c r="Y3931" s="35"/>
      <c r="Z3931" s="35"/>
      <c r="AA3931" s="35"/>
      <c r="AB3931" s="35"/>
      <c r="AC3931" s="35"/>
      <c r="AD3931" s="35"/>
      <c r="AE3931" s="35"/>
      <c r="AR3931" s="220" t="s">
        <v>412</v>
      </c>
      <c r="AT3931" s="220" t="s">
        <v>205</v>
      </c>
      <c r="AU3931" s="220" t="s">
        <v>104</v>
      </c>
      <c r="AY3931" s="18" t="s">
        <v>203</v>
      </c>
      <c r="BE3931" s="221">
        <f>IF(N3931="základní",J3931,0)</f>
        <v>0</v>
      </c>
      <c r="BF3931" s="221">
        <f>IF(N3931="snížená",J3931,0)</f>
        <v>0</v>
      </c>
      <c r="BG3931" s="221">
        <f>IF(N3931="zákl. přenesená",J3931,0)</f>
        <v>0</v>
      </c>
      <c r="BH3931" s="221">
        <f>IF(N3931="sníž. přenesená",J3931,0)</f>
        <v>0</v>
      </c>
      <c r="BI3931" s="221">
        <f>IF(N3931="nulová",J3931,0)</f>
        <v>0</v>
      </c>
      <c r="BJ3931" s="18" t="s">
        <v>82</v>
      </c>
      <c r="BK3931" s="221">
        <f>ROUND(I3931*H3931,2)</f>
        <v>0</v>
      </c>
      <c r="BL3931" s="18" t="s">
        <v>412</v>
      </c>
      <c r="BM3931" s="220" t="s">
        <v>3571</v>
      </c>
    </row>
    <row r="3932" spans="1:65" s="13" customFormat="1" ht="22.5">
      <c r="B3932" s="222"/>
      <c r="C3932" s="223"/>
      <c r="D3932" s="224" t="s">
        <v>211</v>
      </c>
      <c r="E3932" s="225" t="s">
        <v>1</v>
      </c>
      <c r="F3932" s="226" t="s">
        <v>3564</v>
      </c>
      <c r="G3932" s="223"/>
      <c r="H3932" s="225" t="s">
        <v>1</v>
      </c>
      <c r="I3932" s="227"/>
      <c r="J3932" s="223"/>
      <c r="K3932" s="223"/>
      <c r="L3932" s="228"/>
      <c r="M3932" s="229"/>
      <c r="N3932" s="230"/>
      <c r="O3932" s="230"/>
      <c r="P3932" s="230"/>
      <c r="Q3932" s="230"/>
      <c r="R3932" s="230"/>
      <c r="S3932" s="230"/>
      <c r="T3932" s="231"/>
      <c r="AT3932" s="232" t="s">
        <v>211</v>
      </c>
      <c r="AU3932" s="232" t="s">
        <v>104</v>
      </c>
      <c r="AV3932" s="13" t="s">
        <v>82</v>
      </c>
      <c r="AW3932" s="13" t="s">
        <v>31</v>
      </c>
      <c r="AX3932" s="13" t="s">
        <v>75</v>
      </c>
      <c r="AY3932" s="232" t="s">
        <v>203</v>
      </c>
    </row>
    <row r="3933" spans="1:65" s="13" customFormat="1" ht="11.25">
      <c r="B3933" s="222"/>
      <c r="C3933" s="223"/>
      <c r="D3933" s="224" t="s">
        <v>211</v>
      </c>
      <c r="E3933" s="225" t="s">
        <v>1</v>
      </c>
      <c r="F3933" s="226" t="s">
        <v>213</v>
      </c>
      <c r="G3933" s="223"/>
      <c r="H3933" s="225" t="s">
        <v>1</v>
      </c>
      <c r="I3933" s="227"/>
      <c r="J3933" s="223"/>
      <c r="K3933" s="223"/>
      <c r="L3933" s="228"/>
      <c r="M3933" s="229"/>
      <c r="N3933" s="230"/>
      <c r="O3933" s="230"/>
      <c r="P3933" s="230"/>
      <c r="Q3933" s="230"/>
      <c r="R3933" s="230"/>
      <c r="S3933" s="230"/>
      <c r="T3933" s="231"/>
      <c r="AT3933" s="232" t="s">
        <v>211</v>
      </c>
      <c r="AU3933" s="232" t="s">
        <v>104</v>
      </c>
      <c r="AV3933" s="13" t="s">
        <v>82</v>
      </c>
      <c r="AW3933" s="13" t="s">
        <v>31</v>
      </c>
      <c r="AX3933" s="13" t="s">
        <v>75</v>
      </c>
      <c r="AY3933" s="232" t="s">
        <v>203</v>
      </c>
    </row>
    <row r="3934" spans="1:65" s="13" customFormat="1" ht="11.25">
      <c r="B3934" s="222"/>
      <c r="C3934" s="223"/>
      <c r="D3934" s="224" t="s">
        <v>211</v>
      </c>
      <c r="E3934" s="225" t="s">
        <v>1</v>
      </c>
      <c r="F3934" s="226" t="s">
        <v>3565</v>
      </c>
      <c r="G3934" s="223"/>
      <c r="H3934" s="225" t="s">
        <v>1</v>
      </c>
      <c r="I3934" s="227"/>
      <c r="J3934" s="223"/>
      <c r="K3934" s="223"/>
      <c r="L3934" s="228"/>
      <c r="M3934" s="229"/>
      <c r="N3934" s="230"/>
      <c r="O3934" s="230"/>
      <c r="P3934" s="230"/>
      <c r="Q3934" s="230"/>
      <c r="R3934" s="230"/>
      <c r="S3934" s="230"/>
      <c r="T3934" s="231"/>
      <c r="AT3934" s="232" t="s">
        <v>211</v>
      </c>
      <c r="AU3934" s="232" t="s">
        <v>104</v>
      </c>
      <c r="AV3934" s="13" t="s">
        <v>82</v>
      </c>
      <c r="AW3934" s="13" t="s">
        <v>31</v>
      </c>
      <c r="AX3934" s="13" t="s">
        <v>75</v>
      </c>
      <c r="AY3934" s="232" t="s">
        <v>203</v>
      </c>
    </row>
    <row r="3935" spans="1:65" s="13" customFormat="1" ht="11.25">
      <c r="B3935" s="222"/>
      <c r="C3935" s="223"/>
      <c r="D3935" s="224" t="s">
        <v>211</v>
      </c>
      <c r="E3935" s="225" t="s">
        <v>1</v>
      </c>
      <c r="F3935" s="226" t="s">
        <v>3566</v>
      </c>
      <c r="G3935" s="223"/>
      <c r="H3935" s="225" t="s">
        <v>1</v>
      </c>
      <c r="I3935" s="227"/>
      <c r="J3935" s="223"/>
      <c r="K3935" s="223"/>
      <c r="L3935" s="228"/>
      <c r="M3935" s="229"/>
      <c r="N3935" s="230"/>
      <c r="O3935" s="230"/>
      <c r="P3935" s="230"/>
      <c r="Q3935" s="230"/>
      <c r="R3935" s="230"/>
      <c r="S3935" s="230"/>
      <c r="T3935" s="231"/>
      <c r="AT3935" s="232" t="s">
        <v>211</v>
      </c>
      <c r="AU3935" s="232" t="s">
        <v>104</v>
      </c>
      <c r="AV3935" s="13" t="s">
        <v>82</v>
      </c>
      <c r="AW3935" s="13" t="s">
        <v>31</v>
      </c>
      <c r="AX3935" s="13" t="s">
        <v>75</v>
      </c>
      <c r="AY3935" s="232" t="s">
        <v>203</v>
      </c>
    </row>
    <row r="3936" spans="1:65" s="13" customFormat="1" ht="11.25">
      <c r="B3936" s="222"/>
      <c r="C3936" s="223"/>
      <c r="D3936" s="224" t="s">
        <v>211</v>
      </c>
      <c r="E3936" s="225" t="s">
        <v>1</v>
      </c>
      <c r="F3936" s="226" t="s">
        <v>3429</v>
      </c>
      <c r="G3936" s="223"/>
      <c r="H3936" s="225" t="s">
        <v>1</v>
      </c>
      <c r="I3936" s="227"/>
      <c r="J3936" s="223"/>
      <c r="K3936" s="223"/>
      <c r="L3936" s="228"/>
      <c r="M3936" s="229"/>
      <c r="N3936" s="230"/>
      <c r="O3936" s="230"/>
      <c r="P3936" s="230"/>
      <c r="Q3936" s="230"/>
      <c r="R3936" s="230"/>
      <c r="S3936" s="230"/>
      <c r="T3936" s="231"/>
      <c r="AT3936" s="232" t="s">
        <v>211</v>
      </c>
      <c r="AU3936" s="232" t="s">
        <v>104</v>
      </c>
      <c r="AV3936" s="13" t="s">
        <v>82</v>
      </c>
      <c r="AW3936" s="13" t="s">
        <v>31</v>
      </c>
      <c r="AX3936" s="13" t="s">
        <v>75</v>
      </c>
      <c r="AY3936" s="232" t="s">
        <v>203</v>
      </c>
    </row>
    <row r="3937" spans="1:65" s="14" customFormat="1" ht="11.25">
      <c r="B3937" s="233"/>
      <c r="C3937" s="234"/>
      <c r="D3937" s="224" t="s">
        <v>211</v>
      </c>
      <c r="E3937" s="235" t="s">
        <v>1</v>
      </c>
      <c r="F3937" s="236" t="s">
        <v>3572</v>
      </c>
      <c r="G3937" s="234"/>
      <c r="H3937" s="237">
        <v>251.2</v>
      </c>
      <c r="I3937" s="238"/>
      <c r="J3937" s="234"/>
      <c r="K3937" s="234"/>
      <c r="L3937" s="239"/>
      <c r="M3937" s="240"/>
      <c r="N3937" s="241"/>
      <c r="O3937" s="241"/>
      <c r="P3937" s="241"/>
      <c r="Q3937" s="241"/>
      <c r="R3937" s="241"/>
      <c r="S3937" s="241"/>
      <c r="T3937" s="242"/>
      <c r="AT3937" s="243" t="s">
        <v>211</v>
      </c>
      <c r="AU3937" s="243" t="s">
        <v>104</v>
      </c>
      <c r="AV3937" s="14" t="s">
        <v>84</v>
      </c>
      <c r="AW3937" s="14" t="s">
        <v>31</v>
      </c>
      <c r="AX3937" s="14" t="s">
        <v>75</v>
      </c>
      <c r="AY3937" s="243" t="s">
        <v>203</v>
      </c>
    </row>
    <row r="3938" spans="1:65" s="12" customFormat="1" ht="22.9" customHeight="1">
      <c r="B3938" s="193"/>
      <c r="C3938" s="194"/>
      <c r="D3938" s="195" t="s">
        <v>74</v>
      </c>
      <c r="E3938" s="207" t="s">
        <v>3573</v>
      </c>
      <c r="F3938" s="207" t="s">
        <v>3574</v>
      </c>
      <c r="G3938" s="194"/>
      <c r="H3938" s="194"/>
      <c r="I3938" s="197"/>
      <c r="J3938" s="208">
        <f>BK3938</f>
        <v>0</v>
      </c>
      <c r="K3938" s="194"/>
      <c r="L3938" s="199"/>
      <c r="M3938" s="200"/>
      <c r="N3938" s="201"/>
      <c r="O3938" s="201"/>
      <c r="P3938" s="202">
        <f>P3939+P3940+P4025+P4041+P4081+P4479+P4521+P4557</f>
        <v>0</v>
      </c>
      <c r="Q3938" s="201"/>
      <c r="R3938" s="202">
        <f>R3939+R3940+R4025+R4041+R4081+R4479+R4521+R4557</f>
        <v>0.30473475000000011</v>
      </c>
      <c r="S3938" s="201"/>
      <c r="T3938" s="203">
        <f>T3939+T3940+T4025+T4041+T4081+T4479+T4521+T4557</f>
        <v>0</v>
      </c>
      <c r="AR3938" s="204" t="s">
        <v>84</v>
      </c>
      <c r="AT3938" s="205" t="s">
        <v>74</v>
      </c>
      <c r="AU3938" s="205" t="s">
        <v>82</v>
      </c>
      <c r="AY3938" s="204" t="s">
        <v>203</v>
      </c>
      <c r="BK3938" s="206">
        <f>BK3939+BK3940+BK4025+BK4041+BK4081+BK4479+BK4521+BK4557</f>
        <v>0</v>
      </c>
    </row>
    <row r="3939" spans="1:65" s="2" customFormat="1" ht="21.75" customHeight="1">
      <c r="A3939" s="35"/>
      <c r="B3939" s="36"/>
      <c r="C3939" s="209" t="s">
        <v>3575</v>
      </c>
      <c r="D3939" s="209" t="s">
        <v>205</v>
      </c>
      <c r="E3939" s="210" t="s">
        <v>3576</v>
      </c>
      <c r="F3939" s="211" t="s">
        <v>3577</v>
      </c>
      <c r="G3939" s="212" t="s">
        <v>2644</v>
      </c>
      <c r="H3939" s="257"/>
      <c r="I3939" s="214"/>
      <c r="J3939" s="215">
        <f>ROUND(I3939*H3939,2)</f>
        <v>0</v>
      </c>
      <c r="K3939" s="211" t="s">
        <v>218</v>
      </c>
      <c r="L3939" s="40"/>
      <c r="M3939" s="216" t="s">
        <v>1</v>
      </c>
      <c r="N3939" s="217" t="s">
        <v>40</v>
      </c>
      <c r="O3939" s="72"/>
      <c r="P3939" s="218">
        <f>O3939*H3939</f>
        <v>0</v>
      </c>
      <c r="Q3939" s="218">
        <v>0</v>
      </c>
      <c r="R3939" s="218">
        <f>Q3939*H3939</f>
        <v>0</v>
      </c>
      <c r="S3939" s="218">
        <v>0</v>
      </c>
      <c r="T3939" s="219">
        <f>S3939*H3939</f>
        <v>0</v>
      </c>
      <c r="U3939" s="35"/>
      <c r="V3939" s="35"/>
      <c r="W3939" s="35"/>
      <c r="X3939" s="35"/>
      <c r="Y3939" s="35"/>
      <c r="Z3939" s="35"/>
      <c r="AA3939" s="35"/>
      <c r="AB3939" s="35"/>
      <c r="AC3939" s="35"/>
      <c r="AD3939" s="35"/>
      <c r="AE3939" s="35"/>
      <c r="AR3939" s="220" t="s">
        <v>412</v>
      </c>
      <c r="AT3939" s="220" t="s">
        <v>205</v>
      </c>
      <c r="AU3939" s="220" t="s">
        <v>84</v>
      </c>
      <c r="AY3939" s="18" t="s">
        <v>203</v>
      </c>
      <c r="BE3939" s="221">
        <f>IF(N3939="základní",J3939,0)</f>
        <v>0</v>
      </c>
      <c r="BF3939" s="221">
        <f>IF(N3939="snížená",J3939,0)</f>
        <v>0</v>
      </c>
      <c r="BG3939" s="221">
        <f>IF(N3939="zákl. přenesená",J3939,0)</f>
        <v>0</v>
      </c>
      <c r="BH3939" s="221">
        <f>IF(N3939="sníž. přenesená",J3939,0)</f>
        <v>0</v>
      </c>
      <c r="BI3939" s="221">
        <f>IF(N3939="nulová",J3939,0)</f>
        <v>0</v>
      </c>
      <c r="BJ3939" s="18" t="s">
        <v>82</v>
      </c>
      <c r="BK3939" s="221">
        <f>ROUND(I3939*H3939,2)</f>
        <v>0</v>
      </c>
      <c r="BL3939" s="18" t="s">
        <v>412</v>
      </c>
      <c r="BM3939" s="220" t="s">
        <v>3578</v>
      </c>
    </row>
    <row r="3940" spans="1:65" s="12" customFormat="1" ht="20.85" customHeight="1">
      <c r="B3940" s="193"/>
      <c r="C3940" s="194"/>
      <c r="D3940" s="195" t="s">
        <v>74</v>
      </c>
      <c r="E3940" s="207" t="s">
        <v>3579</v>
      </c>
      <c r="F3940" s="207" t="s">
        <v>3580</v>
      </c>
      <c r="G3940" s="194"/>
      <c r="H3940" s="194"/>
      <c r="I3940" s="197"/>
      <c r="J3940" s="208">
        <f>BK3940</f>
        <v>0</v>
      </c>
      <c r="K3940" s="194"/>
      <c r="L3940" s="199"/>
      <c r="M3940" s="200"/>
      <c r="N3940" s="201"/>
      <c r="O3940" s="201"/>
      <c r="P3940" s="202">
        <f>SUM(P3941:P4024)</f>
        <v>0</v>
      </c>
      <c r="Q3940" s="201"/>
      <c r="R3940" s="202">
        <f>SUM(R3941:R4024)</f>
        <v>0</v>
      </c>
      <c r="S3940" s="201"/>
      <c r="T3940" s="203">
        <f>SUM(T3941:T4024)</f>
        <v>0</v>
      </c>
      <c r="AR3940" s="204" t="s">
        <v>84</v>
      </c>
      <c r="AT3940" s="205" t="s">
        <v>74</v>
      </c>
      <c r="AU3940" s="205" t="s">
        <v>84</v>
      </c>
      <c r="AY3940" s="204" t="s">
        <v>203</v>
      </c>
      <c r="BK3940" s="206">
        <f>SUM(BK3941:BK4024)</f>
        <v>0</v>
      </c>
    </row>
    <row r="3941" spans="1:65" s="2" customFormat="1" ht="33" customHeight="1">
      <c r="A3941" s="35"/>
      <c r="B3941" s="36"/>
      <c r="C3941" s="209" t="s">
        <v>3581</v>
      </c>
      <c r="D3941" s="209" t="s">
        <v>205</v>
      </c>
      <c r="E3941" s="210" t="s">
        <v>3582</v>
      </c>
      <c r="F3941" s="211" t="s">
        <v>3583</v>
      </c>
      <c r="G3941" s="212" t="s">
        <v>208</v>
      </c>
      <c r="H3941" s="213">
        <v>17</v>
      </c>
      <c r="I3941" s="214"/>
      <c r="J3941" s="215">
        <f>ROUND(I3941*H3941,2)</f>
        <v>0</v>
      </c>
      <c r="K3941" s="211" t="s">
        <v>1</v>
      </c>
      <c r="L3941" s="40"/>
      <c r="M3941" s="216" t="s">
        <v>1</v>
      </c>
      <c r="N3941" s="217" t="s">
        <v>40</v>
      </c>
      <c r="O3941" s="72"/>
      <c r="P3941" s="218">
        <f>O3941*H3941</f>
        <v>0</v>
      </c>
      <c r="Q3941" s="218">
        <v>0</v>
      </c>
      <c r="R3941" s="218">
        <f>Q3941*H3941</f>
        <v>0</v>
      </c>
      <c r="S3941" s="218">
        <v>0</v>
      </c>
      <c r="T3941" s="219">
        <f>S3941*H3941</f>
        <v>0</v>
      </c>
      <c r="U3941" s="35"/>
      <c r="V3941" s="35"/>
      <c r="W3941" s="35"/>
      <c r="X3941" s="35"/>
      <c r="Y3941" s="35"/>
      <c r="Z3941" s="35"/>
      <c r="AA3941" s="35"/>
      <c r="AB3941" s="35"/>
      <c r="AC3941" s="35"/>
      <c r="AD3941" s="35"/>
      <c r="AE3941" s="35"/>
      <c r="AR3941" s="220" t="s">
        <v>412</v>
      </c>
      <c r="AT3941" s="220" t="s">
        <v>205</v>
      </c>
      <c r="AU3941" s="220" t="s">
        <v>104</v>
      </c>
      <c r="AY3941" s="18" t="s">
        <v>203</v>
      </c>
      <c r="BE3941" s="221">
        <f>IF(N3941="základní",J3941,0)</f>
        <v>0</v>
      </c>
      <c r="BF3941" s="221">
        <f>IF(N3941="snížená",J3941,0)</f>
        <v>0</v>
      </c>
      <c r="BG3941" s="221">
        <f>IF(N3941="zákl. přenesená",J3941,0)</f>
        <v>0</v>
      </c>
      <c r="BH3941" s="221">
        <f>IF(N3941="sníž. přenesená",J3941,0)</f>
        <v>0</v>
      </c>
      <c r="BI3941" s="221">
        <f>IF(N3941="nulová",J3941,0)</f>
        <v>0</v>
      </c>
      <c r="BJ3941" s="18" t="s">
        <v>82</v>
      </c>
      <c r="BK3941" s="221">
        <f>ROUND(I3941*H3941,2)</f>
        <v>0</v>
      </c>
      <c r="BL3941" s="18" t="s">
        <v>412</v>
      </c>
      <c r="BM3941" s="220" t="s">
        <v>3584</v>
      </c>
    </row>
    <row r="3942" spans="1:65" s="13" customFormat="1" ht="22.5">
      <c r="B3942" s="222"/>
      <c r="C3942" s="223"/>
      <c r="D3942" s="224" t="s">
        <v>211</v>
      </c>
      <c r="E3942" s="225" t="s">
        <v>1</v>
      </c>
      <c r="F3942" s="226" t="s">
        <v>3585</v>
      </c>
      <c r="G3942" s="223"/>
      <c r="H3942" s="225" t="s">
        <v>1</v>
      </c>
      <c r="I3942" s="227"/>
      <c r="J3942" s="223"/>
      <c r="K3942" s="223"/>
      <c r="L3942" s="228"/>
      <c r="M3942" s="229"/>
      <c r="N3942" s="230"/>
      <c r="O3942" s="230"/>
      <c r="P3942" s="230"/>
      <c r="Q3942" s="230"/>
      <c r="R3942" s="230"/>
      <c r="S3942" s="230"/>
      <c r="T3942" s="231"/>
      <c r="AT3942" s="232" t="s">
        <v>211</v>
      </c>
      <c r="AU3942" s="232" t="s">
        <v>104</v>
      </c>
      <c r="AV3942" s="13" t="s">
        <v>82</v>
      </c>
      <c r="AW3942" s="13" t="s">
        <v>31</v>
      </c>
      <c r="AX3942" s="13" t="s">
        <v>75</v>
      </c>
      <c r="AY3942" s="232" t="s">
        <v>203</v>
      </c>
    </row>
    <row r="3943" spans="1:65" s="13" customFormat="1" ht="11.25">
      <c r="B3943" s="222"/>
      <c r="C3943" s="223"/>
      <c r="D3943" s="224" t="s">
        <v>211</v>
      </c>
      <c r="E3943" s="225" t="s">
        <v>1</v>
      </c>
      <c r="F3943" s="226" t="s">
        <v>213</v>
      </c>
      <c r="G3943" s="223"/>
      <c r="H3943" s="225" t="s">
        <v>1</v>
      </c>
      <c r="I3943" s="227"/>
      <c r="J3943" s="223"/>
      <c r="K3943" s="223"/>
      <c r="L3943" s="228"/>
      <c r="M3943" s="229"/>
      <c r="N3943" s="230"/>
      <c r="O3943" s="230"/>
      <c r="P3943" s="230"/>
      <c r="Q3943" s="230"/>
      <c r="R3943" s="230"/>
      <c r="S3943" s="230"/>
      <c r="T3943" s="231"/>
      <c r="AT3943" s="232" t="s">
        <v>211</v>
      </c>
      <c r="AU3943" s="232" t="s">
        <v>104</v>
      </c>
      <c r="AV3943" s="13" t="s">
        <v>82</v>
      </c>
      <c r="AW3943" s="13" t="s">
        <v>31</v>
      </c>
      <c r="AX3943" s="13" t="s">
        <v>75</v>
      </c>
      <c r="AY3943" s="232" t="s">
        <v>203</v>
      </c>
    </row>
    <row r="3944" spans="1:65" s="13" customFormat="1" ht="11.25">
      <c r="B3944" s="222"/>
      <c r="C3944" s="223"/>
      <c r="D3944" s="224" t="s">
        <v>211</v>
      </c>
      <c r="E3944" s="225" t="s">
        <v>1</v>
      </c>
      <c r="F3944" s="226" t="s">
        <v>3586</v>
      </c>
      <c r="G3944" s="223"/>
      <c r="H3944" s="225" t="s">
        <v>1</v>
      </c>
      <c r="I3944" s="227"/>
      <c r="J3944" s="223"/>
      <c r="K3944" s="223"/>
      <c r="L3944" s="228"/>
      <c r="M3944" s="229"/>
      <c r="N3944" s="230"/>
      <c r="O3944" s="230"/>
      <c r="P3944" s="230"/>
      <c r="Q3944" s="230"/>
      <c r="R3944" s="230"/>
      <c r="S3944" s="230"/>
      <c r="T3944" s="231"/>
      <c r="AT3944" s="232" t="s">
        <v>211</v>
      </c>
      <c r="AU3944" s="232" t="s">
        <v>104</v>
      </c>
      <c r="AV3944" s="13" t="s">
        <v>82</v>
      </c>
      <c r="AW3944" s="13" t="s">
        <v>31</v>
      </c>
      <c r="AX3944" s="13" t="s">
        <v>75</v>
      </c>
      <c r="AY3944" s="232" t="s">
        <v>203</v>
      </c>
    </row>
    <row r="3945" spans="1:65" s="13" customFormat="1" ht="11.25">
      <c r="B3945" s="222"/>
      <c r="C3945" s="223"/>
      <c r="D3945" s="224" t="s">
        <v>211</v>
      </c>
      <c r="E3945" s="225" t="s">
        <v>1</v>
      </c>
      <c r="F3945" s="226" t="s">
        <v>3408</v>
      </c>
      <c r="G3945" s="223"/>
      <c r="H3945" s="225" t="s">
        <v>1</v>
      </c>
      <c r="I3945" s="227"/>
      <c r="J3945" s="223"/>
      <c r="K3945" s="223"/>
      <c r="L3945" s="228"/>
      <c r="M3945" s="229"/>
      <c r="N3945" s="230"/>
      <c r="O3945" s="230"/>
      <c r="P3945" s="230"/>
      <c r="Q3945" s="230"/>
      <c r="R3945" s="230"/>
      <c r="S3945" s="230"/>
      <c r="T3945" s="231"/>
      <c r="AT3945" s="232" t="s">
        <v>211</v>
      </c>
      <c r="AU3945" s="232" t="s">
        <v>104</v>
      </c>
      <c r="AV3945" s="13" t="s">
        <v>82</v>
      </c>
      <c r="AW3945" s="13" t="s">
        <v>31</v>
      </c>
      <c r="AX3945" s="13" t="s">
        <v>75</v>
      </c>
      <c r="AY3945" s="232" t="s">
        <v>203</v>
      </c>
    </row>
    <row r="3946" spans="1:65" s="14" customFormat="1" ht="11.25">
      <c r="B3946" s="233"/>
      <c r="C3946" s="234"/>
      <c r="D3946" s="224" t="s">
        <v>211</v>
      </c>
      <c r="E3946" s="235" t="s">
        <v>1</v>
      </c>
      <c r="F3946" s="236" t="s">
        <v>3587</v>
      </c>
      <c r="G3946" s="234"/>
      <c r="H3946" s="237">
        <v>17</v>
      </c>
      <c r="I3946" s="238"/>
      <c r="J3946" s="234"/>
      <c r="K3946" s="234"/>
      <c r="L3946" s="239"/>
      <c r="M3946" s="240"/>
      <c r="N3946" s="241"/>
      <c r="O3946" s="241"/>
      <c r="P3946" s="241"/>
      <c r="Q3946" s="241"/>
      <c r="R3946" s="241"/>
      <c r="S3946" s="241"/>
      <c r="T3946" s="242"/>
      <c r="AT3946" s="243" t="s">
        <v>211</v>
      </c>
      <c r="AU3946" s="243" t="s">
        <v>104</v>
      </c>
      <c r="AV3946" s="14" t="s">
        <v>84</v>
      </c>
      <c r="AW3946" s="14" t="s">
        <v>31</v>
      </c>
      <c r="AX3946" s="14" t="s">
        <v>75</v>
      </c>
      <c r="AY3946" s="243" t="s">
        <v>203</v>
      </c>
    </row>
    <row r="3947" spans="1:65" s="2" customFormat="1" ht="33" customHeight="1">
      <c r="A3947" s="35"/>
      <c r="B3947" s="36"/>
      <c r="C3947" s="209" t="s">
        <v>3588</v>
      </c>
      <c r="D3947" s="209" t="s">
        <v>205</v>
      </c>
      <c r="E3947" s="210" t="s">
        <v>3589</v>
      </c>
      <c r="F3947" s="211" t="s">
        <v>3590</v>
      </c>
      <c r="G3947" s="212" t="s">
        <v>208</v>
      </c>
      <c r="H3947" s="213">
        <v>27</v>
      </c>
      <c r="I3947" s="214"/>
      <c r="J3947" s="215">
        <f>ROUND(I3947*H3947,2)</f>
        <v>0</v>
      </c>
      <c r="K3947" s="211" t="s">
        <v>1</v>
      </c>
      <c r="L3947" s="40"/>
      <c r="M3947" s="216" t="s">
        <v>1</v>
      </c>
      <c r="N3947" s="217" t="s">
        <v>40</v>
      </c>
      <c r="O3947" s="72"/>
      <c r="P3947" s="218">
        <f>O3947*H3947</f>
        <v>0</v>
      </c>
      <c r="Q3947" s="218">
        <v>0</v>
      </c>
      <c r="R3947" s="218">
        <f>Q3947*H3947</f>
        <v>0</v>
      </c>
      <c r="S3947" s="218">
        <v>0</v>
      </c>
      <c r="T3947" s="219">
        <f>S3947*H3947</f>
        <v>0</v>
      </c>
      <c r="U3947" s="35"/>
      <c r="V3947" s="35"/>
      <c r="W3947" s="35"/>
      <c r="X3947" s="35"/>
      <c r="Y3947" s="35"/>
      <c r="Z3947" s="35"/>
      <c r="AA3947" s="35"/>
      <c r="AB3947" s="35"/>
      <c r="AC3947" s="35"/>
      <c r="AD3947" s="35"/>
      <c r="AE3947" s="35"/>
      <c r="AR3947" s="220" t="s">
        <v>412</v>
      </c>
      <c r="AT3947" s="220" t="s">
        <v>205</v>
      </c>
      <c r="AU3947" s="220" t="s">
        <v>104</v>
      </c>
      <c r="AY3947" s="18" t="s">
        <v>203</v>
      </c>
      <c r="BE3947" s="221">
        <f>IF(N3947="základní",J3947,0)</f>
        <v>0</v>
      </c>
      <c r="BF3947" s="221">
        <f>IF(N3947="snížená",J3947,0)</f>
        <v>0</v>
      </c>
      <c r="BG3947" s="221">
        <f>IF(N3947="zákl. přenesená",J3947,0)</f>
        <v>0</v>
      </c>
      <c r="BH3947" s="221">
        <f>IF(N3947="sníž. přenesená",J3947,0)</f>
        <v>0</v>
      </c>
      <c r="BI3947" s="221">
        <f>IF(N3947="nulová",J3947,0)</f>
        <v>0</v>
      </c>
      <c r="BJ3947" s="18" t="s">
        <v>82</v>
      </c>
      <c r="BK3947" s="221">
        <f>ROUND(I3947*H3947,2)</f>
        <v>0</v>
      </c>
      <c r="BL3947" s="18" t="s">
        <v>412</v>
      </c>
      <c r="BM3947" s="220" t="s">
        <v>3591</v>
      </c>
    </row>
    <row r="3948" spans="1:65" s="13" customFormat="1" ht="22.5">
      <c r="B3948" s="222"/>
      <c r="C3948" s="223"/>
      <c r="D3948" s="224" t="s">
        <v>211</v>
      </c>
      <c r="E3948" s="225" t="s">
        <v>1</v>
      </c>
      <c r="F3948" s="226" t="s">
        <v>3585</v>
      </c>
      <c r="G3948" s="223"/>
      <c r="H3948" s="225" t="s">
        <v>1</v>
      </c>
      <c r="I3948" s="227"/>
      <c r="J3948" s="223"/>
      <c r="K3948" s="223"/>
      <c r="L3948" s="228"/>
      <c r="M3948" s="229"/>
      <c r="N3948" s="230"/>
      <c r="O3948" s="230"/>
      <c r="P3948" s="230"/>
      <c r="Q3948" s="230"/>
      <c r="R3948" s="230"/>
      <c r="S3948" s="230"/>
      <c r="T3948" s="231"/>
      <c r="AT3948" s="232" t="s">
        <v>211</v>
      </c>
      <c r="AU3948" s="232" t="s">
        <v>104</v>
      </c>
      <c r="AV3948" s="13" t="s">
        <v>82</v>
      </c>
      <c r="AW3948" s="13" t="s">
        <v>31</v>
      </c>
      <c r="AX3948" s="13" t="s">
        <v>75</v>
      </c>
      <c r="AY3948" s="232" t="s">
        <v>203</v>
      </c>
    </row>
    <row r="3949" spans="1:65" s="13" customFormat="1" ht="11.25">
      <c r="B3949" s="222"/>
      <c r="C3949" s="223"/>
      <c r="D3949" s="224" t="s">
        <v>211</v>
      </c>
      <c r="E3949" s="225" t="s">
        <v>1</v>
      </c>
      <c r="F3949" s="226" t="s">
        <v>213</v>
      </c>
      <c r="G3949" s="223"/>
      <c r="H3949" s="225" t="s">
        <v>1</v>
      </c>
      <c r="I3949" s="227"/>
      <c r="J3949" s="223"/>
      <c r="K3949" s="223"/>
      <c r="L3949" s="228"/>
      <c r="M3949" s="229"/>
      <c r="N3949" s="230"/>
      <c r="O3949" s="230"/>
      <c r="P3949" s="230"/>
      <c r="Q3949" s="230"/>
      <c r="R3949" s="230"/>
      <c r="S3949" s="230"/>
      <c r="T3949" s="231"/>
      <c r="AT3949" s="232" t="s">
        <v>211</v>
      </c>
      <c r="AU3949" s="232" t="s">
        <v>104</v>
      </c>
      <c r="AV3949" s="13" t="s">
        <v>82</v>
      </c>
      <c r="AW3949" s="13" t="s">
        <v>31</v>
      </c>
      <c r="AX3949" s="13" t="s">
        <v>75</v>
      </c>
      <c r="AY3949" s="232" t="s">
        <v>203</v>
      </c>
    </row>
    <row r="3950" spans="1:65" s="13" customFormat="1" ht="11.25">
      <c r="B3950" s="222"/>
      <c r="C3950" s="223"/>
      <c r="D3950" s="224" t="s">
        <v>211</v>
      </c>
      <c r="E3950" s="225" t="s">
        <v>1</v>
      </c>
      <c r="F3950" s="226" t="s">
        <v>3586</v>
      </c>
      <c r="G3950" s="223"/>
      <c r="H3950" s="225" t="s">
        <v>1</v>
      </c>
      <c r="I3950" s="227"/>
      <c r="J3950" s="223"/>
      <c r="K3950" s="223"/>
      <c r="L3950" s="228"/>
      <c r="M3950" s="229"/>
      <c r="N3950" s="230"/>
      <c r="O3950" s="230"/>
      <c r="P3950" s="230"/>
      <c r="Q3950" s="230"/>
      <c r="R3950" s="230"/>
      <c r="S3950" s="230"/>
      <c r="T3950" s="231"/>
      <c r="AT3950" s="232" t="s">
        <v>211</v>
      </c>
      <c r="AU3950" s="232" t="s">
        <v>104</v>
      </c>
      <c r="AV3950" s="13" t="s">
        <v>82</v>
      </c>
      <c r="AW3950" s="13" t="s">
        <v>31</v>
      </c>
      <c r="AX3950" s="13" t="s">
        <v>75</v>
      </c>
      <c r="AY3950" s="232" t="s">
        <v>203</v>
      </c>
    </row>
    <row r="3951" spans="1:65" s="13" customFormat="1" ht="11.25">
      <c r="B3951" s="222"/>
      <c r="C3951" s="223"/>
      <c r="D3951" s="224" t="s">
        <v>211</v>
      </c>
      <c r="E3951" s="225" t="s">
        <v>1</v>
      </c>
      <c r="F3951" s="226" t="s">
        <v>3408</v>
      </c>
      <c r="G3951" s="223"/>
      <c r="H3951" s="225" t="s">
        <v>1</v>
      </c>
      <c r="I3951" s="227"/>
      <c r="J3951" s="223"/>
      <c r="K3951" s="223"/>
      <c r="L3951" s="228"/>
      <c r="M3951" s="229"/>
      <c r="N3951" s="230"/>
      <c r="O3951" s="230"/>
      <c r="P3951" s="230"/>
      <c r="Q3951" s="230"/>
      <c r="R3951" s="230"/>
      <c r="S3951" s="230"/>
      <c r="T3951" s="231"/>
      <c r="AT3951" s="232" t="s">
        <v>211</v>
      </c>
      <c r="AU3951" s="232" t="s">
        <v>104</v>
      </c>
      <c r="AV3951" s="13" t="s">
        <v>82</v>
      </c>
      <c r="AW3951" s="13" t="s">
        <v>31</v>
      </c>
      <c r="AX3951" s="13" t="s">
        <v>75</v>
      </c>
      <c r="AY3951" s="232" t="s">
        <v>203</v>
      </c>
    </row>
    <row r="3952" spans="1:65" s="14" customFormat="1" ht="11.25">
      <c r="B3952" s="233"/>
      <c r="C3952" s="234"/>
      <c r="D3952" s="224" t="s">
        <v>211</v>
      </c>
      <c r="E3952" s="235" t="s">
        <v>1</v>
      </c>
      <c r="F3952" s="236" t="s">
        <v>3592</v>
      </c>
      <c r="G3952" s="234"/>
      <c r="H3952" s="237">
        <v>27</v>
      </c>
      <c r="I3952" s="238"/>
      <c r="J3952" s="234"/>
      <c r="K3952" s="234"/>
      <c r="L3952" s="239"/>
      <c r="M3952" s="240"/>
      <c r="N3952" s="241"/>
      <c r="O3952" s="241"/>
      <c r="P3952" s="241"/>
      <c r="Q3952" s="241"/>
      <c r="R3952" s="241"/>
      <c r="S3952" s="241"/>
      <c r="T3952" s="242"/>
      <c r="AT3952" s="243" t="s">
        <v>211</v>
      </c>
      <c r="AU3952" s="243" t="s">
        <v>104</v>
      </c>
      <c r="AV3952" s="14" t="s">
        <v>84</v>
      </c>
      <c r="AW3952" s="14" t="s">
        <v>31</v>
      </c>
      <c r="AX3952" s="14" t="s">
        <v>75</v>
      </c>
      <c r="AY3952" s="243" t="s">
        <v>203</v>
      </c>
    </row>
    <row r="3953" spans="1:65" s="2" customFormat="1" ht="33" customHeight="1">
      <c r="A3953" s="35"/>
      <c r="B3953" s="36"/>
      <c r="C3953" s="209" t="s">
        <v>3593</v>
      </c>
      <c r="D3953" s="209" t="s">
        <v>205</v>
      </c>
      <c r="E3953" s="210" t="s">
        <v>3594</v>
      </c>
      <c r="F3953" s="211" t="s">
        <v>3595</v>
      </c>
      <c r="G3953" s="212" t="s">
        <v>208</v>
      </c>
      <c r="H3953" s="213">
        <v>13</v>
      </c>
      <c r="I3953" s="214"/>
      <c r="J3953" s="215">
        <f>ROUND(I3953*H3953,2)</f>
        <v>0</v>
      </c>
      <c r="K3953" s="211" t="s">
        <v>1</v>
      </c>
      <c r="L3953" s="40"/>
      <c r="M3953" s="216" t="s">
        <v>1</v>
      </c>
      <c r="N3953" s="217" t="s">
        <v>40</v>
      </c>
      <c r="O3953" s="72"/>
      <c r="P3953" s="218">
        <f>O3953*H3953</f>
        <v>0</v>
      </c>
      <c r="Q3953" s="218">
        <v>0</v>
      </c>
      <c r="R3953" s="218">
        <f>Q3953*H3953</f>
        <v>0</v>
      </c>
      <c r="S3953" s="218">
        <v>0</v>
      </c>
      <c r="T3953" s="219">
        <f>S3953*H3953</f>
        <v>0</v>
      </c>
      <c r="U3953" s="35"/>
      <c r="V3953" s="35"/>
      <c r="W3953" s="35"/>
      <c r="X3953" s="35"/>
      <c r="Y3953" s="35"/>
      <c r="Z3953" s="35"/>
      <c r="AA3953" s="35"/>
      <c r="AB3953" s="35"/>
      <c r="AC3953" s="35"/>
      <c r="AD3953" s="35"/>
      <c r="AE3953" s="35"/>
      <c r="AR3953" s="220" t="s">
        <v>412</v>
      </c>
      <c r="AT3953" s="220" t="s">
        <v>205</v>
      </c>
      <c r="AU3953" s="220" t="s">
        <v>104</v>
      </c>
      <c r="AY3953" s="18" t="s">
        <v>203</v>
      </c>
      <c r="BE3953" s="221">
        <f>IF(N3953="základní",J3953,0)</f>
        <v>0</v>
      </c>
      <c r="BF3953" s="221">
        <f>IF(N3953="snížená",J3953,0)</f>
        <v>0</v>
      </c>
      <c r="BG3953" s="221">
        <f>IF(N3953="zákl. přenesená",J3953,0)</f>
        <v>0</v>
      </c>
      <c r="BH3953" s="221">
        <f>IF(N3953="sníž. přenesená",J3953,0)</f>
        <v>0</v>
      </c>
      <c r="BI3953" s="221">
        <f>IF(N3953="nulová",J3953,0)</f>
        <v>0</v>
      </c>
      <c r="BJ3953" s="18" t="s">
        <v>82</v>
      </c>
      <c r="BK3953" s="221">
        <f>ROUND(I3953*H3953,2)</f>
        <v>0</v>
      </c>
      <c r="BL3953" s="18" t="s">
        <v>412</v>
      </c>
      <c r="BM3953" s="220" t="s">
        <v>3596</v>
      </c>
    </row>
    <row r="3954" spans="1:65" s="13" customFormat="1" ht="22.5">
      <c r="B3954" s="222"/>
      <c r="C3954" s="223"/>
      <c r="D3954" s="224" t="s">
        <v>211</v>
      </c>
      <c r="E3954" s="225" t="s">
        <v>1</v>
      </c>
      <c r="F3954" s="226" t="s">
        <v>3585</v>
      </c>
      <c r="G3954" s="223"/>
      <c r="H3954" s="225" t="s">
        <v>1</v>
      </c>
      <c r="I3954" s="227"/>
      <c r="J3954" s="223"/>
      <c r="K3954" s="223"/>
      <c r="L3954" s="228"/>
      <c r="M3954" s="229"/>
      <c r="N3954" s="230"/>
      <c r="O3954" s="230"/>
      <c r="P3954" s="230"/>
      <c r="Q3954" s="230"/>
      <c r="R3954" s="230"/>
      <c r="S3954" s="230"/>
      <c r="T3954" s="231"/>
      <c r="AT3954" s="232" t="s">
        <v>211</v>
      </c>
      <c r="AU3954" s="232" t="s">
        <v>104</v>
      </c>
      <c r="AV3954" s="13" t="s">
        <v>82</v>
      </c>
      <c r="AW3954" s="13" t="s">
        <v>31</v>
      </c>
      <c r="AX3954" s="13" t="s">
        <v>75</v>
      </c>
      <c r="AY3954" s="232" t="s">
        <v>203</v>
      </c>
    </row>
    <row r="3955" spans="1:65" s="13" customFormat="1" ht="11.25">
      <c r="B3955" s="222"/>
      <c r="C3955" s="223"/>
      <c r="D3955" s="224" t="s">
        <v>211</v>
      </c>
      <c r="E3955" s="225" t="s">
        <v>1</v>
      </c>
      <c r="F3955" s="226" t="s">
        <v>213</v>
      </c>
      <c r="G3955" s="223"/>
      <c r="H3955" s="225" t="s">
        <v>1</v>
      </c>
      <c r="I3955" s="227"/>
      <c r="J3955" s="223"/>
      <c r="K3955" s="223"/>
      <c r="L3955" s="228"/>
      <c r="M3955" s="229"/>
      <c r="N3955" s="230"/>
      <c r="O3955" s="230"/>
      <c r="P3955" s="230"/>
      <c r="Q3955" s="230"/>
      <c r="R3955" s="230"/>
      <c r="S3955" s="230"/>
      <c r="T3955" s="231"/>
      <c r="AT3955" s="232" t="s">
        <v>211</v>
      </c>
      <c r="AU3955" s="232" t="s">
        <v>104</v>
      </c>
      <c r="AV3955" s="13" t="s">
        <v>82</v>
      </c>
      <c r="AW3955" s="13" t="s">
        <v>31</v>
      </c>
      <c r="AX3955" s="13" t="s">
        <v>75</v>
      </c>
      <c r="AY3955" s="232" t="s">
        <v>203</v>
      </c>
    </row>
    <row r="3956" spans="1:65" s="13" customFormat="1" ht="11.25">
      <c r="B3956" s="222"/>
      <c r="C3956" s="223"/>
      <c r="D3956" s="224" t="s">
        <v>211</v>
      </c>
      <c r="E3956" s="225" t="s">
        <v>1</v>
      </c>
      <c r="F3956" s="226" t="s">
        <v>3586</v>
      </c>
      <c r="G3956" s="223"/>
      <c r="H3956" s="225" t="s">
        <v>1</v>
      </c>
      <c r="I3956" s="227"/>
      <c r="J3956" s="223"/>
      <c r="K3956" s="223"/>
      <c r="L3956" s="228"/>
      <c r="M3956" s="229"/>
      <c r="N3956" s="230"/>
      <c r="O3956" s="230"/>
      <c r="P3956" s="230"/>
      <c r="Q3956" s="230"/>
      <c r="R3956" s="230"/>
      <c r="S3956" s="230"/>
      <c r="T3956" s="231"/>
      <c r="AT3956" s="232" t="s">
        <v>211</v>
      </c>
      <c r="AU3956" s="232" t="s">
        <v>104</v>
      </c>
      <c r="AV3956" s="13" t="s">
        <v>82</v>
      </c>
      <c r="AW3956" s="13" t="s">
        <v>31</v>
      </c>
      <c r="AX3956" s="13" t="s">
        <v>75</v>
      </c>
      <c r="AY3956" s="232" t="s">
        <v>203</v>
      </c>
    </row>
    <row r="3957" spans="1:65" s="13" customFormat="1" ht="11.25">
      <c r="B3957" s="222"/>
      <c r="C3957" s="223"/>
      <c r="D3957" s="224" t="s">
        <v>211</v>
      </c>
      <c r="E3957" s="225" t="s">
        <v>1</v>
      </c>
      <c r="F3957" s="226" t="s">
        <v>3408</v>
      </c>
      <c r="G3957" s="223"/>
      <c r="H3957" s="225" t="s">
        <v>1</v>
      </c>
      <c r="I3957" s="227"/>
      <c r="J3957" s="223"/>
      <c r="K3957" s="223"/>
      <c r="L3957" s="228"/>
      <c r="M3957" s="229"/>
      <c r="N3957" s="230"/>
      <c r="O3957" s="230"/>
      <c r="P3957" s="230"/>
      <c r="Q3957" s="230"/>
      <c r="R3957" s="230"/>
      <c r="S3957" s="230"/>
      <c r="T3957" s="231"/>
      <c r="AT3957" s="232" t="s">
        <v>211</v>
      </c>
      <c r="AU3957" s="232" t="s">
        <v>104</v>
      </c>
      <c r="AV3957" s="13" t="s">
        <v>82</v>
      </c>
      <c r="AW3957" s="13" t="s">
        <v>31</v>
      </c>
      <c r="AX3957" s="13" t="s">
        <v>75</v>
      </c>
      <c r="AY3957" s="232" t="s">
        <v>203</v>
      </c>
    </row>
    <row r="3958" spans="1:65" s="14" customFormat="1" ht="11.25">
      <c r="B3958" s="233"/>
      <c r="C3958" s="234"/>
      <c r="D3958" s="224" t="s">
        <v>211</v>
      </c>
      <c r="E3958" s="235" t="s">
        <v>1</v>
      </c>
      <c r="F3958" s="236" t="s">
        <v>3597</v>
      </c>
      <c r="G3958" s="234"/>
      <c r="H3958" s="237">
        <v>13</v>
      </c>
      <c r="I3958" s="238"/>
      <c r="J3958" s="234"/>
      <c r="K3958" s="234"/>
      <c r="L3958" s="239"/>
      <c r="M3958" s="240"/>
      <c r="N3958" s="241"/>
      <c r="O3958" s="241"/>
      <c r="P3958" s="241"/>
      <c r="Q3958" s="241"/>
      <c r="R3958" s="241"/>
      <c r="S3958" s="241"/>
      <c r="T3958" s="242"/>
      <c r="AT3958" s="243" t="s">
        <v>211</v>
      </c>
      <c r="AU3958" s="243" t="s">
        <v>104</v>
      </c>
      <c r="AV3958" s="14" t="s">
        <v>84</v>
      </c>
      <c r="AW3958" s="14" t="s">
        <v>31</v>
      </c>
      <c r="AX3958" s="14" t="s">
        <v>75</v>
      </c>
      <c r="AY3958" s="243" t="s">
        <v>203</v>
      </c>
    </row>
    <row r="3959" spans="1:65" s="2" customFormat="1" ht="33" customHeight="1">
      <c r="A3959" s="35"/>
      <c r="B3959" s="36"/>
      <c r="C3959" s="209" t="s">
        <v>3598</v>
      </c>
      <c r="D3959" s="209" t="s">
        <v>205</v>
      </c>
      <c r="E3959" s="210" t="s">
        <v>3599</v>
      </c>
      <c r="F3959" s="211" t="s">
        <v>3600</v>
      </c>
      <c r="G3959" s="212" t="s">
        <v>208</v>
      </c>
      <c r="H3959" s="213">
        <v>28</v>
      </c>
      <c r="I3959" s="214"/>
      <c r="J3959" s="215">
        <f>ROUND(I3959*H3959,2)</f>
        <v>0</v>
      </c>
      <c r="K3959" s="211" t="s">
        <v>1</v>
      </c>
      <c r="L3959" s="40"/>
      <c r="M3959" s="216" t="s">
        <v>1</v>
      </c>
      <c r="N3959" s="217" t="s">
        <v>40</v>
      </c>
      <c r="O3959" s="72"/>
      <c r="P3959" s="218">
        <f>O3959*H3959</f>
        <v>0</v>
      </c>
      <c r="Q3959" s="218">
        <v>0</v>
      </c>
      <c r="R3959" s="218">
        <f>Q3959*H3959</f>
        <v>0</v>
      </c>
      <c r="S3959" s="218">
        <v>0</v>
      </c>
      <c r="T3959" s="219">
        <f>S3959*H3959</f>
        <v>0</v>
      </c>
      <c r="U3959" s="35"/>
      <c r="V3959" s="35"/>
      <c r="W3959" s="35"/>
      <c r="X3959" s="35"/>
      <c r="Y3959" s="35"/>
      <c r="Z3959" s="35"/>
      <c r="AA3959" s="35"/>
      <c r="AB3959" s="35"/>
      <c r="AC3959" s="35"/>
      <c r="AD3959" s="35"/>
      <c r="AE3959" s="35"/>
      <c r="AR3959" s="220" t="s">
        <v>412</v>
      </c>
      <c r="AT3959" s="220" t="s">
        <v>205</v>
      </c>
      <c r="AU3959" s="220" t="s">
        <v>104</v>
      </c>
      <c r="AY3959" s="18" t="s">
        <v>203</v>
      </c>
      <c r="BE3959" s="221">
        <f>IF(N3959="základní",J3959,0)</f>
        <v>0</v>
      </c>
      <c r="BF3959" s="221">
        <f>IF(N3959="snížená",J3959,0)</f>
        <v>0</v>
      </c>
      <c r="BG3959" s="221">
        <f>IF(N3959="zákl. přenesená",J3959,0)</f>
        <v>0</v>
      </c>
      <c r="BH3959" s="221">
        <f>IF(N3959="sníž. přenesená",J3959,0)</f>
        <v>0</v>
      </c>
      <c r="BI3959" s="221">
        <f>IF(N3959="nulová",J3959,0)</f>
        <v>0</v>
      </c>
      <c r="BJ3959" s="18" t="s">
        <v>82</v>
      </c>
      <c r="BK3959" s="221">
        <f>ROUND(I3959*H3959,2)</f>
        <v>0</v>
      </c>
      <c r="BL3959" s="18" t="s">
        <v>412</v>
      </c>
      <c r="BM3959" s="220" t="s">
        <v>3601</v>
      </c>
    </row>
    <row r="3960" spans="1:65" s="13" customFormat="1" ht="22.5">
      <c r="B3960" s="222"/>
      <c r="C3960" s="223"/>
      <c r="D3960" s="224" t="s">
        <v>211</v>
      </c>
      <c r="E3960" s="225" t="s">
        <v>1</v>
      </c>
      <c r="F3960" s="226" t="s">
        <v>3585</v>
      </c>
      <c r="G3960" s="223"/>
      <c r="H3960" s="225" t="s">
        <v>1</v>
      </c>
      <c r="I3960" s="227"/>
      <c r="J3960" s="223"/>
      <c r="K3960" s="223"/>
      <c r="L3960" s="228"/>
      <c r="M3960" s="229"/>
      <c r="N3960" s="230"/>
      <c r="O3960" s="230"/>
      <c r="P3960" s="230"/>
      <c r="Q3960" s="230"/>
      <c r="R3960" s="230"/>
      <c r="S3960" s="230"/>
      <c r="T3960" s="231"/>
      <c r="AT3960" s="232" t="s">
        <v>211</v>
      </c>
      <c r="AU3960" s="232" t="s">
        <v>104</v>
      </c>
      <c r="AV3960" s="13" t="s">
        <v>82</v>
      </c>
      <c r="AW3960" s="13" t="s">
        <v>31</v>
      </c>
      <c r="AX3960" s="13" t="s">
        <v>75</v>
      </c>
      <c r="AY3960" s="232" t="s">
        <v>203</v>
      </c>
    </row>
    <row r="3961" spans="1:65" s="13" customFormat="1" ht="11.25">
      <c r="B3961" s="222"/>
      <c r="C3961" s="223"/>
      <c r="D3961" s="224" t="s">
        <v>211</v>
      </c>
      <c r="E3961" s="225" t="s">
        <v>1</v>
      </c>
      <c r="F3961" s="226" t="s">
        <v>213</v>
      </c>
      <c r="G3961" s="223"/>
      <c r="H3961" s="225" t="s">
        <v>1</v>
      </c>
      <c r="I3961" s="227"/>
      <c r="J3961" s="223"/>
      <c r="K3961" s="223"/>
      <c r="L3961" s="228"/>
      <c r="M3961" s="229"/>
      <c r="N3961" s="230"/>
      <c r="O3961" s="230"/>
      <c r="P3961" s="230"/>
      <c r="Q3961" s="230"/>
      <c r="R3961" s="230"/>
      <c r="S3961" s="230"/>
      <c r="T3961" s="231"/>
      <c r="AT3961" s="232" t="s">
        <v>211</v>
      </c>
      <c r="AU3961" s="232" t="s">
        <v>104</v>
      </c>
      <c r="AV3961" s="13" t="s">
        <v>82</v>
      </c>
      <c r="AW3961" s="13" t="s">
        <v>31</v>
      </c>
      <c r="AX3961" s="13" t="s">
        <v>75</v>
      </c>
      <c r="AY3961" s="232" t="s">
        <v>203</v>
      </c>
    </row>
    <row r="3962" spans="1:65" s="13" customFormat="1" ht="11.25">
      <c r="B3962" s="222"/>
      <c r="C3962" s="223"/>
      <c r="D3962" s="224" t="s">
        <v>211</v>
      </c>
      <c r="E3962" s="225" t="s">
        <v>1</v>
      </c>
      <c r="F3962" s="226" t="s">
        <v>3586</v>
      </c>
      <c r="G3962" s="223"/>
      <c r="H3962" s="225" t="s">
        <v>1</v>
      </c>
      <c r="I3962" s="227"/>
      <c r="J3962" s="223"/>
      <c r="K3962" s="223"/>
      <c r="L3962" s="228"/>
      <c r="M3962" s="229"/>
      <c r="N3962" s="230"/>
      <c r="O3962" s="230"/>
      <c r="P3962" s="230"/>
      <c r="Q3962" s="230"/>
      <c r="R3962" s="230"/>
      <c r="S3962" s="230"/>
      <c r="T3962" s="231"/>
      <c r="AT3962" s="232" t="s">
        <v>211</v>
      </c>
      <c r="AU3962" s="232" t="s">
        <v>104</v>
      </c>
      <c r="AV3962" s="13" t="s">
        <v>82</v>
      </c>
      <c r="AW3962" s="13" t="s">
        <v>31</v>
      </c>
      <c r="AX3962" s="13" t="s">
        <v>75</v>
      </c>
      <c r="AY3962" s="232" t="s">
        <v>203</v>
      </c>
    </row>
    <row r="3963" spans="1:65" s="13" customFormat="1" ht="11.25">
      <c r="B3963" s="222"/>
      <c r="C3963" s="223"/>
      <c r="D3963" s="224" t="s">
        <v>211</v>
      </c>
      <c r="E3963" s="225" t="s">
        <v>1</v>
      </c>
      <c r="F3963" s="226" t="s">
        <v>3429</v>
      </c>
      <c r="G3963" s="223"/>
      <c r="H3963" s="225" t="s">
        <v>1</v>
      </c>
      <c r="I3963" s="227"/>
      <c r="J3963" s="223"/>
      <c r="K3963" s="223"/>
      <c r="L3963" s="228"/>
      <c r="M3963" s="229"/>
      <c r="N3963" s="230"/>
      <c r="O3963" s="230"/>
      <c r="P3963" s="230"/>
      <c r="Q3963" s="230"/>
      <c r="R3963" s="230"/>
      <c r="S3963" s="230"/>
      <c r="T3963" s="231"/>
      <c r="AT3963" s="232" t="s">
        <v>211</v>
      </c>
      <c r="AU3963" s="232" t="s">
        <v>104</v>
      </c>
      <c r="AV3963" s="13" t="s">
        <v>82</v>
      </c>
      <c r="AW3963" s="13" t="s">
        <v>31</v>
      </c>
      <c r="AX3963" s="13" t="s">
        <v>75</v>
      </c>
      <c r="AY3963" s="232" t="s">
        <v>203</v>
      </c>
    </row>
    <row r="3964" spans="1:65" s="14" customFormat="1" ht="11.25">
      <c r="B3964" s="233"/>
      <c r="C3964" s="234"/>
      <c r="D3964" s="224" t="s">
        <v>211</v>
      </c>
      <c r="E3964" s="235" t="s">
        <v>1</v>
      </c>
      <c r="F3964" s="236" t="s">
        <v>3439</v>
      </c>
      <c r="G3964" s="234"/>
      <c r="H3964" s="237">
        <v>28</v>
      </c>
      <c r="I3964" s="238"/>
      <c r="J3964" s="234"/>
      <c r="K3964" s="234"/>
      <c r="L3964" s="239"/>
      <c r="M3964" s="240"/>
      <c r="N3964" s="241"/>
      <c r="O3964" s="241"/>
      <c r="P3964" s="241"/>
      <c r="Q3964" s="241"/>
      <c r="R3964" s="241"/>
      <c r="S3964" s="241"/>
      <c r="T3964" s="242"/>
      <c r="AT3964" s="243" t="s">
        <v>211</v>
      </c>
      <c r="AU3964" s="243" t="s">
        <v>104</v>
      </c>
      <c r="AV3964" s="14" t="s">
        <v>84</v>
      </c>
      <c r="AW3964" s="14" t="s">
        <v>31</v>
      </c>
      <c r="AX3964" s="14" t="s">
        <v>75</v>
      </c>
      <c r="AY3964" s="243" t="s">
        <v>203</v>
      </c>
    </row>
    <row r="3965" spans="1:65" s="2" customFormat="1" ht="33" customHeight="1">
      <c r="A3965" s="35"/>
      <c r="B3965" s="36"/>
      <c r="C3965" s="209" t="s">
        <v>3602</v>
      </c>
      <c r="D3965" s="209" t="s">
        <v>205</v>
      </c>
      <c r="E3965" s="210" t="s">
        <v>3603</v>
      </c>
      <c r="F3965" s="211" t="s">
        <v>3604</v>
      </c>
      <c r="G3965" s="212" t="s">
        <v>208</v>
      </c>
      <c r="H3965" s="213">
        <v>1</v>
      </c>
      <c r="I3965" s="214"/>
      <c r="J3965" s="215">
        <f>ROUND(I3965*H3965,2)</f>
        <v>0</v>
      </c>
      <c r="K3965" s="211" t="s">
        <v>1</v>
      </c>
      <c r="L3965" s="40"/>
      <c r="M3965" s="216" t="s">
        <v>1</v>
      </c>
      <c r="N3965" s="217" t="s">
        <v>40</v>
      </c>
      <c r="O3965" s="72"/>
      <c r="P3965" s="218">
        <f>O3965*H3965</f>
        <v>0</v>
      </c>
      <c r="Q3965" s="218">
        <v>0</v>
      </c>
      <c r="R3965" s="218">
        <f>Q3965*H3965</f>
        <v>0</v>
      </c>
      <c r="S3965" s="218">
        <v>0</v>
      </c>
      <c r="T3965" s="219">
        <f>S3965*H3965</f>
        <v>0</v>
      </c>
      <c r="U3965" s="35"/>
      <c r="V3965" s="35"/>
      <c r="W3965" s="35"/>
      <c r="X3965" s="35"/>
      <c r="Y3965" s="35"/>
      <c r="Z3965" s="35"/>
      <c r="AA3965" s="35"/>
      <c r="AB3965" s="35"/>
      <c r="AC3965" s="35"/>
      <c r="AD3965" s="35"/>
      <c r="AE3965" s="35"/>
      <c r="AR3965" s="220" t="s">
        <v>412</v>
      </c>
      <c r="AT3965" s="220" t="s">
        <v>205</v>
      </c>
      <c r="AU3965" s="220" t="s">
        <v>104</v>
      </c>
      <c r="AY3965" s="18" t="s">
        <v>203</v>
      </c>
      <c r="BE3965" s="221">
        <f>IF(N3965="základní",J3965,0)</f>
        <v>0</v>
      </c>
      <c r="BF3965" s="221">
        <f>IF(N3965="snížená",J3965,0)</f>
        <v>0</v>
      </c>
      <c r="BG3965" s="221">
        <f>IF(N3965="zákl. přenesená",J3965,0)</f>
        <v>0</v>
      </c>
      <c r="BH3965" s="221">
        <f>IF(N3965="sníž. přenesená",J3965,0)</f>
        <v>0</v>
      </c>
      <c r="BI3965" s="221">
        <f>IF(N3965="nulová",J3965,0)</f>
        <v>0</v>
      </c>
      <c r="BJ3965" s="18" t="s">
        <v>82</v>
      </c>
      <c r="BK3965" s="221">
        <f>ROUND(I3965*H3965,2)</f>
        <v>0</v>
      </c>
      <c r="BL3965" s="18" t="s">
        <v>412</v>
      </c>
      <c r="BM3965" s="220" t="s">
        <v>3605</v>
      </c>
    </row>
    <row r="3966" spans="1:65" s="13" customFormat="1" ht="22.5">
      <c r="B3966" s="222"/>
      <c r="C3966" s="223"/>
      <c r="D3966" s="224" t="s">
        <v>211</v>
      </c>
      <c r="E3966" s="225" t="s">
        <v>1</v>
      </c>
      <c r="F3966" s="226" t="s">
        <v>3585</v>
      </c>
      <c r="G3966" s="223"/>
      <c r="H3966" s="225" t="s">
        <v>1</v>
      </c>
      <c r="I3966" s="227"/>
      <c r="J3966" s="223"/>
      <c r="K3966" s="223"/>
      <c r="L3966" s="228"/>
      <c r="M3966" s="229"/>
      <c r="N3966" s="230"/>
      <c r="O3966" s="230"/>
      <c r="P3966" s="230"/>
      <c r="Q3966" s="230"/>
      <c r="R3966" s="230"/>
      <c r="S3966" s="230"/>
      <c r="T3966" s="231"/>
      <c r="AT3966" s="232" t="s">
        <v>211</v>
      </c>
      <c r="AU3966" s="232" t="s">
        <v>104</v>
      </c>
      <c r="AV3966" s="13" t="s">
        <v>82</v>
      </c>
      <c r="AW3966" s="13" t="s">
        <v>31</v>
      </c>
      <c r="AX3966" s="13" t="s">
        <v>75</v>
      </c>
      <c r="AY3966" s="232" t="s">
        <v>203</v>
      </c>
    </row>
    <row r="3967" spans="1:65" s="13" customFormat="1" ht="11.25">
      <c r="B3967" s="222"/>
      <c r="C3967" s="223"/>
      <c r="D3967" s="224" t="s">
        <v>211</v>
      </c>
      <c r="E3967" s="225" t="s">
        <v>1</v>
      </c>
      <c r="F3967" s="226" t="s">
        <v>213</v>
      </c>
      <c r="G3967" s="223"/>
      <c r="H3967" s="225" t="s">
        <v>1</v>
      </c>
      <c r="I3967" s="227"/>
      <c r="J3967" s="223"/>
      <c r="K3967" s="223"/>
      <c r="L3967" s="228"/>
      <c r="M3967" s="229"/>
      <c r="N3967" s="230"/>
      <c r="O3967" s="230"/>
      <c r="P3967" s="230"/>
      <c r="Q3967" s="230"/>
      <c r="R3967" s="230"/>
      <c r="S3967" s="230"/>
      <c r="T3967" s="231"/>
      <c r="AT3967" s="232" t="s">
        <v>211</v>
      </c>
      <c r="AU3967" s="232" t="s">
        <v>104</v>
      </c>
      <c r="AV3967" s="13" t="s">
        <v>82</v>
      </c>
      <c r="AW3967" s="13" t="s">
        <v>31</v>
      </c>
      <c r="AX3967" s="13" t="s">
        <v>75</v>
      </c>
      <c r="AY3967" s="232" t="s">
        <v>203</v>
      </c>
    </row>
    <row r="3968" spans="1:65" s="13" customFormat="1" ht="11.25">
      <c r="B3968" s="222"/>
      <c r="C3968" s="223"/>
      <c r="D3968" s="224" t="s">
        <v>211</v>
      </c>
      <c r="E3968" s="225" t="s">
        <v>1</v>
      </c>
      <c r="F3968" s="226" t="s">
        <v>3586</v>
      </c>
      <c r="G3968" s="223"/>
      <c r="H3968" s="225" t="s">
        <v>1</v>
      </c>
      <c r="I3968" s="227"/>
      <c r="J3968" s="223"/>
      <c r="K3968" s="223"/>
      <c r="L3968" s="228"/>
      <c r="M3968" s="229"/>
      <c r="N3968" s="230"/>
      <c r="O3968" s="230"/>
      <c r="P3968" s="230"/>
      <c r="Q3968" s="230"/>
      <c r="R3968" s="230"/>
      <c r="S3968" s="230"/>
      <c r="T3968" s="231"/>
      <c r="AT3968" s="232" t="s">
        <v>211</v>
      </c>
      <c r="AU3968" s="232" t="s">
        <v>104</v>
      </c>
      <c r="AV3968" s="13" t="s">
        <v>82</v>
      </c>
      <c r="AW3968" s="13" t="s">
        <v>31</v>
      </c>
      <c r="AX3968" s="13" t="s">
        <v>75</v>
      </c>
      <c r="AY3968" s="232" t="s">
        <v>203</v>
      </c>
    </row>
    <row r="3969" spans="1:65" s="13" customFormat="1" ht="11.25">
      <c r="B3969" s="222"/>
      <c r="C3969" s="223"/>
      <c r="D3969" s="224" t="s">
        <v>211</v>
      </c>
      <c r="E3969" s="225" t="s">
        <v>1</v>
      </c>
      <c r="F3969" s="226" t="s">
        <v>3429</v>
      </c>
      <c r="G3969" s="223"/>
      <c r="H3969" s="225" t="s">
        <v>1</v>
      </c>
      <c r="I3969" s="227"/>
      <c r="J3969" s="223"/>
      <c r="K3969" s="223"/>
      <c r="L3969" s="228"/>
      <c r="M3969" s="229"/>
      <c r="N3969" s="230"/>
      <c r="O3969" s="230"/>
      <c r="P3969" s="230"/>
      <c r="Q3969" s="230"/>
      <c r="R3969" s="230"/>
      <c r="S3969" s="230"/>
      <c r="T3969" s="231"/>
      <c r="AT3969" s="232" t="s">
        <v>211</v>
      </c>
      <c r="AU3969" s="232" t="s">
        <v>104</v>
      </c>
      <c r="AV3969" s="13" t="s">
        <v>82</v>
      </c>
      <c r="AW3969" s="13" t="s">
        <v>31</v>
      </c>
      <c r="AX3969" s="13" t="s">
        <v>75</v>
      </c>
      <c r="AY3969" s="232" t="s">
        <v>203</v>
      </c>
    </row>
    <row r="3970" spans="1:65" s="14" customFormat="1" ht="11.25">
      <c r="B3970" s="233"/>
      <c r="C3970" s="234"/>
      <c r="D3970" s="224" t="s">
        <v>211</v>
      </c>
      <c r="E3970" s="235" t="s">
        <v>1</v>
      </c>
      <c r="F3970" s="236" t="s">
        <v>3434</v>
      </c>
      <c r="G3970" s="234"/>
      <c r="H3970" s="237">
        <v>1</v>
      </c>
      <c r="I3970" s="238"/>
      <c r="J3970" s="234"/>
      <c r="K3970" s="234"/>
      <c r="L3970" s="239"/>
      <c r="M3970" s="240"/>
      <c r="N3970" s="241"/>
      <c r="O3970" s="241"/>
      <c r="P3970" s="241"/>
      <c r="Q3970" s="241"/>
      <c r="R3970" s="241"/>
      <c r="S3970" s="241"/>
      <c r="T3970" s="242"/>
      <c r="AT3970" s="243" t="s">
        <v>211</v>
      </c>
      <c r="AU3970" s="243" t="s">
        <v>104</v>
      </c>
      <c r="AV3970" s="14" t="s">
        <v>84</v>
      </c>
      <c r="AW3970" s="14" t="s">
        <v>31</v>
      </c>
      <c r="AX3970" s="14" t="s">
        <v>75</v>
      </c>
      <c r="AY3970" s="243" t="s">
        <v>203</v>
      </c>
    </row>
    <row r="3971" spans="1:65" s="2" customFormat="1" ht="33" customHeight="1">
      <c r="A3971" s="35"/>
      <c r="B3971" s="36"/>
      <c r="C3971" s="209" t="s">
        <v>3606</v>
      </c>
      <c r="D3971" s="209" t="s">
        <v>205</v>
      </c>
      <c r="E3971" s="210" t="s">
        <v>3607</v>
      </c>
      <c r="F3971" s="211" t="s">
        <v>3608</v>
      </c>
      <c r="G3971" s="212" t="s">
        <v>208</v>
      </c>
      <c r="H3971" s="213">
        <v>21</v>
      </c>
      <c r="I3971" s="214"/>
      <c r="J3971" s="215">
        <f>ROUND(I3971*H3971,2)</f>
        <v>0</v>
      </c>
      <c r="K3971" s="211" t="s">
        <v>1</v>
      </c>
      <c r="L3971" s="40"/>
      <c r="M3971" s="216" t="s">
        <v>1</v>
      </c>
      <c r="N3971" s="217" t="s">
        <v>40</v>
      </c>
      <c r="O3971" s="72"/>
      <c r="P3971" s="218">
        <f>O3971*H3971</f>
        <v>0</v>
      </c>
      <c r="Q3971" s="218">
        <v>0</v>
      </c>
      <c r="R3971" s="218">
        <f>Q3971*H3971</f>
        <v>0</v>
      </c>
      <c r="S3971" s="218">
        <v>0</v>
      </c>
      <c r="T3971" s="219">
        <f>S3971*H3971</f>
        <v>0</v>
      </c>
      <c r="U3971" s="35"/>
      <c r="V3971" s="35"/>
      <c r="W3971" s="35"/>
      <c r="X3971" s="35"/>
      <c r="Y3971" s="35"/>
      <c r="Z3971" s="35"/>
      <c r="AA3971" s="35"/>
      <c r="AB3971" s="35"/>
      <c r="AC3971" s="35"/>
      <c r="AD3971" s="35"/>
      <c r="AE3971" s="35"/>
      <c r="AR3971" s="220" t="s">
        <v>412</v>
      </c>
      <c r="AT3971" s="220" t="s">
        <v>205</v>
      </c>
      <c r="AU3971" s="220" t="s">
        <v>104</v>
      </c>
      <c r="AY3971" s="18" t="s">
        <v>203</v>
      </c>
      <c r="BE3971" s="221">
        <f>IF(N3971="základní",J3971,0)</f>
        <v>0</v>
      </c>
      <c r="BF3971" s="221">
        <f>IF(N3971="snížená",J3971,0)</f>
        <v>0</v>
      </c>
      <c r="BG3971" s="221">
        <f>IF(N3971="zákl. přenesená",J3971,0)</f>
        <v>0</v>
      </c>
      <c r="BH3971" s="221">
        <f>IF(N3971="sníž. přenesená",J3971,0)</f>
        <v>0</v>
      </c>
      <c r="BI3971" s="221">
        <f>IF(N3971="nulová",J3971,0)</f>
        <v>0</v>
      </c>
      <c r="BJ3971" s="18" t="s">
        <v>82</v>
      </c>
      <c r="BK3971" s="221">
        <f>ROUND(I3971*H3971,2)</f>
        <v>0</v>
      </c>
      <c r="BL3971" s="18" t="s">
        <v>412</v>
      </c>
      <c r="BM3971" s="220" t="s">
        <v>3609</v>
      </c>
    </row>
    <row r="3972" spans="1:65" s="13" customFormat="1" ht="22.5">
      <c r="B3972" s="222"/>
      <c r="C3972" s="223"/>
      <c r="D3972" s="224" t="s">
        <v>211</v>
      </c>
      <c r="E3972" s="225" t="s">
        <v>1</v>
      </c>
      <c r="F3972" s="226" t="s">
        <v>3585</v>
      </c>
      <c r="G3972" s="223"/>
      <c r="H3972" s="225" t="s">
        <v>1</v>
      </c>
      <c r="I3972" s="227"/>
      <c r="J3972" s="223"/>
      <c r="K3972" s="223"/>
      <c r="L3972" s="228"/>
      <c r="M3972" s="229"/>
      <c r="N3972" s="230"/>
      <c r="O3972" s="230"/>
      <c r="P3972" s="230"/>
      <c r="Q3972" s="230"/>
      <c r="R3972" s="230"/>
      <c r="S3972" s="230"/>
      <c r="T3972" s="231"/>
      <c r="AT3972" s="232" t="s">
        <v>211</v>
      </c>
      <c r="AU3972" s="232" t="s">
        <v>104</v>
      </c>
      <c r="AV3972" s="13" t="s">
        <v>82</v>
      </c>
      <c r="AW3972" s="13" t="s">
        <v>31</v>
      </c>
      <c r="AX3972" s="13" t="s">
        <v>75</v>
      </c>
      <c r="AY3972" s="232" t="s">
        <v>203</v>
      </c>
    </row>
    <row r="3973" spans="1:65" s="13" customFormat="1" ht="11.25">
      <c r="B3973" s="222"/>
      <c r="C3973" s="223"/>
      <c r="D3973" s="224" t="s">
        <v>211</v>
      </c>
      <c r="E3973" s="225" t="s">
        <v>1</v>
      </c>
      <c r="F3973" s="226" t="s">
        <v>213</v>
      </c>
      <c r="G3973" s="223"/>
      <c r="H3973" s="225" t="s">
        <v>1</v>
      </c>
      <c r="I3973" s="227"/>
      <c r="J3973" s="223"/>
      <c r="K3973" s="223"/>
      <c r="L3973" s="228"/>
      <c r="M3973" s="229"/>
      <c r="N3973" s="230"/>
      <c r="O3973" s="230"/>
      <c r="P3973" s="230"/>
      <c r="Q3973" s="230"/>
      <c r="R3973" s="230"/>
      <c r="S3973" s="230"/>
      <c r="T3973" s="231"/>
      <c r="AT3973" s="232" t="s">
        <v>211</v>
      </c>
      <c r="AU3973" s="232" t="s">
        <v>104</v>
      </c>
      <c r="AV3973" s="13" t="s">
        <v>82</v>
      </c>
      <c r="AW3973" s="13" t="s">
        <v>31</v>
      </c>
      <c r="AX3973" s="13" t="s">
        <v>75</v>
      </c>
      <c r="AY3973" s="232" t="s">
        <v>203</v>
      </c>
    </row>
    <row r="3974" spans="1:65" s="13" customFormat="1" ht="11.25">
      <c r="B3974" s="222"/>
      <c r="C3974" s="223"/>
      <c r="D3974" s="224" t="s">
        <v>211</v>
      </c>
      <c r="E3974" s="225" t="s">
        <v>1</v>
      </c>
      <c r="F3974" s="226" t="s">
        <v>3586</v>
      </c>
      <c r="G3974" s="223"/>
      <c r="H3974" s="225" t="s">
        <v>1</v>
      </c>
      <c r="I3974" s="227"/>
      <c r="J3974" s="223"/>
      <c r="K3974" s="223"/>
      <c r="L3974" s="228"/>
      <c r="M3974" s="229"/>
      <c r="N3974" s="230"/>
      <c r="O3974" s="230"/>
      <c r="P3974" s="230"/>
      <c r="Q3974" s="230"/>
      <c r="R3974" s="230"/>
      <c r="S3974" s="230"/>
      <c r="T3974" s="231"/>
      <c r="AT3974" s="232" t="s">
        <v>211</v>
      </c>
      <c r="AU3974" s="232" t="s">
        <v>104</v>
      </c>
      <c r="AV3974" s="13" t="s">
        <v>82</v>
      </c>
      <c r="AW3974" s="13" t="s">
        <v>31</v>
      </c>
      <c r="AX3974" s="13" t="s">
        <v>75</v>
      </c>
      <c r="AY3974" s="232" t="s">
        <v>203</v>
      </c>
    </row>
    <row r="3975" spans="1:65" s="13" customFormat="1" ht="11.25">
      <c r="B3975" s="222"/>
      <c r="C3975" s="223"/>
      <c r="D3975" s="224" t="s">
        <v>211</v>
      </c>
      <c r="E3975" s="225" t="s">
        <v>1</v>
      </c>
      <c r="F3975" s="226" t="s">
        <v>3429</v>
      </c>
      <c r="G3975" s="223"/>
      <c r="H3975" s="225" t="s">
        <v>1</v>
      </c>
      <c r="I3975" s="227"/>
      <c r="J3975" s="223"/>
      <c r="K3975" s="223"/>
      <c r="L3975" s="228"/>
      <c r="M3975" s="229"/>
      <c r="N3975" s="230"/>
      <c r="O3975" s="230"/>
      <c r="P3975" s="230"/>
      <c r="Q3975" s="230"/>
      <c r="R3975" s="230"/>
      <c r="S3975" s="230"/>
      <c r="T3975" s="231"/>
      <c r="AT3975" s="232" t="s">
        <v>211</v>
      </c>
      <c r="AU3975" s="232" t="s">
        <v>104</v>
      </c>
      <c r="AV3975" s="13" t="s">
        <v>82</v>
      </c>
      <c r="AW3975" s="13" t="s">
        <v>31</v>
      </c>
      <c r="AX3975" s="13" t="s">
        <v>75</v>
      </c>
      <c r="AY3975" s="232" t="s">
        <v>203</v>
      </c>
    </row>
    <row r="3976" spans="1:65" s="14" customFormat="1" ht="11.25">
      <c r="B3976" s="233"/>
      <c r="C3976" s="234"/>
      <c r="D3976" s="224" t="s">
        <v>211</v>
      </c>
      <c r="E3976" s="235" t="s">
        <v>1</v>
      </c>
      <c r="F3976" s="236" t="s">
        <v>3610</v>
      </c>
      <c r="G3976" s="234"/>
      <c r="H3976" s="237">
        <v>21</v>
      </c>
      <c r="I3976" s="238"/>
      <c r="J3976" s="234"/>
      <c r="K3976" s="234"/>
      <c r="L3976" s="239"/>
      <c r="M3976" s="240"/>
      <c r="N3976" s="241"/>
      <c r="O3976" s="241"/>
      <c r="P3976" s="241"/>
      <c r="Q3976" s="241"/>
      <c r="R3976" s="241"/>
      <c r="S3976" s="241"/>
      <c r="T3976" s="242"/>
      <c r="AT3976" s="243" t="s">
        <v>211</v>
      </c>
      <c r="AU3976" s="243" t="s">
        <v>104</v>
      </c>
      <c r="AV3976" s="14" t="s">
        <v>84</v>
      </c>
      <c r="AW3976" s="14" t="s">
        <v>31</v>
      </c>
      <c r="AX3976" s="14" t="s">
        <v>75</v>
      </c>
      <c r="AY3976" s="243" t="s">
        <v>203</v>
      </c>
    </row>
    <row r="3977" spans="1:65" s="2" customFormat="1" ht="33" customHeight="1">
      <c r="A3977" s="35"/>
      <c r="B3977" s="36"/>
      <c r="C3977" s="209" t="s">
        <v>3611</v>
      </c>
      <c r="D3977" s="209" t="s">
        <v>205</v>
      </c>
      <c r="E3977" s="210" t="s">
        <v>3612</v>
      </c>
      <c r="F3977" s="211" t="s">
        <v>3613</v>
      </c>
      <c r="G3977" s="212" t="s">
        <v>208</v>
      </c>
      <c r="H3977" s="213">
        <v>4</v>
      </c>
      <c r="I3977" s="214"/>
      <c r="J3977" s="215">
        <f>ROUND(I3977*H3977,2)</f>
        <v>0</v>
      </c>
      <c r="K3977" s="211" t="s">
        <v>1</v>
      </c>
      <c r="L3977" s="40"/>
      <c r="M3977" s="216" t="s">
        <v>1</v>
      </c>
      <c r="N3977" s="217" t="s">
        <v>40</v>
      </c>
      <c r="O3977" s="72"/>
      <c r="P3977" s="218">
        <f>O3977*H3977</f>
        <v>0</v>
      </c>
      <c r="Q3977" s="218">
        <v>0</v>
      </c>
      <c r="R3977" s="218">
        <f>Q3977*H3977</f>
        <v>0</v>
      </c>
      <c r="S3977" s="218">
        <v>0</v>
      </c>
      <c r="T3977" s="219">
        <f>S3977*H3977</f>
        <v>0</v>
      </c>
      <c r="U3977" s="35"/>
      <c r="V3977" s="35"/>
      <c r="W3977" s="35"/>
      <c r="X3977" s="35"/>
      <c r="Y3977" s="35"/>
      <c r="Z3977" s="35"/>
      <c r="AA3977" s="35"/>
      <c r="AB3977" s="35"/>
      <c r="AC3977" s="35"/>
      <c r="AD3977" s="35"/>
      <c r="AE3977" s="35"/>
      <c r="AR3977" s="220" t="s">
        <v>412</v>
      </c>
      <c r="AT3977" s="220" t="s">
        <v>205</v>
      </c>
      <c r="AU3977" s="220" t="s">
        <v>104</v>
      </c>
      <c r="AY3977" s="18" t="s">
        <v>203</v>
      </c>
      <c r="BE3977" s="221">
        <f>IF(N3977="základní",J3977,0)</f>
        <v>0</v>
      </c>
      <c r="BF3977" s="221">
        <f>IF(N3977="snížená",J3977,0)</f>
        <v>0</v>
      </c>
      <c r="BG3977" s="221">
        <f>IF(N3977="zákl. přenesená",J3977,0)</f>
        <v>0</v>
      </c>
      <c r="BH3977" s="221">
        <f>IF(N3977="sníž. přenesená",J3977,0)</f>
        <v>0</v>
      </c>
      <c r="BI3977" s="221">
        <f>IF(N3977="nulová",J3977,0)</f>
        <v>0</v>
      </c>
      <c r="BJ3977" s="18" t="s">
        <v>82</v>
      </c>
      <c r="BK3977" s="221">
        <f>ROUND(I3977*H3977,2)</f>
        <v>0</v>
      </c>
      <c r="BL3977" s="18" t="s">
        <v>412</v>
      </c>
      <c r="BM3977" s="220" t="s">
        <v>3614</v>
      </c>
    </row>
    <row r="3978" spans="1:65" s="13" customFormat="1" ht="22.5">
      <c r="B3978" s="222"/>
      <c r="C3978" s="223"/>
      <c r="D3978" s="224" t="s">
        <v>211</v>
      </c>
      <c r="E3978" s="225" t="s">
        <v>1</v>
      </c>
      <c r="F3978" s="226" t="s">
        <v>3585</v>
      </c>
      <c r="G3978" s="223"/>
      <c r="H3978" s="225" t="s">
        <v>1</v>
      </c>
      <c r="I3978" s="227"/>
      <c r="J3978" s="223"/>
      <c r="K3978" s="223"/>
      <c r="L3978" s="228"/>
      <c r="M3978" s="229"/>
      <c r="N3978" s="230"/>
      <c r="O3978" s="230"/>
      <c r="P3978" s="230"/>
      <c r="Q3978" s="230"/>
      <c r="R3978" s="230"/>
      <c r="S3978" s="230"/>
      <c r="T3978" s="231"/>
      <c r="AT3978" s="232" t="s">
        <v>211</v>
      </c>
      <c r="AU3978" s="232" t="s">
        <v>104</v>
      </c>
      <c r="AV3978" s="13" t="s">
        <v>82</v>
      </c>
      <c r="AW3978" s="13" t="s">
        <v>31</v>
      </c>
      <c r="AX3978" s="13" t="s">
        <v>75</v>
      </c>
      <c r="AY3978" s="232" t="s">
        <v>203</v>
      </c>
    </row>
    <row r="3979" spans="1:65" s="13" customFormat="1" ht="11.25">
      <c r="B3979" s="222"/>
      <c r="C3979" s="223"/>
      <c r="D3979" s="224" t="s">
        <v>211</v>
      </c>
      <c r="E3979" s="225" t="s">
        <v>1</v>
      </c>
      <c r="F3979" s="226" t="s">
        <v>213</v>
      </c>
      <c r="G3979" s="223"/>
      <c r="H3979" s="225" t="s">
        <v>1</v>
      </c>
      <c r="I3979" s="227"/>
      <c r="J3979" s="223"/>
      <c r="K3979" s="223"/>
      <c r="L3979" s="228"/>
      <c r="M3979" s="229"/>
      <c r="N3979" s="230"/>
      <c r="O3979" s="230"/>
      <c r="P3979" s="230"/>
      <c r="Q3979" s="230"/>
      <c r="R3979" s="230"/>
      <c r="S3979" s="230"/>
      <c r="T3979" s="231"/>
      <c r="AT3979" s="232" t="s">
        <v>211</v>
      </c>
      <c r="AU3979" s="232" t="s">
        <v>104</v>
      </c>
      <c r="AV3979" s="13" t="s">
        <v>82</v>
      </c>
      <c r="AW3979" s="13" t="s">
        <v>31</v>
      </c>
      <c r="AX3979" s="13" t="s">
        <v>75</v>
      </c>
      <c r="AY3979" s="232" t="s">
        <v>203</v>
      </c>
    </row>
    <row r="3980" spans="1:65" s="13" customFormat="1" ht="11.25">
      <c r="B3980" s="222"/>
      <c r="C3980" s="223"/>
      <c r="D3980" s="224" t="s">
        <v>211</v>
      </c>
      <c r="E3980" s="225" t="s">
        <v>1</v>
      </c>
      <c r="F3980" s="226" t="s">
        <v>3586</v>
      </c>
      <c r="G3980" s="223"/>
      <c r="H3980" s="225" t="s">
        <v>1</v>
      </c>
      <c r="I3980" s="227"/>
      <c r="J3980" s="223"/>
      <c r="K3980" s="223"/>
      <c r="L3980" s="228"/>
      <c r="M3980" s="229"/>
      <c r="N3980" s="230"/>
      <c r="O3980" s="230"/>
      <c r="P3980" s="230"/>
      <c r="Q3980" s="230"/>
      <c r="R3980" s="230"/>
      <c r="S3980" s="230"/>
      <c r="T3980" s="231"/>
      <c r="AT3980" s="232" t="s">
        <v>211</v>
      </c>
      <c r="AU3980" s="232" t="s">
        <v>104</v>
      </c>
      <c r="AV3980" s="13" t="s">
        <v>82</v>
      </c>
      <c r="AW3980" s="13" t="s">
        <v>31</v>
      </c>
      <c r="AX3980" s="13" t="s">
        <v>75</v>
      </c>
      <c r="AY3980" s="232" t="s">
        <v>203</v>
      </c>
    </row>
    <row r="3981" spans="1:65" s="13" customFormat="1" ht="11.25">
      <c r="B3981" s="222"/>
      <c r="C3981" s="223"/>
      <c r="D3981" s="224" t="s">
        <v>211</v>
      </c>
      <c r="E3981" s="225" t="s">
        <v>1</v>
      </c>
      <c r="F3981" s="226" t="s">
        <v>3429</v>
      </c>
      <c r="G3981" s="223"/>
      <c r="H3981" s="225" t="s">
        <v>1</v>
      </c>
      <c r="I3981" s="227"/>
      <c r="J3981" s="223"/>
      <c r="K3981" s="223"/>
      <c r="L3981" s="228"/>
      <c r="M3981" s="229"/>
      <c r="N3981" s="230"/>
      <c r="O3981" s="230"/>
      <c r="P3981" s="230"/>
      <c r="Q3981" s="230"/>
      <c r="R3981" s="230"/>
      <c r="S3981" s="230"/>
      <c r="T3981" s="231"/>
      <c r="AT3981" s="232" t="s">
        <v>211</v>
      </c>
      <c r="AU3981" s="232" t="s">
        <v>104</v>
      </c>
      <c r="AV3981" s="13" t="s">
        <v>82</v>
      </c>
      <c r="AW3981" s="13" t="s">
        <v>31</v>
      </c>
      <c r="AX3981" s="13" t="s">
        <v>75</v>
      </c>
      <c r="AY3981" s="232" t="s">
        <v>203</v>
      </c>
    </row>
    <row r="3982" spans="1:65" s="14" customFormat="1" ht="11.25">
      <c r="B3982" s="233"/>
      <c r="C3982" s="234"/>
      <c r="D3982" s="224" t="s">
        <v>211</v>
      </c>
      <c r="E3982" s="235" t="s">
        <v>1</v>
      </c>
      <c r="F3982" s="236" t="s">
        <v>3464</v>
      </c>
      <c r="G3982" s="234"/>
      <c r="H3982" s="237">
        <v>4</v>
      </c>
      <c r="I3982" s="238"/>
      <c r="J3982" s="234"/>
      <c r="K3982" s="234"/>
      <c r="L3982" s="239"/>
      <c r="M3982" s="240"/>
      <c r="N3982" s="241"/>
      <c r="O3982" s="241"/>
      <c r="P3982" s="241"/>
      <c r="Q3982" s="241"/>
      <c r="R3982" s="241"/>
      <c r="S3982" s="241"/>
      <c r="T3982" s="242"/>
      <c r="AT3982" s="243" t="s">
        <v>211</v>
      </c>
      <c r="AU3982" s="243" t="s">
        <v>104</v>
      </c>
      <c r="AV3982" s="14" t="s">
        <v>84</v>
      </c>
      <c r="AW3982" s="14" t="s">
        <v>31</v>
      </c>
      <c r="AX3982" s="14" t="s">
        <v>75</v>
      </c>
      <c r="AY3982" s="243" t="s">
        <v>203</v>
      </c>
    </row>
    <row r="3983" spans="1:65" s="2" customFormat="1" ht="33" customHeight="1">
      <c r="A3983" s="35"/>
      <c r="B3983" s="36"/>
      <c r="C3983" s="209" t="s">
        <v>3615</v>
      </c>
      <c r="D3983" s="209" t="s">
        <v>205</v>
      </c>
      <c r="E3983" s="210" t="s">
        <v>3616</v>
      </c>
      <c r="F3983" s="211" t="s">
        <v>3617</v>
      </c>
      <c r="G3983" s="212" t="s">
        <v>208</v>
      </c>
      <c r="H3983" s="213">
        <v>68</v>
      </c>
      <c r="I3983" s="214"/>
      <c r="J3983" s="215">
        <f>ROUND(I3983*H3983,2)</f>
        <v>0</v>
      </c>
      <c r="K3983" s="211" t="s">
        <v>1</v>
      </c>
      <c r="L3983" s="40"/>
      <c r="M3983" s="216" t="s">
        <v>1</v>
      </c>
      <c r="N3983" s="217" t="s">
        <v>40</v>
      </c>
      <c r="O3983" s="72"/>
      <c r="P3983" s="218">
        <f>O3983*H3983</f>
        <v>0</v>
      </c>
      <c r="Q3983" s="218">
        <v>0</v>
      </c>
      <c r="R3983" s="218">
        <f>Q3983*H3983</f>
        <v>0</v>
      </c>
      <c r="S3983" s="218">
        <v>0</v>
      </c>
      <c r="T3983" s="219">
        <f>S3983*H3983</f>
        <v>0</v>
      </c>
      <c r="U3983" s="35"/>
      <c r="V3983" s="35"/>
      <c r="W3983" s="35"/>
      <c r="X3983" s="35"/>
      <c r="Y3983" s="35"/>
      <c r="Z3983" s="35"/>
      <c r="AA3983" s="35"/>
      <c r="AB3983" s="35"/>
      <c r="AC3983" s="35"/>
      <c r="AD3983" s="35"/>
      <c r="AE3983" s="35"/>
      <c r="AR3983" s="220" t="s">
        <v>412</v>
      </c>
      <c r="AT3983" s="220" t="s">
        <v>205</v>
      </c>
      <c r="AU3983" s="220" t="s">
        <v>104</v>
      </c>
      <c r="AY3983" s="18" t="s">
        <v>203</v>
      </c>
      <c r="BE3983" s="221">
        <f>IF(N3983="základní",J3983,0)</f>
        <v>0</v>
      </c>
      <c r="BF3983" s="221">
        <f>IF(N3983="snížená",J3983,0)</f>
        <v>0</v>
      </c>
      <c r="BG3983" s="221">
        <f>IF(N3983="zákl. přenesená",J3983,0)</f>
        <v>0</v>
      </c>
      <c r="BH3983" s="221">
        <f>IF(N3983="sníž. přenesená",J3983,0)</f>
        <v>0</v>
      </c>
      <c r="BI3983" s="221">
        <f>IF(N3983="nulová",J3983,0)</f>
        <v>0</v>
      </c>
      <c r="BJ3983" s="18" t="s">
        <v>82</v>
      </c>
      <c r="BK3983" s="221">
        <f>ROUND(I3983*H3983,2)</f>
        <v>0</v>
      </c>
      <c r="BL3983" s="18" t="s">
        <v>412</v>
      </c>
      <c r="BM3983" s="220" t="s">
        <v>3618</v>
      </c>
    </row>
    <row r="3984" spans="1:65" s="13" customFormat="1" ht="22.5">
      <c r="B3984" s="222"/>
      <c r="C3984" s="223"/>
      <c r="D3984" s="224" t="s">
        <v>211</v>
      </c>
      <c r="E3984" s="225" t="s">
        <v>1</v>
      </c>
      <c r="F3984" s="226" t="s">
        <v>3585</v>
      </c>
      <c r="G3984" s="223"/>
      <c r="H3984" s="225" t="s">
        <v>1</v>
      </c>
      <c r="I3984" s="227"/>
      <c r="J3984" s="223"/>
      <c r="K3984" s="223"/>
      <c r="L3984" s="228"/>
      <c r="M3984" s="229"/>
      <c r="N3984" s="230"/>
      <c r="O3984" s="230"/>
      <c r="P3984" s="230"/>
      <c r="Q3984" s="230"/>
      <c r="R3984" s="230"/>
      <c r="S3984" s="230"/>
      <c r="T3984" s="231"/>
      <c r="AT3984" s="232" t="s">
        <v>211</v>
      </c>
      <c r="AU3984" s="232" t="s">
        <v>104</v>
      </c>
      <c r="AV3984" s="13" t="s">
        <v>82</v>
      </c>
      <c r="AW3984" s="13" t="s">
        <v>31</v>
      </c>
      <c r="AX3984" s="13" t="s">
        <v>75</v>
      </c>
      <c r="AY3984" s="232" t="s">
        <v>203</v>
      </c>
    </row>
    <row r="3985" spans="1:65" s="13" customFormat="1" ht="11.25">
      <c r="B3985" s="222"/>
      <c r="C3985" s="223"/>
      <c r="D3985" s="224" t="s">
        <v>211</v>
      </c>
      <c r="E3985" s="225" t="s">
        <v>1</v>
      </c>
      <c r="F3985" s="226" t="s">
        <v>213</v>
      </c>
      <c r="G3985" s="223"/>
      <c r="H3985" s="225" t="s">
        <v>1</v>
      </c>
      <c r="I3985" s="227"/>
      <c r="J3985" s="223"/>
      <c r="K3985" s="223"/>
      <c r="L3985" s="228"/>
      <c r="M3985" s="229"/>
      <c r="N3985" s="230"/>
      <c r="O3985" s="230"/>
      <c r="P3985" s="230"/>
      <c r="Q3985" s="230"/>
      <c r="R3985" s="230"/>
      <c r="S3985" s="230"/>
      <c r="T3985" s="231"/>
      <c r="AT3985" s="232" t="s">
        <v>211</v>
      </c>
      <c r="AU3985" s="232" t="s">
        <v>104</v>
      </c>
      <c r="AV3985" s="13" t="s">
        <v>82</v>
      </c>
      <c r="AW3985" s="13" t="s">
        <v>31</v>
      </c>
      <c r="AX3985" s="13" t="s">
        <v>75</v>
      </c>
      <c r="AY3985" s="232" t="s">
        <v>203</v>
      </c>
    </row>
    <row r="3986" spans="1:65" s="13" customFormat="1" ht="11.25">
      <c r="B3986" s="222"/>
      <c r="C3986" s="223"/>
      <c r="D3986" s="224" t="s">
        <v>211</v>
      </c>
      <c r="E3986" s="225" t="s">
        <v>1</v>
      </c>
      <c r="F3986" s="226" t="s">
        <v>3586</v>
      </c>
      <c r="G3986" s="223"/>
      <c r="H3986" s="225" t="s">
        <v>1</v>
      </c>
      <c r="I3986" s="227"/>
      <c r="J3986" s="223"/>
      <c r="K3986" s="223"/>
      <c r="L3986" s="228"/>
      <c r="M3986" s="229"/>
      <c r="N3986" s="230"/>
      <c r="O3986" s="230"/>
      <c r="P3986" s="230"/>
      <c r="Q3986" s="230"/>
      <c r="R3986" s="230"/>
      <c r="S3986" s="230"/>
      <c r="T3986" s="231"/>
      <c r="AT3986" s="232" t="s">
        <v>211</v>
      </c>
      <c r="AU3986" s="232" t="s">
        <v>104</v>
      </c>
      <c r="AV3986" s="13" t="s">
        <v>82</v>
      </c>
      <c r="AW3986" s="13" t="s">
        <v>31</v>
      </c>
      <c r="AX3986" s="13" t="s">
        <v>75</v>
      </c>
      <c r="AY3986" s="232" t="s">
        <v>203</v>
      </c>
    </row>
    <row r="3987" spans="1:65" s="13" customFormat="1" ht="11.25">
      <c r="B3987" s="222"/>
      <c r="C3987" s="223"/>
      <c r="D3987" s="224" t="s">
        <v>211</v>
      </c>
      <c r="E3987" s="225" t="s">
        <v>1</v>
      </c>
      <c r="F3987" s="226" t="s">
        <v>3429</v>
      </c>
      <c r="G3987" s="223"/>
      <c r="H3987" s="225" t="s">
        <v>1</v>
      </c>
      <c r="I3987" s="227"/>
      <c r="J3987" s="223"/>
      <c r="K3987" s="223"/>
      <c r="L3987" s="228"/>
      <c r="M3987" s="229"/>
      <c r="N3987" s="230"/>
      <c r="O3987" s="230"/>
      <c r="P3987" s="230"/>
      <c r="Q3987" s="230"/>
      <c r="R3987" s="230"/>
      <c r="S3987" s="230"/>
      <c r="T3987" s="231"/>
      <c r="AT3987" s="232" t="s">
        <v>211</v>
      </c>
      <c r="AU3987" s="232" t="s">
        <v>104</v>
      </c>
      <c r="AV3987" s="13" t="s">
        <v>82</v>
      </c>
      <c r="AW3987" s="13" t="s">
        <v>31</v>
      </c>
      <c r="AX3987" s="13" t="s">
        <v>75</v>
      </c>
      <c r="AY3987" s="232" t="s">
        <v>203</v>
      </c>
    </row>
    <row r="3988" spans="1:65" s="14" customFormat="1" ht="11.25">
      <c r="B3988" s="233"/>
      <c r="C3988" s="234"/>
      <c r="D3988" s="224" t="s">
        <v>211</v>
      </c>
      <c r="E3988" s="235" t="s">
        <v>1</v>
      </c>
      <c r="F3988" s="236" t="s">
        <v>3619</v>
      </c>
      <c r="G3988" s="234"/>
      <c r="H3988" s="237">
        <v>68</v>
      </c>
      <c r="I3988" s="238"/>
      <c r="J3988" s="234"/>
      <c r="K3988" s="234"/>
      <c r="L3988" s="239"/>
      <c r="M3988" s="240"/>
      <c r="N3988" s="241"/>
      <c r="O3988" s="241"/>
      <c r="P3988" s="241"/>
      <c r="Q3988" s="241"/>
      <c r="R3988" s="241"/>
      <c r="S3988" s="241"/>
      <c r="T3988" s="242"/>
      <c r="AT3988" s="243" t="s">
        <v>211</v>
      </c>
      <c r="AU3988" s="243" t="s">
        <v>104</v>
      </c>
      <c r="AV3988" s="14" t="s">
        <v>84</v>
      </c>
      <c r="AW3988" s="14" t="s">
        <v>31</v>
      </c>
      <c r="AX3988" s="14" t="s">
        <v>75</v>
      </c>
      <c r="AY3988" s="243" t="s">
        <v>203</v>
      </c>
    </row>
    <row r="3989" spans="1:65" s="2" customFormat="1" ht="33" customHeight="1">
      <c r="A3989" s="35"/>
      <c r="B3989" s="36"/>
      <c r="C3989" s="209" t="s">
        <v>3620</v>
      </c>
      <c r="D3989" s="209" t="s">
        <v>205</v>
      </c>
      <c r="E3989" s="210" t="s">
        <v>3621</v>
      </c>
      <c r="F3989" s="211" t="s">
        <v>3622</v>
      </c>
      <c r="G3989" s="212" t="s">
        <v>208</v>
      </c>
      <c r="H3989" s="213">
        <v>5</v>
      </c>
      <c r="I3989" s="214"/>
      <c r="J3989" s="215">
        <f>ROUND(I3989*H3989,2)</f>
        <v>0</v>
      </c>
      <c r="K3989" s="211" t="s">
        <v>1</v>
      </c>
      <c r="L3989" s="40"/>
      <c r="M3989" s="216" t="s">
        <v>1</v>
      </c>
      <c r="N3989" s="217" t="s">
        <v>40</v>
      </c>
      <c r="O3989" s="72"/>
      <c r="P3989" s="218">
        <f>O3989*H3989</f>
        <v>0</v>
      </c>
      <c r="Q3989" s="218">
        <v>0</v>
      </c>
      <c r="R3989" s="218">
        <f>Q3989*H3989</f>
        <v>0</v>
      </c>
      <c r="S3989" s="218">
        <v>0</v>
      </c>
      <c r="T3989" s="219">
        <f>S3989*H3989</f>
        <v>0</v>
      </c>
      <c r="U3989" s="35"/>
      <c r="V3989" s="35"/>
      <c r="W3989" s="35"/>
      <c r="X3989" s="35"/>
      <c r="Y3989" s="35"/>
      <c r="Z3989" s="35"/>
      <c r="AA3989" s="35"/>
      <c r="AB3989" s="35"/>
      <c r="AC3989" s="35"/>
      <c r="AD3989" s="35"/>
      <c r="AE3989" s="35"/>
      <c r="AR3989" s="220" t="s">
        <v>412</v>
      </c>
      <c r="AT3989" s="220" t="s">
        <v>205</v>
      </c>
      <c r="AU3989" s="220" t="s">
        <v>104</v>
      </c>
      <c r="AY3989" s="18" t="s">
        <v>203</v>
      </c>
      <c r="BE3989" s="221">
        <f>IF(N3989="základní",J3989,0)</f>
        <v>0</v>
      </c>
      <c r="BF3989" s="221">
        <f>IF(N3989="snížená",J3989,0)</f>
        <v>0</v>
      </c>
      <c r="BG3989" s="221">
        <f>IF(N3989="zákl. přenesená",J3989,0)</f>
        <v>0</v>
      </c>
      <c r="BH3989" s="221">
        <f>IF(N3989="sníž. přenesená",J3989,0)</f>
        <v>0</v>
      </c>
      <c r="BI3989" s="221">
        <f>IF(N3989="nulová",J3989,0)</f>
        <v>0</v>
      </c>
      <c r="BJ3989" s="18" t="s">
        <v>82</v>
      </c>
      <c r="BK3989" s="221">
        <f>ROUND(I3989*H3989,2)</f>
        <v>0</v>
      </c>
      <c r="BL3989" s="18" t="s">
        <v>412</v>
      </c>
      <c r="BM3989" s="220" t="s">
        <v>3623</v>
      </c>
    </row>
    <row r="3990" spans="1:65" s="13" customFormat="1" ht="22.5">
      <c r="B3990" s="222"/>
      <c r="C3990" s="223"/>
      <c r="D3990" s="224" t="s">
        <v>211</v>
      </c>
      <c r="E3990" s="225" t="s">
        <v>1</v>
      </c>
      <c r="F3990" s="226" t="s">
        <v>3585</v>
      </c>
      <c r="G3990" s="223"/>
      <c r="H3990" s="225" t="s">
        <v>1</v>
      </c>
      <c r="I3990" s="227"/>
      <c r="J3990" s="223"/>
      <c r="K3990" s="223"/>
      <c r="L3990" s="228"/>
      <c r="M3990" s="229"/>
      <c r="N3990" s="230"/>
      <c r="O3990" s="230"/>
      <c r="P3990" s="230"/>
      <c r="Q3990" s="230"/>
      <c r="R3990" s="230"/>
      <c r="S3990" s="230"/>
      <c r="T3990" s="231"/>
      <c r="AT3990" s="232" t="s">
        <v>211</v>
      </c>
      <c r="AU3990" s="232" t="s">
        <v>104</v>
      </c>
      <c r="AV3990" s="13" t="s">
        <v>82</v>
      </c>
      <c r="AW3990" s="13" t="s">
        <v>31</v>
      </c>
      <c r="AX3990" s="13" t="s">
        <v>75</v>
      </c>
      <c r="AY3990" s="232" t="s">
        <v>203</v>
      </c>
    </row>
    <row r="3991" spans="1:65" s="13" customFormat="1" ht="11.25">
      <c r="B3991" s="222"/>
      <c r="C3991" s="223"/>
      <c r="D3991" s="224" t="s">
        <v>211</v>
      </c>
      <c r="E3991" s="225" t="s">
        <v>1</v>
      </c>
      <c r="F3991" s="226" t="s">
        <v>213</v>
      </c>
      <c r="G3991" s="223"/>
      <c r="H3991" s="225" t="s">
        <v>1</v>
      </c>
      <c r="I3991" s="227"/>
      <c r="J3991" s="223"/>
      <c r="K3991" s="223"/>
      <c r="L3991" s="228"/>
      <c r="M3991" s="229"/>
      <c r="N3991" s="230"/>
      <c r="O3991" s="230"/>
      <c r="P3991" s="230"/>
      <c r="Q3991" s="230"/>
      <c r="R3991" s="230"/>
      <c r="S3991" s="230"/>
      <c r="T3991" s="231"/>
      <c r="AT3991" s="232" t="s">
        <v>211</v>
      </c>
      <c r="AU3991" s="232" t="s">
        <v>104</v>
      </c>
      <c r="AV3991" s="13" t="s">
        <v>82</v>
      </c>
      <c r="AW3991" s="13" t="s">
        <v>31</v>
      </c>
      <c r="AX3991" s="13" t="s">
        <v>75</v>
      </c>
      <c r="AY3991" s="232" t="s">
        <v>203</v>
      </c>
    </row>
    <row r="3992" spans="1:65" s="13" customFormat="1" ht="11.25">
      <c r="B3992" s="222"/>
      <c r="C3992" s="223"/>
      <c r="D3992" s="224" t="s">
        <v>211</v>
      </c>
      <c r="E3992" s="225" t="s">
        <v>1</v>
      </c>
      <c r="F3992" s="226" t="s">
        <v>3586</v>
      </c>
      <c r="G3992" s="223"/>
      <c r="H3992" s="225" t="s">
        <v>1</v>
      </c>
      <c r="I3992" s="227"/>
      <c r="J3992" s="223"/>
      <c r="K3992" s="223"/>
      <c r="L3992" s="228"/>
      <c r="M3992" s="229"/>
      <c r="N3992" s="230"/>
      <c r="O3992" s="230"/>
      <c r="P3992" s="230"/>
      <c r="Q3992" s="230"/>
      <c r="R3992" s="230"/>
      <c r="S3992" s="230"/>
      <c r="T3992" s="231"/>
      <c r="AT3992" s="232" t="s">
        <v>211</v>
      </c>
      <c r="AU3992" s="232" t="s">
        <v>104</v>
      </c>
      <c r="AV3992" s="13" t="s">
        <v>82</v>
      </c>
      <c r="AW3992" s="13" t="s">
        <v>31</v>
      </c>
      <c r="AX3992" s="13" t="s">
        <v>75</v>
      </c>
      <c r="AY3992" s="232" t="s">
        <v>203</v>
      </c>
    </row>
    <row r="3993" spans="1:65" s="13" customFormat="1" ht="11.25">
      <c r="B3993" s="222"/>
      <c r="C3993" s="223"/>
      <c r="D3993" s="224" t="s">
        <v>211</v>
      </c>
      <c r="E3993" s="225" t="s">
        <v>1</v>
      </c>
      <c r="F3993" s="226" t="s">
        <v>3429</v>
      </c>
      <c r="G3993" s="223"/>
      <c r="H3993" s="225" t="s">
        <v>1</v>
      </c>
      <c r="I3993" s="227"/>
      <c r="J3993" s="223"/>
      <c r="K3993" s="223"/>
      <c r="L3993" s="228"/>
      <c r="M3993" s="229"/>
      <c r="N3993" s="230"/>
      <c r="O3993" s="230"/>
      <c r="P3993" s="230"/>
      <c r="Q3993" s="230"/>
      <c r="R3993" s="230"/>
      <c r="S3993" s="230"/>
      <c r="T3993" s="231"/>
      <c r="AT3993" s="232" t="s">
        <v>211</v>
      </c>
      <c r="AU3993" s="232" t="s">
        <v>104</v>
      </c>
      <c r="AV3993" s="13" t="s">
        <v>82</v>
      </c>
      <c r="AW3993" s="13" t="s">
        <v>31</v>
      </c>
      <c r="AX3993" s="13" t="s">
        <v>75</v>
      </c>
      <c r="AY3993" s="232" t="s">
        <v>203</v>
      </c>
    </row>
    <row r="3994" spans="1:65" s="14" customFormat="1" ht="11.25">
      <c r="B3994" s="233"/>
      <c r="C3994" s="234"/>
      <c r="D3994" s="224" t="s">
        <v>211</v>
      </c>
      <c r="E3994" s="235" t="s">
        <v>1</v>
      </c>
      <c r="F3994" s="236" t="s">
        <v>3624</v>
      </c>
      <c r="G3994" s="234"/>
      <c r="H3994" s="237">
        <v>5</v>
      </c>
      <c r="I3994" s="238"/>
      <c r="J3994" s="234"/>
      <c r="K3994" s="234"/>
      <c r="L3994" s="239"/>
      <c r="M3994" s="240"/>
      <c r="N3994" s="241"/>
      <c r="O3994" s="241"/>
      <c r="P3994" s="241"/>
      <c r="Q3994" s="241"/>
      <c r="R3994" s="241"/>
      <c r="S3994" s="241"/>
      <c r="T3994" s="242"/>
      <c r="AT3994" s="243" t="s">
        <v>211</v>
      </c>
      <c r="AU3994" s="243" t="s">
        <v>104</v>
      </c>
      <c r="AV3994" s="14" t="s">
        <v>84</v>
      </c>
      <c r="AW3994" s="14" t="s">
        <v>31</v>
      </c>
      <c r="AX3994" s="14" t="s">
        <v>75</v>
      </c>
      <c r="AY3994" s="243" t="s">
        <v>203</v>
      </c>
    </row>
    <row r="3995" spans="1:65" s="2" customFormat="1" ht="33" customHeight="1">
      <c r="A3995" s="35"/>
      <c r="B3995" s="36"/>
      <c r="C3995" s="209" t="s">
        <v>3625</v>
      </c>
      <c r="D3995" s="209" t="s">
        <v>205</v>
      </c>
      <c r="E3995" s="210" t="s">
        <v>3626</v>
      </c>
      <c r="F3995" s="211" t="s">
        <v>3627</v>
      </c>
      <c r="G3995" s="212" t="s">
        <v>208</v>
      </c>
      <c r="H3995" s="213">
        <v>2</v>
      </c>
      <c r="I3995" s="214"/>
      <c r="J3995" s="215">
        <f>ROUND(I3995*H3995,2)</f>
        <v>0</v>
      </c>
      <c r="K3995" s="211" t="s">
        <v>1</v>
      </c>
      <c r="L3995" s="40"/>
      <c r="M3995" s="216" t="s">
        <v>1</v>
      </c>
      <c r="N3995" s="217" t="s">
        <v>40</v>
      </c>
      <c r="O3995" s="72"/>
      <c r="P3995" s="218">
        <f>O3995*H3995</f>
        <v>0</v>
      </c>
      <c r="Q3995" s="218">
        <v>0</v>
      </c>
      <c r="R3995" s="218">
        <f>Q3995*H3995</f>
        <v>0</v>
      </c>
      <c r="S3995" s="218">
        <v>0</v>
      </c>
      <c r="T3995" s="219">
        <f>S3995*H3995</f>
        <v>0</v>
      </c>
      <c r="U3995" s="35"/>
      <c r="V3995" s="35"/>
      <c r="W3995" s="35"/>
      <c r="X3995" s="35"/>
      <c r="Y3995" s="35"/>
      <c r="Z3995" s="35"/>
      <c r="AA3995" s="35"/>
      <c r="AB3995" s="35"/>
      <c r="AC3995" s="35"/>
      <c r="AD3995" s="35"/>
      <c r="AE3995" s="35"/>
      <c r="AR3995" s="220" t="s">
        <v>412</v>
      </c>
      <c r="AT3995" s="220" t="s">
        <v>205</v>
      </c>
      <c r="AU3995" s="220" t="s">
        <v>104</v>
      </c>
      <c r="AY3995" s="18" t="s">
        <v>203</v>
      </c>
      <c r="BE3995" s="221">
        <f>IF(N3995="základní",J3995,0)</f>
        <v>0</v>
      </c>
      <c r="BF3995" s="221">
        <f>IF(N3995="snížená",J3995,0)</f>
        <v>0</v>
      </c>
      <c r="BG3995" s="221">
        <f>IF(N3995="zákl. přenesená",J3995,0)</f>
        <v>0</v>
      </c>
      <c r="BH3995" s="221">
        <f>IF(N3995="sníž. přenesená",J3995,0)</f>
        <v>0</v>
      </c>
      <c r="BI3995" s="221">
        <f>IF(N3995="nulová",J3995,0)</f>
        <v>0</v>
      </c>
      <c r="BJ3995" s="18" t="s">
        <v>82</v>
      </c>
      <c r="BK3995" s="221">
        <f>ROUND(I3995*H3995,2)</f>
        <v>0</v>
      </c>
      <c r="BL3995" s="18" t="s">
        <v>412</v>
      </c>
      <c r="BM3995" s="220" t="s">
        <v>3628</v>
      </c>
    </row>
    <row r="3996" spans="1:65" s="13" customFormat="1" ht="22.5">
      <c r="B3996" s="222"/>
      <c r="C3996" s="223"/>
      <c r="D3996" s="224" t="s">
        <v>211</v>
      </c>
      <c r="E3996" s="225" t="s">
        <v>1</v>
      </c>
      <c r="F3996" s="226" t="s">
        <v>3585</v>
      </c>
      <c r="G3996" s="223"/>
      <c r="H3996" s="225" t="s">
        <v>1</v>
      </c>
      <c r="I3996" s="227"/>
      <c r="J3996" s="223"/>
      <c r="K3996" s="223"/>
      <c r="L3996" s="228"/>
      <c r="M3996" s="229"/>
      <c r="N3996" s="230"/>
      <c r="O3996" s="230"/>
      <c r="P3996" s="230"/>
      <c r="Q3996" s="230"/>
      <c r="R3996" s="230"/>
      <c r="S3996" s="230"/>
      <c r="T3996" s="231"/>
      <c r="AT3996" s="232" t="s">
        <v>211</v>
      </c>
      <c r="AU3996" s="232" t="s">
        <v>104</v>
      </c>
      <c r="AV3996" s="13" t="s">
        <v>82</v>
      </c>
      <c r="AW3996" s="13" t="s">
        <v>31</v>
      </c>
      <c r="AX3996" s="13" t="s">
        <v>75</v>
      </c>
      <c r="AY3996" s="232" t="s">
        <v>203</v>
      </c>
    </row>
    <row r="3997" spans="1:65" s="13" customFormat="1" ht="11.25">
      <c r="B3997" s="222"/>
      <c r="C3997" s="223"/>
      <c r="D3997" s="224" t="s">
        <v>211</v>
      </c>
      <c r="E3997" s="225" t="s">
        <v>1</v>
      </c>
      <c r="F3997" s="226" t="s">
        <v>213</v>
      </c>
      <c r="G3997" s="223"/>
      <c r="H3997" s="225" t="s">
        <v>1</v>
      </c>
      <c r="I3997" s="227"/>
      <c r="J3997" s="223"/>
      <c r="K3997" s="223"/>
      <c r="L3997" s="228"/>
      <c r="M3997" s="229"/>
      <c r="N3997" s="230"/>
      <c r="O3997" s="230"/>
      <c r="P3997" s="230"/>
      <c r="Q3997" s="230"/>
      <c r="R3997" s="230"/>
      <c r="S3997" s="230"/>
      <c r="T3997" s="231"/>
      <c r="AT3997" s="232" t="s">
        <v>211</v>
      </c>
      <c r="AU3997" s="232" t="s">
        <v>104</v>
      </c>
      <c r="AV3997" s="13" t="s">
        <v>82</v>
      </c>
      <c r="AW3997" s="13" t="s">
        <v>31</v>
      </c>
      <c r="AX3997" s="13" t="s">
        <v>75</v>
      </c>
      <c r="AY3997" s="232" t="s">
        <v>203</v>
      </c>
    </row>
    <row r="3998" spans="1:65" s="13" customFormat="1" ht="11.25">
      <c r="B3998" s="222"/>
      <c r="C3998" s="223"/>
      <c r="D3998" s="224" t="s">
        <v>211</v>
      </c>
      <c r="E3998" s="225" t="s">
        <v>1</v>
      </c>
      <c r="F3998" s="226" t="s">
        <v>3586</v>
      </c>
      <c r="G3998" s="223"/>
      <c r="H3998" s="225" t="s">
        <v>1</v>
      </c>
      <c r="I3998" s="227"/>
      <c r="J3998" s="223"/>
      <c r="K3998" s="223"/>
      <c r="L3998" s="228"/>
      <c r="M3998" s="229"/>
      <c r="N3998" s="230"/>
      <c r="O3998" s="230"/>
      <c r="P3998" s="230"/>
      <c r="Q3998" s="230"/>
      <c r="R3998" s="230"/>
      <c r="S3998" s="230"/>
      <c r="T3998" s="231"/>
      <c r="AT3998" s="232" t="s">
        <v>211</v>
      </c>
      <c r="AU3998" s="232" t="s">
        <v>104</v>
      </c>
      <c r="AV3998" s="13" t="s">
        <v>82</v>
      </c>
      <c r="AW3998" s="13" t="s">
        <v>31</v>
      </c>
      <c r="AX3998" s="13" t="s">
        <v>75</v>
      </c>
      <c r="AY3998" s="232" t="s">
        <v>203</v>
      </c>
    </row>
    <row r="3999" spans="1:65" s="13" customFormat="1" ht="11.25">
      <c r="B3999" s="222"/>
      <c r="C3999" s="223"/>
      <c r="D3999" s="224" t="s">
        <v>211</v>
      </c>
      <c r="E3999" s="225" t="s">
        <v>1</v>
      </c>
      <c r="F3999" s="226" t="s">
        <v>3429</v>
      </c>
      <c r="G3999" s="223"/>
      <c r="H3999" s="225" t="s">
        <v>1</v>
      </c>
      <c r="I3999" s="227"/>
      <c r="J3999" s="223"/>
      <c r="K3999" s="223"/>
      <c r="L3999" s="228"/>
      <c r="M3999" s="229"/>
      <c r="N3999" s="230"/>
      <c r="O3999" s="230"/>
      <c r="P3999" s="230"/>
      <c r="Q3999" s="230"/>
      <c r="R3999" s="230"/>
      <c r="S3999" s="230"/>
      <c r="T3999" s="231"/>
      <c r="AT3999" s="232" t="s">
        <v>211</v>
      </c>
      <c r="AU3999" s="232" t="s">
        <v>104</v>
      </c>
      <c r="AV3999" s="13" t="s">
        <v>82</v>
      </c>
      <c r="AW3999" s="13" t="s">
        <v>31</v>
      </c>
      <c r="AX3999" s="13" t="s">
        <v>75</v>
      </c>
      <c r="AY3999" s="232" t="s">
        <v>203</v>
      </c>
    </row>
    <row r="4000" spans="1:65" s="14" customFormat="1" ht="11.25">
      <c r="B4000" s="233"/>
      <c r="C4000" s="234"/>
      <c r="D4000" s="224" t="s">
        <v>211</v>
      </c>
      <c r="E4000" s="235" t="s">
        <v>1</v>
      </c>
      <c r="F4000" s="236" t="s">
        <v>3424</v>
      </c>
      <c r="G4000" s="234"/>
      <c r="H4000" s="237">
        <v>2</v>
      </c>
      <c r="I4000" s="238"/>
      <c r="J4000" s="234"/>
      <c r="K4000" s="234"/>
      <c r="L4000" s="239"/>
      <c r="M4000" s="240"/>
      <c r="N4000" s="241"/>
      <c r="O4000" s="241"/>
      <c r="P4000" s="241"/>
      <c r="Q4000" s="241"/>
      <c r="R4000" s="241"/>
      <c r="S4000" s="241"/>
      <c r="T4000" s="242"/>
      <c r="AT4000" s="243" t="s">
        <v>211</v>
      </c>
      <c r="AU4000" s="243" t="s">
        <v>104</v>
      </c>
      <c r="AV4000" s="14" t="s">
        <v>84</v>
      </c>
      <c r="AW4000" s="14" t="s">
        <v>31</v>
      </c>
      <c r="AX4000" s="14" t="s">
        <v>75</v>
      </c>
      <c r="AY4000" s="243" t="s">
        <v>203</v>
      </c>
    </row>
    <row r="4001" spans="1:65" s="2" customFormat="1" ht="33" customHeight="1">
      <c r="A4001" s="35"/>
      <c r="B4001" s="36"/>
      <c r="C4001" s="209" t="s">
        <v>3629</v>
      </c>
      <c r="D4001" s="209" t="s">
        <v>205</v>
      </c>
      <c r="E4001" s="210" t="s">
        <v>3630</v>
      </c>
      <c r="F4001" s="211" t="s">
        <v>3631</v>
      </c>
      <c r="G4001" s="212" t="s">
        <v>208</v>
      </c>
      <c r="H4001" s="213">
        <v>72</v>
      </c>
      <c r="I4001" s="214"/>
      <c r="J4001" s="215">
        <f>ROUND(I4001*H4001,2)</f>
        <v>0</v>
      </c>
      <c r="K4001" s="211" t="s">
        <v>1</v>
      </c>
      <c r="L4001" s="40"/>
      <c r="M4001" s="216" t="s">
        <v>1</v>
      </c>
      <c r="N4001" s="217" t="s">
        <v>40</v>
      </c>
      <c r="O4001" s="72"/>
      <c r="P4001" s="218">
        <f>O4001*H4001</f>
        <v>0</v>
      </c>
      <c r="Q4001" s="218">
        <v>0</v>
      </c>
      <c r="R4001" s="218">
        <f>Q4001*H4001</f>
        <v>0</v>
      </c>
      <c r="S4001" s="218">
        <v>0</v>
      </c>
      <c r="T4001" s="219">
        <f>S4001*H4001</f>
        <v>0</v>
      </c>
      <c r="U4001" s="35"/>
      <c r="V4001" s="35"/>
      <c r="W4001" s="35"/>
      <c r="X4001" s="35"/>
      <c r="Y4001" s="35"/>
      <c r="Z4001" s="35"/>
      <c r="AA4001" s="35"/>
      <c r="AB4001" s="35"/>
      <c r="AC4001" s="35"/>
      <c r="AD4001" s="35"/>
      <c r="AE4001" s="35"/>
      <c r="AR4001" s="220" t="s">
        <v>412</v>
      </c>
      <c r="AT4001" s="220" t="s">
        <v>205</v>
      </c>
      <c r="AU4001" s="220" t="s">
        <v>104</v>
      </c>
      <c r="AY4001" s="18" t="s">
        <v>203</v>
      </c>
      <c r="BE4001" s="221">
        <f>IF(N4001="základní",J4001,0)</f>
        <v>0</v>
      </c>
      <c r="BF4001" s="221">
        <f>IF(N4001="snížená",J4001,0)</f>
        <v>0</v>
      </c>
      <c r="BG4001" s="221">
        <f>IF(N4001="zákl. přenesená",J4001,0)</f>
        <v>0</v>
      </c>
      <c r="BH4001" s="221">
        <f>IF(N4001="sníž. přenesená",J4001,0)</f>
        <v>0</v>
      </c>
      <c r="BI4001" s="221">
        <f>IF(N4001="nulová",J4001,0)</f>
        <v>0</v>
      </c>
      <c r="BJ4001" s="18" t="s">
        <v>82</v>
      </c>
      <c r="BK4001" s="221">
        <f>ROUND(I4001*H4001,2)</f>
        <v>0</v>
      </c>
      <c r="BL4001" s="18" t="s">
        <v>412</v>
      </c>
      <c r="BM4001" s="220" t="s">
        <v>3632</v>
      </c>
    </row>
    <row r="4002" spans="1:65" s="13" customFormat="1" ht="22.5">
      <c r="B4002" s="222"/>
      <c r="C4002" s="223"/>
      <c r="D4002" s="224" t="s">
        <v>211</v>
      </c>
      <c r="E4002" s="225" t="s">
        <v>1</v>
      </c>
      <c r="F4002" s="226" t="s">
        <v>3585</v>
      </c>
      <c r="G4002" s="223"/>
      <c r="H4002" s="225" t="s">
        <v>1</v>
      </c>
      <c r="I4002" s="227"/>
      <c r="J4002" s="223"/>
      <c r="K4002" s="223"/>
      <c r="L4002" s="228"/>
      <c r="M4002" s="229"/>
      <c r="N4002" s="230"/>
      <c r="O4002" s="230"/>
      <c r="P4002" s="230"/>
      <c r="Q4002" s="230"/>
      <c r="R4002" s="230"/>
      <c r="S4002" s="230"/>
      <c r="T4002" s="231"/>
      <c r="AT4002" s="232" t="s">
        <v>211</v>
      </c>
      <c r="AU4002" s="232" t="s">
        <v>104</v>
      </c>
      <c r="AV4002" s="13" t="s">
        <v>82</v>
      </c>
      <c r="AW4002" s="13" t="s">
        <v>31</v>
      </c>
      <c r="AX4002" s="13" t="s">
        <v>75</v>
      </c>
      <c r="AY4002" s="232" t="s">
        <v>203</v>
      </c>
    </row>
    <row r="4003" spans="1:65" s="13" customFormat="1" ht="11.25">
      <c r="B4003" s="222"/>
      <c r="C4003" s="223"/>
      <c r="D4003" s="224" t="s">
        <v>211</v>
      </c>
      <c r="E4003" s="225" t="s">
        <v>1</v>
      </c>
      <c r="F4003" s="226" t="s">
        <v>213</v>
      </c>
      <c r="G4003" s="223"/>
      <c r="H4003" s="225" t="s">
        <v>1</v>
      </c>
      <c r="I4003" s="227"/>
      <c r="J4003" s="223"/>
      <c r="K4003" s="223"/>
      <c r="L4003" s="228"/>
      <c r="M4003" s="229"/>
      <c r="N4003" s="230"/>
      <c r="O4003" s="230"/>
      <c r="P4003" s="230"/>
      <c r="Q4003" s="230"/>
      <c r="R4003" s="230"/>
      <c r="S4003" s="230"/>
      <c r="T4003" s="231"/>
      <c r="AT4003" s="232" t="s">
        <v>211</v>
      </c>
      <c r="AU4003" s="232" t="s">
        <v>104</v>
      </c>
      <c r="AV4003" s="13" t="s">
        <v>82</v>
      </c>
      <c r="AW4003" s="13" t="s">
        <v>31</v>
      </c>
      <c r="AX4003" s="13" t="s">
        <v>75</v>
      </c>
      <c r="AY4003" s="232" t="s">
        <v>203</v>
      </c>
    </row>
    <row r="4004" spans="1:65" s="13" customFormat="1" ht="11.25">
      <c r="B4004" s="222"/>
      <c r="C4004" s="223"/>
      <c r="D4004" s="224" t="s">
        <v>211</v>
      </c>
      <c r="E4004" s="225" t="s">
        <v>1</v>
      </c>
      <c r="F4004" s="226" t="s">
        <v>3586</v>
      </c>
      <c r="G4004" s="223"/>
      <c r="H4004" s="225" t="s">
        <v>1</v>
      </c>
      <c r="I4004" s="227"/>
      <c r="J4004" s="223"/>
      <c r="K4004" s="223"/>
      <c r="L4004" s="228"/>
      <c r="M4004" s="229"/>
      <c r="N4004" s="230"/>
      <c r="O4004" s="230"/>
      <c r="P4004" s="230"/>
      <c r="Q4004" s="230"/>
      <c r="R4004" s="230"/>
      <c r="S4004" s="230"/>
      <c r="T4004" s="231"/>
      <c r="AT4004" s="232" t="s">
        <v>211</v>
      </c>
      <c r="AU4004" s="232" t="s">
        <v>104</v>
      </c>
      <c r="AV4004" s="13" t="s">
        <v>82</v>
      </c>
      <c r="AW4004" s="13" t="s">
        <v>31</v>
      </c>
      <c r="AX4004" s="13" t="s">
        <v>75</v>
      </c>
      <c r="AY4004" s="232" t="s">
        <v>203</v>
      </c>
    </row>
    <row r="4005" spans="1:65" s="13" customFormat="1" ht="11.25">
      <c r="B4005" s="222"/>
      <c r="C4005" s="223"/>
      <c r="D4005" s="224" t="s">
        <v>211</v>
      </c>
      <c r="E4005" s="225" t="s">
        <v>1</v>
      </c>
      <c r="F4005" s="226" t="s">
        <v>3429</v>
      </c>
      <c r="G4005" s="223"/>
      <c r="H4005" s="225" t="s">
        <v>1</v>
      </c>
      <c r="I4005" s="227"/>
      <c r="J4005" s="223"/>
      <c r="K4005" s="223"/>
      <c r="L4005" s="228"/>
      <c r="M4005" s="229"/>
      <c r="N4005" s="230"/>
      <c r="O4005" s="230"/>
      <c r="P4005" s="230"/>
      <c r="Q4005" s="230"/>
      <c r="R4005" s="230"/>
      <c r="S4005" s="230"/>
      <c r="T4005" s="231"/>
      <c r="AT4005" s="232" t="s">
        <v>211</v>
      </c>
      <c r="AU4005" s="232" t="s">
        <v>104</v>
      </c>
      <c r="AV4005" s="13" t="s">
        <v>82</v>
      </c>
      <c r="AW4005" s="13" t="s">
        <v>31</v>
      </c>
      <c r="AX4005" s="13" t="s">
        <v>75</v>
      </c>
      <c r="AY4005" s="232" t="s">
        <v>203</v>
      </c>
    </row>
    <row r="4006" spans="1:65" s="14" customFormat="1" ht="11.25">
      <c r="B4006" s="233"/>
      <c r="C4006" s="234"/>
      <c r="D4006" s="224" t="s">
        <v>211</v>
      </c>
      <c r="E4006" s="235" t="s">
        <v>1</v>
      </c>
      <c r="F4006" s="236" t="s">
        <v>3633</v>
      </c>
      <c r="G4006" s="234"/>
      <c r="H4006" s="237">
        <v>72</v>
      </c>
      <c r="I4006" s="238"/>
      <c r="J4006" s="234"/>
      <c r="K4006" s="234"/>
      <c r="L4006" s="239"/>
      <c r="M4006" s="240"/>
      <c r="N4006" s="241"/>
      <c r="O4006" s="241"/>
      <c r="P4006" s="241"/>
      <c r="Q4006" s="241"/>
      <c r="R4006" s="241"/>
      <c r="S4006" s="241"/>
      <c r="T4006" s="242"/>
      <c r="AT4006" s="243" t="s">
        <v>211</v>
      </c>
      <c r="AU4006" s="243" t="s">
        <v>104</v>
      </c>
      <c r="AV4006" s="14" t="s">
        <v>84</v>
      </c>
      <c r="AW4006" s="14" t="s">
        <v>31</v>
      </c>
      <c r="AX4006" s="14" t="s">
        <v>75</v>
      </c>
      <c r="AY4006" s="243" t="s">
        <v>203</v>
      </c>
    </row>
    <row r="4007" spans="1:65" s="2" customFormat="1" ht="33" customHeight="1">
      <c r="A4007" s="35"/>
      <c r="B4007" s="36"/>
      <c r="C4007" s="209" t="s">
        <v>3634</v>
      </c>
      <c r="D4007" s="209" t="s">
        <v>205</v>
      </c>
      <c r="E4007" s="210" t="s">
        <v>3635</v>
      </c>
      <c r="F4007" s="211" t="s">
        <v>3636</v>
      </c>
      <c r="G4007" s="212" t="s">
        <v>208</v>
      </c>
      <c r="H4007" s="213">
        <v>4</v>
      </c>
      <c r="I4007" s="214"/>
      <c r="J4007" s="215">
        <f>ROUND(I4007*H4007,2)</f>
        <v>0</v>
      </c>
      <c r="K4007" s="211" t="s">
        <v>1</v>
      </c>
      <c r="L4007" s="40"/>
      <c r="M4007" s="216" t="s">
        <v>1</v>
      </c>
      <c r="N4007" s="217" t="s">
        <v>40</v>
      </c>
      <c r="O4007" s="72"/>
      <c r="P4007" s="218">
        <f>O4007*H4007</f>
        <v>0</v>
      </c>
      <c r="Q4007" s="218">
        <v>0</v>
      </c>
      <c r="R4007" s="218">
        <f>Q4007*H4007</f>
        <v>0</v>
      </c>
      <c r="S4007" s="218">
        <v>0</v>
      </c>
      <c r="T4007" s="219">
        <f>S4007*H4007</f>
        <v>0</v>
      </c>
      <c r="U4007" s="35"/>
      <c r="V4007" s="35"/>
      <c r="W4007" s="35"/>
      <c r="X4007" s="35"/>
      <c r="Y4007" s="35"/>
      <c r="Z4007" s="35"/>
      <c r="AA4007" s="35"/>
      <c r="AB4007" s="35"/>
      <c r="AC4007" s="35"/>
      <c r="AD4007" s="35"/>
      <c r="AE4007" s="35"/>
      <c r="AR4007" s="220" t="s">
        <v>412</v>
      </c>
      <c r="AT4007" s="220" t="s">
        <v>205</v>
      </c>
      <c r="AU4007" s="220" t="s">
        <v>104</v>
      </c>
      <c r="AY4007" s="18" t="s">
        <v>203</v>
      </c>
      <c r="BE4007" s="221">
        <f>IF(N4007="základní",J4007,0)</f>
        <v>0</v>
      </c>
      <c r="BF4007" s="221">
        <f>IF(N4007="snížená",J4007,0)</f>
        <v>0</v>
      </c>
      <c r="BG4007" s="221">
        <f>IF(N4007="zákl. přenesená",J4007,0)</f>
        <v>0</v>
      </c>
      <c r="BH4007" s="221">
        <f>IF(N4007="sníž. přenesená",J4007,0)</f>
        <v>0</v>
      </c>
      <c r="BI4007" s="221">
        <f>IF(N4007="nulová",J4007,0)</f>
        <v>0</v>
      </c>
      <c r="BJ4007" s="18" t="s">
        <v>82</v>
      </c>
      <c r="BK4007" s="221">
        <f>ROUND(I4007*H4007,2)</f>
        <v>0</v>
      </c>
      <c r="BL4007" s="18" t="s">
        <v>412</v>
      </c>
      <c r="BM4007" s="220" t="s">
        <v>3637</v>
      </c>
    </row>
    <row r="4008" spans="1:65" s="13" customFormat="1" ht="22.5">
      <c r="B4008" s="222"/>
      <c r="C4008" s="223"/>
      <c r="D4008" s="224" t="s">
        <v>211</v>
      </c>
      <c r="E4008" s="225" t="s">
        <v>1</v>
      </c>
      <c r="F4008" s="226" t="s">
        <v>3585</v>
      </c>
      <c r="G4008" s="223"/>
      <c r="H4008" s="225" t="s">
        <v>1</v>
      </c>
      <c r="I4008" s="227"/>
      <c r="J4008" s="223"/>
      <c r="K4008" s="223"/>
      <c r="L4008" s="228"/>
      <c r="M4008" s="229"/>
      <c r="N4008" s="230"/>
      <c r="O4008" s="230"/>
      <c r="P4008" s="230"/>
      <c r="Q4008" s="230"/>
      <c r="R4008" s="230"/>
      <c r="S4008" s="230"/>
      <c r="T4008" s="231"/>
      <c r="AT4008" s="232" t="s">
        <v>211</v>
      </c>
      <c r="AU4008" s="232" t="s">
        <v>104</v>
      </c>
      <c r="AV4008" s="13" t="s">
        <v>82</v>
      </c>
      <c r="AW4008" s="13" t="s">
        <v>31</v>
      </c>
      <c r="AX4008" s="13" t="s">
        <v>75</v>
      </c>
      <c r="AY4008" s="232" t="s">
        <v>203</v>
      </c>
    </row>
    <row r="4009" spans="1:65" s="13" customFormat="1" ht="11.25">
      <c r="B4009" s="222"/>
      <c r="C4009" s="223"/>
      <c r="D4009" s="224" t="s">
        <v>211</v>
      </c>
      <c r="E4009" s="225" t="s">
        <v>1</v>
      </c>
      <c r="F4009" s="226" t="s">
        <v>213</v>
      </c>
      <c r="G4009" s="223"/>
      <c r="H4009" s="225" t="s">
        <v>1</v>
      </c>
      <c r="I4009" s="227"/>
      <c r="J4009" s="223"/>
      <c r="K4009" s="223"/>
      <c r="L4009" s="228"/>
      <c r="M4009" s="229"/>
      <c r="N4009" s="230"/>
      <c r="O4009" s="230"/>
      <c r="P4009" s="230"/>
      <c r="Q4009" s="230"/>
      <c r="R4009" s="230"/>
      <c r="S4009" s="230"/>
      <c r="T4009" s="231"/>
      <c r="AT4009" s="232" t="s">
        <v>211</v>
      </c>
      <c r="AU4009" s="232" t="s">
        <v>104</v>
      </c>
      <c r="AV4009" s="13" t="s">
        <v>82</v>
      </c>
      <c r="AW4009" s="13" t="s">
        <v>31</v>
      </c>
      <c r="AX4009" s="13" t="s">
        <v>75</v>
      </c>
      <c r="AY4009" s="232" t="s">
        <v>203</v>
      </c>
    </row>
    <row r="4010" spans="1:65" s="13" customFormat="1" ht="11.25">
      <c r="B4010" s="222"/>
      <c r="C4010" s="223"/>
      <c r="D4010" s="224" t="s">
        <v>211</v>
      </c>
      <c r="E4010" s="225" t="s">
        <v>1</v>
      </c>
      <c r="F4010" s="226" t="s">
        <v>3586</v>
      </c>
      <c r="G4010" s="223"/>
      <c r="H4010" s="225" t="s">
        <v>1</v>
      </c>
      <c r="I4010" s="227"/>
      <c r="J4010" s="223"/>
      <c r="K4010" s="223"/>
      <c r="L4010" s="228"/>
      <c r="M4010" s="229"/>
      <c r="N4010" s="230"/>
      <c r="O4010" s="230"/>
      <c r="P4010" s="230"/>
      <c r="Q4010" s="230"/>
      <c r="R4010" s="230"/>
      <c r="S4010" s="230"/>
      <c r="T4010" s="231"/>
      <c r="AT4010" s="232" t="s">
        <v>211</v>
      </c>
      <c r="AU4010" s="232" t="s">
        <v>104</v>
      </c>
      <c r="AV4010" s="13" t="s">
        <v>82</v>
      </c>
      <c r="AW4010" s="13" t="s">
        <v>31</v>
      </c>
      <c r="AX4010" s="13" t="s">
        <v>75</v>
      </c>
      <c r="AY4010" s="232" t="s">
        <v>203</v>
      </c>
    </row>
    <row r="4011" spans="1:65" s="13" customFormat="1" ht="11.25">
      <c r="B4011" s="222"/>
      <c r="C4011" s="223"/>
      <c r="D4011" s="224" t="s">
        <v>211</v>
      </c>
      <c r="E4011" s="225" t="s">
        <v>1</v>
      </c>
      <c r="F4011" s="226" t="s">
        <v>3429</v>
      </c>
      <c r="G4011" s="223"/>
      <c r="H4011" s="225" t="s">
        <v>1</v>
      </c>
      <c r="I4011" s="227"/>
      <c r="J4011" s="223"/>
      <c r="K4011" s="223"/>
      <c r="L4011" s="228"/>
      <c r="M4011" s="229"/>
      <c r="N4011" s="230"/>
      <c r="O4011" s="230"/>
      <c r="P4011" s="230"/>
      <c r="Q4011" s="230"/>
      <c r="R4011" s="230"/>
      <c r="S4011" s="230"/>
      <c r="T4011" s="231"/>
      <c r="AT4011" s="232" t="s">
        <v>211</v>
      </c>
      <c r="AU4011" s="232" t="s">
        <v>104</v>
      </c>
      <c r="AV4011" s="13" t="s">
        <v>82</v>
      </c>
      <c r="AW4011" s="13" t="s">
        <v>31</v>
      </c>
      <c r="AX4011" s="13" t="s">
        <v>75</v>
      </c>
      <c r="AY4011" s="232" t="s">
        <v>203</v>
      </c>
    </row>
    <row r="4012" spans="1:65" s="14" customFormat="1" ht="11.25">
      <c r="B4012" s="233"/>
      <c r="C4012" s="234"/>
      <c r="D4012" s="224" t="s">
        <v>211</v>
      </c>
      <c r="E4012" s="235" t="s">
        <v>1</v>
      </c>
      <c r="F4012" s="236" t="s">
        <v>3464</v>
      </c>
      <c r="G4012" s="234"/>
      <c r="H4012" s="237">
        <v>4</v>
      </c>
      <c r="I4012" s="238"/>
      <c r="J4012" s="234"/>
      <c r="K4012" s="234"/>
      <c r="L4012" s="239"/>
      <c r="M4012" s="240"/>
      <c r="N4012" s="241"/>
      <c r="O4012" s="241"/>
      <c r="P4012" s="241"/>
      <c r="Q4012" s="241"/>
      <c r="R4012" s="241"/>
      <c r="S4012" s="241"/>
      <c r="T4012" s="242"/>
      <c r="AT4012" s="243" t="s">
        <v>211</v>
      </c>
      <c r="AU4012" s="243" t="s">
        <v>104</v>
      </c>
      <c r="AV4012" s="14" t="s">
        <v>84</v>
      </c>
      <c r="AW4012" s="14" t="s">
        <v>31</v>
      </c>
      <c r="AX4012" s="14" t="s">
        <v>75</v>
      </c>
      <c r="AY4012" s="243" t="s">
        <v>203</v>
      </c>
    </row>
    <row r="4013" spans="1:65" s="2" customFormat="1" ht="44.25" customHeight="1">
      <c r="A4013" s="35"/>
      <c r="B4013" s="36"/>
      <c r="C4013" s="209" t="s">
        <v>3638</v>
      </c>
      <c r="D4013" s="209" t="s">
        <v>205</v>
      </c>
      <c r="E4013" s="210" t="s">
        <v>3639</v>
      </c>
      <c r="F4013" s="211" t="s">
        <v>3640</v>
      </c>
      <c r="G4013" s="212" t="s">
        <v>208</v>
      </c>
      <c r="H4013" s="213">
        <v>4</v>
      </c>
      <c r="I4013" s="214"/>
      <c r="J4013" s="215">
        <f>ROUND(I4013*H4013,2)</f>
        <v>0</v>
      </c>
      <c r="K4013" s="211" t="s">
        <v>1</v>
      </c>
      <c r="L4013" s="40"/>
      <c r="M4013" s="216" t="s">
        <v>1</v>
      </c>
      <c r="N4013" s="217" t="s">
        <v>40</v>
      </c>
      <c r="O4013" s="72"/>
      <c r="P4013" s="218">
        <f>O4013*H4013</f>
        <v>0</v>
      </c>
      <c r="Q4013" s="218">
        <v>0</v>
      </c>
      <c r="R4013" s="218">
        <f>Q4013*H4013</f>
        <v>0</v>
      </c>
      <c r="S4013" s="218">
        <v>0</v>
      </c>
      <c r="T4013" s="219">
        <f>S4013*H4013</f>
        <v>0</v>
      </c>
      <c r="U4013" s="35"/>
      <c r="V4013" s="35"/>
      <c r="W4013" s="35"/>
      <c r="X4013" s="35"/>
      <c r="Y4013" s="35"/>
      <c r="Z4013" s="35"/>
      <c r="AA4013" s="35"/>
      <c r="AB4013" s="35"/>
      <c r="AC4013" s="35"/>
      <c r="AD4013" s="35"/>
      <c r="AE4013" s="35"/>
      <c r="AR4013" s="220" t="s">
        <v>412</v>
      </c>
      <c r="AT4013" s="220" t="s">
        <v>205</v>
      </c>
      <c r="AU4013" s="220" t="s">
        <v>104</v>
      </c>
      <c r="AY4013" s="18" t="s">
        <v>203</v>
      </c>
      <c r="BE4013" s="221">
        <f>IF(N4013="základní",J4013,0)</f>
        <v>0</v>
      </c>
      <c r="BF4013" s="221">
        <f>IF(N4013="snížená",J4013,0)</f>
        <v>0</v>
      </c>
      <c r="BG4013" s="221">
        <f>IF(N4013="zákl. přenesená",J4013,0)</f>
        <v>0</v>
      </c>
      <c r="BH4013" s="221">
        <f>IF(N4013="sníž. přenesená",J4013,0)</f>
        <v>0</v>
      </c>
      <c r="BI4013" s="221">
        <f>IF(N4013="nulová",J4013,0)</f>
        <v>0</v>
      </c>
      <c r="BJ4013" s="18" t="s">
        <v>82</v>
      </c>
      <c r="BK4013" s="221">
        <f>ROUND(I4013*H4013,2)</f>
        <v>0</v>
      </c>
      <c r="BL4013" s="18" t="s">
        <v>412</v>
      </c>
      <c r="BM4013" s="220" t="s">
        <v>3641</v>
      </c>
    </row>
    <row r="4014" spans="1:65" s="13" customFormat="1" ht="22.5">
      <c r="B4014" s="222"/>
      <c r="C4014" s="223"/>
      <c r="D4014" s="224" t="s">
        <v>211</v>
      </c>
      <c r="E4014" s="225" t="s">
        <v>1</v>
      </c>
      <c r="F4014" s="226" t="s">
        <v>3585</v>
      </c>
      <c r="G4014" s="223"/>
      <c r="H4014" s="225" t="s">
        <v>1</v>
      </c>
      <c r="I4014" s="227"/>
      <c r="J4014" s="223"/>
      <c r="K4014" s="223"/>
      <c r="L4014" s="228"/>
      <c r="M4014" s="229"/>
      <c r="N4014" s="230"/>
      <c r="O4014" s="230"/>
      <c r="P4014" s="230"/>
      <c r="Q4014" s="230"/>
      <c r="R4014" s="230"/>
      <c r="S4014" s="230"/>
      <c r="T4014" s="231"/>
      <c r="AT4014" s="232" t="s">
        <v>211</v>
      </c>
      <c r="AU4014" s="232" t="s">
        <v>104</v>
      </c>
      <c r="AV4014" s="13" t="s">
        <v>82</v>
      </c>
      <c r="AW4014" s="13" t="s">
        <v>31</v>
      </c>
      <c r="AX4014" s="13" t="s">
        <v>75</v>
      </c>
      <c r="AY4014" s="232" t="s">
        <v>203</v>
      </c>
    </row>
    <row r="4015" spans="1:65" s="13" customFormat="1" ht="11.25">
      <c r="B4015" s="222"/>
      <c r="C4015" s="223"/>
      <c r="D4015" s="224" t="s">
        <v>211</v>
      </c>
      <c r="E4015" s="225" t="s">
        <v>1</v>
      </c>
      <c r="F4015" s="226" t="s">
        <v>213</v>
      </c>
      <c r="G4015" s="223"/>
      <c r="H4015" s="225" t="s">
        <v>1</v>
      </c>
      <c r="I4015" s="227"/>
      <c r="J4015" s="223"/>
      <c r="K4015" s="223"/>
      <c r="L4015" s="228"/>
      <c r="M4015" s="229"/>
      <c r="N4015" s="230"/>
      <c r="O4015" s="230"/>
      <c r="P4015" s="230"/>
      <c r="Q4015" s="230"/>
      <c r="R4015" s="230"/>
      <c r="S4015" s="230"/>
      <c r="T4015" s="231"/>
      <c r="AT4015" s="232" t="s">
        <v>211</v>
      </c>
      <c r="AU4015" s="232" t="s">
        <v>104</v>
      </c>
      <c r="AV4015" s="13" t="s">
        <v>82</v>
      </c>
      <c r="AW4015" s="13" t="s">
        <v>31</v>
      </c>
      <c r="AX4015" s="13" t="s">
        <v>75</v>
      </c>
      <c r="AY4015" s="232" t="s">
        <v>203</v>
      </c>
    </row>
    <row r="4016" spans="1:65" s="13" customFormat="1" ht="11.25">
      <c r="B4016" s="222"/>
      <c r="C4016" s="223"/>
      <c r="D4016" s="224" t="s">
        <v>211</v>
      </c>
      <c r="E4016" s="225" t="s">
        <v>1</v>
      </c>
      <c r="F4016" s="226" t="s">
        <v>3586</v>
      </c>
      <c r="G4016" s="223"/>
      <c r="H4016" s="225" t="s">
        <v>1</v>
      </c>
      <c r="I4016" s="227"/>
      <c r="J4016" s="223"/>
      <c r="K4016" s="223"/>
      <c r="L4016" s="228"/>
      <c r="M4016" s="229"/>
      <c r="N4016" s="230"/>
      <c r="O4016" s="230"/>
      <c r="P4016" s="230"/>
      <c r="Q4016" s="230"/>
      <c r="R4016" s="230"/>
      <c r="S4016" s="230"/>
      <c r="T4016" s="231"/>
      <c r="AT4016" s="232" t="s">
        <v>211</v>
      </c>
      <c r="AU4016" s="232" t="s">
        <v>104</v>
      </c>
      <c r="AV4016" s="13" t="s">
        <v>82</v>
      </c>
      <c r="AW4016" s="13" t="s">
        <v>31</v>
      </c>
      <c r="AX4016" s="13" t="s">
        <v>75</v>
      </c>
      <c r="AY4016" s="232" t="s">
        <v>203</v>
      </c>
    </row>
    <row r="4017" spans="1:65" s="13" customFormat="1" ht="11.25">
      <c r="B4017" s="222"/>
      <c r="C4017" s="223"/>
      <c r="D4017" s="224" t="s">
        <v>211</v>
      </c>
      <c r="E4017" s="225" t="s">
        <v>1</v>
      </c>
      <c r="F4017" s="226" t="s">
        <v>3429</v>
      </c>
      <c r="G4017" s="223"/>
      <c r="H4017" s="225" t="s">
        <v>1</v>
      </c>
      <c r="I4017" s="227"/>
      <c r="J4017" s="223"/>
      <c r="K4017" s="223"/>
      <c r="L4017" s="228"/>
      <c r="M4017" s="229"/>
      <c r="N4017" s="230"/>
      <c r="O4017" s="230"/>
      <c r="P4017" s="230"/>
      <c r="Q4017" s="230"/>
      <c r="R4017" s="230"/>
      <c r="S4017" s="230"/>
      <c r="T4017" s="231"/>
      <c r="AT4017" s="232" t="s">
        <v>211</v>
      </c>
      <c r="AU4017" s="232" t="s">
        <v>104</v>
      </c>
      <c r="AV4017" s="13" t="s">
        <v>82</v>
      </c>
      <c r="AW4017" s="13" t="s">
        <v>31</v>
      </c>
      <c r="AX4017" s="13" t="s">
        <v>75</v>
      </c>
      <c r="AY4017" s="232" t="s">
        <v>203</v>
      </c>
    </row>
    <row r="4018" spans="1:65" s="14" customFormat="1" ht="11.25">
      <c r="B4018" s="233"/>
      <c r="C4018" s="234"/>
      <c r="D4018" s="224" t="s">
        <v>211</v>
      </c>
      <c r="E4018" s="235" t="s">
        <v>1</v>
      </c>
      <c r="F4018" s="236" t="s">
        <v>3464</v>
      </c>
      <c r="G4018" s="234"/>
      <c r="H4018" s="237">
        <v>4</v>
      </c>
      <c r="I4018" s="238"/>
      <c r="J4018" s="234"/>
      <c r="K4018" s="234"/>
      <c r="L4018" s="239"/>
      <c r="M4018" s="240"/>
      <c r="N4018" s="241"/>
      <c r="O4018" s="241"/>
      <c r="P4018" s="241"/>
      <c r="Q4018" s="241"/>
      <c r="R4018" s="241"/>
      <c r="S4018" s="241"/>
      <c r="T4018" s="242"/>
      <c r="AT4018" s="243" t="s">
        <v>211</v>
      </c>
      <c r="AU4018" s="243" t="s">
        <v>104</v>
      </c>
      <c r="AV4018" s="14" t="s">
        <v>84</v>
      </c>
      <c r="AW4018" s="14" t="s">
        <v>31</v>
      </c>
      <c r="AX4018" s="14" t="s">
        <v>75</v>
      </c>
      <c r="AY4018" s="243" t="s">
        <v>203</v>
      </c>
    </row>
    <row r="4019" spans="1:65" s="2" customFormat="1" ht="44.25" customHeight="1">
      <c r="A4019" s="35"/>
      <c r="B4019" s="36"/>
      <c r="C4019" s="209" t="s">
        <v>3642</v>
      </c>
      <c r="D4019" s="209" t="s">
        <v>205</v>
      </c>
      <c r="E4019" s="210" t="s">
        <v>3643</v>
      </c>
      <c r="F4019" s="211" t="s">
        <v>3644</v>
      </c>
      <c r="G4019" s="212" t="s">
        <v>208</v>
      </c>
      <c r="H4019" s="213">
        <v>4</v>
      </c>
      <c r="I4019" s="214"/>
      <c r="J4019" s="215">
        <f>ROUND(I4019*H4019,2)</f>
        <v>0</v>
      </c>
      <c r="K4019" s="211" t="s">
        <v>1</v>
      </c>
      <c r="L4019" s="40"/>
      <c r="M4019" s="216" t="s">
        <v>1</v>
      </c>
      <c r="N4019" s="217" t="s">
        <v>40</v>
      </c>
      <c r="O4019" s="72"/>
      <c r="P4019" s="218">
        <f>O4019*H4019</f>
        <v>0</v>
      </c>
      <c r="Q4019" s="218">
        <v>0</v>
      </c>
      <c r="R4019" s="218">
        <f>Q4019*H4019</f>
        <v>0</v>
      </c>
      <c r="S4019" s="218">
        <v>0</v>
      </c>
      <c r="T4019" s="219">
        <f>S4019*H4019</f>
        <v>0</v>
      </c>
      <c r="U4019" s="35"/>
      <c r="V4019" s="35"/>
      <c r="W4019" s="35"/>
      <c r="X4019" s="35"/>
      <c r="Y4019" s="35"/>
      <c r="Z4019" s="35"/>
      <c r="AA4019" s="35"/>
      <c r="AB4019" s="35"/>
      <c r="AC4019" s="35"/>
      <c r="AD4019" s="35"/>
      <c r="AE4019" s="35"/>
      <c r="AR4019" s="220" t="s">
        <v>412</v>
      </c>
      <c r="AT4019" s="220" t="s">
        <v>205</v>
      </c>
      <c r="AU4019" s="220" t="s">
        <v>104</v>
      </c>
      <c r="AY4019" s="18" t="s">
        <v>203</v>
      </c>
      <c r="BE4019" s="221">
        <f>IF(N4019="základní",J4019,0)</f>
        <v>0</v>
      </c>
      <c r="BF4019" s="221">
        <f>IF(N4019="snížená",J4019,0)</f>
        <v>0</v>
      </c>
      <c r="BG4019" s="221">
        <f>IF(N4019="zákl. přenesená",J4019,0)</f>
        <v>0</v>
      </c>
      <c r="BH4019" s="221">
        <f>IF(N4019="sníž. přenesená",J4019,0)</f>
        <v>0</v>
      </c>
      <c r="BI4019" s="221">
        <f>IF(N4019="nulová",J4019,0)</f>
        <v>0</v>
      </c>
      <c r="BJ4019" s="18" t="s">
        <v>82</v>
      </c>
      <c r="BK4019" s="221">
        <f>ROUND(I4019*H4019,2)</f>
        <v>0</v>
      </c>
      <c r="BL4019" s="18" t="s">
        <v>412</v>
      </c>
      <c r="BM4019" s="220" t="s">
        <v>3645</v>
      </c>
    </row>
    <row r="4020" spans="1:65" s="13" customFormat="1" ht="22.5">
      <c r="B4020" s="222"/>
      <c r="C4020" s="223"/>
      <c r="D4020" s="224" t="s">
        <v>211</v>
      </c>
      <c r="E4020" s="225" t="s">
        <v>1</v>
      </c>
      <c r="F4020" s="226" t="s">
        <v>3585</v>
      </c>
      <c r="G4020" s="223"/>
      <c r="H4020" s="225" t="s">
        <v>1</v>
      </c>
      <c r="I4020" s="227"/>
      <c r="J4020" s="223"/>
      <c r="K4020" s="223"/>
      <c r="L4020" s="228"/>
      <c r="M4020" s="229"/>
      <c r="N4020" s="230"/>
      <c r="O4020" s="230"/>
      <c r="P4020" s="230"/>
      <c r="Q4020" s="230"/>
      <c r="R4020" s="230"/>
      <c r="S4020" s="230"/>
      <c r="T4020" s="231"/>
      <c r="AT4020" s="232" t="s">
        <v>211</v>
      </c>
      <c r="AU4020" s="232" t="s">
        <v>104</v>
      </c>
      <c r="AV4020" s="13" t="s">
        <v>82</v>
      </c>
      <c r="AW4020" s="13" t="s">
        <v>31</v>
      </c>
      <c r="AX4020" s="13" t="s">
        <v>75</v>
      </c>
      <c r="AY4020" s="232" t="s">
        <v>203</v>
      </c>
    </row>
    <row r="4021" spans="1:65" s="13" customFormat="1" ht="11.25">
      <c r="B4021" s="222"/>
      <c r="C4021" s="223"/>
      <c r="D4021" s="224" t="s">
        <v>211</v>
      </c>
      <c r="E4021" s="225" t="s">
        <v>1</v>
      </c>
      <c r="F4021" s="226" t="s">
        <v>213</v>
      </c>
      <c r="G4021" s="223"/>
      <c r="H4021" s="225" t="s">
        <v>1</v>
      </c>
      <c r="I4021" s="227"/>
      <c r="J4021" s="223"/>
      <c r="K4021" s="223"/>
      <c r="L4021" s="228"/>
      <c r="M4021" s="229"/>
      <c r="N4021" s="230"/>
      <c r="O4021" s="230"/>
      <c r="P4021" s="230"/>
      <c r="Q4021" s="230"/>
      <c r="R4021" s="230"/>
      <c r="S4021" s="230"/>
      <c r="T4021" s="231"/>
      <c r="AT4021" s="232" t="s">
        <v>211</v>
      </c>
      <c r="AU4021" s="232" t="s">
        <v>104</v>
      </c>
      <c r="AV4021" s="13" t="s">
        <v>82</v>
      </c>
      <c r="AW4021" s="13" t="s">
        <v>31</v>
      </c>
      <c r="AX4021" s="13" t="s">
        <v>75</v>
      </c>
      <c r="AY4021" s="232" t="s">
        <v>203</v>
      </c>
    </row>
    <row r="4022" spans="1:65" s="13" customFormat="1" ht="11.25">
      <c r="B4022" s="222"/>
      <c r="C4022" s="223"/>
      <c r="D4022" s="224" t="s">
        <v>211</v>
      </c>
      <c r="E4022" s="225" t="s">
        <v>1</v>
      </c>
      <c r="F4022" s="226" t="s">
        <v>3586</v>
      </c>
      <c r="G4022" s="223"/>
      <c r="H4022" s="225" t="s">
        <v>1</v>
      </c>
      <c r="I4022" s="227"/>
      <c r="J4022" s="223"/>
      <c r="K4022" s="223"/>
      <c r="L4022" s="228"/>
      <c r="M4022" s="229"/>
      <c r="N4022" s="230"/>
      <c r="O4022" s="230"/>
      <c r="P4022" s="230"/>
      <c r="Q4022" s="230"/>
      <c r="R4022" s="230"/>
      <c r="S4022" s="230"/>
      <c r="T4022" s="231"/>
      <c r="AT4022" s="232" t="s">
        <v>211</v>
      </c>
      <c r="AU4022" s="232" t="s">
        <v>104</v>
      </c>
      <c r="AV4022" s="13" t="s">
        <v>82</v>
      </c>
      <c r="AW4022" s="13" t="s">
        <v>31</v>
      </c>
      <c r="AX4022" s="13" t="s">
        <v>75</v>
      </c>
      <c r="AY4022" s="232" t="s">
        <v>203</v>
      </c>
    </row>
    <row r="4023" spans="1:65" s="13" customFormat="1" ht="11.25">
      <c r="B4023" s="222"/>
      <c r="C4023" s="223"/>
      <c r="D4023" s="224" t="s">
        <v>211</v>
      </c>
      <c r="E4023" s="225" t="s">
        <v>1</v>
      </c>
      <c r="F4023" s="226" t="s">
        <v>3429</v>
      </c>
      <c r="G4023" s="223"/>
      <c r="H4023" s="225" t="s">
        <v>1</v>
      </c>
      <c r="I4023" s="227"/>
      <c r="J4023" s="223"/>
      <c r="K4023" s="223"/>
      <c r="L4023" s="228"/>
      <c r="M4023" s="229"/>
      <c r="N4023" s="230"/>
      <c r="O4023" s="230"/>
      <c r="P4023" s="230"/>
      <c r="Q4023" s="230"/>
      <c r="R4023" s="230"/>
      <c r="S4023" s="230"/>
      <c r="T4023" s="231"/>
      <c r="AT4023" s="232" t="s">
        <v>211</v>
      </c>
      <c r="AU4023" s="232" t="s">
        <v>104</v>
      </c>
      <c r="AV4023" s="13" t="s">
        <v>82</v>
      </c>
      <c r="AW4023" s="13" t="s">
        <v>31</v>
      </c>
      <c r="AX4023" s="13" t="s">
        <v>75</v>
      </c>
      <c r="AY4023" s="232" t="s">
        <v>203</v>
      </c>
    </row>
    <row r="4024" spans="1:65" s="14" customFormat="1" ht="11.25">
      <c r="B4024" s="233"/>
      <c r="C4024" s="234"/>
      <c r="D4024" s="224" t="s">
        <v>211</v>
      </c>
      <c r="E4024" s="235" t="s">
        <v>1</v>
      </c>
      <c r="F4024" s="236" t="s">
        <v>3464</v>
      </c>
      <c r="G4024" s="234"/>
      <c r="H4024" s="237">
        <v>4</v>
      </c>
      <c r="I4024" s="238"/>
      <c r="J4024" s="234"/>
      <c r="K4024" s="234"/>
      <c r="L4024" s="239"/>
      <c r="M4024" s="240"/>
      <c r="N4024" s="241"/>
      <c r="O4024" s="241"/>
      <c r="P4024" s="241"/>
      <c r="Q4024" s="241"/>
      <c r="R4024" s="241"/>
      <c r="S4024" s="241"/>
      <c r="T4024" s="242"/>
      <c r="AT4024" s="243" t="s">
        <v>211</v>
      </c>
      <c r="AU4024" s="243" t="s">
        <v>104</v>
      </c>
      <c r="AV4024" s="14" t="s">
        <v>84</v>
      </c>
      <c r="AW4024" s="14" t="s">
        <v>31</v>
      </c>
      <c r="AX4024" s="14" t="s">
        <v>75</v>
      </c>
      <c r="AY4024" s="243" t="s">
        <v>203</v>
      </c>
    </row>
    <row r="4025" spans="1:65" s="12" customFormat="1" ht="20.85" customHeight="1">
      <c r="B4025" s="193"/>
      <c r="C4025" s="194"/>
      <c r="D4025" s="195" t="s">
        <v>74</v>
      </c>
      <c r="E4025" s="207" t="s">
        <v>3646</v>
      </c>
      <c r="F4025" s="207" t="s">
        <v>3647</v>
      </c>
      <c r="G4025" s="194"/>
      <c r="H4025" s="194"/>
      <c r="I4025" s="197"/>
      <c r="J4025" s="208">
        <f>BK4025</f>
        <v>0</v>
      </c>
      <c r="K4025" s="194"/>
      <c r="L4025" s="199"/>
      <c r="M4025" s="200"/>
      <c r="N4025" s="201"/>
      <c r="O4025" s="201"/>
      <c r="P4025" s="202">
        <f>SUM(P4026:P4040)</f>
        <v>0</v>
      </c>
      <c r="Q4025" s="201"/>
      <c r="R4025" s="202">
        <f>SUM(R4026:R4040)</f>
        <v>0</v>
      </c>
      <c r="S4025" s="201"/>
      <c r="T4025" s="203">
        <f>SUM(T4026:T4040)</f>
        <v>0</v>
      </c>
      <c r="AR4025" s="204" t="s">
        <v>84</v>
      </c>
      <c r="AT4025" s="205" t="s">
        <v>74</v>
      </c>
      <c r="AU4025" s="205" t="s">
        <v>84</v>
      </c>
      <c r="AY4025" s="204" t="s">
        <v>203</v>
      </c>
      <c r="BK4025" s="206">
        <f>SUM(BK4026:BK4040)</f>
        <v>0</v>
      </c>
    </row>
    <row r="4026" spans="1:65" s="2" customFormat="1" ht="44.25" customHeight="1">
      <c r="A4026" s="35"/>
      <c r="B4026" s="36"/>
      <c r="C4026" s="209" t="s">
        <v>3648</v>
      </c>
      <c r="D4026" s="209" t="s">
        <v>205</v>
      </c>
      <c r="E4026" s="210" t="s">
        <v>3649</v>
      </c>
      <c r="F4026" s="211" t="s">
        <v>3650</v>
      </c>
      <c r="G4026" s="212" t="s">
        <v>208</v>
      </c>
      <c r="H4026" s="213">
        <v>2</v>
      </c>
      <c r="I4026" s="214"/>
      <c r="J4026" s="215">
        <f>ROUND(I4026*H4026,2)</f>
        <v>0</v>
      </c>
      <c r="K4026" s="211" t="s">
        <v>1</v>
      </c>
      <c r="L4026" s="40"/>
      <c r="M4026" s="216" t="s">
        <v>1</v>
      </c>
      <c r="N4026" s="217" t="s">
        <v>40</v>
      </c>
      <c r="O4026" s="72"/>
      <c r="P4026" s="218">
        <f>O4026*H4026</f>
        <v>0</v>
      </c>
      <c r="Q4026" s="218">
        <v>0</v>
      </c>
      <c r="R4026" s="218">
        <f>Q4026*H4026</f>
        <v>0</v>
      </c>
      <c r="S4026" s="218">
        <v>0</v>
      </c>
      <c r="T4026" s="219">
        <f>S4026*H4026</f>
        <v>0</v>
      </c>
      <c r="U4026" s="35"/>
      <c r="V4026" s="35"/>
      <c r="W4026" s="35"/>
      <c r="X4026" s="35"/>
      <c r="Y4026" s="35"/>
      <c r="Z4026" s="35"/>
      <c r="AA4026" s="35"/>
      <c r="AB4026" s="35"/>
      <c r="AC4026" s="35"/>
      <c r="AD4026" s="35"/>
      <c r="AE4026" s="35"/>
      <c r="AR4026" s="220" t="s">
        <v>412</v>
      </c>
      <c r="AT4026" s="220" t="s">
        <v>205</v>
      </c>
      <c r="AU4026" s="220" t="s">
        <v>104</v>
      </c>
      <c r="AY4026" s="18" t="s">
        <v>203</v>
      </c>
      <c r="BE4026" s="221">
        <f>IF(N4026="základní",J4026,0)</f>
        <v>0</v>
      </c>
      <c r="BF4026" s="221">
        <f>IF(N4026="snížená",J4026,0)</f>
        <v>0</v>
      </c>
      <c r="BG4026" s="221">
        <f>IF(N4026="zákl. přenesená",J4026,0)</f>
        <v>0</v>
      </c>
      <c r="BH4026" s="221">
        <f>IF(N4026="sníž. přenesená",J4026,0)</f>
        <v>0</v>
      </c>
      <c r="BI4026" s="221">
        <f>IF(N4026="nulová",J4026,0)</f>
        <v>0</v>
      </c>
      <c r="BJ4026" s="18" t="s">
        <v>82</v>
      </c>
      <c r="BK4026" s="221">
        <f>ROUND(I4026*H4026,2)</f>
        <v>0</v>
      </c>
      <c r="BL4026" s="18" t="s">
        <v>412</v>
      </c>
      <c r="BM4026" s="220" t="s">
        <v>3651</v>
      </c>
    </row>
    <row r="4027" spans="1:65" s="13" customFormat="1" ht="33.75">
      <c r="B4027" s="222"/>
      <c r="C4027" s="223"/>
      <c r="D4027" s="224" t="s">
        <v>211</v>
      </c>
      <c r="E4027" s="225" t="s">
        <v>1</v>
      </c>
      <c r="F4027" s="226" t="s">
        <v>3652</v>
      </c>
      <c r="G4027" s="223"/>
      <c r="H4027" s="225" t="s">
        <v>1</v>
      </c>
      <c r="I4027" s="227"/>
      <c r="J4027" s="223"/>
      <c r="K4027" s="223"/>
      <c r="L4027" s="228"/>
      <c r="M4027" s="229"/>
      <c r="N4027" s="230"/>
      <c r="O4027" s="230"/>
      <c r="P4027" s="230"/>
      <c r="Q4027" s="230"/>
      <c r="R4027" s="230"/>
      <c r="S4027" s="230"/>
      <c r="T4027" s="231"/>
      <c r="AT4027" s="232" t="s">
        <v>211</v>
      </c>
      <c r="AU4027" s="232" t="s">
        <v>104</v>
      </c>
      <c r="AV4027" s="13" t="s">
        <v>82</v>
      </c>
      <c r="AW4027" s="13" t="s">
        <v>31</v>
      </c>
      <c r="AX4027" s="13" t="s">
        <v>75</v>
      </c>
      <c r="AY4027" s="232" t="s">
        <v>203</v>
      </c>
    </row>
    <row r="4028" spans="1:65" s="13" customFormat="1" ht="11.25">
      <c r="B4028" s="222"/>
      <c r="C4028" s="223"/>
      <c r="D4028" s="224" t="s">
        <v>211</v>
      </c>
      <c r="E4028" s="225" t="s">
        <v>1</v>
      </c>
      <c r="F4028" s="226" t="s">
        <v>213</v>
      </c>
      <c r="G4028" s="223"/>
      <c r="H4028" s="225" t="s">
        <v>1</v>
      </c>
      <c r="I4028" s="227"/>
      <c r="J4028" s="223"/>
      <c r="K4028" s="223"/>
      <c r="L4028" s="228"/>
      <c r="M4028" s="229"/>
      <c r="N4028" s="230"/>
      <c r="O4028" s="230"/>
      <c r="P4028" s="230"/>
      <c r="Q4028" s="230"/>
      <c r="R4028" s="230"/>
      <c r="S4028" s="230"/>
      <c r="T4028" s="231"/>
      <c r="AT4028" s="232" t="s">
        <v>211</v>
      </c>
      <c r="AU4028" s="232" t="s">
        <v>104</v>
      </c>
      <c r="AV4028" s="13" t="s">
        <v>82</v>
      </c>
      <c r="AW4028" s="13" t="s">
        <v>31</v>
      </c>
      <c r="AX4028" s="13" t="s">
        <v>75</v>
      </c>
      <c r="AY4028" s="232" t="s">
        <v>203</v>
      </c>
    </row>
    <row r="4029" spans="1:65" s="13" customFormat="1" ht="11.25">
      <c r="B4029" s="222"/>
      <c r="C4029" s="223"/>
      <c r="D4029" s="224" t="s">
        <v>211</v>
      </c>
      <c r="E4029" s="225" t="s">
        <v>1</v>
      </c>
      <c r="F4029" s="226" t="s">
        <v>3586</v>
      </c>
      <c r="G4029" s="223"/>
      <c r="H4029" s="225" t="s">
        <v>1</v>
      </c>
      <c r="I4029" s="227"/>
      <c r="J4029" s="223"/>
      <c r="K4029" s="223"/>
      <c r="L4029" s="228"/>
      <c r="M4029" s="229"/>
      <c r="N4029" s="230"/>
      <c r="O4029" s="230"/>
      <c r="P4029" s="230"/>
      <c r="Q4029" s="230"/>
      <c r="R4029" s="230"/>
      <c r="S4029" s="230"/>
      <c r="T4029" s="231"/>
      <c r="AT4029" s="232" t="s">
        <v>211</v>
      </c>
      <c r="AU4029" s="232" t="s">
        <v>104</v>
      </c>
      <c r="AV4029" s="13" t="s">
        <v>82</v>
      </c>
      <c r="AW4029" s="13" t="s">
        <v>31</v>
      </c>
      <c r="AX4029" s="13" t="s">
        <v>75</v>
      </c>
      <c r="AY4029" s="232" t="s">
        <v>203</v>
      </c>
    </row>
    <row r="4030" spans="1:65" s="14" customFormat="1" ht="11.25">
      <c r="B4030" s="233"/>
      <c r="C4030" s="234"/>
      <c r="D4030" s="224" t="s">
        <v>211</v>
      </c>
      <c r="E4030" s="235" t="s">
        <v>1</v>
      </c>
      <c r="F4030" s="236" t="s">
        <v>3424</v>
      </c>
      <c r="G4030" s="234"/>
      <c r="H4030" s="237">
        <v>2</v>
      </c>
      <c r="I4030" s="238"/>
      <c r="J4030" s="234"/>
      <c r="K4030" s="234"/>
      <c r="L4030" s="239"/>
      <c r="M4030" s="240"/>
      <c r="N4030" s="241"/>
      <c r="O4030" s="241"/>
      <c r="P4030" s="241"/>
      <c r="Q4030" s="241"/>
      <c r="R4030" s="241"/>
      <c r="S4030" s="241"/>
      <c r="T4030" s="242"/>
      <c r="AT4030" s="243" t="s">
        <v>211</v>
      </c>
      <c r="AU4030" s="243" t="s">
        <v>104</v>
      </c>
      <c r="AV4030" s="14" t="s">
        <v>84</v>
      </c>
      <c r="AW4030" s="14" t="s">
        <v>31</v>
      </c>
      <c r="AX4030" s="14" t="s">
        <v>75</v>
      </c>
      <c r="AY4030" s="243" t="s">
        <v>203</v>
      </c>
    </row>
    <row r="4031" spans="1:65" s="2" customFormat="1" ht="44.25" customHeight="1">
      <c r="A4031" s="35"/>
      <c r="B4031" s="36"/>
      <c r="C4031" s="209" t="s">
        <v>3653</v>
      </c>
      <c r="D4031" s="209" t="s">
        <v>205</v>
      </c>
      <c r="E4031" s="210" t="s">
        <v>3654</v>
      </c>
      <c r="F4031" s="211" t="s">
        <v>3655</v>
      </c>
      <c r="G4031" s="212" t="s">
        <v>208</v>
      </c>
      <c r="H4031" s="213">
        <v>3</v>
      </c>
      <c r="I4031" s="214"/>
      <c r="J4031" s="215">
        <f>ROUND(I4031*H4031,2)</f>
        <v>0</v>
      </c>
      <c r="K4031" s="211" t="s">
        <v>1</v>
      </c>
      <c r="L4031" s="40"/>
      <c r="M4031" s="216" t="s">
        <v>1</v>
      </c>
      <c r="N4031" s="217" t="s">
        <v>40</v>
      </c>
      <c r="O4031" s="72"/>
      <c r="P4031" s="218">
        <f>O4031*H4031</f>
        <v>0</v>
      </c>
      <c r="Q4031" s="218">
        <v>0</v>
      </c>
      <c r="R4031" s="218">
        <f>Q4031*H4031</f>
        <v>0</v>
      </c>
      <c r="S4031" s="218">
        <v>0</v>
      </c>
      <c r="T4031" s="219">
        <f>S4031*H4031</f>
        <v>0</v>
      </c>
      <c r="U4031" s="35"/>
      <c r="V4031" s="35"/>
      <c r="W4031" s="35"/>
      <c r="X4031" s="35"/>
      <c r="Y4031" s="35"/>
      <c r="Z4031" s="35"/>
      <c r="AA4031" s="35"/>
      <c r="AB4031" s="35"/>
      <c r="AC4031" s="35"/>
      <c r="AD4031" s="35"/>
      <c r="AE4031" s="35"/>
      <c r="AR4031" s="220" t="s">
        <v>412</v>
      </c>
      <c r="AT4031" s="220" t="s">
        <v>205</v>
      </c>
      <c r="AU4031" s="220" t="s">
        <v>104</v>
      </c>
      <c r="AY4031" s="18" t="s">
        <v>203</v>
      </c>
      <c r="BE4031" s="221">
        <f>IF(N4031="základní",J4031,0)</f>
        <v>0</v>
      </c>
      <c r="BF4031" s="221">
        <f>IF(N4031="snížená",J4031,0)</f>
        <v>0</v>
      </c>
      <c r="BG4031" s="221">
        <f>IF(N4031="zákl. přenesená",J4031,0)</f>
        <v>0</v>
      </c>
      <c r="BH4031" s="221">
        <f>IF(N4031="sníž. přenesená",J4031,0)</f>
        <v>0</v>
      </c>
      <c r="BI4031" s="221">
        <f>IF(N4031="nulová",J4031,0)</f>
        <v>0</v>
      </c>
      <c r="BJ4031" s="18" t="s">
        <v>82</v>
      </c>
      <c r="BK4031" s="221">
        <f>ROUND(I4031*H4031,2)</f>
        <v>0</v>
      </c>
      <c r="BL4031" s="18" t="s">
        <v>412</v>
      </c>
      <c r="BM4031" s="220" t="s">
        <v>3656</v>
      </c>
    </row>
    <row r="4032" spans="1:65" s="13" customFormat="1" ht="33.75">
      <c r="B4032" s="222"/>
      <c r="C4032" s="223"/>
      <c r="D4032" s="224" t="s">
        <v>211</v>
      </c>
      <c r="E4032" s="225" t="s">
        <v>1</v>
      </c>
      <c r="F4032" s="226" t="s">
        <v>3652</v>
      </c>
      <c r="G4032" s="223"/>
      <c r="H4032" s="225" t="s">
        <v>1</v>
      </c>
      <c r="I4032" s="227"/>
      <c r="J4032" s="223"/>
      <c r="K4032" s="223"/>
      <c r="L4032" s="228"/>
      <c r="M4032" s="229"/>
      <c r="N4032" s="230"/>
      <c r="O4032" s="230"/>
      <c r="P4032" s="230"/>
      <c r="Q4032" s="230"/>
      <c r="R4032" s="230"/>
      <c r="S4032" s="230"/>
      <c r="T4032" s="231"/>
      <c r="AT4032" s="232" t="s">
        <v>211</v>
      </c>
      <c r="AU4032" s="232" t="s">
        <v>104</v>
      </c>
      <c r="AV4032" s="13" t="s">
        <v>82</v>
      </c>
      <c r="AW4032" s="13" t="s">
        <v>31</v>
      </c>
      <c r="AX4032" s="13" t="s">
        <v>75</v>
      </c>
      <c r="AY4032" s="232" t="s">
        <v>203</v>
      </c>
    </row>
    <row r="4033" spans="1:65" s="13" customFormat="1" ht="11.25">
      <c r="B4033" s="222"/>
      <c r="C4033" s="223"/>
      <c r="D4033" s="224" t="s">
        <v>211</v>
      </c>
      <c r="E4033" s="225" t="s">
        <v>1</v>
      </c>
      <c r="F4033" s="226" t="s">
        <v>213</v>
      </c>
      <c r="G4033" s="223"/>
      <c r="H4033" s="225" t="s">
        <v>1</v>
      </c>
      <c r="I4033" s="227"/>
      <c r="J4033" s="223"/>
      <c r="K4033" s="223"/>
      <c r="L4033" s="228"/>
      <c r="M4033" s="229"/>
      <c r="N4033" s="230"/>
      <c r="O4033" s="230"/>
      <c r="P4033" s="230"/>
      <c r="Q4033" s="230"/>
      <c r="R4033" s="230"/>
      <c r="S4033" s="230"/>
      <c r="T4033" s="231"/>
      <c r="AT4033" s="232" t="s">
        <v>211</v>
      </c>
      <c r="AU4033" s="232" t="s">
        <v>104</v>
      </c>
      <c r="AV4033" s="13" t="s">
        <v>82</v>
      </c>
      <c r="AW4033" s="13" t="s">
        <v>31</v>
      </c>
      <c r="AX4033" s="13" t="s">
        <v>75</v>
      </c>
      <c r="AY4033" s="232" t="s">
        <v>203</v>
      </c>
    </row>
    <row r="4034" spans="1:65" s="13" customFormat="1" ht="11.25">
      <c r="B4034" s="222"/>
      <c r="C4034" s="223"/>
      <c r="D4034" s="224" t="s">
        <v>211</v>
      </c>
      <c r="E4034" s="225" t="s">
        <v>1</v>
      </c>
      <c r="F4034" s="226" t="s">
        <v>3586</v>
      </c>
      <c r="G4034" s="223"/>
      <c r="H4034" s="225" t="s">
        <v>1</v>
      </c>
      <c r="I4034" s="227"/>
      <c r="J4034" s="223"/>
      <c r="K4034" s="223"/>
      <c r="L4034" s="228"/>
      <c r="M4034" s="229"/>
      <c r="N4034" s="230"/>
      <c r="O4034" s="230"/>
      <c r="P4034" s="230"/>
      <c r="Q4034" s="230"/>
      <c r="R4034" s="230"/>
      <c r="S4034" s="230"/>
      <c r="T4034" s="231"/>
      <c r="AT4034" s="232" t="s">
        <v>211</v>
      </c>
      <c r="AU4034" s="232" t="s">
        <v>104</v>
      </c>
      <c r="AV4034" s="13" t="s">
        <v>82</v>
      </c>
      <c r="AW4034" s="13" t="s">
        <v>31</v>
      </c>
      <c r="AX4034" s="13" t="s">
        <v>75</v>
      </c>
      <c r="AY4034" s="232" t="s">
        <v>203</v>
      </c>
    </row>
    <row r="4035" spans="1:65" s="14" customFormat="1" ht="11.25">
      <c r="B4035" s="233"/>
      <c r="C4035" s="234"/>
      <c r="D4035" s="224" t="s">
        <v>211</v>
      </c>
      <c r="E4035" s="235" t="s">
        <v>1</v>
      </c>
      <c r="F4035" s="236" t="s">
        <v>3490</v>
      </c>
      <c r="G4035" s="234"/>
      <c r="H4035" s="237">
        <v>3</v>
      </c>
      <c r="I4035" s="238"/>
      <c r="J4035" s="234"/>
      <c r="K4035" s="234"/>
      <c r="L4035" s="239"/>
      <c r="M4035" s="240"/>
      <c r="N4035" s="241"/>
      <c r="O4035" s="241"/>
      <c r="P4035" s="241"/>
      <c r="Q4035" s="241"/>
      <c r="R4035" s="241"/>
      <c r="S4035" s="241"/>
      <c r="T4035" s="242"/>
      <c r="AT4035" s="243" t="s">
        <v>211</v>
      </c>
      <c r="AU4035" s="243" t="s">
        <v>104</v>
      </c>
      <c r="AV4035" s="14" t="s">
        <v>84</v>
      </c>
      <c r="AW4035" s="14" t="s">
        <v>31</v>
      </c>
      <c r="AX4035" s="14" t="s">
        <v>75</v>
      </c>
      <c r="AY4035" s="243" t="s">
        <v>203</v>
      </c>
    </row>
    <row r="4036" spans="1:65" s="2" customFormat="1" ht="44.25" customHeight="1">
      <c r="A4036" s="35"/>
      <c r="B4036" s="36"/>
      <c r="C4036" s="209" t="s">
        <v>3657</v>
      </c>
      <c r="D4036" s="209" t="s">
        <v>205</v>
      </c>
      <c r="E4036" s="210" t="s">
        <v>3658</v>
      </c>
      <c r="F4036" s="211" t="s">
        <v>3659</v>
      </c>
      <c r="G4036" s="212" t="s">
        <v>208</v>
      </c>
      <c r="H4036" s="213">
        <v>8</v>
      </c>
      <c r="I4036" s="214"/>
      <c r="J4036" s="215">
        <f>ROUND(I4036*H4036,2)</f>
        <v>0</v>
      </c>
      <c r="K4036" s="211" t="s">
        <v>1</v>
      </c>
      <c r="L4036" s="40"/>
      <c r="M4036" s="216" t="s">
        <v>1</v>
      </c>
      <c r="N4036" s="217" t="s">
        <v>40</v>
      </c>
      <c r="O4036" s="72"/>
      <c r="P4036" s="218">
        <f>O4036*H4036</f>
        <v>0</v>
      </c>
      <c r="Q4036" s="218">
        <v>0</v>
      </c>
      <c r="R4036" s="218">
        <f>Q4036*H4036</f>
        <v>0</v>
      </c>
      <c r="S4036" s="218">
        <v>0</v>
      </c>
      <c r="T4036" s="219">
        <f>S4036*H4036</f>
        <v>0</v>
      </c>
      <c r="U4036" s="35"/>
      <c r="V4036" s="35"/>
      <c r="W4036" s="35"/>
      <c r="X4036" s="35"/>
      <c r="Y4036" s="35"/>
      <c r="Z4036" s="35"/>
      <c r="AA4036" s="35"/>
      <c r="AB4036" s="35"/>
      <c r="AC4036" s="35"/>
      <c r="AD4036" s="35"/>
      <c r="AE4036" s="35"/>
      <c r="AR4036" s="220" t="s">
        <v>412</v>
      </c>
      <c r="AT4036" s="220" t="s">
        <v>205</v>
      </c>
      <c r="AU4036" s="220" t="s">
        <v>104</v>
      </c>
      <c r="AY4036" s="18" t="s">
        <v>203</v>
      </c>
      <c r="BE4036" s="221">
        <f>IF(N4036="základní",J4036,0)</f>
        <v>0</v>
      </c>
      <c r="BF4036" s="221">
        <f>IF(N4036="snížená",J4036,0)</f>
        <v>0</v>
      </c>
      <c r="BG4036" s="221">
        <f>IF(N4036="zákl. přenesená",J4036,0)</f>
        <v>0</v>
      </c>
      <c r="BH4036" s="221">
        <f>IF(N4036="sníž. přenesená",J4036,0)</f>
        <v>0</v>
      </c>
      <c r="BI4036" s="221">
        <f>IF(N4036="nulová",J4036,0)</f>
        <v>0</v>
      </c>
      <c r="BJ4036" s="18" t="s">
        <v>82</v>
      </c>
      <c r="BK4036" s="221">
        <f>ROUND(I4036*H4036,2)</f>
        <v>0</v>
      </c>
      <c r="BL4036" s="18" t="s">
        <v>412</v>
      </c>
      <c r="BM4036" s="220" t="s">
        <v>3660</v>
      </c>
    </row>
    <row r="4037" spans="1:65" s="13" customFormat="1" ht="33.75">
      <c r="B4037" s="222"/>
      <c r="C4037" s="223"/>
      <c r="D4037" s="224" t="s">
        <v>211</v>
      </c>
      <c r="E4037" s="225" t="s">
        <v>1</v>
      </c>
      <c r="F4037" s="226" t="s">
        <v>3652</v>
      </c>
      <c r="G4037" s="223"/>
      <c r="H4037" s="225" t="s">
        <v>1</v>
      </c>
      <c r="I4037" s="227"/>
      <c r="J4037" s="223"/>
      <c r="K4037" s="223"/>
      <c r="L4037" s="228"/>
      <c r="M4037" s="229"/>
      <c r="N4037" s="230"/>
      <c r="O4037" s="230"/>
      <c r="P4037" s="230"/>
      <c r="Q4037" s="230"/>
      <c r="R4037" s="230"/>
      <c r="S4037" s="230"/>
      <c r="T4037" s="231"/>
      <c r="AT4037" s="232" t="s">
        <v>211</v>
      </c>
      <c r="AU4037" s="232" t="s">
        <v>104</v>
      </c>
      <c r="AV4037" s="13" t="s">
        <v>82</v>
      </c>
      <c r="AW4037" s="13" t="s">
        <v>31</v>
      </c>
      <c r="AX4037" s="13" t="s">
        <v>75</v>
      </c>
      <c r="AY4037" s="232" t="s">
        <v>203</v>
      </c>
    </row>
    <row r="4038" spans="1:65" s="13" customFormat="1" ht="11.25">
      <c r="B4038" s="222"/>
      <c r="C4038" s="223"/>
      <c r="D4038" s="224" t="s">
        <v>211</v>
      </c>
      <c r="E4038" s="225" t="s">
        <v>1</v>
      </c>
      <c r="F4038" s="226" t="s">
        <v>213</v>
      </c>
      <c r="G4038" s="223"/>
      <c r="H4038" s="225" t="s">
        <v>1</v>
      </c>
      <c r="I4038" s="227"/>
      <c r="J4038" s="223"/>
      <c r="K4038" s="223"/>
      <c r="L4038" s="228"/>
      <c r="M4038" s="229"/>
      <c r="N4038" s="230"/>
      <c r="O4038" s="230"/>
      <c r="P4038" s="230"/>
      <c r="Q4038" s="230"/>
      <c r="R4038" s="230"/>
      <c r="S4038" s="230"/>
      <c r="T4038" s="231"/>
      <c r="AT4038" s="232" t="s">
        <v>211</v>
      </c>
      <c r="AU4038" s="232" t="s">
        <v>104</v>
      </c>
      <c r="AV4038" s="13" t="s">
        <v>82</v>
      </c>
      <c r="AW4038" s="13" t="s">
        <v>31</v>
      </c>
      <c r="AX4038" s="13" t="s">
        <v>75</v>
      </c>
      <c r="AY4038" s="232" t="s">
        <v>203</v>
      </c>
    </row>
    <row r="4039" spans="1:65" s="13" customFormat="1" ht="11.25">
      <c r="B4039" s="222"/>
      <c r="C4039" s="223"/>
      <c r="D4039" s="224" t="s">
        <v>211</v>
      </c>
      <c r="E4039" s="225" t="s">
        <v>1</v>
      </c>
      <c r="F4039" s="226" t="s">
        <v>3586</v>
      </c>
      <c r="G4039" s="223"/>
      <c r="H4039" s="225" t="s">
        <v>1</v>
      </c>
      <c r="I4039" s="227"/>
      <c r="J4039" s="223"/>
      <c r="K4039" s="223"/>
      <c r="L4039" s="228"/>
      <c r="M4039" s="229"/>
      <c r="N4039" s="230"/>
      <c r="O4039" s="230"/>
      <c r="P4039" s="230"/>
      <c r="Q4039" s="230"/>
      <c r="R4039" s="230"/>
      <c r="S4039" s="230"/>
      <c r="T4039" s="231"/>
      <c r="AT4039" s="232" t="s">
        <v>211</v>
      </c>
      <c r="AU4039" s="232" t="s">
        <v>104</v>
      </c>
      <c r="AV4039" s="13" t="s">
        <v>82</v>
      </c>
      <c r="AW4039" s="13" t="s">
        <v>31</v>
      </c>
      <c r="AX4039" s="13" t="s">
        <v>75</v>
      </c>
      <c r="AY4039" s="232" t="s">
        <v>203</v>
      </c>
    </row>
    <row r="4040" spans="1:65" s="14" customFormat="1" ht="11.25">
      <c r="B4040" s="233"/>
      <c r="C4040" s="234"/>
      <c r="D4040" s="224" t="s">
        <v>211</v>
      </c>
      <c r="E4040" s="235" t="s">
        <v>1</v>
      </c>
      <c r="F4040" s="236" t="s">
        <v>3478</v>
      </c>
      <c r="G4040" s="234"/>
      <c r="H4040" s="237">
        <v>8</v>
      </c>
      <c r="I4040" s="238"/>
      <c r="J4040" s="234"/>
      <c r="K4040" s="234"/>
      <c r="L4040" s="239"/>
      <c r="M4040" s="240"/>
      <c r="N4040" s="241"/>
      <c r="O4040" s="241"/>
      <c r="P4040" s="241"/>
      <c r="Q4040" s="241"/>
      <c r="R4040" s="241"/>
      <c r="S4040" s="241"/>
      <c r="T4040" s="242"/>
      <c r="AT4040" s="243" t="s">
        <v>211</v>
      </c>
      <c r="AU4040" s="243" t="s">
        <v>104</v>
      </c>
      <c r="AV4040" s="14" t="s">
        <v>84</v>
      </c>
      <c r="AW4040" s="14" t="s">
        <v>31</v>
      </c>
      <c r="AX4040" s="14" t="s">
        <v>75</v>
      </c>
      <c r="AY4040" s="243" t="s">
        <v>203</v>
      </c>
    </row>
    <row r="4041" spans="1:65" s="12" customFormat="1" ht="20.85" customHeight="1">
      <c r="B4041" s="193"/>
      <c r="C4041" s="194"/>
      <c r="D4041" s="195" t="s">
        <v>74</v>
      </c>
      <c r="E4041" s="207" t="s">
        <v>3661</v>
      </c>
      <c r="F4041" s="207" t="s">
        <v>3662</v>
      </c>
      <c r="G4041" s="194"/>
      <c r="H4041" s="194"/>
      <c r="I4041" s="197"/>
      <c r="J4041" s="208">
        <f>BK4041</f>
        <v>0</v>
      </c>
      <c r="K4041" s="194"/>
      <c r="L4041" s="199"/>
      <c r="M4041" s="200"/>
      <c r="N4041" s="201"/>
      <c r="O4041" s="201"/>
      <c r="P4041" s="202">
        <f>SUM(P4042:P4080)</f>
        <v>0</v>
      </c>
      <c r="Q4041" s="201"/>
      <c r="R4041" s="202">
        <f>SUM(R4042:R4080)</f>
        <v>0</v>
      </c>
      <c r="S4041" s="201"/>
      <c r="T4041" s="203">
        <f>SUM(T4042:T4080)</f>
        <v>0</v>
      </c>
      <c r="AR4041" s="204" t="s">
        <v>84</v>
      </c>
      <c r="AT4041" s="205" t="s">
        <v>74</v>
      </c>
      <c r="AU4041" s="205" t="s">
        <v>84</v>
      </c>
      <c r="AY4041" s="204" t="s">
        <v>203</v>
      </c>
      <c r="BK4041" s="206">
        <f>SUM(BK4042:BK4080)</f>
        <v>0</v>
      </c>
    </row>
    <row r="4042" spans="1:65" s="2" customFormat="1" ht="21.75" customHeight="1">
      <c r="A4042" s="35"/>
      <c r="B4042" s="36"/>
      <c r="C4042" s="209" t="s">
        <v>3663</v>
      </c>
      <c r="D4042" s="209" t="s">
        <v>205</v>
      </c>
      <c r="E4042" s="210" t="s">
        <v>3664</v>
      </c>
      <c r="F4042" s="211" t="s">
        <v>3665</v>
      </c>
      <c r="G4042" s="212" t="s">
        <v>828</v>
      </c>
      <c r="H4042" s="213">
        <v>24</v>
      </c>
      <c r="I4042" s="214"/>
      <c r="J4042" s="215">
        <f>ROUND(I4042*H4042,2)</f>
        <v>0</v>
      </c>
      <c r="K4042" s="211" t="s">
        <v>1</v>
      </c>
      <c r="L4042" s="40"/>
      <c r="M4042" s="216" t="s">
        <v>1</v>
      </c>
      <c r="N4042" s="217" t="s">
        <v>40</v>
      </c>
      <c r="O4042" s="72"/>
      <c r="P4042" s="218">
        <f>O4042*H4042</f>
        <v>0</v>
      </c>
      <c r="Q4042" s="218">
        <v>0</v>
      </c>
      <c r="R4042" s="218">
        <f>Q4042*H4042</f>
        <v>0</v>
      </c>
      <c r="S4042" s="218">
        <v>0</v>
      </c>
      <c r="T4042" s="219">
        <f>S4042*H4042</f>
        <v>0</v>
      </c>
      <c r="U4042" s="35"/>
      <c r="V4042" s="35"/>
      <c r="W4042" s="35"/>
      <c r="X4042" s="35"/>
      <c r="Y4042" s="35"/>
      <c r="Z4042" s="35"/>
      <c r="AA4042" s="35"/>
      <c r="AB4042" s="35"/>
      <c r="AC4042" s="35"/>
      <c r="AD4042" s="35"/>
      <c r="AE4042" s="35"/>
      <c r="AR4042" s="220" t="s">
        <v>412</v>
      </c>
      <c r="AT4042" s="220" t="s">
        <v>205</v>
      </c>
      <c r="AU4042" s="220" t="s">
        <v>104</v>
      </c>
      <c r="AY4042" s="18" t="s">
        <v>203</v>
      </c>
      <c r="BE4042" s="221">
        <f>IF(N4042="základní",J4042,0)</f>
        <v>0</v>
      </c>
      <c r="BF4042" s="221">
        <f>IF(N4042="snížená",J4042,0)</f>
        <v>0</v>
      </c>
      <c r="BG4042" s="221">
        <f>IF(N4042="zákl. přenesená",J4042,0)</f>
        <v>0</v>
      </c>
      <c r="BH4042" s="221">
        <f>IF(N4042="sníž. přenesená",J4042,0)</f>
        <v>0</v>
      </c>
      <c r="BI4042" s="221">
        <f>IF(N4042="nulová",J4042,0)</f>
        <v>0</v>
      </c>
      <c r="BJ4042" s="18" t="s">
        <v>82</v>
      </c>
      <c r="BK4042" s="221">
        <f>ROUND(I4042*H4042,2)</f>
        <v>0</v>
      </c>
      <c r="BL4042" s="18" t="s">
        <v>412</v>
      </c>
      <c r="BM4042" s="220" t="s">
        <v>3666</v>
      </c>
    </row>
    <row r="4043" spans="1:65" s="13" customFormat="1" ht="33.75">
      <c r="B4043" s="222"/>
      <c r="C4043" s="223"/>
      <c r="D4043" s="224" t="s">
        <v>211</v>
      </c>
      <c r="E4043" s="225" t="s">
        <v>1</v>
      </c>
      <c r="F4043" s="226" t="s">
        <v>3667</v>
      </c>
      <c r="G4043" s="223"/>
      <c r="H4043" s="225" t="s">
        <v>1</v>
      </c>
      <c r="I4043" s="227"/>
      <c r="J4043" s="223"/>
      <c r="K4043" s="223"/>
      <c r="L4043" s="228"/>
      <c r="M4043" s="229"/>
      <c r="N4043" s="230"/>
      <c r="O4043" s="230"/>
      <c r="P4043" s="230"/>
      <c r="Q4043" s="230"/>
      <c r="R4043" s="230"/>
      <c r="S4043" s="230"/>
      <c r="T4043" s="231"/>
      <c r="AT4043" s="232" t="s">
        <v>211</v>
      </c>
      <c r="AU4043" s="232" t="s">
        <v>104</v>
      </c>
      <c r="AV4043" s="13" t="s">
        <v>82</v>
      </c>
      <c r="AW4043" s="13" t="s">
        <v>31</v>
      </c>
      <c r="AX4043" s="13" t="s">
        <v>75</v>
      </c>
      <c r="AY4043" s="232" t="s">
        <v>203</v>
      </c>
    </row>
    <row r="4044" spans="1:65" s="13" customFormat="1" ht="11.25">
      <c r="B4044" s="222"/>
      <c r="C4044" s="223"/>
      <c r="D4044" s="224" t="s">
        <v>211</v>
      </c>
      <c r="E4044" s="225" t="s">
        <v>1</v>
      </c>
      <c r="F4044" s="226" t="s">
        <v>213</v>
      </c>
      <c r="G4044" s="223"/>
      <c r="H4044" s="225" t="s">
        <v>1</v>
      </c>
      <c r="I4044" s="227"/>
      <c r="J4044" s="223"/>
      <c r="K4044" s="223"/>
      <c r="L4044" s="228"/>
      <c r="M4044" s="229"/>
      <c r="N4044" s="230"/>
      <c r="O4044" s="230"/>
      <c r="P4044" s="230"/>
      <c r="Q4044" s="230"/>
      <c r="R4044" s="230"/>
      <c r="S4044" s="230"/>
      <c r="T4044" s="231"/>
      <c r="AT4044" s="232" t="s">
        <v>211</v>
      </c>
      <c r="AU4044" s="232" t="s">
        <v>104</v>
      </c>
      <c r="AV4044" s="13" t="s">
        <v>82</v>
      </c>
      <c r="AW4044" s="13" t="s">
        <v>31</v>
      </c>
      <c r="AX4044" s="13" t="s">
        <v>75</v>
      </c>
      <c r="AY4044" s="232" t="s">
        <v>203</v>
      </c>
    </row>
    <row r="4045" spans="1:65" s="13" customFormat="1" ht="11.25">
      <c r="B4045" s="222"/>
      <c r="C4045" s="223"/>
      <c r="D4045" s="224" t="s">
        <v>211</v>
      </c>
      <c r="E4045" s="225" t="s">
        <v>1</v>
      </c>
      <c r="F4045" s="226" t="s">
        <v>3668</v>
      </c>
      <c r="G4045" s="223"/>
      <c r="H4045" s="225" t="s">
        <v>1</v>
      </c>
      <c r="I4045" s="227"/>
      <c r="J4045" s="223"/>
      <c r="K4045" s="223"/>
      <c r="L4045" s="228"/>
      <c r="M4045" s="229"/>
      <c r="N4045" s="230"/>
      <c r="O4045" s="230"/>
      <c r="P4045" s="230"/>
      <c r="Q4045" s="230"/>
      <c r="R4045" s="230"/>
      <c r="S4045" s="230"/>
      <c r="T4045" s="231"/>
      <c r="AT4045" s="232" t="s">
        <v>211</v>
      </c>
      <c r="AU4045" s="232" t="s">
        <v>104</v>
      </c>
      <c r="AV4045" s="13" t="s">
        <v>82</v>
      </c>
      <c r="AW4045" s="13" t="s">
        <v>31</v>
      </c>
      <c r="AX4045" s="13" t="s">
        <v>75</v>
      </c>
      <c r="AY4045" s="232" t="s">
        <v>203</v>
      </c>
    </row>
    <row r="4046" spans="1:65" s="13" customFormat="1" ht="11.25">
      <c r="B4046" s="222"/>
      <c r="C4046" s="223"/>
      <c r="D4046" s="224" t="s">
        <v>211</v>
      </c>
      <c r="E4046" s="225" t="s">
        <v>1</v>
      </c>
      <c r="F4046" s="226" t="s">
        <v>3669</v>
      </c>
      <c r="G4046" s="223"/>
      <c r="H4046" s="225" t="s">
        <v>1</v>
      </c>
      <c r="I4046" s="227"/>
      <c r="J4046" s="223"/>
      <c r="K4046" s="223"/>
      <c r="L4046" s="228"/>
      <c r="M4046" s="229"/>
      <c r="N4046" s="230"/>
      <c r="O4046" s="230"/>
      <c r="P4046" s="230"/>
      <c r="Q4046" s="230"/>
      <c r="R4046" s="230"/>
      <c r="S4046" s="230"/>
      <c r="T4046" s="231"/>
      <c r="AT4046" s="232" t="s">
        <v>211</v>
      </c>
      <c r="AU4046" s="232" t="s">
        <v>104</v>
      </c>
      <c r="AV4046" s="13" t="s">
        <v>82</v>
      </c>
      <c r="AW4046" s="13" t="s">
        <v>31</v>
      </c>
      <c r="AX4046" s="13" t="s">
        <v>75</v>
      </c>
      <c r="AY4046" s="232" t="s">
        <v>203</v>
      </c>
    </row>
    <row r="4047" spans="1:65" s="14" customFormat="1" ht="11.25">
      <c r="B4047" s="233"/>
      <c r="C4047" s="234"/>
      <c r="D4047" s="224" t="s">
        <v>211</v>
      </c>
      <c r="E4047" s="235" t="s">
        <v>1</v>
      </c>
      <c r="F4047" s="236" t="s">
        <v>3670</v>
      </c>
      <c r="G4047" s="234"/>
      <c r="H4047" s="237">
        <v>24</v>
      </c>
      <c r="I4047" s="238"/>
      <c r="J4047" s="234"/>
      <c r="K4047" s="234"/>
      <c r="L4047" s="239"/>
      <c r="M4047" s="240"/>
      <c r="N4047" s="241"/>
      <c r="O4047" s="241"/>
      <c r="P4047" s="241"/>
      <c r="Q4047" s="241"/>
      <c r="R4047" s="241"/>
      <c r="S4047" s="241"/>
      <c r="T4047" s="242"/>
      <c r="AT4047" s="243" t="s">
        <v>211</v>
      </c>
      <c r="AU4047" s="243" t="s">
        <v>104</v>
      </c>
      <c r="AV4047" s="14" t="s">
        <v>84</v>
      </c>
      <c r="AW4047" s="14" t="s">
        <v>31</v>
      </c>
      <c r="AX4047" s="14" t="s">
        <v>75</v>
      </c>
      <c r="AY4047" s="243" t="s">
        <v>203</v>
      </c>
    </row>
    <row r="4048" spans="1:65" s="2" customFormat="1" ht="21.75" customHeight="1">
      <c r="A4048" s="35"/>
      <c r="B4048" s="36"/>
      <c r="C4048" s="209" t="s">
        <v>3671</v>
      </c>
      <c r="D4048" s="209" t="s">
        <v>205</v>
      </c>
      <c r="E4048" s="210" t="s">
        <v>3672</v>
      </c>
      <c r="F4048" s="211" t="s">
        <v>3673</v>
      </c>
      <c r="G4048" s="212" t="s">
        <v>2638</v>
      </c>
      <c r="H4048" s="213">
        <v>160</v>
      </c>
      <c r="I4048" s="214"/>
      <c r="J4048" s="215">
        <f>ROUND(I4048*H4048,2)</f>
        <v>0</v>
      </c>
      <c r="K4048" s="211" t="s">
        <v>1</v>
      </c>
      <c r="L4048" s="40"/>
      <c r="M4048" s="216" t="s">
        <v>1</v>
      </c>
      <c r="N4048" s="217" t="s">
        <v>40</v>
      </c>
      <c r="O4048" s="72"/>
      <c r="P4048" s="218">
        <f>O4048*H4048</f>
        <v>0</v>
      </c>
      <c r="Q4048" s="218">
        <v>0</v>
      </c>
      <c r="R4048" s="218">
        <f>Q4048*H4048</f>
        <v>0</v>
      </c>
      <c r="S4048" s="218">
        <v>0</v>
      </c>
      <c r="T4048" s="219">
        <f>S4048*H4048</f>
        <v>0</v>
      </c>
      <c r="U4048" s="35"/>
      <c r="V4048" s="35"/>
      <c r="W4048" s="35"/>
      <c r="X4048" s="35"/>
      <c r="Y4048" s="35"/>
      <c r="Z4048" s="35"/>
      <c r="AA4048" s="35"/>
      <c r="AB4048" s="35"/>
      <c r="AC4048" s="35"/>
      <c r="AD4048" s="35"/>
      <c r="AE4048" s="35"/>
      <c r="AR4048" s="220" t="s">
        <v>412</v>
      </c>
      <c r="AT4048" s="220" t="s">
        <v>205</v>
      </c>
      <c r="AU4048" s="220" t="s">
        <v>104</v>
      </c>
      <c r="AY4048" s="18" t="s">
        <v>203</v>
      </c>
      <c r="BE4048" s="221">
        <f>IF(N4048="základní",J4048,0)</f>
        <v>0</v>
      </c>
      <c r="BF4048" s="221">
        <f>IF(N4048="snížená",J4048,0)</f>
        <v>0</v>
      </c>
      <c r="BG4048" s="221">
        <f>IF(N4048="zákl. přenesená",J4048,0)</f>
        <v>0</v>
      </c>
      <c r="BH4048" s="221">
        <f>IF(N4048="sníž. přenesená",J4048,0)</f>
        <v>0</v>
      </c>
      <c r="BI4048" s="221">
        <f>IF(N4048="nulová",J4048,0)</f>
        <v>0</v>
      </c>
      <c r="BJ4048" s="18" t="s">
        <v>82</v>
      </c>
      <c r="BK4048" s="221">
        <f>ROUND(I4048*H4048,2)</f>
        <v>0</v>
      </c>
      <c r="BL4048" s="18" t="s">
        <v>412</v>
      </c>
      <c r="BM4048" s="220" t="s">
        <v>3674</v>
      </c>
    </row>
    <row r="4049" spans="1:65" s="13" customFormat="1" ht="33.75">
      <c r="B4049" s="222"/>
      <c r="C4049" s="223"/>
      <c r="D4049" s="224" t="s">
        <v>211</v>
      </c>
      <c r="E4049" s="225" t="s">
        <v>1</v>
      </c>
      <c r="F4049" s="226" t="s">
        <v>3675</v>
      </c>
      <c r="G4049" s="223"/>
      <c r="H4049" s="225" t="s">
        <v>1</v>
      </c>
      <c r="I4049" s="227"/>
      <c r="J4049" s="223"/>
      <c r="K4049" s="223"/>
      <c r="L4049" s="228"/>
      <c r="M4049" s="229"/>
      <c r="N4049" s="230"/>
      <c r="O4049" s="230"/>
      <c r="P4049" s="230"/>
      <c r="Q4049" s="230"/>
      <c r="R4049" s="230"/>
      <c r="S4049" s="230"/>
      <c r="T4049" s="231"/>
      <c r="AT4049" s="232" t="s">
        <v>211</v>
      </c>
      <c r="AU4049" s="232" t="s">
        <v>104</v>
      </c>
      <c r="AV4049" s="13" t="s">
        <v>82</v>
      </c>
      <c r="AW4049" s="13" t="s">
        <v>31</v>
      </c>
      <c r="AX4049" s="13" t="s">
        <v>75</v>
      </c>
      <c r="AY4049" s="232" t="s">
        <v>203</v>
      </c>
    </row>
    <row r="4050" spans="1:65" s="13" customFormat="1" ht="11.25">
      <c r="B4050" s="222"/>
      <c r="C4050" s="223"/>
      <c r="D4050" s="224" t="s">
        <v>211</v>
      </c>
      <c r="E4050" s="225" t="s">
        <v>1</v>
      </c>
      <c r="F4050" s="226" t="s">
        <v>213</v>
      </c>
      <c r="G4050" s="223"/>
      <c r="H4050" s="225" t="s">
        <v>1</v>
      </c>
      <c r="I4050" s="227"/>
      <c r="J4050" s="223"/>
      <c r="K4050" s="223"/>
      <c r="L4050" s="228"/>
      <c r="M4050" s="229"/>
      <c r="N4050" s="230"/>
      <c r="O4050" s="230"/>
      <c r="P4050" s="230"/>
      <c r="Q4050" s="230"/>
      <c r="R4050" s="230"/>
      <c r="S4050" s="230"/>
      <c r="T4050" s="231"/>
      <c r="AT4050" s="232" t="s">
        <v>211</v>
      </c>
      <c r="AU4050" s="232" t="s">
        <v>104</v>
      </c>
      <c r="AV4050" s="13" t="s">
        <v>82</v>
      </c>
      <c r="AW4050" s="13" t="s">
        <v>31</v>
      </c>
      <c r="AX4050" s="13" t="s">
        <v>75</v>
      </c>
      <c r="AY4050" s="232" t="s">
        <v>203</v>
      </c>
    </row>
    <row r="4051" spans="1:65" s="13" customFormat="1" ht="11.25">
      <c r="B4051" s="222"/>
      <c r="C4051" s="223"/>
      <c r="D4051" s="224" t="s">
        <v>211</v>
      </c>
      <c r="E4051" s="225" t="s">
        <v>1</v>
      </c>
      <c r="F4051" s="226" t="s">
        <v>3676</v>
      </c>
      <c r="G4051" s="223"/>
      <c r="H4051" s="225" t="s">
        <v>1</v>
      </c>
      <c r="I4051" s="227"/>
      <c r="J4051" s="223"/>
      <c r="K4051" s="223"/>
      <c r="L4051" s="228"/>
      <c r="M4051" s="229"/>
      <c r="N4051" s="230"/>
      <c r="O4051" s="230"/>
      <c r="P4051" s="230"/>
      <c r="Q4051" s="230"/>
      <c r="R4051" s="230"/>
      <c r="S4051" s="230"/>
      <c r="T4051" s="231"/>
      <c r="AT4051" s="232" t="s">
        <v>211</v>
      </c>
      <c r="AU4051" s="232" t="s">
        <v>104</v>
      </c>
      <c r="AV4051" s="13" t="s">
        <v>82</v>
      </c>
      <c r="AW4051" s="13" t="s">
        <v>31</v>
      </c>
      <c r="AX4051" s="13" t="s">
        <v>75</v>
      </c>
      <c r="AY4051" s="232" t="s">
        <v>203</v>
      </c>
    </row>
    <row r="4052" spans="1:65" s="13" customFormat="1" ht="11.25">
      <c r="B4052" s="222"/>
      <c r="C4052" s="223"/>
      <c r="D4052" s="224" t="s">
        <v>211</v>
      </c>
      <c r="E4052" s="225" t="s">
        <v>1</v>
      </c>
      <c r="F4052" s="226" t="s">
        <v>3677</v>
      </c>
      <c r="G4052" s="223"/>
      <c r="H4052" s="225" t="s">
        <v>1</v>
      </c>
      <c r="I4052" s="227"/>
      <c r="J4052" s="223"/>
      <c r="K4052" s="223"/>
      <c r="L4052" s="228"/>
      <c r="M4052" s="229"/>
      <c r="N4052" s="230"/>
      <c r="O4052" s="230"/>
      <c r="P4052" s="230"/>
      <c r="Q4052" s="230"/>
      <c r="R4052" s="230"/>
      <c r="S4052" s="230"/>
      <c r="T4052" s="231"/>
      <c r="AT4052" s="232" t="s">
        <v>211</v>
      </c>
      <c r="AU4052" s="232" t="s">
        <v>104</v>
      </c>
      <c r="AV4052" s="13" t="s">
        <v>82</v>
      </c>
      <c r="AW4052" s="13" t="s">
        <v>31</v>
      </c>
      <c r="AX4052" s="13" t="s">
        <v>75</v>
      </c>
      <c r="AY4052" s="232" t="s">
        <v>203</v>
      </c>
    </row>
    <row r="4053" spans="1:65" s="14" customFormat="1" ht="11.25">
      <c r="B4053" s="233"/>
      <c r="C4053" s="234"/>
      <c r="D4053" s="224" t="s">
        <v>211</v>
      </c>
      <c r="E4053" s="235" t="s">
        <v>1</v>
      </c>
      <c r="F4053" s="236" t="s">
        <v>3678</v>
      </c>
      <c r="G4053" s="234"/>
      <c r="H4053" s="237">
        <v>160</v>
      </c>
      <c r="I4053" s="238"/>
      <c r="J4053" s="234"/>
      <c r="K4053" s="234"/>
      <c r="L4053" s="239"/>
      <c r="M4053" s="240"/>
      <c r="N4053" s="241"/>
      <c r="O4053" s="241"/>
      <c r="P4053" s="241"/>
      <c r="Q4053" s="241"/>
      <c r="R4053" s="241"/>
      <c r="S4053" s="241"/>
      <c r="T4053" s="242"/>
      <c r="AT4053" s="243" t="s">
        <v>211</v>
      </c>
      <c r="AU4053" s="243" t="s">
        <v>104</v>
      </c>
      <c r="AV4053" s="14" t="s">
        <v>84</v>
      </c>
      <c r="AW4053" s="14" t="s">
        <v>31</v>
      </c>
      <c r="AX4053" s="14" t="s">
        <v>75</v>
      </c>
      <c r="AY4053" s="243" t="s">
        <v>203</v>
      </c>
    </row>
    <row r="4054" spans="1:65" s="2" customFormat="1" ht="21.75" customHeight="1">
      <c r="A4054" s="35"/>
      <c r="B4054" s="36"/>
      <c r="C4054" s="209" t="s">
        <v>3679</v>
      </c>
      <c r="D4054" s="209" t="s">
        <v>205</v>
      </c>
      <c r="E4054" s="210" t="s">
        <v>3680</v>
      </c>
      <c r="F4054" s="211" t="s">
        <v>3681</v>
      </c>
      <c r="G4054" s="212" t="s">
        <v>2638</v>
      </c>
      <c r="H4054" s="213">
        <v>380</v>
      </c>
      <c r="I4054" s="214"/>
      <c r="J4054" s="215">
        <f>ROUND(I4054*H4054,2)</f>
        <v>0</v>
      </c>
      <c r="K4054" s="211" t="s">
        <v>1</v>
      </c>
      <c r="L4054" s="40"/>
      <c r="M4054" s="216" t="s">
        <v>1</v>
      </c>
      <c r="N4054" s="217" t="s">
        <v>40</v>
      </c>
      <c r="O4054" s="72"/>
      <c r="P4054" s="218">
        <f>O4054*H4054</f>
        <v>0</v>
      </c>
      <c r="Q4054" s="218">
        <v>0</v>
      </c>
      <c r="R4054" s="218">
        <f>Q4054*H4054</f>
        <v>0</v>
      </c>
      <c r="S4054" s="218">
        <v>0</v>
      </c>
      <c r="T4054" s="219">
        <f>S4054*H4054</f>
        <v>0</v>
      </c>
      <c r="U4054" s="35"/>
      <c r="V4054" s="35"/>
      <c r="W4054" s="35"/>
      <c r="X4054" s="35"/>
      <c r="Y4054" s="35"/>
      <c r="Z4054" s="35"/>
      <c r="AA4054" s="35"/>
      <c r="AB4054" s="35"/>
      <c r="AC4054" s="35"/>
      <c r="AD4054" s="35"/>
      <c r="AE4054" s="35"/>
      <c r="AR4054" s="220" t="s">
        <v>412</v>
      </c>
      <c r="AT4054" s="220" t="s">
        <v>205</v>
      </c>
      <c r="AU4054" s="220" t="s">
        <v>104</v>
      </c>
      <c r="AY4054" s="18" t="s">
        <v>203</v>
      </c>
      <c r="BE4054" s="221">
        <f>IF(N4054="základní",J4054,0)</f>
        <v>0</v>
      </c>
      <c r="BF4054" s="221">
        <f>IF(N4054="snížená",J4054,0)</f>
        <v>0</v>
      </c>
      <c r="BG4054" s="221">
        <f>IF(N4054="zákl. přenesená",J4054,0)</f>
        <v>0</v>
      </c>
      <c r="BH4054" s="221">
        <f>IF(N4054="sníž. přenesená",J4054,0)</f>
        <v>0</v>
      </c>
      <c r="BI4054" s="221">
        <f>IF(N4054="nulová",J4054,0)</f>
        <v>0</v>
      </c>
      <c r="BJ4054" s="18" t="s">
        <v>82</v>
      </c>
      <c r="BK4054" s="221">
        <f>ROUND(I4054*H4054,2)</f>
        <v>0</v>
      </c>
      <c r="BL4054" s="18" t="s">
        <v>412</v>
      </c>
      <c r="BM4054" s="220" t="s">
        <v>3682</v>
      </c>
    </row>
    <row r="4055" spans="1:65" s="13" customFormat="1" ht="33.75">
      <c r="B4055" s="222"/>
      <c r="C4055" s="223"/>
      <c r="D4055" s="224" t="s">
        <v>211</v>
      </c>
      <c r="E4055" s="225" t="s">
        <v>1</v>
      </c>
      <c r="F4055" s="226" t="s">
        <v>3675</v>
      </c>
      <c r="G4055" s="223"/>
      <c r="H4055" s="225" t="s">
        <v>1</v>
      </c>
      <c r="I4055" s="227"/>
      <c r="J4055" s="223"/>
      <c r="K4055" s="223"/>
      <c r="L4055" s="228"/>
      <c r="M4055" s="229"/>
      <c r="N4055" s="230"/>
      <c r="O4055" s="230"/>
      <c r="P4055" s="230"/>
      <c r="Q4055" s="230"/>
      <c r="R4055" s="230"/>
      <c r="S4055" s="230"/>
      <c r="T4055" s="231"/>
      <c r="AT4055" s="232" t="s">
        <v>211</v>
      </c>
      <c r="AU4055" s="232" t="s">
        <v>104</v>
      </c>
      <c r="AV4055" s="13" t="s">
        <v>82</v>
      </c>
      <c r="AW4055" s="13" t="s">
        <v>31</v>
      </c>
      <c r="AX4055" s="13" t="s">
        <v>75</v>
      </c>
      <c r="AY4055" s="232" t="s">
        <v>203</v>
      </c>
    </row>
    <row r="4056" spans="1:65" s="13" customFormat="1" ht="11.25">
      <c r="B4056" s="222"/>
      <c r="C4056" s="223"/>
      <c r="D4056" s="224" t="s">
        <v>211</v>
      </c>
      <c r="E4056" s="225" t="s">
        <v>1</v>
      </c>
      <c r="F4056" s="226" t="s">
        <v>213</v>
      </c>
      <c r="G4056" s="223"/>
      <c r="H4056" s="225" t="s">
        <v>1</v>
      </c>
      <c r="I4056" s="227"/>
      <c r="J4056" s="223"/>
      <c r="K4056" s="223"/>
      <c r="L4056" s="228"/>
      <c r="M4056" s="229"/>
      <c r="N4056" s="230"/>
      <c r="O4056" s="230"/>
      <c r="P4056" s="230"/>
      <c r="Q4056" s="230"/>
      <c r="R4056" s="230"/>
      <c r="S4056" s="230"/>
      <c r="T4056" s="231"/>
      <c r="AT4056" s="232" t="s">
        <v>211</v>
      </c>
      <c r="AU4056" s="232" t="s">
        <v>104</v>
      </c>
      <c r="AV4056" s="13" t="s">
        <v>82</v>
      </c>
      <c r="AW4056" s="13" t="s">
        <v>31</v>
      </c>
      <c r="AX4056" s="13" t="s">
        <v>75</v>
      </c>
      <c r="AY4056" s="232" t="s">
        <v>203</v>
      </c>
    </row>
    <row r="4057" spans="1:65" s="13" customFormat="1" ht="11.25">
      <c r="B4057" s="222"/>
      <c r="C4057" s="223"/>
      <c r="D4057" s="224" t="s">
        <v>211</v>
      </c>
      <c r="E4057" s="225" t="s">
        <v>1</v>
      </c>
      <c r="F4057" s="226" t="s">
        <v>3676</v>
      </c>
      <c r="G4057" s="223"/>
      <c r="H4057" s="225" t="s">
        <v>1</v>
      </c>
      <c r="I4057" s="227"/>
      <c r="J4057" s="223"/>
      <c r="K4057" s="223"/>
      <c r="L4057" s="228"/>
      <c r="M4057" s="229"/>
      <c r="N4057" s="230"/>
      <c r="O4057" s="230"/>
      <c r="P4057" s="230"/>
      <c r="Q4057" s="230"/>
      <c r="R4057" s="230"/>
      <c r="S4057" s="230"/>
      <c r="T4057" s="231"/>
      <c r="AT4057" s="232" t="s">
        <v>211</v>
      </c>
      <c r="AU4057" s="232" t="s">
        <v>104</v>
      </c>
      <c r="AV4057" s="13" t="s">
        <v>82</v>
      </c>
      <c r="AW4057" s="13" t="s">
        <v>31</v>
      </c>
      <c r="AX4057" s="13" t="s">
        <v>75</v>
      </c>
      <c r="AY4057" s="232" t="s">
        <v>203</v>
      </c>
    </row>
    <row r="4058" spans="1:65" s="13" customFormat="1" ht="11.25">
      <c r="B4058" s="222"/>
      <c r="C4058" s="223"/>
      <c r="D4058" s="224" t="s">
        <v>211</v>
      </c>
      <c r="E4058" s="225" t="s">
        <v>1</v>
      </c>
      <c r="F4058" s="226" t="s">
        <v>3677</v>
      </c>
      <c r="G4058" s="223"/>
      <c r="H4058" s="225" t="s">
        <v>1</v>
      </c>
      <c r="I4058" s="227"/>
      <c r="J4058" s="223"/>
      <c r="K4058" s="223"/>
      <c r="L4058" s="228"/>
      <c r="M4058" s="229"/>
      <c r="N4058" s="230"/>
      <c r="O4058" s="230"/>
      <c r="P4058" s="230"/>
      <c r="Q4058" s="230"/>
      <c r="R4058" s="230"/>
      <c r="S4058" s="230"/>
      <c r="T4058" s="231"/>
      <c r="AT4058" s="232" t="s">
        <v>211</v>
      </c>
      <c r="AU4058" s="232" t="s">
        <v>104</v>
      </c>
      <c r="AV4058" s="13" t="s">
        <v>82</v>
      </c>
      <c r="AW4058" s="13" t="s">
        <v>31</v>
      </c>
      <c r="AX4058" s="13" t="s">
        <v>75</v>
      </c>
      <c r="AY4058" s="232" t="s">
        <v>203</v>
      </c>
    </row>
    <row r="4059" spans="1:65" s="14" customFormat="1" ht="11.25">
      <c r="B4059" s="233"/>
      <c r="C4059" s="234"/>
      <c r="D4059" s="224" t="s">
        <v>211</v>
      </c>
      <c r="E4059" s="235" t="s">
        <v>1</v>
      </c>
      <c r="F4059" s="236" t="s">
        <v>3683</v>
      </c>
      <c r="G4059" s="234"/>
      <c r="H4059" s="237">
        <v>380</v>
      </c>
      <c r="I4059" s="238"/>
      <c r="J4059" s="234"/>
      <c r="K4059" s="234"/>
      <c r="L4059" s="239"/>
      <c r="M4059" s="240"/>
      <c r="N4059" s="241"/>
      <c r="O4059" s="241"/>
      <c r="P4059" s="241"/>
      <c r="Q4059" s="241"/>
      <c r="R4059" s="241"/>
      <c r="S4059" s="241"/>
      <c r="T4059" s="242"/>
      <c r="AT4059" s="243" t="s">
        <v>211</v>
      </c>
      <c r="AU4059" s="243" t="s">
        <v>104</v>
      </c>
      <c r="AV4059" s="14" t="s">
        <v>84</v>
      </c>
      <c r="AW4059" s="14" t="s">
        <v>31</v>
      </c>
      <c r="AX4059" s="14" t="s">
        <v>75</v>
      </c>
      <c r="AY4059" s="243" t="s">
        <v>203</v>
      </c>
    </row>
    <row r="4060" spans="1:65" s="2" customFormat="1" ht="21.75" customHeight="1">
      <c r="A4060" s="35"/>
      <c r="B4060" s="36"/>
      <c r="C4060" s="209" t="s">
        <v>3684</v>
      </c>
      <c r="D4060" s="209" t="s">
        <v>205</v>
      </c>
      <c r="E4060" s="210" t="s">
        <v>3685</v>
      </c>
      <c r="F4060" s="211" t="s">
        <v>3686</v>
      </c>
      <c r="G4060" s="212" t="s">
        <v>208</v>
      </c>
      <c r="H4060" s="213">
        <v>26</v>
      </c>
      <c r="I4060" s="214"/>
      <c r="J4060" s="215">
        <f>ROUND(I4060*H4060,2)</f>
        <v>0</v>
      </c>
      <c r="K4060" s="211" t="s">
        <v>1</v>
      </c>
      <c r="L4060" s="40"/>
      <c r="M4060" s="216" t="s">
        <v>1</v>
      </c>
      <c r="N4060" s="217" t="s">
        <v>40</v>
      </c>
      <c r="O4060" s="72"/>
      <c r="P4060" s="218">
        <f>O4060*H4060</f>
        <v>0</v>
      </c>
      <c r="Q4060" s="218">
        <v>0</v>
      </c>
      <c r="R4060" s="218">
        <f>Q4060*H4060</f>
        <v>0</v>
      </c>
      <c r="S4060" s="218">
        <v>0</v>
      </c>
      <c r="T4060" s="219">
        <f>S4060*H4060</f>
        <v>0</v>
      </c>
      <c r="U4060" s="35"/>
      <c r="V4060" s="35"/>
      <c r="W4060" s="35"/>
      <c r="X4060" s="35"/>
      <c r="Y4060" s="35"/>
      <c r="Z4060" s="35"/>
      <c r="AA4060" s="35"/>
      <c r="AB4060" s="35"/>
      <c r="AC4060" s="35"/>
      <c r="AD4060" s="35"/>
      <c r="AE4060" s="35"/>
      <c r="AR4060" s="220" t="s">
        <v>412</v>
      </c>
      <c r="AT4060" s="220" t="s">
        <v>205</v>
      </c>
      <c r="AU4060" s="220" t="s">
        <v>104</v>
      </c>
      <c r="AY4060" s="18" t="s">
        <v>203</v>
      </c>
      <c r="BE4060" s="221">
        <f>IF(N4060="základní",J4060,0)</f>
        <v>0</v>
      </c>
      <c r="BF4060" s="221">
        <f>IF(N4060="snížená",J4060,0)</f>
        <v>0</v>
      </c>
      <c r="BG4060" s="221">
        <f>IF(N4060="zákl. přenesená",J4060,0)</f>
        <v>0</v>
      </c>
      <c r="BH4060" s="221">
        <f>IF(N4060="sníž. přenesená",J4060,0)</f>
        <v>0</v>
      </c>
      <c r="BI4060" s="221">
        <f>IF(N4060="nulová",J4060,0)</f>
        <v>0</v>
      </c>
      <c r="BJ4060" s="18" t="s">
        <v>82</v>
      </c>
      <c r="BK4060" s="221">
        <f>ROUND(I4060*H4060,2)</f>
        <v>0</v>
      </c>
      <c r="BL4060" s="18" t="s">
        <v>412</v>
      </c>
      <c r="BM4060" s="220" t="s">
        <v>3687</v>
      </c>
    </row>
    <row r="4061" spans="1:65" s="13" customFormat="1" ht="33.75">
      <c r="B4061" s="222"/>
      <c r="C4061" s="223"/>
      <c r="D4061" s="224" t="s">
        <v>211</v>
      </c>
      <c r="E4061" s="225" t="s">
        <v>1</v>
      </c>
      <c r="F4061" s="226" t="s">
        <v>3675</v>
      </c>
      <c r="G4061" s="223"/>
      <c r="H4061" s="225" t="s">
        <v>1</v>
      </c>
      <c r="I4061" s="227"/>
      <c r="J4061" s="223"/>
      <c r="K4061" s="223"/>
      <c r="L4061" s="228"/>
      <c r="M4061" s="229"/>
      <c r="N4061" s="230"/>
      <c r="O4061" s="230"/>
      <c r="P4061" s="230"/>
      <c r="Q4061" s="230"/>
      <c r="R4061" s="230"/>
      <c r="S4061" s="230"/>
      <c r="T4061" s="231"/>
      <c r="AT4061" s="232" t="s">
        <v>211</v>
      </c>
      <c r="AU4061" s="232" t="s">
        <v>104</v>
      </c>
      <c r="AV4061" s="13" t="s">
        <v>82</v>
      </c>
      <c r="AW4061" s="13" t="s">
        <v>31</v>
      </c>
      <c r="AX4061" s="13" t="s">
        <v>75</v>
      </c>
      <c r="AY4061" s="232" t="s">
        <v>203</v>
      </c>
    </row>
    <row r="4062" spans="1:65" s="13" customFormat="1" ht="11.25">
      <c r="B4062" s="222"/>
      <c r="C4062" s="223"/>
      <c r="D4062" s="224" t="s">
        <v>211</v>
      </c>
      <c r="E4062" s="225" t="s">
        <v>1</v>
      </c>
      <c r="F4062" s="226" t="s">
        <v>213</v>
      </c>
      <c r="G4062" s="223"/>
      <c r="H4062" s="225" t="s">
        <v>1</v>
      </c>
      <c r="I4062" s="227"/>
      <c r="J4062" s="223"/>
      <c r="K4062" s="223"/>
      <c r="L4062" s="228"/>
      <c r="M4062" s="229"/>
      <c r="N4062" s="230"/>
      <c r="O4062" s="230"/>
      <c r="P4062" s="230"/>
      <c r="Q4062" s="230"/>
      <c r="R4062" s="230"/>
      <c r="S4062" s="230"/>
      <c r="T4062" s="231"/>
      <c r="AT4062" s="232" t="s">
        <v>211</v>
      </c>
      <c r="AU4062" s="232" t="s">
        <v>104</v>
      </c>
      <c r="AV4062" s="13" t="s">
        <v>82</v>
      </c>
      <c r="AW4062" s="13" t="s">
        <v>31</v>
      </c>
      <c r="AX4062" s="13" t="s">
        <v>75</v>
      </c>
      <c r="AY4062" s="232" t="s">
        <v>203</v>
      </c>
    </row>
    <row r="4063" spans="1:65" s="13" customFormat="1" ht="11.25">
      <c r="B4063" s="222"/>
      <c r="C4063" s="223"/>
      <c r="D4063" s="224" t="s">
        <v>211</v>
      </c>
      <c r="E4063" s="225" t="s">
        <v>1</v>
      </c>
      <c r="F4063" s="226" t="s">
        <v>3407</v>
      </c>
      <c r="G4063" s="223"/>
      <c r="H4063" s="225" t="s">
        <v>1</v>
      </c>
      <c r="I4063" s="227"/>
      <c r="J4063" s="223"/>
      <c r="K4063" s="223"/>
      <c r="L4063" s="228"/>
      <c r="M4063" s="229"/>
      <c r="N4063" s="230"/>
      <c r="O4063" s="230"/>
      <c r="P4063" s="230"/>
      <c r="Q4063" s="230"/>
      <c r="R4063" s="230"/>
      <c r="S4063" s="230"/>
      <c r="T4063" s="231"/>
      <c r="AT4063" s="232" t="s">
        <v>211</v>
      </c>
      <c r="AU4063" s="232" t="s">
        <v>104</v>
      </c>
      <c r="AV4063" s="13" t="s">
        <v>82</v>
      </c>
      <c r="AW4063" s="13" t="s">
        <v>31</v>
      </c>
      <c r="AX4063" s="13" t="s">
        <v>75</v>
      </c>
      <c r="AY4063" s="232" t="s">
        <v>203</v>
      </c>
    </row>
    <row r="4064" spans="1:65" s="14" customFormat="1" ht="11.25">
      <c r="B4064" s="233"/>
      <c r="C4064" s="234"/>
      <c r="D4064" s="224" t="s">
        <v>211</v>
      </c>
      <c r="E4064" s="235" t="s">
        <v>1</v>
      </c>
      <c r="F4064" s="236" t="s">
        <v>1318</v>
      </c>
      <c r="G4064" s="234"/>
      <c r="H4064" s="237">
        <v>26</v>
      </c>
      <c r="I4064" s="238"/>
      <c r="J4064" s="234"/>
      <c r="K4064" s="234"/>
      <c r="L4064" s="239"/>
      <c r="M4064" s="240"/>
      <c r="N4064" s="241"/>
      <c r="O4064" s="241"/>
      <c r="P4064" s="241"/>
      <c r="Q4064" s="241"/>
      <c r="R4064" s="241"/>
      <c r="S4064" s="241"/>
      <c r="T4064" s="242"/>
      <c r="AT4064" s="243" t="s">
        <v>211</v>
      </c>
      <c r="AU4064" s="243" t="s">
        <v>104</v>
      </c>
      <c r="AV4064" s="14" t="s">
        <v>84</v>
      </c>
      <c r="AW4064" s="14" t="s">
        <v>31</v>
      </c>
      <c r="AX4064" s="14" t="s">
        <v>75</v>
      </c>
      <c r="AY4064" s="243" t="s">
        <v>203</v>
      </c>
    </row>
    <row r="4065" spans="1:65" s="2" customFormat="1" ht="21.75" customHeight="1">
      <c r="A4065" s="35"/>
      <c r="B4065" s="36"/>
      <c r="C4065" s="209" t="s">
        <v>3688</v>
      </c>
      <c r="D4065" s="209" t="s">
        <v>205</v>
      </c>
      <c r="E4065" s="210" t="s">
        <v>3689</v>
      </c>
      <c r="F4065" s="211" t="s">
        <v>3690</v>
      </c>
      <c r="G4065" s="212" t="s">
        <v>208</v>
      </c>
      <c r="H4065" s="213">
        <v>7</v>
      </c>
      <c r="I4065" s="214"/>
      <c r="J4065" s="215">
        <f>ROUND(I4065*H4065,2)</f>
        <v>0</v>
      </c>
      <c r="K4065" s="211" t="s">
        <v>1</v>
      </c>
      <c r="L4065" s="40"/>
      <c r="M4065" s="216" t="s">
        <v>1</v>
      </c>
      <c r="N4065" s="217" t="s">
        <v>40</v>
      </c>
      <c r="O4065" s="72"/>
      <c r="P4065" s="218">
        <f>O4065*H4065</f>
        <v>0</v>
      </c>
      <c r="Q4065" s="218">
        <v>0</v>
      </c>
      <c r="R4065" s="218">
        <f>Q4065*H4065</f>
        <v>0</v>
      </c>
      <c r="S4065" s="218">
        <v>0</v>
      </c>
      <c r="T4065" s="219">
        <f>S4065*H4065</f>
        <v>0</v>
      </c>
      <c r="U4065" s="35"/>
      <c r="V4065" s="35"/>
      <c r="W4065" s="35"/>
      <c r="X4065" s="35"/>
      <c r="Y4065" s="35"/>
      <c r="Z4065" s="35"/>
      <c r="AA4065" s="35"/>
      <c r="AB4065" s="35"/>
      <c r="AC4065" s="35"/>
      <c r="AD4065" s="35"/>
      <c r="AE4065" s="35"/>
      <c r="AR4065" s="220" t="s">
        <v>412</v>
      </c>
      <c r="AT4065" s="220" t="s">
        <v>205</v>
      </c>
      <c r="AU4065" s="220" t="s">
        <v>104</v>
      </c>
      <c r="AY4065" s="18" t="s">
        <v>203</v>
      </c>
      <c r="BE4065" s="221">
        <f>IF(N4065="základní",J4065,0)</f>
        <v>0</v>
      </c>
      <c r="BF4065" s="221">
        <f>IF(N4065="snížená",J4065,0)</f>
        <v>0</v>
      </c>
      <c r="BG4065" s="221">
        <f>IF(N4065="zákl. přenesená",J4065,0)</f>
        <v>0</v>
      </c>
      <c r="BH4065" s="221">
        <f>IF(N4065="sníž. přenesená",J4065,0)</f>
        <v>0</v>
      </c>
      <c r="BI4065" s="221">
        <f>IF(N4065="nulová",J4065,0)</f>
        <v>0</v>
      </c>
      <c r="BJ4065" s="18" t="s">
        <v>82</v>
      </c>
      <c r="BK4065" s="221">
        <f>ROUND(I4065*H4065,2)</f>
        <v>0</v>
      </c>
      <c r="BL4065" s="18" t="s">
        <v>412</v>
      </c>
      <c r="BM4065" s="220" t="s">
        <v>3691</v>
      </c>
    </row>
    <row r="4066" spans="1:65" s="13" customFormat="1" ht="33.75">
      <c r="B4066" s="222"/>
      <c r="C4066" s="223"/>
      <c r="D4066" s="224" t="s">
        <v>211</v>
      </c>
      <c r="E4066" s="225" t="s">
        <v>1</v>
      </c>
      <c r="F4066" s="226" t="s">
        <v>3692</v>
      </c>
      <c r="G4066" s="223"/>
      <c r="H4066" s="225" t="s">
        <v>1</v>
      </c>
      <c r="I4066" s="227"/>
      <c r="J4066" s="223"/>
      <c r="K4066" s="223"/>
      <c r="L4066" s="228"/>
      <c r="M4066" s="229"/>
      <c r="N4066" s="230"/>
      <c r="O4066" s="230"/>
      <c r="P4066" s="230"/>
      <c r="Q4066" s="230"/>
      <c r="R4066" s="230"/>
      <c r="S4066" s="230"/>
      <c r="T4066" s="231"/>
      <c r="AT4066" s="232" t="s">
        <v>211</v>
      </c>
      <c r="AU4066" s="232" t="s">
        <v>104</v>
      </c>
      <c r="AV4066" s="13" t="s">
        <v>82</v>
      </c>
      <c r="AW4066" s="13" t="s">
        <v>31</v>
      </c>
      <c r="AX4066" s="13" t="s">
        <v>75</v>
      </c>
      <c r="AY4066" s="232" t="s">
        <v>203</v>
      </c>
    </row>
    <row r="4067" spans="1:65" s="13" customFormat="1" ht="11.25">
      <c r="B4067" s="222"/>
      <c r="C4067" s="223"/>
      <c r="D4067" s="224" t="s">
        <v>211</v>
      </c>
      <c r="E4067" s="225" t="s">
        <v>1</v>
      </c>
      <c r="F4067" s="226" t="s">
        <v>213</v>
      </c>
      <c r="G4067" s="223"/>
      <c r="H4067" s="225" t="s">
        <v>1</v>
      </c>
      <c r="I4067" s="227"/>
      <c r="J4067" s="223"/>
      <c r="K4067" s="223"/>
      <c r="L4067" s="228"/>
      <c r="M4067" s="229"/>
      <c r="N4067" s="230"/>
      <c r="O4067" s="230"/>
      <c r="P4067" s="230"/>
      <c r="Q4067" s="230"/>
      <c r="R4067" s="230"/>
      <c r="S4067" s="230"/>
      <c r="T4067" s="231"/>
      <c r="AT4067" s="232" t="s">
        <v>211</v>
      </c>
      <c r="AU4067" s="232" t="s">
        <v>104</v>
      </c>
      <c r="AV4067" s="13" t="s">
        <v>82</v>
      </c>
      <c r="AW4067" s="13" t="s">
        <v>31</v>
      </c>
      <c r="AX4067" s="13" t="s">
        <v>75</v>
      </c>
      <c r="AY4067" s="232" t="s">
        <v>203</v>
      </c>
    </row>
    <row r="4068" spans="1:65" s="13" customFormat="1" ht="11.25">
      <c r="B4068" s="222"/>
      <c r="C4068" s="223"/>
      <c r="D4068" s="224" t="s">
        <v>211</v>
      </c>
      <c r="E4068" s="225" t="s">
        <v>1</v>
      </c>
      <c r="F4068" s="226" t="s">
        <v>3693</v>
      </c>
      <c r="G4068" s="223"/>
      <c r="H4068" s="225" t="s">
        <v>1</v>
      </c>
      <c r="I4068" s="227"/>
      <c r="J4068" s="223"/>
      <c r="K4068" s="223"/>
      <c r="L4068" s="228"/>
      <c r="M4068" s="229"/>
      <c r="N4068" s="230"/>
      <c r="O4068" s="230"/>
      <c r="P4068" s="230"/>
      <c r="Q4068" s="230"/>
      <c r="R4068" s="230"/>
      <c r="S4068" s="230"/>
      <c r="T4068" s="231"/>
      <c r="AT4068" s="232" t="s">
        <v>211</v>
      </c>
      <c r="AU4068" s="232" t="s">
        <v>104</v>
      </c>
      <c r="AV4068" s="13" t="s">
        <v>82</v>
      </c>
      <c r="AW4068" s="13" t="s">
        <v>31</v>
      </c>
      <c r="AX4068" s="13" t="s">
        <v>75</v>
      </c>
      <c r="AY4068" s="232" t="s">
        <v>203</v>
      </c>
    </row>
    <row r="4069" spans="1:65" s="13" customFormat="1" ht="22.5">
      <c r="B4069" s="222"/>
      <c r="C4069" s="223"/>
      <c r="D4069" s="224" t="s">
        <v>211</v>
      </c>
      <c r="E4069" s="225" t="s">
        <v>1</v>
      </c>
      <c r="F4069" s="226" t="s">
        <v>3694</v>
      </c>
      <c r="G4069" s="223"/>
      <c r="H4069" s="225" t="s">
        <v>1</v>
      </c>
      <c r="I4069" s="227"/>
      <c r="J4069" s="223"/>
      <c r="K4069" s="223"/>
      <c r="L4069" s="228"/>
      <c r="M4069" s="229"/>
      <c r="N4069" s="230"/>
      <c r="O4069" s="230"/>
      <c r="P4069" s="230"/>
      <c r="Q4069" s="230"/>
      <c r="R4069" s="230"/>
      <c r="S4069" s="230"/>
      <c r="T4069" s="231"/>
      <c r="AT4069" s="232" t="s">
        <v>211</v>
      </c>
      <c r="AU4069" s="232" t="s">
        <v>104</v>
      </c>
      <c r="AV4069" s="13" t="s">
        <v>82</v>
      </c>
      <c r="AW4069" s="13" t="s">
        <v>31</v>
      </c>
      <c r="AX4069" s="13" t="s">
        <v>75</v>
      </c>
      <c r="AY4069" s="232" t="s">
        <v>203</v>
      </c>
    </row>
    <row r="4070" spans="1:65" s="13" customFormat="1" ht="11.25">
      <c r="B4070" s="222"/>
      <c r="C4070" s="223"/>
      <c r="D4070" s="224" t="s">
        <v>211</v>
      </c>
      <c r="E4070" s="225" t="s">
        <v>1</v>
      </c>
      <c r="F4070" s="226" t="s">
        <v>3695</v>
      </c>
      <c r="G4070" s="223"/>
      <c r="H4070" s="225" t="s">
        <v>1</v>
      </c>
      <c r="I4070" s="227"/>
      <c r="J4070" s="223"/>
      <c r="K4070" s="223"/>
      <c r="L4070" s="228"/>
      <c r="M4070" s="229"/>
      <c r="N4070" s="230"/>
      <c r="O4070" s="230"/>
      <c r="P4070" s="230"/>
      <c r="Q4070" s="230"/>
      <c r="R4070" s="230"/>
      <c r="S4070" s="230"/>
      <c r="T4070" s="231"/>
      <c r="AT4070" s="232" t="s">
        <v>211</v>
      </c>
      <c r="AU4070" s="232" t="s">
        <v>104</v>
      </c>
      <c r="AV4070" s="13" t="s">
        <v>82</v>
      </c>
      <c r="AW4070" s="13" t="s">
        <v>31</v>
      </c>
      <c r="AX4070" s="13" t="s">
        <v>75</v>
      </c>
      <c r="AY4070" s="232" t="s">
        <v>203</v>
      </c>
    </row>
    <row r="4071" spans="1:65" s="13" customFormat="1" ht="11.25">
      <c r="B4071" s="222"/>
      <c r="C4071" s="223"/>
      <c r="D4071" s="224" t="s">
        <v>211</v>
      </c>
      <c r="E4071" s="225" t="s">
        <v>1</v>
      </c>
      <c r="F4071" s="226" t="s">
        <v>3696</v>
      </c>
      <c r="G4071" s="223"/>
      <c r="H4071" s="225" t="s">
        <v>1</v>
      </c>
      <c r="I4071" s="227"/>
      <c r="J4071" s="223"/>
      <c r="K4071" s="223"/>
      <c r="L4071" s="228"/>
      <c r="M4071" s="229"/>
      <c r="N4071" s="230"/>
      <c r="O4071" s="230"/>
      <c r="P4071" s="230"/>
      <c r="Q4071" s="230"/>
      <c r="R4071" s="230"/>
      <c r="S4071" s="230"/>
      <c r="T4071" s="231"/>
      <c r="AT4071" s="232" t="s">
        <v>211</v>
      </c>
      <c r="AU4071" s="232" t="s">
        <v>104</v>
      </c>
      <c r="AV4071" s="13" t="s">
        <v>82</v>
      </c>
      <c r="AW4071" s="13" t="s">
        <v>31</v>
      </c>
      <c r="AX4071" s="13" t="s">
        <v>75</v>
      </c>
      <c r="AY4071" s="232" t="s">
        <v>203</v>
      </c>
    </row>
    <row r="4072" spans="1:65" s="13" customFormat="1" ht="11.25">
      <c r="B4072" s="222"/>
      <c r="C4072" s="223"/>
      <c r="D4072" s="224" t="s">
        <v>211</v>
      </c>
      <c r="E4072" s="225" t="s">
        <v>1</v>
      </c>
      <c r="F4072" s="226" t="s">
        <v>3697</v>
      </c>
      <c r="G4072" s="223"/>
      <c r="H4072" s="225" t="s">
        <v>1</v>
      </c>
      <c r="I4072" s="227"/>
      <c r="J4072" s="223"/>
      <c r="K4072" s="223"/>
      <c r="L4072" s="228"/>
      <c r="M4072" s="229"/>
      <c r="N4072" s="230"/>
      <c r="O4072" s="230"/>
      <c r="P4072" s="230"/>
      <c r="Q4072" s="230"/>
      <c r="R4072" s="230"/>
      <c r="S4072" s="230"/>
      <c r="T4072" s="231"/>
      <c r="AT4072" s="232" t="s">
        <v>211</v>
      </c>
      <c r="AU4072" s="232" t="s">
        <v>104</v>
      </c>
      <c r="AV4072" s="13" t="s">
        <v>82</v>
      </c>
      <c r="AW4072" s="13" t="s">
        <v>31</v>
      </c>
      <c r="AX4072" s="13" t="s">
        <v>75</v>
      </c>
      <c r="AY4072" s="232" t="s">
        <v>203</v>
      </c>
    </row>
    <row r="4073" spans="1:65" s="14" customFormat="1" ht="11.25">
      <c r="B4073" s="233"/>
      <c r="C4073" s="234"/>
      <c r="D4073" s="224" t="s">
        <v>211</v>
      </c>
      <c r="E4073" s="235" t="s">
        <v>1</v>
      </c>
      <c r="F4073" s="236" t="s">
        <v>351</v>
      </c>
      <c r="G4073" s="234"/>
      <c r="H4073" s="237">
        <v>7</v>
      </c>
      <c r="I4073" s="238"/>
      <c r="J4073" s="234"/>
      <c r="K4073" s="234"/>
      <c r="L4073" s="239"/>
      <c r="M4073" s="240"/>
      <c r="N4073" s="241"/>
      <c r="O4073" s="241"/>
      <c r="P4073" s="241"/>
      <c r="Q4073" s="241"/>
      <c r="R4073" s="241"/>
      <c r="S4073" s="241"/>
      <c r="T4073" s="242"/>
      <c r="AT4073" s="243" t="s">
        <v>211</v>
      </c>
      <c r="AU4073" s="243" t="s">
        <v>104</v>
      </c>
      <c r="AV4073" s="14" t="s">
        <v>84</v>
      </c>
      <c r="AW4073" s="14" t="s">
        <v>31</v>
      </c>
      <c r="AX4073" s="14" t="s">
        <v>75</v>
      </c>
      <c r="AY4073" s="243" t="s">
        <v>203</v>
      </c>
    </row>
    <row r="4074" spans="1:65" s="2" customFormat="1" ht="21.75" customHeight="1">
      <c r="A4074" s="35"/>
      <c r="B4074" s="36"/>
      <c r="C4074" s="209" t="s">
        <v>3698</v>
      </c>
      <c r="D4074" s="209" t="s">
        <v>205</v>
      </c>
      <c r="E4074" s="210" t="s">
        <v>3699</v>
      </c>
      <c r="F4074" s="211" t="s">
        <v>3700</v>
      </c>
      <c r="G4074" s="212" t="s">
        <v>208</v>
      </c>
      <c r="H4074" s="213">
        <v>8</v>
      </c>
      <c r="I4074" s="214"/>
      <c r="J4074" s="215">
        <f>ROUND(I4074*H4074,2)</f>
        <v>0</v>
      </c>
      <c r="K4074" s="211" t="s">
        <v>1</v>
      </c>
      <c r="L4074" s="40"/>
      <c r="M4074" s="216" t="s">
        <v>1</v>
      </c>
      <c r="N4074" s="217" t="s">
        <v>40</v>
      </c>
      <c r="O4074" s="72"/>
      <c r="P4074" s="218">
        <f>O4074*H4074</f>
        <v>0</v>
      </c>
      <c r="Q4074" s="218">
        <v>0</v>
      </c>
      <c r="R4074" s="218">
        <f>Q4074*H4074</f>
        <v>0</v>
      </c>
      <c r="S4074" s="218">
        <v>0</v>
      </c>
      <c r="T4074" s="219">
        <f>S4074*H4074</f>
        <v>0</v>
      </c>
      <c r="U4074" s="35"/>
      <c r="V4074" s="35"/>
      <c r="W4074" s="35"/>
      <c r="X4074" s="35"/>
      <c r="Y4074" s="35"/>
      <c r="Z4074" s="35"/>
      <c r="AA4074" s="35"/>
      <c r="AB4074" s="35"/>
      <c r="AC4074" s="35"/>
      <c r="AD4074" s="35"/>
      <c r="AE4074" s="35"/>
      <c r="AR4074" s="220" t="s">
        <v>412</v>
      </c>
      <c r="AT4074" s="220" t="s">
        <v>205</v>
      </c>
      <c r="AU4074" s="220" t="s">
        <v>104</v>
      </c>
      <c r="AY4074" s="18" t="s">
        <v>203</v>
      </c>
      <c r="BE4074" s="221">
        <f>IF(N4074="základní",J4074,0)</f>
        <v>0</v>
      </c>
      <c r="BF4074" s="221">
        <f>IF(N4074="snížená",J4074,0)</f>
        <v>0</v>
      </c>
      <c r="BG4074" s="221">
        <f>IF(N4074="zákl. přenesená",J4074,0)</f>
        <v>0</v>
      </c>
      <c r="BH4074" s="221">
        <f>IF(N4074="sníž. přenesená",J4074,0)</f>
        <v>0</v>
      </c>
      <c r="BI4074" s="221">
        <f>IF(N4074="nulová",J4074,0)</f>
        <v>0</v>
      </c>
      <c r="BJ4074" s="18" t="s">
        <v>82</v>
      </c>
      <c r="BK4074" s="221">
        <f>ROUND(I4074*H4074,2)</f>
        <v>0</v>
      </c>
      <c r="BL4074" s="18" t="s">
        <v>412</v>
      </c>
      <c r="BM4074" s="220" t="s">
        <v>3701</v>
      </c>
    </row>
    <row r="4075" spans="1:65" s="13" customFormat="1" ht="33.75">
      <c r="B4075" s="222"/>
      <c r="C4075" s="223"/>
      <c r="D4075" s="224" t="s">
        <v>211</v>
      </c>
      <c r="E4075" s="225" t="s">
        <v>1</v>
      </c>
      <c r="F4075" s="226" t="s">
        <v>3675</v>
      </c>
      <c r="G4075" s="223"/>
      <c r="H4075" s="225" t="s">
        <v>1</v>
      </c>
      <c r="I4075" s="227"/>
      <c r="J4075" s="223"/>
      <c r="K4075" s="223"/>
      <c r="L4075" s="228"/>
      <c r="M4075" s="229"/>
      <c r="N4075" s="230"/>
      <c r="O4075" s="230"/>
      <c r="P4075" s="230"/>
      <c r="Q4075" s="230"/>
      <c r="R4075" s="230"/>
      <c r="S4075" s="230"/>
      <c r="T4075" s="231"/>
      <c r="AT4075" s="232" t="s">
        <v>211</v>
      </c>
      <c r="AU4075" s="232" t="s">
        <v>104</v>
      </c>
      <c r="AV4075" s="13" t="s">
        <v>82</v>
      </c>
      <c r="AW4075" s="13" t="s">
        <v>31</v>
      </c>
      <c r="AX4075" s="13" t="s">
        <v>75</v>
      </c>
      <c r="AY4075" s="232" t="s">
        <v>203</v>
      </c>
    </row>
    <row r="4076" spans="1:65" s="13" customFormat="1" ht="11.25">
      <c r="B4076" s="222"/>
      <c r="C4076" s="223"/>
      <c r="D4076" s="224" t="s">
        <v>211</v>
      </c>
      <c r="E4076" s="225" t="s">
        <v>1</v>
      </c>
      <c r="F4076" s="226" t="s">
        <v>213</v>
      </c>
      <c r="G4076" s="223"/>
      <c r="H4076" s="225" t="s">
        <v>1</v>
      </c>
      <c r="I4076" s="227"/>
      <c r="J4076" s="223"/>
      <c r="K4076" s="223"/>
      <c r="L4076" s="228"/>
      <c r="M4076" s="229"/>
      <c r="N4076" s="230"/>
      <c r="O4076" s="230"/>
      <c r="P4076" s="230"/>
      <c r="Q4076" s="230"/>
      <c r="R4076" s="230"/>
      <c r="S4076" s="230"/>
      <c r="T4076" s="231"/>
      <c r="AT4076" s="232" t="s">
        <v>211</v>
      </c>
      <c r="AU4076" s="232" t="s">
        <v>104</v>
      </c>
      <c r="AV4076" s="13" t="s">
        <v>82</v>
      </c>
      <c r="AW4076" s="13" t="s">
        <v>31</v>
      </c>
      <c r="AX4076" s="13" t="s">
        <v>75</v>
      </c>
      <c r="AY4076" s="232" t="s">
        <v>203</v>
      </c>
    </row>
    <row r="4077" spans="1:65" s="13" customFormat="1" ht="11.25">
      <c r="B4077" s="222"/>
      <c r="C4077" s="223"/>
      <c r="D4077" s="224" t="s">
        <v>211</v>
      </c>
      <c r="E4077" s="225" t="s">
        <v>1</v>
      </c>
      <c r="F4077" s="226" t="s">
        <v>3693</v>
      </c>
      <c r="G4077" s="223"/>
      <c r="H4077" s="225" t="s">
        <v>1</v>
      </c>
      <c r="I4077" s="227"/>
      <c r="J4077" s="223"/>
      <c r="K4077" s="223"/>
      <c r="L4077" s="228"/>
      <c r="M4077" s="229"/>
      <c r="N4077" s="230"/>
      <c r="O4077" s="230"/>
      <c r="P4077" s="230"/>
      <c r="Q4077" s="230"/>
      <c r="R4077" s="230"/>
      <c r="S4077" s="230"/>
      <c r="T4077" s="231"/>
      <c r="AT4077" s="232" t="s">
        <v>211</v>
      </c>
      <c r="AU4077" s="232" t="s">
        <v>104</v>
      </c>
      <c r="AV4077" s="13" t="s">
        <v>82</v>
      </c>
      <c r="AW4077" s="13" t="s">
        <v>31</v>
      </c>
      <c r="AX4077" s="13" t="s">
        <v>75</v>
      </c>
      <c r="AY4077" s="232" t="s">
        <v>203</v>
      </c>
    </row>
    <row r="4078" spans="1:65" s="13" customFormat="1" ht="22.5">
      <c r="B4078" s="222"/>
      <c r="C4078" s="223"/>
      <c r="D4078" s="224" t="s">
        <v>211</v>
      </c>
      <c r="E4078" s="225" t="s">
        <v>1</v>
      </c>
      <c r="F4078" s="226" t="s">
        <v>3702</v>
      </c>
      <c r="G4078" s="223"/>
      <c r="H4078" s="225" t="s">
        <v>1</v>
      </c>
      <c r="I4078" s="227"/>
      <c r="J4078" s="223"/>
      <c r="K4078" s="223"/>
      <c r="L4078" s="228"/>
      <c r="M4078" s="229"/>
      <c r="N4078" s="230"/>
      <c r="O4078" s="230"/>
      <c r="P4078" s="230"/>
      <c r="Q4078" s="230"/>
      <c r="R4078" s="230"/>
      <c r="S4078" s="230"/>
      <c r="T4078" s="231"/>
      <c r="AT4078" s="232" t="s">
        <v>211</v>
      </c>
      <c r="AU4078" s="232" t="s">
        <v>104</v>
      </c>
      <c r="AV4078" s="13" t="s">
        <v>82</v>
      </c>
      <c r="AW4078" s="13" t="s">
        <v>31</v>
      </c>
      <c r="AX4078" s="13" t="s">
        <v>75</v>
      </c>
      <c r="AY4078" s="232" t="s">
        <v>203</v>
      </c>
    </row>
    <row r="4079" spans="1:65" s="13" customFormat="1" ht="11.25">
      <c r="B4079" s="222"/>
      <c r="C4079" s="223"/>
      <c r="D4079" s="224" t="s">
        <v>211</v>
      </c>
      <c r="E4079" s="225" t="s">
        <v>1</v>
      </c>
      <c r="F4079" s="226" t="s">
        <v>3703</v>
      </c>
      <c r="G4079" s="223"/>
      <c r="H4079" s="225" t="s">
        <v>1</v>
      </c>
      <c r="I4079" s="227"/>
      <c r="J4079" s="223"/>
      <c r="K4079" s="223"/>
      <c r="L4079" s="228"/>
      <c r="M4079" s="229"/>
      <c r="N4079" s="230"/>
      <c r="O4079" s="230"/>
      <c r="P4079" s="230"/>
      <c r="Q4079" s="230"/>
      <c r="R4079" s="230"/>
      <c r="S4079" s="230"/>
      <c r="T4079" s="231"/>
      <c r="AT4079" s="232" t="s">
        <v>211</v>
      </c>
      <c r="AU4079" s="232" t="s">
        <v>104</v>
      </c>
      <c r="AV4079" s="13" t="s">
        <v>82</v>
      </c>
      <c r="AW4079" s="13" t="s">
        <v>31</v>
      </c>
      <c r="AX4079" s="13" t="s">
        <v>75</v>
      </c>
      <c r="AY4079" s="232" t="s">
        <v>203</v>
      </c>
    </row>
    <row r="4080" spans="1:65" s="14" customFormat="1" ht="11.25">
      <c r="B4080" s="233"/>
      <c r="C4080" s="234"/>
      <c r="D4080" s="224" t="s">
        <v>211</v>
      </c>
      <c r="E4080" s="235" t="s">
        <v>1</v>
      </c>
      <c r="F4080" s="236" t="s">
        <v>361</v>
      </c>
      <c r="G4080" s="234"/>
      <c r="H4080" s="237">
        <v>8</v>
      </c>
      <c r="I4080" s="238"/>
      <c r="J4080" s="234"/>
      <c r="K4080" s="234"/>
      <c r="L4080" s="239"/>
      <c r="M4080" s="240"/>
      <c r="N4080" s="241"/>
      <c r="O4080" s="241"/>
      <c r="P4080" s="241"/>
      <c r="Q4080" s="241"/>
      <c r="R4080" s="241"/>
      <c r="S4080" s="241"/>
      <c r="T4080" s="242"/>
      <c r="AT4080" s="243" t="s">
        <v>211</v>
      </c>
      <c r="AU4080" s="243" t="s">
        <v>104</v>
      </c>
      <c r="AV4080" s="14" t="s">
        <v>84</v>
      </c>
      <c r="AW4080" s="14" t="s">
        <v>31</v>
      </c>
      <c r="AX4080" s="14" t="s">
        <v>75</v>
      </c>
      <c r="AY4080" s="243" t="s">
        <v>203</v>
      </c>
    </row>
    <row r="4081" spans="1:65" s="12" customFormat="1" ht="20.85" customHeight="1">
      <c r="B4081" s="193"/>
      <c r="C4081" s="194"/>
      <c r="D4081" s="195" t="s">
        <v>74</v>
      </c>
      <c r="E4081" s="207" t="s">
        <v>3704</v>
      </c>
      <c r="F4081" s="207" t="s">
        <v>3705</v>
      </c>
      <c r="G4081" s="194"/>
      <c r="H4081" s="194"/>
      <c r="I4081" s="197"/>
      <c r="J4081" s="208">
        <f>BK4081</f>
        <v>0</v>
      </c>
      <c r="K4081" s="194"/>
      <c r="L4081" s="199"/>
      <c r="M4081" s="200"/>
      <c r="N4081" s="201"/>
      <c r="O4081" s="201"/>
      <c r="P4081" s="202">
        <f>SUM(P4082:P4478)</f>
        <v>0</v>
      </c>
      <c r="Q4081" s="201"/>
      <c r="R4081" s="202">
        <f>SUM(R4082:R4478)</f>
        <v>0.30473475000000011</v>
      </c>
      <c r="S4081" s="201"/>
      <c r="T4081" s="203">
        <f>SUM(T4082:T4478)</f>
        <v>0</v>
      </c>
      <c r="AR4081" s="204" t="s">
        <v>84</v>
      </c>
      <c r="AT4081" s="205" t="s">
        <v>74</v>
      </c>
      <c r="AU4081" s="205" t="s">
        <v>84</v>
      </c>
      <c r="AY4081" s="204" t="s">
        <v>203</v>
      </c>
      <c r="BK4081" s="206">
        <f>SUM(BK4082:BK4478)</f>
        <v>0</v>
      </c>
    </row>
    <row r="4082" spans="1:65" s="2" customFormat="1" ht="21.75" customHeight="1">
      <c r="A4082" s="35"/>
      <c r="B4082" s="36"/>
      <c r="C4082" s="209" t="s">
        <v>3706</v>
      </c>
      <c r="D4082" s="209" t="s">
        <v>205</v>
      </c>
      <c r="E4082" s="210" t="s">
        <v>3707</v>
      </c>
      <c r="F4082" s="211" t="s">
        <v>3708</v>
      </c>
      <c r="G4082" s="212" t="s">
        <v>3709</v>
      </c>
      <c r="H4082" s="213">
        <v>1</v>
      </c>
      <c r="I4082" s="214"/>
      <c r="J4082" s="215">
        <f>ROUND(I4082*H4082,2)</f>
        <v>0</v>
      </c>
      <c r="K4082" s="211" t="s">
        <v>1</v>
      </c>
      <c r="L4082" s="40"/>
      <c r="M4082" s="216" t="s">
        <v>1</v>
      </c>
      <c r="N4082" s="217" t="s">
        <v>40</v>
      </c>
      <c r="O4082" s="72"/>
      <c r="P4082" s="218">
        <f>O4082*H4082</f>
        <v>0</v>
      </c>
      <c r="Q4082" s="218">
        <v>0</v>
      </c>
      <c r="R4082" s="218">
        <f>Q4082*H4082</f>
        <v>0</v>
      </c>
      <c r="S4082" s="218">
        <v>0</v>
      </c>
      <c r="T4082" s="219">
        <f>S4082*H4082</f>
        <v>0</v>
      </c>
      <c r="U4082" s="35"/>
      <c r="V4082" s="35"/>
      <c r="W4082" s="35"/>
      <c r="X4082" s="35"/>
      <c r="Y4082" s="35"/>
      <c r="Z4082" s="35"/>
      <c r="AA4082" s="35"/>
      <c r="AB4082" s="35"/>
      <c r="AC4082" s="35"/>
      <c r="AD4082" s="35"/>
      <c r="AE4082" s="35"/>
      <c r="AR4082" s="220" t="s">
        <v>412</v>
      </c>
      <c r="AT4082" s="220" t="s">
        <v>205</v>
      </c>
      <c r="AU4082" s="220" t="s">
        <v>104</v>
      </c>
      <c r="AY4082" s="18" t="s">
        <v>203</v>
      </c>
      <c r="BE4082" s="221">
        <f>IF(N4082="základní",J4082,0)</f>
        <v>0</v>
      </c>
      <c r="BF4082" s="221">
        <f>IF(N4082="snížená",J4082,0)</f>
        <v>0</v>
      </c>
      <c r="BG4082" s="221">
        <f>IF(N4082="zákl. přenesená",J4082,0)</f>
        <v>0</v>
      </c>
      <c r="BH4082" s="221">
        <f>IF(N4082="sníž. přenesená",J4082,0)</f>
        <v>0</v>
      </c>
      <c r="BI4082" s="221">
        <f>IF(N4082="nulová",J4082,0)</f>
        <v>0</v>
      </c>
      <c r="BJ4082" s="18" t="s">
        <v>82</v>
      </c>
      <c r="BK4082" s="221">
        <f>ROUND(I4082*H4082,2)</f>
        <v>0</v>
      </c>
      <c r="BL4082" s="18" t="s">
        <v>412</v>
      </c>
      <c r="BM4082" s="220" t="s">
        <v>3710</v>
      </c>
    </row>
    <row r="4083" spans="1:65" s="13" customFormat="1" ht="22.5">
      <c r="B4083" s="222"/>
      <c r="C4083" s="223"/>
      <c r="D4083" s="224" t="s">
        <v>211</v>
      </c>
      <c r="E4083" s="225" t="s">
        <v>1</v>
      </c>
      <c r="F4083" s="226" t="s">
        <v>3711</v>
      </c>
      <c r="G4083" s="223"/>
      <c r="H4083" s="225" t="s">
        <v>1</v>
      </c>
      <c r="I4083" s="227"/>
      <c r="J4083" s="223"/>
      <c r="K4083" s="223"/>
      <c r="L4083" s="228"/>
      <c r="M4083" s="229"/>
      <c r="N4083" s="230"/>
      <c r="O4083" s="230"/>
      <c r="P4083" s="230"/>
      <c r="Q4083" s="230"/>
      <c r="R4083" s="230"/>
      <c r="S4083" s="230"/>
      <c r="T4083" s="231"/>
      <c r="AT4083" s="232" t="s">
        <v>211</v>
      </c>
      <c r="AU4083" s="232" t="s">
        <v>104</v>
      </c>
      <c r="AV4083" s="13" t="s">
        <v>82</v>
      </c>
      <c r="AW4083" s="13" t="s">
        <v>31</v>
      </c>
      <c r="AX4083" s="13" t="s">
        <v>75</v>
      </c>
      <c r="AY4083" s="232" t="s">
        <v>203</v>
      </c>
    </row>
    <row r="4084" spans="1:65" s="13" customFormat="1" ht="11.25">
      <c r="B4084" s="222"/>
      <c r="C4084" s="223"/>
      <c r="D4084" s="224" t="s">
        <v>211</v>
      </c>
      <c r="E4084" s="225" t="s">
        <v>1</v>
      </c>
      <c r="F4084" s="226" t="s">
        <v>213</v>
      </c>
      <c r="G4084" s="223"/>
      <c r="H4084" s="225" t="s">
        <v>1</v>
      </c>
      <c r="I4084" s="227"/>
      <c r="J4084" s="223"/>
      <c r="K4084" s="223"/>
      <c r="L4084" s="228"/>
      <c r="M4084" s="229"/>
      <c r="N4084" s="230"/>
      <c r="O4084" s="230"/>
      <c r="P4084" s="230"/>
      <c r="Q4084" s="230"/>
      <c r="R4084" s="230"/>
      <c r="S4084" s="230"/>
      <c r="T4084" s="231"/>
      <c r="AT4084" s="232" t="s">
        <v>211</v>
      </c>
      <c r="AU4084" s="232" t="s">
        <v>104</v>
      </c>
      <c r="AV4084" s="13" t="s">
        <v>82</v>
      </c>
      <c r="AW4084" s="13" t="s">
        <v>31</v>
      </c>
      <c r="AX4084" s="13" t="s">
        <v>75</v>
      </c>
      <c r="AY4084" s="232" t="s">
        <v>203</v>
      </c>
    </row>
    <row r="4085" spans="1:65" s="13" customFormat="1" ht="11.25">
      <c r="B4085" s="222"/>
      <c r="C4085" s="223"/>
      <c r="D4085" s="224" t="s">
        <v>211</v>
      </c>
      <c r="E4085" s="225" t="s">
        <v>1</v>
      </c>
      <c r="F4085" s="226" t="s">
        <v>3712</v>
      </c>
      <c r="G4085" s="223"/>
      <c r="H4085" s="225" t="s">
        <v>1</v>
      </c>
      <c r="I4085" s="227"/>
      <c r="J4085" s="223"/>
      <c r="K4085" s="223"/>
      <c r="L4085" s="228"/>
      <c r="M4085" s="229"/>
      <c r="N4085" s="230"/>
      <c r="O4085" s="230"/>
      <c r="P4085" s="230"/>
      <c r="Q4085" s="230"/>
      <c r="R4085" s="230"/>
      <c r="S4085" s="230"/>
      <c r="T4085" s="231"/>
      <c r="AT4085" s="232" t="s">
        <v>211</v>
      </c>
      <c r="AU4085" s="232" t="s">
        <v>104</v>
      </c>
      <c r="AV4085" s="13" t="s">
        <v>82</v>
      </c>
      <c r="AW4085" s="13" t="s">
        <v>31</v>
      </c>
      <c r="AX4085" s="13" t="s">
        <v>75</v>
      </c>
      <c r="AY4085" s="232" t="s">
        <v>203</v>
      </c>
    </row>
    <row r="4086" spans="1:65" s="13" customFormat="1" ht="11.25">
      <c r="B4086" s="222"/>
      <c r="C4086" s="223"/>
      <c r="D4086" s="224" t="s">
        <v>211</v>
      </c>
      <c r="E4086" s="225" t="s">
        <v>1</v>
      </c>
      <c r="F4086" s="226" t="s">
        <v>3713</v>
      </c>
      <c r="G4086" s="223"/>
      <c r="H4086" s="225" t="s">
        <v>1</v>
      </c>
      <c r="I4086" s="227"/>
      <c r="J4086" s="223"/>
      <c r="K4086" s="223"/>
      <c r="L4086" s="228"/>
      <c r="M4086" s="229"/>
      <c r="N4086" s="230"/>
      <c r="O4086" s="230"/>
      <c r="P4086" s="230"/>
      <c r="Q4086" s="230"/>
      <c r="R4086" s="230"/>
      <c r="S4086" s="230"/>
      <c r="T4086" s="231"/>
      <c r="AT4086" s="232" t="s">
        <v>211</v>
      </c>
      <c r="AU4086" s="232" t="s">
        <v>104</v>
      </c>
      <c r="AV4086" s="13" t="s">
        <v>82</v>
      </c>
      <c r="AW4086" s="13" t="s">
        <v>31</v>
      </c>
      <c r="AX4086" s="13" t="s">
        <v>75</v>
      </c>
      <c r="AY4086" s="232" t="s">
        <v>203</v>
      </c>
    </row>
    <row r="4087" spans="1:65" s="13" customFormat="1" ht="11.25">
      <c r="B4087" s="222"/>
      <c r="C4087" s="223"/>
      <c r="D4087" s="224" t="s">
        <v>211</v>
      </c>
      <c r="E4087" s="225" t="s">
        <v>1</v>
      </c>
      <c r="F4087" s="226" t="s">
        <v>3714</v>
      </c>
      <c r="G4087" s="223"/>
      <c r="H4087" s="225" t="s">
        <v>1</v>
      </c>
      <c r="I4087" s="227"/>
      <c r="J4087" s="223"/>
      <c r="K4087" s="223"/>
      <c r="L4087" s="228"/>
      <c r="M4087" s="229"/>
      <c r="N4087" s="230"/>
      <c r="O4087" s="230"/>
      <c r="P4087" s="230"/>
      <c r="Q4087" s="230"/>
      <c r="R4087" s="230"/>
      <c r="S4087" s="230"/>
      <c r="T4087" s="231"/>
      <c r="AT4087" s="232" t="s">
        <v>211</v>
      </c>
      <c r="AU4087" s="232" t="s">
        <v>104</v>
      </c>
      <c r="AV4087" s="13" t="s">
        <v>82</v>
      </c>
      <c r="AW4087" s="13" t="s">
        <v>31</v>
      </c>
      <c r="AX4087" s="13" t="s">
        <v>75</v>
      </c>
      <c r="AY4087" s="232" t="s">
        <v>203</v>
      </c>
    </row>
    <row r="4088" spans="1:65" s="13" customFormat="1" ht="11.25">
      <c r="B4088" s="222"/>
      <c r="C4088" s="223"/>
      <c r="D4088" s="224" t="s">
        <v>211</v>
      </c>
      <c r="E4088" s="225" t="s">
        <v>1</v>
      </c>
      <c r="F4088" s="226" t="s">
        <v>213</v>
      </c>
      <c r="G4088" s="223"/>
      <c r="H4088" s="225" t="s">
        <v>1</v>
      </c>
      <c r="I4088" s="227"/>
      <c r="J4088" s="223"/>
      <c r="K4088" s="223"/>
      <c r="L4088" s="228"/>
      <c r="M4088" s="229"/>
      <c r="N4088" s="230"/>
      <c r="O4088" s="230"/>
      <c r="P4088" s="230"/>
      <c r="Q4088" s="230"/>
      <c r="R4088" s="230"/>
      <c r="S4088" s="230"/>
      <c r="T4088" s="231"/>
      <c r="AT4088" s="232" t="s">
        <v>211</v>
      </c>
      <c r="AU4088" s="232" t="s">
        <v>104</v>
      </c>
      <c r="AV4088" s="13" t="s">
        <v>82</v>
      </c>
      <c r="AW4088" s="13" t="s">
        <v>31</v>
      </c>
      <c r="AX4088" s="13" t="s">
        <v>75</v>
      </c>
      <c r="AY4088" s="232" t="s">
        <v>203</v>
      </c>
    </row>
    <row r="4089" spans="1:65" s="13" customFormat="1" ht="11.25">
      <c r="B4089" s="222"/>
      <c r="C4089" s="223"/>
      <c r="D4089" s="224" t="s">
        <v>211</v>
      </c>
      <c r="E4089" s="225" t="s">
        <v>1</v>
      </c>
      <c r="F4089" s="226" t="s">
        <v>3715</v>
      </c>
      <c r="G4089" s="223"/>
      <c r="H4089" s="225" t="s">
        <v>1</v>
      </c>
      <c r="I4089" s="227"/>
      <c r="J4089" s="223"/>
      <c r="K4089" s="223"/>
      <c r="L4089" s="228"/>
      <c r="M4089" s="229"/>
      <c r="N4089" s="230"/>
      <c r="O4089" s="230"/>
      <c r="P4089" s="230"/>
      <c r="Q4089" s="230"/>
      <c r="R4089" s="230"/>
      <c r="S4089" s="230"/>
      <c r="T4089" s="231"/>
      <c r="AT4089" s="232" t="s">
        <v>211</v>
      </c>
      <c r="AU4089" s="232" t="s">
        <v>104</v>
      </c>
      <c r="AV4089" s="13" t="s">
        <v>82</v>
      </c>
      <c r="AW4089" s="13" t="s">
        <v>31</v>
      </c>
      <c r="AX4089" s="13" t="s">
        <v>75</v>
      </c>
      <c r="AY4089" s="232" t="s">
        <v>203</v>
      </c>
    </row>
    <row r="4090" spans="1:65" s="14" customFormat="1" ht="11.25">
      <c r="B4090" s="233"/>
      <c r="C4090" s="234"/>
      <c r="D4090" s="224" t="s">
        <v>211</v>
      </c>
      <c r="E4090" s="235" t="s">
        <v>1</v>
      </c>
      <c r="F4090" s="236" t="s">
        <v>82</v>
      </c>
      <c r="G4090" s="234"/>
      <c r="H4090" s="237">
        <v>1</v>
      </c>
      <c r="I4090" s="238"/>
      <c r="J4090" s="234"/>
      <c r="K4090" s="234"/>
      <c r="L4090" s="239"/>
      <c r="M4090" s="240"/>
      <c r="N4090" s="241"/>
      <c r="O4090" s="241"/>
      <c r="P4090" s="241"/>
      <c r="Q4090" s="241"/>
      <c r="R4090" s="241"/>
      <c r="S4090" s="241"/>
      <c r="T4090" s="242"/>
      <c r="AT4090" s="243" t="s">
        <v>211</v>
      </c>
      <c r="AU4090" s="243" t="s">
        <v>104</v>
      </c>
      <c r="AV4090" s="14" t="s">
        <v>84</v>
      </c>
      <c r="AW4090" s="14" t="s">
        <v>31</v>
      </c>
      <c r="AX4090" s="14" t="s">
        <v>75</v>
      </c>
      <c r="AY4090" s="243" t="s">
        <v>203</v>
      </c>
    </row>
    <row r="4091" spans="1:65" s="2" customFormat="1" ht="44.25" customHeight="1">
      <c r="A4091" s="35"/>
      <c r="B4091" s="36"/>
      <c r="C4091" s="209" t="s">
        <v>3716</v>
      </c>
      <c r="D4091" s="209" t="s">
        <v>205</v>
      </c>
      <c r="E4091" s="210" t="s">
        <v>3717</v>
      </c>
      <c r="F4091" s="211" t="s">
        <v>3718</v>
      </c>
      <c r="G4091" s="212" t="s">
        <v>208</v>
      </c>
      <c r="H4091" s="213">
        <v>1</v>
      </c>
      <c r="I4091" s="214"/>
      <c r="J4091" s="215">
        <f>ROUND(I4091*H4091,2)</f>
        <v>0</v>
      </c>
      <c r="K4091" s="211" t="s">
        <v>1</v>
      </c>
      <c r="L4091" s="40"/>
      <c r="M4091" s="216" t="s">
        <v>1</v>
      </c>
      <c r="N4091" s="217" t="s">
        <v>40</v>
      </c>
      <c r="O4091" s="72"/>
      <c r="P4091" s="218">
        <f>O4091*H4091</f>
        <v>0</v>
      </c>
      <c r="Q4091" s="218">
        <v>0</v>
      </c>
      <c r="R4091" s="218">
        <f>Q4091*H4091</f>
        <v>0</v>
      </c>
      <c r="S4091" s="218">
        <v>0</v>
      </c>
      <c r="T4091" s="219">
        <f>S4091*H4091</f>
        <v>0</v>
      </c>
      <c r="U4091" s="35"/>
      <c r="V4091" s="35"/>
      <c r="W4091" s="35"/>
      <c r="X4091" s="35"/>
      <c r="Y4091" s="35"/>
      <c r="Z4091" s="35"/>
      <c r="AA4091" s="35"/>
      <c r="AB4091" s="35"/>
      <c r="AC4091" s="35"/>
      <c r="AD4091" s="35"/>
      <c r="AE4091" s="35"/>
      <c r="AR4091" s="220" t="s">
        <v>412</v>
      </c>
      <c r="AT4091" s="220" t="s">
        <v>205</v>
      </c>
      <c r="AU4091" s="220" t="s">
        <v>104</v>
      </c>
      <c r="AY4091" s="18" t="s">
        <v>203</v>
      </c>
      <c r="BE4091" s="221">
        <f>IF(N4091="základní",J4091,0)</f>
        <v>0</v>
      </c>
      <c r="BF4091" s="221">
        <f>IF(N4091="snížená",J4091,0)</f>
        <v>0</v>
      </c>
      <c r="BG4091" s="221">
        <f>IF(N4091="zákl. přenesená",J4091,0)</f>
        <v>0</v>
      </c>
      <c r="BH4091" s="221">
        <f>IF(N4091="sníž. přenesená",J4091,0)</f>
        <v>0</v>
      </c>
      <c r="BI4091" s="221">
        <f>IF(N4091="nulová",J4091,0)</f>
        <v>0</v>
      </c>
      <c r="BJ4091" s="18" t="s">
        <v>82</v>
      </c>
      <c r="BK4091" s="221">
        <f>ROUND(I4091*H4091,2)</f>
        <v>0</v>
      </c>
      <c r="BL4091" s="18" t="s">
        <v>412</v>
      </c>
      <c r="BM4091" s="220" t="s">
        <v>3719</v>
      </c>
    </row>
    <row r="4092" spans="1:65" s="13" customFormat="1" ht="22.5">
      <c r="B4092" s="222"/>
      <c r="C4092" s="223"/>
      <c r="D4092" s="224" t="s">
        <v>211</v>
      </c>
      <c r="E4092" s="225" t="s">
        <v>1</v>
      </c>
      <c r="F4092" s="226" t="s">
        <v>3711</v>
      </c>
      <c r="G4092" s="223"/>
      <c r="H4092" s="225" t="s">
        <v>1</v>
      </c>
      <c r="I4092" s="227"/>
      <c r="J4092" s="223"/>
      <c r="K4092" s="223"/>
      <c r="L4092" s="228"/>
      <c r="M4092" s="229"/>
      <c r="N4092" s="230"/>
      <c r="O4092" s="230"/>
      <c r="P4092" s="230"/>
      <c r="Q4092" s="230"/>
      <c r="R4092" s="230"/>
      <c r="S4092" s="230"/>
      <c r="T4092" s="231"/>
      <c r="AT4092" s="232" t="s">
        <v>211</v>
      </c>
      <c r="AU4092" s="232" t="s">
        <v>104</v>
      </c>
      <c r="AV4092" s="13" t="s">
        <v>82</v>
      </c>
      <c r="AW4092" s="13" t="s">
        <v>31</v>
      </c>
      <c r="AX4092" s="13" t="s">
        <v>75</v>
      </c>
      <c r="AY4092" s="232" t="s">
        <v>203</v>
      </c>
    </row>
    <row r="4093" spans="1:65" s="13" customFormat="1" ht="11.25">
      <c r="B4093" s="222"/>
      <c r="C4093" s="223"/>
      <c r="D4093" s="224" t="s">
        <v>211</v>
      </c>
      <c r="E4093" s="225" t="s">
        <v>1</v>
      </c>
      <c r="F4093" s="226" t="s">
        <v>213</v>
      </c>
      <c r="G4093" s="223"/>
      <c r="H4093" s="225" t="s">
        <v>1</v>
      </c>
      <c r="I4093" s="227"/>
      <c r="J4093" s="223"/>
      <c r="K4093" s="223"/>
      <c r="L4093" s="228"/>
      <c r="M4093" s="229"/>
      <c r="N4093" s="230"/>
      <c r="O4093" s="230"/>
      <c r="P4093" s="230"/>
      <c r="Q4093" s="230"/>
      <c r="R4093" s="230"/>
      <c r="S4093" s="230"/>
      <c r="T4093" s="231"/>
      <c r="AT4093" s="232" t="s">
        <v>211</v>
      </c>
      <c r="AU4093" s="232" t="s">
        <v>104</v>
      </c>
      <c r="AV4093" s="13" t="s">
        <v>82</v>
      </c>
      <c r="AW4093" s="13" t="s">
        <v>31</v>
      </c>
      <c r="AX4093" s="13" t="s">
        <v>75</v>
      </c>
      <c r="AY4093" s="232" t="s">
        <v>203</v>
      </c>
    </row>
    <row r="4094" spans="1:65" s="13" customFormat="1" ht="11.25">
      <c r="B4094" s="222"/>
      <c r="C4094" s="223"/>
      <c r="D4094" s="224" t="s">
        <v>211</v>
      </c>
      <c r="E4094" s="225" t="s">
        <v>1</v>
      </c>
      <c r="F4094" s="226" t="s">
        <v>3715</v>
      </c>
      <c r="G4094" s="223"/>
      <c r="H4094" s="225" t="s">
        <v>1</v>
      </c>
      <c r="I4094" s="227"/>
      <c r="J4094" s="223"/>
      <c r="K4094" s="223"/>
      <c r="L4094" s="228"/>
      <c r="M4094" s="229"/>
      <c r="N4094" s="230"/>
      <c r="O4094" s="230"/>
      <c r="P4094" s="230"/>
      <c r="Q4094" s="230"/>
      <c r="R4094" s="230"/>
      <c r="S4094" s="230"/>
      <c r="T4094" s="231"/>
      <c r="AT4094" s="232" t="s">
        <v>211</v>
      </c>
      <c r="AU4094" s="232" t="s">
        <v>104</v>
      </c>
      <c r="AV4094" s="13" t="s">
        <v>82</v>
      </c>
      <c r="AW4094" s="13" t="s">
        <v>31</v>
      </c>
      <c r="AX4094" s="13" t="s">
        <v>75</v>
      </c>
      <c r="AY4094" s="232" t="s">
        <v>203</v>
      </c>
    </row>
    <row r="4095" spans="1:65" s="14" customFormat="1" ht="11.25">
      <c r="B4095" s="233"/>
      <c r="C4095" s="234"/>
      <c r="D4095" s="224" t="s">
        <v>211</v>
      </c>
      <c r="E4095" s="235" t="s">
        <v>1</v>
      </c>
      <c r="F4095" s="236" t="s">
        <v>82</v>
      </c>
      <c r="G4095" s="234"/>
      <c r="H4095" s="237">
        <v>1</v>
      </c>
      <c r="I4095" s="238"/>
      <c r="J4095" s="234"/>
      <c r="K4095" s="234"/>
      <c r="L4095" s="239"/>
      <c r="M4095" s="240"/>
      <c r="N4095" s="241"/>
      <c r="O4095" s="241"/>
      <c r="P4095" s="241"/>
      <c r="Q4095" s="241"/>
      <c r="R4095" s="241"/>
      <c r="S4095" s="241"/>
      <c r="T4095" s="242"/>
      <c r="AT4095" s="243" t="s">
        <v>211</v>
      </c>
      <c r="AU4095" s="243" t="s">
        <v>104</v>
      </c>
      <c r="AV4095" s="14" t="s">
        <v>84</v>
      </c>
      <c r="AW4095" s="14" t="s">
        <v>31</v>
      </c>
      <c r="AX4095" s="14" t="s">
        <v>75</v>
      </c>
      <c r="AY4095" s="243" t="s">
        <v>203</v>
      </c>
    </row>
    <row r="4096" spans="1:65" s="2" customFormat="1" ht="44.25" customHeight="1">
      <c r="A4096" s="35"/>
      <c r="B4096" s="36"/>
      <c r="C4096" s="209" t="s">
        <v>3720</v>
      </c>
      <c r="D4096" s="209" t="s">
        <v>205</v>
      </c>
      <c r="E4096" s="210" t="s">
        <v>3721</v>
      </c>
      <c r="F4096" s="211" t="s">
        <v>3722</v>
      </c>
      <c r="G4096" s="212" t="s">
        <v>208</v>
      </c>
      <c r="H4096" s="213">
        <v>1</v>
      </c>
      <c r="I4096" s="214"/>
      <c r="J4096" s="215">
        <f>ROUND(I4096*H4096,2)</f>
        <v>0</v>
      </c>
      <c r="K4096" s="211" t="s">
        <v>1</v>
      </c>
      <c r="L4096" s="40"/>
      <c r="M4096" s="216" t="s">
        <v>1</v>
      </c>
      <c r="N4096" s="217" t="s">
        <v>40</v>
      </c>
      <c r="O4096" s="72"/>
      <c r="P4096" s="218">
        <f>O4096*H4096</f>
        <v>0</v>
      </c>
      <c r="Q4096" s="218">
        <v>1.4999999999999999E-4</v>
      </c>
      <c r="R4096" s="218">
        <f>Q4096*H4096</f>
        <v>1.4999999999999999E-4</v>
      </c>
      <c r="S4096" s="218">
        <v>0</v>
      </c>
      <c r="T4096" s="219">
        <f>S4096*H4096</f>
        <v>0</v>
      </c>
      <c r="U4096" s="35"/>
      <c r="V4096" s="35"/>
      <c r="W4096" s="35"/>
      <c r="X4096" s="35"/>
      <c r="Y4096" s="35"/>
      <c r="Z4096" s="35"/>
      <c r="AA4096" s="35"/>
      <c r="AB4096" s="35"/>
      <c r="AC4096" s="35"/>
      <c r="AD4096" s="35"/>
      <c r="AE4096" s="35"/>
      <c r="AR4096" s="220" t="s">
        <v>412</v>
      </c>
      <c r="AT4096" s="220" t="s">
        <v>205</v>
      </c>
      <c r="AU4096" s="220" t="s">
        <v>104</v>
      </c>
      <c r="AY4096" s="18" t="s">
        <v>203</v>
      </c>
      <c r="BE4096" s="221">
        <f>IF(N4096="základní",J4096,0)</f>
        <v>0</v>
      </c>
      <c r="BF4096" s="221">
        <f>IF(N4096="snížená",J4096,0)</f>
        <v>0</v>
      </c>
      <c r="BG4096" s="221">
        <f>IF(N4096="zákl. přenesená",J4096,0)</f>
        <v>0</v>
      </c>
      <c r="BH4096" s="221">
        <f>IF(N4096="sníž. přenesená",J4096,0)</f>
        <v>0</v>
      </c>
      <c r="BI4096" s="221">
        <f>IF(N4096="nulová",J4096,0)</f>
        <v>0</v>
      </c>
      <c r="BJ4096" s="18" t="s">
        <v>82</v>
      </c>
      <c r="BK4096" s="221">
        <f>ROUND(I4096*H4096,2)</f>
        <v>0</v>
      </c>
      <c r="BL4096" s="18" t="s">
        <v>412</v>
      </c>
      <c r="BM4096" s="220" t="s">
        <v>3723</v>
      </c>
    </row>
    <row r="4097" spans="1:65" s="13" customFormat="1" ht="22.5">
      <c r="B4097" s="222"/>
      <c r="C4097" s="223"/>
      <c r="D4097" s="224" t="s">
        <v>211</v>
      </c>
      <c r="E4097" s="225" t="s">
        <v>1</v>
      </c>
      <c r="F4097" s="226" t="s">
        <v>3711</v>
      </c>
      <c r="G4097" s="223"/>
      <c r="H4097" s="225" t="s">
        <v>1</v>
      </c>
      <c r="I4097" s="227"/>
      <c r="J4097" s="223"/>
      <c r="K4097" s="223"/>
      <c r="L4097" s="228"/>
      <c r="M4097" s="229"/>
      <c r="N4097" s="230"/>
      <c r="O4097" s="230"/>
      <c r="P4097" s="230"/>
      <c r="Q4097" s="230"/>
      <c r="R4097" s="230"/>
      <c r="S4097" s="230"/>
      <c r="T4097" s="231"/>
      <c r="AT4097" s="232" t="s">
        <v>211</v>
      </c>
      <c r="AU4097" s="232" t="s">
        <v>104</v>
      </c>
      <c r="AV4097" s="13" t="s">
        <v>82</v>
      </c>
      <c r="AW4097" s="13" t="s">
        <v>31</v>
      </c>
      <c r="AX4097" s="13" t="s">
        <v>75</v>
      </c>
      <c r="AY4097" s="232" t="s">
        <v>203</v>
      </c>
    </row>
    <row r="4098" spans="1:65" s="13" customFormat="1" ht="11.25">
      <c r="B4098" s="222"/>
      <c r="C4098" s="223"/>
      <c r="D4098" s="224" t="s">
        <v>211</v>
      </c>
      <c r="E4098" s="225" t="s">
        <v>1</v>
      </c>
      <c r="F4098" s="226" t="s">
        <v>213</v>
      </c>
      <c r="G4098" s="223"/>
      <c r="H4098" s="225" t="s">
        <v>1</v>
      </c>
      <c r="I4098" s="227"/>
      <c r="J4098" s="223"/>
      <c r="K4098" s="223"/>
      <c r="L4098" s="228"/>
      <c r="M4098" s="229"/>
      <c r="N4098" s="230"/>
      <c r="O4098" s="230"/>
      <c r="P4098" s="230"/>
      <c r="Q4098" s="230"/>
      <c r="R4098" s="230"/>
      <c r="S4098" s="230"/>
      <c r="T4098" s="231"/>
      <c r="AT4098" s="232" t="s">
        <v>211</v>
      </c>
      <c r="AU4098" s="232" t="s">
        <v>104</v>
      </c>
      <c r="AV4098" s="13" t="s">
        <v>82</v>
      </c>
      <c r="AW4098" s="13" t="s">
        <v>31</v>
      </c>
      <c r="AX4098" s="13" t="s">
        <v>75</v>
      </c>
      <c r="AY4098" s="232" t="s">
        <v>203</v>
      </c>
    </row>
    <row r="4099" spans="1:65" s="13" customFormat="1" ht="11.25">
      <c r="B4099" s="222"/>
      <c r="C4099" s="223"/>
      <c r="D4099" s="224" t="s">
        <v>211</v>
      </c>
      <c r="E4099" s="225" t="s">
        <v>1</v>
      </c>
      <c r="F4099" s="226" t="s">
        <v>3715</v>
      </c>
      <c r="G4099" s="223"/>
      <c r="H4099" s="225" t="s">
        <v>1</v>
      </c>
      <c r="I4099" s="227"/>
      <c r="J4099" s="223"/>
      <c r="K4099" s="223"/>
      <c r="L4099" s="228"/>
      <c r="M4099" s="229"/>
      <c r="N4099" s="230"/>
      <c r="O4099" s="230"/>
      <c r="P4099" s="230"/>
      <c r="Q4099" s="230"/>
      <c r="R4099" s="230"/>
      <c r="S4099" s="230"/>
      <c r="T4099" s="231"/>
      <c r="AT4099" s="232" t="s">
        <v>211</v>
      </c>
      <c r="AU4099" s="232" t="s">
        <v>104</v>
      </c>
      <c r="AV4099" s="13" t="s">
        <v>82</v>
      </c>
      <c r="AW4099" s="13" t="s">
        <v>31</v>
      </c>
      <c r="AX4099" s="13" t="s">
        <v>75</v>
      </c>
      <c r="AY4099" s="232" t="s">
        <v>203</v>
      </c>
    </row>
    <row r="4100" spans="1:65" s="14" customFormat="1" ht="11.25">
      <c r="B4100" s="233"/>
      <c r="C4100" s="234"/>
      <c r="D4100" s="224" t="s">
        <v>211</v>
      </c>
      <c r="E4100" s="235" t="s">
        <v>1</v>
      </c>
      <c r="F4100" s="236" t="s">
        <v>82</v>
      </c>
      <c r="G4100" s="234"/>
      <c r="H4100" s="237">
        <v>1</v>
      </c>
      <c r="I4100" s="238"/>
      <c r="J4100" s="234"/>
      <c r="K4100" s="234"/>
      <c r="L4100" s="239"/>
      <c r="M4100" s="240"/>
      <c r="N4100" s="241"/>
      <c r="O4100" s="241"/>
      <c r="P4100" s="241"/>
      <c r="Q4100" s="241"/>
      <c r="R4100" s="241"/>
      <c r="S4100" s="241"/>
      <c r="T4100" s="242"/>
      <c r="AT4100" s="243" t="s">
        <v>211</v>
      </c>
      <c r="AU4100" s="243" t="s">
        <v>104</v>
      </c>
      <c r="AV4100" s="14" t="s">
        <v>84</v>
      </c>
      <c r="AW4100" s="14" t="s">
        <v>31</v>
      </c>
      <c r="AX4100" s="14" t="s">
        <v>75</v>
      </c>
      <c r="AY4100" s="243" t="s">
        <v>203</v>
      </c>
    </row>
    <row r="4101" spans="1:65" s="2" customFormat="1" ht="44.25" customHeight="1">
      <c r="A4101" s="35"/>
      <c r="B4101" s="36"/>
      <c r="C4101" s="209" t="s">
        <v>3724</v>
      </c>
      <c r="D4101" s="209" t="s">
        <v>205</v>
      </c>
      <c r="E4101" s="210" t="s">
        <v>3725</v>
      </c>
      <c r="F4101" s="211" t="s">
        <v>3726</v>
      </c>
      <c r="G4101" s="212" t="s">
        <v>208</v>
      </c>
      <c r="H4101" s="213">
        <v>1</v>
      </c>
      <c r="I4101" s="214"/>
      <c r="J4101" s="215">
        <f>ROUND(I4101*H4101,2)</f>
        <v>0</v>
      </c>
      <c r="K4101" s="211" t="s">
        <v>1</v>
      </c>
      <c r="L4101" s="40"/>
      <c r="M4101" s="216" t="s">
        <v>1</v>
      </c>
      <c r="N4101" s="217" t="s">
        <v>40</v>
      </c>
      <c r="O4101" s="72"/>
      <c r="P4101" s="218">
        <f>O4101*H4101</f>
        <v>0</v>
      </c>
      <c r="Q4101" s="218">
        <v>0</v>
      </c>
      <c r="R4101" s="218">
        <f>Q4101*H4101</f>
        <v>0</v>
      </c>
      <c r="S4101" s="218">
        <v>0</v>
      </c>
      <c r="T4101" s="219">
        <f>S4101*H4101</f>
        <v>0</v>
      </c>
      <c r="U4101" s="35"/>
      <c r="V4101" s="35"/>
      <c r="W4101" s="35"/>
      <c r="X4101" s="35"/>
      <c r="Y4101" s="35"/>
      <c r="Z4101" s="35"/>
      <c r="AA4101" s="35"/>
      <c r="AB4101" s="35"/>
      <c r="AC4101" s="35"/>
      <c r="AD4101" s="35"/>
      <c r="AE4101" s="35"/>
      <c r="AR4101" s="220" t="s">
        <v>412</v>
      </c>
      <c r="AT4101" s="220" t="s">
        <v>205</v>
      </c>
      <c r="AU4101" s="220" t="s">
        <v>104</v>
      </c>
      <c r="AY4101" s="18" t="s">
        <v>203</v>
      </c>
      <c r="BE4101" s="221">
        <f>IF(N4101="základní",J4101,0)</f>
        <v>0</v>
      </c>
      <c r="BF4101" s="221">
        <f>IF(N4101="snížená",J4101,0)</f>
        <v>0</v>
      </c>
      <c r="BG4101" s="221">
        <f>IF(N4101="zákl. přenesená",J4101,0)</f>
        <v>0</v>
      </c>
      <c r="BH4101" s="221">
        <f>IF(N4101="sníž. přenesená",J4101,0)</f>
        <v>0</v>
      </c>
      <c r="BI4101" s="221">
        <f>IF(N4101="nulová",J4101,0)</f>
        <v>0</v>
      </c>
      <c r="BJ4101" s="18" t="s">
        <v>82</v>
      </c>
      <c r="BK4101" s="221">
        <f>ROUND(I4101*H4101,2)</f>
        <v>0</v>
      </c>
      <c r="BL4101" s="18" t="s">
        <v>412</v>
      </c>
      <c r="BM4101" s="220" t="s">
        <v>3727</v>
      </c>
    </row>
    <row r="4102" spans="1:65" s="13" customFormat="1" ht="22.5">
      <c r="B4102" s="222"/>
      <c r="C4102" s="223"/>
      <c r="D4102" s="224" t="s">
        <v>211</v>
      </c>
      <c r="E4102" s="225" t="s">
        <v>1</v>
      </c>
      <c r="F4102" s="226" t="s">
        <v>3711</v>
      </c>
      <c r="G4102" s="223"/>
      <c r="H4102" s="225" t="s">
        <v>1</v>
      </c>
      <c r="I4102" s="227"/>
      <c r="J4102" s="223"/>
      <c r="K4102" s="223"/>
      <c r="L4102" s="228"/>
      <c r="M4102" s="229"/>
      <c r="N4102" s="230"/>
      <c r="O4102" s="230"/>
      <c r="P4102" s="230"/>
      <c r="Q4102" s="230"/>
      <c r="R4102" s="230"/>
      <c r="S4102" s="230"/>
      <c r="T4102" s="231"/>
      <c r="AT4102" s="232" t="s">
        <v>211</v>
      </c>
      <c r="AU4102" s="232" t="s">
        <v>104</v>
      </c>
      <c r="AV4102" s="13" t="s">
        <v>82</v>
      </c>
      <c r="AW4102" s="13" t="s">
        <v>31</v>
      </c>
      <c r="AX4102" s="13" t="s">
        <v>75</v>
      </c>
      <c r="AY4102" s="232" t="s">
        <v>203</v>
      </c>
    </row>
    <row r="4103" spans="1:65" s="13" customFormat="1" ht="11.25">
      <c r="B4103" s="222"/>
      <c r="C4103" s="223"/>
      <c r="D4103" s="224" t="s">
        <v>211</v>
      </c>
      <c r="E4103" s="225" t="s">
        <v>1</v>
      </c>
      <c r="F4103" s="226" t="s">
        <v>213</v>
      </c>
      <c r="G4103" s="223"/>
      <c r="H4103" s="225" t="s">
        <v>1</v>
      </c>
      <c r="I4103" s="227"/>
      <c r="J4103" s="223"/>
      <c r="K4103" s="223"/>
      <c r="L4103" s="228"/>
      <c r="M4103" s="229"/>
      <c r="N4103" s="230"/>
      <c r="O4103" s="230"/>
      <c r="P4103" s="230"/>
      <c r="Q4103" s="230"/>
      <c r="R4103" s="230"/>
      <c r="S4103" s="230"/>
      <c r="T4103" s="231"/>
      <c r="AT4103" s="232" t="s">
        <v>211</v>
      </c>
      <c r="AU4103" s="232" t="s">
        <v>104</v>
      </c>
      <c r="AV4103" s="13" t="s">
        <v>82</v>
      </c>
      <c r="AW4103" s="13" t="s">
        <v>31</v>
      </c>
      <c r="AX4103" s="13" t="s">
        <v>75</v>
      </c>
      <c r="AY4103" s="232" t="s">
        <v>203</v>
      </c>
    </row>
    <row r="4104" spans="1:65" s="13" customFormat="1" ht="11.25">
      <c r="B4104" s="222"/>
      <c r="C4104" s="223"/>
      <c r="D4104" s="224" t="s">
        <v>211</v>
      </c>
      <c r="E4104" s="225" t="s">
        <v>1</v>
      </c>
      <c r="F4104" s="226" t="s">
        <v>3715</v>
      </c>
      <c r="G4104" s="223"/>
      <c r="H4104" s="225" t="s">
        <v>1</v>
      </c>
      <c r="I4104" s="227"/>
      <c r="J4104" s="223"/>
      <c r="K4104" s="223"/>
      <c r="L4104" s="228"/>
      <c r="M4104" s="229"/>
      <c r="N4104" s="230"/>
      <c r="O4104" s="230"/>
      <c r="P4104" s="230"/>
      <c r="Q4104" s="230"/>
      <c r="R4104" s="230"/>
      <c r="S4104" s="230"/>
      <c r="T4104" s="231"/>
      <c r="AT4104" s="232" t="s">
        <v>211</v>
      </c>
      <c r="AU4104" s="232" t="s">
        <v>104</v>
      </c>
      <c r="AV4104" s="13" t="s">
        <v>82</v>
      </c>
      <c r="AW4104" s="13" t="s">
        <v>31</v>
      </c>
      <c r="AX4104" s="13" t="s">
        <v>75</v>
      </c>
      <c r="AY4104" s="232" t="s">
        <v>203</v>
      </c>
    </row>
    <row r="4105" spans="1:65" s="14" customFormat="1" ht="11.25">
      <c r="B4105" s="233"/>
      <c r="C4105" s="234"/>
      <c r="D4105" s="224" t="s">
        <v>211</v>
      </c>
      <c r="E4105" s="235" t="s">
        <v>1</v>
      </c>
      <c r="F4105" s="236" t="s">
        <v>82</v>
      </c>
      <c r="G4105" s="234"/>
      <c r="H4105" s="237">
        <v>1</v>
      </c>
      <c r="I4105" s="238"/>
      <c r="J4105" s="234"/>
      <c r="K4105" s="234"/>
      <c r="L4105" s="239"/>
      <c r="M4105" s="240"/>
      <c r="N4105" s="241"/>
      <c r="O4105" s="241"/>
      <c r="P4105" s="241"/>
      <c r="Q4105" s="241"/>
      <c r="R4105" s="241"/>
      <c r="S4105" s="241"/>
      <c r="T4105" s="242"/>
      <c r="AT4105" s="243" t="s">
        <v>211</v>
      </c>
      <c r="AU4105" s="243" t="s">
        <v>104</v>
      </c>
      <c r="AV4105" s="14" t="s">
        <v>84</v>
      </c>
      <c r="AW4105" s="14" t="s">
        <v>31</v>
      </c>
      <c r="AX4105" s="14" t="s">
        <v>75</v>
      </c>
      <c r="AY4105" s="243" t="s">
        <v>203</v>
      </c>
    </row>
    <row r="4106" spans="1:65" s="2" customFormat="1" ht="44.25" customHeight="1">
      <c r="A4106" s="35"/>
      <c r="B4106" s="36"/>
      <c r="C4106" s="209" t="s">
        <v>3728</v>
      </c>
      <c r="D4106" s="209" t="s">
        <v>205</v>
      </c>
      <c r="E4106" s="210" t="s">
        <v>3729</v>
      </c>
      <c r="F4106" s="211" t="s">
        <v>3730</v>
      </c>
      <c r="G4106" s="212" t="s">
        <v>208</v>
      </c>
      <c r="H4106" s="213">
        <v>1</v>
      </c>
      <c r="I4106" s="214"/>
      <c r="J4106" s="215">
        <f>ROUND(I4106*H4106,2)</f>
        <v>0</v>
      </c>
      <c r="K4106" s="211" t="s">
        <v>1</v>
      </c>
      <c r="L4106" s="40"/>
      <c r="M4106" s="216" t="s">
        <v>1</v>
      </c>
      <c r="N4106" s="217" t="s">
        <v>40</v>
      </c>
      <c r="O4106" s="72"/>
      <c r="P4106" s="218">
        <f>O4106*H4106</f>
        <v>0</v>
      </c>
      <c r="Q4106" s="218">
        <v>0</v>
      </c>
      <c r="R4106" s="218">
        <f>Q4106*H4106</f>
        <v>0</v>
      </c>
      <c r="S4106" s="218">
        <v>0</v>
      </c>
      <c r="T4106" s="219">
        <f>S4106*H4106</f>
        <v>0</v>
      </c>
      <c r="U4106" s="35"/>
      <c r="V4106" s="35"/>
      <c r="W4106" s="35"/>
      <c r="X4106" s="35"/>
      <c r="Y4106" s="35"/>
      <c r="Z4106" s="35"/>
      <c r="AA4106" s="35"/>
      <c r="AB4106" s="35"/>
      <c r="AC4106" s="35"/>
      <c r="AD4106" s="35"/>
      <c r="AE4106" s="35"/>
      <c r="AR4106" s="220" t="s">
        <v>412</v>
      </c>
      <c r="AT4106" s="220" t="s">
        <v>205</v>
      </c>
      <c r="AU4106" s="220" t="s">
        <v>104</v>
      </c>
      <c r="AY4106" s="18" t="s">
        <v>203</v>
      </c>
      <c r="BE4106" s="221">
        <f>IF(N4106="základní",J4106,0)</f>
        <v>0</v>
      </c>
      <c r="BF4106" s="221">
        <f>IF(N4106="snížená",J4106,0)</f>
        <v>0</v>
      </c>
      <c r="BG4106" s="221">
        <f>IF(N4106="zákl. přenesená",J4106,0)</f>
        <v>0</v>
      </c>
      <c r="BH4106" s="221">
        <f>IF(N4106="sníž. přenesená",J4106,0)</f>
        <v>0</v>
      </c>
      <c r="BI4106" s="221">
        <f>IF(N4106="nulová",J4106,0)</f>
        <v>0</v>
      </c>
      <c r="BJ4106" s="18" t="s">
        <v>82</v>
      </c>
      <c r="BK4106" s="221">
        <f>ROUND(I4106*H4106,2)</f>
        <v>0</v>
      </c>
      <c r="BL4106" s="18" t="s">
        <v>412</v>
      </c>
      <c r="BM4106" s="220" t="s">
        <v>3731</v>
      </c>
    </row>
    <row r="4107" spans="1:65" s="13" customFormat="1" ht="22.5">
      <c r="B4107" s="222"/>
      <c r="C4107" s="223"/>
      <c r="D4107" s="224" t="s">
        <v>211</v>
      </c>
      <c r="E4107" s="225" t="s">
        <v>1</v>
      </c>
      <c r="F4107" s="226" t="s">
        <v>3711</v>
      </c>
      <c r="G4107" s="223"/>
      <c r="H4107" s="225" t="s">
        <v>1</v>
      </c>
      <c r="I4107" s="227"/>
      <c r="J4107" s="223"/>
      <c r="K4107" s="223"/>
      <c r="L4107" s="228"/>
      <c r="M4107" s="229"/>
      <c r="N4107" s="230"/>
      <c r="O4107" s="230"/>
      <c r="P4107" s="230"/>
      <c r="Q4107" s="230"/>
      <c r="R4107" s="230"/>
      <c r="S4107" s="230"/>
      <c r="T4107" s="231"/>
      <c r="AT4107" s="232" t="s">
        <v>211</v>
      </c>
      <c r="AU4107" s="232" t="s">
        <v>104</v>
      </c>
      <c r="AV4107" s="13" t="s">
        <v>82</v>
      </c>
      <c r="AW4107" s="13" t="s">
        <v>31</v>
      </c>
      <c r="AX4107" s="13" t="s">
        <v>75</v>
      </c>
      <c r="AY4107" s="232" t="s">
        <v>203</v>
      </c>
    </row>
    <row r="4108" spans="1:65" s="13" customFormat="1" ht="11.25">
      <c r="B4108" s="222"/>
      <c r="C4108" s="223"/>
      <c r="D4108" s="224" t="s">
        <v>211</v>
      </c>
      <c r="E4108" s="225" t="s">
        <v>1</v>
      </c>
      <c r="F4108" s="226" t="s">
        <v>213</v>
      </c>
      <c r="G4108" s="223"/>
      <c r="H4108" s="225" t="s">
        <v>1</v>
      </c>
      <c r="I4108" s="227"/>
      <c r="J4108" s="223"/>
      <c r="K4108" s="223"/>
      <c r="L4108" s="228"/>
      <c r="M4108" s="229"/>
      <c r="N4108" s="230"/>
      <c r="O4108" s="230"/>
      <c r="P4108" s="230"/>
      <c r="Q4108" s="230"/>
      <c r="R4108" s="230"/>
      <c r="S4108" s="230"/>
      <c r="T4108" s="231"/>
      <c r="AT4108" s="232" t="s">
        <v>211</v>
      </c>
      <c r="AU4108" s="232" t="s">
        <v>104</v>
      </c>
      <c r="AV4108" s="13" t="s">
        <v>82</v>
      </c>
      <c r="AW4108" s="13" t="s">
        <v>31</v>
      </c>
      <c r="AX4108" s="13" t="s">
        <v>75</v>
      </c>
      <c r="AY4108" s="232" t="s">
        <v>203</v>
      </c>
    </row>
    <row r="4109" spans="1:65" s="13" customFormat="1" ht="11.25">
      <c r="B4109" s="222"/>
      <c r="C4109" s="223"/>
      <c r="D4109" s="224" t="s">
        <v>211</v>
      </c>
      <c r="E4109" s="225" t="s">
        <v>1</v>
      </c>
      <c r="F4109" s="226" t="s">
        <v>3715</v>
      </c>
      <c r="G4109" s="223"/>
      <c r="H4109" s="225" t="s">
        <v>1</v>
      </c>
      <c r="I4109" s="227"/>
      <c r="J4109" s="223"/>
      <c r="K4109" s="223"/>
      <c r="L4109" s="228"/>
      <c r="M4109" s="229"/>
      <c r="N4109" s="230"/>
      <c r="O4109" s="230"/>
      <c r="P4109" s="230"/>
      <c r="Q4109" s="230"/>
      <c r="R4109" s="230"/>
      <c r="S4109" s="230"/>
      <c r="T4109" s="231"/>
      <c r="AT4109" s="232" t="s">
        <v>211</v>
      </c>
      <c r="AU4109" s="232" t="s">
        <v>104</v>
      </c>
      <c r="AV4109" s="13" t="s">
        <v>82</v>
      </c>
      <c r="AW4109" s="13" t="s">
        <v>31</v>
      </c>
      <c r="AX4109" s="13" t="s">
        <v>75</v>
      </c>
      <c r="AY4109" s="232" t="s">
        <v>203</v>
      </c>
    </row>
    <row r="4110" spans="1:65" s="14" customFormat="1" ht="11.25">
      <c r="B4110" s="233"/>
      <c r="C4110" s="234"/>
      <c r="D4110" s="224" t="s">
        <v>211</v>
      </c>
      <c r="E4110" s="235" t="s">
        <v>1</v>
      </c>
      <c r="F4110" s="236" t="s">
        <v>82</v>
      </c>
      <c r="G4110" s="234"/>
      <c r="H4110" s="237">
        <v>1</v>
      </c>
      <c r="I4110" s="238"/>
      <c r="J4110" s="234"/>
      <c r="K4110" s="234"/>
      <c r="L4110" s="239"/>
      <c r="M4110" s="240"/>
      <c r="N4110" s="241"/>
      <c r="O4110" s="241"/>
      <c r="P4110" s="241"/>
      <c r="Q4110" s="241"/>
      <c r="R4110" s="241"/>
      <c r="S4110" s="241"/>
      <c r="T4110" s="242"/>
      <c r="AT4110" s="243" t="s">
        <v>211</v>
      </c>
      <c r="AU4110" s="243" t="s">
        <v>104</v>
      </c>
      <c r="AV4110" s="14" t="s">
        <v>84</v>
      </c>
      <c r="AW4110" s="14" t="s">
        <v>31</v>
      </c>
      <c r="AX4110" s="14" t="s">
        <v>75</v>
      </c>
      <c r="AY4110" s="243" t="s">
        <v>203</v>
      </c>
    </row>
    <row r="4111" spans="1:65" s="2" customFormat="1" ht="44.25" customHeight="1">
      <c r="A4111" s="35"/>
      <c r="B4111" s="36"/>
      <c r="C4111" s="209" t="s">
        <v>3732</v>
      </c>
      <c r="D4111" s="209" t="s">
        <v>205</v>
      </c>
      <c r="E4111" s="210" t="s">
        <v>3733</v>
      </c>
      <c r="F4111" s="211" t="s">
        <v>3734</v>
      </c>
      <c r="G4111" s="212" t="s">
        <v>208</v>
      </c>
      <c r="H4111" s="213">
        <v>1</v>
      </c>
      <c r="I4111" s="214"/>
      <c r="J4111" s="215">
        <f>ROUND(I4111*H4111,2)</f>
        <v>0</v>
      </c>
      <c r="K4111" s="211" t="s">
        <v>1</v>
      </c>
      <c r="L4111" s="40"/>
      <c r="M4111" s="216" t="s">
        <v>1</v>
      </c>
      <c r="N4111" s="217" t="s">
        <v>40</v>
      </c>
      <c r="O4111" s="72"/>
      <c r="P4111" s="218">
        <f>O4111*H4111</f>
        <v>0</v>
      </c>
      <c r="Q4111" s="218">
        <v>0</v>
      </c>
      <c r="R4111" s="218">
        <f>Q4111*H4111</f>
        <v>0</v>
      </c>
      <c r="S4111" s="218">
        <v>0</v>
      </c>
      <c r="T4111" s="219">
        <f>S4111*H4111</f>
        <v>0</v>
      </c>
      <c r="U4111" s="35"/>
      <c r="V4111" s="35"/>
      <c r="W4111" s="35"/>
      <c r="X4111" s="35"/>
      <c r="Y4111" s="35"/>
      <c r="Z4111" s="35"/>
      <c r="AA4111" s="35"/>
      <c r="AB4111" s="35"/>
      <c r="AC4111" s="35"/>
      <c r="AD4111" s="35"/>
      <c r="AE4111" s="35"/>
      <c r="AR4111" s="220" t="s">
        <v>412</v>
      </c>
      <c r="AT4111" s="220" t="s">
        <v>205</v>
      </c>
      <c r="AU4111" s="220" t="s">
        <v>104</v>
      </c>
      <c r="AY4111" s="18" t="s">
        <v>203</v>
      </c>
      <c r="BE4111" s="221">
        <f>IF(N4111="základní",J4111,0)</f>
        <v>0</v>
      </c>
      <c r="BF4111" s="221">
        <f>IF(N4111="snížená",J4111,0)</f>
        <v>0</v>
      </c>
      <c r="BG4111" s="221">
        <f>IF(N4111="zákl. přenesená",J4111,0)</f>
        <v>0</v>
      </c>
      <c r="BH4111" s="221">
        <f>IF(N4111="sníž. přenesená",J4111,0)</f>
        <v>0</v>
      </c>
      <c r="BI4111" s="221">
        <f>IF(N4111="nulová",J4111,0)</f>
        <v>0</v>
      </c>
      <c r="BJ4111" s="18" t="s">
        <v>82</v>
      </c>
      <c r="BK4111" s="221">
        <f>ROUND(I4111*H4111,2)</f>
        <v>0</v>
      </c>
      <c r="BL4111" s="18" t="s">
        <v>412</v>
      </c>
      <c r="BM4111" s="220" t="s">
        <v>3735</v>
      </c>
    </row>
    <row r="4112" spans="1:65" s="13" customFormat="1" ht="22.5">
      <c r="B4112" s="222"/>
      <c r="C4112" s="223"/>
      <c r="D4112" s="224" t="s">
        <v>211</v>
      </c>
      <c r="E4112" s="225" t="s">
        <v>1</v>
      </c>
      <c r="F4112" s="226" t="s">
        <v>3711</v>
      </c>
      <c r="G4112" s="223"/>
      <c r="H4112" s="225" t="s">
        <v>1</v>
      </c>
      <c r="I4112" s="227"/>
      <c r="J4112" s="223"/>
      <c r="K4112" s="223"/>
      <c r="L4112" s="228"/>
      <c r="M4112" s="229"/>
      <c r="N4112" s="230"/>
      <c r="O4112" s="230"/>
      <c r="P4112" s="230"/>
      <c r="Q4112" s="230"/>
      <c r="R4112" s="230"/>
      <c r="S4112" s="230"/>
      <c r="T4112" s="231"/>
      <c r="AT4112" s="232" t="s">
        <v>211</v>
      </c>
      <c r="AU4112" s="232" t="s">
        <v>104</v>
      </c>
      <c r="AV4112" s="13" t="s">
        <v>82</v>
      </c>
      <c r="AW4112" s="13" t="s">
        <v>31</v>
      </c>
      <c r="AX4112" s="13" t="s">
        <v>75</v>
      </c>
      <c r="AY4112" s="232" t="s">
        <v>203</v>
      </c>
    </row>
    <row r="4113" spans="1:65" s="13" customFormat="1" ht="11.25">
      <c r="B4113" s="222"/>
      <c r="C4113" s="223"/>
      <c r="D4113" s="224" t="s">
        <v>211</v>
      </c>
      <c r="E4113" s="225" t="s">
        <v>1</v>
      </c>
      <c r="F4113" s="226" t="s">
        <v>213</v>
      </c>
      <c r="G4113" s="223"/>
      <c r="H4113" s="225" t="s">
        <v>1</v>
      </c>
      <c r="I4113" s="227"/>
      <c r="J4113" s="223"/>
      <c r="K4113" s="223"/>
      <c r="L4113" s="228"/>
      <c r="M4113" s="229"/>
      <c r="N4113" s="230"/>
      <c r="O4113" s="230"/>
      <c r="P4113" s="230"/>
      <c r="Q4113" s="230"/>
      <c r="R4113" s="230"/>
      <c r="S4113" s="230"/>
      <c r="T4113" s="231"/>
      <c r="AT4113" s="232" t="s">
        <v>211</v>
      </c>
      <c r="AU4113" s="232" t="s">
        <v>104</v>
      </c>
      <c r="AV4113" s="13" t="s">
        <v>82</v>
      </c>
      <c r="AW4113" s="13" t="s">
        <v>31</v>
      </c>
      <c r="AX4113" s="13" t="s">
        <v>75</v>
      </c>
      <c r="AY4113" s="232" t="s">
        <v>203</v>
      </c>
    </row>
    <row r="4114" spans="1:65" s="13" customFormat="1" ht="11.25">
      <c r="B4114" s="222"/>
      <c r="C4114" s="223"/>
      <c r="D4114" s="224" t="s">
        <v>211</v>
      </c>
      <c r="E4114" s="225" t="s">
        <v>1</v>
      </c>
      <c r="F4114" s="226" t="s">
        <v>3715</v>
      </c>
      <c r="G4114" s="223"/>
      <c r="H4114" s="225" t="s">
        <v>1</v>
      </c>
      <c r="I4114" s="227"/>
      <c r="J4114" s="223"/>
      <c r="K4114" s="223"/>
      <c r="L4114" s="228"/>
      <c r="M4114" s="229"/>
      <c r="N4114" s="230"/>
      <c r="O4114" s="230"/>
      <c r="P4114" s="230"/>
      <c r="Q4114" s="230"/>
      <c r="R4114" s="230"/>
      <c r="S4114" s="230"/>
      <c r="T4114" s="231"/>
      <c r="AT4114" s="232" t="s">
        <v>211</v>
      </c>
      <c r="AU4114" s="232" t="s">
        <v>104</v>
      </c>
      <c r="AV4114" s="13" t="s">
        <v>82</v>
      </c>
      <c r="AW4114" s="13" t="s">
        <v>31</v>
      </c>
      <c r="AX4114" s="13" t="s">
        <v>75</v>
      </c>
      <c r="AY4114" s="232" t="s">
        <v>203</v>
      </c>
    </row>
    <row r="4115" spans="1:65" s="14" customFormat="1" ht="11.25">
      <c r="B4115" s="233"/>
      <c r="C4115" s="234"/>
      <c r="D4115" s="224" t="s">
        <v>211</v>
      </c>
      <c r="E4115" s="235" t="s">
        <v>1</v>
      </c>
      <c r="F4115" s="236" t="s">
        <v>82</v>
      </c>
      <c r="G4115" s="234"/>
      <c r="H4115" s="237">
        <v>1</v>
      </c>
      <c r="I4115" s="238"/>
      <c r="J4115" s="234"/>
      <c r="K4115" s="234"/>
      <c r="L4115" s="239"/>
      <c r="M4115" s="240"/>
      <c r="N4115" s="241"/>
      <c r="O4115" s="241"/>
      <c r="P4115" s="241"/>
      <c r="Q4115" s="241"/>
      <c r="R4115" s="241"/>
      <c r="S4115" s="241"/>
      <c r="T4115" s="242"/>
      <c r="AT4115" s="243" t="s">
        <v>211</v>
      </c>
      <c r="AU4115" s="243" t="s">
        <v>104</v>
      </c>
      <c r="AV4115" s="14" t="s">
        <v>84</v>
      </c>
      <c r="AW4115" s="14" t="s">
        <v>31</v>
      </c>
      <c r="AX4115" s="14" t="s">
        <v>75</v>
      </c>
      <c r="AY4115" s="243" t="s">
        <v>203</v>
      </c>
    </row>
    <row r="4116" spans="1:65" s="2" customFormat="1" ht="44.25" customHeight="1">
      <c r="A4116" s="35"/>
      <c r="B4116" s="36"/>
      <c r="C4116" s="209" t="s">
        <v>3736</v>
      </c>
      <c r="D4116" s="209" t="s">
        <v>205</v>
      </c>
      <c r="E4116" s="210" t="s">
        <v>3737</v>
      </c>
      <c r="F4116" s="211" t="s">
        <v>3738</v>
      </c>
      <c r="G4116" s="212" t="s">
        <v>208</v>
      </c>
      <c r="H4116" s="213">
        <v>1</v>
      </c>
      <c r="I4116" s="214"/>
      <c r="J4116" s="215">
        <f>ROUND(I4116*H4116,2)</f>
        <v>0</v>
      </c>
      <c r="K4116" s="211" t="s">
        <v>1</v>
      </c>
      <c r="L4116" s="40"/>
      <c r="M4116" s="216" t="s">
        <v>1</v>
      </c>
      <c r="N4116" s="217" t="s">
        <v>40</v>
      </c>
      <c r="O4116" s="72"/>
      <c r="P4116" s="218">
        <f>O4116*H4116</f>
        <v>0</v>
      </c>
      <c r="Q4116" s="218">
        <v>0</v>
      </c>
      <c r="R4116" s="218">
        <f>Q4116*H4116</f>
        <v>0</v>
      </c>
      <c r="S4116" s="218">
        <v>0</v>
      </c>
      <c r="T4116" s="219">
        <f>S4116*H4116</f>
        <v>0</v>
      </c>
      <c r="U4116" s="35"/>
      <c r="V4116" s="35"/>
      <c r="W4116" s="35"/>
      <c r="X4116" s="35"/>
      <c r="Y4116" s="35"/>
      <c r="Z4116" s="35"/>
      <c r="AA4116" s="35"/>
      <c r="AB4116" s="35"/>
      <c r="AC4116" s="35"/>
      <c r="AD4116" s="35"/>
      <c r="AE4116" s="35"/>
      <c r="AR4116" s="220" t="s">
        <v>412</v>
      </c>
      <c r="AT4116" s="220" t="s">
        <v>205</v>
      </c>
      <c r="AU4116" s="220" t="s">
        <v>104</v>
      </c>
      <c r="AY4116" s="18" t="s">
        <v>203</v>
      </c>
      <c r="BE4116" s="221">
        <f>IF(N4116="základní",J4116,0)</f>
        <v>0</v>
      </c>
      <c r="BF4116" s="221">
        <f>IF(N4116="snížená",J4116,0)</f>
        <v>0</v>
      </c>
      <c r="BG4116" s="221">
        <f>IF(N4116="zákl. přenesená",J4116,0)</f>
        <v>0</v>
      </c>
      <c r="BH4116" s="221">
        <f>IF(N4116="sníž. přenesená",J4116,0)</f>
        <v>0</v>
      </c>
      <c r="BI4116" s="221">
        <f>IF(N4116="nulová",J4116,0)</f>
        <v>0</v>
      </c>
      <c r="BJ4116" s="18" t="s">
        <v>82</v>
      </c>
      <c r="BK4116" s="221">
        <f>ROUND(I4116*H4116,2)</f>
        <v>0</v>
      </c>
      <c r="BL4116" s="18" t="s">
        <v>412</v>
      </c>
      <c r="BM4116" s="220" t="s">
        <v>3739</v>
      </c>
    </row>
    <row r="4117" spans="1:65" s="13" customFormat="1" ht="22.5">
      <c r="B4117" s="222"/>
      <c r="C4117" s="223"/>
      <c r="D4117" s="224" t="s">
        <v>211</v>
      </c>
      <c r="E4117" s="225" t="s">
        <v>1</v>
      </c>
      <c r="F4117" s="226" t="s">
        <v>3711</v>
      </c>
      <c r="G4117" s="223"/>
      <c r="H4117" s="225" t="s">
        <v>1</v>
      </c>
      <c r="I4117" s="227"/>
      <c r="J4117" s="223"/>
      <c r="K4117" s="223"/>
      <c r="L4117" s="228"/>
      <c r="M4117" s="229"/>
      <c r="N4117" s="230"/>
      <c r="O4117" s="230"/>
      <c r="P4117" s="230"/>
      <c r="Q4117" s="230"/>
      <c r="R4117" s="230"/>
      <c r="S4117" s="230"/>
      <c r="T4117" s="231"/>
      <c r="AT4117" s="232" t="s">
        <v>211</v>
      </c>
      <c r="AU4117" s="232" t="s">
        <v>104</v>
      </c>
      <c r="AV4117" s="13" t="s">
        <v>82</v>
      </c>
      <c r="AW4117" s="13" t="s">
        <v>31</v>
      </c>
      <c r="AX4117" s="13" t="s">
        <v>75</v>
      </c>
      <c r="AY4117" s="232" t="s">
        <v>203</v>
      </c>
    </row>
    <row r="4118" spans="1:65" s="13" customFormat="1" ht="11.25">
      <c r="B4118" s="222"/>
      <c r="C4118" s="223"/>
      <c r="D4118" s="224" t="s">
        <v>211</v>
      </c>
      <c r="E4118" s="225" t="s">
        <v>1</v>
      </c>
      <c r="F4118" s="226" t="s">
        <v>213</v>
      </c>
      <c r="G4118" s="223"/>
      <c r="H4118" s="225" t="s">
        <v>1</v>
      </c>
      <c r="I4118" s="227"/>
      <c r="J4118" s="223"/>
      <c r="K4118" s="223"/>
      <c r="L4118" s="228"/>
      <c r="M4118" s="229"/>
      <c r="N4118" s="230"/>
      <c r="O4118" s="230"/>
      <c r="P4118" s="230"/>
      <c r="Q4118" s="230"/>
      <c r="R4118" s="230"/>
      <c r="S4118" s="230"/>
      <c r="T4118" s="231"/>
      <c r="AT4118" s="232" t="s">
        <v>211</v>
      </c>
      <c r="AU4118" s="232" t="s">
        <v>104</v>
      </c>
      <c r="AV4118" s="13" t="s">
        <v>82</v>
      </c>
      <c r="AW4118" s="13" t="s">
        <v>31</v>
      </c>
      <c r="AX4118" s="13" t="s">
        <v>75</v>
      </c>
      <c r="AY4118" s="232" t="s">
        <v>203</v>
      </c>
    </row>
    <row r="4119" spans="1:65" s="13" customFormat="1" ht="11.25">
      <c r="B4119" s="222"/>
      <c r="C4119" s="223"/>
      <c r="D4119" s="224" t="s">
        <v>211</v>
      </c>
      <c r="E4119" s="225" t="s">
        <v>1</v>
      </c>
      <c r="F4119" s="226" t="s">
        <v>3715</v>
      </c>
      <c r="G4119" s="223"/>
      <c r="H4119" s="225" t="s">
        <v>1</v>
      </c>
      <c r="I4119" s="227"/>
      <c r="J4119" s="223"/>
      <c r="K4119" s="223"/>
      <c r="L4119" s="228"/>
      <c r="M4119" s="229"/>
      <c r="N4119" s="230"/>
      <c r="O4119" s="230"/>
      <c r="P4119" s="230"/>
      <c r="Q4119" s="230"/>
      <c r="R4119" s="230"/>
      <c r="S4119" s="230"/>
      <c r="T4119" s="231"/>
      <c r="AT4119" s="232" t="s">
        <v>211</v>
      </c>
      <c r="AU4119" s="232" t="s">
        <v>104</v>
      </c>
      <c r="AV4119" s="13" t="s">
        <v>82</v>
      </c>
      <c r="AW4119" s="13" t="s">
        <v>31</v>
      </c>
      <c r="AX4119" s="13" t="s">
        <v>75</v>
      </c>
      <c r="AY4119" s="232" t="s">
        <v>203</v>
      </c>
    </row>
    <row r="4120" spans="1:65" s="14" customFormat="1" ht="11.25">
      <c r="B4120" s="233"/>
      <c r="C4120" s="234"/>
      <c r="D4120" s="224" t="s">
        <v>211</v>
      </c>
      <c r="E4120" s="235" t="s">
        <v>1</v>
      </c>
      <c r="F4120" s="236" t="s">
        <v>82</v>
      </c>
      <c r="G4120" s="234"/>
      <c r="H4120" s="237">
        <v>1</v>
      </c>
      <c r="I4120" s="238"/>
      <c r="J4120" s="234"/>
      <c r="K4120" s="234"/>
      <c r="L4120" s="239"/>
      <c r="M4120" s="240"/>
      <c r="N4120" s="241"/>
      <c r="O4120" s="241"/>
      <c r="P4120" s="241"/>
      <c r="Q4120" s="241"/>
      <c r="R4120" s="241"/>
      <c r="S4120" s="241"/>
      <c r="T4120" s="242"/>
      <c r="AT4120" s="243" t="s">
        <v>211</v>
      </c>
      <c r="AU4120" s="243" t="s">
        <v>104</v>
      </c>
      <c r="AV4120" s="14" t="s">
        <v>84</v>
      </c>
      <c r="AW4120" s="14" t="s">
        <v>31</v>
      </c>
      <c r="AX4120" s="14" t="s">
        <v>75</v>
      </c>
      <c r="AY4120" s="243" t="s">
        <v>203</v>
      </c>
    </row>
    <row r="4121" spans="1:65" s="2" customFormat="1" ht="44.25" customHeight="1">
      <c r="A4121" s="35"/>
      <c r="B4121" s="36"/>
      <c r="C4121" s="209" t="s">
        <v>3740</v>
      </c>
      <c r="D4121" s="209" t="s">
        <v>205</v>
      </c>
      <c r="E4121" s="210" t="s">
        <v>3741</v>
      </c>
      <c r="F4121" s="211" t="s">
        <v>3742</v>
      </c>
      <c r="G4121" s="212" t="s">
        <v>208</v>
      </c>
      <c r="H4121" s="213">
        <v>1</v>
      </c>
      <c r="I4121" s="214"/>
      <c r="J4121" s="215">
        <f>ROUND(I4121*H4121,2)</f>
        <v>0</v>
      </c>
      <c r="K4121" s="211" t="s">
        <v>1</v>
      </c>
      <c r="L4121" s="40"/>
      <c r="M4121" s="216" t="s">
        <v>1</v>
      </c>
      <c r="N4121" s="217" t="s">
        <v>40</v>
      </c>
      <c r="O4121" s="72"/>
      <c r="P4121" s="218">
        <f>O4121*H4121</f>
        <v>0</v>
      </c>
      <c r="Q4121" s="218">
        <v>0</v>
      </c>
      <c r="R4121" s="218">
        <f>Q4121*H4121</f>
        <v>0</v>
      </c>
      <c r="S4121" s="218">
        <v>0</v>
      </c>
      <c r="T4121" s="219">
        <f>S4121*H4121</f>
        <v>0</v>
      </c>
      <c r="U4121" s="35"/>
      <c r="V4121" s="35"/>
      <c r="W4121" s="35"/>
      <c r="X4121" s="35"/>
      <c r="Y4121" s="35"/>
      <c r="Z4121" s="35"/>
      <c r="AA4121" s="35"/>
      <c r="AB4121" s="35"/>
      <c r="AC4121" s="35"/>
      <c r="AD4121" s="35"/>
      <c r="AE4121" s="35"/>
      <c r="AR4121" s="220" t="s">
        <v>412</v>
      </c>
      <c r="AT4121" s="220" t="s">
        <v>205</v>
      </c>
      <c r="AU4121" s="220" t="s">
        <v>104</v>
      </c>
      <c r="AY4121" s="18" t="s">
        <v>203</v>
      </c>
      <c r="BE4121" s="221">
        <f>IF(N4121="základní",J4121,0)</f>
        <v>0</v>
      </c>
      <c r="BF4121" s="221">
        <f>IF(N4121="snížená",J4121,0)</f>
        <v>0</v>
      </c>
      <c r="BG4121" s="221">
        <f>IF(N4121="zákl. přenesená",J4121,0)</f>
        <v>0</v>
      </c>
      <c r="BH4121" s="221">
        <f>IF(N4121="sníž. přenesená",J4121,0)</f>
        <v>0</v>
      </c>
      <c r="BI4121" s="221">
        <f>IF(N4121="nulová",J4121,0)</f>
        <v>0</v>
      </c>
      <c r="BJ4121" s="18" t="s">
        <v>82</v>
      </c>
      <c r="BK4121" s="221">
        <f>ROUND(I4121*H4121,2)</f>
        <v>0</v>
      </c>
      <c r="BL4121" s="18" t="s">
        <v>412</v>
      </c>
      <c r="BM4121" s="220" t="s">
        <v>3743</v>
      </c>
    </row>
    <row r="4122" spans="1:65" s="13" customFormat="1" ht="22.5">
      <c r="B4122" s="222"/>
      <c r="C4122" s="223"/>
      <c r="D4122" s="224" t="s">
        <v>211</v>
      </c>
      <c r="E4122" s="225" t="s">
        <v>1</v>
      </c>
      <c r="F4122" s="226" t="s">
        <v>3711</v>
      </c>
      <c r="G4122" s="223"/>
      <c r="H4122" s="225" t="s">
        <v>1</v>
      </c>
      <c r="I4122" s="227"/>
      <c r="J4122" s="223"/>
      <c r="K4122" s="223"/>
      <c r="L4122" s="228"/>
      <c r="M4122" s="229"/>
      <c r="N4122" s="230"/>
      <c r="O4122" s="230"/>
      <c r="P4122" s="230"/>
      <c r="Q4122" s="230"/>
      <c r="R4122" s="230"/>
      <c r="S4122" s="230"/>
      <c r="T4122" s="231"/>
      <c r="AT4122" s="232" t="s">
        <v>211</v>
      </c>
      <c r="AU4122" s="232" t="s">
        <v>104</v>
      </c>
      <c r="AV4122" s="13" t="s">
        <v>82</v>
      </c>
      <c r="AW4122" s="13" t="s">
        <v>31</v>
      </c>
      <c r="AX4122" s="13" t="s">
        <v>75</v>
      </c>
      <c r="AY4122" s="232" t="s">
        <v>203</v>
      </c>
    </row>
    <row r="4123" spans="1:65" s="13" customFormat="1" ht="11.25">
      <c r="B4123" s="222"/>
      <c r="C4123" s="223"/>
      <c r="D4123" s="224" t="s">
        <v>211</v>
      </c>
      <c r="E4123" s="225" t="s">
        <v>1</v>
      </c>
      <c r="F4123" s="226" t="s">
        <v>213</v>
      </c>
      <c r="G4123" s="223"/>
      <c r="H4123" s="225" t="s">
        <v>1</v>
      </c>
      <c r="I4123" s="227"/>
      <c r="J4123" s="223"/>
      <c r="K4123" s="223"/>
      <c r="L4123" s="228"/>
      <c r="M4123" s="229"/>
      <c r="N4123" s="230"/>
      <c r="O4123" s="230"/>
      <c r="P4123" s="230"/>
      <c r="Q4123" s="230"/>
      <c r="R4123" s="230"/>
      <c r="S4123" s="230"/>
      <c r="T4123" s="231"/>
      <c r="AT4123" s="232" t="s">
        <v>211</v>
      </c>
      <c r="AU4123" s="232" t="s">
        <v>104</v>
      </c>
      <c r="AV4123" s="13" t="s">
        <v>82</v>
      </c>
      <c r="AW4123" s="13" t="s">
        <v>31</v>
      </c>
      <c r="AX4123" s="13" t="s">
        <v>75</v>
      </c>
      <c r="AY4123" s="232" t="s">
        <v>203</v>
      </c>
    </row>
    <row r="4124" spans="1:65" s="13" customFormat="1" ht="11.25">
      <c r="B4124" s="222"/>
      <c r="C4124" s="223"/>
      <c r="D4124" s="224" t="s">
        <v>211</v>
      </c>
      <c r="E4124" s="225" t="s">
        <v>1</v>
      </c>
      <c r="F4124" s="226" t="s">
        <v>3715</v>
      </c>
      <c r="G4124" s="223"/>
      <c r="H4124" s="225" t="s">
        <v>1</v>
      </c>
      <c r="I4124" s="227"/>
      <c r="J4124" s="223"/>
      <c r="K4124" s="223"/>
      <c r="L4124" s="228"/>
      <c r="M4124" s="229"/>
      <c r="N4124" s="230"/>
      <c r="O4124" s="230"/>
      <c r="P4124" s="230"/>
      <c r="Q4124" s="230"/>
      <c r="R4124" s="230"/>
      <c r="S4124" s="230"/>
      <c r="T4124" s="231"/>
      <c r="AT4124" s="232" t="s">
        <v>211</v>
      </c>
      <c r="AU4124" s="232" t="s">
        <v>104</v>
      </c>
      <c r="AV4124" s="13" t="s">
        <v>82</v>
      </c>
      <c r="AW4124" s="13" t="s">
        <v>31</v>
      </c>
      <c r="AX4124" s="13" t="s">
        <v>75</v>
      </c>
      <c r="AY4124" s="232" t="s">
        <v>203</v>
      </c>
    </row>
    <row r="4125" spans="1:65" s="14" customFormat="1" ht="11.25">
      <c r="B4125" s="233"/>
      <c r="C4125" s="234"/>
      <c r="D4125" s="224" t="s">
        <v>211</v>
      </c>
      <c r="E4125" s="235" t="s">
        <v>1</v>
      </c>
      <c r="F4125" s="236" t="s">
        <v>82</v>
      </c>
      <c r="G4125" s="234"/>
      <c r="H4125" s="237">
        <v>1</v>
      </c>
      <c r="I4125" s="238"/>
      <c r="J4125" s="234"/>
      <c r="K4125" s="234"/>
      <c r="L4125" s="239"/>
      <c r="M4125" s="240"/>
      <c r="N4125" s="241"/>
      <c r="O4125" s="241"/>
      <c r="P4125" s="241"/>
      <c r="Q4125" s="241"/>
      <c r="R4125" s="241"/>
      <c r="S4125" s="241"/>
      <c r="T4125" s="242"/>
      <c r="AT4125" s="243" t="s">
        <v>211</v>
      </c>
      <c r="AU4125" s="243" t="s">
        <v>104</v>
      </c>
      <c r="AV4125" s="14" t="s">
        <v>84</v>
      </c>
      <c r="AW4125" s="14" t="s">
        <v>31</v>
      </c>
      <c r="AX4125" s="14" t="s">
        <v>75</v>
      </c>
      <c r="AY4125" s="243" t="s">
        <v>203</v>
      </c>
    </row>
    <row r="4126" spans="1:65" s="2" customFormat="1" ht="44.25" customHeight="1">
      <c r="A4126" s="35"/>
      <c r="B4126" s="36"/>
      <c r="C4126" s="209" t="s">
        <v>3744</v>
      </c>
      <c r="D4126" s="209" t="s">
        <v>205</v>
      </c>
      <c r="E4126" s="210" t="s">
        <v>3745</v>
      </c>
      <c r="F4126" s="211" t="s">
        <v>3746</v>
      </c>
      <c r="G4126" s="212" t="s">
        <v>208</v>
      </c>
      <c r="H4126" s="213">
        <v>1</v>
      </c>
      <c r="I4126" s="214"/>
      <c r="J4126" s="215">
        <f>ROUND(I4126*H4126,2)</f>
        <v>0</v>
      </c>
      <c r="K4126" s="211" t="s">
        <v>1</v>
      </c>
      <c r="L4126" s="40"/>
      <c r="M4126" s="216" t="s">
        <v>1</v>
      </c>
      <c r="N4126" s="217" t="s">
        <v>40</v>
      </c>
      <c r="O4126" s="72"/>
      <c r="P4126" s="218">
        <f>O4126*H4126</f>
        <v>0</v>
      </c>
      <c r="Q4126" s="218">
        <v>0</v>
      </c>
      <c r="R4126" s="218">
        <f>Q4126*H4126</f>
        <v>0</v>
      </c>
      <c r="S4126" s="218">
        <v>0</v>
      </c>
      <c r="T4126" s="219">
        <f>S4126*H4126</f>
        <v>0</v>
      </c>
      <c r="U4126" s="35"/>
      <c r="V4126" s="35"/>
      <c r="W4126" s="35"/>
      <c r="X4126" s="35"/>
      <c r="Y4126" s="35"/>
      <c r="Z4126" s="35"/>
      <c r="AA4126" s="35"/>
      <c r="AB4126" s="35"/>
      <c r="AC4126" s="35"/>
      <c r="AD4126" s="35"/>
      <c r="AE4126" s="35"/>
      <c r="AR4126" s="220" t="s">
        <v>412</v>
      </c>
      <c r="AT4126" s="220" t="s">
        <v>205</v>
      </c>
      <c r="AU4126" s="220" t="s">
        <v>104</v>
      </c>
      <c r="AY4126" s="18" t="s">
        <v>203</v>
      </c>
      <c r="BE4126" s="221">
        <f>IF(N4126="základní",J4126,0)</f>
        <v>0</v>
      </c>
      <c r="BF4126" s="221">
        <f>IF(N4126="snížená",J4126,0)</f>
        <v>0</v>
      </c>
      <c r="BG4126" s="221">
        <f>IF(N4126="zákl. přenesená",J4126,0)</f>
        <v>0</v>
      </c>
      <c r="BH4126" s="221">
        <f>IF(N4126="sníž. přenesená",J4126,0)</f>
        <v>0</v>
      </c>
      <c r="BI4126" s="221">
        <f>IF(N4126="nulová",J4126,0)</f>
        <v>0</v>
      </c>
      <c r="BJ4126" s="18" t="s">
        <v>82</v>
      </c>
      <c r="BK4126" s="221">
        <f>ROUND(I4126*H4126,2)</f>
        <v>0</v>
      </c>
      <c r="BL4126" s="18" t="s">
        <v>412</v>
      </c>
      <c r="BM4126" s="220" t="s">
        <v>3747</v>
      </c>
    </row>
    <row r="4127" spans="1:65" s="13" customFormat="1" ht="22.5">
      <c r="B4127" s="222"/>
      <c r="C4127" s="223"/>
      <c r="D4127" s="224" t="s">
        <v>211</v>
      </c>
      <c r="E4127" s="225" t="s">
        <v>1</v>
      </c>
      <c r="F4127" s="226" t="s">
        <v>3711</v>
      </c>
      <c r="G4127" s="223"/>
      <c r="H4127" s="225" t="s">
        <v>1</v>
      </c>
      <c r="I4127" s="227"/>
      <c r="J4127" s="223"/>
      <c r="K4127" s="223"/>
      <c r="L4127" s="228"/>
      <c r="M4127" s="229"/>
      <c r="N4127" s="230"/>
      <c r="O4127" s="230"/>
      <c r="P4127" s="230"/>
      <c r="Q4127" s="230"/>
      <c r="R4127" s="230"/>
      <c r="S4127" s="230"/>
      <c r="T4127" s="231"/>
      <c r="AT4127" s="232" t="s">
        <v>211</v>
      </c>
      <c r="AU4127" s="232" t="s">
        <v>104</v>
      </c>
      <c r="AV4127" s="13" t="s">
        <v>82</v>
      </c>
      <c r="AW4127" s="13" t="s">
        <v>31</v>
      </c>
      <c r="AX4127" s="13" t="s">
        <v>75</v>
      </c>
      <c r="AY4127" s="232" t="s">
        <v>203</v>
      </c>
    </row>
    <row r="4128" spans="1:65" s="13" customFormat="1" ht="11.25">
      <c r="B4128" s="222"/>
      <c r="C4128" s="223"/>
      <c r="D4128" s="224" t="s">
        <v>211</v>
      </c>
      <c r="E4128" s="225" t="s">
        <v>1</v>
      </c>
      <c r="F4128" s="226" t="s">
        <v>213</v>
      </c>
      <c r="G4128" s="223"/>
      <c r="H4128" s="225" t="s">
        <v>1</v>
      </c>
      <c r="I4128" s="227"/>
      <c r="J4128" s="223"/>
      <c r="K4128" s="223"/>
      <c r="L4128" s="228"/>
      <c r="M4128" s="229"/>
      <c r="N4128" s="230"/>
      <c r="O4128" s="230"/>
      <c r="P4128" s="230"/>
      <c r="Q4128" s="230"/>
      <c r="R4128" s="230"/>
      <c r="S4128" s="230"/>
      <c r="T4128" s="231"/>
      <c r="AT4128" s="232" t="s">
        <v>211</v>
      </c>
      <c r="AU4128" s="232" t="s">
        <v>104</v>
      </c>
      <c r="AV4128" s="13" t="s">
        <v>82</v>
      </c>
      <c r="AW4128" s="13" t="s">
        <v>31</v>
      </c>
      <c r="AX4128" s="13" t="s">
        <v>75</v>
      </c>
      <c r="AY4128" s="232" t="s">
        <v>203</v>
      </c>
    </row>
    <row r="4129" spans="1:65" s="13" customFormat="1" ht="11.25">
      <c r="B4129" s="222"/>
      <c r="C4129" s="223"/>
      <c r="D4129" s="224" t="s">
        <v>211</v>
      </c>
      <c r="E4129" s="225" t="s">
        <v>1</v>
      </c>
      <c r="F4129" s="226" t="s">
        <v>3715</v>
      </c>
      <c r="G4129" s="223"/>
      <c r="H4129" s="225" t="s">
        <v>1</v>
      </c>
      <c r="I4129" s="227"/>
      <c r="J4129" s="223"/>
      <c r="K4129" s="223"/>
      <c r="L4129" s="228"/>
      <c r="M4129" s="229"/>
      <c r="N4129" s="230"/>
      <c r="O4129" s="230"/>
      <c r="P4129" s="230"/>
      <c r="Q4129" s="230"/>
      <c r="R4129" s="230"/>
      <c r="S4129" s="230"/>
      <c r="T4129" s="231"/>
      <c r="AT4129" s="232" t="s">
        <v>211</v>
      </c>
      <c r="AU4129" s="232" t="s">
        <v>104</v>
      </c>
      <c r="AV4129" s="13" t="s">
        <v>82</v>
      </c>
      <c r="AW4129" s="13" t="s">
        <v>31</v>
      </c>
      <c r="AX4129" s="13" t="s">
        <v>75</v>
      </c>
      <c r="AY4129" s="232" t="s">
        <v>203</v>
      </c>
    </row>
    <row r="4130" spans="1:65" s="14" customFormat="1" ht="11.25">
      <c r="B4130" s="233"/>
      <c r="C4130" s="234"/>
      <c r="D4130" s="224" t="s">
        <v>211</v>
      </c>
      <c r="E4130" s="235" t="s">
        <v>1</v>
      </c>
      <c r="F4130" s="236" t="s">
        <v>82</v>
      </c>
      <c r="G4130" s="234"/>
      <c r="H4130" s="237">
        <v>1</v>
      </c>
      <c r="I4130" s="238"/>
      <c r="J4130" s="234"/>
      <c r="K4130" s="234"/>
      <c r="L4130" s="239"/>
      <c r="M4130" s="240"/>
      <c r="N4130" s="241"/>
      <c r="O4130" s="241"/>
      <c r="P4130" s="241"/>
      <c r="Q4130" s="241"/>
      <c r="R4130" s="241"/>
      <c r="S4130" s="241"/>
      <c r="T4130" s="242"/>
      <c r="AT4130" s="243" t="s">
        <v>211</v>
      </c>
      <c r="AU4130" s="243" t="s">
        <v>104</v>
      </c>
      <c r="AV4130" s="14" t="s">
        <v>84</v>
      </c>
      <c r="AW4130" s="14" t="s">
        <v>31</v>
      </c>
      <c r="AX4130" s="14" t="s">
        <v>75</v>
      </c>
      <c r="AY4130" s="243" t="s">
        <v>203</v>
      </c>
    </row>
    <row r="4131" spans="1:65" s="2" customFormat="1" ht="44.25" customHeight="1">
      <c r="A4131" s="35"/>
      <c r="B4131" s="36"/>
      <c r="C4131" s="209" t="s">
        <v>3748</v>
      </c>
      <c r="D4131" s="209" t="s">
        <v>205</v>
      </c>
      <c r="E4131" s="210" t="s">
        <v>3749</v>
      </c>
      <c r="F4131" s="211" t="s">
        <v>3750</v>
      </c>
      <c r="G4131" s="212" t="s">
        <v>208</v>
      </c>
      <c r="H4131" s="213">
        <v>1</v>
      </c>
      <c r="I4131" s="214"/>
      <c r="J4131" s="215">
        <f>ROUND(I4131*H4131,2)</f>
        <v>0</v>
      </c>
      <c r="K4131" s="211" t="s">
        <v>1</v>
      </c>
      <c r="L4131" s="40"/>
      <c r="M4131" s="216" t="s">
        <v>1</v>
      </c>
      <c r="N4131" s="217" t="s">
        <v>40</v>
      </c>
      <c r="O4131" s="72"/>
      <c r="P4131" s="218">
        <f>O4131*H4131</f>
        <v>0</v>
      </c>
      <c r="Q4131" s="218">
        <v>1.4999999999999999E-4</v>
      </c>
      <c r="R4131" s="218">
        <f>Q4131*H4131</f>
        <v>1.4999999999999999E-4</v>
      </c>
      <c r="S4131" s="218">
        <v>0</v>
      </c>
      <c r="T4131" s="219">
        <f>S4131*H4131</f>
        <v>0</v>
      </c>
      <c r="U4131" s="35"/>
      <c r="V4131" s="35"/>
      <c r="W4131" s="35"/>
      <c r="X4131" s="35"/>
      <c r="Y4131" s="35"/>
      <c r="Z4131" s="35"/>
      <c r="AA4131" s="35"/>
      <c r="AB4131" s="35"/>
      <c r="AC4131" s="35"/>
      <c r="AD4131" s="35"/>
      <c r="AE4131" s="35"/>
      <c r="AR4131" s="220" t="s">
        <v>412</v>
      </c>
      <c r="AT4131" s="220" t="s">
        <v>205</v>
      </c>
      <c r="AU4131" s="220" t="s">
        <v>104</v>
      </c>
      <c r="AY4131" s="18" t="s">
        <v>203</v>
      </c>
      <c r="BE4131" s="221">
        <f>IF(N4131="základní",J4131,0)</f>
        <v>0</v>
      </c>
      <c r="BF4131" s="221">
        <f>IF(N4131="snížená",J4131,0)</f>
        <v>0</v>
      </c>
      <c r="BG4131" s="221">
        <f>IF(N4131="zákl. přenesená",J4131,0)</f>
        <v>0</v>
      </c>
      <c r="BH4131" s="221">
        <f>IF(N4131="sníž. přenesená",J4131,0)</f>
        <v>0</v>
      </c>
      <c r="BI4131" s="221">
        <f>IF(N4131="nulová",J4131,0)</f>
        <v>0</v>
      </c>
      <c r="BJ4131" s="18" t="s">
        <v>82</v>
      </c>
      <c r="BK4131" s="221">
        <f>ROUND(I4131*H4131,2)</f>
        <v>0</v>
      </c>
      <c r="BL4131" s="18" t="s">
        <v>412</v>
      </c>
      <c r="BM4131" s="220" t="s">
        <v>3751</v>
      </c>
    </row>
    <row r="4132" spans="1:65" s="13" customFormat="1" ht="22.5">
      <c r="B4132" s="222"/>
      <c r="C4132" s="223"/>
      <c r="D4132" s="224" t="s">
        <v>211</v>
      </c>
      <c r="E4132" s="225" t="s">
        <v>1</v>
      </c>
      <c r="F4132" s="226" t="s">
        <v>3711</v>
      </c>
      <c r="G4132" s="223"/>
      <c r="H4132" s="225" t="s">
        <v>1</v>
      </c>
      <c r="I4132" s="227"/>
      <c r="J4132" s="223"/>
      <c r="K4132" s="223"/>
      <c r="L4132" s="228"/>
      <c r="M4132" s="229"/>
      <c r="N4132" s="230"/>
      <c r="O4132" s="230"/>
      <c r="P4132" s="230"/>
      <c r="Q4132" s="230"/>
      <c r="R4132" s="230"/>
      <c r="S4132" s="230"/>
      <c r="T4132" s="231"/>
      <c r="AT4132" s="232" t="s">
        <v>211</v>
      </c>
      <c r="AU4132" s="232" t="s">
        <v>104</v>
      </c>
      <c r="AV4132" s="13" t="s">
        <v>82</v>
      </c>
      <c r="AW4132" s="13" t="s">
        <v>31</v>
      </c>
      <c r="AX4132" s="13" t="s">
        <v>75</v>
      </c>
      <c r="AY4132" s="232" t="s">
        <v>203</v>
      </c>
    </row>
    <row r="4133" spans="1:65" s="13" customFormat="1" ht="11.25">
      <c r="B4133" s="222"/>
      <c r="C4133" s="223"/>
      <c r="D4133" s="224" t="s">
        <v>211</v>
      </c>
      <c r="E4133" s="225" t="s">
        <v>1</v>
      </c>
      <c r="F4133" s="226" t="s">
        <v>213</v>
      </c>
      <c r="G4133" s="223"/>
      <c r="H4133" s="225" t="s">
        <v>1</v>
      </c>
      <c r="I4133" s="227"/>
      <c r="J4133" s="223"/>
      <c r="K4133" s="223"/>
      <c r="L4133" s="228"/>
      <c r="M4133" s="229"/>
      <c r="N4133" s="230"/>
      <c r="O4133" s="230"/>
      <c r="P4133" s="230"/>
      <c r="Q4133" s="230"/>
      <c r="R4133" s="230"/>
      <c r="S4133" s="230"/>
      <c r="T4133" s="231"/>
      <c r="AT4133" s="232" t="s">
        <v>211</v>
      </c>
      <c r="AU4133" s="232" t="s">
        <v>104</v>
      </c>
      <c r="AV4133" s="13" t="s">
        <v>82</v>
      </c>
      <c r="AW4133" s="13" t="s">
        <v>31</v>
      </c>
      <c r="AX4133" s="13" t="s">
        <v>75</v>
      </c>
      <c r="AY4133" s="232" t="s">
        <v>203</v>
      </c>
    </row>
    <row r="4134" spans="1:65" s="13" customFormat="1" ht="11.25">
      <c r="B4134" s="222"/>
      <c r="C4134" s="223"/>
      <c r="D4134" s="224" t="s">
        <v>211</v>
      </c>
      <c r="E4134" s="225" t="s">
        <v>1</v>
      </c>
      <c r="F4134" s="226" t="s">
        <v>3715</v>
      </c>
      <c r="G4134" s="223"/>
      <c r="H4134" s="225" t="s">
        <v>1</v>
      </c>
      <c r="I4134" s="227"/>
      <c r="J4134" s="223"/>
      <c r="K4134" s="223"/>
      <c r="L4134" s="228"/>
      <c r="M4134" s="229"/>
      <c r="N4134" s="230"/>
      <c r="O4134" s="230"/>
      <c r="P4134" s="230"/>
      <c r="Q4134" s="230"/>
      <c r="R4134" s="230"/>
      <c r="S4134" s="230"/>
      <c r="T4134" s="231"/>
      <c r="AT4134" s="232" t="s">
        <v>211</v>
      </c>
      <c r="AU4134" s="232" t="s">
        <v>104</v>
      </c>
      <c r="AV4134" s="13" t="s">
        <v>82</v>
      </c>
      <c r="AW4134" s="13" t="s">
        <v>31</v>
      </c>
      <c r="AX4134" s="13" t="s">
        <v>75</v>
      </c>
      <c r="AY4134" s="232" t="s">
        <v>203</v>
      </c>
    </row>
    <row r="4135" spans="1:65" s="14" customFormat="1" ht="11.25">
      <c r="B4135" s="233"/>
      <c r="C4135" s="234"/>
      <c r="D4135" s="224" t="s">
        <v>211</v>
      </c>
      <c r="E4135" s="235" t="s">
        <v>1</v>
      </c>
      <c r="F4135" s="236" t="s">
        <v>82</v>
      </c>
      <c r="G4135" s="234"/>
      <c r="H4135" s="237">
        <v>1</v>
      </c>
      <c r="I4135" s="238"/>
      <c r="J4135" s="234"/>
      <c r="K4135" s="234"/>
      <c r="L4135" s="239"/>
      <c r="M4135" s="240"/>
      <c r="N4135" s="241"/>
      <c r="O4135" s="241"/>
      <c r="P4135" s="241"/>
      <c r="Q4135" s="241"/>
      <c r="R4135" s="241"/>
      <c r="S4135" s="241"/>
      <c r="T4135" s="242"/>
      <c r="AT4135" s="243" t="s">
        <v>211</v>
      </c>
      <c r="AU4135" s="243" t="s">
        <v>104</v>
      </c>
      <c r="AV4135" s="14" t="s">
        <v>84</v>
      </c>
      <c r="AW4135" s="14" t="s">
        <v>31</v>
      </c>
      <c r="AX4135" s="14" t="s">
        <v>75</v>
      </c>
      <c r="AY4135" s="243" t="s">
        <v>203</v>
      </c>
    </row>
    <row r="4136" spans="1:65" s="2" customFormat="1" ht="44.25" customHeight="1">
      <c r="A4136" s="35"/>
      <c r="B4136" s="36"/>
      <c r="C4136" s="209" t="s">
        <v>3752</v>
      </c>
      <c r="D4136" s="209" t="s">
        <v>205</v>
      </c>
      <c r="E4136" s="210" t="s">
        <v>3753</v>
      </c>
      <c r="F4136" s="211" t="s">
        <v>3754</v>
      </c>
      <c r="G4136" s="212" t="s">
        <v>208</v>
      </c>
      <c r="H4136" s="213">
        <v>1</v>
      </c>
      <c r="I4136" s="214"/>
      <c r="J4136" s="215">
        <f>ROUND(I4136*H4136,2)</f>
        <v>0</v>
      </c>
      <c r="K4136" s="211" t="s">
        <v>1</v>
      </c>
      <c r="L4136" s="40"/>
      <c r="M4136" s="216" t="s">
        <v>1</v>
      </c>
      <c r="N4136" s="217" t="s">
        <v>40</v>
      </c>
      <c r="O4136" s="72"/>
      <c r="P4136" s="218">
        <f>O4136*H4136</f>
        <v>0</v>
      </c>
      <c r="Q4136" s="218">
        <v>0</v>
      </c>
      <c r="R4136" s="218">
        <f>Q4136*H4136</f>
        <v>0</v>
      </c>
      <c r="S4136" s="218">
        <v>0</v>
      </c>
      <c r="T4136" s="219">
        <f>S4136*H4136</f>
        <v>0</v>
      </c>
      <c r="U4136" s="35"/>
      <c r="V4136" s="35"/>
      <c r="W4136" s="35"/>
      <c r="X4136" s="35"/>
      <c r="Y4136" s="35"/>
      <c r="Z4136" s="35"/>
      <c r="AA4136" s="35"/>
      <c r="AB4136" s="35"/>
      <c r="AC4136" s="35"/>
      <c r="AD4136" s="35"/>
      <c r="AE4136" s="35"/>
      <c r="AR4136" s="220" t="s">
        <v>412</v>
      </c>
      <c r="AT4136" s="220" t="s">
        <v>205</v>
      </c>
      <c r="AU4136" s="220" t="s">
        <v>104</v>
      </c>
      <c r="AY4136" s="18" t="s">
        <v>203</v>
      </c>
      <c r="BE4136" s="221">
        <f>IF(N4136="základní",J4136,0)</f>
        <v>0</v>
      </c>
      <c r="BF4136" s="221">
        <f>IF(N4136="snížená",J4136,0)</f>
        <v>0</v>
      </c>
      <c r="BG4136" s="221">
        <f>IF(N4136="zákl. přenesená",J4136,0)</f>
        <v>0</v>
      </c>
      <c r="BH4136" s="221">
        <f>IF(N4136="sníž. přenesená",J4136,0)</f>
        <v>0</v>
      </c>
      <c r="BI4136" s="221">
        <f>IF(N4136="nulová",J4136,0)</f>
        <v>0</v>
      </c>
      <c r="BJ4136" s="18" t="s">
        <v>82</v>
      </c>
      <c r="BK4136" s="221">
        <f>ROUND(I4136*H4136,2)</f>
        <v>0</v>
      </c>
      <c r="BL4136" s="18" t="s">
        <v>412</v>
      </c>
      <c r="BM4136" s="220" t="s">
        <v>3755</v>
      </c>
    </row>
    <row r="4137" spans="1:65" s="13" customFormat="1" ht="22.5">
      <c r="B4137" s="222"/>
      <c r="C4137" s="223"/>
      <c r="D4137" s="224" t="s">
        <v>211</v>
      </c>
      <c r="E4137" s="225" t="s">
        <v>1</v>
      </c>
      <c r="F4137" s="226" t="s">
        <v>3711</v>
      </c>
      <c r="G4137" s="223"/>
      <c r="H4137" s="225" t="s">
        <v>1</v>
      </c>
      <c r="I4137" s="227"/>
      <c r="J4137" s="223"/>
      <c r="K4137" s="223"/>
      <c r="L4137" s="228"/>
      <c r="M4137" s="229"/>
      <c r="N4137" s="230"/>
      <c r="O4137" s="230"/>
      <c r="P4137" s="230"/>
      <c r="Q4137" s="230"/>
      <c r="R4137" s="230"/>
      <c r="S4137" s="230"/>
      <c r="T4137" s="231"/>
      <c r="AT4137" s="232" t="s">
        <v>211</v>
      </c>
      <c r="AU4137" s="232" t="s">
        <v>104</v>
      </c>
      <c r="AV4137" s="13" t="s">
        <v>82</v>
      </c>
      <c r="AW4137" s="13" t="s">
        <v>31</v>
      </c>
      <c r="AX4137" s="13" t="s">
        <v>75</v>
      </c>
      <c r="AY4137" s="232" t="s">
        <v>203</v>
      </c>
    </row>
    <row r="4138" spans="1:65" s="13" customFormat="1" ht="11.25">
      <c r="B4138" s="222"/>
      <c r="C4138" s="223"/>
      <c r="D4138" s="224" t="s">
        <v>211</v>
      </c>
      <c r="E4138" s="225" t="s">
        <v>1</v>
      </c>
      <c r="F4138" s="226" t="s">
        <v>213</v>
      </c>
      <c r="G4138" s="223"/>
      <c r="H4138" s="225" t="s">
        <v>1</v>
      </c>
      <c r="I4138" s="227"/>
      <c r="J4138" s="223"/>
      <c r="K4138" s="223"/>
      <c r="L4138" s="228"/>
      <c r="M4138" s="229"/>
      <c r="N4138" s="230"/>
      <c r="O4138" s="230"/>
      <c r="P4138" s="230"/>
      <c r="Q4138" s="230"/>
      <c r="R4138" s="230"/>
      <c r="S4138" s="230"/>
      <c r="T4138" s="231"/>
      <c r="AT4138" s="232" t="s">
        <v>211</v>
      </c>
      <c r="AU4138" s="232" t="s">
        <v>104</v>
      </c>
      <c r="AV4138" s="13" t="s">
        <v>82</v>
      </c>
      <c r="AW4138" s="13" t="s">
        <v>31</v>
      </c>
      <c r="AX4138" s="13" t="s">
        <v>75</v>
      </c>
      <c r="AY4138" s="232" t="s">
        <v>203</v>
      </c>
    </row>
    <row r="4139" spans="1:65" s="13" customFormat="1" ht="11.25">
      <c r="B4139" s="222"/>
      <c r="C4139" s="223"/>
      <c r="D4139" s="224" t="s">
        <v>211</v>
      </c>
      <c r="E4139" s="225" t="s">
        <v>1</v>
      </c>
      <c r="F4139" s="226" t="s">
        <v>3715</v>
      </c>
      <c r="G4139" s="223"/>
      <c r="H4139" s="225" t="s">
        <v>1</v>
      </c>
      <c r="I4139" s="227"/>
      <c r="J4139" s="223"/>
      <c r="K4139" s="223"/>
      <c r="L4139" s="228"/>
      <c r="M4139" s="229"/>
      <c r="N4139" s="230"/>
      <c r="O4139" s="230"/>
      <c r="P4139" s="230"/>
      <c r="Q4139" s="230"/>
      <c r="R4139" s="230"/>
      <c r="S4139" s="230"/>
      <c r="T4139" s="231"/>
      <c r="AT4139" s="232" t="s">
        <v>211</v>
      </c>
      <c r="AU4139" s="232" t="s">
        <v>104</v>
      </c>
      <c r="AV4139" s="13" t="s">
        <v>82</v>
      </c>
      <c r="AW4139" s="13" t="s">
        <v>31</v>
      </c>
      <c r="AX4139" s="13" t="s">
        <v>75</v>
      </c>
      <c r="AY4139" s="232" t="s">
        <v>203</v>
      </c>
    </row>
    <row r="4140" spans="1:65" s="14" customFormat="1" ht="11.25">
      <c r="B4140" s="233"/>
      <c r="C4140" s="234"/>
      <c r="D4140" s="224" t="s">
        <v>211</v>
      </c>
      <c r="E4140" s="235" t="s">
        <v>1</v>
      </c>
      <c r="F4140" s="236" t="s">
        <v>82</v>
      </c>
      <c r="G4140" s="234"/>
      <c r="H4140" s="237">
        <v>1</v>
      </c>
      <c r="I4140" s="238"/>
      <c r="J4140" s="234"/>
      <c r="K4140" s="234"/>
      <c r="L4140" s="239"/>
      <c r="M4140" s="240"/>
      <c r="N4140" s="241"/>
      <c r="O4140" s="241"/>
      <c r="P4140" s="241"/>
      <c r="Q4140" s="241"/>
      <c r="R4140" s="241"/>
      <c r="S4140" s="241"/>
      <c r="T4140" s="242"/>
      <c r="AT4140" s="243" t="s">
        <v>211</v>
      </c>
      <c r="AU4140" s="243" t="s">
        <v>104</v>
      </c>
      <c r="AV4140" s="14" t="s">
        <v>84</v>
      </c>
      <c r="AW4140" s="14" t="s">
        <v>31</v>
      </c>
      <c r="AX4140" s="14" t="s">
        <v>75</v>
      </c>
      <c r="AY4140" s="243" t="s">
        <v>203</v>
      </c>
    </row>
    <row r="4141" spans="1:65" s="2" customFormat="1" ht="44.25" customHeight="1">
      <c r="A4141" s="35"/>
      <c r="B4141" s="36"/>
      <c r="C4141" s="209" t="s">
        <v>3756</v>
      </c>
      <c r="D4141" s="209" t="s">
        <v>205</v>
      </c>
      <c r="E4141" s="210" t="s">
        <v>3757</v>
      </c>
      <c r="F4141" s="211" t="s">
        <v>3758</v>
      </c>
      <c r="G4141" s="212" t="s">
        <v>208</v>
      </c>
      <c r="H4141" s="213">
        <v>1</v>
      </c>
      <c r="I4141" s="214"/>
      <c r="J4141" s="215">
        <f>ROUND(I4141*H4141,2)</f>
        <v>0</v>
      </c>
      <c r="K4141" s="211" t="s">
        <v>1</v>
      </c>
      <c r="L4141" s="40"/>
      <c r="M4141" s="216" t="s">
        <v>1</v>
      </c>
      <c r="N4141" s="217" t="s">
        <v>40</v>
      </c>
      <c r="O4141" s="72"/>
      <c r="P4141" s="218">
        <f>O4141*H4141</f>
        <v>0</v>
      </c>
      <c r="Q4141" s="218">
        <v>0</v>
      </c>
      <c r="R4141" s="218">
        <f>Q4141*H4141</f>
        <v>0</v>
      </c>
      <c r="S4141" s="218">
        <v>0</v>
      </c>
      <c r="T4141" s="219">
        <f>S4141*H4141</f>
        <v>0</v>
      </c>
      <c r="U4141" s="35"/>
      <c r="V4141" s="35"/>
      <c r="W4141" s="35"/>
      <c r="X4141" s="35"/>
      <c r="Y4141" s="35"/>
      <c r="Z4141" s="35"/>
      <c r="AA4141" s="35"/>
      <c r="AB4141" s="35"/>
      <c r="AC4141" s="35"/>
      <c r="AD4141" s="35"/>
      <c r="AE4141" s="35"/>
      <c r="AR4141" s="220" t="s">
        <v>412</v>
      </c>
      <c r="AT4141" s="220" t="s">
        <v>205</v>
      </c>
      <c r="AU4141" s="220" t="s">
        <v>104</v>
      </c>
      <c r="AY4141" s="18" t="s">
        <v>203</v>
      </c>
      <c r="BE4141" s="221">
        <f>IF(N4141="základní",J4141,0)</f>
        <v>0</v>
      </c>
      <c r="BF4141" s="221">
        <f>IF(N4141="snížená",J4141,0)</f>
        <v>0</v>
      </c>
      <c r="BG4141" s="221">
        <f>IF(N4141="zákl. přenesená",J4141,0)</f>
        <v>0</v>
      </c>
      <c r="BH4141" s="221">
        <f>IF(N4141="sníž. přenesená",J4141,0)</f>
        <v>0</v>
      </c>
      <c r="BI4141" s="221">
        <f>IF(N4141="nulová",J4141,0)</f>
        <v>0</v>
      </c>
      <c r="BJ4141" s="18" t="s">
        <v>82</v>
      </c>
      <c r="BK4141" s="221">
        <f>ROUND(I4141*H4141,2)</f>
        <v>0</v>
      </c>
      <c r="BL4141" s="18" t="s">
        <v>412</v>
      </c>
      <c r="BM4141" s="220" t="s">
        <v>3759</v>
      </c>
    </row>
    <row r="4142" spans="1:65" s="13" customFormat="1" ht="22.5">
      <c r="B4142" s="222"/>
      <c r="C4142" s="223"/>
      <c r="D4142" s="224" t="s">
        <v>211</v>
      </c>
      <c r="E4142" s="225" t="s">
        <v>1</v>
      </c>
      <c r="F4142" s="226" t="s">
        <v>3711</v>
      </c>
      <c r="G4142" s="223"/>
      <c r="H4142" s="225" t="s">
        <v>1</v>
      </c>
      <c r="I4142" s="227"/>
      <c r="J4142" s="223"/>
      <c r="K4142" s="223"/>
      <c r="L4142" s="228"/>
      <c r="M4142" s="229"/>
      <c r="N4142" s="230"/>
      <c r="O4142" s="230"/>
      <c r="P4142" s="230"/>
      <c r="Q4142" s="230"/>
      <c r="R4142" s="230"/>
      <c r="S4142" s="230"/>
      <c r="T4142" s="231"/>
      <c r="AT4142" s="232" t="s">
        <v>211</v>
      </c>
      <c r="AU4142" s="232" t="s">
        <v>104</v>
      </c>
      <c r="AV4142" s="13" t="s">
        <v>82</v>
      </c>
      <c r="AW4142" s="13" t="s">
        <v>31</v>
      </c>
      <c r="AX4142" s="13" t="s">
        <v>75</v>
      </c>
      <c r="AY4142" s="232" t="s">
        <v>203</v>
      </c>
    </row>
    <row r="4143" spans="1:65" s="13" customFormat="1" ht="11.25">
      <c r="B4143" s="222"/>
      <c r="C4143" s="223"/>
      <c r="D4143" s="224" t="s">
        <v>211</v>
      </c>
      <c r="E4143" s="225" t="s">
        <v>1</v>
      </c>
      <c r="F4143" s="226" t="s">
        <v>213</v>
      </c>
      <c r="G4143" s="223"/>
      <c r="H4143" s="225" t="s">
        <v>1</v>
      </c>
      <c r="I4143" s="227"/>
      <c r="J4143" s="223"/>
      <c r="K4143" s="223"/>
      <c r="L4143" s="228"/>
      <c r="M4143" s="229"/>
      <c r="N4143" s="230"/>
      <c r="O4143" s="230"/>
      <c r="P4143" s="230"/>
      <c r="Q4143" s="230"/>
      <c r="R4143" s="230"/>
      <c r="S4143" s="230"/>
      <c r="T4143" s="231"/>
      <c r="AT4143" s="232" t="s">
        <v>211</v>
      </c>
      <c r="AU4143" s="232" t="s">
        <v>104</v>
      </c>
      <c r="AV4143" s="13" t="s">
        <v>82</v>
      </c>
      <c r="AW4143" s="13" t="s">
        <v>31</v>
      </c>
      <c r="AX4143" s="13" t="s">
        <v>75</v>
      </c>
      <c r="AY4143" s="232" t="s">
        <v>203</v>
      </c>
    </row>
    <row r="4144" spans="1:65" s="13" customFormat="1" ht="11.25">
      <c r="B4144" s="222"/>
      <c r="C4144" s="223"/>
      <c r="D4144" s="224" t="s">
        <v>211</v>
      </c>
      <c r="E4144" s="225" t="s">
        <v>1</v>
      </c>
      <c r="F4144" s="226" t="s">
        <v>3715</v>
      </c>
      <c r="G4144" s="223"/>
      <c r="H4144" s="225" t="s">
        <v>1</v>
      </c>
      <c r="I4144" s="227"/>
      <c r="J4144" s="223"/>
      <c r="K4144" s="223"/>
      <c r="L4144" s="228"/>
      <c r="M4144" s="229"/>
      <c r="N4144" s="230"/>
      <c r="O4144" s="230"/>
      <c r="P4144" s="230"/>
      <c r="Q4144" s="230"/>
      <c r="R4144" s="230"/>
      <c r="S4144" s="230"/>
      <c r="T4144" s="231"/>
      <c r="AT4144" s="232" t="s">
        <v>211</v>
      </c>
      <c r="AU4144" s="232" t="s">
        <v>104</v>
      </c>
      <c r="AV4144" s="13" t="s">
        <v>82</v>
      </c>
      <c r="AW4144" s="13" t="s">
        <v>31</v>
      </c>
      <c r="AX4144" s="13" t="s">
        <v>75</v>
      </c>
      <c r="AY4144" s="232" t="s">
        <v>203</v>
      </c>
    </row>
    <row r="4145" spans="1:65" s="14" customFormat="1" ht="11.25">
      <c r="B4145" s="233"/>
      <c r="C4145" s="234"/>
      <c r="D4145" s="224" t="s">
        <v>211</v>
      </c>
      <c r="E4145" s="235" t="s">
        <v>1</v>
      </c>
      <c r="F4145" s="236" t="s">
        <v>82</v>
      </c>
      <c r="G4145" s="234"/>
      <c r="H4145" s="237">
        <v>1</v>
      </c>
      <c r="I4145" s="238"/>
      <c r="J4145" s="234"/>
      <c r="K4145" s="234"/>
      <c r="L4145" s="239"/>
      <c r="M4145" s="240"/>
      <c r="N4145" s="241"/>
      <c r="O4145" s="241"/>
      <c r="P4145" s="241"/>
      <c r="Q4145" s="241"/>
      <c r="R4145" s="241"/>
      <c r="S4145" s="241"/>
      <c r="T4145" s="242"/>
      <c r="AT4145" s="243" t="s">
        <v>211</v>
      </c>
      <c r="AU4145" s="243" t="s">
        <v>104</v>
      </c>
      <c r="AV4145" s="14" t="s">
        <v>84</v>
      </c>
      <c r="AW4145" s="14" t="s">
        <v>31</v>
      </c>
      <c r="AX4145" s="14" t="s">
        <v>75</v>
      </c>
      <c r="AY4145" s="243" t="s">
        <v>203</v>
      </c>
    </row>
    <row r="4146" spans="1:65" s="2" customFormat="1" ht="44.25" customHeight="1">
      <c r="A4146" s="35"/>
      <c r="B4146" s="36"/>
      <c r="C4146" s="209" t="s">
        <v>3760</v>
      </c>
      <c r="D4146" s="209" t="s">
        <v>205</v>
      </c>
      <c r="E4146" s="210" t="s">
        <v>3761</v>
      </c>
      <c r="F4146" s="211" t="s">
        <v>3762</v>
      </c>
      <c r="G4146" s="212" t="s">
        <v>208</v>
      </c>
      <c r="H4146" s="213">
        <v>1</v>
      </c>
      <c r="I4146" s="214"/>
      <c r="J4146" s="215">
        <f>ROUND(I4146*H4146,2)</f>
        <v>0</v>
      </c>
      <c r="K4146" s="211" t="s">
        <v>1</v>
      </c>
      <c r="L4146" s="40"/>
      <c r="M4146" s="216" t="s">
        <v>1</v>
      </c>
      <c r="N4146" s="217" t="s">
        <v>40</v>
      </c>
      <c r="O4146" s="72"/>
      <c r="P4146" s="218">
        <f>O4146*H4146</f>
        <v>0</v>
      </c>
      <c r="Q4146" s="218">
        <v>1.4999999999999999E-4</v>
      </c>
      <c r="R4146" s="218">
        <f>Q4146*H4146</f>
        <v>1.4999999999999999E-4</v>
      </c>
      <c r="S4146" s="218">
        <v>0</v>
      </c>
      <c r="T4146" s="219">
        <f>S4146*H4146</f>
        <v>0</v>
      </c>
      <c r="U4146" s="35"/>
      <c r="V4146" s="35"/>
      <c r="W4146" s="35"/>
      <c r="X4146" s="35"/>
      <c r="Y4146" s="35"/>
      <c r="Z4146" s="35"/>
      <c r="AA4146" s="35"/>
      <c r="AB4146" s="35"/>
      <c r="AC4146" s="35"/>
      <c r="AD4146" s="35"/>
      <c r="AE4146" s="35"/>
      <c r="AR4146" s="220" t="s">
        <v>412</v>
      </c>
      <c r="AT4146" s="220" t="s">
        <v>205</v>
      </c>
      <c r="AU4146" s="220" t="s">
        <v>104</v>
      </c>
      <c r="AY4146" s="18" t="s">
        <v>203</v>
      </c>
      <c r="BE4146" s="221">
        <f>IF(N4146="základní",J4146,0)</f>
        <v>0</v>
      </c>
      <c r="BF4146" s="221">
        <f>IF(N4146="snížená",J4146,0)</f>
        <v>0</v>
      </c>
      <c r="BG4146" s="221">
        <f>IF(N4146="zákl. přenesená",J4146,0)</f>
        <v>0</v>
      </c>
      <c r="BH4146" s="221">
        <f>IF(N4146="sníž. přenesená",J4146,0)</f>
        <v>0</v>
      </c>
      <c r="BI4146" s="221">
        <f>IF(N4146="nulová",J4146,0)</f>
        <v>0</v>
      </c>
      <c r="BJ4146" s="18" t="s">
        <v>82</v>
      </c>
      <c r="BK4146" s="221">
        <f>ROUND(I4146*H4146,2)</f>
        <v>0</v>
      </c>
      <c r="BL4146" s="18" t="s">
        <v>412</v>
      </c>
      <c r="BM4146" s="220" t="s">
        <v>3763</v>
      </c>
    </row>
    <row r="4147" spans="1:65" s="13" customFormat="1" ht="22.5">
      <c r="B4147" s="222"/>
      <c r="C4147" s="223"/>
      <c r="D4147" s="224" t="s">
        <v>211</v>
      </c>
      <c r="E4147" s="225" t="s">
        <v>1</v>
      </c>
      <c r="F4147" s="226" t="s">
        <v>3711</v>
      </c>
      <c r="G4147" s="223"/>
      <c r="H4147" s="225" t="s">
        <v>1</v>
      </c>
      <c r="I4147" s="227"/>
      <c r="J4147" s="223"/>
      <c r="K4147" s="223"/>
      <c r="L4147" s="228"/>
      <c r="M4147" s="229"/>
      <c r="N4147" s="230"/>
      <c r="O4147" s="230"/>
      <c r="P4147" s="230"/>
      <c r="Q4147" s="230"/>
      <c r="R4147" s="230"/>
      <c r="S4147" s="230"/>
      <c r="T4147" s="231"/>
      <c r="AT4147" s="232" t="s">
        <v>211</v>
      </c>
      <c r="AU4147" s="232" t="s">
        <v>104</v>
      </c>
      <c r="AV4147" s="13" t="s">
        <v>82</v>
      </c>
      <c r="AW4147" s="13" t="s">
        <v>31</v>
      </c>
      <c r="AX4147" s="13" t="s">
        <v>75</v>
      </c>
      <c r="AY4147" s="232" t="s">
        <v>203</v>
      </c>
    </row>
    <row r="4148" spans="1:65" s="13" customFormat="1" ht="11.25">
      <c r="B4148" s="222"/>
      <c r="C4148" s="223"/>
      <c r="D4148" s="224" t="s">
        <v>211</v>
      </c>
      <c r="E4148" s="225" t="s">
        <v>1</v>
      </c>
      <c r="F4148" s="226" t="s">
        <v>213</v>
      </c>
      <c r="G4148" s="223"/>
      <c r="H4148" s="225" t="s">
        <v>1</v>
      </c>
      <c r="I4148" s="227"/>
      <c r="J4148" s="223"/>
      <c r="K4148" s="223"/>
      <c r="L4148" s="228"/>
      <c r="M4148" s="229"/>
      <c r="N4148" s="230"/>
      <c r="O4148" s="230"/>
      <c r="P4148" s="230"/>
      <c r="Q4148" s="230"/>
      <c r="R4148" s="230"/>
      <c r="S4148" s="230"/>
      <c r="T4148" s="231"/>
      <c r="AT4148" s="232" t="s">
        <v>211</v>
      </c>
      <c r="AU4148" s="232" t="s">
        <v>104</v>
      </c>
      <c r="AV4148" s="13" t="s">
        <v>82</v>
      </c>
      <c r="AW4148" s="13" t="s">
        <v>31</v>
      </c>
      <c r="AX4148" s="13" t="s">
        <v>75</v>
      </c>
      <c r="AY4148" s="232" t="s">
        <v>203</v>
      </c>
    </row>
    <row r="4149" spans="1:65" s="13" customFormat="1" ht="11.25">
      <c r="B4149" s="222"/>
      <c r="C4149" s="223"/>
      <c r="D4149" s="224" t="s">
        <v>211</v>
      </c>
      <c r="E4149" s="225" t="s">
        <v>1</v>
      </c>
      <c r="F4149" s="226" t="s">
        <v>3715</v>
      </c>
      <c r="G4149" s="223"/>
      <c r="H4149" s="225" t="s">
        <v>1</v>
      </c>
      <c r="I4149" s="227"/>
      <c r="J4149" s="223"/>
      <c r="K4149" s="223"/>
      <c r="L4149" s="228"/>
      <c r="M4149" s="229"/>
      <c r="N4149" s="230"/>
      <c r="O4149" s="230"/>
      <c r="P4149" s="230"/>
      <c r="Q4149" s="230"/>
      <c r="R4149" s="230"/>
      <c r="S4149" s="230"/>
      <c r="T4149" s="231"/>
      <c r="AT4149" s="232" t="s">
        <v>211</v>
      </c>
      <c r="AU4149" s="232" t="s">
        <v>104</v>
      </c>
      <c r="AV4149" s="13" t="s">
        <v>82</v>
      </c>
      <c r="AW4149" s="13" t="s">
        <v>31</v>
      </c>
      <c r="AX4149" s="13" t="s">
        <v>75</v>
      </c>
      <c r="AY4149" s="232" t="s">
        <v>203</v>
      </c>
    </row>
    <row r="4150" spans="1:65" s="14" customFormat="1" ht="11.25">
      <c r="B4150" s="233"/>
      <c r="C4150" s="234"/>
      <c r="D4150" s="224" t="s">
        <v>211</v>
      </c>
      <c r="E4150" s="235" t="s">
        <v>1</v>
      </c>
      <c r="F4150" s="236" t="s">
        <v>82</v>
      </c>
      <c r="G4150" s="234"/>
      <c r="H4150" s="237">
        <v>1</v>
      </c>
      <c r="I4150" s="238"/>
      <c r="J4150" s="234"/>
      <c r="K4150" s="234"/>
      <c r="L4150" s="239"/>
      <c r="M4150" s="240"/>
      <c r="N4150" s="241"/>
      <c r="O4150" s="241"/>
      <c r="P4150" s="241"/>
      <c r="Q4150" s="241"/>
      <c r="R4150" s="241"/>
      <c r="S4150" s="241"/>
      <c r="T4150" s="242"/>
      <c r="AT4150" s="243" t="s">
        <v>211</v>
      </c>
      <c r="AU4150" s="243" t="s">
        <v>104</v>
      </c>
      <c r="AV4150" s="14" t="s">
        <v>84</v>
      </c>
      <c r="AW4150" s="14" t="s">
        <v>31</v>
      </c>
      <c r="AX4150" s="14" t="s">
        <v>75</v>
      </c>
      <c r="AY4150" s="243" t="s">
        <v>203</v>
      </c>
    </row>
    <row r="4151" spans="1:65" s="2" customFormat="1" ht="44.25" customHeight="1">
      <c r="A4151" s="35"/>
      <c r="B4151" s="36"/>
      <c r="C4151" s="209" t="s">
        <v>3764</v>
      </c>
      <c r="D4151" s="209" t="s">
        <v>205</v>
      </c>
      <c r="E4151" s="210" t="s">
        <v>3765</v>
      </c>
      <c r="F4151" s="211" t="s">
        <v>3766</v>
      </c>
      <c r="G4151" s="212" t="s">
        <v>208</v>
      </c>
      <c r="H4151" s="213">
        <v>1</v>
      </c>
      <c r="I4151" s="214"/>
      <c r="J4151" s="215">
        <f>ROUND(I4151*H4151,2)</f>
        <v>0</v>
      </c>
      <c r="K4151" s="211" t="s">
        <v>1</v>
      </c>
      <c r="L4151" s="40"/>
      <c r="M4151" s="216" t="s">
        <v>1</v>
      </c>
      <c r="N4151" s="217" t="s">
        <v>40</v>
      </c>
      <c r="O4151" s="72"/>
      <c r="P4151" s="218">
        <f>O4151*H4151</f>
        <v>0</v>
      </c>
      <c r="Q4151" s="218">
        <v>0</v>
      </c>
      <c r="R4151" s="218">
        <f>Q4151*H4151</f>
        <v>0</v>
      </c>
      <c r="S4151" s="218">
        <v>0</v>
      </c>
      <c r="T4151" s="219">
        <f>S4151*H4151</f>
        <v>0</v>
      </c>
      <c r="U4151" s="35"/>
      <c r="V4151" s="35"/>
      <c r="W4151" s="35"/>
      <c r="X4151" s="35"/>
      <c r="Y4151" s="35"/>
      <c r="Z4151" s="35"/>
      <c r="AA4151" s="35"/>
      <c r="AB4151" s="35"/>
      <c r="AC4151" s="35"/>
      <c r="AD4151" s="35"/>
      <c r="AE4151" s="35"/>
      <c r="AR4151" s="220" t="s">
        <v>412</v>
      </c>
      <c r="AT4151" s="220" t="s">
        <v>205</v>
      </c>
      <c r="AU4151" s="220" t="s">
        <v>104</v>
      </c>
      <c r="AY4151" s="18" t="s">
        <v>203</v>
      </c>
      <c r="BE4151" s="221">
        <f>IF(N4151="základní",J4151,0)</f>
        <v>0</v>
      </c>
      <c r="BF4151" s="221">
        <f>IF(N4151="snížená",J4151,0)</f>
        <v>0</v>
      </c>
      <c r="BG4151" s="221">
        <f>IF(N4151="zákl. přenesená",J4151,0)</f>
        <v>0</v>
      </c>
      <c r="BH4151" s="221">
        <f>IF(N4151="sníž. přenesená",J4151,0)</f>
        <v>0</v>
      </c>
      <c r="BI4151" s="221">
        <f>IF(N4151="nulová",J4151,0)</f>
        <v>0</v>
      </c>
      <c r="BJ4151" s="18" t="s">
        <v>82</v>
      </c>
      <c r="BK4151" s="221">
        <f>ROUND(I4151*H4151,2)</f>
        <v>0</v>
      </c>
      <c r="BL4151" s="18" t="s">
        <v>412</v>
      </c>
      <c r="BM4151" s="220" t="s">
        <v>3767</v>
      </c>
    </row>
    <row r="4152" spans="1:65" s="13" customFormat="1" ht="22.5">
      <c r="B4152" s="222"/>
      <c r="C4152" s="223"/>
      <c r="D4152" s="224" t="s">
        <v>211</v>
      </c>
      <c r="E4152" s="225" t="s">
        <v>1</v>
      </c>
      <c r="F4152" s="226" t="s">
        <v>3711</v>
      </c>
      <c r="G4152" s="223"/>
      <c r="H4152" s="225" t="s">
        <v>1</v>
      </c>
      <c r="I4152" s="227"/>
      <c r="J4152" s="223"/>
      <c r="K4152" s="223"/>
      <c r="L4152" s="228"/>
      <c r="M4152" s="229"/>
      <c r="N4152" s="230"/>
      <c r="O4152" s="230"/>
      <c r="P4152" s="230"/>
      <c r="Q4152" s="230"/>
      <c r="R4152" s="230"/>
      <c r="S4152" s="230"/>
      <c r="T4152" s="231"/>
      <c r="AT4152" s="232" t="s">
        <v>211</v>
      </c>
      <c r="AU4152" s="232" t="s">
        <v>104</v>
      </c>
      <c r="AV4152" s="13" t="s">
        <v>82</v>
      </c>
      <c r="AW4152" s="13" t="s">
        <v>31</v>
      </c>
      <c r="AX4152" s="13" t="s">
        <v>75</v>
      </c>
      <c r="AY4152" s="232" t="s">
        <v>203</v>
      </c>
    </row>
    <row r="4153" spans="1:65" s="13" customFormat="1" ht="11.25">
      <c r="B4153" s="222"/>
      <c r="C4153" s="223"/>
      <c r="D4153" s="224" t="s">
        <v>211</v>
      </c>
      <c r="E4153" s="225" t="s">
        <v>1</v>
      </c>
      <c r="F4153" s="226" t="s">
        <v>213</v>
      </c>
      <c r="G4153" s="223"/>
      <c r="H4153" s="225" t="s">
        <v>1</v>
      </c>
      <c r="I4153" s="227"/>
      <c r="J4153" s="223"/>
      <c r="K4153" s="223"/>
      <c r="L4153" s="228"/>
      <c r="M4153" s="229"/>
      <c r="N4153" s="230"/>
      <c r="O4153" s="230"/>
      <c r="P4153" s="230"/>
      <c r="Q4153" s="230"/>
      <c r="R4153" s="230"/>
      <c r="S4153" s="230"/>
      <c r="T4153" s="231"/>
      <c r="AT4153" s="232" t="s">
        <v>211</v>
      </c>
      <c r="AU4153" s="232" t="s">
        <v>104</v>
      </c>
      <c r="AV4153" s="13" t="s">
        <v>82</v>
      </c>
      <c r="AW4153" s="13" t="s">
        <v>31</v>
      </c>
      <c r="AX4153" s="13" t="s">
        <v>75</v>
      </c>
      <c r="AY4153" s="232" t="s">
        <v>203</v>
      </c>
    </row>
    <row r="4154" spans="1:65" s="13" customFormat="1" ht="11.25">
      <c r="B4154" s="222"/>
      <c r="C4154" s="223"/>
      <c r="D4154" s="224" t="s">
        <v>211</v>
      </c>
      <c r="E4154" s="225" t="s">
        <v>1</v>
      </c>
      <c r="F4154" s="226" t="s">
        <v>3715</v>
      </c>
      <c r="G4154" s="223"/>
      <c r="H4154" s="225" t="s">
        <v>1</v>
      </c>
      <c r="I4154" s="227"/>
      <c r="J4154" s="223"/>
      <c r="K4154" s="223"/>
      <c r="L4154" s="228"/>
      <c r="M4154" s="229"/>
      <c r="N4154" s="230"/>
      <c r="O4154" s="230"/>
      <c r="P4154" s="230"/>
      <c r="Q4154" s="230"/>
      <c r="R4154" s="230"/>
      <c r="S4154" s="230"/>
      <c r="T4154" s="231"/>
      <c r="AT4154" s="232" t="s">
        <v>211</v>
      </c>
      <c r="AU4154" s="232" t="s">
        <v>104</v>
      </c>
      <c r="AV4154" s="13" t="s">
        <v>82</v>
      </c>
      <c r="AW4154" s="13" t="s">
        <v>31</v>
      </c>
      <c r="AX4154" s="13" t="s">
        <v>75</v>
      </c>
      <c r="AY4154" s="232" t="s">
        <v>203</v>
      </c>
    </row>
    <row r="4155" spans="1:65" s="14" customFormat="1" ht="11.25">
      <c r="B4155" s="233"/>
      <c r="C4155" s="234"/>
      <c r="D4155" s="224" t="s">
        <v>211</v>
      </c>
      <c r="E4155" s="235" t="s">
        <v>1</v>
      </c>
      <c r="F4155" s="236" t="s">
        <v>82</v>
      </c>
      <c r="G4155" s="234"/>
      <c r="H4155" s="237">
        <v>1</v>
      </c>
      <c r="I4155" s="238"/>
      <c r="J4155" s="234"/>
      <c r="K4155" s="234"/>
      <c r="L4155" s="239"/>
      <c r="M4155" s="240"/>
      <c r="N4155" s="241"/>
      <c r="O4155" s="241"/>
      <c r="P4155" s="241"/>
      <c r="Q4155" s="241"/>
      <c r="R4155" s="241"/>
      <c r="S4155" s="241"/>
      <c r="T4155" s="242"/>
      <c r="AT4155" s="243" t="s">
        <v>211</v>
      </c>
      <c r="AU4155" s="243" t="s">
        <v>104</v>
      </c>
      <c r="AV4155" s="14" t="s">
        <v>84</v>
      </c>
      <c r="AW4155" s="14" t="s">
        <v>31</v>
      </c>
      <c r="AX4155" s="14" t="s">
        <v>75</v>
      </c>
      <c r="AY4155" s="243" t="s">
        <v>203</v>
      </c>
    </row>
    <row r="4156" spans="1:65" s="2" customFormat="1" ht="44.25" customHeight="1">
      <c r="A4156" s="35"/>
      <c r="B4156" s="36"/>
      <c r="C4156" s="209" t="s">
        <v>3768</v>
      </c>
      <c r="D4156" s="209" t="s">
        <v>205</v>
      </c>
      <c r="E4156" s="210" t="s">
        <v>3769</v>
      </c>
      <c r="F4156" s="211" t="s">
        <v>3770</v>
      </c>
      <c r="G4156" s="212" t="s">
        <v>208</v>
      </c>
      <c r="H4156" s="213">
        <v>1</v>
      </c>
      <c r="I4156" s="214"/>
      <c r="J4156" s="215">
        <f>ROUND(I4156*H4156,2)</f>
        <v>0</v>
      </c>
      <c r="K4156" s="211" t="s">
        <v>1</v>
      </c>
      <c r="L4156" s="40"/>
      <c r="M4156" s="216" t="s">
        <v>1</v>
      </c>
      <c r="N4156" s="217" t="s">
        <v>40</v>
      </c>
      <c r="O4156" s="72"/>
      <c r="P4156" s="218">
        <f>O4156*H4156</f>
        <v>0</v>
      </c>
      <c r="Q4156" s="218">
        <v>0</v>
      </c>
      <c r="R4156" s="218">
        <f>Q4156*H4156</f>
        <v>0</v>
      </c>
      <c r="S4156" s="218">
        <v>0</v>
      </c>
      <c r="T4156" s="219">
        <f>S4156*H4156</f>
        <v>0</v>
      </c>
      <c r="U4156" s="35"/>
      <c r="V4156" s="35"/>
      <c r="W4156" s="35"/>
      <c r="X4156" s="35"/>
      <c r="Y4156" s="35"/>
      <c r="Z4156" s="35"/>
      <c r="AA4156" s="35"/>
      <c r="AB4156" s="35"/>
      <c r="AC4156" s="35"/>
      <c r="AD4156" s="35"/>
      <c r="AE4156" s="35"/>
      <c r="AR4156" s="220" t="s">
        <v>412</v>
      </c>
      <c r="AT4156" s="220" t="s">
        <v>205</v>
      </c>
      <c r="AU4156" s="220" t="s">
        <v>104</v>
      </c>
      <c r="AY4156" s="18" t="s">
        <v>203</v>
      </c>
      <c r="BE4156" s="221">
        <f>IF(N4156="základní",J4156,0)</f>
        <v>0</v>
      </c>
      <c r="BF4156" s="221">
        <f>IF(N4156="snížená",J4156,0)</f>
        <v>0</v>
      </c>
      <c r="BG4156" s="221">
        <f>IF(N4156="zákl. přenesená",J4156,0)</f>
        <v>0</v>
      </c>
      <c r="BH4156" s="221">
        <f>IF(N4156="sníž. přenesená",J4156,0)</f>
        <v>0</v>
      </c>
      <c r="BI4156" s="221">
        <f>IF(N4156="nulová",J4156,0)</f>
        <v>0</v>
      </c>
      <c r="BJ4156" s="18" t="s">
        <v>82</v>
      </c>
      <c r="BK4156" s="221">
        <f>ROUND(I4156*H4156,2)</f>
        <v>0</v>
      </c>
      <c r="BL4156" s="18" t="s">
        <v>412</v>
      </c>
      <c r="BM4156" s="220" t="s">
        <v>3771</v>
      </c>
    </row>
    <row r="4157" spans="1:65" s="13" customFormat="1" ht="22.5">
      <c r="B4157" s="222"/>
      <c r="C4157" s="223"/>
      <c r="D4157" s="224" t="s">
        <v>211</v>
      </c>
      <c r="E4157" s="225" t="s">
        <v>1</v>
      </c>
      <c r="F4157" s="226" t="s">
        <v>3711</v>
      </c>
      <c r="G4157" s="223"/>
      <c r="H4157" s="225" t="s">
        <v>1</v>
      </c>
      <c r="I4157" s="227"/>
      <c r="J4157" s="223"/>
      <c r="K4157" s="223"/>
      <c r="L4157" s="228"/>
      <c r="M4157" s="229"/>
      <c r="N4157" s="230"/>
      <c r="O4157" s="230"/>
      <c r="P4157" s="230"/>
      <c r="Q4157" s="230"/>
      <c r="R4157" s="230"/>
      <c r="S4157" s="230"/>
      <c r="T4157" s="231"/>
      <c r="AT4157" s="232" t="s">
        <v>211</v>
      </c>
      <c r="AU4157" s="232" t="s">
        <v>104</v>
      </c>
      <c r="AV4157" s="13" t="s">
        <v>82</v>
      </c>
      <c r="AW4157" s="13" t="s">
        <v>31</v>
      </c>
      <c r="AX4157" s="13" t="s">
        <v>75</v>
      </c>
      <c r="AY4157" s="232" t="s">
        <v>203</v>
      </c>
    </row>
    <row r="4158" spans="1:65" s="13" customFormat="1" ht="11.25">
      <c r="B4158" s="222"/>
      <c r="C4158" s="223"/>
      <c r="D4158" s="224" t="s">
        <v>211</v>
      </c>
      <c r="E4158" s="225" t="s">
        <v>1</v>
      </c>
      <c r="F4158" s="226" t="s">
        <v>213</v>
      </c>
      <c r="G4158" s="223"/>
      <c r="H4158" s="225" t="s">
        <v>1</v>
      </c>
      <c r="I4158" s="227"/>
      <c r="J4158" s="223"/>
      <c r="K4158" s="223"/>
      <c r="L4158" s="228"/>
      <c r="M4158" s="229"/>
      <c r="N4158" s="230"/>
      <c r="O4158" s="230"/>
      <c r="P4158" s="230"/>
      <c r="Q4158" s="230"/>
      <c r="R4158" s="230"/>
      <c r="S4158" s="230"/>
      <c r="T4158" s="231"/>
      <c r="AT4158" s="232" t="s">
        <v>211</v>
      </c>
      <c r="AU4158" s="232" t="s">
        <v>104</v>
      </c>
      <c r="AV4158" s="13" t="s">
        <v>82</v>
      </c>
      <c r="AW4158" s="13" t="s">
        <v>31</v>
      </c>
      <c r="AX4158" s="13" t="s">
        <v>75</v>
      </c>
      <c r="AY4158" s="232" t="s">
        <v>203</v>
      </c>
    </row>
    <row r="4159" spans="1:65" s="13" customFormat="1" ht="11.25">
      <c r="B4159" s="222"/>
      <c r="C4159" s="223"/>
      <c r="D4159" s="224" t="s">
        <v>211</v>
      </c>
      <c r="E4159" s="225" t="s">
        <v>1</v>
      </c>
      <c r="F4159" s="226" t="s">
        <v>3715</v>
      </c>
      <c r="G4159" s="223"/>
      <c r="H4159" s="225" t="s">
        <v>1</v>
      </c>
      <c r="I4159" s="227"/>
      <c r="J4159" s="223"/>
      <c r="K4159" s="223"/>
      <c r="L4159" s="228"/>
      <c r="M4159" s="229"/>
      <c r="N4159" s="230"/>
      <c r="O4159" s="230"/>
      <c r="P4159" s="230"/>
      <c r="Q4159" s="230"/>
      <c r="R4159" s="230"/>
      <c r="S4159" s="230"/>
      <c r="T4159" s="231"/>
      <c r="AT4159" s="232" t="s">
        <v>211</v>
      </c>
      <c r="AU4159" s="232" t="s">
        <v>104</v>
      </c>
      <c r="AV4159" s="13" t="s">
        <v>82</v>
      </c>
      <c r="AW4159" s="13" t="s">
        <v>31</v>
      </c>
      <c r="AX4159" s="13" t="s">
        <v>75</v>
      </c>
      <c r="AY4159" s="232" t="s">
        <v>203</v>
      </c>
    </row>
    <row r="4160" spans="1:65" s="14" customFormat="1" ht="11.25">
      <c r="B4160" s="233"/>
      <c r="C4160" s="234"/>
      <c r="D4160" s="224" t="s">
        <v>211</v>
      </c>
      <c r="E4160" s="235" t="s">
        <v>1</v>
      </c>
      <c r="F4160" s="236" t="s">
        <v>82</v>
      </c>
      <c r="G4160" s="234"/>
      <c r="H4160" s="237">
        <v>1</v>
      </c>
      <c r="I4160" s="238"/>
      <c r="J4160" s="234"/>
      <c r="K4160" s="234"/>
      <c r="L4160" s="239"/>
      <c r="M4160" s="240"/>
      <c r="N4160" s="241"/>
      <c r="O4160" s="241"/>
      <c r="P4160" s="241"/>
      <c r="Q4160" s="241"/>
      <c r="R4160" s="241"/>
      <c r="S4160" s="241"/>
      <c r="T4160" s="242"/>
      <c r="AT4160" s="243" t="s">
        <v>211</v>
      </c>
      <c r="AU4160" s="243" t="s">
        <v>104</v>
      </c>
      <c r="AV4160" s="14" t="s">
        <v>84</v>
      </c>
      <c r="AW4160" s="14" t="s">
        <v>31</v>
      </c>
      <c r="AX4160" s="14" t="s">
        <v>75</v>
      </c>
      <c r="AY4160" s="243" t="s">
        <v>203</v>
      </c>
    </row>
    <row r="4161" spans="1:65" s="2" customFormat="1" ht="44.25" customHeight="1">
      <c r="A4161" s="35"/>
      <c r="B4161" s="36"/>
      <c r="C4161" s="209" t="s">
        <v>3772</v>
      </c>
      <c r="D4161" s="209" t="s">
        <v>205</v>
      </c>
      <c r="E4161" s="210" t="s">
        <v>3773</v>
      </c>
      <c r="F4161" s="211" t="s">
        <v>3774</v>
      </c>
      <c r="G4161" s="212" t="s">
        <v>208</v>
      </c>
      <c r="H4161" s="213">
        <v>1</v>
      </c>
      <c r="I4161" s="214"/>
      <c r="J4161" s="215">
        <f>ROUND(I4161*H4161,2)</f>
        <v>0</v>
      </c>
      <c r="K4161" s="211" t="s">
        <v>1</v>
      </c>
      <c r="L4161" s="40"/>
      <c r="M4161" s="216" t="s">
        <v>1</v>
      </c>
      <c r="N4161" s="217" t="s">
        <v>40</v>
      </c>
      <c r="O4161" s="72"/>
      <c r="P4161" s="218">
        <f>O4161*H4161</f>
        <v>0</v>
      </c>
      <c r="Q4161" s="218">
        <v>0</v>
      </c>
      <c r="R4161" s="218">
        <f>Q4161*H4161</f>
        <v>0</v>
      </c>
      <c r="S4161" s="218">
        <v>0</v>
      </c>
      <c r="T4161" s="219">
        <f>S4161*H4161</f>
        <v>0</v>
      </c>
      <c r="U4161" s="35"/>
      <c r="V4161" s="35"/>
      <c r="W4161" s="35"/>
      <c r="X4161" s="35"/>
      <c r="Y4161" s="35"/>
      <c r="Z4161" s="35"/>
      <c r="AA4161" s="35"/>
      <c r="AB4161" s="35"/>
      <c r="AC4161" s="35"/>
      <c r="AD4161" s="35"/>
      <c r="AE4161" s="35"/>
      <c r="AR4161" s="220" t="s">
        <v>412</v>
      </c>
      <c r="AT4161" s="220" t="s">
        <v>205</v>
      </c>
      <c r="AU4161" s="220" t="s">
        <v>104</v>
      </c>
      <c r="AY4161" s="18" t="s">
        <v>203</v>
      </c>
      <c r="BE4161" s="221">
        <f>IF(N4161="základní",J4161,0)</f>
        <v>0</v>
      </c>
      <c r="BF4161" s="221">
        <f>IF(N4161="snížená",J4161,0)</f>
        <v>0</v>
      </c>
      <c r="BG4161" s="221">
        <f>IF(N4161="zákl. přenesená",J4161,0)</f>
        <v>0</v>
      </c>
      <c r="BH4161" s="221">
        <f>IF(N4161="sníž. přenesená",J4161,0)</f>
        <v>0</v>
      </c>
      <c r="BI4161" s="221">
        <f>IF(N4161="nulová",J4161,0)</f>
        <v>0</v>
      </c>
      <c r="BJ4161" s="18" t="s">
        <v>82</v>
      </c>
      <c r="BK4161" s="221">
        <f>ROUND(I4161*H4161,2)</f>
        <v>0</v>
      </c>
      <c r="BL4161" s="18" t="s">
        <v>412</v>
      </c>
      <c r="BM4161" s="220" t="s">
        <v>3775</v>
      </c>
    </row>
    <row r="4162" spans="1:65" s="13" customFormat="1" ht="22.5">
      <c r="B4162" s="222"/>
      <c r="C4162" s="223"/>
      <c r="D4162" s="224" t="s">
        <v>211</v>
      </c>
      <c r="E4162" s="225" t="s">
        <v>1</v>
      </c>
      <c r="F4162" s="226" t="s">
        <v>3711</v>
      </c>
      <c r="G4162" s="223"/>
      <c r="H4162" s="225" t="s">
        <v>1</v>
      </c>
      <c r="I4162" s="227"/>
      <c r="J4162" s="223"/>
      <c r="K4162" s="223"/>
      <c r="L4162" s="228"/>
      <c r="M4162" s="229"/>
      <c r="N4162" s="230"/>
      <c r="O4162" s="230"/>
      <c r="P4162" s="230"/>
      <c r="Q4162" s="230"/>
      <c r="R4162" s="230"/>
      <c r="S4162" s="230"/>
      <c r="T4162" s="231"/>
      <c r="AT4162" s="232" t="s">
        <v>211</v>
      </c>
      <c r="AU4162" s="232" t="s">
        <v>104</v>
      </c>
      <c r="AV4162" s="13" t="s">
        <v>82</v>
      </c>
      <c r="AW4162" s="13" t="s">
        <v>31</v>
      </c>
      <c r="AX4162" s="13" t="s">
        <v>75</v>
      </c>
      <c r="AY4162" s="232" t="s">
        <v>203</v>
      </c>
    </row>
    <row r="4163" spans="1:65" s="13" customFormat="1" ht="11.25">
      <c r="B4163" s="222"/>
      <c r="C4163" s="223"/>
      <c r="D4163" s="224" t="s">
        <v>211</v>
      </c>
      <c r="E4163" s="225" t="s">
        <v>1</v>
      </c>
      <c r="F4163" s="226" t="s">
        <v>213</v>
      </c>
      <c r="G4163" s="223"/>
      <c r="H4163" s="225" t="s">
        <v>1</v>
      </c>
      <c r="I4163" s="227"/>
      <c r="J4163" s="223"/>
      <c r="K4163" s="223"/>
      <c r="L4163" s="228"/>
      <c r="M4163" s="229"/>
      <c r="N4163" s="230"/>
      <c r="O4163" s="230"/>
      <c r="P4163" s="230"/>
      <c r="Q4163" s="230"/>
      <c r="R4163" s="230"/>
      <c r="S4163" s="230"/>
      <c r="T4163" s="231"/>
      <c r="AT4163" s="232" t="s">
        <v>211</v>
      </c>
      <c r="AU4163" s="232" t="s">
        <v>104</v>
      </c>
      <c r="AV4163" s="13" t="s">
        <v>82</v>
      </c>
      <c r="AW4163" s="13" t="s">
        <v>31</v>
      </c>
      <c r="AX4163" s="13" t="s">
        <v>75</v>
      </c>
      <c r="AY4163" s="232" t="s">
        <v>203</v>
      </c>
    </row>
    <row r="4164" spans="1:65" s="13" customFormat="1" ht="11.25">
      <c r="B4164" s="222"/>
      <c r="C4164" s="223"/>
      <c r="D4164" s="224" t="s">
        <v>211</v>
      </c>
      <c r="E4164" s="225" t="s">
        <v>1</v>
      </c>
      <c r="F4164" s="226" t="s">
        <v>3715</v>
      </c>
      <c r="G4164" s="223"/>
      <c r="H4164" s="225" t="s">
        <v>1</v>
      </c>
      <c r="I4164" s="227"/>
      <c r="J4164" s="223"/>
      <c r="K4164" s="223"/>
      <c r="L4164" s="228"/>
      <c r="M4164" s="229"/>
      <c r="N4164" s="230"/>
      <c r="O4164" s="230"/>
      <c r="P4164" s="230"/>
      <c r="Q4164" s="230"/>
      <c r="R4164" s="230"/>
      <c r="S4164" s="230"/>
      <c r="T4164" s="231"/>
      <c r="AT4164" s="232" t="s">
        <v>211</v>
      </c>
      <c r="AU4164" s="232" t="s">
        <v>104</v>
      </c>
      <c r="AV4164" s="13" t="s">
        <v>82</v>
      </c>
      <c r="AW4164" s="13" t="s">
        <v>31</v>
      </c>
      <c r="AX4164" s="13" t="s">
        <v>75</v>
      </c>
      <c r="AY4164" s="232" t="s">
        <v>203</v>
      </c>
    </row>
    <row r="4165" spans="1:65" s="14" customFormat="1" ht="11.25">
      <c r="B4165" s="233"/>
      <c r="C4165" s="234"/>
      <c r="D4165" s="224" t="s">
        <v>211</v>
      </c>
      <c r="E4165" s="235" t="s">
        <v>1</v>
      </c>
      <c r="F4165" s="236" t="s">
        <v>82</v>
      </c>
      <c r="G4165" s="234"/>
      <c r="H4165" s="237">
        <v>1</v>
      </c>
      <c r="I4165" s="238"/>
      <c r="J4165" s="234"/>
      <c r="K4165" s="234"/>
      <c r="L4165" s="239"/>
      <c r="M4165" s="240"/>
      <c r="N4165" s="241"/>
      <c r="O4165" s="241"/>
      <c r="P4165" s="241"/>
      <c r="Q4165" s="241"/>
      <c r="R4165" s="241"/>
      <c r="S4165" s="241"/>
      <c r="T4165" s="242"/>
      <c r="AT4165" s="243" t="s">
        <v>211</v>
      </c>
      <c r="AU4165" s="243" t="s">
        <v>104</v>
      </c>
      <c r="AV4165" s="14" t="s">
        <v>84</v>
      </c>
      <c r="AW4165" s="14" t="s">
        <v>31</v>
      </c>
      <c r="AX4165" s="14" t="s">
        <v>75</v>
      </c>
      <c r="AY4165" s="243" t="s">
        <v>203</v>
      </c>
    </row>
    <row r="4166" spans="1:65" s="2" customFormat="1" ht="44.25" customHeight="1">
      <c r="A4166" s="35"/>
      <c r="B4166" s="36"/>
      <c r="C4166" s="209" t="s">
        <v>3776</v>
      </c>
      <c r="D4166" s="209" t="s">
        <v>205</v>
      </c>
      <c r="E4166" s="210" t="s">
        <v>3777</v>
      </c>
      <c r="F4166" s="211" t="s">
        <v>3778</v>
      </c>
      <c r="G4166" s="212" t="s">
        <v>208</v>
      </c>
      <c r="H4166" s="213">
        <v>1</v>
      </c>
      <c r="I4166" s="214"/>
      <c r="J4166" s="215">
        <f>ROUND(I4166*H4166,2)</f>
        <v>0</v>
      </c>
      <c r="K4166" s="211" t="s">
        <v>1</v>
      </c>
      <c r="L4166" s="40"/>
      <c r="M4166" s="216" t="s">
        <v>1</v>
      </c>
      <c r="N4166" s="217" t="s">
        <v>40</v>
      </c>
      <c r="O4166" s="72"/>
      <c r="P4166" s="218">
        <f>O4166*H4166</f>
        <v>0</v>
      </c>
      <c r="Q4166" s="218">
        <v>0</v>
      </c>
      <c r="R4166" s="218">
        <f>Q4166*H4166</f>
        <v>0</v>
      </c>
      <c r="S4166" s="218">
        <v>0</v>
      </c>
      <c r="T4166" s="219">
        <f>S4166*H4166</f>
        <v>0</v>
      </c>
      <c r="U4166" s="35"/>
      <c r="V4166" s="35"/>
      <c r="W4166" s="35"/>
      <c r="X4166" s="35"/>
      <c r="Y4166" s="35"/>
      <c r="Z4166" s="35"/>
      <c r="AA4166" s="35"/>
      <c r="AB4166" s="35"/>
      <c r="AC4166" s="35"/>
      <c r="AD4166" s="35"/>
      <c r="AE4166" s="35"/>
      <c r="AR4166" s="220" t="s">
        <v>412</v>
      </c>
      <c r="AT4166" s="220" t="s">
        <v>205</v>
      </c>
      <c r="AU4166" s="220" t="s">
        <v>104</v>
      </c>
      <c r="AY4166" s="18" t="s">
        <v>203</v>
      </c>
      <c r="BE4166" s="221">
        <f>IF(N4166="základní",J4166,0)</f>
        <v>0</v>
      </c>
      <c r="BF4166" s="221">
        <f>IF(N4166="snížená",J4166,0)</f>
        <v>0</v>
      </c>
      <c r="BG4166" s="221">
        <f>IF(N4166="zákl. přenesená",J4166,0)</f>
        <v>0</v>
      </c>
      <c r="BH4166" s="221">
        <f>IF(N4166="sníž. přenesená",J4166,0)</f>
        <v>0</v>
      </c>
      <c r="BI4166" s="221">
        <f>IF(N4166="nulová",J4166,0)</f>
        <v>0</v>
      </c>
      <c r="BJ4166" s="18" t="s">
        <v>82</v>
      </c>
      <c r="BK4166" s="221">
        <f>ROUND(I4166*H4166,2)</f>
        <v>0</v>
      </c>
      <c r="BL4166" s="18" t="s">
        <v>412</v>
      </c>
      <c r="BM4166" s="220" t="s">
        <v>3779</v>
      </c>
    </row>
    <row r="4167" spans="1:65" s="13" customFormat="1" ht="22.5">
      <c r="B4167" s="222"/>
      <c r="C4167" s="223"/>
      <c r="D4167" s="224" t="s">
        <v>211</v>
      </c>
      <c r="E4167" s="225" t="s">
        <v>1</v>
      </c>
      <c r="F4167" s="226" t="s">
        <v>3711</v>
      </c>
      <c r="G4167" s="223"/>
      <c r="H4167" s="225" t="s">
        <v>1</v>
      </c>
      <c r="I4167" s="227"/>
      <c r="J4167" s="223"/>
      <c r="K4167" s="223"/>
      <c r="L4167" s="228"/>
      <c r="M4167" s="229"/>
      <c r="N4167" s="230"/>
      <c r="O4167" s="230"/>
      <c r="P4167" s="230"/>
      <c r="Q4167" s="230"/>
      <c r="R4167" s="230"/>
      <c r="S4167" s="230"/>
      <c r="T4167" s="231"/>
      <c r="AT4167" s="232" t="s">
        <v>211</v>
      </c>
      <c r="AU4167" s="232" t="s">
        <v>104</v>
      </c>
      <c r="AV4167" s="13" t="s">
        <v>82</v>
      </c>
      <c r="AW4167" s="13" t="s">
        <v>31</v>
      </c>
      <c r="AX4167" s="13" t="s">
        <v>75</v>
      </c>
      <c r="AY4167" s="232" t="s">
        <v>203</v>
      </c>
    </row>
    <row r="4168" spans="1:65" s="13" customFormat="1" ht="11.25">
      <c r="B4168" s="222"/>
      <c r="C4168" s="223"/>
      <c r="D4168" s="224" t="s">
        <v>211</v>
      </c>
      <c r="E4168" s="225" t="s">
        <v>1</v>
      </c>
      <c r="F4168" s="226" t="s">
        <v>213</v>
      </c>
      <c r="G4168" s="223"/>
      <c r="H4168" s="225" t="s">
        <v>1</v>
      </c>
      <c r="I4168" s="227"/>
      <c r="J4168" s="223"/>
      <c r="K4168" s="223"/>
      <c r="L4168" s="228"/>
      <c r="M4168" s="229"/>
      <c r="N4168" s="230"/>
      <c r="O4168" s="230"/>
      <c r="P4168" s="230"/>
      <c r="Q4168" s="230"/>
      <c r="R4168" s="230"/>
      <c r="S4168" s="230"/>
      <c r="T4168" s="231"/>
      <c r="AT4168" s="232" t="s">
        <v>211</v>
      </c>
      <c r="AU4168" s="232" t="s">
        <v>104</v>
      </c>
      <c r="AV4168" s="13" t="s">
        <v>82</v>
      </c>
      <c r="AW4168" s="13" t="s">
        <v>31</v>
      </c>
      <c r="AX4168" s="13" t="s">
        <v>75</v>
      </c>
      <c r="AY4168" s="232" t="s">
        <v>203</v>
      </c>
    </row>
    <row r="4169" spans="1:65" s="13" customFormat="1" ht="11.25">
      <c r="B4169" s="222"/>
      <c r="C4169" s="223"/>
      <c r="D4169" s="224" t="s">
        <v>211</v>
      </c>
      <c r="E4169" s="225" t="s">
        <v>1</v>
      </c>
      <c r="F4169" s="226" t="s">
        <v>3715</v>
      </c>
      <c r="G4169" s="223"/>
      <c r="H4169" s="225" t="s">
        <v>1</v>
      </c>
      <c r="I4169" s="227"/>
      <c r="J4169" s="223"/>
      <c r="K4169" s="223"/>
      <c r="L4169" s="228"/>
      <c r="M4169" s="229"/>
      <c r="N4169" s="230"/>
      <c r="O4169" s="230"/>
      <c r="P4169" s="230"/>
      <c r="Q4169" s="230"/>
      <c r="R4169" s="230"/>
      <c r="S4169" s="230"/>
      <c r="T4169" s="231"/>
      <c r="AT4169" s="232" t="s">
        <v>211</v>
      </c>
      <c r="AU4169" s="232" t="s">
        <v>104</v>
      </c>
      <c r="AV4169" s="13" t="s">
        <v>82</v>
      </c>
      <c r="AW4169" s="13" t="s">
        <v>31</v>
      </c>
      <c r="AX4169" s="13" t="s">
        <v>75</v>
      </c>
      <c r="AY4169" s="232" t="s">
        <v>203</v>
      </c>
    </row>
    <row r="4170" spans="1:65" s="14" customFormat="1" ht="11.25">
      <c r="B4170" s="233"/>
      <c r="C4170" s="234"/>
      <c r="D4170" s="224" t="s">
        <v>211</v>
      </c>
      <c r="E4170" s="235" t="s">
        <v>1</v>
      </c>
      <c r="F4170" s="236" t="s">
        <v>82</v>
      </c>
      <c r="G4170" s="234"/>
      <c r="H4170" s="237">
        <v>1</v>
      </c>
      <c r="I4170" s="238"/>
      <c r="J4170" s="234"/>
      <c r="K4170" s="234"/>
      <c r="L4170" s="239"/>
      <c r="M4170" s="240"/>
      <c r="N4170" s="241"/>
      <c r="O4170" s="241"/>
      <c r="P4170" s="241"/>
      <c r="Q4170" s="241"/>
      <c r="R4170" s="241"/>
      <c r="S4170" s="241"/>
      <c r="T4170" s="242"/>
      <c r="AT4170" s="243" t="s">
        <v>211</v>
      </c>
      <c r="AU4170" s="243" t="s">
        <v>104</v>
      </c>
      <c r="AV4170" s="14" t="s">
        <v>84</v>
      </c>
      <c r="AW4170" s="14" t="s">
        <v>31</v>
      </c>
      <c r="AX4170" s="14" t="s">
        <v>75</v>
      </c>
      <c r="AY4170" s="243" t="s">
        <v>203</v>
      </c>
    </row>
    <row r="4171" spans="1:65" s="2" customFormat="1" ht="44.25" customHeight="1">
      <c r="A4171" s="35"/>
      <c r="B4171" s="36"/>
      <c r="C4171" s="209" t="s">
        <v>3780</v>
      </c>
      <c r="D4171" s="209" t="s">
        <v>205</v>
      </c>
      <c r="E4171" s="210" t="s">
        <v>3781</v>
      </c>
      <c r="F4171" s="211" t="s">
        <v>3782</v>
      </c>
      <c r="G4171" s="212" t="s">
        <v>208</v>
      </c>
      <c r="H4171" s="213">
        <v>1</v>
      </c>
      <c r="I4171" s="214"/>
      <c r="J4171" s="215">
        <f>ROUND(I4171*H4171,2)</f>
        <v>0</v>
      </c>
      <c r="K4171" s="211" t="s">
        <v>1</v>
      </c>
      <c r="L4171" s="40"/>
      <c r="M4171" s="216" t="s">
        <v>1</v>
      </c>
      <c r="N4171" s="217" t="s">
        <v>40</v>
      </c>
      <c r="O4171" s="72"/>
      <c r="P4171" s="218">
        <f>O4171*H4171</f>
        <v>0</v>
      </c>
      <c r="Q4171" s="218">
        <v>0</v>
      </c>
      <c r="R4171" s="218">
        <f>Q4171*H4171</f>
        <v>0</v>
      </c>
      <c r="S4171" s="218">
        <v>0</v>
      </c>
      <c r="T4171" s="219">
        <f>S4171*H4171</f>
        <v>0</v>
      </c>
      <c r="U4171" s="35"/>
      <c r="V4171" s="35"/>
      <c r="W4171" s="35"/>
      <c r="X4171" s="35"/>
      <c r="Y4171" s="35"/>
      <c r="Z4171" s="35"/>
      <c r="AA4171" s="35"/>
      <c r="AB4171" s="35"/>
      <c r="AC4171" s="35"/>
      <c r="AD4171" s="35"/>
      <c r="AE4171" s="35"/>
      <c r="AR4171" s="220" t="s">
        <v>412</v>
      </c>
      <c r="AT4171" s="220" t="s">
        <v>205</v>
      </c>
      <c r="AU4171" s="220" t="s">
        <v>104</v>
      </c>
      <c r="AY4171" s="18" t="s">
        <v>203</v>
      </c>
      <c r="BE4171" s="221">
        <f>IF(N4171="základní",J4171,0)</f>
        <v>0</v>
      </c>
      <c r="BF4171" s="221">
        <f>IF(N4171="snížená",J4171,0)</f>
        <v>0</v>
      </c>
      <c r="BG4171" s="221">
        <f>IF(N4171="zákl. přenesená",J4171,0)</f>
        <v>0</v>
      </c>
      <c r="BH4171" s="221">
        <f>IF(N4171="sníž. přenesená",J4171,0)</f>
        <v>0</v>
      </c>
      <c r="BI4171" s="221">
        <f>IF(N4171="nulová",J4171,0)</f>
        <v>0</v>
      </c>
      <c r="BJ4171" s="18" t="s">
        <v>82</v>
      </c>
      <c r="BK4171" s="221">
        <f>ROUND(I4171*H4171,2)</f>
        <v>0</v>
      </c>
      <c r="BL4171" s="18" t="s">
        <v>412</v>
      </c>
      <c r="BM4171" s="220" t="s">
        <v>3783</v>
      </c>
    </row>
    <row r="4172" spans="1:65" s="13" customFormat="1" ht="22.5">
      <c r="B4172" s="222"/>
      <c r="C4172" s="223"/>
      <c r="D4172" s="224" t="s">
        <v>211</v>
      </c>
      <c r="E4172" s="225" t="s">
        <v>1</v>
      </c>
      <c r="F4172" s="226" t="s">
        <v>3711</v>
      </c>
      <c r="G4172" s="223"/>
      <c r="H4172" s="225" t="s">
        <v>1</v>
      </c>
      <c r="I4172" s="227"/>
      <c r="J4172" s="223"/>
      <c r="K4172" s="223"/>
      <c r="L4172" s="228"/>
      <c r="M4172" s="229"/>
      <c r="N4172" s="230"/>
      <c r="O4172" s="230"/>
      <c r="P4172" s="230"/>
      <c r="Q4172" s="230"/>
      <c r="R4172" s="230"/>
      <c r="S4172" s="230"/>
      <c r="T4172" s="231"/>
      <c r="AT4172" s="232" t="s">
        <v>211</v>
      </c>
      <c r="AU4172" s="232" t="s">
        <v>104</v>
      </c>
      <c r="AV4172" s="13" t="s">
        <v>82</v>
      </c>
      <c r="AW4172" s="13" t="s">
        <v>31</v>
      </c>
      <c r="AX4172" s="13" t="s">
        <v>75</v>
      </c>
      <c r="AY4172" s="232" t="s">
        <v>203</v>
      </c>
    </row>
    <row r="4173" spans="1:65" s="13" customFormat="1" ht="11.25">
      <c r="B4173" s="222"/>
      <c r="C4173" s="223"/>
      <c r="D4173" s="224" t="s">
        <v>211</v>
      </c>
      <c r="E4173" s="225" t="s">
        <v>1</v>
      </c>
      <c r="F4173" s="226" t="s">
        <v>213</v>
      </c>
      <c r="G4173" s="223"/>
      <c r="H4173" s="225" t="s">
        <v>1</v>
      </c>
      <c r="I4173" s="227"/>
      <c r="J4173" s="223"/>
      <c r="K4173" s="223"/>
      <c r="L4173" s="228"/>
      <c r="M4173" s="229"/>
      <c r="N4173" s="230"/>
      <c r="O4173" s="230"/>
      <c r="P4173" s="230"/>
      <c r="Q4173" s="230"/>
      <c r="R4173" s="230"/>
      <c r="S4173" s="230"/>
      <c r="T4173" s="231"/>
      <c r="AT4173" s="232" t="s">
        <v>211</v>
      </c>
      <c r="AU4173" s="232" t="s">
        <v>104</v>
      </c>
      <c r="AV4173" s="13" t="s">
        <v>82</v>
      </c>
      <c r="AW4173" s="13" t="s">
        <v>31</v>
      </c>
      <c r="AX4173" s="13" t="s">
        <v>75</v>
      </c>
      <c r="AY4173" s="232" t="s">
        <v>203</v>
      </c>
    </row>
    <row r="4174" spans="1:65" s="13" customFormat="1" ht="11.25">
      <c r="B4174" s="222"/>
      <c r="C4174" s="223"/>
      <c r="D4174" s="224" t="s">
        <v>211</v>
      </c>
      <c r="E4174" s="225" t="s">
        <v>1</v>
      </c>
      <c r="F4174" s="226" t="s">
        <v>3715</v>
      </c>
      <c r="G4174" s="223"/>
      <c r="H4174" s="225" t="s">
        <v>1</v>
      </c>
      <c r="I4174" s="227"/>
      <c r="J4174" s="223"/>
      <c r="K4174" s="223"/>
      <c r="L4174" s="228"/>
      <c r="M4174" s="229"/>
      <c r="N4174" s="230"/>
      <c r="O4174" s="230"/>
      <c r="P4174" s="230"/>
      <c r="Q4174" s="230"/>
      <c r="R4174" s="230"/>
      <c r="S4174" s="230"/>
      <c r="T4174" s="231"/>
      <c r="AT4174" s="232" t="s">
        <v>211</v>
      </c>
      <c r="AU4174" s="232" t="s">
        <v>104</v>
      </c>
      <c r="AV4174" s="13" t="s">
        <v>82</v>
      </c>
      <c r="AW4174" s="13" t="s">
        <v>31</v>
      </c>
      <c r="AX4174" s="13" t="s">
        <v>75</v>
      </c>
      <c r="AY4174" s="232" t="s">
        <v>203</v>
      </c>
    </row>
    <row r="4175" spans="1:65" s="14" customFormat="1" ht="11.25">
      <c r="B4175" s="233"/>
      <c r="C4175" s="234"/>
      <c r="D4175" s="224" t="s">
        <v>211</v>
      </c>
      <c r="E4175" s="235" t="s">
        <v>1</v>
      </c>
      <c r="F4175" s="236" t="s">
        <v>82</v>
      </c>
      <c r="G4175" s="234"/>
      <c r="H4175" s="237">
        <v>1</v>
      </c>
      <c r="I4175" s="238"/>
      <c r="J4175" s="234"/>
      <c r="K4175" s="234"/>
      <c r="L4175" s="239"/>
      <c r="M4175" s="240"/>
      <c r="N4175" s="241"/>
      <c r="O4175" s="241"/>
      <c r="P4175" s="241"/>
      <c r="Q4175" s="241"/>
      <c r="R4175" s="241"/>
      <c r="S4175" s="241"/>
      <c r="T4175" s="242"/>
      <c r="AT4175" s="243" t="s">
        <v>211</v>
      </c>
      <c r="AU4175" s="243" t="s">
        <v>104</v>
      </c>
      <c r="AV4175" s="14" t="s">
        <v>84</v>
      </c>
      <c r="AW4175" s="14" t="s">
        <v>31</v>
      </c>
      <c r="AX4175" s="14" t="s">
        <v>75</v>
      </c>
      <c r="AY4175" s="243" t="s">
        <v>203</v>
      </c>
    </row>
    <row r="4176" spans="1:65" s="2" customFormat="1" ht="44.25" customHeight="1">
      <c r="A4176" s="35"/>
      <c r="B4176" s="36"/>
      <c r="C4176" s="209" t="s">
        <v>3784</v>
      </c>
      <c r="D4176" s="209" t="s">
        <v>205</v>
      </c>
      <c r="E4176" s="210" t="s">
        <v>3785</v>
      </c>
      <c r="F4176" s="211" t="s">
        <v>3786</v>
      </c>
      <c r="G4176" s="212" t="s">
        <v>208</v>
      </c>
      <c r="H4176" s="213">
        <v>1</v>
      </c>
      <c r="I4176" s="214"/>
      <c r="J4176" s="215">
        <f>ROUND(I4176*H4176,2)</f>
        <v>0</v>
      </c>
      <c r="K4176" s="211" t="s">
        <v>1</v>
      </c>
      <c r="L4176" s="40"/>
      <c r="M4176" s="216" t="s">
        <v>1</v>
      </c>
      <c r="N4176" s="217" t="s">
        <v>40</v>
      </c>
      <c r="O4176" s="72"/>
      <c r="P4176" s="218">
        <f>O4176*H4176</f>
        <v>0</v>
      </c>
      <c r="Q4176" s="218">
        <v>0</v>
      </c>
      <c r="R4176" s="218">
        <f>Q4176*H4176</f>
        <v>0</v>
      </c>
      <c r="S4176" s="218">
        <v>0</v>
      </c>
      <c r="T4176" s="219">
        <f>S4176*H4176</f>
        <v>0</v>
      </c>
      <c r="U4176" s="35"/>
      <c r="V4176" s="35"/>
      <c r="W4176" s="35"/>
      <c r="X4176" s="35"/>
      <c r="Y4176" s="35"/>
      <c r="Z4176" s="35"/>
      <c r="AA4176" s="35"/>
      <c r="AB4176" s="35"/>
      <c r="AC4176" s="35"/>
      <c r="AD4176" s="35"/>
      <c r="AE4176" s="35"/>
      <c r="AR4176" s="220" t="s">
        <v>412</v>
      </c>
      <c r="AT4176" s="220" t="s">
        <v>205</v>
      </c>
      <c r="AU4176" s="220" t="s">
        <v>104</v>
      </c>
      <c r="AY4176" s="18" t="s">
        <v>203</v>
      </c>
      <c r="BE4176" s="221">
        <f>IF(N4176="základní",J4176,0)</f>
        <v>0</v>
      </c>
      <c r="BF4176" s="221">
        <f>IF(N4176="snížená",J4176,0)</f>
        <v>0</v>
      </c>
      <c r="BG4176" s="221">
        <f>IF(N4176="zákl. přenesená",J4176,0)</f>
        <v>0</v>
      </c>
      <c r="BH4176" s="221">
        <f>IF(N4176="sníž. přenesená",J4176,0)</f>
        <v>0</v>
      </c>
      <c r="BI4176" s="221">
        <f>IF(N4176="nulová",J4176,0)</f>
        <v>0</v>
      </c>
      <c r="BJ4176" s="18" t="s">
        <v>82</v>
      </c>
      <c r="BK4176" s="221">
        <f>ROUND(I4176*H4176,2)</f>
        <v>0</v>
      </c>
      <c r="BL4176" s="18" t="s">
        <v>412</v>
      </c>
      <c r="BM4176" s="220" t="s">
        <v>3787</v>
      </c>
    </row>
    <row r="4177" spans="1:65" s="13" customFormat="1" ht="22.5">
      <c r="B4177" s="222"/>
      <c r="C4177" s="223"/>
      <c r="D4177" s="224" t="s">
        <v>211</v>
      </c>
      <c r="E4177" s="225" t="s">
        <v>1</v>
      </c>
      <c r="F4177" s="226" t="s">
        <v>3711</v>
      </c>
      <c r="G4177" s="223"/>
      <c r="H4177" s="225" t="s">
        <v>1</v>
      </c>
      <c r="I4177" s="227"/>
      <c r="J4177" s="223"/>
      <c r="K4177" s="223"/>
      <c r="L4177" s="228"/>
      <c r="M4177" s="229"/>
      <c r="N4177" s="230"/>
      <c r="O4177" s="230"/>
      <c r="P4177" s="230"/>
      <c r="Q4177" s="230"/>
      <c r="R4177" s="230"/>
      <c r="S4177" s="230"/>
      <c r="T4177" s="231"/>
      <c r="AT4177" s="232" t="s">
        <v>211</v>
      </c>
      <c r="AU4177" s="232" t="s">
        <v>104</v>
      </c>
      <c r="AV4177" s="13" t="s">
        <v>82</v>
      </c>
      <c r="AW4177" s="13" t="s">
        <v>31</v>
      </c>
      <c r="AX4177" s="13" t="s">
        <v>75</v>
      </c>
      <c r="AY4177" s="232" t="s">
        <v>203</v>
      </c>
    </row>
    <row r="4178" spans="1:65" s="13" customFormat="1" ht="11.25">
      <c r="B4178" s="222"/>
      <c r="C4178" s="223"/>
      <c r="D4178" s="224" t="s">
        <v>211</v>
      </c>
      <c r="E4178" s="225" t="s">
        <v>1</v>
      </c>
      <c r="F4178" s="226" t="s">
        <v>213</v>
      </c>
      <c r="G4178" s="223"/>
      <c r="H4178" s="225" t="s">
        <v>1</v>
      </c>
      <c r="I4178" s="227"/>
      <c r="J4178" s="223"/>
      <c r="K4178" s="223"/>
      <c r="L4178" s="228"/>
      <c r="M4178" s="229"/>
      <c r="N4178" s="230"/>
      <c r="O4178" s="230"/>
      <c r="P4178" s="230"/>
      <c r="Q4178" s="230"/>
      <c r="R4178" s="230"/>
      <c r="S4178" s="230"/>
      <c r="T4178" s="231"/>
      <c r="AT4178" s="232" t="s">
        <v>211</v>
      </c>
      <c r="AU4178" s="232" t="s">
        <v>104</v>
      </c>
      <c r="AV4178" s="13" t="s">
        <v>82</v>
      </c>
      <c r="AW4178" s="13" t="s">
        <v>31</v>
      </c>
      <c r="AX4178" s="13" t="s">
        <v>75</v>
      </c>
      <c r="AY4178" s="232" t="s">
        <v>203</v>
      </c>
    </row>
    <row r="4179" spans="1:65" s="13" customFormat="1" ht="11.25">
      <c r="B4179" s="222"/>
      <c r="C4179" s="223"/>
      <c r="D4179" s="224" t="s">
        <v>211</v>
      </c>
      <c r="E4179" s="225" t="s">
        <v>1</v>
      </c>
      <c r="F4179" s="226" t="s">
        <v>3715</v>
      </c>
      <c r="G4179" s="223"/>
      <c r="H4179" s="225" t="s">
        <v>1</v>
      </c>
      <c r="I4179" s="227"/>
      <c r="J4179" s="223"/>
      <c r="K4179" s="223"/>
      <c r="L4179" s="228"/>
      <c r="M4179" s="229"/>
      <c r="N4179" s="230"/>
      <c r="O4179" s="230"/>
      <c r="P4179" s="230"/>
      <c r="Q4179" s="230"/>
      <c r="R4179" s="230"/>
      <c r="S4179" s="230"/>
      <c r="T4179" s="231"/>
      <c r="AT4179" s="232" t="s">
        <v>211</v>
      </c>
      <c r="AU4179" s="232" t="s">
        <v>104</v>
      </c>
      <c r="AV4179" s="13" t="s">
        <v>82</v>
      </c>
      <c r="AW4179" s="13" t="s">
        <v>31</v>
      </c>
      <c r="AX4179" s="13" t="s">
        <v>75</v>
      </c>
      <c r="AY4179" s="232" t="s">
        <v>203</v>
      </c>
    </row>
    <row r="4180" spans="1:65" s="14" customFormat="1" ht="11.25">
      <c r="B4180" s="233"/>
      <c r="C4180" s="234"/>
      <c r="D4180" s="224" t="s">
        <v>211</v>
      </c>
      <c r="E4180" s="235" t="s">
        <v>1</v>
      </c>
      <c r="F4180" s="236" t="s">
        <v>82</v>
      </c>
      <c r="G4180" s="234"/>
      <c r="H4180" s="237">
        <v>1</v>
      </c>
      <c r="I4180" s="238"/>
      <c r="J4180" s="234"/>
      <c r="K4180" s="234"/>
      <c r="L4180" s="239"/>
      <c r="M4180" s="240"/>
      <c r="N4180" s="241"/>
      <c r="O4180" s="241"/>
      <c r="P4180" s="241"/>
      <c r="Q4180" s="241"/>
      <c r="R4180" s="241"/>
      <c r="S4180" s="241"/>
      <c r="T4180" s="242"/>
      <c r="AT4180" s="243" t="s">
        <v>211</v>
      </c>
      <c r="AU4180" s="243" t="s">
        <v>104</v>
      </c>
      <c r="AV4180" s="14" t="s">
        <v>84</v>
      </c>
      <c r="AW4180" s="14" t="s">
        <v>31</v>
      </c>
      <c r="AX4180" s="14" t="s">
        <v>75</v>
      </c>
      <c r="AY4180" s="243" t="s">
        <v>203</v>
      </c>
    </row>
    <row r="4181" spans="1:65" s="2" customFormat="1" ht="44.25" customHeight="1">
      <c r="A4181" s="35"/>
      <c r="B4181" s="36"/>
      <c r="C4181" s="209" t="s">
        <v>3788</v>
      </c>
      <c r="D4181" s="209" t="s">
        <v>205</v>
      </c>
      <c r="E4181" s="210" t="s">
        <v>3789</v>
      </c>
      <c r="F4181" s="211" t="s">
        <v>3790</v>
      </c>
      <c r="G4181" s="212" t="s">
        <v>208</v>
      </c>
      <c r="H4181" s="213">
        <v>1</v>
      </c>
      <c r="I4181" s="214"/>
      <c r="J4181" s="215">
        <f>ROUND(I4181*H4181,2)</f>
        <v>0</v>
      </c>
      <c r="K4181" s="211" t="s">
        <v>1</v>
      </c>
      <c r="L4181" s="40"/>
      <c r="M4181" s="216" t="s">
        <v>1</v>
      </c>
      <c r="N4181" s="217" t="s">
        <v>40</v>
      </c>
      <c r="O4181" s="72"/>
      <c r="P4181" s="218">
        <f>O4181*H4181</f>
        <v>0</v>
      </c>
      <c r="Q4181" s="218">
        <v>1.4999999999999999E-4</v>
      </c>
      <c r="R4181" s="218">
        <f>Q4181*H4181</f>
        <v>1.4999999999999999E-4</v>
      </c>
      <c r="S4181" s="218">
        <v>0</v>
      </c>
      <c r="T4181" s="219">
        <f>S4181*H4181</f>
        <v>0</v>
      </c>
      <c r="U4181" s="35"/>
      <c r="V4181" s="35"/>
      <c r="W4181" s="35"/>
      <c r="X4181" s="35"/>
      <c r="Y4181" s="35"/>
      <c r="Z4181" s="35"/>
      <c r="AA4181" s="35"/>
      <c r="AB4181" s="35"/>
      <c r="AC4181" s="35"/>
      <c r="AD4181" s="35"/>
      <c r="AE4181" s="35"/>
      <c r="AR4181" s="220" t="s">
        <v>412</v>
      </c>
      <c r="AT4181" s="220" t="s">
        <v>205</v>
      </c>
      <c r="AU4181" s="220" t="s">
        <v>104</v>
      </c>
      <c r="AY4181" s="18" t="s">
        <v>203</v>
      </c>
      <c r="BE4181" s="221">
        <f>IF(N4181="základní",J4181,0)</f>
        <v>0</v>
      </c>
      <c r="BF4181" s="221">
        <f>IF(N4181="snížená",J4181,0)</f>
        <v>0</v>
      </c>
      <c r="BG4181" s="221">
        <f>IF(N4181="zákl. přenesená",J4181,0)</f>
        <v>0</v>
      </c>
      <c r="BH4181" s="221">
        <f>IF(N4181="sníž. přenesená",J4181,0)</f>
        <v>0</v>
      </c>
      <c r="BI4181" s="221">
        <f>IF(N4181="nulová",J4181,0)</f>
        <v>0</v>
      </c>
      <c r="BJ4181" s="18" t="s">
        <v>82</v>
      </c>
      <c r="BK4181" s="221">
        <f>ROUND(I4181*H4181,2)</f>
        <v>0</v>
      </c>
      <c r="BL4181" s="18" t="s">
        <v>412</v>
      </c>
      <c r="BM4181" s="220" t="s">
        <v>3791</v>
      </c>
    </row>
    <row r="4182" spans="1:65" s="13" customFormat="1" ht="22.5">
      <c r="B4182" s="222"/>
      <c r="C4182" s="223"/>
      <c r="D4182" s="224" t="s">
        <v>211</v>
      </c>
      <c r="E4182" s="225" t="s">
        <v>1</v>
      </c>
      <c r="F4182" s="226" t="s">
        <v>3711</v>
      </c>
      <c r="G4182" s="223"/>
      <c r="H4182" s="225" t="s">
        <v>1</v>
      </c>
      <c r="I4182" s="227"/>
      <c r="J4182" s="223"/>
      <c r="K4182" s="223"/>
      <c r="L4182" s="228"/>
      <c r="M4182" s="229"/>
      <c r="N4182" s="230"/>
      <c r="O4182" s="230"/>
      <c r="P4182" s="230"/>
      <c r="Q4182" s="230"/>
      <c r="R4182" s="230"/>
      <c r="S4182" s="230"/>
      <c r="T4182" s="231"/>
      <c r="AT4182" s="232" t="s">
        <v>211</v>
      </c>
      <c r="AU4182" s="232" t="s">
        <v>104</v>
      </c>
      <c r="AV4182" s="13" t="s">
        <v>82</v>
      </c>
      <c r="AW4182" s="13" t="s">
        <v>31</v>
      </c>
      <c r="AX4182" s="13" t="s">
        <v>75</v>
      </c>
      <c r="AY4182" s="232" t="s">
        <v>203</v>
      </c>
    </row>
    <row r="4183" spans="1:65" s="13" customFormat="1" ht="11.25">
      <c r="B4183" s="222"/>
      <c r="C4183" s="223"/>
      <c r="D4183" s="224" t="s">
        <v>211</v>
      </c>
      <c r="E4183" s="225" t="s">
        <v>1</v>
      </c>
      <c r="F4183" s="226" t="s">
        <v>213</v>
      </c>
      <c r="G4183" s="223"/>
      <c r="H4183" s="225" t="s">
        <v>1</v>
      </c>
      <c r="I4183" s="227"/>
      <c r="J4183" s="223"/>
      <c r="K4183" s="223"/>
      <c r="L4183" s="228"/>
      <c r="M4183" s="229"/>
      <c r="N4183" s="230"/>
      <c r="O4183" s="230"/>
      <c r="P4183" s="230"/>
      <c r="Q4183" s="230"/>
      <c r="R4183" s="230"/>
      <c r="S4183" s="230"/>
      <c r="T4183" s="231"/>
      <c r="AT4183" s="232" t="s">
        <v>211</v>
      </c>
      <c r="AU4183" s="232" t="s">
        <v>104</v>
      </c>
      <c r="AV4183" s="13" t="s">
        <v>82</v>
      </c>
      <c r="AW4183" s="13" t="s">
        <v>31</v>
      </c>
      <c r="AX4183" s="13" t="s">
        <v>75</v>
      </c>
      <c r="AY4183" s="232" t="s">
        <v>203</v>
      </c>
    </row>
    <row r="4184" spans="1:65" s="13" customFormat="1" ht="11.25">
      <c r="B4184" s="222"/>
      <c r="C4184" s="223"/>
      <c r="D4184" s="224" t="s">
        <v>211</v>
      </c>
      <c r="E4184" s="225" t="s">
        <v>1</v>
      </c>
      <c r="F4184" s="226" t="s">
        <v>3715</v>
      </c>
      <c r="G4184" s="223"/>
      <c r="H4184" s="225" t="s">
        <v>1</v>
      </c>
      <c r="I4184" s="227"/>
      <c r="J4184" s="223"/>
      <c r="K4184" s="223"/>
      <c r="L4184" s="228"/>
      <c r="M4184" s="229"/>
      <c r="N4184" s="230"/>
      <c r="O4184" s="230"/>
      <c r="P4184" s="230"/>
      <c r="Q4184" s="230"/>
      <c r="R4184" s="230"/>
      <c r="S4184" s="230"/>
      <c r="T4184" s="231"/>
      <c r="AT4184" s="232" t="s">
        <v>211</v>
      </c>
      <c r="AU4184" s="232" t="s">
        <v>104</v>
      </c>
      <c r="AV4184" s="13" t="s">
        <v>82</v>
      </c>
      <c r="AW4184" s="13" t="s">
        <v>31</v>
      </c>
      <c r="AX4184" s="13" t="s">
        <v>75</v>
      </c>
      <c r="AY4184" s="232" t="s">
        <v>203</v>
      </c>
    </row>
    <row r="4185" spans="1:65" s="14" customFormat="1" ht="11.25">
      <c r="B4185" s="233"/>
      <c r="C4185" s="234"/>
      <c r="D4185" s="224" t="s">
        <v>211</v>
      </c>
      <c r="E4185" s="235" t="s">
        <v>1</v>
      </c>
      <c r="F4185" s="236" t="s">
        <v>82</v>
      </c>
      <c r="G4185" s="234"/>
      <c r="H4185" s="237">
        <v>1</v>
      </c>
      <c r="I4185" s="238"/>
      <c r="J4185" s="234"/>
      <c r="K4185" s="234"/>
      <c r="L4185" s="239"/>
      <c r="M4185" s="240"/>
      <c r="N4185" s="241"/>
      <c r="O4185" s="241"/>
      <c r="P4185" s="241"/>
      <c r="Q4185" s="241"/>
      <c r="R4185" s="241"/>
      <c r="S4185" s="241"/>
      <c r="T4185" s="242"/>
      <c r="AT4185" s="243" t="s">
        <v>211</v>
      </c>
      <c r="AU4185" s="243" t="s">
        <v>104</v>
      </c>
      <c r="AV4185" s="14" t="s">
        <v>84</v>
      </c>
      <c r="AW4185" s="14" t="s">
        <v>31</v>
      </c>
      <c r="AX4185" s="14" t="s">
        <v>75</v>
      </c>
      <c r="AY4185" s="243" t="s">
        <v>203</v>
      </c>
    </row>
    <row r="4186" spans="1:65" s="2" customFormat="1" ht="44.25" customHeight="1">
      <c r="A4186" s="35"/>
      <c r="B4186" s="36"/>
      <c r="C4186" s="209" t="s">
        <v>3792</v>
      </c>
      <c r="D4186" s="209" t="s">
        <v>205</v>
      </c>
      <c r="E4186" s="210" t="s">
        <v>3793</v>
      </c>
      <c r="F4186" s="211" t="s">
        <v>3794</v>
      </c>
      <c r="G4186" s="212" t="s">
        <v>208</v>
      </c>
      <c r="H4186" s="213">
        <v>1</v>
      </c>
      <c r="I4186" s="214"/>
      <c r="J4186" s="215">
        <f>ROUND(I4186*H4186,2)</f>
        <v>0</v>
      </c>
      <c r="K4186" s="211" t="s">
        <v>1</v>
      </c>
      <c r="L4186" s="40"/>
      <c r="M4186" s="216" t="s">
        <v>1</v>
      </c>
      <c r="N4186" s="217" t="s">
        <v>40</v>
      </c>
      <c r="O4186" s="72"/>
      <c r="P4186" s="218">
        <f>O4186*H4186</f>
        <v>0</v>
      </c>
      <c r="Q4186" s="218">
        <v>0</v>
      </c>
      <c r="R4186" s="218">
        <f>Q4186*H4186</f>
        <v>0</v>
      </c>
      <c r="S4186" s="218">
        <v>0</v>
      </c>
      <c r="T4186" s="219">
        <f>S4186*H4186</f>
        <v>0</v>
      </c>
      <c r="U4186" s="35"/>
      <c r="V4186" s="35"/>
      <c r="W4186" s="35"/>
      <c r="X4186" s="35"/>
      <c r="Y4186" s="35"/>
      <c r="Z4186" s="35"/>
      <c r="AA4186" s="35"/>
      <c r="AB4186" s="35"/>
      <c r="AC4186" s="35"/>
      <c r="AD4186" s="35"/>
      <c r="AE4186" s="35"/>
      <c r="AR4186" s="220" t="s">
        <v>412</v>
      </c>
      <c r="AT4186" s="220" t="s">
        <v>205</v>
      </c>
      <c r="AU4186" s="220" t="s">
        <v>104</v>
      </c>
      <c r="AY4186" s="18" t="s">
        <v>203</v>
      </c>
      <c r="BE4186" s="221">
        <f>IF(N4186="základní",J4186,0)</f>
        <v>0</v>
      </c>
      <c r="BF4186" s="221">
        <f>IF(N4186="snížená",J4186,0)</f>
        <v>0</v>
      </c>
      <c r="BG4186" s="221">
        <f>IF(N4186="zákl. přenesená",J4186,0)</f>
        <v>0</v>
      </c>
      <c r="BH4186" s="221">
        <f>IF(N4186="sníž. přenesená",J4186,0)</f>
        <v>0</v>
      </c>
      <c r="BI4186" s="221">
        <f>IF(N4186="nulová",J4186,0)</f>
        <v>0</v>
      </c>
      <c r="BJ4186" s="18" t="s">
        <v>82</v>
      </c>
      <c r="BK4186" s="221">
        <f>ROUND(I4186*H4186,2)</f>
        <v>0</v>
      </c>
      <c r="BL4186" s="18" t="s">
        <v>412</v>
      </c>
      <c r="BM4186" s="220" t="s">
        <v>3795</v>
      </c>
    </row>
    <row r="4187" spans="1:65" s="13" customFormat="1" ht="22.5">
      <c r="B4187" s="222"/>
      <c r="C4187" s="223"/>
      <c r="D4187" s="224" t="s">
        <v>211</v>
      </c>
      <c r="E4187" s="225" t="s">
        <v>1</v>
      </c>
      <c r="F4187" s="226" t="s">
        <v>3711</v>
      </c>
      <c r="G4187" s="223"/>
      <c r="H4187" s="225" t="s">
        <v>1</v>
      </c>
      <c r="I4187" s="227"/>
      <c r="J4187" s="223"/>
      <c r="K4187" s="223"/>
      <c r="L4187" s="228"/>
      <c r="M4187" s="229"/>
      <c r="N4187" s="230"/>
      <c r="O4187" s="230"/>
      <c r="P4187" s="230"/>
      <c r="Q4187" s="230"/>
      <c r="R4187" s="230"/>
      <c r="S4187" s="230"/>
      <c r="T4187" s="231"/>
      <c r="AT4187" s="232" t="s">
        <v>211</v>
      </c>
      <c r="AU4187" s="232" t="s">
        <v>104</v>
      </c>
      <c r="AV4187" s="13" t="s">
        <v>82</v>
      </c>
      <c r="AW4187" s="13" t="s">
        <v>31</v>
      </c>
      <c r="AX4187" s="13" t="s">
        <v>75</v>
      </c>
      <c r="AY4187" s="232" t="s">
        <v>203</v>
      </c>
    </row>
    <row r="4188" spans="1:65" s="13" customFormat="1" ht="11.25">
      <c r="B4188" s="222"/>
      <c r="C4188" s="223"/>
      <c r="D4188" s="224" t="s">
        <v>211</v>
      </c>
      <c r="E4188" s="225" t="s">
        <v>1</v>
      </c>
      <c r="F4188" s="226" t="s">
        <v>213</v>
      </c>
      <c r="G4188" s="223"/>
      <c r="H4188" s="225" t="s">
        <v>1</v>
      </c>
      <c r="I4188" s="227"/>
      <c r="J4188" s="223"/>
      <c r="K4188" s="223"/>
      <c r="L4188" s="228"/>
      <c r="M4188" s="229"/>
      <c r="N4188" s="230"/>
      <c r="O4188" s="230"/>
      <c r="P4188" s="230"/>
      <c r="Q4188" s="230"/>
      <c r="R4188" s="230"/>
      <c r="S4188" s="230"/>
      <c r="T4188" s="231"/>
      <c r="AT4188" s="232" t="s">
        <v>211</v>
      </c>
      <c r="AU4188" s="232" t="s">
        <v>104</v>
      </c>
      <c r="AV4188" s="13" t="s">
        <v>82</v>
      </c>
      <c r="AW4188" s="13" t="s">
        <v>31</v>
      </c>
      <c r="AX4188" s="13" t="s">
        <v>75</v>
      </c>
      <c r="AY4188" s="232" t="s">
        <v>203</v>
      </c>
    </row>
    <row r="4189" spans="1:65" s="13" customFormat="1" ht="11.25">
      <c r="B4189" s="222"/>
      <c r="C4189" s="223"/>
      <c r="D4189" s="224" t="s">
        <v>211</v>
      </c>
      <c r="E4189" s="225" t="s">
        <v>1</v>
      </c>
      <c r="F4189" s="226" t="s">
        <v>3715</v>
      </c>
      <c r="G4189" s="223"/>
      <c r="H4189" s="225" t="s">
        <v>1</v>
      </c>
      <c r="I4189" s="227"/>
      <c r="J4189" s="223"/>
      <c r="K4189" s="223"/>
      <c r="L4189" s="228"/>
      <c r="M4189" s="229"/>
      <c r="N4189" s="230"/>
      <c r="O4189" s="230"/>
      <c r="P4189" s="230"/>
      <c r="Q4189" s="230"/>
      <c r="R4189" s="230"/>
      <c r="S4189" s="230"/>
      <c r="T4189" s="231"/>
      <c r="AT4189" s="232" t="s">
        <v>211</v>
      </c>
      <c r="AU4189" s="232" t="s">
        <v>104</v>
      </c>
      <c r="AV4189" s="13" t="s">
        <v>82</v>
      </c>
      <c r="AW4189" s="13" t="s">
        <v>31</v>
      </c>
      <c r="AX4189" s="13" t="s">
        <v>75</v>
      </c>
      <c r="AY4189" s="232" t="s">
        <v>203</v>
      </c>
    </row>
    <row r="4190" spans="1:65" s="14" customFormat="1" ht="11.25">
      <c r="B4190" s="233"/>
      <c r="C4190" s="234"/>
      <c r="D4190" s="224" t="s">
        <v>211</v>
      </c>
      <c r="E4190" s="235" t="s">
        <v>1</v>
      </c>
      <c r="F4190" s="236" t="s">
        <v>82</v>
      </c>
      <c r="G4190" s="234"/>
      <c r="H4190" s="237">
        <v>1</v>
      </c>
      <c r="I4190" s="238"/>
      <c r="J4190" s="234"/>
      <c r="K4190" s="234"/>
      <c r="L4190" s="239"/>
      <c r="M4190" s="240"/>
      <c r="N4190" s="241"/>
      <c r="O4190" s="241"/>
      <c r="P4190" s="241"/>
      <c r="Q4190" s="241"/>
      <c r="R4190" s="241"/>
      <c r="S4190" s="241"/>
      <c r="T4190" s="242"/>
      <c r="AT4190" s="243" t="s">
        <v>211</v>
      </c>
      <c r="AU4190" s="243" t="s">
        <v>104</v>
      </c>
      <c r="AV4190" s="14" t="s">
        <v>84</v>
      </c>
      <c r="AW4190" s="14" t="s">
        <v>31</v>
      </c>
      <c r="AX4190" s="14" t="s">
        <v>75</v>
      </c>
      <c r="AY4190" s="243" t="s">
        <v>203</v>
      </c>
    </row>
    <row r="4191" spans="1:65" s="2" customFormat="1" ht="44.25" customHeight="1">
      <c r="A4191" s="35"/>
      <c r="B4191" s="36"/>
      <c r="C4191" s="209" t="s">
        <v>3796</v>
      </c>
      <c r="D4191" s="209" t="s">
        <v>205</v>
      </c>
      <c r="E4191" s="210" t="s">
        <v>3797</v>
      </c>
      <c r="F4191" s="211" t="s">
        <v>3798</v>
      </c>
      <c r="G4191" s="212" t="s">
        <v>208</v>
      </c>
      <c r="H4191" s="213">
        <v>1</v>
      </c>
      <c r="I4191" s="214"/>
      <c r="J4191" s="215">
        <f>ROUND(I4191*H4191,2)</f>
        <v>0</v>
      </c>
      <c r="K4191" s="211" t="s">
        <v>1</v>
      </c>
      <c r="L4191" s="40"/>
      <c r="M4191" s="216" t="s">
        <v>1</v>
      </c>
      <c r="N4191" s="217" t="s">
        <v>40</v>
      </c>
      <c r="O4191" s="72"/>
      <c r="P4191" s="218">
        <f>O4191*H4191</f>
        <v>0</v>
      </c>
      <c r="Q4191" s="218">
        <v>0</v>
      </c>
      <c r="R4191" s="218">
        <f>Q4191*H4191</f>
        <v>0</v>
      </c>
      <c r="S4191" s="218">
        <v>0</v>
      </c>
      <c r="T4191" s="219">
        <f>S4191*H4191</f>
        <v>0</v>
      </c>
      <c r="U4191" s="35"/>
      <c r="V4191" s="35"/>
      <c r="W4191" s="35"/>
      <c r="X4191" s="35"/>
      <c r="Y4191" s="35"/>
      <c r="Z4191" s="35"/>
      <c r="AA4191" s="35"/>
      <c r="AB4191" s="35"/>
      <c r="AC4191" s="35"/>
      <c r="AD4191" s="35"/>
      <c r="AE4191" s="35"/>
      <c r="AR4191" s="220" t="s">
        <v>412</v>
      </c>
      <c r="AT4191" s="220" t="s">
        <v>205</v>
      </c>
      <c r="AU4191" s="220" t="s">
        <v>104</v>
      </c>
      <c r="AY4191" s="18" t="s">
        <v>203</v>
      </c>
      <c r="BE4191" s="221">
        <f>IF(N4191="základní",J4191,0)</f>
        <v>0</v>
      </c>
      <c r="BF4191" s="221">
        <f>IF(N4191="snížená",J4191,0)</f>
        <v>0</v>
      </c>
      <c r="BG4191" s="221">
        <f>IF(N4191="zákl. přenesená",J4191,0)</f>
        <v>0</v>
      </c>
      <c r="BH4191" s="221">
        <f>IF(N4191="sníž. přenesená",J4191,0)</f>
        <v>0</v>
      </c>
      <c r="BI4191" s="221">
        <f>IF(N4191="nulová",J4191,0)</f>
        <v>0</v>
      </c>
      <c r="BJ4191" s="18" t="s">
        <v>82</v>
      </c>
      <c r="BK4191" s="221">
        <f>ROUND(I4191*H4191,2)</f>
        <v>0</v>
      </c>
      <c r="BL4191" s="18" t="s">
        <v>412</v>
      </c>
      <c r="BM4191" s="220" t="s">
        <v>3799</v>
      </c>
    </row>
    <row r="4192" spans="1:65" s="13" customFormat="1" ht="22.5">
      <c r="B4192" s="222"/>
      <c r="C4192" s="223"/>
      <c r="D4192" s="224" t="s">
        <v>211</v>
      </c>
      <c r="E4192" s="225" t="s">
        <v>1</v>
      </c>
      <c r="F4192" s="226" t="s">
        <v>3711</v>
      </c>
      <c r="G4192" s="223"/>
      <c r="H4192" s="225" t="s">
        <v>1</v>
      </c>
      <c r="I4192" s="227"/>
      <c r="J4192" s="223"/>
      <c r="K4192" s="223"/>
      <c r="L4192" s="228"/>
      <c r="M4192" s="229"/>
      <c r="N4192" s="230"/>
      <c r="O4192" s="230"/>
      <c r="P4192" s="230"/>
      <c r="Q4192" s="230"/>
      <c r="R4192" s="230"/>
      <c r="S4192" s="230"/>
      <c r="T4192" s="231"/>
      <c r="AT4192" s="232" t="s">
        <v>211</v>
      </c>
      <c r="AU4192" s="232" t="s">
        <v>104</v>
      </c>
      <c r="AV4192" s="13" t="s">
        <v>82</v>
      </c>
      <c r="AW4192" s="13" t="s">
        <v>31</v>
      </c>
      <c r="AX4192" s="13" t="s">
        <v>75</v>
      </c>
      <c r="AY4192" s="232" t="s">
        <v>203</v>
      </c>
    </row>
    <row r="4193" spans="1:65" s="13" customFormat="1" ht="11.25">
      <c r="B4193" s="222"/>
      <c r="C4193" s="223"/>
      <c r="D4193" s="224" t="s">
        <v>211</v>
      </c>
      <c r="E4193" s="225" t="s">
        <v>1</v>
      </c>
      <c r="F4193" s="226" t="s">
        <v>213</v>
      </c>
      <c r="G4193" s="223"/>
      <c r="H4193" s="225" t="s">
        <v>1</v>
      </c>
      <c r="I4193" s="227"/>
      <c r="J4193" s="223"/>
      <c r="K4193" s="223"/>
      <c r="L4193" s="228"/>
      <c r="M4193" s="229"/>
      <c r="N4193" s="230"/>
      <c r="O4193" s="230"/>
      <c r="P4193" s="230"/>
      <c r="Q4193" s="230"/>
      <c r="R4193" s="230"/>
      <c r="S4193" s="230"/>
      <c r="T4193" s="231"/>
      <c r="AT4193" s="232" t="s">
        <v>211</v>
      </c>
      <c r="AU4193" s="232" t="s">
        <v>104</v>
      </c>
      <c r="AV4193" s="13" t="s">
        <v>82</v>
      </c>
      <c r="AW4193" s="13" t="s">
        <v>31</v>
      </c>
      <c r="AX4193" s="13" t="s">
        <v>75</v>
      </c>
      <c r="AY4193" s="232" t="s">
        <v>203</v>
      </c>
    </row>
    <row r="4194" spans="1:65" s="13" customFormat="1" ht="11.25">
      <c r="B4194" s="222"/>
      <c r="C4194" s="223"/>
      <c r="D4194" s="224" t="s">
        <v>211</v>
      </c>
      <c r="E4194" s="225" t="s">
        <v>1</v>
      </c>
      <c r="F4194" s="226" t="s">
        <v>3715</v>
      </c>
      <c r="G4194" s="223"/>
      <c r="H4194" s="225" t="s">
        <v>1</v>
      </c>
      <c r="I4194" s="227"/>
      <c r="J4194" s="223"/>
      <c r="K4194" s="223"/>
      <c r="L4194" s="228"/>
      <c r="M4194" s="229"/>
      <c r="N4194" s="230"/>
      <c r="O4194" s="230"/>
      <c r="P4194" s="230"/>
      <c r="Q4194" s="230"/>
      <c r="R4194" s="230"/>
      <c r="S4194" s="230"/>
      <c r="T4194" s="231"/>
      <c r="AT4194" s="232" t="s">
        <v>211</v>
      </c>
      <c r="AU4194" s="232" t="s">
        <v>104</v>
      </c>
      <c r="AV4194" s="13" t="s">
        <v>82</v>
      </c>
      <c r="AW4194" s="13" t="s">
        <v>31</v>
      </c>
      <c r="AX4194" s="13" t="s">
        <v>75</v>
      </c>
      <c r="AY4194" s="232" t="s">
        <v>203</v>
      </c>
    </row>
    <row r="4195" spans="1:65" s="14" customFormat="1" ht="11.25">
      <c r="B4195" s="233"/>
      <c r="C4195" s="234"/>
      <c r="D4195" s="224" t="s">
        <v>211</v>
      </c>
      <c r="E4195" s="235" t="s">
        <v>1</v>
      </c>
      <c r="F4195" s="236" t="s">
        <v>82</v>
      </c>
      <c r="G4195" s="234"/>
      <c r="H4195" s="237">
        <v>1</v>
      </c>
      <c r="I4195" s="238"/>
      <c r="J4195" s="234"/>
      <c r="K4195" s="234"/>
      <c r="L4195" s="239"/>
      <c r="M4195" s="240"/>
      <c r="N4195" s="241"/>
      <c r="O4195" s="241"/>
      <c r="P4195" s="241"/>
      <c r="Q4195" s="241"/>
      <c r="R4195" s="241"/>
      <c r="S4195" s="241"/>
      <c r="T4195" s="242"/>
      <c r="AT4195" s="243" t="s">
        <v>211</v>
      </c>
      <c r="AU4195" s="243" t="s">
        <v>104</v>
      </c>
      <c r="AV4195" s="14" t="s">
        <v>84</v>
      </c>
      <c r="AW4195" s="14" t="s">
        <v>31</v>
      </c>
      <c r="AX4195" s="14" t="s">
        <v>75</v>
      </c>
      <c r="AY4195" s="243" t="s">
        <v>203</v>
      </c>
    </row>
    <row r="4196" spans="1:65" s="2" customFormat="1" ht="16.5" customHeight="1">
      <c r="A4196" s="35"/>
      <c r="B4196" s="36"/>
      <c r="C4196" s="209" t="s">
        <v>3800</v>
      </c>
      <c r="D4196" s="209" t="s">
        <v>205</v>
      </c>
      <c r="E4196" s="210" t="s">
        <v>3801</v>
      </c>
      <c r="F4196" s="211" t="s">
        <v>3802</v>
      </c>
      <c r="G4196" s="212" t="s">
        <v>208</v>
      </c>
      <c r="H4196" s="213">
        <v>65</v>
      </c>
      <c r="I4196" s="214"/>
      <c r="J4196" s="215">
        <f>ROUND(I4196*H4196,2)</f>
        <v>0</v>
      </c>
      <c r="K4196" s="211" t="s">
        <v>1</v>
      </c>
      <c r="L4196" s="40"/>
      <c r="M4196" s="216" t="s">
        <v>1</v>
      </c>
      <c r="N4196" s="217" t="s">
        <v>40</v>
      </c>
      <c r="O4196" s="72"/>
      <c r="P4196" s="218">
        <f>O4196*H4196</f>
        <v>0</v>
      </c>
      <c r="Q4196" s="218">
        <v>0</v>
      </c>
      <c r="R4196" s="218">
        <f>Q4196*H4196</f>
        <v>0</v>
      </c>
      <c r="S4196" s="218">
        <v>0</v>
      </c>
      <c r="T4196" s="219">
        <f>S4196*H4196</f>
        <v>0</v>
      </c>
      <c r="U4196" s="35"/>
      <c r="V4196" s="35"/>
      <c r="W4196" s="35"/>
      <c r="X4196" s="35"/>
      <c r="Y4196" s="35"/>
      <c r="Z4196" s="35"/>
      <c r="AA4196" s="35"/>
      <c r="AB4196" s="35"/>
      <c r="AC4196" s="35"/>
      <c r="AD4196" s="35"/>
      <c r="AE4196" s="35"/>
      <c r="AR4196" s="220" t="s">
        <v>412</v>
      </c>
      <c r="AT4196" s="220" t="s">
        <v>205</v>
      </c>
      <c r="AU4196" s="220" t="s">
        <v>104</v>
      </c>
      <c r="AY4196" s="18" t="s">
        <v>203</v>
      </c>
      <c r="BE4196" s="221">
        <f>IF(N4196="základní",J4196,0)</f>
        <v>0</v>
      </c>
      <c r="BF4196" s="221">
        <f>IF(N4196="snížená",J4196,0)</f>
        <v>0</v>
      </c>
      <c r="BG4196" s="221">
        <f>IF(N4196="zákl. přenesená",J4196,0)</f>
        <v>0</v>
      </c>
      <c r="BH4196" s="221">
        <f>IF(N4196="sníž. přenesená",J4196,0)</f>
        <v>0</v>
      </c>
      <c r="BI4196" s="221">
        <f>IF(N4196="nulová",J4196,0)</f>
        <v>0</v>
      </c>
      <c r="BJ4196" s="18" t="s">
        <v>82</v>
      </c>
      <c r="BK4196" s="221">
        <f>ROUND(I4196*H4196,2)</f>
        <v>0</v>
      </c>
      <c r="BL4196" s="18" t="s">
        <v>412</v>
      </c>
      <c r="BM4196" s="220" t="s">
        <v>3803</v>
      </c>
    </row>
    <row r="4197" spans="1:65" s="13" customFormat="1" ht="22.5">
      <c r="B4197" s="222"/>
      <c r="C4197" s="223"/>
      <c r="D4197" s="224" t="s">
        <v>211</v>
      </c>
      <c r="E4197" s="225" t="s">
        <v>1</v>
      </c>
      <c r="F4197" s="226" t="s">
        <v>3804</v>
      </c>
      <c r="G4197" s="223"/>
      <c r="H4197" s="225" t="s">
        <v>1</v>
      </c>
      <c r="I4197" s="227"/>
      <c r="J4197" s="223"/>
      <c r="K4197" s="223"/>
      <c r="L4197" s="228"/>
      <c r="M4197" s="229"/>
      <c r="N4197" s="230"/>
      <c r="O4197" s="230"/>
      <c r="P4197" s="230"/>
      <c r="Q4197" s="230"/>
      <c r="R4197" s="230"/>
      <c r="S4197" s="230"/>
      <c r="T4197" s="231"/>
      <c r="AT4197" s="232" t="s">
        <v>211</v>
      </c>
      <c r="AU4197" s="232" t="s">
        <v>104</v>
      </c>
      <c r="AV4197" s="13" t="s">
        <v>82</v>
      </c>
      <c r="AW4197" s="13" t="s">
        <v>31</v>
      </c>
      <c r="AX4197" s="13" t="s">
        <v>75</v>
      </c>
      <c r="AY4197" s="232" t="s">
        <v>203</v>
      </c>
    </row>
    <row r="4198" spans="1:65" s="13" customFormat="1" ht="11.25">
      <c r="B4198" s="222"/>
      <c r="C4198" s="223"/>
      <c r="D4198" s="224" t="s">
        <v>211</v>
      </c>
      <c r="E4198" s="225" t="s">
        <v>1</v>
      </c>
      <c r="F4198" s="226" t="s">
        <v>213</v>
      </c>
      <c r="G4198" s="223"/>
      <c r="H4198" s="225" t="s">
        <v>1</v>
      </c>
      <c r="I4198" s="227"/>
      <c r="J4198" s="223"/>
      <c r="K4198" s="223"/>
      <c r="L4198" s="228"/>
      <c r="M4198" s="229"/>
      <c r="N4198" s="230"/>
      <c r="O4198" s="230"/>
      <c r="P4198" s="230"/>
      <c r="Q4198" s="230"/>
      <c r="R4198" s="230"/>
      <c r="S4198" s="230"/>
      <c r="T4198" s="231"/>
      <c r="AT4198" s="232" t="s">
        <v>211</v>
      </c>
      <c r="AU4198" s="232" t="s">
        <v>104</v>
      </c>
      <c r="AV4198" s="13" t="s">
        <v>82</v>
      </c>
      <c r="AW4198" s="13" t="s">
        <v>31</v>
      </c>
      <c r="AX4198" s="13" t="s">
        <v>75</v>
      </c>
      <c r="AY4198" s="232" t="s">
        <v>203</v>
      </c>
    </row>
    <row r="4199" spans="1:65" s="13" customFormat="1" ht="11.25">
      <c r="B4199" s="222"/>
      <c r="C4199" s="223"/>
      <c r="D4199" s="224" t="s">
        <v>211</v>
      </c>
      <c r="E4199" s="225" t="s">
        <v>1</v>
      </c>
      <c r="F4199" s="226" t="s">
        <v>3805</v>
      </c>
      <c r="G4199" s="223"/>
      <c r="H4199" s="225" t="s">
        <v>1</v>
      </c>
      <c r="I4199" s="227"/>
      <c r="J4199" s="223"/>
      <c r="K4199" s="223"/>
      <c r="L4199" s="228"/>
      <c r="M4199" s="229"/>
      <c r="N4199" s="230"/>
      <c r="O4199" s="230"/>
      <c r="P4199" s="230"/>
      <c r="Q4199" s="230"/>
      <c r="R4199" s="230"/>
      <c r="S4199" s="230"/>
      <c r="T4199" s="231"/>
      <c r="AT4199" s="232" t="s">
        <v>211</v>
      </c>
      <c r="AU4199" s="232" t="s">
        <v>104</v>
      </c>
      <c r="AV4199" s="13" t="s">
        <v>82</v>
      </c>
      <c r="AW4199" s="13" t="s">
        <v>31</v>
      </c>
      <c r="AX4199" s="13" t="s">
        <v>75</v>
      </c>
      <c r="AY4199" s="232" t="s">
        <v>203</v>
      </c>
    </row>
    <row r="4200" spans="1:65" s="13" customFormat="1" ht="11.25">
      <c r="B4200" s="222"/>
      <c r="C4200" s="223"/>
      <c r="D4200" s="224" t="s">
        <v>211</v>
      </c>
      <c r="E4200" s="225" t="s">
        <v>1</v>
      </c>
      <c r="F4200" s="226" t="s">
        <v>3806</v>
      </c>
      <c r="G4200" s="223"/>
      <c r="H4200" s="225" t="s">
        <v>1</v>
      </c>
      <c r="I4200" s="227"/>
      <c r="J4200" s="223"/>
      <c r="K4200" s="223"/>
      <c r="L4200" s="228"/>
      <c r="M4200" s="229"/>
      <c r="N4200" s="230"/>
      <c r="O4200" s="230"/>
      <c r="P4200" s="230"/>
      <c r="Q4200" s="230"/>
      <c r="R4200" s="230"/>
      <c r="S4200" s="230"/>
      <c r="T4200" s="231"/>
      <c r="AT4200" s="232" t="s">
        <v>211</v>
      </c>
      <c r="AU4200" s="232" t="s">
        <v>104</v>
      </c>
      <c r="AV4200" s="13" t="s">
        <v>82</v>
      </c>
      <c r="AW4200" s="13" t="s">
        <v>31</v>
      </c>
      <c r="AX4200" s="13" t="s">
        <v>75</v>
      </c>
      <c r="AY4200" s="232" t="s">
        <v>203</v>
      </c>
    </row>
    <row r="4201" spans="1:65" s="13" customFormat="1" ht="11.25">
      <c r="B4201" s="222"/>
      <c r="C4201" s="223"/>
      <c r="D4201" s="224" t="s">
        <v>211</v>
      </c>
      <c r="E4201" s="225" t="s">
        <v>1</v>
      </c>
      <c r="F4201" s="226" t="s">
        <v>3807</v>
      </c>
      <c r="G4201" s="223"/>
      <c r="H4201" s="225" t="s">
        <v>1</v>
      </c>
      <c r="I4201" s="227"/>
      <c r="J4201" s="223"/>
      <c r="K4201" s="223"/>
      <c r="L4201" s="228"/>
      <c r="M4201" s="229"/>
      <c r="N4201" s="230"/>
      <c r="O4201" s="230"/>
      <c r="P4201" s="230"/>
      <c r="Q4201" s="230"/>
      <c r="R4201" s="230"/>
      <c r="S4201" s="230"/>
      <c r="T4201" s="231"/>
      <c r="AT4201" s="232" t="s">
        <v>211</v>
      </c>
      <c r="AU4201" s="232" t="s">
        <v>104</v>
      </c>
      <c r="AV4201" s="13" t="s">
        <v>82</v>
      </c>
      <c r="AW4201" s="13" t="s">
        <v>31</v>
      </c>
      <c r="AX4201" s="13" t="s">
        <v>75</v>
      </c>
      <c r="AY4201" s="232" t="s">
        <v>203</v>
      </c>
    </row>
    <row r="4202" spans="1:65" s="13" customFormat="1" ht="11.25">
      <c r="B4202" s="222"/>
      <c r="C4202" s="223"/>
      <c r="D4202" s="224" t="s">
        <v>211</v>
      </c>
      <c r="E4202" s="225" t="s">
        <v>1</v>
      </c>
      <c r="F4202" s="226" t="s">
        <v>3808</v>
      </c>
      <c r="G4202" s="223"/>
      <c r="H4202" s="225" t="s">
        <v>1</v>
      </c>
      <c r="I4202" s="227"/>
      <c r="J4202" s="223"/>
      <c r="K4202" s="223"/>
      <c r="L4202" s="228"/>
      <c r="M4202" s="229"/>
      <c r="N4202" s="230"/>
      <c r="O4202" s="230"/>
      <c r="P4202" s="230"/>
      <c r="Q4202" s="230"/>
      <c r="R4202" s="230"/>
      <c r="S4202" s="230"/>
      <c r="T4202" s="231"/>
      <c r="AT4202" s="232" t="s">
        <v>211</v>
      </c>
      <c r="AU4202" s="232" t="s">
        <v>104</v>
      </c>
      <c r="AV4202" s="13" t="s">
        <v>82</v>
      </c>
      <c r="AW4202" s="13" t="s">
        <v>31</v>
      </c>
      <c r="AX4202" s="13" t="s">
        <v>75</v>
      </c>
      <c r="AY4202" s="232" t="s">
        <v>203</v>
      </c>
    </row>
    <row r="4203" spans="1:65" s="13" customFormat="1" ht="11.25">
      <c r="B4203" s="222"/>
      <c r="C4203" s="223"/>
      <c r="D4203" s="224" t="s">
        <v>211</v>
      </c>
      <c r="E4203" s="225" t="s">
        <v>1</v>
      </c>
      <c r="F4203" s="226" t="s">
        <v>3809</v>
      </c>
      <c r="G4203" s="223"/>
      <c r="H4203" s="225" t="s">
        <v>1</v>
      </c>
      <c r="I4203" s="227"/>
      <c r="J4203" s="223"/>
      <c r="K4203" s="223"/>
      <c r="L4203" s="228"/>
      <c r="M4203" s="229"/>
      <c r="N4203" s="230"/>
      <c r="O4203" s="230"/>
      <c r="P4203" s="230"/>
      <c r="Q4203" s="230"/>
      <c r="R4203" s="230"/>
      <c r="S4203" s="230"/>
      <c r="T4203" s="231"/>
      <c r="AT4203" s="232" t="s">
        <v>211</v>
      </c>
      <c r="AU4203" s="232" t="s">
        <v>104</v>
      </c>
      <c r="AV4203" s="13" t="s">
        <v>82</v>
      </c>
      <c r="AW4203" s="13" t="s">
        <v>31</v>
      </c>
      <c r="AX4203" s="13" t="s">
        <v>75</v>
      </c>
      <c r="AY4203" s="232" t="s">
        <v>203</v>
      </c>
    </row>
    <row r="4204" spans="1:65" s="14" customFormat="1" ht="11.25">
      <c r="B4204" s="233"/>
      <c r="C4204" s="234"/>
      <c r="D4204" s="224" t="s">
        <v>211</v>
      </c>
      <c r="E4204" s="235" t="s">
        <v>1</v>
      </c>
      <c r="F4204" s="236" t="s">
        <v>2290</v>
      </c>
      <c r="G4204" s="234"/>
      <c r="H4204" s="237">
        <v>65</v>
      </c>
      <c r="I4204" s="238"/>
      <c r="J4204" s="234"/>
      <c r="K4204" s="234"/>
      <c r="L4204" s="239"/>
      <c r="M4204" s="240"/>
      <c r="N4204" s="241"/>
      <c r="O4204" s="241"/>
      <c r="P4204" s="241"/>
      <c r="Q4204" s="241"/>
      <c r="R4204" s="241"/>
      <c r="S4204" s="241"/>
      <c r="T4204" s="242"/>
      <c r="AT4204" s="243" t="s">
        <v>211</v>
      </c>
      <c r="AU4204" s="243" t="s">
        <v>104</v>
      </c>
      <c r="AV4204" s="14" t="s">
        <v>84</v>
      </c>
      <c r="AW4204" s="14" t="s">
        <v>31</v>
      </c>
      <c r="AX4204" s="14" t="s">
        <v>75</v>
      </c>
      <c r="AY4204" s="243" t="s">
        <v>203</v>
      </c>
    </row>
    <row r="4205" spans="1:65" s="2" customFormat="1" ht="21.75" customHeight="1">
      <c r="A4205" s="35"/>
      <c r="B4205" s="36"/>
      <c r="C4205" s="209" t="s">
        <v>3810</v>
      </c>
      <c r="D4205" s="209" t="s">
        <v>205</v>
      </c>
      <c r="E4205" s="210" t="s">
        <v>3811</v>
      </c>
      <c r="F4205" s="211" t="s">
        <v>3812</v>
      </c>
      <c r="G4205" s="212" t="s">
        <v>208</v>
      </c>
      <c r="H4205" s="213">
        <v>4</v>
      </c>
      <c r="I4205" s="214"/>
      <c r="J4205" s="215">
        <f>ROUND(I4205*H4205,2)</f>
        <v>0</v>
      </c>
      <c r="K4205" s="211" t="s">
        <v>1</v>
      </c>
      <c r="L4205" s="40"/>
      <c r="M4205" s="216" t="s">
        <v>1</v>
      </c>
      <c r="N4205" s="217" t="s">
        <v>40</v>
      </c>
      <c r="O4205" s="72"/>
      <c r="P4205" s="218">
        <f>O4205*H4205</f>
        <v>0</v>
      </c>
      <c r="Q4205" s="218">
        <v>1.4999999999999999E-4</v>
      </c>
      <c r="R4205" s="218">
        <f>Q4205*H4205</f>
        <v>5.9999999999999995E-4</v>
      </c>
      <c r="S4205" s="218">
        <v>0</v>
      </c>
      <c r="T4205" s="219">
        <f>S4205*H4205</f>
        <v>0</v>
      </c>
      <c r="U4205" s="35"/>
      <c r="V4205" s="35"/>
      <c r="W4205" s="35"/>
      <c r="X4205" s="35"/>
      <c r="Y4205" s="35"/>
      <c r="Z4205" s="35"/>
      <c r="AA4205" s="35"/>
      <c r="AB4205" s="35"/>
      <c r="AC4205" s="35"/>
      <c r="AD4205" s="35"/>
      <c r="AE4205" s="35"/>
      <c r="AR4205" s="220" t="s">
        <v>412</v>
      </c>
      <c r="AT4205" s="220" t="s">
        <v>205</v>
      </c>
      <c r="AU4205" s="220" t="s">
        <v>104</v>
      </c>
      <c r="AY4205" s="18" t="s">
        <v>203</v>
      </c>
      <c r="BE4205" s="221">
        <f>IF(N4205="základní",J4205,0)</f>
        <v>0</v>
      </c>
      <c r="BF4205" s="221">
        <f>IF(N4205="snížená",J4205,0)</f>
        <v>0</v>
      </c>
      <c r="BG4205" s="221">
        <f>IF(N4205="zákl. přenesená",J4205,0)</f>
        <v>0</v>
      </c>
      <c r="BH4205" s="221">
        <f>IF(N4205="sníž. přenesená",J4205,0)</f>
        <v>0</v>
      </c>
      <c r="BI4205" s="221">
        <f>IF(N4205="nulová",J4205,0)</f>
        <v>0</v>
      </c>
      <c r="BJ4205" s="18" t="s">
        <v>82</v>
      </c>
      <c r="BK4205" s="221">
        <f>ROUND(I4205*H4205,2)</f>
        <v>0</v>
      </c>
      <c r="BL4205" s="18" t="s">
        <v>412</v>
      </c>
      <c r="BM4205" s="220" t="s">
        <v>3813</v>
      </c>
    </row>
    <row r="4206" spans="1:65" s="13" customFormat="1" ht="22.5">
      <c r="B4206" s="222"/>
      <c r="C4206" s="223"/>
      <c r="D4206" s="224" t="s">
        <v>211</v>
      </c>
      <c r="E4206" s="225" t="s">
        <v>1</v>
      </c>
      <c r="F4206" s="226" t="s">
        <v>3804</v>
      </c>
      <c r="G4206" s="223"/>
      <c r="H4206" s="225" t="s">
        <v>1</v>
      </c>
      <c r="I4206" s="227"/>
      <c r="J4206" s="223"/>
      <c r="K4206" s="223"/>
      <c r="L4206" s="228"/>
      <c r="M4206" s="229"/>
      <c r="N4206" s="230"/>
      <c r="O4206" s="230"/>
      <c r="P4206" s="230"/>
      <c r="Q4206" s="230"/>
      <c r="R4206" s="230"/>
      <c r="S4206" s="230"/>
      <c r="T4206" s="231"/>
      <c r="AT4206" s="232" t="s">
        <v>211</v>
      </c>
      <c r="AU4206" s="232" t="s">
        <v>104</v>
      </c>
      <c r="AV4206" s="13" t="s">
        <v>82</v>
      </c>
      <c r="AW4206" s="13" t="s">
        <v>31</v>
      </c>
      <c r="AX4206" s="13" t="s">
        <v>75</v>
      </c>
      <c r="AY4206" s="232" t="s">
        <v>203</v>
      </c>
    </row>
    <row r="4207" spans="1:65" s="13" customFormat="1" ht="11.25">
      <c r="B4207" s="222"/>
      <c r="C4207" s="223"/>
      <c r="D4207" s="224" t="s">
        <v>211</v>
      </c>
      <c r="E4207" s="225" t="s">
        <v>1</v>
      </c>
      <c r="F4207" s="226" t="s">
        <v>213</v>
      </c>
      <c r="G4207" s="223"/>
      <c r="H4207" s="225" t="s">
        <v>1</v>
      </c>
      <c r="I4207" s="227"/>
      <c r="J4207" s="223"/>
      <c r="K4207" s="223"/>
      <c r="L4207" s="228"/>
      <c r="M4207" s="229"/>
      <c r="N4207" s="230"/>
      <c r="O4207" s="230"/>
      <c r="P4207" s="230"/>
      <c r="Q4207" s="230"/>
      <c r="R4207" s="230"/>
      <c r="S4207" s="230"/>
      <c r="T4207" s="231"/>
      <c r="AT4207" s="232" t="s">
        <v>211</v>
      </c>
      <c r="AU4207" s="232" t="s">
        <v>104</v>
      </c>
      <c r="AV4207" s="13" t="s">
        <v>82</v>
      </c>
      <c r="AW4207" s="13" t="s">
        <v>31</v>
      </c>
      <c r="AX4207" s="13" t="s">
        <v>75</v>
      </c>
      <c r="AY4207" s="232" t="s">
        <v>203</v>
      </c>
    </row>
    <row r="4208" spans="1:65" s="13" customFormat="1" ht="11.25">
      <c r="B4208" s="222"/>
      <c r="C4208" s="223"/>
      <c r="D4208" s="224" t="s">
        <v>211</v>
      </c>
      <c r="E4208" s="225" t="s">
        <v>1</v>
      </c>
      <c r="F4208" s="226" t="s">
        <v>3814</v>
      </c>
      <c r="G4208" s="223"/>
      <c r="H4208" s="225" t="s">
        <v>1</v>
      </c>
      <c r="I4208" s="227"/>
      <c r="J4208" s="223"/>
      <c r="K4208" s="223"/>
      <c r="L4208" s="228"/>
      <c r="M4208" s="229"/>
      <c r="N4208" s="230"/>
      <c r="O4208" s="230"/>
      <c r="P4208" s="230"/>
      <c r="Q4208" s="230"/>
      <c r="R4208" s="230"/>
      <c r="S4208" s="230"/>
      <c r="T4208" s="231"/>
      <c r="AT4208" s="232" t="s">
        <v>211</v>
      </c>
      <c r="AU4208" s="232" t="s">
        <v>104</v>
      </c>
      <c r="AV4208" s="13" t="s">
        <v>82</v>
      </c>
      <c r="AW4208" s="13" t="s">
        <v>31</v>
      </c>
      <c r="AX4208" s="13" t="s">
        <v>75</v>
      </c>
      <c r="AY4208" s="232" t="s">
        <v>203</v>
      </c>
    </row>
    <row r="4209" spans="1:65" s="13" customFormat="1" ht="11.25">
      <c r="B4209" s="222"/>
      <c r="C4209" s="223"/>
      <c r="D4209" s="224" t="s">
        <v>211</v>
      </c>
      <c r="E4209" s="225" t="s">
        <v>1</v>
      </c>
      <c r="F4209" s="226" t="s">
        <v>3805</v>
      </c>
      <c r="G4209" s="223"/>
      <c r="H4209" s="225" t="s">
        <v>1</v>
      </c>
      <c r="I4209" s="227"/>
      <c r="J4209" s="223"/>
      <c r="K4209" s="223"/>
      <c r="L4209" s="228"/>
      <c r="M4209" s="229"/>
      <c r="N4209" s="230"/>
      <c r="O4209" s="230"/>
      <c r="P4209" s="230"/>
      <c r="Q4209" s="230"/>
      <c r="R4209" s="230"/>
      <c r="S4209" s="230"/>
      <c r="T4209" s="231"/>
      <c r="AT4209" s="232" t="s">
        <v>211</v>
      </c>
      <c r="AU4209" s="232" t="s">
        <v>104</v>
      </c>
      <c r="AV4209" s="13" t="s">
        <v>82</v>
      </c>
      <c r="AW4209" s="13" t="s">
        <v>31</v>
      </c>
      <c r="AX4209" s="13" t="s">
        <v>75</v>
      </c>
      <c r="AY4209" s="232" t="s">
        <v>203</v>
      </c>
    </row>
    <row r="4210" spans="1:65" s="13" customFormat="1" ht="11.25">
      <c r="B4210" s="222"/>
      <c r="C4210" s="223"/>
      <c r="D4210" s="224" t="s">
        <v>211</v>
      </c>
      <c r="E4210" s="225" t="s">
        <v>1</v>
      </c>
      <c r="F4210" s="226" t="s">
        <v>3806</v>
      </c>
      <c r="G4210" s="223"/>
      <c r="H4210" s="225" t="s">
        <v>1</v>
      </c>
      <c r="I4210" s="227"/>
      <c r="J4210" s="223"/>
      <c r="K4210" s="223"/>
      <c r="L4210" s="228"/>
      <c r="M4210" s="229"/>
      <c r="N4210" s="230"/>
      <c r="O4210" s="230"/>
      <c r="P4210" s="230"/>
      <c r="Q4210" s="230"/>
      <c r="R4210" s="230"/>
      <c r="S4210" s="230"/>
      <c r="T4210" s="231"/>
      <c r="AT4210" s="232" t="s">
        <v>211</v>
      </c>
      <c r="AU4210" s="232" t="s">
        <v>104</v>
      </c>
      <c r="AV4210" s="13" t="s">
        <v>82</v>
      </c>
      <c r="AW4210" s="13" t="s">
        <v>31</v>
      </c>
      <c r="AX4210" s="13" t="s">
        <v>75</v>
      </c>
      <c r="AY4210" s="232" t="s">
        <v>203</v>
      </c>
    </row>
    <row r="4211" spans="1:65" s="13" customFormat="1" ht="11.25">
      <c r="B4211" s="222"/>
      <c r="C4211" s="223"/>
      <c r="D4211" s="224" t="s">
        <v>211</v>
      </c>
      <c r="E4211" s="225" t="s">
        <v>1</v>
      </c>
      <c r="F4211" s="226" t="s">
        <v>3807</v>
      </c>
      <c r="G4211" s="223"/>
      <c r="H4211" s="225" t="s">
        <v>1</v>
      </c>
      <c r="I4211" s="227"/>
      <c r="J4211" s="223"/>
      <c r="K4211" s="223"/>
      <c r="L4211" s="228"/>
      <c r="M4211" s="229"/>
      <c r="N4211" s="230"/>
      <c r="O4211" s="230"/>
      <c r="P4211" s="230"/>
      <c r="Q4211" s="230"/>
      <c r="R4211" s="230"/>
      <c r="S4211" s="230"/>
      <c r="T4211" s="231"/>
      <c r="AT4211" s="232" t="s">
        <v>211</v>
      </c>
      <c r="AU4211" s="232" t="s">
        <v>104</v>
      </c>
      <c r="AV4211" s="13" t="s">
        <v>82</v>
      </c>
      <c r="AW4211" s="13" t="s">
        <v>31</v>
      </c>
      <c r="AX4211" s="13" t="s">
        <v>75</v>
      </c>
      <c r="AY4211" s="232" t="s">
        <v>203</v>
      </c>
    </row>
    <row r="4212" spans="1:65" s="13" customFormat="1" ht="11.25">
      <c r="B4212" s="222"/>
      <c r="C4212" s="223"/>
      <c r="D4212" s="224" t="s">
        <v>211</v>
      </c>
      <c r="E4212" s="225" t="s">
        <v>1</v>
      </c>
      <c r="F4212" s="226" t="s">
        <v>3815</v>
      </c>
      <c r="G4212" s="223"/>
      <c r="H4212" s="225" t="s">
        <v>1</v>
      </c>
      <c r="I4212" s="227"/>
      <c r="J4212" s="223"/>
      <c r="K4212" s="223"/>
      <c r="L4212" s="228"/>
      <c r="M4212" s="229"/>
      <c r="N4212" s="230"/>
      <c r="O4212" s="230"/>
      <c r="P4212" s="230"/>
      <c r="Q4212" s="230"/>
      <c r="R4212" s="230"/>
      <c r="S4212" s="230"/>
      <c r="T4212" s="231"/>
      <c r="AT4212" s="232" t="s">
        <v>211</v>
      </c>
      <c r="AU4212" s="232" t="s">
        <v>104</v>
      </c>
      <c r="AV4212" s="13" t="s">
        <v>82</v>
      </c>
      <c r="AW4212" s="13" t="s">
        <v>31</v>
      </c>
      <c r="AX4212" s="13" t="s">
        <v>75</v>
      </c>
      <c r="AY4212" s="232" t="s">
        <v>203</v>
      </c>
    </row>
    <row r="4213" spans="1:65" s="13" customFormat="1" ht="11.25">
      <c r="B4213" s="222"/>
      <c r="C4213" s="223"/>
      <c r="D4213" s="224" t="s">
        <v>211</v>
      </c>
      <c r="E4213" s="225" t="s">
        <v>1</v>
      </c>
      <c r="F4213" s="226" t="s">
        <v>3809</v>
      </c>
      <c r="G4213" s="223"/>
      <c r="H4213" s="225" t="s">
        <v>1</v>
      </c>
      <c r="I4213" s="227"/>
      <c r="J4213" s="223"/>
      <c r="K4213" s="223"/>
      <c r="L4213" s="228"/>
      <c r="M4213" s="229"/>
      <c r="N4213" s="230"/>
      <c r="O4213" s="230"/>
      <c r="P4213" s="230"/>
      <c r="Q4213" s="230"/>
      <c r="R4213" s="230"/>
      <c r="S4213" s="230"/>
      <c r="T4213" s="231"/>
      <c r="AT4213" s="232" t="s">
        <v>211</v>
      </c>
      <c r="AU4213" s="232" t="s">
        <v>104</v>
      </c>
      <c r="AV4213" s="13" t="s">
        <v>82</v>
      </c>
      <c r="AW4213" s="13" t="s">
        <v>31</v>
      </c>
      <c r="AX4213" s="13" t="s">
        <v>75</v>
      </c>
      <c r="AY4213" s="232" t="s">
        <v>203</v>
      </c>
    </row>
    <row r="4214" spans="1:65" s="13" customFormat="1" ht="11.25">
      <c r="B4214" s="222"/>
      <c r="C4214" s="223"/>
      <c r="D4214" s="224" t="s">
        <v>211</v>
      </c>
      <c r="E4214" s="225" t="s">
        <v>1</v>
      </c>
      <c r="F4214" s="226" t="s">
        <v>3816</v>
      </c>
      <c r="G4214" s="223"/>
      <c r="H4214" s="225" t="s">
        <v>1</v>
      </c>
      <c r="I4214" s="227"/>
      <c r="J4214" s="223"/>
      <c r="K4214" s="223"/>
      <c r="L4214" s="228"/>
      <c r="M4214" s="229"/>
      <c r="N4214" s="230"/>
      <c r="O4214" s="230"/>
      <c r="P4214" s="230"/>
      <c r="Q4214" s="230"/>
      <c r="R4214" s="230"/>
      <c r="S4214" s="230"/>
      <c r="T4214" s="231"/>
      <c r="AT4214" s="232" t="s">
        <v>211</v>
      </c>
      <c r="AU4214" s="232" t="s">
        <v>104</v>
      </c>
      <c r="AV4214" s="13" t="s">
        <v>82</v>
      </c>
      <c r="AW4214" s="13" t="s">
        <v>31</v>
      </c>
      <c r="AX4214" s="13" t="s">
        <v>75</v>
      </c>
      <c r="AY4214" s="232" t="s">
        <v>203</v>
      </c>
    </row>
    <row r="4215" spans="1:65" s="14" customFormat="1" ht="11.25">
      <c r="B4215" s="233"/>
      <c r="C4215" s="234"/>
      <c r="D4215" s="224" t="s">
        <v>211</v>
      </c>
      <c r="E4215" s="235" t="s">
        <v>1</v>
      </c>
      <c r="F4215" s="236" t="s">
        <v>209</v>
      </c>
      <c r="G4215" s="234"/>
      <c r="H4215" s="237">
        <v>4</v>
      </c>
      <c r="I4215" s="238"/>
      <c r="J4215" s="234"/>
      <c r="K4215" s="234"/>
      <c r="L4215" s="239"/>
      <c r="M4215" s="240"/>
      <c r="N4215" s="241"/>
      <c r="O4215" s="241"/>
      <c r="P4215" s="241"/>
      <c r="Q4215" s="241"/>
      <c r="R4215" s="241"/>
      <c r="S4215" s="241"/>
      <c r="T4215" s="242"/>
      <c r="AT4215" s="243" t="s">
        <v>211</v>
      </c>
      <c r="AU4215" s="243" t="s">
        <v>104</v>
      </c>
      <c r="AV4215" s="14" t="s">
        <v>84</v>
      </c>
      <c r="AW4215" s="14" t="s">
        <v>31</v>
      </c>
      <c r="AX4215" s="14" t="s">
        <v>75</v>
      </c>
      <c r="AY4215" s="243" t="s">
        <v>203</v>
      </c>
    </row>
    <row r="4216" spans="1:65" s="2" customFormat="1" ht="16.5" customHeight="1">
      <c r="A4216" s="35"/>
      <c r="B4216" s="36"/>
      <c r="C4216" s="209" t="s">
        <v>3817</v>
      </c>
      <c r="D4216" s="209" t="s">
        <v>205</v>
      </c>
      <c r="E4216" s="210" t="s">
        <v>3818</v>
      </c>
      <c r="F4216" s="211" t="s">
        <v>3819</v>
      </c>
      <c r="G4216" s="212" t="s">
        <v>208</v>
      </c>
      <c r="H4216" s="213">
        <v>4</v>
      </c>
      <c r="I4216" s="214"/>
      <c r="J4216" s="215">
        <f>ROUND(I4216*H4216,2)</f>
        <v>0</v>
      </c>
      <c r="K4216" s="211" t="s">
        <v>1</v>
      </c>
      <c r="L4216" s="40"/>
      <c r="M4216" s="216" t="s">
        <v>1</v>
      </c>
      <c r="N4216" s="217" t="s">
        <v>40</v>
      </c>
      <c r="O4216" s="72"/>
      <c r="P4216" s="218">
        <f>O4216*H4216</f>
        <v>0</v>
      </c>
      <c r="Q4216" s="218">
        <v>1.4999999999999999E-4</v>
      </c>
      <c r="R4216" s="218">
        <f>Q4216*H4216</f>
        <v>5.9999999999999995E-4</v>
      </c>
      <c r="S4216" s="218">
        <v>0</v>
      </c>
      <c r="T4216" s="219">
        <f>S4216*H4216</f>
        <v>0</v>
      </c>
      <c r="U4216" s="35"/>
      <c r="V4216" s="35"/>
      <c r="W4216" s="35"/>
      <c r="X4216" s="35"/>
      <c r="Y4216" s="35"/>
      <c r="Z4216" s="35"/>
      <c r="AA4216" s="35"/>
      <c r="AB4216" s="35"/>
      <c r="AC4216" s="35"/>
      <c r="AD4216" s="35"/>
      <c r="AE4216" s="35"/>
      <c r="AR4216" s="220" t="s">
        <v>412</v>
      </c>
      <c r="AT4216" s="220" t="s">
        <v>205</v>
      </c>
      <c r="AU4216" s="220" t="s">
        <v>104</v>
      </c>
      <c r="AY4216" s="18" t="s">
        <v>203</v>
      </c>
      <c r="BE4216" s="221">
        <f>IF(N4216="základní",J4216,0)</f>
        <v>0</v>
      </c>
      <c r="BF4216" s="221">
        <f>IF(N4216="snížená",J4216,0)</f>
        <v>0</v>
      </c>
      <c r="BG4216" s="221">
        <f>IF(N4216="zákl. přenesená",J4216,0)</f>
        <v>0</v>
      </c>
      <c r="BH4216" s="221">
        <f>IF(N4216="sníž. přenesená",J4216,0)</f>
        <v>0</v>
      </c>
      <c r="BI4216" s="221">
        <f>IF(N4216="nulová",J4216,0)</f>
        <v>0</v>
      </c>
      <c r="BJ4216" s="18" t="s">
        <v>82</v>
      </c>
      <c r="BK4216" s="221">
        <f>ROUND(I4216*H4216,2)</f>
        <v>0</v>
      </c>
      <c r="BL4216" s="18" t="s">
        <v>412</v>
      </c>
      <c r="BM4216" s="220" t="s">
        <v>3820</v>
      </c>
    </row>
    <row r="4217" spans="1:65" s="13" customFormat="1" ht="22.5">
      <c r="B4217" s="222"/>
      <c r="C4217" s="223"/>
      <c r="D4217" s="224" t="s">
        <v>211</v>
      </c>
      <c r="E4217" s="225" t="s">
        <v>1</v>
      </c>
      <c r="F4217" s="226" t="s">
        <v>3804</v>
      </c>
      <c r="G4217" s="223"/>
      <c r="H4217" s="225" t="s">
        <v>1</v>
      </c>
      <c r="I4217" s="227"/>
      <c r="J4217" s="223"/>
      <c r="K4217" s="223"/>
      <c r="L4217" s="228"/>
      <c r="M4217" s="229"/>
      <c r="N4217" s="230"/>
      <c r="O4217" s="230"/>
      <c r="P4217" s="230"/>
      <c r="Q4217" s="230"/>
      <c r="R4217" s="230"/>
      <c r="S4217" s="230"/>
      <c r="T4217" s="231"/>
      <c r="AT4217" s="232" t="s">
        <v>211</v>
      </c>
      <c r="AU4217" s="232" t="s">
        <v>104</v>
      </c>
      <c r="AV4217" s="13" t="s">
        <v>82</v>
      </c>
      <c r="AW4217" s="13" t="s">
        <v>31</v>
      </c>
      <c r="AX4217" s="13" t="s">
        <v>75</v>
      </c>
      <c r="AY4217" s="232" t="s">
        <v>203</v>
      </c>
    </row>
    <row r="4218" spans="1:65" s="13" customFormat="1" ht="11.25">
      <c r="B4218" s="222"/>
      <c r="C4218" s="223"/>
      <c r="D4218" s="224" t="s">
        <v>211</v>
      </c>
      <c r="E4218" s="225" t="s">
        <v>1</v>
      </c>
      <c r="F4218" s="226" t="s">
        <v>213</v>
      </c>
      <c r="G4218" s="223"/>
      <c r="H4218" s="225" t="s">
        <v>1</v>
      </c>
      <c r="I4218" s="227"/>
      <c r="J4218" s="223"/>
      <c r="K4218" s="223"/>
      <c r="L4218" s="228"/>
      <c r="M4218" s="229"/>
      <c r="N4218" s="230"/>
      <c r="O4218" s="230"/>
      <c r="P4218" s="230"/>
      <c r="Q4218" s="230"/>
      <c r="R4218" s="230"/>
      <c r="S4218" s="230"/>
      <c r="T4218" s="231"/>
      <c r="AT4218" s="232" t="s">
        <v>211</v>
      </c>
      <c r="AU4218" s="232" t="s">
        <v>104</v>
      </c>
      <c r="AV4218" s="13" t="s">
        <v>82</v>
      </c>
      <c r="AW4218" s="13" t="s">
        <v>31</v>
      </c>
      <c r="AX4218" s="13" t="s">
        <v>75</v>
      </c>
      <c r="AY4218" s="232" t="s">
        <v>203</v>
      </c>
    </row>
    <row r="4219" spans="1:65" s="13" customFormat="1" ht="11.25">
      <c r="B4219" s="222"/>
      <c r="C4219" s="223"/>
      <c r="D4219" s="224" t="s">
        <v>211</v>
      </c>
      <c r="E4219" s="225" t="s">
        <v>1</v>
      </c>
      <c r="F4219" s="226" t="s">
        <v>3814</v>
      </c>
      <c r="G4219" s="223"/>
      <c r="H4219" s="225" t="s">
        <v>1</v>
      </c>
      <c r="I4219" s="227"/>
      <c r="J4219" s="223"/>
      <c r="K4219" s="223"/>
      <c r="L4219" s="228"/>
      <c r="M4219" s="229"/>
      <c r="N4219" s="230"/>
      <c r="O4219" s="230"/>
      <c r="P4219" s="230"/>
      <c r="Q4219" s="230"/>
      <c r="R4219" s="230"/>
      <c r="S4219" s="230"/>
      <c r="T4219" s="231"/>
      <c r="AT4219" s="232" t="s">
        <v>211</v>
      </c>
      <c r="AU4219" s="232" t="s">
        <v>104</v>
      </c>
      <c r="AV4219" s="13" t="s">
        <v>82</v>
      </c>
      <c r="AW4219" s="13" t="s">
        <v>31</v>
      </c>
      <c r="AX4219" s="13" t="s">
        <v>75</v>
      </c>
      <c r="AY4219" s="232" t="s">
        <v>203</v>
      </c>
    </row>
    <row r="4220" spans="1:65" s="13" customFormat="1" ht="11.25">
      <c r="B4220" s="222"/>
      <c r="C4220" s="223"/>
      <c r="D4220" s="224" t="s">
        <v>211</v>
      </c>
      <c r="E4220" s="225" t="s">
        <v>1</v>
      </c>
      <c r="F4220" s="226" t="s">
        <v>3821</v>
      </c>
      <c r="G4220" s="223"/>
      <c r="H4220" s="225" t="s">
        <v>1</v>
      </c>
      <c r="I4220" s="227"/>
      <c r="J4220" s="223"/>
      <c r="K4220" s="223"/>
      <c r="L4220" s="228"/>
      <c r="M4220" s="229"/>
      <c r="N4220" s="230"/>
      <c r="O4220" s="230"/>
      <c r="P4220" s="230"/>
      <c r="Q4220" s="230"/>
      <c r="R4220" s="230"/>
      <c r="S4220" s="230"/>
      <c r="T4220" s="231"/>
      <c r="AT4220" s="232" t="s">
        <v>211</v>
      </c>
      <c r="AU4220" s="232" t="s">
        <v>104</v>
      </c>
      <c r="AV4220" s="13" t="s">
        <v>82</v>
      </c>
      <c r="AW4220" s="13" t="s">
        <v>31</v>
      </c>
      <c r="AX4220" s="13" t="s">
        <v>75</v>
      </c>
      <c r="AY4220" s="232" t="s">
        <v>203</v>
      </c>
    </row>
    <row r="4221" spans="1:65" s="13" customFormat="1" ht="11.25">
      <c r="B4221" s="222"/>
      <c r="C4221" s="223"/>
      <c r="D4221" s="224" t="s">
        <v>211</v>
      </c>
      <c r="E4221" s="225" t="s">
        <v>1</v>
      </c>
      <c r="F4221" s="226" t="s">
        <v>3822</v>
      </c>
      <c r="G4221" s="223"/>
      <c r="H4221" s="225" t="s">
        <v>1</v>
      </c>
      <c r="I4221" s="227"/>
      <c r="J4221" s="223"/>
      <c r="K4221" s="223"/>
      <c r="L4221" s="228"/>
      <c r="M4221" s="229"/>
      <c r="N4221" s="230"/>
      <c r="O4221" s="230"/>
      <c r="P4221" s="230"/>
      <c r="Q4221" s="230"/>
      <c r="R4221" s="230"/>
      <c r="S4221" s="230"/>
      <c r="T4221" s="231"/>
      <c r="AT4221" s="232" t="s">
        <v>211</v>
      </c>
      <c r="AU4221" s="232" t="s">
        <v>104</v>
      </c>
      <c r="AV4221" s="13" t="s">
        <v>82</v>
      </c>
      <c r="AW4221" s="13" t="s">
        <v>31</v>
      </c>
      <c r="AX4221" s="13" t="s">
        <v>75</v>
      </c>
      <c r="AY4221" s="232" t="s">
        <v>203</v>
      </c>
    </row>
    <row r="4222" spans="1:65" s="13" customFormat="1" ht="11.25">
      <c r="B4222" s="222"/>
      <c r="C4222" s="223"/>
      <c r="D4222" s="224" t="s">
        <v>211</v>
      </c>
      <c r="E4222" s="225" t="s">
        <v>1</v>
      </c>
      <c r="F4222" s="226" t="s">
        <v>3807</v>
      </c>
      <c r="G4222" s="223"/>
      <c r="H4222" s="225" t="s">
        <v>1</v>
      </c>
      <c r="I4222" s="227"/>
      <c r="J4222" s="223"/>
      <c r="K4222" s="223"/>
      <c r="L4222" s="228"/>
      <c r="M4222" s="229"/>
      <c r="N4222" s="230"/>
      <c r="O4222" s="230"/>
      <c r="P4222" s="230"/>
      <c r="Q4222" s="230"/>
      <c r="R4222" s="230"/>
      <c r="S4222" s="230"/>
      <c r="T4222" s="231"/>
      <c r="AT4222" s="232" t="s">
        <v>211</v>
      </c>
      <c r="AU4222" s="232" t="s">
        <v>104</v>
      </c>
      <c r="AV4222" s="13" t="s">
        <v>82</v>
      </c>
      <c r="AW4222" s="13" t="s">
        <v>31</v>
      </c>
      <c r="AX4222" s="13" t="s">
        <v>75</v>
      </c>
      <c r="AY4222" s="232" t="s">
        <v>203</v>
      </c>
    </row>
    <row r="4223" spans="1:65" s="13" customFormat="1" ht="11.25">
      <c r="B4223" s="222"/>
      <c r="C4223" s="223"/>
      <c r="D4223" s="224" t="s">
        <v>211</v>
      </c>
      <c r="E4223" s="225" t="s">
        <v>1</v>
      </c>
      <c r="F4223" s="226" t="s">
        <v>3823</v>
      </c>
      <c r="G4223" s="223"/>
      <c r="H4223" s="225" t="s">
        <v>1</v>
      </c>
      <c r="I4223" s="227"/>
      <c r="J4223" s="223"/>
      <c r="K4223" s="223"/>
      <c r="L4223" s="228"/>
      <c r="M4223" s="229"/>
      <c r="N4223" s="230"/>
      <c r="O4223" s="230"/>
      <c r="P4223" s="230"/>
      <c r="Q4223" s="230"/>
      <c r="R4223" s="230"/>
      <c r="S4223" s="230"/>
      <c r="T4223" s="231"/>
      <c r="AT4223" s="232" t="s">
        <v>211</v>
      </c>
      <c r="AU4223" s="232" t="s">
        <v>104</v>
      </c>
      <c r="AV4223" s="13" t="s">
        <v>82</v>
      </c>
      <c r="AW4223" s="13" t="s">
        <v>31</v>
      </c>
      <c r="AX4223" s="13" t="s">
        <v>75</v>
      </c>
      <c r="AY4223" s="232" t="s">
        <v>203</v>
      </c>
    </row>
    <row r="4224" spans="1:65" s="13" customFormat="1" ht="11.25">
      <c r="B4224" s="222"/>
      <c r="C4224" s="223"/>
      <c r="D4224" s="224" t="s">
        <v>211</v>
      </c>
      <c r="E4224" s="225" t="s">
        <v>1</v>
      </c>
      <c r="F4224" s="226" t="s">
        <v>3806</v>
      </c>
      <c r="G4224" s="223"/>
      <c r="H4224" s="225" t="s">
        <v>1</v>
      </c>
      <c r="I4224" s="227"/>
      <c r="J4224" s="223"/>
      <c r="K4224" s="223"/>
      <c r="L4224" s="228"/>
      <c r="M4224" s="229"/>
      <c r="N4224" s="230"/>
      <c r="O4224" s="230"/>
      <c r="P4224" s="230"/>
      <c r="Q4224" s="230"/>
      <c r="R4224" s="230"/>
      <c r="S4224" s="230"/>
      <c r="T4224" s="231"/>
      <c r="AT4224" s="232" t="s">
        <v>211</v>
      </c>
      <c r="AU4224" s="232" t="s">
        <v>104</v>
      </c>
      <c r="AV4224" s="13" t="s">
        <v>82</v>
      </c>
      <c r="AW4224" s="13" t="s">
        <v>31</v>
      </c>
      <c r="AX4224" s="13" t="s">
        <v>75</v>
      </c>
      <c r="AY4224" s="232" t="s">
        <v>203</v>
      </c>
    </row>
    <row r="4225" spans="1:65" s="13" customFormat="1" ht="11.25">
      <c r="B4225" s="222"/>
      <c r="C4225" s="223"/>
      <c r="D4225" s="224" t="s">
        <v>211</v>
      </c>
      <c r="E4225" s="225" t="s">
        <v>1</v>
      </c>
      <c r="F4225" s="226" t="s">
        <v>3809</v>
      </c>
      <c r="G4225" s="223"/>
      <c r="H4225" s="225" t="s">
        <v>1</v>
      </c>
      <c r="I4225" s="227"/>
      <c r="J4225" s="223"/>
      <c r="K4225" s="223"/>
      <c r="L4225" s="228"/>
      <c r="M4225" s="229"/>
      <c r="N4225" s="230"/>
      <c r="O4225" s="230"/>
      <c r="P4225" s="230"/>
      <c r="Q4225" s="230"/>
      <c r="R4225" s="230"/>
      <c r="S4225" s="230"/>
      <c r="T4225" s="231"/>
      <c r="AT4225" s="232" t="s">
        <v>211</v>
      </c>
      <c r="AU4225" s="232" t="s">
        <v>104</v>
      </c>
      <c r="AV4225" s="13" t="s">
        <v>82</v>
      </c>
      <c r="AW4225" s="13" t="s">
        <v>31</v>
      </c>
      <c r="AX4225" s="13" t="s">
        <v>75</v>
      </c>
      <c r="AY4225" s="232" t="s">
        <v>203</v>
      </c>
    </row>
    <row r="4226" spans="1:65" s="13" customFormat="1" ht="11.25">
      <c r="B4226" s="222"/>
      <c r="C4226" s="223"/>
      <c r="D4226" s="224" t="s">
        <v>211</v>
      </c>
      <c r="E4226" s="225" t="s">
        <v>1</v>
      </c>
      <c r="F4226" s="226" t="s">
        <v>3816</v>
      </c>
      <c r="G4226" s="223"/>
      <c r="H4226" s="225" t="s">
        <v>1</v>
      </c>
      <c r="I4226" s="227"/>
      <c r="J4226" s="223"/>
      <c r="K4226" s="223"/>
      <c r="L4226" s="228"/>
      <c r="M4226" s="229"/>
      <c r="N4226" s="230"/>
      <c r="O4226" s="230"/>
      <c r="P4226" s="230"/>
      <c r="Q4226" s="230"/>
      <c r="R4226" s="230"/>
      <c r="S4226" s="230"/>
      <c r="T4226" s="231"/>
      <c r="AT4226" s="232" t="s">
        <v>211</v>
      </c>
      <c r="AU4226" s="232" t="s">
        <v>104</v>
      </c>
      <c r="AV4226" s="13" t="s">
        <v>82</v>
      </c>
      <c r="AW4226" s="13" t="s">
        <v>31</v>
      </c>
      <c r="AX4226" s="13" t="s">
        <v>75</v>
      </c>
      <c r="AY4226" s="232" t="s">
        <v>203</v>
      </c>
    </row>
    <row r="4227" spans="1:65" s="14" customFormat="1" ht="11.25">
      <c r="B4227" s="233"/>
      <c r="C4227" s="234"/>
      <c r="D4227" s="224" t="s">
        <v>211</v>
      </c>
      <c r="E4227" s="235" t="s">
        <v>1</v>
      </c>
      <c r="F4227" s="236" t="s">
        <v>209</v>
      </c>
      <c r="G4227" s="234"/>
      <c r="H4227" s="237">
        <v>4</v>
      </c>
      <c r="I4227" s="238"/>
      <c r="J4227" s="234"/>
      <c r="K4227" s="234"/>
      <c r="L4227" s="239"/>
      <c r="M4227" s="240"/>
      <c r="N4227" s="241"/>
      <c r="O4227" s="241"/>
      <c r="P4227" s="241"/>
      <c r="Q4227" s="241"/>
      <c r="R4227" s="241"/>
      <c r="S4227" s="241"/>
      <c r="T4227" s="242"/>
      <c r="AT4227" s="243" t="s">
        <v>211</v>
      </c>
      <c r="AU4227" s="243" t="s">
        <v>104</v>
      </c>
      <c r="AV4227" s="14" t="s">
        <v>84</v>
      </c>
      <c r="AW4227" s="14" t="s">
        <v>31</v>
      </c>
      <c r="AX4227" s="14" t="s">
        <v>75</v>
      </c>
      <c r="AY4227" s="243" t="s">
        <v>203</v>
      </c>
    </row>
    <row r="4228" spans="1:65" s="2" customFormat="1" ht="21.75" customHeight="1">
      <c r="A4228" s="35"/>
      <c r="B4228" s="36"/>
      <c r="C4228" s="209" t="s">
        <v>3824</v>
      </c>
      <c r="D4228" s="209" t="s">
        <v>205</v>
      </c>
      <c r="E4228" s="210" t="s">
        <v>3825</v>
      </c>
      <c r="F4228" s="211" t="s">
        <v>3826</v>
      </c>
      <c r="G4228" s="212" t="s">
        <v>208</v>
      </c>
      <c r="H4228" s="213">
        <v>10</v>
      </c>
      <c r="I4228" s="214"/>
      <c r="J4228" s="215">
        <f>ROUND(I4228*H4228,2)</f>
        <v>0</v>
      </c>
      <c r="K4228" s="211" t="s">
        <v>1</v>
      </c>
      <c r="L4228" s="40"/>
      <c r="M4228" s="216" t="s">
        <v>1</v>
      </c>
      <c r="N4228" s="217" t="s">
        <v>40</v>
      </c>
      <c r="O4228" s="72"/>
      <c r="P4228" s="218">
        <f>O4228*H4228</f>
        <v>0</v>
      </c>
      <c r="Q4228" s="218">
        <v>0</v>
      </c>
      <c r="R4228" s="218">
        <f>Q4228*H4228</f>
        <v>0</v>
      </c>
      <c r="S4228" s="218">
        <v>0</v>
      </c>
      <c r="T4228" s="219">
        <f>S4228*H4228</f>
        <v>0</v>
      </c>
      <c r="U4228" s="35"/>
      <c r="V4228" s="35"/>
      <c r="W4228" s="35"/>
      <c r="X4228" s="35"/>
      <c r="Y4228" s="35"/>
      <c r="Z4228" s="35"/>
      <c r="AA4228" s="35"/>
      <c r="AB4228" s="35"/>
      <c r="AC4228" s="35"/>
      <c r="AD4228" s="35"/>
      <c r="AE4228" s="35"/>
      <c r="AR4228" s="220" t="s">
        <v>412</v>
      </c>
      <c r="AT4228" s="220" t="s">
        <v>205</v>
      </c>
      <c r="AU4228" s="220" t="s">
        <v>104</v>
      </c>
      <c r="AY4228" s="18" t="s">
        <v>203</v>
      </c>
      <c r="BE4228" s="221">
        <f>IF(N4228="základní",J4228,0)</f>
        <v>0</v>
      </c>
      <c r="BF4228" s="221">
        <f>IF(N4228="snížená",J4228,0)</f>
        <v>0</v>
      </c>
      <c r="BG4228" s="221">
        <f>IF(N4228="zákl. přenesená",J4228,0)</f>
        <v>0</v>
      </c>
      <c r="BH4228" s="221">
        <f>IF(N4228="sníž. přenesená",J4228,0)</f>
        <v>0</v>
      </c>
      <c r="BI4228" s="221">
        <f>IF(N4228="nulová",J4228,0)</f>
        <v>0</v>
      </c>
      <c r="BJ4228" s="18" t="s">
        <v>82</v>
      </c>
      <c r="BK4228" s="221">
        <f>ROUND(I4228*H4228,2)</f>
        <v>0</v>
      </c>
      <c r="BL4228" s="18" t="s">
        <v>412</v>
      </c>
      <c r="BM4228" s="220" t="s">
        <v>3827</v>
      </c>
    </row>
    <row r="4229" spans="1:65" s="13" customFormat="1" ht="22.5">
      <c r="B4229" s="222"/>
      <c r="C4229" s="223"/>
      <c r="D4229" s="224" t="s">
        <v>211</v>
      </c>
      <c r="E4229" s="225" t="s">
        <v>1</v>
      </c>
      <c r="F4229" s="226" t="s">
        <v>3828</v>
      </c>
      <c r="G4229" s="223"/>
      <c r="H4229" s="225" t="s">
        <v>1</v>
      </c>
      <c r="I4229" s="227"/>
      <c r="J4229" s="223"/>
      <c r="K4229" s="223"/>
      <c r="L4229" s="228"/>
      <c r="M4229" s="229"/>
      <c r="N4229" s="230"/>
      <c r="O4229" s="230"/>
      <c r="P4229" s="230"/>
      <c r="Q4229" s="230"/>
      <c r="R4229" s="230"/>
      <c r="S4229" s="230"/>
      <c r="T4229" s="231"/>
      <c r="AT4229" s="232" t="s">
        <v>211</v>
      </c>
      <c r="AU4229" s="232" t="s">
        <v>104</v>
      </c>
      <c r="AV4229" s="13" t="s">
        <v>82</v>
      </c>
      <c r="AW4229" s="13" t="s">
        <v>31</v>
      </c>
      <c r="AX4229" s="13" t="s">
        <v>75</v>
      </c>
      <c r="AY4229" s="232" t="s">
        <v>203</v>
      </c>
    </row>
    <row r="4230" spans="1:65" s="13" customFormat="1" ht="11.25">
      <c r="B4230" s="222"/>
      <c r="C4230" s="223"/>
      <c r="D4230" s="224" t="s">
        <v>211</v>
      </c>
      <c r="E4230" s="225" t="s">
        <v>1</v>
      </c>
      <c r="F4230" s="226" t="s">
        <v>213</v>
      </c>
      <c r="G4230" s="223"/>
      <c r="H4230" s="225" t="s">
        <v>1</v>
      </c>
      <c r="I4230" s="227"/>
      <c r="J4230" s="223"/>
      <c r="K4230" s="223"/>
      <c r="L4230" s="228"/>
      <c r="M4230" s="229"/>
      <c r="N4230" s="230"/>
      <c r="O4230" s="230"/>
      <c r="P4230" s="230"/>
      <c r="Q4230" s="230"/>
      <c r="R4230" s="230"/>
      <c r="S4230" s="230"/>
      <c r="T4230" s="231"/>
      <c r="AT4230" s="232" t="s">
        <v>211</v>
      </c>
      <c r="AU4230" s="232" t="s">
        <v>104</v>
      </c>
      <c r="AV4230" s="13" t="s">
        <v>82</v>
      </c>
      <c r="AW4230" s="13" t="s">
        <v>31</v>
      </c>
      <c r="AX4230" s="13" t="s">
        <v>75</v>
      </c>
      <c r="AY4230" s="232" t="s">
        <v>203</v>
      </c>
    </row>
    <row r="4231" spans="1:65" s="13" customFormat="1" ht="11.25">
      <c r="B4231" s="222"/>
      <c r="C4231" s="223"/>
      <c r="D4231" s="224" t="s">
        <v>211</v>
      </c>
      <c r="E4231" s="225" t="s">
        <v>1</v>
      </c>
      <c r="F4231" s="226" t="s">
        <v>3489</v>
      </c>
      <c r="G4231" s="223"/>
      <c r="H4231" s="225" t="s">
        <v>1</v>
      </c>
      <c r="I4231" s="227"/>
      <c r="J4231" s="223"/>
      <c r="K4231" s="223"/>
      <c r="L4231" s="228"/>
      <c r="M4231" s="229"/>
      <c r="N4231" s="230"/>
      <c r="O4231" s="230"/>
      <c r="P4231" s="230"/>
      <c r="Q4231" s="230"/>
      <c r="R4231" s="230"/>
      <c r="S4231" s="230"/>
      <c r="T4231" s="231"/>
      <c r="AT4231" s="232" t="s">
        <v>211</v>
      </c>
      <c r="AU4231" s="232" t="s">
        <v>104</v>
      </c>
      <c r="AV4231" s="13" t="s">
        <v>82</v>
      </c>
      <c r="AW4231" s="13" t="s">
        <v>31</v>
      </c>
      <c r="AX4231" s="13" t="s">
        <v>75</v>
      </c>
      <c r="AY4231" s="232" t="s">
        <v>203</v>
      </c>
    </row>
    <row r="4232" spans="1:65" s="14" customFormat="1" ht="11.25">
      <c r="B4232" s="233"/>
      <c r="C4232" s="234"/>
      <c r="D4232" s="224" t="s">
        <v>211</v>
      </c>
      <c r="E4232" s="235" t="s">
        <v>1</v>
      </c>
      <c r="F4232" s="236" t="s">
        <v>375</v>
      </c>
      <c r="G4232" s="234"/>
      <c r="H4232" s="237">
        <v>10</v>
      </c>
      <c r="I4232" s="238"/>
      <c r="J4232" s="234"/>
      <c r="K4232" s="234"/>
      <c r="L4232" s="239"/>
      <c r="M4232" s="240"/>
      <c r="N4232" s="241"/>
      <c r="O4232" s="241"/>
      <c r="P4232" s="241"/>
      <c r="Q4232" s="241"/>
      <c r="R4232" s="241"/>
      <c r="S4232" s="241"/>
      <c r="T4232" s="242"/>
      <c r="AT4232" s="243" t="s">
        <v>211</v>
      </c>
      <c r="AU4232" s="243" t="s">
        <v>104</v>
      </c>
      <c r="AV4232" s="14" t="s">
        <v>84</v>
      </c>
      <c r="AW4232" s="14" t="s">
        <v>31</v>
      </c>
      <c r="AX4232" s="14" t="s">
        <v>75</v>
      </c>
      <c r="AY4232" s="243" t="s">
        <v>203</v>
      </c>
    </row>
    <row r="4233" spans="1:65" s="2" customFormat="1" ht="33" customHeight="1">
      <c r="A4233" s="35"/>
      <c r="B4233" s="36"/>
      <c r="C4233" s="209" t="s">
        <v>3829</v>
      </c>
      <c r="D4233" s="209" t="s">
        <v>205</v>
      </c>
      <c r="E4233" s="210" t="s">
        <v>3830</v>
      </c>
      <c r="F4233" s="211" t="s">
        <v>3831</v>
      </c>
      <c r="G4233" s="212" t="s">
        <v>208</v>
      </c>
      <c r="H4233" s="213">
        <v>13</v>
      </c>
      <c r="I4233" s="214"/>
      <c r="J4233" s="215">
        <f>ROUND(I4233*H4233,2)</f>
        <v>0</v>
      </c>
      <c r="K4233" s="211" t="s">
        <v>1</v>
      </c>
      <c r="L4233" s="40"/>
      <c r="M4233" s="216" t="s">
        <v>1</v>
      </c>
      <c r="N4233" s="217" t="s">
        <v>40</v>
      </c>
      <c r="O4233" s="72"/>
      <c r="P4233" s="218">
        <f>O4233*H4233</f>
        <v>0</v>
      </c>
      <c r="Q4233" s="218">
        <v>0</v>
      </c>
      <c r="R4233" s="218">
        <f>Q4233*H4233</f>
        <v>0</v>
      </c>
      <c r="S4233" s="218">
        <v>0</v>
      </c>
      <c r="T4233" s="219">
        <f>S4233*H4233</f>
        <v>0</v>
      </c>
      <c r="U4233" s="35"/>
      <c r="V4233" s="35"/>
      <c r="W4233" s="35"/>
      <c r="X4233" s="35"/>
      <c r="Y4233" s="35"/>
      <c r="Z4233" s="35"/>
      <c r="AA4233" s="35"/>
      <c r="AB4233" s="35"/>
      <c r="AC4233" s="35"/>
      <c r="AD4233" s="35"/>
      <c r="AE4233" s="35"/>
      <c r="AR4233" s="220" t="s">
        <v>412</v>
      </c>
      <c r="AT4233" s="220" t="s">
        <v>205</v>
      </c>
      <c r="AU4233" s="220" t="s">
        <v>104</v>
      </c>
      <c r="AY4233" s="18" t="s">
        <v>203</v>
      </c>
      <c r="BE4233" s="221">
        <f>IF(N4233="základní",J4233,0)</f>
        <v>0</v>
      </c>
      <c r="BF4233" s="221">
        <f>IF(N4233="snížená",J4233,0)</f>
        <v>0</v>
      </c>
      <c r="BG4233" s="221">
        <f>IF(N4233="zákl. přenesená",J4233,0)</f>
        <v>0</v>
      </c>
      <c r="BH4233" s="221">
        <f>IF(N4233="sníž. přenesená",J4233,0)</f>
        <v>0</v>
      </c>
      <c r="BI4233" s="221">
        <f>IF(N4233="nulová",J4233,0)</f>
        <v>0</v>
      </c>
      <c r="BJ4233" s="18" t="s">
        <v>82</v>
      </c>
      <c r="BK4233" s="221">
        <f>ROUND(I4233*H4233,2)</f>
        <v>0</v>
      </c>
      <c r="BL4233" s="18" t="s">
        <v>412</v>
      </c>
      <c r="BM4233" s="220" t="s">
        <v>3832</v>
      </c>
    </row>
    <row r="4234" spans="1:65" s="13" customFormat="1" ht="22.5">
      <c r="B4234" s="222"/>
      <c r="C4234" s="223"/>
      <c r="D4234" s="224" t="s">
        <v>211</v>
      </c>
      <c r="E4234" s="225" t="s">
        <v>1</v>
      </c>
      <c r="F4234" s="226" t="s">
        <v>3828</v>
      </c>
      <c r="G4234" s="223"/>
      <c r="H4234" s="225" t="s">
        <v>1</v>
      </c>
      <c r="I4234" s="227"/>
      <c r="J4234" s="223"/>
      <c r="K4234" s="223"/>
      <c r="L4234" s="228"/>
      <c r="M4234" s="229"/>
      <c r="N4234" s="230"/>
      <c r="O4234" s="230"/>
      <c r="P4234" s="230"/>
      <c r="Q4234" s="230"/>
      <c r="R4234" s="230"/>
      <c r="S4234" s="230"/>
      <c r="T4234" s="231"/>
      <c r="AT4234" s="232" t="s">
        <v>211</v>
      </c>
      <c r="AU4234" s="232" t="s">
        <v>104</v>
      </c>
      <c r="AV4234" s="13" t="s">
        <v>82</v>
      </c>
      <c r="AW4234" s="13" t="s">
        <v>31</v>
      </c>
      <c r="AX4234" s="13" t="s">
        <v>75</v>
      </c>
      <c r="AY4234" s="232" t="s">
        <v>203</v>
      </c>
    </row>
    <row r="4235" spans="1:65" s="13" customFormat="1" ht="11.25">
      <c r="B4235" s="222"/>
      <c r="C4235" s="223"/>
      <c r="D4235" s="224" t="s">
        <v>211</v>
      </c>
      <c r="E4235" s="225" t="s">
        <v>1</v>
      </c>
      <c r="F4235" s="226" t="s">
        <v>213</v>
      </c>
      <c r="G4235" s="223"/>
      <c r="H4235" s="225" t="s">
        <v>1</v>
      </c>
      <c r="I4235" s="227"/>
      <c r="J4235" s="223"/>
      <c r="K4235" s="223"/>
      <c r="L4235" s="228"/>
      <c r="M4235" s="229"/>
      <c r="N4235" s="230"/>
      <c r="O4235" s="230"/>
      <c r="P4235" s="230"/>
      <c r="Q4235" s="230"/>
      <c r="R4235" s="230"/>
      <c r="S4235" s="230"/>
      <c r="T4235" s="231"/>
      <c r="AT4235" s="232" t="s">
        <v>211</v>
      </c>
      <c r="AU4235" s="232" t="s">
        <v>104</v>
      </c>
      <c r="AV4235" s="13" t="s">
        <v>82</v>
      </c>
      <c r="AW4235" s="13" t="s">
        <v>31</v>
      </c>
      <c r="AX4235" s="13" t="s">
        <v>75</v>
      </c>
      <c r="AY4235" s="232" t="s">
        <v>203</v>
      </c>
    </row>
    <row r="4236" spans="1:65" s="13" customFormat="1" ht="11.25">
      <c r="B4236" s="222"/>
      <c r="C4236" s="223"/>
      <c r="D4236" s="224" t="s">
        <v>211</v>
      </c>
      <c r="E4236" s="225" t="s">
        <v>1</v>
      </c>
      <c r="F4236" s="226" t="s">
        <v>3489</v>
      </c>
      <c r="G4236" s="223"/>
      <c r="H4236" s="225" t="s">
        <v>1</v>
      </c>
      <c r="I4236" s="227"/>
      <c r="J4236" s="223"/>
      <c r="K4236" s="223"/>
      <c r="L4236" s="228"/>
      <c r="M4236" s="229"/>
      <c r="N4236" s="230"/>
      <c r="O4236" s="230"/>
      <c r="P4236" s="230"/>
      <c r="Q4236" s="230"/>
      <c r="R4236" s="230"/>
      <c r="S4236" s="230"/>
      <c r="T4236" s="231"/>
      <c r="AT4236" s="232" t="s">
        <v>211</v>
      </c>
      <c r="AU4236" s="232" t="s">
        <v>104</v>
      </c>
      <c r="AV4236" s="13" t="s">
        <v>82</v>
      </c>
      <c r="AW4236" s="13" t="s">
        <v>31</v>
      </c>
      <c r="AX4236" s="13" t="s">
        <v>75</v>
      </c>
      <c r="AY4236" s="232" t="s">
        <v>203</v>
      </c>
    </row>
    <row r="4237" spans="1:65" s="14" customFormat="1" ht="11.25">
      <c r="B4237" s="233"/>
      <c r="C4237" s="234"/>
      <c r="D4237" s="224" t="s">
        <v>211</v>
      </c>
      <c r="E4237" s="235" t="s">
        <v>1</v>
      </c>
      <c r="F4237" s="236" t="s">
        <v>395</v>
      </c>
      <c r="G4237" s="234"/>
      <c r="H4237" s="237">
        <v>13</v>
      </c>
      <c r="I4237" s="238"/>
      <c r="J4237" s="234"/>
      <c r="K4237" s="234"/>
      <c r="L4237" s="239"/>
      <c r="M4237" s="240"/>
      <c r="N4237" s="241"/>
      <c r="O4237" s="241"/>
      <c r="P4237" s="241"/>
      <c r="Q4237" s="241"/>
      <c r="R4237" s="241"/>
      <c r="S4237" s="241"/>
      <c r="T4237" s="242"/>
      <c r="AT4237" s="243" t="s">
        <v>211</v>
      </c>
      <c r="AU4237" s="243" t="s">
        <v>104</v>
      </c>
      <c r="AV4237" s="14" t="s">
        <v>84</v>
      </c>
      <c r="AW4237" s="14" t="s">
        <v>31</v>
      </c>
      <c r="AX4237" s="14" t="s">
        <v>75</v>
      </c>
      <c r="AY4237" s="243" t="s">
        <v>203</v>
      </c>
    </row>
    <row r="4238" spans="1:65" s="2" customFormat="1" ht="33" customHeight="1">
      <c r="A4238" s="35"/>
      <c r="B4238" s="36"/>
      <c r="C4238" s="209" t="s">
        <v>3833</v>
      </c>
      <c r="D4238" s="209" t="s">
        <v>205</v>
      </c>
      <c r="E4238" s="210" t="s">
        <v>3834</v>
      </c>
      <c r="F4238" s="211" t="s">
        <v>3835</v>
      </c>
      <c r="G4238" s="212" t="s">
        <v>208</v>
      </c>
      <c r="H4238" s="213">
        <v>11</v>
      </c>
      <c r="I4238" s="214"/>
      <c r="J4238" s="215">
        <f>ROUND(I4238*H4238,2)</f>
        <v>0</v>
      </c>
      <c r="K4238" s="211" t="s">
        <v>1</v>
      </c>
      <c r="L4238" s="40"/>
      <c r="M4238" s="216" t="s">
        <v>1</v>
      </c>
      <c r="N4238" s="217" t="s">
        <v>40</v>
      </c>
      <c r="O4238" s="72"/>
      <c r="P4238" s="218">
        <f>O4238*H4238</f>
        <v>0</v>
      </c>
      <c r="Q4238" s="218">
        <v>0</v>
      </c>
      <c r="R4238" s="218">
        <f>Q4238*H4238</f>
        <v>0</v>
      </c>
      <c r="S4238" s="218">
        <v>0</v>
      </c>
      <c r="T4238" s="219">
        <f>S4238*H4238</f>
        <v>0</v>
      </c>
      <c r="U4238" s="35"/>
      <c r="V4238" s="35"/>
      <c r="W4238" s="35"/>
      <c r="X4238" s="35"/>
      <c r="Y4238" s="35"/>
      <c r="Z4238" s="35"/>
      <c r="AA4238" s="35"/>
      <c r="AB4238" s="35"/>
      <c r="AC4238" s="35"/>
      <c r="AD4238" s="35"/>
      <c r="AE4238" s="35"/>
      <c r="AR4238" s="220" t="s">
        <v>412</v>
      </c>
      <c r="AT4238" s="220" t="s">
        <v>205</v>
      </c>
      <c r="AU4238" s="220" t="s">
        <v>104</v>
      </c>
      <c r="AY4238" s="18" t="s">
        <v>203</v>
      </c>
      <c r="BE4238" s="221">
        <f>IF(N4238="základní",J4238,0)</f>
        <v>0</v>
      </c>
      <c r="BF4238" s="221">
        <f>IF(N4238="snížená",J4238,0)</f>
        <v>0</v>
      </c>
      <c r="BG4238" s="221">
        <f>IF(N4238="zákl. přenesená",J4238,0)</f>
        <v>0</v>
      </c>
      <c r="BH4238" s="221">
        <f>IF(N4238="sníž. přenesená",J4238,0)</f>
        <v>0</v>
      </c>
      <c r="BI4238" s="221">
        <f>IF(N4238="nulová",J4238,0)</f>
        <v>0</v>
      </c>
      <c r="BJ4238" s="18" t="s">
        <v>82</v>
      </c>
      <c r="BK4238" s="221">
        <f>ROUND(I4238*H4238,2)</f>
        <v>0</v>
      </c>
      <c r="BL4238" s="18" t="s">
        <v>412</v>
      </c>
      <c r="BM4238" s="220" t="s">
        <v>3836</v>
      </c>
    </row>
    <row r="4239" spans="1:65" s="13" customFormat="1" ht="22.5">
      <c r="B4239" s="222"/>
      <c r="C4239" s="223"/>
      <c r="D4239" s="224" t="s">
        <v>211</v>
      </c>
      <c r="E4239" s="225" t="s">
        <v>1</v>
      </c>
      <c r="F4239" s="226" t="s">
        <v>3837</v>
      </c>
      <c r="G4239" s="223"/>
      <c r="H4239" s="225" t="s">
        <v>1</v>
      </c>
      <c r="I4239" s="227"/>
      <c r="J4239" s="223"/>
      <c r="K4239" s="223"/>
      <c r="L4239" s="228"/>
      <c r="M4239" s="229"/>
      <c r="N4239" s="230"/>
      <c r="O4239" s="230"/>
      <c r="P4239" s="230"/>
      <c r="Q4239" s="230"/>
      <c r="R4239" s="230"/>
      <c r="S4239" s="230"/>
      <c r="T4239" s="231"/>
      <c r="AT4239" s="232" t="s">
        <v>211</v>
      </c>
      <c r="AU4239" s="232" t="s">
        <v>104</v>
      </c>
      <c r="AV4239" s="13" t="s">
        <v>82</v>
      </c>
      <c r="AW4239" s="13" t="s">
        <v>31</v>
      </c>
      <c r="AX4239" s="13" t="s">
        <v>75</v>
      </c>
      <c r="AY4239" s="232" t="s">
        <v>203</v>
      </c>
    </row>
    <row r="4240" spans="1:65" s="13" customFormat="1" ht="11.25">
      <c r="B4240" s="222"/>
      <c r="C4240" s="223"/>
      <c r="D4240" s="224" t="s">
        <v>211</v>
      </c>
      <c r="E4240" s="225" t="s">
        <v>1</v>
      </c>
      <c r="F4240" s="226" t="s">
        <v>213</v>
      </c>
      <c r="G4240" s="223"/>
      <c r="H4240" s="225" t="s">
        <v>1</v>
      </c>
      <c r="I4240" s="227"/>
      <c r="J4240" s="223"/>
      <c r="K4240" s="223"/>
      <c r="L4240" s="228"/>
      <c r="M4240" s="229"/>
      <c r="N4240" s="230"/>
      <c r="O4240" s="230"/>
      <c r="P4240" s="230"/>
      <c r="Q4240" s="230"/>
      <c r="R4240" s="230"/>
      <c r="S4240" s="230"/>
      <c r="T4240" s="231"/>
      <c r="AT4240" s="232" t="s">
        <v>211</v>
      </c>
      <c r="AU4240" s="232" t="s">
        <v>104</v>
      </c>
      <c r="AV4240" s="13" t="s">
        <v>82</v>
      </c>
      <c r="AW4240" s="13" t="s">
        <v>31</v>
      </c>
      <c r="AX4240" s="13" t="s">
        <v>75</v>
      </c>
      <c r="AY4240" s="232" t="s">
        <v>203</v>
      </c>
    </row>
    <row r="4241" spans="1:65" s="13" customFormat="1" ht="11.25">
      <c r="B4241" s="222"/>
      <c r="C4241" s="223"/>
      <c r="D4241" s="224" t="s">
        <v>211</v>
      </c>
      <c r="E4241" s="225" t="s">
        <v>1</v>
      </c>
      <c r="F4241" s="226" t="s">
        <v>3489</v>
      </c>
      <c r="G4241" s="223"/>
      <c r="H4241" s="225" t="s">
        <v>1</v>
      </c>
      <c r="I4241" s="227"/>
      <c r="J4241" s="223"/>
      <c r="K4241" s="223"/>
      <c r="L4241" s="228"/>
      <c r="M4241" s="229"/>
      <c r="N4241" s="230"/>
      <c r="O4241" s="230"/>
      <c r="P4241" s="230"/>
      <c r="Q4241" s="230"/>
      <c r="R4241" s="230"/>
      <c r="S4241" s="230"/>
      <c r="T4241" s="231"/>
      <c r="AT4241" s="232" t="s">
        <v>211</v>
      </c>
      <c r="AU4241" s="232" t="s">
        <v>104</v>
      </c>
      <c r="AV4241" s="13" t="s">
        <v>82</v>
      </c>
      <c r="AW4241" s="13" t="s">
        <v>31</v>
      </c>
      <c r="AX4241" s="13" t="s">
        <v>75</v>
      </c>
      <c r="AY4241" s="232" t="s">
        <v>203</v>
      </c>
    </row>
    <row r="4242" spans="1:65" s="14" customFormat="1" ht="11.25">
      <c r="B4242" s="233"/>
      <c r="C4242" s="234"/>
      <c r="D4242" s="224" t="s">
        <v>211</v>
      </c>
      <c r="E4242" s="235" t="s">
        <v>1</v>
      </c>
      <c r="F4242" s="236" t="s">
        <v>382</v>
      </c>
      <c r="G4242" s="234"/>
      <c r="H4242" s="237">
        <v>11</v>
      </c>
      <c r="I4242" s="238"/>
      <c r="J4242" s="234"/>
      <c r="K4242" s="234"/>
      <c r="L4242" s="239"/>
      <c r="M4242" s="240"/>
      <c r="N4242" s="241"/>
      <c r="O4242" s="241"/>
      <c r="P4242" s="241"/>
      <c r="Q4242" s="241"/>
      <c r="R4242" s="241"/>
      <c r="S4242" s="241"/>
      <c r="T4242" s="242"/>
      <c r="AT4242" s="243" t="s">
        <v>211</v>
      </c>
      <c r="AU4242" s="243" t="s">
        <v>104</v>
      </c>
      <c r="AV4242" s="14" t="s">
        <v>84</v>
      </c>
      <c r="AW4242" s="14" t="s">
        <v>31</v>
      </c>
      <c r="AX4242" s="14" t="s">
        <v>75</v>
      </c>
      <c r="AY4242" s="243" t="s">
        <v>203</v>
      </c>
    </row>
    <row r="4243" spans="1:65" s="2" customFormat="1" ht="33" customHeight="1">
      <c r="A4243" s="35"/>
      <c r="B4243" s="36"/>
      <c r="C4243" s="209" t="s">
        <v>3838</v>
      </c>
      <c r="D4243" s="209" t="s">
        <v>205</v>
      </c>
      <c r="E4243" s="210" t="s">
        <v>3839</v>
      </c>
      <c r="F4243" s="211" t="s">
        <v>3840</v>
      </c>
      <c r="G4243" s="212" t="s">
        <v>208</v>
      </c>
      <c r="H4243" s="213">
        <v>6</v>
      </c>
      <c r="I4243" s="214"/>
      <c r="J4243" s="215">
        <f>ROUND(I4243*H4243,2)</f>
        <v>0</v>
      </c>
      <c r="K4243" s="211" t="s">
        <v>1</v>
      </c>
      <c r="L4243" s="40"/>
      <c r="M4243" s="216" t="s">
        <v>1</v>
      </c>
      <c r="N4243" s="217" t="s">
        <v>40</v>
      </c>
      <c r="O4243" s="72"/>
      <c r="P4243" s="218">
        <f>O4243*H4243</f>
        <v>0</v>
      </c>
      <c r="Q4243" s="218">
        <v>0</v>
      </c>
      <c r="R4243" s="218">
        <f>Q4243*H4243</f>
        <v>0</v>
      </c>
      <c r="S4243" s="218">
        <v>0</v>
      </c>
      <c r="T4243" s="219">
        <f>S4243*H4243</f>
        <v>0</v>
      </c>
      <c r="U4243" s="35"/>
      <c r="V4243" s="35"/>
      <c r="W4243" s="35"/>
      <c r="X4243" s="35"/>
      <c r="Y4243" s="35"/>
      <c r="Z4243" s="35"/>
      <c r="AA4243" s="35"/>
      <c r="AB4243" s="35"/>
      <c r="AC4243" s="35"/>
      <c r="AD4243" s="35"/>
      <c r="AE4243" s="35"/>
      <c r="AR4243" s="220" t="s">
        <v>412</v>
      </c>
      <c r="AT4243" s="220" t="s">
        <v>205</v>
      </c>
      <c r="AU4243" s="220" t="s">
        <v>104</v>
      </c>
      <c r="AY4243" s="18" t="s">
        <v>203</v>
      </c>
      <c r="BE4243" s="221">
        <f>IF(N4243="základní",J4243,0)</f>
        <v>0</v>
      </c>
      <c r="BF4243" s="221">
        <f>IF(N4243="snížená",J4243,0)</f>
        <v>0</v>
      </c>
      <c r="BG4243" s="221">
        <f>IF(N4243="zákl. přenesená",J4243,0)</f>
        <v>0</v>
      </c>
      <c r="BH4243" s="221">
        <f>IF(N4243="sníž. přenesená",J4243,0)</f>
        <v>0</v>
      </c>
      <c r="BI4243" s="221">
        <f>IF(N4243="nulová",J4243,0)</f>
        <v>0</v>
      </c>
      <c r="BJ4243" s="18" t="s">
        <v>82</v>
      </c>
      <c r="BK4243" s="221">
        <f>ROUND(I4243*H4243,2)</f>
        <v>0</v>
      </c>
      <c r="BL4243" s="18" t="s">
        <v>412</v>
      </c>
      <c r="BM4243" s="220" t="s">
        <v>3841</v>
      </c>
    </row>
    <row r="4244" spans="1:65" s="13" customFormat="1" ht="22.5">
      <c r="B4244" s="222"/>
      <c r="C4244" s="223"/>
      <c r="D4244" s="224" t="s">
        <v>211</v>
      </c>
      <c r="E4244" s="225" t="s">
        <v>1</v>
      </c>
      <c r="F4244" s="226" t="s">
        <v>3828</v>
      </c>
      <c r="G4244" s="223"/>
      <c r="H4244" s="225" t="s">
        <v>1</v>
      </c>
      <c r="I4244" s="227"/>
      <c r="J4244" s="223"/>
      <c r="K4244" s="223"/>
      <c r="L4244" s="228"/>
      <c r="M4244" s="229"/>
      <c r="N4244" s="230"/>
      <c r="O4244" s="230"/>
      <c r="P4244" s="230"/>
      <c r="Q4244" s="230"/>
      <c r="R4244" s="230"/>
      <c r="S4244" s="230"/>
      <c r="T4244" s="231"/>
      <c r="AT4244" s="232" t="s">
        <v>211</v>
      </c>
      <c r="AU4244" s="232" t="s">
        <v>104</v>
      </c>
      <c r="AV4244" s="13" t="s">
        <v>82</v>
      </c>
      <c r="AW4244" s="13" t="s">
        <v>31</v>
      </c>
      <c r="AX4244" s="13" t="s">
        <v>75</v>
      </c>
      <c r="AY4244" s="232" t="s">
        <v>203</v>
      </c>
    </row>
    <row r="4245" spans="1:65" s="13" customFormat="1" ht="11.25">
      <c r="B4245" s="222"/>
      <c r="C4245" s="223"/>
      <c r="D4245" s="224" t="s">
        <v>211</v>
      </c>
      <c r="E4245" s="225" t="s">
        <v>1</v>
      </c>
      <c r="F4245" s="226" t="s">
        <v>213</v>
      </c>
      <c r="G4245" s="223"/>
      <c r="H4245" s="225" t="s">
        <v>1</v>
      </c>
      <c r="I4245" s="227"/>
      <c r="J4245" s="223"/>
      <c r="K4245" s="223"/>
      <c r="L4245" s="228"/>
      <c r="M4245" s="229"/>
      <c r="N4245" s="230"/>
      <c r="O4245" s="230"/>
      <c r="P4245" s="230"/>
      <c r="Q4245" s="230"/>
      <c r="R4245" s="230"/>
      <c r="S4245" s="230"/>
      <c r="T4245" s="231"/>
      <c r="AT4245" s="232" t="s">
        <v>211</v>
      </c>
      <c r="AU4245" s="232" t="s">
        <v>104</v>
      </c>
      <c r="AV4245" s="13" t="s">
        <v>82</v>
      </c>
      <c r="AW4245" s="13" t="s">
        <v>31</v>
      </c>
      <c r="AX4245" s="13" t="s">
        <v>75</v>
      </c>
      <c r="AY4245" s="232" t="s">
        <v>203</v>
      </c>
    </row>
    <row r="4246" spans="1:65" s="13" customFormat="1" ht="11.25">
      <c r="B4246" s="222"/>
      <c r="C4246" s="223"/>
      <c r="D4246" s="224" t="s">
        <v>211</v>
      </c>
      <c r="E4246" s="225" t="s">
        <v>1</v>
      </c>
      <c r="F4246" s="226" t="s">
        <v>3489</v>
      </c>
      <c r="G4246" s="223"/>
      <c r="H4246" s="225" t="s">
        <v>1</v>
      </c>
      <c r="I4246" s="227"/>
      <c r="J4246" s="223"/>
      <c r="K4246" s="223"/>
      <c r="L4246" s="228"/>
      <c r="M4246" s="229"/>
      <c r="N4246" s="230"/>
      <c r="O4246" s="230"/>
      <c r="P4246" s="230"/>
      <c r="Q4246" s="230"/>
      <c r="R4246" s="230"/>
      <c r="S4246" s="230"/>
      <c r="T4246" s="231"/>
      <c r="AT4246" s="232" t="s">
        <v>211</v>
      </c>
      <c r="AU4246" s="232" t="s">
        <v>104</v>
      </c>
      <c r="AV4246" s="13" t="s">
        <v>82</v>
      </c>
      <c r="AW4246" s="13" t="s">
        <v>31</v>
      </c>
      <c r="AX4246" s="13" t="s">
        <v>75</v>
      </c>
      <c r="AY4246" s="232" t="s">
        <v>203</v>
      </c>
    </row>
    <row r="4247" spans="1:65" s="14" customFormat="1" ht="11.25">
      <c r="B4247" s="233"/>
      <c r="C4247" s="234"/>
      <c r="D4247" s="224" t="s">
        <v>211</v>
      </c>
      <c r="E4247" s="235" t="s">
        <v>1</v>
      </c>
      <c r="F4247" s="236" t="s">
        <v>252</v>
      </c>
      <c r="G4247" s="234"/>
      <c r="H4247" s="237">
        <v>6</v>
      </c>
      <c r="I4247" s="238"/>
      <c r="J4247" s="234"/>
      <c r="K4247" s="234"/>
      <c r="L4247" s="239"/>
      <c r="M4247" s="240"/>
      <c r="N4247" s="241"/>
      <c r="O4247" s="241"/>
      <c r="P4247" s="241"/>
      <c r="Q4247" s="241"/>
      <c r="R4247" s="241"/>
      <c r="S4247" s="241"/>
      <c r="T4247" s="242"/>
      <c r="AT4247" s="243" t="s">
        <v>211</v>
      </c>
      <c r="AU4247" s="243" t="s">
        <v>104</v>
      </c>
      <c r="AV4247" s="14" t="s">
        <v>84</v>
      </c>
      <c r="AW4247" s="14" t="s">
        <v>31</v>
      </c>
      <c r="AX4247" s="14" t="s">
        <v>75</v>
      </c>
      <c r="AY4247" s="243" t="s">
        <v>203</v>
      </c>
    </row>
    <row r="4248" spans="1:65" s="2" customFormat="1" ht="33" customHeight="1">
      <c r="A4248" s="35"/>
      <c r="B4248" s="36"/>
      <c r="C4248" s="209" t="s">
        <v>3842</v>
      </c>
      <c r="D4248" s="209" t="s">
        <v>205</v>
      </c>
      <c r="E4248" s="210" t="s">
        <v>3843</v>
      </c>
      <c r="F4248" s="211" t="s">
        <v>3844</v>
      </c>
      <c r="G4248" s="212" t="s">
        <v>208</v>
      </c>
      <c r="H4248" s="213">
        <v>1</v>
      </c>
      <c r="I4248" s="214"/>
      <c r="J4248" s="215">
        <f>ROUND(I4248*H4248,2)</f>
        <v>0</v>
      </c>
      <c r="K4248" s="211" t="s">
        <v>1</v>
      </c>
      <c r="L4248" s="40"/>
      <c r="M4248" s="216" t="s">
        <v>1</v>
      </c>
      <c r="N4248" s="217" t="s">
        <v>40</v>
      </c>
      <c r="O4248" s="72"/>
      <c r="P4248" s="218">
        <f>O4248*H4248</f>
        <v>0</v>
      </c>
      <c r="Q4248" s="218">
        <v>0</v>
      </c>
      <c r="R4248" s="218">
        <f>Q4248*H4248</f>
        <v>0</v>
      </c>
      <c r="S4248" s="218">
        <v>0</v>
      </c>
      <c r="T4248" s="219">
        <f>S4248*H4248</f>
        <v>0</v>
      </c>
      <c r="U4248" s="35"/>
      <c r="V4248" s="35"/>
      <c r="W4248" s="35"/>
      <c r="X4248" s="35"/>
      <c r="Y4248" s="35"/>
      <c r="Z4248" s="35"/>
      <c r="AA4248" s="35"/>
      <c r="AB4248" s="35"/>
      <c r="AC4248" s="35"/>
      <c r="AD4248" s="35"/>
      <c r="AE4248" s="35"/>
      <c r="AR4248" s="220" t="s">
        <v>412</v>
      </c>
      <c r="AT4248" s="220" t="s">
        <v>205</v>
      </c>
      <c r="AU4248" s="220" t="s">
        <v>104</v>
      </c>
      <c r="AY4248" s="18" t="s">
        <v>203</v>
      </c>
      <c r="BE4248" s="221">
        <f>IF(N4248="základní",J4248,0)</f>
        <v>0</v>
      </c>
      <c r="BF4248" s="221">
        <f>IF(N4248="snížená",J4248,0)</f>
        <v>0</v>
      </c>
      <c r="BG4248" s="221">
        <f>IF(N4248="zákl. přenesená",J4248,0)</f>
        <v>0</v>
      </c>
      <c r="BH4248" s="221">
        <f>IF(N4248="sníž. přenesená",J4248,0)</f>
        <v>0</v>
      </c>
      <c r="BI4248" s="221">
        <f>IF(N4248="nulová",J4248,0)</f>
        <v>0</v>
      </c>
      <c r="BJ4248" s="18" t="s">
        <v>82</v>
      </c>
      <c r="BK4248" s="221">
        <f>ROUND(I4248*H4248,2)</f>
        <v>0</v>
      </c>
      <c r="BL4248" s="18" t="s">
        <v>412</v>
      </c>
      <c r="BM4248" s="220" t="s">
        <v>3845</v>
      </c>
    </row>
    <row r="4249" spans="1:65" s="13" customFormat="1" ht="22.5">
      <c r="B4249" s="222"/>
      <c r="C4249" s="223"/>
      <c r="D4249" s="224" t="s">
        <v>211</v>
      </c>
      <c r="E4249" s="225" t="s">
        <v>1</v>
      </c>
      <c r="F4249" s="226" t="s">
        <v>3846</v>
      </c>
      <c r="G4249" s="223"/>
      <c r="H4249" s="225" t="s">
        <v>1</v>
      </c>
      <c r="I4249" s="227"/>
      <c r="J4249" s="223"/>
      <c r="K4249" s="223"/>
      <c r="L4249" s="228"/>
      <c r="M4249" s="229"/>
      <c r="N4249" s="230"/>
      <c r="O4249" s="230"/>
      <c r="P4249" s="230"/>
      <c r="Q4249" s="230"/>
      <c r="R4249" s="230"/>
      <c r="S4249" s="230"/>
      <c r="T4249" s="231"/>
      <c r="AT4249" s="232" t="s">
        <v>211</v>
      </c>
      <c r="AU4249" s="232" t="s">
        <v>104</v>
      </c>
      <c r="AV4249" s="13" t="s">
        <v>82</v>
      </c>
      <c r="AW4249" s="13" t="s">
        <v>31</v>
      </c>
      <c r="AX4249" s="13" t="s">
        <v>75</v>
      </c>
      <c r="AY4249" s="232" t="s">
        <v>203</v>
      </c>
    </row>
    <row r="4250" spans="1:65" s="13" customFormat="1" ht="11.25">
      <c r="B4250" s="222"/>
      <c r="C4250" s="223"/>
      <c r="D4250" s="224" t="s">
        <v>211</v>
      </c>
      <c r="E4250" s="225" t="s">
        <v>1</v>
      </c>
      <c r="F4250" s="226" t="s">
        <v>213</v>
      </c>
      <c r="G4250" s="223"/>
      <c r="H4250" s="225" t="s">
        <v>1</v>
      </c>
      <c r="I4250" s="227"/>
      <c r="J4250" s="223"/>
      <c r="K4250" s="223"/>
      <c r="L4250" s="228"/>
      <c r="M4250" s="229"/>
      <c r="N4250" s="230"/>
      <c r="O4250" s="230"/>
      <c r="P4250" s="230"/>
      <c r="Q4250" s="230"/>
      <c r="R4250" s="230"/>
      <c r="S4250" s="230"/>
      <c r="T4250" s="231"/>
      <c r="AT4250" s="232" t="s">
        <v>211</v>
      </c>
      <c r="AU4250" s="232" t="s">
        <v>104</v>
      </c>
      <c r="AV4250" s="13" t="s">
        <v>82</v>
      </c>
      <c r="AW4250" s="13" t="s">
        <v>31</v>
      </c>
      <c r="AX4250" s="13" t="s">
        <v>75</v>
      </c>
      <c r="AY4250" s="232" t="s">
        <v>203</v>
      </c>
    </row>
    <row r="4251" spans="1:65" s="13" customFormat="1" ht="11.25">
      <c r="B4251" s="222"/>
      <c r="C4251" s="223"/>
      <c r="D4251" s="224" t="s">
        <v>211</v>
      </c>
      <c r="E4251" s="225" t="s">
        <v>1</v>
      </c>
      <c r="F4251" s="226" t="s">
        <v>3489</v>
      </c>
      <c r="G4251" s="223"/>
      <c r="H4251" s="225" t="s">
        <v>1</v>
      </c>
      <c r="I4251" s="227"/>
      <c r="J4251" s="223"/>
      <c r="K4251" s="223"/>
      <c r="L4251" s="228"/>
      <c r="M4251" s="229"/>
      <c r="N4251" s="230"/>
      <c r="O4251" s="230"/>
      <c r="P4251" s="230"/>
      <c r="Q4251" s="230"/>
      <c r="R4251" s="230"/>
      <c r="S4251" s="230"/>
      <c r="T4251" s="231"/>
      <c r="AT4251" s="232" t="s">
        <v>211</v>
      </c>
      <c r="AU4251" s="232" t="s">
        <v>104</v>
      </c>
      <c r="AV4251" s="13" t="s">
        <v>82</v>
      </c>
      <c r="AW4251" s="13" t="s">
        <v>31</v>
      </c>
      <c r="AX4251" s="13" t="s">
        <v>75</v>
      </c>
      <c r="AY4251" s="232" t="s">
        <v>203</v>
      </c>
    </row>
    <row r="4252" spans="1:65" s="14" customFormat="1" ht="11.25">
      <c r="B4252" s="233"/>
      <c r="C4252" s="234"/>
      <c r="D4252" s="224" t="s">
        <v>211</v>
      </c>
      <c r="E4252" s="235" t="s">
        <v>1</v>
      </c>
      <c r="F4252" s="236" t="s">
        <v>82</v>
      </c>
      <c r="G4252" s="234"/>
      <c r="H4252" s="237">
        <v>1</v>
      </c>
      <c r="I4252" s="238"/>
      <c r="J4252" s="234"/>
      <c r="K4252" s="234"/>
      <c r="L4252" s="239"/>
      <c r="M4252" s="240"/>
      <c r="N4252" s="241"/>
      <c r="O4252" s="241"/>
      <c r="P4252" s="241"/>
      <c r="Q4252" s="241"/>
      <c r="R4252" s="241"/>
      <c r="S4252" s="241"/>
      <c r="T4252" s="242"/>
      <c r="AT4252" s="243" t="s">
        <v>211</v>
      </c>
      <c r="AU4252" s="243" t="s">
        <v>104</v>
      </c>
      <c r="AV4252" s="14" t="s">
        <v>84</v>
      </c>
      <c r="AW4252" s="14" t="s">
        <v>31</v>
      </c>
      <c r="AX4252" s="14" t="s">
        <v>75</v>
      </c>
      <c r="AY4252" s="243" t="s">
        <v>203</v>
      </c>
    </row>
    <row r="4253" spans="1:65" s="2" customFormat="1" ht="21.75" customHeight="1">
      <c r="A4253" s="35"/>
      <c r="B4253" s="36"/>
      <c r="C4253" s="209" t="s">
        <v>3847</v>
      </c>
      <c r="D4253" s="209" t="s">
        <v>205</v>
      </c>
      <c r="E4253" s="210" t="s">
        <v>3848</v>
      </c>
      <c r="F4253" s="211" t="s">
        <v>3849</v>
      </c>
      <c r="G4253" s="212" t="s">
        <v>828</v>
      </c>
      <c r="H4253" s="213">
        <v>46.2</v>
      </c>
      <c r="I4253" s="214"/>
      <c r="J4253" s="215">
        <f>ROUND(I4253*H4253,2)</f>
        <v>0</v>
      </c>
      <c r="K4253" s="211" t="s">
        <v>1</v>
      </c>
      <c r="L4253" s="40"/>
      <c r="M4253" s="216" t="s">
        <v>1</v>
      </c>
      <c r="N4253" s="217" t="s">
        <v>40</v>
      </c>
      <c r="O4253" s="72"/>
      <c r="P4253" s="218">
        <f>O4253*H4253</f>
        <v>0</v>
      </c>
      <c r="Q4253" s="218">
        <v>1.4999999999999999E-4</v>
      </c>
      <c r="R4253" s="218">
        <f>Q4253*H4253</f>
        <v>6.9299999999999995E-3</v>
      </c>
      <c r="S4253" s="218">
        <v>0</v>
      </c>
      <c r="T4253" s="219">
        <f>S4253*H4253</f>
        <v>0</v>
      </c>
      <c r="U4253" s="35"/>
      <c r="V4253" s="35"/>
      <c r="W4253" s="35"/>
      <c r="X4253" s="35"/>
      <c r="Y4253" s="35"/>
      <c r="Z4253" s="35"/>
      <c r="AA4253" s="35"/>
      <c r="AB4253" s="35"/>
      <c r="AC4253" s="35"/>
      <c r="AD4253" s="35"/>
      <c r="AE4253" s="35"/>
      <c r="AR4253" s="220" t="s">
        <v>412</v>
      </c>
      <c r="AT4253" s="220" t="s">
        <v>205</v>
      </c>
      <c r="AU4253" s="220" t="s">
        <v>104</v>
      </c>
      <c r="AY4253" s="18" t="s">
        <v>203</v>
      </c>
      <c r="BE4253" s="221">
        <f>IF(N4253="základní",J4253,0)</f>
        <v>0</v>
      </c>
      <c r="BF4253" s="221">
        <f>IF(N4253="snížená",J4253,0)</f>
        <v>0</v>
      </c>
      <c r="BG4253" s="221">
        <f>IF(N4253="zákl. přenesená",J4253,0)</f>
        <v>0</v>
      </c>
      <c r="BH4253" s="221">
        <f>IF(N4253="sníž. přenesená",J4253,0)</f>
        <v>0</v>
      </c>
      <c r="BI4253" s="221">
        <f>IF(N4253="nulová",J4253,0)</f>
        <v>0</v>
      </c>
      <c r="BJ4253" s="18" t="s">
        <v>82</v>
      </c>
      <c r="BK4253" s="221">
        <f>ROUND(I4253*H4253,2)</f>
        <v>0</v>
      </c>
      <c r="BL4253" s="18" t="s">
        <v>412</v>
      </c>
      <c r="BM4253" s="220" t="s">
        <v>3850</v>
      </c>
    </row>
    <row r="4254" spans="1:65" s="13" customFormat="1" ht="22.5">
      <c r="B4254" s="222"/>
      <c r="C4254" s="223"/>
      <c r="D4254" s="224" t="s">
        <v>211</v>
      </c>
      <c r="E4254" s="225" t="s">
        <v>1</v>
      </c>
      <c r="F4254" s="226" t="s">
        <v>3828</v>
      </c>
      <c r="G4254" s="223"/>
      <c r="H4254" s="225" t="s">
        <v>1</v>
      </c>
      <c r="I4254" s="227"/>
      <c r="J4254" s="223"/>
      <c r="K4254" s="223"/>
      <c r="L4254" s="228"/>
      <c r="M4254" s="229"/>
      <c r="N4254" s="230"/>
      <c r="O4254" s="230"/>
      <c r="P4254" s="230"/>
      <c r="Q4254" s="230"/>
      <c r="R4254" s="230"/>
      <c r="S4254" s="230"/>
      <c r="T4254" s="231"/>
      <c r="AT4254" s="232" t="s">
        <v>211</v>
      </c>
      <c r="AU4254" s="232" t="s">
        <v>104</v>
      </c>
      <c r="AV4254" s="13" t="s">
        <v>82</v>
      </c>
      <c r="AW4254" s="13" t="s">
        <v>31</v>
      </c>
      <c r="AX4254" s="13" t="s">
        <v>75</v>
      </c>
      <c r="AY4254" s="232" t="s">
        <v>203</v>
      </c>
    </row>
    <row r="4255" spans="1:65" s="13" customFormat="1" ht="11.25">
      <c r="B4255" s="222"/>
      <c r="C4255" s="223"/>
      <c r="D4255" s="224" t="s">
        <v>211</v>
      </c>
      <c r="E4255" s="225" t="s">
        <v>1</v>
      </c>
      <c r="F4255" s="226" t="s">
        <v>213</v>
      </c>
      <c r="G4255" s="223"/>
      <c r="H4255" s="225" t="s">
        <v>1</v>
      </c>
      <c r="I4255" s="227"/>
      <c r="J4255" s="223"/>
      <c r="K4255" s="223"/>
      <c r="L4255" s="228"/>
      <c r="M4255" s="229"/>
      <c r="N4255" s="230"/>
      <c r="O4255" s="230"/>
      <c r="P4255" s="230"/>
      <c r="Q4255" s="230"/>
      <c r="R4255" s="230"/>
      <c r="S4255" s="230"/>
      <c r="T4255" s="231"/>
      <c r="AT4255" s="232" t="s">
        <v>211</v>
      </c>
      <c r="AU4255" s="232" t="s">
        <v>104</v>
      </c>
      <c r="AV4255" s="13" t="s">
        <v>82</v>
      </c>
      <c r="AW4255" s="13" t="s">
        <v>31</v>
      </c>
      <c r="AX4255" s="13" t="s">
        <v>75</v>
      </c>
      <c r="AY4255" s="232" t="s">
        <v>203</v>
      </c>
    </row>
    <row r="4256" spans="1:65" s="13" customFormat="1" ht="11.25">
      <c r="B4256" s="222"/>
      <c r="C4256" s="223"/>
      <c r="D4256" s="224" t="s">
        <v>211</v>
      </c>
      <c r="E4256" s="225" t="s">
        <v>1</v>
      </c>
      <c r="F4256" s="226" t="s">
        <v>3407</v>
      </c>
      <c r="G4256" s="223"/>
      <c r="H4256" s="225" t="s">
        <v>1</v>
      </c>
      <c r="I4256" s="227"/>
      <c r="J4256" s="223"/>
      <c r="K4256" s="223"/>
      <c r="L4256" s="228"/>
      <c r="M4256" s="229"/>
      <c r="N4256" s="230"/>
      <c r="O4256" s="230"/>
      <c r="P4256" s="230"/>
      <c r="Q4256" s="230"/>
      <c r="R4256" s="230"/>
      <c r="S4256" s="230"/>
      <c r="T4256" s="231"/>
      <c r="AT4256" s="232" t="s">
        <v>211</v>
      </c>
      <c r="AU4256" s="232" t="s">
        <v>104</v>
      </c>
      <c r="AV4256" s="13" t="s">
        <v>82</v>
      </c>
      <c r="AW4256" s="13" t="s">
        <v>31</v>
      </c>
      <c r="AX4256" s="13" t="s">
        <v>75</v>
      </c>
      <c r="AY4256" s="232" t="s">
        <v>203</v>
      </c>
    </row>
    <row r="4257" spans="1:65" s="14" customFormat="1" ht="11.25">
      <c r="B4257" s="233"/>
      <c r="C4257" s="234"/>
      <c r="D4257" s="224" t="s">
        <v>211</v>
      </c>
      <c r="E4257" s="235" t="s">
        <v>1</v>
      </c>
      <c r="F4257" s="236" t="s">
        <v>3851</v>
      </c>
      <c r="G4257" s="234"/>
      <c r="H4257" s="237">
        <v>46.2</v>
      </c>
      <c r="I4257" s="238"/>
      <c r="J4257" s="234"/>
      <c r="K4257" s="234"/>
      <c r="L4257" s="239"/>
      <c r="M4257" s="240"/>
      <c r="N4257" s="241"/>
      <c r="O4257" s="241"/>
      <c r="P4257" s="241"/>
      <c r="Q4257" s="241"/>
      <c r="R4257" s="241"/>
      <c r="S4257" s="241"/>
      <c r="T4257" s="242"/>
      <c r="AT4257" s="243" t="s">
        <v>211</v>
      </c>
      <c r="AU4257" s="243" t="s">
        <v>104</v>
      </c>
      <c r="AV4257" s="14" t="s">
        <v>84</v>
      </c>
      <c r="AW4257" s="14" t="s">
        <v>31</v>
      </c>
      <c r="AX4257" s="14" t="s">
        <v>75</v>
      </c>
      <c r="AY4257" s="243" t="s">
        <v>203</v>
      </c>
    </row>
    <row r="4258" spans="1:65" s="2" customFormat="1" ht="21.75" customHeight="1">
      <c r="A4258" s="35"/>
      <c r="B4258" s="36"/>
      <c r="C4258" s="209" t="s">
        <v>3852</v>
      </c>
      <c r="D4258" s="209" t="s">
        <v>205</v>
      </c>
      <c r="E4258" s="210" t="s">
        <v>3853</v>
      </c>
      <c r="F4258" s="211" t="s">
        <v>3854</v>
      </c>
      <c r="G4258" s="212" t="s">
        <v>828</v>
      </c>
      <c r="H4258" s="213">
        <v>23.204999999999998</v>
      </c>
      <c r="I4258" s="214"/>
      <c r="J4258" s="215">
        <f>ROUND(I4258*H4258,2)</f>
        <v>0</v>
      </c>
      <c r="K4258" s="211" t="s">
        <v>1</v>
      </c>
      <c r="L4258" s="40"/>
      <c r="M4258" s="216" t="s">
        <v>1</v>
      </c>
      <c r="N4258" s="217" t="s">
        <v>40</v>
      </c>
      <c r="O4258" s="72"/>
      <c r="P4258" s="218">
        <f>O4258*H4258</f>
        <v>0</v>
      </c>
      <c r="Q4258" s="218">
        <v>1.4999999999999999E-4</v>
      </c>
      <c r="R4258" s="218">
        <f>Q4258*H4258</f>
        <v>3.4807499999999995E-3</v>
      </c>
      <c r="S4258" s="218">
        <v>0</v>
      </c>
      <c r="T4258" s="219">
        <f>S4258*H4258</f>
        <v>0</v>
      </c>
      <c r="U4258" s="35"/>
      <c r="V4258" s="35"/>
      <c r="W4258" s="35"/>
      <c r="X4258" s="35"/>
      <c r="Y4258" s="35"/>
      <c r="Z4258" s="35"/>
      <c r="AA4258" s="35"/>
      <c r="AB4258" s="35"/>
      <c r="AC4258" s="35"/>
      <c r="AD4258" s="35"/>
      <c r="AE4258" s="35"/>
      <c r="AR4258" s="220" t="s">
        <v>412</v>
      </c>
      <c r="AT4258" s="220" t="s">
        <v>205</v>
      </c>
      <c r="AU4258" s="220" t="s">
        <v>104</v>
      </c>
      <c r="AY4258" s="18" t="s">
        <v>203</v>
      </c>
      <c r="BE4258" s="221">
        <f>IF(N4258="základní",J4258,0)</f>
        <v>0</v>
      </c>
      <c r="BF4258" s="221">
        <f>IF(N4258="snížená",J4258,0)</f>
        <v>0</v>
      </c>
      <c r="BG4258" s="221">
        <f>IF(N4258="zákl. přenesená",J4258,0)</f>
        <v>0</v>
      </c>
      <c r="BH4258" s="221">
        <f>IF(N4258="sníž. přenesená",J4258,0)</f>
        <v>0</v>
      </c>
      <c r="BI4258" s="221">
        <f>IF(N4258="nulová",J4258,0)</f>
        <v>0</v>
      </c>
      <c r="BJ4258" s="18" t="s">
        <v>82</v>
      </c>
      <c r="BK4258" s="221">
        <f>ROUND(I4258*H4258,2)</f>
        <v>0</v>
      </c>
      <c r="BL4258" s="18" t="s">
        <v>412</v>
      </c>
      <c r="BM4258" s="220" t="s">
        <v>3855</v>
      </c>
    </row>
    <row r="4259" spans="1:65" s="13" customFormat="1" ht="22.5">
      <c r="B4259" s="222"/>
      <c r="C4259" s="223"/>
      <c r="D4259" s="224" t="s">
        <v>211</v>
      </c>
      <c r="E4259" s="225" t="s">
        <v>1</v>
      </c>
      <c r="F4259" s="226" t="s">
        <v>3804</v>
      </c>
      <c r="G4259" s="223"/>
      <c r="H4259" s="225" t="s">
        <v>1</v>
      </c>
      <c r="I4259" s="227"/>
      <c r="J4259" s="223"/>
      <c r="K4259" s="223"/>
      <c r="L4259" s="228"/>
      <c r="M4259" s="229"/>
      <c r="N4259" s="230"/>
      <c r="O4259" s="230"/>
      <c r="P4259" s="230"/>
      <c r="Q4259" s="230"/>
      <c r="R4259" s="230"/>
      <c r="S4259" s="230"/>
      <c r="T4259" s="231"/>
      <c r="AT4259" s="232" t="s">
        <v>211</v>
      </c>
      <c r="AU4259" s="232" t="s">
        <v>104</v>
      </c>
      <c r="AV4259" s="13" t="s">
        <v>82</v>
      </c>
      <c r="AW4259" s="13" t="s">
        <v>31</v>
      </c>
      <c r="AX4259" s="13" t="s">
        <v>75</v>
      </c>
      <c r="AY4259" s="232" t="s">
        <v>203</v>
      </c>
    </row>
    <row r="4260" spans="1:65" s="13" customFormat="1" ht="11.25">
      <c r="B4260" s="222"/>
      <c r="C4260" s="223"/>
      <c r="D4260" s="224" t="s">
        <v>211</v>
      </c>
      <c r="E4260" s="225" t="s">
        <v>1</v>
      </c>
      <c r="F4260" s="226" t="s">
        <v>213</v>
      </c>
      <c r="G4260" s="223"/>
      <c r="H4260" s="225" t="s">
        <v>1</v>
      </c>
      <c r="I4260" s="227"/>
      <c r="J4260" s="223"/>
      <c r="K4260" s="223"/>
      <c r="L4260" s="228"/>
      <c r="M4260" s="229"/>
      <c r="N4260" s="230"/>
      <c r="O4260" s="230"/>
      <c r="P4260" s="230"/>
      <c r="Q4260" s="230"/>
      <c r="R4260" s="230"/>
      <c r="S4260" s="230"/>
      <c r="T4260" s="231"/>
      <c r="AT4260" s="232" t="s">
        <v>211</v>
      </c>
      <c r="AU4260" s="232" t="s">
        <v>104</v>
      </c>
      <c r="AV4260" s="13" t="s">
        <v>82</v>
      </c>
      <c r="AW4260" s="13" t="s">
        <v>31</v>
      </c>
      <c r="AX4260" s="13" t="s">
        <v>75</v>
      </c>
      <c r="AY4260" s="232" t="s">
        <v>203</v>
      </c>
    </row>
    <row r="4261" spans="1:65" s="13" customFormat="1" ht="11.25">
      <c r="B4261" s="222"/>
      <c r="C4261" s="223"/>
      <c r="D4261" s="224" t="s">
        <v>211</v>
      </c>
      <c r="E4261" s="225" t="s">
        <v>1</v>
      </c>
      <c r="F4261" s="226" t="s">
        <v>3407</v>
      </c>
      <c r="G4261" s="223"/>
      <c r="H4261" s="225" t="s">
        <v>1</v>
      </c>
      <c r="I4261" s="227"/>
      <c r="J4261" s="223"/>
      <c r="K4261" s="223"/>
      <c r="L4261" s="228"/>
      <c r="M4261" s="229"/>
      <c r="N4261" s="230"/>
      <c r="O4261" s="230"/>
      <c r="P4261" s="230"/>
      <c r="Q4261" s="230"/>
      <c r="R4261" s="230"/>
      <c r="S4261" s="230"/>
      <c r="T4261" s="231"/>
      <c r="AT4261" s="232" t="s">
        <v>211</v>
      </c>
      <c r="AU4261" s="232" t="s">
        <v>104</v>
      </c>
      <c r="AV4261" s="13" t="s">
        <v>82</v>
      </c>
      <c r="AW4261" s="13" t="s">
        <v>31</v>
      </c>
      <c r="AX4261" s="13" t="s">
        <v>75</v>
      </c>
      <c r="AY4261" s="232" t="s">
        <v>203</v>
      </c>
    </row>
    <row r="4262" spans="1:65" s="14" customFormat="1" ht="11.25">
      <c r="B4262" s="233"/>
      <c r="C4262" s="234"/>
      <c r="D4262" s="224" t="s">
        <v>211</v>
      </c>
      <c r="E4262" s="235" t="s">
        <v>1</v>
      </c>
      <c r="F4262" s="236" t="s">
        <v>3856</v>
      </c>
      <c r="G4262" s="234"/>
      <c r="H4262" s="237">
        <v>23.204999999999998</v>
      </c>
      <c r="I4262" s="238"/>
      <c r="J4262" s="234"/>
      <c r="K4262" s="234"/>
      <c r="L4262" s="239"/>
      <c r="M4262" s="240"/>
      <c r="N4262" s="241"/>
      <c r="O4262" s="241"/>
      <c r="P4262" s="241"/>
      <c r="Q4262" s="241"/>
      <c r="R4262" s="241"/>
      <c r="S4262" s="241"/>
      <c r="T4262" s="242"/>
      <c r="AT4262" s="243" t="s">
        <v>211</v>
      </c>
      <c r="AU4262" s="243" t="s">
        <v>104</v>
      </c>
      <c r="AV4262" s="14" t="s">
        <v>84</v>
      </c>
      <c r="AW4262" s="14" t="s">
        <v>31</v>
      </c>
      <c r="AX4262" s="14" t="s">
        <v>75</v>
      </c>
      <c r="AY4262" s="243" t="s">
        <v>203</v>
      </c>
    </row>
    <row r="4263" spans="1:65" s="2" customFormat="1" ht="21.75" customHeight="1">
      <c r="A4263" s="35"/>
      <c r="B4263" s="36"/>
      <c r="C4263" s="209" t="s">
        <v>3857</v>
      </c>
      <c r="D4263" s="209" t="s">
        <v>205</v>
      </c>
      <c r="E4263" s="210" t="s">
        <v>3858</v>
      </c>
      <c r="F4263" s="211" t="s">
        <v>3859</v>
      </c>
      <c r="G4263" s="212" t="s">
        <v>828</v>
      </c>
      <c r="H4263" s="213">
        <v>955.5</v>
      </c>
      <c r="I4263" s="214"/>
      <c r="J4263" s="215">
        <f>ROUND(I4263*H4263,2)</f>
        <v>0</v>
      </c>
      <c r="K4263" s="211" t="s">
        <v>1</v>
      </c>
      <c r="L4263" s="40"/>
      <c r="M4263" s="216" t="s">
        <v>1</v>
      </c>
      <c r="N4263" s="217" t="s">
        <v>40</v>
      </c>
      <c r="O4263" s="72"/>
      <c r="P4263" s="218">
        <f>O4263*H4263</f>
        <v>0</v>
      </c>
      <c r="Q4263" s="218">
        <v>0</v>
      </c>
      <c r="R4263" s="218">
        <f>Q4263*H4263</f>
        <v>0</v>
      </c>
      <c r="S4263" s="218">
        <v>0</v>
      </c>
      <c r="T4263" s="219">
        <f>S4263*H4263</f>
        <v>0</v>
      </c>
      <c r="U4263" s="35"/>
      <c r="V4263" s="35"/>
      <c r="W4263" s="35"/>
      <c r="X4263" s="35"/>
      <c r="Y4263" s="35"/>
      <c r="Z4263" s="35"/>
      <c r="AA4263" s="35"/>
      <c r="AB4263" s="35"/>
      <c r="AC4263" s="35"/>
      <c r="AD4263" s="35"/>
      <c r="AE4263" s="35"/>
      <c r="AR4263" s="220" t="s">
        <v>412</v>
      </c>
      <c r="AT4263" s="220" t="s">
        <v>205</v>
      </c>
      <c r="AU4263" s="220" t="s">
        <v>104</v>
      </c>
      <c r="AY4263" s="18" t="s">
        <v>203</v>
      </c>
      <c r="BE4263" s="221">
        <f>IF(N4263="základní",J4263,0)</f>
        <v>0</v>
      </c>
      <c r="BF4263" s="221">
        <f>IF(N4263="snížená",J4263,0)</f>
        <v>0</v>
      </c>
      <c r="BG4263" s="221">
        <f>IF(N4263="zákl. přenesená",J4263,0)</f>
        <v>0</v>
      </c>
      <c r="BH4263" s="221">
        <f>IF(N4263="sníž. přenesená",J4263,0)</f>
        <v>0</v>
      </c>
      <c r="BI4263" s="221">
        <f>IF(N4263="nulová",J4263,0)</f>
        <v>0</v>
      </c>
      <c r="BJ4263" s="18" t="s">
        <v>82</v>
      </c>
      <c r="BK4263" s="221">
        <f>ROUND(I4263*H4263,2)</f>
        <v>0</v>
      </c>
      <c r="BL4263" s="18" t="s">
        <v>412</v>
      </c>
      <c r="BM4263" s="220" t="s">
        <v>3860</v>
      </c>
    </row>
    <row r="4264" spans="1:65" s="13" customFormat="1" ht="22.5">
      <c r="B4264" s="222"/>
      <c r="C4264" s="223"/>
      <c r="D4264" s="224" t="s">
        <v>211</v>
      </c>
      <c r="E4264" s="225" t="s">
        <v>1</v>
      </c>
      <c r="F4264" s="226" t="s">
        <v>3711</v>
      </c>
      <c r="G4264" s="223"/>
      <c r="H4264" s="225" t="s">
        <v>1</v>
      </c>
      <c r="I4264" s="227"/>
      <c r="J4264" s="223"/>
      <c r="K4264" s="223"/>
      <c r="L4264" s="228"/>
      <c r="M4264" s="229"/>
      <c r="N4264" s="230"/>
      <c r="O4264" s="230"/>
      <c r="P4264" s="230"/>
      <c r="Q4264" s="230"/>
      <c r="R4264" s="230"/>
      <c r="S4264" s="230"/>
      <c r="T4264" s="231"/>
      <c r="AT4264" s="232" t="s">
        <v>211</v>
      </c>
      <c r="AU4264" s="232" t="s">
        <v>104</v>
      </c>
      <c r="AV4264" s="13" t="s">
        <v>82</v>
      </c>
      <c r="AW4264" s="13" t="s">
        <v>31</v>
      </c>
      <c r="AX4264" s="13" t="s">
        <v>75</v>
      </c>
      <c r="AY4264" s="232" t="s">
        <v>203</v>
      </c>
    </row>
    <row r="4265" spans="1:65" s="13" customFormat="1" ht="11.25">
      <c r="B4265" s="222"/>
      <c r="C4265" s="223"/>
      <c r="D4265" s="224" t="s">
        <v>211</v>
      </c>
      <c r="E4265" s="225" t="s">
        <v>1</v>
      </c>
      <c r="F4265" s="226" t="s">
        <v>213</v>
      </c>
      <c r="G4265" s="223"/>
      <c r="H4265" s="225" t="s">
        <v>1</v>
      </c>
      <c r="I4265" s="227"/>
      <c r="J4265" s="223"/>
      <c r="K4265" s="223"/>
      <c r="L4265" s="228"/>
      <c r="M4265" s="229"/>
      <c r="N4265" s="230"/>
      <c r="O4265" s="230"/>
      <c r="P4265" s="230"/>
      <c r="Q4265" s="230"/>
      <c r="R4265" s="230"/>
      <c r="S4265" s="230"/>
      <c r="T4265" s="231"/>
      <c r="AT4265" s="232" t="s">
        <v>211</v>
      </c>
      <c r="AU4265" s="232" t="s">
        <v>104</v>
      </c>
      <c r="AV4265" s="13" t="s">
        <v>82</v>
      </c>
      <c r="AW4265" s="13" t="s">
        <v>31</v>
      </c>
      <c r="AX4265" s="13" t="s">
        <v>75</v>
      </c>
      <c r="AY4265" s="232" t="s">
        <v>203</v>
      </c>
    </row>
    <row r="4266" spans="1:65" s="13" customFormat="1" ht="11.25">
      <c r="B4266" s="222"/>
      <c r="C4266" s="223"/>
      <c r="D4266" s="224" t="s">
        <v>211</v>
      </c>
      <c r="E4266" s="225" t="s">
        <v>1</v>
      </c>
      <c r="F4266" s="226" t="s">
        <v>3715</v>
      </c>
      <c r="G4266" s="223"/>
      <c r="H4266" s="225" t="s">
        <v>1</v>
      </c>
      <c r="I4266" s="227"/>
      <c r="J4266" s="223"/>
      <c r="K4266" s="223"/>
      <c r="L4266" s="228"/>
      <c r="M4266" s="229"/>
      <c r="N4266" s="230"/>
      <c r="O4266" s="230"/>
      <c r="P4266" s="230"/>
      <c r="Q4266" s="230"/>
      <c r="R4266" s="230"/>
      <c r="S4266" s="230"/>
      <c r="T4266" s="231"/>
      <c r="AT4266" s="232" t="s">
        <v>211</v>
      </c>
      <c r="AU4266" s="232" t="s">
        <v>104</v>
      </c>
      <c r="AV4266" s="13" t="s">
        <v>82</v>
      </c>
      <c r="AW4266" s="13" t="s">
        <v>31</v>
      </c>
      <c r="AX4266" s="13" t="s">
        <v>75</v>
      </c>
      <c r="AY4266" s="232" t="s">
        <v>203</v>
      </c>
    </row>
    <row r="4267" spans="1:65" s="14" customFormat="1" ht="11.25">
      <c r="B4267" s="233"/>
      <c r="C4267" s="234"/>
      <c r="D4267" s="224" t="s">
        <v>211</v>
      </c>
      <c r="E4267" s="235" t="s">
        <v>1</v>
      </c>
      <c r="F4267" s="236" t="s">
        <v>3861</v>
      </c>
      <c r="G4267" s="234"/>
      <c r="H4267" s="237">
        <v>955.5</v>
      </c>
      <c r="I4267" s="238"/>
      <c r="J4267" s="234"/>
      <c r="K4267" s="234"/>
      <c r="L4267" s="239"/>
      <c r="M4267" s="240"/>
      <c r="N4267" s="241"/>
      <c r="O4267" s="241"/>
      <c r="P4267" s="241"/>
      <c r="Q4267" s="241"/>
      <c r="R4267" s="241"/>
      <c r="S4267" s="241"/>
      <c r="T4267" s="242"/>
      <c r="AT4267" s="243" t="s">
        <v>211</v>
      </c>
      <c r="AU4267" s="243" t="s">
        <v>104</v>
      </c>
      <c r="AV4267" s="14" t="s">
        <v>84</v>
      </c>
      <c r="AW4267" s="14" t="s">
        <v>31</v>
      </c>
      <c r="AX4267" s="14" t="s">
        <v>75</v>
      </c>
      <c r="AY4267" s="243" t="s">
        <v>203</v>
      </c>
    </row>
    <row r="4268" spans="1:65" s="2" customFormat="1" ht="16.5" customHeight="1">
      <c r="A4268" s="35"/>
      <c r="B4268" s="36"/>
      <c r="C4268" s="209" t="s">
        <v>3862</v>
      </c>
      <c r="D4268" s="209" t="s">
        <v>205</v>
      </c>
      <c r="E4268" s="210" t="s">
        <v>3863</v>
      </c>
      <c r="F4268" s="211" t="s">
        <v>3864</v>
      </c>
      <c r="G4268" s="212" t="s">
        <v>828</v>
      </c>
      <c r="H4268" s="213">
        <v>2549.4</v>
      </c>
      <c r="I4268" s="214"/>
      <c r="J4268" s="215">
        <f>ROUND(I4268*H4268,2)</f>
        <v>0</v>
      </c>
      <c r="K4268" s="211" t="s">
        <v>1</v>
      </c>
      <c r="L4268" s="40"/>
      <c r="M4268" s="216" t="s">
        <v>1</v>
      </c>
      <c r="N4268" s="217" t="s">
        <v>40</v>
      </c>
      <c r="O4268" s="72"/>
      <c r="P4268" s="218">
        <f>O4268*H4268</f>
        <v>0</v>
      </c>
      <c r="Q4268" s="218">
        <v>0</v>
      </c>
      <c r="R4268" s="218">
        <f>Q4268*H4268</f>
        <v>0</v>
      </c>
      <c r="S4268" s="218">
        <v>0</v>
      </c>
      <c r="T4268" s="219">
        <f>S4268*H4268</f>
        <v>0</v>
      </c>
      <c r="U4268" s="35"/>
      <c r="V4268" s="35"/>
      <c r="W4268" s="35"/>
      <c r="X4268" s="35"/>
      <c r="Y4268" s="35"/>
      <c r="Z4268" s="35"/>
      <c r="AA4268" s="35"/>
      <c r="AB4268" s="35"/>
      <c r="AC4268" s="35"/>
      <c r="AD4268" s="35"/>
      <c r="AE4268" s="35"/>
      <c r="AR4268" s="220" t="s">
        <v>412</v>
      </c>
      <c r="AT4268" s="220" t="s">
        <v>205</v>
      </c>
      <c r="AU4268" s="220" t="s">
        <v>104</v>
      </c>
      <c r="AY4268" s="18" t="s">
        <v>203</v>
      </c>
      <c r="BE4268" s="221">
        <f>IF(N4268="základní",J4268,0)</f>
        <v>0</v>
      </c>
      <c r="BF4268" s="221">
        <f>IF(N4268="snížená",J4268,0)</f>
        <v>0</v>
      </c>
      <c r="BG4268" s="221">
        <f>IF(N4268="zákl. přenesená",J4268,0)</f>
        <v>0</v>
      </c>
      <c r="BH4268" s="221">
        <f>IF(N4268="sníž. přenesená",J4268,0)</f>
        <v>0</v>
      </c>
      <c r="BI4268" s="221">
        <f>IF(N4268="nulová",J4268,0)</f>
        <v>0</v>
      </c>
      <c r="BJ4268" s="18" t="s">
        <v>82</v>
      </c>
      <c r="BK4268" s="221">
        <f>ROUND(I4268*H4268,2)</f>
        <v>0</v>
      </c>
      <c r="BL4268" s="18" t="s">
        <v>412</v>
      </c>
      <c r="BM4268" s="220" t="s">
        <v>3865</v>
      </c>
    </row>
    <row r="4269" spans="1:65" s="13" customFormat="1" ht="22.5">
      <c r="B4269" s="222"/>
      <c r="C4269" s="223"/>
      <c r="D4269" s="224" t="s">
        <v>211</v>
      </c>
      <c r="E4269" s="225" t="s">
        <v>1</v>
      </c>
      <c r="F4269" s="226" t="s">
        <v>3711</v>
      </c>
      <c r="G4269" s="223"/>
      <c r="H4269" s="225" t="s">
        <v>1</v>
      </c>
      <c r="I4269" s="227"/>
      <c r="J4269" s="223"/>
      <c r="K4269" s="223"/>
      <c r="L4269" s="228"/>
      <c r="M4269" s="229"/>
      <c r="N4269" s="230"/>
      <c r="O4269" s="230"/>
      <c r="P4269" s="230"/>
      <c r="Q4269" s="230"/>
      <c r="R4269" s="230"/>
      <c r="S4269" s="230"/>
      <c r="T4269" s="231"/>
      <c r="AT4269" s="232" t="s">
        <v>211</v>
      </c>
      <c r="AU4269" s="232" t="s">
        <v>104</v>
      </c>
      <c r="AV4269" s="13" t="s">
        <v>82</v>
      </c>
      <c r="AW4269" s="13" t="s">
        <v>31</v>
      </c>
      <c r="AX4269" s="13" t="s">
        <v>75</v>
      </c>
      <c r="AY4269" s="232" t="s">
        <v>203</v>
      </c>
    </row>
    <row r="4270" spans="1:65" s="13" customFormat="1" ht="11.25">
      <c r="B4270" s="222"/>
      <c r="C4270" s="223"/>
      <c r="D4270" s="224" t="s">
        <v>211</v>
      </c>
      <c r="E4270" s="225" t="s">
        <v>1</v>
      </c>
      <c r="F4270" s="226" t="s">
        <v>213</v>
      </c>
      <c r="G4270" s="223"/>
      <c r="H4270" s="225" t="s">
        <v>1</v>
      </c>
      <c r="I4270" s="227"/>
      <c r="J4270" s="223"/>
      <c r="K4270" s="223"/>
      <c r="L4270" s="228"/>
      <c r="M4270" s="229"/>
      <c r="N4270" s="230"/>
      <c r="O4270" s="230"/>
      <c r="P4270" s="230"/>
      <c r="Q4270" s="230"/>
      <c r="R4270" s="230"/>
      <c r="S4270" s="230"/>
      <c r="T4270" s="231"/>
      <c r="AT4270" s="232" t="s">
        <v>211</v>
      </c>
      <c r="AU4270" s="232" t="s">
        <v>104</v>
      </c>
      <c r="AV4270" s="13" t="s">
        <v>82</v>
      </c>
      <c r="AW4270" s="13" t="s">
        <v>31</v>
      </c>
      <c r="AX4270" s="13" t="s">
        <v>75</v>
      </c>
      <c r="AY4270" s="232" t="s">
        <v>203</v>
      </c>
    </row>
    <row r="4271" spans="1:65" s="13" customFormat="1" ht="11.25">
      <c r="B4271" s="222"/>
      <c r="C4271" s="223"/>
      <c r="D4271" s="224" t="s">
        <v>211</v>
      </c>
      <c r="E4271" s="225" t="s">
        <v>1</v>
      </c>
      <c r="F4271" s="226" t="s">
        <v>3715</v>
      </c>
      <c r="G4271" s="223"/>
      <c r="H4271" s="225" t="s">
        <v>1</v>
      </c>
      <c r="I4271" s="227"/>
      <c r="J4271" s="223"/>
      <c r="K4271" s="223"/>
      <c r="L4271" s="228"/>
      <c r="M4271" s="229"/>
      <c r="N4271" s="230"/>
      <c r="O4271" s="230"/>
      <c r="P4271" s="230"/>
      <c r="Q4271" s="230"/>
      <c r="R4271" s="230"/>
      <c r="S4271" s="230"/>
      <c r="T4271" s="231"/>
      <c r="AT4271" s="232" t="s">
        <v>211</v>
      </c>
      <c r="AU4271" s="232" t="s">
        <v>104</v>
      </c>
      <c r="AV4271" s="13" t="s">
        <v>82</v>
      </c>
      <c r="AW4271" s="13" t="s">
        <v>31</v>
      </c>
      <c r="AX4271" s="13" t="s">
        <v>75</v>
      </c>
      <c r="AY4271" s="232" t="s">
        <v>203</v>
      </c>
    </row>
    <row r="4272" spans="1:65" s="14" customFormat="1" ht="11.25">
      <c r="B4272" s="233"/>
      <c r="C4272" s="234"/>
      <c r="D4272" s="224" t="s">
        <v>211</v>
      </c>
      <c r="E4272" s="235" t="s">
        <v>1</v>
      </c>
      <c r="F4272" s="236" t="s">
        <v>3866</v>
      </c>
      <c r="G4272" s="234"/>
      <c r="H4272" s="237">
        <v>2549.4</v>
      </c>
      <c r="I4272" s="238"/>
      <c r="J4272" s="234"/>
      <c r="K4272" s="234"/>
      <c r="L4272" s="239"/>
      <c r="M4272" s="240"/>
      <c r="N4272" s="241"/>
      <c r="O4272" s="241"/>
      <c r="P4272" s="241"/>
      <c r="Q4272" s="241"/>
      <c r="R4272" s="241"/>
      <c r="S4272" s="241"/>
      <c r="T4272" s="242"/>
      <c r="AT4272" s="243" t="s">
        <v>211</v>
      </c>
      <c r="AU4272" s="243" t="s">
        <v>104</v>
      </c>
      <c r="AV4272" s="14" t="s">
        <v>84</v>
      </c>
      <c r="AW4272" s="14" t="s">
        <v>31</v>
      </c>
      <c r="AX4272" s="14" t="s">
        <v>75</v>
      </c>
      <c r="AY4272" s="243" t="s">
        <v>203</v>
      </c>
    </row>
    <row r="4273" spans="1:65" s="2" customFormat="1" ht="21.75" customHeight="1">
      <c r="A4273" s="35"/>
      <c r="B4273" s="36"/>
      <c r="C4273" s="209" t="s">
        <v>3867</v>
      </c>
      <c r="D4273" s="209" t="s">
        <v>205</v>
      </c>
      <c r="E4273" s="210" t="s">
        <v>3868</v>
      </c>
      <c r="F4273" s="211" t="s">
        <v>3869</v>
      </c>
      <c r="G4273" s="212" t="s">
        <v>828</v>
      </c>
      <c r="H4273" s="213">
        <v>179.655</v>
      </c>
      <c r="I4273" s="214"/>
      <c r="J4273" s="215">
        <f>ROUND(I4273*H4273,2)</f>
        <v>0</v>
      </c>
      <c r="K4273" s="211" t="s">
        <v>1</v>
      </c>
      <c r="L4273" s="40"/>
      <c r="M4273" s="216" t="s">
        <v>1</v>
      </c>
      <c r="N4273" s="217" t="s">
        <v>40</v>
      </c>
      <c r="O4273" s="72"/>
      <c r="P4273" s="218">
        <f>O4273*H4273</f>
        <v>0</v>
      </c>
      <c r="Q4273" s="218">
        <v>0</v>
      </c>
      <c r="R4273" s="218">
        <f>Q4273*H4273</f>
        <v>0</v>
      </c>
      <c r="S4273" s="218">
        <v>0</v>
      </c>
      <c r="T4273" s="219">
        <f>S4273*H4273</f>
        <v>0</v>
      </c>
      <c r="U4273" s="35"/>
      <c r="V4273" s="35"/>
      <c r="W4273" s="35"/>
      <c r="X4273" s="35"/>
      <c r="Y4273" s="35"/>
      <c r="Z4273" s="35"/>
      <c r="AA4273" s="35"/>
      <c r="AB4273" s="35"/>
      <c r="AC4273" s="35"/>
      <c r="AD4273" s="35"/>
      <c r="AE4273" s="35"/>
      <c r="AR4273" s="220" t="s">
        <v>412</v>
      </c>
      <c r="AT4273" s="220" t="s">
        <v>205</v>
      </c>
      <c r="AU4273" s="220" t="s">
        <v>104</v>
      </c>
      <c r="AY4273" s="18" t="s">
        <v>203</v>
      </c>
      <c r="BE4273" s="221">
        <f>IF(N4273="základní",J4273,0)</f>
        <v>0</v>
      </c>
      <c r="BF4273" s="221">
        <f>IF(N4273="snížená",J4273,0)</f>
        <v>0</v>
      </c>
      <c r="BG4273" s="221">
        <f>IF(N4273="zákl. přenesená",J4273,0)</f>
        <v>0</v>
      </c>
      <c r="BH4273" s="221">
        <f>IF(N4273="sníž. přenesená",J4273,0)</f>
        <v>0</v>
      </c>
      <c r="BI4273" s="221">
        <f>IF(N4273="nulová",J4273,0)</f>
        <v>0</v>
      </c>
      <c r="BJ4273" s="18" t="s">
        <v>82</v>
      </c>
      <c r="BK4273" s="221">
        <f>ROUND(I4273*H4273,2)</f>
        <v>0</v>
      </c>
      <c r="BL4273" s="18" t="s">
        <v>412</v>
      </c>
      <c r="BM4273" s="220" t="s">
        <v>3870</v>
      </c>
    </row>
    <row r="4274" spans="1:65" s="13" customFormat="1" ht="22.5">
      <c r="B4274" s="222"/>
      <c r="C4274" s="223"/>
      <c r="D4274" s="224" t="s">
        <v>211</v>
      </c>
      <c r="E4274" s="225" t="s">
        <v>1</v>
      </c>
      <c r="F4274" s="226" t="s">
        <v>3711</v>
      </c>
      <c r="G4274" s="223"/>
      <c r="H4274" s="225" t="s">
        <v>1</v>
      </c>
      <c r="I4274" s="227"/>
      <c r="J4274" s="223"/>
      <c r="K4274" s="223"/>
      <c r="L4274" s="228"/>
      <c r="M4274" s="229"/>
      <c r="N4274" s="230"/>
      <c r="O4274" s="230"/>
      <c r="P4274" s="230"/>
      <c r="Q4274" s="230"/>
      <c r="R4274" s="230"/>
      <c r="S4274" s="230"/>
      <c r="T4274" s="231"/>
      <c r="AT4274" s="232" t="s">
        <v>211</v>
      </c>
      <c r="AU4274" s="232" t="s">
        <v>104</v>
      </c>
      <c r="AV4274" s="13" t="s">
        <v>82</v>
      </c>
      <c r="AW4274" s="13" t="s">
        <v>31</v>
      </c>
      <c r="AX4274" s="13" t="s">
        <v>75</v>
      </c>
      <c r="AY4274" s="232" t="s">
        <v>203</v>
      </c>
    </row>
    <row r="4275" spans="1:65" s="13" customFormat="1" ht="11.25">
      <c r="B4275" s="222"/>
      <c r="C4275" s="223"/>
      <c r="D4275" s="224" t="s">
        <v>211</v>
      </c>
      <c r="E4275" s="225" t="s">
        <v>1</v>
      </c>
      <c r="F4275" s="226" t="s">
        <v>213</v>
      </c>
      <c r="G4275" s="223"/>
      <c r="H4275" s="225" t="s">
        <v>1</v>
      </c>
      <c r="I4275" s="227"/>
      <c r="J4275" s="223"/>
      <c r="K4275" s="223"/>
      <c r="L4275" s="228"/>
      <c r="M4275" s="229"/>
      <c r="N4275" s="230"/>
      <c r="O4275" s="230"/>
      <c r="P4275" s="230"/>
      <c r="Q4275" s="230"/>
      <c r="R4275" s="230"/>
      <c r="S4275" s="230"/>
      <c r="T4275" s="231"/>
      <c r="AT4275" s="232" t="s">
        <v>211</v>
      </c>
      <c r="AU4275" s="232" t="s">
        <v>104</v>
      </c>
      <c r="AV4275" s="13" t="s">
        <v>82</v>
      </c>
      <c r="AW4275" s="13" t="s">
        <v>31</v>
      </c>
      <c r="AX4275" s="13" t="s">
        <v>75</v>
      </c>
      <c r="AY4275" s="232" t="s">
        <v>203</v>
      </c>
    </row>
    <row r="4276" spans="1:65" s="13" customFormat="1" ht="11.25">
      <c r="B4276" s="222"/>
      <c r="C4276" s="223"/>
      <c r="D4276" s="224" t="s">
        <v>211</v>
      </c>
      <c r="E4276" s="225" t="s">
        <v>1</v>
      </c>
      <c r="F4276" s="226" t="s">
        <v>3715</v>
      </c>
      <c r="G4276" s="223"/>
      <c r="H4276" s="225" t="s">
        <v>1</v>
      </c>
      <c r="I4276" s="227"/>
      <c r="J4276" s="223"/>
      <c r="K4276" s="223"/>
      <c r="L4276" s="228"/>
      <c r="M4276" s="229"/>
      <c r="N4276" s="230"/>
      <c r="O4276" s="230"/>
      <c r="P4276" s="230"/>
      <c r="Q4276" s="230"/>
      <c r="R4276" s="230"/>
      <c r="S4276" s="230"/>
      <c r="T4276" s="231"/>
      <c r="AT4276" s="232" t="s">
        <v>211</v>
      </c>
      <c r="AU4276" s="232" t="s">
        <v>104</v>
      </c>
      <c r="AV4276" s="13" t="s">
        <v>82</v>
      </c>
      <c r="AW4276" s="13" t="s">
        <v>31</v>
      </c>
      <c r="AX4276" s="13" t="s">
        <v>75</v>
      </c>
      <c r="AY4276" s="232" t="s">
        <v>203</v>
      </c>
    </row>
    <row r="4277" spans="1:65" s="14" customFormat="1" ht="11.25">
      <c r="B4277" s="233"/>
      <c r="C4277" s="234"/>
      <c r="D4277" s="224" t="s">
        <v>211</v>
      </c>
      <c r="E4277" s="235" t="s">
        <v>1</v>
      </c>
      <c r="F4277" s="236" t="s">
        <v>3871</v>
      </c>
      <c r="G4277" s="234"/>
      <c r="H4277" s="237">
        <v>179.655</v>
      </c>
      <c r="I4277" s="238"/>
      <c r="J4277" s="234"/>
      <c r="K4277" s="234"/>
      <c r="L4277" s="239"/>
      <c r="M4277" s="240"/>
      <c r="N4277" s="241"/>
      <c r="O4277" s="241"/>
      <c r="P4277" s="241"/>
      <c r="Q4277" s="241"/>
      <c r="R4277" s="241"/>
      <c r="S4277" s="241"/>
      <c r="T4277" s="242"/>
      <c r="AT4277" s="243" t="s">
        <v>211</v>
      </c>
      <c r="AU4277" s="243" t="s">
        <v>104</v>
      </c>
      <c r="AV4277" s="14" t="s">
        <v>84</v>
      </c>
      <c r="AW4277" s="14" t="s">
        <v>31</v>
      </c>
      <c r="AX4277" s="14" t="s">
        <v>75</v>
      </c>
      <c r="AY4277" s="243" t="s">
        <v>203</v>
      </c>
    </row>
    <row r="4278" spans="1:65" s="2" customFormat="1" ht="21.75" customHeight="1">
      <c r="A4278" s="35"/>
      <c r="B4278" s="36"/>
      <c r="C4278" s="209" t="s">
        <v>3872</v>
      </c>
      <c r="D4278" s="209" t="s">
        <v>205</v>
      </c>
      <c r="E4278" s="210" t="s">
        <v>3873</v>
      </c>
      <c r="F4278" s="211" t="s">
        <v>3874</v>
      </c>
      <c r="G4278" s="212" t="s">
        <v>828</v>
      </c>
      <c r="H4278" s="213">
        <v>520.79999999999995</v>
      </c>
      <c r="I4278" s="214"/>
      <c r="J4278" s="215">
        <f>ROUND(I4278*H4278,2)</f>
        <v>0</v>
      </c>
      <c r="K4278" s="211" t="s">
        <v>1</v>
      </c>
      <c r="L4278" s="40"/>
      <c r="M4278" s="216" t="s">
        <v>1</v>
      </c>
      <c r="N4278" s="217" t="s">
        <v>40</v>
      </c>
      <c r="O4278" s="72"/>
      <c r="P4278" s="218">
        <f>O4278*H4278</f>
        <v>0</v>
      </c>
      <c r="Q4278" s="218">
        <v>1.4999999999999999E-4</v>
      </c>
      <c r="R4278" s="218">
        <f>Q4278*H4278</f>
        <v>7.8119999999999981E-2</v>
      </c>
      <c r="S4278" s="218">
        <v>0</v>
      </c>
      <c r="T4278" s="219">
        <f>S4278*H4278</f>
        <v>0</v>
      </c>
      <c r="U4278" s="35"/>
      <c r="V4278" s="35"/>
      <c r="W4278" s="35"/>
      <c r="X4278" s="35"/>
      <c r="Y4278" s="35"/>
      <c r="Z4278" s="35"/>
      <c r="AA4278" s="35"/>
      <c r="AB4278" s="35"/>
      <c r="AC4278" s="35"/>
      <c r="AD4278" s="35"/>
      <c r="AE4278" s="35"/>
      <c r="AR4278" s="220" t="s">
        <v>412</v>
      </c>
      <c r="AT4278" s="220" t="s">
        <v>205</v>
      </c>
      <c r="AU4278" s="220" t="s">
        <v>104</v>
      </c>
      <c r="AY4278" s="18" t="s">
        <v>203</v>
      </c>
      <c r="BE4278" s="221">
        <f>IF(N4278="základní",J4278,0)</f>
        <v>0</v>
      </c>
      <c r="BF4278" s="221">
        <f>IF(N4278="snížená",J4278,0)</f>
        <v>0</v>
      </c>
      <c r="BG4278" s="221">
        <f>IF(N4278="zákl. přenesená",J4278,0)</f>
        <v>0</v>
      </c>
      <c r="BH4278" s="221">
        <f>IF(N4278="sníž. přenesená",J4278,0)</f>
        <v>0</v>
      </c>
      <c r="BI4278" s="221">
        <f>IF(N4278="nulová",J4278,0)</f>
        <v>0</v>
      </c>
      <c r="BJ4278" s="18" t="s">
        <v>82</v>
      </c>
      <c r="BK4278" s="221">
        <f>ROUND(I4278*H4278,2)</f>
        <v>0</v>
      </c>
      <c r="BL4278" s="18" t="s">
        <v>412</v>
      </c>
      <c r="BM4278" s="220" t="s">
        <v>3875</v>
      </c>
    </row>
    <row r="4279" spans="1:65" s="13" customFormat="1" ht="22.5">
      <c r="B4279" s="222"/>
      <c r="C4279" s="223"/>
      <c r="D4279" s="224" t="s">
        <v>211</v>
      </c>
      <c r="E4279" s="225" t="s">
        <v>1</v>
      </c>
      <c r="F4279" s="226" t="s">
        <v>3876</v>
      </c>
      <c r="G4279" s="223"/>
      <c r="H4279" s="225" t="s">
        <v>1</v>
      </c>
      <c r="I4279" s="227"/>
      <c r="J4279" s="223"/>
      <c r="K4279" s="223"/>
      <c r="L4279" s="228"/>
      <c r="M4279" s="229"/>
      <c r="N4279" s="230"/>
      <c r="O4279" s="230"/>
      <c r="P4279" s="230"/>
      <c r="Q4279" s="230"/>
      <c r="R4279" s="230"/>
      <c r="S4279" s="230"/>
      <c r="T4279" s="231"/>
      <c r="AT4279" s="232" t="s">
        <v>211</v>
      </c>
      <c r="AU4279" s="232" t="s">
        <v>104</v>
      </c>
      <c r="AV4279" s="13" t="s">
        <v>82</v>
      </c>
      <c r="AW4279" s="13" t="s">
        <v>31</v>
      </c>
      <c r="AX4279" s="13" t="s">
        <v>75</v>
      </c>
      <c r="AY4279" s="232" t="s">
        <v>203</v>
      </c>
    </row>
    <row r="4280" spans="1:65" s="13" customFormat="1" ht="11.25">
      <c r="B4280" s="222"/>
      <c r="C4280" s="223"/>
      <c r="D4280" s="224" t="s">
        <v>211</v>
      </c>
      <c r="E4280" s="225" t="s">
        <v>1</v>
      </c>
      <c r="F4280" s="226" t="s">
        <v>213</v>
      </c>
      <c r="G4280" s="223"/>
      <c r="H4280" s="225" t="s">
        <v>1</v>
      </c>
      <c r="I4280" s="227"/>
      <c r="J4280" s="223"/>
      <c r="K4280" s="223"/>
      <c r="L4280" s="228"/>
      <c r="M4280" s="229"/>
      <c r="N4280" s="230"/>
      <c r="O4280" s="230"/>
      <c r="P4280" s="230"/>
      <c r="Q4280" s="230"/>
      <c r="R4280" s="230"/>
      <c r="S4280" s="230"/>
      <c r="T4280" s="231"/>
      <c r="AT4280" s="232" t="s">
        <v>211</v>
      </c>
      <c r="AU4280" s="232" t="s">
        <v>104</v>
      </c>
      <c r="AV4280" s="13" t="s">
        <v>82</v>
      </c>
      <c r="AW4280" s="13" t="s">
        <v>31</v>
      </c>
      <c r="AX4280" s="13" t="s">
        <v>75</v>
      </c>
      <c r="AY4280" s="232" t="s">
        <v>203</v>
      </c>
    </row>
    <row r="4281" spans="1:65" s="13" customFormat="1" ht="11.25">
      <c r="B4281" s="222"/>
      <c r="C4281" s="223"/>
      <c r="D4281" s="224" t="s">
        <v>211</v>
      </c>
      <c r="E4281" s="225" t="s">
        <v>1</v>
      </c>
      <c r="F4281" s="226" t="s">
        <v>3407</v>
      </c>
      <c r="G4281" s="223"/>
      <c r="H4281" s="225" t="s">
        <v>1</v>
      </c>
      <c r="I4281" s="227"/>
      <c r="J4281" s="223"/>
      <c r="K4281" s="223"/>
      <c r="L4281" s="228"/>
      <c r="M4281" s="229"/>
      <c r="N4281" s="230"/>
      <c r="O4281" s="230"/>
      <c r="P4281" s="230"/>
      <c r="Q4281" s="230"/>
      <c r="R4281" s="230"/>
      <c r="S4281" s="230"/>
      <c r="T4281" s="231"/>
      <c r="AT4281" s="232" t="s">
        <v>211</v>
      </c>
      <c r="AU4281" s="232" t="s">
        <v>104</v>
      </c>
      <c r="AV4281" s="13" t="s">
        <v>82</v>
      </c>
      <c r="AW4281" s="13" t="s">
        <v>31</v>
      </c>
      <c r="AX4281" s="13" t="s">
        <v>75</v>
      </c>
      <c r="AY4281" s="232" t="s">
        <v>203</v>
      </c>
    </row>
    <row r="4282" spans="1:65" s="14" customFormat="1" ht="11.25">
      <c r="B4282" s="233"/>
      <c r="C4282" s="234"/>
      <c r="D4282" s="224" t="s">
        <v>211</v>
      </c>
      <c r="E4282" s="235" t="s">
        <v>1</v>
      </c>
      <c r="F4282" s="236" t="s">
        <v>3877</v>
      </c>
      <c r="G4282" s="234"/>
      <c r="H4282" s="237">
        <v>520.79999999999995</v>
      </c>
      <c r="I4282" s="238"/>
      <c r="J4282" s="234"/>
      <c r="K4282" s="234"/>
      <c r="L4282" s="239"/>
      <c r="M4282" s="240"/>
      <c r="N4282" s="241"/>
      <c r="O4282" s="241"/>
      <c r="P4282" s="241"/>
      <c r="Q4282" s="241"/>
      <c r="R4282" s="241"/>
      <c r="S4282" s="241"/>
      <c r="T4282" s="242"/>
      <c r="AT4282" s="243" t="s">
        <v>211</v>
      </c>
      <c r="AU4282" s="243" t="s">
        <v>104</v>
      </c>
      <c r="AV4282" s="14" t="s">
        <v>84</v>
      </c>
      <c r="AW4282" s="14" t="s">
        <v>31</v>
      </c>
      <c r="AX4282" s="14" t="s">
        <v>75</v>
      </c>
      <c r="AY4282" s="243" t="s">
        <v>203</v>
      </c>
    </row>
    <row r="4283" spans="1:65" s="2" customFormat="1" ht="21.75" customHeight="1">
      <c r="A4283" s="35"/>
      <c r="B4283" s="36"/>
      <c r="C4283" s="209" t="s">
        <v>3878</v>
      </c>
      <c r="D4283" s="209" t="s">
        <v>205</v>
      </c>
      <c r="E4283" s="210" t="s">
        <v>3879</v>
      </c>
      <c r="F4283" s="211" t="s">
        <v>3880</v>
      </c>
      <c r="G4283" s="212" t="s">
        <v>828</v>
      </c>
      <c r="H4283" s="213">
        <v>660.45</v>
      </c>
      <c r="I4283" s="214"/>
      <c r="J4283" s="215">
        <f>ROUND(I4283*H4283,2)</f>
        <v>0</v>
      </c>
      <c r="K4283" s="211" t="s">
        <v>1</v>
      </c>
      <c r="L4283" s="40"/>
      <c r="M4283" s="216" t="s">
        <v>1</v>
      </c>
      <c r="N4283" s="217" t="s">
        <v>40</v>
      </c>
      <c r="O4283" s="72"/>
      <c r="P4283" s="218">
        <f>O4283*H4283</f>
        <v>0</v>
      </c>
      <c r="Q4283" s="218">
        <v>1.4999999999999999E-4</v>
      </c>
      <c r="R4283" s="218">
        <f>Q4283*H4283</f>
        <v>9.9067500000000003E-2</v>
      </c>
      <c r="S4283" s="218">
        <v>0</v>
      </c>
      <c r="T4283" s="219">
        <f>S4283*H4283</f>
        <v>0</v>
      </c>
      <c r="U4283" s="35"/>
      <c r="V4283" s="35"/>
      <c r="W4283" s="35"/>
      <c r="X4283" s="35"/>
      <c r="Y4283" s="35"/>
      <c r="Z4283" s="35"/>
      <c r="AA4283" s="35"/>
      <c r="AB4283" s="35"/>
      <c r="AC4283" s="35"/>
      <c r="AD4283" s="35"/>
      <c r="AE4283" s="35"/>
      <c r="AR4283" s="220" t="s">
        <v>412</v>
      </c>
      <c r="AT4283" s="220" t="s">
        <v>205</v>
      </c>
      <c r="AU4283" s="220" t="s">
        <v>104</v>
      </c>
      <c r="AY4283" s="18" t="s">
        <v>203</v>
      </c>
      <c r="BE4283" s="221">
        <f>IF(N4283="základní",J4283,0)</f>
        <v>0</v>
      </c>
      <c r="BF4283" s="221">
        <f>IF(N4283="snížená",J4283,0)</f>
        <v>0</v>
      </c>
      <c r="BG4283" s="221">
        <f>IF(N4283="zákl. přenesená",J4283,0)</f>
        <v>0</v>
      </c>
      <c r="BH4283" s="221">
        <f>IF(N4283="sníž. přenesená",J4283,0)</f>
        <v>0</v>
      </c>
      <c r="BI4283" s="221">
        <f>IF(N4283="nulová",J4283,0)</f>
        <v>0</v>
      </c>
      <c r="BJ4283" s="18" t="s">
        <v>82</v>
      </c>
      <c r="BK4283" s="221">
        <f>ROUND(I4283*H4283,2)</f>
        <v>0</v>
      </c>
      <c r="BL4283" s="18" t="s">
        <v>412</v>
      </c>
      <c r="BM4283" s="220" t="s">
        <v>3881</v>
      </c>
    </row>
    <row r="4284" spans="1:65" s="13" customFormat="1" ht="22.5">
      <c r="B4284" s="222"/>
      <c r="C4284" s="223"/>
      <c r="D4284" s="224" t="s">
        <v>211</v>
      </c>
      <c r="E4284" s="225" t="s">
        <v>1</v>
      </c>
      <c r="F4284" s="226" t="s">
        <v>3876</v>
      </c>
      <c r="G4284" s="223"/>
      <c r="H4284" s="225" t="s">
        <v>1</v>
      </c>
      <c r="I4284" s="227"/>
      <c r="J4284" s="223"/>
      <c r="K4284" s="223"/>
      <c r="L4284" s="228"/>
      <c r="M4284" s="229"/>
      <c r="N4284" s="230"/>
      <c r="O4284" s="230"/>
      <c r="P4284" s="230"/>
      <c r="Q4284" s="230"/>
      <c r="R4284" s="230"/>
      <c r="S4284" s="230"/>
      <c r="T4284" s="231"/>
      <c r="AT4284" s="232" t="s">
        <v>211</v>
      </c>
      <c r="AU4284" s="232" t="s">
        <v>104</v>
      </c>
      <c r="AV4284" s="13" t="s">
        <v>82</v>
      </c>
      <c r="AW4284" s="13" t="s">
        <v>31</v>
      </c>
      <c r="AX4284" s="13" t="s">
        <v>75</v>
      </c>
      <c r="AY4284" s="232" t="s">
        <v>203</v>
      </c>
    </row>
    <row r="4285" spans="1:65" s="13" customFormat="1" ht="11.25">
      <c r="B4285" s="222"/>
      <c r="C4285" s="223"/>
      <c r="D4285" s="224" t="s">
        <v>211</v>
      </c>
      <c r="E4285" s="225" t="s">
        <v>1</v>
      </c>
      <c r="F4285" s="226" t="s">
        <v>213</v>
      </c>
      <c r="G4285" s="223"/>
      <c r="H4285" s="225" t="s">
        <v>1</v>
      </c>
      <c r="I4285" s="227"/>
      <c r="J4285" s="223"/>
      <c r="K4285" s="223"/>
      <c r="L4285" s="228"/>
      <c r="M4285" s="229"/>
      <c r="N4285" s="230"/>
      <c r="O4285" s="230"/>
      <c r="P4285" s="230"/>
      <c r="Q4285" s="230"/>
      <c r="R4285" s="230"/>
      <c r="S4285" s="230"/>
      <c r="T4285" s="231"/>
      <c r="AT4285" s="232" t="s">
        <v>211</v>
      </c>
      <c r="AU4285" s="232" t="s">
        <v>104</v>
      </c>
      <c r="AV4285" s="13" t="s">
        <v>82</v>
      </c>
      <c r="AW4285" s="13" t="s">
        <v>31</v>
      </c>
      <c r="AX4285" s="13" t="s">
        <v>75</v>
      </c>
      <c r="AY4285" s="232" t="s">
        <v>203</v>
      </c>
    </row>
    <row r="4286" spans="1:65" s="13" customFormat="1" ht="11.25">
      <c r="B4286" s="222"/>
      <c r="C4286" s="223"/>
      <c r="D4286" s="224" t="s">
        <v>211</v>
      </c>
      <c r="E4286" s="225" t="s">
        <v>1</v>
      </c>
      <c r="F4286" s="226" t="s">
        <v>3407</v>
      </c>
      <c r="G4286" s="223"/>
      <c r="H4286" s="225" t="s">
        <v>1</v>
      </c>
      <c r="I4286" s="227"/>
      <c r="J4286" s="223"/>
      <c r="K4286" s="223"/>
      <c r="L4286" s="228"/>
      <c r="M4286" s="229"/>
      <c r="N4286" s="230"/>
      <c r="O4286" s="230"/>
      <c r="P4286" s="230"/>
      <c r="Q4286" s="230"/>
      <c r="R4286" s="230"/>
      <c r="S4286" s="230"/>
      <c r="T4286" s="231"/>
      <c r="AT4286" s="232" t="s">
        <v>211</v>
      </c>
      <c r="AU4286" s="232" t="s">
        <v>104</v>
      </c>
      <c r="AV4286" s="13" t="s">
        <v>82</v>
      </c>
      <c r="AW4286" s="13" t="s">
        <v>31</v>
      </c>
      <c r="AX4286" s="13" t="s">
        <v>75</v>
      </c>
      <c r="AY4286" s="232" t="s">
        <v>203</v>
      </c>
    </row>
    <row r="4287" spans="1:65" s="14" customFormat="1" ht="11.25">
      <c r="B4287" s="233"/>
      <c r="C4287" s="234"/>
      <c r="D4287" s="224" t="s">
        <v>211</v>
      </c>
      <c r="E4287" s="235" t="s">
        <v>1</v>
      </c>
      <c r="F4287" s="236" t="s">
        <v>3882</v>
      </c>
      <c r="G4287" s="234"/>
      <c r="H4287" s="237">
        <v>660.45</v>
      </c>
      <c r="I4287" s="238"/>
      <c r="J4287" s="234"/>
      <c r="K4287" s="234"/>
      <c r="L4287" s="239"/>
      <c r="M4287" s="240"/>
      <c r="N4287" s="241"/>
      <c r="O4287" s="241"/>
      <c r="P4287" s="241"/>
      <c r="Q4287" s="241"/>
      <c r="R4287" s="241"/>
      <c r="S4287" s="241"/>
      <c r="T4287" s="242"/>
      <c r="AT4287" s="243" t="s">
        <v>211</v>
      </c>
      <c r="AU4287" s="243" t="s">
        <v>104</v>
      </c>
      <c r="AV4287" s="14" t="s">
        <v>84</v>
      </c>
      <c r="AW4287" s="14" t="s">
        <v>31</v>
      </c>
      <c r="AX4287" s="14" t="s">
        <v>75</v>
      </c>
      <c r="AY4287" s="243" t="s">
        <v>203</v>
      </c>
    </row>
    <row r="4288" spans="1:65" s="2" customFormat="1" ht="33" customHeight="1">
      <c r="A4288" s="35"/>
      <c r="B4288" s="36"/>
      <c r="C4288" s="209" t="s">
        <v>3883</v>
      </c>
      <c r="D4288" s="209" t="s">
        <v>205</v>
      </c>
      <c r="E4288" s="210" t="s">
        <v>3884</v>
      </c>
      <c r="F4288" s="211" t="s">
        <v>3885</v>
      </c>
      <c r="G4288" s="212" t="s">
        <v>828</v>
      </c>
      <c r="H4288" s="213">
        <v>30.45</v>
      </c>
      <c r="I4288" s="214"/>
      <c r="J4288" s="215">
        <f>ROUND(I4288*H4288,2)</f>
        <v>0</v>
      </c>
      <c r="K4288" s="211" t="s">
        <v>1</v>
      </c>
      <c r="L4288" s="40"/>
      <c r="M4288" s="216" t="s">
        <v>1</v>
      </c>
      <c r="N4288" s="217" t="s">
        <v>40</v>
      </c>
      <c r="O4288" s="72"/>
      <c r="P4288" s="218">
        <f>O4288*H4288</f>
        <v>0</v>
      </c>
      <c r="Q4288" s="218">
        <v>0</v>
      </c>
      <c r="R4288" s="218">
        <f>Q4288*H4288</f>
        <v>0</v>
      </c>
      <c r="S4288" s="218">
        <v>0</v>
      </c>
      <c r="T4288" s="219">
        <f>S4288*H4288</f>
        <v>0</v>
      </c>
      <c r="U4288" s="35"/>
      <c r="V4288" s="35"/>
      <c r="W4288" s="35"/>
      <c r="X4288" s="35"/>
      <c r="Y4288" s="35"/>
      <c r="Z4288" s="35"/>
      <c r="AA4288" s="35"/>
      <c r="AB4288" s="35"/>
      <c r="AC4288" s="35"/>
      <c r="AD4288" s="35"/>
      <c r="AE4288" s="35"/>
      <c r="AR4288" s="220" t="s">
        <v>412</v>
      </c>
      <c r="AT4288" s="220" t="s">
        <v>205</v>
      </c>
      <c r="AU4288" s="220" t="s">
        <v>104</v>
      </c>
      <c r="AY4288" s="18" t="s">
        <v>203</v>
      </c>
      <c r="BE4288" s="221">
        <f>IF(N4288="základní",J4288,0)</f>
        <v>0</v>
      </c>
      <c r="BF4288" s="221">
        <f>IF(N4288="snížená",J4288,0)</f>
        <v>0</v>
      </c>
      <c r="BG4288" s="221">
        <f>IF(N4288="zákl. přenesená",J4288,0)</f>
        <v>0</v>
      </c>
      <c r="BH4288" s="221">
        <f>IF(N4288="sníž. přenesená",J4288,0)</f>
        <v>0</v>
      </c>
      <c r="BI4288" s="221">
        <f>IF(N4288="nulová",J4288,0)</f>
        <v>0</v>
      </c>
      <c r="BJ4288" s="18" t="s">
        <v>82</v>
      </c>
      <c r="BK4288" s="221">
        <f>ROUND(I4288*H4288,2)</f>
        <v>0</v>
      </c>
      <c r="BL4288" s="18" t="s">
        <v>412</v>
      </c>
      <c r="BM4288" s="220" t="s">
        <v>3886</v>
      </c>
    </row>
    <row r="4289" spans="1:65" s="13" customFormat="1" ht="22.5">
      <c r="B4289" s="222"/>
      <c r="C4289" s="223"/>
      <c r="D4289" s="224" t="s">
        <v>211</v>
      </c>
      <c r="E4289" s="225" t="s">
        <v>1</v>
      </c>
      <c r="F4289" s="226" t="s">
        <v>3711</v>
      </c>
      <c r="G4289" s="223"/>
      <c r="H4289" s="225" t="s">
        <v>1</v>
      </c>
      <c r="I4289" s="227"/>
      <c r="J4289" s="223"/>
      <c r="K4289" s="223"/>
      <c r="L4289" s="228"/>
      <c r="M4289" s="229"/>
      <c r="N4289" s="230"/>
      <c r="O4289" s="230"/>
      <c r="P4289" s="230"/>
      <c r="Q4289" s="230"/>
      <c r="R4289" s="230"/>
      <c r="S4289" s="230"/>
      <c r="T4289" s="231"/>
      <c r="AT4289" s="232" t="s">
        <v>211</v>
      </c>
      <c r="AU4289" s="232" t="s">
        <v>104</v>
      </c>
      <c r="AV4289" s="13" t="s">
        <v>82</v>
      </c>
      <c r="AW4289" s="13" t="s">
        <v>31</v>
      </c>
      <c r="AX4289" s="13" t="s">
        <v>75</v>
      </c>
      <c r="AY4289" s="232" t="s">
        <v>203</v>
      </c>
    </row>
    <row r="4290" spans="1:65" s="13" customFormat="1" ht="11.25">
      <c r="B4290" s="222"/>
      <c r="C4290" s="223"/>
      <c r="D4290" s="224" t="s">
        <v>211</v>
      </c>
      <c r="E4290" s="225" t="s">
        <v>1</v>
      </c>
      <c r="F4290" s="226" t="s">
        <v>213</v>
      </c>
      <c r="G4290" s="223"/>
      <c r="H4290" s="225" t="s">
        <v>1</v>
      </c>
      <c r="I4290" s="227"/>
      <c r="J4290" s="223"/>
      <c r="K4290" s="223"/>
      <c r="L4290" s="228"/>
      <c r="M4290" s="229"/>
      <c r="N4290" s="230"/>
      <c r="O4290" s="230"/>
      <c r="P4290" s="230"/>
      <c r="Q4290" s="230"/>
      <c r="R4290" s="230"/>
      <c r="S4290" s="230"/>
      <c r="T4290" s="231"/>
      <c r="AT4290" s="232" t="s">
        <v>211</v>
      </c>
      <c r="AU4290" s="232" t="s">
        <v>104</v>
      </c>
      <c r="AV4290" s="13" t="s">
        <v>82</v>
      </c>
      <c r="AW4290" s="13" t="s">
        <v>31</v>
      </c>
      <c r="AX4290" s="13" t="s">
        <v>75</v>
      </c>
      <c r="AY4290" s="232" t="s">
        <v>203</v>
      </c>
    </row>
    <row r="4291" spans="1:65" s="13" customFormat="1" ht="11.25">
      <c r="B4291" s="222"/>
      <c r="C4291" s="223"/>
      <c r="D4291" s="224" t="s">
        <v>211</v>
      </c>
      <c r="E4291" s="225" t="s">
        <v>1</v>
      </c>
      <c r="F4291" s="226" t="s">
        <v>3715</v>
      </c>
      <c r="G4291" s="223"/>
      <c r="H4291" s="225" t="s">
        <v>1</v>
      </c>
      <c r="I4291" s="227"/>
      <c r="J4291" s="223"/>
      <c r="K4291" s="223"/>
      <c r="L4291" s="228"/>
      <c r="M4291" s="229"/>
      <c r="N4291" s="230"/>
      <c r="O4291" s="230"/>
      <c r="P4291" s="230"/>
      <c r="Q4291" s="230"/>
      <c r="R4291" s="230"/>
      <c r="S4291" s="230"/>
      <c r="T4291" s="231"/>
      <c r="AT4291" s="232" t="s">
        <v>211</v>
      </c>
      <c r="AU4291" s="232" t="s">
        <v>104</v>
      </c>
      <c r="AV4291" s="13" t="s">
        <v>82</v>
      </c>
      <c r="AW4291" s="13" t="s">
        <v>31</v>
      </c>
      <c r="AX4291" s="13" t="s">
        <v>75</v>
      </c>
      <c r="AY4291" s="232" t="s">
        <v>203</v>
      </c>
    </row>
    <row r="4292" spans="1:65" s="14" customFormat="1" ht="11.25">
      <c r="B4292" s="233"/>
      <c r="C4292" s="234"/>
      <c r="D4292" s="224" t="s">
        <v>211</v>
      </c>
      <c r="E4292" s="235" t="s">
        <v>1</v>
      </c>
      <c r="F4292" s="236" t="s">
        <v>3887</v>
      </c>
      <c r="G4292" s="234"/>
      <c r="H4292" s="237">
        <v>30.45</v>
      </c>
      <c r="I4292" s="238"/>
      <c r="J4292" s="234"/>
      <c r="K4292" s="234"/>
      <c r="L4292" s="239"/>
      <c r="M4292" s="240"/>
      <c r="N4292" s="241"/>
      <c r="O4292" s="241"/>
      <c r="P4292" s="241"/>
      <c r="Q4292" s="241"/>
      <c r="R4292" s="241"/>
      <c r="S4292" s="241"/>
      <c r="T4292" s="242"/>
      <c r="AT4292" s="243" t="s">
        <v>211</v>
      </c>
      <c r="AU4292" s="243" t="s">
        <v>104</v>
      </c>
      <c r="AV4292" s="14" t="s">
        <v>84</v>
      </c>
      <c r="AW4292" s="14" t="s">
        <v>31</v>
      </c>
      <c r="AX4292" s="14" t="s">
        <v>75</v>
      </c>
      <c r="AY4292" s="243" t="s">
        <v>203</v>
      </c>
    </row>
    <row r="4293" spans="1:65" s="2" customFormat="1" ht="21.75" customHeight="1">
      <c r="A4293" s="35"/>
      <c r="B4293" s="36"/>
      <c r="C4293" s="209" t="s">
        <v>3888</v>
      </c>
      <c r="D4293" s="209" t="s">
        <v>205</v>
      </c>
      <c r="E4293" s="210" t="s">
        <v>3889</v>
      </c>
      <c r="F4293" s="211" t="s">
        <v>3890</v>
      </c>
      <c r="G4293" s="212" t="s">
        <v>828</v>
      </c>
      <c r="H4293" s="213">
        <v>3.36</v>
      </c>
      <c r="I4293" s="214"/>
      <c r="J4293" s="215">
        <f>ROUND(I4293*H4293,2)</f>
        <v>0</v>
      </c>
      <c r="K4293" s="211" t="s">
        <v>1</v>
      </c>
      <c r="L4293" s="40"/>
      <c r="M4293" s="216" t="s">
        <v>1</v>
      </c>
      <c r="N4293" s="217" t="s">
        <v>40</v>
      </c>
      <c r="O4293" s="72"/>
      <c r="P4293" s="218">
        <f>O4293*H4293</f>
        <v>0</v>
      </c>
      <c r="Q4293" s="218">
        <v>1.4999999999999999E-4</v>
      </c>
      <c r="R4293" s="218">
        <f>Q4293*H4293</f>
        <v>5.0399999999999989E-4</v>
      </c>
      <c r="S4293" s="218">
        <v>0</v>
      </c>
      <c r="T4293" s="219">
        <f>S4293*H4293</f>
        <v>0</v>
      </c>
      <c r="U4293" s="35"/>
      <c r="V4293" s="35"/>
      <c r="W4293" s="35"/>
      <c r="X4293" s="35"/>
      <c r="Y4293" s="35"/>
      <c r="Z4293" s="35"/>
      <c r="AA4293" s="35"/>
      <c r="AB4293" s="35"/>
      <c r="AC4293" s="35"/>
      <c r="AD4293" s="35"/>
      <c r="AE4293" s="35"/>
      <c r="AR4293" s="220" t="s">
        <v>412</v>
      </c>
      <c r="AT4293" s="220" t="s">
        <v>205</v>
      </c>
      <c r="AU4293" s="220" t="s">
        <v>104</v>
      </c>
      <c r="AY4293" s="18" t="s">
        <v>203</v>
      </c>
      <c r="BE4293" s="221">
        <f>IF(N4293="základní",J4293,0)</f>
        <v>0</v>
      </c>
      <c r="BF4293" s="221">
        <f>IF(N4293="snížená",J4293,0)</f>
        <v>0</v>
      </c>
      <c r="BG4293" s="221">
        <f>IF(N4293="zákl. přenesená",J4293,0)</f>
        <v>0</v>
      </c>
      <c r="BH4293" s="221">
        <f>IF(N4293="sníž. přenesená",J4293,0)</f>
        <v>0</v>
      </c>
      <c r="BI4293" s="221">
        <f>IF(N4293="nulová",J4293,0)</f>
        <v>0</v>
      </c>
      <c r="BJ4293" s="18" t="s">
        <v>82</v>
      </c>
      <c r="BK4293" s="221">
        <f>ROUND(I4293*H4293,2)</f>
        <v>0</v>
      </c>
      <c r="BL4293" s="18" t="s">
        <v>412</v>
      </c>
      <c r="BM4293" s="220" t="s">
        <v>3891</v>
      </c>
    </row>
    <row r="4294" spans="1:65" s="13" customFormat="1" ht="22.5">
      <c r="B4294" s="222"/>
      <c r="C4294" s="223"/>
      <c r="D4294" s="224" t="s">
        <v>211</v>
      </c>
      <c r="E4294" s="225" t="s">
        <v>1</v>
      </c>
      <c r="F4294" s="226" t="s">
        <v>3828</v>
      </c>
      <c r="G4294" s="223"/>
      <c r="H4294" s="225" t="s">
        <v>1</v>
      </c>
      <c r="I4294" s="227"/>
      <c r="J4294" s="223"/>
      <c r="K4294" s="223"/>
      <c r="L4294" s="228"/>
      <c r="M4294" s="229"/>
      <c r="N4294" s="230"/>
      <c r="O4294" s="230"/>
      <c r="P4294" s="230"/>
      <c r="Q4294" s="230"/>
      <c r="R4294" s="230"/>
      <c r="S4294" s="230"/>
      <c r="T4294" s="231"/>
      <c r="AT4294" s="232" t="s">
        <v>211</v>
      </c>
      <c r="AU4294" s="232" t="s">
        <v>104</v>
      </c>
      <c r="AV4294" s="13" t="s">
        <v>82</v>
      </c>
      <c r="AW4294" s="13" t="s">
        <v>31</v>
      </c>
      <c r="AX4294" s="13" t="s">
        <v>75</v>
      </c>
      <c r="AY4294" s="232" t="s">
        <v>203</v>
      </c>
    </row>
    <row r="4295" spans="1:65" s="13" customFormat="1" ht="11.25">
      <c r="B4295" s="222"/>
      <c r="C4295" s="223"/>
      <c r="D4295" s="224" t="s">
        <v>211</v>
      </c>
      <c r="E4295" s="225" t="s">
        <v>1</v>
      </c>
      <c r="F4295" s="226" t="s">
        <v>213</v>
      </c>
      <c r="G4295" s="223"/>
      <c r="H4295" s="225" t="s">
        <v>1</v>
      </c>
      <c r="I4295" s="227"/>
      <c r="J4295" s="223"/>
      <c r="K4295" s="223"/>
      <c r="L4295" s="228"/>
      <c r="M4295" s="229"/>
      <c r="N4295" s="230"/>
      <c r="O4295" s="230"/>
      <c r="P4295" s="230"/>
      <c r="Q4295" s="230"/>
      <c r="R4295" s="230"/>
      <c r="S4295" s="230"/>
      <c r="T4295" s="231"/>
      <c r="AT4295" s="232" t="s">
        <v>211</v>
      </c>
      <c r="AU4295" s="232" t="s">
        <v>104</v>
      </c>
      <c r="AV4295" s="13" t="s">
        <v>82</v>
      </c>
      <c r="AW4295" s="13" t="s">
        <v>31</v>
      </c>
      <c r="AX4295" s="13" t="s">
        <v>75</v>
      </c>
      <c r="AY4295" s="232" t="s">
        <v>203</v>
      </c>
    </row>
    <row r="4296" spans="1:65" s="13" customFormat="1" ht="11.25">
      <c r="B4296" s="222"/>
      <c r="C4296" s="223"/>
      <c r="D4296" s="224" t="s">
        <v>211</v>
      </c>
      <c r="E4296" s="225" t="s">
        <v>1</v>
      </c>
      <c r="F4296" s="226" t="s">
        <v>3407</v>
      </c>
      <c r="G4296" s="223"/>
      <c r="H4296" s="225" t="s">
        <v>1</v>
      </c>
      <c r="I4296" s="227"/>
      <c r="J4296" s="223"/>
      <c r="K4296" s="223"/>
      <c r="L4296" s="228"/>
      <c r="M4296" s="229"/>
      <c r="N4296" s="230"/>
      <c r="O4296" s="230"/>
      <c r="P4296" s="230"/>
      <c r="Q4296" s="230"/>
      <c r="R4296" s="230"/>
      <c r="S4296" s="230"/>
      <c r="T4296" s="231"/>
      <c r="AT4296" s="232" t="s">
        <v>211</v>
      </c>
      <c r="AU4296" s="232" t="s">
        <v>104</v>
      </c>
      <c r="AV4296" s="13" t="s">
        <v>82</v>
      </c>
      <c r="AW4296" s="13" t="s">
        <v>31</v>
      </c>
      <c r="AX4296" s="13" t="s">
        <v>75</v>
      </c>
      <c r="AY4296" s="232" t="s">
        <v>203</v>
      </c>
    </row>
    <row r="4297" spans="1:65" s="14" customFormat="1" ht="11.25">
      <c r="B4297" s="233"/>
      <c r="C4297" s="234"/>
      <c r="D4297" s="224" t="s">
        <v>211</v>
      </c>
      <c r="E4297" s="235" t="s">
        <v>1</v>
      </c>
      <c r="F4297" s="236" t="s">
        <v>3892</v>
      </c>
      <c r="G4297" s="234"/>
      <c r="H4297" s="237">
        <v>3.36</v>
      </c>
      <c r="I4297" s="238"/>
      <c r="J4297" s="234"/>
      <c r="K4297" s="234"/>
      <c r="L4297" s="239"/>
      <c r="M4297" s="240"/>
      <c r="N4297" s="241"/>
      <c r="O4297" s="241"/>
      <c r="P4297" s="241"/>
      <c r="Q4297" s="241"/>
      <c r="R4297" s="241"/>
      <c r="S4297" s="241"/>
      <c r="T4297" s="242"/>
      <c r="AT4297" s="243" t="s">
        <v>211</v>
      </c>
      <c r="AU4297" s="243" t="s">
        <v>104</v>
      </c>
      <c r="AV4297" s="14" t="s">
        <v>84</v>
      </c>
      <c r="AW4297" s="14" t="s">
        <v>31</v>
      </c>
      <c r="AX4297" s="14" t="s">
        <v>75</v>
      </c>
      <c r="AY4297" s="243" t="s">
        <v>203</v>
      </c>
    </row>
    <row r="4298" spans="1:65" s="2" customFormat="1" ht="16.5" customHeight="1">
      <c r="A4298" s="35"/>
      <c r="B4298" s="36"/>
      <c r="C4298" s="209" t="s">
        <v>3893</v>
      </c>
      <c r="D4298" s="209" t="s">
        <v>205</v>
      </c>
      <c r="E4298" s="210" t="s">
        <v>3894</v>
      </c>
      <c r="F4298" s="211" t="s">
        <v>3895</v>
      </c>
      <c r="G4298" s="212" t="s">
        <v>828</v>
      </c>
      <c r="H4298" s="213">
        <v>8.4</v>
      </c>
      <c r="I4298" s="214"/>
      <c r="J4298" s="215">
        <f>ROUND(I4298*H4298,2)</f>
        <v>0</v>
      </c>
      <c r="K4298" s="211" t="s">
        <v>1</v>
      </c>
      <c r="L4298" s="40"/>
      <c r="M4298" s="216" t="s">
        <v>1</v>
      </c>
      <c r="N4298" s="217" t="s">
        <v>40</v>
      </c>
      <c r="O4298" s="72"/>
      <c r="P4298" s="218">
        <f>O4298*H4298</f>
        <v>0</v>
      </c>
      <c r="Q4298" s="218">
        <v>1.4999999999999999E-4</v>
      </c>
      <c r="R4298" s="218">
        <f>Q4298*H4298</f>
        <v>1.2599999999999998E-3</v>
      </c>
      <c r="S4298" s="218">
        <v>0</v>
      </c>
      <c r="T4298" s="219">
        <f>S4298*H4298</f>
        <v>0</v>
      </c>
      <c r="U4298" s="35"/>
      <c r="V4298" s="35"/>
      <c r="W4298" s="35"/>
      <c r="X4298" s="35"/>
      <c r="Y4298" s="35"/>
      <c r="Z4298" s="35"/>
      <c r="AA4298" s="35"/>
      <c r="AB4298" s="35"/>
      <c r="AC4298" s="35"/>
      <c r="AD4298" s="35"/>
      <c r="AE4298" s="35"/>
      <c r="AR4298" s="220" t="s">
        <v>412</v>
      </c>
      <c r="AT4298" s="220" t="s">
        <v>205</v>
      </c>
      <c r="AU4298" s="220" t="s">
        <v>104</v>
      </c>
      <c r="AY4298" s="18" t="s">
        <v>203</v>
      </c>
      <c r="BE4298" s="221">
        <f>IF(N4298="základní",J4298,0)</f>
        <v>0</v>
      </c>
      <c r="BF4298" s="221">
        <f>IF(N4298="snížená",J4298,0)</f>
        <v>0</v>
      </c>
      <c r="BG4298" s="221">
        <f>IF(N4298="zákl. přenesená",J4298,0)</f>
        <v>0</v>
      </c>
      <c r="BH4298" s="221">
        <f>IF(N4298="sníž. přenesená",J4298,0)</f>
        <v>0</v>
      </c>
      <c r="BI4298" s="221">
        <f>IF(N4298="nulová",J4298,0)</f>
        <v>0</v>
      </c>
      <c r="BJ4298" s="18" t="s">
        <v>82</v>
      </c>
      <c r="BK4298" s="221">
        <f>ROUND(I4298*H4298,2)</f>
        <v>0</v>
      </c>
      <c r="BL4298" s="18" t="s">
        <v>412</v>
      </c>
      <c r="BM4298" s="220" t="s">
        <v>3896</v>
      </c>
    </row>
    <row r="4299" spans="1:65" s="13" customFormat="1" ht="22.5">
      <c r="B4299" s="222"/>
      <c r="C4299" s="223"/>
      <c r="D4299" s="224" t="s">
        <v>211</v>
      </c>
      <c r="E4299" s="225" t="s">
        <v>1</v>
      </c>
      <c r="F4299" s="226" t="s">
        <v>3897</v>
      </c>
      <c r="G4299" s="223"/>
      <c r="H4299" s="225" t="s">
        <v>1</v>
      </c>
      <c r="I4299" s="227"/>
      <c r="J4299" s="223"/>
      <c r="K4299" s="223"/>
      <c r="L4299" s="228"/>
      <c r="M4299" s="229"/>
      <c r="N4299" s="230"/>
      <c r="O4299" s="230"/>
      <c r="P4299" s="230"/>
      <c r="Q4299" s="230"/>
      <c r="R4299" s="230"/>
      <c r="S4299" s="230"/>
      <c r="T4299" s="231"/>
      <c r="AT4299" s="232" t="s">
        <v>211</v>
      </c>
      <c r="AU4299" s="232" t="s">
        <v>104</v>
      </c>
      <c r="AV4299" s="13" t="s">
        <v>82</v>
      </c>
      <c r="AW4299" s="13" t="s">
        <v>31</v>
      </c>
      <c r="AX4299" s="13" t="s">
        <v>75</v>
      </c>
      <c r="AY4299" s="232" t="s">
        <v>203</v>
      </c>
    </row>
    <row r="4300" spans="1:65" s="13" customFormat="1" ht="11.25">
      <c r="B4300" s="222"/>
      <c r="C4300" s="223"/>
      <c r="D4300" s="224" t="s">
        <v>211</v>
      </c>
      <c r="E4300" s="225" t="s">
        <v>1</v>
      </c>
      <c r="F4300" s="226" t="s">
        <v>213</v>
      </c>
      <c r="G4300" s="223"/>
      <c r="H4300" s="225" t="s">
        <v>1</v>
      </c>
      <c r="I4300" s="227"/>
      <c r="J4300" s="223"/>
      <c r="K4300" s="223"/>
      <c r="L4300" s="228"/>
      <c r="M4300" s="229"/>
      <c r="N4300" s="230"/>
      <c r="O4300" s="230"/>
      <c r="P4300" s="230"/>
      <c r="Q4300" s="230"/>
      <c r="R4300" s="230"/>
      <c r="S4300" s="230"/>
      <c r="T4300" s="231"/>
      <c r="AT4300" s="232" t="s">
        <v>211</v>
      </c>
      <c r="AU4300" s="232" t="s">
        <v>104</v>
      </c>
      <c r="AV4300" s="13" t="s">
        <v>82</v>
      </c>
      <c r="AW4300" s="13" t="s">
        <v>31</v>
      </c>
      <c r="AX4300" s="13" t="s">
        <v>75</v>
      </c>
      <c r="AY4300" s="232" t="s">
        <v>203</v>
      </c>
    </row>
    <row r="4301" spans="1:65" s="13" customFormat="1" ht="11.25">
      <c r="B4301" s="222"/>
      <c r="C4301" s="223"/>
      <c r="D4301" s="224" t="s">
        <v>211</v>
      </c>
      <c r="E4301" s="225" t="s">
        <v>1</v>
      </c>
      <c r="F4301" s="226" t="s">
        <v>3407</v>
      </c>
      <c r="G4301" s="223"/>
      <c r="H4301" s="225" t="s">
        <v>1</v>
      </c>
      <c r="I4301" s="227"/>
      <c r="J4301" s="223"/>
      <c r="K4301" s="223"/>
      <c r="L4301" s="228"/>
      <c r="M4301" s="229"/>
      <c r="N4301" s="230"/>
      <c r="O4301" s="230"/>
      <c r="P4301" s="230"/>
      <c r="Q4301" s="230"/>
      <c r="R4301" s="230"/>
      <c r="S4301" s="230"/>
      <c r="T4301" s="231"/>
      <c r="AT4301" s="232" t="s">
        <v>211</v>
      </c>
      <c r="AU4301" s="232" t="s">
        <v>104</v>
      </c>
      <c r="AV4301" s="13" t="s">
        <v>82</v>
      </c>
      <c r="AW4301" s="13" t="s">
        <v>31</v>
      </c>
      <c r="AX4301" s="13" t="s">
        <v>75</v>
      </c>
      <c r="AY4301" s="232" t="s">
        <v>203</v>
      </c>
    </row>
    <row r="4302" spans="1:65" s="14" customFormat="1" ht="11.25">
      <c r="B4302" s="233"/>
      <c r="C4302" s="234"/>
      <c r="D4302" s="224" t="s">
        <v>211</v>
      </c>
      <c r="E4302" s="235" t="s">
        <v>1</v>
      </c>
      <c r="F4302" s="236" t="s">
        <v>3898</v>
      </c>
      <c r="G4302" s="234"/>
      <c r="H4302" s="237">
        <v>8.4</v>
      </c>
      <c r="I4302" s="238"/>
      <c r="J4302" s="234"/>
      <c r="K4302" s="234"/>
      <c r="L4302" s="239"/>
      <c r="M4302" s="240"/>
      <c r="N4302" s="241"/>
      <c r="O4302" s="241"/>
      <c r="P4302" s="241"/>
      <c r="Q4302" s="241"/>
      <c r="R4302" s="241"/>
      <c r="S4302" s="241"/>
      <c r="T4302" s="242"/>
      <c r="AT4302" s="243" t="s">
        <v>211</v>
      </c>
      <c r="AU4302" s="243" t="s">
        <v>104</v>
      </c>
      <c r="AV4302" s="14" t="s">
        <v>84</v>
      </c>
      <c r="AW4302" s="14" t="s">
        <v>31</v>
      </c>
      <c r="AX4302" s="14" t="s">
        <v>75</v>
      </c>
      <c r="AY4302" s="243" t="s">
        <v>203</v>
      </c>
    </row>
    <row r="4303" spans="1:65" s="2" customFormat="1" ht="16.5" customHeight="1">
      <c r="A4303" s="35"/>
      <c r="B4303" s="36"/>
      <c r="C4303" s="209" t="s">
        <v>3899</v>
      </c>
      <c r="D4303" s="209" t="s">
        <v>205</v>
      </c>
      <c r="E4303" s="210" t="s">
        <v>3900</v>
      </c>
      <c r="F4303" s="211" t="s">
        <v>3901</v>
      </c>
      <c r="G4303" s="212" t="s">
        <v>828</v>
      </c>
      <c r="H4303" s="213">
        <v>3.15</v>
      </c>
      <c r="I4303" s="214"/>
      <c r="J4303" s="215">
        <f>ROUND(I4303*H4303,2)</f>
        <v>0</v>
      </c>
      <c r="K4303" s="211" t="s">
        <v>1</v>
      </c>
      <c r="L4303" s="40"/>
      <c r="M4303" s="216" t="s">
        <v>1</v>
      </c>
      <c r="N4303" s="217" t="s">
        <v>40</v>
      </c>
      <c r="O4303" s="72"/>
      <c r="P4303" s="218">
        <f>O4303*H4303</f>
        <v>0</v>
      </c>
      <c r="Q4303" s="218">
        <v>1.4999999999999999E-4</v>
      </c>
      <c r="R4303" s="218">
        <f>Q4303*H4303</f>
        <v>4.7249999999999994E-4</v>
      </c>
      <c r="S4303" s="218">
        <v>0</v>
      </c>
      <c r="T4303" s="219">
        <f>S4303*H4303</f>
        <v>0</v>
      </c>
      <c r="U4303" s="35"/>
      <c r="V4303" s="35"/>
      <c r="W4303" s="35"/>
      <c r="X4303" s="35"/>
      <c r="Y4303" s="35"/>
      <c r="Z4303" s="35"/>
      <c r="AA4303" s="35"/>
      <c r="AB4303" s="35"/>
      <c r="AC4303" s="35"/>
      <c r="AD4303" s="35"/>
      <c r="AE4303" s="35"/>
      <c r="AR4303" s="220" t="s">
        <v>412</v>
      </c>
      <c r="AT4303" s="220" t="s">
        <v>205</v>
      </c>
      <c r="AU4303" s="220" t="s">
        <v>104</v>
      </c>
      <c r="AY4303" s="18" t="s">
        <v>203</v>
      </c>
      <c r="BE4303" s="221">
        <f>IF(N4303="základní",J4303,0)</f>
        <v>0</v>
      </c>
      <c r="BF4303" s="221">
        <f>IF(N4303="snížená",J4303,0)</f>
        <v>0</v>
      </c>
      <c r="BG4303" s="221">
        <f>IF(N4303="zákl. přenesená",J4303,0)</f>
        <v>0</v>
      </c>
      <c r="BH4303" s="221">
        <f>IF(N4303="sníž. přenesená",J4303,0)</f>
        <v>0</v>
      </c>
      <c r="BI4303" s="221">
        <f>IF(N4303="nulová",J4303,0)</f>
        <v>0</v>
      </c>
      <c r="BJ4303" s="18" t="s">
        <v>82</v>
      </c>
      <c r="BK4303" s="221">
        <f>ROUND(I4303*H4303,2)</f>
        <v>0</v>
      </c>
      <c r="BL4303" s="18" t="s">
        <v>412</v>
      </c>
      <c r="BM4303" s="220" t="s">
        <v>3902</v>
      </c>
    </row>
    <row r="4304" spans="1:65" s="13" customFormat="1" ht="22.5">
      <c r="B4304" s="222"/>
      <c r="C4304" s="223"/>
      <c r="D4304" s="224" t="s">
        <v>211</v>
      </c>
      <c r="E4304" s="225" t="s">
        <v>1</v>
      </c>
      <c r="F4304" s="226" t="s">
        <v>3828</v>
      </c>
      <c r="G4304" s="223"/>
      <c r="H4304" s="225" t="s">
        <v>1</v>
      </c>
      <c r="I4304" s="227"/>
      <c r="J4304" s="223"/>
      <c r="K4304" s="223"/>
      <c r="L4304" s="228"/>
      <c r="M4304" s="229"/>
      <c r="N4304" s="230"/>
      <c r="O4304" s="230"/>
      <c r="P4304" s="230"/>
      <c r="Q4304" s="230"/>
      <c r="R4304" s="230"/>
      <c r="S4304" s="230"/>
      <c r="T4304" s="231"/>
      <c r="AT4304" s="232" t="s">
        <v>211</v>
      </c>
      <c r="AU4304" s="232" t="s">
        <v>104</v>
      </c>
      <c r="AV4304" s="13" t="s">
        <v>82</v>
      </c>
      <c r="AW4304" s="13" t="s">
        <v>31</v>
      </c>
      <c r="AX4304" s="13" t="s">
        <v>75</v>
      </c>
      <c r="AY4304" s="232" t="s">
        <v>203</v>
      </c>
    </row>
    <row r="4305" spans="1:65" s="13" customFormat="1" ht="11.25">
      <c r="B4305" s="222"/>
      <c r="C4305" s="223"/>
      <c r="D4305" s="224" t="s">
        <v>211</v>
      </c>
      <c r="E4305" s="225" t="s">
        <v>1</v>
      </c>
      <c r="F4305" s="226" t="s">
        <v>213</v>
      </c>
      <c r="G4305" s="223"/>
      <c r="H4305" s="225" t="s">
        <v>1</v>
      </c>
      <c r="I4305" s="227"/>
      <c r="J4305" s="223"/>
      <c r="K4305" s="223"/>
      <c r="L4305" s="228"/>
      <c r="M4305" s="229"/>
      <c r="N4305" s="230"/>
      <c r="O4305" s="230"/>
      <c r="P4305" s="230"/>
      <c r="Q4305" s="230"/>
      <c r="R4305" s="230"/>
      <c r="S4305" s="230"/>
      <c r="T4305" s="231"/>
      <c r="AT4305" s="232" t="s">
        <v>211</v>
      </c>
      <c r="AU4305" s="232" t="s">
        <v>104</v>
      </c>
      <c r="AV4305" s="13" t="s">
        <v>82</v>
      </c>
      <c r="AW4305" s="13" t="s">
        <v>31</v>
      </c>
      <c r="AX4305" s="13" t="s">
        <v>75</v>
      </c>
      <c r="AY4305" s="232" t="s">
        <v>203</v>
      </c>
    </row>
    <row r="4306" spans="1:65" s="13" customFormat="1" ht="11.25">
      <c r="B4306" s="222"/>
      <c r="C4306" s="223"/>
      <c r="D4306" s="224" t="s">
        <v>211</v>
      </c>
      <c r="E4306" s="225" t="s">
        <v>1</v>
      </c>
      <c r="F4306" s="226" t="s">
        <v>3407</v>
      </c>
      <c r="G4306" s="223"/>
      <c r="H4306" s="225" t="s">
        <v>1</v>
      </c>
      <c r="I4306" s="227"/>
      <c r="J4306" s="223"/>
      <c r="K4306" s="223"/>
      <c r="L4306" s="228"/>
      <c r="M4306" s="229"/>
      <c r="N4306" s="230"/>
      <c r="O4306" s="230"/>
      <c r="P4306" s="230"/>
      <c r="Q4306" s="230"/>
      <c r="R4306" s="230"/>
      <c r="S4306" s="230"/>
      <c r="T4306" s="231"/>
      <c r="AT4306" s="232" t="s">
        <v>211</v>
      </c>
      <c r="AU4306" s="232" t="s">
        <v>104</v>
      </c>
      <c r="AV4306" s="13" t="s">
        <v>82</v>
      </c>
      <c r="AW4306" s="13" t="s">
        <v>31</v>
      </c>
      <c r="AX4306" s="13" t="s">
        <v>75</v>
      </c>
      <c r="AY4306" s="232" t="s">
        <v>203</v>
      </c>
    </row>
    <row r="4307" spans="1:65" s="14" customFormat="1" ht="11.25">
      <c r="B4307" s="233"/>
      <c r="C4307" s="234"/>
      <c r="D4307" s="224" t="s">
        <v>211</v>
      </c>
      <c r="E4307" s="235" t="s">
        <v>1</v>
      </c>
      <c r="F4307" s="236" t="s">
        <v>3903</v>
      </c>
      <c r="G4307" s="234"/>
      <c r="H4307" s="237">
        <v>3.15</v>
      </c>
      <c r="I4307" s="238"/>
      <c r="J4307" s="234"/>
      <c r="K4307" s="234"/>
      <c r="L4307" s="239"/>
      <c r="M4307" s="240"/>
      <c r="N4307" s="241"/>
      <c r="O4307" s="241"/>
      <c r="P4307" s="241"/>
      <c r="Q4307" s="241"/>
      <c r="R4307" s="241"/>
      <c r="S4307" s="241"/>
      <c r="T4307" s="242"/>
      <c r="AT4307" s="243" t="s">
        <v>211</v>
      </c>
      <c r="AU4307" s="243" t="s">
        <v>104</v>
      </c>
      <c r="AV4307" s="14" t="s">
        <v>84</v>
      </c>
      <c r="AW4307" s="14" t="s">
        <v>31</v>
      </c>
      <c r="AX4307" s="14" t="s">
        <v>75</v>
      </c>
      <c r="AY4307" s="243" t="s">
        <v>203</v>
      </c>
    </row>
    <row r="4308" spans="1:65" s="2" customFormat="1" ht="16.5" customHeight="1">
      <c r="A4308" s="35"/>
      <c r="B4308" s="36"/>
      <c r="C4308" s="209" t="s">
        <v>3904</v>
      </c>
      <c r="D4308" s="209" t="s">
        <v>205</v>
      </c>
      <c r="E4308" s="210" t="s">
        <v>3905</v>
      </c>
      <c r="F4308" s="211" t="s">
        <v>3906</v>
      </c>
      <c r="G4308" s="212" t="s">
        <v>208</v>
      </c>
      <c r="H4308" s="213">
        <v>163</v>
      </c>
      <c r="I4308" s="214"/>
      <c r="J4308" s="215">
        <f>ROUND(I4308*H4308,2)</f>
        <v>0</v>
      </c>
      <c r="K4308" s="211" t="s">
        <v>1</v>
      </c>
      <c r="L4308" s="40"/>
      <c r="M4308" s="216" t="s">
        <v>1</v>
      </c>
      <c r="N4308" s="217" t="s">
        <v>40</v>
      </c>
      <c r="O4308" s="72"/>
      <c r="P4308" s="218">
        <f>O4308*H4308</f>
        <v>0</v>
      </c>
      <c r="Q4308" s="218">
        <v>1.4999999999999999E-4</v>
      </c>
      <c r="R4308" s="218">
        <f>Q4308*H4308</f>
        <v>2.445E-2</v>
      </c>
      <c r="S4308" s="218">
        <v>0</v>
      </c>
      <c r="T4308" s="219">
        <f>S4308*H4308</f>
        <v>0</v>
      </c>
      <c r="U4308" s="35"/>
      <c r="V4308" s="35"/>
      <c r="W4308" s="35"/>
      <c r="X4308" s="35"/>
      <c r="Y4308" s="35"/>
      <c r="Z4308" s="35"/>
      <c r="AA4308" s="35"/>
      <c r="AB4308" s="35"/>
      <c r="AC4308" s="35"/>
      <c r="AD4308" s="35"/>
      <c r="AE4308" s="35"/>
      <c r="AR4308" s="220" t="s">
        <v>412</v>
      </c>
      <c r="AT4308" s="220" t="s">
        <v>205</v>
      </c>
      <c r="AU4308" s="220" t="s">
        <v>104</v>
      </c>
      <c r="AY4308" s="18" t="s">
        <v>203</v>
      </c>
      <c r="BE4308" s="221">
        <f>IF(N4308="základní",J4308,0)</f>
        <v>0</v>
      </c>
      <c r="BF4308" s="221">
        <f>IF(N4308="snížená",J4308,0)</f>
        <v>0</v>
      </c>
      <c r="BG4308" s="221">
        <f>IF(N4308="zákl. přenesená",J4308,0)</f>
        <v>0</v>
      </c>
      <c r="BH4308" s="221">
        <f>IF(N4308="sníž. přenesená",J4308,0)</f>
        <v>0</v>
      </c>
      <c r="BI4308" s="221">
        <f>IF(N4308="nulová",J4308,0)</f>
        <v>0</v>
      </c>
      <c r="BJ4308" s="18" t="s">
        <v>82</v>
      </c>
      <c r="BK4308" s="221">
        <f>ROUND(I4308*H4308,2)</f>
        <v>0</v>
      </c>
      <c r="BL4308" s="18" t="s">
        <v>412</v>
      </c>
      <c r="BM4308" s="220" t="s">
        <v>3907</v>
      </c>
    </row>
    <row r="4309" spans="1:65" s="13" customFormat="1" ht="22.5">
      <c r="B4309" s="222"/>
      <c r="C4309" s="223"/>
      <c r="D4309" s="224" t="s">
        <v>211</v>
      </c>
      <c r="E4309" s="225" t="s">
        <v>1</v>
      </c>
      <c r="F4309" s="226" t="s">
        <v>3828</v>
      </c>
      <c r="G4309" s="223"/>
      <c r="H4309" s="225" t="s">
        <v>1</v>
      </c>
      <c r="I4309" s="227"/>
      <c r="J4309" s="223"/>
      <c r="K4309" s="223"/>
      <c r="L4309" s="228"/>
      <c r="M4309" s="229"/>
      <c r="N4309" s="230"/>
      <c r="O4309" s="230"/>
      <c r="P4309" s="230"/>
      <c r="Q4309" s="230"/>
      <c r="R4309" s="230"/>
      <c r="S4309" s="230"/>
      <c r="T4309" s="231"/>
      <c r="AT4309" s="232" t="s">
        <v>211</v>
      </c>
      <c r="AU4309" s="232" t="s">
        <v>104</v>
      </c>
      <c r="AV4309" s="13" t="s">
        <v>82</v>
      </c>
      <c r="AW4309" s="13" t="s">
        <v>31</v>
      </c>
      <c r="AX4309" s="13" t="s">
        <v>75</v>
      </c>
      <c r="AY4309" s="232" t="s">
        <v>203</v>
      </c>
    </row>
    <row r="4310" spans="1:65" s="13" customFormat="1" ht="11.25">
      <c r="B4310" s="222"/>
      <c r="C4310" s="223"/>
      <c r="D4310" s="224" t="s">
        <v>211</v>
      </c>
      <c r="E4310" s="225" t="s">
        <v>1</v>
      </c>
      <c r="F4310" s="226" t="s">
        <v>213</v>
      </c>
      <c r="G4310" s="223"/>
      <c r="H4310" s="225" t="s">
        <v>1</v>
      </c>
      <c r="I4310" s="227"/>
      <c r="J4310" s="223"/>
      <c r="K4310" s="223"/>
      <c r="L4310" s="228"/>
      <c r="M4310" s="229"/>
      <c r="N4310" s="230"/>
      <c r="O4310" s="230"/>
      <c r="P4310" s="230"/>
      <c r="Q4310" s="230"/>
      <c r="R4310" s="230"/>
      <c r="S4310" s="230"/>
      <c r="T4310" s="231"/>
      <c r="AT4310" s="232" t="s">
        <v>211</v>
      </c>
      <c r="AU4310" s="232" t="s">
        <v>104</v>
      </c>
      <c r="AV4310" s="13" t="s">
        <v>82</v>
      </c>
      <c r="AW4310" s="13" t="s">
        <v>31</v>
      </c>
      <c r="AX4310" s="13" t="s">
        <v>75</v>
      </c>
      <c r="AY4310" s="232" t="s">
        <v>203</v>
      </c>
    </row>
    <row r="4311" spans="1:65" s="14" customFormat="1" ht="11.25">
      <c r="B4311" s="233"/>
      <c r="C4311" s="234"/>
      <c r="D4311" s="224" t="s">
        <v>211</v>
      </c>
      <c r="E4311" s="235" t="s">
        <v>1</v>
      </c>
      <c r="F4311" s="236" t="s">
        <v>3546</v>
      </c>
      <c r="G4311" s="234"/>
      <c r="H4311" s="237">
        <v>163</v>
      </c>
      <c r="I4311" s="238"/>
      <c r="J4311" s="234"/>
      <c r="K4311" s="234"/>
      <c r="L4311" s="239"/>
      <c r="M4311" s="240"/>
      <c r="N4311" s="241"/>
      <c r="O4311" s="241"/>
      <c r="P4311" s="241"/>
      <c r="Q4311" s="241"/>
      <c r="R4311" s="241"/>
      <c r="S4311" s="241"/>
      <c r="T4311" s="242"/>
      <c r="AT4311" s="243" t="s">
        <v>211</v>
      </c>
      <c r="AU4311" s="243" t="s">
        <v>104</v>
      </c>
      <c r="AV4311" s="14" t="s">
        <v>84</v>
      </c>
      <c r="AW4311" s="14" t="s">
        <v>31</v>
      </c>
      <c r="AX4311" s="14" t="s">
        <v>75</v>
      </c>
      <c r="AY4311" s="243" t="s">
        <v>203</v>
      </c>
    </row>
    <row r="4312" spans="1:65" s="2" customFormat="1" ht="16.5" customHeight="1">
      <c r="A4312" s="35"/>
      <c r="B4312" s="36"/>
      <c r="C4312" s="209" t="s">
        <v>3908</v>
      </c>
      <c r="D4312" s="209" t="s">
        <v>205</v>
      </c>
      <c r="E4312" s="210" t="s">
        <v>3909</v>
      </c>
      <c r="F4312" s="211" t="s">
        <v>3910</v>
      </c>
      <c r="G4312" s="212" t="s">
        <v>208</v>
      </c>
      <c r="H4312" s="213">
        <v>95</v>
      </c>
      <c r="I4312" s="214"/>
      <c r="J4312" s="215">
        <f>ROUND(I4312*H4312,2)</f>
        <v>0</v>
      </c>
      <c r="K4312" s="211" t="s">
        <v>1</v>
      </c>
      <c r="L4312" s="40"/>
      <c r="M4312" s="216" t="s">
        <v>1</v>
      </c>
      <c r="N4312" s="217" t="s">
        <v>40</v>
      </c>
      <c r="O4312" s="72"/>
      <c r="P4312" s="218">
        <f>O4312*H4312</f>
        <v>0</v>
      </c>
      <c r="Q4312" s="218">
        <v>1.4999999999999999E-4</v>
      </c>
      <c r="R4312" s="218">
        <f>Q4312*H4312</f>
        <v>1.4249999999999999E-2</v>
      </c>
      <c r="S4312" s="218">
        <v>0</v>
      </c>
      <c r="T4312" s="219">
        <f>S4312*H4312</f>
        <v>0</v>
      </c>
      <c r="U4312" s="35"/>
      <c r="V4312" s="35"/>
      <c r="W4312" s="35"/>
      <c r="X4312" s="35"/>
      <c r="Y4312" s="35"/>
      <c r="Z4312" s="35"/>
      <c r="AA4312" s="35"/>
      <c r="AB4312" s="35"/>
      <c r="AC4312" s="35"/>
      <c r="AD4312" s="35"/>
      <c r="AE4312" s="35"/>
      <c r="AR4312" s="220" t="s">
        <v>412</v>
      </c>
      <c r="AT4312" s="220" t="s">
        <v>205</v>
      </c>
      <c r="AU4312" s="220" t="s">
        <v>104</v>
      </c>
      <c r="AY4312" s="18" t="s">
        <v>203</v>
      </c>
      <c r="BE4312" s="221">
        <f>IF(N4312="základní",J4312,0)</f>
        <v>0</v>
      </c>
      <c r="BF4312" s="221">
        <f>IF(N4312="snížená",J4312,0)</f>
        <v>0</v>
      </c>
      <c r="BG4312" s="221">
        <f>IF(N4312="zákl. přenesená",J4312,0)</f>
        <v>0</v>
      </c>
      <c r="BH4312" s="221">
        <f>IF(N4312="sníž. přenesená",J4312,0)</f>
        <v>0</v>
      </c>
      <c r="BI4312" s="221">
        <f>IF(N4312="nulová",J4312,0)</f>
        <v>0</v>
      </c>
      <c r="BJ4312" s="18" t="s">
        <v>82</v>
      </c>
      <c r="BK4312" s="221">
        <f>ROUND(I4312*H4312,2)</f>
        <v>0</v>
      </c>
      <c r="BL4312" s="18" t="s">
        <v>412</v>
      </c>
      <c r="BM4312" s="220" t="s">
        <v>3911</v>
      </c>
    </row>
    <row r="4313" spans="1:65" s="13" customFormat="1" ht="22.5">
      <c r="B4313" s="222"/>
      <c r="C4313" s="223"/>
      <c r="D4313" s="224" t="s">
        <v>211</v>
      </c>
      <c r="E4313" s="225" t="s">
        <v>1</v>
      </c>
      <c r="F4313" s="226" t="s">
        <v>3828</v>
      </c>
      <c r="G4313" s="223"/>
      <c r="H4313" s="225" t="s">
        <v>1</v>
      </c>
      <c r="I4313" s="227"/>
      <c r="J4313" s="223"/>
      <c r="K4313" s="223"/>
      <c r="L4313" s="228"/>
      <c r="M4313" s="229"/>
      <c r="N4313" s="230"/>
      <c r="O4313" s="230"/>
      <c r="P4313" s="230"/>
      <c r="Q4313" s="230"/>
      <c r="R4313" s="230"/>
      <c r="S4313" s="230"/>
      <c r="T4313" s="231"/>
      <c r="AT4313" s="232" t="s">
        <v>211</v>
      </c>
      <c r="AU4313" s="232" t="s">
        <v>104</v>
      </c>
      <c r="AV4313" s="13" t="s">
        <v>82</v>
      </c>
      <c r="AW4313" s="13" t="s">
        <v>31</v>
      </c>
      <c r="AX4313" s="13" t="s">
        <v>75</v>
      </c>
      <c r="AY4313" s="232" t="s">
        <v>203</v>
      </c>
    </row>
    <row r="4314" spans="1:65" s="13" customFormat="1" ht="11.25">
      <c r="B4314" s="222"/>
      <c r="C4314" s="223"/>
      <c r="D4314" s="224" t="s">
        <v>211</v>
      </c>
      <c r="E4314" s="225" t="s">
        <v>1</v>
      </c>
      <c r="F4314" s="226" t="s">
        <v>213</v>
      </c>
      <c r="G4314" s="223"/>
      <c r="H4314" s="225" t="s">
        <v>1</v>
      </c>
      <c r="I4314" s="227"/>
      <c r="J4314" s="223"/>
      <c r="K4314" s="223"/>
      <c r="L4314" s="228"/>
      <c r="M4314" s="229"/>
      <c r="N4314" s="230"/>
      <c r="O4314" s="230"/>
      <c r="P4314" s="230"/>
      <c r="Q4314" s="230"/>
      <c r="R4314" s="230"/>
      <c r="S4314" s="230"/>
      <c r="T4314" s="231"/>
      <c r="AT4314" s="232" t="s">
        <v>211</v>
      </c>
      <c r="AU4314" s="232" t="s">
        <v>104</v>
      </c>
      <c r="AV4314" s="13" t="s">
        <v>82</v>
      </c>
      <c r="AW4314" s="13" t="s">
        <v>31</v>
      </c>
      <c r="AX4314" s="13" t="s">
        <v>75</v>
      </c>
      <c r="AY4314" s="232" t="s">
        <v>203</v>
      </c>
    </row>
    <row r="4315" spans="1:65" s="14" customFormat="1" ht="11.25">
      <c r="B4315" s="233"/>
      <c r="C4315" s="234"/>
      <c r="D4315" s="224" t="s">
        <v>211</v>
      </c>
      <c r="E4315" s="235" t="s">
        <v>1</v>
      </c>
      <c r="F4315" s="236" t="s">
        <v>2212</v>
      </c>
      <c r="G4315" s="234"/>
      <c r="H4315" s="237">
        <v>95</v>
      </c>
      <c r="I4315" s="238"/>
      <c r="J4315" s="234"/>
      <c r="K4315" s="234"/>
      <c r="L4315" s="239"/>
      <c r="M4315" s="240"/>
      <c r="N4315" s="241"/>
      <c r="O4315" s="241"/>
      <c r="P4315" s="241"/>
      <c r="Q4315" s="241"/>
      <c r="R4315" s="241"/>
      <c r="S4315" s="241"/>
      <c r="T4315" s="242"/>
      <c r="AT4315" s="243" t="s">
        <v>211</v>
      </c>
      <c r="AU4315" s="243" t="s">
        <v>104</v>
      </c>
      <c r="AV4315" s="14" t="s">
        <v>84</v>
      </c>
      <c r="AW4315" s="14" t="s">
        <v>31</v>
      </c>
      <c r="AX4315" s="14" t="s">
        <v>75</v>
      </c>
      <c r="AY4315" s="243" t="s">
        <v>203</v>
      </c>
    </row>
    <row r="4316" spans="1:65" s="2" customFormat="1" ht="21.75" customHeight="1">
      <c r="A4316" s="35"/>
      <c r="B4316" s="36"/>
      <c r="C4316" s="209" t="s">
        <v>3912</v>
      </c>
      <c r="D4316" s="209" t="s">
        <v>205</v>
      </c>
      <c r="E4316" s="210" t="s">
        <v>3913</v>
      </c>
      <c r="F4316" s="211" t="s">
        <v>3914</v>
      </c>
      <c r="G4316" s="212" t="s">
        <v>828</v>
      </c>
      <c r="H4316" s="213">
        <v>1453.2</v>
      </c>
      <c r="I4316" s="214"/>
      <c r="J4316" s="215">
        <f>ROUND(I4316*H4316,2)</f>
        <v>0</v>
      </c>
      <c r="K4316" s="211" t="s">
        <v>1</v>
      </c>
      <c r="L4316" s="40"/>
      <c r="M4316" s="216" t="s">
        <v>1</v>
      </c>
      <c r="N4316" s="217" t="s">
        <v>40</v>
      </c>
      <c r="O4316" s="72"/>
      <c r="P4316" s="218">
        <f>O4316*H4316</f>
        <v>0</v>
      </c>
      <c r="Q4316" s="218">
        <v>0</v>
      </c>
      <c r="R4316" s="218">
        <f>Q4316*H4316</f>
        <v>0</v>
      </c>
      <c r="S4316" s="218">
        <v>0</v>
      </c>
      <c r="T4316" s="219">
        <f>S4316*H4316</f>
        <v>0</v>
      </c>
      <c r="U4316" s="35"/>
      <c r="V4316" s="35"/>
      <c r="W4316" s="35"/>
      <c r="X4316" s="35"/>
      <c r="Y4316" s="35"/>
      <c r="Z4316" s="35"/>
      <c r="AA4316" s="35"/>
      <c r="AB4316" s="35"/>
      <c r="AC4316" s="35"/>
      <c r="AD4316" s="35"/>
      <c r="AE4316" s="35"/>
      <c r="AR4316" s="220" t="s">
        <v>412</v>
      </c>
      <c r="AT4316" s="220" t="s">
        <v>205</v>
      </c>
      <c r="AU4316" s="220" t="s">
        <v>104</v>
      </c>
      <c r="AY4316" s="18" t="s">
        <v>203</v>
      </c>
      <c r="BE4316" s="221">
        <f>IF(N4316="základní",J4316,0)</f>
        <v>0</v>
      </c>
      <c r="BF4316" s="221">
        <f>IF(N4316="snížená",J4316,0)</f>
        <v>0</v>
      </c>
      <c r="BG4316" s="221">
        <f>IF(N4316="zákl. přenesená",J4316,0)</f>
        <v>0</v>
      </c>
      <c r="BH4316" s="221">
        <f>IF(N4316="sníž. přenesená",J4316,0)</f>
        <v>0</v>
      </c>
      <c r="BI4316" s="221">
        <f>IF(N4316="nulová",J4316,0)</f>
        <v>0</v>
      </c>
      <c r="BJ4316" s="18" t="s">
        <v>82</v>
      </c>
      <c r="BK4316" s="221">
        <f>ROUND(I4316*H4316,2)</f>
        <v>0</v>
      </c>
      <c r="BL4316" s="18" t="s">
        <v>412</v>
      </c>
      <c r="BM4316" s="220" t="s">
        <v>3915</v>
      </c>
    </row>
    <row r="4317" spans="1:65" s="13" customFormat="1" ht="22.5">
      <c r="B4317" s="222"/>
      <c r="C4317" s="223"/>
      <c r="D4317" s="224" t="s">
        <v>211</v>
      </c>
      <c r="E4317" s="225" t="s">
        <v>1</v>
      </c>
      <c r="F4317" s="226" t="s">
        <v>3711</v>
      </c>
      <c r="G4317" s="223"/>
      <c r="H4317" s="225" t="s">
        <v>1</v>
      </c>
      <c r="I4317" s="227"/>
      <c r="J4317" s="223"/>
      <c r="K4317" s="223"/>
      <c r="L4317" s="228"/>
      <c r="M4317" s="229"/>
      <c r="N4317" s="230"/>
      <c r="O4317" s="230"/>
      <c r="P4317" s="230"/>
      <c r="Q4317" s="230"/>
      <c r="R4317" s="230"/>
      <c r="S4317" s="230"/>
      <c r="T4317" s="231"/>
      <c r="AT4317" s="232" t="s">
        <v>211</v>
      </c>
      <c r="AU4317" s="232" t="s">
        <v>104</v>
      </c>
      <c r="AV4317" s="13" t="s">
        <v>82</v>
      </c>
      <c r="AW4317" s="13" t="s">
        <v>31</v>
      </c>
      <c r="AX4317" s="13" t="s">
        <v>75</v>
      </c>
      <c r="AY4317" s="232" t="s">
        <v>203</v>
      </c>
    </row>
    <row r="4318" spans="1:65" s="13" customFormat="1" ht="11.25">
      <c r="B4318" s="222"/>
      <c r="C4318" s="223"/>
      <c r="D4318" s="224" t="s">
        <v>211</v>
      </c>
      <c r="E4318" s="225" t="s">
        <v>1</v>
      </c>
      <c r="F4318" s="226" t="s">
        <v>213</v>
      </c>
      <c r="G4318" s="223"/>
      <c r="H4318" s="225" t="s">
        <v>1</v>
      </c>
      <c r="I4318" s="227"/>
      <c r="J4318" s="223"/>
      <c r="K4318" s="223"/>
      <c r="L4318" s="228"/>
      <c r="M4318" s="229"/>
      <c r="N4318" s="230"/>
      <c r="O4318" s="230"/>
      <c r="P4318" s="230"/>
      <c r="Q4318" s="230"/>
      <c r="R4318" s="230"/>
      <c r="S4318" s="230"/>
      <c r="T4318" s="231"/>
      <c r="AT4318" s="232" t="s">
        <v>211</v>
      </c>
      <c r="AU4318" s="232" t="s">
        <v>104</v>
      </c>
      <c r="AV4318" s="13" t="s">
        <v>82</v>
      </c>
      <c r="AW4318" s="13" t="s">
        <v>31</v>
      </c>
      <c r="AX4318" s="13" t="s">
        <v>75</v>
      </c>
      <c r="AY4318" s="232" t="s">
        <v>203</v>
      </c>
    </row>
    <row r="4319" spans="1:65" s="14" customFormat="1" ht="11.25">
      <c r="B4319" s="233"/>
      <c r="C4319" s="234"/>
      <c r="D4319" s="224" t="s">
        <v>211</v>
      </c>
      <c r="E4319" s="235" t="s">
        <v>1</v>
      </c>
      <c r="F4319" s="236" t="s">
        <v>3916</v>
      </c>
      <c r="G4319" s="234"/>
      <c r="H4319" s="237">
        <v>1453.2</v>
      </c>
      <c r="I4319" s="238"/>
      <c r="J4319" s="234"/>
      <c r="K4319" s="234"/>
      <c r="L4319" s="239"/>
      <c r="M4319" s="240"/>
      <c r="N4319" s="241"/>
      <c r="O4319" s="241"/>
      <c r="P4319" s="241"/>
      <c r="Q4319" s="241"/>
      <c r="R4319" s="241"/>
      <c r="S4319" s="241"/>
      <c r="T4319" s="242"/>
      <c r="AT4319" s="243" t="s">
        <v>211</v>
      </c>
      <c r="AU4319" s="243" t="s">
        <v>104</v>
      </c>
      <c r="AV4319" s="14" t="s">
        <v>84</v>
      </c>
      <c r="AW4319" s="14" t="s">
        <v>31</v>
      </c>
      <c r="AX4319" s="14" t="s">
        <v>75</v>
      </c>
      <c r="AY4319" s="243" t="s">
        <v>203</v>
      </c>
    </row>
    <row r="4320" spans="1:65" s="2" customFormat="1" ht="21.75" customHeight="1">
      <c r="A4320" s="35"/>
      <c r="B4320" s="36"/>
      <c r="C4320" s="209" t="s">
        <v>3917</v>
      </c>
      <c r="D4320" s="209" t="s">
        <v>205</v>
      </c>
      <c r="E4320" s="210" t="s">
        <v>3918</v>
      </c>
      <c r="F4320" s="211" t="s">
        <v>3919</v>
      </c>
      <c r="G4320" s="212" t="s">
        <v>828</v>
      </c>
      <c r="H4320" s="213">
        <v>144.9</v>
      </c>
      <c r="I4320" s="214"/>
      <c r="J4320" s="215">
        <f>ROUND(I4320*H4320,2)</f>
        <v>0</v>
      </c>
      <c r="K4320" s="211" t="s">
        <v>1</v>
      </c>
      <c r="L4320" s="40"/>
      <c r="M4320" s="216" t="s">
        <v>1</v>
      </c>
      <c r="N4320" s="217" t="s">
        <v>40</v>
      </c>
      <c r="O4320" s="72"/>
      <c r="P4320" s="218">
        <f>O4320*H4320</f>
        <v>0</v>
      </c>
      <c r="Q4320" s="218">
        <v>0</v>
      </c>
      <c r="R4320" s="218">
        <f>Q4320*H4320</f>
        <v>0</v>
      </c>
      <c r="S4320" s="218">
        <v>0</v>
      </c>
      <c r="T4320" s="219">
        <f>S4320*H4320</f>
        <v>0</v>
      </c>
      <c r="U4320" s="35"/>
      <c r="V4320" s="35"/>
      <c r="W4320" s="35"/>
      <c r="X4320" s="35"/>
      <c r="Y4320" s="35"/>
      <c r="Z4320" s="35"/>
      <c r="AA4320" s="35"/>
      <c r="AB4320" s="35"/>
      <c r="AC4320" s="35"/>
      <c r="AD4320" s="35"/>
      <c r="AE4320" s="35"/>
      <c r="AR4320" s="220" t="s">
        <v>412</v>
      </c>
      <c r="AT4320" s="220" t="s">
        <v>205</v>
      </c>
      <c r="AU4320" s="220" t="s">
        <v>104</v>
      </c>
      <c r="AY4320" s="18" t="s">
        <v>203</v>
      </c>
      <c r="BE4320" s="221">
        <f>IF(N4320="základní",J4320,0)</f>
        <v>0</v>
      </c>
      <c r="BF4320" s="221">
        <f>IF(N4320="snížená",J4320,0)</f>
        <v>0</v>
      </c>
      <c r="BG4320" s="221">
        <f>IF(N4320="zákl. přenesená",J4320,0)</f>
        <v>0</v>
      </c>
      <c r="BH4320" s="221">
        <f>IF(N4320="sníž. přenesená",J4320,0)</f>
        <v>0</v>
      </c>
      <c r="BI4320" s="221">
        <f>IF(N4320="nulová",J4320,0)</f>
        <v>0</v>
      </c>
      <c r="BJ4320" s="18" t="s">
        <v>82</v>
      </c>
      <c r="BK4320" s="221">
        <f>ROUND(I4320*H4320,2)</f>
        <v>0</v>
      </c>
      <c r="BL4320" s="18" t="s">
        <v>412</v>
      </c>
      <c r="BM4320" s="220" t="s">
        <v>3920</v>
      </c>
    </row>
    <row r="4321" spans="1:65" s="13" customFormat="1" ht="22.5">
      <c r="B4321" s="222"/>
      <c r="C4321" s="223"/>
      <c r="D4321" s="224" t="s">
        <v>211</v>
      </c>
      <c r="E4321" s="225" t="s">
        <v>1</v>
      </c>
      <c r="F4321" s="226" t="s">
        <v>3711</v>
      </c>
      <c r="G4321" s="223"/>
      <c r="H4321" s="225" t="s">
        <v>1</v>
      </c>
      <c r="I4321" s="227"/>
      <c r="J4321" s="223"/>
      <c r="K4321" s="223"/>
      <c r="L4321" s="228"/>
      <c r="M4321" s="229"/>
      <c r="N4321" s="230"/>
      <c r="O4321" s="230"/>
      <c r="P4321" s="230"/>
      <c r="Q4321" s="230"/>
      <c r="R4321" s="230"/>
      <c r="S4321" s="230"/>
      <c r="T4321" s="231"/>
      <c r="AT4321" s="232" t="s">
        <v>211</v>
      </c>
      <c r="AU4321" s="232" t="s">
        <v>104</v>
      </c>
      <c r="AV4321" s="13" t="s">
        <v>82</v>
      </c>
      <c r="AW4321" s="13" t="s">
        <v>31</v>
      </c>
      <c r="AX4321" s="13" t="s">
        <v>75</v>
      </c>
      <c r="AY4321" s="232" t="s">
        <v>203</v>
      </c>
    </row>
    <row r="4322" spans="1:65" s="13" customFormat="1" ht="11.25">
      <c r="B4322" s="222"/>
      <c r="C4322" s="223"/>
      <c r="D4322" s="224" t="s">
        <v>211</v>
      </c>
      <c r="E4322" s="225" t="s">
        <v>1</v>
      </c>
      <c r="F4322" s="226" t="s">
        <v>213</v>
      </c>
      <c r="G4322" s="223"/>
      <c r="H4322" s="225" t="s">
        <v>1</v>
      </c>
      <c r="I4322" s="227"/>
      <c r="J4322" s="223"/>
      <c r="K4322" s="223"/>
      <c r="L4322" s="228"/>
      <c r="M4322" s="229"/>
      <c r="N4322" s="230"/>
      <c r="O4322" s="230"/>
      <c r="P4322" s="230"/>
      <c r="Q4322" s="230"/>
      <c r="R4322" s="230"/>
      <c r="S4322" s="230"/>
      <c r="T4322" s="231"/>
      <c r="AT4322" s="232" t="s">
        <v>211</v>
      </c>
      <c r="AU4322" s="232" t="s">
        <v>104</v>
      </c>
      <c r="AV4322" s="13" t="s">
        <v>82</v>
      </c>
      <c r="AW4322" s="13" t="s">
        <v>31</v>
      </c>
      <c r="AX4322" s="13" t="s">
        <v>75</v>
      </c>
      <c r="AY4322" s="232" t="s">
        <v>203</v>
      </c>
    </row>
    <row r="4323" spans="1:65" s="14" customFormat="1" ht="11.25">
      <c r="B4323" s="233"/>
      <c r="C4323" s="234"/>
      <c r="D4323" s="224" t="s">
        <v>211</v>
      </c>
      <c r="E4323" s="235" t="s">
        <v>1</v>
      </c>
      <c r="F4323" s="236" t="s">
        <v>3921</v>
      </c>
      <c r="G4323" s="234"/>
      <c r="H4323" s="237">
        <v>144.9</v>
      </c>
      <c r="I4323" s="238"/>
      <c r="J4323" s="234"/>
      <c r="K4323" s="234"/>
      <c r="L4323" s="239"/>
      <c r="M4323" s="240"/>
      <c r="N4323" s="241"/>
      <c r="O4323" s="241"/>
      <c r="P4323" s="241"/>
      <c r="Q4323" s="241"/>
      <c r="R4323" s="241"/>
      <c r="S4323" s="241"/>
      <c r="T4323" s="242"/>
      <c r="AT4323" s="243" t="s">
        <v>211</v>
      </c>
      <c r="AU4323" s="243" t="s">
        <v>104</v>
      </c>
      <c r="AV4323" s="14" t="s">
        <v>84</v>
      </c>
      <c r="AW4323" s="14" t="s">
        <v>31</v>
      </c>
      <c r="AX4323" s="14" t="s">
        <v>75</v>
      </c>
      <c r="AY4323" s="243" t="s">
        <v>203</v>
      </c>
    </row>
    <row r="4324" spans="1:65" s="2" customFormat="1" ht="16.5" customHeight="1">
      <c r="A4324" s="35"/>
      <c r="B4324" s="36"/>
      <c r="C4324" s="209" t="s">
        <v>3922</v>
      </c>
      <c r="D4324" s="209" t="s">
        <v>205</v>
      </c>
      <c r="E4324" s="210" t="s">
        <v>3923</v>
      </c>
      <c r="F4324" s="211" t="s">
        <v>3924</v>
      </c>
      <c r="G4324" s="212" t="s">
        <v>828</v>
      </c>
      <c r="H4324" s="213">
        <v>270.89999999999998</v>
      </c>
      <c r="I4324" s="214"/>
      <c r="J4324" s="215">
        <f>ROUND(I4324*H4324,2)</f>
        <v>0</v>
      </c>
      <c r="K4324" s="211" t="s">
        <v>1</v>
      </c>
      <c r="L4324" s="40"/>
      <c r="M4324" s="216" t="s">
        <v>1</v>
      </c>
      <c r="N4324" s="217" t="s">
        <v>40</v>
      </c>
      <c r="O4324" s="72"/>
      <c r="P4324" s="218">
        <f>O4324*H4324</f>
        <v>0</v>
      </c>
      <c r="Q4324" s="218">
        <v>0</v>
      </c>
      <c r="R4324" s="218">
        <f>Q4324*H4324</f>
        <v>0</v>
      </c>
      <c r="S4324" s="218">
        <v>0</v>
      </c>
      <c r="T4324" s="219">
        <f>S4324*H4324</f>
        <v>0</v>
      </c>
      <c r="U4324" s="35"/>
      <c r="V4324" s="35"/>
      <c r="W4324" s="35"/>
      <c r="X4324" s="35"/>
      <c r="Y4324" s="35"/>
      <c r="Z4324" s="35"/>
      <c r="AA4324" s="35"/>
      <c r="AB4324" s="35"/>
      <c r="AC4324" s="35"/>
      <c r="AD4324" s="35"/>
      <c r="AE4324" s="35"/>
      <c r="AR4324" s="220" t="s">
        <v>412</v>
      </c>
      <c r="AT4324" s="220" t="s">
        <v>205</v>
      </c>
      <c r="AU4324" s="220" t="s">
        <v>104</v>
      </c>
      <c r="AY4324" s="18" t="s">
        <v>203</v>
      </c>
      <c r="BE4324" s="221">
        <f>IF(N4324="základní",J4324,0)</f>
        <v>0</v>
      </c>
      <c r="BF4324" s="221">
        <f>IF(N4324="snížená",J4324,0)</f>
        <v>0</v>
      </c>
      <c r="BG4324" s="221">
        <f>IF(N4324="zákl. přenesená",J4324,0)</f>
        <v>0</v>
      </c>
      <c r="BH4324" s="221">
        <f>IF(N4324="sníž. přenesená",J4324,0)</f>
        <v>0</v>
      </c>
      <c r="BI4324" s="221">
        <f>IF(N4324="nulová",J4324,0)</f>
        <v>0</v>
      </c>
      <c r="BJ4324" s="18" t="s">
        <v>82</v>
      </c>
      <c r="BK4324" s="221">
        <f>ROUND(I4324*H4324,2)</f>
        <v>0</v>
      </c>
      <c r="BL4324" s="18" t="s">
        <v>412</v>
      </c>
      <c r="BM4324" s="220" t="s">
        <v>3925</v>
      </c>
    </row>
    <row r="4325" spans="1:65" s="13" customFormat="1" ht="22.5">
      <c r="B4325" s="222"/>
      <c r="C4325" s="223"/>
      <c r="D4325" s="224" t="s">
        <v>211</v>
      </c>
      <c r="E4325" s="225" t="s">
        <v>1</v>
      </c>
      <c r="F4325" s="226" t="s">
        <v>3711</v>
      </c>
      <c r="G4325" s="223"/>
      <c r="H4325" s="225" t="s">
        <v>1</v>
      </c>
      <c r="I4325" s="227"/>
      <c r="J4325" s="223"/>
      <c r="K4325" s="223"/>
      <c r="L4325" s="228"/>
      <c r="M4325" s="229"/>
      <c r="N4325" s="230"/>
      <c r="O4325" s="230"/>
      <c r="P4325" s="230"/>
      <c r="Q4325" s="230"/>
      <c r="R4325" s="230"/>
      <c r="S4325" s="230"/>
      <c r="T4325" s="231"/>
      <c r="AT4325" s="232" t="s">
        <v>211</v>
      </c>
      <c r="AU4325" s="232" t="s">
        <v>104</v>
      </c>
      <c r="AV4325" s="13" t="s">
        <v>82</v>
      </c>
      <c r="AW4325" s="13" t="s">
        <v>31</v>
      </c>
      <c r="AX4325" s="13" t="s">
        <v>75</v>
      </c>
      <c r="AY4325" s="232" t="s">
        <v>203</v>
      </c>
    </row>
    <row r="4326" spans="1:65" s="13" customFormat="1" ht="11.25">
      <c r="B4326" s="222"/>
      <c r="C4326" s="223"/>
      <c r="D4326" s="224" t="s">
        <v>211</v>
      </c>
      <c r="E4326" s="225" t="s">
        <v>1</v>
      </c>
      <c r="F4326" s="226" t="s">
        <v>213</v>
      </c>
      <c r="G4326" s="223"/>
      <c r="H4326" s="225" t="s">
        <v>1</v>
      </c>
      <c r="I4326" s="227"/>
      <c r="J4326" s="223"/>
      <c r="K4326" s="223"/>
      <c r="L4326" s="228"/>
      <c r="M4326" s="229"/>
      <c r="N4326" s="230"/>
      <c r="O4326" s="230"/>
      <c r="P4326" s="230"/>
      <c r="Q4326" s="230"/>
      <c r="R4326" s="230"/>
      <c r="S4326" s="230"/>
      <c r="T4326" s="231"/>
      <c r="AT4326" s="232" t="s">
        <v>211</v>
      </c>
      <c r="AU4326" s="232" t="s">
        <v>104</v>
      </c>
      <c r="AV4326" s="13" t="s">
        <v>82</v>
      </c>
      <c r="AW4326" s="13" t="s">
        <v>31</v>
      </c>
      <c r="AX4326" s="13" t="s">
        <v>75</v>
      </c>
      <c r="AY4326" s="232" t="s">
        <v>203</v>
      </c>
    </row>
    <row r="4327" spans="1:65" s="14" customFormat="1" ht="11.25">
      <c r="B4327" s="233"/>
      <c r="C4327" s="234"/>
      <c r="D4327" s="224" t="s">
        <v>211</v>
      </c>
      <c r="E4327" s="235" t="s">
        <v>1</v>
      </c>
      <c r="F4327" s="236" t="s">
        <v>3926</v>
      </c>
      <c r="G4327" s="234"/>
      <c r="H4327" s="237">
        <v>270.89999999999998</v>
      </c>
      <c r="I4327" s="238"/>
      <c r="J4327" s="234"/>
      <c r="K4327" s="234"/>
      <c r="L4327" s="239"/>
      <c r="M4327" s="240"/>
      <c r="N4327" s="241"/>
      <c r="O4327" s="241"/>
      <c r="P4327" s="241"/>
      <c r="Q4327" s="241"/>
      <c r="R4327" s="241"/>
      <c r="S4327" s="241"/>
      <c r="T4327" s="242"/>
      <c r="AT4327" s="243" t="s">
        <v>211</v>
      </c>
      <c r="AU4327" s="243" t="s">
        <v>104</v>
      </c>
      <c r="AV4327" s="14" t="s">
        <v>84</v>
      </c>
      <c r="AW4327" s="14" t="s">
        <v>31</v>
      </c>
      <c r="AX4327" s="14" t="s">
        <v>75</v>
      </c>
      <c r="AY4327" s="243" t="s">
        <v>203</v>
      </c>
    </row>
    <row r="4328" spans="1:65" s="2" customFormat="1" ht="21.75" customHeight="1">
      <c r="A4328" s="35"/>
      <c r="B4328" s="36"/>
      <c r="C4328" s="209" t="s">
        <v>3927</v>
      </c>
      <c r="D4328" s="209" t="s">
        <v>205</v>
      </c>
      <c r="E4328" s="210" t="s">
        <v>3928</v>
      </c>
      <c r="F4328" s="211" t="s">
        <v>3929</v>
      </c>
      <c r="G4328" s="212" t="s">
        <v>3709</v>
      </c>
      <c r="H4328" s="213">
        <v>1</v>
      </c>
      <c r="I4328" s="214"/>
      <c r="J4328" s="215">
        <f>ROUND(I4328*H4328,2)</f>
        <v>0</v>
      </c>
      <c r="K4328" s="211" t="s">
        <v>1</v>
      </c>
      <c r="L4328" s="40"/>
      <c r="M4328" s="216" t="s">
        <v>1</v>
      </c>
      <c r="N4328" s="217" t="s">
        <v>40</v>
      </c>
      <c r="O4328" s="72"/>
      <c r="P4328" s="218">
        <f>O4328*H4328</f>
        <v>0</v>
      </c>
      <c r="Q4328" s="218">
        <v>1.4999999999999999E-4</v>
      </c>
      <c r="R4328" s="218">
        <f>Q4328*H4328</f>
        <v>1.4999999999999999E-4</v>
      </c>
      <c r="S4328" s="218">
        <v>0</v>
      </c>
      <c r="T4328" s="219">
        <f>S4328*H4328</f>
        <v>0</v>
      </c>
      <c r="U4328" s="35"/>
      <c r="V4328" s="35"/>
      <c r="W4328" s="35"/>
      <c r="X4328" s="35"/>
      <c r="Y4328" s="35"/>
      <c r="Z4328" s="35"/>
      <c r="AA4328" s="35"/>
      <c r="AB4328" s="35"/>
      <c r="AC4328" s="35"/>
      <c r="AD4328" s="35"/>
      <c r="AE4328" s="35"/>
      <c r="AR4328" s="220" t="s">
        <v>412</v>
      </c>
      <c r="AT4328" s="220" t="s">
        <v>205</v>
      </c>
      <c r="AU4328" s="220" t="s">
        <v>104</v>
      </c>
      <c r="AY4328" s="18" t="s">
        <v>203</v>
      </c>
      <c r="BE4328" s="221">
        <f>IF(N4328="základní",J4328,0)</f>
        <v>0</v>
      </c>
      <c r="BF4328" s="221">
        <f>IF(N4328="snížená",J4328,0)</f>
        <v>0</v>
      </c>
      <c r="BG4328" s="221">
        <f>IF(N4328="zákl. přenesená",J4328,0)</f>
        <v>0</v>
      </c>
      <c r="BH4328" s="221">
        <f>IF(N4328="sníž. přenesená",J4328,0)</f>
        <v>0</v>
      </c>
      <c r="BI4328" s="221">
        <f>IF(N4328="nulová",J4328,0)</f>
        <v>0</v>
      </c>
      <c r="BJ4328" s="18" t="s">
        <v>82</v>
      </c>
      <c r="BK4328" s="221">
        <f>ROUND(I4328*H4328,2)</f>
        <v>0</v>
      </c>
      <c r="BL4328" s="18" t="s">
        <v>412</v>
      </c>
      <c r="BM4328" s="220" t="s">
        <v>3930</v>
      </c>
    </row>
    <row r="4329" spans="1:65" s="13" customFormat="1" ht="22.5">
      <c r="B4329" s="222"/>
      <c r="C4329" s="223"/>
      <c r="D4329" s="224" t="s">
        <v>211</v>
      </c>
      <c r="E4329" s="225" t="s">
        <v>1</v>
      </c>
      <c r="F4329" s="226" t="s">
        <v>3804</v>
      </c>
      <c r="G4329" s="223"/>
      <c r="H4329" s="225" t="s">
        <v>1</v>
      </c>
      <c r="I4329" s="227"/>
      <c r="J4329" s="223"/>
      <c r="K4329" s="223"/>
      <c r="L4329" s="228"/>
      <c r="M4329" s="229"/>
      <c r="N4329" s="230"/>
      <c r="O4329" s="230"/>
      <c r="P4329" s="230"/>
      <c r="Q4329" s="230"/>
      <c r="R4329" s="230"/>
      <c r="S4329" s="230"/>
      <c r="T4329" s="231"/>
      <c r="AT4329" s="232" t="s">
        <v>211</v>
      </c>
      <c r="AU4329" s="232" t="s">
        <v>104</v>
      </c>
      <c r="AV4329" s="13" t="s">
        <v>82</v>
      </c>
      <c r="AW4329" s="13" t="s">
        <v>31</v>
      </c>
      <c r="AX4329" s="13" t="s">
        <v>75</v>
      </c>
      <c r="AY4329" s="232" t="s">
        <v>203</v>
      </c>
    </row>
    <row r="4330" spans="1:65" s="13" customFormat="1" ht="11.25">
      <c r="B4330" s="222"/>
      <c r="C4330" s="223"/>
      <c r="D4330" s="224" t="s">
        <v>211</v>
      </c>
      <c r="E4330" s="225" t="s">
        <v>1</v>
      </c>
      <c r="F4330" s="226" t="s">
        <v>213</v>
      </c>
      <c r="G4330" s="223"/>
      <c r="H4330" s="225" t="s">
        <v>1</v>
      </c>
      <c r="I4330" s="227"/>
      <c r="J4330" s="223"/>
      <c r="K4330" s="223"/>
      <c r="L4330" s="228"/>
      <c r="M4330" s="229"/>
      <c r="N4330" s="230"/>
      <c r="O4330" s="230"/>
      <c r="P4330" s="230"/>
      <c r="Q4330" s="230"/>
      <c r="R4330" s="230"/>
      <c r="S4330" s="230"/>
      <c r="T4330" s="231"/>
      <c r="AT4330" s="232" t="s">
        <v>211</v>
      </c>
      <c r="AU4330" s="232" t="s">
        <v>104</v>
      </c>
      <c r="AV4330" s="13" t="s">
        <v>82</v>
      </c>
      <c r="AW4330" s="13" t="s">
        <v>31</v>
      </c>
      <c r="AX4330" s="13" t="s">
        <v>75</v>
      </c>
      <c r="AY4330" s="232" t="s">
        <v>203</v>
      </c>
    </row>
    <row r="4331" spans="1:65" s="13" customFormat="1" ht="11.25">
      <c r="B4331" s="222"/>
      <c r="C4331" s="223"/>
      <c r="D4331" s="224" t="s">
        <v>211</v>
      </c>
      <c r="E4331" s="225" t="s">
        <v>1</v>
      </c>
      <c r="F4331" s="226" t="s">
        <v>3407</v>
      </c>
      <c r="G4331" s="223"/>
      <c r="H4331" s="225" t="s">
        <v>1</v>
      </c>
      <c r="I4331" s="227"/>
      <c r="J4331" s="223"/>
      <c r="K4331" s="223"/>
      <c r="L4331" s="228"/>
      <c r="M4331" s="229"/>
      <c r="N4331" s="230"/>
      <c r="O4331" s="230"/>
      <c r="P4331" s="230"/>
      <c r="Q4331" s="230"/>
      <c r="R4331" s="230"/>
      <c r="S4331" s="230"/>
      <c r="T4331" s="231"/>
      <c r="AT4331" s="232" t="s">
        <v>211</v>
      </c>
      <c r="AU4331" s="232" t="s">
        <v>104</v>
      </c>
      <c r="AV4331" s="13" t="s">
        <v>82</v>
      </c>
      <c r="AW4331" s="13" t="s">
        <v>31</v>
      </c>
      <c r="AX4331" s="13" t="s">
        <v>75</v>
      </c>
      <c r="AY4331" s="232" t="s">
        <v>203</v>
      </c>
    </row>
    <row r="4332" spans="1:65" s="13" customFormat="1" ht="11.25">
      <c r="B4332" s="222"/>
      <c r="C4332" s="223"/>
      <c r="D4332" s="224" t="s">
        <v>211</v>
      </c>
      <c r="E4332" s="225" t="s">
        <v>1</v>
      </c>
      <c r="F4332" s="226" t="s">
        <v>3931</v>
      </c>
      <c r="G4332" s="223"/>
      <c r="H4332" s="225" t="s">
        <v>1</v>
      </c>
      <c r="I4332" s="227"/>
      <c r="J4332" s="223"/>
      <c r="K4332" s="223"/>
      <c r="L4332" s="228"/>
      <c r="M4332" s="229"/>
      <c r="N4332" s="230"/>
      <c r="O4332" s="230"/>
      <c r="P4332" s="230"/>
      <c r="Q4332" s="230"/>
      <c r="R4332" s="230"/>
      <c r="S4332" s="230"/>
      <c r="T4332" s="231"/>
      <c r="AT4332" s="232" t="s">
        <v>211</v>
      </c>
      <c r="AU4332" s="232" t="s">
        <v>104</v>
      </c>
      <c r="AV4332" s="13" t="s">
        <v>82</v>
      </c>
      <c r="AW4332" s="13" t="s">
        <v>31</v>
      </c>
      <c r="AX4332" s="13" t="s">
        <v>75</v>
      </c>
      <c r="AY4332" s="232" t="s">
        <v>203</v>
      </c>
    </row>
    <row r="4333" spans="1:65" s="14" customFormat="1" ht="11.25">
      <c r="B4333" s="233"/>
      <c r="C4333" s="234"/>
      <c r="D4333" s="224" t="s">
        <v>211</v>
      </c>
      <c r="E4333" s="235" t="s">
        <v>1</v>
      </c>
      <c r="F4333" s="236" t="s">
        <v>82</v>
      </c>
      <c r="G4333" s="234"/>
      <c r="H4333" s="237">
        <v>1</v>
      </c>
      <c r="I4333" s="238"/>
      <c r="J4333" s="234"/>
      <c r="K4333" s="234"/>
      <c r="L4333" s="239"/>
      <c r="M4333" s="240"/>
      <c r="N4333" s="241"/>
      <c r="O4333" s="241"/>
      <c r="P4333" s="241"/>
      <c r="Q4333" s="241"/>
      <c r="R4333" s="241"/>
      <c r="S4333" s="241"/>
      <c r="T4333" s="242"/>
      <c r="AT4333" s="243" t="s">
        <v>211</v>
      </c>
      <c r="AU4333" s="243" t="s">
        <v>104</v>
      </c>
      <c r="AV4333" s="14" t="s">
        <v>84</v>
      </c>
      <c r="AW4333" s="14" t="s">
        <v>31</v>
      </c>
      <c r="AX4333" s="14" t="s">
        <v>75</v>
      </c>
      <c r="AY4333" s="243" t="s">
        <v>203</v>
      </c>
    </row>
    <row r="4334" spans="1:65" s="2" customFormat="1" ht="21.75" customHeight="1">
      <c r="A4334" s="35"/>
      <c r="B4334" s="36"/>
      <c r="C4334" s="209" t="s">
        <v>3932</v>
      </c>
      <c r="D4334" s="209" t="s">
        <v>205</v>
      </c>
      <c r="E4334" s="210" t="s">
        <v>3933</v>
      </c>
      <c r="F4334" s="211" t="s">
        <v>3934</v>
      </c>
      <c r="G4334" s="212" t="s">
        <v>208</v>
      </c>
      <c r="H4334" s="213">
        <v>230</v>
      </c>
      <c r="I4334" s="214"/>
      <c r="J4334" s="215">
        <f>ROUND(I4334*H4334,2)</f>
        <v>0</v>
      </c>
      <c r="K4334" s="211" t="s">
        <v>1</v>
      </c>
      <c r="L4334" s="40"/>
      <c r="M4334" s="216" t="s">
        <v>1</v>
      </c>
      <c r="N4334" s="217" t="s">
        <v>40</v>
      </c>
      <c r="O4334" s="72"/>
      <c r="P4334" s="218">
        <f>O4334*H4334</f>
        <v>0</v>
      </c>
      <c r="Q4334" s="218">
        <v>0</v>
      </c>
      <c r="R4334" s="218">
        <f>Q4334*H4334</f>
        <v>0</v>
      </c>
      <c r="S4334" s="218">
        <v>0</v>
      </c>
      <c r="T4334" s="219">
        <f>S4334*H4334</f>
        <v>0</v>
      </c>
      <c r="U4334" s="35"/>
      <c r="V4334" s="35"/>
      <c r="W4334" s="35"/>
      <c r="X4334" s="35"/>
      <c r="Y4334" s="35"/>
      <c r="Z4334" s="35"/>
      <c r="AA4334" s="35"/>
      <c r="AB4334" s="35"/>
      <c r="AC4334" s="35"/>
      <c r="AD4334" s="35"/>
      <c r="AE4334" s="35"/>
      <c r="AR4334" s="220" t="s">
        <v>412</v>
      </c>
      <c r="AT4334" s="220" t="s">
        <v>205</v>
      </c>
      <c r="AU4334" s="220" t="s">
        <v>104</v>
      </c>
      <c r="AY4334" s="18" t="s">
        <v>203</v>
      </c>
      <c r="BE4334" s="221">
        <f>IF(N4334="základní",J4334,0)</f>
        <v>0</v>
      </c>
      <c r="BF4334" s="221">
        <f>IF(N4334="snížená",J4334,0)</f>
        <v>0</v>
      </c>
      <c r="BG4334" s="221">
        <f>IF(N4334="zákl. přenesená",J4334,0)</f>
        <v>0</v>
      </c>
      <c r="BH4334" s="221">
        <f>IF(N4334="sníž. přenesená",J4334,0)</f>
        <v>0</v>
      </c>
      <c r="BI4334" s="221">
        <f>IF(N4334="nulová",J4334,0)</f>
        <v>0</v>
      </c>
      <c r="BJ4334" s="18" t="s">
        <v>82</v>
      </c>
      <c r="BK4334" s="221">
        <f>ROUND(I4334*H4334,2)</f>
        <v>0</v>
      </c>
      <c r="BL4334" s="18" t="s">
        <v>412</v>
      </c>
      <c r="BM4334" s="220" t="s">
        <v>3935</v>
      </c>
    </row>
    <row r="4335" spans="1:65" s="13" customFormat="1" ht="22.5">
      <c r="B4335" s="222"/>
      <c r="C4335" s="223"/>
      <c r="D4335" s="224" t="s">
        <v>211</v>
      </c>
      <c r="E4335" s="225" t="s">
        <v>1</v>
      </c>
      <c r="F4335" s="226" t="s">
        <v>3804</v>
      </c>
      <c r="G4335" s="223"/>
      <c r="H4335" s="225" t="s">
        <v>1</v>
      </c>
      <c r="I4335" s="227"/>
      <c r="J4335" s="223"/>
      <c r="K4335" s="223"/>
      <c r="L4335" s="228"/>
      <c r="M4335" s="229"/>
      <c r="N4335" s="230"/>
      <c r="O4335" s="230"/>
      <c r="P4335" s="230"/>
      <c r="Q4335" s="230"/>
      <c r="R4335" s="230"/>
      <c r="S4335" s="230"/>
      <c r="T4335" s="231"/>
      <c r="AT4335" s="232" t="s">
        <v>211</v>
      </c>
      <c r="AU4335" s="232" t="s">
        <v>104</v>
      </c>
      <c r="AV4335" s="13" t="s">
        <v>82</v>
      </c>
      <c r="AW4335" s="13" t="s">
        <v>31</v>
      </c>
      <c r="AX4335" s="13" t="s">
        <v>75</v>
      </c>
      <c r="AY4335" s="232" t="s">
        <v>203</v>
      </c>
    </row>
    <row r="4336" spans="1:65" s="13" customFormat="1" ht="11.25">
      <c r="B4336" s="222"/>
      <c r="C4336" s="223"/>
      <c r="D4336" s="224" t="s">
        <v>211</v>
      </c>
      <c r="E4336" s="225" t="s">
        <v>1</v>
      </c>
      <c r="F4336" s="226" t="s">
        <v>213</v>
      </c>
      <c r="G4336" s="223"/>
      <c r="H4336" s="225" t="s">
        <v>1</v>
      </c>
      <c r="I4336" s="227"/>
      <c r="J4336" s="223"/>
      <c r="K4336" s="223"/>
      <c r="L4336" s="228"/>
      <c r="M4336" s="229"/>
      <c r="N4336" s="230"/>
      <c r="O4336" s="230"/>
      <c r="P4336" s="230"/>
      <c r="Q4336" s="230"/>
      <c r="R4336" s="230"/>
      <c r="S4336" s="230"/>
      <c r="T4336" s="231"/>
      <c r="AT4336" s="232" t="s">
        <v>211</v>
      </c>
      <c r="AU4336" s="232" t="s">
        <v>104</v>
      </c>
      <c r="AV4336" s="13" t="s">
        <v>82</v>
      </c>
      <c r="AW4336" s="13" t="s">
        <v>31</v>
      </c>
      <c r="AX4336" s="13" t="s">
        <v>75</v>
      </c>
      <c r="AY4336" s="232" t="s">
        <v>203</v>
      </c>
    </row>
    <row r="4337" spans="1:65" s="13" customFormat="1" ht="11.25">
      <c r="B4337" s="222"/>
      <c r="C4337" s="223"/>
      <c r="D4337" s="224" t="s">
        <v>211</v>
      </c>
      <c r="E4337" s="225" t="s">
        <v>1</v>
      </c>
      <c r="F4337" s="226" t="s">
        <v>3936</v>
      </c>
      <c r="G4337" s="223"/>
      <c r="H4337" s="225" t="s">
        <v>1</v>
      </c>
      <c r="I4337" s="227"/>
      <c r="J4337" s="223"/>
      <c r="K4337" s="223"/>
      <c r="L4337" s="228"/>
      <c r="M4337" s="229"/>
      <c r="N4337" s="230"/>
      <c r="O4337" s="230"/>
      <c r="P4337" s="230"/>
      <c r="Q4337" s="230"/>
      <c r="R4337" s="230"/>
      <c r="S4337" s="230"/>
      <c r="T4337" s="231"/>
      <c r="AT4337" s="232" t="s">
        <v>211</v>
      </c>
      <c r="AU4337" s="232" t="s">
        <v>104</v>
      </c>
      <c r="AV4337" s="13" t="s">
        <v>82</v>
      </c>
      <c r="AW4337" s="13" t="s">
        <v>31</v>
      </c>
      <c r="AX4337" s="13" t="s">
        <v>75</v>
      </c>
      <c r="AY4337" s="232" t="s">
        <v>203</v>
      </c>
    </row>
    <row r="4338" spans="1:65" s="14" customFormat="1" ht="11.25">
      <c r="B4338" s="233"/>
      <c r="C4338" s="234"/>
      <c r="D4338" s="224" t="s">
        <v>211</v>
      </c>
      <c r="E4338" s="235" t="s">
        <v>1</v>
      </c>
      <c r="F4338" s="236" t="s">
        <v>3888</v>
      </c>
      <c r="G4338" s="234"/>
      <c r="H4338" s="237">
        <v>230</v>
      </c>
      <c r="I4338" s="238"/>
      <c r="J4338" s="234"/>
      <c r="K4338" s="234"/>
      <c r="L4338" s="239"/>
      <c r="M4338" s="240"/>
      <c r="N4338" s="241"/>
      <c r="O4338" s="241"/>
      <c r="P4338" s="241"/>
      <c r="Q4338" s="241"/>
      <c r="R4338" s="241"/>
      <c r="S4338" s="241"/>
      <c r="T4338" s="242"/>
      <c r="AT4338" s="243" t="s">
        <v>211</v>
      </c>
      <c r="AU4338" s="243" t="s">
        <v>104</v>
      </c>
      <c r="AV4338" s="14" t="s">
        <v>84</v>
      </c>
      <c r="AW4338" s="14" t="s">
        <v>31</v>
      </c>
      <c r="AX4338" s="14" t="s">
        <v>75</v>
      </c>
      <c r="AY4338" s="243" t="s">
        <v>203</v>
      </c>
    </row>
    <row r="4339" spans="1:65" s="2" customFormat="1" ht="21.75" customHeight="1">
      <c r="A4339" s="35"/>
      <c r="B4339" s="36"/>
      <c r="C4339" s="209" t="s">
        <v>3937</v>
      </c>
      <c r="D4339" s="209" t="s">
        <v>205</v>
      </c>
      <c r="E4339" s="210" t="s">
        <v>3938</v>
      </c>
      <c r="F4339" s="211" t="s">
        <v>3939</v>
      </c>
      <c r="G4339" s="212" t="s">
        <v>208</v>
      </c>
      <c r="H4339" s="213">
        <v>28</v>
      </c>
      <c r="I4339" s="214"/>
      <c r="J4339" s="215">
        <f>ROUND(I4339*H4339,2)</f>
        <v>0</v>
      </c>
      <c r="K4339" s="211" t="s">
        <v>1</v>
      </c>
      <c r="L4339" s="40"/>
      <c r="M4339" s="216" t="s">
        <v>1</v>
      </c>
      <c r="N4339" s="217" t="s">
        <v>40</v>
      </c>
      <c r="O4339" s="72"/>
      <c r="P4339" s="218">
        <f>O4339*H4339</f>
        <v>0</v>
      </c>
      <c r="Q4339" s="218">
        <v>0</v>
      </c>
      <c r="R4339" s="218">
        <f>Q4339*H4339</f>
        <v>0</v>
      </c>
      <c r="S4339" s="218">
        <v>0</v>
      </c>
      <c r="T4339" s="219">
        <f>S4339*H4339</f>
        <v>0</v>
      </c>
      <c r="U4339" s="35"/>
      <c r="V4339" s="35"/>
      <c r="W4339" s="35"/>
      <c r="X4339" s="35"/>
      <c r="Y4339" s="35"/>
      <c r="Z4339" s="35"/>
      <c r="AA4339" s="35"/>
      <c r="AB4339" s="35"/>
      <c r="AC4339" s="35"/>
      <c r="AD4339" s="35"/>
      <c r="AE4339" s="35"/>
      <c r="AR4339" s="220" t="s">
        <v>412</v>
      </c>
      <c r="AT4339" s="220" t="s">
        <v>205</v>
      </c>
      <c r="AU4339" s="220" t="s">
        <v>104</v>
      </c>
      <c r="AY4339" s="18" t="s">
        <v>203</v>
      </c>
      <c r="BE4339" s="221">
        <f>IF(N4339="základní",J4339,0)</f>
        <v>0</v>
      </c>
      <c r="BF4339" s="221">
        <f>IF(N4339="snížená",J4339,0)</f>
        <v>0</v>
      </c>
      <c r="BG4339" s="221">
        <f>IF(N4339="zákl. přenesená",J4339,0)</f>
        <v>0</v>
      </c>
      <c r="BH4339" s="221">
        <f>IF(N4339="sníž. přenesená",J4339,0)</f>
        <v>0</v>
      </c>
      <c r="BI4339" s="221">
        <f>IF(N4339="nulová",J4339,0)</f>
        <v>0</v>
      </c>
      <c r="BJ4339" s="18" t="s">
        <v>82</v>
      </c>
      <c r="BK4339" s="221">
        <f>ROUND(I4339*H4339,2)</f>
        <v>0</v>
      </c>
      <c r="BL4339" s="18" t="s">
        <v>412</v>
      </c>
      <c r="BM4339" s="220" t="s">
        <v>3940</v>
      </c>
    </row>
    <row r="4340" spans="1:65" s="13" customFormat="1" ht="22.5">
      <c r="B4340" s="222"/>
      <c r="C4340" s="223"/>
      <c r="D4340" s="224" t="s">
        <v>211</v>
      </c>
      <c r="E4340" s="225" t="s">
        <v>1</v>
      </c>
      <c r="F4340" s="226" t="s">
        <v>3941</v>
      </c>
      <c r="G4340" s="223"/>
      <c r="H4340" s="225" t="s">
        <v>1</v>
      </c>
      <c r="I4340" s="227"/>
      <c r="J4340" s="223"/>
      <c r="K4340" s="223"/>
      <c r="L4340" s="228"/>
      <c r="M4340" s="229"/>
      <c r="N4340" s="230"/>
      <c r="O4340" s="230"/>
      <c r="P4340" s="230"/>
      <c r="Q4340" s="230"/>
      <c r="R4340" s="230"/>
      <c r="S4340" s="230"/>
      <c r="T4340" s="231"/>
      <c r="AT4340" s="232" t="s">
        <v>211</v>
      </c>
      <c r="AU4340" s="232" t="s">
        <v>104</v>
      </c>
      <c r="AV4340" s="13" t="s">
        <v>82</v>
      </c>
      <c r="AW4340" s="13" t="s">
        <v>31</v>
      </c>
      <c r="AX4340" s="13" t="s">
        <v>75</v>
      </c>
      <c r="AY4340" s="232" t="s">
        <v>203</v>
      </c>
    </row>
    <row r="4341" spans="1:65" s="13" customFormat="1" ht="11.25">
      <c r="B4341" s="222"/>
      <c r="C4341" s="223"/>
      <c r="D4341" s="224" t="s">
        <v>211</v>
      </c>
      <c r="E4341" s="225" t="s">
        <v>1</v>
      </c>
      <c r="F4341" s="226" t="s">
        <v>213</v>
      </c>
      <c r="G4341" s="223"/>
      <c r="H4341" s="225" t="s">
        <v>1</v>
      </c>
      <c r="I4341" s="227"/>
      <c r="J4341" s="223"/>
      <c r="K4341" s="223"/>
      <c r="L4341" s="228"/>
      <c r="M4341" s="229"/>
      <c r="N4341" s="230"/>
      <c r="O4341" s="230"/>
      <c r="P4341" s="230"/>
      <c r="Q4341" s="230"/>
      <c r="R4341" s="230"/>
      <c r="S4341" s="230"/>
      <c r="T4341" s="231"/>
      <c r="AT4341" s="232" t="s">
        <v>211</v>
      </c>
      <c r="AU4341" s="232" t="s">
        <v>104</v>
      </c>
      <c r="AV4341" s="13" t="s">
        <v>82</v>
      </c>
      <c r="AW4341" s="13" t="s">
        <v>31</v>
      </c>
      <c r="AX4341" s="13" t="s">
        <v>75</v>
      </c>
      <c r="AY4341" s="232" t="s">
        <v>203</v>
      </c>
    </row>
    <row r="4342" spans="1:65" s="13" customFormat="1" ht="11.25">
      <c r="B4342" s="222"/>
      <c r="C4342" s="223"/>
      <c r="D4342" s="224" t="s">
        <v>211</v>
      </c>
      <c r="E4342" s="225" t="s">
        <v>1</v>
      </c>
      <c r="F4342" s="226" t="s">
        <v>3407</v>
      </c>
      <c r="G4342" s="223"/>
      <c r="H4342" s="225" t="s">
        <v>1</v>
      </c>
      <c r="I4342" s="227"/>
      <c r="J4342" s="223"/>
      <c r="K4342" s="223"/>
      <c r="L4342" s="228"/>
      <c r="M4342" s="229"/>
      <c r="N4342" s="230"/>
      <c r="O4342" s="230"/>
      <c r="P4342" s="230"/>
      <c r="Q4342" s="230"/>
      <c r="R4342" s="230"/>
      <c r="S4342" s="230"/>
      <c r="T4342" s="231"/>
      <c r="AT4342" s="232" t="s">
        <v>211</v>
      </c>
      <c r="AU4342" s="232" t="s">
        <v>104</v>
      </c>
      <c r="AV4342" s="13" t="s">
        <v>82</v>
      </c>
      <c r="AW4342" s="13" t="s">
        <v>31</v>
      </c>
      <c r="AX4342" s="13" t="s">
        <v>75</v>
      </c>
      <c r="AY4342" s="232" t="s">
        <v>203</v>
      </c>
    </row>
    <row r="4343" spans="1:65" s="14" customFormat="1" ht="11.25">
      <c r="B4343" s="233"/>
      <c r="C4343" s="234"/>
      <c r="D4343" s="224" t="s">
        <v>211</v>
      </c>
      <c r="E4343" s="235" t="s">
        <v>1</v>
      </c>
      <c r="F4343" s="236" t="s">
        <v>1331</v>
      </c>
      <c r="G4343" s="234"/>
      <c r="H4343" s="237">
        <v>28</v>
      </c>
      <c r="I4343" s="238"/>
      <c r="J4343" s="234"/>
      <c r="K4343" s="234"/>
      <c r="L4343" s="239"/>
      <c r="M4343" s="240"/>
      <c r="N4343" s="241"/>
      <c r="O4343" s="241"/>
      <c r="P4343" s="241"/>
      <c r="Q4343" s="241"/>
      <c r="R4343" s="241"/>
      <c r="S4343" s="241"/>
      <c r="T4343" s="242"/>
      <c r="AT4343" s="243" t="s">
        <v>211</v>
      </c>
      <c r="AU4343" s="243" t="s">
        <v>104</v>
      </c>
      <c r="AV4343" s="14" t="s">
        <v>84</v>
      </c>
      <c r="AW4343" s="14" t="s">
        <v>31</v>
      </c>
      <c r="AX4343" s="14" t="s">
        <v>75</v>
      </c>
      <c r="AY4343" s="243" t="s">
        <v>203</v>
      </c>
    </row>
    <row r="4344" spans="1:65" s="2" customFormat="1" ht="33" customHeight="1">
      <c r="A4344" s="35"/>
      <c r="B4344" s="36"/>
      <c r="C4344" s="209" t="s">
        <v>3942</v>
      </c>
      <c r="D4344" s="209" t="s">
        <v>205</v>
      </c>
      <c r="E4344" s="210" t="s">
        <v>3943</v>
      </c>
      <c r="F4344" s="211" t="s">
        <v>3944</v>
      </c>
      <c r="G4344" s="212" t="s">
        <v>208</v>
      </c>
      <c r="H4344" s="213">
        <v>232</v>
      </c>
      <c r="I4344" s="214"/>
      <c r="J4344" s="215">
        <f>ROUND(I4344*H4344,2)</f>
        <v>0</v>
      </c>
      <c r="K4344" s="211" t="s">
        <v>1</v>
      </c>
      <c r="L4344" s="40"/>
      <c r="M4344" s="216" t="s">
        <v>1</v>
      </c>
      <c r="N4344" s="217" t="s">
        <v>40</v>
      </c>
      <c r="O4344" s="72"/>
      <c r="P4344" s="218">
        <f>O4344*H4344</f>
        <v>0</v>
      </c>
      <c r="Q4344" s="218">
        <v>1.4999999999999999E-4</v>
      </c>
      <c r="R4344" s="218">
        <f>Q4344*H4344</f>
        <v>3.4799999999999998E-2</v>
      </c>
      <c r="S4344" s="218">
        <v>0</v>
      </c>
      <c r="T4344" s="219">
        <f>S4344*H4344</f>
        <v>0</v>
      </c>
      <c r="U4344" s="35"/>
      <c r="V4344" s="35"/>
      <c r="W4344" s="35"/>
      <c r="X4344" s="35"/>
      <c r="Y4344" s="35"/>
      <c r="Z4344" s="35"/>
      <c r="AA4344" s="35"/>
      <c r="AB4344" s="35"/>
      <c r="AC4344" s="35"/>
      <c r="AD4344" s="35"/>
      <c r="AE4344" s="35"/>
      <c r="AR4344" s="220" t="s">
        <v>412</v>
      </c>
      <c r="AT4344" s="220" t="s">
        <v>205</v>
      </c>
      <c r="AU4344" s="220" t="s">
        <v>104</v>
      </c>
      <c r="AY4344" s="18" t="s">
        <v>203</v>
      </c>
      <c r="BE4344" s="221">
        <f>IF(N4344="základní",J4344,0)</f>
        <v>0</v>
      </c>
      <c r="BF4344" s="221">
        <f>IF(N4344="snížená",J4344,0)</f>
        <v>0</v>
      </c>
      <c r="BG4344" s="221">
        <f>IF(N4344="zákl. přenesená",J4344,0)</f>
        <v>0</v>
      </c>
      <c r="BH4344" s="221">
        <f>IF(N4344="sníž. přenesená",J4344,0)</f>
        <v>0</v>
      </c>
      <c r="BI4344" s="221">
        <f>IF(N4344="nulová",J4344,0)</f>
        <v>0</v>
      </c>
      <c r="BJ4344" s="18" t="s">
        <v>82</v>
      </c>
      <c r="BK4344" s="221">
        <f>ROUND(I4344*H4344,2)</f>
        <v>0</v>
      </c>
      <c r="BL4344" s="18" t="s">
        <v>412</v>
      </c>
      <c r="BM4344" s="220" t="s">
        <v>3945</v>
      </c>
    </row>
    <row r="4345" spans="1:65" s="13" customFormat="1" ht="22.5">
      <c r="B4345" s="222"/>
      <c r="C4345" s="223"/>
      <c r="D4345" s="224" t="s">
        <v>211</v>
      </c>
      <c r="E4345" s="225" t="s">
        <v>1</v>
      </c>
      <c r="F4345" s="226" t="s">
        <v>3946</v>
      </c>
      <c r="G4345" s="223"/>
      <c r="H4345" s="225" t="s">
        <v>1</v>
      </c>
      <c r="I4345" s="227"/>
      <c r="J4345" s="223"/>
      <c r="K4345" s="223"/>
      <c r="L4345" s="228"/>
      <c r="M4345" s="229"/>
      <c r="N4345" s="230"/>
      <c r="O4345" s="230"/>
      <c r="P4345" s="230"/>
      <c r="Q4345" s="230"/>
      <c r="R4345" s="230"/>
      <c r="S4345" s="230"/>
      <c r="T4345" s="231"/>
      <c r="AT4345" s="232" t="s">
        <v>211</v>
      </c>
      <c r="AU4345" s="232" t="s">
        <v>104</v>
      </c>
      <c r="AV4345" s="13" t="s">
        <v>82</v>
      </c>
      <c r="AW4345" s="13" t="s">
        <v>31</v>
      </c>
      <c r="AX4345" s="13" t="s">
        <v>75</v>
      </c>
      <c r="AY4345" s="232" t="s">
        <v>203</v>
      </c>
    </row>
    <row r="4346" spans="1:65" s="13" customFormat="1" ht="11.25">
      <c r="B4346" s="222"/>
      <c r="C4346" s="223"/>
      <c r="D4346" s="224" t="s">
        <v>211</v>
      </c>
      <c r="E4346" s="225" t="s">
        <v>1</v>
      </c>
      <c r="F4346" s="226" t="s">
        <v>213</v>
      </c>
      <c r="G4346" s="223"/>
      <c r="H4346" s="225" t="s">
        <v>1</v>
      </c>
      <c r="I4346" s="227"/>
      <c r="J4346" s="223"/>
      <c r="K4346" s="223"/>
      <c r="L4346" s="228"/>
      <c r="M4346" s="229"/>
      <c r="N4346" s="230"/>
      <c r="O4346" s="230"/>
      <c r="P4346" s="230"/>
      <c r="Q4346" s="230"/>
      <c r="R4346" s="230"/>
      <c r="S4346" s="230"/>
      <c r="T4346" s="231"/>
      <c r="AT4346" s="232" t="s">
        <v>211</v>
      </c>
      <c r="AU4346" s="232" t="s">
        <v>104</v>
      </c>
      <c r="AV4346" s="13" t="s">
        <v>82</v>
      </c>
      <c r="AW4346" s="13" t="s">
        <v>31</v>
      </c>
      <c r="AX4346" s="13" t="s">
        <v>75</v>
      </c>
      <c r="AY4346" s="232" t="s">
        <v>203</v>
      </c>
    </row>
    <row r="4347" spans="1:65" s="13" customFormat="1" ht="11.25">
      <c r="B4347" s="222"/>
      <c r="C4347" s="223"/>
      <c r="D4347" s="224" t="s">
        <v>211</v>
      </c>
      <c r="E4347" s="225" t="s">
        <v>1</v>
      </c>
      <c r="F4347" s="226" t="s">
        <v>3407</v>
      </c>
      <c r="G4347" s="223"/>
      <c r="H4347" s="225" t="s">
        <v>1</v>
      </c>
      <c r="I4347" s="227"/>
      <c r="J4347" s="223"/>
      <c r="K4347" s="223"/>
      <c r="L4347" s="228"/>
      <c r="M4347" s="229"/>
      <c r="N4347" s="230"/>
      <c r="O4347" s="230"/>
      <c r="P4347" s="230"/>
      <c r="Q4347" s="230"/>
      <c r="R4347" s="230"/>
      <c r="S4347" s="230"/>
      <c r="T4347" s="231"/>
      <c r="AT4347" s="232" t="s">
        <v>211</v>
      </c>
      <c r="AU4347" s="232" t="s">
        <v>104</v>
      </c>
      <c r="AV4347" s="13" t="s">
        <v>82</v>
      </c>
      <c r="AW4347" s="13" t="s">
        <v>31</v>
      </c>
      <c r="AX4347" s="13" t="s">
        <v>75</v>
      </c>
      <c r="AY4347" s="232" t="s">
        <v>203</v>
      </c>
    </row>
    <row r="4348" spans="1:65" s="14" customFormat="1" ht="11.25">
      <c r="B4348" s="233"/>
      <c r="C4348" s="234"/>
      <c r="D4348" s="224" t="s">
        <v>211</v>
      </c>
      <c r="E4348" s="235" t="s">
        <v>1</v>
      </c>
      <c r="F4348" s="236" t="s">
        <v>3899</v>
      </c>
      <c r="G4348" s="234"/>
      <c r="H4348" s="237">
        <v>232</v>
      </c>
      <c r="I4348" s="238"/>
      <c r="J4348" s="234"/>
      <c r="K4348" s="234"/>
      <c r="L4348" s="239"/>
      <c r="M4348" s="240"/>
      <c r="N4348" s="241"/>
      <c r="O4348" s="241"/>
      <c r="P4348" s="241"/>
      <c r="Q4348" s="241"/>
      <c r="R4348" s="241"/>
      <c r="S4348" s="241"/>
      <c r="T4348" s="242"/>
      <c r="AT4348" s="243" t="s">
        <v>211</v>
      </c>
      <c r="AU4348" s="243" t="s">
        <v>104</v>
      </c>
      <c r="AV4348" s="14" t="s">
        <v>84</v>
      </c>
      <c r="AW4348" s="14" t="s">
        <v>31</v>
      </c>
      <c r="AX4348" s="14" t="s">
        <v>75</v>
      </c>
      <c r="AY4348" s="243" t="s">
        <v>203</v>
      </c>
    </row>
    <row r="4349" spans="1:65" s="2" customFormat="1" ht="33" customHeight="1">
      <c r="A4349" s="35"/>
      <c r="B4349" s="36"/>
      <c r="C4349" s="209" t="s">
        <v>3947</v>
      </c>
      <c r="D4349" s="209" t="s">
        <v>205</v>
      </c>
      <c r="E4349" s="210" t="s">
        <v>3948</v>
      </c>
      <c r="F4349" s="211" t="s">
        <v>3949</v>
      </c>
      <c r="G4349" s="212" t="s">
        <v>208</v>
      </c>
      <c r="H4349" s="213">
        <v>7</v>
      </c>
      <c r="I4349" s="214"/>
      <c r="J4349" s="215">
        <f>ROUND(I4349*H4349,2)</f>
        <v>0</v>
      </c>
      <c r="K4349" s="211" t="s">
        <v>1</v>
      </c>
      <c r="L4349" s="40"/>
      <c r="M4349" s="216" t="s">
        <v>1</v>
      </c>
      <c r="N4349" s="217" t="s">
        <v>40</v>
      </c>
      <c r="O4349" s="72"/>
      <c r="P4349" s="218">
        <f>O4349*H4349</f>
        <v>0</v>
      </c>
      <c r="Q4349" s="218">
        <v>1.4999999999999999E-4</v>
      </c>
      <c r="R4349" s="218">
        <f>Q4349*H4349</f>
        <v>1.0499999999999999E-3</v>
      </c>
      <c r="S4349" s="218">
        <v>0</v>
      </c>
      <c r="T4349" s="219">
        <f>S4349*H4349</f>
        <v>0</v>
      </c>
      <c r="U4349" s="35"/>
      <c r="V4349" s="35"/>
      <c r="W4349" s="35"/>
      <c r="X4349" s="35"/>
      <c r="Y4349" s="35"/>
      <c r="Z4349" s="35"/>
      <c r="AA4349" s="35"/>
      <c r="AB4349" s="35"/>
      <c r="AC4349" s="35"/>
      <c r="AD4349" s="35"/>
      <c r="AE4349" s="35"/>
      <c r="AR4349" s="220" t="s">
        <v>412</v>
      </c>
      <c r="AT4349" s="220" t="s">
        <v>205</v>
      </c>
      <c r="AU4349" s="220" t="s">
        <v>104</v>
      </c>
      <c r="AY4349" s="18" t="s">
        <v>203</v>
      </c>
      <c r="BE4349" s="221">
        <f>IF(N4349="základní",J4349,0)</f>
        <v>0</v>
      </c>
      <c r="BF4349" s="221">
        <f>IF(N4349="snížená",J4349,0)</f>
        <v>0</v>
      </c>
      <c r="BG4349" s="221">
        <f>IF(N4349="zákl. přenesená",J4349,0)</f>
        <v>0</v>
      </c>
      <c r="BH4349" s="221">
        <f>IF(N4349="sníž. přenesená",J4349,0)</f>
        <v>0</v>
      </c>
      <c r="BI4349" s="221">
        <f>IF(N4349="nulová",J4349,0)</f>
        <v>0</v>
      </c>
      <c r="BJ4349" s="18" t="s">
        <v>82</v>
      </c>
      <c r="BK4349" s="221">
        <f>ROUND(I4349*H4349,2)</f>
        <v>0</v>
      </c>
      <c r="BL4349" s="18" t="s">
        <v>412</v>
      </c>
      <c r="BM4349" s="220" t="s">
        <v>3950</v>
      </c>
    </row>
    <row r="4350" spans="1:65" s="13" customFormat="1" ht="22.5">
      <c r="B4350" s="222"/>
      <c r="C4350" s="223"/>
      <c r="D4350" s="224" t="s">
        <v>211</v>
      </c>
      <c r="E4350" s="225" t="s">
        <v>1</v>
      </c>
      <c r="F4350" s="226" t="s">
        <v>3946</v>
      </c>
      <c r="G4350" s="223"/>
      <c r="H4350" s="225" t="s">
        <v>1</v>
      </c>
      <c r="I4350" s="227"/>
      <c r="J4350" s="223"/>
      <c r="K4350" s="223"/>
      <c r="L4350" s="228"/>
      <c r="M4350" s="229"/>
      <c r="N4350" s="230"/>
      <c r="O4350" s="230"/>
      <c r="P4350" s="230"/>
      <c r="Q4350" s="230"/>
      <c r="R4350" s="230"/>
      <c r="S4350" s="230"/>
      <c r="T4350" s="231"/>
      <c r="AT4350" s="232" t="s">
        <v>211</v>
      </c>
      <c r="AU4350" s="232" t="s">
        <v>104</v>
      </c>
      <c r="AV4350" s="13" t="s">
        <v>82</v>
      </c>
      <c r="AW4350" s="13" t="s">
        <v>31</v>
      </c>
      <c r="AX4350" s="13" t="s">
        <v>75</v>
      </c>
      <c r="AY4350" s="232" t="s">
        <v>203</v>
      </c>
    </row>
    <row r="4351" spans="1:65" s="13" customFormat="1" ht="11.25">
      <c r="B4351" s="222"/>
      <c r="C4351" s="223"/>
      <c r="D4351" s="224" t="s">
        <v>211</v>
      </c>
      <c r="E4351" s="225" t="s">
        <v>1</v>
      </c>
      <c r="F4351" s="226" t="s">
        <v>213</v>
      </c>
      <c r="G4351" s="223"/>
      <c r="H4351" s="225" t="s">
        <v>1</v>
      </c>
      <c r="I4351" s="227"/>
      <c r="J4351" s="223"/>
      <c r="K4351" s="223"/>
      <c r="L4351" s="228"/>
      <c r="M4351" s="229"/>
      <c r="N4351" s="230"/>
      <c r="O4351" s="230"/>
      <c r="P4351" s="230"/>
      <c r="Q4351" s="230"/>
      <c r="R4351" s="230"/>
      <c r="S4351" s="230"/>
      <c r="T4351" s="231"/>
      <c r="AT4351" s="232" t="s">
        <v>211</v>
      </c>
      <c r="AU4351" s="232" t="s">
        <v>104</v>
      </c>
      <c r="AV4351" s="13" t="s">
        <v>82</v>
      </c>
      <c r="AW4351" s="13" t="s">
        <v>31</v>
      </c>
      <c r="AX4351" s="13" t="s">
        <v>75</v>
      </c>
      <c r="AY4351" s="232" t="s">
        <v>203</v>
      </c>
    </row>
    <row r="4352" spans="1:65" s="13" customFormat="1" ht="11.25">
      <c r="B4352" s="222"/>
      <c r="C4352" s="223"/>
      <c r="D4352" s="224" t="s">
        <v>211</v>
      </c>
      <c r="E4352" s="225" t="s">
        <v>1</v>
      </c>
      <c r="F4352" s="226" t="s">
        <v>3407</v>
      </c>
      <c r="G4352" s="223"/>
      <c r="H4352" s="225" t="s">
        <v>1</v>
      </c>
      <c r="I4352" s="227"/>
      <c r="J4352" s="223"/>
      <c r="K4352" s="223"/>
      <c r="L4352" s="228"/>
      <c r="M4352" s="229"/>
      <c r="N4352" s="230"/>
      <c r="O4352" s="230"/>
      <c r="P4352" s="230"/>
      <c r="Q4352" s="230"/>
      <c r="R4352" s="230"/>
      <c r="S4352" s="230"/>
      <c r="T4352" s="231"/>
      <c r="AT4352" s="232" t="s">
        <v>211</v>
      </c>
      <c r="AU4352" s="232" t="s">
        <v>104</v>
      </c>
      <c r="AV4352" s="13" t="s">
        <v>82</v>
      </c>
      <c r="AW4352" s="13" t="s">
        <v>31</v>
      </c>
      <c r="AX4352" s="13" t="s">
        <v>75</v>
      </c>
      <c r="AY4352" s="232" t="s">
        <v>203</v>
      </c>
    </row>
    <row r="4353" spans="1:65" s="14" customFormat="1" ht="11.25">
      <c r="B4353" s="233"/>
      <c r="C4353" s="234"/>
      <c r="D4353" s="224" t="s">
        <v>211</v>
      </c>
      <c r="E4353" s="235" t="s">
        <v>1</v>
      </c>
      <c r="F4353" s="236" t="s">
        <v>351</v>
      </c>
      <c r="G4353" s="234"/>
      <c r="H4353" s="237">
        <v>7</v>
      </c>
      <c r="I4353" s="238"/>
      <c r="J4353" s="234"/>
      <c r="K4353" s="234"/>
      <c r="L4353" s="239"/>
      <c r="M4353" s="240"/>
      <c r="N4353" s="241"/>
      <c r="O4353" s="241"/>
      <c r="P4353" s="241"/>
      <c r="Q4353" s="241"/>
      <c r="R4353" s="241"/>
      <c r="S4353" s="241"/>
      <c r="T4353" s="242"/>
      <c r="AT4353" s="243" t="s">
        <v>211</v>
      </c>
      <c r="AU4353" s="243" t="s">
        <v>104</v>
      </c>
      <c r="AV4353" s="14" t="s">
        <v>84</v>
      </c>
      <c r="AW4353" s="14" t="s">
        <v>31</v>
      </c>
      <c r="AX4353" s="14" t="s">
        <v>75</v>
      </c>
      <c r="AY4353" s="243" t="s">
        <v>203</v>
      </c>
    </row>
    <row r="4354" spans="1:65" s="2" customFormat="1" ht="33" customHeight="1">
      <c r="A4354" s="35"/>
      <c r="B4354" s="36"/>
      <c r="C4354" s="209" t="s">
        <v>3951</v>
      </c>
      <c r="D4354" s="209" t="s">
        <v>205</v>
      </c>
      <c r="E4354" s="210" t="s">
        <v>3952</v>
      </c>
      <c r="F4354" s="211" t="s">
        <v>3953</v>
      </c>
      <c r="G4354" s="212" t="s">
        <v>208</v>
      </c>
      <c r="H4354" s="213">
        <v>39</v>
      </c>
      <c r="I4354" s="214"/>
      <c r="J4354" s="215">
        <f>ROUND(I4354*H4354,2)</f>
        <v>0</v>
      </c>
      <c r="K4354" s="211" t="s">
        <v>1</v>
      </c>
      <c r="L4354" s="40"/>
      <c r="M4354" s="216" t="s">
        <v>1</v>
      </c>
      <c r="N4354" s="217" t="s">
        <v>40</v>
      </c>
      <c r="O4354" s="72"/>
      <c r="P4354" s="218">
        <f>O4354*H4354</f>
        <v>0</v>
      </c>
      <c r="Q4354" s="218">
        <v>1.4999999999999999E-4</v>
      </c>
      <c r="R4354" s="218">
        <f>Q4354*H4354</f>
        <v>5.8499999999999993E-3</v>
      </c>
      <c r="S4354" s="218">
        <v>0</v>
      </c>
      <c r="T4354" s="219">
        <f>S4354*H4354</f>
        <v>0</v>
      </c>
      <c r="U4354" s="35"/>
      <c r="V4354" s="35"/>
      <c r="W4354" s="35"/>
      <c r="X4354" s="35"/>
      <c r="Y4354" s="35"/>
      <c r="Z4354" s="35"/>
      <c r="AA4354" s="35"/>
      <c r="AB4354" s="35"/>
      <c r="AC4354" s="35"/>
      <c r="AD4354" s="35"/>
      <c r="AE4354" s="35"/>
      <c r="AR4354" s="220" t="s">
        <v>412</v>
      </c>
      <c r="AT4354" s="220" t="s">
        <v>205</v>
      </c>
      <c r="AU4354" s="220" t="s">
        <v>104</v>
      </c>
      <c r="AY4354" s="18" t="s">
        <v>203</v>
      </c>
      <c r="BE4354" s="221">
        <f>IF(N4354="základní",J4354,0)</f>
        <v>0</v>
      </c>
      <c r="BF4354" s="221">
        <f>IF(N4354="snížená",J4354,0)</f>
        <v>0</v>
      </c>
      <c r="BG4354" s="221">
        <f>IF(N4354="zákl. přenesená",J4354,0)</f>
        <v>0</v>
      </c>
      <c r="BH4354" s="221">
        <f>IF(N4354="sníž. přenesená",J4354,0)</f>
        <v>0</v>
      </c>
      <c r="BI4354" s="221">
        <f>IF(N4354="nulová",J4354,0)</f>
        <v>0</v>
      </c>
      <c r="BJ4354" s="18" t="s">
        <v>82</v>
      </c>
      <c r="BK4354" s="221">
        <f>ROUND(I4354*H4354,2)</f>
        <v>0</v>
      </c>
      <c r="BL4354" s="18" t="s">
        <v>412</v>
      </c>
      <c r="BM4354" s="220" t="s">
        <v>3954</v>
      </c>
    </row>
    <row r="4355" spans="1:65" s="13" customFormat="1" ht="22.5">
      <c r="B4355" s="222"/>
      <c r="C4355" s="223"/>
      <c r="D4355" s="224" t="s">
        <v>211</v>
      </c>
      <c r="E4355" s="225" t="s">
        <v>1</v>
      </c>
      <c r="F4355" s="226" t="s">
        <v>3946</v>
      </c>
      <c r="G4355" s="223"/>
      <c r="H4355" s="225" t="s">
        <v>1</v>
      </c>
      <c r="I4355" s="227"/>
      <c r="J4355" s="223"/>
      <c r="K4355" s="223"/>
      <c r="L4355" s="228"/>
      <c r="M4355" s="229"/>
      <c r="N4355" s="230"/>
      <c r="O4355" s="230"/>
      <c r="P4355" s="230"/>
      <c r="Q4355" s="230"/>
      <c r="R4355" s="230"/>
      <c r="S4355" s="230"/>
      <c r="T4355" s="231"/>
      <c r="AT4355" s="232" t="s">
        <v>211</v>
      </c>
      <c r="AU4355" s="232" t="s">
        <v>104</v>
      </c>
      <c r="AV4355" s="13" t="s">
        <v>82</v>
      </c>
      <c r="AW4355" s="13" t="s">
        <v>31</v>
      </c>
      <c r="AX4355" s="13" t="s">
        <v>75</v>
      </c>
      <c r="AY4355" s="232" t="s">
        <v>203</v>
      </c>
    </row>
    <row r="4356" spans="1:65" s="13" customFormat="1" ht="11.25">
      <c r="B4356" s="222"/>
      <c r="C4356" s="223"/>
      <c r="D4356" s="224" t="s">
        <v>211</v>
      </c>
      <c r="E4356" s="225" t="s">
        <v>1</v>
      </c>
      <c r="F4356" s="226" t="s">
        <v>213</v>
      </c>
      <c r="G4356" s="223"/>
      <c r="H4356" s="225" t="s">
        <v>1</v>
      </c>
      <c r="I4356" s="227"/>
      <c r="J4356" s="223"/>
      <c r="K4356" s="223"/>
      <c r="L4356" s="228"/>
      <c r="M4356" s="229"/>
      <c r="N4356" s="230"/>
      <c r="O4356" s="230"/>
      <c r="P4356" s="230"/>
      <c r="Q4356" s="230"/>
      <c r="R4356" s="230"/>
      <c r="S4356" s="230"/>
      <c r="T4356" s="231"/>
      <c r="AT4356" s="232" t="s">
        <v>211</v>
      </c>
      <c r="AU4356" s="232" t="s">
        <v>104</v>
      </c>
      <c r="AV4356" s="13" t="s">
        <v>82</v>
      </c>
      <c r="AW4356" s="13" t="s">
        <v>31</v>
      </c>
      <c r="AX4356" s="13" t="s">
        <v>75</v>
      </c>
      <c r="AY4356" s="232" t="s">
        <v>203</v>
      </c>
    </row>
    <row r="4357" spans="1:65" s="13" customFormat="1" ht="11.25">
      <c r="B4357" s="222"/>
      <c r="C4357" s="223"/>
      <c r="D4357" s="224" t="s">
        <v>211</v>
      </c>
      <c r="E4357" s="225" t="s">
        <v>1</v>
      </c>
      <c r="F4357" s="226" t="s">
        <v>3407</v>
      </c>
      <c r="G4357" s="223"/>
      <c r="H4357" s="225" t="s">
        <v>1</v>
      </c>
      <c r="I4357" s="227"/>
      <c r="J4357" s="223"/>
      <c r="K4357" s="223"/>
      <c r="L4357" s="228"/>
      <c r="M4357" s="229"/>
      <c r="N4357" s="230"/>
      <c r="O4357" s="230"/>
      <c r="P4357" s="230"/>
      <c r="Q4357" s="230"/>
      <c r="R4357" s="230"/>
      <c r="S4357" s="230"/>
      <c r="T4357" s="231"/>
      <c r="AT4357" s="232" t="s">
        <v>211</v>
      </c>
      <c r="AU4357" s="232" t="s">
        <v>104</v>
      </c>
      <c r="AV4357" s="13" t="s">
        <v>82</v>
      </c>
      <c r="AW4357" s="13" t="s">
        <v>31</v>
      </c>
      <c r="AX4357" s="13" t="s">
        <v>75</v>
      </c>
      <c r="AY4357" s="232" t="s">
        <v>203</v>
      </c>
    </row>
    <row r="4358" spans="1:65" s="14" customFormat="1" ht="11.25">
      <c r="B4358" s="233"/>
      <c r="C4358" s="234"/>
      <c r="D4358" s="224" t="s">
        <v>211</v>
      </c>
      <c r="E4358" s="235" t="s">
        <v>1</v>
      </c>
      <c r="F4358" s="236" t="s">
        <v>1808</v>
      </c>
      <c r="G4358" s="234"/>
      <c r="H4358" s="237">
        <v>39</v>
      </c>
      <c r="I4358" s="238"/>
      <c r="J4358" s="234"/>
      <c r="K4358" s="234"/>
      <c r="L4358" s="239"/>
      <c r="M4358" s="240"/>
      <c r="N4358" s="241"/>
      <c r="O4358" s="241"/>
      <c r="P4358" s="241"/>
      <c r="Q4358" s="241"/>
      <c r="R4358" s="241"/>
      <c r="S4358" s="241"/>
      <c r="T4358" s="242"/>
      <c r="AT4358" s="243" t="s">
        <v>211</v>
      </c>
      <c r="AU4358" s="243" t="s">
        <v>104</v>
      </c>
      <c r="AV4358" s="14" t="s">
        <v>84</v>
      </c>
      <c r="AW4358" s="14" t="s">
        <v>31</v>
      </c>
      <c r="AX4358" s="14" t="s">
        <v>75</v>
      </c>
      <c r="AY4358" s="243" t="s">
        <v>203</v>
      </c>
    </row>
    <row r="4359" spans="1:65" s="2" customFormat="1" ht="21.75" customHeight="1">
      <c r="A4359" s="35"/>
      <c r="B4359" s="36"/>
      <c r="C4359" s="209" t="s">
        <v>3955</v>
      </c>
      <c r="D4359" s="209" t="s">
        <v>205</v>
      </c>
      <c r="E4359" s="210" t="s">
        <v>3956</v>
      </c>
      <c r="F4359" s="211" t="s">
        <v>3957</v>
      </c>
      <c r="G4359" s="212" t="s">
        <v>208</v>
      </c>
      <c r="H4359" s="213">
        <v>159</v>
      </c>
      <c r="I4359" s="214"/>
      <c r="J4359" s="215">
        <f>ROUND(I4359*H4359,2)</f>
        <v>0</v>
      </c>
      <c r="K4359" s="211" t="s">
        <v>1</v>
      </c>
      <c r="L4359" s="40"/>
      <c r="M4359" s="216" t="s">
        <v>1</v>
      </c>
      <c r="N4359" s="217" t="s">
        <v>40</v>
      </c>
      <c r="O4359" s="72"/>
      <c r="P4359" s="218">
        <f>O4359*H4359</f>
        <v>0</v>
      </c>
      <c r="Q4359" s="218">
        <v>1.4999999999999999E-4</v>
      </c>
      <c r="R4359" s="218">
        <f>Q4359*H4359</f>
        <v>2.3849999999999996E-2</v>
      </c>
      <c r="S4359" s="218">
        <v>0</v>
      </c>
      <c r="T4359" s="219">
        <f>S4359*H4359</f>
        <v>0</v>
      </c>
      <c r="U4359" s="35"/>
      <c r="V4359" s="35"/>
      <c r="W4359" s="35"/>
      <c r="X4359" s="35"/>
      <c r="Y4359" s="35"/>
      <c r="Z4359" s="35"/>
      <c r="AA4359" s="35"/>
      <c r="AB4359" s="35"/>
      <c r="AC4359" s="35"/>
      <c r="AD4359" s="35"/>
      <c r="AE4359" s="35"/>
      <c r="AR4359" s="220" t="s">
        <v>412</v>
      </c>
      <c r="AT4359" s="220" t="s">
        <v>205</v>
      </c>
      <c r="AU4359" s="220" t="s">
        <v>104</v>
      </c>
      <c r="AY4359" s="18" t="s">
        <v>203</v>
      </c>
      <c r="BE4359" s="221">
        <f>IF(N4359="základní",J4359,0)</f>
        <v>0</v>
      </c>
      <c r="BF4359" s="221">
        <f>IF(N4359="snížená",J4359,0)</f>
        <v>0</v>
      </c>
      <c r="BG4359" s="221">
        <f>IF(N4359="zákl. přenesená",J4359,0)</f>
        <v>0</v>
      </c>
      <c r="BH4359" s="221">
        <f>IF(N4359="sníž. přenesená",J4359,0)</f>
        <v>0</v>
      </c>
      <c r="BI4359" s="221">
        <f>IF(N4359="nulová",J4359,0)</f>
        <v>0</v>
      </c>
      <c r="BJ4359" s="18" t="s">
        <v>82</v>
      </c>
      <c r="BK4359" s="221">
        <f>ROUND(I4359*H4359,2)</f>
        <v>0</v>
      </c>
      <c r="BL4359" s="18" t="s">
        <v>412</v>
      </c>
      <c r="BM4359" s="220" t="s">
        <v>3958</v>
      </c>
    </row>
    <row r="4360" spans="1:65" s="13" customFormat="1" ht="22.5">
      <c r="B4360" s="222"/>
      <c r="C4360" s="223"/>
      <c r="D4360" s="224" t="s">
        <v>211</v>
      </c>
      <c r="E4360" s="225" t="s">
        <v>1</v>
      </c>
      <c r="F4360" s="226" t="s">
        <v>3946</v>
      </c>
      <c r="G4360" s="223"/>
      <c r="H4360" s="225" t="s">
        <v>1</v>
      </c>
      <c r="I4360" s="227"/>
      <c r="J4360" s="223"/>
      <c r="K4360" s="223"/>
      <c r="L4360" s="228"/>
      <c r="M4360" s="229"/>
      <c r="N4360" s="230"/>
      <c r="O4360" s="230"/>
      <c r="P4360" s="230"/>
      <c r="Q4360" s="230"/>
      <c r="R4360" s="230"/>
      <c r="S4360" s="230"/>
      <c r="T4360" s="231"/>
      <c r="AT4360" s="232" t="s">
        <v>211</v>
      </c>
      <c r="AU4360" s="232" t="s">
        <v>104</v>
      </c>
      <c r="AV4360" s="13" t="s">
        <v>82</v>
      </c>
      <c r="AW4360" s="13" t="s">
        <v>31</v>
      </c>
      <c r="AX4360" s="13" t="s">
        <v>75</v>
      </c>
      <c r="AY4360" s="232" t="s">
        <v>203</v>
      </c>
    </row>
    <row r="4361" spans="1:65" s="13" customFormat="1" ht="11.25">
      <c r="B4361" s="222"/>
      <c r="C4361" s="223"/>
      <c r="D4361" s="224" t="s">
        <v>211</v>
      </c>
      <c r="E4361" s="225" t="s">
        <v>1</v>
      </c>
      <c r="F4361" s="226" t="s">
        <v>213</v>
      </c>
      <c r="G4361" s="223"/>
      <c r="H4361" s="225" t="s">
        <v>1</v>
      </c>
      <c r="I4361" s="227"/>
      <c r="J4361" s="223"/>
      <c r="K4361" s="223"/>
      <c r="L4361" s="228"/>
      <c r="M4361" s="229"/>
      <c r="N4361" s="230"/>
      <c r="O4361" s="230"/>
      <c r="P4361" s="230"/>
      <c r="Q4361" s="230"/>
      <c r="R4361" s="230"/>
      <c r="S4361" s="230"/>
      <c r="T4361" s="231"/>
      <c r="AT4361" s="232" t="s">
        <v>211</v>
      </c>
      <c r="AU4361" s="232" t="s">
        <v>104</v>
      </c>
      <c r="AV4361" s="13" t="s">
        <v>82</v>
      </c>
      <c r="AW4361" s="13" t="s">
        <v>31</v>
      </c>
      <c r="AX4361" s="13" t="s">
        <v>75</v>
      </c>
      <c r="AY4361" s="232" t="s">
        <v>203</v>
      </c>
    </row>
    <row r="4362" spans="1:65" s="13" customFormat="1" ht="11.25">
      <c r="B4362" s="222"/>
      <c r="C4362" s="223"/>
      <c r="D4362" s="224" t="s">
        <v>211</v>
      </c>
      <c r="E4362" s="225" t="s">
        <v>1</v>
      </c>
      <c r="F4362" s="226" t="s">
        <v>3407</v>
      </c>
      <c r="G4362" s="223"/>
      <c r="H4362" s="225" t="s">
        <v>1</v>
      </c>
      <c r="I4362" s="227"/>
      <c r="J4362" s="223"/>
      <c r="K4362" s="223"/>
      <c r="L4362" s="228"/>
      <c r="M4362" s="229"/>
      <c r="N4362" s="230"/>
      <c r="O4362" s="230"/>
      <c r="P4362" s="230"/>
      <c r="Q4362" s="230"/>
      <c r="R4362" s="230"/>
      <c r="S4362" s="230"/>
      <c r="T4362" s="231"/>
      <c r="AT4362" s="232" t="s">
        <v>211</v>
      </c>
      <c r="AU4362" s="232" t="s">
        <v>104</v>
      </c>
      <c r="AV4362" s="13" t="s">
        <v>82</v>
      </c>
      <c r="AW4362" s="13" t="s">
        <v>31</v>
      </c>
      <c r="AX4362" s="13" t="s">
        <v>75</v>
      </c>
      <c r="AY4362" s="232" t="s">
        <v>203</v>
      </c>
    </row>
    <row r="4363" spans="1:65" s="14" customFormat="1" ht="11.25">
      <c r="B4363" s="233"/>
      <c r="C4363" s="234"/>
      <c r="D4363" s="224" t="s">
        <v>211</v>
      </c>
      <c r="E4363" s="235" t="s">
        <v>1</v>
      </c>
      <c r="F4363" s="236" t="s">
        <v>3530</v>
      </c>
      <c r="G4363" s="234"/>
      <c r="H4363" s="237">
        <v>159</v>
      </c>
      <c r="I4363" s="238"/>
      <c r="J4363" s="234"/>
      <c r="K4363" s="234"/>
      <c r="L4363" s="239"/>
      <c r="M4363" s="240"/>
      <c r="N4363" s="241"/>
      <c r="O4363" s="241"/>
      <c r="P4363" s="241"/>
      <c r="Q4363" s="241"/>
      <c r="R4363" s="241"/>
      <c r="S4363" s="241"/>
      <c r="T4363" s="242"/>
      <c r="AT4363" s="243" t="s">
        <v>211</v>
      </c>
      <c r="AU4363" s="243" t="s">
        <v>104</v>
      </c>
      <c r="AV4363" s="14" t="s">
        <v>84</v>
      </c>
      <c r="AW4363" s="14" t="s">
        <v>31</v>
      </c>
      <c r="AX4363" s="14" t="s">
        <v>75</v>
      </c>
      <c r="AY4363" s="243" t="s">
        <v>203</v>
      </c>
    </row>
    <row r="4364" spans="1:65" s="2" customFormat="1" ht="33" customHeight="1">
      <c r="A4364" s="35"/>
      <c r="B4364" s="36"/>
      <c r="C4364" s="209" t="s">
        <v>3959</v>
      </c>
      <c r="D4364" s="209" t="s">
        <v>205</v>
      </c>
      <c r="E4364" s="210" t="s">
        <v>3960</v>
      </c>
      <c r="F4364" s="211" t="s">
        <v>3961</v>
      </c>
      <c r="G4364" s="212" t="s">
        <v>208</v>
      </c>
      <c r="H4364" s="213">
        <v>14</v>
      </c>
      <c r="I4364" s="214"/>
      <c r="J4364" s="215">
        <f>ROUND(I4364*H4364,2)</f>
        <v>0</v>
      </c>
      <c r="K4364" s="211" t="s">
        <v>1</v>
      </c>
      <c r="L4364" s="40"/>
      <c r="M4364" s="216" t="s">
        <v>1</v>
      </c>
      <c r="N4364" s="217" t="s">
        <v>40</v>
      </c>
      <c r="O4364" s="72"/>
      <c r="P4364" s="218">
        <f>O4364*H4364</f>
        <v>0</v>
      </c>
      <c r="Q4364" s="218">
        <v>0</v>
      </c>
      <c r="R4364" s="218">
        <f>Q4364*H4364</f>
        <v>0</v>
      </c>
      <c r="S4364" s="218">
        <v>0</v>
      </c>
      <c r="T4364" s="219">
        <f>S4364*H4364</f>
        <v>0</v>
      </c>
      <c r="U4364" s="35"/>
      <c r="V4364" s="35"/>
      <c r="W4364" s="35"/>
      <c r="X4364" s="35"/>
      <c r="Y4364" s="35"/>
      <c r="Z4364" s="35"/>
      <c r="AA4364" s="35"/>
      <c r="AB4364" s="35"/>
      <c r="AC4364" s="35"/>
      <c r="AD4364" s="35"/>
      <c r="AE4364" s="35"/>
      <c r="AR4364" s="220" t="s">
        <v>412</v>
      </c>
      <c r="AT4364" s="220" t="s">
        <v>205</v>
      </c>
      <c r="AU4364" s="220" t="s">
        <v>104</v>
      </c>
      <c r="AY4364" s="18" t="s">
        <v>203</v>
      </c>
      <c r="BE4364" s="221">
        <f>IF(N4364="základní",J4364,0)</f>
        <v>0</v>
      </c>
      <c r="BF4364" s="221">
        <f>IF(N4364="snížená",J4364,0)</f>
        <v>0</v>
      </c>
      <c r="BG4364" s="221">
        <f>IF(N4364="zákl. přenesená",J4364,0)</f>
        <v>0</v>
      </c>
      <c r="BH4364" s="221">
        <f>IF(N4364="sníž. přenesená",J4364,0)</f>
        <v>0</v>
      </c>
      <c r="BI4364" s="221">
        <f>IF(N4364="nulová",J4364,0)</f>
        <v>0</v>
      </c>
      <c r="BJ4364" s="18" t="s">
        <v>82</v>
      </c>
      <c r="BK4364" s="221">
        <f>ROUND(I4364*H4364,2)</f>
        <v>0</v>
      </c>
      <c r="BL4364" s="18" t="s">
        <v>412</v>
      </c>
      <c r="BM4364" s="220" t="s">
        <v>3962</v>
      </c>
    </row>
    <row r="4365" spans="1:65" s="13" customFormat="1" ht="22.5">
      <c r="B4365" s="222"/>
      <c r="C4365" s="223"/>
      <c r="D4365" s="224" t="s">
        <v>211</v>
      </c>
      <c r="E4365" s="225" t="s">
        <v>1</v>
      </c>
      <c r="F4365" s="226" t="s">
        <v>3963</v>
      </c>
      <c r="G4365" s="223"/>
      <c r="H4365" s="225" t="s">
        <v>1</v>
      </c>
      <c r="I4365" s="227"/>
      <c r="J4365" s="223"/>
      <c r="K4365" s="223"/>
      <c r="L4365" s="228"/>
      <c r="M4365" s="229"/>
      <c r="N4365" s="230"/>
      <c r="O4365" s="230"/>
      <c r="P4365" s="230"/>
      <c r="Q4365" s="230"/>
      <c r="R4365" s="230"/>
      <c r="S4365" s="230"/>
      <c r="T4365" s="231"/>
      <c r="AT4365" s="232" t="s">
        <v>211</v>
      </c>
      <c r="AU4365" s="232" t="s">
        <v>104</v>
      </c>
      <c r="AV4365" s="13" t="s">
        <v>82</v>
      </c>
      <c r="AW4365" s="13" t="s">
        <v>31</v>
      </c>
      <c r="AX4365" s="13" t="s">
        <v>75</v>
      </c>
      <c r="AY4365" s="232" t="s">
        <v>203</v>
      </c>
    </row>
    <row r="4366" spans="1:65" s="13" customFormat="1" ht="11.25">
      <c r="B4366" s="222"/>
      <c r="C4366" s="223"/>
      <c r="D4366" s="224" t="s">
        <v>211</v>
      </c>
      <c r="E4366" s="225" t="s">
        <v>1</v>
      </c>
      <c r="F4366" s="226" t="s">
        <v>213</v>
      </c>
      <c r="G4366" s="223"/>
      <c r="H4366" s="225" t="s">
        <v>1</v>
      </c>
      <c r="I4366" s="227"/>
      <c r="J4366" s="223"/>
      <c r="K4366" s="223"/>
      <c r="L4366" s="228"/>
      <c r="M4366" s="229"/>
      <c r="N4366" s="230"/>
      <c r="O4366" s="230"/>
      <c r="P4366" s="230"/>
      <c r="Q4366" s="230"/>
      <c r="R4366" s="230"/>
      <c r="S4366" s="230"/>
      <c r="T4366" s="231"/>
      <c r="AT4366" s="232" t="s">
        <v>211</v>
      </c>
      <c r="AU4366" s="232" t="s">
        <v>104</v>
      </c>
      <c r="AV4366" s="13" t="s">
        <v>82</v>
      </c>
      <c r="AW4366" s="13" t="s">
        <v>31</v>
      </c>
      <c r="AX4366" s="13" t="s">
        <v>75</v>
      </c>
      <c r="AY4366" s="232" t="s">
        <v>203</v>
      </c>
    </row>
    <row r="4367" spans="1:65" s="13" customFormat="1" ht="11.25">
      <c r="B4367" s="222"/>
      <c r="C4367" s="223"/>
      <c r="D4367" s="224" t="s">
        <v>211</v>
      </c>
      <c r="E4367" s="225" t="s">
        <v>1</v>
      </c>
      <c r="F4367" s="226" t="s">
        <v>3407</v>
      </c>
      <c r="G4367" s="223"/>
      <c r="H4367" s="225" t="s">
        <v>1</v>
      </c>
      <c r="I4367" s="227"/>
      <c r="J4367" s="223"/>
      <c r="K4367" s="223"/>
      <c r="L4367" s="228"/>
      <c r="M4367" s="229"/>
      <c r="N4367" s="230"/>
      <c r="O4367" s="230"/>
      <c r="P4367" s="230"/>
      <c r="Q4367" s="230"/>
      <c r="R4367" s="230"/>
      <c r="S4367" s="230"/>
      <c r="T4367" s="231"/>
      <c r="AT4367" s="232" t="s">
        <v>211</v>
      </c>
      <c r="AU4367" s="232" t="s">
        <v>104</v>
      </c>
      <c r="AV4367" s="13" t="s">
        <v>82</v>
      </c>
      <c r="AW4367" s="13" t="s">
        <v>31</v>
      </c>
      <c r="AX4367" s="13" t="s">
        <v>75</v>
      </c>
      <c r="AY4367" s="232" t="s">
        <v>203</v>
      </c>
    </row>
    <row r="4368" spans="1:65" s="14" customFormat="1" ht="11.25">
      <c r="B4368" s="233"/>
      <c r="C4368" s="234"/>
      <c r="D4368" s="224" t="s">
        <v>211</v>
      </c>
      <c r="E4368" s="235" t="s">
        <v>1</v>
      </c>
      <c r="F4368" s="236" t="s">
        <v>401</v>
      </c>
      <c r="G4368" s="234"/>
      <c r="H4368" s="237">
        <v>14</v>
      </c>
      <c r="I4368" s="238"/>
      <c r="J4368" s="234"/>
      <c r="K4368" s="234"/>
      <c r="L4368" s="239"/>
      <c r="M4368" s="240"/>
      <c r="N4368" s="241"/>
      <c r="O4368" s="241"/>
      <c r="P4368" s="241"/>
      <c r="Q4368" s="241"/>
      <c r="R4368" s="241"/>
      <c r="S4368" s="241"/>
      <c r="T4368" s="242"/>
      <c r="AT4368" s="243" t="s">
        <v>211</v>
      </c>
      <c r="AU4368" s="243" t="s">
        <v>104</v>
      </c>
      <c r="AV4368" s="14" t="s">
        <v>84</v>
      </c>
      <c r="AW4368" s="14" t="s">
        <v>31</v>
      </c>
      <c r="AX4368" s="14" t="s">
        <v>75</v>
      </c>
      <c r="AY4368" s="243" t="s">
        <v>203</v>
      </c>
    </row>
    <row r="4369" spans="1:65" s="2" customFormat="1" ht="21.75" customHeight="1">
      <c r="A4369" s="35"/>
      <c r="B4369" s="36"/>
      <c r="C4369" s="209" t="s">
        <v>3964</v>
      </c>
      <c r="D4369" s="209" t="s">
        <v>205</v>
      </c>
      <c r="E4369" s="210" t="s">
        <v>3965</v>
      </c>
      <c r="F4369" s="211" t="s">
        <v>3966</v>
      </c>
      <c r="G4369" s="212" t="s">
        <v>208</v>
      </c>
      <c r="H4369" s="213">
        <v>22</v>
      </c>
      <c r="I4369" s="214"/>
      <c r="J4369" s="215">
        <f>ROUND(I4369*H4369,2)</f>
        <v>0</v>
      </c>
      <c r="K4369" s="211" t="s">
        <v>1</v>
      </c>
      <c r="L4369" s="40"/>
      <c r="M4369" s="216" t="s">
        <v>1</v>
      </c>
      <c r="N4369" s="217" t="s">
        <v>40</v>
      </c>
      <c r="O4369" s="72"/>
      <c r="P4369" s="218">
        <f>O4369*H4369</f>
        <v>0</v>
      </c>
      <c r="Q4369" s="218">
        <v>1.4999999999999999E-4</v>
      </c>
      <c r="R4369" s="218">
        <f>Q4369*H4369</f>
        <v>3.2999999999999995E-3</v>
      </c>
      <c r="S4369" s="218">
        <v>0</v>
      </c>
      <c r="T4369" s="219">
        <f>S4369*H4369</f>
        <v>0</v>
      </c>
      <c r="U4369" s="35"/>
      <c r="V4369" s="35"/>
      <c r="W4369" s="35"/>
      <c r="X4369" s="35"/>
      <c r="Y4369" s="35"/>
      <c r="Z4369" s="35"/>
      <c r="AA4369" s="35"/>
      <c r="AB4369" s="35"/>
      <c r="AC4369" s="35"/>
      <c r="AD4369" s="35"/>
      <c r="AE4369" s="35"/>
      <c r="AR4369" s="220" t="s">
        <v>412</v>
      </c>
      <c r="AT4369" s="220" t="s">
        <v>205</v>
      </c>
      <c r="AU4369" s="220" t="s">
        <v>104</v>
      </c>
      <c r="AY4369" s="18" t="s">
        <v>203</v>
      </c>
      <c r="BE4369" s="221">
        <f>IF(N4369="základní",J4369,0)</f>
        <v>0</v>
      </c>
      <c r="BF4369" s="221">
        <f>IF(N4369="snížená",J4369,0)</f>
        <v>0</v>
      </c>
      <c r="BG4369" s="221">
        <f>IF(N4369="zákl. přenesená",J4369,0)</f>
        <v>0</v>
      </c>
      <c r="BH4369" s="221">
        <f>IF(N4369="sníž. přenesená",J4369,0)</f>
        <v>0</v>
      </c>
      <c r="BI4369" s="221">
        <f>IF(N4369="nulová",J4369,0)</f>
        <v>0</v>
      </c>
      <c r="BJ4369" s="18" t="s">
        <v>82</v>
      </c>
      <c r="BK4369" s="221">
        <f>ROUND(I4369*H4369,2)</f>
        <v>0</v>
      </c>
      <c r="BL4369" s="18" t="s">
        <v>412</v>
      </c>
      <c r="BM4369" s="220" t="s">
        <v>3967</v>
      </c>
    </row>
    <row r="4370" spans="1:65" s="13" customFormat="1" ht="22.5">
      <c r="B4370" s="222"/>
      <c r="C4370" s="223"/>
      <c r="D4370" s="224" t="s">
        <v>211</v>
      </c>
      <c r="E4370" s="225" t="s">
        <v>1</v>
      </c>
      <c r="F4370" s="226" t="s">
        <v>3946</v>
      </c>
      <c r="G4370" s="223"/>
      <c r="H4370" s="225" t="s">
        <v>1</v>
      </c>
      <c r="I4370" s="227"/>
      <c r="J4370" s="223"/>
      <c r="K4370" s="223"/>
      <c r="L4370" s="228"/>
      <c r="M4370" s="229"/>
      <c r="N4370" s="230"/>
      <c r="O4370" s="230"/>
      <c r="P4370" s="230"/>
      <c r="Q4370" s="230"/>
      <c r="R4370" s="230"/>
      <c r="S4370" s="230"/>
      <c r="T4370" s="231"/>
      <c r="AT4370" s="232" t="s">
        <v>211</v>
      </c>
      <c r="AU4370" s="232" t="s">
        <v>104</v>
      </c>
      <c r="AV4370" s="13" t="s">
        <v>82</v>
      </c>
      <c r="AW4370" s="13" t="s">
        <v>31</v>
      </c>
      <c r="AX4370" s="13" t="s">
        <v>75</v>
      </c>
      <c r="AY4370" s="232" t="s">
        <v>203</v>
      </c>
    </row>
    <row r="4371" spans="1:65" s="13" customFormat="1" ht="11.25">
      <c r="B4371" s="222"/>
      <c r="C4371" s="223"/>
      <c r="D4371" s="224" t="s">
        <v>211</v>
      </c>
      <c r="E4371" s="225" t="s">
        <v>1</v>
      </c>
      <c r="F4371" s="226" t="s">
        <v>213</v>
      </c>
      <c r="G4371" s="223"/>
      <c r="H4371" s="225" t="s">
        <v>1</v>
      </c>
      <c r="I4371" s="227"/>
      <c r="J4371" s="223"/>
      <c r="K4371" s="223"/>
      <c r="L4371" s="228"/>
      <c r="M4371" s="229"/>
      <c r="N4371" s="230"/>
      <c r="O4371" s="230"/>
      <c r="P4371" s="230"/>
      <c r="Q4371" s="230"/>
      <c r="R4371" s="230"/>
      <c r="S4371" s="230"/>
      <c r="T4371" s="231"/>
      <c r="AT4371" s="232" t="s">
        <v>211</v>
      </c>
      <c r="AU4371" s="232" t="s">
        <v>104</v>
      </c>
      <c r="AV4371" s="13" t="s">
        <v>82</v>
      </c>
      <c r="AW4371" s="13" t="s">
        <v>31</v>
      </c>
      <c r="AX4371" s="13" t="s">
        <v>75</v>
      </c>
      <c r="AY4371" s="232" t="s">
        <v>203</v>
      </c>
    </row>
    <row r="4372" spans="1:65" s="13" customFormat="1" ht="11.25">
      <c r="B4372" s="222"/>
      <c r="C4372" s="223"/>
      <c r="D4372" s="224" t="s">
        <v>211</v>
      </c>
      <c r="E4372" s="225" t="s">
        <v>1</v>
      </c>
      <c r="F4372" s="226" t="s">
        <v>3407</v>
      </c>
      <c r="G4372" s="223"/>
      <c r="H4372" s="225" t="s">
        <v>1</v>
      </c>
      <c r="I4372" s="227"/>
      <c r="J4372" s="223"/>
      <c r="K4372" s="223"/>
      <c r="L4372" s="228"/>
      <c r="M4372" s="229"/>
      <c r="N4372" s="230"/>
      <c r="O4372" s="230"/>
      <c r="P4372" s="230"/>
      <c r="Q4372" s="230"/>
      <c r="R4372" s="230"/>
      <c r="S4372" s="230"/>
      <c r="T4372" s="231"/>
      <c r="AT4372" s="232" t="s">
        <v>211</v>
      </c>
      <c r="AU4372" s="232" t="s">
        <v>104</v>
      </c>
      <c r="AV4372" s="13" t="s">
        <v>82</v>
      </c>
      <c r="AW4372" s="13" t="s">
        <v>31</v>
      </c>
      <c r="AX4372" s="13" t="s">
        <v>75</v>
      </c>
      <c r="AY4372" s="232" t="s">
        <v>203</v>
      </c>
    </row>
    <row r="4373" spans="1:65" s="14" customFormat="1" ht="11.25">
      <c r="B4373" s="233"/>
      <c r="C4373" s="234"/>
      <c r="D4373" s="224" t="s">
        <v>211</v>
      </c>
      <c r="E4373" s="235" t="s">
        <v>1</v>
      </c>
      <c r="F4373" s="236" t="s">
        <v>1291</v>
      </c>
      <c r="G4373" s="234"/>
      <c r="H4373" s="237">
        <v>22</v>
      </c>
      <c r="I4373" s="238"/>
      <c r="J4373" s="234"/>
      <c r="K4373" s="234"/>
      <c r="L4373" s="239"/>
      <c r="M4373" s="240"/>
      <c r="N4373" s="241"/>
      <c r="O4373" s="241"/>
      <c r="P4373" s="241"/>
      <c r="Q4373" s="241"/>
      <c r="R4373" s="241"/>
      <c r="S4373" s="241"/>
      <c r="T4373" s="242"/>
      <c r="AT4373" s="243" t="s">
        <v>211</v>
      </c>
      <c r="AU4373" s="243" t="s">
        <v>104</v>
      </c>
      <c r="AV4373" s="14" t="s">
        <v>84</v>
      </c>
      <c r="AW4373" s="14" t="s">
        <v>31</v>
      </c>
      <c r="AX4373" s="14" t="s">
        <v>75</v>
      </c>
      <c r="AY4373" s="243" t="s">
        <v>203</v>
      </c>
    </row>
    <row r="4374" spans="1:65" s="2" customFormat="1" ht="21.75" customHeight="1">
      <c r="A4374" s="35"/>
      <c r="B4374" s="36"/>
      <c r="C4374" s="209" t="s">
        <v>3968</v>
      </c>
      <c r="D4374" s="209" t="s">
        <v>205</v>
      </c>
      <c r="E4374" s="210" t="s">
        <v>3969</v>
      </c>
      <c r="F4374" s="211" t="s">
        <v>3970</v>
      </c>
      <c r="G4374" s="212" t="s">
        <v>208</v>
      </c>
      <c r="H4374" s="213">
        <v>14</v>
      </c>
      <c r="I4374" s="214"/>
      <c r="J4374" s="215">
        <f>ROUND(I4374*H4374,2)</f>
        <v>0</v>
      </c>
      <c r="K4374" s="211" t="s">
        <v>1</v>
      </c>
      <c r="L4374" s="40"/>
      <c r="M4374" s="216" t="s">
        <v>1</v>
      </c>
      <c r="N4374" s="217" t="s">
        <v>40</v>
      </c>
      <c r="O4374" s="72"/>
      <c r="P4374" s="218">
        <f>O4374*H4374</f>
        <v>0</v>
      </c>
      <c r="Q4374" s="218">
        <v>1.4999999999999999E-4</v>
      </c>
      <c r="R4374" s="218">
        <f>Q4374*H4374</f>
        <v>2.0999999999999999E-3</v>
      </c>
      <c r="S4374" s="218">
        <v>0</v>
      </c>
      <c r="T4374" s="219">
        <f>S4374*H4374</f>
        <v>0</v>
      </c>
      <c r="U4374" s="35"/>
      <c r="V4374" s="35"/>
      <c r="W4374" s="35"/>
      <c r="X4374" s="35"/>
      <c r="Y4374" s="35"/>
      <c r="Z4374" s="35"/>
      <c r="AA4374" s="35"/>
      <c r="AB4374" s="35"/>
      <c r="AC4374" s="35"/>
      <c r="AD4374" s="35"/>
      <c r="AE4374" s="35"/>
      <c r="AR4374" s="220" t="s">
        <v>412</v>
      </c>
      <c r="AT4374" s="220" t="s">
        <v>205</v>
      </c>
      <c r="AU4374" s="220" t="s">
        <v>104</v>
      </c>
      <c r="AY4374" s="18" t="s">
        <v>203</v>
      </c>
      <c r="BE4374" s="221">
        <f>IF(N4374="základní",J4374,0)</f>
        <v>0</v>
      </c>
      <c r="BF4374" s="221">
        <f>IF(N4374="snížená",J4374,0)</f>
        <v>0</v>
      </c>
      <c r="BG4374" s="221">
        <f>IF(N4374="zákl. přenesená",J4374,0)</f>
        <v>0</v>
      </c>
      <c r="BH4374" s="221">
        <f>IF(N4374="sníž. přenesená",J4374,0)</f>
        <v>0</v>
      </c>
      <c r="BI4374" s="221">
        <f>IF(N4374="nulová",J4374,0)</f>
        <v>0</v>
      </c>
      <c r="BJ4374" s="18" t="s">
        <v>82</v>
      </c>
      <c r="BK4374" s="221">
        <f>ROUND(I4374*H4374,2)</f>
        <v>0</v>
      </c>
      <c r="BL4374" s="18" t="s">
        <v>412</v>
      </c>
      <c r="BM4374" s="220" t="s">
        <v>3971</v>
      </c>
    </row>
    <row r="4375" spans="1:65" s="13" customFormat="1" ht="22.5">
      <c r="B4375" s="222"/>
      <c r="C4375" s="223"/>
      <c r="D4375" s="224" t="s">
        <v>211</v>
      </c>
      <c r="E4375" s="225" t="s">
        <v>1</v>
      </c>
      <c r="F4375" s="226" t="s">
        <v>3946</v>
      </c>
      <c r="G4375" s="223"/>
      <c r="H4375" s="225" t="s">
        <v>1</v>
      </c>
      <c r="I4375" s="227"/>
      <c r="J4375" s="223"/>
      <c r="K4375" s="223"/>
      <c r="L4375" s="228"/>
      <c r="M4375" s="229"/>
      <c r="N4375" s="230"/>
      <c r="O4375" s="230"/>
      <c r="P4375" s="230"/>
      <c r="Q4375" s="230"/>
      <c r="R4375" s="230"/>
      <c r="S4375" s="230"/>
      <c r="T4375" s="231"/>
      <c r="AT4375" s="232" t="s">
        <v>211</v>
      </c>
      <c r="AU4375" s="232" t="s">
        <v>104</v>
      </c>
      <c r="AV4375" s="13" t="s">
        <v>82</v>
      </c>
      <c r="AW4375" s="13" t="s">
        <v>31</v>
      </c>
      <c r="AX4375" s="13" t="s">
        <v>75</v>
      </c>
      <c r="AY4375" s="232" t="s">
        <v>203</v>
      </c>
    </row>
    <row r="4376" spans="1:65" s="13" customFormat="1" ht="11.25">
      <c r="B4376" s="222"/>
      <c r="C4376" s="223"/>
      <c r="D4376" s="224" t="s">
        <v>211</v>
      </c>
      <c r="E4376" s="225" t="s">
        <v>1</v>
      </c>
      <c r="F4376" s="226" t="s">
        <v>213</v>
      </c>
      <c r="G4376" s="223"/>
      <c r="H4376" s="225" t="s">
        <v>1</v>
      </c>
      <c r="I4376" s="227"/>
      <c r="J4376" s="223"/>
      <c r="K4376" s="223"/>
      <c r="L4376" s="228"/>
      <c r="M4376" s="229"/>
      <c r="N4376" s="230"/>
      <c r="O4376" s="230"/>
      <c r="P4376" s="230"/>
      <c r="Q4376" s="230"/>
      <c r="R4376" s="230"/>
      <c r="S4376" s="230"/>
      <c r="T4376" s="231"/>
      <c r="AT4376" s="232" t="s">
        <v>211</v>
      </c>
      <c r="AU4376" s="232" t="s">
        <v>104</v>
      </c>
      <c r="AV4376" s="13" t="s">
        <v>82</v>
      </c>
      <c r="AW4376" s="13" t="s">
        <v>31</v>
      </c>
      <c r="AX4376" s="13" t="s">
        <v>75</v>
      </c>
      <c r="AY4376" s="232" t="s">
        <v>203</v>
      </c>
    </row>
    <row r="4377" spans="1:65" s="13" customFormat="1" ht="11.25">
      <c r="B4377" s="222"/>
      <c r="C4377" s="223"/>
      <c r="D4377" s="224" t="s">
        <v>211</v>
      </c>
      <c r="E4377" s="225" t="s">
        <v>1</v>
      </c>
      <c r="F4377" s="226" t="s">
        <v>3407</v>
      </c>
      <c r="G4377" s="223"/>
      <c r="H4377" s="225" t="s">
        <v>1</v>
      </c>
      <c r="I4377" s="227"/>
      <c r="J4377" s="223"/>
      <c r="K4377" s="223"/>
      <c r="L4377" s="228"/>
      <c r="M4377" s="229"/>
      <c r="N4377" s="230"/>
      <c r="O4377" s="230"/>
      <c r="P4377" s="230"/>
      <c r="Q4377" s="230"/>
      <c r="R4377" s="230"/>
      <c r="S4377" s="230"/>
      <c r="T4377" s="231"/>
      <c r="AT4377" s="232" t="s">
        <v>211</v>
      </c>
      <c r="AU4377" s="232" t="s">
        <v>104</v>
      </c>
      <c r="AV4377" s="13" t="s">
        <v>82</v>
      </c>
      <c r="AW4377" s="13" t="s">
        <v>31</v>
      </c>
      <c r="AX4377" s="13" t="s">
        <v>75</v>
      </c>
      <c r="AY4377" s="232" t="s">
        <v>203</v>
      </c>
    </row>
    <row r="4378" spans="1:65" s="14" customFormat="1" ht="11.25">
      <c r="B4378" s="233"/>
      <c r="C4378" s="234"/>
      <c r="D4378" s="224" t="s">
        <v>211</v>
      </c>
      <c r="E4378" s="235" t="s">
        <v>1</v>
      </c>
      <c r="F4378" s="236" t="s">
        <v>401</v>
      </c>
      <c r="G4378" s="234"/>
      <c r="H4378" s="237">
        <v>14</v>
      </c>
      <c r="I4378" s="238"/>
      <c r="J4378" s="234"/>
      <c r="K4378" s="234"/>
      <c r="L4378" s="239"/>
      <c r="M4378" s="240"/>
      <c r="N4378" s="241"/>
      <c r="O4378" s="241"/>
      <c r="P4378" s="241"/>
      <c r="Q4378" s="241"/>
      <c r="R4378" s="241"/>
      <c r="S4378" s="241"/>
      <c r="T4378" s="242"/>
      <c r="AT4378" s="243" t="s">
        <v>211</v>
      </c>
      <c r="AU4378" s="243" t="s">
        <v>104</v>
      </c>
      <c r="AV4378" s="14" t="s">
        <v>84</v>
      </c>
      <c r="AW4378" s="14" t="s">
        <v>31</v>
      </c>
      <c r="AX4378" s="14" t="s">
        <v>75</v>
      </c>
      <c r="AY4378" s="243" t="s">
        <v>203</v>
      </c>
    </row>
    <row r="4379" spans="1:65" s="2" customFormat="1" ht="33" customHeight="1">
      <c r="A4379" s="35"/>
      <c r="B4379" s="36"/>
      <c r="C4379" s="209" t="s">
        <v>3972</v>
      </c>
      <c r="D4379" s="209" t="s">
        <v>205</v>
      </c>
      <c r="E4379" s="210" t="s">
        <v>3973</v>
      </c>
      <c r="F4379" s="211" t="s">
        <v>3974</v>
      </c>
      <c r="G4379" s="212" t="s">
        <v>208</v>
      </c>
      <c r="H4379" s="213">
        <v>11</v>
      </c>
      <c r="I4379" s="214"/>
      <c r="J4379" s="215">
        <f>ROUND(I4379*H4379,2)</f>
        <v>0</v>
      </c>
      <c r="K4379" s="211" t="s">
        <v>1</v>
      </c>
      <c r="L4379" s="40"/>
      <c r="M4379" s="216" t="s">
        <v>1</v>
      </c>
      <c r="N4379" s="217" t="s">
        <v>40</v>
      </c>
      <c r="O4379" s="72"/>
      <c r="P4379" s="218">
        <f>O4379*H4379</f>
        <v>0</v>
      </c>
      <c r="Q4379" s="218">
        <v>0</v>
      </c>
      <c r="R4379" s="218">
        <f>Q4379*H4379</f>
        <v>0</v>
      </c>
      <c r="S4379" s="218">
        <v>0</v>
      </c>
      <c r="T4379" s="219">
        <f>S4379*H4379</f>
        <v>0</v>
      </c>
      <c r="U4379" s="35"/>
      <c r="V4379" s="35"/>
      <c r="W4379" s="35"/>
      <c r="X4379" s="35"/>
      <c r="Y4379" s="35"/>
      <c r="Z4379" s="35"/>
      <c r="AA4379" s="35"/>
      <c r="AB4379" s="35"/>
      <c r="AC4379" s="35"/>
      <c r="AD4379" s="35"/>
      <c r="AE4379" s="35"/>
      <c r="AR4379" s="220" t="s">
        <v>412</v>
      </c>
      <c r="AT4379" s="220" t="s">
        <v>205</v>
      </c>
      <c r="AU4379" s="220" t="s">
        <v>104</v>
      </c>
      <c r="AY4379" s="18" t="s">
        <v>203</v>
      </c>
      <c r="BE4379" s="221">
        <f>IF(N4379="základní",J4379,0)</f>
        <v>0</v>
      </c>
      <c r="BF4379" s="221">
        <f>IF(N4379="snížená",J4379,0)</f>
        <v>0</v>
      </c>
      <c r="BG4379" s="221">
        <f>IF(N4379="zákl. přenesená",J4379,0)</f>
        <v>0</v>
      </c>
      <c r="BH4379" s="221">
        <f>IF(N4379="sníž. přenesená",J4379,0)</f>
        <v>0</v>
      </c>
      <c r="BI4379" s="221">
        <f>IF(N4379="nulová",J4379,0)</f>
        <v>0</v>
      </c>
      <c r="BJ4379" s="18" t="s">
        <v>82</v>
      </c>
      <c r="BK4379" s="221">
        <f>ROUND(I4379*H4379,2)</f>
        <v>0</v>
      </c>
      <c r="BL4379" s="18" t="s">
        <v>412</v>
      </c>
      <c r="BM4379" s="220" t="s">
        <v>3975</v>
      </c>
    </row>
    <row r="4380" spans="1:65" s="13" customFormat="1" ht="22.5">
      <c r="B4380" s="222"/>
      <c r="C4380" s="223"/>
      <c r="D4380" s="224" t="s">
        <v>211</v>
      </c>
      <c r="E4380" s="225" t="s">
        <v>1</v>
      </c>
      <c r="F4380" s="226" t="s">
        <v>3876</v>
      </c>
      <c r="G4380" s="223"/>
      <c r="H4380" s="225" t="s">
        <v>1</v>
      </c>
      <c r="I4380" s="227"/>
      <c r="J4380" s="223"/>
      <c r="K4380" s="223"/>
      <c r="L4380" s="228"/>
      <c r="M4380" s="229"/>
      <c r="N4380" s="230"/>
      <c r="O4380" s="230"/>
      <c r="P4380" s="230"/>
      <c r="Q4380" s="230"/>
      <c r="R4380" s="230"/>
      <c r="S4380" s="230"/>
      <c r="T4380" s="231"/>
      <c r="AT4380" s="232" t="s">
        <v>211</v>
      </c>
      <c r="AU4380" s="232" t="s">
        <v>104</v>
      </c>
      <c r="AV4380" s="13" t="s">
        <v>82</v>
      </c>
      <c r="AW4380" s="13" t="s">
        <v>31</v>
      </c>
      <c r="AX4380" s="13" t="s">
        <v>75</v>
      </c>
      <c r="AY4380" s="232" t="s">
        <v>203</v>
      </c>
    </row>
    <row r="4381" spans="1:65" s="13" customFormat="1" ht="11.25">
      <c r="B4381" s="222"/>
      <c r="C4381" s="223"/>
      <c r="D4381" s="224" t="s">
        <v>211</v>
      </c>
      <c r="E4381" s="225" t="s">
        <v>1</v>
      </c>
      <c r="F4381" s="226" t="s">
        <v>213</v>
      </c>
      <c r="G4381" s="223"/>
      <c r="H4381" s="225" t="s">
        <v>1</v>
      </c>
      <c r="I4381" s="227"/>
      <c r="J4381" s="223"/>
      <c r="K4381" s="223"/>
      <c r="L4381" s="228"/>
      <c r="M4381" s="229"/>
      <c r="N4381" s="230"/>
      <c r="O4381" s="230"/>
      <c r="P4381" s="230"/>
      <c r="Q4381" s="230"/>
      <c r="R4381" s="230"/>
      <c r="S4381" s="230"/>
      <c r="T4381" s="231"/>
      <c r="AT4381" s="232" t="s">
        <v>211</v>
      </c>
      <c r="AU4381" s="232" t="s">
        <v>104</v>
      </c>
      <c r="AV4381" s="13" t="s">
        <v>82</v>
      </c>
      <c r="AW4381" s="13" t="s">
        <v>31</v>
      </c>
      <c r="AX4381" s="13" t="s">
        <v>75</v>
      </c>
      <c r="AY4381" s="232" t="s">
        <v>203</v>
      </c>
    </row>
    <row r="4382" spans="1:65" s="13" customFormat="1" ht="11.25">
      <c r="B4382" s="222"/>
      <c r="C4382" s="223"/>
      <c r="D4382" s="224" t="s">
        <v>211</v>
      </c>
      <c r="E4382" s="225" t="s">
        <v>1</v>
      </c>
      <c r="F4382" s="226" t="s">
        <v>3407</v>
      </c>
      <c r="G4382" s="223"/>
      <c r="H4382" s="225" t="s">
        <v>1</v>
      </c>
      <c r="I4382" s="227"/>
      <c r="J4382" s="223"/>
      <c r="K4382" s="223"/>
      <c r="L4382" s="228"/>
      <c r="M4382" s="229"/>
      <c r="N4382" s="230"/>
      <c r="O4382" s="230"/>
      <c r="P4382" s="230"/>
      <c r="Q4382" s="230"/>
      <c r="R4382" s="230"/>
      <c r="S4382" s="230"/>
      <c r="T4382" s="231"/>
      <c r="AT4382" s="232" t="s">
        <v>211</v>
      </c>
      <c r="AU4382" s="232" t="s">
        <v>104</v>
      </c>
      <c r="AV4382" s="13" t="s">
        <v>82</v>
      </c>
      <c r="AW4382" s="13" t="s">
        <v>31</v>
      </c>
      <c r="AX4382" s="13" t="s">
        <v>75</v>
      </c>
      <c r="AY4382" s="232" t="s">
        <v>203</v>
      </c>
    </row>
    <row r="4383" spans="1:65" s="14" customFormat="1" ht="11.25">
      <c r="B4383" s="233"/>
      <c r="C4383" s="234"/>
      <c r="D4383" s="224" t="s">
        <v>211</v>
      </c>
      <c r="E4383" s="235" t="s">
        <v>1</v>
      </c>
      <c r="F4383" s="236" t="s">
        <v>382</v>
      </c>
      <c r="G4383" s="234"/>
      <c r="H4383" s="237">
        <v>11</v>
      </c>
      <c r="I4383" s="238"/>
      <c r="J4383" s="234"/>
      <c r="K4383" s="234"/>
      <c r="L4383" s="239"/>
      <c r="M4383" s="240"/>
      <c r="N4383" s="241"/>
      <c r="O4383" s="241"/>
      <c r="P4383" s="241"/>
      <c r="Q4383" s="241"/>
      <c r="R4383" s="241"/>
      <c r="S4383" s="241"/>
      <c r="T4383" s="242"/>
      <c r="AT4383" s="243" t="s">
        <v>211</v>
      </c>
      <c r="AU4383" s="243" t="s">
        <v>104</v>
      </c>
      <c r="AV4383" s="14" t="s">
        <v>84</v>
      </c>
      <c r="AW4383" s="14" t="s">
        <v>31</v>
      </c>
      <c r="AX4383" s="14" t="s">
        <v>75</v>
      </c>
      <c r="AY4383" s="243" t="s">
        <v>203</v>
      </c>
    </row>
    <row r="4384" spans="1:65" s="2" customFormat="1" ht="33" customHeight="1">
      <c r="A4384" s="35"/>
      <c r="B4384" s="36"/>
      <c r="C4384" s="209" t="s">
        <v>3976</v>
      </c>
      <c r="D4384" s="209" t="s">
        <v>205</v>
      </c>
      <c r="E4384" s="210" t="s">
        <v>3977</v>
      </c>
      <c r="F4384" s="211" t="s">
        <v>3978</v>
      </c>
      <c r="G4384" s="212" t="s">
        <v>208</v>
      </c>
      <c r="H4384" s="213">
        <v>4</v>
      </c>
      <c r="I4384" s="214"/>
      <c r="J4384" s="215">
        <f>ROUND(I4384*H4384,2)</f>
        <v>0</v>
      </c>
      <c r="K4384" s="211" t="s">
        <v>1</v>
      </c>
      <c r="L4384" s="40"/>
      <c r="M4384" s="216" t="s">
        <v>1</v>
      </c>
      <c r="N4384" s="217" t="s">
        <v>40</v>
      </c>
      <c r="O4384" s="72"/>
      <c r="P4384" s="218">
        <f>O4384*H4384</f>
        <v>0</v>
      </c>
      <c r="Q4384" s="218">
        <v>0</v>
      </c>
      <c r="R4384" s="218">
        <f>Q4384*H4384</f>
        <v>0</v>
      </c>
      <c r="S4384" s="218">
        <v>0</v>
      </c>
      <c r="T4384" s="219">
        <f>S4384*H4384</f>
        <v>0</v>
      </c>
      <c r="U4384" s="35"/>
      <c r="V4384" s="35"/>
      <c r="W4384" s="35"/>
      <c r="X4384" s="35"/>
      <c r="Y4384" s="35"/>
      <c r="Z4384" s="35"/>
      <c r="AA4384" s="35"/>
      <c r="AB4384" s="35"/>
      <c r="AC4384" s="35"/>
      <c r="AD4384" s="35"/>
      <c r="AE4384" s="35"/>
      <c r="AR4384" s="220" t="s">
        <v>412</v>
      </c>
      <c r="AT4384" s="220" t="s">
        <v>205</v>
      </c>
      <c r="AU4384" s="220" t="s">
        <v>104</v>
      </c>
      <c r="AY4384" s="18" t="s">
        <v>203</v>
      </c>
      <c r="BE4384" s="221">
        <f>IF(N4384="základní",J4384,0)</f>
        <v>0</v>
      </c>
      <c r="BF4384" s="221">
        <f>IF(N4384="snížená",J4384,0)</f>
        <v>0</v>
      </c>
      <c r="BG4384" s="221">
        <f>IF(N4384="zákl. přenesená",J4384,0)</f>
        <v>0</v>
      </c>
      <c r="BH4384" s="221">
        <f>IF(N4384="sníž. přenesená",J4384,0)</f>
        <v>0</v>
      </c>
      <c r="BI4384" s="221">
        <f>IF(N4384="nulová",J4384,0)</f>
        <v>0</v>
      </c>
      <c r="BJ4384" s="18" t="s">
        <v>82</v>
      </c>
      <c r="BK4384" s="221">
        <f>ROUND(I4384*H4384,2)</f>
        <v>0</v>
      </c>
      <c r="BL4384" s="18" t="s">
        <v>412</v>
      </c>
      <c r="BM4384" s="220" t="s">
        <v>3979</v>
      </c>
    </row>
    <row r="4385" spans="1:65" s="13" customFormat="1" ht="22.5">
      <c r="B4385" s="222"/>
      <c r="C4385" s="223"/>
      <c r="D4385" s="224" t="s">
        <v>211</v>
      </c>
      <c r="E4385" s="225" t="s">
        <v>1</v>
      </c>
      <c r="F4385" s="226" t="s">
        <v>3980</v>
      </c>
      <c r="G4385" s="223"/>
      <c r="H4385" s="225" t="s">
        <v>1</v>
      </c>
      <c r="I4385" s="227"/>
      <c r="J4385" s="223"/>
      <c r="K4385" s="223"/>
      <c r="L4385" s="228"/>
      <c r="M4385" s="229"/>
      <c r="N4385" s="230"/>
      <c r="O4385" s="230"/>
      <c r="P4385" s="230"/>
      <c r="Q4385" s="230"/>
      <c r="R4385" s="230"/>
      <c r="S4385" s="230"/>
      <c r="T4385" s="231"/>
      <c r="AT4385" s="232" t="s">
        <v>211</v>
      </c>
      <c r="AU4385" s="232" t="s">
        <v>104</v>
      </c>
      <c r="AV4385" s="13" t="s">
        <v>82</v>
      </c>
      <c r="AW4385" s="13" t="s">
        <v>31</v>
      </c>
      <c r="AX4385" s="13" t="s">
        <v>75</v>
      </c>
      <c r="AY4385" s="232" t="s">
        <v>203</v>
      </c>
    </row>
    <row r="4386" spans="1:65" s="13" customFormat="1" ht="11.25">
      <c r="B4386" s="222"/>
      <c r="C4386" s="223"/>
      <c r="D4386" s="224" t="s">
        <v>211</v>
      </c>
      <c r="E4386" s="225" t="s">
        <v>1</v>
      </c>
      <c r="F4386" s="226" t="s">
        <v>213</v>
      </c>
      <c r="G4386" s="223"/>
      <c r="H4386" s="225" t="s">
        <v>1</v>
      </c>
      <c r="I4386" s="227"/>
      <c r="J4386" s="223"/>
      <c r="K4386" s="223"/>
      <c r="L4386" s="228"/>
      <c r="M4386" s="229"/>
      <c r="N4386" s="230"/>
      <c r="O4386" s="230"/>
      <c r="P4386" s="230"/>
      <c r="Q4386" s="230"/>
      <c r="R4386" s="230"/>
      <c r="S4386" s="230"/>
      <c r="T4386" s="231"/>
      <c r="AT4386" s="232" t="s">
        <v>211</v>
      </c>
      <c r="AU4386" s="232" t="s">
        <v>104</v>
      </c>
      <c r="AV4386" s="13" t="s">
        <v>82</v>
      </c>
      <c r="AW4386" s="13" t="s">
        <v>31</v>
      </c>
      <c r="AX4386" s="13" t="s">
        <v>75</v>
      </c>
      <c r="AY4386" s="232" t="s">
        <v>203</v>
      </c>
    </row>
    <row r="4387" spans="1:65" s="13" customFormat="1" ht="11.25">
      <c r="B4387" s="222"/>
      <c r="C4387" s="223"/>
      <c r="D4387" s="224" t="s">
        <v>211</v>
      </c>
      <c r="E4387" s="225" t="s">
        <v>1</v>
      </c>
      <c r="F4387" s="226" t="s">
        <v>3407</v>
      </c>
      <c r="G4387" s="223"/>
      <c r="H4387" s="225" t="s">
        <v>1</v>
      </c>
      <c r="I4387" s="227"/>
      <c r="J4387" s="223"/>
      <c r="K4387" s="223"/>
      <c r="L4387" s="228"/>
      <c r="M4387" s="229"/>
      <c r="N4387" s="230"/>
      <c r="O4387" s="230"/>
      <c r="P4387" s="230"/>
      <c r="Q4387" s="230"/>
      <c r="R4387" s="230"/>
      <c r="S4387" s="230"/>
      <c r="T4387" s="231"/>
      <c r="AT4387" s="232" t="s">
        <v>211</v>
      </c>
      <c r="AU4387" s="232" t="s">
        <v>104</v>
      </c>
      <c r="AV4387" s="13" t="s">
        <v>82</v>
      </c>
      <c r="AW4387" s="13" t="s">
        <v>31</v>
      </c>
      <c r="AX4387" s="13" t="s">
        <v>75</v>
      </c>
      <c r="AY4387" s="232" t="s">
        <v>203</v>
      </c>
    </row>
    <row r="4388" spans="1:65" s="14" customFormat="1" ht="11.25">
      <c r="B4388" s="233"/>
      <c r="C4388" s="234"/>
      <c r="D4388" s="224" t="s">
        <v>211</v>
      </c>
      <c r="E4388" s="235" t="s">
        <v>1</v>
      </c>
      <c r="F4388" s="236" t="s">
        <v>209</v>
      </c>
      <c r="G4388" s="234"/>
      <c r="H4388" s="237">
        <v>4</v>
      </c>
      <c r="I4388" s="238"/>
      <c r="J4388" s="234"/>
      <c r="K4388" s="234"/>
      <c r="L4388" s="239"/>
      <c r="M4388" s="240"/>
      <c r="N4388" s="241"/>
      <c r="O4388" s="241"/>
      <c r="P4388" s="241"/>
      <c r="Q4388" s="241"/>
      <c r="R4388" s="241"/>
      <c r="S4388" s="241"/>
      <c r="T4388" s="242"/>
      <c r="AT4388" s="243" t="s">
        <v>211</v>
      </c>
      <c r="AU4388" s="243" t="s">
        <v>104</v>
      </c>
      <c r="AV4388" s="14" t="s">
        <v>84</v>
      </c>
      <c r="AW4388" s="14" t="s">
        <v>31</v>
      </c>
      <c r="AX4388" s="14" t="s">
        <v>75</v>
      </c>
      <c r="AY4388" s="243" t="s">
        <v>203</v>
      </c>
    </row>
    <row r="4389" spans="1:65" s="2" customFormat="1" ht="33" customHeight="1">
      <c r="A4389" s="35"/>
      <c r="B4389" s="36"/>
      <c r="C4389" s="209" t="s">
        <v>3981</v>
      </c>
      <c r="D4389" s="209" t="s">
        <v>205</v>
      </c>
      <c r="E4389" s="210" t="s">
        <v>3982</v>
      </c>
      <c r="F4389" s="211" t="s">
        <v>3983</v>
      </c>
      <c r="G4389" s="212" t="s">
        <v>240</v>
      </c>
      <c r="H4389" s="213">
        <v>80.849999999999994</v>
      </c>
      <c r="I4389" s="214"/>
      <c r="J4389" s="215">
        <f>ROUND(I4389*H4389,2)</f>
        <v>0</v>
      </c>
      <c r="K4389" s="211" t="s">
        <v>1</v>
      </c>
      <c r="L4389" s="40"/>
      <c r="M4389" s="216" t="s">
        <v>1</v>
      </c>
      <c r="N4389" s="217" t="s">
        <v>40</v>
      </c>
      <c r="O4389" s="72"/>
      <c r="P4389" s="218">
        <f>O4389*H4389</f>
        <v>0</v>
      </c>
      <c r="Q4389" s="218">
        <v>0</v>
      </c>
      <c r="R4389" s="218">
        <f>Q4389*H4389</f>
        <v>0</v>
      </c>
      <c r="S4389" s="218">
        <v>0</v>
      </c>
      <c r="T4389" s="219">
        <f>S4389*H4389</f>
        <v>0</v>
      </c>
      <c r="U4389" s="35"/>
      <c r="V4389" s="35"/>
      <c r="W4389" s="35"/>
      <c r="X4389" s="35"/>
      <c r="Y4389" s="35"/>
      <c r="Z4389" s="35"/>
      <c r="AA4389" s="35"/>
      <c r="AB4389" s="35"/>
      <c r="AC4389" s="35"/>
      <c r="AD4389" s="35"/>
      <c r="AE4389" s="35"/>
      <c r="AR4389" s="220" t="s">
        <v>412</v>
      </c>
      <c r="AT4389" s="220" t="s">
        <v>205</v>
      </c>
      <c r="AU4389" s="220" t="s">
        <v>104</v>
      </c>
      <c r="AY4389" s="18" t="s">
        <v>203</v>
      </c>
      <c r="BE4389" s="221">
        <f>IF(N4389="základní",J4389,0)</f>
        <v>0</v>
      </c>
      <c r="BF4389" s="221">
        <f>IF(N4389="snížená",J4389,0)</f>
        <v>0</v>
      </c>
      <c r="BG4389" s="221">
        <f>IF(N4389="zákl. přenesená",J4389,0)</f>
        <v>0</v>
      </c>
      <c r="BH4389" s="221">
        <f>IF(N4389="sníž. přenesená",J4389,0)</f>
        <v>0</v>
      </c>
      <c r="BI4389" s="221">
        <f>IF(N4389="nulová",J4389,0)</f>
        <v>0</v>
      </c>
      <c r="BJ4389" s="18" t="s">
        <v>82</v>
      </c>
      <c r="BK4389" s="221">
        <f>ROUND(I4389*H4389,2)</f>
        <v>0</v>
      </c>
      <c r="BL4389" s="18" t="s">
        <v>412</v>
      </c>
      <c r="BM4389" s="220" t="s">
        <v>3984</v>
      </c>
    </row>
    <row r="4390" spans="1:65" s="13" customFormat="1" ht="22.5">
      <c r="B4390" s="222"/>
      <c r="C4390" s="223"/>
      <c r="D4390" s="224" t="s">
        <v>211</v>
      </c>
      <c r="E4390" s="225" t="s">
        <v>1</v>
      </c>
      <c r="F4390" s="226" t="s">
        <v>3876</v>
      </c>
      <c r="G4390" s="223"/>
      <c r="H4390" s="225" t="s">
        <v>1</v>
      </c>
      <c r="I4390" s="227"/>
      <c r="J4390" s="223"/>
      <c r="K4390" s="223"/>
      <c r="L4390" s="228"/>
      <c r="M4390" s="229"/>
      <c r="N4390" s="230"/>
      <c r="O4390" s="230"/>
      <c r="P4390" s="230"/>
      <c r="Q4390" s="230"/>
      <c r="R4390" s="230"/>
      <c r="S4390" s="230"/>
      <c r="T4390" s="231"/>
      <c r="AT4390" s="232" t="s">
        <v>211</v>
      </c>
      <c r="AU4390" s="232" t="s">
        <v>104</v>
      </c>
      <c r="AV4390" s="13" t="s">
        <v>82</v>
      </c>
      <c r="AW4390" s="13" t="s">
        <v>31</v>
      </c>
      <c r="AX4390" s="13" t="s">
        <v>75</v>
      </c>
      <c r="AY4390" s="232" t="s">
        <v>203</v>
      </c>
    </row>
    <row r="4391" spans="1:65" s="13" customFormat="1" ht="11.25">
      <c r="B4391" s="222"/>
      <c r="C4391" s="223"/>
      <c r="D4391" s="224" t="s">
        <v>211</v>
      </c>
      <c r="E4391" s="225" t="s">
        <v>1</v>
      </c>
      <c r="F4391" s="226" t="s">
        <v>213</v>
      </c>
      <c r="G4391" s="223"/>
      <c r="H4391" s="225" t="s">
        <v>1</v>
      </c>
      <c r="I4391" s="227"/>
      <c r="J4391" s="223"/>
      <c r="K4391" s="223"/>
      <c r="L4391" s="228"/>
      <c r="M4391" s="229"/>
      <c r="N4391" s="230"/>
      <c r="O4391" s="230"/>
      <c r="P4391" s="230"/>
      <c r="Q4391" s="230"/>
      <c r="R4391" s="230"/>
      <c r="S4391" s="230"/>
      <c r="T4391" s="231"/>
      <c r="AT4391" s="232" t="s">
        <v>211</v>
      </c>
      <c r="AU4391" s="232" t="s">
        <v>104</v>
      </c>
      <c r="AV4391" s="13" t="s">
        <v>82</v>
      </c>
      <c r="AW4391" s="13" t="s">
        <v>31</v>
      </c>
      <c r="AX4391" s="13" t="s">
        <v>75</v>
      </c>
      <c r="AY4391" s="232" t="s">
        <v>203</v>
      </c>
    </row>
    <row r="4392" spans="1:65" s="13" customFormat="1" ht="11.25">
      <c r="B4392" s="222"/>
      <c r="C4392" s="223"/>
      <c r="D4392" s="224" t="s">
        <v>211</v>
      </c>
      <c r="E4392" s="225" t="s">
        <v>1</v>
      </c>
      <c r="F4392" s="226" t="s">
        <v>3985</v>
      </c>
      <c r="G4392" s="223"/>
      <c r="H4392" s="225" t="s">
        <v>1</v>
      </c>
      <c r="I4392" s="227"/>
      <c r="J4392" s="223"/>
      <c r="K4392" s="223"/>
      <c r="L4392" s="228"/>
      <c r="M4392" s="229"/>
      <c r="N4392" s="230"/>
      <c r="O4392" s="230"/>
      <c r="P4392" s="230"/>
      <c r="Q4392" s="230"/>
      <c r="R4392" s="230"/>
      <c r="S4392" s="230"/>
      <c r="T4392" s="231"/>
      <c r="AT4392" s="232" t="s">
        <v>211</v>
      </c>
      <c r="AU4392" s="232" t="s">
        <v>104</v>
      </c>
      <c r="AV4392" s="13" t="s">
        <v>82</v>
      </c>
      <c r="AW4392" s="13" t="s">
        <v>31</v>
      </c>
      <c r="AX4392" s="13" t="s">
        <v>75</v>
      </c>
      <c r="AY4392" s="232" t="s">
        <v>203</v>
      </c>
    </row>
    <row r="4393" spans="1:65" s="14" customFormat="1" ht="11.25">
      <c r="B4393" s="233"/>
      <c r="C4393" s="234"/>
      <c r="D4393" s="224" t="s">
        <v>211</v>
      </c>
      <c r="E4393" s="235" t="s">
        <v>1</v>
      </c>
      <c r="F4393" s="236" t="s">
        <v>3986</v>
      </c>
      <c r="G4393" s="234"/>
      <c r="H4393" s="237">
        <v>80.849999999999994</v>
      </c>
      <c r="I4393" s="238"/>
      <c r="J4393" s="234"/>
      <c r="K4393" s="234"/>
      <c r="L4393" s="239"/>
      <c r="M4393" s="240"/>
      <c r="N4393" s="241"/>
      <c r="O4393" s="241"/>
      <c r="P4393" s="241"/>
      <c r="Q4393" s="241"/>
      <c r="R4393" s="241"/>
      <c r="S4393" s="241"/>
      <c r="T4393" s="242"/>
      <c r="AT4393" s="243" t="s">
        <v>211</v>
      </c>
      <c r="AU4393" s="243" t="s">
        <v>104</v>
      </c>
      <c r="AV4393" s="14" t="s">
        <v>84</v>
      </c>
      <c r="AW4393" s="14" t="s">
        <v>31</v>
      </c>
      <c r="AX4393" s="14" t="s">
        <v>75</v>
      </c>
      <c r="AY4393" s="243" t="s">
        <v>203</v>
      </c>
    </row>
    <row r="4394" spans="1:65" s="2" customFormat="1" ht="33" customHeight="1">
      <c r="A4394" s="35"/>
      <c r="B4394" s="36"/>
      <c r="C4394" s="209" t="s">
        <v>3987</v>
      </c>
      <c r="D4394" s="209" t="s">
        <v>205</v>
      </c>
      <c r="E4394" s="210" t="s">
        <v>3988</v>
      </c>
      <c r="F4394" s="211" t="s">
        <v>3989</v>
      </c>
      <c r="G4394" s="212" t="s">
        <v>240</v>
      </c>
      <c r="H4394" s="213">
        <v>2.1</v>
      </c>
      <c r="I4394" s="214"/>
      <c r="J4394" s="215">
        <f>ROUND(I4394*H4394,2)</f>
        <v>0</v>
      </c>
      <c r="K4394" s="211" t="s">
        <v>1</v>
      </c>
      <c r="L4394" s="40"/>
      <c r="M4394" s="216" t="s">
        <v>1</v>
      </c>
      <c r="N4394" s="217" t="s">
        <v>40</v>
      </c>
      <c r="O4394" s="72"/>
      <c r="P4394" s="218">
        <f>O4394*H4394</f>
        <v>0</v>
      </c>
      <c r="Q4394" s="218">
        <v>0</v>
      </c>
      <c r="R4394" s="218">
        <f>Q4394*H4394</f>
        <v>0</v>
      </c>
      <c r="S4394" s="218">
        <v>0</v>
      </c>
      <c r="T4394" s="219">
        <f>S4394*H4394</f>
        <v>0</v>
      </c>
      <c r="U4394" s="35"/>
      <c r="V4394" s="35"/>
      <c r="W4394" s="35"/>
      <c r="X4394" s="35"/>
      <c r="Y4394" s="35"/>
      <c r="Z4394" s="35"/>
      <c r="AA4394" s="35"/>
      <c r="AB4394" s="35"/>
      <c r="AC4394" s="35"/>
      <c r="AD4394" s="35"/>
      <c r="AE4394" s="35"/>
      <c r="AR4394" s="220" t="s">
        <v>412</v>
      </c>
      <c r="AT4394" s="220" t="s">
        <v>205</v>
      </c>
      <c r="AU4394" s="220" t="s">
        <v>104</v>
      </c>
      <c r="AY4394" s="18" t="s">
        <v>203</v>
      </c>
      <c r="BE4394" s="221">
        <f>IF(N4394="základní",J4394,0)</f>
        <v>0</v>
      </c>
      <c r="BF4394" s="221">
        <f>IF(N4394="snížená",J4394,0)</f>
        <v>0</v>
      </c>
      <c r="BG4394" s="221">
        <f>IF(N4394="zákl. přenesená",J4394,0)</f>
        <v>0</v>
      </c>
      <c r="BH4394" s="221">
        <f>IF(N4394="sníž. přenesená",J4394,0)</f>
        <v>0</v>
      </c>
      <c r="BI4394" s="221">
        <f>IF(N4394="nulová",J4394,0)</f>
        <v>0</v>
      </c>
      <c r="BJ4394" s="18" t="s">
        <v>82</v>
      </c>
      <c r="BK4394" s="221">
        <f>ROUND(I4394*H4394,2)</f>
        <v>0</v>
      </c>
      <c r="BL4394" s="18" t="s">
        <v>412</v>
      </c>
      <c r="BM4394" s="220" t="s">
        <v>3990</v>
      </c>
    </row>
    <row r="4395" spans="1:65" s="13" customFormat="1" ht="22.5">
      <c r="B4395" s="222"/>
      <c r="C4395" s="223"/>
      <c r="D4395" s="224" t="s">
        <v>211</v>
      </c>
      <c r="E4395" s="225" t="s">
        <v>1</v>
      </c>
      <c r="F4395" s="226" t="s">
        <v>3876</v>
      </c>
      <c r="G4395" s="223"/>
      <c r="H4395" s="225" t="s">
        <v>1</v>
      </c>
      <c r="I4395" s="227"/>
      <c r="J4395" s="223"/>
      <c r="K4395" s="223"/>
      <c r="L4395" s="228"/>
      <c r="M4395" s="229"/>
      <c r="N4395" s="230"/>
      <c r="O4395" s="230"/>
      <c r="P4395" s="230"/>
      <c r="Q4395" s="230"/>
      <c r="R4395" s="230"/>
      <c r="S4395" s="230"/>
      <c r="T4395" s="231"/>
      <c r="AT4395" s="232" t="s">
        <v>211</v>
      </c>
      <c r="AU4395" s="232" t="s">
        <v>104</v>
      </c>
      <c r="AV4395" s="13" t="s">
        <v>82</v>
      </c>
      <c r="AW4395" s="13" t="s">
        <v>31</v>
      </c>
      <c r="AX4395" s="13" t="s">
        <v>75</v>
      </c>
      <c r="AY4395" s="232" t="s">
        <v>203</v>
      </c>
    </row>
    <row r="4396" spans="1:65" s="13" customFormat="1" ht="11.25">
      <c r="B4396" s="222"/>
      <c r="C4396" s="223"/>
      <c r="D4396" s="224" t="s">
        <v>211</v>
      </c>
      <c r="E4396" s="225" t="s">
        <v>1</v>
      </c>
      <c r="F4396" s="226" t="s">
        <v>213</v>
      </c>
      <c r="G4396" s="223"/>
      <c r="H4396" s="225" t="s">
        <v>1</v>
      </c>
      <c r="I4396" s="227"/>
      <c r="J4396" s="223"/>
      <c r="K4396" s="223"/>
      <c r="L4396" s="228"/>
      <c r="M4396" s="229"/>
      <c r="N4396" s="230"/>
      <c r="O4396" s="230"/>
      <c r="P4396" s="230"/>
      <c r="Q4396" s="230"/>
      <c r="R4396" s="230"/>
      <c r="S4396" s="230"/>
      <c r="T4396" s="231"/>
      <c r="AT4396" s="232" t="s">
        <v>211</v>
      </c>
      <c r="AU4396" s="232" t="s">
        <v>104</v>
      </c>
      <c r="AV4396" s="13" t="s">
        <v>82</v>
      </c>
      <c r="AW4396" s="13" t="s">
        <v>31</v>
      </c>
      <c r="AX4396" s="13" t="s">
        <v>75</v>
      </c>
      <c r="AY4396" s="232" t="s">
        <v>203</v>
      </c>
    </row>
    <row r="4397" spans="1:65" s="13" customFormat="1" ht="11.25">
      <c r="B4397" s="222"/>
      <c r="C4397" s="223"/>
      <c r="D4397" s="224" t="s">
        <v>211</v>
      </c>
      <c r="E4397" s="225" t="s">
        <v>1</v>
      </c>
      <c r="F4397" s="226" t="s">
        <v>3985</v>
      </c>
      <c r="G4397" s="223"/>
      <c r="H4397" s="225" t="s">
        <v>1</v>
      </c>
      <c r="I4397" s="227"/>
      <c r="J4397" s="223"/>
      <c r="K4397" s="223"/>
      <c r="L4397" s="228"/>
      <c r="M4397" s="229"/>
      <c r="N4397" s="230"/>
      <c r="O4397" s="230"/>
      <c r="P4397" s="230"/>
      <c r="Q4397" s="230"/>
      <c r="R4397" s="230"/>
      <c r="S4397" s="230"/>
      <c r="T4397" s="231"/>
      <c r="AT4397" s="232" t="s">
        <v>211</v>
      </c>
      <c r="AU4397" s="232" t="s">
        <v>104</v>
      </c>
      <c r="AV4397" s="13" t="s">
        <v>82</v>
      </c>
      <c r="AW4397" s="13" t="s">
        <v>31</v>
      </c>
      <c r="AX4397" s="13" t="s">
        <v>75</v>
      </c>
      <c r="AY4397" s="232" t="s">
        <v>203</v>
      </c>
    </row>
    <row r="4398" spans="1:65" s="14" customFormat="1" ht="11.25">
      <c r="B4398" s="233"/>
      <c r="C4398" s="234"/>
      <c r="D4398" s="224" t="s">
        <v>211</v>
      </c>
      <c r="E4398" s="235" t="s">
        <v>1</v>
      </c>
      <c r="F4398" s="236" t="s">
        <v>3991</v>
      </c>
      <c r="G4398" s="234"/>
      <c r="H4398" s="237">
        <v>2.1</v>
      </c>
      <c r="I4398" s="238"/>
      <c r="J4398" s="234"/>
      <c r="K4398" s="234"/>
      <c r="L4398" s="239"/>
      <c r="M4398" s="240"/>
      <c r="N4398" s="241"/>
      <c r="O4398" s="241"/>
      <c r="P4398" s="241"/>
      <c r="Q4398" s="241"/>
      <c r="R4398" s="241"/>
      <c r="S4398" s="241"/>
      <c r="T4398" s="242"/>
      <c r="AT4398" s="243" t="s">
        <v>211</v>
      </c>
      <c r="AU4398" s="243" t="s">
        <v>104</v>
      </c>
      <c r="AV4398" s="14" t="s">
        <v>84</v>
      </c>
      <c r="AW4398" s="14" t="s">
        <v>31</v>
      </c>
      <c r="AX4398" s="14" t="s">
        <v>75</v>
      </c>
      <c r="AY4398" s="243" t="s">
        <v>203</v>
      </c>
    </row>
    <row r="4399" spans="1:65" s="2" customFormat="1" ht="21.75" customHeight="1">
      <c r="A4399" s="35"/>
      <c r="B4399" s="36"/>
      <c r="C4399" s="209" t="s">
        <v>3992</v>
      </c>
      <c r="D4399" s="209" t="s">
        <v>205</v>
      </c>
      <c r="E4399" s="210" t="s">
        <v>3993</v>
      </c>
      <c r="F4399" s="211" t="s">
        <v>3994</v>
      </c>
      <c r="G4399" s="212" t="s">
        <v>828</v>
      </c>
      <c r="H4399" s="213">
        <v>135.44999999999999</v>
      </c>
      <c r="I4399" s="214"/>
      <c r="J4399" s="215">
        <f>ROUND(I4399*H4399,2)</f>
        <v>0</v>
      </c>
      <c r="K4399" s="211" t="s">
        <v>1</v>
      </c>
      <c r="L4399" s="40"/>
      <c r="M4399" s="216" t="s">
        <v>1</v>
      </c>
      <c r="N4399" s="217" t="s">
        <v>40</v>
      </c>
      <c r="O4399" s="72"/>
      <c r="P4399" s="218">
        <f>O4399*H4399</f>
        <v>0</v>
      </c>
      <c r="Q4399" s="218">
        <v>0</v>
      </c>
      <c r="R4399" s="218">
        <f>Q4399*H4399</f>
        <v>0</v>
      </c>
      <c r="S4399" s="218">
        <v>0</v>
      </c>
      <c r="T4399" s="219">
        <f>S4399*H4399</f>
        <v>0</v>
      </c>
      <c r="U4399" s="35"/>
      <c r="V4399" s="35"/>
      <c r="W4399" s="35"/>
      <c r="X4399" s="35"/>
      <c r="Y4399" s="35"/>
      <c r="Z4399" s="35"/>
      <c r="AA4399" s="35"/>
      <c r="AB4399" s="35"/>
      <c r="AC4399" s="35"/>
      <c r="AD4399" s="35"/>
      <c r="AE4399" s="35"/>
      <c r="AR4399" s="220" t="s">
        <v>412</v>
      </c>
      <c r="AT4399" s="220" t="s">
        <v>205</v>
      </c>
      <c r="AU4399" s="220" t="s">
        <v>104</v>
      </c>
      <c r="AY4399" s="18" t="s">
        <v>203</v>
      </c>
      <c r="BE4399" s="221">
        <f>IF(N4399="základní",J4399,0)</f>
        <v>0</v>
      </c>
      <c r="BF4399" s="221">
        <f>IF(N4399="snížená",J4399,0)</f>
        <v>0</v>
      </c>
      <c r="BG4399" s="221">
        <f>IF(N4399="zákl. přenesená",J4399,0)</f>
        <v>0</v>
      </c>
      <c r="BH4399" s="221">
        <f>IF(N4399="sníž. přenesená",J4399,0)</f>
        <v>0</v>
      </c>
      <c r="BI4399" s="221">
        <f>IF(N4399="nulová",J4399,0)</f>
        <v>0</v>
      </c>
      <c r="BJ4399" s="18" t="s">
        <v>82</v>
      </c>
      <c r="BK4399" s="221">
        <f>ROUND(I4399*H4399,2)</f>
        <v>0</v>
      </c>
      <c r="BL4399" s="18" t="s">
        <v>412</v>
      </c>
      <c r="BM4399" s="220" t="s">
        <v>3995</v>
      </c>
    </row>
    <row r="4400" spans="1:65" s="13" customFormat="1" ht="22.5">
      <c r="B4400" s="222"/>
      <c r="C4400" s="223"/>
      <c r="D4400" s="224" t="s">
        <v>211</v>
      </c>
      <c r="E4400" s="225" t="s">
        <v>1</v>
      </c>
      <c r="F4400" s="226" t="s">
        <v>3996</v>
      </c>
      <c r="G4400" s="223"/>
      <c r="H4400" s="225" t="s">
        <v>1</v>
      </c>
      <c r="I4400" s="227"/>
      <c r="J4400" s="223"/>
      <c r="K4400" s="223"/>
      <c r="L4400" s="228"/>
      <c r="M4400" s="229"/>
      <c r="N4400" s="230"/>
      <c r="O4400" s="230"/>
      <c r="P4400" s="230"/>
      <c r="Q4400" s="230"/>
      <c r="R4400" s="230"/>
      <c r="S4400" s="230"/>
      <c r="T4400" s="231"/>
      <c r="AT4400" s="232" t="s">
        <v>211</v>
      </c>
      <c r="AU4400" s="232" t="s">
        <v>104</v>
      </c>
      <c r="AV4400" s="13" t="s">
        <v>82</v>
      </c>
      <c r="AW4400" s="13" t="s">
        <v>31</v>
      </c>
      <c r="AX4400" s="13" t="s">
        <v>75</v>
      </c>
      <c r="AY4400" s="232" t="s">
        <v>203</v>
      </c>
    </row>
    <row r="4401" spans="1:65" s="13" customFormat="1" ht="11.25">
      <c r="B4401" s="222"/>
      <c r="C4401" s="223"/>
      <c r="D4401" s="224" t="s">
        <v>211</v>
      </c>
      <c r="E4401" s="225" t="s">
        <v>1</v>
      </c>
      <c r="F4401" s="226" t="s">
        <v>213</v>
      </c>
      <c r="G4401" s="223"/>
      <c r="H4401" s="225" t="s">
        <v>1</v>
      </c>
      <c r="I4401" s="227"/>
      <c r="J4401" s="223"/>
      <c r="K4401" s="223"/>
      <c r="L4401" s="228"/>
      <c r="M4401" s="229"/>
      <c r="N4401" s="230"/>
      <c r="O4401" s="230"/>
      <c r="P4401" s="230"/>
      <c r="Q4401" s="230"/>
      <c r="R4401" s="230"/>
      <c r="S4401" s="230"/>
      <c r="T4401" s="231"/>
      <c r="AT4401" s="232" t="s">
        <v>211</v>
      </c>
      <c r="AU4401" s="232" t="s">
        <v>104</v>
      </c>
      <c r="AV4401" s="13" t="s">
        <v>82</v>
      </c>
      <c r="AW4401" s="13" t="s">
        <v>31</v>
      </c>
      <c r="AX4401" s="13" t="s">
        <v>75</v>
      </c>
      <c r="AY4401" s="232" t="s">
        <v>203</v>
      </c>
    </row>
    <row r="4402" spans="1:65" s="13" customFormat="1" ht="11.25">
      <c r="B4402" s="222"/>
      <c r="C4402" s="223"/>
      <c r="D4402" s="224" t="s">
        <v>211</v>
      </c>
      <c r="E4402" s="225" t="s">
        <v>1</v>
      </c>
      <c r="F4402" s="226" t="s">
        <v>3985</v>
      </c>
      <c r="G4402" s="223"/>
      <c r="H4402" s="225" t="s">
        <v>1</v>
      </c>
      <c r="I4402" s="227"/>
      <c r="J4402" s="223"/>
      <c r="K4402" s="223"/>
      <c r="L4402" s="228"/>
      <c r="M4402" s="229"/>
      <c r="N4402" s="230"/>
      <c r="O4402" s="230"/>
      <c r="P4402" s="230"/>
      <c r="Q4402" s="230"/>
      <c r="R4402" s="230"/>
      <c r="S4402" s="230"/>
      <c r="T4402" s="231"/>
      <c r="AT4402" s="232" t="s">
        <v>211</v>
      </c>
      <c r="AU4402" s="232" t="s">
        <v>104</v>
      </c>
      <c r="AV4402" s="13" t="s">
        <v>82</v>
      </c>
      <c r="AW4402" s="13" t="s">
        <v>31</v>
      </c>
      <c r="AX4402" s="13" t="s">
        <v>75</v>
      </c>
      <c r="AY4402" s="232" t="s">
        <v>203</v>
      </c>
    </row>
    <row r="4403" spans="1:65" s="14" customFormat="1" ht="11.25">
      <c r="B4403" s="233"/>
      <c r="C4403" s="234"/>
      <c r="D4403" s="224" t="s">
        <v>211</v>
      </c>
      <c r="E4403" s="235" t="s">
        <v>1</v>
      </c>
      <c r="F4403" s="236" t="s">
        <v>3997</v>
      </c>
      <c r="G4403" s="234"/>
      <c r="H4403" s="237">
        <v>135.44999999999999</v>
      </c>
      <c r="I4403" s="238"/>
      <c r="J4403" s="234"/>
      <c r="K4403" s="234"/>
      <c r="L4403" s="239"/>
      <c r="M4403" s="240"/>
      <c r="N4403" s="241"/>
      <c r="O4403" s="241"/>
      <c r="P4403" s="241"/>
      <c r="Q4403" s="241"/>
      <c r="R4403" s="241"/>
      <c r="S4403" s="241"/>
      <c r="T4403" s="242"/>
      <c r="AT4403" s="243" t="s">
        <v>211</v>
      </c>
      <c r="AU4403" s="243" t="s">
        <v>104</v>
      </c>
      <c r="AV4403" s="14" t="s">
        <v>84</v>
      </c>
      <c r="AW4403" s="14" t="s">
        <v>31</v>
      </c>
      <c r="AX4403" s="14" t="s">
        <v>75</v>
      </c>
      <c r="AY4403" s="243" t="s">
        <v>203</v>
      </c>
    </row>
    <row r="4404" spans="1:65" s="2" customFormat="1" ht="33" customHeight="1">
      <c r="A4404" s="35"/>
      <c r="B4404" s="36"/>
      <c r="C4404" s="209" t="s">
        <v>3998</v>
      </c>
      <c r="D4404" s="209" t="s">
        <v>205</v>
      </c>
      <c r="E4404" s="210" t="s">
        <v>3999</v>
      </c>
      <c r="F4404" s="211" t="s">
        <v>4000</v>
      </c>
      <c r="G4404" s="212" t="s">
        <v>828</v>
      </c>
      <c r="H4404" s="213">
        <v>158.55000000000001</v>
      </c>
      <c r="I4404" s="214"/>
      <c r="J4404" s="215">
        <f>ROUND(I4404*H4404,2)</f>
        <v>0</v>
      </c>
      <c r="K4404" s="211" t="s">
        <v>1</v>
      </c>
      <c r="L4404" s="40"/>
      <c r="M4404" s="216" t="s">
        <v>1</v>
      </c>
      <c r="N4404" s="217" t="s">
        <v>40</v>
      </c>
      <c r="O4404" s="72"/>
      <c r="P4404" s="218">
        <f>O4404*H4404</f>
        <v>0</v>
      </c>
      <c r="Q4404" s="218">
        <v>0</v>
      </c>
      <c r="R4404" s="218">
        <f>Q4404*H4404</f>
        <v>0</v>
      </c>
      <c r="S4404" s="218">
        <v>0</v>
      </c>
      <c r="T4404" s="219">
        <f>S4404*H4404</f>
        <v>0</v>
      </c>
      <c r="U4404" s="35"/>
      <c r="V4404" s="35"/>
      <c r="W4404" s="35"/>
      <c r="X4404" s="35"/>
      <c r="Y4404" s="35"/>
      <c r="Z4404" s="35"/>
      <c r="AA4404" s="35"/>
      <c r="AB4404" s="35"/>
      <c r="AC4404" s="35"/>
      <c r="AD4404" s="35"/>
      <c r="AE4404" s="35"/>
      <c r="AR4404" s="220" t="s">
        <v>412</v>
      </c>
      <c r="AT4404" s="220" t="s">
        <v>205</v>
      </c>
      <c r="AU4404" s="220" t="s">
        <v>104</v>
      </c>
      <c r="AY4404" s="18" t="s">
        <v>203</v>
      </c>
      <c r="BE4404" s="221">
        <f>IF(N4404="základní",J4404,0)</f>
        <v>0</v>
      </c>
      <c r="BF4404" s="221">
        <f>IF(N4404="snížená",J4404,0)</f>
        <v>0</v>
      </c>
      <c r="BG4404" s="221">
        <f>IF(N4404="zákl. přenesená",J4404,0)</f>
        <v>0</v>
      </c>
      <c r="BH4404" s="221">
        <f>IF(N4404="sníž. přenesená",J4404,0)</f>
        <v>0</v>
      </c>
      <c r="BI4404" s="221">
        <f>IF(N4404="nulová",J4404,0)</f>
        <v>0</v>
      </c>
      <c r="BJ4404" s="18" t="s">
        <v>82</v>
      </c>
      <c r="BK4404" s="221">
        <f>ROUND(I4404*H4404,2)</f>
        <v>0</v>
      </c>
      <c r="BL4404" s="18" t="s">
        <v>412</v>
      </c>
      <c r="BM4404" s="220" t="s">
        <v>4001</v>
      </c>
    </row>
    <row r="4405" spans="1:65" s="13" customFormat="1" ht="22.5">
      <c r="B4405" s="222"/>
      <c r="C4405" s="223"/>
      <c r="D4405" s="224" t="s">
        <v>211</v>
      </c>
      <c r="E4405" s="225" t="s">
        <v>1</v>
      </c>
      <c r="F4405" s="226" t="s">
        <v>3876</v>
      </c>
      <c r="G4405" s="223"/>
      <c r="H4405" s="225" t="s">
        <v>1</v>
      </c>
      <c r="I4405" s="227"/>
      <c r="J4405" s="223"/>
      <c r="K4405" s="223"/>
      <c r="L4405" s="228"/>
      <c r="M4405" s="229"/>
      <c r="N4405" s="230"/>
      <c r="O4405" s="230"/>
      <c r="P4405" s="230"/>
      <c r="Q4405" s="230"/>
      <c r="R4405" s="230"/>
      <c r="S4405" s="230"/>
      <c r="T4405" s="231"/>
      <c r="AT4405" s="232" t="s">
        <v>211</v>
      </c>
      <c r="AU4405" s="232" t="s">
        <v>104</v>
      </c>
      <c r="AV4405" s="13" t="s">
        <v>82</v>
      </c>
      <c r="AW4405" s="13" t="s">
        <v>31</v>
      </c>
      <c r="AX4405" s="13" t="s">
        <v>75</v>
      </c>
      <c r="AY4405" s="232" t="s">
        <v>203</v>
      </c>
    </row>
    <row r="4406" spans="1:65" s="13" customFormat="1" ht="11.25">
      <c r="B4406" s="222"/>
      <c r="C4406" s="223"/>
      <c r="D4406" s="224" t="s">
        <v>211</v>
      </c>
      <c r="E4406" s="225" t="s">
        <v>1</v>
      </c>
      <c r="F4406" s="226" t="s">
        <v>213</v>
      </c>
      <c r="G4406" s="223"/>
      <c r="H4406" s="225" t="s">
        <v>1</v>
      </c>
      <c r="I4406" s="227"/>
      <c r="J4406" s="223"/>
      <c r="K4406" s="223"/>
      <c r="L4406" s="228"/>
      <c r="M4406" s="229"/>
      <c r="N4406" s="230"/>
      <c r="O4406" s="230"/>
      <c r="P4406" s="230"/>
      <c r="Q4406" s="230"/>
      <c r="R4406" s="230"/>
      <c r="S4406" s="230"/>
      <c r="T4406" s="231"/>
      <c r="AT4406" s="232" t="s">
        <v>211</v>
      </c>
      <c r="AU4406" s="232" t="s">
        <v>104</v>
      </c>
      <c r="AV4406" s="13" t="s">
        <v>82</v>
      </c>
      <c r="AW4406" s="13" t="s">
        <v>31</v>
      </c>
      <c r="AX4406" s="13" t="s">
        <v>75</v>
      </c>
      <c r="AY4406" s="232" t="s">
        <v>203</v>
      </c>
    </row>
    <row r="4407" spans="1:65" s="13" customFormat="1" ht="11.25">
      <c r="B4407" s="222"/>
      <c r="C4407" s="223"/>
      <c r="D4407" s="224" t="s">
        <v>211</v>
      </c>
      <c r="E4407" s="225" t="s">
        <v>1</v>
      </c>
      <c r="F4407" s="226" t="s">
        <v>3985</v>
      </c>
      <c r="G4407" s="223"/>
      <c r="H4407" s="225" t="s">
        <v>1</v>
      </c>
      <c r="I4407" s="227"/>
      <c r="J4407" s="223"/>
      <c r="K4407" s="223"/>
      <c r="L4407" s="228"/>
      <c r="M4407" s="229"/>
      <c r="N4407" s="230"/>
      <c r="O4407" s="230"/>
      <c r="P4407" s="230"/>
      <c r="Q4407" s="230"/>
      <c r="R4407" s="230"/>
      <c r="S4407" s="230"/>
      <c r="T4407" s="231"/>
      <c r="AT4407" s="232" t="s">
        <v>211</v>
      </c>
      <c r="AU4407" s="232" t="s">
        <v>104</v>
      </c>
      <c r="AV4407" s="13" t="s">
        <v>82</v>
      </c>
      <c r="AW4407" s="13" t="s">
        <v>31</v>
      </c>
      <c r="AX4407" s="13" t="s">
        <v>75</v>
      </c>
      <c r="AY4407" s="232" t="s">
        <v>203</v>
      </c>
    </row>
    <row r="4408" spans="1:65" s="14" customFormat="1" ht="11.25">
      <c r="B4408" s="233"/>
      <c r="C4408" s="234"/>
      <c r="D4408" s="224" t="s">
        <v>211</v>
      </c>
      <c r="E4408" s="235" t="s">
        <v>1</v>
      </c>
      <c r="F4408" s="236" t="s">
        <v>4002</v>
      </c>
      <c r="G4408" s="234"/>
      <c r="H4408" s="237">
        <v>158.55000000000001</v>
      </c>
      <c r="I4408" s="238"/>
      <c r="J4408" s="234"/>
      <c r="K4408" s="234"/>
      <c r="L4408" s="239"/>
      <c r="M4408" s="240"/>
      <c r="N4408" s="241"/>
      <c r="O4408" s="241"/>
      <c r="P4408" s="241"/>
      <c r="Q4408" s="241"/>
      <c r="R4408" s="241"/>
      <c r="S4408" s="241"/>
      <c r="T4408" s="242"/>
      <c r="AT4408" s="243" t="s">
        <v>211</v>
      </c>
      <c r="AU4408" s="243" t="s">
        <v>104</v>
      </c>
      <c r="AV4408" s="14" t="s">
        <v>84</v>
      </c>
      <c r="AW4408" s="14" t="s">
        <v>31</v>
      </c>
      <c r="AX4408" s="14" t="s">
        <v>75</v>
      </c>
      <c r="AY4408" s="243" t="s">
        <v>203</v>
      </c>
    </row>
    <row r="4409" spans="1:65" s="2" customFormat="1" ht="33" customHeight="1">
      <c r="A4409" s="35"/>
      <c r="B4409" s="36"/>
      <c r="C4409" s="209" t="s">
        <v>4003</v>
      </c>
      <c r="D4409" s="209" t="s">
        <v>205</v>
      </c>
      <c r="E4409" s="210" t="s">
        <v>4004</v>
      </c>
      <c r="F4409" s="211" t="s">
        <v>4005</v>
      </c>
      <c r="G4409" s="212" t="s">
        <v>828</v>
      </c>
      <c r="H4409" s="213">
        <v>172.2</v>
      </c>
      <c r="I4409" s="214"/>
      <c r="J4409" s="215">
        <f>ROUND(I4409*H4409,2)</f>
        <v>0</v>
      </c>
      <c r="K4409" s="211" t="s">
        <v>1</v>
      </c>
      <c r="L4409" s="40"/>
      <c r="M4409" s="216" t="s">
        <v>1</v>
      </c>
      <c r="N4409" s="217" t="s">
        <v>40</v>
      </c>
      <c r="O4409" s="72"/>
      <c r="P4409" s="218">
        <f>O4409*H4409</f>
        <v>0</v>
      </c>
      <c r="Q4409" s="218">
        <v>0</v>
      </c>
      <c r="R4409" s="218">
        <f>Q4409*H4409</f>
        <v>0</v>
      </c>
      <c r="S4409" s="218">
        <v>0</v>
      </c>
      <c r="T4409" s="219">
        <f>S4409*H4409</f>
        <v>0</v>
      </c>
      <c r="U4409" s="35"/>
      <c r="V4409" s="35"/>
      <c r="W4409" s="35"/>
      <c r="X4409" s="35"/>
      <c r="Y4409" s="35"/>
      <c r="Z4409" s="35"/>
      <c r="AA4409" s="35"/>
      <c r="AB4409" s="35"/>
      <c r="AC4409" s="35"/>
      <c r="AD4409" s="35"/>
      <c r="AE4409" s="35"/>
      <c r="AR4409" s="220" t="s">
        <v>412</v>
      </c>
      <c r="AT4409" s="220" t="s">
        <v>205</v>
      </c>
      <c r="AU4409" s="220" t="s">
        <v>104</v>
      </c>
      <c r="AY4409" s="18" t="s">
        <v>203</v>
      </c>
      <c r="BE4409" s="221">
        <f>IF(N4409="základní",J4409,0)</f>
        <v>0</v>
      </c>
      <c r="BF4409" s="221">
        <f>IF(N4409="snížená",J4409,0)</f>
        <v>0</v>
      </c>
      <c r="BG4409" s="221">
        <f>IF(N4409="zákl. přenesená",J4409,0)</f>
        <v>0</v>
      </c>
      <c r="BH4409" s="221">
        <f>IF(N4409="sníž. přenesená",J4409,0)</f>
        <v>0</v>
      </c>
      <c r="BI4409" s="221">
        <f>IF(N4409="nulová",J4409,0)</f>
        <v>0</v>
      </c>
      <c r="BJ4409" s="18" t="s">
        <v>82</v>
      </c>
      <c r="BK4409" s="221">
        <f>ROUND(I4409*H4409,2)</f>
        <v>0</v>
      </c>
      <c r="BL4409" s="18" t="s">
        <v>412</v>
      </c>
      <c r="BM4409" s="220" t="s">
        <v>4006</v>
      </c>
    </row>
    <row r="4410" spans="1:65" s="13" customFormat="1" ht="22.5">
      <c r="B4410" s="222"/>
      <c r="C4410" s="223"/>
      <c r="D4410" s="224" t="s">
        <v>211</v>
      </c>
      <c r="E4410" s="225" t="s">
        <v>1</v>
      </c>
      <c r="F4410" s="226" t="s">
        <v>3996</v>
      </c>
      <c r="G4410" s="223"/>
      <c r="H4410" s="225" t="s">
        <v>1</v>
      </c>
      <c r="I4410" s="227"/>
      <c r="J4410" s="223"/>
      <c r="K4410" s="223"/>
      <c r="L4410" s="228"/>
      <c r="M4410" s="229"/>
      <c r="N4410" s="230"/>
      <c r="O4410" s="230"/>
      <c r="P4410" s="230"/>
      <c r="Q4410" s="230"/>
      <c r="R4410" s="230"/>
      <c r="S4410" s="230"/>
      <c r="T4410" s="231"/>
      <c r="AT4410" s="232" t="s">
        <v>211</v>
      </c>
      <c r="AU4410" s="232" t="s">
        <v>104</v>
      </c>
      <c r="AV4410" s="13" t="s">
        <v>82</v>
      </c>
      <c r="AW4410" s="13" t="s">
        <v>31</v>
      </c>
      <c r="AX4410" s="13" t="s">
        <v>75</v>
      </c>
      <c r="AY4410" s="232" t="s">
        <v>203</v>
      </c>
    </row>
    <row r="4411" spans="1:65" s="13" customFormat="1" ht="11.25">
      <c r="B4411" s="222"/>
      <c r="C4411" s="223"/>
      <c r="D4411" s="224" t="s">
        <v>211</v>
      </c>
      <c r="E4411" s="225" t="s">
        <v>1</v>
      </c>
      <c r="F4411" s="226" t="s">
        <v>213</v>
      </c>
      <c r="G4411" s="223"/>
      <c r="H4411" s="225" t="s">
        <v>1</v>
      </c>
      <c r="I4411" s="227"/>
      <c r="J4411" s="223"/>
      <c r="K4411" s="223"/>
      <c r="L4411" s="228"/>
      <c r="M4411" s="229"/>
      <c r="N4411" s="230"/>
      <c r="O4411" s="230"/>
      <c r="P4411" s="230"/>
      <c r="Q4411" s="230"/>
      <c r="R4411" s="230"/>
      <c r="S4411" s="230"/>
      <c r="T4411" s="231"/>
      <c r="AT4411" s="232" t="s">
        <v>211</v>
      </c>
      <c r="AU4411" s="232" t="s">
        <v>104</v>
      </c>
      <c r="AV4411" s="13" t="s">
        <v>82</v>
      </c>
      <c r="AW4411" s="13" t="s">
        <v>31</v>
      </c>
      <c r="AX4411" s="13" t="s">
        <v>75</v>
      </c>
      <c r="AY4411" s="232" t="s">
        <v>203</v>
      </c>
    </row>
    <row r="4412" spans="1:65" s="13" customFormat="1" ht="11.25">
      <c r="B4412" s="222"/>
      <c r="C4412" s="223"/>
      <c r="D4412" s="224" t="s">
        <v>211</v>
      </c>
      <c r="E4412" s="225" t="s">
        <v>1</v>
      </c>
      <c r="F4412" s="226" t="s">
        <v>3407</v>
      </c>
      <c r="G4412" s="223"/>
      <c r="H4412" s="225" t="s">
        <v>1</v>
      </c>
      <c r="I4412" s="227"/>
      <c r="J4412" s="223"/>
      <c r="K4412" s="223"/>
      <c r="L4412" s="228"/>
      <c r="M4412" s="229"/>
      <c r="N4412" s="230"/>
      <c r="O4412" s="230"/>
      <c r="P4412" s="230"/>
      <c r="Q4412" s="230"/>
      <c r="R4412" s="230"/>
      <c r="S4412" s="230"/>
      <c r="T4412" s="231"/>
      <c r="AT4412" s="232" t="s">
        <v>211</v>
      </c>
      <c r="AU4412" s="232" t="s">
        <v>104</v>
      </c>
      <c r="AV4412" s="13" t="s">
        <v>82</v>
      </c>
      <c r="AW4412" s="13" t="s">
        <v>31</v>
      </c>
      <c r="AX4412" s="13" t="s">
        <v>75</v>
      </c>
      <c r="AY4412" s="232" t="s">
        <v>203</v>
      </c>
    </row>
    <row r="4413" spans="1:65" s="14" customFormat="1" ht="11.25">
      <c r="B4413" s="233"/>
      <c r="C4413" s="234"/>
      <c r="D4413" s="224" t="s">
        <v>211</v>
      </c>
      <c r="E4413" s="235" t="s">
        <v>1</v>
      </c>
      <c r="F4413" s="236" t="s">
        <v>4007</v>
      </c>
      <c r="G4413" s="234"/>
      <c r="H4413" s="237">
        <v>172.2</v>
      </c>
      <c r="I4413" s="238"/>
      <c r="J4413" s="234"/>
      <c r="K4413" s="234"/>
      <c r="L4413" s="239"/>
      <c r="M4413" s="240"/>
      <c r="N4413" s="241"/>
      <c r="O4413" s="241"/>
      <c r="P4413" s="241"/>
      <c r="Q4413" s="241"/>
      <c r="R4413" s="241"/>
      <c r="S4413" s="241"/>
      <c r="T4413" s="242"/>
      <c r="AT4413" s="243" t="s">
        <v>211</v>
      </c>
      <c r="AU4413" s="243" t="s">
        <v>104</v>
      </c>
      <c r="AV4413" s="14" t="s">
        <v>84</v>
      </c>
      <c r="AW4413" s="14" t="s">
        <v>31</v>
      </c>
      <c r="AX4413" s="14" t="s">
        <v>75</v>
      </c>
      <c r="AY4413" s="243" t="s">
        <v>203</v>
      </c>
    </row>
    <row r="4414" spans="1:65" s="2" customFormat="1" ht="21.75" customHeight="1">
      <c r="A4414" s="35"/>
      <c r="B4414" s="36"/>
      <c r="C4414" s="209" t="s">
        <v>4008</v>
      </c>
      <c r="D4414" s="209" t="s">
        <v>205</v>
      </c>
      <c r="E4414" s="210" t="s">
        <v>4009</v>
      </c>
      <c r="F4414" s="211" t="s">
        <v>4010</v>
      </c>
      <c r="G4414" s="212" t="s">
        <v>828</v>
      </c>
      <c r="H4414" s="213">
        <v>144.80000000000001</v>
      </c>
      <c r="I4414" s="214"/>
      <c r="J4414" s="215">
        <f>ROUND(I4414*H4414,2)</f>
        <v>0</v>
      </c>
      <c r="K4414" s="211" t="s">
        <v>1</v>
      </c>
      <c r="L4414" s="40"/>
      <c r="M4414" s="216" t="s">
        <v>1</v>
      </c>
      <c r="N4414" s="217" t="s">
        <v>40</v>
      </c>
      <c r="O4414" s="72"/>
      <c r="P4414" s="218">
        <f>O4414*H4414</f>
        <v>0</v>
      </c>
      <c r="Q4414" s="218">
        <v>0</v>
      </c>
      <c r="R4414" s="218">
        <f>Q4414*H4414</f>
        <v>0</v>
      </c>
      <c r="S4414" s="218">
        <v>0</v>
      </c>
      <c r="T4414" s="219">
        <f>S4414*H4414</f>
        <v>0</v>
      </c>
      <c r="U4414" s="35"/>
      <c r="V4414" s="35"/>
      <c r="W4414" s="35"/>
      <c r="X4414" s="35"/>
      <c r="Y4414" s="35"/>
      <c r="Z4414" s="35"/>
      <c r="AA4414" s="35"/>
      <c r="AB4414" s="35"/>
      <c r="AC4414" s="35"/>
      <c r="AD4414" s="35"/>
      <c r="AE4414" s="35"/>
      <c r="AR4414" s="220" t="s">
        <v>412</v>
      </c>
      <c r="AT4414" s="220" t="s">
        <v>205</v>
      </c>
      <c r="AU4414" s="220" t="s">
        <v>104</v>
      </c>
      <c r="AY4414" s="18" t="s">
        <v>203</v>
      </c>
      <c r="BE4414" s="221">
        <f>IF(N4414="základní",J4414,0)</f>
        <v>0</v>
      </c>
      <c r="BF4414" s="221">
        <f>IF(N4414="snížená",J4414,0)</f>
        <v>0</v>
      </c>
      <c r="BG4414" s="221">
        <f>IF(N4414="zákl. přenesená",J4414,0)</f>
        <v>0</v>
      </c>
      <c r="BH4414" s="221">
        <f>IF(N4414="sníž. přenesená",J4414,0)</f>
        <v>0</v>
      </c>
      <c r="BI4414" s="221">
        <f>IF(N4414="nulová",J4414,0)</f>
        <v>0</v>
      </c>
      <c r="BJ4414" s="18" t="s">
        <v>82</v>
      </c>
      <c r="BK4414" s="221">
        <f>ROUND(I4414*H4414,2)</f>
        <v>0</v>
      </c>
      <c r="BL4414" s="18" t="s">
        <v>412</v>
      </c>
      <c r="BM4414" s="220" t="s">
        <v>4011</v>
      </c>
    </row>
    <row r="4415" spans="1:65" s="13" customFormat="1" ht="22.5">
      <c r="B4415" s="222"/>
      <c r="C4415" s="223"/>
      <c r="D4415" s="224" t="s">
        <v>211</v>
      </c>
      <c r="E4415" s="225" t="s">
        <v>1</v>
      </c>
      <c r="F4415" s="226" t="s">
        <v>3876</v>
      </c>
      <c r="G4415" s="223"/>
      <c r="H4415" s="225" t="s">
        <v>1</v>
      </c>
      <c r="I4415" s="227"/>
      <c r="J4415" s="223"/>
      <c r="K4415" s="223"/>
      <c r="L4415" s="228"/>
      <c r="M4415" s="229"/>
      <c r="N4415" s="230"/>
      <c r="O4415" s="230"/>
      <c r="P4415" s="230"/>
      <c r="Q4415" s="230"/>
      <c r="R4415" s="230"/>
      <c r="S4415" s="230"/>
      <c r="T4415" s="231"/>
      <c r="AT4415" s="232" t="s">
        <v>211</v>
      </c>
      <c r="AU4415" s="232" t="s">
        <v>104</v>
      </c>
      <c r="AV4415" s="13" t="s">
        <v>82</v>
      </c>
      <c r="AW4415" s="13" t="s">
        <v>31</v>
      </c>
      <c r="AX4415" s="13" t="s">
        <v>75</v>
      </c>
      <c r="AY4415" s="232" t="s">
        <v>203</v>
      </c>
    </row>
    <row r="4416" spans="1:65" s="13" customFormat="1" ht="11.25">
      <c r="B4416" s="222"/>
      <c r="C4416" s="223"/>
      <c r="D4416" s="224" t="s">
        <v>211</v>
      </c>
      <c r="E4416" s="225" t="s">
        <v>1</v>
      </c>
      <c r="F4416" s="226" t="s">
        <v>213</v>
      </c>
      <c r="G4416" s="223"/>
      <c r="H4416" s="225" t="s">
        <v>1</v>
      </c>
      <c r="I4416" s="227"/>
      <c r="J4416" s="223"/>
      <c r="K4416" s="223"/>
      <c r="L4416" s="228"/>
      <c r="M4416" s="229"/>
      <c r="N4416" s="230"/>
      <c r="O4416" s="230"/>
      <c r="P4416" s="230"/>
      <c r="Q4416" s="230"/>
      <c r="R4416" s="230"/>
      <c r="S4416" s="230"/>
      <c r="T4416" s="231"/>
      <c r="AT4416" s="232" t="s">
        <v>211</v>
      </c>
      <c r="AU4416" s="232" t="s">
        <v>104</v>
      </c>
      <c r="AV4416" s="13" t="s">
        <v>82</v>
      </c>
      <c r="AW4416" s="13" t="s">
        <v>31</v>
      </c>
      <c r="AX4416" s="13" t="s">
        <v>75</v>
      </c>
      <c r="AY4416" s="232" t="s">
        <v>203</v>
      </c>
    </row>
    <row r="4417" spans="1:65" s="13" customFormat="1" ht="11.25">
      <c r="B4417" s="222"/>
      <c r="C4417" s="223"/>
      <c r="D4417" s="224" t="s">
        <v>211</v>
      </c>
      <c r="E4417" s="225" t="s">
        <v>1</v>
      </c>
      <c r="F4417" s="226" t="s">
        <v>3407</v>
      </c>
      <c r="G4417" s="223"/>
      <c r="H4417" s="225" t="s">
        <v>1</v>
      </c>
      <c r="I4417" s="227"/>
      <c r="J4417" s="223"/>
      <c r="K4417" s="223"/>
      <c r="L4417" s="228"/>
      <c r="M4417" s="229"/>
      <c r="N4417" s="230"/>
      <c r="O4417" s="230"/>
      <c r="P4417" s="230"/>
      <c r="Q4417" s="230"/>
      <c r="R4417" s="230"/>
      <c r="S4417" s="230"/>
      <c r="T4417" s="231"/>
      <c r="AT4417" s="232" t="s">
        <v>211</v>
      </c>
      <c r="AU4417" s="232" t="s">
        <v>104</v>
      </c>
      <c r="AV4417" s="13" t="s">
        <v>82</v>
      </c>
      <c r="AW4417" s="13" t="s">
        <v>31</v>
      </c>
      <c r="AX4417" s="13" t="s">
        <v>75</v>
      </c>
      <c r="AY4417" s="232" t="s">
        <v>203</v>
      </c>
    </row>
    <row r="4418" spans="1:65" s="14" customFormat="1" ht="11.25">
      <c r="B4418" s="233"/>
      <c r="C4418" s="234"/>
      <c r="D4418" s="224" t="s">
        <v>211</v>
      </c>
      <c r="E4418" s="235" t="s">
        <v>1</v>
      </c>
      <c r="F4418" s="236" t="s">
        <v>4012</v>
      </c>
      <c r="G4418" s="234"/>
      <c r="H4418" s="237">
        <v>144.80000000000001</v>
      </c>
      <c r="I4418" s="238"/>
      <c r="J4418" s="234"/>
      <c r="K4418" s="234"/>
      <c r="L4418" s="239"/>
      <c r="M4418" s="240"/>
      <c r="N4418" s="241"/>
      <c r="O4418" s="241"/>
      <c r="P4418" s="241"/>
      <c r="Q4418" s="241"/>
      <c r="R4418" s="241"/>
      <c r="S4418" s="241"/>
      <c r="T4418" s="242"/>
      <c r="AT4418" s="243" t="s">
        <v>211</v>
      </c>
      <c r="AU4418" s="243" t="s">
        <v>104</v>
      </c>
      <c r="AV4418" s="14" t="s">
        <v>84</v>
      </c>
      <c r="AW4418" s="14" t="s">
        <v>31</v>
      </c>
      <c r="AX4418" s="14" t="s">
        <v>75</v>
      </c>
      <c r="AY4418" s="243" t="s">
        <v>203</v>
      </c>
    </row>
    <row r="4419" spans="1:65" s="2" customFormat="1" ht="21.75" customHeight="1">
      <c r="A4419" s="35"/>
      <c r="B4419" s="36"/>
      <c r="C4419" s="209" t="s">
        <v>4013</v>
      </c>
      <c r="D4419" s="209" t="s">
        <v>205</v>
      </c>
      <c r="E4419" s="210" t="s">
        <v>4014</v>
      </c>
      <c r="F4419" s="211" t="s">
        <v>4015</v>
      </c>
      <c r="G4419" s="212" t="s">
        <v>828</v>
      </c>
      <c r="H4419" s="213">
        <v>30.3</v>
      </c>
      <c r="I4419" s="214"/>
      <c r="J4419" s="215">
        <f>ROUND(I4419*H4419,2)</f>
        <v>0</v>
      </c>
      <c r="K4419" s="211" t="s">
        <v>1</v>
      </c>
      <c r="L4419" s="40"/>
      <c r="M4419" s="216" t="s">
        <v>1</v>
      </c>
      <c r="N4419" s="217" t="s">
        <v>40</v>
      </c>
      <c r="O4419" s="72"/>
      <c r="P4419" s="218">
        <f>O4419*H4419</f>
        <v>0</v>
      </c>
      <c r="Q4419" s="218">
        <v>0</v>
      </c>
      <c r="R4419" s="218">
        <f>Q4419*H4419</f>
        <v>0</v>
      </c>
      <c r="S4419" s="218">
        <v>0</v>
      </c>
      <c r="T4419" s="219">
        <f>S4419*H4419</f>
        <v>0</v>
      </c>
      <c r="U4419" s="35"/>
      <c r="V4419" s="35"/>
      <c r="W4419" s="35"/>
      <c r="X4419" s="35"/>
      <c r="Y4419" s="35"/>
      <c r="Z4419" s="35"/>
      <c r="AA4419" s="35"/>
      <c r="AB4419" s="35"/>
      <c r="AC4419" s="35"/>
      <c r="AD4419" s="35"/>
      <c r="AE4419" s="35"/>
      <c r="AR4419" s="220" t="s">
        <v>412</v>
      </c>
      <c r="AT4419" s="220" t="s">
        <v>205</v>
      </c>
      <c r="AU4419" s="220" t="s">
        <v>104</v>
      </c>
      <c r="AY4419" s="18" t="s">
        <v>203</v>
      </c>
      <c r="BE4419" s="221">
        <f>IF(N4419="základní",J4419,0)</f>
        <v>0</v>
      </c>
      <c r="BF4419" s="221">
        <f>IF(N4419="snížená",J4419,0)</f>
        <v>0</v>
      </c>
      <c r="BG4419" s="221">
        <f>IF(N4419="zákl. přenesená",J4419,0)</f>
        <v>0</v>
      </c>
      <c r="BH4419" s="221">
        <f>IF(N4419="sníž. přenesená",J4419,0)</f>
        <v>0</v>
      </c>
      <c r="BI4419" s="221">
        <f>IF(N4419="nulová",J4419,0)</f>
        <v>0</v>
      </c>
      <c r="BJ4419" s="18" t="s">
        <v>82</v>
      </c>
      <c r="BK4419" s="221">
        <f>ROUND(I4419*H4419,2)</f>
        <v>0</v>
      </c>
      <c r="BL4419" s="18" t="s">
        <v>412</v>
      </c>
      <c r="BM4419" s="220" t="s">
        <v>4016</v>
      </c>
    </row>
    <row r="4420" spans="1:65" s="13" customFormat="1" ht="22.5">
      <c r="B4420" s="222"/>
      <c r="C4420" s="223"/>
      <c r="D4420" s="224" t="s">
        <v>211</v>
      </c>
      <c r="E4420" s="225" t="s">
        <v>1</v>
      </c>
      <c r="F4420" s="226" t="s">
        <v>3876</v>
      </c>
      <c r="G4420" s="223"/>
      <c r="H4420" s="225" t="s">
        <v>1</v>
      </c>
      <c r="I4420" s="227"/>
      <c r="J4420" s="223"/>
      <c r="K4420" s="223"/>
      <c r="L4420" s="228"/>
      <c r="M4420" s="229"/>
      <c r="N4420" s="230"/>
      <c r="O4420" s="230"/>
      <c r="P4420" s="230"/>
      <c r="Q4420" s="230"/>
      <c r="R4420" s="230"/>
      <c r="S4420" s="230"/>
      <c r="T4420" s="231"/>
      <c r="AT4420" s="232" t="s">
        <v>211</v>
      </c>
      <c r="AU4420" s="232" t="s">
        <v>104</v>
      </c>
      <c r="AV4420" s="13" t="s">
        <v>82</v>
      </c>
      <c r="AW4420" s="13" t="s">
        <v>31</v>
      </c>
      <c r="AX4420" s="13" t="s">
        <v>75</v>
      </c>
      <c r="AY4420" s="232" t="s">
        <v>203</v>
      </c>
    </row>
    <row r="4421" spans="1:65" s="13" customFormat="1" ht="11.25">
      <c r="B4421" s="222"/>
      <c r="C4421" s="223"/>
      <c r="D4421" s="224" t="s">
        <v>211</v>
      </c>
      <c r="E4421" s="225" t="s">
        <v>1</v>
      </c>
      <c r="F4421" s="226" t="s">
        <v>213</v>
      </c>
      <c r="G4421" s="223"/>
      <c r="H4421" s="225" t="s">
        <v>1</v>
      </c>
      <c r="I4421" s="227"/>
      <c r="J4421" s="223"/>
      <c r="K4421" s="223"/>
      <c r="L4421" s="228"/>
      <c r="M4421" s="229"/>
      <c r="N4421" s="230"/>
      <c r="O4421" s="230"/>
      <c r="P4421" s="230"/>
      <c r="Q4421" s="230"/>
      <c r="R4421" s="230"/>
      <c r="S4421" s="230"/>
      <c r="T4421" s="231"/>
      <c r="AT4421" s="232" t="s">
        <v>211</v>
      </c>
      <c r="AU4421" s="232" t="s">
        <v>104</v>
      </c>
      <c r="AV4421" s="13" t="s">
        <v>82</v>
      </c>
      <c r="AW4421" s="13" t="s">
        <v>31</v>
      </c>
      <c r="AX4421" s="13" t="s">
        <v>75</v>
      </c>
      <c r="AY4421" s="232" t="s">
        <v>203</v>
      </c>
    </row>
    <row r="4422" spans="1:65" s="13" customFormat="1" ht="11.25">
      <c r="B4422" s="222"/>
      <c r="C4422" s="223"/>
      <c r="D4422" s="224" t="s">
        <v>211</v>
      </c>
      <c r="E4422" s="225" t="s">
        <v>1</v>
      </c>
      <c r="F4422" s="226" t="s">
        <v>3407</v>
      </c>
      <c r="G4422" s="223"/>
      <c r="H4422" s="225" t="s">
        <v>1</v>
      </c>
      <c r="I4422" s="227"/>
      <c r="J4422" s="223"/>
      <c r="K4422" s="223"/>
      <c r="L4422" s="228"/>
      <c r="M4422" s="229"/>
      <c r="N4422" s="230"/>
      <c r="O4422" s="230"/>
      <c r="P4422" s="230"/>
      <c r="Q4422" s="230"/>
      <c r="R4422" s="230"/>
      <c r="S4422" s="230"/>
      <c r="T4422" s="231"/>
      <c r="AT4422" s="232" t="s">
        <v>211</v>
      </c>
      <c r="AU4422" s="232" t="s">
        <v>104</v>
      </c>
      <c r="AV4422" s="13" t="s">
        <v>82</v>
      </c>
      <c r="AW4422" s="13" t="s">
        <v>31</v>
      </c>
      <c r="AX4422" s="13" t="s">
        <v>75</v>
      </c>
      <c r="AY4422" s="232" t="s">
        <v>203</v>
      </c>
    </row>
    <row r="4423" spans="1:65" s="14" customFormat="1" ht="11.25">
      <c r="B4423" s="233"/>
      <c r="C4423" s="234"/>
      <c r="D4423" s="224" t="s">
        <v>211</v>
      </c>
      <c r="E4423" s="235" t="s">
        <v>1</v>
      </c>
      <c r="F4423" s="236" t="s">
        <v>4017</v>
      </c>
      <c r="G4423" s="234"/>
      <c r="H4423" s="237">
        <v>30.3</v>
      </c>
      <c r="I4423" s="238"/>
      <c r="J4423" s="234"/>
      <c r="K4423" s="234"/>
      <c r="L4423" s="239"/>
      <c r="M4423" s="240"/>
      <c r="N4423" s="241"/>
      <c r="O4423" s="241"/>
      <c r="P4423" s="241"/>
      <c r="Q4423" s="241"/>
      <c r="R4423" s="241"/>
      <c r="S4423" s="241"/>
      <c r="T4423" s="242"/>
      <c r="AT4423" s="243" t="s">
        <v>211</v>
      </c>
      <c r="AU4423" s="243" t="s">
        <v>104</v>
      </c>
      <c r="AV4423" s="14" t="s">
        <v>84</v>
      </c>
      <c r="AW4423" s="14" t="s">
        <v>31</v>
      </c>
      <c r="AX4423" s="14" t="s">
        <v>75</v>
      </c>
      <c r="AY4423" s="243" t="s">
        <v>203</v>
      </c>
    </row>
    <row r="4424" spans="1:65" s="2" customFormat="1" ht="21.75" customHeight="1">
      <c r="A4424" s="35"/>
      <c r="B4424" s="36"/>
      <c r="C4424" s="209" t="s">
        <v>4018</v>
      </c>
      <c r="D4424" s="209" t="s">
        <v>205</v>
      </c>
      <c r="E4424" s="210" t="s">
        <v>4019</v>
      </c>
      <c r="F4424" s="211" t="s">
        <v>4020</v>
      </c>
      <c r="G4424" s="212" t="s">
        <v>208</v>
      </c>
      <c r="H4424" s="213">
        <v>13</v>
      </c>
      <c r="I4424" s="214"/>
      <c r="J4424" s="215">
        <f>ROUND(I4424*H4424,2)</f>
        <v>0</v>
      </c>
      <c r="K4424" s="211" t="s">
        <v>1</v>
      </c>
      <c r="L4424" s="40"/>
      <c r="M4424" s="216" t="s">
        <v>1</v>
      </c>
      <c r="N4424" s="217" t="s">
        <v>40</v>
      </c>
      <c r="O4424" s="72"/>
      <c r="P4424" s="218">
        <f>O4424*H4424</f>
        <v>0</v>
      </c>
      <c r="Q4424" s="218">
        <v>0</v>
      </c>
      <c r="R4424" s="218">
        <f>Q4424*H4424</f>
        <v>0</v>
      </c>
      <c r="S4424" s="218">
        <v>0</v>
      </c>
      <c r="T4424" s="219">
        <f>S4424*H4424</f>
        <v>0</v>
      </c>
      <c r="U4424" s="35"/>
      <c r="V4424" s="35"/>
      <c r="W4424" s="35"/>
      <c r="X4424" s="35"/>
      <c r="Y4424" s="35"/>
      <c r="Z4424" s="35"/>
      <c r="AA4424" s="35"/>
      <c r="AB4424" s="35"/>
      <c r="AC4424" s="35"/>
      <c r="AD4424" s="35"/>
      <c r="AE4424" s="35"/>
      <c r="AR4424" s="220" t="s">
        <v>412</v>
      </c>
      <c r="AT4424" s="220" t="s">
        <v>205</v>
      </c>
      <c r="AU4424" s="220" t="s">
        <v>104</v>
      </c>
      <c r="AY4424" s="18" t="s">
        <v>203</v>
      </c>
      <c r="BE4424" s="221">
        <f>IF(N4424="základní",J4424,0)</f>
        <v>0</v>
      </c>
      <c r="BF4424" s="221">
        <f>IF(N4424="snížená",J4424,0)</f>
        <v>0</v>
      </c>
      <c r="BG4424" s="221">
        <f>IF(N4424="zákl. přenesená",J4424,0)</f>
        <v>0</v>
      </c>
      <c r="BH4424" s="221">
        <f>IF(N4424="sníž. přenesená",J4424,0)</f>
        <v>0</v>
      </c>
      <c r="BI4424" s="221">
        <f>IF(N4424="nulová",J4424,0)</f>
        <v>0</v>
      </c>
      <c r="BJ4424" s="18" t="s">
        <v>82</v>
      </c>
      <c r="BK4424" s="221">
        <f>ROUND(I4424*H4424,2)</f>
        <v>0</v>
      </c>
      <c r="BL4424" s="18" t="s">
        <v>412</v>
      </c>
      <c r="BM4424" s="220" t="s">
        <v>4021</v>
      </c>
    </row>
    <row r="4425" spans="1:65" s="13" customFormat="1" ht="22.5">
      <c r="B4425" s="222"/>
      <c r="C4425" s="223"/>
      <c r="D4425" s="224" t="s">
        <v>211</v>
      </c>
      <c r="E4425" s="225" t="s">
        <v>1</v>
      </c>
      <c r="F4425" s="226" t="s">
        <v>3876</v>
      </c>
      <c r="G4425" s="223"/>
      <c r="H4425" s="225" t="s">
        <v>1</v>
      </c>
      <c r="I4425" s="227"/>
      <c r="J4425" s="223"/>
      <c r="K4425" s="223"/>
      <c r="L4425" s="228"/>
      <c r="M4425" s="229"/>
      <c r="N4425" s="230"/>
      <c r="O4425" s="230"/>
      <c r="P4425" s="230"/>
      <c r="Q4425" s="230"/>
      <c r="R4425" s="230"/>
      <c r="S4425" s="230"/>
      <c r="T4425" s="231"/>
      <c r="AT4425" s="232" t="s">
        <v>211</v>
      </c>
      <c r="AU4425" s="232" t="s">
        <v>104</v>
      </c>
      <c r="AV4425" s="13" t="s">
        <v>82</v>
      </c>
      <c r="AW4425" s="13" t="s">
        <v>31</v>
      </c>
      <c r="AX4425" s="13" t="s">
        <v>75</v>
      </c>
      <c r="AY4425" s="232" t="s">
        <v>203</v>
      </c>
    </row>
    <row r="4426" spans="1:65" s="13" customFormat="1" ht="11.25">
      <c r="B4426" s="222"/>
      <c r="C4426" s="223"/>
      <c r="D4426" s="224" t="s">
        <v>211</v>
      </c>
      <c r="E4426" s="225" t="s">
        <v>1</v>
      </c>
      <c r="F4426" s="226" t="s">
        <v>213</v>
      </c>
      <c r="G4426" s="223"/>
      <c r="H4426" s="225" t="s">
        <v>1</v>
      </c>
      <c r="I4426" s="227"/>
      <c r="J4426" s="223"/>
      <c r="K4426" s="223"/>
      <c r="L4426" s="228"/>
      <c r="M4426" s="229"/>
      <c r="N4426" s="230"/>
      <c r="O4426" s="230"/>
      <c r="P4426" s="230"/>
      <c r="Q4426" s="230"/>
      <c r="R4426" s="230"/>
      <c r="S4426" s="230"/>
      <c r="T4426" s="231"/>
      <c r="AT4426" s="232" t="s">
        <v>211</v>
      </c>
      <c r="AU4426" s="232" t="s">
        <v>104</v>
      </c>
      <c r="AV4426" s="13" t="s">
        <v>82</v>
      </c>
      <c r="AW4426" s="13" t="s">
        <v>31</v>
      </c>
      <c r="AX4426" s="13" t="s">
        <v>75</v>
      </c>
      <c r="AY4426" s="232" t="s">
        <v>203</v>
      </c>
    </row>
    <row r="4427" spans="1:65" s="13" customFormat="1" ht="11.25">
      <c r="B4427" s="222"/>
      <c r="C4427" s="223"/>
      <c r="D4427" s="224" t="s">
        <v>211</v>
      </c>
      <c r="E4427" s="225" t="s">
        <v>1</v>
      </c>
      <c r="F4427" s="226" t="s">
        <v>3407</v>
      </c>
      <c r="G4427" s="223"/>
      <c r="H4427" s="225" t="s">
        <v>1</v>
      </c>
      <c r="I4427" s="227"/>
      <c r="J4427" s="223"/>
      <c r="K4427" s="223"/>
      <c r="L4427" s="228"/>
      <c r="M4427" s="229"/>
      <c r="N4427" s="230"/>
      <c r="O4427" s="230"/>
      <c r="P4427" s="230"/>
      <c r="Q4427" s="230"/>
      <c r="R4427" s="230"/>
      <c r="S4427" s="230"/>
      <c r="T4427" s="231"/>
      <c r="AT4427" s="232" t="s">
        <v>211</v>
      </c>
      <c r="AU4427" s="232" t="s">
        <v>104</v>
      </c>
      <c r="AV4427" s="13" t="s">
        <v>82</v>
      </c>
      <c r="AW4427" s="13" t="s">
        <v>31</v>
      </c>
      <c r="AX4427" s="13" t="s">
        <v>75</v>
      </c>
      <c r="AY4427" s="232" t="s">
        <v>203</v>
      </c>
    </row>
    <row r="4428" spans="1:65" s="14" customFormat="1" ht="11.25">
      <c r="B4428" s="233"/>
      <c r="C4428" s="234"/>
      <c r="D4428" s="224" t="s">
        <v>211</v>
      </c>
      <c r="E4428" s="235" t="s">
        <v>1</v>
      </c>
      <c r="F4428" s="236" t="s">
        <v>395</v>
      </c>
      <c r="G4428" s="234"/>
      <c r="H4428" s="237">
        <v>13</v>
      </c>
      <c r="I4428" s="238"/>
      <c r="J4428" s="234"/>
      <c r="K4428" s="234"/>
      <c r="L4428" s="239"/>
      <c r="M4428" s="240"/>
      <c r="N4428" s="241"/>
      <c r="O4428" s="241"/>
      <c r="P4428" s="241"/>
      <c r="Q4428" s="241"/>
      <c r="R4428" s="241"/>
      <c r="S4428" s="241"/>
      <c r="T4428" s="242"/>
      <c r="AT4428" s="243" t="s">
        <v>211</v>
      </c>
      <c r="AU4428" s="243" t="s">
        <v>104</v>
      </c>
      <c r="AV4428" s="14" t="s">
        <v>84</v>
      </c>
      <c r="AW4428" s="14" t="s">
        <v>31</v>
      </c>
      <c r="AX4428" s="14" t="s">
        <v>75</v>
      </c>
      <c r="AY4428" s="243" t="s">
        <v>203</v>
      </c>
    </row>
    <row r="4429" spans="1:65" s="2" customFormat="1" ht="21.75" customHeight="1">
      <c r="A4429" s="35"/>
      <c r="B4429" s="36"/>
      <c r="C4429" s="209" t="s">
        <v>4022</v>
      </c>
      <c r="D4429" s="209" t="s">
        <v>205</v>
      </c>
      <c r="E4429" s="210" t="s">
        <v>4023</v>
      </c>
      <c r="F4429" s="211" t="s">
        <v>4024</v>
      </c>
      <c r="G4429" s="212" t="s">
        <v>208</v>
      </c>
      <c r="H4429" s="213">
        <v>4</v>
      </c>
      <c r="I4429" s="214"/>
      <c r="J4429" s="215">
        <f>ROUND(I4429*H4429,2)</f>
        <v>0</v>
      </c>
      <c r="K4429" s="211" t="s">
        <v>1</v>
      </c>
      <c r="L4429" s="40"/>
      <c r="M4429" s="216" t="s">
        <v>1</v>
      </c>
      <c r="N4429" s="217" t="s">
        <v>40</v>
      </c>
      <c r="O4429" s="72"/>
      <c r="P4429" s="218">
        <f>O4429*H4429</f>
        <v>0</v>
      </c>
      <c r="Q4429" s="218">
        <v>0</v>
      </c>
      <c r="R4429" s="218">
        <f>Q4429*H4429</f>
        <v>0</v>
      </c>
      <c r="S4429" s="218">
        <v>0</v>
      </c>
      <c r="T4429" s="219">
        <f>S4429*H4429</f>
        <v>0</v>
      </c>
      <c r="U4429" s="35"/>
      <c r="V4429" s="35"/>
      <c r="W4429" s="35"/>
      <c r="X4429" s="35"/>
      <c r="Y4429" s="35"/>
      <c r="Z4429" s="35"/>
      <c r="AA4429" s="35"/>
      <c r="AB4429" s="35"/>
      <c r="AC4429" s="35"/>
      <c r="AD4429" s="35"/>
      <c r="AE4429" s="35"/>
      <c r="AR4429" s="220" t="s">
        <v>412</v>
      </c>
      <c r="AT4429" s="220" t="s">
        <v>205</v>
      </c>
      <c r="AU4429" s="220" t="s">
        <v>104</v>
      </c>
      <c r="AY4429" s="18" t="s">
        <v>203</v>
      </c>
      <c r="BE4429" s="221">
        <f>IF(N4429="základní",J4429,0)</f>
        <v>0</v>
      </c>
      <c r="BF4429" s="221">
        <f>IF(N4429="snížená",J4429,0)</f>
        <v>0</v>
      </c>
      <c r="BG4429" s="221">
        <f>IF(N4429="zákl. přenesená",J4429,0)</f>
        <v>0</v>
      </c>
      <c r="BH4429" s="221">
        <f>IF(N4429="sníž. přenesená",J4429,0)</f>
        <v>0</v>
      </c>
      <c r="BI4429" s="221">
        <f>IF(N4429="nulová",J4429,0)</f>
        <v>0</v>
      </c>
      <c r="BJ4429" s="18" t="s">
        <v>82</v>
      </c>
      <c r="BK4429" s="221">
        <f>ROUND(I4429*H4429,2)</f>
        <v>0</v>
      </c>
      <c r="BL4429" s="18" t="s">
        <v>412</v>
      </c>
      <c r="BM4429" s="220" t="s">
        <v>4025</v>
      </c>
    </row>
    <row r="4430" spans="1:65" s="13" customFormat="1" ht="22.5">
      <c r="B4430" s="222"/>
      <c r="C4430" s="223"/>
      <c r="D4430" s="224" t="s">
        <v>211</v>
      </c>
      <c r="E4430" s="225" t="s">
        <v>1</v>
      </c>
      <c r="F4430" s="226" t="s">
        <v>3876</v>
      </c>
      <c r="G4430" s="223"/>
      <c r="H4430" s="225" t="s">
        <v>1</v>
      </c>
      <c r="I4430" s="227"/>
      <c r="J4430" s="223"/>
      <c r="K4430" s="223"/>
      <c r="L4430" s="228"/>
      <c r="M4430" s="229"/>
      <c r="N4430" s="230"/>
      <c r="O4430" s="230"/>
      <c r="P4430" s="230"/>
      <c r="Q4430" s="230"/>
      <c r="R4430" s="230"/>
      <c r="S4430" s="230"/>
      <c r="T4430" s="231"/>
      <c r="AT4430" s="232" t="s">
        <v>211</v>
      </c>
      <c r="AU4430" s="232" t="s">
        <v>104</v>
      </c>
      <c r="AV4430" s="13" t="s">
        <v>82</v>
      </c>
      <c r="AW4430" s="13" t="s">
        <v>31</v>
      </c>
      <c r="AX4430" s="13" t="s">
        <v>75</v>
      </c>
      <c r="AY4430" s="232" t="s">
        <v>203</v>
      </c>
    </row>
    <row r="4431" spans="1:65" s="13" customFormat="1" ht="11.25">
      <c r="B4431" s="222"/>
      <c r="C4431" s="223"/>
      <c r="D4431" s="224" t="s">
        <v>211</v>
      </c>
      <c r="E4431" s="225" t="s">
        <v>1</v>
      </c>
      <c r="F4431" s="226" t="s">
        <v>213</v>
      </c>
      <c r="G4431" s="223"/>
      <c r="H4431" s="225" t="s">
        <v>1</v>
      </c>
      <c r="I4431" s="227"/>
      <c r="J4431" s="223"/>
      <c r="K4431" s="223"/>
      <c r="L4431" s="228"/>
      <c r="M4431" s="229"/>
      <c r="N4431" s="230"/>
      <c r="O4431" s="230"/>
      <c r="P4431" s="230"/>
      <c r="Q4431" s="230"/>
      <c r="R4431" s="230"/>
      <c r="S4431" s="230"/>
      <c r="T4431" s="231"/>
      <c r="AT4431" s="232" t="s">
        <v>211</v>
      </c>
      <c r="AU4431" s="232" t="s">
        <v>104</v>
      </c>
      <c r="AV4431" s="13" t="s">
        <v>82</v>
      </c>
      <c r="AW4431" s="13" t="s">
        <v>31</v>
      </c>
      <c r="AX4431" s="13" t="s">
        <v>75</v>
      </c>
      <c r="AY4431" s="232" t="s">
        <v>203</v>
      </c>
    </row>
    <row r="4432" spans="1:65" s="13" customFormat="1" ht="11.25">
      <c r="B4432" s="222"/>
      <c r="C4432" s="223"/>
      <c r="D4432" s="224" t="s">
        <v>211</v>
      </c>
      <c r="E4432" s="225" t="s">
        <v>1</v>
      </c>
      <c r="F4432" s="226" t="s">
        <v>3407</v>
      </c>
      <c r="G4432" s="223"/>
      <c r="H4432" s="225" t="s">
        <v>1</v>
      </c>
      <c r="I4432" s="227"/>
      <c r="J4432" s="223"/>
      <c r="K4432" s="223"/>
      <c r="L4432" s="228"/>
      <c r="M4432" s="229"/>
      <c r="N4432" s="230"/>
      <c r="O4432" s="230"/>
      <c r="P4432" s="230"/>
      <c r="Q4432" s="230"/>
      <c r="R4432" s="230"/>
      <c r="S4432" s="230"/>
      <c r="T4432" s="231"/>
      <c r="AT4432" s="232" t="s">
        <v>211</v>
      </c>
      <c r="AU4432" s="232" t="s">
        <v>104</v>
      </c>
      <c r="AV4432" s="13" t="s">
        <v>82</v>
      </c>
      <c r="AW4432" s="13" t="s">
        <v>31</v>
      </c>
      <c r="AX4432" s="13" t="s">
        <v>75</v>
      </c>
      <c r="AY4432" s="232" t="s">
        <v>203</v>
      </c>
    </row>
    <row r="4433" spans="1:65" s="14" customFormat="1" ht="11.25">
      <c r="B4433" s="233"/>
      <c r="C4433" s="234"/>
      <c r="D4433" s="224" t="s">
        <v>211</v>
      </c>
      <c r="E4433" s="235" t="s">
        <v>1</v>
      </c>
      <c r="F4433" s="236" t="s">
        <v>209</v>
      </c>
      <c r="G4433" s="234"/>
      <c r="H4433" s="237">
        <v>4</v>
      </c>
      <c r="I4433" s="238"/>
      <c r="J4433" s="234"/>
      <c r="K4433" s="234"/>
      <c r="L4433" s="239"/>
      <c r="M4433" s="240"/>
      <c r="N4433" s="241"/>
      <c r="O4433" s="241"/>
      <c r="P4433" s="241"/>
      <c r="Q4433" s="241"/>
      <c r="R4433" s="241"/>
      <c r="S4433" s="241"/>
      <c r="T4433" s="242"/>
      <c r="AT4433" s="243" t="s">
        <v>211</v>
      </c>
      <c r="AU4433" s="243" t="s">
        <v>104</v>
      </c>
      <c r="AV4433" s="14" t="s">
        <v>84</v>
      </c>
      <c r="AW4433" s="14" t="s">
        <v>31</v>
      </c>
      <c r="AX4433" s="14" t="s">
        <v>75</v>
      </c>
      <c r="AY4433" s="243" t="s">
        <v>203</v>
      </c>
    </row>
    <row r="4434" spans="1:65" s="2" customFormat="1" ht="21.75" customHeight="1">
      <c r="A4434" s="35"/>
      <c r="B4434" s="36"/>
      <c r="C4434" s="209" t="s">
        <v>4026</v>
      </c>
      <c r="D4434" s="209" t="s">
        <v>205</v>
      </c>
      <c r="E4434" s="210" t="s">
        <v>4027</v>
      </c>
      <c r="F4434" s="211" t="s">
        <v>4028</v>
      </c>
      <c r="G4434" s="212" t="s">
        <v>208</v>
      </c>
      <c r="H4434" s="213">
        <v>4</v>
      </c>
      <c r="I4434" s="214"/>
      <c r="J4434" s="215">
        <f>ROUND(I4434*H4434,2)</f>
        <v>0</v>
      </c>
      <c r="K4434" s="211" t="s">
        <v>1</v>
      </c>
      <c r="L4434" s="40"/>
      <c r="M4434" s="216" t="s">
        <v>1</v>
      </c>
      <c r="N4434" s="217" t="s">
        <v>40</v>
      </c>
      <c r="O4434" s="72"/>
      <c r="P4434" s="218">
        <f>O4434*H4434</f>
        <v>0</v>
      </c>
      <c r="Q4434" s="218">
        <v>0</v>
      </c>
      <c r="R4434" s="218">
        <f>Q4434*H4434</f>
        <v>0</v>
      </c>
      <c r="S4434" s="218">
        <v>0</v>
      </c>
      <c r="T4434" s="219">
        <f>S4434*H4434</f>
        <v>0</v>
      </c>
      <c r="U4434" s="35"/>
      <c r="V4434" s="35"/>
      <c r="W4434" s="35"/>
      <c r="X4434" s="35"/>
      <c r="Y4434" s="35"/>
      <c r="Z4434" s="35"/>
      <c r="AA4434" s="35"/>
      <c r="AB4434" s="35"/>
      <c r="AC4434" s="35"/>
      <c r="AD4434" s="35"/>
      <c r="AE4434" s="35"/>
      <c r="AR4434" s="220" t="s">
        <v>412</v>
      </c>
      <c r="AT4434" s="220" t="s">
        <v>205</v>
      </c>
      <c r="AU4434" s="220" t="s">
        <v>104</v>
      </c>
      <c r="AY4434" s="18" t="s">
        <v>203</v>
      </c>
      <c r="BE4434" s="221">
        <f>IF(N4434="základní",J4434,0)</f>
        <v>0</v>
      </c>
      <c r="BF4434" s="221">
        <f>IF(N4434="snížená",J4434,0)</f>
        <v>0</v>
      </c>
      <c r="BG4434" s="221">
        <f>IF(N4434="zákl. přenesená",J4434,0)</f>
        <v>0</v>
      </c>
      <c r="BH4434" s="221">
        <f>IF(N4434="sníž. přenesená",J4434,0)</f>
        <v>0</v>
      </c>
      <c r="BI4434" s="221">
        <f>IF(N4434="nulová",J4434,0)</f>
        <v>0</v>
      </c>
      <c r="BJ4434" s="18" t="s">
        <v>82</v>
      </c>
      <c r="BK4434" s="221">
        <f>ROUND(I4434*H4434,2)</f>
        <v>0</v>
      </c>
      <c r="BL4434" s="18" t="s">
        <v>412</v>
      </c>
      <c r="BM4434" s="220" t="s">
        <v>4029</v>
      </c>
    </row>
    <row r="4435" spans="1:65" s="13" customFormat="1" ht="22.5">
      <c r="B4435" s="222"/>
      <c r="C4435" s="223"/>
      <c r="D4435" s="224" t="s">
        <v>211</v>
      </c>
      <c r="E4435" s="225" t="s">
        <v>1</v>
      </c>
      <c r="F4435" s="226" t="s">
        <v>3876</v>
      </c>
      <c r="G4435" s="223"/>
      <c r="H4435" s="225" t="s">
        <v>1</v>
      </c>
      <c r="I4435" s="227"/>
      <c r="J4435" s="223"/>
      <c r="K4435" s="223"/>
      <c r="L4435" s="228"/>
      <c r="M4435" s="229"/>
      <c r="N4435" s="230"/>
      <c r="O4435" s="230"/>
      <c r="P4435" s="230"/>
      <c r="Q4435" s="230"/>
      <c r="R4435" s="230"/>
      <c r="S4435" s="230"/>
      <c r="T4435" s="231"/>
      <c r="AT4435" s="232" t="s">
        <v>211</v>
      </c>
      <c r="AU4435" s="232" t="s">
        <v>104</v>
      </c>
      <c r="AV4435" s="13" t="s">
        <v>82</v>
      </c>
      <c r="AW4435" s="13" t="s">
        <v>31</v>
      </c>
      <c r="AX4435" s="13" t="s">
        <v>75</v>
      </c>
      <c r="AY4435" s="232" t="s">
        <v>203</v>
      </c>
    </row>
    <row r="4436" spans="1:65" s="13" customFormat="1" ht="11.25">
      <c r="B4436" s="222"/>
      <c r="C4436" s="223"/>
      <c r="D4436" s="224" t="s">
        <v>211</v>
      </c>
      <c r="E4436" s="225" t="s">
        <v>1</v>
      </c>
      <c r="F4436" s="226" t="s">
        <v>213</v>
      </c>
      <c r="G4436" s="223"/>
      <c r="H4436" s="225" t="s">
        <v>1</v>
      </c>
      <c r="I4436" s="227"/>
      <c r="J4436" s="223"/>
      <c r="K4436" s="223"/>
      <c r="L4436" s="228"/>
      <c r="M4436" s="229"/>
      <c r="N4436" s="230"/>
      <c r="O4436" s="230"/>
      <c r="P4436" s="230"/>
      <c r="Q4436" s="230"/>
      <c r="R4436" s="230"/>
      <c r="S4436" s="230"/>
      <c r="T4436" s="231"/>
      <c r="AT4436" s="232" t="s">
        <v>211</v>
      </c>
      <c r="AU4436" s="232" t="s">
        <v>104</v>
      </c>
      <c r="AV4436" s="13" t="s">
        <v>82</v>
      </c>
      <c r="AW4436" s="13" t="s">
        <v>31</v>
      </c>
      <c r="AX4436" s="13" t="s">
        <v>75</v>
      </c>
      <c r="AY4436" s="232" t="s">
        <v>203</v>
      </c>
    </row>
    <row r="4437" spans="1:65" s="13" customFormat="1" ht="11.25">
      <c r="B4437" s="222"/>
      <c r="C4437" s="223"/>
      <c r="D4437" s="224" t="s">
        <v>211</v>
      </c>
      <c r="E4437" s="225" t="s">
        <v>1</v>
      </c>
      <c r="F4437" s="226" t="s">
        <v>3407</v>
      </c>
      <c r="G4437" s="223"/>
      <c r="H4437" s="225" t="s">
        <v>1</v>
      </c>
      <c r="I4437" s="227"/>
      <c r="J4437" s="223"/>
      <c r="K4437" s="223"/>
      <c r="L4437" s="228"/>
      <c r="M4437" s="229"/>
      <c r="N4437" s="230"/>
      <c r="O4437" s="230"/>
      <c r="P4437" s="230"/>
      <c r="Q4437" s="230"/>
      <c r="R4437" s="230"/>
      <c r="S4437" s="230"/>
      <c r="T4437" s="231"/>
      <c r="AT4437" s="232" t="s">
        <v>211</v>
      </c>
      <c r="AU4437" s="232" t="s">
        <v>104</v>
      </c>
      <c r="AV4437" s="13" t="s">
        <v>82</v>
      </c>
      <c r="AW4437" s="13" t="s">
        <v>31</v>
      </c>
      <c r="AX4437" s="13" t="s">
        <v>75</v>
      </c>
      <c r="AY4437" s="232" t="s">
        <v>203</v>
      </c>
    </row>
    <row r="4438" spans="1:65" s="14" customFormat="1" ht="11.25">
      <c r="B4438" s="233"/>
      <c r="C4438" s="234"/>
      <c r="D4438" s="224" t="s">
        <v>211</v>
      </c>
      <c r="E4438" s="235" t="s">
        <v>1</v>
      </c>
      <c r="F4438" s="236" t="s">
        <v>209</v>
      </c>
      <c r="G4438" s="234"/>
      <c r="H4438" s="237">
        <v>4</v>
      </c>
      <c r="I4438" s="238"/>
      <c r="J4438" s="234"/>
      <c r="K4438" s="234"/>
      <c r="L4438" s="239"/>
      <c r="M4438" s="240"/>
      <c r="N4438" s="241"/>
      <c r="O4438" s="241"/>
      <c r="P4438" s="241"/>
      <c r="Q4438" s="241"/>
      <c r="R4438" s="241"/>
      <c r="S4438" s="241"/>
      <c r="T4438" s="242"/>
      <c r="AT4438" s="243" t="s">
        <v>211</v>
      </c>
      <c r="AU4438" s="243" t="s">
        <v>104</v>
      </c>
      <c r="AV4438" s="14" t="s">
        <v>84</v>
      </c>
      <c r="AW4438" s="14" t="s">
        <v>31</v>
      </c>
      <c r="AX4438" s="14" t="s">
        <v>75</v>
      </c>
      <c r="AY4438" s="243" t="s">
        <v>203</v>
      </c>
    </row>
    <row r="4439" spans="1:65" s="2" customFormat="1" ht="33" customHeight="1">
      <c r="A4439" s="35"/>
      <c r="B4439" s="36"/>
      <c r="C4439" s="209" t="s">
        <v>4030</v>
      </c>
      <c r="D4439" s="209" t="s">
        <v>205</v>
      </c>
      <c r="E4439" s="210" t="s">
        <v>4031</v>
      </c>
      <c r="F4439" s="211" t="s">
        <v>4032</v>
      </c>
      <c r="G4439" s="212" t="s">
        <v>208</v>
      </c>
      <c r="H4439" s="213">
        <v>3</v>
      </c>
      <c r="I4439" s="214"/>
      <c r="J4439" s="215">
        <f>ROUND(I4439*H4439,2)</f>
        <v>0</v>
      </c>
      <c r="K4439" s="211" t="s">
        <v>1</v>
      </c>
      <c r="L4439" s="40"/>
      <c r="M4439" s="216" t="s">
        <v>1</v>
      </c>
      <c r="N4439" s="217" t="s">
        <v>40</v>
      </c>
      <c r="O4439" s="72"/>
      <c r="P4439" s="218">
        <f>O4439*H4439</f>
        <v>0</v>
      </c>
      <c r="Q4439" s="218">
        <v>0</v>
      </c>
      <c r="R4439" s="218">
        <f>Q4439*H4439</f>
        <v>0</v>
      </c>
      <c r="S4439" s="218">
        <v>0</v>
      </c>
      <c r="T4439" s="219">
        <f>S4439*H4439</f>
        <v>0</v>
      </c>
      <c r="U4439" s="35"/>
      <c r="V4439" s="35"/>
      <c r="W4439" s="35"/>
      <c r="X4439" s="35"/>
      <c r="Y4439" s="35"/>
      <c r="Z4439" s="35"/>
      <c r="AA4439" s="35"/>
      <c r="AB4439" s="35"/>
      <c r="AC4439" s="35"/>
      <c r="AD4439" s="35"/>
      <c r="AE4439" s="35"/>
      <c r="AR4439" s="220" t="s">
        <v>412</v>
      </c>
      <c r="AT4439" s="220" t="s">
        <v>205</v>
      </c>
      <c r="AU4439" s="220" t="s">
        <v>104</v>
      </c>
      <c r="AY4439" s="18" t="s">
        <v>203</v>
      </c>
      <c r="BE4439" s="221">
        <f>IF(N4439="základní",J4439,0)</f>
        <v>0</v>
      </c>
      <c r="BF4439" s="221">
        <f>IF(N4439="snížená",J4439,0)</f>
        <v>0</v>
      </c>
      <c r="BG4439" s="221">
        <f>IF(N4439="zákl. přenesená",J4439,0)</f>
        <v>0</v>
      </c>
      <c r="BH4439" s="221">
        <f>IF(N4439="sníž. přenesená",J4439,0)</f>
        <v>0</v>
      </c>
      <c r="BI4439" s="221">
        <f>IF(N4439="nulová",J4439,0)</f>
        <v>0</v>
      </c>
      <c r="BJ4439" s="18" t="s">
        <v>82</v>
      </c>
      <c r="BK4439" s="221">
        <f>ROUND(I4439*H4439,2)</f>
        <v>0</v>
      </c>
      <c r="BL4439" s="18" t="s">
        <v>412</v>
      </c>
      <c r="BM4439" s="220" t="s">
        <v>4033</v>
      </c>
    </row>
    <row r="4440" spans="1:65" s="13" customFormat="1" ht="22.5">
      <c r="B4440" s="222"/>
      <c r="C4440" s="223"/>
      <c r="D4440" s="224" t="s">
        <v>211</v>
      </c>
      <c r="E4440" s="225" t="s">
        <v>1</v>
      </c>
      <c r="F4440" s="226" t="s">
        <v>4034</v>
      </c>
      <c r="G4440" s="223"/>
      <c r="H4440" s="225" t="s">
        <v>1</v>
      </c>
      <c r="I4440" s="227"/>
      <c r="J4440" s="223"/>
      <c r="K4440" s="223"/>
      <c r="L4440" s="228"/>
      <c r="M4440" s="229"/>
      <c r="N4440" s="230"/>
      <c r="O4440" s="230"/>
      <c r="P4440" s="230"/>
      <c r="Q4440" s="230"/>
      <c r="R4440" s="230"/>
      <c r="S4440" s="230"/>
      <c r="T4440" s="231"/>
      <c r="AT4440" s="232" t="s">
        <v>211</v>
      </c>
      <c r="AU4440" s="232" t="s">
        <v>104</v>
      </c>
      <c r="AV4440" s="13" t="s">
        <v>82</v>
      </c>
      <c r="AW4440" s="13" t="s">
        <v>31</v>
      </c>
      <c r="AX4440" s="13" t="s">
        <v>75</v>
      </c>
      <c r="AY4440" s="232" t="s">
        <v>203</v>
      </c>
    </row>
    <row r="4441" spans="1:65" s="13" customFormat="1" ht="11.25">
      <c r="B4441" s="222"/>
      <c r="C4441" s="223"/>
      <c r="D4441" s="224" t="s">
        <v>211</v>
      </c>
      <c r="E4441" s="225" t="s">
        <v>1</v>
      </c>
      <c r="F4441" s="226" t="s">
        <v>213</v>
      </c>
      <c r="G4441" s="223"/>
      <c r="H4441" s="225" t="s">
        <v>1</v>
      </c>
      <c r="I4441" s="227"/>
      <c r="J4441" s="223"/>
      <c r="K4441" s="223"/>
      <c r="L4441" s="228"/>
      <c r="M4441" s="229"/>
      <c r="N4441" s="230"/>
      <c r="O4441" s="230"/>
      <c r="P4441" s="230"/>
      <c r="Q4441" s="230"/>
      <c r="R4441" s="230"/>
      <c r="S4441" s="230"/>
      <c r="T4441" s="231"/>
      <c r="AT4441" s="232" t="s">
        <v>211</v>
      </c>
      <c r="AU4441" s="232" t="s">
        <v>104</v>
      </c>
      <c r="AV4441" s="13" t="s">
        <v>82</v>
      </c>
      <c r="AW4441" s="13" t="s">
        <v>31</v>
      </c>
      <c r="AX4441" s="13" t="s">
        <v>75</v>
      </c>
      <c r="AY4441" s="232" t="s">
        <v>203</v>
      </c>
    </row>
    <row r="4442" spans="1:65" s="13" customFormat="1" ht="11.25">
      <c r="B4442" s="222"/>
      <c r="C4442" s="223"/>
      <c r="D4442" s="224" t="s">
        <v>211</v>
      </c>
      <c r="E4442" s="225" t="s">
        <v>1</v>
      </c>
      <c r="F4442" s="226" t="s">
        <v>3489</v>
      </c>
      <c r="G4442" s="223"/>
      <c r="H4442" s="225" t="s">
        <v>1</v>
      </c>
      <c r="I4442" s="227"/>
      <c r="J4442" s="223"/>
      <c r="K4442" s="223"/>
      <c r="L4442" s="228"/>
      <c r="M4442" s="229"/>
      <c r="N4442" s="230"/>
      <c r="O4442" s="230"/>
      <c r="P4442" s="230"/>
      <c r="Q4442" s="230"/>
      <c r="R4442" s="230"/>
      <c r="S4442" s="230"/>
      <c r="T4442" s="231"/>
      <c r="AT4442" s="232" t="s">
        <v>211</v>
      </c>
      <c r="AU4442" s="232" t="s">
        <v>104</v>
      </c>
      <c r="AV4442" s="13" t="s">
        <v>82</v>
      </c>
      <c r="AW4442" s="13" t="s">
        <v>31</v>
      </c>
      <c r="AX4442" s="13" t="s">
        <v>75</v>
      </c>
      <c r="AY4442" s="232" t="s">
        <v>203</v>
      </c>
    </row>
    <row r="4443" spans="1:65" s="14" customFormat="1" ht="11.25">
      <c r="B4443" s="233"/>
      <c r="C4443" s="234"/>
      <c r="D4443" s="224" t="s">
        <v>211</v>
      </c>
      <c r="E4443" s="235" t="s">
        <v>1</v>
      </c>
      <c r="F4443" s="236" t="s">
        <v>104</v>
      </c>
      <c r="G4443" s="234"/>
      <c r="H4443" s="237">
        <v>3</v>
      </c>
      <c r="I4443" s="238"/>
      <c r="J4443" s="234"/>
      <c r="K4443" s="234"/>
      <c r="L4443" s="239"/>
      <c r="M4443" s="240"/>
      <c r="N4443" s="241"/>
      <c r="O4443" s="241"/>
      <c r="P4443" s="241"/>
      <c r="Q4443" s="241"/>
      <c r="R4443" s="241"/>
      <c r="S4443" s="241"/>
      <c r="T4443" s="242"/>
      <c r="AT4443" s="243" t="s">
        <v>211</v>
      </c>
      <c r="AU4443" s="243" t="s">
        <v>104</v>
      </c>
      <c r="AV4443" s="14" t="s">
        <v>84</v>
      </c>
      <c r="AW4443" s="14" t="s">
        <v>31</v>
      </c>
      <c r="AX4443" s="14" t="s">
        <v>75</v>
      </c>
      <c r="AY4443" s="243" t="s">
        <v>203</v>
      </c>
    </row>
    <row r="4444" spans="1:65" s="2" customFormat="1" ht="21.75" customHeight="1">
      <c r="A4444" s="35"/>
      <c r="B4444" s="36"/>
      <c r="C4444" s="209" t="s">
        <v>4035</v>
      </c>
      <c r="D4444" s="209" t="s">
        <v>205</v>
      </c>
      <c r="E4444" s="210" t="s">
        <v>4036</v>
      </c>
      <c r="F4444" s="211" t="s">
        <v>4037</v>
      </c>
      <c r="G4444" s="212" t="s">
        <v>208</v>
      </c>
      <c r="H4444" s="213">
        <v>2</v>
      </c>
      <c r="I4444" s="214"/>
      <c r="J4444" s="215">
        <f>ROUND(I4444*H4444,2)</f>
        <v>0</v>
      </c>
      <c r="K4444" s="211" t="s">
        <v>1</v>
      </c>
      <c r="L4444" s="40"/>
      <c r="M4444" s="216" t="s">
        <v>1</v>
      </c>
      <c r="N4444" s="217" t="s">
        <v>40</v>
      </c>
      <c r="O4444" s="72"/>
      <c r="P4444" s="218">
        <f>O4444*H4444</f>
        <v>0</v>
      </c>
      <c r="Q4444" s="218">
        <v>1.4999999999999999E-4</v>
      </c>
      <c r="R4444" s="218">
        <f>Q4444*H4444</f>
        <v>2.9999999999999997E-4</v>
      </c>
      <c r="S4444" s="218">
        <v>0</v>
      </c>
      <c r="T4444" s="219">
        <f>S4444*H4444</f>
        <v>0</v>
      </c>
      <c r="U4444" s="35"/>
      <c r="V4444" s="35"/>
      <c r="W4444" s="35"/>
      <c r="X4444" s="35"/>
      <c r="Y4444" s="35"/>
      <c r="Z4444" s="35"/>
      <c r="AA4444" s="35"/>
      <c r="AB4444" s="35"/>
      <c r="AC4444" s="35"/>
      <c r="AD4444" s="35"/>
      <c r="AE4444" s="35"/>
      <c r="AR4444" s="220" t="s">
        <v>412</v>
      </c>
      <c r="AT4444" s="220" t="s">
        <v>205</v>
      </c>
      <c r="AU4444" s="220" t="s">
        <v>104</v>
      </c>
      <c r="AY4444" s="18" t="s">
        <v>203</v>
      </c>
      <c r="BE4444" s="221">
        <f>IF(N4444="základní",J4444,0)</f>
        <v>0</v>
      </c>
      <c r="BF4444" s="221">
        <f>IF(N4444="snížená",J4444,0)</f>
        <v>0</v>
      </c>
      <c r="BG4444" s="221">
        <f>IF(N4444="zákl. přenesená",J4444,0)</f>
        <v>0</v>
      </c>
      <c r="BH4444" s="221">
        <f>IF(N4444="sníž. přenesená",J4444,0)</f>
        <v>0</v>
      </c>
      <c r="BI4444" s="221">
        <f>IF(N4444="nulová",J4444,0)</f>
        <v>0</v>
      </c>
      <c r="BJ4444" s="18" t="s">
        <v>82</v>
      </c>
      <c r="BK4444" s="221">
        <f>ROUND(I4444*H4444,2)</f>
        <v>0</v>
      </c>
      <c r="BL4444" s="18" t="s">
        <v>412</v>
      </c>
      <c r="BM4444" s="220" t="s">
        <v>4038</v>
      </c>
    </row>
    <row r="4445" spans="1:65" s="13" customFormat="1" ht="22.5">
      <c r="B4445" s="222"/>
      <c r="C4445" s="223"/>
      <c r="D4445" s="224" t="s">
        <v>211</v>
      </c>
      <c r="E4445" s="225" t="s">
        <v>1</v>
      </c>
      <c r="F4445" s="226" t="s">
        <v>3876</v>
      </c>
      <c r="G4445" s="223"/>
      <c r="H4445" s="225" t="s">
        <v>1</v>
      </c>
      <c r="I4445" s="227"/>
      <c r="J4445" s="223"/>
      <c r="K4445" s="223"/>
      <c r="L4445" s="228"/>
      <c r="M4445" s="229"/>
      <c r="N4445" s="230"/>
      <c r="O4445" s="230"/>
      <c r="P4445" s="230"/>
      <c r="Q4445" s="230"/>
      <c r="R4445" s="230"/>
      <c r="S4445" s="230"/>
      <c r="T4445" s="231"/>
      <c r="AT4445" s="232" t="s">
        <v>211</v>
      </c>
      <c r="AU4445" s="232" t="s">
        <v>104</v>
      </c>
      <c r="AV4445" s="13" t="s">
        <v>82</v>
      </c>
      <c r="AW4445" s="13" t="s">
        <v>31</v>
      </c>
      <c r="AX4445" s="13" t="s">
        <v>75</v>
      </c>
      <c r="AY4445" s="232" t="s">
        <v>203</v>
      </c>
    </row>
    <row r="4446" spans="1:65" s="13" customFormat="1" ht="11.25">
      <c r="B4446" s="222"/>
      <c r="C4446" s="223"/>
      <c r="D4446" s="224" t="s">
        <v>211</v>
      </c>
      <c r="E4446" s="225" t="s">
        <v>1</v>
      </c>
      <c r="F4446" s="226" t="s">
        <v>213</v>
      </c>
      <c r="G4446" s="223"/>
      <c r="H4446" s="225" t="s">
        <v>1</v>
      </c>
      <c r="I4446" s="227"/>
      <c r="J4446" s="223"/>
      <c r="K4446" s="223"/>
      <c r="L4446" s="228"/>
      <c r="M4446" s="229"/>
      <c r="N4446" s="230"/>
      <c r="O4446" s="230"/>
      <c r="P4446" s="230"/>
      <c r="Q4446" s="230"/>
      <c r="R4446" s="230"/>
      <c r="S4446" s="230"/>
      <c r="T4446" s="231"/>
      <c r="AT4446" s="232" t="s">
        <v>211</v>
      </c>
      <c r="AU4446" s="232" t="s">
        <v>104</v>
      </c>
      <c r="AV4446" s="13" t="s">
        <v>82</v>
      </c>
      <c r="AW4446" s="13" t="s">
        <v>31</v>
      </c>
      <c r="AX4446" s="13" t="s">
        <v>75</v>
      </c>
      <c r="AY4446" s="232" t="s">
        <v>203</v>
      </c>
    </row>
    <row r="4447" spans="1:65" s="13" customFormat="1" ht="11.25">
      <c r="B4447" s="222"/>
      <c r="C4447" s="223"/>
      <c r="D4447" s="224" t="s">
        <v>211</v>
      </c>
      <c r="E4447" s="225" t="s">
        <v>1</v>
      </c>
      <c r="F4447" s="226" t="s">
        <v>3715</v>
      </c>
      <c r="G4447" s="223"/>
      <c r="H4447" s="225" t="s">
        <v>1</v>
      </c>
      <c r="I4447" s="227"/>
      <c r="J4447" s="223"/>
      <c r="K4447" s="223"/>
      <c r="L4447" s="228"/>
      <c r="M4447" s="229"/>
      <c r="N4447" s="230"/>
      <c r="O4447" s="230"/>
      <c r="P4447" s="230"/>
      <c r="Q4447" s="230"/>
      <c r="R4447" s="230"/>
      <c r="S4447" s="230"/>
      <c r="T4447" s="231"/>
      <c r="AT4447" s="232" t="s">
        <v>211</v>
      </c>
      <c r="AU4447" s="232" t="s">
        <v>104</v>
      </c>
      <c r="AV4447" s="13" t="s">
        <v>82</v>
      </c>
      <c r="AW4447" s="13" t="s">
        <v>31</v>
      </c>
      <c r="AX4447" s="13" t="s">
        <v>75</v>
      </c>
      <c r="AY4447" s="232" t="s">
        <v>203</v>
      </c>
    </row>
    <row r="4448" spans="1:65" s="14" customFormat="1" ht="11.25">
      <c r="B4448" s="233"/>
      <c r="C4448" s="234"/>
      <c r="D4448" s="224" t="s">
        <v>211</v>
      </c>
      <c r="E4448" s="235" t="s">
        <v>1</v>
      </c>
      <c r="F4448" s="236" t="s">
        <v>84</v>
      </c>
      <c r="G4448" s="234"/>
      <c r="H4448" s="237">
        <v>2</v>
      </c>
      <c r="I4448" s="238"/>
      <c r="J4448" s="234"/>
      <c r="K4448" s="234"/>
      <c r="L4448" s="239"/>
      <c r="M4448" s="240"/>
      <c r="N4448" s="241"/>
      <c r="O4448" s="241"/>
      <c r="P4448" s="241"/>
      <c r="Q4448" s="241"/>
      <c r="R4448" s="241"/>
      <c r="S4448" s="241"/>
      <c r="T4448" s="242"/>
      <c r="AT4448" s="243" t="s">
        <v>211</v>
      </c>
      <c r="AU4448" s="243" t="s">
        <v>104</v>
      </c>
      <c r="AV4448" s="14" t="s">
        <v>84</v>
      </c>
      <c r="AW4448" s="14" t="s">
        <v>31</v>
      </c>
      <c r="AX4448" s="14" t="s">
        <v>75</v>
      </c>
      <c r="AY4448" s="243" t="s">
        <v>203</v>
      </c>
    </row>
    <row r="4449" spans="1:65" s="2" customFormat="1" ht="21.75" customHeight="1">
      <c r="A4449" s="35"/>
      <c r="B4449" s="36"/>
      <c r="C4449" s="209" t="s">
        <v>4039</v>
      </c>
      <c r="D4449" s="209" t="s">
        <v>205</v>
      </c>
      <c r="E4449" s="210" t="s">
        <v>4040</v>
      </c>
      <c r="F4449" s="211" t="s">
        <v>4041</v>
      </c>
      <c r="G4449" s="212" t="s">
        <v>208</v>
      </c>
      <c r="H4449" s="213">
        <v>2</v>
      </c>
      <c r="I4449" s="214"/>
      <c r="J4449" s="215">
        <f>ROUND(I4449*H4449,2)</f>
        <v>0</v>
      </c>
      <c r="K4449" s="211" t="s">
        <v>1</v>
      </c>
      <c r="L4449" s="40"/>
      <c r="M4449" s="216" t="s">
        <v>1</v>
      </c>
      <c r="N4449" s="217" t="s">
        <v>40</v>
      </c>
      <c r="O4449" s="72"/>
      <c r="P4449" s="218">
        <f>O4449*H4449</f>
        <v>0</v>
      </c>
      <c r="Q4449" s="218">
        <v>1.4999999999999999E-4</v>
      </c>
      <c r="R4449" s="218">
        <f>Q4449*H4449</f>
        <v>2.9999999999999997E-4</v>
      </c>
      <c r="S4449" s="218">
        <v>0</v>
      </c>
      <c r="T4449" s="219">
        <f>S4449*H4449</f>
        <v>0</v>
      </c>
      <c r="U4449" s="35"/>
      <c r="V4449" s="35"/>
      <c r="W4449" s="35"/>
      <c r="X4449" s="35"/>
      <c r="Y4449" s="35"/>
      <c r="Z4449" s="35"/>
      <c r="AA4449" s="35"/>
      <c r="AB4449" s="35"/>
      <c r="AC4449" s="35"/>
      <c r="AD4449" s="35"/>
      <c r="AE4449" s="35"/>
      <c r="AR4449" s="220" t="s">
        <v>412</v>
      </c>
      <c r="AT4449" s="220" t="s">
        <v>205</v>
      </c>
      <c r="AU4449" s="220" t="s">
        <v>104</v>
      </c>
      <c r="AY4449" s="18" t="s">
        <v>203</v>
      </c>
      <c r="BE4449" s="221">
        <f>IF(N4449="základní",J4449,0)</f>
        <v>0</v>
      </c>
      <c r="BF4449" s="221">
        <f>IF(N4449="snížená",J4449,0)</f>
        <v>0</v>
      </c>
      <c r="BG4449" s="221">
        <f>IF(N4449="zákl. přenesená",J4449,0)</f>
        <v>0</v>
      </c>
      <c r="BH4449" s="221">
        <f>IF(N4449="sníž. přenesená",J4449,0)</f>
        <v>0</v>
      </c>
      <c r="BI4449" s="221">
        <f>IF(N4449="nulová",J4449,0)</f>
        <v>0</v>
      </c>
      <c r="BJ4449" s="18" t="s">
        <v>82</v>
      </c>
      <c r="BK4449" s="221">
        <f>ROUND(I4449*H4449,2)</f>
        <v>0</v>
      </c>
      <c r="BL4449" s="18" t="s">
        <v>412</v>
      </c>
      <c r="BM4449" s="220" t="s">
        <v>4042</v>
      </c>
    </row>
    <row r="4450" spans="1:65" s="13" customFormat="1" ht="22.5">
      <c r="B4450" s="222"/>
      <c r="C4450" s="223"/>
      <c r="D4450" s="224" t="s">
        <v>211</v>
      </c>
      <c r="E4450" s="225" t="s">
        <v>1</v>
      </c>
      <c r="F4450" s="226" t="s">
        <v>3876</v>
      </c>
      <c r="G4450" s="223"/>
      <c r="H4450" s="225" t="s">
        <v>1</v>
      </c>
      <c r="I4450" s="227"/>
      <c r="J4450" s="223"/>
      <c r="K4450" s="223"/>
      <c r="L4450" s="228"/>
      <c r="M4450" s="229"/>
      <c r="N4450" s="230"/>
      <c r="O4450" s="230"/>
      <c r="P4450" s="230"/>
      <c r="Q4450" s="230"/>
      <c r="R4450" s="230"/>
      <c r="S4450" s="230"/>
      <c r="T4450" s="231"/>
      <c r="AT4450" s="232" t="s">
        <v>211</v>
      </c>
      <c r="AU4450" s="232" t="s">
        <v>104</v>
      </c>
      <c r="AV4450" s="13" t="s">
        <v>82</v>
      </c>
      <c r="AW4450" s="13" t="s">
        <v>31</v>
      </c>
      <c r="AX4450" s="13" t="s">
        <v>75</v>
      </c>
      <c r="AY4450" s="232" t="s">
        <v>203</v>
      </c>
    </row>
    <row r="4451" spans="1:65" s="13" customFormat="1" ht="11.25">
      <c r="B4451" s="222"/>
      <c r="C4451" s="223"/>
      <c r="D4451" s="224" t="s">
        <v>211</v>
      </c>
      <c r="E4451" s="225" t="s">
        <v>1</v>
      </c>
      <c r="F4451" s="226" t="s">
        <v>213</v>
      </c>
      <c r="G4451" s="223"/>
      <c r="H4451" s="225" t="s">
        <v>1</v>
      </c>
      <c r="I4451" s="227"/>
      <c r="J4451" s="223"/>
      <c r="K4451" s="223"/>
      <c r="L4451" s="228"/>
      <c r="M4451" s="229"/>
      <c r="N4451" s="230"/>
      <c r="O4451" s="230"/>
      <c r="P4451" s="230"/>
      <c r="Q4451" s="230"/>
      <c r="R4451" s="230"/>
      <c r="S4451" s="230"/>
      <c r="T4451" s="231"/>
      <c r="AT4451" s="232" t="s">
        <v>211</v>
      </c>
      <c r="AU4451" s="232" t="s">
        <v>104</v>
      </c>
      <c r="AV4451" s="13" t="s">
        <v>82</v>
      </c>
      <c r="AW4451" s="13" t="s">
        <v>31</v>
      </c>
      <c r="AX4451" s="13" t="s">
        <v>75</v>
      </c>
      <c r="AY4451" s="232" t="s">
        <v>203</v>
      </c>
    </row>
    <row r="4452" spans="1:65" s="13" customFormat="1" ht="11.25">
      <c r="B4452" s="222"/>
      <c r="C4452" s="223"/>
      <c r="D4452" s="224" t="s">
        <v>211</v>
      </c>
      <c r="E4452" s="225" t="s">
        <v>1</v>
      </c>
      <c r="F4452" s="226" t="s">
        <v>3715</v>
      </c>
      <c r="G4452" s="223"/>
      <c r="H4452" s="225" t="s">
        <v>1</v>
      </c>
      <c r="I4452" s="227"/>
      <c r="J4452" s="223"/>
      <c r="K4452" s="223"/>
      <c r="L4452" s="228"/>
      <c r="M4452" s="229"/>
      <c r="N4452" s="230"/>
      <c r="O4452" s="230"/>
      <c r="P4452" s="230"/>
      <c r="Q4452" s="230"/>
      <c r="R4452" s="230"/>
      <c r="S4452" s="230"/>
      <c r="T4452" s="231"/>
      <c r="AT4452" s="232" t="s">
        <v>211</v>
      </c>
      <c r="AU4452" s="232" t="s">
        <v>104</v>
      </c>
      <c r="AV4452" s="13" t="s">
        <v>82</v>
      </c>
      <c r="AW4452" s="13" t="s">
        <v>31</v>
      </c>
      <c r="AX4452" s="13" t="s">
        <v>75</v>
      </c>
      <c r="AY4452" s="232" t="s">
        <v>203</v>
      </c>
    </row>
    <row r="4453" spans="1:65" s="14" customFormat="1" ht="11.25">
      <c r="B4453" s="233"/>
      <c r="C4453" s="234"/>
      <c r="D4453" s="224" t="s">
        <v>211</v>
      </c>
      <c r="E4453" s="235" t="s">
        <v>1</v>
      </c>
      <c r="F4453" s="236" t="s">
        <v>84</v>
      </c>
      <c r="G4453" s="234"/>
      <c r="H4453" s="237">
        <v>2</v>
      </c>
      <c r="I4453" s="238"/>
      <c r="J4453" s="234"/>
      <c r="K4453" s="234"/>
      <c r="L4453" s="239"/>
      <c r="M4453" s="240"/>
      <c r="N4453" s="241"/>
      <c r="O4453" s="241"/>
      <c r="P4453" s="241"/>
      <c r="Q4453" s="241"/>
      <c r="R4453" s="241"/>
      <c r="S4453" s="241"/>
      <c r="T4453" s="242"/>
      <c r="AT4453" s="243" t="s">
        <v>211</v>
      </c>
      <c r="AU4453" s="243" t="s">
        <v>104</v>
      </c>
      <c r="AV4453" s="14" t="s">
        <v>84</v>
      </c>
      <c r="AW4453" s="14" t="s">
        <v>31</v>
      </c>
      <c r="AX4453" s="14" t="s">
        <v>75</v>
      </c>
      <c r="AY4453" s="243" t="s">
        <v>203</v>
      </c>
    </row>
    <row r="4454" spans="1:65" s="2" customFormat="1" ht="21.75" customHeight="1">
      <c r="A4454" s="35"/>
      <c r="B4454" s="36"/>
      <c r="C4454" s="209" t="s">
        <v>4043</v>
      </c>
      <c r="D4454" s="209" t="s">
        <v>205</v>
      </c>
      <c r="E4454" s="210" t="s">
        <v>4044</v>
      </c>
      <c r="F4454" s="211" t="s">
        <v>4045</v>
      </c>
      <c r="G4454" s="212" t="s">
        <v>208</v>
      </c>
      <c r="H4454" s="213">
        <v>6</v>
      </c>
      <c r="I4454" s="214"/>
      <c r="J4454" s="215">
        <f>ROUND(I4454*H4454,2)</f>
        <v>0</v>
      </c>
      <c r="K4454" s="211" t="s">
        <v>1</v>
      </c>
      <c r="L4454" s="40"/>
      <c r="M4454" s="216" t="s">
        <v>1</v>
      </c>
      <c r="N4454" s="217" t="s">
        <v>40</v>
      </c>
      <c r="O4454" s="72"/>
      <c r="P4454" s="218">
        <f>O4454*H4454</f>
        <v>0</v>
      </c>
      <c r="Q4454" s="218">
        <v>1.4999999999999999E-4</v>
      </c>
      <c r="R4454" s="218">
        <f>Q4454*H4454</f>
        <v>8.9999999999999998E-4</v>
      </c>
      <c r="S4454" s="218">
        <v>0</v>
      </c>
      <c r="T4454" s="219">
        <f>S4454*H4454</f>
        <v>0</v>
      </c>
      <c r="U4454" s="35"/>
      <c r="V4454" s="35"/>
      <c r="W4454" s="35"/>
      <c r="X4454" s="35"/>
      <c r="Y4454" s="35"/>
      <c r="Z4454" s="35"/>
      <c r="AA4454" s="35"/>
      <c r="AB4454" s="35"/>
      <c r="AC4454" s="35"/>
      <c r="AD4454" s="35"/>
      <c r="AE4454" s="35"/>
      <c r="AR4454" s="220" t="s">
        <v>412</v>
      </c>
      <c r="AT4454" s="220" t="s">
        <v>205</v>
      </c>
      <c r="AU4454" s="220" t="s">
        <v>104</v>
      </c>
      <c r="AY4454" s="18" t="s">
        <v>203</v>
      </c>
      <c r="BE4454" s="221">
        <f>IF(N4454="základní",J4454,0)</f>
        <v>0</v>
      </c>
      <c r="BF4454" s="221">
        <f>IF(N4454="snížená",J4454,0)</f>
        <v>0</v>
      </c>
      <c r="BG4454" s="221">
        <f>IF(N4454="zákl. přenesená",J4454,0)</f>
        <v>0</v>
      </c>
      <c r="BH4454" s="221">
        <f>IF(N4454="sníž. přenesená",J4454,0)</f>
        <v>0</v>
      </c>
      <c r="BI4454" s="221">
        <f>IF(N4454="nulová",J4454,0)</f>
        <v>0</v>
      </c>
      <c r="BJ4454" s="18" t="s">
        <v>82</v>
      </c>
      <c r="BK4454" s="221">
        <f>ROUND(I4454*H4454,2)</f>
        <v>0</v>
      </c>
      <c r="BL4454" s="18" t="s">
        <v>412</v>
      </c>
      <c r="BM4454" s="220" t="s">
        <v>4046</v>
      </c>
    </row>
    <row r="4455" spans="1:65" s="13" customFormat="1" ht="22.5">
      <c r="B4455" s="222"/>
      <c r="C4455" s="223"/>
      <c r="D4455" s="224" t="s">
        <v>211</v>
      </c>
      <c r="E4455" s="225" t="s">
        <v>1</v>
      </c>
      <c r="F4455" s="226" t="s">
        <v>3876</v>
      </c>
      <c r="G4455" s="223"/>
      <c r="H4455" s="225" t="s">
        <v>1</v>
      </c>
      <c r="I4455" s="227"/>
      <c r="J4455" s="223"/>
      <c r="K4455" s="223"/>
      <c r="L4455" s="228"/>
      <c r="M4455" s="229"/>
      <c r="N4455" s="230"/>
      <c r="O4455" s="230"/>
      <c r="P4455" s="230"/>
      <c r="Q4455" s="230"/>
      <c r="R4455" s="230"/>
      <c r="S4455" s="230"/>
      <c r="T4455" s="231"/>
      <c r="AT4455" s="232" t="s">
        <v>211</v>
      </c>
      <c r="AU4455" s="232" t="s">
        <v>104</v>
      </c>
      <c r="AV4455" s="13" t="s">
        <v>82</v>
      </c>
      <c r="AW4455" s="13" t="s">
        <v>31</v>
      </c>
      <c r="AX4455" s="13" t="s">
        <v>75</v>
      </c>
      <c r="AY4455" s="232" t="s">
        <v>203</v>
      </c>
    </row>
    <row r="4456" spans="1:65" s="13" customFormat="1" ht="11.25">
      <c r="B4456" s="222"/>
      <c r="C4456" s="223"/>
      <c r="D4456" s="224" t="s">
        <v>211</v>
      </c>
      <c r="E4456" s="225" t="s">
        <v>1</v>
      </c>
      <c r="F4456" s="226" t="s">
        <v>213</v>
      </c>
      <c r="G4456" s="223"/>
      <c r="H4456" s="225" t="s">
        <v>1</v>
      </c>
      <c r="I4456" s="227"/>
      <c r="J4456" s="223"/>
      <c r="K4456" s="223"/>
      <c r="L4456" s="228"/>
      <c r="M4456" s="229"/>
      <c r="N4456" s="230"/>
      <c r="O4456" s="230"/>
      <c r="P4456" s="230"/>
      <c r="Q4456" s="230"/>
      <c r="R4456" s="230"/>
      <c r="S4456" s="230"/>
      <c r="T4456" s="231"/>
      <c r="AT4456" s="232" t="s">
        <v>211</v>
      </c>
      <c r="AU4456" s="232" t="s">
        <v>104</v>
      </c>
      <c r="AV4456" s="13" t="s">
        <v>82</v>
      </c>
      <c r="AW4456" s="13" t="s">
        <v>31</v>
      </c>
      <c r="AX4456" s="13" t="s">
        <v>75</v>
      </c>
      <c r="AY4456" s="232" t="s">
        <v>203</v>
      </c>
    </row>
    <row r="4457" spans="1:65" s="13" customFormat="1" ht="11.25">
      <c r="B4457" s="222"/>
      <c r="C4457" s="223"/>
      <c r="D4457" s="224" t="s">
        <v>211</v>
      </c>
      <c r="E4457" s="225" t="s">
        <v>1</v>
      </c>
      <c r="F4457" s="226" t="s">
        <v>3715</v>
      </c>
      <c r="G4457" s="223"/>
      <c r="H4457" s="225" t="s">
        <v>1</v>
      </c>
      <c r="I4457" s="227"/>
      <c r="J4457" s="223"/>
      <c r="K4457" s="223"/>
      <c r="L4457" s="228"/>
      <c r="M4457" s="229"/>
      <c r="N4457" s="230"/>
      <c r="O4457" s="230"/>
      <c r="P4457" s="230"/>
      <c r="Q4457" s="230"/>
      <c r="R4457" s="230"/>
      <c r="S4457" s="230"/>
      <c r="T4457" s="231"/>
      <c r="AT4457" s="232" t="s">
        <v>211</v>
      </c>
      <c r="AU4457" s="232" t="s">
        <v>104</v>
      </c>
      <c r="AV4457" s="13" t="s">
        <v>82</v>
      </c>
      <c r="AW4457" s="13" t="s">
        <v>31</v>
      </c>
      <c r="AX4457" s="13" t="s">
        <v>75</v>
      </c>
      <c r="AY4457" s="232" t="s">
        <v>203</v>
      </c>
    </row>
    <row r="4458" spans="1:65" s="14" customFormat="1" ht="11.25">
      <c r="B4458" s="233"/>
      <c r="C4458" s="234"/>
      <c r="D4458" s="224" t="s">
        <v>211</v>
      </c>
      <c r="E4458" s="235" t="s">
        <v>1</v>
      </c>
      <c r="F4458" s="236" t="s">
        <v>252</v>
      </c>
      <c r="G4458" s="234"/>
      <c r="H4458" s="237">
        <v>6</v>
      </c>
      <c r="I4458" s="238"/>
      <c r="J4458" s="234"/>
      <c r="K4458" s="234"/>
      <c r="L4458" s="239"/>
      <c r="M4458" s="240"/>
      <c r="N4458" s="241"/>
      <c r="O4458" s="241"/>
      <c r="P4458" s="241"/>
      <c r="Q4458" s="241"/>
      <c r="R4458" s="241"/>
      <c r="S4458" s="241"/>
      <c r="T4458" s="242"/>
      <c r="AT4458" s="243" t="s">
        <v>211</v>
      </c>
      <c r="AU4458" s="243" t="s">
        <v>104</v>
      </c>
      <c r="AV4458" s="14" t="s">
        <v>84</v>
      </c>
      <c r="AW4458" s="14" t="s">
        <v>31</v>
      </c>
      <c r="AX4458" s="14" t="s">
        <v>75</v>
      </c>
      <c r="AY4458" s="243" t="s">
        <v>203</v>
      </c>
    </row>
    <row r="4459" spans="1:65" s="2" customFormat="1" ht="21.75" customHeight="1">
      <c r="A4459" s="35"/>
      <c r="B4459" s="36"/>
      <c r="C4459" s="209" t="s">
        <v>4047</v>
      </c>
      <c r="D4459" s="209" t="s">
        <v>205</v>
      </c>
      <c r="E4459" s="210" t="s">
        <v>4048</v>
      </c>
      <c r="F4459" s="211" t="s">
        <v>4049</v>
      </c>
      <c r="G4459" s="212" t="s">
        <v>208</v>
      </c>
      <c r="H4459" s="213">
        <v>2</v>
      </c>
      <c r="I4459" s="214"/>
      <c r="J4459" s="215">
        <f>ROUND(I4459*H4459,2)</f>
        <v>0</v>
      </c>
      <c r="K4459" s="211" t="s">
        <v>1</v>
      </c>
      <c r="L4459" s="40"/>
      <c r="M4459" s="216" t="s">
        <v>1</v>
      </c>
      <c r="N4459" s="217" t="s">
        <v>40</v>
      </c>
      <c r="O4459" s="72"/>
      <c r="P4459" s="218">
        <f>O4459*H4459</f>
        <v>0</v>
      </c>
      <c r="Q4459" s="218">
        <v>1.4999999999999999E-4</v>
      </c>
      <c r="R4459" s="218">
        <f>Q4459*H4459</f>
        <v>2.9999999999999997E-4</v>
      </c>
      <c r="S4459" s="218">
        <v>0</v>
      </c>
      <c r="T4459" s="219">
        <f>S4459*H4459</f>
        <v>0</v>
      </c>
      <c r="U4459" s="35"/>
      <c r="V4459" s="35"/>
      <c r="W4459" s="35"/>
      <c r="X4459" s="35"/>
      <c r="Y4459" s="35"/>
      <c r="Z4459" s="35"/>
      <c r="AA4459" s="35"/>
      <c r="AB4459" s="35"/>
      <c r="AC4459" s="35"/>
      <c r="AD4459" s="35"/>
      <c r="AE4459" s="35"/>
      <c r="AR4459" s="220" t="s">
        <v>412</v>
      </c>
      <c r="AT4459" s="220" t="s">
        <v>205</v>
      </c>
      <c r="AU4459" s="220" t="s">
        <v>104</v>
      </c>
      <c r="AY4459" s="18" t="s">
        <v>203</v>
      </c>
      <c r="BE4459" s="221">
        <f>IF(N4459="základní",J4459,0)</f>
        <v>0</v>
      </c>
      <c r="BF4459" s="221">
        <f>IF(N4459="snížená",J4459,0)</f>
        <v>0</v>
      </c>
      <c r="BG4459" s="221">
        <f>IF(N4459="zákl. přenesená",J4459,0)</f>
        <v>0</v>
      </c>
      <c r="BH4459" s="221">
        <f>IF(N4459="sníž. přenesená",J4459,0)</f>
        <v>0</v>
      </c>
      <c r="BI4459" s="221">
        <f>IF(N4459="nulová",J4459,0)</f>
        <v>0</v>
      </c>
      <c r="BJ4459" s="18" t="s">
        <v>82</v>
      </c>
      <c r="BK4459" s="221">
        <f>ROUND(I4459*H4459,2)</f>
        <v>0</v>
      </c>
      <c r="BL4459" s="18" t="s">
        <v>412</v>
      </c>
      <c r="BM4459" s="220" t="s">
        <v>4050</v>
      </c>
    </row>
    <row r="4460" spans="1:65" s="13" customFormat="1" ht="22.5">
      <c r="B4460" s="222"/>
      <c r="C4460" s="223"/>
      <c r="D4460" s="224" t="s">
        <v>211</v>
      </c>
      <c r="E4460" s="225" t="s">
        <v>1</v>
      </c>
      <c r="F4460" s="226" t="s">
        <v>3876</v>
      </c>
      <c r="G4460" s="223"/>
      <c r="H4460" s="225" t="s">
        <v>1</v>
      </c>
      <c r="I4460" s="227"/>
      <c r="J4460" s="223"/>
      <c r="K4460" s="223"/>
      <c r="L4460" s="228"/>
      <c r="M4460" s="229"/>
      <c r="N4460" s="230"/>
      <c r="O4460" s="230"/>
      <c r="P4460" s="230"/>
      <c r="Q4460" s="230"/>
      <c r="R4460" s="230"/>
      <c r="S4460" s="230"/>
      <c r="T4460" s="231"/>
      <c r="AT4460" s="232" t="s">
        <v>211</v>
      </c>
      <c r="AU4460" s="232" t="s">
        <v>104</v>
      </c>
      <c r="AV4460" s="13" t="s">
        <v>82</v>
      </c>
      <c r="AW4460" s="13" t="s">
        <v>31</v>
      </c>
      <c r="AX4460" s="13" t="s">
        <v>75</v>
      </c>
      <c r="AY4460" s="232" t="s">
        <v>203</v>
      </c>
    </row>
    <row r="4461" spans="1:65" s="13" customFormat="1" ht="11.25">
      <c r="B4461" s="222"/>
      <c r="C4461" s="223"/>
      <c r="D4461" s="224" t="s">
        <v>211</v>
      </c>
      <c r="E4461" s="225" t="s">
        <v>1</v>
      </c>
      <c r="F4461" s="226" t="s">
        <v>213</v>
      </c>
      <c r="G4461" s="223"/>
      <c r="H4461" s="225" t="s">
        <v>1</v>
      </c>
      <c r="I4461" s="227"/>
      <c r="J4461" s="223"/>
      <c r="K4461" s="223"/>
      <c r="L4461" s="228"/>
      <c r="M4461" s="229"/>
      <c r="N4461" s="230"/>
      <c r="O4461" s="230"/>
      <c r="P4461" s="230"/>
      <c r="Q4461" s="230"/>
      <c r="R4461" s="230"/>
      <c r="S4461" s="230"/>
      <c r="T4461" s="231"/>
      <c r="AT4461" s="232" t="s">
        <v>211</v>
      </c>
      <c r="AU4461" s="232" t="s">
        <v>104</v>
      </c>
      <c r="AV4461" s="13" t="s">
        <v>82</v>
      </c>
      <c r="AW4461" s="13" t="s">
        <v>31</v>
      </c>
      <c r="AX4461" s="13" t="s">
        <v>75</v>
      </c>
      <c r="AY4461" s="232" t="s">
        <v>203</v>
      </c>
    </row>
    <row r="4462" spans="1:65" s="13" customFormat="1" ht="11.25">
      <c r="B4462" s="222"/>
      <c r="C4462" s="223"/>
      <c r="D4462" s="224" t="s">
        <v>211</v>
      </c>
      <c r="E4462" s="225" t="s">
        <v>1</v>
      </c>
      <c r="F4462" s="226" t="s">
        <v>3715</v>
      </c>
      <c r="G4462" s="223"/>
      <c r="H4462" s="225" t="s">
        <v>1</v>
      </c>
      <c r="I4462" s="227"/>
      <c r="J4462" s="223"/>
      <c r="K4462" s="223"/>
      <c r="L4462" s="228"/>
      <c r="M4462" s="229"/>
      <c r="N4462" s="230"/>
      <c r="O4462" s="230"/>
      <c r="P4462" s="230"/>
      <c r="Q4462" s="230"/>
      <c r="R4462" s="230"/>
      <c r="S4462" s="230"/>
      <c r="T4462" s="231"/>
      <c r="AT4462" s="232" t="s">
        <v>211</v>
      </c>
      <c r="AU4462" s="232" t="s">
        <v>104</v>
      </c>
      <c r="AV4462" s="13" t="s">
        <v>82</v>
      </c>
      <c r="AW4462" s="13" t="s">
        <v>31</v>
      </c>
      <c r="AX4462" s="13" t="s">
        <v>75</v>
      </c>
      <c r="AY4462" s="232" t="s">
        <v>203</v>
      </c>
    </row>
    <row r="4463" spans="1:65" s="14" customFormat="1" ht="11.25">
      <c r="B4463" s="233"/>
      <c r="C4463" s="234"/>
      <c r="D4463" s="224" t="s">
        <v>211</v>
      </c>
      <c r="E4463" s="235" t="s">
        <v>1</v>
      </c>
      <c r="F4463" s="236" t="s">
        <v>84</v>
      </c>
      <c r="G4463" s="234"/>
      <c r="H4463" s="237">
        <v>2</v>
      </c>
      <c r="I4463" s="238"/>
      <c r="J4463" s="234"/>
      <c r="K4463" s="234"/>
      <c r="L4463" s="239"/>
      <c r="M4463" s="240"/>
      <c r="N4463" s="241"/>
      <c r="O4463" s="241"/>
      <c r="P4463" s="241"/>
      <c r="Q4463" s="241"/>
      <c r="R4463" s="241"/>
      <c r="S4463" s="241"/>
      <c r="T4463" s="242"/>
      <c r="AT4463" s="243" t="s">
        <v>211</v>
      </c>
      <c r="AU4463" s="243" t="s">
        <v>104</v>
      </c>
      <c r="AV4463" s="14" t="s">
        <v>84</v>
      </c>
      <c r="AW4463" s="14" t="s">
        <v>31</v>
      </c>
      <c r="AX4463" s="14" t="s">
        <v>75</v>
      </c>
      <c r="AY4463" s="243" t="s">
        <v>203</v>
      </c>
    </row>
    <row r="4464" spans="1:65" s="2" customFormat="1" ht="21.75" customHeight="1">
      <c r="A4464" s="35"/>
      <c r="B4464" s="36"/>
      <c r="C4464" s="209" t="s">
        <v>4051</v>
      </c>
      <c r="D4464" s="209" t="s">
        <v>205</v>
      </c>
      <c r="E4464" s="210" t="s">
        <v>4052</v>
      </c>
      <c r="F4464" s="211" t="s">
        <v>4053</v>
      </c>
      <c r="G4464" s="212" t="s">
        <v>208</v>
      </c>
      <c r="H4464" s="213">
        <v>2</v>
      </c>
      <c r="I4464" s="214"/>
      <c r="J4464" s="215">
        <f>ROUND(I4464*H4464,2)</f>
        <v>0</v>
      </c>
      <c r="K4464" s="211" t="s">
        <v>1</v>
      </c>
      <c r="L4464" s="40"/>
      <c r="M4464" s="216" t="s">
        <v>1</v>
      </c>
      <c r="N4464" s="217" t="s">
        <v>40</v>
      </c>
      <c r="O4464" s="72"/>
      <c r="P4464" s="218">
        <f>O4464*H4464</f>
        <v>0</v>
      </c>
      <c r="Q4464" s="218">
        <v>1.4999999999999999E-4</v>
      </c>
      <c r="R4464" s="218">
        <f>Q4464*H4464</f>
        <v>2.9999999999999997E-4</v>
      </c>
      <c r="S4464" s="218">
        <v>0</v>
      </c>
      <c r="T4464" s="219">
        <f>S4464*H4464</f>
        <v>0</v>
      </c>
      <c r="U4464" s="35"/>
      <c r="V4464" s="35"/>
      <c r="W4464" s="35"/>
      <c r="X4464" s="35"/>
      <c r="Y4464" s="35"/>
      <c r="Z4464" s="35"/>
      <c r="AA4464" s="35"/>
      <c r="AB4464" s="35"/>
      <c r="AC4464" s="35"/>
      <c r="AD4464" s="35"/>
      <c r="AE4464" s="35"/>
      <c r="AR4464" s="220" t="s">
        <v>412</v>
      </c>
      <c r="AT4464" s="220" t="s">
        <v>205</v>
      </c>
      <c r="AU4464" s="220" t="s">
        <v>104</v>
      </c>
      <c r="AY4464" s="18" t="s">
        <v>203</v>
      </c>
      <c r="BE4464" s="221">
        <f>IF(N4464="základní",J4464,0)</f>
        <v>0</v>
      </c>
      <c r="BF4464" s="221">
        <f>IF(N4464="snížená",J4464,0)</f>
        <v>0</v>
      </c>
      <c r="BG4464" s="221">
        <f>IF(N4464="zákl. přenesená",J4464,0)</f>
        <v>0</v>
      </c>
      <c r="BH4464" s="221">
        <f>IF(N4464="sníž. přenesená",J4464,0)</f>
        <v>0</v>
      </c>
      <c r="BI4464" s="221">
        <f>IF(N4464="nulová",J4464,0)</f>
        <v>0</v>
      </c>
      <c r="BJ4464" s="18" t="s">
        <v>82</v>
      </c>
      <c r="BK4464" s="221">
        <f>ROUND(I4464*H4464,2)</f>
        <v>0</v>
      </c>
      <c r="BL4464" s="18" t="s">
        <v>412</v>
      </c>
      <c r="BM4464" s="220" t="s">
        <v>4054</v>
      </c>
    </row>
    <row r="4465" spans="1:65" s="13" customFormat="1" ht="22.5">
      <c r="B4465" s="222"/>
      <c r="C4465" s="223"/>
      <c r="D4465" s="224" t="s">
        <v>211</v>
      </c>
      <c r="E4465" s="225" t="s">
        <v>1</v>
      </c>
      <c r="F4465" s="226" t="s">
        <v>3876</v>
      </c>
      <c r="G4465" s="223"/>
      <c r="H4465" s="225" t="s">
        <v>1</v>
      </c>
      <c r="I4465" s="227"/>
      <c r="J4465" s="223"/>
      <c r="K4465" s="223"/>
      <c r="L4465" s="228"/>
      <c r="M4465" s="229"/>
      <c r="N4465" s="230"/>
      <c r="O4465" s="230"/>
      <c r="P4465" s="230"/>
      <c r="Q4465" s="230"/>
      <c r="R4465" s="230"/>
      <c r="S4465" s="230"/>
      <c r="T4465" s="231"/>
      <c r="AT4465" s="232" t="s">
        <v>211</v>
      </c>
      <c r="AU4465" s="232" t="s">
        <v>104</v>
      </c>
      <c r="AV4465" s="13" t="s">
        <v>82</v>
      </c>
      <c r="AW4465" s="13" t="s">
        <v>31</v>
      </c>
      <c r="AX4465" s="13" t="s">
        <v>75</v>
      </c>
      <c r="AY4465" s="232" t="s">
        <v>203</v>
      </c>
    </row>
    <row r="4466" spans="1:65" s="13" customFormat="1" ht="11.25">
      <c r="B4466" s="222"/>
      <c r="C4466" s="223"/>
      <c r="D4466" s="224" t="s">
        <v>211</v>
      </c>
      <c r="E4466" s="225" t="s">
        <v>1</v>
      </c>
      <c r="F4466" s="226" t="s">
        <v>213</v>
      </c>
      <c r="G4466" s="223"/>
      <c r="H4466" s="225" t="s">
        <v>1</v>
      </c>
      <c r="I4466" s="227"/>
      <c r="J4466" s="223"/>
      <c r="K4466" s="223"/>
      <c r="L4466" s="228"/>
      <c r="M4466" s="229"/>
      <c r="N4466" s="230"/>
      <c r="O4466" s="230"/>
      <c r="P4466" s="230"/>
      <c r="Q4466" s="230"/>
      <c r="R4466" s="230"/>
      <c r="S4466" s="230"/>
      <c r="T4466" s="231"/>
      <c r="AT4466" s="232" t="s">
        <v>211</v>
      </c>
      <c r="AU4466" s="232" t="s">
        <v>104</v>
      </c>
      <c r="AV4466" s="13" t="s">
        <v>82</v>
      </c>
      <c r="AW4466" s="13" t="s">
        <v>31</v>
      </c>
      <c r="AX4466" s="13" t="s">
        <v>75</v>
      </c>
      <c r="AY4466" s="232" t="s">
        <v>203</v>
      </c>
    </row>
    <row r="4467" spans="1:65" s="13" customFormat="1" ht="11.25">
      <c r="B4467" s="222"/>
      <c r="C4467" s="223"/>
      <c r="D4467" s="224" t="s">
        <v>211</v>
      </c>
      <c r="E4467" s="225" t="s">
        <v>1</v>
      </c>
      <c r="F4467" s="226" t="s">
        <v>3715</v>
      </c>
      <c r="G4467" s="223"/>
      <c r="H4467" s="225" t="s">
        <v>1</v>
      </c>
      <c r="I4467" s="227"/>
      <c r="J4467" s="223"/>
      <c r="K4467" s="223"/>
      <c r="L4467" s="228"/>
      <c r="M4467" s="229"/>
      <c r="N4467" s="230"/>
      <c r="O4467" s="230"/>
      <c r="P4467" s="230"/>
      <c r="Q4467" s="230"/>
      <c r="R4467" s="230"/>
      <c r="S4467" s="230"/>
      <c r="T4467" s="231"/>
      <c r="AT4467" s="232" t="s">
        <v>211</v>
      </c>
      <c r="AU4467" s="232" t="s">
        <v>104</v>
      </c>
      <c r="AV4467" s="13" t="s">
        <v>82</v>
      </c>
      <c r="AW4467" s="13" t="s">
        <v>31</v>
      </c>
      <c r="AX4467" s="13" t="s">
        <v>75</v>
      </c>
      <c r="AY4467" s="232" t="s">
        <v>203</v>
      </c>
    </row>
    <row r="4468" spans="1:65" s="14" customFormat="1" ht="11.25">
      <c r="B4468" s="233"/>
      <c r="C4468" s="234"/>
      <c r="D4468" s="224" t="s">
        <v>211</v>
      </c>
      <c r="E4468" s="235" t="s">
        <v>1</v>
      </c>
      <c r="F4468" s="236" t="s">
        <v>84</v>
      </c>
      <c r="G4468" s="234"/>
      <c r="H4468" s="237">
        <v>2</v>
      </c>
      <c r="I4468" s="238"/>
      <c r="J4468" s="234"/>
      <c r="K4468" s="234"/>
      <c r="L4468" s="239"/>
      <c r="M4468" s="240"/>
      <c r="N4468" s="241"/>
      <c r="O4468" s="241"/>
      <c r="P4468" s="241"/>
      <c r="Q4468" s="241"/>
      <c r="R4468" s="241"/>
      <c r="S4468" s="241"/>
      <c r="T4468" s="242"/>
      <c r="AT4468" s="243" t="s">
        <v>211</v>
      </c>
      <c r="AU4468" s="243" t="s">
        <v>104</v>
      </c>
      <c r="AV4468" s="14" t="s">
        <v>84</v>
      </c>
      <c r="AW4468" s="14" t="s">
        <v>31</v>
      </c>
      <c r="AX4468" s="14" t="s">
        <v>75</v>
      </c>
      <c r="AY4468" s="243" t="s">
        <v>203</v>
      </c>
    </row>
    <row r="4469" spans="1:65" s="2" customFormat="1" ht="21.75" customHeight="1">
      <c r="A4469" s="35"/>
      <c r="B4469" s="36"/>
      <c r="C4469" s="209" t="s">
        <v>4055</v>
      </c>
      <c r="D4469" s="209" t="s">
        <v>205</v>
      </c>
      <c r="E4469" s="210" t="s">
        <v>4056</v>
      </c>
      <c r="F4469" s="211" t="s">
        <v>4057</v>
      </c>
      <c r="G4469" s="212" t="s">
        <v>208</v>
      </c>
      <c r="H4469" s="213">
        <v>2</v>
      </c>
      <c r="I4469" s="214"/>
      <c r="J4469" s="215">
        <f>ROUND(I4469*H4469,2)</f>
        <v>0</v>
      </c>
      <c r="K4469" s="211" t="s">
        <v>1</v>
      </c>
      <c r="L4469" s="40"/>
      <c r="M4469" s="216" t="s">
        <v>1</v>
      </c>
      <c r="N4469" s="217" t="s">
        <v>40</v>
      </c>
      <c r="O4469" s="72"/>
      <c r="P4469" s="218">
        <f>O4469*H4469</f>
        <v>0</v>
      </c>
      <c r="Q4469" s="218">
        <v>1.4999999999999999E-4</v>
      </c>
      <c r="R4469" s="218">
        <f>Q4469*H4469</f>
        <v>2.9999999999999997E-4</v>
      </c>
      <c r="S4469" s="218">
        <v>0</v>
      </c>
      <c r="T4469" s="219">
        <f>S4469*H4469</f>
        <v>0</v>
      </c>
      <c r="U4469" s="35"/>
      <c r="V4469" s="35"/>
      <c r="W4469" s="35"/>
      <c r="X4469" s="35"/>
      <c r="Y4469" s="35"/>
      <c r="Z4469" s="35"/>
      <c r="AA4469" s="35"/>
      <c r="AB4469" s="35"/>
      <c r="AC4469" s="35"/>
      <c r="AD4469" s="35"/>
      <c r="AE4469" s="35"/>
      <c r="AR4469" s="220" t="s">
        <v>412</v>
      </c>
      <c r="AT4469" s="220" t="s">
        <v>205</v>
      </c>
      <c r="AU4469" s="220" t="s">
        <v>104</v>
      </c>
      <c r="AY4469" s="18" t="s">
        <v>203</v>
      </c>
      <c r="BE4469" s="221">
        <f>IF(N4469="základní",J4469,0)</f>
        <v>0</v>
      </c>
      <c r="BF4469" s="221">
        <f>IF(N4469="snížená",J4469,0)</f>
        <v>0</v>
      </c>
      <c r="BG4469" s="221">
        <f>IF(N4469="zákl. přenesená",J4469,0)</f>
        <v>0</v>
      </c>
      <c r="BH4469" s="221">
        <f>IF(N4469="sníž. přenesená",J4469,0)</f>
        <v>0</v>
      </c>
      <c r="BI4469" s="221">
        <f>IF(N4469="nulová",J4469,0)</f>
        <v>0</v>
      </c>
      <c r="BJ4469" s="18" t="s">
        <v>82</v>
      </c>
      <c r="BK4469" s="221">
        <f>ROUND(I4469*H4469,2)</f>
        <v>0</v>
      </c>
      <c r="BL4469" s="18" t="s">
        <v>412</v>
      </c>
      <c r="BM4469" s="220" t="s">
        <v>4058</v>
      </c>
    </row>
    <row r="4470" spans="1:65" s="13" customFormat="1" ht="22.5">
      <c r="B4470" s="222"/>
      <c r="C4470" s="223"/>
      <c r="D4470" s="224" t="s">
        <v>211</v>
      </c>
      <c r="E4470" s="225" t="s">
        <v>1</v>
      </c>
      <c r="F4470" s="226" t="s">
        <v>3876</v>
      </c>
      <c r="G4470" s="223"/>
      <c r="H4470" s="225" t="s">
        <v>1</v>
      </c>
      <c r="I4470" s="227"/>
      <c r="J4470" s="223"/>
      <c r="K4470" s="223"/>
      <c r="L4470" s="228"/>
      <c r="M4470" s="229"/>
      <c r="N4470" s="230"/>
      <c r="O4470" s="230"/>
      <c r="P4470" s="230"/>
      <c r="Q4470" s="230"/>
      <c r="R4470" s="230"/>
      <c r="S4470" s="230"/>
      <c r="T4470" s="231"/>
      <c r="AT4470" s="232" t="s">
        <v>211</v>
      </c>
      <c r="AU4470" s="232" t="s">
        <v>104</v>
      </c>
      <c r="AV4470" s="13" t="s">
        <v>82</v>
      </c>
      <c r="AW4470" s="13" t="s">
        <v>31</v>
      </c>
      <c r="AX4470" s="13" t="s">
        <v>75</v>
      </c>
      <c r="AY4470" s="232" t="s">
        <v>203</v>
      </c>
    </row>
    <row r="4471" spans="1:65" s="13" customFormat="1" ht="11.25">
      <c r="B4471" s="222"/>
      <c r="C4471" s="223"/>
      <c r="D4471" s="224" t="s">
        <v>211</v>
      </c>
      <c r="E4471" s="225" t="s">
        <v>1</v>
      </c>
      <c r="F4471" s="226" t="s">
        <v>213</v>
      </c>
      <c r="G4471" s="223"/>
      <c r="H4471" s="225" t="s">
        <v>1</v>
      </c>
      <c r="I4471" s="227"/>
      <c r="J4471" s="223"/>
      <c r="K4471" s="223"/>
      <c r="L4471" s="228"/>
      <c r="M4471" s="229"/>
      <c r="N4471" s="230"/>
      <c r="O4471" s="230"/>
      <c r="P4471" s="230"/>
      <c r="Q4471" s="230"/>
      <c r="R4471" s="230"/>
      <c r="S4471" s="230"/>
      <c r="T4471" s="231"/>
      <c r="AT4471" s="232" t="s">
        <v>211</v>
      </c>
      <c r="AU4471" s="232" t="s">
        <v>104</v>
      </c>
      <c r="AV4471" s="13" t="s">
        <v>82</v>
      </c>
      <c r="AW4471" s="13" t="s">
        <v>31</v>
      </c>
      <c r="AX4471" s="13" t="s">
        <v>75</v>
      </c>
      <c r="AY4471" s="232" t="s">
        <v>203</v>
      </c>
    </row>
    <row r="4472" spans="1:65" s="13" customFormat="1" ht="11.25">
      <c r="B4472" s="222"/>
      <c r="C4472" s="223"/>
      <c r="D4472" s="224" t="s">
        <v>211</v>
      </c>
      <c r="E4472" s="225" t="s">
        <v>1</v>
      </c>
      <c r="F4472" s="226" t="s">
        <v>3715</v>
      </c>
      <c r="G4472" s="223"/>
      <c r="H4472" s="225" t="s">
        <v>1</v>
      </c>
      <c r="I4472" s="227"/>
      <c r="J4472" s="223"/>
      <c r="K4472" s="223"/>
      <c r="L4472" s="228"/>
      <c r="M4472" s="229"/>
      <c r="N4472" s="230"/>
      <c r="O4472" s="230"/>
      <c r="P4472" s="230"/>
      <c r="Q4472" s="230"/>
      <c r="R4472" s="230"/>
      <c r="S4472" s="230"/>
      <c r="T4472" s="231"/>
      <c r="AT4472" s="232" t="s">
        <v>211</v>
      </c>
      <c r="AU4472" s="232" t="s">
        <v>104</v>
      </c>
      <c r="AV4472" s="13" t="s">
        <v>82</v>
      </c>
      <c r="AW4472" s="13" t="s">
        <v>31</v>
      </c>
      <c r="AX4472" s="13" t="s">
        <v>75</v>
      </c>
      <c r="AY4472" s="232" t="s">
        <v>203</v>
      </c>
    </row>
    <row r="4473" spans="1:65" s="14" customFormat="1" ht="11.25">
      <c r="B4473" s="233"/>
      <c r="C4473" s="234"/>
      <c r="D4473" s="224" t="s">
        <v>211</v>
      </c>
      <c r="E4473" s="235" t="s">
        <v>1</v>
      </c>
      <c r="F4473" s="236" t="s">
        <v>84</v>
      </c>
      <c r="G4473" s="234"/>
      <c r="H4473" s="237">
        <v>2</v>
      </c>
      <c r="I4473" s="238"/>
      <c r="J4473" s="234"/>
      <c r="K4473" s="234"/>
      <c r="L4473" s="239"/>
      <c r="M4473" s="240"/>
      <c r="N4473" s="241"/>
      <c r="O4473" s="241"/>
      <c r="P4473" s="241"/>
      <c r="Q4473" s="241"/>
      <c r="R4473" s="241"/>
      <c r="S4473" s="241"/>
      <c r="T4473" s="242"/>
      <c r="AT4473" s="243" t="s">
        <v>211</v>
      </c>
      <c r="AU4473" s="243" t="s">
        <v>104</v>
      </c>
      <c r="AV4473" s="14" t="s">
        <v>84</v>
      </c>
      <c r="AW4473" s="14" t="s">
        <v>31</v>
      </c>
      <c r="AX4473" s="14" t="s">
        <v>75</v>
      </c>
      <c r="AY4473" s="243" t="s">
        <v>203</v>
      </c>
    </row>
    <row r="4474" spans="1:65" s="2" customFormat="1" ht="21.75" customHeight="1">
      <c r="A4474" s="35"/>
      <c r="B4474" s="36"/>
      <c r="C4474" s="209" t="s">
        <v>4059</v>
      </c>
      <c r="D4474" s="209" t="s">
        <v>205</v>
      </c>
      <c r="E4474" s="210" t="s">
        <v>4060</v>
      </c>
      <c r="F4474" s="211" t="s">
        <v>4061</v>
      </c>
      <c r="G4474" s="212" t="s">
        <v>208</v>
      </c>
      <c r="H4474" s="213">
        <v>6</v>
      </c>
      <c r="I4474" s="214"/>
      <c r="J4474" s="215">
        <f>ROUND(I4474*H4474,2)</f>
        <v>0</v>
      </c>
      <c r="K4474" s="211" t="s">
        <v>1</v>
      </c>
      <c r="L4474" s="40"/>
      <c r="M4474" s="216" t="s">
        <v>1</v>
      </c>
      <c r="N4474" s="217" t="s">
        <v>40</v>
      </c>
      <c r="O4474" s="72"/>
      <c r="P4474" s="218">
        <f>O4474*H4474</f>
        <v>0</v>
      </c>
      <c r="Q4474" s="218">
        <v>1.4999999999999999E-4</v>
      </c>
      <c r="R4474" s="218">
        <f>Q4474*H4474</f>
        <v>8.9999999999999998E-4</v>
      </c>
      <c r="S4474" s="218">
        <v>0</v>
      </c>
      <c r="T4474" s="219">
        <f>S4474*H4474</f>
        <v>0</v>
      </c>
      <c r="U4474" s="35"/>
      <c r="V4474" s="35"/>
      <c r="W4474" s="35"/>
      <c r="X4474" s="35"/>
      <c r="Y4474" s="35"/>
      <c r="Z4474" s="35"/>
      <c r="AA4474" s="35"/>
      <c r="AB4474" s="35"/>
      <c r="AC4474" s="35"/>
      <c r="AD4474" s="35"/>
      <c r="AE4474" s="35"/>
      <c r="AR4474" s="220" t="s">
        <v>412</v>
      </c>
      <c r="AT4474" s="220" t="s">
        <v>205</v>
      </c>
      <c r="AU4474" s="220" t="s">
        <v>104</v>
      </c>
      <c r="AY4474" s="18" t="s">
        <v>203</v>
      </c>
      <c r="BE4474" s="221">
        <f>IF(N4474="základní",J4474,0)</f>
        <v>0</v>
      </c>
      <c r="BF4474" s="221">
        <f>IF(N4474="snížená",J4474,0)</f>
        <v>0</v>
      </c>
      <c r="BG4474" s="221">
        <f>IF(N4474="zákl. přenesená",J4474,0)</f>
        <v>0</v>
      </c>
      <c r="BH4474" s="221">
        <f>IF(N4474="sníž. přenesená",J4474,0)</f>
        <v>0</v>
      </c>
      <c r="BI4474" s="221">
        <f>IF(N4474="nulová",J4474,0)</f>
        <v>0</v>
      </c>
      <c r="BJ4474" s="18" t="s">
        <v>82</v>
      </c>
      <c r="BK4474" s="221">
        <f>ROUND(I4474*H4474,2)</f>
        <v>0</v>
      </c>
      <c r="BL4474" s="18" t="s">
        <v>412</v>
      </c>
      <c r="BM4474" s="220" t="s">
        <v>4062</v>
      </c>
    </row>
    <row r="4475" spans="1:65" s="13" customFormat="1" ht="22.5">
      <c r="B4475" s="222"/>
      <c r="C4475" s="223"/>
      <c r="D4475" s="224" t="s">
        <v>211</v>
      </c>
      <c r="E4475" s="225" t="s">
        <v>1</v>
      </c>
      <c r="F4475" s="226" t="s">
        <v>3876</v>
      </c>
      <c r="G4475" s="223"/>
      <c r="H4475" s="225" t="s">
        <v>1</v>
      </c>
      <c r="I4475" s="227"/>
      <c r="J4475" s="223"/>
      <c r="K4475" s="223"/>
      <c r="L4475" s="228"/>
      <c r="M4475" s="229"/>
      <c r="N4475" s="230"/>
      <c r="O4475" s="230"/>
      <c r="P4475" s="230"/>
      <c r="Q4475" s="230"/>
      <c r="R4475" s="230"/>
      <c r="S4475" s="230"/>
      <c r="T4475" s="231"/>
      <c r="AT4475" s="232" t="s">
        <v>211</v>
      </c>
      <c r="AU4475" s="232" t="s">
        <v>104</v>
      </c>
      <c r="AV4475" s="13" t="s">
        <v>82</v>
      </c>
      <c r="AW4475" s="13" t="s">
        <v>31</v>
      </c>
      <c r="AX4475" s="13" t="s">
        <v>75</v>
      </c>
      <c r="AY4475" s="232" t="s">
        <v>203</v>
      </c>
    </row>
    <row r="4476" spans="1:65" s="13" customFormat="1" ht="11.25">
      <c r="B4476" s="222"/>
      <c r="C4476" s="223"/>
      <c r="D4476" s="224" t="s">
        <v>211</v>
      </c>
      <c r="E4476" s="225" t="s">
        <v>1</v>
      </c>
      <c r="F4476" s="226" t="s">
        <v>213</v>
      </c>
      <c r="G4476" s="223"/>
      <c r="H4476" s="225" t="s">
        <v>1</v>
      </c>
      <c r="I4476" s="227"/>
      <c r="J4476" s="223"/>
      <c r="K4476" s="223"/>
      <c r="L4476" s="228"/>
      <c r="M4476" s="229"/>
      <c r="N4476" s="230"/>
      <c r="O4476" s="230"/>
      <c r="P4476" s="230"/>
      <c r="Q4476" s="230"/>
      <c r="R4476" s="230"/>
      <c r="S4476" s="230"/>
      <c r="T4476" s="231"/>
      <c r="AT4476" s="232" t="s">
        <v>211</v>
      </c>
      <c r="AU4476" s="232" t="s">
        <v>104</v>
      </c>
      <c r="AV4476" s="13" t="s">
        <v>82</v>
      </c>
      <c r="AW4476" s="13" t="s">
        <v>31</v>
      </c>
      <c r="AX4476" s="13" t="s">
        <v>75</v>
      </c>
      <c r="AY4476" s="232" t="s">
        <v>203</v>
      </c>
    </row>
    <row r="4477" spans="1:65" s="13" customFormat="1" ht="11.25">
      <c r="B4477" s="222"/>
      <c r="C4477" s="223"/>
      <c r="D4477" s="224" t="s">
        <v>211</v>
      </c>
      <c r="E4477" s="225" t="s">
        <v>1</v>
      </c>
      <c r="F4477" s="226" t="s">
        <v>4063</v>
      </c>
      <c r="G4477" s="223"/>
      <c r="H4477" s="225" t="s">
        <v>1</v>
      </c>
      <c r="I4477" s="227"/>
      <c r="J4477" s="223"/>
      <c r="K4477" s="223"/>
      <c r="L4477" s="228"/>
      <c r="M4477" s="229"/>
      <c r="N4477" s="230"/>
      <c r="O4477" s="230"/>
      <c r="P4477" s="230"/>
      <c r="Q4477" s="230"/>
      <c r="R4477" s="230"/>
      <c r="S4477" s="230"/>
      <c r="T4477" s="231"/>
      <c r="AT4477" s="232" t="s">
        <v>211</v>
      </c>
      <c r="AU4477" s="232" t="s">
        <v>104</v>
      </c>
      <c r="AV4477" s="13" t="s">
        <v>82</v>
      </c>
      <c r="AW4477" s="13" t="s">
        <v>31</v>
      </c>
      <c r="AX4477" s="13" t="s">
        <v>75</v>
      </c>
      <c r="AY4477" s="232" t="s">
        <v>203</v>
      </c>
    </row>
    <row r="4478" spans="1:65" s="14" customFormat="1" ht="11.25">
      <c r="B4478" s="233"/>
      <c r="C4478" s="234"/>
      <c r="D4478" s="224" t="s">
        <v>211</v>
      </c>
      <c r="E4478" s="235" t="s">
        <v>1</v>
      </c>
      <c r="F4478" s="236" t="s">
        <v>252</v>
      </c>
      <c r="G4478" s="234"/>
      <c r="H4478" s="237">
        <v>6</v>
      </c>
      <c r="I4478" s="238"/>
      <c r="J4478" s="234"/>
      <c r="K4478" s="234"/>
      <c r="L4478" s="239"/>
      <c r="M4478" s="240"/>
      <c r="N4478" s="241"/>
      <c r="O4478" s="241"/>
      <c r="P4478" s="241"/>
      <c r="Q4478" s="241"/>
      <c r="R4478" s="241"/>
      <c r="S4478" s="241"/>
      <c r="T4478" s="242"/>
      <c r="AT4478" s="243" t="s">
        <v>211</v>
      </c>
      <c r="AU4478" s="243" t="s">
        <v>104</v>
      </c>
      <c r="AV4478" s="14" t="s">
        <v>84</v>
      </c>
      <c r="AW4478" s="14" t="s">
        <v>31</v>
      </c>
      <c r="AX4478" s="14" t="s">
        <v>75</v>
      </c>
      <c r="AY4478" s="243" t="s">
        <v>203</v>
      </c>
    </row>
    <row r="4479" spans="1:65" s="12" customFormat="1" ht="20.85" customHeight="1">
      <c r="B4479" s="193"/>
      <c r="C4479" s="194"/>
      <c r="D4479" s="195" t="s">
        <v>74</v>
      </c>
      <c r="E4479" s="207" t="s">
        <v>4064</v>
      </c>
      <c r="F4479" s="207" t="s">
        <v>4065</v>
      </c>
      <c r="G4479" s="194"/>
      <c r="H4479" s="194"/>
      <c r="I4479" s="197"/>
      <c r="J4479" s="208">
        <f>BK4479</f>
        <v>0</v>
      </c>
      <c r="K4479" s="194"/>
      <c r="L4479" s="199"/>
      <c r="M4479" s="200"/>
      <c r="N4479" s="201"/>
      <c r="O4479" s="201"/>
      <c r="P4479" s="202">
        <f>SUM(P4480:P4520)</f>
        <v>0</v>
      </c>
      <c r="Q4479" s="201"/>
      <c r="R4479" s="202">
        <f>SUM(R4480:R4520)</f>
        <v>0</v>
      </c>
      <c r="S4479" s="201"/>
      <c r="T4479" s="203">
        <f>SUM(T4480:T4520)</f>
        <v>0</v>
      </c>
      <c r="AR4479" s="204" t="s">
        <v>84</v>
      </c>
      <c r="AT4479" s="205" t="s">
        <v>74</v>
      </c>
      <c r="AU4479" s="205" t="s">
        <v>84</v>
      </c>
      <c r="AY4479" s="204" t="s">
        <v>203</v>
      </c>
      <c r="BK4479" s="206">
        <f>SUM(BK4480:BK4520)</f>
        <v>0</v>
      </c>
    </row>
    <row r="4480" spans="1:65" s="2" customFormat="1" ht="33" customHeight="1">
      <c r="A4480" s="35"/>
      <c r="B4480" s="36"/>
      <c r="C4480" s="209" t="s">
        <v>4066</v>
      </c>
      <c r="D4480" s="209" t="s">
        <v>205</v>
      </c>
      <c r="E4480" s="210" t="s">
        <v>4067</v>
      </c>
      <c r="F4480" s="211" t="s">
        <v>4068</v>
      </c>
      <c r="G4480" s="212" t="s">
        <v>208</v>
      </c>
      <c r="H4480" s="213">
        <v>1</v>
      </c>
      <c r="I4480" s="214"/>
      <c r="J4480" s="215">
        <f>ROUND(I4480*H4480,2)</f>
        <v>0</v>
      </c>
      <c r="K4480" s="211" t="s">
        <v>1</v>
      </c>
      <c r="L4480" s="40"/>
      <c r="M4480" s="216" t="s">
        <v>1</v>
      </c>
      <c r="N4480" s="217" t="s">
        <v>40</v>
      </c>
      <c r="O4480" s="72"/>
      <c r="P4480" s="218">
        <f>O4480*H4480</f>
        <v>0</v>
      </c>
      <c r="Q4480" s="218">
        <v>0</v>
      </c>
      <c r="R4480" s="218">
        <f>Q4480*H4480</f>
        <v>0</v>
      </c>
      <c r="S4480" s="218">
        <v>0</v>
      </c>
      <c r="T4480" s="219">
        <f>S4480*H4480</f>
        <v>0</v>
      </c>
      <c r="U4480" s="35"/>
      <c r="V4480" s="35"/>
      <c r="W4480" s="35"/>
      <c r="X4480" s="35"/>
      <c r="Y4480" s="35"/>
      <c r="Z4480" s="35"/>
      <c r="AA4480" s="35"/>
      <c r="AB4480" s="35"/>
      <c r="AC4480" s="35"/>
      <c r="AD4480" s="35"/>
      <c r="AE4480" s="35"/>
      <c r="AR4480" s="220" t="s">
        <v>412</v>
      </c>
      <c r="AT4480" s="220" t="s">
        <v>205</v>
      </c>
      <c r="AU4480" s="220" t="s">
        <v>104</v>
      </c>
      <c r="AY4480" s="18" t="s">
        <v>203</v>
      </c>
      <c r="BE4480" s="221">
        <f>IF(N4480="základní",J4480,0)</f>
        <v>0</v>
      </c>
      <c r="BF4480" s="221">
        <f>IF(N4480="snížená",J4480,0)</f>
        <v>0</v>
      </c>
      <c r="BG4480" s="221">
        <f>IF(N4480="zákl. přenesená",J4480,0)</f>
        <v>0</v>
      </c>
      <c r="BH4480" s="221">
        <f>IF(N4480="sníž. přenesená",J4480,0)</f>
        <v>0</v>
      </c>
      <c r="BI4480" s="221">
        <f>IF(N4480="nulová",J4480,0)</f>
        <v>0</v>
      </c>
      <c r="BJ4480" s="18" t="s">
        <v>82</v>
      </c>
      <c r="BK4480" s="221">
        <f>ROUND(I4480*H4480,2)</f>
        <v>0</v>
      </c>
      <c r="BL4480" s="18" t="s">
        <v>412</v>
      </c>
      <c r="BM4480" s="220" t="s">
        <v>4069</v>
      </c>
    </row>
    <row r="4481" spans="1:65" s="13" customFormat="1" ht="22.5">
      <c r="B4481" s="222"/>
      <c r="C4481" s="223"/>
      <c r="D4481" s="224" t="s">
        <v>211</v>
      </c>
      <c r="E4481" s="225" t="s">
        <v>1</v>
      </c>
      <c r="F4481" s="226" t="s">
        <v>4070</v>
      </c>
      <c r="G4481" s="223"/>
      <c r="H4481" s="225" t="s">
        <v>1</v>
      </c>
      <c r="I4481" s="227"/>
      <c r="J4481" s="223"/>
      <c r="K4481" s="223"/>
      <c r="L4481" s="228"/>
      <c r="M4481" s="229"/>
      <c r="N4481" s="230"/>
      <c r="O4481" s="230"/>
      <c r="P4481" s="230"/>
      <c r="Q4481" s="230"/>
      <c r="R4481" s="230"/>
      <c r="S4481" s="230"/>
      <c r="T4481" s="231"/>
      <c r="AT4481" s="232" t="s">
        <v>211</v>
      </c>
      <c r="AU4481" s="232" t="s">
        <v>104</v>
      </c>
      <c r="AV4481" s="13" t="s">
        <v>82</v>
      </c>
      <c r="AW4481" s="13" t="s">
        <v>31</v>
      </c>
      <c r="AX4481" s="13" t="s">
        <v>75</v>
      </c>
      <c r="AY4481" s="232" t="s">
        <v>203</v>
      </c>
    </row>
    <row r="4482" spans="1:65" s="13" customFormat="1" ht="11.25">
      <c r="B4482" s="222"/>
      <c r="C4482" s="223"/>
      <c r="D4482" s="224" t="s">
        <v>211</v>
      </c>
      <c r="E4482" s="225" t="s">
        <v>1</v>
      </c>
      <c r="F4482" s="226" t="s">
        <v>213</v>
      </c>
      <c r="G4482" s="223"/>
      <c r="H4482" s="225" t="s">
        <v>1</v>
      </c>
      <c r="I4482" s="227"/>
      <c r="J4482" s="223"/>
      <c r="K4482" s="223"/>
      <c r="L4482" s="228"/>
      <c r="M4482" s="229"/>
      <c r="N4482" s="230"/>
      <c r="O4482" s="230"/>
      <c r="P4482" s="230"/>
      <c r="Q4482" s="230"/>
      <c r="R4482" s="230"/>
      <c r="S4482" s="230"/>
      <c r="T4482" s="231"/>
      <c r="AT4482" s="232" t="s">
        <v>211</v>
      </c>
      <c r="AU4482" s="232" t="s">
        <v>104</v>
      </c>
      <c r="AV4482" s="13" t="s">
        <v>82</v>
      </c>
      <c r="AW4482" s="13" t="s">
        <v>31</v>
      </c>
      <c r="AX4482" s="13" t="s">
        <v>75</v>
      </c>
      <c r="AY4482" s="232" t="s">
        <v>203</v>
      </c>
    </row>
    <row r="4483" spans="1:65" s="13" customFormat="1" ht="11.25">
      <c r="B4483" s="222"/>
      <c r="C4483" s="223"/>
      <c r="D4483" s="224" t="s">
        <v>211</v>
      </c>
      <c r="E4483" s="225" t="s">
        <v>1</v>
      </c>
      <c r="F4483" s="226" t="s">
        <v>4071</v>
      </c>
      <c r="G4483" s="223"/>
      <c r="H4483" s="225" t="s">
        <v>1</v>
      </c>
      <c r="I4483" s="227"/>
      <c r="J4483" s="223"/>
      <c r="K4483" s="223"/>
      <c r="L4483" s="228"/>
      <c r="M4483" s="229"/>
      <c r="N4483" s="230"/>
      <c r="O4483" s="230"/>
      <c r="P4483" s="230"/>
      <c r="Q4483" s="230"/>
      <c r="R4483" s="230"/>
      <c r="S4483" s="230"/>
      <c r="T4483" s="231"/>
      <c r="AT4483" s="232" t="s">
        <v>211</v>
      </c>
      <c r="AU4483" s="232" t="s">
        <v>104</v>
      </c>
      <c r="AV4483" s="13" t="s">
        <v>82</v>
      </c>
      <c r="AW4483" s="13" t="s">
        <v>31</v>
      </c>
      <c r="AX4483" s="13" t="s">
        <v>75</v>
      </c>
      <c r="AY4483" s="232" t="s">
        <v>203</v>
      </c>
    </row>
    <row r="4484" spans="1:65" s="14" customFormat="1" ht="11.25">
      <c r="B4484" s="233"/>
      <c r="C4484" s="234"/>
      <c r="D4484" s="224" t="s">
        <v>211</v>
      </c>
      <c r="E4484" s="235" t="s">
        <v>1</v>
      </c>
      <c r="F4484" s="236" t="s">
        <v>82</v>
      </c>
      <c r="G4484" s="234"/>
      <c r="H4484" s="237">
        <v>1</v>
      </c>
      <c r="I4484" s="238"/>
      <c r="J4484" s="234"/>
      <c r="K4484" s="234"/>
      <c r="L4484" s="239"/>
      <c r="M4484" s="240"/>
      <c r="N4484" s="241"/>
      <c r="O4484" s="241"/>
      <c r="P4484" s="241"/>
      <c r="Q4484" s="241"/>
      <c r="R4484" s="241"/>
      <c r="S4484" s="241"/>
      <c r="T4484" s="242"/>
      <c r="AT4484" s="243" t="s">
        <v>211</v>
      </c>
      <c r="AU4484" s="243" t="s">
        <v>104</v>
      </c>
      <c r="AV4484" s="14" t="s">
        <v>84</v>
      </c>
      <c r="AW4484" s="14" t="s">
        <v>31</v>
      </c>
      <c r="AX4484" s="14" t="s">
        <v>75</v>
      </c>
      <c r="AY4484" s="243" t="s">
        <v>203</v>
      </c>
    </row>
    <row r="4485" spans="1:65" s="2" customFormat="1" ht="33" customHeight="1">
      <c r="A4485" s="35"/>
      <c r="B4485" s="36"/>
      <c r="C4485" s="209" t="s">
        <v>4072</v>
      </c>
      <c r="D4485" s="209" t="s">
        <v>205</v>
      </c>
      <c r="E4485" s="210" t="s">
        <v>4073</v>
      </c>
      <c r="F4485" s="211" t="s">
        <v>4074</v>
      </c>
      <c r="G4485" s="212" t="s">
        <v>208</v>
      </c>
      <c r="H4485" s="213">
        <v>1</v>
      </c>
      <c r="I4485" s="214"/>
      <c r="J4485" s="215">
        <f>ROUND(I4485*H4485,2)</f>
        <v>0</v>
      </c>
      <c r="K4485" s="211" t="s">
        <v>1</v>
      </c>
      <c r="L4485" s="40"/>
      <c r="M4485" s="216" t="s">
        <v>1</v>
      </c>
      <c r="N4485" s="217" t="s">
        <v>40</v>
      </c>
      <c r="O4485" s="72"/>
      <c r="P4485" s="218">
        <f>O4485*H4485</f>
        <v>0</v>
      </c>
      <c r="Q4485" s="218">
        <v>0</v>
      </c>
      <c r="R4485" s="218">
        <f>Q4485*H4485</f>
        <v>0</v>
      </c>
      <c r="S4485" s="218">
        <v>0</v>
      </c>
      <c r="T4485" s="219">
        <f>S4485*H4485</f>
        <v>0</v>
      </c>
      <c r="U4485" s="35"/>
      <c r="V4485" s="35"/>
      <c r="W4485" s="35"/>
      <c r="X4485" s="35"/>
      <c r="Y4485" s="35"/>
      <c r="Z4485" s="35"/>
      <c r="AA4485" s="35"/>
      <c r="AB4485" s="35"/>
      <c r="AC4485" s="35"/>
      <c r="AD4485" s="35"/>
      <c r="AE4485" s="35"/>
      <c r="AR4485" s="220" t="s">
        <v>412</v>
      </c>
      <c r="AT4485" s="220" t="s">
        <v>205</v>
      </c>
      <c r="AU4485" s="220" t="s">
        <v>104</v>
      </c>
      <c r="AY4485" s="18" t="s">
        <v>203</v>
      </c>
      <c r="BE4485" s="221">
        <f>IF(N4485="základní",J4485,0)</f>
        <v>0</v>
      </c>
      <c r="BF4485" s="221">
        <f>IF(N4485="snížená",J4485,0)</f>
        <v>0</v>
      </c>
      <c r="BG4485" s="221">
        <f>IF(N4485="zákl. přenesená",J4485,0)</f>
        <v>0</v>
      </c>
      <c r="BH4485" s="221">
        <f>IF(N4485="sníž. přenesená",J4485,0)</f>
        <v>0</v>
      </c>
      <c r="BI4485" s="221">
        <f>IF(N4485="nulová",J4485,0)</f>
        <v>0</v>
      </c>
      <c r="BJ4485" s="18" t="s">
        <v>82</v>
      </c>
      <c r="BK4485" s="221">
        <f>ROUND(I4485*H4485,2)</f>
        <v>0</v>
      </c>
      <c r="BL4485" s="18" t="s">
        <v>412</v>
      </c>
      <c r="BM4485" s="220" t="s">
        <v>4075</v>
      </c>
    </row>
    <row r="4486" spans="1:65" s="13" customFormat="1" ht="22.5">
      <c r="B4486" s="222"/>
      <c r="C4486" s="223"/>
      <c r="D4486" s="224" t="s">
        <v>211</v>
      </c>
      <c r="E4486" s="225" t="s">
        <v>1</v>
      </c>
      <c r="F4486" s="226" t="s">
        <v>4070</v>
      </c>
      <c r="G4486" s="223"/>
      <c r="H4486" s="225" t="s">
        <v>1</v>
      </c>
      <c r="I4486" s="227"/>
      <c r="J4486" s="223"/>
      <c r="K4486" s="223"/>
      <c r="L4486" s="228"/>
      <c r="M4486" s="229"/>
      <c r="N4486" s="230"/>
      <c r="O4486" s="230"/>
      <c r="P4486" s="230"/>
      <c r="Q4486" s="230"/>
      <c r="R4486" s="230"/>
      <c r="S4486" s="230"/>
      <c r="T4486" s="231"/>
      <c r="AT4486" s="232" t="s">
        <v>211</v>
      </c>
      <c r="AU4486" s="232" t="s">
        <v>104</v>
      </c>
      <c r="AV4486" s="13" t="s">
        <v>82</v>
      </c>
      <c r="AW4486" s="13" t="s">
        <v>31</v>
      </c>
      <c r="AX4486" s="13" t="s">
        <v>75</v>
      </c>
      <c r="AY4486" s="232" t="s">
        <v>203</v>
      </c>
    </row>
    <row r="4487" spans="1:65" s="13" customFormat="1" ht="11.25">
      <c r="B4487" s="222"/>
      <c r="C4487" s="223"/>
      <c r="D4487" s="224" t="s">
        <v>211</v>
      </c>
      <c r="E4487" s="225" t="s">
        <v>1</v>
      </c>
      <c r="F4487" s="226" t="s">
        <v>213</v>
      </c>
      <c r="G4487" s="223"/>
      <c r="H4487" s="225" t="s">
        <v>1</v>
      </c>
      <c r="I4487" s="227"/>
      <c r="J4487" s="223"/>
      <c r="K4487" s="223"/>
      <c r="L4487" s="228"/>
      <c r="M4487" s="229"/>
      <c r="N4487" s="230"/>
      <c r="O4487" s="230"/>
      <c r="P4487" s="230"/>
      <c r="Q4487" s="230"/>
      <c r="R4487" s="230"/>
      <c r="S4487" s="230"/>
      <c r="T4487" s="231"/>
      <c r="AT4487" s="232" t="s">
        <v>211</v>
      </c>
      <c r="AU4487" s="232" t="s">
        <v>104</v>
      </c>
      <c r="AV4487" s="13" t="s">
        <v>82</v>
      </c>
      <c r="AW4487" s="13" t="s">
        <v>31</v>
      </c>
      <c r="AX4487" s="13" t="s">
        <v>75</v>
      </c>
      <c r="AY4487" s="232" t="s">
        <v>203</v>
      </c>
    </row>
    <row r="4488" spans="1:65" s="13" customFormat="1" ht="11.25">
      <c r="B4488" s="222"/>
      <c r="C4488" s="223"/>
      <c r="D4488" s="224" t="s">
        <v>211</v>
      </c>
      <c r="E4488" s="225" t="s">
        <v>1</v>
      </c>
      <c r="F4488" s="226" t="s">
        <v>4071</v>
      </c>
      <c r="G4488" s="223"/>
      <c r="H4488" s="225" t="s">
        <v>1</v>
      </c>
      <c r="I4488" s="227"/>
      <c r="J4488" s="223"/>
      <c r="K4488" s="223"/>
      <c r="L4488" s="228"/>
      <c r="M4488" s="229"/>
      <c r="N4488" s="230"/>
      <c r="O4488" s="230"/>
      <c r="P4488" s="230"/>
      <c r="Q4488" s="230"/>
      <c r="R4488" s="230"/>
      <c r="S4488" s="230"/>
      <c r="T4488" s="231"/>
      <c r="AT4488" s="232" t="s">
        <v>211</v>
      </c>
      <c r="AU4488" s="232" t="s">
        <v>104</v>
      </c>
      <c r="AV4488" s="13" t="s">
        <v>82</v>
      </c>
      <c r="AW4488" s="13" t="s">
        <v>31</v>
      </c>
      <c r="AX4488" s="13" t="s">
        <v>75</v>
      </c>
      <c r="AY4488" s="232" t="s">
        <v>203</v>
      </c>
    </row>
    <row r="4489" spans="1:65" s="13" customFormat="1" ht="11.25">
      <c r="B4489" s="222"/>
      <c r="C4489" s="223"/>
      <c r="D4489" s="224" t="s">
        <v>211</v>
      </c>
      <c r="E4489" s="225" t="s">
        <v>1</v>
      </c>
      <c r="F4489" s="226" t="s">
        <v>3408</v>
      </c>
      <c r="G4489" s="223"/>
      <c r="H4489" s="225" t="s">
        <v>1</v>
      </c>
      <c r="I4489" s="227"/>
      <c r="J4489" s="223"/>
      <c r="K4489" s="223"/>
      <c r="L4489" s="228"/>
      <c r="M4489" s="229"/>
      <c r="N4489" s="230"/>
      <c r="O4489" s="230"/>
      <c r="P4489" s="230"/>
      <c r="Q4489" s="230"/>
      <c r="R4489" s="230"/>
      <c r="S4489" s="230"/>
      <c r="T4489" s="231"/>
      <c r="AT4489" s="232" t="s">
        <v>211</v>
      </c>
      <c r="AU4489" s="232" t="s">
        <v>104</v>
      </c>
      <c r="AV4489" s="13" t="s">
        <v>82</v>
      </c>
      <c r="AW4489" s="13" t="s">
        <v>31</v>
      </c>
      <c r="AX4489" s="13" t="s">
        <v>75</v>
      </c>
      <c r="AY4489" s="232" t="s">
        <v>203</v>
      </c>
    </row>
    <row r="4490" spans="1:65" s="14" customFormat="1" ht="11.25">
      <c r="B4490" s="233"/>
      <c r="C4490" s="234"/>
      <c r="D4490" s="224" t="s">
        <v>211</v>
      </c>
      <c r="E4490" s="235" t="s">
        <v>1</v>
      </c>
      <c r="F4490" s="236" t="s">
        <v>82</v>
      </c>
      <c r="G4490" s="234"/>
      <c r="H4490" s="237">
        <v>1</v>
      </c>
      <c r="I4490" s="238"/>
      <c r="J4490" s="234"/>
      <c r="K4490" s="234"/>
      <c r="L4490" s="239"/>
      <c r="M4490" s="240"/>
      <c r="N4490" s="241"/>
      <c r="O4490" s="241"/>
      <c r="P4490" s="241"/>
      <c r="Q4490" s="241"/>
      <c r="R4490" s="241"/>
      <c r="S4490" s="241"/>
      <c r="T4490" s="242"/>
      <c r="AT4490" s="243" t="s">
        <v>211</v>
      </c>
      <c r="AU4490" s="243" t="s">
        <v>104</v>
      </c>
      <c r="AV4490" s="14" t="s">
        <v>84</v>
      </c>
      <c r="AW4490" s="14" t="s">
        <v>31</v>
      </c>
      <c r="AX4490" s="14" t="s">
        <v>75</v>
      </c>
      <c r="AY4490" s="243" t="s">
        <v>203</v>
      </c>
    </row>
    <row r="4491" spans="1:65" s="2" customFormat="1" ht="33" customHeight="1">
      <c r="A4491" s="35"/>
      <c r="B4491" s="36"/>
      <c r="C4491" s="209" t="s">
        <v>4076</v>
      </c>
      <c r="D4491" s="209" t="s">
        <v>205</v>
      </c>
      <c r="E4491" s="210" t="s">
        <v>4077</v>
      </c>
      <c r="F4491" s="211" t="s">
        <v>4078</v>
      </c>
      <c r="G4491" s="212" t="s">
        <v>208</v>
      </c>
      <c r="H4491" s="213">
        <v>1</v>
      </c>
      <c r="I4491" s="214"/>
      <c r="J4491" s="215">
        <f>ROUND(I4491*H4491,2)</f>
        <v>0</v>
      </c>
      <c r="K4491" s="211" t="s">
        <v>1</v>
      </c>
      <c r="L4491" s="40"/>
      <c r="M4491" s="216" t="s">
        <v>1</v>
      </c>
      <c r="N4491" s="217" t="s">
        <v>40</v>
      </c>
      <c r="O4491" s="72"/>
      <c r="P4491" s="218">
        <f>O4491*H4491</f>
        <v>0</v>
      </c>
      <c r="Q4491" s="218">
        <v>0</v>
      </c>
      <c r="R4491" s="218">
        <f>Q4491*H4491</f>
        <v>0</v>
      </c>
      <c r="S4491" s="218">
        <v>0</v>
      </c>
      <c r="T4491" s="219">
        <f>S4491*H4491</f>
        <v>0</v>
      </c>
      <c r="U4491" s="35"/>
      <c r="V4491" s="35"/>
      <c r="W4491" s="35"/>
      <c r="X4491" s="35"/>
      <c r="Y4491" s="35"/>
      <c r="Z4491" s="35"/>
      <c r="AA4491" s="35"/>
      <c r="AB4491" s="35"/>
      <c r="AC4491" s="35"/>
      <c r="AD4491" s="35"/>
      <c r="AE4491" s="35"/>
      <c r="AR4491" s="220" t="s">
        <v>412</v>
      </c>
      <c r="AT4491" s="220" t="s">
        <v>205</v>
      </c>
      <c r="AU4491" s="220" t="s">
        <v>104</v>
      </c>
      <c r="AY4491" s="18" t="s">
        <v>203</v>
      </c>
      <c r="BE4491" s="221">
        <f>IF(N4491="základní",J4491,0)</f>
        <v>0</v>
      </c>
      <c r="BF4491" s="221">
        <f>IF(N4491="snížená",J4491,0)</f>
        <v>0</v>
      </c>
      <c r="BG4491" s="221">
        <f>IF(N4491="zákl. přenesená",J4491,0)</f>
        <v>0</v>
      </c>
      <c r="BH4491" s="221">
        <f>IF(N4491="sníž. přenesená",J4491,0)</f>
        <v>0</v>
      </c>
      <c r="BI4491" s="221">
        <f>IF(N4491="nulová",J4491,0)</f>
        <v>0</v>
      </c>
      <c r="BJ4491" s="18" t="s">
        <v>82</v>
      </c>
      <c r="BK4491" s="221">
        <f>ROUND(I4491*H4491,2)</f>
        <v>0</v>
      </c>
      <c r="BL4491" s="18" t="s">
        <v>412</v>
      </c>
      <c r="BM4491" s="220" t="s">
        <v>4079</v>
      </c>
    </row>
    <row r="4492" spans="1:65" s="13" customFormat="1" ht="22.5">
      <c r="B4492" s="222"/>
      <c r="C4492" s="223"/>
      <c r="D4492" s="224" t="s">
        <v>211</v>
      </c>
      <c r="E4492" s="225" t="s">
        <v>1</v>
      </c>
      <c r="F4492" s="226" t="s">
        <v>4070</v>
      </c>
      <c r="G4492" s="223"/>
      <c r="H4492" s="225" t="s">
        <v>1</v>
      </c>
      <c r="I4492" s="227"/>
      <c r="J4492" s="223"/>
      <c r="K4492" s="223"/>
      <c r="L4492" s="228"/>
      <c r="M4492" s="229"/>
      <c r="N4492" s="230"/>
      <c r="O4492" s="230"/>
      <c r="P4492" s="230"/>
      <c r="Q4492" s="230"/>
      <c r="R4492" s="230"/>
      <c r="S4492" s="230"/>
      <c r="T4492" s="231"/>
      <c r="AT4492" s="232" t="s">
        <v>211</v>
      </c>
      <c r="AU4492" s="232" t="s">
        <v>104</v>
      </c>
      <c r="AV4492" s="13" t="s">
        <v>82</v>
      </c>
      <c r="AW4492" s="13" t="s">
        <v>31</v>
      </c>
      <c r="AX4492" s="13" t="s">
        <v>75</v>
      </c>
      <c r="AY4492" s="232" t="s">
        <v>203</v>
      </c>
    </row>
    <row r="4493" spans="1:65" s="13" customFormat="1" ht="11.25">
      <c r="B4493" s="222"/>
      <c r="C4493" s="223"/>
      <c r="D4493" s="224" t="s">
        <v>211</v>
      </c>
      <c r="E4493" s="225" t="s">
        <v>1</v>
      </c>
      <c r="F4493" s="226" t="s">
        <v>213</v>
      </c>
      <c r="G4493" s="223"/>
      <c r="H4493" s="225" t="s">
        <v>1</v>
      </c>
      <c r="I4493" s="227"/>
      <c r="J4493" s="223"/>
      <c r="K4493" s="223"/>
      <c r="L4493" s="228"/>
      <c r="M4493" s="229"/>
      <c r="N4493" s="230"/>
      <c r="O4493" s="230"/>
      <c r="P4493" s="230"/>
      <c r="Q4493" s="230"/>
      <c r="R4493" s="230"/>
      <c r="S4493" s="230"/>
      <c r="T4493" s="231"/>
      <c r="AT4493" s="232" t="s">
        <v>211</v>
      </c>
      <c r="AU4493" s="232" t="s">
        <v>104</v>
      </c>
      <c r="AV4493" s="13" t="s">
        <v>82</v>
      </c>
      <c r="AW4493" s="13" t="s">
        <v>31</v>
      </c>
      <c r="AX4493" s="13" t="s">
        <v>75</v>
      </c>
      <c r="AY4493" s="232" t="s">
        <v>203</v>
      </c>
    </row>
    <row r="4494" spans="1:65" s="13" customFormat="1" ht="11.25">
      <c r="B4494" s="222"/>
      <c r="C4494" s="223"/>
      <c r="D4494" s="224" t="s">
        <v>211</v>
      </c>
      <c r="E4494" s="225" t="s">
        <v>1</v>
      </c>
      <c r="F4494" s="226" t="s">
        <v>4071</v>
      </c>
      <c r="G4494" s="223"/>
      <c r="H4494" s="225" t="s">
        <v>1</v>
      </c>
      <c r="I4494" s="227"/>
      <c r="J4494" s="223"/>
      <c r="K4494" s="223"/>
      <c r="L4494" s="228"/>
      <c r="M4494" s="229"/>
      <c r="N4494" s="230"/>
      <c r="O4494" s="230"/>
      <c r="P4494" s="230"/>
      <c r="Q4494" s="230"/>
      <c r="R4494" s="230"/>
      <c r="S4494" s="230"/>
      <c r="T4494" s="231"/>
      <c r="AT4494" s="232" t="s">
        <v>211</v>
      </c>
      <c r="AU4494" s="232" t="s">
        <v>104</v>
      </c>
      <c r="AV4494" s="13" t="s">
        <v>82</v>
      </c>
      <c r="AW4494" s="13" t="s">
        <v>31</v>
      </c>
      <c r="AX4494" s="13" t="s">
        <v>75</v>
      </c>
      <c r="AY4494" s="232" t="s">
        <v>203</v>
      </c>
    </row>
    <row r="4495" spans="1:65" s="13" customFormat="1" ht="11.25">
      <c r="B4495" s="222"/>
      <c r="C4495" s="223"/>
      <c r="D4495" s="224" t="s">
        <v>211</v>
      </c>
      <c r="E4495" s="225" t="s">
        <v>1</v>
      </c>
      <c r="F4495" s="226" t="s">
        <v>3408</v>
      </c>
      <c r="G4495" s="223"/>
      <c r="H4495" s="225" t="s">
        <v>1</v>
      </c>
      <c r="I4495" s="227"/>
      <c r="J4495" s="223"/>
      <c r="K4495" s="223"/>
      <c r="L4495" s="228"/>
      <c r="M4495" s="229"/>
      <c r="N4495" s="230"/>
      <c r="O4495" s="230"/>
      <c r="P4495" s="230"/>
      <c r="Q4495" s="230"/>
      <c r="R4495" s="230"/>
      <c r="S4495" s="230"/>
      <c r="T4495" s="231"/>
      <c r="AT4495" s="232" t="s">
        <v>211</v>
      </c>
      <c r="AU4495" s="232" t="s">
        <v>104</v>
      </c>
      <c r="AV4495" s="13" t="s">
        <v>82</v>
      </c>
      <c r="AW4495" s="13" t="s">
        <v>31</v>
      </c>
      <c r="AX4495" s="13" t="s">
        <v>75</v>
      </c>
      <c r="AY4495" s="232" t="s">
        <v>203</v>
      </c>
    </row>
    <row r="4496" spans="1:65" s="14" customFormat="1" ht="11.25">
      <c r="B4496" s="233"/>
      <c r="C4496" s="234"/>
      <c r="D4496" s="224" t="s">
        <v>211</v>
      </c>
      <c r="E4496" s="235" t="s">
        <v>1</v>
      </c>
      <c r="F4496" s="236" t="s">
        <v>82</v>
      </c>
      <c r="G4496" s="234"/>
      <c r="H4496" s="237">
        <v>1</v>
      </c>
      <c r="I4496" s="238"/>
      <c r="J4496" s="234"/>
      <c r="K4496" s="234"/>
      <c r="L4496" s="239"/>
      <c r="M4496" s="240"/>
      <c r="N4496" s="241"/>
      <c r="O4496" s="241"/>
      <c r="P4496" s="241"/>
      <c r="Q4496" s="241"/>
      <c r="R4496" s="241"/>
      <c r="S4496" s="241"/>
      <c r="T4496" s="242"/>
      <c r="AT4496" s="243" t="s">
        <v>211</v>
      </c>
      <c r="AU4496" s="243" t="s">
        <v>104</v>
      </c>
      <c r="AV4496" s="14" t="s">
        <v>84</v>
      </c>
      <c r="AW4496" s="14" t="s">
        <v>31</v>
      </c>
      <c r="AX4496" s="14" t="s">
        <v>75</v>
      </c>
      <c r="AY4496" s="243" t="s">
        <v>203</v>
      </c>
    </row>
    <row r="4497" spans="1:65" s="2" customFormat="1" ht="33" customHeight="1">
      <c r="A4497" s="35"/>
      <c r="B4497" s="36"/>
      <c r="C4497" s="209" t="s">
        <v>4080</v>
      </c>
      <c r="D4497" s="209" t="s">
        <v>205</v>
      </c>
      <c r="E4497" s="210" t="s">
        <v>4081</v>
      </c>
      <c r="F4497" s="211" t="s">
        <v>4082</v>
      </c>
      <c r="G4497" s="212" t="s">
        <v>208</v>
      </c>
      <c r="H4497" s="213">
        <v>4</v>
      </c>
      <c r="I4497" s="214"/>
      <c r="J4497" s="215">
        <f>ROUND(I4497*H4497,2)</f>
        <v>0</v>
      </c>
      <c r="K4497" s="211" t="s">
        <v>1</v>
      </c>
      <c r="L4497" s="40"/>
      <c r="M4497" s="216" t="s">
        <v>1</v>
      </c>
      <c r="N4497" s="217" t="s">
        <v>40</v>
      </c>
      <c r="O4497" s="72"/>
      <c r="P4497" s="218">
        <f>O4497*H4497</f>
        <v>0</v>
      </c>
      <c r="Q4497" s="218">
        <v>0</v>
      </c>
      <c r="R4497" s="218">
        <f>Q4497*H4497</f>
        <v>0</v>
      </c>
      <c r="S4497" s="218">
        <v>0</v>
      </c>
      <c r="T4497" s="219">
        <f>S4497*H4497</f>
        <v>0</v>
      </c>
      <c r="U4497" s="35"/>
      <c r="V4497" s="35"/>
      <c r="W4497" s="35"/>
      <c r="X4497" s="35"/>
      <c r="Y4497" s="35"/>
      <c r="Z4497" s="35"/>
      <c r="AA4497" s="35"/>
      <c r="AB4497" s="35"/>
      <c r="AC4497" s="35"/>
      <c r="AD4497" s="35"/>
      <c r="AE4497" s="35"/>
      <c r="AR4497" s="220" t="s">
        <v>412</v>
      </c>
      <c r="AT4497" s="220" t="s">
        <v>205</v>
      </c>
      <c r="AU4497" s="220" t="s">
        <v>104</v>
      </c>
      <c r="AY4497" s="18" t="s">
        <v>203</v>
      </c>
      <c r="BE4497" s="221">
        <f>IF(N4497="základní",J4497,0)</f>
        <v>0</v>
      </c>
      <c r="BF4497" s="221">
        <f>IF(N4497="snížená",J4497,0)</f>
        <v>0</v>
      </c>
      <c r="BG4497" s="221">
        <f>IF(N4497="zákl. přenesená",J4497,0)</f>
        <v>0</v>
      </c>
      <c r="BH4497" s="221">
        <f>IF(N4497="sníž. přenesená",J4497,0)</f>
        <v>0</v>
      </c>
      <c r="BI4497" s="221">
        <f>IF(N4497="nulová",J4497,0)</f>
        <v>0</v>
      </c>
      <c r="BJ4497" s="18" t="s">
        <v>82</v>
      </c>
      <c r="BK4497" s="221">
        <f>ROUND(I4497*H4497,2)</f>
        <v>0</v>
      </c>
      <c r="BL4497" s="18" t="s">
        <v>412</v>
      </c>
      <c r="BM4497" s="220" t="s">
        <v>4083</v>
      </c>
    </row>
    <row r="4498" spans="1:65" s="13" customFormat="1" ht="22.5">
      <c r="B4498" s="222"/>
      <c r="C4498" s="223"/>
      <c r="D4498" s="224" t="s">
        <v>211</v>
      </c>
      <c r="E4498" s="225" t="s">
        <v>1</v>
      </c>
      <c r="F4498" s="226" t="s">
        <v>4070</v>
      </c>
      <c r="G4498" s="223"/>
      <c r="H4498" s="225" t="s">
        <v>1</v>
      </c>
      <c r="I4498" s="227"/>
      <c r="J4498" s="223"/>
      <c r="K4498" s="223"/>
      <c r="L4498" s="228"/>
      <c r="M4498" s="229"/>
      <c r="N4498" s="230"/>
      <c r="O4498" s="230"/>
      <c r="P4498" s="230"/>
      <c r="Q4498" s="230"/>
      <c r="R4498" s="230"/>
      <c r="S4498" s="230"/>
      <c r="T4498" s="231"/>
      <c r="AT4498" s="232" t="s">
        <v>211</v>
      </c>
      <c r="AU4498" s="232" t="s">
        <v>104</v>
      </c>
      <c r="AV4498" s="13" t="s">
        <v>82</v>
      </c>
      <c r="AW4498" s="13" t="s">
        <v>31</v>
      </c>
      <c r="AX4498" s="13" t="s">
        <v>75</v>
      </c>
      <c r="AY4498" s="232" t="s">
        <v>203</v>
      </c>
    </row>
    <row r="4499" spans="1:65" s="13" customFormat="1" ht="11.25">
      <c r="B4499" s="222"/>
      <c r="C4499" s="223"/>
      <c r="D4499" s="224" t="s">
        <v>211</v>
      </c>
      <c r="E4499" s="225" t="s">
        <v>1</v>
      </c>
      <c r="F4499" s="226" t="s">
        <v>213</v>
      </c>
      <c r="G4499" s="223"/>
      <c r="H4499" s="225" t="s">
        <v>1</v>
      </c>
      <c r="I4499" s="227"/>
      <c r="J4499" s="223"/>
      <c r="K4499" s="223"/>
      <c r="L4499" s="228"/>
      <c r="M4499" s="229"/>
      <c r="N4499" s="230"/>
      <c r="O4499" s="230"/>
      <c r="P4499" s="230"/>
      <c r="Q4499" s="230"/>
      <c r="R4499" s="230"/>
      <c r="S4499" s="230"/>
      <c r="T4499" s="231"/>
      <c r="AT4499" s="232" t="s">
        <v>211</v>
      </c>
      <c r="AU4499" s="232" t="s">
        <v>104</v>
      </c>
      <c r="AV4499" s="13" t="s">
        <v>82</v>
      </c>
      <c r="AW4499" s="13" t="s">
        <v>31</v>
      </c>
      <c r="AX4499" s="13" t="s">
        <v>75</v>
      </c>
      <c r="AY4499" s="232" t="s">
        <v>203</v>
      </c>
    </row>
    <row r="4500" spans="1:65" s="13" customFormat="1" ht="11.25">
      <c r="B4500" s="222"/>
      <c r="C4500" s="223"/>
      <c r="D4500" s="224" t="s">
        <v>211</v>
      </c>
      <c r="E4500" s="225" t="s">
        <v>1</v>
      </c>
      <c r="F4500" s="226" t="s">
        <v>4071</v>
      </c>
      <c r="G4500" s="223"/>
      <c r="H4500" s="225" t="s">
        <v>1</v>
      </c>
      <c r="I4500" s="227"/>
      <c r="J4500" s="223"/>
      <c r="K4500" s="223"/>
      <c r="L4500" s="228"/>
      <c r="M4500" s="229"/>
      <c r="N4500" s="230"/>
      <c r="O4500" s="230"/>
      <c r="P4500" s="230"/>
      <c r="Q4500" s="230"/>
      <c r="R4500" s="230"/>
      <c r="S4500" s="230"/>
      <c r="T4500" s="231"/>
      <c r="AT4500" s="232" t="s">
        <v>211</v>
      </c>
      <c r="AU4500" s="232" t="s">
        <v>104</v>
      </c>
      <c r="AV4500" s="13" t="s">
        <v>82</v>
      </c>
      <c r="AW4500" s="13" t="s">
        <v>31</v>
      </c>
      <c r="AX4500" s="13" t="s">
        <v>75</v>
      </c>
      <c r="AY4500" s="232" t="s">
        <v>203</v>
      </c>
    </row>
    <row r="4501" spans="1:65" s="13" customFormat="1" ht="11.25">
      <c r="B4501" s="222"/>
      <c r="C4501" s="223"/>
      <c r="D4501" s="224" t="s">
        <v>211</v>
      </c>
      <c r="E4501" s="225" t="s">
        <v>1</v>
      </c>
      <c r="F4501" s="226" t="s">
        <v>3408</v>
      </c>
      <c r="G4501" s="223"/>
      <c r="H4501" s="225" t="s">
        <v>1</v>
      </c>
      <c r="I4501" s="227"/>
      <c r="J4501" s="223"/>
      <c r="K4501" s="223"/>
      <c r="L4501" s="228"/>
      <c r="M4501" s="229"/>
      <c r="N4501" s="230"/>
      <c r="O4501" s="230"/>
      <c r="P4501" s="230"/>
      <c r="Q4501" s="230"/>
      <c r="R4501" s="230"/>
      <c r="S4501" s="230"/>
      <c r="T4501" s="231"/>
      <c r="AT4501" s="232" t="s">
        <v>211</v>
      </c>
      <c r="AU4501" s="232" t="s">
        <v>104</v>
      </c>
      <c r="AV4501" s="13" t="s">
        <v>82</v>
      </c>
      <c r="AW4501" s="13" t="s">
        <v>31</v>
      </c>
      <c r="AX4501" s="13" t="s">
        <v>75</v>
      </c>
      <c r="AY4501" s="232" t="s">
        <v>203</v>
      </c>
    </row>
    <row r="4502" spans="1:65" s="14" customFormat="1" ht="11.25">
      <c r="B4502" s="233"/>
      <c r="C4502" s="234"/>
      <c r="D4502" s="224" t="s">
        <v>211</v>
      </c>
      <c r="E4502" s="235" t="s">
        <v>1</v>
      </c>
      <c r="F4502" s="236" t="s">
        <v>209</v>
      </c>
      <c r="G4502" s="234"/>
      <c r="H4502" s="237">
        <v>4</v>
      </c>
      <c r="I4502" s="238"/>
      <c r="J4502" s="234"/>
      <c r="K4502" s="234"/>
      <c r="L4502" s="239"/>
      <c r="M4502" s="240"/>
      <c r="N4502" s="241"/>
      <c r="O4502" s="241"/>
      <c r="P4502" s="241"/>
      <c r="Q4502" s="241"/>
      <c r="R4502" s="241"/>
      <c r="S4502" s="241"/>
      <c r="T4502" s="242"/>
      <c r="AT4502" s="243" t="s">
        <v>211</v>
      </c>
      <c r="AU4502" s="243" t="s">
        <v>104</v>
      </c>
      <c r="AV4502" s="14" t="s">
        <v>84</v>
      </c>
      <c r="AW4502" s="14" t="s">
        <v>31</v>
      </c>
      <c r="AX4502" s="14" t="s">
        <v>75</v>
      </c>
      <c r="AY4502" s="243" t="s">
        <v>203</v>
      </c>
    </row>
    <row r="4503" spans="1:65" s="2" customFormat="1" ht="44.25" customHeight="1">
      <c r="A4503" s="35"/>
      <c r="B4503" s="36"/>
      <c r="C4503" s="209" t="s">
        <v>4084</v>
      </c>
      <c r="D4503" s="209" t="s">
        <v>205</v>
      </c>
      <c r="E4503" s="210" t="s">
        <v>4085</v>
      </c>
      <c r="F4503" s="211" t="s">
        <v>4086</v>
      </c>
      <c r="G4503" s="212" t="s">
        <v>208</v>
      </c>
      <c r="H4503" s="213">
        <v>4</v>
      </c>
      <c r="I4503" s="214"/>
      <c r="J4503" s="215">
        <f>ROUND(I4503*H4503,2)</f>
        <v>0</v>
      </c>
      <c r="K4503" s="211" t="s">
        <v>1</v>
      </c>
      <c r="L4503" s="40"/>
      <c r="M4503" s="216" t="s">
        <v>1</v>
      </c>
      <c r="N4503" s="217" t="s">
        <v>40</v>
      </c>
      <c r="O4503" s="72"/>
      <c r="P4503" s="218">
        <f>O4503*H4503</f>
        <v>0</v>
      </c>
      <c r="Q4503" s="218">
        <v>0</v>
      </c>
      <c r="R4503" s="218">
        <f>Q4503*H4503</f>
        <v>0</v>
      </c>
      <c r="S4503" s="218">
        <v>0</v>
      </c>
      <c r="T4503" s="219">
        <f>S4503*H4503</f>
        <v>0</v>
      </c>
      <c r="U4503" s="35"/>
      <c r="V4503" s="35"/>
      <c r="W4503" s="35"/>
      <c r="X4503" s="35"/>
      <c r="Y4503" s="35"/>
      <c r="Z4503" s="35"/>
      <c r="AA4503" s="35"/>
      <c r="AB4503" s="35"/>
      <c r="AC4503" s="35"/>
      <c r="AD4503" s="35"/>
      <c r="AE4503" s="35"/>
      <c r="AR4503" s="220" t="s">
        <v>412</v>
      </c>
      <c r="AT4503" s="220" t="s">
        <v>205</v>
      </c>
      <c r="AU4503" s="220" t="s">
        <v>104</v>
      </c>
      <c r="AY4503" s="18" t="s">
        <v>203</v>
      </c>
      <c r="BE4503" s="221">
        <f>IF(N4503="základní",J4503,0)</f>
        <v>0</v>
      </c>
      <c r="BF4503" s="221">
        <f>IF(N4503="snížená",J4503,0)</f>
        <v>0</v>
      </c>
      <c r="BG4503" s="221">
        <f>IF(N4503="zákl. přenesená",J4503,0)</f>
        <v>0</v>
      </c>
      <c r="BH4503" s="221">
        <f>IF(N4503="sníž. přenesená",J4503,0)</f>
        <v>0</v>
      </c>
      <c r="BI4503" s="221">
        <f>IF(N4503="nulová",J4503,0)</f>
        <v>0</v>
      </c>
      <c r="BJ4503" s="18" t="s">
        <v>82</v>
      </c>
      <c r="BK4503" s="221">
        <f>ROUND(I4503*H4503,2)</f>
        <v>0</v>
      </c>
      <c r="BL4503" s="18" t="s">
        <v>412</v>
      </c>
      <c r="BM4503" s="220" t="s">
        <v>4087</v>
      </c>
    </row>
    <row r="4504" spans="1:65" s="13" customFormat="1" ht="22.5">
      <c r="B4504" s="222"/>
      <c r="C4504" s="223"/>
      <c r="D4504" s="224" t="s">
        <v>211</v>
      </c>
      <c r="E4504" s="225" t="s">
        <v>1</v>
      </c>
      <c r="F4504" s="226" t="s">
        <v>4070</v>
      </c>
      <c r="G4504" s="223"/>
      <c r="H4504" s="225" t="s">
        <v>1</v>
      </c>
      <c r="I4504" s="227"/>
      <c r="J4504" s="223"/>
      <c r="K4504" s="223"/>
      <c r="L4504" s="228"/>
      <c r="M4504" s="229"/>
      <c r="N4504" s="230"/>
      <c r="O4504" s="230"/>
      <c r="P4504" s="230"/>
      <c r="Q4504" s="230"/>
      <c r="R4504" s="230"/>
      <c r="S4504" s="230"/>
      <c r="T4504" s="231"/>
      <c r="AT4504" s="232" t="s">
        <v>211</v>
      </c>
      <c r="AU4504" s="232" t="s">
        <v>104</v>
      </c>
      <c r="AV4504" s="13" t="s">
        <v>82</v>
      </c>
      <c r="AW4504" s="13" t="s">
        <v>31</v>
      </c>
      <c r="AX4504" s="13" t="s">
        <v>75</v>
      </c>
      <c r="AY4504" s="232" t="s">
        <v>203</v>
      </c>
    </row>
    <row r="4505" spans="1:65" s="13" customFormat="1" ht="11.25">
      <c r="B4505" s="222"/>
      <c r="C4505" s="223"/>
      <c r="D4505" s="224" t="s">
        <v>211</v>
      </c>
      <c r="E4505" s="225" t="s">
        <v>1</v>
      </c>
      <c r="F4505" s="226" t="s">
        <v>213</v>
      </c>
      <c r="G4505" s="223"/>
      <c r="H4505" s="225" t="s">
        <v>1</v>
      </c>
      <c r="I4505" s="227"/>
      <c r="J4505" s="223"/>
      <c r="K4505" s="223"/>
      <c r="L4505" s="228"/>
      <c r="M4505" s="229"/>
      <c r="N4505" s="230"/>
      <c r="O4505" s="230"/>
      <c r="P4505" s="230"/>
      <c r="Q4505" s="230"/>
      <c r="R4505" s="230"/>
      <c r="S4505" s="230"/>
      <c r="T4505" s="231"/>
      <c r="AT4505" s="232" t="s">
        <v>211</v>
      </c>
      <c r="AU4505" s="232" t="s">
        <v>104</v>
      </c>
      <c r="AV4505" s="13" t="s">
        <v>82</v>
      </c>
      <c r="AW4505" s="13" t="s">
        <v>31</v>
      </c>
      <c r="AX4505" s="13" t="s">
        <v>75</v>
      </c>
      <c r="AY4505" s="232" t="s">
        <v>203</v>
      </c>
    </row>
    <row r="4506" spans="1:65" s="13" customFormat="1" ht="11.25">
      <c r="B4506" s="222"/>
      <c r="C4506" s="223"/>
      <c r="D4506" s="224" t="s">
        <v>211</v>
      </c>
      <c r="E4506" s="225" t="s">
        <v>1</v>
      </c>
      <c r="F4506" s="226" t="s">
        <v>4071</v>
      </c>
      <c r="G4506" s="223"/>
      <c r="H4506" s="225" t="s">
        <v>1</v>
      </c>
      <c r="I4506" s="227"/>
      <c r="J4506" s="223"/>
      <c r="K4506" s="223"/>
      <c r="L4506" s="228"/>
      <c r="M4506" s="229"/>
      <c r="N4506" s="230"/>
      <c r="O4506" s="230"/>
      <c r="P4506" s="230"/>
      <c r="Q4506" s="230"/>
      <c r="R4506" s="230"/>
      <c r="S4506" s="230"/>
      <c r="T4506" s="231"/>
      <c r="AT4506" s="232" t="s">
        <v>211</v>
      </c>
      <c r="AU4506" s="232" t="s">
        <v>104</v>
      </c>
      <c r="AV4506" s="13" t="s">
        <v>82</v>
      </c>
      <c r="AW4506" s="13" t="s">
        <v>31</v>
      </c>
      <c r="AX4506" s="13" t="s">
        <v>75</v>
      </c>
      <c r="AY4506" s="232" t="s">
        <v>203</v>
      </c>
    </row>
    <row r="4507" spans="1:65" s="13" customFormat="1" ht="11.25">
      <c r="B4507" s="222"/>
      <c r="C4507" s="223"/>
      <c r="D4507" s="224" t="s">
        <v>211</v>
      </c>
      <c r="E4507" s="225" t="s">
        <v>1</v>
      </c>
      <c r="F4507" s="226" t="s">
        <v>3408</v>
      </c>
      <c r="G4507" s="223"/>
      <c r="H4507" s="225" t="s">
        <v>1</v>
      </c>
      <c r="I4507" s="227"/>
      <c r="J4507" s="223"/>
      <c r="K4507" s="223"/>
      <c r="L4507" s="228"/>
      <c r="M4507" s="229"/>
      <c r="N4507" s="230"/>
      <c r="O4507" s="230"/>
      <c r="P4507" s="230"/>
      <c r="Q4507" s="230"/>
      <c r="R4507" s="230"/>
      <c r="S4507" s="230"/>
      <c r="T4507" s="231"/>
      <c r="AT4507" s="232" t="s">
        <v>211</v>
      </c>
      <c r="AU4507" s="232" t="s">
        <v>104</v>
      </c>
      <c r="AV4507" s="13" t="s">
        <v>82</v>
      </c>
      <c r="AW4507" s="13" t="s">
        <v>31</v>
      </c>
      <c r="AX4507" s="13" t="s">
        <v>75</v>
      </c>
      <c r="AY4507" s="232" t="s">
        <v>203</v>
      </c>
    </row>
    <row r="4508" spans="1:65" s="14" customFormat="1" ht="11.25">
      <c r="B4508" s="233"/>
      <c r="C4508" s="234"/>
      <c r="D4508" s="224" t="s">
        <v>211</v>
      </c>
      <c r="E4508" s="235" t="s">
        <v>1</v>
      </c>
      <c r="F4508" s="236" t="s">
        <v>209</v>
      </c>
      <c r="G4508" s="234"/>
      <c r="H4508" s="237">
        <v>4</v>
      </c>
      <c r="I4508" s="238"/>
      <c r="J4508" s="234"/>
      <c r="K4508" s="234"/>
      <c r="L4508" s="239"/>
      <c r="M4508" s="240"/>
      <c r="N4508" s="241"/>
      <c r="O4508" s="241"/>
      <c r="P4508" s="241"/>
      <c r="Q4508" s="241"/>
      <c r="R4508" s="241"/>
      <c r="S4508" s="241"/>
      <c r="T4508" s="242"/>
      <c r="AT4508" s="243" t="s">
        <v>211</v>
      </c>
      <c r="AU4508" s="243" t="s">
        <v>104</v>
      </c>
      <c r="AV4508" s="14" t="s">
        <v>84</v>
      </c>
      <c r="AW4508" s="14" t="s">
        <v>31</v>
      </c>
      <c r="AX4508" s="14" t="s">
        <v>75</v>
      </c>
      <c r="AY4508" s="243" t="s">
        <v>203</v>
      </c>
    </row>
    <row r="4509" spans="1:65" s="2" customFormat="1" ht="33" customHeight="1">
      <c r="A4509" s="35"/>
      <c r="B4509" s="36"/>
      <c r="C4509" s="209" t="s">
        <v>4088</v>
      </c>
      <c r="D4509" s="209" t="s">
        <v>205</v>
      </c>
      <c r="E4509" s="210" t="s">
        <v>4089</v>
      </c>
      <c r="F4509" s="211" t="s">
        <v>4090</v>
      </c>
      <c r="G4509" s="212" t="s">
        <v>208</v>
      </c>
      <c r="H4509" s="213">
        <v>4</v>
      </c>
      <c r="I4509" s="214"/>
      <c r="J4509" s="215">
        <f>ROUND(I4509*H4509,2)</f>
        <v>0</v>
      </c>
      <c r="K4509" s="211" t="s">
        <v>1</v>
      </c>
      <c r="L4509" s="40"/>
      <c r="M4509" s="216" t="s">
        <v>1</v>
      </c>
      <c r="N4509" s="217" t="s">
        <v>40</v>
      </c>
      <c r="O4509" s="72"/>
      <c r="P4509" s="218">
        <f>O4509*H4509</f>
        <v>0</v>
      </c>
      <c r="Q4509" s="218">
        <v>0</v>
      </c>
      <c r="R4509" s="218">
        <f>Q4509*H4509</f>
        <v>0</v>
      </c>
      <c r="S4509" s="218">
        <v>0</v>
      </c>
      <c r="T4509" s="219">
        <f>S4509*H4509</f>
        <v>0</v>
      </c>
      <c r="U4509" s="35"/>
      <c r="V4509" s="35"/>
      <c r="W4509" s="35"/>
      <c r="X4509" s="35"/>
      <c r="Y4509" s="35"/>
      <c r="Z4509" s="35"/>
      <c r="AA4509" s="35"/>
      <c r="AB4509" s="35"/>
      <c r="AC4509" s="35"/>
      <c r="AD4509" s="35"/>
      <c r="AE4509" s="35"/>
      <c r="AR4509" s="220" t="s">
        <v>412</v>
      </c>
      <c r="AT4509" s="220" t="s">
        <v>205</v>
      </c>
      <c r="AU4509" s="220" t="s">
        <v>104</v>
      </c>
      <c r="AY4509" s="18" t="s">
        <v>203</v>
      </c>
      <c r="BE4509" s="221">
        <f>IF(N4509="základní",J4509,0)</f>
        <v>0</v>
      </c>
      <c r="BF4509" s="221">
        <f>IF(N4509="snížená",J4509,0)</f>
        <v>0</v>
      </c>
      <c r="BG4509" s="221">
        <f>IF(N4509="zákl. přenesená",J4509,0)</f>
        <v>0</v>
      </c>
      <c r="BH4509" s="221">
        <f>IF(N4509="sníž. přenesená",J4509,0)</f>
        <v>0</v>
      </c>
      <c r="BI4509" s="221">
        <f>IF(N4509="nulová",J4509,0)</f>
        <v>0</v>
      </c>
      <c r="BJ4509" s="18" t="s">
        <v>82</v>
      </c>
      <c r="BK4509" s="221">
        <f>ROUND(I4509*H4509,2)</f>
        <v>0</v>
      </c>
      <c r="BL4509" s="18" t="s">
        <v>412</v>
      </c>
      <c r="BM4509" s="220" t="s">
        <v>4091</v>
      </c>
    </row>
    <row r="4510" spans="1:65" s="13" customFormat="1" ht="22.5">
      <c r="B4510" s="222"/>
      <c r="C4510" s="223"/>
      <c r="D4510" s="224" t="s">
        <v>211</v>
      </c>
      <c r="E4510" s="225" t="s">
        <v>1</v>
      </c>
      <c r="F4510" s="226" t="s">
        <v>4070</v>
      </c>
      <c r="G4510" s="223"/>
      <c r="H4510" s="225" t="s">
        <v>1</v>
      </c>
      <c r="I4510" s="227"/>
      <c r="J4510" s="223"/>
      <c r="K4510" s="223"/>
      <c r="L4510" s="228"/>
      <c r="M4510" s="229"/>
      <c r="N4510" s="230"/>
      <c r="O4510" s="230"/>
      <c r="P4510" s="230"/>
      <c r="Q4510" s="230"/>
      <c r="R4510" s="230"/>
      <c r="S4510" s="230"/>
      <c r="T4510" s="231"/>
      <c r="AT4510" s="232" t="s">
        <v>211</v>
      </c>
      <c r="AU4510" s="232" t="s">
        <v>104</v>
      </c>
      <c r="AV4510" s="13" t="s">
        <v>82</v>
      </c>
      <c r="AW4510" s="13" t="s">
        <v>31</v>
      </c>
      <c r="AX4510" s="13" t="s">
        <v>75</v>
      </c>
      <c r="AY4510" s="232" t="s">
        <v>203</v>
      </c>
    </row>
    <row r="4511" spans="1:65" s="13" customFormat="1" ht="11.25">
      <c r="B4511" s="222"/>
      <c r="C4511" s="223"/>
      <c r="D4511" s="224" t="s">
        <v>211</v>
      </c>
      <c r="E4511" s="225" t="s">
        <v>1</v>
      </c>
      <c r="F4511" s="226" t="s">
        <v>213</v>
      </c>
      <c r="G4511" s="223"/>
      <c r="H4511" s="225" t="s">
        <v>1</v>
      </c>
      <c r="I4511" s="227"/>
      <c r="J4511" s="223"/>
      <c r="K4511" s="223"/>
      <c r="L4511" s="228"/>
      <c r="M4511" s="229"/>
      <c r="N4511" s="230"/>
      <c r="O4511" s="230"/>
      <c r="P4511" s="230"/>
      <c r="Q4511" s="230"/>
      <c r="R4511" s="230"/>
      <c r="S4511" s="230"/>
      <c r="T4511" s="231"/>
      <c r="AT4511" s="232" t="s">
        <v>211</v>
      </c>
      <c r="AU4511" s="232" t="s">
        <v>104</v>
      </c>
      <c r="AV4511" s="13" t="s">
        <v>82</v>
      </c>
      <c r="AW4511" s="13" t="s">
        <v>31</v>
      </c>
      <c r="AX4511" s="13" t="s">
        <v>75</v>
      </c>
      <c r="AY4511" s="232" t="s">
        <v>203</v>
      </c>
    </row>
    <row r="4512" spans="1:65" s="13" customFormat="1" ht="11.25">
      <c r="B4512" s="222"/>
      <c r="C4512" s="223"/>
      <c r="D4512" s="224" t="s">
        <v>211</v>
      </c>
      <c r="E4512" s="225" t="s">
        <v>1</v>
      </c>
      <c r="F4512" s="226" t="s">
        <v>4071</v>
      </c>
      <c r="G4512" s="223"/>
      <c r="H4512" s="225" t="s">
        <v>1</v>
      </c>
      <c r="I4512" s="227"/>
      <c r="J4512" s="223"/>
      <c r="K4512" s="223"/>
      <c r="L4512" s="228"/>
      <c r="M4512" s="229"/>
      <c r="N4512" s="230"/>
      <c r="O4512" s="230"/>
      <c r="P4512" s="230"/>
      <c r="Q4512" s="230"/>
      <c r="R4512" s="230"/>
      <c r="S4512" s="230"/>
      <c r="T4512" s="231"/>
      <c r="AT4512" s="232" t="s">
        <v>211</v>
      </c>
      <c r="AU4512" s="232" t="s">
        <v>104</v>
      </c>
      <c r="AV4512" s="13" t="s">
        <v>82</v>
      </c>
      <c r="AW4512" s="13" t="s">
        <v>31</v>
      </c>
      <c r="AX4512" s="13" t="s">
        <v>75</v>
      </c>
      <c r="AY4512" s="232" t="s">
        <v>203</v>
      </c>
    </row>
    <row r="4513" spans="1:65" s="13" customFormat="1" ht="11.25">
      <c r="B4513" s="222"/>
      <c r="C4513" s="223"/>
      <c r="D4513" s="224" t="s">
        <v>211</v>
      </c>
      <c r="E4513" s="225" t="s">
        <v>1</v>
      </c>
      <c r="F4513" s="226" t="s">
        <v>3408</v>
      </c>
      <c r="G4513" s="223"/>
      <c r="H4513" s="225" t="s">
        <v>1</v>
      </c>
      <c r="I4513" s="227"/>
      <c r="J4513" s="223"/>
      <c r="K4513" s="223"/>
      <c r="L4513" s="228"/>
      <c r="M4513" s="229"/>
      <c r="N4513" s="230"/>
      <c r="O4513" s="230"/>
      <c r="P4513" s="230"/>
      <c r="Q4513" s="230"/>
      <c r="R4513" s="230"/>
      <c r="S4513" s="230"/>
      <c r="T4513" s="231"/>
      <c r="AT4513" s="232" t="s">
        <v>211</v>
      </c>
      <c r="AU4513" s="232" t="s">
        <v>104</v>
      </c>
      <c r="AV4513" s="13" t="s">
        <v>82</v>
      </c>
      <c r="AW4513" s="13" t="s">
        <v>31</v>
      </c>
      <c r="AX4513" s="13" t="s">
        <v>75</v>
      </c>
      <c r="AY4513" s="232" t="s">
        <v>203</v>
      </c>
    </row>
    <row r="4514" spans="1:65" s="14" customFormat="1" ht="11.25">
      <c r="B4514" s="233"/>
      <c r="C4514" s="234"/>
      <c r="D4514" s="224" t="s">
        <v>211</v>
      </c>
      <c r="E4514" s="235" t="s">
        <v>1</v>
      </c>
      <c r="F4514" s="236" t="s">
        <v>209</v>
      </c>
      <c r="G4514" s="234"/>
      <c r="H4514" s="237">
        <v>4</v>
      </c>
      <c r="I4514" s="238"/>
      <c r="J4514" s="234"/>
      <c r="K4514" s="234"/>
      <c r="L4514" s="239"/>
      <c r="M4514" s="240"/>
      <c r="N4514" s="241"/>
      <c r="O4514" s="241"/>
      <c r="P4514" s="241"/>
      <c r="Q4514" s="241"/>
      <c r="R4514" s="241"/>
      <c r="S4514" s="241"/>
      <c r="T4514" s="242"/>
      <c r="AT4514" s="243" t="s">
        <v>211</v>
      </c>
      <c r="AU4514" s="243" t="s">
        <v>104</v>
      </c>
      <c r="AV4514" s="14" t="s">
        <v>84</v>
      </c>
      <c r="AW4514" s="14" t="s">
        <v>31</v>
      </c>
      <c r="AX4514" s="14" t="s">
        <v>75</v>
      </c>
      <c r="AY4514" s="243" t="s">
        <v>203</v>
      </c>
    </row>
    <row r="4515" spans="1:65" s="2" customFormat="1" ht="33" customHeight="1">
      <c r="A4515" s="35"/>
      <c r="B4515" s="36"/>
      <c r="C4515" s="209" t="s">
        <v>4092</v>
      </c>
      <c r="D4515" s="209" t="s">
        <v>205</v>
      </c>
      <c r="E4515" s="210" t="s">
        <v>4093</v>
      </c>
      <c r="F4515" s="211" t="s">
        <v>4094</v>
      </c>
      <c r="G4515" s="212" t="s">
        <v>208</v>
      </c>
      <c r="H4515" s="213">
        <v>4</v>
      </c>
      <c r="I4515" s="214"/>
      <c r="J4515" s="215">
        <f>ROUND(I4515*H4515,2)</f>
        <v>0</v>
      </c>
      <c r="K4515" s="211" t="s">
        <v>1</v>
      </c>
      <c r="L4515" s="40"/>
      <c r="M4515" s="216" t="s">
        <v>1</v>
      </c>
      <c r="N4515" s="217" t="s">
        <v>40</v>
      </c>
      <c r="O4515" s="72"/>
      <c r="P4515" s="218">
        <f>O4515*H4515</f>
        <v>0</v>
      </c>
      <c r="Q4515" s="218">
        <v>0</v>
      </c>
      <c r="R4515" s="218">
        <f>Q4515*H4515</f>
        <v>0</v>
      </c>
      <c r="S4515" s="218">
        <v>0</v>
      </c>
      <c r="T4515" s="219">
        <f>S4515*H4515</f>
        <v>0</v>
      </c>
      <c r="U4515" s="35"/>
      <c r="V4515" s="35"/>
      <c r="W4515" s="35"/>
      <c r="X4515" s="35"/>
      <c r="Y4515" s="35"/>
      <c r="Z4515" s="35"/>
      <c r="AA4515" s="35"/>
      <c r="AB4515" s="35"/>
      <c r="AC4515" s="35"/>
      <c r="AD4515" s="35"/>
      <c r="AE4515" s="35"/>
      <c r="AR4515" s="220" t="s">
        <v>412</v>
      </c>
      <c r="AT4515" s="220" t="s">
        <v>205</v>
      </c>
      <c r="AU4515" s="220" t="s">
        <v>104</v>
      </c>
      <c r="AY4515" s="18" t="s">
        <v>203</v>
      </c>
      <c r="BE4515" s="221">
        <f>IF(N4515="základní",J4515,0)</f>
        <v>0</v>
      </c>
      <c r="BF4515" s="221">
        <f>IF(N4515="snížená",J4515,0)</f>
        <v>0</v>
      </c>
      <c r="BG4515" s="221">
        <f>IF(N4515="zákl. přenesená",J4515,0)</f>
        <v>0</v>
      </c>
      <c r="BH4515" s="221">
        <f>IF(N4515="sníž. přenesená",J4515,0)</f>
        <v>0</v>
      </c>
      <c r="BI4515" s="221">
        <f>IF(N4515="nulová",J4515,0)</f>
        <v>0</v>
      </c>
      <c r="BJ4515" s="18" t="s">
        <v>82</v>
      </c>
      <c r="BK4515" s="221">
        <f>ROUND(I4515*H4515,2)</f>
        <v>0</v>
      </c>
      <c r="BL4515" s="18" t="s">
        <v>412</v>
      </c>
      <c r="BM4515" s="220" t="s">
        <v>4095</v>
      </c>
    </row>
    <row r="4516" spans="1:65" s="13" customFormat="1" ht="22.5">
      <c r="B4516" s="222"/>
      <c r="C4516" s="223"/>
      <c r="D4516" s="224" t="s">
        <v>211</v>
      </c>
      <c r="E4516" s="225" t="s">
        <v>1</v>
      </c>
      <c r="F4516" s="226" t="s">
        <v>4070</v>
      </c>
      <c r="G4516" s="223"/>
      <c r="H4516" s="225" t="s">
        <v>1</v>
      </c>
      <c r="I4516" s="227"/>
      <c r="J4516" s="223"/>
      <c r="K4516" s="223"/>
      <c r="L4516" s="228"/>
      <c r="M4516" s="229"/>
      <c r="N4516" s="230"/>
      <c r="O4516" s="230"/>
      <c r="P4516" s="230"/>
      <c r="Q4516" s="230"/>
      <c r="R4516" s="230"/>
      <c r="S4516" s="230"/>
      <c r="T4516" s="231"/>
      <c r="AT4516" s="232" t="s">
        <v>211</v>
      </c>
      <c r="AU4516" s="232" t="s">
        <v>104</v>
      </c>
      <c r="AV4516" s="13" t="s">
        <v>82</v>
      </c>
      <c r="AW4516" s="13" t="s">
        <v>31</v>
      </c>
      <c r="AX4516" s="13" t="s">
        <v>75</v>
      </c>
      <c r="AY4516" s="232" t="s">
        <v>203</v>
      </c>
    </row>
    <row r="4517" spans="1:65" s="13" customFormat="1" ht="11.25">
      <c r="B4517" s="222"/>
      <c r="C4517" s="223"/>
      <c r="D4517" s="224" t="s">
        <v>211</v>
      </c>
      <c r="E4517" s="225" t="s">
        <v>1</v>
      </c>
      <c r="F4517" s="226" t="s">
        <v>213</v>
      </c>
      <c r="G4517" s="223"/>
      <c r="H4517" s="225" t="s">
        <v>1</v>
      </c>
      <c r="I4517" s="227"/>
      <c r="J4517" s="223"/>
      <c r="K4517" s="223"/>
      <c r="L4517" s="228"/>
      <c r="M4517" s="229"/>
      <c r="N4517" s="230"/>
      <c r="O4517" s="230"/>
      <c r="P4517" s="230"/>
      <c r="Q4517" s="230"/>
      <c r="R4517" s="230"/>
      <c r="S4517" s="230"/>
      <c r="T4517" s="231"/>
      <c r="AT4517" s="232" t="s">
        <v>211</v>
      </c>
      <c r="AU4517" s="232" t="s">
        <v>104</v>
      </c>
      <c r="AV4517" s="13" t="s">
        <v>82</v>
      </c>
      <c r="AW4517" s="13" t="s">
        <v>31</v>
      </c>
      <c r="AX4517" s="13" t="s">
        <v>75</v>
      </c>
      <c r="AY4517" s="232" t="s">
        <v>203</v>
      </c>
    </row>
    <row r="4518" spans="1:65" s="13" customFormat="1" ht="11.25">
      <c r="B4518" s="222"/>
      <c r="C4518" s="223"/>
      <c r="D4518" s="224" t="s">
        <v>211</v>
      </c>
      <c r="E4518" s="225" t="s">
        <v>1</v>
      </c>
      <c r="F4518" s="226" t="s">
        <v>4071</v>
      </c>
      <c r="G4518" s="223"/>
      <c r="H4518" s="225" t="s">
        <v>1</v>
      </c>
      <c r="I4518" s="227"/>
      <c r="J4518" s="223"/>
      <c r="K4518" s="223"/>
      <c r="L4518" s="228"/>
      <c r="M4518" s="229"/>
      <c r="N4518" s="230"/>
      <c r="O4518" s="230"/>
      <c r="P4518" s="230"/>
      <c r="Q4518" s="230"/>
      <c r="R4518" s="230"/>
      <c r="S4518" s="230"/>
      <c r="T4518" s="231"/>
      <c r="AT4518" s="232" t="s">
        <v>211</v>
      </c>
      <c r="AU4518" s="232" t="s">
        <v>104</v>
      </c>
      <c r="AV4518" s="13" t="s">
        <v>82</v>
      </c>
      <c r="AW4518" s="13" t="s">
        <v>31</v>
      </c>
      <c r="AX4518" s="13" t="s">
        <v>75</v>
      </c>
      <c r="AY4518" s="232" t="s">
        <v>203</v>
      </c>
    </row>
    <row r="4519" spans="1:65" s="13" customFormat="1" ht="11.25">
      <c r="B4519" s="222"/>
      <c r="C4519" s="223"/>
      <c r="D4519" s="224" t="s">
        <v>211</v>
      </c>
      <c r="E4519" s="225" t="s">
        <v>1</v>
      </c>
      <c r="F4519" s="226" t="s">
        <v>3408</v>
      </c>
      <c r="G4519" s="223"/>
      <c r="H4519" s="225" t="s">
        <v>1</v>
      </c>
      <c r="I4519" s="227"/>
      <c r="J4519" s="223"/>
      <c r="K4519" s="223"/>
      <c r="L4519" s="228"/>
      <c r="M4519" s="229"/>
      <c r="N4519" s="230"/>
      <c r="O4519" s="230"/>
      <c r="P4519" s="230"/>
      <c r="Q4519" s="230"/>
      <c r="R4519" s="230"/>
      <c r="S4519" s="230"/>
      <c r="T4519" s="231"/>
      <c r="AT4519" s="232" t="s">
        <v>211</v>
      </c>
      <c r="AU4519" s="232" t="s">
        <v>104</v>
      </c>
      <c r="AV4519" s="13" t="s">
        <v>82</v>
      </c>
      <c r="AW4519" s="13" t="s">
        <v>31</v>
      </c>
      <c r="AX4519" s="13" t="s">
        <v>75</v>
      </c>
      <c r="AY4519" s="232" t="s">
        <v>203</v>
      </c>
    </row>
    <row r="4520" spans="1:65" s="14" customFormat="1" ht="11.25">
      <c r="B4520" s="233"/>
      <c r="C4520" s="234"/>
      <c r="D4520" s="224" t="s">
        <v>211</v>
      </c>
      <c r="E4520" s="235" t="s">
        <v>1</v>
      </c>
      <c r="F4520" s="236" t="s">
        <v>209</v>
      </c>
      <c r="G4520" s="234"/>
      <c r="H4520" s="237">
        <v>4</v>
      </c>
      <c r="I4520" s="238"/>
      <c r="J4520" s="234"/>
      <c r="K4520" s="234"/>
      <c r="L4520" s="239"/>
      <c r="M4520" s="240"/>
      <c r="N4520" s="241"/>
      <c r="O4520" s="241"/>
      <c r="P4520" s="241"/>
      <c r="Q4520" s="241"/>
      <c r="R4520" s="241"/>
      <c r="S4520" s="241"/>
      <c r="T4520" s="242"/>
      <c r="AT4520" s="243" t="s">
        <v>211</v>
      </c>
      <c r="AU4520" s="243" t="s">
        <v>104</v>
      </c>
      <c r="AV4520" s="14" t="s">
        <v>84</v>
      </c>
      <c r="AW4520" s="14" t="s">
        <v>31</v>
      </c>
      <c r="AX4520" s="14" t="s">
        <v>75</v>
      </c>
      <c r="AY4520" s="243" t="s">
        <v>203</v>
      </c>
    </row>
    <row r="4521" spans="1:65" s="12" customFormat="1" ht="20.85" customHeight="1">
      <c r="B4521" s="193"/>
      <c r="C4521" s="194"/>
      <c r="D4521" s="195" t="s">
        <v>74</v>
      </c>
      <c r="E4521" s="207" t="s">
        <v>4096</v>
      </c>
      <c r="F4521" s="207" t="s">
        <v>4097</v>
      </c>
      <c r="G4521" s="194"/>
      <c r="H4521" s="194"/>
      <c r="I4521" s="197"/>
      <c r="J4521" s="208">
        <f>BK4521</f>
        <v>0</v>
      </c>
      <c r="K4521" s="194"/>
      <c r="L4521" s="199"/>
      <c r="M4521" s="200"/>
      <c r="N4521" s="201"/>
      <c r="O4521" s="201"/>
      <c r="P4521" s="202">
        <f>SUM(P4522:P4556)</f>
        <v>0</v>
      </c>
      <c r="Q4521" s="201"/>
      <c r="R4521" s="202">
        <f>SUM(R4522:R4556)</f>
        <v>0</v>
      </c>
      <c r="S4521" s="201"/>
      <c r="T4521" s="203">
        <f>SUM(T4522:T4556)</f>
        <v>0</v>
      </c>
      <c r="AR4521" s="204" t="s">
        <v>84</v>
      </c>
      <c r="AT4521" s="205" t="s">
        <v>74</v>
      </c>
      <c r="AU4521" s="205" t="s">
        <v>84</v>
      </c>
      <c r="AY4521" s="204" t="s">
        <v>203</v>
      </c>
      <c r="BK4521" s="206">
        <f>SUM(BK4522:BK4556)</f>
        <v>0</v>
      </c>
    </row>
    <row r="4522" spans="1:65" s="2" customFormat="1" ht="33" customHeight="1">
      <c r="A4522" s="35"/>
      <c r="B4522" s="36"/>
      <c r="C4522" s="209" t="s">
        <v>4098</v>
      </c>
      <c r="D4522" s="209" t="s">
        <v>205</v>
      </c>
      <c r="E4522" s="210" t="s">
        <v>4099</v>
      </c>
      <c r="F4522" s="211" t="s">
        <v>4100</v>
      </c>
      <c r="G4522" s="212" t="s">
        <v>208</v>
      </c>
      <c r="H4522" s="213">
        <v>1</v>
      </c>
      <c r="I4522" s="214"/>
      <c r="J4522" s="215">
        <f>ROUND(I4522*H4522,2)</f>
        <v>0</v>
      </c>
      <c r="K4522" s="211" t="s">
        <v>1</v>
      </c>
      <c r="L4522" s="40"/>
      <c r="M4522" s="216" t="s">
        <v>1</v>
      </c>
      <c r="N4522" s="217" t="s">
        <v>40</v>
      </c>
      <c r="O4522" s="72"/>
      <c r="P4522" s="218">
        <f>O4522*H4522</f>
        <v>0</v>
      </c>
      <c r="Q4522" s="218">
        <v>0</v>
      </c>
      <c r="R4522" s="218">
        <f>Q4522*H4522</f>
        <v>0</v>
      </c>
      <c r="S4522" s="218">
        <v>0</v>
      </c>
      <c r="T4522" s="219">
        <f>S4522*H4522</f>
        <v>0</v>
      </c>
      <c r="U4522" s="35"/>
      <c r="V4522" s="35"/>
      <c r="W4522" s="35"/>
      <c r="X4522" s="35"/>
      <c r="Y4522" s="35"/>
      <c r="Z4522" s="35"/>
      <c r="AA4522" s="35"/>
      <c r="AB4522" s="35"/>
      <c r="AC4522" s="35"/>
      <c r="AD4522" s="35"/>
      <c r="AE4522" s="35"/>
      <c r="AR4522" s="220" t="s">
        <v>412</v>
      </c>
      <c r="AT4522" s="220" t="s">
        <v>205</v>
      </c>
      <c r="AU4522" s="220" t="s">
        <v>104</v>
      </c>
      <c r="AY4522" s="18" t="s">
        <v>203</v>
      </c>
      <c r="BE4522" s="221">
        <f>IF(N4522="základní",J4522,0)</f>
        <v>0</v>
      </c>
      <c r="BF4522" s="221">
        <f>IF(N4522="snížená",J4522,0)</f>
        <v>0</v>
      </c>
      <c r="BG4522" s="221">
        <f>IF(N4522="zákl. přenesená",J4522,0)</f>
        <v>0</v>
      </c>
      <c r="BH4522" s="221">
        <f>IF(N4522="sníž. přenesená",J4522,0)</f>
        <v>0</v>
      </c>
      <c r="BI4522" s="221">
        <f>IF(N4522="nulová",J4522,0)</f>
        <v>0</v>
      </c>
      <c r="BJ4522" s="18" t="s">
        <v>82</v>
      </c>
      <c r="BK4522" s="221">
        <f>ROUND(I4522*H4522,2)</f>
        <v>0</v>
      </c>
      <c r="BL4522" s="18" t="s">
        <v>412</v>
      </c>
      <c r="BM4522" s="220" t="s">
        <v>4101</v>
      </c>
    </row>
    <row r="4523" spans="1:65" s="13" customFormat="1" ht="22.5">
      <c r="B4523" s="222"/>
      <c r="C4523" s="223"/>
      <c r="D4523" s="224" t="s">
        <v>211</v>
      </c>
      <c r="E4523" s="225" t="s">
        <v>1</v>
      </c>
      <c r="F4523" s="226" t="s">
        <v>4102</v>
      </c>
      <c r="G4523" s="223"/>
      <c r="H4523" s="225" t="s">
        <v>1</v>
      </c>
      <c r="I4523" s="227"/>
      <c r="J4523" s="223"/>
      <c r="K4523" s="223"/>
      <c r="L4523" s="228"/>
      <c r="M4523" s="229"/>
      <c r="N4523" s="230"/>
      <c r="O4523" s="230"/>
      <c r="P4523" s="230"/>
      <c r="Q4523" s="230"/>
      <c r="R4523" s="230"/>
      <c r="S4523" s="230"/>
      <c r="T4523" s="231"/>
      <c r="AT4523" s="232" t="s">
        <v>211</v>
      </c>
      <c r="AU4523" s="232" t="s">
        <v>104</v>
      </c>
      <c r="AV4523" s="13" t="s">
        <v>82</v>
      </c>
      <c r="AW4523" s="13" t="s">
        <v>31</v>
      </c>
      <c r="AX4523" s="13" t="s">
        <v>75</v>
      </c>
      <c r="AY4523" s="232" t="s">
        <v>203</v>
      </c>
    </row>
    <row r="4524" spans="1:65" s="13" customFormat="1" ht="11.25">
      <c r="B4524" s="222"/>
      <c r="C4524" s="223"/>
      <c r="D4524" s="224" t="s">
        <v>211</v>
      </c>
      <c r="E4524" s="225" t="s">
        <v>1</v>
      </c>
      <c r="F4524" s="226" t="s">
        <v>213</v>
      </c>
      <c r="G4524" s="223"/>
      <c r="H4524" s="225" t="s">
        <v>1</v>
      </c>
      <c r="I4524" s="227"/>
      <c r="J4524" s="223"/>
      <c r="K4524" s="223"/>
      <c r="L4524" s="228"/>
      <c r="M4524" s="229"/>
      <c r="N4524" s="230"/>
      <c r="O4524" s="230"/>
      <c r="P4524" s="230"/>
      <c r="Q4524" s="230"/>
      <c r="R4524" s="230"/>
      <c r="S4524" s="230"/>
      <c r="T4524" s="231"/>
      <c r="AT4524" s="232" t="s">
        <v>211</v>
      </c>
      <c r="AU4524" s="232" t="s">
        <v>104</v>
      </c>
      <c r="AV4524" s="13" t="s">
        <v>82</v>
      </c>
      <c r="AW4524" s="13" t="s">
        <v>31</v>
      </c>
      <c r="AX4524" s="13" t="s">
        <v>75</v>
      </c>
      <c r="AY4524" s="232" t="s">
        <v>203</v>
      </c>
    </row>
    <row r="4525" spans="1:65" s="13" customFormat="1" ht="11.25">
      <c r="B4525" s="222"/>
      <c r="C4525" s="223"/>
      <c r="D4525" s="224" t="s">
        <v>211</v>
      </c>
      <c r="E4525" s="225" t="s">
        <v>1</v>
      </c>
      <c r="F4525" s="226" t="s">
        <v>4071</v>
      </c>
      <c r="G4525" s="223"/>
      <c r="H4525" s="225" t="s">
        <v>1</v>
      </c>
      <c r="I4525" s="227"/>
      <c r="J4525" s="223"/>
      <c r="K4525" s="223"/>
      <c r="L4525" s="228"/>
      <c r="M4525" s="229"/>
      <c r="N4525" s="230"/>
      <c r="O4525" s="230"/>
      <c r="P4525" s="230"/>
      <c r="Q4525" s="230"/>
      <c r="R4525" s="230"/>
      <c r="S4525" s="230"/>
      <c r="T4525" s="231"/>
      <c r="AT4525" s="232" t="s">
        <v>211</v>
      </c>
      <c r="AU4525" s="232" t="s">
        <v>104</v>
      </c>
      <c r="AV4525" s="13" t="s">
        <v>82</v>
      </c>
      <c r="AW4525" s="13" t="s">
        <v>31</v>
      </c>
      <c r="AX4525" s="13" t="s">
        <v>75</v>
      </c>
      <c r="AY4525" s="232" t="s">
        <v>203</v>
      </c>
    </row>
    <row r="4526" spans="1:65" s="14" customFormat="1" ht="11.25">
      <c r="B4526" s="233"/>
      <c r="C4526" s="234"/>
      <c r="D4526" s="224" t="s">
        <v>211</v>
      </c>
      <c r="E4526" s="235" t="s">
        <v>1</v>
      </c>
      <c r="F4526" s="236" t="s">
        <v>82</v>
      </c>
      <c r="G4526" s="234"/>
      <c r="H4526" s="237">
        <v>1</v>
      </c>
      <c r="I4526" s="238"/>
      <c r="J4526" s="234"/>
      <c r="K4526" s="234"/>
      <c r="L4526" s="239"/>
      <c r="M4526" s="240"/>
      <c r="N4526" s="241"/>
      <c r="O4526" s="241"/>
      <c r="P4526" s="241"/>
      <c r="Q4526" s="241"/>
      <c r="R4526" s="241"/>
      <c r="S4526" s="241"/>
      <c r="T4526" s="242"/>
      <c r="AT4526" s="243" t="s">
        <v>211</v>
      </c>
      <c r="AU4526" s="243" t="s">
        <v>104</v>
      </c>
      <c r="AV4526" s="14" t="s">
        <v>84</v>
      </c>
      <c r="AW4526" s="14" t="s">
        <v>31</v>
      </c>
      <c r="AX4526" s="14" t="s">
        <v>75</v>
      </c>
      <c r="AY4526" s="243" t="s">
        <v>203</v>
      </c>
    </row>
    <row r="4527" spans="1:65" s="2" customFormat="1" ht="33" customHeight="1">
      <c r="A4527" s="35"/>
      <c r="B4527" s="36"/>
      <c r="C4527" s="209" t="s">
        <v>4103</v>
      </c>
      <c r="D4527" s="209" t="s">
        <v>205</v>
      </c>
      <c r="E4527" s="210" t="s">
        <v>4104</v>
      </c>
      <c r="F4527" s="211" t="s">
        <v>4105</v>
      </c>
      <c r="G4527" s="212" t="s">
        <v>208</v>
      </c>
      <c r="H4527" s="213">
        <v>1</v>
      </c>
      <c r="I4527" s="214"/>
      <c r="J4527" s="215">
        <f>ROUND(I4527*H4527,2)</f>
        <v>0</v>
      </c>
      <c r="K4527" s="211" t="s">
        <v>1</v>
      </c>
      <c r="L4527" s="40"/>
      <c r="M4527" s="216" t="s">
        <v>1</v>
      </c>
      <c r="N4527" s="217" t="s">
        <v>40</v>
      </c>
      <c r="O4527" s="72"/>
      <c r="P4527" s="218">
        <f>O4527*H4527</f>
        <v>0</v>
      </c>
      <c r="Q4527" s="218">
        <v>0</v>
      </c>
      <c r="R4527" s="218">
        <f>Q4527*H4527</f>
        <v>0</v>
      </c>
      <c r="S4527" s="218">
        <v>0</v>
      </c>
      <c r="T4527" s="219">
        <f>S4527*H4527</f>
        <v>0</v>
      </c>
      <c r="U4527" s="35"/>
      <c r="V4527" s="35"/>
      <c r="W4527" s="35"/>
      <c r="X4527" s="35"/>
      <c r="Y4527" s="35"/>
      <c r="Z4527" s="35"/>
      <c r="AA4527" s="35"/>
      <c r="AB4527" s="35"/>
      <c r="AC4527" s="35"/>
      <c r="AD4527" s="35"/>
      <c r="AE4527" s="35"/>
      <c r="AR4527" s="220" t="s">
        <v>412</v>
      </c>
      <c r="AT4527" s="220" t="s">
        <v>205</v>
      </c>
      <c r="AU4527" s="220" t="s">
        <v>104</v>
      </c>
      <c r="AY4527" s="18" t="s">
        <v>203</v>
      </c>
      <c r="BE4527" s="221">
        <f>IF(N4527="základní",J4527,0)</f>
        <v>0</v>
      </c>
      <c r="BF4527" s="221">
        <f>IF(N4527="snížená",J4527,0)</f>
        <v>0</v>
      </c>
      <c r="BG4527" s="221">
        <f>IF(N4527="zákl. přenesená",J4527,0)</f>
        <v>0</v>
      </c>
      <c r="BH4527" s="221">
        <f>IF(N4527="sníž. přenesená",J4527,0)</f>
        <v>0</v>
      </c>
      <c r="BI4527" s="221">
        <f>IF(N4527="nulová",J4527,0)</f>
        <v>0</v>
      </c>
      <c r="BJ4527" s="18" t="s">
        <v>82</v>
      </c>
      <c r="BK4527" s="221">
        <f>ROUND(I4527*H4527,2)</f>
        <v>0</v>
      </c>
      <c r="BL4527" s="18" t="s">
        <v>412</v>
      </c>
      <c r="BM4527" s="220" t="s">
        <v>4106</v>
      </c>
    </row>
    <row r="4528" spans="1:65" s="13" customFormat="1" ht="22.5">
      <c r="B4528" s="222"/>
      <c r="C4528" s="223"/>
      <c r="D4528" s="224" t="s">
        <v>211</v>
      </c>
      <c r="E4528" s="225" t="s">
        <v>1</v>
      </c>
      <c r="F4528" s="226" t="s">
        <v>4107</v>
      </c>
      <c r="G4528" s="223"/>
      <c r="H4528" s="225" t="s">
        <v>1</v>
      </c>
      <c r="I4528" s="227"/>
      <c r="J4528" s="223"/>
      <c r="K4528" s="223"/>
      <c r="L4528" s="228"/>
      <c r="M4528" s="229"/>
      <c r="N4528" s="230"/>
      <c r="O4528" s="230"/>
      <c r="P4528" s="230"/>
      <c r="Q4528" s="230"/>
      <c r="R4528" s="230"/>
      <c r="S4528" s="230"/>
      <c r="T4528" s="231"/>
      <c r="AT4528" s="232" t="s">
        <v>211</v>
      </c>
      <c r="AU4528" s="232" t="s">
        <v>104</v>
      </c>
      <c r="AV4528" s="13" t="s">
        <v>82</v>
      </c>
      <c r="AW4528" s="13" t="s">
        <v>31</v>
      </c>
      <c r="AX4528" s="13" t="s">
        <v>75</v>
      </c>
      <c r="AY4528" s="232" t="s">
        <v>203</v>
      </c>
    </row>
    <row r="4529" spans="1:65" s="13" customFormat="1" ht="11.25">
      <c r="B4529" s="222"/>
      <c r="C4529" s="223"/>
      <c r="D4529" s="224" t="s">
        <v>211</v>
      </c>
      <c r="E4529" s="225" t="s">
        <v>1</v>
      </c>
      <c r="F4529" s="226" t="s">
        <v>213</v>
      </c>
      <c r="G4529" s="223"/>
      <c r="H4529" s="225" t="s">
        <v>1</v>
      </c>
      <c r="I4529" s="227"/>
      <c r="J4529" s="223"/>
      <c r="K4529" s="223"/>
      <c r="L4529" s="228"/>
      <c r="M4529" s="229"/>
      <c r="N4529" s="230"/>
      <c r="O4529" s="230"/>
      <c r="P4529" s="230"/>
      <c r="Q4529" s="230"/>
      <c r="R4529" s="230"/>
      <c r="S4529" s="230"/>
      <c r="T4529" s="231"/>
      <c r="AT4529" s="232" t="s">
        <v>211</v>
      </c>
      <c r="AU4529" s="232" t="s">
        <v>104</v>
      </c>
      <c r="AV4529" s="13" t="s">
        <v>82</v>
      </c>
      <c r="AW4529" s="13" t="s">
        <v>31</v>
      </c>
      <c r="AX4529" s="13" t="s">
        <v>75</v>
      </c>
      <c r="AY4529" s="232" t="s">
        <v>203</v>
      </c>
    </row>
    <row r="4530" spans="1:65" s="13" customFormat="1" ht="11.25">
      <c r="B4530" s="222"/>
      <c r="C4530" s="223"/>
      <c r="D4530" s="224" t="s">
        <v>211</v>
      </c>
      <c r="E4530" s="225" t="s">
        <v>1</v>
      </c>
      <c r="F4530" s="226" t="s">
        <v>4071</v>
      </c>
      <c r="G4530" s="223"/>
      <c r="H4530" s="225" t="s">
        <v>1</v>
      </c>
      <c r="I4530" s="227"/>
      <c r="J4530" s="223"/>
      <c r="K4530" s="223"/>
      <c r="L4530" s="228"/>
      <c r="M4530" s="229"/>
      <c r="N4530" s="230"/>
      <c r="O4530" s="230"/>
      <c r="P4530" s="230"/>
      <c r="Q4530" s="230"/>
      <c r="R4530" s="230"/>
      <c r="S4530" s="230"/>
      <c r="T4530" s="231"/>
      <c r="AT4530" s="232" t="s">
        <v>211</v>
      </c>
      <c r="AU4530" s="232" t="s">
        <v>104</v>
      </c>
      <c r="AV4530" s="13" t="s">
        <v>82</v>
      </c>
      <c r="AW4530" s="13" t="s">
        <v>31</v>
      </c>
      <c r="AX4530" s="13" t="s">
        <v>75</v>
      </c>
      <c r="AY4530" s="232" t="s">
        <v>203</v>
      </c>
    </row>
    <row r="4531" spans="1:65" s="14" customFormat="1" ht="11.25">
      <c r="B4531" s="233"/>
      <c r="C4531" s="234"/>
      <c r="D4531" s="224" t="s">
        <v>211</v>
      </c>
      <c r="E4531" s="235" t="s">
        <v>1</v>
      </c>
      <c r="F4531" s="236" t="s">
        <v>82</v>
      </c>
      <c r="G4531" s="234"/>
      <c r="H4531" s="237">
        <v>1</v>
      </c>
      <c r="I4531" s="238"/>
      <c r="J4531" s="234"/>
      <c r="K4531" s="234"/>
      <c r="L4531" s="239"/>
      <c r="M4531" s="240"/>
      <c r="N4531" s="241"/>
      <c r="O4531" s="241"/>
      <c r="P4531" s="241"/>
      <c r="Q4531" s="241"/>
      <c r="R4531" s="241"/>
      <c r="S4531" s="241"/>
      <c r="T4531" s="242"/>
      <c r="AT4531" s="243" t="s">
        <v>211</v>
      </c>
      <c r="AU4531" s="243" t="s">
        <v>104</v>
      </c>
      <c r="AV4531" s="14" t="s">
        <v>84</v>
      </c>
      <c r="AW4531" s="14" t="s">
        <v>31</v>
      </c>
      <c r="AX4531" s="14" t="s">
        <v>75</v>
      </c>
      <c r="AY4531" s="243" t="s">
        <v>203</v>
      </c>
    </row>
    <row r="4532" spans="1:65" s="2" customFormat="1" ht="33" customHeight="1">
      <c r="A4532" s="35"/>
      <c r="B4532" s="36"/>
      <c r="C4532" s="209" t="s">
        <v>4108</v>
      </c>
      <c r="D4532" s="209" t="s">
        <v>205</v>
      </c>
      <c r="E4532" s="210" t="s">
        <v>4109</v>
      </c>
      <c r="F4532" s="211" t="s">
        <v>4110</v>
      </c>
      <c r="G4532" s="212" t="s">
        <v>208</v>
      </c>
      <c r="H4532" s="213">
        <v>1</v>
      </c>
      <c r="I4532" s="214"/>
      <c r="J4532" s="215">
        <f>ROUND(I4532*H4532,2)</f>
        <v>0</v>
      </c>
      <c r="K4532" s="211" t="s">
        <v>1</v>
      </c>
      <c r="L4532" s="40"/>
      <c r="M4532" s="216" t="s">
        <v>1</v>
      </c>
      <c r="N4532" s="217" t="s">
        <v>40</v>
      </c>
      <c r="O4532" s="72"/>
      <c r="P4532" s="218">
        <f>O4532*H4532</f>
        <v>0</v>
      </c>
      <c r="Q4532" s="218">
        <v>0</v>
      </c>
      <c r="R4532" s="218">
        <f>Q4532*H4532</f>
        <v>0</v>
      </c>
      <c r="S4532" s="218">
        <v>0</v>
      </c>
      <c r="T4532" s="219">
        <f>S4532*H4532</f>
        <v>0</v>
      </c>
      <c r="U4532" s="35"/>
      <c r="V4532" s="35"/>
      <c r="W4532" s="35"/>
      <c r="X4532" s="35"/>
      <c r="Y4532" s="35"/>
      <c r="Z4532" s="35"/>
      <c r="AA4532" s="35"/>
      <c r="AB4532" s="35"/>
      <c r="AC4532" s="35"/>
      <c r="AD4532" s="35"/>
      <c r="AE4532" s="35"/>
      <c r="AR4532" s="220" t="s">
        <v>412</v>
      </c>
      <c r="AT4532" s="220" t="s">
        <v>205</v>
      </c>
      <c r="AU4532" s="220" t="s">
        <v>104</v>
      </c>
      <c r="AY4532" s="18" t="s">
        <v>203</v>
      </c>
      <c r="BE4532" s="221">
        <f>IF(N4532="základní",J4532,0)</f>
        <v>0</v>
      </c>
      <c r="BF4532" s="221">
        <f>IF(N4532="snížená",J4532,0)</f>
        <v>0</v>
      </c>
      <c r="BG4532" s="221">
        <f>IF(N4532="zákl. přenesená",J4532,0)</f>
        <v>0</v>
      </c>
      <c r="BH4532" s="221">
        <f>IF(N4532="sníž. přenesená",J4532,0)</f>
        <v>0</v>
      </c>
      <c r="BI4532" s="221">
        <f>IF(N4532="nulová",J4532,0)</f>
        <v>0</v>
      </c>
      <c r="BJ4532" s="18" t="s">
        <v>82</v>
      </c>
      <c r="BK4532" s="221">
        <f>ROUND(I4532*H4532,2)</f>
        <v>0</v>
      </c>
      <c r="BL4532" s="18" t="s">
        <v>412</v>
      </c>
      <c r="BM4532" s="220" t="s">
        <v>4111</v>
      </c>
    </row>
    <row r="4533" spans="1:65" s="13" customFormat="1" ht="22.5">
      <c r="B4533" s="222"/>
      <c r="C4533" s="223"/>
      <c r="D4533" s="224" t="s">
        <v>211</v>
      </c>
      <c r="E4533" s="225" t="s">
        <v>1</v>
      </c>
      <c r="F4533" s="226" t="s">
        <v>4102</v>
      </c>
      <c r="G4533" s="223"/>
      <c r="H4533" s="225" t="s">
        <v>1</v>
      </c>
      <c r="I4533" s="227"/>
      <c r="J4533" s="223"/>
      <c r="K4533" s="223"/>
      <c r="L4533" s="228"/>
      <c r="M4533" s="229"/>
      <c r="N4533" s="230"/>
      <c r="O4533" s="230"/>
      <c r="P4533" s="230"/>
      <c r="Q4533" s="230"/>
      <c r="R4533" s="230"/>
      <c r="S4533" s="230"/>
      <c r="T4533" s="231"/>
      <c r="AT4533" s="232" t="s">
        <v>211</v>
      </c>
      <c r="AU4533" s="232" t="s">
        <v>104</v>
      </c>
      <c r="AV4533" s="13" t="s">
        <v>82</v>
      </c>
      <c r="AW4533" s="13" t="s">
        <v>31</v>
      </c>
      <c r="AX4533" s="13" t="s">
        <v>75</v>
      </c>
      <c r="AY4533" s="232" t="s">
        <v>203</v>
      </c>
    </row>
    <row r="4534" spans="1:65" s="13" customFormat="1" ht="11.25">
      <c r="B4534" s="222"/>
      <c r="C4534" s="223"/>
      <c r="D4534" s="224" t="s">
        <v>211</v>
      </c>
      <c r="E4534" s="225" t="s">
        <v>1</v>
      </c>
      <c r="F4534" s="226" t="s">
        <v>213</v>
      </c>
      <c r="G4534" s="223"/>
      <c r="H4534" s="225" t="s">
        <v>1</v>
      </c>
      <c r="I4534" s="227"/>
      <c r="J4534" s="223"/>
      <c r="K4534" s="223"/>
      <c r="L4534" s="228"/>
      <c r="M4534" s="229"/>
      <c r="N4534" s="230"/>
      <c r="O4534" s="230"/>
      <c r="P4534" s="230"/>
      <c r="Q4534" s="230"/>
      <c r="R4534" s="230"/>
      <c r="S4534" s="230"/>
      <c r="T4534" s="231"/>
      <c r="AT4534" s="232" t="s">
        <v>211</v>
      </c>
      <c r="AU4534" s="232" t="s">
        <v>104</v>
      </c>
      <c r="AV4534" s="13" t="s">
        <v>82</v>
      </c>
      <c r="AW4534" s="13" t="s">
        <v>31</v>
      </c>
      <c r="AX4534" s="13" t="s">
        <v>75</v>
      </c>
      <c r="AY4534" s="232" t="s">
        <v>203</v>
      </c>
    </row>
    <row r="4535" spans="1:65" s="13" customFormat="1" ht="11.25">
      <c r="B4535" s="222"/>
      <c r="C4535" s="223"/>
      <c r="D4535" s="224" t="s">
        <v>211</v>
      </c>
      <c r="E4535" s="225" t="s">
        <v>1</v>
      </c>
      <c r="F4535" s="226" t="s">
        <v>4071</v>
      </c>
      <c r="G4535" s="223"/>
      <c r="H4535" s="225" t="s">
        <v>1</v>
      </c>
      <c r="I4535" s="227"/>
      <c r="J4535" s="223"/>
      <c r="K4535" s="223"/>
      <c r="L4535" s="228"/>
      <c r="M4535" s="229"/>
      <c r="N4535" s="230"/>
      <c r="O4535" s="230"/>
      <c r="P4535" s="230"/>
      <c r="Q4535" s="230"/>
      <c r="R4535" s="230"/>
      <c r="S4535" s="230"/>
      <c r="T4535" s="231"/>
      <c r="AT4535" s="232" t="s">
        <v>211</v>
      </c>
      <c r="AU4535" s="232" t="s">
        <v>104</v>
      </c>
      <c r="AV4535" s="13" t="s">
        <v>82</v>
      </c>
      <c r="AW4535" s="13" t="s">
        <v>31</v>
      </c>
      <c r="AX4535" s="13" t="s">
        <v>75</v>
      </c>
      <c r="AY4535" s="232" t="s">
        <v>203</v>
      </c>
    </row>
    <row r="4536" spans="1:65" s="14" customFormat="1" ht="11.25">
      <c r="B4536" s="233"/>
      <c r="C4536" s="234"/>
      <c r="D4536" s="224" t="s">
        <v>211</v>
      </c>
      <c r="E4536" s="235" t="s">
        <v>1</v>
      </c>
      <c r="F4536" s="236" t="s">
        <v>82</v>
      </c>
      <c r="G4536" s="234"/>
      <c r="H4536" s="237">
        <v>1</v>
      </c>
      <c r="I4536" s="238"/>
      <c r="J4536" s="234"/>
      <c r="K4536" s="234"/>
      <c r="L4536" s="239"/>
      <c r="M4536" s="240"/>
      <c r="N4536" s="241"/>
      <c r="O4536" s="241"/>
      <c r="P4536" s="241"/>
      <c r="Q4536" s="241"/>
      <c r="R4536" s="241"/>
      <c r="S4536" s="241"/>
      <c r="T4536" s="242"/>
      <c r="AT4536" s="243" t="s">
        <v>211</v>
      </c>
      <c r="AU4536" s="243" t="s">
        <v>104</v>
      </c>
      <c r="AV4536" s="14" t="s">
        <v>84</v>
      </c>
      <c r="AW4536" s="14" t="s">
        <v>31</v>
      </c>
      <c r="AX4536" s="14" t="s">
        <v>75</v>
      </c>
      <c r="AY4536" s="243" t="s">
        <v>203</v>
      </c>
    </row>
    <row r="4537" spans="1:65" s="2" customFormat="1" ht="33" customHeight="1">
      <c r="A4537" s="35"/>
      <c r="B4537" s="36"/>
      <c r="C4537" s="209" t="s">
        <v>4112</v>
      </c>
      <c r="D4537" s="209" t="s">
        <v>205</v>
      </c>
      <c r="E4537" s="210" t="s">
        <v>4113</v>
      </c>
      <c r="F4537" s="211" t="s">
        <v>4114</v>
      </c>
      <c r="G4537" s="212" t="s">
        <v>208</v>
      </c>
      <c r="H4537" s="213">
        <v>4</v>
      </c>
      <c r="I4537" s="214"/>
      <c r="J4537" s="215">
        <f>ROUND(I4537*H4537,2)</f>
        <v>0</v>
      </c>
      <c r="K4537" s="211" t="s">
        <v>1</v>
      </c>
      <c r="L4537" s="40"/>
      <c r="M4537" s="216" t="s">
        <v>1</v>
      </c>
      <c r="N4537" s="217" t="s">
        <v>40</v>
      </c>
      <c r="O4537" s="72"/>
      <c r="P4537" s="218">
        <f>O4537*H4537</f>
        <v>0</v>
      </c>
      <c r="Q4537" s="218">
        <v>0</v>
      </c>
      <c r="R4537" s="218">
        <f>Q4537*H4537</f>
        <v>0</v>
      </c>
      <c r="S4537" s="218">
        <v>0</v>
      </c>
      <c r="T4537" s="219">
        <f>S4537*H4537</f>
        <v>0</v>
      </c>
      <c r="U4537" s="35"/>
      <c r="V4537" s="35"/>
      <c r="W4537" s="35"/>
      <c r="X4537" s="35"/>
      <c r="Y4537" s="35"/>
      <c r="Z4537" s="35"/>
      <c r="AA4537" s="35"/>
      <c r="AB4537" s="35"/>
      <c r="AC4537" s="35"/>
      <c r="AD4537" s="35"/>
      <c r="AE4537" s="35"/>
      <c r="AR4537" s="220" t="s">
        <v>412</v>
      </c>
      <c r="AT4537" s="220" t="s">
        <v>205</v>
      </c>
      <c r="AU4537" s="220" t="s">
        <v>104</v>
      </c>
      <c r="AY4537" s="18" t="s">
        <v>203</v>
      </c>
      <c r="BE4537" s="221">
        <f>IF(N4537="základní",J4537,0)</f>
        <v>0</v>
      </c>
      <c r="BF4537" s="221">
        <f>IF(N4537="snížená",J4537,0)</f>
        <v>0</v>
      </c>
      <c r="BG4537" s="221">
        <f>IF(N4537="zákl. přenesená",J4537,0)</f>
        <v>0</v>
      </c>
      <c r="BH4537" s="221">
        <f>IF(N4537="sníž. přenesená",J4537,0)</f>
        <v>0</v>
      </c>
      <c r="BI4537" s="221">
        <f>IF(N4537="nulová",J4537,0)</f>
        <v>0</v>
      </c>
      <c r="BJ4537" s="18" t="s">
        <v>82</v>
      </c>
      <c r="BK4537" s="221">
        <f>ROUND(I4537*H4537,2)</f>
        <v>0</v>
      </c>
      <c r="BL4537" s="18" t="s">
        <v>412</v>
      </c>
      <c r="BM4537" s="220" t="s">
        <v>4115</v>
      </c>
    </row>
    <row r="4538" spans="1:65" s="13" customFormat="1" ht="22.5">
      <c r="B4538" s="222"/>
      <c r="C4538" s="223"/>
      <c r="D4538" s="224" t="s">
        <v>211</v>
      </c>
      <c r="E4538" s="225" t="s">
        <v>1</v>
      </c>
      <c r="F4538" s="226" t="s">
        <v>4102</v>
      </c>
      <c r="G4538" s="223"/>
      <c r="H4538" s="225" t="s">
        <v>1</v>
      </c>
      <c r="I4538" s="227"/>
      <c r="J4538" s="223"/>
      <c r="K4538" s="223"/>
      <c r="L4538" s="228"/>
      <c r="M4538" s="229"/>
      <c r="N4538" s="230"/>
      <c r="O4538" s="230"/>
      <c r="P4538" s="230"/>
      <c r="Q4538" s="230"/>
      <c r="R4538" s="230"/>
      <c r="S4538" s="230"/>
      <c r="T4538" s="231"/>
      <c r="AT4538" s="232" t="s">
        <v>211</v>
      </c>
      <c r="AU4538" s="232" t="s">
        <v>104</v>
      </c>
      <c r="AV4538" s="13" t="s">
        <v>82</v>
      </c>
      <c r="AW4538" s="13" t="s">
        <v>31</v>
      </c>
      <c r="AX4538" s="13" t="s">
        <v>75</v>
      </c>
      <c r="AY4538" s="232" t="s">
        <v>203</v>
      </c>
    </row>
    <row r="4539" spans="1:65" s="13" customFormat="1" ht="11.25">
      <c r="B4539" s="222"/>
      <c r="C4539" s="223"/>
      <c r="D4539" s="224" t="s">
        <v>211</v>
      </c>
      <c r="E4539" s="225" t="s">
        <v>1</v>
      </c>
      <c r="F4539" s="226" t="s">
        <v>213</v>
      </c>
      <c r="G4539" s="223"/>
      <c r="H4539" s="225" t="s">
        <v>1</v>
      </c>
      <c r="I4539" s="227"/>
      <c r="J4539" s="223"/>
      <c r="K4539" s="223"/>
      <c r="L4539" s="228"/>
      <c r="M4539" s="229"/>
      <c r="N4539" s="230"/>
      <c r="O4539" s="230"/>
      <c r="P4539" s="230"/>
      <c r="Q4539" s="230"/>
      <c r="R4539" s="230"/>
      <c r="S4539" s="230"/>
      <c r="T4539" s="231"/>
      <c r="AT4539" s="232" t="s">
        <v>211</v>
      </c>
      <c r="AU4539" s="232" t="s">
        <v>104</v>
      </c>
      <c r="AV4539" s="13" t="s">
        <v>82</v>
      </c>
      <c r="AW4539" s="13" t="s">
        <v>31</v>
      </c>
      <c r="AX4539" s="13" t="s">
        <v>75</v>
      </c>
      <c r="AY4539" s="232" t="s">
        <v>203</v>
      </c>
    </row>
    <row r="4540" spans="1:65" s="13" customFormat="1" ht="11.25">
      <c r="B4540" s="222"/>
      <c r="C4540" s="223"/>
      <c r="D4540" s="224" t="s">
        <v>211</v>
      </c>
      <c r="E4540" s="225" t="s">
        <v>1</v>
      </c>
      <c r="F4540" s="226" t="s">
        <v>4071</v>
      </c>
      <c r="G4540" s="223"/>
      <c r="H4540" s="225" t="s">
        <v>1</v>
      </c>
      <c r="I4540" s="227"/>
      <c r="J4540" s="223"/>
      <c r="K4540" s="223"/>
      <c r="L4540" s="228"/>
      <c r="M4540" s="229"/>
      <c r="N4540" s="230"/>
      <c r="O4540" s="230"/>
      <c r="P4540" s="230"/>
      <c r="Q4540" s="230"/>
      <c r="R4540" s="230"/>
      <c r="S4540" s="230"/>
      <c r="T4540" s="231"/>
      <c r="AT4540" s="232" t="s">
        <v>211</v>
      </c>
      <c r="AU4540" s="232" t="s">
        <v>104</v>
      </c>
      <c r="AV4540" s="13" t="s">
        <v>82</v>
      </c>
      <c r="AW4540" s="13" t="s">
        <v>31</v>
      </c>
      <c r="AX4540" s="13" t="s">
        <v>75</v>
      </c>
      <c r="AY4540" s="232" t="s">
        <v>203</v>
      </c>
    </row>
    <row r="4541" spans="1:65" s="14" customFormat="1" ht="11.25">
      <c r="B4541" s="233"/>
      <c r="C4541" s="234"/>
      <c r="D4541" s="224" t="s">
        <v>211</v>
      </c>
      <c r="E4541" s="235" t="s">
        <v>1</v>
      </c>
      <c r="F4541" s="236" t="s">
        <v>209</v>
      </c>
      <c r="G4541" s="234"/>
      <c r="H4541" s="237">
        <v>4</v>
      </c>
      <c r="I4541" s="238"/>
      <c r="J4541" s="234"/>
      <c r="K4541" s="234"/>
      <c r="L4541" s="239"/>
      <c r="M4541" s="240"/>
      <c r="N4541" s="241"/>
      <c r="O4541" s="241"/>
      <c r="P4541" s="241"/>
      <c r="Q4541" s="241"/>
      <c r="R4541" s="241"/>
      <c r="S4541" s="241"/>
      <c r="T4541" s="242"/>
      <c r="AT4541" s="243" t="s">
        <v>211</v>
      </c>
      <c r="AU4541" s="243" t="s">
        <v>104</v>
      </c>
      <c r="AV4541" s="14" t="s">
        <v>84</v>
      </c>
      <c r="AW4541" s="14" t="s">
        <v>31</v>
      </c>
      <c r="AX4541" s="14" t="s">
        <v>75</v>
      </c>
      <c r="AY4541" s="243" t="s">
        <v>203</v>
      </c>
    </row>
    <row r="4542" spans="1:65" s="2" customFormat="1" ht="33" customHeight="1">
      <c r="A4542" s="35"/>
      <c r="B4542" s="36"/>
      <c r="C4542" s="209" t="s">
        <v>4116</v>
      </c>
      <c r="D4542" s="209" t="s">
        <v>205</v>
      </c>
      <c r="E4542" s="210" t="s">
        <v>4117</v>
      </c>
      <c r="F4542" s="211" t="s">
        <v>4118</v>
      </c>
      <c r="G4542" s="212" t="s">
        <v>208</v>
      </c>
      <c r="H4542" s="213">
        <v>8</v>
      </c>
      <c r="I4542" s="214"/>
      <c r="J4542" s="215">
        <f>ROUND(I4542*H4542,2)</f>
        <v>0</v>
      </c>
      <c r="K4542" s="211" t="s">
        <v>1</v>
      </c>
      <c r="L4542" s="40"/>
      <c r="M4542" s="216" t="s">
        <v>1</v>
      </c>
      <c r="N4542" s="217" t="s">
        <v>40</v>
      </c>
      <c r="O4542" s="72"/>
      <c r="P4542" s="218">
        <f>O4542*H4542</f>
        <v>0</v>
      </c>
      <c r="Q4542" s="218">
        <v>0</v>
      </c>
      <c r="R4542" s="218">
        <f>Q4542*H4542</f>
        <v>0</v>
      </c>
      <c r="S4542" s="218">
        <v>0</v>
      </c>
      <c r="T4542" s="219">
        <f>S4542*H4542</f>
        <v>0</v>
      </c>
      <c r="U4542" s="35"/>
      <c r="V4542" s="35"/>
      <c r="W4542" s="35"/>
      <c r="X4542" s="35"/>
      <c r="Y4542" s="35"/>
      <c r="Z4542" s="35"/>
      <c r="AA4542" s="35"/>
      <c r="AB4542" s="35"/>
      <c r="AC4542" s="35"/>
      <c r="AD4542" s="35"/>
      <c r="AE4542" s="35"/>
      <c r="AR4542" s="220" t="s">
        <v>412</v>
      </c>
      <c r="AT4542" s="220" t="s">
        <v>205</v>
      </c>
      <c r="AU4542" s="220" t="s">
        <v>104</v>
      </c>
      <c r="AY4542" s="18" t="s">
        <v>203</v>
      </c>
      <c r="BE4542" s="221">
        <f>IF(N4542="základní",J4542,0)</f>
        <v>0</v>
      </c>
      <c r="BF4542" s="221">
        <f>IF(N4542="snížená",J4542,0)</f>
        <v>0</v>
      </c>
      <c r="BG4542" s="221">
        <f>IF(N4542="zákl. přenesená",J4542,0)</f>
        <v>0</v>
      </c>
      <c r="BH4542" s="221">
        <f>IF(N4542="sníž. přenesená",J4542,0)</f>
        <v>0</v>
      </c>
      <c r="BI4542" s="221">
        <f>IF(N4542="nulová",J4542,0)</f>
        <v>0</v>
      </c>
      <c r="BJ4542" s="18" t="s">
        <v>82</v>
      </c>
      <c r="BK4542" s="221">
        <f>ROUND(I4542*H4542,2)</f>
        <v>0</v>
      </c>
      <c r="BL4542" s="18" t="s">
        <v>412</v>
      </c>
      <c r="BM4542" s="220" t="s">
        <v>4119</v>
      </c>
    </row>
    <row r="4543" spans="1:65" s="13" customFormat="1" ht="22.5">
      <c r="B4543" s="222"/>
      <c r="C4543" s="223"/>
      <c r="D4543" s="224" t="s">
        <v>211</v>
      </c>
      <c r="E4543" s="225" t="s">
        <v>1</v>
      </c>
      <c r="F4543" s="226" t="s">
        <v>4102</v>
      </c>
      <c r="G4543" s="223"/>
      <c r="H4543" s="225" t="s">
        <v>1</v>
      </c>
      <c r="I4543" s="227"/>
      <c r="J4543" s="223"/>
      <c r="K4543" s="223"/>
      <c r="L4543" s="228"/>
      <c r="M4543" s="229"/>
      <c r="N4543" s="230"/>
      <c r="O4543" s="230"/>
      <c r="P4543" s="230"/>
      <c r="Q4543" s="230"/>
      <c r="R4543" s="230"/>
      <c r="S4543" s="230"/>
      <c r="T4543" s="231"/>
      <c r="AT4543" s="232" t="s">
        <v>211</v>
      </c>
      <c r="AU4543" s="232" t="s">
        <v>104</v>
      </c>
      <c r="AV4543" s="13" t="s">
        <v>82</v>
      </c>
      <c r="AW4543" s="13" t="s">
        <v>31</v>
      </c>
      <c r="AX4543" s="13" t="s">
        <v>75</v>
      </c>
      <c r="AY4543" s="232" t="s">
        <v>203</v>
      </c>
    </row>
    <row r="4544" spans="1:65" s="13" customFormat="1" ht="11.25">
      <c r="B4544" s="222"/>
      <c r="C4544" s="223"/>
      <c r="D4544" s="224" t="s">
        <v>211</v>
      </c>
      <c r="E4544" s="225" t="s">
        <v>1</v>
      </c>
      <c r="F4544" s="226" t="s">
        <v>213</v>
      </c>
      <c r="G4544" s="223"/>
      <c r="H4544" s="225" t="s">
        <v>1</v>
      </c>
      <c r="I4544" s="227"/>
      <c r="J4544" s="223"/>
      <c r="K4544" s="223"/>
      <c r="L4544" s="228"/>
      <c r="M4544" s="229"/>
      <c r="N4544" s="230"/>
      <c r="O4544" s="230"/>
      <c r="P4544" s="230"/>
      <c r="Q4544" s="230"/>
      <c r="R4544" s="230"/>
      <c r="S4544" s="230"/>
      <c r="T4544" s="231"/>
      <c r="AT4544" s="232" t="s">
        <v>211</v>
      </c>
      <c r="AU4544" s="232" t="s">
        <v>104</v>
      </c>
      <c r="AV4544" s="13" t="s">
        <v>82</v>
      </c>
      <c r="AW4544" s="13" t="s">
        <v>31</v>
      </c>
      <c r="AX4544" s="13" t="s">
        <v>75</v>
      </c>
      <c r="AY4544" s="232" t="s">
        <v>203</v>
      </c>
    </row>
    <row r="4545" spans="1:65" s="13" customFormat="1" ht="11.25">
      <c r="B4545" s="222"/>
      <c r="C4545" s="223"/>
      <c r="D4545" s="224" t="s">
        <v>211</v>
      </c>
      <c r="E4545" s="225" t="s">
        <v>1</v>
      </c>
      <c r="F4545" s="226" t="s">
        <v>4071</v>
      </c>
      <c r="G4545" s="223"/>
      <c r="H4545" s="225" t="s">
        <v>1</v>
      </c>
      <c r="I4545" s="227"/>
      <c r="J4545" s="223"/>
      <c r="K4545" s="223"/>
      <c r="L4545" s="228"/>
      <c r="M4545" s="229"/>
      <c r="N4545" s="230"/>
      <c r="O4545" s="230"/>
      <c r="P4545" s="230"/>
      <c r="Q4545" s="230"/>
      <c r="R4545" s="230"/>
      <c r="S4545" s="230"/>
      <c r="T4545" s="231"/>
      <c r="AT4545" s="232" t="s">
        <v>211</v>
      </c>
      <c r="AU4545" s="232" t="s">
        <v>104</v>
      </c>
      <c r="AV4545" s="13" t="s">
        <v>82</v>
      </c>
      <c r="AW4545" s="13" t="s">
        <v>31</v>
      </c>
      <c r="AX4545" s="13" t="s">
        <v>75</v>
      </c>
      <c r="AY4545" s="232" t="s">
        <v>203</v>
      </c>
    </row>
    <row r="4546" spans="1:65" s="14" customFormat="1" ht="11.25">
      <c r="B4546" s="233"/>
      <c r="C4546" s="234"/>
      <c r="D4546" s="224" t="s">
        <v>211</v>
      </c>
      <c r="E4546" s="235" t="s">
        <v>1</v>
      </c>
      <c r="F4546" s="236" t="s">
        <v>361</v>
      </c>
      <c r="G4546" s="234"/>
      <c r="H4546" s="237">
        <v>8</v>
      </c>
      <c r="I4546" s="238"/>
      <c r="J4546" s="234"/>
      <c r="K4546" s="234"/>
      <c r="L4546" s="239"/>
      <c r="M4546" s="240"/>
      <c r="N4546" s="241"/>
      <c r="O4546" s="241"/>
      <c r="P4546" s="241"/>
      <c r="Q4546" s="241"/>
      <c r="R4546" s="241"/>
      <c r="S4546" s="241"/>
      <c r="T4546" s="242"/>
      <c r="AT4546" s="243" t="s">
        <v>211</v>
      </c>
      <c r="AU4546" s="243" t="s">
        <v>104</v>
      </c>
      <c r="AV4546" s="14" t="s">
        <v>84</v>
      </c>
      <c r="AW4546" s="14" t="s">
        <v>31</v>
      </c>
      <c r="AX4546" s="14" t="s">
        <v>75</v>
      </c>
      <c r="AY4546" s="243" t="s">
        <v>203</v>
      </c>
    </row>
    <row r="4547" spans="1:65" s="2" customFormat="1" ht="33" customHeight="1">
      <c r="A4547" s="35"/>
      <c r="B4547" s="36"/>
      <c r="C4547" s="209" t="s">
        <v>4120</v>
      </c>
      <c r="D4547" s="209" t="s">
        <v>205</v>
      </c>
      <c r="E4547" s="210" t="s">
        <v>4121</v>
      </c>
      <c r="F4547" s="211" t="s">
        <v>4122</v>
      </c>
      <c r="G4547" s="212" t="s">
        <v>208</v>
      </c>
      <c r="H4547" s="213">
        <v>2</v>
      </c>
      <c r="I4547" s="214"/>
      <c r="J4547" s="215">
        <f>ROUND(I4547*H4547,2)</f>
        <v>0</v>
      </c>
      <c r="K4547" s="211" t="s">
        <v>1</v>
      </c>
      <c r="L4547" s="40"/>
      <c r="M4547" s="216" t="s">
        <v>1</v>
      </c>
      <c r="N4547" s="217" t="s">
        <v>40</v>
      </c>
      <c r="O4547" s="72"/>
      <c r="P4547" s="218">
        <f>O4547*H4547</f>
        <v>0</v>
      </c>
      <c r="Q4547" s="218">
        <v>0</v>
      </c>
      <c r="R4547" s="218">
        <f>Q4547*H4547</f>
        <v>0</v>
      </c>
      <c r="S4547" s="218">
        <v>0</v>
      </c>
      <c r="T4547" s="219">
        <f>S4547*H4547</f>
        <v>0</v>
      </c>
      <c r="U4547" s="35"/>
      <c r="V4547" s="35"/>
      <c r="W4547" s="35"/>
      <c r="X4547" s="35"/>
      <c r="Y4547" s="35"/>
      <c r="Z4547" s="35"/>
      <c r="AA4547" s="35"/>
      <c r="AB4547" s="35"/>
      <c r="AC4547" s="35"/>
      <c r="AD4547" s="35"/>
      <c r="AE4547" s="35"/>
      <c r="AR4547" s="220" t="s">
        <v>412</v>
      </c>
      <c r="AT4547" s="220" t="s">
        <v>205</v>
      </c>
      <c r="AU4547" s="220" t="s">
        <v>104</v>
      </c>
      <c r="AY4547" s="18" t="s">
        <v>203</v>
      </c>
      <c r="BE4547" s="221">
        <f>IF(N4547="základní",J4547,0)</f>
        <v>0</v>
      </c>
      <c r="BF4547" s="221">
        <f>IF(N4547="snížená",J4547,0)</f>
        <v>0</v>
      </c>
      <c r="BG4547" s="221">
        <f>IF(N4547="zákl. přenesená",J4547,0)</f>
        <v>0</v>
      </c>
      <c r="BH4547" s="221">
        <f>IF(N4547="sníž. přenesená",J4547,0)</f>
        <v>0</v>
      </c>
      <c r="BI4547" s="221">
        <f>IF(N4547="nulová",J4547,0)</f>
        <v>0</v>
      </c>
      <c r="BJ4547" s="18" t="s">
        <v>82</v>
      </c>
      <c r="BK4547" s="221">
        <f>ROUND(I4547*H4547,2)</f>
        <v>0</v>
      </c>
      <c r="BL4547" s="18" t="s">
        <v>412</v>
      </c>
      <c r="BM4547" s="220" t="s">
        <v>4123</v>
      </c>
    </row>
    <row r="4548" spans="1:65" s="13" customFormat="1" ht="22.5">
      <c r="B4548" s="222"/>
      <c r="C4548" s="223"/>
      <c r="D4548" s="224" t="s">
        <v>211</v>
      </c>
      <c r="E4548" s="225" t="s">
        <v>1</v>
      </c>
      <c r="F4548" s="226" t="s">
        <v>4102</v>
      </c>
      <c r="G4548" s="223"/>
      <c r="H4548" s="225" t="s">
        <v>1</v>
      </c>
      <c r="I4548" s="227"/>
      <c r="J4548" s="223"/>
      <c r="K4548" s="223"/>
      <c r="L4548" s="228"/>
      <c r="M4548" s="229"/>
      <c r="N4548" s="230"/>
      <c r="O4548" s="230"/>
      <c r="P4548" s="230"/>
      <c r="Q4548" s="230"/>
      <c r="R4548" s="230"/>
      <c r="S4548" s="230"/>
      <c r="T4548" s="231"/>
      <c r="AT4548" s="232" t="s">
        <v>211</v>
      </c>
      <c r="AU4548" s="232" t="s">
        <v>104</v>
      </c>
      <c r="AV4548" s="13" t="s">
        <v>82</v>
      </c>
      <c r="AW4548" s="13" t="s">
        <v>31</v>
      </c>
      <c r="AX4548" s="13" t="s">
        <v>75</v>
      </c>
      <c r="AY4548" s="232" t="s">
        <v>203</v>
      </c>
    </row>
    <row r="4549" spans="1:65" s="13" customFormat="1" ht="11.25">
      <c r="B4549" s="222"/>
      <c r="C4549" s="223"/>
      <c r="D4549" s="224" t="s">
        <v>211</v>
      </c>
      <c r="E4549" s="225" t="s">
        <v>1</v>
      </c>
      <c r="F4549" s="226" t="s">
        <v>213</v>
      </c>
      <c r="G4549" s="223"/>
      <c r="H4549" s="225" t="s">
        <v>1</v>
      </c>
      <c r="I4549" s="227"/>
      <c r="J4549" s="223"/>
      <c r="K4549" s="223"/>
      <c r="L4549" s="228"/>
      <c r="M4549" s="229"/>
      <c r="N4549" s="230"/>
      <c r="O4549" s="230"/>
      <c r="P4549" s="230"/>
      <c r="Q4549" s="230"/>
      <c r="R4549" s="230"/>
      <c r="S4549" s="230"/>
      <c r="T4549" s="231"/>
      <c r="AT4549" s="232" t="s">
        <v>211</v>
      </c>
      <c r="AU4549" s="232" t="s">
        <v>104</v>
      </c>
      <c r="AV4549" s="13" t="s">
        <v>82</v>
      </c>
      <c r="AW4549" s="13" t="s">
        <v>31</v>
      </c>
      <c r="AX4549" s="13" t="s">
        <v>75</v>
      </c>
      <c r="AY4549" s="232" t="s">
        <v>203</v>
      </c>
    </row>
    <row r="4550" spans="1:65" s="13" customFormat="1" ht="11.25">
      <c r="B4550" s="222"/>
      <c r="C4550" s="223"/>
      <c r="D4550" s="224" t="s">
        <v>211</v>
      </c>
      <c r="E4550" s="225" t="s">
        <v>1</v>
      </c>
      <c r="F4550" s="226" t="s">
        <v>4071</v>
      </c>
      <c r="G4550" s="223"/>
      <c r="H4550" s="225" t="s">
        <v>1</v>
      </c>
      <c r="I4550" s="227"/>
      <c r="J4550" s="223"/>
      <c r="K4550" s="223"/>
      <c r="L4550" s="228"/>
      <c r="M4550" s="229"/>
      <c r="N4550" s="230"/>
      <c r="O4550" s="230"/>
      <c r="P4550" s="230"/>
      <c r="Q4550" s="230"/>
      <c r="R4550" s="230"/>
      <c r="S4550" s="230"/>
      <c r="T4550" s="231"/>
      <c r="AT4550" s="232" t="s">
        <v>211</v>
      </c>
      <c r="AU4550" s="232" t="s">
        <v>104</v>
      </c>
      <c r="AV4550" s="13" t="s">
        <v>82</v>
      </c>
      <c r="AW4550" s="13" t="s">
        <v>31</v>
      </c>
      <c r="AX4550" s="13" t="s">
        <v>75</v>
      </c>
      <c r="AY4550" s="232" t="s">
        <v>203</v>
      </c>
    </row>
    <row r="4551" spans="1:65" s="14" customFormat="1" ht="11.25">
      <c r="B4551" s="233"/>
      <c r="C4551" s="234"/>
      <c r="D4551" s="224" t="s">
        <v>211</v>
      </c>
      <c r="E4551" s="235" t="s">
        <v>1</v>
      </c>
      <c r="F4551" s="236" t="s">
        <v>84</v>
      </c>
      <c r="G4551" s="234"/>
      <c r="H4551" s="237">
        <v>2</v>
      </c>
      <c r="I4551" s="238"/>
      <c r="J4551" s="234"/>
      <c r="K4551" s="234"/>
      <c r="L4551" s="239"/>
      <c r="M4551" s="240"/>
      <c r="N4551" s="241"/>
      <c r="O4551" s="241"/>
      <c r="P4551" s="241"/>
      <c r="Q4551" s="241"/>
      <c r="R4551" s="241"/>
      <c r="S4551" s="241"/>
      <c r="T4551" s="242"/>
      <c r="AT4551" s="243" t="s">
        <v>211</v>
      </c>
      <c r="AU4551" s="243" t="s">
        <v>104</v>
      </c>
      <c r="AV4551" s="14" t="s">
        <v>84</v>
      </c>
      <c r="AW4551" s="14" t="s">
        <v>31</v>
      </c>
      <c r="AX4551" s="14" t="s">
        <v>75</v>
      </c>
      <c r="AY4551" s="243" t="s">
        <v>203</v>
      </c>
    </row>
    <row r="4552" spans="1:65" s="2" customFormat="1" ht="33" customHeight="1">
      <c r="A4552" s="35"/>
      <c r="B4552" s="36"/>
      <c r="C4552" s="209" t="s">
        <v>4124</v>
      </c>
      <c r="D4552" s="209" t="s">
        <v>205</v>
      </c>
      <c r="E4552" s="210" t="s">
        <v>4125</v>
      </c>
      <c r="F4552" s="211" t="s">
        <v>4126</v>
      </c>
      <c r="G4552" s="212" t="s">
        <v>208</v>
      </c>
      <c r="H4552" s="213">
        <v>2</v>
      </c>
      <c r="I4552" s="214"/>
      <c r="J4552" s="215">
        <f>ROUND(I4552*H4552,2)</f>
        <v>0</v>
      </c>
      <c r="K4552" s="211" t="s">
        <v>1</v>
      </c>
      <c r="L4552" s="40"/>
      <c r="M4552" s="216" t="s">
        <v>1</v>
      </c>
      <c r="N4552" s="217" t="s">
        <v>40</v>
      </c>
      <c r="O4552" s="72"/>
      <c r="P4552" s="218">
        <f>O4552*H4552</f>
        <v>0</v>
      </c>
      <c r="Q4552" s="218">
        <v>0</v>
      </c>
      <c r="R4552" s="218">
        <f>Q4552*H4552</f>
        <v>0</v>
      </c>
      <c r="S4552" s="218">
        <v>0</v>
      </c>
      <c r="T4552" s="219">
        <f>S4552*H4552</f>
        <v>0</v>
      </c>
      <c r="U4552" s="35"/>
      <c r="V4552" s="35"/>
      <c r="W4552" s="35"/>
      <c r="X4552" s="35"/>
      <c r="Y4552" s="35"/>
      <c r="Z4552" s="35"/>
      <c r="AA4552" s="35"/>
      <c r="AB4552" s="35"/>
      <c r="AC4552" s="35"/>
      <c r="AD4552" s="35"/>
      <c r="AE4552" s="35"/>
      <c r="AR4552" s="220" t="s">
        <v>412</v>
      </c>
      <c r="AT4552" s="220" t="s">
        <v>205</v>
      </c>
      <c r="AU4552" s="220" t="s">
        <v>104</v>
      </c>
      <c r="AY4552" s="18" t="s">
        <v>203</v>
      </c>
      <c r="BE4552" s="221">
        <f>IF(N4552="základní",J4552,0)</f>
        <v>0</v>
      </c>
      <c r="BF4552" s="221">
        <f>IF(N4552="snížená",J4552,0)</f>
        <v>0</v>
      </c>
      <c r="BG4552" s="221">
        <f>IF(N4552="zákl. přenesená",J4552,0)</f>
        <v>0</v>
      </c>
      <c r="BH4552" s="221">
        <f>IF(N4552="sníž. přenesená",J4552,0)</f>
        <v>0</v>
      </c>
      <c r="BI4552" s="221">
        <f>IF(N4552="nulová",J4552,0)</f>
        <v>0</v>
      </c>
      <c r="BJ4552" s="18" t="s">
        <v>82</v>
      </c>
      <c r="BK4552" s="221">
        <f>ROUND(I4552*H4552,2)</f>
        <v>0</v>
      </c>
      <c r="BL4552" s="18" t="s">
        <v>412</v>
      </c>
      <c r="BM4552" s="220" t="s">
        <v>4127</v>
      </c>
    </row>
    <row r="4553" spans="1:65" s="13" customFormat="1" ht="22.5">
      <c r="B4553" s="222"/>
      <c r="C4553" s="223"/>
      <c r="D4553" s="224" t="s">
        <v>211</v>
      </c>
      <c r="E4553" s="225" t="s">
        <v>1</v>
      </c>
      <c r="F4553" s="226" t="s">
        <v>4102</v>
      </c>
      <c r="G4553" s="223"/>
      <c r="H4553" s="225" t="s">
        <v>1</v>
      </c>
      <c r="I4553" s="227"/>
      <c r="J4553" s="223"/>
      <c r="K4553" s="223"/>
      <c r="L4553" s="228"/>
      <c r="M4553" s="229"/>
      <c r="N4553" s="230"/>
      <c r="O4553" s="230"/>
      <c r="P4553" s="230"/>
      <c r="Q4553" s="230"/>
      <c r="R4553" s="230"/>
      <c r="S4553" s="230"/>
      <c r="T4553" s="231"/>
      <c r="AT4553" s="232" t="s">
        <v>211</v>
      </c>
      <c r="AU4553" s="232" t="s">
        <v>104</v>
      </c>
      <c r="AV4553" s="13" t="s">
        <v>82</v>
      </c>
      <c r="AW4553" s="13" t="s">
        <v>31</v>
      </c>
      <c r="AX4553" s="13" t="s">
        <v>75</v>
      </c>
      <c r="AY4553" s="232" t="s">
        <v>203</v>
      </c>
    </row>
    <row r="4554" spans="1:65" s="13" customFormat="1" ht="11.25">
      <c r="B4554" s="222"/>
      <c r="C4554" s="223"/>
      <c r="D4554" s="224" t="s">
        <v>211</v>
      </c>
      <c r="E4554" s="225" t="s">
        <v>1</v>
      </c>
      <c r="F4554" s="226" t="s">
        <v>213</v>
      </c>
      <c r="G4554" s="223"/>
      <c r="H4554" s="225" t="s">
        <v>1</v>
      </c>
      <c r="I4554" s="227"/>
      <c r="J4554" s="223"/>
      <c r="K4554" s="223"/>
      <c r="L4554" s="228"/>
      <c r="M4554" s="229"/>
      <c r="N4554" s="230"/>
      <c r="O4554" s="230"/>
      <c r="P4554" s="230"/>
      <c r="Q4554" s="230"/>
      <c r="R4554" s="230"/>
      <c r="S4554" s="230"/>
      <c r="T4554" s="231"/>
      <c r="AT4554" s="232" t="s">
        <v>211</v>
      </c>
      <c r="AU4554" s="232" t="s">
        <v>104</v>
      </c>
      <c r="AV4554" s="13" t="s">
        <v>82</v>
      </c>
      <c r="AW4554" s="13" t="s">
        <v>31</v>
      </c>
      <c r="AX4554" s="13" t="s">
        <v>75</v>
      </c>
      <c r="AY4554" s="232" t="s">
        <v>203</v>
      </c>
    </row>
    <row r="4555" spans="1:65" s="13" customFormat="1" ht="11.25">
      <c r="B4555" s="222"/>
      <c r="C4555" s="223"/>
      <c r="D4555" s="224" t="s">
        <v>211</v>
      </c>
      <c r="E4555" s="225" t="s">
        <v>1</v>
      </c>
      <c r="F4555" s="226" t="s">
        <v>4071</v>
      </c>
      <c r="G4555" s="223"/>
      <c r="H4555" s="225" t="s">
        <v>1</v>
      </c>
      <c r="I4555" s="227"/>
      <c r="J4555" s="223"/>
      <c r="K4555" s="223"/>
      <c r="L4555" s="228"/>
      <c r="M4555" s="229"/>
      <c r="N4555" s="230"/>
      <c r="O4555" s="230"/>
      <c r="P4555" s="230"/>
      <c r="Q4555" s="230"/>
      <c r="R4555" s="230"/>
      <c r="S4555" s="230"/>
      <c r="T4555" s="231"/>
      <c r="AT4555" s="232" t="s">
        <v>211</v>
      </c>
      <c r="AU4555" s="232" t="s">
        <v>104</v>
      </c>
      <c r="AV4555" s="13" t="s">
        <v>82</v>
      </c>
      <c r="AW4555" s="13" t="s">
        <v>31</v>
      </c>
      <c r="AX4555" s="13" t="s">
        <v>75</v>
      </c>
      <c r="AY4555" s="232" t="s">
        <v>203</v>
      </c>
    </row>
    <row r="4556" spans="1:65" s="14" customFormat="1" ht="11.25">
      <c r="B4556" s="233"/>
      <c r="C4556" s="234"/>
      <c r="D4556" s="224" t="s">
        <v>211</v>
      </c>
      <c r="E4556" s="235" t="s">
        <v>1</v>
      </c>
      <c r="F4556" s="236" t="s">
        <v>84</v>
      </c>
      <c r="G4556" s="234"/>
      <c r="H4556" s="237">
        <v>2</v>
      </c>
      <c r="I4556" s="238"/>
      <c r="J4556" s="234"/>
      <c r="K4556" s="234"/>
      <c r="L4556" s="239"/>
      <c r="M4556" s="240"/>
      <c r="N4556" s="241"/>
      <c r="O4556" s="241"/>
      <c r="P4556" s="241"/>
      <c r="Q4556" s="241"/>
      <c r="R4556" s="241"/>
      <c r="S4556" s="241"/>
      <c r="T4556" s="242"/>
      <c r="AT4556" s="243" t="s">
        <v>211</v>
      </c>
      <c r="AU4556" s="243" t="s">
        <v>104</v>
      </c>
      <c r="AV4556" s="14" t="s">
        <v>84</v>
      </c>
      <c r="AW4556" s="14" t="s">
        <v>31</v>
      </c>
      <c r="AX4556" s="14" t="s">
        <v>75</v>
      </c>
      <c r="AY4556" s="243" t="s">
        <v>203</v>
      </c>
    </row>
    <row r="4557" spans="1:65" s="12" customFormat="1" ht="20.85" customHeight="1">
      <c r="B4557" s="193"/>
      <c r="C4557" s="194"/>
      <c r="D4557" s="195" t="s">
        <v>74</v>
      </c>
      <c r="E4557" s="207" t="s">
        <v>4128</v>
      </c>
      <c r="F4557" s="207" t="s">
        <v>4129</v>
      </c>
      <c r="G4557" s="194"/>
      <c r="H4557" s="194"/>
      <c r="I4557" s="197"/>
      <c r="J4557" s="208">
        <f>BK4557</f>
        <v>0</v>
      </c>
      <c r="K4557" s="194"/>
      <c r="L4557" s="199"/>
      <c r="M4557" s="200"/>
      <c r="N4557" s="201"/>
      <c r="O4557" s="201"/>
      <c r="P4557" s="202">
        <f>SUM(P4558:P4564)</f>
        <v>0</v>
      </c>
      <c r="Q4557" s="201"/>
      <c r="R4557" s="202">
        <f>SUM(R4558:R4564)</f>
        <v>0</v>
      </c>
      <c r="S4557" s="201"/>
      <c r="T4557" s="203">
        <f>SUM(T4558:T4564)</f>
        <v>0</v>
      </c>
      <c r="AR4557" s="204" t="s">
        <v>84</v>
      </c>
      <c r="AT4557" s="205" t="s">
        <v>74</v>
      </c>
      <c r="AU4557" s="205" t="s">
        <v>84</v>
      </c>
      <c r="AY4557" s="204" t="s">
        <v>203</v>
      </c>
      <c r="BK4557" s="206">
        <f>SUM(BK4558:BK4564)</f>
        <v>0</v>
      </c>
    </row>
    <row r="4558" spans="1:65" s="2" customFormat="1" ht="44.25" customHeight="1">
      <c r="A4558" s="35"/>
      <c r="B4558" s="36"/>
      <c r="C4558" s="209" t="s">
        <v>4130</v>
      </c>
      <c r="D4558" s="209" t="s">
        <v>205</v>
      </c>
      <c r="E4558" s="210" t="s">
        <v>4131</v>
      </c>
      <c r="F4558" s="211" t="s">
        <v>4132</v>
      </c>
      <c r="G4558" s="212" t="s">
        <v>208</v>
      </c>
      <c r="H4558" s="213">
        <v>1</v>
      </c>
      <c r="I4558" s="214"/>
      <c r="J4558" s="215">
        <f>ROUND(I4558*H4558,2)</f>
        <v>0</v>
      </c>
      <c r="K4558" s="211" t="s">
        <v>1</v>
      </c>
      <c r="L4558" s="40"/>
      <c r="M4558" s="216" t="s">
        <v>1</v>
      </c>
      <c r="N4558" s="217" t="s">
        <v>40</v>
      </c>
      <c r="O4558" s="72"/>
      <c r="P4558" s="218">
        <f>O4558*H4558</f>
        <v>0</v>
      </c>
      <c r="Q4558" s="218">
        <v>0</v>
      </c>
      <c r="R4558" s="218">
        <f>Q4558*H4558</f>
        <v>0</v>
      </c>
      <c r="S4558" s="218">
        <v>0</v>
      </c>
      <c r="T4558" s="219">
        <f>S4558*H4558</f>
        <v>0</v>
      </c>
      <c r="U4558" s="35"/>
      <c r="V4558" s="35"/>
      <c r="W4558" s="35"/>
      <c r="X4558" s="35"/>
      <c r="Y4558" s="35"/>
      <c r="Z4558" s="35"/>
      <c r="AA4558" s="35"/>
      <c r="AB4558" s="35"/>
      <c r="AC4558" s="35"/>
      <c r="AD4558" s="35"/>
      <c r="AE4558" s="35"/>
      <c r="AR4558" s="220" t="s">
        <v>412</v>
      </c>
      <c r="AT4558" s="220" t="s">
        <v>205</v>
      </c>
      <c r="AU4558" s="220" t="s">
        <v>104</v>
      </c>
      <c r="AY4558" s="18" t="s">
        <v>203</v>
      </c>
      <c r="BE4558" s="221">
        <f>IF(N4558="základní",J4558,0)</f>
        <v>0</v>
      </c>
      <c r="BF4558" s="221">
        <f>IF(N4558="snížená",J4558,0)</f>
        <v>0</v>
      </c>
      <c r="BG4558" s="221">
        <f>IF(N4558="zákl. přenesená",J4558,0)</f>
        <v>0</v>
      </c>
      <c r="BH4558" s="221">
        <f>IF(N4558="sníž. přenesená",J4558,0)</f>
        <v>0</v>
      </c>
      <c r="BI4558" s="221">
        <f>IF(N4558="nulová",J4558,0)</f>
        <v>0</v>
      </c>
      <c r="BJ4558" s="18" t="s">
        <v>82</v>
      </c>
      <c r="BK4558" s="221">
        <f>ROUND(I4558*H4558,2)</f>
        <v>0</v>
      </c>
      <c r="BL4558" s="18" t="s">
        <v>412</v>
      </c>
      <c r="BM4558" s="220" t="s">
        <v>4133</v>
      </c>
    </row>
    <row r="4559" spans="1:65" s="13" customFormat="1" ht="22.5">
      <c r="B4559" s="222"/>
      <c r="C4559" s="223"/>
      <c r="D4559" s="224" t="s">
        <v>211</v>
      </c>
      <c r="E4559" s="225" t="s">
        <v>1</v>
      </c>
      <c r="F4559" s="226" t="s">
        <v>4134</v>
      </c>
      <c r="G4559" s="223"/>
      <c r="H4559" s="225" t="s">
        <v>1</v>
      </c>
      <c r="I4559" s="227"/>
      <c r="J4559" s="223"/>
      <c r="K4559" s="223"/>
      <c r="L4559" s="228"/>
      <c r="M4559" s="229"/>
      <c r="N4559" s="230"/>
      <c r="O4559" s="230"/>
      <c r="P4559" s="230"/>
      <c r="Q4559" s="230"/>
      <c r="R4559" s="230"/>
      <c r="S4559" s="230"/>
      <c r="T4559" s="231"/>
      <c r="AT4559" s="232" t="s">
        <v>211</v>
      </c>
      <c r="AU4559" s="232" t="s">
        <v>104</v>
      </c>
      <c r="AV4559" s="13" t="s">
        <v>82</v>
      </c>
      <c r="AW4559" s="13" t="s">
        <v>31</v>
      </c>
      <c r="AX4559" s="13" t="s">
        <v>75</v>
      </c>
      <c r="AY4559" s="232" t="s">
        <v>203</v>
      </c>
    </row>
    <row r="4560" spans="1:65" s="13" customFormat="1" ht="11.25">
      <c r="B4560" s="222"/>
      <c r="C4560" s="223"/>
      <c r="D4560" s="224" t="s">
        <v>211</v>
      </c>
      <c r="E4560" s="225" t="s">
        <v>1</v>
      </c>
      <c r="F4560" s="226" t="s">
        <v>4135</v>
      </c>
      <c r="G4560" s="223"/>
      <c r="H4560" s="225" t="s">
        <v>1</v>
      </c>
      <c r="I4560" s="227"/>
      <c r="J4560" s="223"/>
      <c r="K4560" s="223"/>
      <c r="L4560" s="228"/>
      <c r="M4560" s="229"/>
      <c r="N4560" s="230"/>
      <c r="O4560" s="230"/>
      <c r="P4560" s="230"/>
      <c r="Q4560" s="230"/>
      <c r="R4560" s="230"/>
      <c r="S4560" s="230"/>
      <c r="T4560" s="231"/>
      <c r="AT4560" s="232" t="s">
        <v>211</v>
      </c>
      <c r="AU4560" s="232" t="s">
        <v>104</v>
      </c>
      <c r="AV4560" s="13" t="s">
        <v>82</v>
      </c>
      <c r="AW4560" s="13" t="s">
        <v>31</v>
      </c>
      <c r="AX4560" s="13" t="s">
        <v>75</v>
      </c>
      <c r="AY4560" s="232" t="s">
        <v>203</v>
      </c>
    </row>
    <row r="4561" spans="1:65" s="13" customFormat="1" ht="11.25">
      <c r="B4561" s="222"/>
      <c r="C4561" s="223"/>
      <c r="D4561" s="224" t="s">
        <v>211</v>
      </c>
      <c r="E4561" s="225" t="s">
        <v>1</v>
      </c>
      <c r="F4561" s="226" t="s">
        <v>213</v>
      </c>
      <c r="G4561" s="223"/>
      <c r="H4561" s="225" t="s">
        <v>1</v>
      </c>
      <c r="I4561" s="227"/>
      <c r="J4561" s="223"/>
      <c r="K4561" s="223"/>
      <c r="L4561" s="228"/>
      <c r="M4561" s="229"/>
      <c r="N4561" s="230"/>
      <c r="O4561" s="230"/>
      <c r="P4561" s="230"/>
      <c r="Q4561" s="230"/>
      <c r="R4561" s="230"/>
      <c r="S4561" s="230"/>
      <c r="T4561" s="231"/>
      <c r="AT4561" s="232" t="s">
        <v>211</v>
      </c>
      <c r="AU4561" s="232" t="s">
        <v>104</v>
      </c>
      <c r="AV4561" s="13" t="s">
        <v>82</v>
      </c>
      <c r="AW4561" s="13" t="s">
        <v>31</v>
      </c>
      <c r="AX4561" s="13" t="s">
        <v>75</v>
      </c>
      <c r="AY4561" s="232" t="s">
        <v>203</v>
      </c>
    </row>
    <row r="4562" spans="1:65" s="13" customFormat="1" ht="11.25">
      <c r="B4562" s="222"/>
      <c r="C4562" s="223"/>
      <c r="D4562" s="224" t="s">
        <v>211</v>
      </c>
      <c r="E4562" s="225" t="s">
        <v>1</v>
      </c>
      <c r="F4562" s="226" t="s">
        <v>4136</v>
      </c>
      <c r="G4562" s="223"/>
      <c r="H4562" s="225" t="s">
        <v>1</v>
      </c>
      <c r="I4562" s="227"/>
      <c r="J4562" s="223"/>
      <c r="K4562" s="223"/>
      <c r="L4562" s="228"/>
      <c r="M4562" s="229"/>
      <c r="N4562" s="230"/>
      <c r="O4562" s="230"/>
      <c r="P4562" s="230"/>
      <c r="Q4562" s="230"/>
      <c r="R4562" s="230"/>
      <c r="S4562" s="230"/>
      <c r="T4562" s="231"/>
      <c r="AT4562" s="232" t="s">
        <v>211</v>
      </c>
      <c r="AU4562" s="232" t="s">
        <v>104</v>
      </c>
      <c r="AV4562" s="13" t="s">
        <v>82</v>
      </c>
      <c r="AW4562" s="13" t="s">
        <v>31</v>
      </c>
      <c r="AX4562" s="13" t="s">
        <v>75</v>
      </c>
      <c r="AY4562" s="232" t="s">
        <v>203</v>
      </c>
    </row>
    <row r="4563" spans="1:65" s="13" customFormat="1" ht="11.25">
      <c r="B4563" s="222"/>
      <c r="C4563" s="223"/>
      <c r="D4563" s="224" t="s">
        <v>211</v>
      </c>
      <c r="E4563" s="225" t="s">
        <v>1</v>
      </c>
      <c r="F4563" s="226" t="s">
        <v>4137</v>
      </c>
      <c r="G4563" s="223"/>
      <c r="H4563" s="225" t="s">
        <v>1</v>
      </c>
      <c r="I4563" s="227"/>
      <c r="J4563" s="223"/>
      <c r="K4563" s="223"/>
      <c r="L4563" s="228"/>
      <c r="M4563" s="229"/>
      <c r="N4563" s="230"/>
      <c r="O4563" s="230"/>
      <c r="P4563" s="230"/>
      <c r="Q4563" s="230"/>
      <c r="R4563" s="230"/>
      <c r="S4563" s="230"/>
      <c r="T4563" s="231"/>
      <c r="AT4563" s="232" t="s">
        <v>211</v>
      </c>
      <c r="AU4563" s="232" t="s">
        <v>104</v>
      </c>
      <c r="AV4563" s="13" t="s">
        <v>82</v>
      </c>
      <c r="AW4563" s="13" t="s">
        <v>31</v>
      </c>
      <c r="AX4563" s="13" t="s">
        <v>75</v>
      </c>
      <c r="AY4563" s="232" t="s">
        <v>203</v>
      </c>
    </row>
    <row r="4564" spans="1:65" s="14" customFormat="1" ht="11.25">
      <c r="B4564" s="233"/>
      <c r="C4564" s="234"/>
      <c r="D4564" s="224" t="s">
        <v>211</v>
      </c>
      <c r="E4564" s="235" t="s">
        <v>1</v>
      </c>
      <c r="F4564" s="236" t="s">
        <v>82</v>
      </c>
      <c r="G4564" s="234"/>
      <c r="H4564" s="237">
        <v>1</v>
      </c>
      <c r="I4564" s="238"/>
      <c r="J4564" s="234"/>
      <c r="K4564" s="234"/>
      <c r="L4564" s="239"/>
      <c r="M4564" s="240"/>
      <c r="N4564" s="241"/>
      <c r="O4564" s="241"/>
      <c r="P4564" s="241"/>
      <c r="Q4564" s="241"/>
      <c r="R4564" s="241"/>
      <c r="S4564" s="241"/>
      <c r="T4564" s="242"/>
      <c r="AT4564" s="243" t="s">
        <v>211</v>
      </c>
      <c r="AU4564" s="243" t="s">
        <v>104</v>
      </c>
      <c r="AV4564" s="14" t="s">
        <v>84</v>
      </c>
      <c r="AW4564" s="14" t="s">
        <v>31</v>
      </c>
      <c r="AX4564" s="14" t="s">
        <v>75</v>
      </c>
      <c r="AY4564" s="243" t="s">
        <v>203</v>
      </c>
    </row>
    <row r="4565" spans="1:65" s="12" customFormat="1" ht="22.9" customHeight="1">
      <c r="B4565" s="193"/>
      <c r="C4565" s="194"/>
      <c r="D4565" s="195" t="s">
        <v>74</v>
      </c>
      <c r="E4565" s="207" t="s">
        <v>4138</v>
      </c>
      <c r="F4565" s="207" t="s">
        <v>4139</v>
      </c>
      <c r="G4565" s="194"/>
      <c r="H4565" s="194"/>
      <c r="I4565" s="197"/>
      <c r="J4565" s="208">
        <f>BK4565</f>
        <v>0</v>
      </c>
      <c r="K4565" s="194"/>
      <c r="L4565" s="199"/>
      <c r="M4565" s="200"/>
      <c r="N4565" s="201"/>
      <c r="O4565" s="201"/>
      <c r="P4565" s="202">
        <f>SUM(P4566:P4617)</f>
        <v>0</v>
      </c>
      <c r="Q4565" s="201"/>
      <c r="R4565" s="202">
        <f>SUM(R4566:R4617)</f>
        <v>2.6922804</v>
      </c>
      <c r="S4565" s="201"/>
      <c r="T4565" s="203">
        <f>SUM(T4566:T4617)</f>
        <v>0</v>
      </c>
      <c r="AR4565" s="204" t="s">
        <v>84</v>
      </c>
      <c r="AT4565" s="205" t="s">
        <v>74</v>
      </c>
      <c r="AU4565" s="205" t="s">
        <v>82</v>
      </c>
      <c r="AY4565" s="204" t="s">
        <v>203</v>
      </c>
      <c r="BK4565" s="206">
        <f>SUM(BK4566:BK4617)</f>
        <v>0</v>
      </c>
    </row>
    <row r="4566" spans="1:65" s="2" customFormat="1" ht="21.75" customHeight="1">
      <c r="A4566" s="35"/>
      <c r="B4566" s="36"/>
      <c r="C4566" s="209" t="s">
        <v>4140</v>
      </c>
      <c r="D4566" s="209" t="s">
        <v>205</v>
      </c>
      <c r="E4566" s="210" t="s">
        <v>4141</v>
      </c>
      <c r="F4566" s="211" t="s">
        <v>4142</v>
      </c>
      <c r="G4566" s="212" t="s">
        <v>240</v>
      </c>
      <c r="H4566" s="213">
        <v>19.27</v>
      </c>
      <c r="I4566" s="214"/>
      <c r="J4566" s="215">
        <f>ROUND(I4566*H4566,2)</f>
        <v>0</v>
      </c>
      <c r="K4566" s="211" t="s">
        <v>218</v>
      </c>
      <c r="L4566" s="40"/>
      <c r="M4566" s="216" t="s">
        <v>1</v>
      </c>
      <c r="N4566" s="217" t="s">
        <v>40</v>
      </c>
      <c r="O4566" s="72"/>
      <c r="P4566" s="218">
        <f>O4566*H4566</f>
        <v>0</v>
      </c>
      <c r="Q4566" s="218">
        <v>5.4000000000000003E-3</v>
      </c>
      <c r="R4566" s="218">
        <f>Q4566*H4566</f>
        <v>0.104058</v>
      </c>
      <c r="S4566" s="218">
        <v>0</v>
      </c>
      <c r="T4566" s="219">
        <f>S4566*H4566</f>
        <v>0</v>
      </c>
      <c r="U4566" s="35"/>
      <c r="V4566" s="35"/>
      <c r="W4566" s="35"/>
      <c r="X4566" s="35"/>
      <c r="Y4566" s="35"/>
      <c r="Z4566" s="35"/>
      <c r="AA4566" s="35"/>
      <c r="AB4566" s="35"/>
      <c r="AC4566" s="35"/>
      <c r="AD4566" s="35"/>
      <c r="AE4566" s="35"/>
      <c r="AR4566" s="220" t="s">
        <v>412</v>
      </c>
      <c r="AT4566" s="220" t="s">
        <v>205</v>
      </c>
      <c r="AU4566" s="220" t="s">
        <v>84</v>
      </c>
      <c r="AY4566" s="18" t="s">
        <v>203</v>
      </c>
      <c r="BE4566" s="221">
        <f>IF(N4566="základní",J4566,0)</f>
        <v>0</v>
      </c>
      <c r="BF4566" s="221">
        <f>IF(N4566="snížená",J4566,0)</f>
        <v>0</v>
      </c>
      <c r="BG4566" s="221">
        <f>IF(N4566="zákl. přenesená",J4566,0)</f>
        <v>0</v>
      </c>
      <c r="BH4566" s="221">
        <f>IF(N4566="sníž. přenesená",J4566,0)</f>
        <v>0</v>
      </c>
      <c r="BI4566" s="221">
        <f>IF(N4566="nulová",J4566,0)</f>
        <v>0</v>
      </c>
      <c r="BJ4566" s="18" t="s">
        <v>82</v>
      </c>
      <c r="BK4566" s="221">
        <f>ROUND(I4566*H4566,2)</f>
        <v>0</v>
      </c>
      <c r="BL4566" s="18" t="s">
        <v>412</v>
      </c>
      <c r="BM4566" s="220" t="s">
        <v>4143</v>
      </c>
    </row>
    <row r="4567" spans="1:65" s="13" customFormat="1" ht="22.5">
      <c r="B4567" s="222"/>
      <c r="C4567" s="223"/>
      <c r="D4567" s="224" t="s">
        <v>211</v>
      </c>
      <c r="E4567" s="225" t="s">
        <v>1</v>
      </c>
      <c r="F4567" s="226" t="s">
        <v>4144</v>
      </c>
      <c r="G4567" s="223"/>
      <c r="H4567" s="225" t="s">
        <v>1</v>
      </c>
      <c r="I4567" s="227"/>
      <c r="J4567" s="223"/>
      <c r="K4567" s="223"/>
      <c r="L4567" s="228"/>
      <c r="M4567" s="229"/>
      <c r="N4567" s="230"/>
      <c r="O4567" s="230"/>
      <c r="P4567" s="230"/>
      <c r="Q4567" s="230"/>
      <c r="R4567" s="230"/>
      <c r="S4567" s="230"/>
      <c r="T4567" s="231"/>
      <c r="AT4567" s="232" t="s">
        <v>211</v>
      </c>
      <c r="AU4567" s="232" t="s">
        <v>84</v>
      </c>
      <c r="AV4567" s="13" t="s">
        <v>82</v>
      </c>
      <c r="AW4567" s="13" t="s">
        <v>31</v>
      </c>
      <c r="AX4567" s="13" t="s">
        <v>75</v>
      </c>
      <c r="AY4567" s="232" t="s">
        <v>203</v>
      </c>
    </row>
    <row r="4568" spans="1:65" s="13" customFormat="1" ht="11.25">
      <c r="B4568" s="222"/>
      <c r="C4568" s="223"/>
      <c r="D4568" s="224" t="s">
        <v>211</v>
      </c>
      <c r="E4568" s="225" t="s">
        <v>1</v>
      </c>
      <c r="F4568" s="226" t="s">
        <v>213</v>
      </c>
      <c r="G4568" s="223"/>
      <c r="H4568" s="225" t="s">
        <v>1</v>
      </c>
      <c r="I4568" s="227"/>
      <c r="J4568" s="223"/>
      <c r="K4568" s="223"/>
      <c r="L4568" s="228"/>
      <c r="M4568" s="229"/>
      <c r="N4568" s="230"/>
      <c r="O4568" s="230"/>
      <c r="P4568" s="230"/>
      <c r="Q4568" s="230"/>
      <c r="R4568" s="230"/>
      <c r="S4568" s="230"/>
      <c r="T4568" s="231"/>
      <c r="AT4568" s="232" t="s">
        <v>211</v>
      </c>
      <c r="AU4568" s="232" t="s">
        <v>84</v>
      </c>
      <c r="AV4568" s="13" t="s">
        <v>82</v>
      </c>
      <c r="AW4568" s="13" t="s">
        <v>31</v>
      </c>
      <c r="AX4568" s="13" t="s">
        <v>75</v>
      </c>
      <c r="AY4568" s="232" t="s">
        <v>203</v>
      </c>
    </row>
    <row r="4569" spans="1:65" s="13" customFormat="1" ht="11.25">
      <c r="B4569" s="222"/>
      <c r="C4569" s="223"/>
      <c r="D4569" s="224" t="s">
        <v>211</v>
      </c>
      <c r="E4569" s="225" t="s">
        <v>1</v>
      </c>
      <c r="F4569" s="226" t="s">
        <v>4145</v>
      </c>
      <c r="G4569" s="223"/>
      <c r="H4569" s="225" t="s">
        <v>1</v>
      </c>
      <c r="I4569" s="227"/>
      <c r="J4569" s="223"/>
      <c r="K4569" s="223"/>
      <c r="L4569" s="228"/>
      <c r="M4569" s="229"/>
      <c r="N4569" s="230"/>
      <c r="O4569" s="230"/>
      <c r="P4569" s="230"/>
      <c r="Q4569" s="230"/>
      <c r="R4569" s="230"/>
      <c r="S4569" s="230"/>
      <c r="T4569" s="231"/>
      <c r="AT4569" s="232" t="s">
        <v>211</v>
      </c>
      <c r="AU4569" s="232" t="s">
        <v>84</v>
      </c>
      <c r="AV4569" s="13" t="s">
        <v>82</v>
      </c>
      <c r="AW4569" s="13" t="s">
        <v>31</v>
      </c>
      <c r="AX4569" s="13" t="s">
        <v>75</v>
      </c>
      <c r="AY4569" s="232" t="s">
        <v>203</v>
      </c>
    </row>
    <row r="4570" spans="1:65" s="13" customFormat="1" ht="11.25">
      <c r="B4570" s="222"/>
      <c r="C4570" s="223"/>
      <c r="D4570" s="224" t="s">
        <v>211</v>
      </c>
      <c r="E4570" s="225" t="s">
        <v>1</v>
      </c>
      <c r="F4570" s="226" t="s">
        <v>2218</v>
      </c>
      <c r="G4570" s="223"/>
      <c r="H4570" s="225" t="s">
        <v>1</v>
      </c>
      <c r="I4570" s="227"/>
      <c r="J4570" s="223"/>
      <c r="K4570" s="223"/>
      <c r="L4570" s="228"/>
      <c r="M4570" s="229"/>
      <c r="N4570" s="230"/>
      <c r="O4570" s="230"/>
      <c r="P4570" s="230"/>
      <c r="Q4570" s="230"/>
      <c r="R4570" s="230"/>
      <c r="S4570" s="230"/>
      <c r="T4570" s="231"/>
      <c r="AT4570" s="232" t="s">
        <v>211</v>
      </c>
      <c r="AU4570" s="232" t="s">
        <v>84</v>
      </c>
      <c r="AV4570" s="13" t="s">
        <v>82</v>
      </c>
      <c r="AW4570" s="13" t="s">
        <v>31</v>
      </c>
      <c r="AX4570" s="13" t="s">
        <v>75</v>
      </c>
      <c r="AY4570" s="232" t="s">
        <v>203</v>
      </c>
    </row>
    <row r="4571" spans="1:65" s="14" customFormat="1" ht="11.25">
      <c r="B4571" s="233"/>
      <c r="C4571" s="234"/>
      <c r="D4571" s="224" t="s">
        <v>211</v>
      </c>
      <c r="E4571" s="235" t="s">
        <v>1</v>
      </c>
      <c r="F4571" s="236" t="s">
        <v>2655</v>
      </c>
      <c r="G4571" s="234"/>
      <c r="H4571" s="237">
        <v>5</v>
      </c>
      <c r="I4571" s="238"/>
      <c r="J4571" s="234"/>
      <c r="K4571" s="234"/>
      <c r="L4571" s="239"/>
      <c r="M4571" s="240"/>
      <c r="N4571" s="241"/>
      <c r="O4571" s="241"/>
      <c r="P4571" s="241"/>
      <c r="Q4571" s="241"/>
      <c r="R4571" s="241"/>
      <c r="S4571" s="241"/>
      <c r="T4571" s="242"/>
      <c r="AT4571" s="243" t="s">
        <v>211</v>
      </c>
      <c r="AU4571" s="243" t="s">
        <v>84</v>
      </c>
      <c r="AV4571" s="14" t="s">
        <v>84</v>
      </c>
      <c r="AW4571" s="14" t="s">
        <v>31</v>
      </c>
      <c r="AX4571" s="14" t="s">
        <v>75</v>
      </c>
      <c r="AY4571" s="243" t="s">
        <v>203</v>
      </c>
    </row>
    <row r="4572" spans="1:65" s="13" customFormat="1" ht="11.25">
      <c r="B4572" s="222"/>
      <c r="C4572" s="223"/>
      <c r="D4572" s="224" t="s">
        <v>211</v>
      </c>
      <c r="E4572" s="225" t="s">
        <v>1</v>
      </c>
      <c r="F4572" s="226" t="s">
        <v>447</v>
      </c>
      <c r="G4572" s="223"/>
      <c r="H4572" s="225" t="s">
        <v>1</v>
      </c>
      <c r="I4572" s="227"/>
      <c r="J4572" s="223"/>
      <c r="K4572" s="223"/>
      <c r="L4572" s="228"/>
      <c r="M4572" s="229"/>
      <c r="N4572" s="230"/>
      <c r="O4572" s="230"/>
      <c r="P4572" s="230"/>
      <c r="Q4572" s="230"/>
      <c r="R4572" s="230"/>
      <c r="S4572" s="230"/>
      <c r="T4572" s="231"/>
      <c r="AT4572" s="232" t="s">
        <v>211</v>
      </c>
      <c r="AU4572" s="232" t="s">
        <v>84</v>
      </c>
      <c r="AV4572" s="13" t="s">
        <v>82</v>
      </c>
      <c r="AW4572" s="13" t="s">
        <v>31</v>
      </c>
      <c r="AX4572" s="13" t="s">
        <v>75</v>
      </c>
      <c r="AY4572" s="232" t="s">
        <v>203</v>
      </c>
    </row>
    <row r="4573" spans="1:65" s="14" customFormat="1" ht="11.25">
      <c r="B4573" s="233"/>
      <c r="C4573" s="234"/>
      <c r="D4573" s="224" t="s">
        <v>211</v>
      </c>
      <c r="E4573" s="235" t="s">
        <v>1</v>
      </c>
      <c r="F4573" s="236" t="s">
        <v>2657</v>
      </c>
      <c r="G4573" s="234"/>
      <c r="H4573" s="237">
        <v>4.335</v>
      </c>
      <c r="I4573" s="238"/>
      <c r="J4573" s="234"/>
      <c r="K4573" s="234"/>
      <c r="L4573" s="239"/>
      <c r="M4573" s="240"/>
      <c r="N4573" s="241"/>
      <c r="O4573" s="241"/>
      <c r="P4573" s="241"/>
      <c r="Q4573" s="241"/>
      <c r="R4573" s="241"/>
      <c r="S4573" s="241"/>
      <c r="T4573" s="242"/>
      <c r="AT4573" s="243" t="s">
        <v>211</v>
      </c>
      <c r="AU4573" s="243" t="s">
        <v>84</v>
      </c>
      <c r="AV4573" s="14" t="s">
        <v>84</v>
      </c>
      <c r="AW4573" s="14" t="s">
        <v>31</v>
      </c>
      <c r="AX4573" s="14" t="s">
        <v>75</v>
      </c>
      <c r="AY4573" s="243" t="s">
        <v>203</v>
      </c>
    </row>
    <row r="4574" spans="1:65" s="14" customFormat="1" ht="11.25">
      <c r="B4574" s="233"/>
      <c r="C4574" s="234"/>
      <c r="D4574" s="224" t="s">
        <v>211</v>
      </c>
      <c r="E4574" s="235" t="s">
        <v>1</v>
      </c>
      <c r="F4574" s="236" t="s">
        <v>3114</v>
      </c>
      <c r="G4574" s="234"/>
      <c r="H4574" s="237">
        <v>2.8</v>
      </c>
      <c r="I4574" s="238"/>
      <c r="J4574" s="234"/>
      <c r="K4574" s="234"/>
      <c r="L4574" s="239"/>
      <c r="M4574" s="240"/>
      <c r="N4574" s="241"/>
      <c r="O4574" s="241"/>
      <c r="P4574" s="241"/>
      <c r="Q4574" s="241"/>
      <c r="R4574" s="241"/>
      <c r="S4574" s="241"/>
      <c r="T4574" s="242"/>
      <c r="AT4574" s="243" t="s">
        <v>211</v>
      </c>
      <c r="AU4574" s="243" t="s">
        <v>84</v>
      </c>
      <c r="AV4574" s="14" t="s">
        <v>84</v>
      </c>
      <c r="AW4574" s="14" t="s">
        <v>31</v>
      </c>
      <c r="AX4574" s="14" t="s">
        <v>75</v>
      </c>
      <c r="AY4574" s="243" t="s">
        <v>203</v>
      </c>
    </row>
    <row r="4575" spans="1:65" s="13" customFormat="1" ht="11.25">
      <c r="B4575" s="222"/>
      <c r="C4575" s="223"/>
      <c r="D4575" s="224" t="s">
        <v>211</v>
      </c>
      <c r="E4575" s="225" t="s">
        <v>1</v>
      </c>
      <c r="F4575" s="226" t="s">
        <v>521</v>
      </c>
      <c r="G4575" s="223"/>
      <c r="H4575" s="225" t="s">
        <v>1</v>
      </c>
      <c r="I4575" s="227"/>
      <c r="J4575" s="223"/>
      <c r="K4575" s="223"/>
      <c r="L4575" s="228"/>
      <c r="M4575" s="229"/>
      <c r="N4575" s="230"/>
      <c r="O4575" s="230"/>
      <c r="P4575" s="230"/>
      <c r="Q4575" s="230"/>
      <c r="R4575" s="230"/>
      <c r="S4575" s="230"/>
      <c r="T4575" s="231"/>
      <c r="AT4575" s="232" t="s">
        <v>211</v>
      </c>
      <c r="AU4575" s="232" t="s">
        <v>84</v>
      </c>
      <c r="AV4575" s="13" t="s">
        <v>82</v>
      </c>
      <c r="AW4575" s="13" t="s">
        <v>31</v>
      </c>
      <c r="AX4575" s="13" t="s">
        <v>75</v>
      </c>
      <c r="AY4575" s="232" t="s">
        <v>203</v>
      </c>
    </row>
    <row r="4576" spans="1:65" s="14" customFormat="1" ht="11.25">
      <c r="B4576" s="233"/>
      <c r="C4576" s="234"/>
      <c r="D4576" s="224" t="s">
        <v>211</v>
      </c>
      <c r="E4576" s="235" t="s">
        <v>1</v>
      </c>
      <c r="F4576" s="236" t="s">
        <v>2671</v>
      </c>
      <c r="G4576" s="234"/>
      <c r="H4576" s="237">
        <v>4.335</v>
      </c>
      <c r="I4576" s="238"/>
      <c r="J4576" s="234"/>
      <c r="K4576" s="234"/>
      <c r="L4576" s="239"/>
      <c r="M4576" s="240"/>
      <c r="N4576" s="241"/>
      <c r="O4576" s="241"/>
      <c r="P4576" s="241"/>
      <c r="Q4576" s="241"/>
      <c r="R4576" s="241"/>
      <c r="S4576" s="241"/>
      <c r="T4576" s="242"/>
      <c r="AT4576" s="243" t="s">
        <v>211</v>
      </c>
      <c r="AU4576" s="243" t="s">
        <v>84</v>
      </c>
      <c r="AV4576" s="14" t="s">
        <v>84</v>
      </c>
      <c r="AW4576" s="14" t="s">
        <v>31</v>
      </c>
      <c r="AX4576" s="14" t="s">
        <v>75</v>
      </c>
      <c r="AY4576" s="243" t="s">
        <v>203</v>
      </c>
    </row>
    <row r="4577" spans="1:65" s="14" customFormat="1" ht="11.25">
      <c r="B4577" s="233"/>
      <c r="C4577" s="234"/>
      <c r="D4577" s="224" t="s">
        <v>211</v>
      </c>
      <c r="E4577" s="235" t="s">
        <v>1</v>
      </c>
      <c r="F4577" s="236" t="s">
        <v>4146</v>
      </c>
      <c r="G4577" s="234"/>
      <c r="H4577" s="237">
        <v>2.8</v>
      </c>
      <c r="I4577" s="238"/>
      <c r="J4577" s="234"/>
      <c r="K4577" s="234"/>
      <c r="L4577" s="239"/>
      <c r="M4577" s="240"/>
      <c r="N4577" s="241"/>
      <c r="O4577" s="241"/>
      <c r="P4577" s="241"/>
      <c r="Q4577" s="241"/>
      <c r="R4577" s="241"/>
      <c r="S4577" s="241"/>
      <c r="T4577" s="242"/>
      <c r="AT4577" s="243" t="s">
        <v>211</v>
      </c>
      <c r="AU4577" s="243" t="s">
        <v>84</v>
      </c>
      <c r="AV4577" s="14" t="s">
        <v>84</v>
      </c>
      <c r="AW4577" s="14" t="s">
        <v>31</v>
      </c>
      <c r="AX4577" s="14" t="s">
        <v>75</v>
      </c>
      <c r="AY4577" s="243" t="s">
        <v>203</v>
      </c>
    </row>
    <row r="4578" spans="1:65" s="2" customFormat="1" ht="33" customHeight="1">
      <c r="A4578" s="35"/>
      <c r="B4578" s="36"/>
      <c r="C4578" s="247" t="s">
        <v>4147</v>
      </c>
      <c r="D4578" s="247" t="s">
        <v>413</v>
      </c>
      <c r="E4578" s="248" t="s">
        <v>4148</v>
      </c>
      <c r="F4578" s="249" t="s">
        <v>4149</v>
      </c>
      <c r="G4578" s="250" t="s">
        <v>240</v>
      </c>
      <c r="H4578" s="251">
        <v>21.196999999999999</v>
      </c>
      <c r="I4578" s="252"/>
      <c r="J4578" s="253">
        <f>ROUND(I4578*H4578,2)</f>
        <v>0</v>
      </c>
      <c r="K4578" s="249" t="s">
        <v>218</v>
      </c>
      <c r="L4578" s="254"/>
      <c r="M4578" s="255" t="s">
        <v>1</v>
      </c>
      <c r="N4578" s="256" t="s">
        <v>40</v>
      </c>
      <c r="O4578" s="72"/>
      <c r="P4578" s="218">
        <f>O4578*H4578</f>
        <v>0</v>
      </c>
      <c r="Q4578" s="218">
        <v>1.9199999999999998E-2</v>
      </c>
      <c r="R4578" s="218">
        <f>Q4578*H4578</f>
        <v>0.40698239999999997</v>
      </c>
      <c r="S4578" s="218">
        <v>0</v>
      </c>
      <c r="T4578" s="219">
        <f>S4578*H4578</f>
        <v>0</v>
      </c>
      <c r="U4578" s="35"/>
      <c r="V4578" s="35"/>
      <c r="W4578" s="35"/>
      <c r="X4578" s="35"/>
      <c r="Y4578" s="35"/>
      <c r="Z4578" s="35"/>
      <c r="AA4578" s="35"/>
      <c r="AB4578" s="35"/>
      <c r="AC4578" s="35"/>
      <c r="AD4578" s="35"/>
      <c r="AE4578" s="35"/>
      <c r="AR4578" s="220" t="s">
        <v>1661</v>
      </c>
      <c r="AT4578" s="220" t="s">
        <v>413</v>
      </c>
      <c r="AU4578" s="220" t="s">
        <v>84</v>
      </c>
      <c r="AY4578" s="18" t="s">
        <v>203</v>
      </c>
      <c r="BE4578" s="221">
        <f>IF(N4578="základní",J4578,0)</f>
        <v>0</v>
      </c>
      <c r="BF4578" s="221">
        <f>IF(N4578="snížená",J4578,0)</f>
        <v>0</v>
      </c>
      <c r="BG4578" s="221">
        <f>IF(N4578="zákl. přenesená",J4578,0)</f>
        <v>0</v>
      </c>
      <c r="BH4578" s="221">
        <f>IF(N4578="sníž. přenesená",J4578,0)</f>
        <v>0</v>
      </c>
      <c r="BI4578" s="221">
        <f>IF(N4578="nulová",J4578,0)</f>
        <v>0</v>
      </c>
      <c r="BJ4578" s="18" t="s">
        <v>82</v>
      </c>
      <c r="BK4578" s="221">
        <f>ROUND(I4578*H4578,2)</f>
        <v>0</v>
      </c>
      <c r="BL4578" s="18" t="s">
        <v>412</v>
      </c>
      <c r="BM4578" s="220" t="s">
        <v>4150</v>
      </c>
    </row>
    <row r="4579" spans="1:65" s="14" customFormat="1" ht="11.25">
      <c r="B4579" s="233"/>
      <c r="C4579" s="234"/>
      <c r="D4579" s="224" t="s">
        <v>211</v>
      </c>
      <c r="E4579" s="234"/>
      <c r="F4579" s="236" t="s">
        <v>4151</v>
      </c>
      <c r="G4579" s="234"/>
      <c r="H4579" s="237">
        <v>21.196999999999999</v>
      </c>
      <c r="I4579" s="238"/>
      <c r="J4579" s="234"/>
      <c r="K4579" s="234"/>
      <c r="L4579" s="239"/>
      <c r="M4579" s="240"/>
      <c r="N4579" s="241"/>
      <c r="O4579" s="241"/>
      <c r="P4579" s="241"/>
      <c r="Q4579" s="241"/>
      <c r="R4579" s="241"/>
      <c r="S4579" s="241"/>
      <c r="T4579" s="242"/>
      <c r="AT4579" s="243" t="s">
        <v>211</v>
      </c>
      <c r="AU4579" s="243" t="s">
        <v>84</v>
      </c>
      <c r="AV4579" s="14" t="s">
        <v>84</v>
      </c>
      <c r="AW4579" s="14" t="s">
        <v>4</v>
      </c>
      <c r="AX4579" s="14" t="s">
        <v>82</v>
      </c>
      <c r="AY4579" s="243" t="s">
        <v>203</v>
      </c>
    </row>
    <row r="4580" spans="1:65" s="2" customFormat="1" ht="21.75" customHeight="1">
      <c r="A4580" s="35"/>
      <c r="B4580" s="36"/>
      <c r="C4580" s="209" t="s">
        <v>4152</v>
      </c>
      <c r="D4580" s="209" t="s">
        <v>205</v>
      </c>
      <c r="E4580" s="210" t="s">
        <v>4153</v>
      </c>
      <c r="F4580" s="211" t="s">
        <v>4154</v>
      </c>
      <c r="G4580" s="212" t="s">
        <v>240</v>
      </c>
      <c r="H4580" s="213">
        <v>19.27</v>
      </c>
      <c r="I4580" s="214"/>
      <c r="J4580" s="215">
        <f>ROUND(I4580*H4580,2)</f>
        <v>0</v>
      </c>
      <c r="K4580" s="211" t="s">
        <v>218</v>
      </c>
      <c r="L4580" s="40"/>
      <c r="M4580" s="216" t="s">
        <v>1</v>
      </c>
      <c r="N4580" s="217" t="s">
        <v>40</v>
      </c>
      <c r="O4580" s="72"/>
      <c r="P4580" s="218">
        <f>O4580*H4580</f>
        <v>0</v>
      </c>
      <c r="Q4580" s="218">
        <v>0</v>
      </c>
      <c r="R4580" s="218">
        <f>Q4580*H4580</f>
        <v>0</v>
      </c>
      <c r="S4580" s="218">
        <v>0</v>
      </c>
      <c r="T4580" s="219">
        <f>S4580*H4580</f>
        <v>0</v>
      </c>
      <c r="U4580" s="35"/>
      <c r="V4580" s="35"/>
      <c r="W4580" s="35"/>
      <c r="X4580" s="35"/>
      <c r="Y4580" s="35"/>
      <c r="Z4580" s="35"/>
      <c r="AA4580" s="35"/>
      <c r="AB4580" s="35"/>
      <c r="AC4580" s="35"/>
      <c r="AD4580" s="35"/>
      <c r="AE4580" s="35"/>
      <c r="AR4580" s="220" t="s">
        <v>412</v>
      </c>
      <c r="AT4580" s="220" t="s">
        <v>205</v>
      </c>
      <c r="AU4580" s="220" t="s">
        <v>84</v>
      </c>
      <c r="AY4580" s="18" t="s">
        <v>203</v>
      </c>
      <c r="BE4580" s="221">
        <f>IF(N4580="základní",J4580,0)</f>
        <v>0</v>
      </c>
      <c r="BF4580" s="221">
        <f>IF(N4580="snížená",J4580,0)</f>
        <v>0</v>
      </c>
      <c r="BG4580" s="221">
        <f>IF(N4580="zákl. přenesená",J4580,0)</f>
        <v>0</v>
      </c>
      <c r="BH4580" s="221">
        <f>IF(N4580="sníž. přenesená",J4580,0)</f>
        <v>0</v>
      </c>
      <c r="BI4580" s="221">
        <f>IF(N4580="nulová",J4580,0)</f>
        <v>0</v>
      </c>
      <c r="BJ4580" s="18" t="s">
        <v>82</v>
      </c>
      <c r="BK4580" s="221">
        <f>ROUND(I4580*H4580,2)</f>
        <v>0</v>
      </c>
      <c r="BL4580" s="18" t="s">
        <v>412</v>
      </c>
      <c r="BM4580" s="220" t="s">
        <v>4155</v>
      </c>
    </row>
    <row r="4581" spans="1:65" s="14" customFormat="1" ht="11.25">
      <c r="B4581" s="233"/>
      <c r="C4581" s="234"/>
      <c r="D4581" s="224" t="s">
        <v>211</v>
      </c>
      <c r="E4581" s="235" t="s">
        <v>1</v>
      </c>
      <c r="F4581" s="236" t="s">
        <v>4156</v>
      </c>
      <c r="G4581" s="234"/>
      <c r="H4581" s="237">
        <v>19.27</v>
      </c>
      <c r="I4581" s="238"/>
      <c r="J4581" s="234"/>
      <c r="K4581" s="234"/>
      <c r="L4581" s="239"/>
      <c r="M4581" s="240"/>
      <c r="N4581" s="241"/>
      <c r="O4581" s="241"/>
      <c r="P4581" s="241"/>
      <c r="Q4581" s="241"/>
      <c r="R4581" s="241"/>
      <c r="S4581" s="241"/>
      <c r="T4581" s="242"/>
      <c r="AT4581" s="243" t="s">
        <v>211</v>
      </c>
      <c r="AU4581" s="243" t="s">
        <v>84</v>
      </c>
      <c r="AV4581" s="14" t="s">
        <v>84</v>
      </c>
      <c r="AW4581" s="14" t="s">
        <v>31</v>
      </c>
      <c r="AX4581" s="14" t="s">
        <v>75</v>
      </c>
      <c r="AY4581" s="243" t="s">
        <v>203</v>
      </c>
    </row>
    <row r="4582" spans="1:65" s="2" customFormat="1" ht="33" customHeight="1">
      <c r="A4582" s="35"/>
      <c r="B4582" s="36"/>
      <c r="C4582" s="209" t="s">
        <v>4157</v>
      </c>
      <c r="D4582" s="209" t="s">
        <v>205</v>
      </c>
      <c r="E4582" s="210" t="s">
        <v>4158</v>
      </c>
      <c r="F4582" s="211" t="s">
        <v>4159</v>
      </c>
      <c r="G4582" s="212" t="s">
        <v>240</v>
      </c>
      <c r="H4582" s="213">
        <v>59.76</v>
      </c>
      <c r="I4582" s="214"/>
      <c r="J4582" s="215">
        <f>ROUND(I4582*H4582,2)</f>
        <v>0</v>
      </c>
      <c r="K4582" s="211" t="s">
        <v>218</v>
      </c>
      <c r="L4582" s="40"/>
      <c r="M4582" s="216" t="s">
        <v>1</v>
      </c>
      <c r="N4582" s="217" t="s">
        <v>40</v>
      </c>
      <c r="O4582" s="72"/>
      <c r="P4582" s="218">
        <f>O4582*H4582</f>
        <v>0</v>
      </c>
      <c r="Q4582" s="218">
        <v>8.9999999999999993E-3</v>
      </c>
      <c r="R4582" s="218">
        <f>Q4582*H4582</f>
        <v>0.53783999999999998</v>
      </c>
      <c r="S4582" s="218">
        <v>0</v>
      </c>
      <c r="T4582" s="219">
        <f>S4582*H4582</f>
        <v>0</v>
      </c>
      <c r="U4582" s="35"/>
      <c r="V4582" s="35"/>
      <c r="W4582" s="35"/>
      <c r="X4582" s="35"/>
      <c r="Y4582" s="35"/>
      <c r="Z4582" s="35"/>
      <c r="AA4582" s="35"/>
      <c r="AB4582" s="35"/>
      <c r="AC4582" s="35"/>
      <c r="AD4582" s="35"/>
      <c r="AE4582" s="35"/>
      <c r="AR4582" s="220" t="s">
        <v>412</v>
      </c>
      <c r="AT4582" s="220" t="s">
        <v>205</v>
      </c>
      <c r="AU4582" s="220" t="s">
        <v>84</v>
      </c>
      <c r="AY4582" s="18" t="s">
        <v>203</v>
      </c>
      <c r="BE4582" s="221">
        <f>IF(N4582="základní",J4582,0)</f>
        <v>0</v>
      </c>
      <c r="BF4582" s="221">
        <f>IF(N4582="snížená",J4582,0)</f>
        <v>0</v>
      </c>
      <c r="BG4582" s="221">
        <f>IF(N4582="zákl. přenesená",J4582,0)</f>
        <v>0</v>
      </c>
      <c r="BH4582" s="221">
        <f>IF(N4582="sníž. přenesená",J4582,0)</f>
        <v>0</v>
      </c>
      <c r="BI4582" s="221">
        <f>IF(N4582="nulová",J4582,0)</f>
        <v>0</v>
      </c>
      <c r="BJ4582" s="18" t="s">
        <v>82</v>
      </c>
      <c r="BK4582" s="221">
        <f>ROUND(I4582*H4582,2)</f>
        <v>0</v>
      </c>
      <c r="BL4582" s="18" t="s">
        <v>412</v>
      </c>
      <c r="BM4582" s="220" t="s">
        <v>4160</v>
      </c>
    </row>
    <row r="4583" spans="1:65" s="2" customFormat="1" ht="19.5">
      <c r="A4583" s="35"/>
      <c r="B4583" s="36"/>
      <c r="C4583" s="37"/>
      <c r="D4583" s="224" t="s">
        <v>355</v>
      </c>
      <c r="E4583" s="37"/>
      <c r="F4583" s="244" t="s">
        <v>4161</v>
      </c>
      <c r="G4583" s="37"/>
      <c r="H4583" s="37"/>
      <c r="I4583" s="123"/>
      <c r="J4583" s="37"/>
      <c r="K4583" s="37"/>
      <c r="L4583" s="40"/>
      <c r="M4583" s="245"/>
      <c r="N4583" s="246"/>
      <c r="O4583" s="72"/>
      <c r="P4583" s="72"/>
      <c r="Q4583" s="72"/>
      <c r="R4583" s="72"/>
      <c r="S4583" s="72"/>
      <c r="T4583" s="73"/>
      <c r="U4583" s="35"/>
      <c r="V4583" s="35"/>
      <c r="W4583" s="35"/>
      <c r="X4583" s="35"/>
      <c r="Y4583" s="35"/>
      <c r="Z4583" s="35"/>
      <c r="AA4583" s="35"/>
      <c r="AB4583" s="35"/>
      <c r="AC4583" s="35"/>
      <c r="AD4583" s="35"/>
      <c r="AE4583" s="35"/>
      <c r="AT4583" s="18" t="s">
        <v>355</v>
      </c>
      <c r="AU4583" s="18" t="s">
        <v>84</v>
      </c>
    </row>
    <row r="4584" spans="1:65" s="13" customFormat="1" ht="22.5">
      <c r="B4584" s="222"/>
      <c r="C4584" s="223"/>
      <c r="D4584" s="224" t="s">
        <v>211</v>
      </c>
      <c r="E4584" s="225" t="s">
        <v>1</v>
      </c>
      <c r="F4584" s="226" t="s">
        <v>4162</v>
      </c>
      <c r="G4584" s="223"/>
      <c r="H4584" s="225" t="s">
        <v>1</v>
      </c>
      <c r="I4584" s="227"/>
      <c r="J4584" s="223"/>
      <c r="K4584" s="223"/>
      <c r="L4584" s="228"/>
      <c r="M4584" s="229"/>
      <c r="N4584" s="230"/>
      <c r="O4584" s="230"/>
      <c r="P4584" s="230"/>
      <c r="Q4584" s="230"/>
      <c r="R4584" s="230"/>
      <c r="S4584" s="230"/>
      <c r="T4584" s="231"/>
      <c r="AT4584" s="232" t="s">
        <v>211</v>
      </c>
      <c r="AU4584" s="232" t="s">
        <v>84</v>
      </c>
      <c r="AV4584" s="13" t="s">
        <v>82</v>
      </c>
      <c r="AW4584" s="13" t="s">
        <v>31</v>
      </c>
      <c r="AX4584" s="13" t="s">
        <v>75</v>
      </c>
      <c r="AY4584" s="232" t="s">
        <v>203</v>
      </c>
    </row>
    <row r="4585" spans="1:65" s="13" customFormat="1" ht="11.25">
      <c r="B4585" s="222"/>
      <c r="C4585" s="223"/>
      <c r="D4585" s="224" t="s">
        <v>211</v>
      </c>
      <c r="E4585" s="225" t="s">
        <v>1</v>
      </c>
      <c r="F4585" s="226" t="s">
        <v>213</v>
      </c>
      <c r="G4585" s="223"/>
      <c r="H4585" s="225" t="s">
        <v>1</v>
      </c>
      <c r="I4585" s="227"/>
      <c r="J4585" s="223"/>
      <c r="K4585" s="223"/>
      <c r="L4585" s="228"/>
      <c r="M4585" s="229"/>
      <c r="N4585" s="230"/>
      <c r="O4585" s="230"/>
      <c r="P4585" s="230"/>
      <c r="Q4585" s="230"/>
      <c r="R4585" s="230"/>
      <c r="S4585" s="230"/>
      <c r="T4585" s="231"/>
      <c r="AT4585" s="232" t="s">
        <v>211</v>
      </c>
      <c r="AU4585" s="232" t="s">
        <v>84</v>
      </c>
      <c r="AV4585" s="13" t="s">
        <v>82</v>
      </c>
      <c r="AW4585" s="13" t="s">
        <v>31</v>
      </c>
      <c r="AX4585" s="13" t="s">
        <v>75</v>
      </c>
      <c r="AY4585" s="232" t="s">
        <v>203</v>
      </c>
    </row>
    <row r="4586" spans="1:65" s="13" customFormat="1" ht="11.25">
      <c r="B4586" s="222"/>
      <c r="C4586" s="223"/>
      <c r="D4586" s="224" t="s">
        <v>211</v>
      </c>
      <c r="E4586" s="225" t="s">
        <v>1</v>
      </c>
      <c r="F4586" s="226" t="s">
        <v>4163</v>
      </c>
      <c r="G4586" s="223"/>
      <c r="H4586" s="225" t="s">
        <v>1</v>
      </c>
      <c r="I4586" s="227"/>
      <c r="J4586" s="223"/>
      <c r="K4586" s="223"/>
      <c r="L4586" s="228"/>
      <c r="M4586" s="229"/>
      <c r="N4586" s="230"/>
      <c r="O4586" s="230"/>
      <c r="P4586" s="230"/>
      <c r="Q4586" s="230"/>
      <c r="R4586" s="230"/>
      <c r="S4586" s="230"/>
      <c r="T4586" s="231"/>
      <c r="AT4586" s="232" t="s">
        <v>211</v>
      </c>
      <c r="AU4586" s="232" t="s">
        <v>84</v>
      </c>
      <c r="AV4586" s="13" t="s">
        <v>82</v>
      </c>
      <c r="AW4586" s="13" t="s">
        <v>31</v>
      </c>
      <c r="AX4586" s="13" t="s">
        <v>75</v>
      </c>
      <c r="AY4586" s="232" t="s">
        <v>203</v>
      </c>
    </row>
    <row r="4587" spans="1:65" s="13" customFormat="1" ht="11.25">
      <c r="B4587" s="222"/>
      <c r="C4587" s="223"/>
      <c r="D4587" s="224" t="s">
        <v>211</v>
      </c>
      <c r="E4587" s="225" t="s">
        <v>1</v>
      </c>
      <c r="F4587" s="226" t="s">
        <v>447</v>
      </c>
      <c r="G4587" s="223"/>
      <c r="H4587" s="225" t="s">
        <v>1</v>
      </c>
      <c r="I4587" s="227"/>
      <c r="J4587" s="223"/>
      <c r="K4587" s="223"/>
      <c r="L4587" s="228"/>
      <c r="M4587" s="229"/>
      <c r="N4587" s="230"/>
      <c r="O4587" s="230"/>
      <c r="P4587" s="230"/>
      <c r="Q4587" s="230"/>
      <c r="R4587" s="230"/>
      <c r="S4587" s="230"/>
      <c r="T4587" s="231"/>
      <c r="AT4587" s="232" t="s">
        <v>211</v>
      </c>
      <c r="AU4587" s="232" t="s">
        <v>84</v>
      </c>
      <c r="AV4587" s="13" t="s">
        <v>82</v>
      </c>
      <c r="AW4587" s="13" t="s">
        <v>31</v>
      </c>
      <c r="AX4587" s="13" t="s">
        <v>75</v>
      </c>
      <c r="AY4587" s="232" t="s">
        <v>203</v>
      </c>
    </row>
    <row r="4588" spans="1:65" s="14" customFormat="1" ht="11.25">
      <c r="B4588" s="233"/>
      <c r="C4588" s="234"/>
      <c r="D4588" s="224" t="s">
        <v>211</v>
      </c>
      <c r="E4588" s="235" t="s">
        <v>1</v>
      </c>
      <c r="F4588" s="236" t="s">
        <v>4164</v>
      </c>
      <c r="G4588" s="234"/>
      <c r="H4588" s="237">
        <v>2.92</v>
      </c>
      <c r="I4588" s="238"/>
      <c r="J4588" s="234"/>
      <c r="K4588" s="234"/>
      <c r="L4588" s="239"/>
      <c r="M4588" s="240"/>
      <c r="N4588" s="241"/>
      <c r="O4588" s="241"/>
      <c r="P4588" s="241"/>
      <c r="Q4588" s="241"/>
      <c r="R4588" s="241"/>
      <c r="S4588" s="241"/>
      <c r="T4588" s="242"/>
      <c r="AT4588" s="243" t="s">
        <v>211</v>
      </c>
      <c r="AU4588" s="243" t="s">
        <v>84</v>
      </c>
      <c r="AV4588" s="14" t="s">
        <v>84</v>
      </c>
      <c r="AW4588" s="14" t="s">
        <v>31</v>
      </c>
      <c r="AX4588" s="14" t="s">
        <v>75</v>
      </c>
      <c r="AY4588" s="243" t="s">
        <v>203</v>
      </c>
    </row>
    <row r="4589" spans="1:65" s="14" customFormat="1" ht="11.25">
      <c r="B4589" s="233"/>
      <c r="C4589" s="234"/>
      <c r="D4589" s="224" t="s">
        <v>211</v>
      </c>
      <c r="E4589" s="235" t="s">
        <v>1</v>
      </c>
      <c r="F4589" s="236" t="s">
        <v>2659</v>
      </c>
      <c r="G4589" s="234"/>
      <c r="H4589" s="237">
        <v>2.4</v>
      </c>
      <c r="I4589" s="238"/>
      <c r="J4589" s="234"/>
      <c r="K4589" s="234"/>
      <c r="L4589" s="239"/>
      <c r="M4589" s="240"/>
      <c r="N4589" s="241"/>
      <c r="O4589" s="241"/>
      <c r="P4589" s="241"/>
      <c r="Q4589" s="241"/>
      <c r="R4589" s="241"/>
      <c r="S4589" s="241"/>
      <c r="T4589" s="242"/>
      <c r="AT4589" s="243" t="s">
        <v>211</v>
      </c>
      <c r="AU4589" s="243" t="s">
        <v>84</v>
      </c>
      <c r="AV4589" s="14" t="s">
        <v>84</v>
      </c>
      <c r="AW4589" s="14" t="s">
        <v>31</v>
      </c>
      <c r="AX4589" s="14" t="s">
        <v>75</v>
      </c>
      <c r="AY4589" s="243" t="s">
        <v>203</v>
      </c>
    </row>
    <row r="4590" spans="1:65" s="14" customFormat="1" ht="11.25">
      <c r="B4590" s="233"/>
      <c r="C4590" s="234"/>
      <c r="D4590" s="224" t="s">
        <v>211</v>
      </c>
      <c r="E4590" s="235" t="s">
        <v>1</v>
      </c>
      <c r="F4590" s="236" t="s">
        <v>4165</v>
      </c>
      <c r="G4590" s="234"/>
      <c r="H4590" s="237">
        <v>2.82</v>
      </c>
      <c r="I4590" s="238"/>
      <c r="J4590" s="234"/>
      <c r="K4590" s="234"/>
      <c r="L4590" s="239"/>
      <c r="M4590" s="240"/>
      <c r="N4590" s="241"/>
      <c r="O4590" s="241"/>
      <c r="P4590" s="241"/>
      <c r="Q4590" s="241"/>
      <c r="R4590" s="241"/>
      <c r="S4590" s="241"/>
      <c r="T4590" s="242"/>
      <c r="AT4590" s="243" t="s">
        <v>211</v>
      </c>
      <c r="AU4590" s="243" t="s">
        <v>84</v>
      </c>
      <c r="AV4590" s="14" t="s">
        <v>84</v>
      </c>
      <c r="AW4590" s="14" t="s">
        <v>31</v>
      </c>
      <c r="AX4590" s="14" t="s">
        <v>75</v>
      </c>
      <c r="AY4590" s="243" t="s">
        <v>203</v>
      </c>
    </row>
    <row r="4591" spans="1:65" s="14" customFormat="1" ht="11.25">
      <c r="B4591" s="233"/>
      <c r="C4591" s="234"/>
      <c r="D4591" s="224" t="s">
        <v>211</v>
      </c>
      <c r="E4591" s="235" t="s">
        <v>1</v>
      </c>
      <c r="F4591" s="236" t="s">
        <v>2661</v>
      </c>
      <c r="G4591" s="234"/>
      <c r="H4591" s="237">
        <v>1.9</v>
      </c>
      <c r="I4591" s="238"/>
      <c r="J4591" s="234"/>
      <c r="K4591" s="234"/>
      <c r="L4591" s="239"/>
      <c r="M4591" s="240"/>
      <c r="N4591" s="241"/>
      <c r="O4591" s="241"/>
      <c r="P4591" s="241"/>
      <c r="Q4591" s="241"/>
      <c r="R4591" s="241"/>
      <c r="S4591" s="241"/>
      <c r="T4591" s="242"/>
      <c r="AT4591" s="243" t="s">
        <v>211</v>
      </c>
      <c r="AU4591" s="243" t="s">
        <v>84</v>
      </c>
      <c r="AV4591" s="14" t="s">
        <v>84</v>
      </c>
      <c r="AW4591" s="14" t="s">
        <v>31</v>
      </c>
      <c r="AX4591" s="14" t="s">
        <v>75</v>
      </c>
      <c r="AY4591" s="243" t="s">
        <v>203</v>
      </c>
    </row>
    <row r="4592" spans="1:65" s="14" customFormat="1" ht="11.25">
      <c r="B4592" s="233"/>
      <c r="C4592" s="234"/>
      <c r="D4592" s="224" t="s">
        <v>211</v>
      </c>
      <c r="E4592" s="235" t="s">
        <v>1</v>
      </c>
      <c r="F4592" s="236" t="s">
        <v>4166</v>
      </c>
      <c r="G4592" s="234"/>
      <c r="H4592" s="237">
        <v>2.92</v>
      </c>
      <c r="I4592" s="238"/>
      <c r="J4592" s="234"/>
      <c r="K4592" s="234"/>
      <c r="L4592" s="239"/>
      <c r="M4592" s="240"/>
      <c r="N4592" s="241"/>
      <c r="O4592" s="241"/>
      <c r="P4592" s="241"/>
      <c r="Q4592" s="241"/>
      <c r="R4592" s="241"/>
      <c r="S4592" s="241"/>
      <c r="T4592" s="242"/>
      <c r="AT4592" s="243" t="s">
        <v>211</v>
      </c>
      <c r="AU4592" s="243" t="s">
        <v>84</v>
      </c>
      <c r="AV4592" s="14" t="s">
        <v>84</v>
      </c>
      <c r="AW4592" s="14" t="s">
        <v>31</v>
      </c>
      <c r="AX4592" s="14" t="s">
        <v>75</v>
      </c>
      <c r="AY4592" s="243" t="s">
        <v>203</v>
      </c>
    </row>
    <row r="4593" spans="2:51" s="14" customFormat="1" ht="11.25">
      <c r="B4593" s="233"/>
      <c r="C4593" s="234"/>
      <c r="D4593" s="224" t="s">
        <v>211</v>
      </c>
      <c r="E4593" s="235" t="s">
        <v>1</v>
      </c>
      <c r="F4593" s="236" t="s">
        <v>2663</v>
      </c>
      <c r="G4593" s="234"/>
      <c r="H4593" s="237">
        <v>2.4</v>
      </c>
      <c r="I4593" s="238"/>
      <c r="J4593" s="234"/>
      <c r="K4593" s="234"/>
      <c r="L4593" s="239"/>
      <c r="M4593" s="240"/>
      <c r="N4593" s="241"/>
      <c r="O4593" s="241"/>
      <c r="P4593" s="241"/>
      <c r="Q4593" s="241"/>
      <c r="R4593" s="241"/>
      <c r="S4593" s="241"/>
      <c r="T4593" s="242"/>
      <c r="AT4593" s="243" t="s">
        <v>211</v>
      </c>
      <c r="AU4593" s="243" t="s">
        <v>84</v>
      </c>
      <c r="AV4593" s="14" t="s">
        <v>84</v>
      </c>
      <c r="AW4593" s="14" t="s">
        <v>31</v>
      </c>
      <c r="AX4593" s="14" t="s">
        <v>75</v>
      </c>
      <c r="AY4593" s="243" t="s">
        <v>203</v>
      </c>
    </row>
    <row r="4594" spans="2:51" s="14" customFormat="1" ht="11.25">
      <c r="B4594" s="233"/>
      <c r="C4594" s="234"/>
      <c r="D4594" s="224" t="s">
        <v>211</v>
      </c>
      <c r="E4594" s="235" t="s">
        <v>1</v>
      </c>
      <c r="F4594" s="236" t="s">
        <v>4167</v>
      </c>
      <c r="G4594" s="234"/>
      <c r="H4594" s="237">
        <v>2.82</v>
      </c>
      <c r="I4594" s="238"/>
      <c r="J4594" s="234"/>
      <c r="K4594" s="234"/>
      <c r="L4594" s="239"/>
      <c r="M4594" s="240"/>
      <c r="N4594" s="241"/>
      <c r="O4594" s="241"/>
      <c r="P4594" s="241"/>
      <c r="Q4594" s="241"/>
      <c r="R4594" s="241"/>
      <c r="S4594" s="241"/>
      <c r="T4594" s="242"/>
      <c r="AT4594" s="243" t="s">
        <v>211</v>
      </c>
      <c r="AU4594" s="243" t="s">
        <v>84</v>
      </c>
      <c r="AV4594" s="14" t="s">
        <v>84</v>
      </c>
      <c r="AW4594" s="14" t="s">
        <v>31</v>
      </c>
      <c r="AX4594" s="14" t="s">
        <v>75</v>
      </c>
      <c r="AY4594" s="243" t="s">
        <v>203</v>
      </c>
    </row>
    <row r="4595" spans="2:51" s="14" customFormat="1" ht="11.25">
      <c r="B4595" s="233"/>
      <c r="C4595" s="234"/>
      <c r="D4595" s="224" t="s">
        <v>211</v>
      </c>
      <c r="E4595" s="235" t="s">
        <v>1</v>
      </c>
      <c r="F4595" s="236" t="s">
        <v>3111</v>
      </c>
      <c r="G4595" s="234"/>
      <c r="H4595" s="237">
        <v>1.9</v>
      </c>
      <c r="I4595" s="238"/>
      <c r="J4595" s="234"/>
      <c r="K4595" s="234"/>
      <c r="L4595" s="239"/>
      <c r="M4595" s="240"/>
      <c r="N4595" s="241"/>
      <c r="O4595" s="241"/>
      <c r="P4595" s="241"/>
      <c r="Q4595" s="241"/>
      <c r="R4595" s="241"/>
      <c r="S4595" s="241"/>
      <c r="T4595" s="242"/>
      <c r="AT4595" s="243" t="s">
        <v>211</v>
      </c>
      <c r="AU4595" s="243" t="s">
        <v>84</v>
      </c>
      <c r="AV4595" s="14" t="s">
        <v>84</v>
      </c>
      <c r="AW4595" s="14" t="s">
        <v>31</v>
      </c>
      <c r="AX4595" s="14" t="s">
        <v>75</v>
      </c>
      <c r="AY4595" s="243" t="s">
        <v>203</v>
      </c>
    </row>
    <row r="4596" spans="2:51" s="14" customFormat="1" ht="11.25">
      <c r="B4596" s="233"/>
      <c r="C4596" s="234"/>
      <c r="D4596" s="224" t="s">
        <v>211</v>
      </c>
      <c r="E4596" s="235" t="s">
        <v>1</v>
      </c>
      <c r="F4596" s="236" t="s">
        <v>4168</v>
      </c>
      <c r="G4596" s="234"/>
      <c r="H4596" s="237">
        <v>2.7</v>
      </c>
      <c r="I4596" s="238"/>
      <c r="J4596" s="234"/>
      <c r="K4596" s="234"/>
      <c r="L4596" s="239"/>
      <c r="M4596" s="240"/>
      <c r="N4596" s="241"/>
      <c r="O4596" s="241"/>
      <c r="P4596" s="241"/>
      <c r="Q4596" s="241"/>
      <c r="R4596" s="241"/>
      <c r="S4596" s="241"/>
      <c r="T4596" s="242"/>
      <c r="AT4596" s="243" t="s">
        <v>211</v>
      </c>
      <c r="AU4596" s="243" t="s">
        <v>84</v>
      </c>
      <c r="AV4596" s="14" t="s">
        <v>84</v>
      </c>
      <c r="AW4596" s="14" t="s">
        <v>31</v>
      </c>
      <c r="AX4596" s="14" t="s">
        <v>75</v>
      </c>
      <c r="AY4596" s="243" t="s">
        <v>203</v>
      </c>
    </row>
    <row r="4597" spans="2:51" s="14" customFormat="1" ht="11.25">
      <c r="B4597" s="233"/>
      <c r="C4597" s="234"/>
      <c r="D4597" s="224" t="s">
        <v>211</v>
      </c>
      <c r="E4597" s="235" t="s">
        <v>1</v>
      </c>
      <c r="F4597" s="236" t="s">
        <v>2667</v>
      </c>
      <c r="G4597" s="234"/>
      <c r="H4597" s="237">
        <v>1.7</v>
      </c>
      <c r="I4597" s="238"/>
      <c r="J4597" s="234"/>
      <c r="K4597" s="234"/>
      <c r="L4597" s="239"/>
      <c r="M4597" s="240"/>
      <c r="N4597" s="241"/>
      <c r="O4597" s="241"/>
      <c r="P4597" s="241"/>
      <c r="Q4597" s="241"/>
      <c r="R4597" s="241"/>
      <c r="S4597" s="241"/>
      <c r="T4597" s="242"/>
      <c r="AT4597" s="243" t="s">
        <v>211</v>
      </c>
      <c r="AU4597" s="243" t="s">
        <v>84</v>
      </c>
      <c r="AV4597" s="14" t="s">
        <v>84</v>
      </c>
      <c r="AW4597" s="14" t="s">
        <v>31</v>
      </c>
      <c r="AX4597" s="14" t="s">
        <v>75</v>
      </c>
      <c r="AY4597" s="243" t="s">
        <v>203</v>
      </c>
    </row>
    <row r="4598" spans="2:51" s="14" customFormat="1" ht="11.25">
      <c r="B4598" s="233"/>
      <c r="C4598" s="234"/>
      <c r="D4598" s="224" t="s">
        <v>211</v>
      </c>
      <c r="E4598" s="235" t="s">
        <v>1</v>
      </c>
      <c r="F4598" s="236" t="s">
        <v>4169</v>
      </c>
      <c r="G4598" s="234"/>
      <c r="H4598" s="237">
        <v>2.6</v>
      </c>
      <c r="I4598" s="238"/>
      <c r="J4598" s="234"/>
      <c r="K4598" s="234"/>
      <c r="L4598" s="239"/>
      <c r="M4598" s="240"/>
      <c r="N4598" s="241"/>
      <c r="O4598" s="241"/>
      <c r="P4598" s="241"/>
      <c r="Q4598" s="241"/>
      <c r="R4598" s="241"/>
      <c r="S4598" s="241"/>
      <c r="T4598" s="242"/>
      <c r="AT4598" s="243" t="s">
        <v>211</v>
      </c>
      <c r="AU4598" s="243" t="s">
        <v>84</v>
      </c>
      <c r="AV4598" s="14" t="s">
        <v>84</v>
      </c>
      <c r="AW4598" s="14" t="s">
        <v>31</v>
      </c>
      <c r="AX4598" s="14" t="s">
        <v>75</v>
      </c>
      <c r="AY4598" s="243" t="s">
        <v>203</v>
      </c>
    </row>
    <row r="4599" spans="2:51" s="14" customFormat="1" ht="11.25">
      <c r="B4599" s="233"/>
      <c r="C4599" s="234"/>
      <c r="D4599" s="224" t="s">
        <v>211</v>
      </c>
      <c r="E4599" s="235" t="s">
        <v>1</v>
      </c>
      <c r="F4599" s="236" t="s">
        <v>4170</v>
      </c>
      <c r="G4599" s="234"/>
      <c r="H4599" s="237">
        <v>2.8</v>
      </c>
      <c r="I4599" s="238"/>
      <c r="J4599" s="234"/>
      <c r="K4599" s="234"/>
      <c r="L4599" s="239"/>
      <c r="M4599" s="240"/>
      <c r="N4599" s="241"/>
      <c r="O4599" s="241"/>
      <c r="P4599" s="241"/>
      <c r="Q4599" s="241"/>
      <c r="R4599" s="241"/>
      <c r="S4599" s="241"/>
      <c r="T4599" s="242"/>
      <c r="AT4599" s="243" t="s">
        <v>211</v>
      </c>
      <c r="AU4599" s="243" t="s">
        <v>84</v>
      </c>
      <c r="AV4599" s="14" t="s">
        <v>84</v>
      </c>
      <c r="AW4599" s="14" t="s">
        <v>31</v>
      </c>
      <c r="AX4599" s="14" t="s">
        <v>75</v>
      </c>
      <c r="AY4599" s="243" t="s">
        <v>203</v>
      </c>
    </row>
    <row r="4600" spans="2:51" s="13" customFormat="1" ht="11.25">
      <c r="B4600" s="222"/>
      <c r="C4600" s="223"/>
      <c r="D4600" s="224" t="s">
        <v>211</v>
      </c>
      <c r="E4600" s="225" t="s">
        <v>1</v>
      </c>
      <c r="F4600" s="226" t="s">
        <v>521</v>
      </c>
      <c r="G4600" s="223"/>
      <c r="H4600" s="225" t="s">
        <v>1</v>
      </c>
      <c r="I4600" s="227"/>
      <c r="J4600" s="223"/>
      <c r="K4600" s="223"/>
      <c r="L4600" s="228"/>
      <c r="M4600" s="229"/>
      <c r="N4600" s="230"/>
      <c r="O4600" s="230"/>
      <c r="P4600" s="230"/>
      <c r="Q4600" s="230"/>
      <c r="R4600" s="230"/>
      <c r="S4600" s="230"/>
      <c r="T4600" s="231"/>
      <c r="AT4600" s="232" t="s">
        <v>211</v>
      </c>
      <c r="AU4600" s="232" t="s">
        <v>84</v>
      </c>
      <c r="AV4600" s="13" t="s">
        <v>82</v>
      </c>
      <c r="AW4600" s="13" t="s">
        <v>31</v>
      </c>
      <c r="AX4600" s="13" t="s">
        <v>75</v>
      </c>
      <c r="AY4600" s="232" t="s">
        <v>203</v>
      </c>
    </row>
    <row r="4601" spans="2:51" s="14" customFormat="1" ht="11.25">
      <c r="B4601" s="233"/>
      <c r="C4601" s="234"/>
      <c r="D4601" s="224" t="s">
        <v>211</v>
      </c>
      <c r="E4601" s="235" t="s">
        <v>1</v>
      </c>
      <c r="F4601" s="236" t="s">
        <v>2672</v>
      </c>
      <c r="G4601" s="234"/>
      <c r="H4601" s="237">
        <v>2.92</v>
      </c>
      <c r="I4601" s="238"/>
      <c r="J4601" s="234"/>
      <c r="K4601" s="234"/>
      <c r="L4601" s="239"/>
      <c r="M4601" s="240"/>
      <c r="N4601" s="241"/>
      <c r="O4601" s="241"/>
      <c r="P4601" s="241"/>
      <c r="Q4601" s="241"/>
      <c r="R4601" s="241"/>
      <c r="S4601" s="241"/>
      <c r="T4601" s="242"/>
      <c r="AT4601" s="243" t="s">
        <v>211</v>
      </c>
      <c r="AU4601" s="243" t="s">
        <v>84</v>
      </c>
      <c r="AV4601" s="14" t="s">
        <v>84</v>
      </c>
      <c r="AW4601" s="14" t="s">
        <v>31</v>
      </c>
      <c r="AX4601" s="14" t="s">
        <v>75</v>
      </c>
      <c r="AY4601" s="243" t="s">
        <v>203</v>
      </c>
    </row>
    <row r="4602" spans="2:51" s="14" customFormat="1" ht="11.25">
      <c r="B4602" s="233"/>
      <c r="C4602" s="234"/>
      <c r="D4602" s="224" t="s">
        <v>211</v>
      </c>
      <c r="E4602" s="235" t="s">
        <v>1</v>
      </c>
      <c r="F4602" s="236" t="s">
        <v>2673</v>
      </c>
      <c r="G4602" s="234"/>
      <c r="H4602" s="237">
        <v>2.4</v>
      </c>
      <c r="I4602" s="238"/>
      <c r="J4602" s="234"/>
      <c r="K4602" s="234"/>
      <c r="L4602" s="239"/>
      <c r="M4602" s="240"/>
      <c r="N4602" s="241"/>
      <c r="O4602" s="241"/>
      <c r="P4602" s="241"/>
      <c r="Q4602" s="241"/>
      <c r="R4602" s="241"/>
      <c r="S4602" s="241"/>
      <c r="T4602" s="242"/>
      <c r="AT4602" s="243" t="s">
        <v>211</v>
      </c>
      <c r="AU4602" s="243" t="s">
        <v>84</v>
      </c>
      <c r="AV4602" s="14" t="s">
        <v>84</v>
      </c>
      <c r="AW4602" s="14" t="s">
        <v>31</v>
      </c>
      <c r="AX4602" s="14" t="s">
        <v>75</v>
      </c>
      <c r="AY4602" s="243" t="s">
        <v>203</v>
      </c>
    </row>
    <row r="4603" spans="2:51" s="14" customFormat="1" ht="11.25">
      <c r="B4603" s="233"/>
      <c r="C4603" s="234"/>
      <c r="D4603" s="224" t="s">
        <v>211</v>
      </c>
      <c r="E4603" s="235" t="s">
        <v>1</v>
      </c>
      <c r="F4603" s="236" t="s">
        <v>4171</v>
      </c>
      <c r="G4603" s="234"/>
      <c r="H4603" s="237">
        <v>2.82</v>
      </c>
      <c r="I4603" s="238"/>
      <c r="J4603" s="234"/>
      <c r="K4603" s="234"/>
      <c r="L4603" s="239"/>
      <c r="M4603" s="240"/>
      <c r="N4603" s="241"/>
      <c r="O4603" s="241"/>
      <c r="P4603" s="241"/>
      <c r="Q4603" s="241"/>
      <c r="R4603" s="241"/>
      <c r="S4603" s="241"/>
      <c r="T4603" s="242"/>
      <c r="AT4603" s="243" t="s">
        <v>211</v>
      </c>
      <c r="AU4603" s="243" t="s">
        <v>84</v>
      </c>
      <c r="AV4603" s="14" t="s">
        <v>84</v>
      </c>
      <c r="AW4603" s="14" t="s">
        <v>31</v>
      </c>
      <c r="AX4603" s="14" t="s">
        <v>75</v>
      </c>
      <c r="AY4603" s="243" t="s">
        <v>203</v>
      </c>
    </row>
    <row r="4604" spans="2:51" s="14" customFormat="1" ht="11.25">
      <c r="B4604" s="233"/>
      <c r="C4604" s="234"/>
      <c r="D4604" s="224" t="s">
        <v>211</v>
      </c>
      <c r="E4604" s="235" t="s">
        <v>1</v>
      </c>
      <c r="F4604" s="236" t="s">
        <v>2675</v>
      </c>
      <c r="G4604" s="234"/>
      <c r="H4604" s="237">
        <v>1.9</v>
      </c>
      <c r="I4604" s="238"/>
      <c r="J4604" s="234"/>
      <c r="K4604" s="234"/>
      <c r="L4604" s="239"/>
      <c r="M4604" s="240"/>
      <c r="N4604" s="241"/>
      <c r="O4604" s="241"/>
      <c r="P4604" s="241"/>
      <c r="Q4604" s="241"/>
      <c r="R4604" s="241"/>
      <c r="S4604" s="241"/>
      <c r="T4604" s="242"/>
      <c r="AT4604" s="243" t="s">
        <v>211</v>
      </c>
      <c r="AU4604" s="243" t="s">
        <v>84</v>
      </c>
      <c r="AV4604" s="14" t="s">
        <v>84</v>
      </c>
      <c r="AW4604" s="14" t="s">
        <v>31</v>
      </c>
      <c r="AX4604" s="14" t="s">
        <v>75</v>
      </c>
      <c r="AY4604" s="243" t="s">
        <v>203</v>
      </c>
    </row>
    <row r="4605" spans="2:51" s="14" customFormat="1" ht="11.25">
      <c r="B4605" s="233"/>
      <c r="C4605" s="234"/>
      <c r="D4605" s="224" t="s">
        <v>211</v>
      </c>
      <c r="E4605" s="235" t="s">
        <v>1</v>
      </c>
      <c r="F4605" s="236" t="s">
        <v>2677</v>
      </c>
      <c r="G4605" s="234"/>
      <c r="H4605" s="237">
        <v>2.92</v>
      </c>
      <c r="I4605" s="238"/>
      <c r="J4605" s="234"/>
      <c r="K4605" s="234"/>
      <c r="L4605" s="239"/>
      <c r="M4605" s="240"/>
      <c r="N4605" s="241"/>
      <c r="O4605" s="241"/>
      <c r="P4605" s="241"/>
      <c r="Q4605" s="241"/>
      <c r="R4605" s="241"/>
      <c r="S4605" s="241"/>
      <c r="T4605" s="242"/>
      <c r="AT4605" s="243" t="s">
        <v>211</v>
      </c>
      <c r="AU4605" s="243" t="s">
        <v>84</v>
      </c>
      <c r="AV4605" s="14" t="s">
        <v>84</v>
      </c>
      <c r="AW4605" s="14" t="s">
        <v>31</v>
      </c>
      <c r="AX4605" s="14" t="s">
        <v>75</v>
      </c>
      <c r="AY4605" s="243" t="s">
        <v>203</v>
      </c>
    </row>
    <row r="4606" spans="2:51" s="14" customFormat="1" ht="11.25">
      <c r="B4606" s="233"/>
      <c r="C4606" s="234"/>
      <c r="D4606" s="224" t="s">
        <v>211</v>
      </c>
      <c r="E4606" s="235" t="s">
        <v>1</v>
      </c>
      <c r="F4606" s="236" t="s">
        <v>2678</v>
      </c>
      <c r="G4606" s="234"/>
      <c r="H4606" s="237">
        <v>2.4</v>
      </c>
      <c r="I4606" s="238"/>
      <c r="J4606" s="234"/>
      <c r="K4606" s="234"/>
      <c r="L4606" s="239"/>
      <c r="M4606" s="240"/>
      <c r="N4606" s="241"/>
      <c r="O4606" s="241"/>
      <c r="P4606" s="241"/>
      <c r="Q4606" s="241"/>
      <c r="R4606" s="241"/>
      <c r="S4606" s="241"/>
      <c r="T4606" s="242"/>
      <c r="AT4606" s="243" t="s">
        <v>211</v>
      </c>
      <c r="AU4606" s="243" t="s">
        <v>84</v>
      </c>
      <c r="AV4606" s="14" t="s">
        <v>84</v>
      </c>
      <c r="AW4606" s="14" t="s">
        <v>31</v>
      </c>
      <c r="AX4606" s="14" t="s">
        <v>75</v>
      </c>
      <c r="AY4606" s="243" t="s">
        <v>203</v>
      </c>
    </row>
    <row r="4607" spans="2:51" s="14" customFormat="1" ht="11.25">
      <c r="B4607" s="233"/>
      <c r="C4607" s="234"/>
      <c r="D4607" s="224" t="s">
        <v>211</v>
      </c>
      <c r="E4607" s="235" t="s">
        <v>1</v>
      </c>
      <c r="F4607" s="236" t="s">
        <v>2679</v>
      </c>
      <c r="G4607" s="234"/>
      <c r="H4607" s="237">
        <v>2.82</v>
      </c>
      <c r="I4607" s="238"/>
      <c r="J4607" s="234"/>
      <c r="K4607" s="234"/>
      <c r="L4607" s="239"/>
      <c r="M4607" s="240"/>
      <c r="N4607" s="241"/>
      <c r="O4607" s="241"/>
      <c r="P4607" s="241"/>
      <c r="Q4607" s="241"/>
      <c r="R4607" s="241"/>
      <c r="S4607" s="241"/>
      <c r="T4607" s="242"/>
      <c r="AT4607" s="243" t="s">
        <v>211</v>
      </c>
      <c r="AU4607" s="243" t="s">
        <v>84</v>
      </c>
      <c r="AV4607" s="14" t="s">
        <v>84</v>
      </c>
      <c r="AW4607" s="14" t="s">
        <v>31</v>
      </c>
      <c r="AX4607" s="14" t="s">
        <v>75</v>
      </c>
      <c r="AY4607" s="243" t="s">
        <v>203</v>
      </c>
    </row>
    <row r="4608" spans="2:51" s="14" customFormat="1" ht="11.25">
      <c r="B4608" s="233"/>
      <c r="C4608" s="234"/>
      <c r="D4608" s="224" t="s">
        <v>211</v>
      </c>
      <c r="E4608" s="235" t="s">
        <v>1</v>
      </c>
      <c r="F4608" s="236" t="s">
        <v>2680</v>
      </c>
      <c r="G4608" s="234"/>
      <c r="H4608" s="237">
        <v>1.9</v>
      </c>
      <c r="I4608" s="238"/>
      <c r="J4608" s="234"/>
      <c r="K4608" s="234"/>
      <c r="L4608" s="239"/>
      <c r="M4608" s="240"/>
      <c r="N4608" s="241"/>
      <c r="O4608" s="241"/>
      <c r="P4608" s="241"/>
      <c r="Q4608" s="241"/>
      <c r="R4608" s="241"/>
      <c r="S4608" s="241"/>
      <c r="T4608" s="242"/>
      <c r="AT4608" s="243" t="s">
        <v>211</v>
      </c>
      <c r="AU4608" s="243" t="s">
        <v>84</v>
      </c>
      <c r="AV4608" s="14" t="s">
        <v>84</v>
      </c>
      <c r="AW4608" s="14" t="s">
        <v>31</v>
      </c>
      <c r="AX4608" s="14" t="s">
        <v>75</v>
      </c>
      <c r="AY4608" s="243" t="s">
        <v>203</v>
      </c>
    </row>
    <row r="4609" spans="1:65" s="14" customFormat="1" ht="11.25">
      <c r="B4609" s="233"/>
      <c r="C4609" s="234"/>
      <c r="D4609" s="224" t="s">
        <v>211</v>
      </c>
      <c r="E4609" s="235" t="s">
        <v>1</v>
      </c>
      <c r="F4609" s="236" t="s">
        <v>4172</v>
      </c>
      <c r="G4609" s="234"/>
      <c r="H4609" s="237">
        <v>2.7</v>
      </c>
      <c r="I4609" s="238"/>
      <c r="J4609" s="234"/>
      <c r="K4609" s="234"/>
      <c r="L4609" s="239"/>
      <c r="M4609" s="240"/>
      <c r="N4609" s="241"/>
      <c r="O4609" s="241"/>
      <c r="P4609" s="241"/>
      <c r="Q4609" s="241"/>
      <c r="R4609" s="241"/>
      <c r="S4609" s="241"/>
      <c r="T4609" s="242"/>
      <c r="AT4609" s="243" t="s">
        <v>211</v>
      </c>
      <c r="AU4609" s="243" t="s">
        <v>84</v>
      </c>
      <c r="AV4609" s="14" t="s">
        <v>84</v>
      </c>
      <c r="AW4609" s="14" t="s">
        <v>31</v>
      </c>
      <c r="AX4609" s="14" t="s">
        <v>75</v>
      </c>
      <c r="AY4609" s="243" t="s">
        <v>203</v>
      </c>
    </row>
    <row r="4610" spans="1:65" s="14" customFormat="1" ht="11.25">
      <c r="B4610" s="233"/>
      <c r="C4610" s="234"/>
      <c r="D4610" s="224" t="s">
        <v>211</v>
      </c>
      <c r="E4610" s="235" t="s">
        <v>1</v>
      </c>
      <c r="F4610" s="236" t="s">
        <v>4173</v>
      </c>
      <c r="G4610" s="234"/>
      <c r="H4610" s="237">
        <v>1.7</v>
      </c>
      <c r="I4610" s="238"/>
      <c r="J4610" s="234"/>
      <c r="K4610" s="234"/>
      <c r="L4610" s="239"/>
      <c r="M4610" s="240"/>
      <c r="N4610" s="241"/>
      <c r="O4610" s="241"/>
      <c r="P4610" s="241"/>
      <c r="Q4610" s="241"/>
      <c r="R4610" s="241"/>
      <c r="S4610" s="241"/>
      <c r="T4610" s="242"/>
      <c r="AT4610" s="243" t="s">
        <v>211</v>
      </c>
      <c r="AU4610" s="243" t="s">
        <v>84</v>
      </c>
      <c r="AV4610" s="14" t="s">
        <v>84</v>
      </c>
      <c r="AW4610" s="14" t="s">
        <v>31</v>
      </c>
      <c r="AX4610" s="14" t="s">
        <v>75</v>
      </c>
      <c r="AY4610" s="243" t="s">
        <v>203</v>
      </c>
    </row>
    <row r="4611" spans="1:65" s="14" customFormat="1" ht="11.25">
      <c r="B4611" s="233"/>
      <c r="C4611" s="234"/>
      <c r="D4611" s="224" t="s">
        <v>211</v>
      </c>
      <c r="E4611" s="235" t="s">
        <v>1</v>
      </c>
      <c r="F4611" s="236" t="s">
        <v>4174</v>
      </c>
      <c r="G4611" s="234"/>
      <c r="H4611" s="237">
        <v>2.6</v>
      </c>
      <c r="I4611" s="238"/>
      <c r="J4611" s="234"/>
      <c r="K4611" s="234"/>
      <c r="L4611" s="239"/>
      <c r="M4611" s="240"/>
      <c r="N4611" s="241"/>
      <c r="O4611" s="241"/>
      <c r="P4611" s="241"/>
      <c r="Q4611" s="241"/>
      <c r="R4611" s="241"/>
      <c r="S4611" s="241"/>
      <c r="T4611" s="242"/>
      <c r="AT4611" s="243" t="s">
        <v>211</v>
      </c>
      <c r="AU4611" s="243" t="s">
        <v>84</v>
      </c>
      <c r="AV4611" s="14" t="s">
        <v>84</v>
      </c>
      <c r="AW4611" s="14" t="s">
        <v>31</v>
      </c>
      <c r="AX4611" s="14" t="s">
        <v>75</v>
      </c>
      <c r="AY4611" s="243" t="s">
        <v>203</v>
      </c>
    </row>
    <row r="4612" spans="1:65" s="14" customFormat="1" ht="11.25">
      <c r="B4612" s="233"/>
      <c r="C4612" s="234"/>
      <c r="D4612" s="224" t="s">
        <v>211</v>
      </c>
      <c r="E4612" s="235" t="s">
        <v>1</v>
      </c>
      <c r="F4612" s="236" t="s">
        <v>4175</v>
      </c>
      <c r="G4612" s="234"/>
      <c r="H4612" s="237">
        <v>2.8</v>
      </c>
      <c r="I4612" s="238"/>
      <c r="J4612" s="234"/>
      <c r="K4612" s="234"/>
      <c r="L4612" s="239"/>
      <c r="M4612" s="240"/>
      <c r="N4612" s="241"/>
      <c r="O4612" s="241"/>
      <c r="P4612" s="241"/>
      <c r="Q4612" s="241"/>
      <c r="R4612" s="241"/>
      <c r="S4612" s="241"/>
      <c r="T4612" s="242"/>
      <c r="AT4612" s="243" t="s">
        <v>211</v>
      </c>
      <c r="AU4612" s="243" t="s">
        <v>84</v>
      </c>
      <c r="AV4612" s="14" t="s">
        <v>84</v>
      </c>
      <c r="AW4612" s="14" t="s">
        <v>31</v>
      </c>
      <c r="AX4612" s="14" t="s">
        <v>75</v>
      </c>
      <c r="AY4612" s="243" t="s">
        <v>203</v>
      </c>
    </row>
    <row r="4613" spans="1:65" s="2" customFormat="1" ht="33" customHeight="1">
      <c r="A4613" s="35"/>
      <c r="B4613" s="36"/>
      <c r="C4613" s="247" t="s">
        <v>4176</v>
      </c>
      <c r="D4613" s="247" t="s">
        <v>413</v>
      </c>
      <c r="E4613" s="248" t="s">
        <v>4177</v>
      </c>
      <c r="F4613" s="249" t="s">
        <v>4178</v>
      </c>
      <c r="G4613" s="250" t="s">
        <v>240</v>
      </c>
      <c r="H4613" s="251">
        <v>65.736000000000004</v>
      </c>
      <c r="I4613" s="252"/>
      <c r="J4613" s="253">
        <f>ROUND(I4613*H4613,2)</f>
        <v>0</v>
      </c>
      <c r="K4613" s="249" t="s">
        <v>218</v>
      </c>
      <c r="L4613" s="254"/>
      <c r="M4613" s="255" t="s">
        <v>1</v>
      </c>
      <c r="N4613" s="256" t="s">
        <v>40</v>
      </c>
      <c r="O4613" s="72"/>
      <c r="P4613" s="218">
        <f>O4613*H4613</f>
        <v>0</v>
      </c>
      <c r="Q4613" s="218">
        <v>2.5000000000000001E-2</v>
      </c>
      <c r="R4613" s="218">
        <f>Q4613*H4613</f>
        <v>1.6434000000000002</v>
      </c>
      <c r="S4613" s="218">
        <v>0</v>
      </c>
      <c r="T4613" s="219">
        <f>S4613*H4613</f>
        <v>0</v>
      </c>
      <c r="U4613" s="35"/>
      <c r="V4613" s="35"/>
      <c r="W4613" s="35"/>
      <c r="X4613" s="35"/>
      <c r="Y4613" s="35"/>
      <c r="Z4613" s="35"/>
      <c r="AA4613" s="35"/>
      <c r="AB4613" s="35"/>
      <c r="AC4613" s="35"/>
      <c r="AD4613" s="35"/>
      <c r="AE4613" s="35"/>
      <c r="AR4613" s="220" t="s">
        <v>1661</v>
      </c>
      <c r="AT4613" s="220" t="s">
        <v>413</v>
      </c>
      <c r="AU4613" s="220" t="s">
        <v>84</v>
      </c>
      <c r="AY4613" s="18" t="s">
        <v>203</v>
      </c>
      <c r="BE4613" s="221">
        <f>IF(N4613="základní",J4613,0)</f>
        <v>0</v>
      </c>
      <c r="BF4613" s="221">
        <f>IF(N4613="snížená",J4613,0)</f>
        <v>0</v>
      </c>
      <c r="BG4613" s="221">
        <f>IF(N4613="zákl. přenesená",J4613,0)</f>
        <v>0</v>
      </c>
      <c r="BH4613" s="221">
        <f>IF(N4613="sníž. přenesená",J4613,0)</f>
        <v>0</v>
      </c>
      <c r="BI4613" s="221">
        <f>IF(N4613="nulová",J4613,0)</f>
        <v>0</v>
      </c>
      <c r="BJ4613" s="18" t="s">
        <v>82</v>
      </c>
      <c r="BK4613" s="221">
        <f>ROUND(I4613*H4613,2)</f>
        <v>0</v>
      </c>
      <c r="BL4613" s="18" t="s">
        <v>412</v>
      </c>
      <c r="BM4613" s="220" t="s">
        <v>4179</v>
      </c>
    </row>
    <row r="4614" spans="1:65" s="14" customFormat="1" ht="11.25">
      <c r="B4614" s="233"/>
      <c r="C4614" s="234"/>
      <c r="D4614" s="224" t="s">
        <v>211</v>
      </c>
      <c r="E4614" s="234"/>
      <c r="F4614" s="236" t="s">
        <v>4180</v>
      </c>
      <c r="G4614" s="234"/>
      <c r="H4614" s="237">
        <v>65.736000000000004</v>
      </c>
      <c r="I4614" s="238"/>
      <c r="J4614" s="234"/>
      <c r="K4614" s="234"/>
      <c r="L4614" s="239"/>
      <c r="M4614" s="240"/>
      <c r="N4614" s="241"/>
      <c r="O4614" s="241"/>
      <c r="P4614" s="241"/>
      <c r="Q4614" s="241"/>
      <c r="R4614" s="241"/>
      <c r="S4614" s="241"/>
      <c r="T4614" s="242"/>
      <c r="AT4614" s="243" t="s">
        <v>211</v>
      </c>
      <c r="AU4614" s="243" t="s">
        <v>84</v>
      </c>
      <c r="AV4614" s="14" t="s">
        <v>84</v>
      </c>
      <c r="AW4614" s="14" t="s">
        <v>4</v>
      </c>
      <c r="AX4614" s="14" t="s">
        <v>82</v>
      </c>
      <c r="AY4614" s="243" t="s">
        <v>203</v>
      </c>
    </row>
    <row r="4615" spans="1:65" s="2" customFormat="1" ht="33" customHeight="1">
      <c r="A4615" s="35"/>
      <c r="B4615" s="36"/>
      <c r="C4615" s="209" t="s">
        <v>4181</v>
      </c>
      <c r="D4615" s="209" t="s">
        <v>205</v>
      </c>
      <c r="E4615" s="210" t="s">
        <v>4182</v>
      </c>
      <c r="F4615" s="211" t="s">
        <v>4183</v>
      </c>
      <c r="G4615" s="212" t="s">
        <v>240</v>
      </c>
      <c r="H4615" s="213">
        <v>59.76</v>
      </c>
      <c r="I4615" s="214"/>
      <c r="J4615" s="215">
        <f>ROUND(I4615*H4615,2)</f>
        <v>0</v>
      </c>
      <c r="K4615" s="211" t="s">
        <v>218</v>
      </c>
      <c r="L4615" s="40"/>
      <c r="M4615" s="216" t="s">
        <v>1</v>
      </c>
      <c r="N4615" s="217" t="s">
        <v>40</v>
      </c>
      <c r="O4615" s="72"/>
      <c r="P4615" s="218">
        <f>O4615*H4615</f>
        <v>0</v>
      </c>
      <c r="Q4615" s="218">
        <v>0</v>
      </c>
      <c r="R4615" s="218">
        <f>Q4615*H4615</f>
        <v>0</v>
      </c>
      <c r="S4615" s="218">
        <v>0</v>
      </c>
      <c r="T4615" s="219">
        <f>S4615*H4615</f>
        <v>0</v>
      </c>
      <c r="U4615" s="35"/>
      <c r="V4615" s="35"/>
      <c r="W4615" s="35"/>
      <c r="X4615" s="35"/>
      <c r="Y4615" s="35"/>
      <c r="Z4615" s="35"/>
      <c r="AA4615" s="35"/>
      <c r="AB4615" s="35"/>
      <c r="AC4615" s="35"/>
      <c r="AD4615" s="35"/>
      <c r="AE4615" s="35"/>
      <c r="AR4615" s="220" t="s">
        <v>412</v>
      </c>
      <c r="AT4615" s="220" t="s">
        <v>205</v>
      </c>
      <c r="AU4615" s="220" t="s">
        <v>84</v>
      </c>
      <c r="AY4615" s="18" t="s">
        <v>203</v>
      </c>
      <c r="BE4615" s="221">
        <f>IF(N4615="základní",J4615,0)</f>
        <v>0</v>
      </c>
      <c r="BF4615" s="221">
        <f>IF(N4615="snížená",J4615,0)</f>
        <v>0</v>
      </c>
      <c r="BG4615" s="221">
        <f>IF(N4615="zákl. přenesená",J4615,0)</f>
        <v>0</v>
      </c>
      <c r="BH4615" s="221">
        <f>IF(N4615="sníž. přenesená",J4615,0)</f>
        <v>0</v>
      </c>
      <c r="BI4615" s="221">
        <f>IF(N4615="nulová",J4615,0)</f>
        <v>0</v>
      </c>
      <c r="BJ4615" s="18" t="s">
        <v>82</v>
      </c>
      <c r="BK4615" s="221">
        <f>ROUND(I4615*H4615,2)</f>
        <v>0</v>
      </c>
      <c r="BL4615" s="18" t="s">
        <v>412</v>
      </c>
      <c r="BM4615" s="220" t="s">
        <v>4184</v>
      </c>
    </row>
    <row r="4616" spans="1:65" s="14" customFormat="1" ht="11.25">
      <c r="B4616" s="233"/>
      <c r="C4616" s="234"/>
      <c r="D4616" s="224" t="s">
        <v>211</v>
      </c>
      <c r="E4616" s="235" t="s">
        <v>1</v>
      </c>
      <c r="F4616" s="236" t="s">
        <v>4185</v>
      </c>
      <c r="G4616" s="234"/>
      <c r="H4616" s="237">
        <v>59.76</v>
      </c>
      <c r="I4616" s="238"/>
      <c r="J4616" s="234"/>
      <c r="K4616" s="234"/>
      <c r="L4616" s="239"/>
      <c r="M4616" s="240"/>
      <c r="N4616" s="241"/>
      <c r="O4616" s="241"/>
      <c r="P4616" s="241"/>
      <c r="Q4616" s="241"/>
      <c r="R4616" s="241"/>
      <c r="S4616" s="241"/>
      <c r="T4616" s="242"/>
      <c r="AT4616" s="243" t="s">
        <v>211</v>
      </c>
      <c r="AU4616" s="243" t="s">
        <v>84</v>
      </c>
      <c r="AV4616" s="14" t="s">
        <v>84</v>
      </c>
      <c r="AW4616" s="14" t="s">
        <v>31</v>
      </c>
      <c r="AX4616" s="14" t="s">
        <v>75</v>
      </c>
      <c r="AY4616" s="243" t="s">
        <v>203</v>
      </c>
    </row>
    <row r="4617" spans="1:65" s="2" customFormat="1" ht="21.75" customHeight="1">
      <c r="A4617" s="35"/>
      <c r="B4617" s="36"/>
      <c r="C4617" s="209" t="s">
        <v>4186</v>
      </c>
      <c r="D4617" s="209" t="s">
        <v>205</v>
      </c>
      <c r="E4617" s="210" t="s">
        <v>4187</v>
      </c>
      <c r="F4617" s="211" t="s">
        <v>4188</v>
      </c>
      <c r="G4617" s="212" t="s">
        <v>2644</v>
      </c>
      <c r="H4617" s="257"/>
      <c r="I4617" s="214"/>
      <c r="J4617" s="215">
        <f>ROUND(I4617*H4617,2)</f>
        <v>0</v>
      </c>
      <c r="K4617" s="211" t="s">
        <v>218</v>
      </c>
      <c r="L4617" s="40"/>
      <c r="M4617" s="216" t="s">
        <v>1</v>
      </c>
      <c r="N4617" s="217" t="s">
        <v>40</v>
      </c>
      <c r="O4617" s="72"/>
      <c r="P4617" s="218">
        <f>O4617*H4617</f>
        <v>0</v>
      </c>
      <c r="Q4617" s="218">
        <v>0</v>
      </c>
      <c r="R4617" s="218">
        <f>Q4617*H4617</f>
        <v>0</v>
      </c>
      <c r="S4617" s="218">
        <v>0</v>
      </c>
      <c r="T4617" s="219">
        <f>S4617*H4617</f>
        <v>0</v>
      </c>
      <c r="U4617" s="35"/>
      <c r="V4617" s="35"/>
      <c r="W4617" s="35"/>
      <c r="X4617" s="35"/>
      <c r="Y4617" s="35"/>
      <c r="Z4617" s="35"/>
      <c r="AA4617" s="35"/>
      <c r="AB4617" s="35"/>
      <c r="AC4617" s="35"/>
      <c r="AD4617" s="35"/>
      <c r="AE4617" s="35"/>
      <c r="AR4617" s="220" t="s">
        <v>412</v>
      </c>
      <c r="AT4617" s="220" t="s">
        <v>205</v>
      </c>
      <c r="AU4617" s="220" t="s">
        <v>84</v>
      </c>
      <c r="AY4617" s="18" t="s">
        <v>203</v>
      </c>
      <c r="BE4617" s="221">
        <f>IF(N4617="základní",J4617,0)</f>
        <v>0</v>
      </c>
      <c r="BF4617" s="221">
        <f>IF(N4617="snížená",J4617,0)</f>
        <v>0</v>
      </c>
      <c r="BG4617" s="221">
        <f>IF(N4617="zákl. přenesená",J4617,0)</f>
        <v>0</v>
      </c>
      <c r="BH4617" s="221">
        <f>IF(N4617="sníž. přenesená",J4617,0)</f>
        <v>0</v>
      </c>
      <c r="BI4617" s="221">
        <f>IF(N4617="nulová",J4617,0)</f>
        <v>0</v>
      </c>
      <c r="BJ4617" s="18" t="s">
        <v>82</v>
      </c>
      <c r="BK4617" s="221">
        <f>ROUND(I4617*H4617,2)</f>
        <v>0</v>
      </c>
      <c r="BL4617" s="18" t="s">
        <v>412</v>
      </c>
      <c r="BM4617" s="220" t="s">
        <v>4189</v>
      </c>
    </row>
    <row r="4618" spans="1:65" s="12" customFormat="1" ht="22.9" customHeight="1">
      <c r="B4618" s="193"/>
      <c r="C4618" s="194"/>
      <c r="D4618" s="195" t="s">
        <v>74</v>
      </c>
      <c r="E4618" s="207" t="s">
        <v>4190</v>
      </c>
      <c r="F4618" s="207" t="s">
        <v>4191</v>
      </c>
      <c r="G4618" s="194"/>
      <c r="H4618" s="194"/>
      <c r="I4618" s="197"/>
      <c r="J4618" s="208">
        <f>BK4618</f>
        <v>0</v>
      </c>
      <c r="K4618" s="194"/>
      <c r="L4618" s="199"/>
      <c r="M4618" s="200"/>
      <c r="N4618" s="201"/>
      <c r="O4618" s="201"/>
      <c r="P4618" s="202">
        <f>SUM(P4619:P5367)</f>
        <v>0</v>
      </c>
      <c r="Q4618" s="201"/>
      <c r="R4618" s="202">
        <f>SUM(R4619:R5367)</f>
        <v>29.841477329999996</v>
      </c>
      <c r="S4618" s="201"/>
      <c r="T4618" s="203">
        <f>SUM(T4619:T5367)</f>
        <v>0</v>
      </c>
      <c r="AR4618" s="204" t="s">
        <v>84</v>
      </c>
      <c r="AT4618" s="205" t="s">
        <v>74</v>
      </c>
      <c r="AU4618" s="205" t="s">
        <v>82</v>
      </c>
      <c r="AY4618" s="204" t="s">
        <v>203</v>
      </c>
      <c r="BK4618" s="206">
        <f>SUM(BK4619:BK5367)</f>
        <v>0</v>
      </c>
    </row>
    <row r="4619" spans="1:65" s="2" customFormat="1" ht="16.5" customHeight="1">
      <c r="A4619" s="35"/>
      <c r="B4619" s="36"/>
      <c r="C4619" s="209" t="s">
        <v>4192</v>
      </c>
      <c r="D4619" s="209" t="s">
        <v>205</v>
      </c>
      <c r="E4619" s="210" t="s">
        <v>4193</v>
      </c>
      <c r="F4619" s="211" t="s">
        <v>4194</v>
      </c>
      <c r="G4619" s="212" t="s">
        <v>828</v>
      </c>
      <c r="H4619" s="213">
        <v>3432.5250000000001</v>
      </c>
      <c r="I4619" s="214"/>
      <c r="J4619" s="215">
        <f>ROUND(I4619*H4619,2)</f>
        <v>0</v>
      </c>
      <c r="K4619" s="211" t="s">
        <v>218</v>
      </c>
      <c r="L4619" s="40"/>
      <c r="M4619" s="216" t="s">
        <v>1</v>
      </c>
      <c r="N4619" s="217" t="s">
        <v>40</v>
      </c>
      <c r="O4619" s="72"/>
      <c r="P4619" s="218">
        <f>O4619*H4619</f>
        <v>0</v>
      </c>
      <c r="Q4619" s="218">
        <v>0</v>
      </c>
      <c r="R4619" s="218">
        <f>Q4619*H4619</f>
        <v>0</v>
      </c>
      <c r="S4619" s="218">
        <v>0</v>
      </c>
      <c r="T4619" s="219">
        <f>S4619*H4619</f>
        <v>0</v>
      </c>
      <c r="U4619" s="35"/>
      <c r="V4619" s="35"/>
      <c r="W4619" s="35"/>
      <c r="X4619" s="35"/>
      <c r="Y4619" s="35"/>
      <c r="Z4619" s="35"/>
      <c r="AA4619" s="35"/>
      <c r="AB4619" s="35"/>
      <c r="AC4619" s="35"/>
      <c r="AD4619" s="35"/>
      <c r="AE4619" s="35"/>
      <c r="AR4619" s="220" t="s">
        <v>412</v>
      </c>
      <c r="AT4619" s="220" t="s">
        <v>205</v>
      </c>
      <c r="AU4619" s="220" t="s">
        <v>84</v>
      </c>
      <c r="AY4619" s="18" t="s">
        <v>203</v>
      </c>
      <c r="BE4619" s="221">
        <f>IF(N4619="základní",J4619,0)</f>
        <v>0</v>
      </c>
      <c r="BF4619" s="221">
        <f>IF(N4619="snížená",J4619,0)</f>
        <v>0</v>
      </c>
      <c r="BG4619" s="221">
        <f>IF(N4619="zákl. přenesená",J4619,0)</f>
        <v>0</v>
      </c>
      <c r="BH4619" s="221">
        <f>IF(N4619="sníž. přenesená",J4619,0)</f>
        <v>0</v>
      </c>
      <c r="BI4619" s="221">
        <f>IF(N4619="nulová",J4619,0)</f>
        <v>0</v>
      </c>
      <c r="BJ4619" s="18" t="s">
        <v>82</v>
      </c>
      <c r="BK4619" s="221">
        <f>ROUND(I4619*H4619,2)</f>
        <v>0</v>
      </c>
      <c r="BL4619" s="18" t="s">
        <v>412</v>
      </c>
      <c r="BM4619" s="220" t="s">
        <v>4195</v>
      </c>
    </row>
    <row r="4620" spans="1:65" s="13" customFormat="1" ht="22.5">
      <c r="B4620" s="222"/>
      <c r="C4620" s="223"/>
      <c r="D4620" s="224" t="s">
        <v>211</v>
      </c>
      <c r="E4620" s="225" t="s">
        <v>1</v>
      </c>
      <c r="F4620" s="226" t="s">
        <v>4196</v>
      </c>
      <c r="G4620" s="223"/>
      <c r="H4620" s="225" t="s">
        <v>1</v>
      </c>
      <c r="I4620" s="227"/>
      <c r="J4620" s="223"/>
      <c r="K4620" s="223"/>
      <c r="L4620" s="228"/>
      <c r="M4620" s="229"/>
      <c r="N4620" s="230"/>
      <c r="O4620" s="230"/>
      <c r="P4620" s="230"/>
      <c r="Q4620" s="230"/>
      <c r="R4620" s="230"/>
      <c r="S4620" s="230"/>
      <c r="T4620" s="231"/>
      <c r="AT4620" s="232" t="s">
        <v>211</v>
      </c>
      <c r="AU4620" s="232" t="s">
        <v>84</v>
      </c>
      <c r="AV4620" s="13" t="s">
        <v>82</v>
      </c>
      <c r="AW4620" s="13" t="s">
        <v>31</v>
      </c>
      <c r="AX4620" s="13" t="s">
        <v>75</v>
      </c>
      <c r="AY4620" s="232" t="s">
        <v>203</v>
      </c>
    </row>
    <row r="4621" spans="1:65" s="13" customFormat="1" ht="11.25">
      <c r="B4621" s="222"/>
      <c r="C4621" s="223"/>
      <c r="D4621" s="224" t="s">
        <v>211</v>
      </c>
      <c r="E4621" s="225" t="s">
        <v>1</v>
      </c>
      <c r="F4621" s="226" t="s">
        <v>213</v>
      </c>
      <c r="G4621" s="223"/>
      <c r="H4621" s="225" t="s">
        <v>1</v>
      </c>
      <c r="I4621" s="227"/>
      <c r="J4621" s="223"/>
      <c r="K4621" s="223"/>
      <c r="L4621" s="228"/>
      <c r="M4621" s="229"/>
      <c r="N4621" s="230"/>
      <c r="O4621" s="230"/>
      <c r="P4621" s="230"/>
      <c r="Q4621" s="230"/>
      <c r="R4621" s="230"/>
      <c r="S4621" s="230"/>
      <c r="T4621" s="231"/>
      <c r="AT4621" s="232" t="s">
        <v>211</v>
      </c>
      <c r="AU4621" s="232" t="s">
        <v>84</v>
      </c>
      <c r="AV4621" s="13" t="s">
        <v>82</v>
      </c>
      <c r="AW4621" s="13" t="s">
        <v>31</v>
      </c>
      <c r="AX4621" s="13" t="s">
        <v>75</v>
      </c>
      <c r="AY4621" s="232" t="s">
        <v>203</v>
      </c>
    </row>
    <row r="4622" spans="1:65" s="13" customFormat="1" ht="22.5">
      <c r="B4622" s="222"/>
      <c r="C4622" s="223"/>
      <c r="D4622" s="224" t="s">
        <v>211</v>
      </c>
      <c r="E4622" s="225" t="s">
        <v>1</v>
      </c>
      <c r="F4622" s="226" t="s">
        <v>4197</v>
      </c>
      <c r="G4622" s="223"/>
      <c r="H4622" s="225" t="s">
        <v>1</v>
      </c>
      <c r="I4622" s="227"/>
      <c r="J4622" s="223"/>
      <c r="K4622" s="223"/>
      <c r="L4622" s="228"/>
      <c r="M4622" s="229"/>
      <c r="N4622" s="230"/>
      <c r="O4622" s="230"/>
      <c r="P4622" s="230"/>
      <c r="Q4622" s="230"/>
      <c r="R4622" s="230"/>
      <c r="S4622" s="230"/>
      <c r="T4622" s="231"/>
      <c r="AT4622" s="232" t="s">
        <v>211</v>
      </c>
      <c r="AU4622" s="232" t="s">
        <v>84</v>
      </c>
      <c r="AV4622" s="13" t="s">
        <v>82</v>
      </c>
      <c r="AW4622" s="13" t="s">
        <v>31</v>
      </c>
      <c r="AX4622" s="13" t="s">
        <v>75</v>
      </c>
      <c r="AY4622" s="232" t="s">
        <v>203</v>
      </c>
    </row>
    <row r="4623" spans="1:65" s="13" customFormat="1" ht="11.25">
      <c r="B4623" s="222"/>
      <c r="C4623" s="223"/>
      <c r="D4623" s="224" t="s">
        <v>211</v>
      </c>
      <c r="E4623" s="225" t="s">
        <v>1</v>
      </c>
      <c r="F4623" s="226" t="s">
        <v>213</v>
      </c>
      <c r="G4623" s="223"/>
      <c r="H4623" s="225" t="s">
        <v>1</v>
      </c>
      <c r="I4623" s="227"/>
      <c r="J4623" s="223"/>
      <c r="K4623" s="223"/>
      <c r="L4623" s="228"/>
      <c r="M4623" s="229"/>
      <c r="N4623" s="230"/>
      <c r="O4623" s="230"/>
      <c r="P4623" s="230"/>
      <c r="Q4623" s="230"/>
      <c r="R4623" s="230"/>
      <c r="S4623" s="230"/>
      <c r="T4623" s="231"/>
      <c r="AT4623" s="232" t="s">
        <v>211</v>
      </c>
      <c r="AU4623" s="232" t="s">
        <v>84</v>
      </c>
      <c r="AV4623" s="13" t="s">
        <v>82</v>
      </c>
      <c r="AW4623" s="13" t="s">
        <v>31</v>
      </c>
      <c r="AX4623" s="13" t="s">
        <v>75</v>
      </c>
      <c r="AY4623" s="232" t="s">
        <v>203</v>
      </c>
    </row>
    <row r="4624" spans="1:65" s="13" customFormat="1" ht="11.25">
      <c r="B4624" s="222"/>
      <c r="C4624" s="223"/>
      <c r="D4624" s="224" t="s">
        <v>211</v>
      </c>
      <c r="E4624" s="225" t="s">
        <v>1</v>
      </c>
      <c r="F4624" s="226" t="s">
        <v>4198</v>
      </c>
      <c r="G4624" s="223"/>
      <c r="H4624" s="225" t="s">
        <v>1</v>
      </c>
      <c r="I4624" s="227"/>
      <c r="J4624" s="223"/>
      <c r="K4624" s="223"/>
      <c r="L4624" s="228"/>
      <c r="M4624" s="229"/>
      <c r="N4624" s="230"/>
      <c r="O4624" s="230"/>
      <c r="P4624" s="230"/>
      <c r="Q4624" s="230"/>
      <c r="R4624" s="230"/>
      <c r="S4624" s="230"/>
      <c r="T4624" s="231"/>
      <c r="AT4624" s="232" t="s">
        <v>211</v>
      </c>
      <c r="AU4624" s="232" t="s">
        <v>84</v>
      </c>
      <c r="AV4624" s="13" t="s">
        <v>82</v>
      </c>
      <c r="AW4624" s="13" t="s">
        <v>31</v>
      </c>
      <c r="AX4624" s="13" t="s">
        <v>75</v>
      </c>
      <c r="AY4624" s="232" t="s">
        <v>203</v>
      </c>
    </row>
    <row r="4625" spans="2:51" s="13" customFormat="1" ht="11.25">
      <c r="B4625" s="222"/>
      <c r="C4625" s="223"/>
      <c r="D4625" s="224" t="s">
        <v>211</v>
      </c>
      <c r="E4625" s="225" t="s">
        <v>1</v>
      </c>
      <c r="F4625" s="226" t="s">
        <v>2203</v>
      </c>
      <c r="G4625" s="223"/>
      <c r="H4625" s="225" t="s">
        <v>1</v>
      </c>
      <c r="I4625" s="227"/>
      <c r="J4625" s="223"/>
      <c r="K4625" s="223"/>
      <c r="L4625" s="228"/>
      <c r="M4625" s="229"/>
      <c r="N4625" s="230"/>
      <c r="O4625" s="230"/>
      <c r="P4625" s="230"/>
      <c r="Q4625" s="230"/>
      <c r="R4625" s="230"/>
      <c r="S4625" s="230"/>
      <c r="T4625" s="231"/>
      <c r="AT4625" s="232" t="s">
        <v>211</v>
      </c>
      <c r="AU4625" s="232" t="s">
        <v>84</v>
      </c>
      <c r="AV4625" s="13" t="s">
        <v>82</v>
      </c>
      <c r="AW4625" s="13" t="s">
        <v>31</v>
      </c>
      <c r="AX4625" s="13" t="s">
        <v>75</v>
      </c>
      <c r="AY4625" s="232" t="s">
        <v>203</v>
      </c>
    </row>
    <row r="4626" spans="2:51" s="14" customFormat="1" ht="11.25">
      <c r="B4626" s="233"/>
      <c r="C4626" s="234"/>
      <c r="D4626" s="224" t="s">
        <v>211</v>
      </c>
      <c r="E4626" s="235" t="s">
        <v>1</v>
      </c>
      <c r="F4626" s="236" t="s">
        <v>4199</v>
      </c>
      <c r="G4626" s="234"/>
      <c r="H4626" s="237">
        <v>20.350000000000001</v>
      </c>
      <c r="I4626" s="238"/>
      <c r="J4626" s="234"/>
      <c r="K4626" s="234"/>
      <c r="L4626" s="239"/>
      <c r="M4626" s="240"/>
      <c r="N4626" s="241"/>
      <c r="O4626" s="241"/>
      <c r="P4626" s="241"/>
      <c r="Q4626" s="241"/>
      <c r="R4626" s="241"/>
      <c r="S4626" s="241"/>
      <c r="T4626" s="242"/>
      <c r="AT4626" s="243" t="s">
        <v>211</v>
      </c>
      <c r="AU4626" s="243" t="s">
        <v>84</v>
      </c>
      <c r="AV4626" s="14" t="s">
        <v>84</v>
      </c>
      <c r="AW4626" s="14" t="s">
        <v>31</v>
      </c>
      <c r="AX4626" s="14" t="s">
        <v>75</v>
      </c>
      <c r="AY4626" s="243" t="s">
        <v>203</v>
      </c>
    </row>
    <row r="4627" spans="2:51" s="14" customFormat="1" ht="11.25">
      <c r="B4627" s="233"/>
      <c r="C4627" s="234"/>
      <c r="D4627" s="224" t="s">
        <v>211</v>
      </c>
      <c r="E4627" s="235" t="s">
        <v>1</v>
      </c>
      <c r="F4627" s="236" t="s">
        <v>4200</v>
      </c>
      <c r="G4627" s="234"/>
      <c r="H4627" s="237">
        <v>6.7</v>
      </c>
      <c r="I4627" s="238"/>
      <c r="J4627" s="234"/>
      <c r="K4627" s="234"/>
      <c r="L4627" s="239"/>
      <c r="M4627" s="240"/>
      <c r="N4627" s="241"/>
      <c r="O4627" s="241"/>
      <c r="P4627" s="241"/>
      <c r="Q4627" s="241"/>
      <c r="R4627" s="241"/>
      <c r="S4627" s="241"/>
      <c r="T4627" s="242"/>
      <c r="AT4627" s="243" t="s">
        <v>211</v>
      </c>
      <c r="AU4627" s="243" t="s">
        <v>84</v>
      </c>
      <c r="AV4627" s="14" t="s">
        <v>84</v>
      </c>
      <c r="AW4627" s="14" t="s">
        <v>31</v>
      </c>
      <c r="AX4627" s="14" t="s">
        <v>75</v>
      </c>
      <c r="AY4627" s="243" t="s">
        <v>203</v>
      </c>
    </row>
    <row r="4628" spans="2:51" s="13" customFormat="1" ht="11.25">
      <c r="B4628" s="222"/>
      <c r="C4628" s="223"/>
      <c r="D4628" s="224" t="s">
        <v>211</v>
      </c>
      <c r="E4628" s="225" t="s">
        <v>1</v>
      </c>
      <c r="F4628" s="226" t="s">
        <v>258</v>
      </c>
      <c r="G4628" s="223"/>
      <c r="H4628" s="225" t="s">
        <v>1</v>
      </c>
      <c r="I4628" s="227"/>
      <c r="J4628" s="223"/>
      <c r="K4628" s="223"/>
      <c r="L4628" s="228"/>
      <c r="M4628" s="229"/>
      <c r="N4628" s="230"/>
      <c r="O4628" s="230"/>
      <c r="P4628" s="230"/>
      <c r="Q4628" s="230"/>
      <c r="R4628" s="230"/>
      <c r="S4628" s="230"/>
      <c r="T4628" s="231"/>
      <c r="AT4628" s="232" t="s">
        <v>211</v>
      </c>
      <c r="AU4628" s="232" t="s">
        <v>84</v>
      </c>
      <c r="AV4628" s="13" t="s">
        <v>82</v>
      </c>
      <c r="AW4628" s="13" t="s">
        <v>31</v>
      </c>
      <c r="AX4628" s="13" t="s">
        <v>75</v>
      </c>
      <c r="AY4628" s="232" t="s">
        <v>203</v>
      </c>
    </row>
    <row r="4629" spans="2:51" s="14" customFormat="1" ht="11.25">
      <c r="B4629" s="233"/>
      <c r="C4629" s="234"/>
      <c r="D4629" s="224" t="s">
        <v>211</v>
      </c>
      <c r="E4629" s="235" t="s">
        <v>1</v>
      </c>
      <c r="F4629" s="236" t="s">
        <v>4201</v>
      </c>
      <c r="G4629" s="234"/>
      <c r="H4629" s="237">
        <v>15.2</v>
      </c>
      <c r="I4629" s="238"/>
      <c r="J4629" s="234"/>
      <c r="K4629" s="234"/>
      <c r="L4629" s="239"/>
      <c r="M4629" s="240"/>
      <c r="N4629" s="241"/>
      <c r="O4629" s="241"/>
      <c r="P4629" s="241"/>
      <c r="Q4629" s="241"/>
      <c r="R4629" s="241"/>
      <c r="S4629" s="241"/>
      <c r="T4629" s="242"/>
      <c r="AT4629" s="243" t="s">
        <v>211</v>
      </c>
      <c r="AU4629" s="243" t="s">
        <v>84</v>
      </c>
      <c r="AV4629" s="14" t="s">
        <v>84</v>
      </c>
      <c r="AW4629" s="14" t="s">
        <v>31</v>
      </c>
      <c r="AX4629" s="14" t="s">
        <v>75</v>
      </c>
      <c r="AY4629" s="243" t="s">
        <v>203</v>
      </c>
    </row>
    <row r="4630" spans="2:51" s="14" customFormat="1" ht="11.25">
      <c r="B4630" s="233"/>
      <c r="C4630" s="234"/>
      <c r="D4630" s="224" t="s">
        <v>211</v>
      </c>
      <c r="E4630" s="235" t="s">
        <v>1</v>
      </c>
      <c r="F4630" s="236" t="s">
        <v>4202</v>
      </c>
      <c r="G4630" s="234"/>
      <c r="H4630" s="237">
        <v>22.1</v>
      </c>
      <c r="I4630" s="238"/>
      <c r="J4630" s="234"/>
      <c r="K4630" s="234"/>
      <c r="L4630" s="239"/>
      <c r="M4630" s="240"/>
      <c r="N4630" s="241"/>
      <c r="O4630" s="241"/>
      <c r="P4630" s="241"/>
      <c r="Q4630" s="241"/>
      <c r="R4630" s="241"/>
      <c r="S4630" s="241"/>
      <c r="T4630" s="242"/>
      <c r="AT4630" s="243" t="s">
        <v>211</v>
      </c>
      <c r="AU4630" s="243" t="s">
        <v>84</v>
      </c>
      <c r="AV4630" s="14" t="s">
        <v>84</v>
      </c>
      <c r="AW4630" s="14" t="s">
        <v>31</v>
      </c>
      <c r="AX4630" s="14" t="s">
        <v>75</v>
      </c>
      <c r="AY4630" s="243" t="s">
        <v>203</v>
      </c>
    </row>
    <row r="4631" spans="2:51" s="14" customFormat="1" ht="11.25">
      <c r="B4631" s="233"/>
      <c r="C4631" s="234"/>
      <c r="D4631" s="224" t="s">
        <v>211</v>
      </c>
      <c r="E4631" s="235" t="s">
        <v>1</v>
      </c>
      <c r="F4631" s="236" t="s">
        <v>4203</v>
      </c>
      <c r="G4631" s="234"/>
      <c r="H4631" s="237">
        <v>22.2</v>
      </c>
      <c r="I4631" s="238"/>
      <c r="J4631" s="234"/>
      <c r="K4631" s="234"/>
      <c r="L4631" s="239"/>
      <c r="M4631" s="240"/>
      <c r="N4631" s="241"/>
      <c r="O4631" s="241"/>
      <c r="P4631" s="241"/>
      <c r="Q4631" s="241"/>
      <c r="R4631" s="241"/>
      <c r="S4631" s="241"/>
      <c r="T4631" s="242"/>
      <c r="AT4631" s="243" t="s">
        <v>211</v>
      </c>
      <c r="AU4631" s="243" t="s">
        <v>84</v>
      </c>
      <c r="AV4631" s="14" t="s">
        <v>84</v>
      </c>
      <c r="AW4631" s="14" t="s">
        <v>31</v>
      </c>
      <c r="AX4631" s="14" t="s">
        <v>75</v>
      </c>
      <c r="AY4631" s="243" t="s">
        <v>203</v>
      </c>
    </row>
    <row r="4632" spans="2:51" s="14" customFormat="1" ht="11.25">
      <c r="B4632" s="233"/>
      <c r="C4632" s="234"/>
      <c r="D4632" s="224" t="s">
        <v>211</v>
      </c>
      <c r="E4632" s="235" t="s">
        <v>1</v>
      </c>
      <c r="F4632" s="236" t="s">
        <v>4204</v>
      </c>
      <c r="G4632" s="234"/>
      <c r="H4632" s="237">
        <v>21.15</v>
      </c>
      <c r="I4632" s="238"/>
      <c r="J4632" s="234"/>
      <c r="K4632" s="234"/>
      <c r="L4632" s="239"/>
      <c r="M4632" s="240"/>
      <c r="N4632" s="241"/>
      <c r="O4632" s="241"/>
      <c r="P4632" s="241"/>
      <c r="Q4632" s="241"/>
      <c r="R4632" s="241"/>
      <c r="S4632" s="241"/>
      <c r="T4632" s="242"/>
      <c r="AT4632" s="243" t="s">
        <v>211</v>
      </c>
      <c r="AU4632" s="243" t="s">
        <v>84</v>
      </c>
      <c r="AV4632" s="14" t="s">
        <v>84</v>
      </c>
      <c r="AW4632" s="14" t="s">
        <v>31</v>
      </c>
      <c r="AX4632" s="14" t="s">
        <v>75</v>
      </c>
      <c r="AY4632" s="243" t="s">
        <v>203</v>
      </c>
    </row>
    <row r="4633" spans="2:51" s="14" customFormat="1" ht="11.25">
      <c r="B4633" s="233"/>
      <c r="C4633" s="234"/>
      <c r="D4633" s="224" t="s">
        <v>211</v>
      </c>
      <c r="E4633" s="235" t="s">
        <v>1</v>
      </c>
      <c r="F4633" s="236" t="s">
        <v>4205</v>
      </c>
      <c r="G4633" s="234"/>
      <c r="H4633" s="237">
        <v>21.05</v>
      </c>
      <c r="I4633" s="238"/>
      <c r="J4633" s="234"/>
      <c r="K4633" s="234"/>
      <c r="L4633" s="239"/>
      <c r="M4633" s="240"/>
      <c r="N4633" s="241"/>
      <c r="O4633" s="241"/>
      <c r="P4633" s="241"/>
      <c r="Q4633" s="241"/>
      <c r="R4633" s="241"/>
      <c r="S4633" s="241"/>
      <c r="T4633" s="242"/>
      <c r="AT4633" s="243" t="s">
        <v>211</v>
      </c>
      <c r="AU4633" s="243" t="s">
        <v>84</v>
      </c>
      <c r="AV4633" s="14" t="s">
        <v>84</v>
      </c>
      <c r="AW4633" s="14" t="s">
        <v>31</v>
      </c>
      <c r="AX4633" s="14" t="s">
        <v>75</v>
      </c>
      <c r="AY4633" s="243" t="s">
        <v>203</v>
      </c>
    </row>
    <row r="4634" spans="2:51" s="14" customFormat="1" ht="11.25">
      <c r="B4634" s="233"/>
      <c r="C4634" s="234"/>
      <c r="D4634" s="224" t="s">
        <v>211</v>
      </c>
      <c r="E4634" s="235" t="s">
        <v>1</v>
      </c>
      <c r="F4634" s="236" t="s">
        <v>4206</v>
      </c>
      <c r="G4634" s="234"/>
      <c r="H4634" s="237">
        <v>22.15</v>
      </c>
      <c r="I4634" s="238"/>
      <c r="J4634" s="234"/>
      <c r="K4634" s="234"/>
      <c r="L4634" s="239"/>
      <c r="M4634" s="240"/>
      <c r="N4634" s="241"/>
      <c r="O4634" s="241"/>
      <c r="P4634" s="241"/>
      <c r="Q4634" s="241"/>
      <c r="R4634" s="241"/>
      <c r="S4634" s="241"/>
      <c r="T4634" s="242"/>
      <c r="AT4634" s="243" t="s">
        <v>211</v>
      </c>
      <c r="AU4634" s="243" t="s">
        <v>84</v>
      </c>
      <c r="AV4634" s="14" t="s">
        <v>84</v>
      </c>
      <c r="AW4634" s="14" t="s">
        <v>31</v>
      </c>
      <c r="AX4634" s="14" t="s">
        <v>75</v>
      </c>
      <c r="AY4634" s="243" t="s">
        <v>203</v>
      </c>
    </row>
    <row r="4635" spans="2:51" s="14" customFormat="1" ht="11.25">
      <c r="B4635" s="233"/>
      <c r="C4635" s="234"/>
      <c r="D4635" s="224" t="s">
        <v>211</v>
      </c>
      <c r="E4635" s="235" t="s">
        <v>1</v>
      </c>
      <c r="F4635" s="236" t="s">
        <v>4207</v>
      </c>
      <c r="G4635" s="234"/>
      <c r="H4635" s="237">
        <v>20.5</v>
      </c>
      <c r="I4635" s="238"/>
      <c r="J4635" s="234"/>
      <c r="K4635" s="234"/>
      <c r="L4635" s="239"/>
      <c r="M4635" s="240"/>
      <c r="N4635" s="241"/>
      <c r="O4635" s="241"/>
      <c r="P4635" s="241"/>
      <c r="Q4635" s="241"/>
      <c r="R4635" s="241"/>
      <c r="S4635" s="241"/>
      <c r="T4635" s="242"/>
      <c r="AT4635" s="243" t="s">
        <v>211</v>
      </c>
      <c r="AU4635" s="243" t="s">
        <v>84</v>
      </c>
      <c r="AV4635" s="14" t="s">
        <v>84</v>
      </c>
      <c r="AW4635" s="14" t="s">
        <v>31</v>
      </c>
      <c r="AX4635" s="14" t="s">
        <v>75</v>
      </c>
      <c r="AY4635" s="243" t="s">
        <v>203</v>
      </c>
    </row>
    <row r="4636" spans="2:51" s="13" customFormat="1" ht="11.25">
      <c r="B4636" s="222"/>
      <c r="C4636" s="223"/>
      <c r="D4636" s="224" t="s">
        <v>211</v>
      </c>
      <c r="E4636" s="225" t="s">
        <v>1</v>
      </c>
      <c r="F4636" s="226" t="s">
        <v>4208</v>
      </c>
      <c r="G4636" s="223"/>
      <c r="H4636" s="225" t="s">
        <v>1</v>
      </c>
      <c r="I4636" s="227"/>
      <c r="J4636" s="223"/>
      <c r="K4636" s="223"/>
      <c r="L4636" s="228"/>
      <c r="M4636" s="229"/>
      <c r="N4636" s="230"/>
      <c r="O4636" s="230"/>
      <c r="P4636" s="230"/>
      <c r="Q4636" s="230"/>
      <c r="R4636" s="230"/>
      <c r="S4636" s="230"/>
      <c r="T4636" s="231"/>
      <c r="AT4636" s="232" t="s">
        <v>211</v>
      </c>
      <c r="AU4636" s="232" t="s">
        <v>84</v>
      </c>
      <c r="AV4636" s="13" t="s">
        <v>82</v>
      </c>
      <c r="AW4636" s="13" t="s">
        <v>31</v>
      </c>
      <c r="AX4636" s="13" t="s">
        <v>75</v>
      </c>
      <c r="AY4636" s="232" t="s">
        <v>203</v>
      </c>
    </row>
    <row r="4637" spans="2:51" s="14" customFormat="1" ht="11.25">
      <c r="B4637" s="233"/>
      <c r="C4637" s="234"/>
      <c r="D4637" s="224" t="s">
        <v>211</v>
      </c>
      <c r="E4637" s="235" t="s">
        <v>1</v>
      </c>
      <c r="F4637" s="236" t="s">
        <v>4209</v>
      </c>
      <c r="G4637" s="234"/>
      <c r="H4637" s="237">
        <v>15.2</v>
      </c>
      <c r="I4637" s="238"/>
      <c r="J4637" s="234"/>
      <c r="K4637" s="234"/>
      <c r="L4637" s="239"/>
      <c r="M4637" s="240"/>
      <c r="N4637" s="241"/>
      <c r="O4637" s="241"/>
      <c r="P4637" s="241"/>
      <c r="Q4637" s="241"/>
      <c r="R4637" s="241"/>
      <c r="S4637" s="241"/>
      <c r="T4637" s="242"/>
      <c r="AT4637" s="243" t="s">
        <v>211</v>
      </c>
      <c r="AU4637" s="243" t="s">
        <v>84</v>
      </c>
      <c r="AV4637" s="14" t="s">
        <v>84</v>
      </c>
      <c r="AW4637" s="14" t="s">
        <v>31</v>
      </c>
      <c r="AX4637" s="14" t="s">
        <v>75</v>
      </c>
      <c r="AY4637" s="243" t="s">
        <v>203</v>
      </c>
    </row>
    <row r="4638" spans="2:51" s="14" customFormat="1" ht="11.25">
      <c r="B4638" s="233"/>
      <c r="C4638" s="234"/>
      <c r="D4638" s="224" t="s">
        <v>211</v>
      </c>
      <c r="E4638" s="235" t="s">
        <v>1</v>
      </c>
      <c r="F4638" s="236" t="s">
        <v>4210</v>
      </c>
      <c r="G4638" s="234"/>
      <c r="H4638" s="237">
        <v>22.1</v>
      </c>
      <c r="I4638" s="238"/>
      <c r="J4638" s="234"/>
      <c r="K4638" s="234"/>
      <c r="L4638" s="239"/>
      <c r="M4638" s="240"/>
      <c r="N4638" s="241"/>
      <c r="O4638" s="241"/>
      <c r="P4638" s="241"/>
      <c r="Q4638" s="241"/>
      <c r="R4638" s="241"/>
      <c r="S4638" s="241"/>
      <c r="T4638" s="242"/>
      <c r="AT4638" s="243" t="s">
        <v>211</v>
      </c>
      <c r="AU4638" s="243" t="s">
        <v>84</v>
      </c>
      <c r="AV4638" s="14" t="s">
        <v>84</v>
      </c>
      <c r="AW4638" s="14" t="s">
        <v>31</v>
      </c>
      <c r="AX4638" s="14" t="s">
        <v>75</v>
      </c>
      <c r="AY4638" s="243" t="s">
        <v>203</v>
      </c>
    </row>
    <row r="4639" spans="2:51" s="14" customFormat="1" ht="11.25">
      <c r="B4639" s="233"/>
      <c r="C4639" s="234"/>
      <c r="D4639" s="224" t="s">
        <v>211</v>
      </c>
      <c r="E4639" s="235" t="s">
        <v>1</v>
      </c>
      <c r="F4639" s="236" t="s">
        <v>4211</v>
      </c>
      <c r="G4639" s="234"/>
      <c r="H4639" s="237">
        <v>22.2</v>
      </c>
      <c r="I4639" s="238"/>
      <c r="J4639" s="234"/>
      <c r="K4639" s="234"/>
      <c r="L4639" s="239"/>
      <c r="M4639" s="240"/>
      <c r="N4639" s="241"/>
      <c r="O4639" s="241"/>
      <c r="P4639" s="241"/>
      <c r="Q4639" s="241"/>
      <c r="R4639" s="241"/>
      <c r="S4639" s="241"/>
      <c r="T4639" s="242"/>
      <c r="AT4639" s="243" t="s">
        <v>211</v>
      </c>
      <c r="AU4639" s="243" t="s">
        <v>84</v>
      </c>
      <c r="AV4639" s="14" t="s">
        <v>84</v>
      </c>
      <c r="AW4639" s="14" t="s">
        <v>31</v>
      </c>
      <c r="AX4639" s="14" t="s">
        <v>75</v>
      </c>
      <c r="AY4639" s="243" t="s">
        <v>203</v>
      </c>
    </row>
    <row r="4640" spans="2:51" s="14" customFormat="1" ht="11.25">
      <c r="B4640" s="233"/>
      <c r="C4640" s="234"/>
      <c r="D4640" s="224" t="s">
        <v>211</v>
      </c>
      <c r="E4640" s="235" t="s">
        <v>1</v>
      </c>
      <c r="F4640" s="236" t="s">
        <v>4212</v>
      </c>
      <c r="G4640" s="234"/>
      <c r="H4640" s="237">
        <v>21.15</v>
      </c>
      <c r="I4640" s="238"/>
      <c r="J4640" s="234"/>
      <c r="K4640" s="234"/>
      <c r="L4640" s="239"/>
      <c r="M4640" s="240"/>
      <c r="N4640" s="241"/>
      <c r="O4640" s="241"/>
      <c r="P4640" s="241"/>
      <c r="Q4640" s="241"/>
      <c r="R4640" s="241"/>
      <c r="S4640" s="241"/>
      <c r="T4640" s="242"/>
      <c r="AT4640" s="243" t="s">
        <v>211</v>
      </c>
      <c r="AU4640" s="243" t="s">
        <v>84</v>
      </c>
      <c r="AV4640" s="14" t="s">
        <v>84</v>
      </c>
      <c r="AW4640" s="14" t="s">
        <v>31</v>
      </c>
      <c r="AX4640" s="14" t="s">
        <v>75</v>
      </c>
      <c r="AY4640" s="243" t="s">
        <v>203</v>
      </c>
    </row>
    <row r="4641" spans="2:51" s="14" customFormat="1" ht="11.25">
      <c r="B4641" s="233"/>
      <c r="C4641" s="234"/>
      <c r="D4641" s="224" t="s">
        <v>211</v>
      </c>
      <c r="E4641" s="235" t="s">
        <v>1</v>
      </c>
      <c r="F4641" s="236" t="s">
        <v>4213</v>
      </c>
      <c r="G4641" s="234"/>
      <c r="H4641" s="237">
        <v>21.05</v>
      </c>
      <c r="I4641" s="238"/>
      <c r="J4641" s="234"/>
      <c r="K4641" s="234"/>
      <c r="L4641" s="239"/>
      <c r="M4641" s="240"/>
      <c r="N4641" s="241"/>
      <c r="O4641" s="241"/>
      <c r="P4641" s="241"/>
      <c r="Q4641" s="241"/>
      <c r="R4641" s="241"/>
      <c r="S4641" s="241"/>
      <c r="T4641" s="242"/>
      <c r="AT4641" s="243" t="s">
        <v>211</v>
      </c>
      <c r="AU4641" s="243" t="s">
        <v>84</v>
      </c>
      <c r="AV4641" s="14" t="s">
        <v>84</v>
      </c>
      <c r="AW4641" s="14" t="s">
        <v>31</v>
      </c>
      <c r="AX4641" s="14" t="s">
        <v>75</v>
      </c>
      <c r="AY4641" s="243" t="s">
        <v>203</v>
      </c>
    </row>
    <row r="4642" spans="2:51" s="14" customFormat="1" ht="11.25">
      <c r="B4642" s="233"/>
      <c r="C4642" s="234"/>
      <c r="D4642" s="224" t="s">
        <v>211</v>
      </c>
      <c r="E4642" s="235" t="s">
        <v>1</v>
      </c>
      <c r="F4642" s="236" t="s">
        <v>4214</v>
      </c>
      <c r="G4642" s="234"/>
      <c r="H4642" s="237">
        <v>22.15</v>
      </c>
      <c r="I4642" s="238"/>
      <c r="J4642" s="234"/>
      <c r="K4642" s="234"/>
      <c r="L4642" s="239"/>
      <c r="M4642" s="240"/>
      <c r="N4642" s="241"/>
      <c r="O4642" s="241"/>
      <c r="P4642" s="241"/>
      <c r="Q4642" s="241"/>
      <c r="R4642" s="241"/>
      <c r="S4642" s="241"/>
      <c r="T4642" s="242"/>
      <c r="AT4642" s="243" t="s">
        <v>211</v>
      </c>
      <c r="AU4642" s="243" t="s">
        <v>84</v>
      </c>
      <c r="AV4642" s="14" t="s">
        <v>84</v>
      </c>
      <c r="AW4642" s="14" t="s">
        <v>31</v>
      </c>
      <c r="AX4642" s="14" t="s">
        <v>75</v>
      </c>
      <c r="AY4642" s="243" t="s">
        <v>203</v>
      </c>
    </row>
    <row r="4643" spans="2:51" s="14" customFormat="1" ht="11.25">
      <c r="B4643" s="233"/>
      <c r="C4643" s="234"/>
      <c r="D4643" s="224" t="s">
        <v>211</v>
      </c>
      <c r="E4643" s="235" t="s">
        <v>1</v>
      </c>
      <c r="F4643" s="236" t="s">
        <v>4215</v>
      </c>
      <c r="G4643" s="234"/>
      <c r="H4643" s="237">
        <v>20.5</v>
      </c>
      <c r="I4643" s="238"/>
      <c r="J4643" s="234"/>
      <c r="K4643" s="234"/>
      <c r="L4643" s="239"/>
      <c r="M4643" s="240"/>
      <c r="N4643" s="241"/>
      <c r="O4643" s="241"/>
      <c r="P4643" s="241"/>
      <c r="Q4643" s="241"/>
      <c r="R4643" s="241"/>
      <c r="S4643" s="241"/>
      <c r="T4643" s="242"/>
      <c r="AT4643" s="243" t="s">
        <v>211</v>
      </c>
      <c r="AU4643" s="243" t="s">
        <v>84</v>
      </c>
      <c r="AV4643" s="14" t="s">
        <v>84</v>
      </c>
      <c r="AW4643" s="14" t="s">
        <v>31</v>
      </c>
      <c r="AX4643" s="14" t="s">
        <v>75</v>
      </c>
      <c r="AY4643" s="243" t="s">
        <v>203</v>
      </c>
    </row>
    <row r="4644" spans="2:51" s="14" customFormat="1" ht="11.25">
      <c r="B4644" s="233"/>
      <c r="C4644" s="234"/>
      <c r="D4644" s="224" t="s">
        <v>211</v>
      </c>
      <c r="E4644" s="235" t="s">
        <v>1</v>
      </c>
      <c r="F4644" s="236" t="s">
        <v>4216</v>
      </c>
      <c r="G4644" s="234"/>
      <c r="H4644" s="237">
        <v>22.85</v>
      </c>
      <c r="I4644" s="238"/>
      <c r="J4644" s="234"/>
      <c r="K4644" s="234"/>
      <c r="L4644" s="239"/>
      <c r="M4644" s="240"/>
      <c r="N4644" s="241"/>
      <c r="O4644" s="241"/>
      <c r="P4644" s="241"/>
      <c r="Q4644" s="241"/>
      <c r="R4644" s="241"/>
      <c r="S4644" s="241"/>
      <c r="T4644" s="242"/>
      <c r="AT4644" s="243" t="s">
        <v>211</v>
      </c>
      <c r="AU4644" s="243" t="s">
        <v>84</v>
      </c>
      <c r="AV4644" s="14" t="s">
        <v>84</v>
      </c>
      <c r="AW4644" s="14" t="s">
        <v>31</v>
      </c>
      <c r="AX4644" s="14" t="s">
        <v>75</v>
      </c>
      <c r="AY4644" s="243" t="s">
        <v>203</v>
      </c>
    </row>
    <row r="4645" spans="2:51" s="13" customFormat="1" ht="11.25">
      <c r="B4645" s="222"/>
      <c r="C4645" s="223"/>
      <c r="D4645" s="224" t="s">
        <v>211</v>
      </c>
      <c r="E4645" s="225" t="s">
        <v>1</v>
      </c>
      <c r="F4645" s="226" t="s">
        <v>306</v>
      </c>
      <c r="G4645" s="223"/>
      <c r="H4645" s="225" t="s">
        <v>1</v>
      </c>
      <c r="I4645" s="227"/>
      <c r="J4645" s="223"/>
      <c r="K4645" s="223"/>
      <c r="L4645" s="228"/>
      <c r="M4645" s="229"/>
      <c r="N4645" s="230"/>
      <c r="O4645" s="230"/>
      <c r="P4645" s="230"/>
      <c r="Q4645" s="230"/>
      <c r="R4645" s="230"/>
      <c r="S4645" s="230"/>
      <c r="T4645" s="231"/>
      <c r="AT4645" s="232" t="s">
        <v>211</v>
      </c>
      <c r="AU4645" s="232" t="s">
        <v>84</v>
      </c>
      <c r="AV4645" s="13" t="s">
        <v>82</v>
      </c>
      <c r="AW4645" s="13" t="s">
        <v>31</v>
      </c>
      <c r="AX4645" s="13" t="s">
        <v>75</v>
      </c>
      <c r="AY4645" s="232" t="s">
        <v>203</v>
      </c>
    </row>
    <row r="4646" spans="2:51" s="14" customFormat="1" ht="11.25">
      <c r="B4646" s="233"/>
      <c r="C4646" s="234"/>
      <c r="D4646" s="224" t="s">
        <v>211</v>
      </c>
      <c r="E4646" s="235" t="s">
        <v>1</v>
      </c>
      <c r="F4646" s="236" t="s">
        <v>4217</v>
      </c>
      <c r="G4646" s="234"/>
      <c r="H4646" s="237">
        <v>15.2</v>
      </c>
      <c r="I4646" s="238"/>
      <c r="J4646" s="234"/>
      <c r="K4646" s="234"/>
      <c r="L4646" s="239"/>
      <c r="M4646" s="240"/>
      <c r="N4646" s="241"/>
      <c r="O4646" s="241"/>
      <c r="P4646" s="241"/>
      <c r="Q4646" s="241"/>
      <c r="R4646" s="241"/>
      <c r="S4646" s="241"/>
      <c r="T4646" s="242"/>
      <c r="AT4646" s="243" t="s">
        <v>211</v>
      </c>
      <c r="AU4646" s="243" t="s">
        <v>84</v>
      </c>
      <c r="AV4646" s="14" t="s">
        <v>84</v>
      </c>
      <c r="AW4646" s="14" t="s">
        <v>31</v>
      </c>
      <c r="AX4646" s="14" t="s">
        <v>75</v>
      </c>
      <c r="AY4646" s="243" t="s">
        <v>203</v>
      </c>
    </row>
    <row r="4647" spans="2:51" s="14" customFormat="1" ht="11.25">
      <c r="B4647" s="233"/>
      <c r="C4647" s="234"/>
      <c r="D4647" s="224" t="s">
        <v>211</v>
      </c>
      <c r="E4647" s="235" t="s">
        <v>1</v>
      </c>
      <c r="F4647" s="236" t="s">
        <v>4218</v>
      </c>
      <c r="G4647" s="234"/>
      <c r="H4647" s="237">
        <v>22.1</v>
      </c>
      <c r="I4647" s="238"/>
      <c r="J4647" s="234"/>
      <c r="K4647" s="234"/>
      <c r="L4647" s="239"/>
      <c r="M4647" s="240"/>
      <c r="N4647" s="241"/>
      <c r="O4647" s="241"/>
      <c r="P4647" s="241"/>
      <c r="Q4647" s="241"/>
      <c r="R4647" s="241"/>
      <c r="S4647" s="241"/>
      <c r="T4647" s="242"/>
      <c r="AT4647" s="243" t="s">
        <v>211</v>
      </c>
      <c r="AU4647" s="243" t="s">
        <v>84</v>
      </c>
      <c r="AV4647" s="14" t="s">
        <v>84</v>
      </c>
      <c r="AW4647" s="14" t="s">
        <v>31</v>
      </c>
      <c r="AX4647" s="14" t="s">
        <v>75</v>
      </c>
      <c r="AY4647" s="243" t="s">
        <v>203</v>
      </c>
    </row>
    <row r="4648" spans="2:51" s="14" customFormat="1" ht="11.25">
      <c r="B4648" s="233"/>
      <c r="C4648" s="234"/>
      <c r="D4648" s="224" t="s">
        <v>211</v>
      </c>
      <c r="E4648" s="235" t="s">
        <v>1</v>
      </c>
      <c r="F4648" s="236" t="s">
        <v>4219</v>
      </c>
      <c r="G4648" s="234"/>
      <c r="H4648" s="237">
        <v>22.2</v>
      </c>
      <c r="I4648" s="238"/>
      <c r="J4648" s="234"/>
      <c r="K4648" s="234"/>
      <c r="L4648" s="239"/>
      <c r="M4648" s="240"/>
      <c r="N4648" s="241"/>
      <c r="O4648" s="241"/>
      <c r="P4648" s="241"/>
      <c r="Q4648" s="241"/>
      <c r="R4648" s="241"/>
      <c r="S4648" s="241"/>
      <c r="T4648" s="242"/>
      <c r="AT4648" s="243" t="s">
        <v>211</v>
      </c>
      <c r="AU4648" s="243" t="s">
        <v>84</v>
      </c>
      <c r="AV4648" s="14" t="s">
        <v>84</v>
      </c>
      <c r="AW4648" s="14" t="s">
        <v>31</v>
      </c>
      <c r="AX4648" s="14" t="s">
        <v>75</v>
      </c>
      <c r="AY4648" s="243" t="s">
        <v>203</v>
      </c>
    </row>
    <row r="4649" spans="2:51" s="14" customFormat="1" ht="11.25">
      <c r="B4649" s="233"/>
      <c r="C4649" s="234"/>
      <c r="D4649" s="224" t="s">
        <v>211</v>
      </c>
      <c r="E4649" s="235" t="s">
        <v>1</v>
      </c>
      <c r="F4649" s="236" t="s">
        <v>4220</v>
      </c>
      <c r="G4649" s="234"/>
      <c r="H4649" s="237">
        <v>21.15</v>
      </c>
      <c r="I4649" s="238"/>
      <c r="J4649" s="234"/>
      <c r="K4649" s="234"/>
      <c r="L4649" s="239"/>
      <c r="M4649" s="240"/>
      <c r="N4649" s="241"/>
      <c r="O4649" s="241"/>
      <c r="P4649" s="241"/>
      <c r="Q4649" s="241"/>
      <c r="R4649" s="241"/>
      <c r="S4649" s="241"/>
      <c r="T4649" s="242"/>
      <c r="AT4649" s="243" t="s">
        <v>211</v>
      </c>
      <c r="AU4649" s="243" t="s">
        <v>84</v>
      </c>
      <c r="AV4649" s="14" t="s">
        <v>84</v>
      </c>
      <c r="AW4649" s="14" t="s">
        <v>31</v>
      </c>
      <c r="AX4649" s="14" t="s">
        <v>75</v>
      </c>
      <c r="AY4649" s="243" t="s">
        <v>203</v>
      </c>
    </row>
    <row r="4650" spans="2:51" s="14" customFormat="1" ht="11.25">
      <c r="B4650" s="233"/>
      <c r="C4650" s="234"/>
      <c r="D4650" s="224" t="s">
        <v>211</v>
      </c>
      <c r="E4650" s="235" t="s">
        <v>1</v>
      </c>
      <c r="F4650" s="236" t="s">
        <v>4221</v>
      </c>
      <c r="G4650" s="234"/>
      <c r="H4650" s="237">
        <v>21.05</v>
      </c>
      <c r="I4650" s="238"/>
      <c r="J4650" s="234"/>
      <c r="K4650" s="234"/>
      <c r="L4650" s="239"/>
      <c r="M4650" s="240"/>
      <c r="N4650" s="241"/>
      <c r="O4650" s="241"/>
      <c r="P4650" s="241"/>
      <c r="Q4650" s="241"/>
      <c r="R4650" s="241"/>
      <c r="S4650" s="241"/>
      <c r="T4650" s="242"/>
      <c r="AT4650" s="243" t="s">
        <v>211</v>
      </c>
      <c r="AU4650" s="243" t="s">
        <v>84</v>
      </c>
      <c r="AV4650" s="14" t="s">
        <v>84</v>
      </c>
      <c r="AW4650" s="14" t="s">
        <v>31</v>
      </c>
      <c r="AX4650" s="14" t="s">
        <v>75</v>
      </c>
      <c r="AY4650" s="243" t="s">
        <v>203</v>
      </c>
    </row>
    <row r="4651" spans="2:51" s="14" customFormat="1" ht="11.25">
      <c r="B4651" s="233"/>
      <c r="C4651" s="234"/>
      <c r="D4651" s="224" t="s">
        <v>211</v>
      </c>
      <c r="E4651" s="235" t="s">
        <v>1</v>
      </c>
      <c r="F4651" s="236" t="s">
        <v>4222</v>
      </c>
      <c r="G4651" s="234"/>
      <c r="H4651" s="237">
        <v>22.15</v>
      </c>
      <c r="I4651" s="238"/>
      <c r="J4651" s="234"/>
      <c r="K4651" s="234"/>
      <c r="L4651" s="239"/>
      <c r="M4651" s="240"/>
      <c r="N4651" s="241"/>
      <c r="O4651" s="241"/>
      <c r="P4651" s="241"/>
      <c r="Q4651" s="241"/>
      <c r="R4651" s="241"/>
      <c r="S4651" s="241"/>
      <c r="T4651" s="242"/>
      <c r="AT4651" s="243" t="s">
        <v>211</v>
      </c>
      <c r="AU4651" s="243" t="s">
        <v>84</v>
      </c>
      <c r="AV4651" s="14" t="s">
        <v>84</v>
      </c>
      <c r="AW4651" s="14" t="s">
        <v>31</v>
      </c>
      <c r="AX4651" s="14" t="s">
        <v>75</v>
      </c>
      <c r="AY4651" s="243" t="s">
        <v>203</v>
      </c>
    </row>
    <row r="4652" spans="2:51" s="14" customFormat="1" ht="11.25">
      <c r="B4652" s="233"/>
      <c r="C4652" s="234"/>
      <c r="D4652" s="224" t="s">
        <v>211</v>
      </c>
      <c r="E4652" s="235" t="s">
        <v>1</v>
      </c>
      <c r="F4652" s="236" t="s">
        <v>4223</v>
      </c>
      <c r="G4652" s="234"/>
      <c r="H4652" s="237">
        <v>20.5</v>
      </c>
      <c r="I4652" s="238"/>
      <c r="J4652" s="234"/>
      <c r="K4652" s="234"/>
      <c r="L4652" s="239"/>
      <c r="M4652" s="240"/>
      <c r="N4652" s="241"/>
      <c r="O4652" s="241"/>
      <c r="P4652" s="241"/>
      <c r="Q4652" s="241"/>
      <c r="R4652" s="241"/>
      <c r="S4652" s="241"/>
      <c r="T4652" s="242"/>
      <c r="AT4652" s="243" t="s">
        <v>211</v>
      </c>
      <c r="AU4652" s="243" t="s">
        <v>84</v>
      </c>
      <c r="AV4652" s="14" t="s">
        <v>84</v>
      </c>
      <c r="AW4652" s="14" t="s">
        <v>31</v>
      </c>
      <c r="AX4652" s="14" t="s">
        <v>75</v>
      </c>
      <c r="AY4652" s="243" t="s">
        <v>203</v>
      </c>
    </row>
    <row r="4653" spans="2:51" s="13" customFormat="1" ht="11.25">
      <c r="B4653" s="222"/>
      <c r="C4653" s="223"/>
      <c r="D4653" s="224" t="s">
        <v>211</v>
      </c>
      <c r="E4653" s="225" t="s">
        <v>1</v>
      </c>
      <c r="F4653" s="226" t="s">
        <v>4224</v>
      </c>
      <c r="G4653" s="223"/>
      <c r="H4653" s="225" t="s">
        <v>1</v>
      </c>
      <c r="I4653" s="227"/>
      <c r="J4653" s="223"/>
      <c r="K4653" s="223"/>
      <c r="L4653" s="228"/>
      <c r="M4653" s="229"/>
      <c r="N4653" s="230"/>
      <c r="O4653" s="230"/>
      <c r="P4653" s="230"/>
      <c r="Q4653" s="230"/>
      <c r="R4653" s="230"/>
      <c r="S4653" s="230"/>
      <c r="T4653" s="231"/>
      <c r="AT4653" s="232" t="s">
        <v>211</v>
      </c>
      <c r="AU4653" s="232" t="s">
        <v>84</v>
      </c>
      <c r="AV4653" s="13" t="s">
        <v>82</v>
      </c>
      <c r="AW4653" s="13" t="s">
        <v>31</v>
      </c>
      <c r="AX4653" s="13" t="s">
        <v>75</v>
      </c>
      <c r="AY4653" s="232" t="s">
        <v>203</v>
      </c>
    </row>
    <row r="4654" spans="2:51" s="14" customFormat="1" ht="11.25">
      <c r="B4654" s="233"/>
      <c r="C4654" s="234"/>
      <c r="D4654" s="224" t="s">
        <v>211</v>
      </c>
      <c r="E4654" s="235" t="s">
        <v>1</v>
      </c>
      <c r="F4654" s="236" t="s">
        <v>4225</v>
      </c>
      <c r="G4654" s="234"/>
      <c r="H4654" s="237">
        <v>15.2</v>
      </c>
      <c r="I4654" s="238"/>
      <c r="J4654" s="234"/>
      <c r="K4654" s="234"/>
      <c r="L4654" s="239"/>
      <c r="M4654" s="240"/>
      <c r="N4654" s="241"/>
      <c r="O4654" s="241"/>
      <c r="P4654" s="241"/>
      <c r="Q4654" s="241"/>
      <c r="R4654" s="241"/>
      <c r="S4654" s="241"/>
      <c r="T4654" s="242"/>
      <c r="AT4654" s="243" t="s">
        <v>211</v>
      </c>
      <c r="AU4654" s="243" t="s">
        <v>84</v>
      </c>
      <c r="AV4654" s="14" t="s">
        <v>84</v>
      </c>
      <c r="AW4654" s="14" t="s">
        <v>31</v>
      </c>
      <c r="AX4654" s="14" t="s">
        <v>75</v>
      </c>
      <c r="AY4654" s="243" t="s">
        <v>203</v>
      </c>
    </row>
    <row r="4655" spans="2:51" s="14" customFormat="1" ht="11.25">
      <c r="B4655" s="233"/>
      <c r="C4655" s="234"/>
      <c r="D4655" s="224" t="s">
        <v>211</v>
      </c>
      <c r="E4655" s="235" t="s">
        <v>1</v>
      </c>
      <c r="F4655" s="236" t="s">
        <v>4210</v>
      </c>
      <c r="G4655" s="234"/>
      <c r="H4655" s="237">
        <v>22.1</v>
      </c>
      <c r="I4655" s="238"/>
      <c r="J4655" s="234"/>
      <c r="K4655" s="234"/>
      <c r="L4655" s="239"/>
      <c r="M4655" s="240"/>
      <c r="N4655" s="241"/>
      <c r="O4655" s="241"/>
      <c r="P4655" s="241"/>
      <c r="Q4655" s="241"/>
      <c r="R4655" s="241"/>
      <c r="S4655" s="241"/>
      <c r="T4655" s="242"/>
      <c r="AT4655" s="243" t="s">
        <v>211</v>
      </c>
      <c r="AU4655" s="243" t="s">
        <v>84</v>
      </c>
      <c r="AV4655" s="14" t="s">
        <v>84</v>
      </c>
      <c r="AW4655" s="14" t="s">
        <v>31</v>
      </c>
      <c r="AX4655" s="14" t="s">
        <v>75</v>
      </c>
      <c r="AY4655" s="243" t="s">
        <v>203</v>
      </c>
    </row>
    <row r="4656" spans="2:51" s="14" customFormat="1" ht="11.25">
      <c r="B4656" s="233"/>
      <c r="C4656" s="234"/>
      <c r="D4656" s="224" t="s">
        <v>211</v>
      </c>
      <c r="E4656" s="235" t="s">
        <v>1</v>
      </c>
      <c r="F4656" s="236" t="s">
        <v>4226</v>
      </c>
      <c r="G4656" s="234"/>
      <c r="H4656" s="237">
        <v>22.2</v>
      </c>
      <c r="I4656" s="238"/>
      <c r="J4656" s="234"/>
      <c r="K4656" s="234"/>
      <c r="L4656" s="239"/>
      <c r="M4656" s="240"/>
      <c r="N4656" s="241"/>
      <c r="O4656" s="241"/>
      <c r="P4656" s="241"/>
      <c r="Q4656" s="241"/>
      <c r="R4656" s="241"/>
      <c r="S4656" s="241"/>
      <c r="T4656" s="242"/>
      <c r="AT4656" s="243" t="s">
        <v>211</v>
      </c>
      <c r="AU4656" s="243" t="s">
        <v>84</v>
      </c>
      <c r="AV4656" s="14" t="s">
        <v>84</v>
      </c>
      <c r="AW4656" s="14" t="s">
        <v>31</v>
      </c>
      <c r="AX4656" s="14" t="s">
        <v>75</v>
      </c>
      <c r="AY4656" s="243" t="s">
        <v>203</v>
      </c>
    </row>
    <row r="4657" spans="2:51" s="14" customFormat="1" ht="11.25">
      <c r="B4657" s="233"/>
      <c r="C4657" s="234"/>
      <c r="D4657" s="224" t="s">
        <v>211</v>
      </c>
      <c r="E4657" s="235" t="s">
        <v>1</v>
      </c>
      <c r="F4657" s="236" t="s">
        <v>4227</v>
      </c>
      <c r="G4657" s="234"/>
      <c r="H4657" s="237">
        <v>21.15</v>
      </c>
      <c r="I4657" s="238"/>
      <c r="J4657" s="234"/>
      <c r="K4657" s="234"/>
      <c r="L4657" s="239"/>
      <c r="M4657" s="240"/>
      <c r="N4657" s="241"/>
      <c r="O4657" s="241"/>
      <c r="P4657" s="241"/>
      <c r="Q4657" s="241"/>
      <c r="R4657" s="241"/>
      <c r="S4657" s="241"/>
      <c r="T4657" s="242"/>
      <c r="AT4657" s="243" t="s">
        <v>211</v>
      </c>
      <c r="AU4657" s="243" t="s">
        <v>84</v>
      </c>
      <c r="AV4657" s="14" t="s">
        <v>84</v>
      </c>
      <c r="AW4657" s="14" t="s">
        <v>31</v>
      </c>
      <c r="AX4657" s="14" t="s">
        <v>75</v>
      </c>
      <c r="AY4657" s="243" t="s">
        <v>203</v>
      </c>
    </row>
    <row r="4658" spans="2:51" s="14" customFormat="1" ht="11.25">
      <c r="B4658" s="233"/>
      <c r="C4658" s="234"/>
      <c r="D4658" s="224" t="s">
        <v>211</v>
      </c>
      <c r="E4658" s="235" t="s">
        <v>1</v>
      </c>
      <c r="F4658" s="236" t="s">
        <v>4228</v>
      </c>
      <c r="G4658" s="234"/>
      <c r="H4658" s="237">
        <v>21.05</v>
      </c>
      <c r="I4658" s="238"/>
      <c r="J4658" s="234"/>
      <c r="K4658" s="234"/>
      <c r="L4658" s="239"/>
      <c r="M4658" s="240"/>
      <c r="N4658" s="241"/>
      <c r="O4658" s="241"/>
      <c r="P4658" s="241"/>
      <c r="Q4658" s="241"/>
      <c r="R4658" s="241"/>
      <c r="S4658" s="241"/>
      <c r="T4658" s="242"/>
      <c r="AT4658" s="243" t="s">
        <v>211</v>
      </c>
      <c r="AU4658" s="243" t="s">
        <v>84</v>
      </c>
      <c r="AV4658" s="14" t="s">
        <v>84</v>
      </c>
      <c r="AW4658" s="14" t="s">
        <v>31</v>
      </c>
      <c r="AX4658" s="14" t="s">
        <v>75</v>
      </c>
      <c r="AY4658" s="243" t="s">
        <v>203</v>
      </c>
    </row>
    <row r="4659" spans="2:51" s="14" customFormat="1" ht="11.25">
      <c r="B4659" s="233"/>
      <c r="C4659" s="234"/>
      <c r="D4659" s="224" t="s">
        <v>211</v>
      </c>
      <c r="E4659" s="235" t="s">
        <v>1</v>
      </c>
      <c r="F4659" s="236" t="s">
        <v>4229</v>
      </c>
      <c r="G4659" s="234"/>
      <c r="H4659" s="237">
        <v>22.15</v>
      </c>
      <c r="I4659" s="238"/>
      <c r="J4659" s="234"/>
      <c r="K4659" s="234"/>
      <c r="L4659" s="239"/>
      <c r="M4659" s="240"/>
      <c r="N4659" s="241"/>
      <c r="O4659" s="241"/>
      <c r="P4659" s="241"/>
      <c r="Q4659" s="241"/>
      <c r="R4659" s="241"/>
      <c r="S4659" s="241"/>
      <c r="T4659" s="242"/>
      <c r="AT4659" s="243" t="s">
        <v>211</v>
      </c>
      <c r="AU4659" s="243" t="s">
        <v>84</v>
      </c>
      <c r="AV4659" s="14" t="s">
        <v>84</v>
      </c>
      <c r="AW4659" s="14" t="s">
        <v>31</v>
      </c>
      <c r="AX4659" s="14" t="s">
        <v>75</v>
      </c>
      <c r="AY4659" s="243" t="s">
        <v>203</v>
      </c>
    </row>
    <row r="4660" spans="2:51" s="14" customFormat="1" ht="11.25">
      <c r="B4660" s="233"/>
      <c r="C4660" s="234"/>
      <c r="D4660" s="224" t="s">
        <v>211</v>
      </c>
      <c r="E4660" s="235" t="s">
        <v>1</v>
      </c>
      <c r="F4660" s="236" t="s">
        <v>4230</v>
      </c>
      <c r="G4660" s="234"/>
      <c r="H4660" s="237">
        <v>20.5</v>
      </c>
      <c r="I4660" s="238"/>
      <c r="J4660" s="234"/>
      <c r="K4660" s="234"/>
      <c r="L4660" s="239"/>
      <c r="M4660" s="240"/>
      <c r="N4660" s="241"/>
      <c r="O4660" s="241"/>
      <c r="P4660" s="241"/>
      <c r="Q4660" s="241"/>
      <c r="R4660" s="241"/>
      <c r="S4660" s="241"/>
      <c r="T4660" s="242"/>
      <c r="AT4660" s="243" t="s">
        <v>211</v>
      </c>
      <c r="AU4660" s="243" t="s">
        <v>84</v>
      </c>
      <c r="AV4660" s="14" t="s">
        <v>84</v>
      </c>
      <c r="AW4660" s="14" t="s">
        <v>31</v>
      </c>
      <c r="AX4660" s="14" t="s">
        <v>75</v>
      </c>
      <c r="AY4660" s="243" t="s">
        <v>203</v>
      </c>
    </row>
    <row r="4661" spans="2:51" s="14" customFormat="1" ht="11.25">
      <c r="B4661" s="233"/>
      <c r="C4661" s="234"/>
      <c r="D4661" s="224" t="s">
        <v>211</v>
      </c>
      <c r="E4661" s="235" t="s">
        <v>1</v>
      </c>
      <c r="F4661" s="236" t="s">
        <v>4231</v>
      </c>
      <c r="G4661" s="234"/>
      <c r="H4661" s="237">
        <v>22.85</v>
      </c>
      <c r="I4661" s="238"/>
      <c r="J4661" s="234"/>
      <c r="K4661" s="234"/>
      <c r="L4661" s="239"/>
      <c r="M4661" s="240"/>
      <c r="N4661" s="241"/>
      <c r="O4661" s="241"/>
      <c r="P4661" s="241"/>
      <c r="Q4661" s="241"/>
      <c r="R4661" s="241"/>
      <c r="S4661" s="241"/>
      <c r="T4661" s="242"/>
      <c r="AT4661" s="243" t="s">
        <v>211</v>
      </c>
      <c r="AU4661" s="243" t="s">
        <v>84</v>
      </c>
      <c r="AV4661" s="14" t="s">
        <v>84</v>
      </c>
      <c r="AW4661" s="14" t="s">
        <v>31</v>
      </c>
      <c r="AX4661" s="14" t="s">
        <v>75</v>
      </c>
      <c r="AY4661" s="243" t="s">
        <v>203</v>
      </c>
    </row>
    <row r="4662" spans="2:51" s="13" customFormat="1" ht="11.25">
      <c r="B4662" s="222"/>
      <c r="C4662" s="223"/>
      <c r="D4662" s="224" t="s">
        <v>211</v>
      </c>
      <c r="E4662" s="225" t="s">
        <v>1</v>
      </c>
      <c r="F4662" s="226" t="s">
        <v>213</v>
      </c>
      <c r="G4662" s="223"/>
      <c r="H4662" s="225" t="s">
        <v>1</v>
      </c>
      <c r="I4662" s="227"/>
      <c r="J4662" s="223"/>
      <c r="K4662" s="223"/>
      <c r="L4662" s="228"/>
      <c r="M4662" s="229"/>
      <c r="N4662" s="230"/>
      <c r="O4662" s="230"/>
      <c r="P4662" s="230"/>
      <c r="Q4662" s="230"/>
      <c r="R4662" s="230"/>
      <c r="S4662" s="230"/>
      <c r="T4662" s="231"/>
      <c r="AT4662" s="232" t="s">
        <v>211</v>
      </c>
      <c r="AU4662" s="232" t="s">
        <v>84</v>
      </c>
      <c r="AV4662" s="13" t="s">
        <v>82</v>
      </c>
      <c r="AW4662" s="13" t="s">
        <v>31</v>
      </c>
      <c r="AX4662" s="13" t="s">
        <v>75</v>
      </c>
      <c r="AY4662" s="232" t="s">
        <v>203</v>
      </c>
    </row>
    <row r="4663" spans="2:51" s="13" customFormat="1" ht="22.5">
      <c r="B4663" s="222"/>
      <c r="C4663" s="223"/>
      <c r="D4663" s="224" t="s">
        <v>211</v>
      </c>
      <c r="E4663" s="225" t="s">
        <v>1</v>
      </c>
      <c r="F4663" s="226" t="s">
        <v>4232</v>
      </c>
      <c r="G4663" s="223"/>
      <c r="H4663" s="225" t="s">
        <v>1</v>
      </c>
      <c r="I4663" s="227"/>
      <c r="J4663" s="223"/>
      <c r="K4663" s="223"/>
      <c r="L4663" s="228"/>
      <c r="M4663" s="229"/>
      <c r="N4663" s="230"/>
      <c r="O4663" s="230"/>
      <c r="P4663" s="230"/>
      <c r="Q4663" s="230"/>
      <c r="R4663" s="230"/>
      <c r="S4663" s="230"/>
      <c r="T4663" s="231"/>
      <c r="AT4663" s="232" t="s">
        <v>211</v>
      </c>
      <c r="AU4663" s="232" t="s">
        <v>84</v>
      </c>
      <c r="AV4663" s="13" t="s">
        <v>82</v>
      </c>
      <c r="AW4663" s="13" t="s">
        <v>31</v>
      </c>
      <c r="AX4663" s="13" t="s">
        <v>75</v>
      </c>
      <c r="AY4663" s="232" t="s">
        <v>203</v>
      </c>
    </row>
    <row r="4664" spans="2:51" s="13" customFormat="1" ht="11.25">
      <c r="B4664" s="222"/>
      <c r="C4664" s="223"/>
      <c r="D4664" s="224" t="s">
        <v>211</v>
      </c>
      <c r="E4664" s="225" t="s">
        <v>1</v>
      </c>
      <c r="F4664" s="226" t="s">
        <v>213</v>
      </c>
      <c r="G4664" s="223"/>
      <c r="H4664" s="225" t="s">
        <v>1</v>
      </c>
      <c r="I4664" s="227"/>
      <c r="J4664" s="223"/>
      <c r="K4664" s="223"/>
      <c r="L4664" s="228"/>
      <c r="M4664" s="229"/>
      <c r="N4664" s="230"/>
      <c r="O4664" s="230"/>
      <c r="P4664" s="230"/>
      <c r="Q4664" s="230"/>
      <c r="R4664" s="230"/>
      <c r="S4664" s="230"/>
      <c r="T4664" s="231"/>
      <c r="AT4664" s="232" t="s">
        <v>211</v>
      </c>
      <c r="AU4664" s="232" t="s">
        <v>84</v>
      </c>
      <c r="AV4664" s="13" t="s">
        <v>82</v>
      </c>
      <c r="AW4664" s="13" t="s">
        <v>31</v>
      </c>
      <c r="AX4664" s="13" t="s">
        <v>75</v>
      </c>
      <c r="AY4664" s="232" t="s">
        <v>203</v>
      </c>
    </row>
    <row r="4665" spans="2:51" s="13" customFormat="1" ht="11.25">
      <c r="B4665" s="222"/>
      <c r="C4665" s="223"/>
      <c r="D4665" s="224" t="s">
        <v>211</v>
      </c>
      <c r="E4665" s="225" t="s">
        <v>1</v>
      </c>
      <c r="F4665" s="226" t="s">
        <v>258</v>
      </c>
      <c r="G4665" s="223"/>
      <c r="H4665" s="225" t="s">
        <v>1</v>
      </c>
      <c r="I4665" s="227"/>
      <c r="J4665" s="223"/>
      <c r="K4665" s="223"/>
      <c r="L4665" s="228"/>
      <c r="M4665" s="229"/>
      <c r="N4665" s="230"/>
      <c r="O4665" s="230"/>
      <c r="P4665" s="230"/>
      <c r="Q4665" s="230"/>
      <c r="R4665" s="230"/>
      <c r="S4665" s="230"/>
      <c r="T4665" s="231"/>
      <c r="AT4665" s="232" t="s">
        <v>211</v>
      </c>
      <c r="AU4665" s="232" t="s">
        <v>84</v>
      </c>
      <c r="AV4665" s="13" t="s">
        <v>82</v>
      </c>
      <c r="AW4665" s="13" t="s">
        <v>31</v>
      </c>
      <c r="AX4665" s="13" t="s">
        <v>75</v>
      </c>
      <c r="AY4665" s="232" t="s">
        <v>203</v>
      </c>
    </row>
    <row r="4666" spans="2:51" s="14" customFormat="1" ht="11.25">
      <c r="B4666" s="233"/>
      <c r="C4666" s="234"/>
      <c r="D4666" s="224" t="s">
        <v>211</v>
      </c>
      <c r="E4666" s="235" t="s">
        <v>1</v>
      </c>
      <c r="F4666" s="236" t="s">
        <v>4233</v>
      </c>
      <c r="G4666" s="234"/>
      <c r="H4666" s="237">
        <v>15.3</v>
      </c>
      <c r="I4666" s="238"/>
      <c r="J4666" s="234"/>
      <c r="K4666" s="234"/>
      <c r="L4666" s="239"/>
      <c r="M4666" s="240"/>
      <c r="N4666" s="241"/>
      <c r="O4666" s="241"/>
      <c r="P4666" s="241"/>
      <c r="Q4666" s="241"/>
      <c r="R4666" s="241"/>
      <c r="S4666" s="241"/>
      <c r="T4666" s="242"/>
      <c r="AT4666" s="243" t="s">
        <v>211</v>
      </c>
      <c r="AU4666" s="243" t="s">
        <v>84</v>
      </c>
      <c r="AV4666" s="14" t="s">
        <v>84</v>
      </c>
      <c r="AW4666" s="14" t="s">
        <v>31</v>
      </c>
      <c r="AX4666" s="14" t="s">
        <v>75</v>
      </c>
      <c r="AY4666" s="243" t="s">
        <v>203</v>
      </c>
    </row>
    <row r="4667" spans="2:51" s="14" customFormat="1" ht="11.25">
      <c r="B4667" s="233"/>
      <c r="C4667" s="234"/>
      <c r="D4667" s="224" t="s">
        <v>211</v>
      </c>
      <c r="E4667" s="235" t="s">
        <v>1</v>
      </c>
      <c r="F4667" s="236" t="s">
        <v>4234</v>
      </c>
      <c r="G4667" s="234"/>
      <c r="H4667" s="237">
        <v>45.2</v>
      </c>
      <c r="I4667" s="238"/>
      <c r="J4667" s="234"/>
      <c r="K4667" s="234"/>
      <c r="L4667" s="239"/>
      <c r="M4667" s="240"/>
      <c r="N4667" s="241"/>
      <c r="O4667" s="241"/>
      <c r="P4667" s="241"/>
      <c r="Q4667" s="241"/>
      <c r="R4667" s="241"/>
      <c r="S4667" s="241"/>
      <c r="T4667" s="242"/>
      <c r="AT4667" s="243" t="s">
        <v>211</v>
      </c>
      <c r="AU4667" s="243" t="s">
        <v>84</v>
      </c>
      <c r="AV4667" s="14" t="s">
        <v>84</v>
      </c>
      <c r="AW4667" s="14" t="s">
        <v>31</v>
      </c>
      <c r="AX4667" s="14" t="s">
        <v>75</v>
      </c>
      <c r="AY4667" s="243" t="s">
        <v>203</v>
      </c>
    </row>
    <row r="4668" spans="2:51" s="14" customFormat="1" ht="11.25">
      <c r="B4668" s="233"/>
      <c r="C4668" s="234"/>
      <c r="D4668" s="224" t="s">
        <v>211</v>
      </c>
      <c r="E4668" s="235" t="s">
        <v>1</v>
      </c>
      <c r="F4668" s="236" t="s">
        <v>4235</v>
      </c>
      <c r="G4668" s="234"/>
      <c r="H4668" s="237">
        <v>17.18</v>
      </c>
      <c r="I4668" s="238"/>
      <c r="J4668" s="234"/>
      <c r="K4668" s="234"/>
      <c r="L4668" s="239"/>
      <c r="M4668" s="240"/>
      <c r="N4668" s="241"/>
      <c r="O4668" s="241"/>
      <c r="P4668" s="241"/>
      <c r="Q4668" s="241"/>
      <c r="R4668" s="241"/>
      <c r="S4668" s="241"/>
      <c r="T4668" s="242"/>
      <c r="AT4668" s="243" t="s">
        <v>211</v>
      </c>
      <c r="AU4668" s="243" t="s">
        <v>84</v>
      </c>
      <c r="AV4668" s="14" t="s">
        <v>84</v>
      </c>
      <c r="AW4668" s="14" t="s">
        <v>31</v>
      </c>
      <c r="AX4668" s="14" t="s">
        <v>75</v>
      </c>
      <c r="AY4668" s="243" t="s">
        <v>203</v>
      </c>
    </row>
    <row r="4669" spans="2:51" s="14" customFormat="1" ht="11.25">
      <c r="B4669" s="233"/>
      <c r="C4669" s="234"/>
      <c r="D4669" s="224" t="s">
        <v>211</v>
      </c>
      <c r="E4669" s="235" t="s">
        <v>1</v>
      </c>
      <c r="F4669" s="236" t="s">
        <v>4236</v>
      </c>
      <c r="G4669" s="234"/>
      <c r="H4669" s="237">
        <v>18.149999999999999</v>
      </c>
      <c r="I4669" s="238"/>
      <c r="J4669" s="234"/>
      <c r="K4669" s="234"/>
      <c r="L4669" s="239"/>
      <c r="M4669" s="240"/>
      <c r="N4669" s="241"/>
      <c r="O4669" s="241"/>
      <c r="P4669" s="241"/>
      <c r="Q4669" s="241"/>
      <c r="R4669" s="241"/>
      <c r="S4669" s="241"/>
      <c r="T4669" s="242"/>
      <c r="AT4669" s="243" t="s">
        <v>211</v>
      </c>
      <c r="AU4669" s="243" t="s">
        <v>84</v>
      </c>
      <c r="AV4669" s="14" t="s">
        <v>84</v>
      </c>
      <c r="AW4669" s="14" t="s">
        <v>31</v>
      </c>
      <c r="AX4669" s="14" t="s">
        <v>75</v>
      </c>
      <c r="AY4669" s="243" t="s">
        <v>203</v>
      </c>
    </row>
    <row r="4670" spans="2:51" s="14" customFormat="1" ht="22.5">
      <c r="B4670" s="233"/>
      <c r="C4670" s="234"/>
      <c r="D4670" s="224" t="s">
        <v>211</v>
      </c>
      <c r="E4670" s="235" t="s">
        <v>1</v>
      </c>
      <c r="F4670" s="236" t="s">
        <v>4237</v>
      </c>
      <c r="G4670" s="234"/>
      <c r="H4670" s="237">
        <v>19.850000000000001</v>
      </c>
      <c r="I4670" s="238"/>
      <c r="J4670" s="234"/>
      <c r="K4670" s="234"/>
      <c r="L4670" s="239"/>
      <c r="M4670" s="240"/>
      <c r="N4670" s="241"/>
      <c r="O4670" s="241"/>
      <c r="P4670" s="241"/>
      <c r="Q4670" s="241"/>
      <c r="R4670" s="241"/>
      <c r="S4670" s="241"/>
      <c r="T4670" s="242"/>
      <c r="AT4670" s="243" t="s">
        <v>211</v>
      </c>
      <c r="AU4670" s="243" t="s">
        <v>84</v>
      </c>
      <c r="AV4670" s="14" t="s">
        <v>84</v>
      </c>
      <c r="AW4670" s="14" t="s">
        <v>31</v>
      </c>
      <c r="AX4670" s="14" t="s">
        <v>75</v>
      </c>
      <c r="AY4670" s="243" t="s">
        <v>203</v>
      </c>
    </row>
    <row r="4671" spans="2:51" s="14" customFormat="1" ht="11.25">
      <c r="B4671" s="233"/>
      <c r="C4671" s="234"/>
      <c r="D4671" s="224" t="s">
        <v>211</v>
      </c>
      <c r="E4671" s="235" t="s">
        <v>1</v>
      </c>
      <c r="F4671" s="236" t="s">
        <v>4238</v>
      </c>
      <c r="G4671" s="234"/>
      <c r="H4671" s="237">
        <v>14.55</v>
      </c>
      <c r="I4671" s="238"/>
      <c r="J4671" s="234"/>
      <c r="K4671" s="234"/>
      <c r="L4671" s="239"/>
      <c r="M4671" s="240"/>
      <c r="N4671" s="241"/>
      <c r="O4671" s="241"/>
      <c r="P4671" s="241"/>
      <c r="Q4671" s="241"/>
      <c r="R4671" s="241"/>
      <c r="S4671" s="241"/>
      <c r="T4671" s="242"/>
      <c r="AT4671" s="243" t="s">
        <v>211</v>
      </c>
      <c r="AU4671" s="243" t="s">
        <v>84</v>
      </c>
      <c r="AV4671" s="14" t="s">
        <v>84</v>
      </c>
      <c r="AW4671" s="14" t="s">
        <v>31</v>
      </c>
      <c r="AX4671" s="14" t="s">
        <v>75</v>
      </c>
      <c r="AY4671" s="243" t="s">
        <v>203</v>
      </c>
    </row>
    <row r="4672" spans="2:51" s="14" customFormat="1" ht="11.25">
      <c r="B4672" s="233"/>
      <c r="C4672" s="234"/>
      <c r="D4672" s="224" t="s">
        <v>211</v>
      </c>
      <c r="E4672" s="235" t="s">
        <v>1</v>
      </c>
      <c r="F4672" s="236" t="s">
        <v>4239</v>
      </c>
      <c r="G4672" s="234"/>
      <c r="H4672" s="237">
        <v>15.3</v>
      </c>
      <c r="I4672" s="238"/>
      <c r="J4672" s="234"/>
      <c r="K4672" s="234"/>
      <c r="L4672" s="239"/>
      <c r="M4672" s="240"/>
      <c r="N4672" s="241"/>
      <c r="O4672" s="241"/>
      <c r="P4672" s="241"/>
      <c r="Q4672" s="241"/>
      <c r="R4672" s="241"/>
      <c r="S4672" s="241"/>
      <c r="T4672" s="242"/>
      <c r="AT4672" s="243" t="s">
        <v>211</v>
      </c>
      <c r="AU4672" s="243" t="s">
        <v>84</v>
      </c>
      <c r="AV4672" s="14" t="s">
        <v>84</v>
      </c>
      <c r="AW4672" s="14" t="s">
        <v>31</v>
      </c>
      <c r="AX4672" s="14" t="s">
        <v>75</v>
      </c>
      <c r="AY4672" s="243" t="s">
        <v>203</v>
      </c>
    </row>
    <row r="4673" spans="2:51" s="14" customFormat="1" ht="11.25">
      <c r="B4673" s="233"/>
      <c r="C4673" s="234"/>
      <c r="D4673" s="224" t="s">
        <v>211</v>
      </c>
      <c r="E4673" s="235" t="s">
        <v>1</v>
      </c>
      <c r="F4673" s="236" t="s">
        <v>4240</v>
      </c>
      <c r="G4673" s="234"/>
      <c r="H4673" s="237">
        <v>45.2</v>
      </c>
      <c r="I4673" s="238"/>
      <c r="J4673" s="234"/>
      <c r="K4673" s="234"/>
      <c r="L4673" s="239"/>
      <c r="M4673" s="240"/>
      <c r="N4673" s="241"/>
      <c r="O4673" s="241"/>
      <c r="P4673" s="241"/>
      <c r="Q4673" s="241"/>
      <c r="R4673" s="241"/>
      <c r="S4673" s="241"/>
      <c r="T4673" s="242"/>
      <c r="AT4673" s="243" t="s">
        <v>211</v>
      </c>
      <c r="AU4673" s="243" t="s">
        <v>84</v>
      </c>
      <c r="AV4673" s="14" t="s">
        <v>84</v>
      </c>
      <c r="AW4673" s="14" t="s">
        <v>31</v>
      </c>
      <c r="AX4673" s="14" t="s">
        <v>75</v>
      </c>
      <c r="AY4673" s="243" t="s">
        <v>203</v>
      </c>
    </row>
    <row r="4674" spans="2:51" s="14" customFormat="1" ht="11.25">
      <c r="B4674" s="233"/>
      <c r="C4674" s="234"/>
      <c r="D4674" s="224" t="s">
        <v>211</v>
      </c>
      <c r="E4674" s="235" t="s">
        <v>1</v>
      </c>
      <c r="F4674" s="236" t="s">
        <v>4241</v>
      </c>
      <c r="G4674" s="234"/>
      <c r="H4674" s="237">
        <v>17.18</v>
      </c>
      <c r="I4674" s="238"/>
      <c r="J4674" s="234"/>
      <c r="K4674" s="234"/>
      <c r="L4674" s="239"/>
      <c r="M4674" s="240"/>
      <c r="N4674" s="241"/>
      <c r="O4674" s="241"/>
      <c r="P4674" s="241"/>
      <c r="Q4674" s="241"/>
      <c r="R4674" s="241"/>
      <c r="S4674" s="241"/>
      <c r="T4674" s="242"/>
      <c r="AT4674" s="243" t="s">
        <v>211</v>
      </c>
      <c r="AU4674" s="243" t="s">
        <v>84</v>
      </c>
      <c r="AV4674" s="14" t="s">
        <v>84</v>
      </c>
      <c r="AW4674" s="14" t="s">
        <v>31</v>
      </c>
      <c r="AX4674" s="14" t="s">
        <v>75</v>
      </c>
      <c r="AY4674" s="243" t="s">
        <v>203</v>
      </c>
    </row>
    <row r="4675" spans="2:51" s="14" customFormat="1" ht="11.25">
      <c r="B4675" s="233"/>
      <c r="C4675" s="234"/>
      <c r="D4675" s="224" t="s">
        <v>211</v>
      </c>
      <c r="E4675" s="235" t="s">
        <v>1</v>
      </c>
      <c r="F4675" s="236" t="s">
        <v>4242</v>
      </c>
      <c r="G4675" s="234"/>
      <c r="H4675" s="237">
        <v>18.149999999999999</v>
      </c>
      <c r="I4675" s="238"/>
      <c r="J4675" s="234"/>
      <c r="K4675" s="234"/>
      <c r="L4675" s="239"/>
      <c r="M4675" s="240"/>
      <c r="N4675" s="241"/>
      <c r="O4675" s="241"/>
      <c r="P4675" s="241"/>
      <c r="Q4675" s="241"/>
      <c r="R4675" s="241"/>
      <c r="S4675" s="241"/>
      <c r="T4675" s="242"/>
      <c r="AT4675" s="243" t="s">
        <v>211</v>
      </c>
      <c r="AU4675" s="243" t="s">
        <v>84</v>
      </c>
      <c r="AV4675" s="14" t="s">
        <v>84</v>
      </c>
      <c r="AW4675" s="14" t="s">
        <v>31</v>
      </c>
      <c r="AX4675" s="14" t="s">
        <v>75</v>
      </c>
      <c r="AY4675" s="243" t="s">
        <v>203</v>
      </c>
    </row>
    <row r="4676" spans="2:51" s="14" customFormat="1" ht="22.5">
      <c r="B4676" s="233"/>
      <c r="C4676" s="234"/>
      <c r="D4676" s="224" t="s">
        <v>211</v>
      </c>
      <c r="E4676" s="235" t="s">
        <v>1</v>
      </c>
      <c r="F4676" s="236" t="s">
        <v>4243</v>
      </c>
      <c r="G4676" s="234"/>
      <c r="H4676" s="237">
        <v>19.850000000000001</v>
      </c>
      <c r="I4676" s="238"/>
      <c r="J4676" s="234"/>
      <c r="K4676" s="234"/>
      <c r="L4676" s="239"/>
      <c r="M4676" s="240"/>
      <c r="N4676" s="241"/>
      <c r="O4676" s="241"/>
      <c r="P4676" s="241"/>
      <c r="Q4676" s="241"/>
      <c r="R4676" s="241"/>
      <c r="S4676" s="241"/>
      <c r="T4676" s="242"/>
      <c r="AT4676" s="243" t="s">
        <v>211</v>
      </c>
      <c r="AU4676" s="243" t="s">
        <v>84</v>
      </c>
      <c r="AV4676" s="14" t="s">
        <v>84</v>
      </c>
      <c r="AW4676" s="14" t="s">
        <v>31</v>
      </c>
      <c r="AX4676" s="14" t="s">
        <v>75</v>
      </c>
      <c r="AY4676" s="243" t="s">
        <v>203</v>
      </c>
    </row>
    <row r="4677" spans="2:51" s="13" customFormat="1" ht="11.25">
      <c r="B4677" s="222"/>
      <c r="C4677" s="223"/>
      <c r="D4677" s="224" t="s">
        <v>211</v>
      </c>
      <c r="E4677" s="225" t="s">
        <v>1</v>
      </c>
      <c r="F4677" s="226" t="s">
        <v>4244</v>
      </c>
      <c r="G4677" s="223"/>
      <c r="H4677" s="225" t="s">
        <v>1</v>
      </c>
      <c r="I4677" s="227"/>
      <c r="J4677" s="223"/>
      <c r="K4677" s="223"/>
      <c r="L4677" s="228"/>
      <c r="M4677" s="229"/>
      <c r="N4677" s="230"/>
      <c r="O4677" s="230"/>
      <c r="P4677" s="230"/>
      <c r="Q4677" s="230"/>
      <c r="R4677" s="230"/>
      <c r="S4677" s="230"/>
      <c r="T4677" s="231"/>
      <c r="AT4677" s="232" t="s">
        <v>211</v>
      </c>
      <c r="AU4677" s="232" t="s">
        <v>84</v>
      </c>
      <c r="AV4677" s="13" t="s">
        <v>82</v>
      </c>
      <c r="AW4677" s="13" t="s">
        <v>31</v>
      </c>
      <c r="AX4677" s="13" t="s">
        <v>75</v>
      </c>
      <c r="AY4677" s="232" t="s">
        <v>203</v>
      </c>
    </row>
    <row r="4678" spans="2:51" s="13" customFormat="1" ht="11.25">
      <c r="B4678" s="222"/>
      <c r="C4678" s="223"/>
      <c r="D4678" s="224" t="s">
        <v>211</v>
      </c>
      <c r="E4678" s="225" t="s">
        <v>1</v>
      </c>
      <c r="F4678" s="226" t="s">
        <v>306</v>
      </c>
      <c r="G4678" s="223"/>
      <c r="H4678" s="225" t="s">
        <v>1</v>
      </c>
      <c r="I4678" s="227"/>
      <c r="J4678" s="223"/>
      <c r="K4678" s="223"/>
      <c r="L4678" s="228"/>
      <c r="M4678" s="229"/>
      <c r="N4678" s="230"/>
      <c r="O4678" s="230"/>
      <c r="P4678" s="230"/>
      <c r="Q4678" s="230"/>
      <c r="R4678" s="230"/>
      <c r="S4678" s="230"/>
      <c r="T4678" s="231"/>
      <c r="AT4678" s="232" t="s">
        <v>211</v>
      </c>
      <c r="AU4678" s="232" t="s">
        <v>84</v>
      </c>
      <c r="AV4678" s="13" t="s">
        <v>82</v>
      </c>
      <c r="AW4678" s="13" t="s">
        <v>31</v>
      </c>
      <c r="AX4678" s="13" t="s">
        <v>75</v>
      </c>
      <c r="AY4678" s="232" t="s">
        <v>203</v>
      </c>
    </row>
    <row r="4679" spans="2:51" s="14" customFormat="1" ht="11.25">
      <c r="B4679" s="233"/>
      <c r="C4679" s="234"/>
      <c r="D4679" s="224" t="s">
        <v>211</v>
      </c>
      <c r="E4679" s="235" t="s">
        <v>1</v>
      </c>
      <c r="F4679" s="236" t="s">
        <v>4245</v>
      </c>
      <c r="G4679" s="234"/>
      <c r="H4679" s="237">
        <v>15.3</v>
      </c>
      <c r="I4679" s="238"/>
      <c r="J4679" s="234"/>
      <c r="K4679" s="234"/>
      <c r="L4679" s="239"/>
      <c r="M4679" s="240"/>
      <c r="N4679" s="241"/>
      <c r="O4679" s="241"/>
      <c r="P4679" s="241"/>
      <c r="Q4679" s="241"/>
      <c r="R4679" s="241"/>
      <c r="S4679" s="241"/>
      <c r="T4679" s="242"/>
      <c r="AT4679" s="243" t="s">
        <v>211</v>
      </c>
      <c r="AU4679" s="243" t="s">
        <v>84</v>
      </c>
      <c r="AV4679" s="14" t="s">
        <v>84</v>
      </c>
      <c r="AW4679" s="14" t="s">
        <v>31</v>
      </c>
      <c r="AX4679" s="14" t="s">
        <v>75</v>
      </c>
      <c r="AY4679" s="243" t="s">
        <v>203</v>
      </c>
    </row>
    <row r="4680" spans="2:51" s="14" customFormat="1" ht="11.25">
      <c r="B4680" s="233"/>
      <c r="C4680" s="234"/>
      <c r="D4680" s="224" t="s">
        <v>211</v>
      </c>
      <c r="E4680" s="235" t="s">
        <v>1</v>
      </c>
      <c r="F4680" s="236" t="s">
        <v>4246</v>
      </c>
      <c r="G4680" s="234"/>
      <c r="H4680" s="237">
        <v>45.2</v>
      </c>
      <c r="I4680" s="238"/>
      <c r="J4680" s="234"/>
      <c r="K4680" s="234"/>
      <c r="L4680" s="239"/>
      <c r="M4680" s="240"/>
      <c r="N4680" s="241"/>
      <c r="O4680" s="241"/>
      <c r="P4680" s="241"/>
      <c r="Q4680" s="241"/>
      <c r="R4680" s="241"/>
      <c r="S4680" s="241"/>
      <c r="T4680" s="242"/>
      <c r="AT4680" s="243" t="s">
        <v>211</v>
      </c>
      <c r="AU4680" s="243" t="s">
        <v>84</v>
      </c>
      <c r="AV4680" s="14" t="s">
        <v>84</v>
      </c>
      <c r="AW4680" s="14" t="s">
        <v>31</v>
      </c>
      <c r="AX4680" s="14" t="s">
        <v>75</v>
      </c>
      <c r="AY4680" s="243" t="s">
        <v>203</v>
      </c>
    </row>
    <row r="4681" spans="2:51" s="14" customFormat="1" ht="11.25">
      <c r="B4681" s="233"/>
      <c r="C4681" s="234"/>
      <c r="D4681" s="224" t="s">
        <v>211</v>
      </c>
      <c r="E4681" s="235" t="s">
        <v>1</v>
      </c>
      <c r="F4681" s="236" t="s">
        <v>4247</v>
      </c>
      <c r="G4681" s="234"/>
      <c r="H4681" s="237">
        <v>17.18</v>
      </c>
      <c r="I4681" s="238"/>
      <c r="J4681" s="234"/>
      <c r="K4681" s="234"/>
      <c r="L4681" s="239"/>
      <c r="M4681" s="240"/>
      <c r="N4681" s="241"/>
      <c r="O4681" s="241"/>
      <c r="P4681" s="241"/>
      <c r="Q4681" s="241"/>
      <c r="R4681" s="241"/>
      <c r="S4681" s="241"/>
      <c r="T4681" s="242"/>
      <c r="AT4681" s="243" t="s">
        <v>211</v>
      </c>
      <c r="AU4681" s="243" t="s">
        <v>84</v>
      </c>
      <c r="AV4681" s="14" t="s">
        <v>84</v>
      </c>
      <c r="AW4681" s="14" t="s">
        <v>31</v>
      </c>
      <c r="AX4681" s="14" t="s">
        <v>75</v>
      </c>
      <c r="AY4681" s="243" t="s">
        <v>203</v>
      </c>
    </row>
    <row r="4682" spans="2:51" s="14" customFormat="1" ht="11.25">
      <c r="B4682" s="233"/>
      <c r="C4682" s="234"/>
      <c r="D4682" s="224" t="s">
        <v>211</v>
      </c>
      <c r="E4682" s="235" t="s">
        <v>1</v>
      </c>
      <c r="F4682" s="236" t="s">
        <v>4248</v>
      </c>
      <c r="G4682" s="234"/>
      <c r="H4682" s="237">
        <v>18.149999999999999</v>
      </c>
      <c r="I4682" s="238"/>
      <c r="J4682" s="234"/>
      <c r="K4682" s="234"/>
      <c r="L4682" s="239"/>
      <c r="M4682" s="240"/>
      <c r="N4682" s="241"/>
      <c r="O4682" s="241"/>
      <c r="P4682" s="241"/>
      <c r="Q4682" s="241"/>
      <c r="R4682" s="241"/>
      <c r="S4682" s="241"/>
      <c r="T4682" s="242"/>
      <c r="AT4682" s="243" t="s">
        <v>211</v>
      </c>
      <c r="AU4682" s="243" t="s">
        <v>84</v>
      </c>
      <c r="AV4682" s="14" t="s">
        <v>84</v>
      </c>
      <c r="AW4682" s="14" t="s">
        <v>31</v>
      </c>
      <c r="AX4682" s="14" t="s">
        <v>75</v>
      </c>
      <c r="AY4682" s="243" t="s">
        <v>203</v>
      </c>
    </row>
    <row r="4683" spans="2:51" s="14" customFormat="1" ht="22.5">
      <c r="B4683" s="233"/>
      <c r="C4683" s="234"/>
      <c r="D4683" s="224" t="s">
        <v>211</v>
      </c>
      <c r="E4683" s="235" t="s">
        <v>1</v>
      </c>
      <c r="F4683" s="236" t="s">
        <v>4249</v>
      </c>
      <c r="G4683" s="234"/>
      <c r="H4683" s="237">
        <v>19.850000000000001</v>
      </c>
      <c r="I4683" s="238"/>
      <c r="J4683" s="234"/>
      <c r="K4683" s="234"/>
      <c r="L4683" s="239"/>
      <c r="M4683" s="240"/>
      <c r="N4683" s="241"/>
      <c r="O4683" s="241"/>
      <c r="P4683" s="241"/>
      <c r="Q4683" s="241"/>
      <c r="R4683" s="241"/>
      <c r="S4683" s="241"/>
      <c r="T4683" s="242"/>
      <c r="AT4683" s="243" t="s">
        <v>211</v>
      </c>
      <c r="AU4683" s="243" t="s">
        <v>84</v>
      </c>
      <c r="AV4683" s="14" t="s">
        <v>84</v>
      </c>
      <c r="AW4683" s="14" t="s">
        <v>31</v>
      </c>
      <c r="AX4683" s="14" t="s">
        <v>75</v>
      </c>
      <c r="AY4683" s="243" t="s">
        <v>203</v>
      </c>
    </row>
    <row r="4684" spans="2:51" s="14" customFormat="1" ht="11.25">
      <c r="B4684" s="233"/>
      <c r="C4684" s="234"/>
      <c r="D4684" s="224" t="s">
        <v>211</v>
      </c>
      <c r="E4684" s="235" t="s">
        <v>1</v>
      </c>
      <c r="F4684" s="236" t="s">
        <v>4250</v>
      </c>
      <c r="G4684" s="234"/>
      <c r="H4684" s="237">
        <v>14.55</v>
      </c>
      <c r="I4684" s="238"/>
      <c r="J4684" s="234"/>
      <c r="K4684" s="234"/>
      <c r="L4684" s="239"/>
      <c r="M4684" s="240"/>
      <c r="N4684" s="241"/>
      <c r="O4684" s="241"/>
      <c r="P4684" s="241"/>
      <c r="Q4684" s="241"/>
      <c r="R4684" s="241"/>
      <c r="S4684" s="241"/>
      <c r="T4684" s="242"/>
      <c r="AT4684" s="243" t="s">
        <v>211</v>
      </c>
      <c r="AU4684" s="243" t="s">
        <v>84</v>
      </c>
      <c r="AV4684" s="14" t="s">
        <v>84</v>
      </c>
      <c r="AW4684" s="14" t="s">
        <v>31</v>
      </c>
      <c r="AX4684" s="14" t="s">
        <v>75</v>
      </c>
      <c r="AY4684" s="243" t="s">
        <v>203</v>
      </c>
    </row>
    <row r="4685" spans="2:51" s="14" customFormat="1" ht="11.25">
      <c r="B4685" s="233"/>
      <c r="C4685" s="234"/>
      <c r="D4685" s="224" t="s">
        <v>211</v>
      </c>
      <c r="E4685" s="235" t="s">
        <v>1</v>
      </c>
      <c r="F4685" s="236" t="s">
        <v>4251</v>
      </c>
      <c r="G4685" s="234"/>
      <c r="H4685" s="237">
        <v>15.3</v>
      </c>
      <c r="I4685" s="238"/>
      <c r="J4685" s="234"/>
      <c r="K4685" s="234"/>
      <c r="L4685" s="239"/>
      <c r="M4685" s="240"/>
      <c r="N4685" s="241"/>
      <c r="O4685" s="241"/>
      <c r="P4685" s="241"/>
      <c r="Q4685" s="241"/>
      <c r="R4685" s="241"/>
      <c r="S4685" s="241"/>
      <c r="T4685" s="242"/>
      <c r="AT4685" s="243" t="s">
        <v>211</v>
      </c>
      <c r="AU4685" s="243" t="s">
        <v>84</v>
      </c>
      <c r="AV4685" s="14" t="s">
        <v>84</v>
      </c>
      <c r="AW4685" s="14" t="s">
        <v>31</v>
      </c>
      <c r="AX4685" s="14" t="s">
        <v>75</v>
      </c>
      <c r="AY4685" s="243" t="s">
        <v>203</v>
      </c>
    </row>
    <row r="4686" spans="2:51" s="14" customFormat="1" ht="11.25">
      <c r="B4686" s="233"/>
      <c r="C4686" s="234"/>
      <c r="D4686" s="224" t="s">
        <v>211</v>
      </c>
      <c r="E4686" s="235" t="s">
        <v>1</v>
      </c>
      <c r="F4686" s="236" t="s">
        <v>4252</v>
      </c>
      <c r="G4686" s="234"/>
      <c r="H4686" s="237">
        <v>45.2</v>
      </c>
      <c r="I4686" s="238"/>
      <c r="J4686" s="234"/>
      <c r="K4686" s="234"/>
      <c r="L4686" s="239"/>
      <c r="M4686" s="240"/>
      <c r="N4686" s="241"/>
      <c r="O4686" s="241"/>
      <c r="P4686" s="241"/>
      <c r="Q4686" s="241"/>
      <c r="R4686" s="241"/>
      <c r="S4686" s="241"/>
      <c r="T4686" s="242"/>
      <c r="AT4686" s="243" t="s">
        <v>211</v>
      </c>
      <c r="AU4686" s="243" t="s">
        <v>84</v>
      </c>
      <c r="AV4686" s="14" t="s">
        <v>84</v>
      </c>
      <c r="AW4686" s="14" t="s">
        <v>31</v>
      </c>
      <c r="AX4686" s="14" t="s">
        <v>75</v>
      </c>
      <c r="AY4686" s="243" t="s">
        <v>203</v>
      </c>
    </row>
    <row r="4687" spans="2:51" s="14" customFormat="1" ht="11.25">
      <c r="B4687" s="233"/>
      <c r="C4687" s="234"/>
      <c r="D4687" s="224" t="s">
        <v>211</v>
      </c>
      <c r="E4687" s="235" t="s">
        <v>1</v>
      </c>
      <c r="F4687" s="236" t="s">
        <v>4253</v>
      </c>
      <c r="G4687" s="234"/>
      <c r="H4687" s="237">
        <v>17.18</v>
      </c>
      <c r="I4687" s="238"/>
      <c r="J4687" s="234"/>
      <c r="K4687" s="234"/>
      <c r="L4687" s="239"/>
      <c r="M4687" s="240"/>
      <c r="N4687" s="241"/>
      <c r="O4687" s="241"/>
      <c r="P4687" s="241"/>
      <c r="Q4687" s="241"/>
      <c r="R4687" s="241"/>
      <c r="S4687" s="241"/>
      <c r="T4687" s="242"/>
      <c r="AT4687" s="243" t="s">
        <v>211</v>
      </c>
      <c r="AU4687" s="243" t="s">
        <v>84</v>
      </c>
      <c r="AV4687" s="14" t="s">
        <v>84</v>
      </c>
      <c r="AW4687" s="14" t="s">
        <v>31</v>
      </c>
      <c r="AX4687" s="14" t="s">
        <v>75</v>
      </c>
      <c r="AY4687" s="243" t="s">
        <v>203</v>
      </c>
    </row>
    <row r="4688" spans="2:51" s="14" customFormat="1" ht="11.25">
      <c r="B4688" s="233"/>
      <c r="C4688" s="234"/>
      <c r="D4688" s="224" t="s">
        <v>211</v>
      </c>
      <c r="E4688" s="235" t="s">
        <v>1</v>
      </c>
      <c r="F4688" s="236" t="s">
        <v>4254</v>
      </c>
      <c r="G4688" s="234"/>
      <c r="H4688" s="237">
        <v>18.149999999999999</v>
      </c>
      <c r="I4688" s="238"/>
      <c r="J4688" s="234"/>
      <c r="K4688" s="234"/>
      <c r="L4688" s="239"/>
      <c r="M4688" s="240"/>
      <c r="N4688" s="241"/>
      <c r="O4688" s="241"/>
      <c r="P4688" s="241"/>
      <c r="Q4688" s="241"/>
      <c r="R4688" s="241"/>
      <c r="S4688" s="241"/>
      <c r="T4688" s="242"/>
      <c r="AT4688" s="243" t="s">
        <v>211</v>
      </c>
      <c r="AU4688" s="243" t="s">
        <v>84</v>
      </c>
      <c r="AV4688" s="14" t="s">
        <v>84</v>
      </c>
      <c r="AW4688" s="14" t="s">
        <v>31</v>
      </c>
      <c r="AX4688" s="14" t="s">
        <v>75</v>
      </c>
      <c r="AY4688" s="243" t="s">
        <v>203</v>
      </c>
    </row>
    <row r="4689" spans="2:51" s="14" customFormat="1" ht="22.5">
      <c r="B4689" s="233"/>
      <c r="C4689" s="234"/>
      <c r="D4689" s="224" t="s">
        <v>211</v>
      </c>
      <c r="E4689" s="235" t="s">
        <v>1</v>
      </c>
      <c r="F4689" s="236" t="s">
        <v>4255</v>
      </c>
      <c r="G4689" s="234"/>
      <c r="H4689" s="237">
        <v>19.850000000000001</v>
      </c>
      <c r="I4689" s="238"/>
      <c r="J4689" s="234"/>
      <c r="K4689" s="234"/>
      <c r="L4689" s="239"/>
      <c r="M4689" s="240"/>
      <c r="N4689" s="241"/>
      <c r="O4689" s="241"/>
      <c r="P4689" s="241"/>
      <c r="Q4689" s="241"/>
      <c r="R4689" s="241"/>
      <c r="S4689" s="241"/>
      <c r="T4689" s="242"/>
      <c r="AT4689" s="243" t="s">
        <v>211</v>
      </c>
      <c r="AU4689" s="243" t="s">
        <v>84</v>
      </c>
      <c r="AV4689" s="14" t="s">
        <v>84</v>
      </c>
      <c r="AW4689" s="14" t="s">
        <v>31</v>
      </c>
      <c r="AX4689" s="14" t="s">
        <v>75</v>
      </c>
      <c r="AY4689" s="243" t="s">
        <v>203</v>
      </c>
    </row>
    <row r="4690" spans="2:51" s="14" customFormat="1" ht="11.25">
      <c r="B4690" s="233"/>
      <c r="C4690" s="234"/>
      <c r="D4690" s="224" t="s">
        <v>211</v>
      </c>
      <c r="E4690" s="235" t="s">
        <v>1</v>
      </c>
      <c r="F4690" s="236" t="s">
        <v>4256</v>
      </c>
      <c r="G4690" s="234"/>
      <c r="H4690" s="237">
        <v>14.55</v>
      </c>
      <c r="I4690" s="238"/>
      <c r="J4690" s="234"/>
      <c r="K4690" s="234"/>
      <c r="L4690" s="239"/>
      <c r="M4690" s="240"/>
      <c r="N4690" s="241"/>
      <c r="O4690" s="241"/>
      <c r="P4690" s="241"/>
      <c r="Q4690" s="241"/>
      <c r="R4690" s="241"/>
      <c r="S4690" s="241"/>
      <c r="T4690" s="242"/>
      <c r="AT4690" s="243" t="s">
        <v>211</v>
      </c>
      <c r="AU4690" s="243" t="s">
        <v>84</v>
      </c>
      <c r="AV4690" s="14" t="s">
        <v>84</v>
      </c>
      <c r="AW4690" s="14" t="s">
        <v>31</v>
      </c>
      <c r="AX4690" s="14" t="s">
        <v>75</v>
      </c>
      <c r="AY4690" s="243" t="s">
        <v>203</v>
      </c>
    </row>
    <row r="4691" spans="2:51" s="13" customFormat="1" ht="11.25">
      <c r="B4691" s="222"/>
      <c r="C4691" s="223"/>
      <c r="D4691" s="224" t="s">
        <v>211</v>
      </c>
      <c r="E4691" s="225" t="s">
        <v>1</v>
      </c>
      <c r="F4691" s="226" t="s">
        <v>213</v>
      </c>
      <c r="G4691" s="223"/>
      <c r="H4691" s="225" t="s">
        <v>1</v>
      </c>
      <c r="I4691" s="227"/>
      <c r="J4691" s="223"/>
      <c r="K4691" s="223"/>
      <c r="L4691" s="228"/>
      <c r="M4691" s="229"/>
      <c r="N4691" s="230"/>
      <c r="O4691" s="230"/>
      <c r="P4691" s="230"/>
      <c r="Q4691" s="230"/>
      <c r="R4691" s="230"/>
      <c r="S4691" s="230"/>
      <c r="T4691" s="231"/>
      <c r="AT4691" s="232" t="s">
        <v>211</v>
      </c>
      <c r="AU4691" s="232" t="s">
        <v>84</v>
      </c>
      <c r="AV4691" s="13" t="s">
        <v>82</v>
      </c>
      <c r="AW4691" s="13" t="s">
        <v>31</v>
      </c>
      <c r="AX4691" s="13" t="s">
        <v>75</v>
      </c>
      <c r="AY4691" s="232" t="s">
        <v>203</v>
      </c>
    </row>
    <row r="4692" spans="2:51" s="13" customFormat="1" ht="22.5">
      <c r="B4692" s="222"/>
      <c r="C4692" s="223"/>
      <c r="D4692" s="224" t="s">
        <v>211</v>
      </c>
      <c r="E4692" s="225" t="s">
        <v>1</v>
      </c>
      <c r="F4692" s="226" t="s">
        <v>4257</v>
      </c>
      <c r="G4692" s="223"/>
      <c r="H4692" s="225" t="s">
        <v>1</v>
      </c>
      <c r="I4692" s="227"/>
      <c r="J4692" s="223"/>
      <c r="K4692" s="223"/>
      <c r="L4692" s="228"/>
      <c r="M4692" s="229"/>
      <c r="N4692" s="230"/>
      <c r="O4692" s="230"/>
      <c r="P4692" s="230"/>
      <c r="Q4692" s="230"/>
      <c r="R4692" s="230"/>
      <c r="S4692" s="230"/>
      <c r="T4692" s="231"/>
      <c r="AT4692" s="232" t="s">
        <v>211</v>
      </c>
      <c r="AU4692" s="232" t="s">
        <v>84</v>
      </c>
      <c r="AV4692" s="13" t="s">
        <v>82</v>
      </c>
      <c r="AW4692" s="13" t="s">
        <v>31</v>
      </c>
      <c r="AX4692" s="13" t="s">
        <v>75</v>
      </c>
      <c r="AY4692" s="232" t="s">
        <v>203</v>
      </c>
    </row>
    <row r="4693" spans="2:51" s="13" customFormat="1" ht="11.25">
      <c r="B4693" s="222"/>
      <c r="C4693" s="223"/>
      <c r="D4693" s="224" t="s">
        <v>211</v>
      </c>
      <c r="E4693" s="225" t="s">
        <v>1</v>
      </c>
      <c r="F4693" s="226" t="s">
        <v>213</v>
      </c>
      <c r="G4693" s="223"/>
      <c r="H4693" s="225" t="s">
        <v>1</v>
      </c>
      <c r="I4693" s="227"/>
      <c r="J4693" s="223"/>
      <c r="K4693" s="223"/>
      <c r="L4693" s="228"/>
      <c r="M4693" s="229"/>
      <c r="N4693" s="230"/>
      <c r="O4693" s="230"/>
      <c r="P4693" s="230"/>
      <c r="Q4693" s="230"/>
      <c r="R4693" s="230"/>
      <c r="S4693" s="230"/>
      <c r="T4693" s="231"/>
      <c r="AT4693" s="232" t="s">
        <v>211</v>
      </c>
      <c r="AU4693" s="232" t="s">
        <v>84</v>
      </c>
      <c r="AV4693" s="13" t="s">
        <v>82</v>
      </c>
      <c r="AW4693" s="13" t="s">
        <v>31</v>
      </c>
      <c r="AX4693" s="13" t="s">
        <v>75</v>
      </c>
      <c r="AY4693" s="232" t="s">
        <v>203</v>
      </c>
    </row>
    <row r="4694" spans="2:51" s="13" customFormat="1" ht="11.25">
      <c r="B4694" s="222"/>
      <c r="C4694" s="223"/>
      <c r="D4694" s="224" t="s">
        <v>211</v>
      </c>
      <c r="E4694" s="225" t="s">
        <v>1</v>
      </c>
      <c r="F4694" s="226" t="s">
        <v>2203</v>
      </c>
      <c r="G4694" s="223"/>
      <c r="H4694" s="225" t="s">
        <v>1</v>
      </c>
      <c r="I4694" s="227"/>
      <c r="J4694" s="223"/>
      <c r="K4694" s="223"/>
      <c r="L4694" s="228"/>
      <c r="M4694" s="229"/>
      <c r="N4694" s="230"/>
      <c r="O4694" s="230"/>
      <c r="P4694" s="230"/>
      <c r="Q4694" s="230"/>
      <c r="R4694" s="230"/>
      <c r="S4694" s="230"/>
      <c r="T4694" s="231"/>
      <c r="AT4694" s="232" t="s">
        <v>211</v>
      </c>
      <c r="AU4694" s="232" t="s">
        <v>84</v>
      </c>
      <c r="AV4694" s="13" t="s">
        <v>82</v>
      </c>
      <c r="AW4694" s="13" t="s">
        <v>31</v>
      </c>
      <c r="AX4694" s="13" t="s">
        <v>75</v>
      </c>
      <c r="AY4694" s="232" t="s">
        <v>203</v>
      </c>
    </row>
    <row r="4695" spans="2:51" s="14" customFormat="1" ht="11.25">
      <c r="B4695" s="233"/>
      <c r="C4695" s="234"/>
      <c r="D4695" s="224" t="s">
        <v>211</v>
      </c>
      <c r="E4695" s="235" t="s">
        <v>1</v>
      </c>
      <c r="F4695" s="236" t="s">
        <v>4258</v>
      </c>
      <c r="G4695" s="234"/>
      <c r="H4695" s="237">
        <v>17.97</v>
      </c>
      <c r="I4695" s="238"/>
      <c r="J4695" s="234"/>
      <c r="K4695" s="234"/>
      <c r="L4695" s="239"/>
      <c r="M4695" s="240"/>
      <c r="N4695" s="241"/>
      <c r="O4695" s="241"/>
      <c r="P4695" s="241"/>
      <c r="Q4695" s="241"/>
      <c r="R4695" s="241"/>
      <c r="S4695" s="241"/>
      <c r="T4695" s="242"/>
      <c r="AT4695" s="243" t="s">
        <v>211</v>
      </c>
      <c r="AU4695" s="243" t="s">
        <v>84</v>
      </c>
      <c r="AV4695" s="14" t="s">
        <v>84</v>
      </c>
      <c r="AW4695" s="14" t="s">
        <v>31</v>
      </c>
      <c r="AX4695" s="14" t="s">
        <v>75</v>
      </c>
      <c r="AY4695" s="243" t="s">
        <v>203</v>
      </c>
    </row>
    <row r="4696" spans="2:51" s="14" customFormat="1" ht="11.25">
      <c r="B4696" s="233"/>
      <c r="C4696" s="234"/>
      <c r="D4696" s="224" t="s">
        <v>211</v>
      </c>
      <c r="E4696" s="235" t="s">
        <v>1</v>
      </c>
      <c r="F4696" s="236" t="s">
        <v>4259</v>
      </c>
      <c r="G4696" s="234"/>
      <c r="H4696" s="237">
        <v>8.65</v>
      </c>
      <c r="I4696" s="238"/>
      <c r="J4696" s="234"/>
      <c r="K4696" s="234"/>
      <c r="L4696" s="239"/>
      <c r="M4696" s="240"/>
      <c r="N4696" s="241"/>
      <c r="O4696" s="241"/>
      <c r="P4696" s="241"/>
      <c r="Q4696" s="241"/>
      <c r="R4696" s="241"/>
      <c r="S4696" s="241"/>
      <c r="T4696" s="242"/>
      <c r="AT4696" s="243" t="s">
        <v>211</v>
      </c>
      <c r="AU4696" s="243" t="s">
        <v>84</v>
      </c>
      <c r="AV4696" s="14" t="s">
        <v>84</v>
      </c>
      <c r="AW4696" s="14" t="s">
        <v>31</v>
      </c>
      <c r="AX4696" s="14" t="s">
        <v>75</v>
      </c>
      <c r="AY4696" s="243" t="s">
        <v>203</v>
      </c>
    </row>
    <row r="4697" spans="2:51" s="14" customFormat="1" ht="11.25">
      <c r="B4697" s="233"/>
      <c r="C4697" s="234"/>
      <c r="D4697" s="224" t="s">
        <v>211</v>
      </c>
      <c r="E4697" s="235" t="s">
        <v>1</v>
      </c>
      <c r="F4697" s="236" t="s">
        <v>4260</v>
      </c>
      <c r="G4697" s="234"/>
      <c r="H4697" s="237">
        <v>9.9</v>
      </c>
      <c r="I4697" s="238"/>
      <c r="J4697" s="234"/>
      <c r="K4697" s="234"/>
      <c r="L4697" s="239"/>
      <c r="M4697" s="240"/>
      <c r="N4697" s="241"/>
      <c r="O4697" s="241"/>
      <c r="P4697" s="241"/>
      <c r="Q4697" s="241"/>
      <c r="R4697" s="241"/>
      <c r="S4697" s="241"/>
      <c r="T4697" s="242"/>
      <c r="AT4697" s="243" t="s">
        <v>211</v>
      </c>
      <c r="AU4697" s="243" t="s">
        <v>84</v>
      </c>
      <c r="AV4697" s="14" t="s">
        <v>84</v>
      </c>
      <c r="AW4697" s="14" t="s">
        <v>31</v>
      </c>
      <c r="AX4697" s="14" t="s">
        <v>75</v>
      </c>
      <c r="AY4697" s="243" t="s">
        <v>203</v>
      </c>
    </row>
    <row r="4698" spans="2:51" s="14" customFormat="1" ht="11.25">
      <c r="B4698" s="233"/>
      <c r="C4698" s="234"/>
      <c r="D4698" s="224" t="s">
        <v>211</v>
      </c>
      <c r="E4698" s="235" t="s">
        <v>1</v>
      </c>
      <c r="F4698" s="236" t="s">
        <v>4261</v>
      </c>
      <c r="G4698" s="234"/>
      <c r="H4698" s="237">
        <v>12.05</v>
      </c>
      <c r="I4698" s="238"/>
      <c r="J4698" s="234"/>
      <c r="K4698" s="234"/>
      <c r="L4698" s="239"/>
      <c r="M4698" s="240"/>
      <c r="N4698" s="241"/>
      <c r="O4698" s="241"/>
      <c r="P4698" s="241"/>
      <c r="Q4698" s="241"/>
      <c r="R4698" s="241"/>
      <c r="S4698" s="241"/>
      <c r="T4698" s="242"/>
      <c r="AT4698" s="243" t="s">
        <v>211</v>
      </c>
      <c r="AU4698" s="243" t="s">
        <v>84</v>
      </c>
      <c r="AV4698" s="14" t="s">
        <v>84</v>
      </c>
      <c r="AW4698" s="14" t="s">
        <v>31</v>
      </c>
      <c r="AX4698" s="14" t="s">
        <v>75</v>
      </c>
      <c r="AY4698" s="243" t="s">
        <v>203</v>
      </c>
    </row>
    <row r="4699" spans="2:51" s="14" customFormat="1" ht="33.75">
      <c r="B4699" s="233"/>
      <c r="C4699" s="234"/>
      <c r="D4699" s="224" t="s">
        <v>211</v>
      </c>
      <c r="E4699" s="235" t="s">
        <v>1</v>
      </c>
      <c r="F4699" s="236" t="s">
        <v>4262</v>
      </c>
      <c r="G4699" s="234"/>
      <c r="H4699" s="237">
        <v>137.80000000000001</v>
      </c>
      <c r="I4699" s="238"/>
      <c r="J4699" s="234"/>
      <c r="K4699" s="234"/>
      <c r="L4699" s="239"/>
      <c r="M4699" s="240"/>
      <c r="N4699" s="241"/>
      <c r="O4699" s="241"/>
      <c r="P4699" s="241"/>
      <c r="Q4699" s="241"/>
      <c r="R4699" s="241"/>
      <c r="S4699" s="241"/>
      <c r="T4699" s="242"/>
      <c r="AT4699" s="243" t="s">
        <v>211</v>
      </c>
      <c r="AU4699" s="243" t="s">
        <v>84</v>
      </c>
      <c r="AV4699" s="14" t="s">
        <v>84</v>
      </c>
      <c r="AW4699" s="14" t="s">
        <v>31</v>
      </c>
      <c r="AX4699" s="14" t="s">
        <v>75</v>
      </c>
      <c r="AY4699" s="243" t="s">
        <v>203</v>
      </c>
    </row>
    <row r="4700" spans="2:51" s="14" customFormat="1" ht="11.25">
      <c r="B4700" s="233"/>
      <c r="C4700" s="234"/>
      <c r="D4700" s="224" t="s">
        <v>211</v>
      </c>
      <c r="E4700" s="235" t="s">
        <v>1</v>
      </c>
      <c r="F4700" s="236" t="s">
        <v>4263</v>
      </c>
      <c r="G4700" s="234"/>
      <c r="H4700" s="237">
        <v>13.875</v>
      </c>
      <c r="I4700" s="238"/>
      <c r="J4700" s="234"/>
      <c r="K4700" s="234"/>
      <c r="L4700" s="239"/>
      <c r="M4700" s="240"/>
      <c r="N4700" s="241"/>
      <c r="O4700" s="241"/>
      <c r="P4700" s="241"/>
      <c r="Q4700" s="241"/>
      <c r="R4700" s="241"/>
      <c r="S4700" s="241"/>
      <c r="T4700" s="242"/>
      <c r="AT4700" s="243" t="s">
        <v>211</v>
      </c>
      <c r="AU4700" s="243" t="s">
        <v>84</v>
      </c>
      <c r="AV4700" s="14" t="s">
        <v>84</v>
      </c>
      <c r="AW4700" s="14" t="s">
        <v>31</v>
      </c>
      <c r="AX4700" s="14" t="s">
        <v>75</v>
      </c>
      <c r="AY4700" s="243" t="s">
        <v>203</v>
      </c>
    </row>
    <row r="4701" spans="2:51" s="14" customFormat="1" ht="11.25">
      <c r="B4701" s="233"/>
      <c r="C4701" s="234"/>
      <c r="D4701" s="224" t="s">
        <v>211</v>
      </c>
      <c r="E4701" s="235" t="s">
        <v>1</v>
      </c>
      <c r="F4701" s="236" t="s">
        <v>4264</v>
      </c>
      <c r="G4701" s="234"/>
      <c r="H4701" s="237">
        <v>10.25</v>
      </c>
      <c r="I4701" s="238"/>
      <c r="J4701" s="234"/>
      <c r="K4701" s="234"/>
      <c r="L4701" s="239"/>
      <c r="M4701" s="240"/>
      <c r="N4701" s="241"/>
      <c r="O4701" s="241"/>
      <c r="P4701" s="241"/>
      <c r="Q4701" s="241"/>
      <c r="R4701" s="241"/>
      <c r="S4701" s="241"/>
      <c r="T4701" s="242"/>
      <c r="AT4701" s="243" t="s">
        <v>211</v>
      </c>
      <c r="AU4701" s="243" t="s">
        <v>84</v>
      </c>
      <c r="AV4701" s="14" t="s">
        <v>84</v>
      </c>
      <c r="AW4701" s="14" t="s">
        <v>31</v>
      </c>
      <c r="AX4701" s="14" t="s">
        <v>75</v>
      </c>
      <c r="AY4701" s="243" t="s">
        <v>203</v>
      </c>
    </row>
    <row r="4702" spans="2:51" s="14" customFormat="1" ht="11.25">
      <c r="B4702" s="233"/>
      <c r="C4702" s="234"/>
      <c r="D4702" s="224" t="s">
        <v>211</v>
      </c>
      <c r="E4702" s="235" t="s">
        <v>1</v>
      </c>
      <c r="F4702" s="236" t="s">
        <v>4265</v>
      </c>
      <c r="G4702" s="234"/>
      <c r="H4702" s="237">
        <v>10.1</v>
      </c>
      <c r="I4702" s="238"/>
      <c r="J4702" s="234"/>
      <c r="K4702" s="234"/>
      <c r="L4702" s="239"/>
      <c r="M4702" s="240"/>
      <c r="N4702" s="241"/>
      <c r="O4702" s="241"/>
      <c r="P4702" s="241"/>
      <c r="Q4702" s="241"/>
      <c r="R4702" s="241"/>
      <c r="S4702" s="241"/>
      <c r="T4702" s="242"/>
      <c r="AT4702" s="243" t="s">
        <v>211</v>
      </c>
      <c r="AU4702" s="243" t="s">
        <v>84</v>
      </c>
      <c r="AV4702" s="14" t="s">
        <v>84</v>
      </c>
      <c r="AW4702" s="14" t="s">
        <v>31</v>
      </c>
      <c r="AX4702" s="14" t="s">
        <v>75</v>
      </c>
      <c r="AY4702" s="243" t="s">
        <v>203</v>
      </c>
    </row>
    <row r="4703" spans="2:51" s="14" customFormat="1" ht="11.25">
      <c r="B4703" s="233"/>
      <c r="C4703" s="234"/>
      <c r="D4703" s="224" t="s">
        <v>211</v>
      </c>
      <c r="E4703" s="235" t="s">
        <v>1</v>
      </c>
      <c r="F4703" s="236" t="s">
        <v>4266</v>
      </c>
      <c r="G4703" s="234"/>
      <c r="H4703" s="237">
        <v>9.9499999999999993</v>
      </c>
      <c r="I4703" s="238"/>
      <c r="J4703" s="234"/>
      <c r="K4703" s="234"/>
      <c r="L4703" s="239"/>
      <c r="M4703" s="240"/>
      <c r="N4703" s="241"/>
      <c r="O4703" s="241"/>
      <c r="P4703" s="241"/>
      <c r="Q4703" s="241"/>
      <c r="R4703" s="241"/>
      <c r="S4703" s="241"/>
      <c r="T4703" s="242"/>
      <c r="AT4703" s="243" t="s">
        <v>211</v>
      </c>
      <c r="AU4703" s="243" t="s">
        <v>84</v>
      </c>
      <c r="AV4703" s="14" t="s">
        <v>84</v>
      </c>
      <c r="AW4703" s="14" t="s">
        <v>31</v>
      </c>
      <c r="AX4703" s="14" t="s">
        <v>75</v>
      </c>
      <c r="AY4703" s="243" t="s">
        <v>203</v>
      </c>
    </row>
    <row r="4704" spans="2:51" s="14" customFormat="1" ht="11.25">
      <c r="B4704" s="233"/>
      <c r="C4704" s="234"/>
      <c r="D4704" s="224" t="s">
        <v>211</v>
      </c>
      <c r="E4704" s="235" t="s">
        <v>1</v>
      </c>
      <c r="F4704" s="236" t="s">
        <v>4267</v>
      </c>
      <c r="G4704" s="234"/>
      <c r="H4704" s="237">
        <v>10.199999999999999</v>
      </c>
      <c r="I4704" s="238"/>
      <c r="J4704" s="234"/>
      <c r="K4704" s="234"/>
      <c r="L4704" s="239"/>
      <c r="M4704" s="240"/>
      <c r="N4704" s="241"/>
      <c r="O4704" s="241"/>
      <c r="P4704" s="241"/>
      <c r="Q4704" s="241"/>
      <c r="R4704" s="241"/>
      <c r="S4704" s="241"/>
      <c r="T4704" s="242"/>
      <c r="AT4704" s="243" t="s">
        <v>211</v>
      </c>
      <c r="AU4704" s="243" t="s">
        <v>84</v>
      </c>
      <c r="AV4704" s="14" t="s">
        <v>84</v>
      </c>
      <c r="AW4704" s="14" t="s">
        <v>31</v>
      </c>
      <c r="AX4704" s="14" t="s">
        <v>75</v>
      </c>
      <c r="AY4704" s="243" t="s">
        <v>203</v>
      </c>
    </row>
    <row r="4705" spans="2:51" s="14" customFormat="1" ht="11.25">
      <c r="B4705" s="233"/>
      <c r="C4705" s="234"/>
      <c r="D4705" s="224" t="s">
        <v>211</v>
      </c>
      <c r="E4705" s="235" t="s">
        <v>1</v>
      </c>
      <c r="F4705" s="236" t="s">
        <v>4268</v>
      </c>
      <c r="G4705" s="234"/>
      <c r="H4705" s="237">
        <v>8.93</v>
      </c>
      <c r="I4705" s="238"/>
      <c r="J4705" s="234"/>
      <c r="K4705" s="234"/>
      <c r="L4705" s="239"/>
      <c r="M4705" s="240"/>
      <c r="N4705" s="241"/>
      <c r="O4705" s="241"/>
      <c r="P4705" s="241"/>
      <c r="Q4705" s="241"/>
      <c r="R4705" s="241"/>
      <c r="S4705" s="241"/>
      <c r="T4705" s="242"/>
      <c r="AT4705" s="243" t="s">
        <v>211</v>
      </c>
      <c r="AU4705" s="243" t="s">
        <v>84</v>
      </c>
      <c r="AV4705" s="14" t="s">
        <v>84</v>
      </c>
      <c r="AW4705" s="14" t="s">
        <v>31</v>
      </c>
      <c r="AX4705" s="14" t="s">
        <v>75</v>
      </c>
      <c r="AY4705" s="243" t="s">
        <v>203</v>
      </c>
    </row>
    <row r="4706" spans="2:51" s="14" customFormat="1" ht="11.25">
      <c r="B4706" s="233"/>
      <c r="C4706" s="234"/>
      <c r="D4706" s="224" t="s">
        <v>211</v>
      </c>
      <c r="E4706" s="235" t="s">
        <v>1</v>
      </c>
      <c r="F4706" s="236" t="s">
        <v>4269</v>
      </c>
      <c r="G4706" s="234"/>
      <c r="H4706" s="237">
        <v>9.3000000000000007</v>
      </c>
      <c r="I4706" s="238"/>
      <c r="J4706" s="234"/>
      <c r="K4706" s="234"/>
      <c r="L4706" s="239"/>
      <c r="M4706" s="240"/>
      <c r="N4706" s="241"/>
      <c r="O4706" s="241"/>
      <c r="P4706" s="241"/>
      <c r="Q4706" s="241"/>
      <c r="R4706" s="241"/>
      <c r="S4706" s="241"/>
      <c r="T4706" s="242"/>
      <c r="AT4706" s="243" t="s">
        <v>211</v>
      </c>
      <c r="AU4706" s="243" t="s">
        <v>84</v>
      </c>
      <c r="AV4706" s="14" t="s">
        <v>84</v>
      </c>
      <c r="AW4706" s="14" t="s">
        <v>31</v>
      </c>
      <c r="AX4706" s="14" t="s">
        <v>75</v>
      </c>
      <c r="AY4706" s="243" t="s">
        <v>203</v>
      </c>
    </row>
    <row r="4707" spans="2:51" s="14" customFormat="1" ht="11.25">
      <c r="B4707" s="233"/>
      <c r="C4707" s="234"/>
      <c r="D4707" s="224" t="s">
        <v>211</v>
      </c>
      <c r="E4707" s="235" t="s">
        <v>1</v>
      </c>
      <c r="F4707" s="236" t="s">
        <v>4270</v>
      </c>
      <c r="G4707" s="234"/>
      <c r="H4707" s="237">
        <v>16.350000000000001</v>
      </c>
      <c r="I4707" s="238"/>
      <c r="J4707" s="234"/>
      <c r="K4707" s="234"/>
      <c r="L4707" s="239"/>
      <c r="M4707" s="240"/>
      <c r="N4707" s="241"/>
      <c r="O4707" s="241"/>
      <c r="P4707" s="241"/>
      <c r="Q4707" s="241"/>
      <c r="R4707" s="241"/>
      <c r="S4707" s="241"/>
      <c r="T4707" s="242"/>
      <c r="AT4707" s="243" t="s">
        <v>211</v>
      </c>
      <c r="AU4707" s="243" t="s">
        <v>84</v>
      </c>
      <c r="AV4707" s="14" t="s">
        <v>84</v>
      </c>
      <c r="AW4707" s="14" t="s">
        <v>31</v>
      </c>
      <c r="AX4707" s="14" t="s">
        <v>75</v>
      </c>
      <c r="AY4707" s="243" t="s">
        <v>203</v>
      </c>
    </row>
    <row r="4708" spans="2:51" s="13" customFormat="1" ht="11.25">
      <c r="B4708" s="222"/>
      <c r="C4708" s="223"/>
      <c r="D4708" s="224" t="s">
        <v>211</v>
      </c>
      <c r="E4708" s="225" t="s">
        <v>1</v>
      </c>
      <c r="F4708" s="226" t="s">
        <v>258</v>
      </c>
      <c r="G4708" s="223"/>
      <c r="H4708" s="225" t="s">
        <v>1</v>
      </c>
      <c r="I4708" s="227"/>
      <c r="J4708" s="223"/>
      <c r="K4708" s="223"/>
      <c r="L4708" s="228"/>
      <c r="M4708" s="229"/>
      <c r="N4708" s="230"/>
      <c r="O4708" s="230"/>
      <c r="P4708" s="230"/>
      <c r="Q4708" s="230"/>
      <c r="R4708" s="230"/>
      <c r="S4708" s="230"/>
      <c r="T4708" s="231"/>
      <c r="AT4708" s="232" t="s">
        <v>211</v>
      </c>
      <c r="AU4708" s="232" t="s">
        <v>84</v>
      </c>
      <c r="AV4708" s="13" t="s">
        <v>82</v>
      </c>
      <c r="AW4708" s="13" t="s">
        <v>31</v>
      </c>
      <c r="AX4708" s="13" t="s">
        <v>75</v>
      </c>
      <c r="AY4708" s="232" t="s">
        <v>203</v>
      </c>
    </row>
    <row r="4709" spans="2:51" s="14" customFormat="1" ht="11.25">
      <c r="B4709" s="233"/>
      <c r="C4709" s="234"/>
      <c r="D4709" s="224" t="s">
        <v>211</v>
      </c>
      <c r="E4709" s="235" t="s">
        <v>1</v>
      </c>
      <c r="F4709" s="236" t="s">
        <v>4271</v>
      </c>
      <c r="G4709" s="234"/>
      <c r="H4709" s="237">
        <v>17.899999999999999</v>
      </c>
      <c r="I4709" s="238"/>
      <c r="J4709" s="234"/>
      <c r="K4709" s="234"/>
      <c r="L4709" s="239"/>
      <c r="M4709" s="240"/>
      <c r="N4709" s="241"/>
      <c r="O4709" s="241"/>
      <c r="P4709" s="241"/>
      <c r="Q4709" s="241"/>
      <c r="R4709" s="241"/>
      <c r="S4709" s="241"/>
      <c r="T4709" s="242"/>
      <c r="AT4709" s="243" t="s">
        <v>211</v>
      </c>
      <c r="AU4709" s="243" t="s">
        <v>84</v>
      </c>
      <c r="AV4709" s="14" t="s">
        <v>84</v>
      </c>
      <c r="AW4709" s="14" t="s">
        <v>31</v>
      </c>
      <c r="AX4709" s="14" t="s">
        <v>75</v>
      </c>
      <c r="AY4709" s="243" t="s">
        <v>203</v>
      </c>
    </row>
    <row r="4710" spans="2:51" s="14" customFormat="1" ht="11.25">
      <c r="B4710" s="233"/>
      <c r="C4710" s="234"/>
      <c r="D4710" s="224" t="s">
        <v>211</v>
      </c>
      <c r="E4710" s="235" t="s">
        <v>1</v>
      </c>
      <c r="F4710" s="236" t="s">
        <v>4272</v>
      </c>
      <c r="G4710" s="234"/>
      <c r="H4710" s="237">
        <v>14.35</v>
      </c>
      <c r="I4710" s="238"/>
      <c r="J4710" s="234"/>
      <c r="K4710" s="234"/>
      <c r="L4710" s="239"/>
      <c r="M4710" s="240"/>
      <c r="N4710" s="241"/>
      <c r="O4710" s="241"/>
      <c r="P4710" s="241"/>
      <c r="Q4710" s="241"/>
      <c r="R4710" s="241"/>
      <c r="S4710" s="241"/>
      <c r="T4710" s="242"/>
      <c r="AT4710" s="243" t="s">
        <v>211</v>
      </c>
      <c r="AU4710" s="243" t="s">
        <v>84</v>
      </c>
      <c r="AV4710" s="14" t="s">
        <v>84</v>
      </c>
      <c r="AW4710" s="14" t="s">
        <v>31</v>
      </c>
      <c r="AX4710" s="14" t="s">
        <v>75</v>
      </c>
      <c r="AY4710" s="243" t="s">
        <v>203</v>
      </c>
    </row>
    <row r="4711" spans="2:51" s="14" customFormat="1" ht="11.25">
      <c r="B4711" s="233"/>
      <c r="C4711" s="234"/>
      <c r="D4711" s="224" t="s">
        <v>211</v>
      </c>
      <c r="E4711" s="235" t="s">
        <v>1</v>
      </c>
      <c r="F4711" s="236" t="s">
        <v>4273</v>
      </c>
      <c r="G4711" s="234"/>
      <c r="H4711" s="237">
        <v>18.8</v>
      </c>
      <c r="I4711" s="238"/>
      <c r="J4711" s="234"/>
      <c r="K4711" s="234"/>
      <c r="L4711" s="239"/>
      <c r="M4711" s="240"/>
      <c r="N4711" s="241"/>
      <c r="O4711" s="241"/>
      <c r="P4711" s="241"/>
      <c r="Q4711" s="241"/>
      <c r="R4711" s="241"/>
      <c r="S4711" s="241"/>
      <c r="T4711" s="242"/>
      <c r="AT4711" s="243" t="s">
        <v>211</v>
      </c>
      <c r="AU4711" s="243" t="s">
        <v>84</v>
      </c>
      <c r="AV4711" s="14" t="s">
        <v>84</v>
      </c>
      <c r="AW4711" s="14" t="s">
        <v>31</v>
      </c>
      <c r="AX4711" s="14" t="s">
        <v>75</v>
      </c>
      <c r="AY4711" s="243" t="s">
        <v>203</v>
      </c>
    </row>
    <row r="4712" spans="2:51" s="14" customFormat="1" ht="11.25">
      <c r="B4712" s="233"/>
      <c r="C4712" s="234"/>
      <c r="D4712" s="224" t="s">
        <v>211</v>
      </c>
      <c r="E4712" s="235" t="s">
        <v>1</v>
      </c>
      <c r="F4712" s="236" t="s">
        <v>4274</v>
      </c>
      <c r="G4712" s="234"/>
      <c r="H4712" s="237">
        <v>14.35</v>
      </c>
      <c r="I4712" s="238"/>
      <c r="J4712" s="234"/>
      <c r="K4712" s="234"/>
      <c r="L4712" s="239"/>
      <c r="M4712" s="240"/>
      <c r="N4712" s="241"/>
      <c r="O4712" s="241"/>
      <c r="P4712" s="241"/>
      <c r="Q4712" s="241"/>
      <c r="R4712" s="241"/>
      <c r="S4712" s="241"/>
      <c r="T4712" s="242"/>
      <c r="AT4712" s="243" t="s">
        <v>211</v>
      </c>
      <c r="AU4712" s="243" t="s">
        <v>84</v>
      </c>
      <c r="AV4712" s="14" t="s">
        <v>84</v>
      </c>
      <c r="AW4712" s="14" t="s">
        <v>31</v>
      </c>
      <c r="AX4712" s="14" t="s">
        <v>75</v>
      </c>
      <c r="AY4712" s="243" t="s">
        <v>203</v>
      </c>
    </row>
    <row r="4713" spans="2:51" s="13" customFormat="1" ht="11.25">
      <c r="B4713" s="222"/>
      <c r="C4713" s="223"/>
      <c r="D4713" s="224" t="s">
        <v>211</v>
      </c>
      <c r="E4713" s="225" t="s">
        <v>1</v>
      </c>
      <c r="F4713" s="226" t="s">
        <v>306</v>
      </c>
      <c r="G4713" s="223"/>
      <c r="H4713" s="225" t="s">
        <v>1</v>
      </c>
      <c r="I4713" s="227"/>
      <c r="J4713" s="223"/>
      <c r="K4713" s="223"/>
      <c r="L4713" s="228"/>
      <c r="M4713" s="229"/>
      <c r="N4713" s="230"/>
      <c r="O4713" s="230"/>
      <c r="P4713" s="230"/>
      <c r="Q4713" s="230"/>
      <c r="R4713" s="230"/>
      <c r="S4713" s="230"/>
      <c r="T4713" s="231"/>
      <c r="AT4713" s="232" t="s">
        <v>211</v>
      </c>
      <c r="AU4713" s="232" t="s">
        <v>84</v>
      </c>
      <c r="AV4713" s="13" t="s">
        <v>82</v>
      </c>
      <c r="AW4713" s="13" t="s">
        <v>31</v>
      </c>
      <c r="AX4713" s="13" t="s">
        <v>75</v>
      </c>
      <c r="AY4713" s="232" t="s">
        <v>203</v>
      </c>
    </row>
    <row r="4714" spans="2:51" s="14" customFormat="1" ht="11.25">
      <c r="B4714" s="233"/>
      <c r="C4714" s="234"/>
      <c r="D4714" s="224" t="s">
        <v>211</v>
      </c>
      <c r="E4714" s="235" t="s">
        <v>1</v>
      </c>
      <c r="F4714" s="236" t="s">
        <v>4275</v>
      </c>
      <c r="G4714" s="234"/>
      <c r="H4714" s="237">
        <v>17.899999999999999</v>
      </c>
      <c r="I4714" s="238"/>
      <c r="J4714" s="234"/>
      <c r="K4714" s="234"/>
      <c r="L4714" s="239"/>
      <c r="M4714" s="240"/>
      <c r="N4714" s="241"/>
      <c r="O4714" s="241"/>
      <c r="P4714" s="241"/>
      <c r="Q4714" s="241"/>
      <c r="R4714" s="241"/>
      <c r="S4714" s="241"/>
      <c r="T4714" s="242"/>
      <c r="AT4714" s="243" t="s">
        <v>211</v>
      </c>
      <c r="AU4714" s="243" t="s">
        <v>84</v>
      </c>
      <c r="AV4714" s="14" t="s">
        <v>84</v>
      </c>
      <c r="AW4714" s="14" t="s">
        <v>31</v>
      </c>
      <c r="AX4714" s="14" t="s">
        <v>75</v>
      </c>
      <c r="AY4714" s="243" t="s">
        <v>203</v>
      </c>
    </row>
    <row r="4715" spans="2:51" s="14" customFormat="1" ht="11.25">
      <c r="B4715" s="233"/>
      <c r="C4715" s="234"/>
      <c r="D4715" s="224" t="s">
        <v>211</v>
      </c>
      <c r="E4715" s="235" t="s">
        <v>1</v>
      </c>
      <c r="F4715" s="236" t="s">
        <v>4276</v>
      </c>
      <c r="G4715" s="234"/>
      <c r="H4715" s="237">
        <v>14.35</v>
      </c>
      <c r="I4715" s="238"/>
      <c r="J4715" s="234"/>
      <c r="K4715" s="234"/>
      <c r="L4715" s="239"/>
      <c r="M4715" s="240"/>
      <c r="N4715" s="241"/>
      <c r="O4715" s="241"/>
      <c r="P4715" s="241"/>
      <c r="Q4715" s="241"/>
      <c r="R4715" s="241"/>
      <c r="S4715" s="241"/>
      <c r="T4715" s="242"/>
      <c r="AT4715" s="243" t="s">
        <v>211</v>
      </c>
      <c r="AU4715" s="243" t="s">
        <v>84</v>
      </c>
      <c r="AV4715" s="14" t="s">
        <v>84</v>
      </c>
      <c r="AW4715" s="14" t="s">
        <v>31</v>
      </c>
      <c r="AX4715" s="14" t="s">
        <v>75</v>
      </c>
      <c r="AY4715" s="243" t="s">
        <v>203</v>
      </c>
    </row>
    <row r="4716" spans="2:51" s="14" customFormat="1" ht="11.25">
      <c r="B4716" s="233"/>
      <c r="C4716" s="234"/>
      <c r="D4716" s="224" t="s">
        <v>211</v>
      </c>
      <c r="E4716" s="235" t="s">
        <v>1</v>
      </c>
      <c r="F4716" s="236" t="s">
        <v>4277</v>
      </c>
      <c r="G4716" s="234"/>
      <c r="H4716" s="237">
        <v>18.8</v>
      </c>
      <c r="I4716" s="238"/>
      <c r="J4716" s="234"/>
      <c r="K4716" s="234"/>
      <c r="L4716" s="239"/>
      <c r="M4716" s="240"/>
      <c r="N4716" s="241"/>
      <c r="O4716" s="241"/>
      <c r="P4716" s="241"/>
      <c r="Q4716" s="241"/>
      <c r="R4716" s="241"/>
      <c r="S4716" s="241"/>
      <c r="T4716" s="242"/>
      <c r="AT4716" s="243" t="s">
        <v>211</v>
      </c>
      <c r="AU4716" s="243" t="s">
        <v>84</v>
      </c>
      <c r="AV4716" s="14" t="s">
        <v>84</v>
      </c>
      <c r="AW4716" s="14" t="s">
        <v>31</v>
      </c>
      <c r="AX4716" s="14" t="s">
        <v>75</v>
      </c>
      <c r="AY4716" s="243" t="s">
        <v>203</v>
      </c>
    </row>
    <row r="4717" spans="2:51" s="14" customFormat="1" ht="11.25">
      <c r="B4717" s="233"/>
      <c r="C4717" s="234"/>
      <c r="D4717" s="224" t="s">
        <v>211</v>
      </c>
      <c r="E4717" s="235" t="s">
        <v>1</v>
      </c>
      <c r="F4717" s="236" t="s">
        <v>4278</v>
      </c>
      <c r="G4717" s="234"/>
      <c r="H4717" s="237">
        <v>14.35</v>
      </c>
      <c r="I4717" s="238"/>
      <c r="J4717" s="234"/>
      <c r="K4717" s="234"/>
      <c r="L4717" s="239"/>
      <c r="M4717" s="240"/>
      <c r="N4717" s="241"/>
      <c r="O4717" s="241"/>
      <c r="P4717" s="241"/>
      <c r="Q4717" s="241"/>
      <c r="R4717" s="241"/>
      <c r="S4717" s="241"/>
      <c r="T4717" s="242"/>
      <c r="AT4717" s="243" t="s">
        <v>211</v>
      </c>
      <c r="AU4717" s="243" t="s">
        <v>84</v>
      </c>
      <c r="AV4717" s="14" t="s">
        <v>84</v>
      </c>
      <c r="AW4717" s="14" t="s">
        <v>31</v>
      </c>
      <c r="AX4717" s="14" t="s">
        <v>75</v>
      </c>
      <c r="AY4717" s="243" t="s">
        <v>203</v>
      </c>
    </row>
    <row r="4718" spans="2:51" s="13" customFormat="1" ht="11.25">
      <c r="B4718" s="222"/>
      <c r="C4718" s="223"/>
      <c r="D4718" s="224" t="s">
        <v>211</v>
      </c>
      <c r="E4718" s="225" t="s">
        <v>1</v>
      </c>
      <c r="F4718" s="226" t="s">
        <v>213</v>
      </c>
      <c r="G4718" s="223"/>
      <c r="H4718" s="225" t="s">
        <v>1</v>
      </c>
      <c r="I4718" s="227"/>
      <c r="J4718" s="223"/>
      <c r="K4718" s="223"/>
      <c r="L4718" s="228"/>
      <c r="M4718" s="229"/>
      <c r="N4718" s="230"/>
      <c r="O4718" s="230"/>
      <c r="P4718" s="230"/>
      <c r="Q4718" s="230"/>
      <c r="R4718" s="230"/>
      <c r="S4718" s="230"/>
      <c r="T4718" s="231"/>
      <c r="AT4718" s="232" t="s">
        <v>211</v>
      </c>
      <c r="AU4718" s="232" t="s">
        <v>84</v>
      </c>
      <c r="AV4718" s="13" t="s">
        <v>82</v>
      </c>
      <c r="AW4718" s="13" t="s">
        <v>31</v>
      </c>
      <c r="AX4718" s="13" t="s">
        <v>75</v>
      </c>
      <c r="AY4718" s="232" t="s">
        <v>203</v>
      </c>
    </row>
    <row r="4719" spans="2:51" s="13" customFormat="1" ht="22.5">
      <c r="B4719" s="222"/>
      <c r="C4719" s="223"/>
      <c r="D4719" s="224" t="s">
        <v>211</v>
      </c>
      <c r="E4719" s="225" t="s">
        <v>1</v>
      </c>
      <c r="F4719" s="226" t="s">
        <v>4279</v>
      </c>
      <c r="G4719" s="223"/>
      <c r="H4719" s="225" t="s">
        <v>1</v>
      </c>
      <c r="I4719" s="227"/>
      <c r="J4719" s="223"/>
      <c r="K4719" s="223"/>
      <c r="L4719" s="228"/>
      <c r="M4719" s="229"/>
      <c r="N4719" s="230"/>
      <c r="O4719" s="230"/>
      <c r="P4719" s="230"/>
      <c r="Q4719" s="230"/>
      <c r="R4719" s="230"/>
      <c r="S4719" s="230"/>
      <c r="T4719" s="231"/>
      <c r="AT4719" s="232" t="s">
        <v>211</v>
      </c>
      <c r="AU4719" s="232" t="s">
        <v>84</v>
      </c>
      <c r="AV4719" s="13" t="s">
        <v>82</v>
      </c>
      <c r="AW4719" s="13" t="s">
        <v>31</v>
      </c>
      <c r="AX4719" s="13" t="s">
        <v>75</v>
      </c>
      <c r="AY4719" s="232" t="s">
        <v>203</v>
      </c>
    </row>
    <row r="4720" spans="2:51" s="13" customFormat="1" ht="11.25">
      <c r="B4720" s="222"/>
      <c r="C4720" s="223"/>
      <c r="D4720" s="224" t="s">
        <v>211</v>
      </c>
      <c r="E4720" s="225" t="s">
        <v>1</v>
      </c>
      <c r="F4720" s="226" t="s">
        <v>213</v>
      </c>
      <c r="G4720" s="223"/>
      <c r="H4720" s="225" t="s">
        <v>1</v>
      </c>
      <c r="I4720" s="227"/>
      <c r="J4720" s="223"/>
      <c r="K4720" s="223"/>
      <c r="L4720" s="228"/>
      <c r="M4720" s="229"/>
      <c r="N4720" s="230"/>
      <c r="O4720" s="230"/>
      <c r="P4720" s="230"/>
      <c r="Q4720" s="230"/>
      <c r="R4720" s="230"/>
      <c r="S4720" s="230"/>
      <c r="T4720" s="231"/>
      <c r="AT4720" s="232" t="s">
        <v>211</v>
      </c>
      <c r="AU4720" s="232" t="s">
        <v>84</v>
      </c>
      <c r="AV4720" s="13" t="s">
        <v>82</v>
      </c>
      <c r="AW4720" s="13" t="s">
        <v>31</v>
      </c>
      <c r="AX4720" s="13" t="s">
        <v>75</v>
      </c>
      <c r="AY4720" s="232" t="s">
        <v>203</v>
      </c>
    </row>
    <row r="4721" spans="2:51" s="13" customFormat="1" ht="11.25">
      <c r="B4721" s="222"/>
      <c r="C4721" s="223"/>
      <c r="D4721" s="224" t="s">
        <v>211</v>
      </c>
      <c r="E4721" s="225" t="s">
        <v>1</v>
      </c>
      <c r="F4721" s="226" t="s">
        <v>447</v>
      </c>
      <c r="G4721" s="223"/>
      <c r="H4721" s="225" t="s">
        <v>1</v>
      </c>
      <c r="I4721" s="227"/>
      <c r="J4721" s="223"/>
      <c r="K4721" s="223"/>
      <c r="L4721" s="228"/>
      <c r="M4721" s="229"/>
      <c r="N4721" s="230"/>
      <c r="O4721" s="230"/>
      <c r="P4721" s="230"/>
      <c r="Q4721" s="230"/>
      <c r="R4721" s="230"/>
      <c r="S4721" s="230"/>
      <c r="T4721" s="231"/>
      <c r="AT4721" s="232" t="s">
        <v>211</v>
      </c>
      <c r="AU4721" s="232" t="s">
        <v>84</v>
      </c>
      <c r="AV4721" s="13" t="s">
        <v>82</v>
      </c>
      <c r="AW4721" s="13" t="s">
        <v>31</v>
      </c>
      <c r="AX4721" s="13" t="s">
        <v>75</v>
      </c>
      <c r="AY4721" s="232" t="s">
        <v>203</v>
      </c>
    </row>
    <row r="4722" spans="2:51" s="14" customFormat="1" ht="11.25">
      <c r="B4722" s="233"/>
      <c r="C4722" s="234"/>
      <c r="D4722" s="224" t="s">
        <v>211</v>
      </c>
      <c r="E4722" s="235" t="s">
        <v>1</v>
      </c>
      <c r="F4722" s="236" t="s">
        <v>4280</v>
      </c>
      <c r="G4722" s="234"/>
      <c r="H4722" s="237">
        <v>12.925000000000001</v>
      </c>
      <c r="I4722" s="238"/>
      <c r="J4722" s="234"/>
      <c r="K4722" s="234"/>
      <c r="L4722" s="239"/>
      <c r="M4722" s="240"/>
      <c r="N4722" s="241"/>
      <c r="O4722" s="241"/>
      <c r="P4722" s="241"/>
      <c r="Q4722" s="241"/>
      <c r="R4722" s="241"/>
      <c r="S4722" s="241"/>
      <c r="T4722" s="242"/>
      <c r="AT4722" s="243" t="s">
        <v>211</v>
      </c>
      <c r="AU4722" s="243" t="s">
        <v>84</v>
      </c>
      <c r="AV4722" s="14" t="s">
        <v>84</v>
      </c>
      <c r="AW4722" s="14" t="s">
        <v>31</v>
      </c>
      <c r="AX4722" s="14" t="s">
        <v>75</v>
      </c>
      <c r="AY4722" s="243" t="s">
        <v>203</v>
      </c>
    </row>
    <row r="4723" spans="2:51" s="14" customFormat="1" ht="11.25">
      <c r="B4723" s="233"/>
      <c r="C4723" s="234"/>
      <c r="D4723" s="224" t="s">
        <v>211</v>
      </c>
      <c r="E4723" s="235" t="s">
        <v>1</v>
      </c>
      <c r="F4723" s="236" t="s">
        <v>4281</v>
      </c>
      <c r="G4723" s="234"/>
      <c r="H4723" s="237">
        <v>12.4</v>
      </c>
      <c r="I4723" s="238"/>
      <c r="J4723" s="234"/>
      <c r="K4723" s="234"/>
      <c r="L4723" s="239"/>
      <c r="M4723" s="240"/>
      <c r="N4723" s="241"/>
      <c r="O4723" s="241"/>
      <c r="P4723" s="241"/>
      <c r="Q4723" s="241"/>
      <c r="R4723" s="241"/>
      <c r="S4723" s="241"/>
      <c r="T4723" s="242"/>
      <c r="AT4723" s="243" t="s">
        <v>211</v>
      </c>
      <c r="AU4723" s="243" t="s">
        <v>84</v>
      </c>
      <c r="AV4723" s="14" t="s">
        <v>84</v>
      </c>
      <c r="AW4723" s="14" t="s">
        <v>31</v>
      </c>
      <c r="AX4723" s="14" t="s">
        <v>75</v>
      </c>
      <c r="AY4723" s="243" t="s">
        <v>203</v>
      </c>
    </row>
    <row r="4724" spans="2:51" s="14" customFormat="1" ht="11.25">
      <c r="B4724" s="233"/>
      <c r="C4724" s="234"/>
      <c r="D4724" s="224" t="s">
        <v>211</v>
      </c>
      <c r="E4724" s="235" t="s">
        <v>1</v>
      </c>
      <c r="F4724" s="236" t="s">
        <v>4282</v>
      </c>
      <c r="G4724" s="234"/>
      <c r="H4724" s="237">
        <v>12.15</v>
      </c>
      <c r="I4724" s="238"/>
      <c r="J4724" s="234"/>
      <c r="K4724" s="234"/>
      <c r="L4724" s="239"/>
      <c r="M4724" s="240"/>
      <c r="N4724" s="241"/>
      <c r="O4724" s="241"/>
      <c r="P4724" s="241"/>
      <c r="Q4724" s="241"/>
      <c r="R4724" s="241"/>
      <c r="S4724" s="241"/>
      <c r="T4724" s="242"/>
      <c r="AT4724" s="243" t="s">
        <v>211</v>
      </c>
      <c r="AU4724" s="243" t="s">
        <v>84</v>
      </c>
      <c r="AV4724" s="14" t="s">
        <v>84</v>
      </c>
      <c r="AW4724" s="14" t="s">
        <v>31</v>
      </c>
      <c r="AX4724" s="14" t="s">
        <v>75</v>
      </c>
      <c r="AY4724" s="243" t="s">
        <v>203</v>
      </c>
    </row>
    <row r="4725" spans="2:51" s="14" customFormat="1" ht="11.25">
      <c r="B4725" s="233"/>
      <c r="C4725" s="234"/>
      <c r="D4725" s="224" t="s">
        <v>211</v>
      </c>
      <c r="E4725" s="235" t="s">
        <v>1</v>
      </c>
      <c r="F4725" s="236" t="s">
        <v>4283</v>
      </c>
      <c r="G4725" s="234"/>
      <c r="H4725" s="237">
        <v>13.75</v>
      </c>
      <c r="I4725" s="238"/>
      <c r="J4725" s="234"/>
      <c r="K4725" s="234"/>
      <c r="L4725" s="239"/>
      <c r="M4725" s="240"/>
      <c r="N4725" s="241"/>
      <c r="O4725" s="241"/>
      <c r="P4725" s="241"/>
      <c r="Q4725" s="241"/>
      <c r="R4725" s="241"/>
      <c r="S4725" s="241"/>
      <c r="T4725" s="242"/>
      <c r="AT4725" s="243" t="s">
        <v>211</v>
      </c>
      <c r="AU4725" s="243" t="s">
        <v>84</v>
      </c>
      <c r="AV4725" s="14" t="s">
        <v>84</v>
      </c>
      <c r="AW4725" s="14" t="s">
        <v>31</v>
      </c>
      <c r="AX4725" s="14" t="s">
        <v>75</v>
      </c>
      <c r="AY4725" s="243" t="s">
        <v>203</v>
      </c>
    </row>
    <row r="4726" spans="2:51" s="14" customFormat="1" ht="11.25">
      <c r="B4726" s="233"/>
      <c r="C4726" s="234"/>
      <c r="D4726" s="224" t="s">
        <v>211</v>
      </c>
      <c r="E4726" s="235" t="s">
        <v>1</v>
      </c>
      <c r="F4726" s="236" t="s">
        <v>4284</v>
      </c>
      <c r="G4726" s="234"/>
      <c r="H4726" s="237">
        <v>20.95</v>
      </c>
      <c r="I4726" s="238"/>
      <c r="J4726" s="234"/>
      <c r="K4726" s="234"/>
      <c r="L4726" s="239"/>
      <c r="M4726" s="240"/>
      <c r="N4726" s="241"/>
      <c r="O4726" s="241"/>
      <c r="P4726" s="241"/>
      <c r="Q4726" s="241"/>
      <c r="R4726" s="241"/>
      <c r="S4726" s="241"/>
      <c r="T4726" s="242"/>
      <c r="AT4726" s="243" t="s">
        <v>211</v>
      </c>
      <c r="AU4726" s="243" t="s">
        <v>84</v>
      </c>
      <c r="AV4726" s="14" t="s">
        <v>84</v>
      </c>
      <c r="AW4726" s="14" t="s">
        <v>31</v>
      </c>
      <c r="AX4726" s="14" t="s">
        <v>75</v>
      </c>
      <c r="AY4726" s="243" t="s">
        <v>203</v>
      </c>
    </row>
    <row r="4727" spans="2:51" s="14" customFormat="1" ht="11.25">
      <c r="B4727" s="233"/>
      <c r="C4727" s="234"/>
      <c r="D4727" s="224" t="s">
        <v>211</v>
      </c>
      <c r="E4727" s="235" t="s">
        <v>1</v>
      </c>
      <c r="F4727" s="236" t="s">
        <v>4285</v>
      </c>
      <c r="G4727" s="234"/>
      <c r="H4727" s="237">
        <v>21.83</v>
      </c>
      <c r="I4727" s="238"/>
      <c r="J4727" s="234"/>
      <c r="K4727" s="234"/>
      <c r="L4727" s="239"/>
      <c r="M4727" s="240"/>
      <c r="N4727" s="241"/>
      <c r="O4727" s="241"/>
      <c r="P4727" s="241"/>
      <c r="Q4727" s="241"/>
      <c r="R4727" s="241"/>
      <c r="S4727" s="241"/>
      <c r="T4727" s="242"/>
      <c r="AT4727" s="243" t="s">
        <v>211</v>
      </c>
      <c r="AU4727" s="243" t="s">
        <v>84</v>
      </c>
      <c r="AV4727" s="14" t="s">
        <v>84</v>
      </c>
      <c r="AW4727" s="14" t="s">
        <v>31</v>
      </c>
      <c r="AX4727" s="14" t="s">
        <v>75</v>
      </c>
      <c r="AY4727" s="243" t="s">
        <v>203</v>
      </c>
    </row>
    <row r="4728" spans="2:51" s="14" customFormat="1" ht="11.25">
      <c r="B4728" s="233"/>
      <c r="C4728" s="234"/>
      <c r="D4728" s="224" t="s">
        <v>211</v>
      </c>
      <c r="E4728" s="235" t="s">
        <v>1</v>
      </c>
      <c r="F4728" s="236" t="s">
        <v>4286</v>
      </c>
      <c r="G4728" s="234"/>
      <c r="H4728" s="237">
        <v>20.6</v>
      </c>
      <c r="I4728" s="238"/>
      <c r="J4728" s="234"/>
      <c r="K4728" s="234"/>
      <c r="L4728" s="239"/>
      <c r="M4728" s="240"/>
      <c r="N4728" s="241"/>
      <c r="O4728" s="241"/>
      <c r="P4728" s="241"/>
      <c r="Q4728" s="241"/>
      <c r="R4728" s="241"/>
      <c r="S4728" s="241"/>
      <c r="T4728" s="242"/>
      <c r="AT4728" s="243" t="s">
        <v>211</v>
      </c>
      <c r="AU4728" s="243" t="s">
        <v>84</v>
      </c>
      <c r="AV4728" s="14" t="s">
        <v>84</v>
      </c>
      <c r="AW4728" s="14" t="s">
        <v>31</v>
      </c>
      <c r="AX4728" s="14" t="s">
        <v>75</v>
      </c>
      <c r="AY4728" s="243" t="s">
        <v>203</v>
      </c>
    </row>
    <row r="4729" spans="2:51" s="14" customFormat="1" ht="11.25">
      <c r="B4729" s="233"/>
      <c r="C4729" s="234"/>
      <c r="D4729" s="224" t="s">
        <v>211</v>
      </c>
      <c r="E4729" s="235" t="s">
        <v>1</v>
      </c>
      <c r="F4729" s="236" t="s">
        <v>4287</v>
      </c>
      <c r="G4729" s="234"/>
      <c r="H4729" s="237">
        <v>20.6</v>
      </c>
      <c r="I4729" s="238"/>
      <c r="J4729" s="234"/>
      <c r="K4729" s="234"/>
      <c r="L4729" s="239"/>
      <c r="M4729" s="240"/>
      <c r="N4729" s="241"/>
      <c r="O4729" s="241"/>
      <c r="P4729" s="241"/>
      <c r="Q4729" s="241"/>
      <c r="R4729" s="241"/>
      <c r="S4729" s="241"/>
      <c r="T4729" s="242"/>
      <c r="AT4729" s="243" t="s">
        <v>211</v>
      </c>
      <c r="AU4729" s="243" t="s">
        <v>84</v>
      </c>
      <c r="AV4729" s="14" t="s">
        <v>84</v>
      </c>
      <c r="AW4729" s="14" t="s">
        <v>31</v>
      </c>
      <c r="AX4729" s="14" t="s">
        <v>75</v>
      </c>
      <c r="AY4729" s="243" t="s">
        <v>203</v>
      </c>
    </row>
    <row r="4730" spans="2:51" s="14" customFormat="1" ht="11.25">
      <c r="B4730" s="233"/>
      <c r="C4730" s="234"/>
      <c r="D4730" s="224" t="s">
        <v>211</v>
      </c>
      <c r="E4730" s="235" t="s">
        <v>1</v>
      </c>
      <c r="F4730" s="236" t="s">
        <v>4288</v>
      </c>
      <c r="G4730" s="234"/>
      <c r="H4730" s="237">
        <v>20.75</v>
      </c>
      <c r="I4730" s="238"/>
      <c r="J4730" s="234"/>
      <c r="K4730" s="234"/>
      <c r="L4730" s="239"/>
      <c r="M4730" s="240"/>
      <c r="N4730" s="241"/>
      <c r="O4730" s="241"/>
      <c r="P4730" s="241"/>
      <c r="Q4730" s="241"/>
      <c r="R4730" s="241"/>
      <c r="S4730" s="241"/>
      <c r="T4730" s="242"/>
      <c r="AT4730" s="243" t="s">
        <v>211</v>
      </c>
      <c r="AU4730" s="243" t="s">
        <v>84</v>
      </c>
      <c r="AV4730" s="14" t="s">
        <v>84</v>
      </c>
      <c r="AW4730" s="14" t="s">
        <v>31</v>
      </c>
      <c r="AX4730" s="14" t="s">
        <v>75</v>
      </c>
      <c r="AY4730" s="243" t="s">
        <v>203</v>
      </c>
    </row>
    <row r="4731" spans="2:51" s="14" customFormat="1" ht="11.25">
      <c r="B4731" s="233"/>
      <c r="C4731" s="234"/>
      <c r="D4731" s="224" t="s">
        <v>211</v>
      </c>
      <c r="E4731" s="235" t="s">
        <v>1</v>
      </c>
      <c r="F4731" s="236" t="s">
        <v>4289</v>
      </c>
      <c r="G4731" s="234"/>
      <c r="H4731" s="237">
        <v>20.75</v>
      </c>
      <c r="I4731" s="238"/>
      <c r="J4731" s="234"/>
      <c r="K4731" s="234"/>
      <c r="L4731" s="239"/>
      <c r="M4731" s="240"/>
      <c r="N4731" s="241"/>
      <c r="O4731" s="241"/>
      <c r="P4731" s="241"/>
      <c r="Q4731" s="241"/>
      <c r="R4731" s="241"/>
      <c r="S4731" s="241"/>
      <c r="T4731" s="242"/>
      <c r="AT4731" s="243" t="s">
        <v>211</v>
      </c>
      <c r="AU4731" s="243" t="s">
        <v>84</v>
      </c>
      <c r="AV4731" s="14" t="s">
        <v>84</v>
      </c>
      <c r="AW4731" s="14" t="s">
        <v>31</v>
      </c>
      <c r="AX4731" s="14" t="s">
        <v>75</v>
      </c>
      <c r="AY4731" s="243" t="s">
        <v>203</v>
      </c>
    </row>
    <row r="4732" spans="2:51" s="14" customFormat="1" ht="11.25">
      <c r="B4732" s="233"/>
      <c r="C4732" s="234"/>
      <c r="D4732" s="224" t="s">
        <v>211</v>
      </c>
      <c r="E4732" s="235" t="s">
        <v>1</v>
      </c>
      <c r="F4732" s="236" t="s">
        <v>4290</v>
      </c>
      <c r="G4732" s="234"/>
      <c r="H4732" s="237">
        <v>20.350000000000001</v>
      </c>
      <c r="I4732" s="238"/>
      <c r="J4732" s="234"/>
      <c r="K4732" s="234"/>
      <c r="L4732" s="239"/>
      <c r="M4732" s="240"/>
      <c r="N4732" s="241"/>
      <c r="O4732" s="241"/>
      <c r="P4732" s="241"/>
      <c r="Q4732" s="241"/>
      <c r="R4732" s="241"/>
      <c r="S4732" s="241"/>
      <c r="T4732" s="242"/>
      <c r="AT4732" s="243" t="s">
        <v>211</v>
      </c>
      <c r="AU4732" s="243" t="s">
        <v>84</v>
      </c>
      <c r="AV4732" s="14" t="s">
        <v>84</v>
      </c>
      <c r="AW4732" s="14" t="s">
        <v>31</v>
      </c>
      <c r="AX4732" s="14" t="s">
        <v>75</v>
      </c>
      <c r="AY4732" s="243" t="s">
        <v>203</v>
      </c>
    </row>
    <row r="4733" spans="2:51" s="14" customFormat="1" ht="11.25">
      <c r="B4733" s="233"/>
      <c r="C4733" s="234"/>
      <c r="D4733" s="224" t="s">
        <v>211</v>
      </c>
      <c r="E4733" s="235" t="s">
        <v>1</v>
      </c>
      <c r="F4733" s="236" t="s">
        <v>4291</v>
      </c>
      <c r="G4733" s="234"/>
      <c r="H4733" s="237">
        <v>20.25</v>
      </c>
      <c r="I4733" s="238"/>
      <c r="J4733" s="234"/>
      <c r="K4733" s="234"/>
      <c r="L4733" s="239"/>
      <c r="M4733" s="240"/>
      <c r="N4733" s="241"/>
      <c r="O4733" s="241"/>
      <c r="P4733" s="241"/>
      <c r="Q4733" s="241"/>
      <c r="R4733" s="241"/>
      <c r="S4733" s="241"/>
      <c r="T4733" s="242"/>
      <c r="AT4733" s="243" t="s">
        <v>211</v>
      </c>
      <c r="AU4733" s="243" t="s">
        <v>84</v>
      </c>
      <c r="AV4733" s="14" t="s">
        <v>84</v>
      </c>
      <c r="AW4733" s="14" t="s">
        <v>31</v>
      </c>
      <c r="AX4733" s="14" t="s">
        <v>75</v>
      </c>
      <c r="AY4733" s="243" t="s">
        <v>203</v>
      </c>
    </row>
    <row r="4734" spans="2:51" s="14" customFormat="1" ht="11.25">
      <c r="B4734" s="233"/>
      <c r="C4734" s="234"/>
      <c r="D4734" s="224" t="s">
        <v>211</v>
      </c>
      <c r="E4734" s="235" t="s">
        <v>1</v>
      </c>
      <c r="F4734" s="236" t="s">
        <v>4292</v>
      </c>
      <c r="G4734" s="234"/>
      <c r="H4734" s="237">
        <v>20.45</v>
      </c>
      <c r="I4734" s="238"/>
      <c r="J4734" s="234"/>
      <c r="K4734" s="234"/>
      <c r="L4734" s="239"/>
      <c r="M4734" s="240"/>
      <c r="N4734" s="241"/>
      <c r="O4734" s="241"/>
      <c r="P4734" s="241"/>
      <c r="Q4734" s="241"/>
      <c r="R4734" s="241"/>
      <c r="S4734" s="241"/>
      <c r="T4734" s="242"/>
      <c r="AT4734" s="243" t="s">
        <v>211</v>
      </c>
      <c r="AU4734" s="243" t="s">
        <v>84</v>
      </c>
      <c r="AV4734" s="14" t="s">
        <v>84</v>
      </c>
      <c r="AW4734" s="14" t="s">
        <v>31</v>
      </c>
      <c r="AX4734" s="14" t="s">
        <v>75</v>
      </c>
      <c r="AY4734" s="243" t="s">
        <v>203</v>
      </c>
    </row>
    <row r="4735" spans="2:51" s="14" customFormat="1" ht="11.25">
      <c r="B4735" s="233"/>
      <c r="C4735" s="234"/>
      <c r="D4735" s="224" t="s">
        <v>211</v>
      </c>
      <c r="E4735" s="235" t="s">
        <v>1</v>
      </c>
      <c r="F4735" s="236" t="s">
        <v>4293</v>
      </c>
      <c r="G4735" s="234"/>
      <c r="H4735" s="237">
        <v>20.75</v>
      </c>
      <c r="I4735" s="238"/>
      <c r="J4735" s="234"/>
      <c r="K4735" s="234"/>
      <c r="L4735" s="239"/>
      <c r="M4735" s="240"/>
      <c r="N4735" s="241"/>
      <c r="O4735" s="241"/>
      <c r="P4735" s="241"/>
      <c r="Q4735" s="241"/>
      <c r="R4735" s="241"/>
      <c r="S4735" s="241"/>
      <c r="T4735" s="242"/>
      <c r="AT4735" s="243" t="s">
        <v>211</v>
      </c>
      <c r="AU4735" s="243" t="s">
        <v>84</v>
      </c>
      <c r="AV4735" s="14" t="s">
        <v>84</v>
      </c>
      <c r="AW4735" s="14" t="s">
        <v>31</v>
      </c>
      <c r="AX4735" s="14" t="s">
        <v>75</v>
      </c>
      <c r="AY4735" s="243" t="s">
        <v>203</v>
      </c>
    </row>
    <row r="4736" spans="2:51" s="14" customFormat="1" ht="11.25">
      <c r="B4736" s="233"/>
      <c r="C4736" s="234"/>
      <c r="D4736" s="224" t="s">
        <v>211</v>
      </c>
      <c r="E4736" s="235" t="s">
        <v>1</v>
      </c>
      <c r="F4736" s="236" t="s">
        <v>4294</v>
      </c>
      <c r="G4736" s="234"/>
      <c r="H4736" s="237">
        <v>20.75</v>
      </c>
      <c r="I4736" s="238"/>
      <c r="J4736" s="234"/>
      <c r="K4736" s="234"/>
      <c r="L4736" s="239"/>
      <c r="M4736" s="240"/>
      <c r="N4736" s="241"/>
      <c r="O4736" s="241"/>
      <c r="P4736" s="241"/>
      <c r="Q4736" s="241"/>
      <c r="R4736" s="241"/>
      <c r="S4736" s="241"/>
      <c r="T4736" s="242"/>
      <c r="AT4736" s="243" t="s">
        <v>211</v>
      </c>
      <c r="AU4736" s="243" t="s">
        <v>84</v>
      </c>
      <c r="AV4736" s="14" t="s">
        <v>84</v>
      </c>
      <c r="AW4736" s="14" t="s">
        <v>31</v>
      </c>
      <c r="AX4736" s="14" t="s">
        <v>75</v>
      </c>
      <c r="AY4736" s="243" t="s">
        <v>203</v>
      </c>
    </row>
    <row r="4737" spans="2:51" s="14" customFormat="1" ht="11.25">
      <c r="B4737" s="233"/>
      <c r="C4737" s="234"/>
      <c r="D4737" s="224" t="s">
        <v>211</v>
      </c>
      <c r="E4737" s="235" t="s">
        <v>1</v>
      </c>
      <c r="F4737" s="236" t="s">
        <v>4295</v>
      </c>
      <c r="G4737" s="234"/>
      <c r="H4737" s="237">
        <v>20.75</v>
      </c>
      <c r="I4737" s="238"/>
      <c r="J4737" s="234"/>
      <c r="K4737" s="234"/>
      <c r="L4737" s="239"/>
      <c r="M4737" s="240"/>
      <c r="N4737" s="241"/>
      <c r="O4737" s="241"/>
      <c r="P4737" s="241"/>
      <c r="Q4737" s="241"/>
      <c r="R4737" s="241"/>
      <c r="S4737" s="241"/>
      <c r="T4737" s="242"/>
      <c r="AT4737" s="243" t="s">
        <v>211</v>
      </c>
      <c r="AU4737" s="243" t="s">
        <v>84</v>
      </c>
      <c r="AV4737" s="14" t="s">
        <v>84</v>
      </c>
      <c r="AW4737" s="14" t="s">
        <v>31</v>
      </c>
      <c r="AX4737" s="14" t="s">
        <v>75</v>
      </c>
      <c r="AY4737" s="243" t="s">
        <v>203</v>
      </c>
    </row>
    <row r="4738" spans="2:51" s="14" customFormat="1" ht="11.25">
      <c r="B4738" s="233"/>
      <c r="C4738" s="234"/>
      <c r="D4738" s="224" t="s">
        <v>211</v>
      </c>
      <c r="E4738" s="235" t="s">
        <v>1</v>
      </c>
      <c r="F4738" s="236" t="s">
        <v>4296</v>
      </c>
      <c r="G4738" s="234"/>
      <c r="H4738" s="237">
        <v>20.75</v>
      </c>
      <c r="I4738" s="238"/>
      <c r="J4738" s="234"/>
      <c r="K4738" s="234"/>
      <c r="L4738" s="239"/>
      <c r="M4738" s="240"/>
      <c r="N4738" s="241"/>
      <c r="O4738" s="241"/>
      <c r="P4738" s="241"/>
      <c r="Q4738" s="241"/>
      <c r="R4738" s="241"/>
      <c r="S4738" s="241"/>
      <c r="T4738" s="242"/>
      <c r="AT4738" s="243" t="s">
        <v>211</v>
      </c>
      <c r="AU4738" s="243" t="s">
        <v>84</v>
      </c>
      <c r="AV4738" s="14" t="s">
        <v>84</v>
      </c>
      <c r="AW4738" s="14" t="s">
        <v>31</v>
      </c>
      <c r="AX4738" s="14" t="s">
        <v>75</v>
      </c>
      <c r="AY4738" s="243" t="s">
        <v>203</v>
      </c>
    </row>
    <row r="4739" spans="2:51" s="14" customFormat="1" ht="11.25">
      <c r="B4739" s="233"/>
      <c r="C4739" s="234"/>
      <c r="D4739" s="224" t="s">
        <v>211</v>
      </c>
      <c r="E4739" s="235" t="s">
        <v>1</v>
      </c>
      <c r="F4739" s="236" t="s">
        <v>4297</v>
      </c>
      <c r="G4739" s="234"/>
      <c r="H4739" s="237">
        <v>9.5500000000000007</v>
      </c>
      <c r="I4739" s="238"/>
      <c r="J4739" s="234"/>
      <c r="K4739" s="234"/>
      <c r="L4739" s="239"/>
      <c r="M4739" s="240"/>
      <c r="N4739" s="241"/>
      <c r="O4739" s="241"/>
      <c r="P4739" s="241"/>
      <c r="Q4739" s="241"/>
      <c r="R4739" s="241"/>
      <c r="S4739" s="241"/>
      <c r="T4739" s="242"/>
      <c r="AT4739" s="243" t="s">
        <v>211</v>
      </c>
      <c r="AU4739" s="243" t="s">
        <v>84</v>
      </c>
      <c r="AV4739" s="14" t="s">
        <v>84</v>
      </c>
      <c r="AW4739" s="14" t="s">
        <v>31</v>
      </c>
      <c r="AX4739" s="14" t="s">
        <v>75</v>
      </c>
      <c r="AY4739" s="243" t="s">
        <v>203</v>
      </c>
    </row>
    <row r="4740" spans="2:51" s="14" customFormat="1" ht="11.25">
      <c r="B4740" s="233"/>
      <c r="C4740" s="234"/>
      <c r="D4740" s="224" t="s">
        <v>211</v>
      </c>
      <c r="E4740" s="235" t="s">
        <v>1</v>
      </c>
      <c r="F4740" s="236" t="s">
        <v>4298</v>
      </c>
      <c r="G4740" s="234"/>
      <c r="H4740" s="237">
        <v>8.3000000000000007</v>
      </c>
      <c r="I4740" s="238"/>
      <c r="J4740" s="234"/>
      <c r="K4740" s="234"/>
      <c r="L4740" s="239"/>
      <c r="M4740" s="240"/>
      <c r="N4740" s="241"/>
      <c r="O4740" s="241"/>
      <c r="P4740" s="241"/>
      <c r="Q4740" s="241"/>
      <c r="R4740" s="241"/>
      <c r="S4740" s="241"/>
      <c r="T4740" s="242"/>
      <c r="AT4740" s="243" t="s">
        <v>211</v>
      </c>
      <c r="AU4740" s="243" t="s">
        <v>84</v>
      </c>
      <c r="AV4740" s="14" t="s">
        <v>84</v>
      </c>
      <c r="AW4740" s="14" t="s">
        <v>31</v>
      </c>
      <c r="AX4740" s="14" t="s">
        <v>75</v>
      </c>
      <c r="AY4740" s="243" t="s">
        <v>203</v>
      </c>
    </row>
    <row r="4741" spans="2:51" s="14" customFormat="1" ht="11.25">
      <c r="B4741" s="233"/>
      <c r="C4741" s="234"/>
      <c r="D4741" s="224" t="s">
        <v>211</v>
      </c>
      <c r="E4741" s="235" t="s">
        <v>1</v>
      </c>
      <c r="F4741" s="236" t="s">
        <v>4299</v>
      </c>
      <c r="G4741" s="234"/>
      <c r="H4741" s="237">
        <v>10.9</v>
      </c>
      <c r="I4741" s="238"/>
      <c r="J4741" s="234"/>
      <c r="K4741" s="234"/>
      <c r="L4741" s="239"/>
      <c r="M4741" s="240"/>
      <c r="N4741" s="241"/>
      <c r="O4741" s="241"/>
      <c r="P4741" s="241"/>
      <c r="Q4741" s="241"/>
      <c r="R4741" s="241"/>
      <c r="S4741" s="241"/>
      <c r="T4741" s="242"/>
      <c r="AT4741" s="243" t="s">
        <v>211</v>
      </c>
      <c r="AU4741" s="243" t="s">
        <v>84</v>
      </c>
      <c r="AV4741" s="14" t="s">
        <v>84</v>
      </c>
      <c r="AW4741" s="14" t="s">
        <v>31</v>
      </c>
      <c r="AX4741" s="14" t="s">
        <v>75</v>
      </c>
      <c r="AY4741" s="243" t="s">
        <v>203</v>
      </c>
    </row>
    <row r="4742" spans="2:51" s="14" customFormat="1" ht="11.25">
      <c r="B4742" s="233"/>
      <c r="C4742" s="234"/>
      <c r="D4742" s="224" t="s">
        <v>211</v>
      </c>
      <c r="E4742" s="235" t="s">
        <v>1</v>
      </c>
      <c r="F4742" s="236" t="s">
        <v>4300</v>
      </c>
      <c r="G4742" s="234"/>
      <c r="H4742" s="237">
        <v>22.05</v>
      </c>
      <c r="I4742" s="238"/>
      <c r="J4742" s="234"/>
      <c r="K4742" s="234"/>
      <c r="L4742" s="239"/>
      <c r="M4742" s="240"/>
      <c r="N4742" s="241"/>
      <c r="O4742" s="241"/>
      <c r="P4742" s="241"/>
      <c r="Q4742" s="241"/>
      <c r="R4742" s="241"/>
      <c r="S4742" s="241"/>
      <c r="T4742" s="242"/>
      <c r="AT4742" s="243" t="s">
        <v>211</v>
      </c>
      <c r="AU4742" s="243" t="s">
        <v>84</v>
      </c>
      <c r="AV4742" s="14" t="s">
        <v>84</v>
      </c>
      <c r="AW4742" s="14" t="s">
        <v>31</v>
      </c>
      <c r="AX4742" s="14" t="s">
        <v>75</v>
      </c>
      <c r="AY4742" s="243" t="s">
        <v>203</v>
      </c>
    </row>
    <row r="4743" spans="2:51" s="14" customFormat="1" ht="11.25">
      <c r="B4743" s="233"/>
      <c r="C4743" s="234"/>
      <c r="D4743" s="224" t="s">
        <v>211</v>
      </c>
      <c r="E4743" s="235" t="s">
        <v>1</v>
      </c>
      <c r="F4743" s="236" t="s">
        <v>4301</v>
      </c>
      <c r="G4743" s="234"/>
      <c r="H4743" s="237">
        <v>24.51</v>
      </c>
      <c r="I4743" s="238"/>
      <c r="J4743" s="234"/>
      <c r="K4743" s="234"/>
      <c r="L4743" s="239"/>
      <c r="M4743" s="240"/>
      <c r="N4743" s="241"/>
      <c r="O4743" s="241"/>
      <c r="P4743" s="241"/>
      <c r="Q4743" s="241"/>
      <c r="R4743" s="241"/>
      <c r="S4743" s="241"/>
      <c r="T4743" s="242"/>
      <c r="AT4743" s="243" t="s">
        <v>211</v>
      </c>
      <c r="AU4743" s="243" t="s">
        <v>84</v>
      </c>
      <c r="AV4743" s="14" t="s">
        <v>84</v>
      </c>
      <c r="AW4743" s="14" t="s">
        <v>31</v>
      </c>
      <c r="AX4743" s="14" t="s">
        <v>75</v>
      </c>
      <c r="AY4743" s="243" t="s">
        <v>203</v>
      </c>
    </row>
    <row r="4744" spans="2:51" s="14" customFormat="1" ht="11.25">
      <c r="B4744" s="233"/>
      <c r="C4744" s="234"/>
      <c r="D4744" s="224" t="s">
        <v>211</v>
      </c>
      <c r="E4744" s="235" t="s">
        <v>1</v>
      </c>
      <c r="F4744" s="236" t="s">
        <v>4302</v>
      </c>
      <c r="G4744" s="234"/>
      <c r="H4744" s="237">
        <v>20.399999999999999</v>
      </c>
      <c r="I4744" s="238"/>
      <c r="J4744" s="234"/>
      <c r="K4744" s="234"/>
      <c r="L4744" s="239"/>
      <c r="M4744" s="240"/>
      <c r="N4744" s="241"/>
      <c r="O4744" s="241"/>
      <c r="P4744" s="241"/>
      <c r="Q4744" s="241"/>
      <c r="R4744" s="241"/>
      <c r="S4744" s="241"/>
      <c r="T4744" s="242"/>
      <c r="AT4744" s="243" t="s">
        <v>211</v>
      </c>
      <c r="AU4744" s="243" t="s">
        <v>84</v>
      </c>
      <c r="AV4744" s="14" t="s">
        <v>84</v>
      </c>
      <c r="AW4744" s="14" t="s">
        <v>31</v>
      </c>
      <c r="AX4744" s="14" t="s">
        <v>75</v>
      </c>
      <c r="AY4744" s="243" t="s">
        <v>203</v>
      </c>
    </row>
    <row r="4745" spans="2:51" s="14" customFormat="1" ht="11.25">
      <c r="B4745" s="233"/>
      <c r="C4745" s="234"/>
      <c r="D4745" s="224" t="s">
        <v>211</v>
      </c>
      <c r="E4745" s="235" t="s">
        <v>1</v>
      </c>
      <c r="F4745" s="236" t="s">
        <v>4303</v>
      </c>
      <c r="G4745" s="234"/>
      <c r="H4745" s="237">
        <v>20.399999999999999</v>
      </c>
      <c r="I4745" s="238"/>
      <c r="J4745" s="234"/>
      <c r="K4745" s="234"/>
      <c r="L4745" s="239"/>
      <c r="M4745" s="240"/>
      <c r="N4745" s="241"/>
      <c r="O4745" s="241"/>
      <c r="P4745" s="241"/>
      <c r="Q4745" s="241"/>
      <c r="R4745" s="241"/>
      <c r="S4745" s="241"/>
      <c r="T4745" s="242"/>
      <c r="AT4745" s="243" t="s">
        <v>211</v>
      </c>
      <c r="AU4745" s="243" t="s">
        <v>84</v>
      </c>
      <c r="AV4745" s="14" t="s">
        <v>84</v>
      </c>
      <c r="AW4745" s="14" t="s">
        <v>31</v>
      </c>
      <c r="AX4745" s="14" t="s">
        <v>75</v>
      </c>
      <c r="AY4745" s="243" t="s">
        <v>203</v>
      </c>
    </row>
    <row r="4746" spans="2:51" s="14" customFormat="1" ht="11.25">
      <c r="B4746" s="233"/>
      <c r="C4746" s="234"/>
      <c r="D4746" s="224" t="s">
        <v>211</v>
      </c>
      <c r="E4746" s="235" t="s">
        <v>1</v>
      </c>
      <c r="F4746" s="236" t="s">
        <v>4304</v>
      </c>
      <c r="G4746" s="234"/>
      <c r="H4746" s="237">
        <v>21.75</v>
      </c>
      <c r="I4746" s="238"/>
      <c r="J4746" s="234"/>
      <c r="K4746" s="234"/>
      <c r="L4746" s="239"/>
      <c r="M4746" s="240"/>
      <c r="N4746" s="241"/>
      <c r="O4746" s="241"/>
      <c r="P4746" s="241"/>
      <c r="Q4746" s="241"/>
      <c r="R4746" s="241"/>
      <c r="S4746" s="241"/>
      <c r="T4746" s="242"/>
      <c r="AT4746" s="243" t="s">
        <v>211</v>
      </c>
      <c r="AU4746" s="243" t="s">
        <v>84</v>
      </c>
      <c r="AV4746" s="14" t="s">
        <v>84</v>
      </c>
      <c r="AW4746" s="14" t="s">
        <v>31</v>
      </c>
      <c r="AX4746" s="14" t="s">
        <v>75</v>
      </c>
      <c r="AY4746" s="243" t="s">
        <v>203</v>
      </c>
    </row>
    <row r="4747" spans="2:51" s="14" customFormat="1" ht="11.25">
      <c r="B4747" s="233"/>
      <c r="C4747" s="234"/>
      <c r="D4747" s="224" t="s">
        <v>211</v>
      </c>
      <c r="E4747" s="235" t="s">
        <v>1</v>
      </c>
      <c r="F4747" s="236" t="s">
        <v>4305</v>
      </c>
      <c r="G4747" s="234"/>
      <c r="H4747" s="237">
        <v>12.925000000000001</v>
      </c>
      <c r="I4747" s="238"/>
      <c r="J4747" s="234"/>
      <c r="K4747" s="234"/>
      <c r="L4747" s="239"/>
      <c r="M4747" s="240"/>
      <c r="N4747" s="241"/>
      <c r="O4747" s="241"/>
      <c r="P4747" s="241"/>
      <c r="Q4747" s="241"/>
      <c r="R4747" s="241"/>
      <c r="S4747" s="241"/>
      <c r="T4747" s="242"/>
      <c r="AT4747" s="243" t="s">
        <v>211</v>
      </c>
      <c r="AU4747" s="243" t="s">
        <v>84</v>
      </c>
      <c r="AV4747" s="14" t="s">
        <v>84</v>
      </c>
      <c r="AW4747" s="14" t="s">
        <v>31</v>
      </c>
      <c r="AX4747" s="14" t="s">
        <v>75</v>
      </c>
      <c r="AY4747" s="243" t="s">
        <v>203</v>
      </c>
    </row>
    <row r="4748" spans="2:51" s="14" customFormat="1" ht="11.25">
      <c r="B4748" s="233"/>
      <c r="C4748" s="234"/>
      <c r="D4748" s="224" t="s">
        <v>211</v>
      </c>
      <c r="E4748" s="235" t="s">
        <v>1</v>
      </c>
      <c r="F4748" s="236" t="s">
        <v>4306</v>
      </c>
      <c r="G4748" s="234"/>
      <c r="H4748" s="237">
        <v>12.4</v>
      </c>
      <c r="I4748" s="238"/>
      <c r="J4748" s="234"/>
      <c r="K4748" s="234"/>
      <c r="L4748" s="239"/>
      <c r="M4748" s="240"/>
      <c r="N4748" s="241"/>
      <c r="O4748" s="241"/>
      <c r="P4748" s="241"/>
      <c r="Q4748" s="241"/>
      <c r="R4748" s="241"/>
      <c r="S4748" s="241"/>
      <c r="T4748" s="242"/>
      <c r="AT4748" s="243" t="s">
        <v>211</v>
      </c>
      <c r="AU4748" s="243" t="s">
        <v>84</v>
      </c>
      <c r="AV4748" s="14" t="s">
        <v>84</v>
      </c>
      <c r="AW4748" s="14" t="s">
        <v>31</v>
      </c>
      <c r="AX4748" s="14" t="s">
        <v>75</v>
      </c>
      <c r="AY4748" s="243" t="s">
        <v>203</v>
      </c>
    </row>
    <row r="4749" spans="2:51" s="14" customFormat="1" ht="11.25">
      <c r="B4749" s="233"/>
      <c r="C4749" s="234"/>
      <c r="D4749" s="224" t="s">
        <v>211</v>
      </c>
      <c r="E4749" s="235" t="s">
        <v>1</v>
      </c>
      <c r="F4749" s="236" t="s">
        <v>4307</v>
      </c>
      <c r="G4749" s="234"/>
      <c r="H4749" s="237">
        <v>12.15</v>
      </c>
      <c r="I4749" s="238"/>
      <c r="J4749" s="234"/>
      <c r="K4749" s="234"/>
      <c r="L4749" s="239"/>
      <c r="M4749" s="240"/>
      <c r="N4749" s="241"/>
      <c r="O4749" s="241"/>
      <c r="P4749" s="241"/>
      <c r="Q4749" s="241"/>
      <c r="R4749" s="241"/>
      <c r="S4749" s="241"/>
      <c r="T4749" s="242"/>
      <c r="AT4749" s="243" t="s">
        <v>211</v>
      </c>
      <c r="AU4749" s="243" t="s">
        <v>84</v>
      </c>
      <c r="AV4749" s="14" t="s">
        <v>84</v>
      </c>
      <c r="AW4749" s="14" t="s">
        <v>31</v>
      </c>
      <c r="AX4749" s="14" t="s">
        <v>75</v>
      </c>
      <c r="AY4749" s="243" t="s">
        <v>203</v>
      </c>
    </row>
    <row r="4750" spans="2:51" s="14" customFormat="1" ht="11.25">
      <c r="B4750" s="233"/>
      <c r="C4750" s="234"/>
      <c r="D4750" s="224" t="s">
        <v>211</v>
      </c>
      <c r="E4750" s="235" t="s">
        <v>1</v>
      </c>
      <c r="F4750" s="236" t="s">
        <v>4308</v>
      </c>
      <c r="G4750" s="234"/>
      <c r="H4750" s="237">
        <v>13.75</v>
      </c>
      <c r="I4750" s="238"/>
      <c r="J4750" s="234"/>
      <c r="K4750" s="234"/>
      <c r="L4750" s="239"/>
      <c r="M4750" s="240"/>
      <c r="N4750" s="241"/>
      <c r="O4750" s="241"/>
      <c r="P4750" s="241"/>
      <c r="Q4750" s="241"/>
      <c r="R4750" s="241"/>
      <c r="S4750" s="241"/>
      <c r="T4750" s="242"/>
      <c r="AT4750" s="243" t="s">
        <v>211</v>
      </c>
      <c r="AU4750" s="243" t="s">
        <v>84</v>
      </c>
      <c r="AV4750" s="14" t="s">
        <v>84</v>
      </c>
      <c r="AW4750" s="14" t="s">
        <v>31</v>
      </c>
      <c r="AX4750" s="14" t="s">
        <v>75</v>
      </c>
      <c r="AY4750" s="243" t="s">
        <v>203</v>
      </c>
    </row>
    <row r="4751" spans="2:51" s="14" customFormat="1" ht="11.25">
      <c r="B4751" s="233"/>
      <c r="C4751" s="234"/>
      <c r="D4751" s="224" t="s">
        <v>211</v>
      </c>
      <c r="E4751" s="235" t="s">
        <v>1</v>
      </c>
      <c r="F4751" s="236" t="s">
        <v>4309</v>
      </c>
      <c r="G4751" s="234"/>
      <c r="H4751" s="237">
        <v>20.95</v>
      </c>
      <c r="I4751" s="238"/>
      <c r="J4751" s="234"/>
      <c r="K4751" s="234"/>
      <c r="L4751" s="239"/>
      <c r="M4751" s="240"/>
      <c r="N4751" s="241"/>
      <c r="O4751" s="241"/>
      <c r="P4751" s="241"/>
      <c r="Q4751" s="241"/>
      <c r="R4751" s="241"/>
      <c r="S4751" s="241"/>
      <c r="T4751" s="242"/>
      <c r="AT4751" s="243" t="s">
        <v>211</v>
      </c>
      <c r="AU4751" s="243" t="s">
        <v>84</v>
      </c>
      <c r="AV4751" s="14" t="s">
        <v>84</v>
      </c>
      <c r="AW4751" s="14" t="s">
        <v>31</v>
      </c>
      <c r="AX4751" s="14" t="s">
        <v>75</v>
      </c>
      <c r="AY4751" s="243" t="s">
        <v>203</v>
      </c>
    </row>
    <row r="4752" spans="2:51" s="14" customFormat="1" ht="11.25">
      <c r="B4752" s="233"/>
      <c r="C4752" s="234"/>
      <c r="D4752" s="224" t="s">
        <v>211</v>
      </c>
      <c r="E4752" s="235" t="s">
        <v>1</v>
      </c>
      <c r="F4752" s="236" t="s">
        <v>4310</v>
      </c>
      <c r="G4752" s="234"/>
      <c r="H4752" s="237">
        <v>21.83</v>
      </c>
      <c r="I4752" s="238"/>
      <c r="J4752" s="234"/>
      <c r="K4752" s="234"/>
      <c r="L4752" s="239"/>
      <c r="M4752" s="240"/>
      <c r="N4752" s="241"/>
      <c r="O4752" s="241"/>
      <c r="P4752" s="241"/>
      <c r="Q4752" s="241"/>
      <c r="R4752" s="241"/>
      <c r="S4752" s="241"/>
      <c r="T4752" s="242"/>
      <c r="AT4752" s="243" t="s">
        <v>211</v>
      </c>
      <c r="AU4752" s="243" t="s">
        <v>84</v>
      </c>
      <c r="AV4752" s="14" t="s">
        <v>84</v>
      </c>
      <c r="AW4752" s="14" t="s">
        <v>31</v>
      </c>
      <c r="AX4752" s="14" t="s">
        <v>75</v>
      </c>
      <c r="AY4752" s="243" t="s">
        <v>203</v>
      </c>
    </row>
    <row r="4753" spans="2:51" s="14" customFormat="1" ht="11.25">
      <c r="B4753" s="233"/>
      <c r="C4753" s="234"/>
      <c r="D4753" s="224" t="s">
        <v>211</v>
      </c>
      <c r="E4753" s="235" t="s">
        <v>1</v>
      </c>
      <c r="F4753" s="236" t="s">
        <v>4311</v>
      </c>
      <c r="G4753" s="234"/>
      <c r="H4753" s="237">
        <v>20.6</v>
      </c>
      <c r="I4753" s="238"/>
      <c r="J4753" s="234"/>
      <c r="K4753" s="234"/>
      <c r="L4753" s="239"/>
      <c r="M4753" s="240"/>
      <c r="N4753" s="241"/>
      <c r="O4753" s="241"/>
      <c r="P4753" s="241"/>
      <c r="Q4753" s="241"/>
      <c r="R4753" s="241"/>
      <c r="S4753" s="241"/>
      <c r="T4753" s="242"/>
      <c r="AT4753" s="243" t="s">
        <v>211</v>
      </c>
      <c r="AU4753" s="243" t="s">
        <v>84</v>
      </c>
      <c r="AV4753" s="14" t="s">
        <v>84</v>
      </c>
      <c r="AW4753" s="14" t="s">
        <v>31</v>
      </c>
      <c r="AX4753" s="14" t="s">
        <v>75</v>
      </c>
      <c r="AY4753" s="243" t="s">
        <v>203</v>
      </c>
    </row>
    <row r="4754" spans="2:51" s="14" customFormat="1" ht="11.25">
      <c r="B4754" s="233"/>
      <c r="C4754" s="234"/>
      <c r="D4754" s="224" t="s">
        <v>211</v>
      </c>
      <c r="E4754" s="235" t="s">
        <v>1</v>
      </c>
      <c r="F4754" s="236" t="s">
        <v>4312</v>
      </c>
      <c r="G4754" s="234"/>
      <c r="H4754" s="237">
        <v>20.6</v>
      </c>
      <c r="I4754" s="238"/>
      <c r="J4754" s="234"/>
      <c r="K4754" s="234"/>
      <c r="L4754" s="239"/>
      <c r="M4754" s="240"/>
      <c r="N4754" s="241"/>
      <c r="O4754" s="241"/>
      <c r="P4754" s="241"/>
      <c r="Q4754" s="241"/>
      <c r="R4754" s="241"/>
      <c r="S4754" s="241"/>
      <c r="T4754" s="242"/>
      <c r="AT4754" s="243" t="s">
        <v>211</v>
      </c>
      <c r="AU4754" s="243" t="s">
        <v>84</v>
      </c>
      <c r="AV4754" s="14" t="s">
        <v>84</v>
      </c>
      <c r="AW4754" s="14" t="s">
        <v>31</v>
      </c>
      <c r="AX4754" s="14" t="s">
        <v>75</v>
      </c>
      <c r="AY4754" s="243" t="s">
        <v>203</v>
      </c>
    </row>
    <row r="4755" spans="2:51" s="14" customFormat="1" ht="11.25">
      <c r="B4755" s="233"/>
      <c r="C4755" s="234"/>
      <c r="D4755" s="224" t="s">
        <v>211</v>
      </c>
      <c r="E4755" s="235" t="s">
        <v>1</v>
      </c>
      <c r="F4755" s="236" t="s">
        <v>4313</v>
      </c>
      <c r="G4755" s="234"/>
      <c r="H4755" s="237">
        <v>20.75</v>
      </c>
      <c r="I4755" s="238"/>
      <c r="J4755" s="234"/>
      <c r="K4755" s="234"/>
      <c r="L4755" s="239"/>
      <c r="M4755" s="240"/>
      <c r="N4755" s="241"/>
      <c r="O4755" s="241"/>
      <c r="P4755" s="241"/>
      <c r="Q4755" s="241"/>
      <c r="R4755" s="241"/>
      <c r="S4755" s="241"/>
      <c r="T4755" s="242"/>
      <c r="AT4755" s="243" t="s">
        <v>211</v>
      </c>
      <c r="AU4755" s="243" t="s">
        <v>84</v>
      </c>
      <c r="AV4755" s="14" t="s">
        <v>84</v>
      </c>
      <c r="AW4755" s="14" t="s">
        <v>31</v>
      </c>
      <c r="AX4755" s="14" t="s">
        <v>75</v>
      </c>
      <c r="AY4755" s="243" t="s">
        <v>203</v>
      </c>
    </row>
    <row r="4756" spans="2:51" s="14" customFormat="1" ht="11.25">
      <c r="B4756" s="233"/>
      <c r="C4756" s="234"/>
      <c r="D4756" s="224" t="s">
        <v>211</v>
      </c>
      <c r="E4756" s="235" t="s">
        <v>1</v>
      </c>
      <c r="F4756" s="236" t="s">
        <v>4314</v>
      </c>
      <c r="G4756" s="234"/>
      <c r="H4756" s="237">
        <v>20.75</v>
      </c>
      <c r="I4756" s="238"/>
      <c r="J4756" s="234"/>
      <c r="K4756" s="234"/>
      <c r="L4756" s="239"/>
      <c r="M4756" s="240"/>
      <c r="N4756" s="241"/>
      <c r="O4756" s="241"/>
      <c r="P4756" s="241"/>
      <c r="Q4756" s="241"/>
      <c r="R4756" s="241"/>
      <c r="S4756" s="241"/>
      <c r="T4756" s="242"/>
      <c r="AT4756" s="243" t="s">
        <v>211</v>
      </c>
      <c r="AU4756" s="243" t="s">
        <v>84</v>
      </c>
      <c r="AV4756" s="14" t="s">
        <v>84</v>
      </c>
      <c r="AW4756" s="14" t="s">
        <v>31</v>
      </c>
      <c r="AX4756" s="14" t="s">
        <v>75</v>
      </c>
      <c r="AY4756" s="243" t="s">
        <v>203</v>
      </c>
    </row>
    <row r="4757" spans="2:51" s="14" customFormat="1" ht="11.25">
      <c r="B4757" s="233"/>
      <c r="C4757" s="234"/>
      <c r="D4757" s="224" t="s">
        <v>211</v>
      </c>
      <c r="E4757" s="235" t="s">
        <v>1</v>
      </c>
      <c r="F4757" s="236" t="s">
        <v>4315</v>
      </c>
      <c r="G4757" s="234"/>
      <c r="H4757" s="237">
        <v>20.350000000000001</v>
      </c>
      <c r="I4757" s="238"/>
      <c r="J4757" s="234"/>
      <c r="K4757" s="234"/>
      <c r="L4757" s="239"/>
      <c r="M4757" s="240"/>
      <c r="N4757" s="241"/>
      <c r="O4757" s="241"/>
      <c r="P4757" s="241"/>
      <c r="Q4757" s="241"/>
      <c r="R4757" s="241"/>
      <c r="S4757" s="241"/>
      <c r="T4757" s="242"/>
      <c r="AT4757" s="243" t="s">
        <v>211</v>
      </c>
      <c r="AU4757" s="243" t="s">
        <v>84</v>
      </c>
      <c r="AV4757" s="14" t="s">
        <v>84</v>
      </c>
      <c r="AW4757" s="14" t="s">
        <v>31</v>
      </c>
      <c r="AX4757" s="14" t="s">
        <v>75</v>
      </c>
      <c r="AY4757" s="243" t="s">
        <v>203</v>
      </c>
    </row>
    <row r="4758" spans="2:51" s="14" customFormat="1" ht="11.25">
      <c r="B4758" s="233"/>
      <c r="C4758" s="234"/>
      <c r="D4758" s="224" t="s">
        <v>211</v>
      </c>
      <c r="E4758" s="235" t="s">
        <v>1</v>
      </c>
      <c r="F4758" s="236" t="s">
        <v>4316</v>
      </c>
      <c r="G4758" s="234"/>
      <c r="H4758" s="237">
        <v>20.25</v>
      </c>
      <c r="I4758" s="238"/>
      <c r="J4758" s="234"/>
      <c r="K4758" s="234"/>
      <c r="L4758" s="239"/>
      <c r="M4758" s="240"/>
      <c r="N4758" s="241"/>
      <c r="O4758" s="241"/>
      <c r="P4758" s="241"/>
      <c r="Q4758" s="241"/>
      <c r="R4758" s="241"/>
      <c r="S4758" s="241"/>
      <c r="T4758" s="242"/>
      <c r="AT4758" s="243" t="s">
        <v>211</v>
      </c>
      <c r="AU4758" s="243" t="s">
        <v>84</v>
      </c>
      <c r="AV4758" s="14" t="s">
        <v>84</v>
      </c>
      <c r="AW4758" s="14" t="s">
        <v>31</v>
      </c>
      <c r="AX4758" s="14" t="s">
        <v>75</v>
      </c>
      <c r="AY4758" s="243" t="s">
        <v>203</v>
      </c>
    </row>
    <row r="4759" spans="2:51" s="14" customFormat="1" ht="11.25">
      <c r="B4759" s="233"/>
      <c r="C4759" s="234"/>
      <c r="D4759" s="224" t="s">
        <v>211</v>
      </c>
      <c r="E4759" s="235" t="s">
        <v>1</v>
      </c>
      <c r="F4759" s="236" t="s">
        <v>4317</v>
      </c>
      <c r="G4759" s="234"/>
      <c r="H4759" s="237">
        <v>20.45</v>
      </c>
      <c r="I4759" s="238"/>
      <c r="J4759" s="234"/>
      <c r="K4759" s="234"/>
      <c r="L4759" s="239"/>
      <c r="M4759" s="240"/>
      <c r="N4759" s="241"/>
      <c r="O4759" s="241"/>
      <c r="P4759" s="241"/>
      <c r="Q4759" s="241"/>
      <c r="R4759" s="241"/>
      <c r="S4759" s="241"/>
      <c r="T4759" s="242"/>
      <c r="AT4759" s="243" t="s">
        <v>211</v>
      </c>
      <c r="AU4759" s="243" t="s">
        <v>84</v>
      </c>
      <c r="AV4759" s="14" t="s">
        <v>84</v>
      </c>
      <c r="AW4759" s="14" t="s">
        <v>31</v>
      </c>
      <c r="AX4759" s="14" t="s">
        <v>75</v>
      </c>
      <c r="AY4759" s="243" t="s">
        <v>203</v>
      </c>
    </row>
    <row r="4760" spans="2:51" s="14" customFormat="1" ht="11.25">
      <c r="B4760" s="233"/>
      <c r="C4760" s="234"/>
      <c r="D4760" s="224" t="s">
        <v>211</v>
      </c>
      <c r="E4760" s="235" t="s">
        <v>1</v>
      </c>
      <c r="F4760" s="236" t="s">
        <v>4318</v>
      </c>
      <c r="G4760" s="234"/>
      <c r="H4760" s="237">
        <v>20.75</v>
      </c>
      <c r="I4760" s="238"/>
      <c r="J4760" s="234"/>
      <c r="K4760" s="234"/>
      <c r="L4760" s="239"/>
      <c r="M4760" s="240"/>
      <c r="N4760" s="241"/>
      <c r="O4760" s="241"/>
      <c r="P4760" s="241"/>
      <c r="Q4760" s="241"/>
      <c r="R4760" s="241"/>
      <c r="S4760" s="241"/>
      <c r="T4760" s="242"/>
      <c r="AT4760" s="243" t="s">
        <v>211</v>
      </c>
      <c r="AU4760" s="243" t="s">
        <v>84</v>
      </c>
      <c r="AV4760" s="14" t="s">
        <v>84</v>
      </c>
      <c r="AW4760" s="14" t="s">
        <v>31</v>
      </c>
      <c r="AX4760" s="14" t="s">
        <v>75</v>
      </c>
      <c r="AY4760" s="243" t="s">
        <v>203</v>
      </c>
    </row>
    <row r="4761" spans="2:51" s="14" customFormat="1" ht="11.25">
      <c r="B4761" s="233"/>
      <c r="C4761" s="234"/>
      <c r="D4761" s="224" t="s">
        <v>211</v>
      </c>
      <c r="E4761" s="235" t="s">
        <v>1</v>
      </c>
      <c r="F4761" s="236" t="s">
        <v>4319</v>
      </c>
      <c r="G4761" s="234"/>
      <c r="H4761" s="237">
        <v>20.75</v>
      </c>
      <c r="I4761" s="238"/>
      <c r="J4761" s="234"/>
      <c r="K4761" s="234"/>
      <c r="L4761" s="239"/>
      <c r="M4761" s="240"/>
      <c r="N4761" s="241"/>
      <c r="O4761" s="241"/>
      <c r="P4761" s="241"/>
      <c r="Q4761" s="241"/>
      <c r="R4761" s="241"/>
      <c r="S4761" s="241"/>
      <c r="T4761" s="242"/>
      <c r="AT4761" s="243" t="s">
        <v>211</v>
      </c>
      <c r="AU4761" s="243" t="s">
        <v>84</v>
      </c>
      <c r="AV4761" s="14" t="s">
        <v>84</v>
      </c>
      <c r="AW4761" s="14" t="s">
        <v>31</v>
      </c>
      <c r="AX4761" s="14" t="s">
        <v>75</v>
      </c>
      <c r="AY4761" s="243" t="s">
        <v>203</v>
      </c>
    </row>
    <row r="4762" spans="2:51" s="14" customFormat="1" ht="11.25">
      <c r="B4762" s="233"/>
      <c r="C4762" s="234"/>
      <c r="D4762" s="224" t="s">
        <v>211</v>
      </c>
      <c r="E4762" s="235" t="s">
        <v>1</v>
      </c>
      <c r="F4762" s="236" t="s">
        <v>4295</v>
      </c>
      <c r="G4762" s="234"/>
      <c r="H4762" s="237">
        <v>20.75</v>
      </c>
      <c r="I4762" s="238"/>
      <c r="J4762" s="234"/>
      <c r="K4762" s="234"/>
      <c r="L4762" s="239"/>
      <c r="M4762" s="240"/>
      <c r="N4762" s="241"/>
      <c r="O4762" s="241"/>
      <c r="P4762" s="241"/>
      <c r="Q4762" s="241"/>
      <c r="R4762" s="241"/>
      <c r="S4762" s="241"/>
      <c r="T4762" s="242"/>
      <c r="AT4762" s="243" t="s">
        <v>211</v>
      </c>
      <c r="AU4762" s="243" t="s">
        <v>84</v>
      </c>
      <c r="AV4762" s="14" t="s">
        <v>84</v>
      </c>
      <c r="AW4762" s="14" t="s">
        <v>31</v>
      </c>
      <c r="AX4762" s="14" t="s">
        <v>75</v>
      </c>
      <c r="AY4762" s="243" t="s">
        <v>203</v>
      </c>
    </row>
    <row r="4763" spans="2:51" s="14" customFormat="1" ht="11.25">
      <c r="B4763" s="233"/>
      <c r="C4763" s="234"/>
      <c r="D4763" s="224" t="s">
        <v>211</v>
      </c>
      <c r="E4763" s="235" t="s">
        <v>1</v>
      </c>
      <c r="F4763" s="236" t="s">
        <v>4320</v>
      </c>
      <c r="G4763" s="234"/>
      <c r="H4763" s="237">
        <v>20.75</v>
      </c>
      <c r="I4763" s="238"/>
      <c r="J4763" s="234"/>
      <c r="K4763" s="234"/>
      <c r="L4763" s="239"/>
      <c r="M4763" s="240"/>
      <c r="N4763" s="241"/>
      <c r="O4763" s="241"/>
      <c r="P4763" s="241"/>
      <c r="Q4763" s="241"/>
      <c r="R4763" s="241"/>
      <c r="S4763" s="241"/>
      <c r="T4763" s="242"/>
      <c r="AT4763" s="243" t="s">
        <v>211</v>
      </c>
      <c r="AU4763" s="243" t="s">
        <v>84</v>
      </c>
      <c r="AV4763" s="14" t="s">
        <v>84</v>
      </c>
      <c r="AW4763" s="14" t="s">
        <v>31</v>
      </c>
      <c r="AX4763" s="14" t="s">
        <v>75</v>
      </c>
      <c r="AY4763" s="243" t="s">
        <v>203</v>
      </c>
    </row>
    <row r="4764" spans="2:51" s="14" customFormat="1" ht="11.25">
      <c r="B4764" s="233"/>
      <c r="C4764" s="234"/>
      <c r="D4764" s="224" t="s">
        <v>211</v>
      </c>
      <c r="E4764" s="235" t="s">
        <v>1</v>
      </c>
      <c r="F4764" s="236" t="s">
        <v>4321</v>
      </c>
      <c r="G4764" s="234"/>
      <c r="H4764" s="237">
        <v>9.5500000000000007</v>
      </c>
      <c r="I4764" s="238"/>
      <c r="J4764" s="234"/>
      <c r="K4764" s="234"/>
      <c r="L4764" s="239"/>
      <c r="M4764" s="240"/>
      <c r="N4764" s="241"/>
      <c r="O4764" s="241"/>
      <c r="P4764" s="241"/>
      <c r="Q4764" s="241"/>
      <c r="R4764" s="241"/>
      <c r="S4764" s="241"/>
      <c r="T4764" s="242"/>
      <c r="AT4764" s="243" t="s">
        <v>211</v>
      </c>
      <c r="AU4764" s="243" t="s">
        <v>84</v>
      </c>
      <c r="AV4764" s="14" t="s">
        <v>84</v>
      </c>
      <c r="AW4764" s="14" t="s">
        <v>31</v>
      </c>
      <c r="AX4764" s="14" t="s">
        <v>75</v>
      </c>
      <c r="AY4764" s="243" t="s">
        <v>203</v>
      </c>
    </row>
    <row r="4765" spans="2:51" s="14" customFormat="1" ht="11.25">
      <c r="B4765" s="233"/>
      <c r="C4765" s="234"/>
      <c r="D4765" s="224" t="s">
        <v>211</v>
      </c>
      <c r="E4765" s="235" t="s">
        <v>1</v>
      </c>
      <c r="F4765" s="236" t="s">
        <v>4322</v>
      </c>
      <c r="G4765" s="234"/>
      <c r="H4765" s="237">
        <v>22.05</v>
      </c>
      <c r="I4765" s="238"/>
      <c r="J4765" s="234"/>
      <c r="K4765" s="234"/>
      <c r="L4765" s="239"/>
      <c r="M4765" s="240"/>
      <c r="N4765" s="241"/>
      <c r="O4765" s="241"/>
      <c r="P4765" s="241"/>
      <c r="Q4765" s="241"/>
      <c r="R4765" s="241"/>
      <c r="S4765" s="241"/>
      <c r="T4765" s="242"/>
      <c r="AT4765" s="243" t="s">
        <v>211</v>
      </c>
      <c r="AU4765" s="243" t="s">
        <v>84</v>
      </c>
      <c r="AV4765" s="14" t="s">
        <v>84</v>
      </c>
      <c r="AW4765" s="14" t="s">
        <v>31</v>
      </c>
      <c r="AX4765" s="14" t="s">
        <v>75</v>
      </c>
      <c r="AY4765" s="243" t="s">
        <v>203</v>
      </c>
    </row>
    <row r="4766" spans="2:51" s="14" customFormat="1" ht="11.25">
      <c r="B4766" s="233"/>
      <c r="C4766" s="234"/>
      <c r="D4766" s="224" t="s">
        <v>211</v>
      </c>
      <c r="E4766" s="235" t="s">
        <v>1</v>
      </c>
      <c r="F4766" s="236" t="s">
        <v>4323</v>
      </c>
      <c r="G4766" s="234"/>
      <c r="H4766" s="237">
        <v>8.6</v>
      </c>
      <c r="I4766" s="238"/>
      <c r="J4766" s="234"/>
      <c r="K4766" s="234"/>
      <c r="L4766" s="239"/>
      <c r="M4766" s="240"/>
      <c r="N4766" s="241"/>
      <c r="O4766" s="241"/>
      <c r="P4766" s="241"/>
      <c r="Q4766" s="241"/>
      <c r="R4766" s="241"/>
      <c r="S4766" s="241"/>
      <c r="T4766" s="242"/>
      <c r="AT4766" s="243" t="s">
        <v>211</v>
      </c>
      <c r="AU4766" s="243" t="s">
        <v>84</v>
      </c>
      <c r="AV4766" s="14" t="s">
        <v>84</v>
      </c>
      <c r="AW4766" s="14" t="s">
        <v>31</v>
      </c>
      <c r="AX4766" s="14" t="s">
        <v>75</v>
      </c>
      <c r="AY4766" s="243" t="s">
        <v>203</v>
      </c>
    </row>
    <row r="4767" spans="2:51" s="14" customFormat="1" ht="11.25">
      <c r="B4767" s="233"/>
      <c r="C4767" s="234"/>
      <c r="D4767" s="224" t="s">
        <v>211</v>
      </c>
      <c r="E4767" s="235" t="s">
        <v>1</v>
      </c>
      <c r="F4767" s="236" t="s">
        <v>4324</v>
      </c>
      <c r="G4767" s="234"/>
      <c r="H4767" s="237">
        <v>8.3000000000000007</v>
      </c>
      <c r="I4767" s="238"/>
      <c r="J4767" s="234"/>
      <c r="K4767" s="234"/>
      <c r="L4767" s="239"/>
      <c r="M4767" s="240"/>
      <c r="N4767" s="241"/>
      <c r="O4767" s="241"/>
      <c r="P4767" s="241"/>
      <c r="Q4767" s="241"/>
      <c r="R4767" s="241"/>
      <c r="S4767" s="241"/>
      <c r="T4767" s="242"/>
      <c r="AT4767" s="243" t="s">
        <v>211</v>
      </c>
      <c r="AU4767" s="243" t="s">
        <v>84</v>
      </c>
      <c r="AV4767" s="14" t="s">
        <v>84</v>
      </c>
      <c r="AW4767" s="14" t="s">
        <v>31</v>
      </c>
      <c r="AX4767" s="14" t="s">
        <v>75</v>
      </c>
      <c r="AY4767" s="243" t="s">
        <v>203</v>
      </c>
    </row>
    <row r="4768" spans="2:51" s="14" customFormat="1" ht="11.25">
      <c r="B4768" s="233"/>
      <c r="C4768" s="234"/>
      <c r="D4768" s="224" t="s">
        <v>211</v>
      </c>
      <c r="E4768" s="235" t="s">
        <v>1</v>
      </c>
      <c r="F4768" s="236" t="s">
        <v>4325</v>
      </c>
      <c r="G4768" s="234"/>
      <c r="H4768" s="237">
        <v>10.9</v>
      </c>
      <c r="I4768" s="238"/>
      <c r="J4768" s="234"/>
      <c r="K4768" s="234"/>
      <c r="L4768" s="239"/>
      <c r="M4768" s="240"/>
      <c r="N4768" s="241"/>
      <c r="O4768" s="241"/>
      <c r="P4768" s="241"/>
      <c r="Q4768" s="241"/>
      <c r="R4768" s="241"/>
      <c r="S4768" s="241"/>
      <c r="T4768" s="242"/>
      <c r="AT4768" s="243" t="s">
        <v>211</v>
      </c>
      <c r="AU4768" s="243" t="s">
        <v>84</v>
      </c>
      <c r="AV4768" s="14" t="s">
        <v>84</v>
      </c>
      <c r="AW4768" s="14" t="s">
        <v>31</v>
      </c>
      <c r="AX4768" s="14" t="s">
        <v>75</v>
      </c>
      <c r="AY4768" s="243" t="s">
        <v>203</v>
      </c>
    </row>
    <row r="4769" spans="2:51" s="14" customFormat="1" ht="11.25">
      <c r="B4769" s="233"/>
      <c r="C4769" s="234"/>
      <c r="D4769" s="224" t="s">
        <v>211</v>
      </c>
      <c r="E4769" s="235" t="s">
        <v>1</v>
      </c>
      <c r="F4769" s="236" t="s">
        <v>4326</v>
      </c>
      <c r="G4769" s="234"/>
      <c r="H4769" s="237">
        <v>24.5</v>
      </c>
      <c r="I4769" s="238"/>
      <c r="J4769" s="234"/>
      <c r="K4769" s="234"/>
      <c r="L4769" s="239"/>
      <c r="M4769" s="240"/>
      <c r="N4769" s="241"/>
      <c r="O4769" s="241"/>
      <c r="P4769" s="241"/>
      <c r="Q4769" s="241"/>
      <c r="R4769" s="241"/>
      <c r="S4769" s="241"/>
      <c r="T4769" s="242"/>
      <c r="AT4769" s="243" t="s">
        <v>211</v>
      </c>
      <c r="AU4769" s="243" t="s">
        <v>84</v>
      </c>
      <c r="AV4769" s="14" t="s">
        <v>84</v>
      </c>
      <c r="AW4769" s="14" t="s">
        <v>31</v>
      </c>
      <c r="AX4769" s="14" t="s">
        <v>75</v>
      </c>
      <c r="AY4769" s="243" t="s">
        <v>203</v>
      </c>
    </row>
    <row r="4770" spans="2:51" s="14" customFormat="1" ht="11.25">
      <c r="B4770" s="233"/>
      <c r="C4770" s="234"/>
      <c r="D4770" s="224" t="s">
        <v>211</v>
      </c>
      <c r="E4770" s="235" t="s">
        <v>1</v>
      </c>
      <c r="F4770" s="236" t="s">
        <v>4327</v>
      </c>
      <c r="G4770" s="234"/>
      <c r="H4770" s="237">
        <v>20.399999999999999</v>
      </c>
      <c r="I4770" s="238"/>
      <c r="J4770" s="234"/>
      <c r="K4770" s="234"/>
      <c r="L4770" s="239"/>
      <c r="M4770" s="240"/>
      <c r="N4770" s="241"/>
      <c r="O4770" s="241"/>
      <c r="P4770" s="241"/>
      <c r="Q4770" s="241"/>
      <c r="R4770" s="241"/>
      <c r="S4770" s="241"/>
      <c r="T4770" s="242"/>
      <c r="AT4770" s="243" t="s">
        <v>211</v>
      </c>
      <c r="AU4770" s="243" t="s">
        <v>84</v>
      </c>
      <c r="AV4770" s="14" t="s">
        <v>84</v>
      </c>
      <c r="AW4770" s="14" t="s">
        <v>31</v>
      </c>
      <c r="AX4770" s="14" t="s">
        <v>75</v>
      </c>
      <c r="AY4770" s="243" t="s">
        <v>203</v>
      </c>
    </row>
    <row r="4771" spans="2:51" s="14" customFormat="1" ht="11.25">
      <c r="B4771" s="233"/>
      <c r="C4771" s="234"/>
      <c r="D4771" s="224" t="s">
        <v>211</v>
      </c>
      <c r="E4771" s="235" t="s">
        <v>1</v>
      </c>
      <c r="F4771" s="236" t="s">
        <v>4328</v>
      </c>
      <c r="G4771" s="234"/>
      <c r="H4771" s="237">
        <v>20.399999999999999</v>
      </c>
      <c r="I4771" s="238"/>
      <c r="J4771" s="234"/>
      <c r="K4771" s="234"/>
      <c r="L4771" s="239"/>
      <c r="M4771" s="240"/>
      <c r="N4771" s="241"/>
      <c r="O4771" s="241"/>
      <c r="P4771" s="241"/>
      <c r="Q4771" s="241"/>
      <c r="R4771" s="241"/>
      <c r="S4771" s="241"/>
      <c r="T4771" s="242"/>
      <c r="AT4771" s="243" t="s">
        <v>211</v>
      </c>
      <c r="AU4771" s="243" t="s">
        <v>84</v>
      </c>
      <c r="AV4771" s="14" t="s">
        <v>84</v>
      </c>
      <c r="AW4771" s="14" t="s">
        <v>31</v>
      </c>
      <c r="AX4771" s="14" t="s">
        <v>75</v>
      </c>
      <c r="AY4771" s="243" t="s">
        <v>203</v>
      </c>
    </row>
    <row r="4772" spans="2:51" s="14" customFormat="1" ht="11.25">
      <c r="B4772" s="233"/>
      <c r="C4772" s="234"/>
      <c r="D4772" s="224" t="s">
        <v>211</v>
      </c>
      <c r="E4772" s="235" t="s">
        <v>1</v>
      </c>
      <c r="F4772" s="236" t="s">
        <v>4329</v>
      </c>
      <c r="G4772" s="234"/>
      <c r="H4772" s="237">
        <v>21.75</v>
      </c>
      <c r="I4772" s="238"/>
      <c r="J4772" s="234"/>
      <c r="K4772" s="234"/>
      <c r="L4772" s="239"/>
      <c r="M4772" s="240"/>
      <c r="N4772" s="241"/>
      <c r="O4772" s="241"/>
      <c r="P4772" s="241"/>
      <c r="Q4772" s="241"/>
      <c r="R4772" s="241"/>
      <c r="S4772" s="241"/>
      <c r="T4772" s="242"/>
      <c r="AT4772" s="243" t="s">
        <v>211</v>
      </c>
      <c r="AU4772" s="243" t="s">
        <v>84</v>
      </c>
      <c r="AV4772" s="14" t="s">
        <v>84</v>
      </c>
      <c r="AW4772" s="14" t="s">
        <v>31</v>
      </c>
      <c r="AX4772" s="14" t="s">
        <v>75</v>
      </c>
      <c r="AY4772" s="243" t="s">
        <v>203</v>
      </c>
    </row>
    <row r="4773" spans="2:51" s="13" customFormat="1" ht="11.25">
      <c r="B4773" s="222"/>
      <c r="C4773" s="223"/>
      <c r="D4773" s="224" t="s">
        <v>211</v>
      </c>
      <c r="E4773" s="225" t="s">
        <v>1</v>
      </c>
      <c r="F4773" s="226" t="s">
        <v>306</v>
      </c>
      <c r="G4773" s="223"/>
      <c r="H4773" s="225" t="s">
        <v>1</v>
      </c>
      <c r="I4773" s="227"/>
      <c r="J4773" s="223"/>
      <c r="K4773" s="223"/>
      <c r="L4773" s="228"/>
      <c r="M4773" s="229"/>
      <c r="N4773" s="230"/>
      <c r="O4773" s="230"/>
      <c r="P4773" s="230"/>
      <c r="Q4773" s="230"/>
      <c r="R4773" s="230"/>
      <c r="S4773" s="230"/>
      <c r="T4773" s="231"/>
      <c r="AT4773" s="232" t="s">
        <v>211</v>
      </c>
      <c r="AU4773" s="232" t="s">
        <v>84</v>
      </c>
      <c r="AV4773" s="13" t="s">
        <v>82</v>
      </c>
      <c r="AW4773" s="13" t="s">
        <v>31</v>
      </c>
      <c r="AX4773" s="13" t="s">
        <v>75</v>
      </c>
      <c r="AY4773" s="232" t="s">
        <v>203</v>
      </c>
    </row>
    <row r="4774" spans="2:51" s="14" customFormat="1" ht="11.25">
      <c r="B4774" s="233"/>
      <c r="C4774" s="234"/>
      <c r="D4774" s="224" t="s">
        <v>211</v>
      </c>
      <c r="E4774" s="235" t="s">
        <v>1</v>
      </c>
      <c r="F4774" s="236" t="s">
        <v>4330</v>
      </c>
      <c r="G4774" s="234"/>
      <c r="H4774" s="237">
        <v>12.925000000000001</v>
      </c>
      <c r="I4774" s="238"/>
      <c r="J4774" s="234"/>
      <c r="K4774" s="234"/>
      <c r="L4774" s="239"/>
      <c r="M4774" s="240"/>
      <c r="N4774" s="241"/>
      <c r="O4774" s="241"/>
      <c r="P4774" s="241"/>
      <c r="Q4774" s="241"/>
      <c r="R4774" s="241"/>
      <c r="S4774" s="241"/>
      <c r="T4774" s="242"/>
      <c r="AT4774" s="243" t="s">
        <v>211</v>
      </c>
      <c r="AU4774" s="243" t="s">
        <v>84</v>
      </c>
      <c r="AV4774" s="14" t="s">
        <v>84</v>
      </c>
      <c r="AW4774" s="14" t="s">
        <v>31</v>
      </c>
      <c r="AX4774" s="14" t="s">
        <v>75</v>
      </c>
      <c r="AY4774" s="243" t="s">
        <v>203</v>
      </c>
    </row>
    <row r="4775" spans="2:51" s="14" customFormat="1" ht="11.25">
      <c r="B4775" s="233"/>
      <c r="C4775" s="234"/>
      <c r="D4775" s="224" t="s">
        <v>211</v>
      </c>
      <c r="E4775" s="235" t="s">
        <v>1</v>
      </c>
      <c r="F4775" s="236" t="s">
        <v>4331</v>
      </c>
      <c r="G4775" s="234"/>
      <c r="H4775" s="237">
        <v>12.4</v>
      </c>
      <c r="I4775" s="238"/>
      <c r="J4775" s="234"/>
      <c r="K4775" s="234"/>
      <c r="L4775" s="239"/>
      <c r="M4775" s="240"/>
      <c r="N4775" s="241"/>
      <c r="O4775" s="241"/>
      <c r="P4775" s="241"/>
      <c r="Q4775" s="241"/>
      <c r="R4775" s="241"/>
      <c r="S4775" s="241"/>
      <c r="T4775" s="242"/>
      <c r="AT4775" s="243" t="s">
        <v>211</v>
      </c>
      <c r="AU4775" s="243" t="s">
        <v>84</v>
      </c>
      <c r="AV4775" s="14" t="s">
        <v>84</v>
      </c>
      <c r="AW4775" s="14" t="s">
        <v>31</v>
      </c>
      <c r="AX4775" s="14" t="s">
        <v>75</v>
      </c>
      <c r="AY4775" s="243" t="s">
        <v>203</v>
      </c>
    </row>
    <row r="4776" spans="2:51" s="14" customFormat="1" ht="11.25">
      <c r="B4776" s="233"/>
      <c r="C4776" s="234"/>
      <c r="D4776" s="224" t="s">
        <v>211</v>
      </c>
      <c r="E4776" s="235" t="s">
        <v>1</v>
      </c>
      <c r="F4776" s="236" t="s">
        <v>4332</v>
      </c>
      <c r="G4776" s="234"/>
      <c r="H4776" s="237">
        <v>12.15</v>
      </c>
      <c r="I4776" s="238"/>
      <c r="J4776" s="234"/>
      <c r="K4776" s="234"/>
      <c r="L4776" s="239"/>
      <c r="M4776" s="240"/>
      <c r="N4776" s="241"/>
      <c r="O4776" s="241"/>
      <c r="P4776" s="241"/>
      <c r="Q4776" s="241"/>
      <c r="R4776" s="241"/>
      <c r="S4776" s="241"/>
      <c r="T4776" s="242"/>
      <c r="AT4776" s="243" t="s">
        <v>211</v>
      </c>
      <c r="AU4776" s="243" t="s">
        <v>84</v>
      </c>
      <c r="AV4776" s="14" t="s">
        <v>84</v>
      </c>
      <c r="AW4776" s="14" t="s">
        <v>31</v>
      </c>
      <c r="AX4776" s="14" t="s">
        <v>75</v>
      </c>
      <c r="AY4776" s="243" t="s">
        <v>203</v>
      </c>
    </row>
    <row r="4777" spans="2:51" s="14" customFormat="1" ht="11.25">
      <c r="B4777" s="233"/>
      <c r="C4777" s="234"/>
      <c r="D4777" s="224" t="s">
        <v>211</v>
      </c>
      <c r="E4777" s="235" t="s">
        <v>1</v>
      </c>
      <c r="F4777" s="236" t="s">
        <v>4333</v>
      </c>
      <c r="G4777" s="234"/>
      <c r="H4777" s="237">
        <v>13.75</v>
      </c>
      <c r="I4777" s="238"/>
      <c r="J4777" s="234"/>
      <c r="K4777" s="234"/>
      <c r="L4777" s="239"/>
      <c r="M4777" s="240"/>
      <c r="N4777" s="241"/>
      <c r="O4777" s="241"/>
      <c r="P4777" s="241"/>
      <c r="Q4777" s="241"/>
      <c r="R4777" s="241"/>
      <c r="S4777" s="241"/>
      <c r="T4777" s="242"/>
      <c r="AT4777" s="243" t="s">
        <v>211</v>
      </c>
      <c r="AU4777" s="243" t="s">
        <v>84</v>
      </c>
      <c r="AV4777" s="14" t="s">
        <v>84</v>
      </c>
      <c r="AW4777" s="14" t="s">
        <v>31</v>
      </c>
      <c r="AX4777" s="14" t="s">
        <v>75</v>
      </c>
      <c r="AY4777" s="243" t="s">
        <v>203</v>
      </c>
    </row>
    <row r="4778" spans="2:51" s="14" customFormat="1" ht="11.25">
      <c r="B4778" s="233"/>
      <c r="C4778" s="234"/>
      <c r="D4778" s="224" t="s">
        <v>211</v>
      </c>
      <c r="E4778" s="235" t="s">
        <v>1</v>
      </c>
      <c r="F4778" s="236" t="s">
        <v>4334</v>
      </c>
      <c r="G4778" s="234"/>
      <c r="H4778" s="237">
        <v>20.95</v>
      </c>
      <c r="I4778" s="238"/>
      <c r="J4778" s="234"/>
      <c r="K4778" s="234"/>
      <c r="L4778" s="239"/>
      <c r="M4778" s="240"/>
      <c r="N4778" s="241"/>
      <c r="O4778" s="241"/>
      <c r="P4778" s="241"/>
      <c r="Q4778" s="241"/>
      <c r="R4778" s="241"/>
      <c r="S4778" s="241"/>
      <c r="T4778" s="242"/>
      <c r="AT4778" s="243" t="s">
        <v>211</v>
      </c>
      <c r="AU4778" s="243" t="s">
        <v>84</v>
      </c>
      <c r="AV4778" s="14" t="s">
        <v>84</v>
      </c>
      <c r="AW4778" s="14" t="s">
        <v>31</v>
      </c>
      <c r="AX4778" s="14" t="s">
        <v>75</v>
      </c>
      <c r="AY4778" s="243" t="s">
        <v>203</v>
      </c>
    </row>
    <row r="4779" spans="2:51" s="14" customFormat="1" ht="11.25">
      <c r="B4779" s="233"/>
      <c r="C4779" s="234"/>
      <c r="D4779" s="224" t="s">
        <v>211</v>
      </c>
      <c r="E4779" s="235" t="s">
        <v>1</v>
      </c>
      <c r="F4779" s="236" t="s">
        <v>4335</v>
      </c>
      <c r="G4779" s="234"/>
      <c r="H4779" s="237">
        <v>21.83</v>
      </c>
      <c r="I4779" s="238"/>
      <c r="J4779" s="234"/>
      <c r="K4779" s="234"/>
      <c r="L4779" s="239"/>
      <c r="M4779" s="240"/>
      <c r="N4779" s="241"/>
      <c r="O4779" s="241"/>
      <c r="P4779" s="241"/>
      <c r="Q4779" s="241"/>
      <c r="R4779" s="241"/>
      <c r="S4779" s="241"/>
      <c r="T4779" s="242"/>
      <c r="AT4779" s="243" t="s">
        <v>211</v>
      </c>
      <c r="AU4779" s="243" t="s">
        <v>84</v>
      </c>
      <c r="AV4779" s="14" t="s">
        <v>84</v>
      </c>
      <c r="AW4779" s="14" t="s">
        <v>31</v>
      </c>
      <c r="AX4779" s="14" t="s">
        <v>75</v>
      </c>
      <c r="AY4779" s="243" t="s">
        <v>203</v>
      </c>
    </row>
    <row r="4780" spans="2:51" s="14" customFormat="1" ht="11.25">
      <c r="B4780" s="233"/>
      <c r="C4780" s="234"/>
      <c r="D4780" s="224" t="s">
        <v>211</v>
      </c>
      <c r="E4780" s="235" t="s">
        <v>1</v>
      </c>
      <c r="F4780" s="236" t="s">
        <v>4336</v>
      </c>
      <c r="G4780" s="234"/>
      <c r="H4780" s="237">
        <v>20.6</v>
      </c>
      <c r="I4780" s="238"/>
      <c r="J4780" s="234"/>
      <c r="K4780" s="234"/>
      <c r="L4780" s="239"/>
      <c r="M4780" s="240"/>
      <c r="N4780" s="241"/>
      <c r="O4780" s="241"/>
      <c r="P4780" s="241"/>
      <c r="Q4780" s="241"/>
      <c r="R4780" s="241"/>
      <c r="S4780" s="241"/>
      <c r="T4780" s="242"/>
      <c r="AT4780" s="243" t="s">
        <v>211</v>
      </c>
      <c r="AU4780" s="243" t="s">
        <v>84</v>
      </c>
      <c r="AV4780" s="14" t="s">
        <v>84</v>
      </c>
      <c r="AW4780" s="14" t="s">
        <v>31</v>
      </c>
      <c r="AX4780" s="14" t="s">
        <v>75</v>
      </c>
      <c r="AY4780" s="243" t="s">
        <v>203</v>
      </c>
    </row>
    <row r="4781" spans="2:51" s="14" customFormat="1" ht="11.25">
      <c r="B4781" s="233"/>
      <c r="C4781" s="234"/>
      <c r="D4781" s="224" t="s">
        <v>211</v>
      </c>
      <c r="E4781" s="235" t="s">
        <v>1</v>
      </c>
      <c r="F4781" s="236" t="s">
        <v>4337</v>
      </c>
      <c r="G4781" s="234"/>
      <c r="H4781" s="237">
        <v>20.6</v>
      </c>
      <c r="I4781" s="238"/>
      <c r="J4781" s="234"/>
      <c r="K4781" s="234"/>
      <c r="L4781" s="239"/>
      <c r="M4781" s="240"/>
      <c r="N4781" s="241"/>
      <c r="O4781" s="241"/>
      <c r="P4781" s="241"/>
      <c r="Q4781" s="241"/>
      <c r="R4781" s="241"/>
      <c r="S4781" s="241"/>
      <c r="T4781" s="242"/>
      <c r="AT4781" s="243" t="s">
        <v>211</v>
      </c>
      <c r="AU4781" s="243" t="s">
        <v>84</v>
      </c>
      <c r="AV4781" s="14" t="s">
        <v>84</v>
      </c>
      <c r="AW4781" s="14" t="s">
        <v>31</v>
      </c>
      <c r="AX4781" s="14" t="s">
        <v>75</v>
      </c>
      <c r="AY4781" s="243" t="s">
        <v>203</v>
      </c>
    </row>
    <row r="4782" spans="2:51" s="14" customFormat="1" ht="11.25">
      <c r="B4782" s="233"/>
      <c r="C4782" s="234"/>
      <c r="D4782" s="224" t="s">
        <v>211</v>
      </c>
      <c r="E4782" s="235" t="s">
        <v>1</v>
      </c>
      <c r="F4782" s="236" t="s">
        <v>4338</v>
      </c>
      <c r="G4782" s="234"/>
      <c r="H4782" s="237">
        <v>20.75</v>
      </c>
      <c r="I4782" s="238"/>
      <c r="J4782" s="234"/>
      <c r="K4782" s="234"/>
      <c r="L4782" s="239"/>
      <c r="M4782" s="240"/>
      <c r="N4782" s="241"/>
      <c r="O4782" s="241"/>
      <c r="P4782" s="241"/>
      <c r="Q4782" s="241"/>
      <c r="R4782" s="241"/>
      <c r="S4782" s="241"/>
      <c r="T4782" s="242"/>
      <c r="AT4782" s="243" t="s">
        <v>211</v>
      </c>
      <c r="AU4782" s="243" t="s">
        <v>84</v>
      </c>
      <c r="AV4782" s="14" t="s">
        <v>84</v>
      </c>
      <c r="AW4782" s="14" t="s">
        <v>31</v>
      </c>
      <c r="AX4782" s="14" t="s">
        <v>75</v>
      </c>
      <c r="AY4782" s="243" t="s">
        <v>203</v>
      </c>
    </row>
    <row r="4783" spans="2:51" s="14" customFormat="1" ht="11.25">
      <c r="B4783" s="233"/>
      <c r="C4783" s="234"/>
      <c r="D4783" s="224" t="s">
        <v>211</v>
      </c>
      <c r="E4783" s="235" t="s">
        <v>1</v>
      </c>
      <c r="F4783" s="236" t="s">
        <v>4339</v>
      </c>
      <c r="G4783" s="234"/>
      <c r="H4783" s="237">
        <v>20.75</v>
      </c>
      <c r="I4783" s="238"/>
      <c r="J4783" s="234"/>
      <c r="K4783" s="234"/>
      <c r="L4783" s="239"/>
      <c r="M4783" s="240"/>
      <c r="N4783" s="241"/>
      <c r="O4783" s="241"/>
      <c r="P4783" s="241"/>
      <c r="Q4783" s="241"/>
      <c r="R4783" s="241"/>
      <c r="S4783" s="241"/>
      <c r="T4783" s="242"/>
      <c r="AT4783" s="243" t="s">
        <v>211</v>
      </c>
      <c r="AU4783" s="243" t="s">
        <v>84</v>
      </c>
      <c r="AV4783" s="14" t="s">
        <v>84</v>
      </c>
      <c r="AW4783" s="14" t="s">
        <v>31</v>
      </c>
      <c r="AX4783" s="14" t="s">
        <v>75</v>
      </c>
      <c r="AY4783" s="243" t="s">
        <v>203</v>
      </c>
    </row>
    <row r="4784" spans="2:51" s="14" customFormat="1" ht="11.25">
      <c r="B4784" s="233"/>
      <c r="C4784" s="234"/>
      <c r="D4784" s="224" t="s">
        <v>211</v>
      </c>
      <c r="E4784" s="235" t="s">
        <v>1</v>
      </c>
      <c r="F4784" s="236" t="s">
        <v>4340</v>
      </c>
      <c r="G4784" s="234"/>
      <c r="H4784" s="237">
        <v>20.350000000000001</v>
      </c>
      <c r="I4784" s="238"/>
      <c r="J4784" s="234"/>
      <c r="K4784" s="234"/>
      <c r="L4784" s="239"/>
      <c r="M4784" s="240"/>
      <c r="N4784" s="241"/>
      <c r="O4784" s="241"/>
      <c r="P4784" s="241"/>
      <c r="Q4784" s="241"/>
      <c r="R4784" s="241"/>
      <c r="S4784" s="241"/>
      <c r="T4784" s="242"/>
      <c r="AT4784" s="243" t="s">
        <v>211</v>
      </c>
      <c r="AU4784" s="243" t="s">
        <v>84</v>
      </c>
      <c r="AV4784" s="14" t="s">
        <v>84</v>
      </c>
      <c r="AW4784" s="14" t="s">
        <v>31</v>
      </c>
      <c r="AX4784" s="14" t="s">
        <v>75</v>
      </c>
      <c r="AY4784" s="243" t="s">
        <v>203</v>
      </c>
    </row>
    <row r="4785" spans="2:51" s="14" customFormat="1" ht="11.25">
      <c r="B4785" s="233"/>
      <c r="C4785" s="234"/>
      <c r="D4785" s="224" t="s">
        <v>211</v>
      </c>
      <c r="E4785" s="235" t="s">
        <v>1</v>
      </c>
      <c r="F4785" s="236" t="s">
        <v>4341</v>
      </c>
      <c r="G4785" s="234"/>
      <c r="H4785" s="237">
        <v>20.25</v>
      </c>
      <c r="I4785" s="238"/>
      <c r="J4785" s="234"/>
      <c r="K4785" s="234"/>
      <c r="L4785" s="239"/>
      <c r="M4785" s="240"/>
      <c r="N4785" s="241"/>
      <c r="O4785" s="241"/>
      <c r="P4785" s="241"/>
      <c r="Q4785" s="241"/>
      <c r="R4785" s="241"/>
      <c r="S4785" s="241"/>
      <c r="T4785" s="242"/>
      <c r="AT4785" s="243" t="s">
        <v>211</v>
      </c>
      <c r="AU4785" s="243" t="s">
        <v>84</v>
      </c>
      <c r="AV4785" s="14" t="s">
        <v>84</v>
      </c>
      <c r="AW4785" s="14" t="s">
        <v>31</v>
      </c>
      <c r="AX4785" s="14" t="s">
        <v>75</v>
      </c>
      <c r="AY4785" s="243" t="s">
        <v>203</v>
      </c>
    </row>
    <row r="4786" spans="2:51" s="14" customFormat="1" ht="11.25">
      <c r="B4786" s="233"/>
      <c r="C4786" s="234"/>
      <c r="D4786" s="224" t="s">
        <v>211</v>
      </c>
      <c r="E4786" s="235" t="s">
        <v>1</v>
      </c>
      <c r="F4786" s="236" t="s">
        <v>4342</v>
      </c>
      <c r="G4786" s="234"/>
      <c r="H4786" s="237">
        <v>20.45</v>
      </c>
      <c r="I4786" s="238"/>
      <c r="J4786" s="234"/>
      <c r="K4786" s="234"/>
      <c r="L4786" s="239"/>
      <c r="M4786" s="240"/>
      <c r="N4786" s="241"/>
      <c r="O4786" s="241"/>
      <c r="P4786" s="241"/>
      <c r="Q4786" s="241"/>
      <c r="R4786" s="241"/>
      <c r="S4786" s="241"/>
      <c r="T4786" s="242"/>
      <c r="AT4786" s="243" t="s">
        <v>211</v>
      </c>
      <c r="AU4786" s="243" t="s">
        <v>84</v>
      </c>
      <c r="AV4786" s="14" t="s">
        <v>84</v>
      </c>
      <c r="AW4786" s="14" t="s">
        <v>31</v>
      </c>
      <c r="AX4786" s="14" t="s">
        <v>75</v>
      </c>
      <c r="AY4786" s="243" t="s">
        <v>203</v>
      </c>
    </row>
    <row r="4787" spans="2:51" s="14" customFormat="1" ht="11.25">
      <c r="B4787" s="233"/>
      <c r="C4787" s="234"/>
      <c r="D4787" s="224" t="s">
        <v>211</v>
      </c>
      <c r="E4787" s="235" t="s">
        <v>1</v>
      </c>
      <c r="F4787" s="236" t="s">
        <v>4343</v>
      </c>
      <c r="G4787" s="234"/>
      <c r="H4787" s="237">
        <v>20.75</v>
      </c>
      <c r="I4787" s="238"/>
      <c r="J4787" s="234"/>
      <c r="K4787" s="234"/>
      <c r="L4787" s="239"/>
      <c r="M4787" s="240"/>
      <c r="N4787" s="241"/>
      <c r="O4787" s="241"/>
      <c r="P4787" s="241"/>
      <c r="Q4787" s="241"/>
      <c r="R4787" s="241"/>
      <c r="S4787" s="241"/>
      <c r="T4787" s="242"/>
      <c r="AT4787" s="243" t="s">
        <v>211</v>
      </c>
      <c r="AU4787" s="243" t="s">
        <v>84</v>
      </c>
      <c r="AV4787" s="14" t="s">
        <v>84</v>
      </c>
      <c r="AW4787" s="14" t="s">
        <v>31</v>
      </c>
      <c r="AX4787" s="14" t="s">
        <v>75</v>
      </c>
      <c r="AY4787" s="243" t="s">
        <v>203</v>
      </c>
    </row>
    <row r="4788" spans="2:51" s="14" customFormat="1" ht="11.25">
      <c r="B4788" s="233"/>
      <c r="C4788" s="234"/>
      <c r="D4788" s="224" t="s">
        <v>211</v>
      </c>
      <c r="E4788" s="235" t="s">
        <v>1</v>
      </c>
      <c r="F4788" s="236" t="s">
        <v>4344</v>
      </c>
      <c r="G4788" s="234"/>
      <c r="H4788" s="237">
        <v>20.75</v>
      </c>
      <c r="I4788" s="238"/>
      <c r="J4788" s="234"/>
      <c r="K4788" s="234"/>
      <c r="L4788" s="239"/>
      <c r="M4788" s="240"/>
      <c r="N4788" s="241"/>
      <c r="O4788" s="241"/>
      <c r="P4788" s="241"/>
      <c r="Q4788" s="241"/>
      <c r="R4788" s="241"/>
      <c r="S4788" s="241"/>
      <c r="T4788" s="242"/>
      <c r="AT4788" s="243" t="s">
        <v>211</v>
      </c>
      <c r="AU4788" s="243" t="s">
        <v>84</v>
      </c>
      <c r="AV4788" s="14" t="s">
        <v>84</v>
      </c>
      <c r="AW4788" s="14" t="s">
        <v>31</v>
      </c>
      <c r="AX4788" s="14" t="s">
        <v>75</v>
      </c>
      <c r="AY4788" s="243" t="s">
        <v>203</v>
      </c>
    </row>
    <row r="4789" spans="2:51" s="14" customFormat="1" ht="11.25">
      <c r="B4789" s="233"/>
      <c r="C4789" s="234"/>
      <c r="D4789" s="224" t="s">
        <v>211</v>
      </c>
      <c r="E4789" s="235" t="s">
        <v>1</v>
      </c>
      <c r="F4789" s="236" t="s">
        <v>4345</v>
      </c>
      <c r="G4789" s="234"/>
      <c r="H4789" s="237">
        <v>20.75</v>
      </c>
      <c r="I4789" s="238"/>
      <c r="J4789" s="234"/>
      <c r="K4789" s="234"/>
      <c r="L4789" s="239"/>
      <c r="M4789" s="240"/>
      <c r="N4789" s="241"/>
      <c r="O4789" s="241"/>
      <c r="P4789" s="241"/>
      <c r="Q4789" s="241"/>
      <c r="R4789" s="241"/>
      <c r="S4789" s="241"/>
      <c r="T4789" s="242"/>
      <c r="AT4789" s="243" t="s">
        <v>211</v>
      </c>
      <c r="AU4789" s="243" t="s">
        <v>84</v>
      </c>
      <c r="AV4789" s="14" t="s">
        <v>84</v>
      </c>
      <c r="AW4789" s="14" t="s">
        <v>31</v>
      </c>
      <c r="AX4789" s="14" t="s">
        <v>75</v>
      </c>
      <c r="AY4789" s="243" t="s">
        <v>203</v>
      </c>
    </row>
    <row r="4790" spans="2:51" s="14" customFormat="1" ht="11.25">
      <c r="B4790" s="233"/>
      <c r="C4790" s="234"/>
      <c r="D4790" s="224" t="s">
        <v>211</v>
      </c>
      <c r="E4790" s="235" t="s">
        <v>1</v>
      </c>
      <c r="F4790" s="236" t="s">
        <v>4346</v>
      </c>
      <c r="G4790" s="234"/>
      <c r="H4790" s="237">
        <v>20.75</v>
      </c>
      <c r="I4790" s="238"/>
      <c r="J4790" s="234"/>
      <c r="K4790" s="234"/>
      <c r="L4790" s="239"/>
      <c r="M4790" s="240"/>
      <c r="N4790" s="241"/>
      <c r="O4790" s="241"/>
      <c r="P4790" s="241"/>
      <c r="Q4790" s="241"/>
      <c r="R4790" s="241"/>
      <c r="S4790" s="241"/>
      <c r="T4790" s="242"/>
      <c r="AT4790" s="243" t="s">
        <v>211</v>
      </c>
      <c r="AU4790" s="243" t="s">
        <v>84</v>
      </c>
      <c r="AV4790" s="14" t="s">
        <v>84</v>
      </c>
      <c r="AW4790" s="14" t="s">
        <v>31</v>
      </c>
      <c r="AX4790" s="14" t="s">
        <v>75</v>
      </c>
      <c r="AY4790" s="243" t="s">
        <v>203</v>
      </c>
    </row>
    <row r="4791" spans="2:51" s="14" customFormat="1" ht="11.25">
      <c r="B4791" s="233"/>
      <c r="C4791" s="234"/>
      <c r="D4791" s="224" t="s">
        <v>211</v>
      </c>
      <c r="E4791" s="235" t="s">
        <v>1</v>
      </c>
      <c r="F4791" s="236" t="s">
        <v>4347</v>
      </c>
      <c r="G4791" s="234"/>
      <c r="H4791" s="237">
        <v>22.95</v>
      </c>
      <c r="I4791" s="238"/>
      <c r="J4791" s="234"/>
      <c r="K4791" s="234"/>
      <c r="L4791" s="239"/>
      <c r="M4791" s="240"/>
      <c r="N4791" s="241"/>
      <c r="O4791" s="241"/>
      <c r="P4791" s="241"/>
      <c r="Q4791" s="241"/>
      <c r="R4791" s="241"/>
      <c r="S4791" s="241"/>
      <c r="T4791" s="242"/>
      <c r="AT4791" s="243" t="s">
        <v>211</v>
      </c>
      <c r="AU4791" s="243" t="s">
        <v>84</v>
      </c>
      <c r="AV4791" s="14" t="s">
        <v>84</v>
      </c>
      <c r="AW4791" s="14" t="s">
        <v>31</v>
      </c>
      <c r="AX4791" s="14" t="s">
        <v>75</v>
      </c>
      <c r="AY4791" s="243" t="s">
        <v>203</v>
      </c>
    </row>
    <row r="4792" spans="2:51" s="14" customFormat="1" ht="11.25">
      <c r="B4792" s="233"/>
      <c r="C4792" s="234"/>
      <c r="D4792" s="224" t="s">
        <v>211</v>
      </c>
      <c r="E4792" s="235" t="s">
        <v>1</v>
      </c>
      <c r="F4792" s="236" t="s">
        <v>4348</v>
      </c>
      <c r="G4792" s="234"/>
      <c r="H4792" s="237">
        <v>12.05</v>
      </c>
      <c r="I4792" s="238"/>
      <c r="J4792" s="234"/>
      <c r="K4792" s="234"/>
      <c r="L4792" s="239"/>
      <c r="M4792" s="240"/>
      <c r="N4792" s="241"/>
      <c r="O4792" s="241"/>
      <c r="P4792" s="241"/>
      <c r="Q4792" s="241"/>
      <c r="R4792" s="241"/>
      <c r="S4792" s="241"/>
      <c r="T4792" s="242"/>
      <c r="AT4792" s="243" t="s">
        <v>211</v>
      </c>
      <c r="AU4792" s="243" t="s">
        <v>84</v>
      </c>
      <c r="AV4792" s="14" t="s">
        <v>84</v>
      </c>
      <c r="AW4792" s="14" t="s">
        <v>31</v>
      </c>
      <c r="AX4792" s="14" t="s">
        <v>75</v>
      </c>
      <c r="AY4792" s="243" t="s">
        <v>203</v>
      </c>
    </row>
    <row r="4793" spans="2:51" s="14" customFormat="1" ht="11.25">
      <c r="B4793" s="233"/>
      <c r="C4793" s="234"/>
      <c r="D4793" s="224" t="s">
        <v>211</v>
      </c>
      <c r="E4793" s="235" t="s">
        <v>1</v>
      </c>
      <c r="F4793" s="236" t="s">
        <v>4349</v>
      </c>
      <c r="G4793" s="234"/>
      <c r="H4793" s="237">
        <v>9.5500000000000007</v>
      </c>
      <c r="I4793" s="238"/>
      <c r="J4793" s="234"/>
      <c r="K4793" s="234"/>
      <c r="L4793" s="239"/>
      <c r="M4793" s="240"/>
      <c r="N4793" s="241"/>
      <c r="O4793" s="241"/>
      <c r="P4793" s="241"/>
      <c r="Q4793" s="241"/>
      <c r="R4793" s="241"/>
      <c r="S4793" s="241"/>
      <c r="T4793" s="242"/>
      <c r="AT4793" s="243" t="s">
        <v>211</v>
      </c>
      <c r="AU4793" s="243" t="s">
        <v>84</v>
      </c>
      <c r="AV4793" s="14" t="s">
        <v>84</v>
      </c>
      <c r="AW4793" s="14" t="s">
        <v>31</v>
      </c>
      <c r="AX4793" s="14" t="s">
        <v>75</v>
      </c>
      <c r="AY4793" s="243" t="s">
        <v>203</v>
      </c>
    </row>
    <row r="4794" spans="2:51" s="14" customFormat="1" ht="11.25">
      <c r="B4794" s="233"/>
      <c r="C4794" s="234"/>
      <c r="D4794" s="224" t="s">
        <v>211</v>
      </c>
      <c r="E4794" s="235" t="s">
        <v>1</v>
      </c>
      <c r="F4794" s="236" t="s">
        <v>4350</v>
      </c>
      <c r="G4794" s="234"/>
      <c r="H4794" s="237">
        <v>10</v>
      </c>
      <c r="I4794" s="238"/>
      <c r="J4794" s="234"/>
      <c r="K4794" s="234"/>
      <c r="L4794" s="239"/>
      <c r="M4794" s="240"/>
      <c r="N4794" s="241"/>
      <c r="O4794" s="241"/>
      <c r="P4794" s="241"/>
      <c r="Q4794" s="241"/>
      <c r="R4794" s="241"/>
      <c r="S4794" s="241"/>
      <c r="T4794" s="242"/>
      <c r="AT4794" s="243" t="s">
        <v>211</v>
      </c>
      <c r="AU4794" s="243" t="s">
        <v>84</v>
      </c>
      <c r="AV4794" s="14" t="s">
        <v>84</v>
      </c>
      <c r="AW4794" s="14" t="s">
        <v>31</v>
      </c>
      <c r="AX4794" s="14" t="s">
        <v>75</v>
      </c>
      <c r="AY4794" s="243" t="s">
        <v>203</v>
      </c>
    </row>
    <row r="4795" spans="2:51" s="14" customFormat="1" ht="11.25">
      <c r="B4795" s="233"/>
      <c r="C4795" s="234"/>
      <c r="D4795" s="224" t="s">
        <v>211</v>
      </c>
      <c r="E4795" s="235" t="s">
        <v>1</v>
      </c>
      <c r="F4795" s="236" t="s">
        <v>4351</v>
      </c>
      <c r="G4795" s="234"/>
      <c r="H4795" s="237">
        <v>10.9</v>
      </c>
      <c r="I4795" s="238"/>
      <c r="J4795" s="234"/>
      <c r="K4795" s="234"/>
      <c r="L4795" s="239"/>
      <c r="M4795" s="240"/>
      <c r="N4795" s="241"/>
      <c r="O4795" s="241"/>
      <c r="P4795" s="241"/>
      <c r="Q4795" s="241"/>
      <c r="R4795" s="241"/>
      <c r="S4795" s="241"/>
      <c r="T4795" s="242"/>
      <c r="AT4795" s="243" t="s">
        <v>211</v>
      </c>
      <c r="AU4795" s="243" t="s">
        <v>84</v>
      </c>
      <c r="AV4795" s="14" t="s">
        <v>84</v>
      </c>
      <c r="AW4795" s="14" t="s">
        <v>31</v>
      </c>
      <c r="AX4795" s="14" t="s">
        <v>75</v>
      </c>
      <c r="AY4795" s="243" t="s">
        <v>203</v>
      </c>
    </row>
    <row r="4796" spans="2:51" s="14" customFormat="1" ht="11.25">
      <c r="B4796" s="233"/>
      <c r="C4796" s="234"/>
      <c r="D4796" s="224" t="s">
        <v>211</v>
      </c>
      <c r="E4796" s="235" t="s">
        <v>1</v>
      </c>
      <c r="F4796" s="236" t="s">
        <v>4352</v>
      </c>
      <c r="G4796" s="234"/>
      <c r="H4796" s="237">
        <v>24.5</v>
      </c>
      <c r="I4796" s="238"/>
      <c r="J4796" s="234"/>
      <c r="K4796" s="234"/>
      <c r="L4796" s="239"/>
      <c r="M4796" s="240"/>
      <c r="N4796" s="241"/>
      <c r="O4796" s="241"/>
      <c r="P4796" s="241"/>
      <c r="Q4796" s="241"/>
      <c r="R4796" s="241"/>
      <c r="S4796" s="241"/>
      <c r="T4796" s="242"/>
      <c r="AT4796" s="243" t="s">
        <v>211</v>
      </c>
      <c r="AU4796" s="243" t="s">
        <v>84</v>
      </c>
      <c r="AV4796" s="14" t="s">
        <v>84</v>
      </c>
      <c r="AW4796" s="14" t="s">
        <v>31</v>
      </c>
      <c r="AX4796" s="14" t="s">
        <v>75</v>
      </c>
      <c r="AY4796" s="243" t="s">
        <v>203</v>
      </c>
    </row>
    <row r="4797" spans="2:51" s="14" customFormat="1" ht="11.25">
      <c r="B4797" s="233"/>
      <c r="C4797" s="234"/>
      <c r="D4797" s="224" t="s">
        <v>211</v>
      </c>
      <c r="E4797" s="235" t="s">
        <v>1</v>
      </c>
      <c r="F4797" s="236" t="s">
        <v>4353</v>
      </c>
      <c r="G4797" s="234"/>
      <c r="H4797" s="237">
        <v>20.399999999999999</v>
      </c>
      <c r="I4797" s="238"/>
      <c r="J4797" s="234"/>
      <c r="K4797" s="234"/>
      <c r="L4797" s="239"/>
      <c r="M4797" s="240"/>
      <c r="N4797" s="241"/>
      <c r="O4797" s="241"/>
      <c r="P4797" s="241"/>
      <c r="Q4797" s="241"/>
      <c r="R4797" s="241"/>
      <c r="S4797" s="241"/>
      <c r="T4797" s="242"/>
      <c r="AT4797" s="243" t="s">
        <v>211</v>
      </c>
      <c r="AU4797" s="243" t="s">
        <v>84</v>
      </c>
      <c r="AV4797" s="14" t="s">
        <v>84</v>
      </c>
      <c r="AW4797" s="14" t="s">
        <v>31</v>
      </c>
      <c r="AX4797" s="14" t="s">
        <v>75</v>
      </c>
      <c r="AY4797" s="243" t="s">
        <v>203</v>
      </c>
    </row>
    <row r="4798" spans="2:51" s="14" customFormat="1" ht="11.25">
      <c r="B4798" s="233"/>
      <c r="C4798" s="234"/>
      <c r="D4798" s="224" t="s">
        <v>211</v>
      </c>
      <c r="E4798" s="235" t="s">
        <v>1</v>
      </c>
      <c r="F4798" s="236" t="s">
        <v>4354</v>
      </c>
      <c r="G4798" s="234"/>
      <c r="H4798" s="237">
        <v>20.399999999999999</v>
      </c>
      <c r="I4798" s="238"/>
      <c r="J4798" s="234"/>
      <c r="K4798" s="234"/>
      <c r="L4798" s="239"/>
      <c r="M4798" s="240"/>
      <c r="N4798" s="241"/>
      <c r="O4798" s="241"/>
      <c r="P4798" s="241"/>
      <c r="Q4798" s="241"/>
      <c r="R4798" s="241"/>
      <c r="S4798" s="241"/>
      <c r="T4798" s="242"/>
      <c r="AT4798" s="243" t="s">
        <v>211</v>
      </c>
      <c r="AU4798" s="243" t="s">
        <v>84</v>
      </c>
      <c r="AV4798" s="14" t="s">
        <v>84</v>
      </c>
      <c r="AW4798" s="14" t="s">
        <v>31</v>
      </c>
      <c r="AX4798" s="14" t="s">
        <v>75</v>
      </c>
      <c r="AY4798" s="243" t="s">
        <v>203</v>
      </c>
    </row>
    <row r="4799" spans="2:51" s="14" customFormat="1" ht="11.25">
      <c r="B4799" s="233"/>
      <c r="C4799" s="234"/>
      <c r="D4799" s="224" t="s">
        <v>211</v>
      </c>
      <c r="E4799" s="235" t="s">
        <v>1</v>
      </c>
      <c r="F4799" s="236" t="s">
        <v>4355</v>
      </c>
      <c r="G4799" s="234"/>
      <c r="H4799" s="237">
        <v>21.75</v>
      </c>
      <c r="I4799" s="238"/>
      <c r="J4799" s="234"/>
      <c r="K4799" s="234"/>
      <c r="L4799" s="239"/>
      <c r="M4799" s="240"/>
      <c r="N4799" s="241"/>
      <c r="O4799" s="241"/>
      <c r="P4799" s="241"/>
      <c r="Q4799" s="241"/>
      <c r="R4799" s="241"/>
      <c r="S4799" s="241"/>
      <c r="T4799" s="242"/>
      <c r="AT4799" s="243" t="s">
        <v>211</v>
      </c>
      <c r="AU4799" s="243" t="s">
        <v>84</v>
      </c>
      <c r="AV4799" s="14" t="s">
        <v>84</v>
      </c>
      <c r="AW4799" s="14" t="s">
        <v>31</v>
      </c>
      <c r="AX4799" s="14" t="s">
        <v>75</v>
      </c>
      <c r="AY4799" s="243" t="s">
        <v>203</v>
      </c>
    </row>
    <row r="4800" spans="2:51" s="14" customFormat="1" ht="11.25">
      <c r="B4800" s="233"/>
      <c r="C4800" s="234"/>
      <c r="D4800" s="224" t="s">
        <v>211</v>
      </c>
      <c r="E4800" s="235" t="s">
        <v>1</v>
      </c>
      <c r="F4800" s="236" t="s">
        <v>4356</v>
      </c>
      <c r="G4800" s="234"/>
      <c r="H4800" s="237">
        <v>12.925000000000001</v>
      </c>
      <c r="I4800" s="238"/>
      <c r="J4800" s="234"/>
      <c r="K4800" s="234"/>
      <c r="L4800" s="239"/>
      <c r="M4800" s="240"/>
      <c r="N4800" s="241"/>
      <c r="O4800" s="241"/>
      <c r="P4800" s="241"/>
      <c r="Q4800" s="241"/>
      <c r="R4800" s="241"/>
      <c r="S4800" s="241"/>
      <c r="T4800" s="242"/>
      <c r="AT4800" s="243" t="s">
        <v>211</v>
      </c>
      <c r="AU4800" s="243" t="s">
        <v>84</v>
      </c>
      <c r="AV4800" s="14" t="s">
        <v>84</v>
      </c>
      <c r="AW4800" s="14" t="s">
        <v>31</v>
      </c>
      <c r="AX4800" s="14" t="s">
        <v>75</v>
      </c>
      <c r="AY4800" s="243" t="s">
        <v>203</v>
      </c>
    </row>
    <row r="4801" spans="2:51" s="14" customFormat="1" ht="11.25">
      <c r="B4801" s="233"/>
      <c r="C4801" s="234"/>
      <c r="D4801" s="224" t="s">
        <v>211</v>
      </c>
      <c r="E4801" s="235" t="s">
        <v>1</v>
      </c>
      <c r="F4801" s="236" t="s">
        <v>4357</v>
      </c>
      <c r="G4801" s="234"/>
      <c r="H4801" s="237">
        <v>12.4</v>
      </c>
      <c r="I4801" s="238"/>
      <c r="J4801" s="234"/>
      <c r="K4801" s="234"/>
      <c r="L4801" s="239"/>
      <c r="M4801" s="240"/>
      <c r="N4801" s="241"/>
      <c r="O4801" s="241"/>
      <c r="P4801" s="241"/>
      <c r="Q4801" s="241"/>
      <c r="R4801" s="241"/>
      <c r="S4801" s="241"/>
      <c r="T4801" s="242"/>
      <c r="AT4801" s="243" t="s">
        <v>211</v>
      </c>
      <c r="AU4801" s="243" t="s">
        <v>84</v>
      </c>
      <c r="AV4801" s="14" t="s">
        <v>84</v>
      </c>
      <c r="AW4801" s="14" t="s">
        <v>31</v>
      </c>
      <c r="AX4801" s="14" t="s">
        <v>75</v>
      </c>
      <c r="AY4801" s="243" t="s">
        <v>203</v>
      </c>
    </row>
    <row r="4802" spans="2:51" s="14" customFormat="1" ht="11.25">
      <c r="B4802" s="233"/>
      <c r="C4802" s="234"/>
      <c r="D4802" s="224" t="s">
        <v>211</v>
      </c>
      <c r="E4802" s="235" t="s">
        <v>1</v>
      </c>
      <c r="F4802" s="236" t="s">
        <v>4358</v>
      </c>
      <c r="G4802" s="234"/>
      <c r="H4802" s="237">
        <v>12.15</v>
      </c>
      <c r="I4802" s="238"/>
      <c r="J4802" s="234"/>
      <c r="K4802" s="234"/>
      <c r="L4802" s="239"/>
      <c r="M4802" s="240"/>
      <c r="N4802" s="241"/>
      <c r="O4802" s="241"/>
      <c r="P4802" s="241"/>
      <c r="Q4802" s="241"/>
      <c r="R4802" s="241"/>
      <c r="S4802" s="241"/>
      <c r="T4802" s="242"/>
      <c r="AT4802" s="243" t="s">
        <v>211</v>
      </c>
      <c r="AU4802" s="243" t="s">
        <v>84</v>
      </c>
      <c r="AV4802" s="14" t="s">
        <v>84</v>
      </c>
      <c r="AW4802" s="14" t="s">
        <v>31</v>
      </c>
      <c r="AX4802" s="14" t="s">
        <v>75</v>
      </c>
      <c r="AY4802" s="243" t="s">
        <v>203</v>
      </c>
    </row>
    <row r="4803" spans="2:51" s="14" customFormat="1" ht="11.25">
      <c r="B4803" s="233"/>
      <c r="C4803" s="234"/>
      <c r="D4803" s="224" t="s">
        <v>211</v>
      </c>
      <c r="E4803" s="235" t="s">
        <v>1</v>
      </c>
      <c r="F4803" s="236" t="s">
        <v>4359</v>
      </c>
      <c r="G4803" s="234"/>
      <c r="H4803" s="237">
        <v>13.75</v>
      </c>
      <c r="I4803" s="238"/>
      <c r="J4803" s="234"/>
      <c r="K4803" s="234"/>
      <c r="L4803" s="239"/>
      <c r="M4803" s="240"/>
      <c r="N4803" s="241"/>
      <c r="O4803" s="241"/>
      <c r="P4803" s="241"/>
      <c r="Q4803" s="241"/>
      <c r="R4803" s="241"/>
      <c r="S4803" s="241"/>
      <c r="T4803" s="242"/>
      <c r="AT4803" s="243" t="s">
        <v>211</v>
      </c>
      <c r="AU4803" s="243" t="s">
        <v>84</v>
      </c>
      <c r="AV4803" s="14" t="s">
        <v>84</v>
      </c>
      <c r="AW4803" s="14" t="s">
        <v>31</v>
      </c>
      <c r="AX4803" s="14" t="s">
        <v>75</v>
      </c>
      <c r="AY4803" s="243" t="s">
        <v>203</v>
      </c>
    </row>
    <row r="4804" spans="2:51" s="14" customFormat="1" ht="11.25">
      <c r="B4804" s="233"/>
      <c r="C4804" s="234"/>
      <c r="D4804" s="224" t="s">
        <v>211</v>
      </c>
      <c r="E4804" s="235" t="s">
        <v>1</v>
      </c>
      <c r="F4804" s="236" t="s">
        <v>4360</v>
      </c>
      <c r="G4804" s="234"/>
      <c r="H4804" s="237">
        <v>20.95</v>
      </c>
      <c r="I4804" s="238"/>
      <c r="J4804" s="234"/>
      <c r="K4804" s="234"/>
      <c r="L4804" s="239"/>
      <c r="M4804" s="240"/>
      <c r="N4804" s="241"/>
      <c r="O4804" s="241"/>
      <c r="P4804" s="241"/>
      <c r="Q4804" s="241"/>
      <c r="R4804" s="241"/>
      <c r="S4804" s="241"/>
      <c r="T4804" s="242"/>
      <c r="AT4804" s="243" t="s">
        <v>211</v>
      </c>
      <c r="AU4804" s="243" t="s">
        <v>84</v>
      </c>
      <c r="AV4804" s="14" t="s">
        <v>84</v>
      </c>
      <c r="AW4804" s="14" t="s">
        <v>31</v>
      </c>
      <c r="AX4804" s="14" t="s">
        <v>75</v>
      </c>
      <c r="AY4804" s="243" t="s">
        <v>203</v>
      </c>
    </row>
    <row r="4805" spans="2:51" s="14" customFormat="1" ht="11.25">
      <c r="B4805" s="233"/>
      <c r="C4805" s="234"/>
      <c r="D4805" s="224" t="s">
        <v>211</v>
      </c>
      <c r="E4805" s="235" t="s">
        <v>1</v>
      </c>
      <c r="F4805" s="236" t="s">
        <v>4361</v>
      </c>
      <c r="G4805" s="234"/>
      <c r="H4805" s="237">
        <v>21.83</v>
      </c>
      <c r="I4805" s="238"/>
      <c r="J4805" s="234"/>
      <c r="K4805" s="234"/>
      <c r="L4805" s="239"/>
      <c r="M4805" s="240"/>
      <c r="N4805" s="241"/>
      <c r="O4805" s="241"/>
      <c r="P4805" s="241"/>
      <c r="Q4805" s="241"/>
      <c r="R4805" s="241"/>
      <c r="S4805" s="241"/>
      <c r="T4805" s="242"/>
      <c r="AT4805" s="243" t="s">
        <v>211</v>
      </c>
      <c r="AU4805" s="243" t="s">
        <v>84</v>
      </c>
      <c r="AV4805" s="14" t="s">
        <v>84</v>
      </c>
      <c r="AW4805" s="14" t="s">
        <v>31</v>
      </c>
      <c r="AX4805" s="14" t="s">
        <v>75</v>
      </c>
      <c r="AY4805" s="243" t="s">
        <v>203</v>
      </c>
    </row>
    <row r="4806" spans="2:51" s="14" customFormat="1" ht="11.25">
      <c r="B4806" s="233"/>
      <c r="C4806" s="234"/>
      <c r="D4806" s="224" t="s">
        <v>211</v>
      </c>
      <c r="E4806" s="235" t="s">
        <v>1</v>
      </c>
      <c r="F4806" s="236" t="s">
        <v>4362</v>
      </c>
      <c r="G4806" s="234"/>
      <c r="H4806" s="237">
        <v>20.6</v>
      </c>
      <c r="I4806" s="238"/>
      <c r="J4806" s="234"/>
      <c r="K4806" s="234"/>
      <c r="L4806" s="239"/>
      <c r="M4806" s="240"/>
      <c r="N4806" s="241"/>
      <c r="O4806" s="241"/>
      <c r="P4806" s="241"/>
      <c r="Q4806" s="241"/>
      <c r="R4806" s="241"/>
      <c r="S4806" s="241"/>
      <c r="T4806" s="242"/>
      <c r="AT4806" s="243" t="s">
        <v>211</v>
      </c>
      <c r="AU4806" s="243" t="s">
        <v>84</v>
      </c>
      <c r="AV4806" s="14" t="s">
        <v>84</v>
      </c>
      <c r="AW4806" s="14" t="s">
        <v>31</v>
      </c>
      <c r="AX4806" s="14" t="s">
        <v>75</v>
      </c>
      <c r="AY4806" s="243" t="s">
        <v>203</v>
      </c>
    </row>
    <row r="4807" spans="2:51" s="14" customFormat="1" ht="11.25">
      <c r="B4807" s="233"/>
      <c r="C4807" s="234"/>
      <c r="D4807" s="224" t="s">
        <v>211</v>
      </c>
      <c r="E4807" s="235" t="s">
        <v>1</v>
      </c>
      <c r="F4807" s="236" t="s">
        <v>4363</v>
      </c>
      <c r="G4807" s="234"/>
      <c r="H4807" s="237">
        <v>20.6</v>
      </c>
      <c r="I4807" s="238"/>
      <c r="J4807" s="234"/>
      <c r="K4807" s="234"/>
      <c r="L4807" s="239"/>
      <c r="M4807" s="240"/>
      <c r="N4807" s="241"/>
      <c r="O4807" s="241"/>
      <c r="P4807" s="241"/>
      <c r="Q4807" s="241"/>
      <c r="R4807" s="241"/>
      <c r="S4807" s="241"/>
      <c r="T4807" s="242"/>
      <c r="AT4807" s="243" t="s">
        <v>211</v>
      </c>
      <c r="AU4807" s="243" t="s">
        <v>84</v>
      </c>
      <c r="AV4807" s="14" t="s">
        <v>84</v>
      </c>
      <c r="AW4807" s="14" t="s">
        <v>31</v>
      </c>
      <c r="AX4807" s="14" t="s">
        <v>75</v>
      </c>
      <c r="AY4807" s="243" t="s">
        <v>203</v>
      </c>
    </row>
    <row r="4808" spans="2:51" s="14" customFormat="1" ht="11.25">
      <c r="B4808" s="233"/>
      <c r="C4808" s="234"/>
      <c r="D4808" s="224" t="s">
        <v>211</v>
      </c>
      <c r="E4808" s="235" t="s">
        <v>1</v>
      </c>
      <c r="F4808" s="236" t="s">
        <v>4364</v>
      </c>
      <c r="G4808" s="234"/>
      <c r="H4808" s="237">
        <v>20.75</v>
      </c>
      <c r="I4808" s="238"/>
      <c r="J4808" s="234"/>
      <c r="K4808" s="234"/>
      <c r="L4808" s="239"/>
      <c r="M4808" s="240"/>
      <c r="N4808" s="241"/>
      <c r="O4808" s="241"/>
      <c r="P4808" s="241"/>
      <c r="Q4808" s="241"/>
      <c r="R4808" s="241"/>
      <c r="S4808" s="241"/>
      <c r="T4808" s="242"/>
      <c r="AT4808" s="243" t="s">
        <v>211</v>
      </c>
      <c r="AU4808" s="243" t="s">
        <v>84</v>
      </c>
      <c r="AV4808" s="14" t="s">
        <v>84</v>
      </c>
      <c r="AW4808" s="14" t="s">
        <v>31</v>
      </c>
      <c r="AX4808" s="14" t="s">
        <v>75</v>
      </c>
      <c r="AY4808" s="243" t="s">
        <v>203</v>
      </c>
    </row>
    <row r="4809" spans="2:51" s="14" customFormat="1" ht="11.25">
      <c r="B4809" s="233"/>
      <c r="C4809" s="234"/>
      <c r="D4809" s="224" t="s">
        <v>211</v>
      </c>
      <c r="E4809" s="235" t="s">
        <v>1</v>
      </c>
      <c r="F4809" s="236" t="s">
        <v>4365</v>
      </c>
      <c r="G4809" s="234"/>
      <c r="H4809" s="237">
        <v>20.75</v>
      </c>
      <c r="I4809" s="238"/>
      <c r="J4809" s="234"/>
      <c r="K4809" s="234"/>
      <c r="L4809" s="239"/>
      <c r="M4809" s="240"/>
      <c r="N4809" s="241"/>
      <c r="O4809" s="241"/>
      <c r="P4809" s="241"/>
      <c r="Q4809" s="241"/>
      <c r="R4809" s="241"/>
      <c r="S4809" s="241"/>
      <c r="T4809" s="242"/>
      <c r="AT4809" s="243" t="s">
        <v>211</v>
      </c>
      <c r="AU4809" s="243" t="s">
        <v>84</v>
      </c>
      <c r="AV4809" s="14" t="s">
        <v>84</v>
      </c>
      <c r="AW4809" s="14" t="s">
        <v>31</v>
      </c>
      <c r="AX4809" s="14" t="s">
        <v>75</v>
      </c>
      <c r="AY4809" s="243" t="s">
        <v>203</v>
      </c>
    </row>
    <row r="4810" spans="2:51" s="14" customFormat="1" ht="11.25">
      <c r="B4810" s="233"/>
      <c r="C4810" s="234"/>
      <c r="D4810" s="224" t="s">
        <v>211</v>
      </c>
      <c r="E4810" s="235" t="s">
        <v>1</v>
      </c>
      <c r="F4810" s="236" t="s">
        <v>4366</v>
      </c>
      <c r="G4810" s="234"/>
      <c r="H4810" s="237">
        <v>20.350000000000001</v>
      </c>
      <c r="I4810" s="238"/>
      <c r="J4810" s="234"/>
      <c r="K4810" s="234"/>
      <c r="L4810" s="239"/>
      <c r="M4810" s="240"/>
      <c r="N4810" s="241"/>
      <c r="O4810" s="241"/>
      <c r="P4810" s="241"/>
      <c r="Q4810" s="241"/>
      <c r="R4810" s="241"/>
      <c r="S4810" s="241"/>
      <c r="T4810" s="242"/>
      <c r="AT4810" s="243" t="s">
        <v>211</v>
      </c>
      <c r="AU4810" s="243" t="s">
        <v>84</v>
      </c>
      <c r="AV4810" s="14" t="s">
        <v>84</v>
      </c>
      <c r="AW4810" s="14" t="s">
        <v>31</v>
      </c>
      <c r="AX4810" s="14" t="s">
        <v>75</v>
      </c>
      <c r="AY4810" s="243" t="s">
        <v>203</v>
      </c>
    </row>
    <row r="4811" spans="2:51" s="14" customFormat="1" ht="11.25">
      <c r="B4811" s="233"/>
      <c r="C4811" s="234"/>
      <c r="D4811" s="224" t="s">
        <v>211</v>
      </c>
      <c r="E4811" s="235" t="s">
        <v>1</v>
      </c>
      <c r="F4811" s="236" t="s">
        <v>4367</v>
      </c>
      <c r="G4811" s="234"/>
      <c r="H4811" s="237">
        <v>20.25</v>
      </c>
      <c r="I4811" s="238"/>
      <c r="J4811" s="234"/>
      <c r="K4811" s="234"/>
      <c r="L4811" s="239"/>
      <c r="M4811" s="240"/>
      <c r="N4811" s="241"/>
      <c r="O4811" s="241"/>
      <c r="P4811" s="241"/>
      <c r="Q4811" s="241"/>
      <c r="R4811" s="241"/>
      <c r="S4811" s="241"/>
      <c r="T4811" s="242"/>
      <c r="AT4811" s="243" t="s">
        <v>211</v>
      </c>
      <c r="AU4811" s="243" t="s">
        <v>84</v>
      </c>
      <c r="AV4811" s="14" t="s">
        <v>84</v>
      </c>
      <c r="AW4811" s="14" t="s">
        <v>31</v>
      </c>
      <c r="AX4811" s="14" t="s">
        <v>75</v>
      </c>
      <c r="AY4811" s="243" t="s">
        <v>203</v>
      </c>
    </row>
    <row r="4812" spans="2:51" s="14" customFormat="1" ht="11.25">
      <c r="B4812" s="233"/>
      <c r="C4812" s="234"/>
      <c r="D4812" s="224" t="s">
        <v>211</v>
      </c>
      <c r="E4812" s="235" t="s">
        <v>1</v>
      </c>
      <c r="F4812" s="236" t="s">
        <v>4368</v>
      </c>
      <c r="G4812" s="234"/>
      <c r="H4812" s="237">
        <v>20.45</v>
      </c>
      <c r="I4812" s="238"/>
      <c r="J4812" s="234"/>
      <c r="K4812" s="234"/>
      <c r="L4812" s="239"/>
      <c r="M4812" s="240"/>
      <c r="N4812" s="241"/>
      <c r="O4812" s="241"/>
      <c r="P4812" s="241"/>
      <c r="Q4812" s="241"/>
      <c r="R4812" s="241"/>
      <c r="S4812" s="241"/>
      <c r="T4812" s="242"/>
      <c r="AT4812" s="243" t="s">
        <v>211</v>
      </c>
      <c r="AU4812" s="243" t="s">
        <v>84</v>
      </c>
      <c r="AV4812" s="14" t="s">
        <v>84</v>
      </c>
      <c r="AW4812" s="14" t="s">
        <v>31</v>
      </c>
      <c r="AX4812" s="14" t="s">
        <v>75</v>
      </c>
      <c r="AY4812" s="243" t="s">
        <v>203</v>
      </c>
    </row>
    <row r="4813" spans="2:51" s="14" customFormat="1" ht="11.25">
      <c r="B4813" s="233"/>
      <c r="C4813" s="234"/>
      <c r="D4813" s="224" t="s">
        <v>211</v>
      </c>
      <c r="E4813" s="235" t="s">
        <v>1</v>
      </c>
      <c r="F4813" s="236" t="s">
        <v>4369</v>
      </c>
      <c r="G4813" s="234"/>
      <c r="H4813" s="237">
        <v>20.75</v>
      </c>
      <c r="I4813" s="238"/>
      <c r="J4813" s="234"/>
      <c r="K4813" s="234"/>
      <c r="L4813" s="239"/>
      <c r="M4813" s="240"/>
      <c r="N4813" s="241"/>
      <c r="O4813" s="241"/>
      <c r="P4813" s="241"/>
      <c r="Q4813" s="241"/>
      <c r="R4813" s="241"/>
      <c r="S4813" s="241"/>
      <c r="T4813" s="242"/>
      <c r="AT4813" s="243" t="s">
        <v>211</v>
      </c>
      <c r="AU4813" s="243" t="s">
        <v>84</v>
      </c>
      <c r="AV4813" s="14" t="s">
        <v>84</v>
      </c>
      <c r="AW4813" s="14" t="s">
        <v>31</v>
      </c>
      <c r="AX4813" s="14" t="s">
        <v>75</v>
      </c>
      <c r="AY4813" s="243" t="s">
        <v>203</v>
      </c>
    </row>
    <row r="4814" spans="2:51" s="14" customFormat="1" ht="11.25">
      <c r="B4814" s="233"/>
      <c r="C4814" s="234"/>
      <c r="D4814" s="224" t="s">
        <v>211</v>
      </c>
      <c r="E4814" s="235" t="s">
        <v>1</v>
      </c>
      <c r="F4814" s="236" t="s">
        <v>4370</v>
      </c>
      <c r="G4814" s="234"/>
      <c r="H4814" s="237">
        <v>20.75</v>
      </c>
      <c r="I4814" s="238"/>
      <c r="J4814" s="234"/>
      <c r="K4814" s="234"/>
      <c r="L4814" s="239"/>
      <c r="M4814" s="240"/>
      <c r="N4814" s="241"/>
      <c r="O4814" s="241"/>
      <c r="P4814" s="241"/>
      <c r="Q4814" s="241"/>
      <c r="R4814" s="241"/>
      <c r="S4814" s="241"/>
      <c r="T4814" s="242"/>
      <c r="AT4814" s="243" t="s">
        <v>211</v>
      </c>
      <c r="AU4814" s="243" t="s">
        <v>84</v>
      </c>
      <c r="AV4814" s="14" t="s">
        <v>84</v>
      </c>
      <c r="AW4814" s="14" t="s">
        <v>31</v>
      </c>
      <c r="AX4814" s="14" t="s">
        <v>75</v>
      </c>
      <c r="AY4814" s="243" t="s">
        <v>203</v>
      </c>
    </row>
    <row r="4815" spans="2:51" s="14" customFormat="1" ht="11.25">
      <c r="B4815" s="233"/>
      <c r="C4815" s="234"/>
      <c r="D4815" s="224" t="s">
        <v>211</v>
      </c>
      <c r="E4815" s="235" t="s">
        <v>1</v>
      </c>
      <c r="F4815" s="236" t="s">
        <v>4345</v>
      </c>
      <c r="G4815" s="234"/>
      <c r="H4815" s="237">
        <v>20.75</v>
      </c>
      <c r="I4815" s="238"/>
      <c r="J4815" s="234"/>
      <c r="K4815" s="234"/>
      <c r="L4815" s="239"/>
      <c r="M4815" s="240"/>
      <c r="N4815" s="241"/>
      <c r="O4815" s="241"/>
      <c r="P4815" s="241"/>
      <c r="Q4815" s="241"/>
      <c r="R4815" s="241"/>
      <c r="S4815" s="241"/>
      <c r="T4815" s="242"/>
      <c r="AT4815" s="243" t="s">
        <v>211</v>
      </c>
      <c r="AU4815" s="243" t="s">
        <v>84</v>
      </c>
      <c r="AV4815" s="14" t="s">
        <v>84</v>
      </c>
      <c r="AW4815" s="14" t="s">
        <v>31</v>
      </c>
      <c r="AX4815" s="14" t="s">
        <v>75</v>
      </c>
      <c r="AY4815" s="243" t="s">
        <v>203</v>
      </c>
    </row>
    <row r="4816" spans="2:51" s="14" customFormat="1" ht="11.25">
      <c r="B4816" s="233"/>
      <c r="C4816" s="234"/>
      <c r="D4816" s="224" t="s">
        <v>211</v>
      </c>
      <c r="E4816" s="235" t="s">
        <v>1</v>
      </c>
      <c r="F4816" s="236" t="s">
        <v>4371</v>
      </c>
      <c r="G4816" s="234"/>
      <c r="H4816" s="237">
        <v>20.75</v>
      </c>
      <c r="I4816" s="238"/>
      <c r="J4816" s="234"/>
      <c r="K4816" s="234"/>
      <c r="L4816" s="239"/>
      <c r="M4816" s="240"/>
      <c r="N4816" s="241"/>
      <c r="O4816" s="241"/>
      <c r="P4816" s="241"/>
      <c r="Q4816" s="241"/>
      <c r="R4816" s="241"/>
      <c r="S4816" s="241"/>
      <c r="T4816" s="242"/>
      <c r="AT4816" s="243" t="s">
        <v>211</v>
      </c>
      <c r="AU4816" s="243" t="s">
        <v>84</v>
      </c>
      <c r="AV4816" s="14" t="s">
        <v>84</v>
      </c>
      <c r="AW4816" s="14" t="s">
        <v>31</v>
      </c>
      <c r="AX4816" s="14" t="s">
        <v>75</v>
      </c>
      <c r="AY4816" s="243" t="s">
        <v>203</v>
      </c>
    </row>
    <row r="4817" spans="1:65" s="14" customFormat="1" ht="11.25">
      <c r="B4817" s="233"/>
      <c r="C4817" s="234"/>
      <c r="D4817" s="224" t="s">
        <v>211</v>
      </c>
      <c r="E4817" s="235" t="s">
        <v>1</v>
      </c>
      <c r="F4817" s="236" t="s">
        <v>4372</v>
      </c>
      <c r="G4817" s="234"/>
      <c r="H4817" s="237">
        <v>22.95</v>
      </c>
      <c r="I4817" s="238"/>
      <c r="J4817" s="234"/>
      <c r="K4817" s="234"/>
      <c r="L4817" s="239"/>
      <c r="M4817" s="240"/>
      <c r="N4817" s="241"/>
      <c r="O4817" s="241"/>
      <c r="P4817" s="241"/>
      <c r="Q4817" s="241"/>
      <c r="R4817" s="241"/>
      <c r="S4817" s="241"/>
      <c r="T4817" s="242"/>
      <c r="AT4817" s="243" t="s">
        <v>211</v>
      </c>
      <c r="AU4817" s="243" t="s">
        <v>84</v>
      </c>
      <c r="AV4817" s="14" t="s">
        <v>84</v>
      </c>
      <c r="AW4817" s="14" t="s">
        <v>31</v>
      </c>
      <c r="AX4817" s="14" t="s">
        <v>75</v>
      </c>
      <c r="AY4817" s="243" t="s">
        <v>203</v>
      </c>
    </row>
    <row r="4818" spans="1:65" s="14" customFormat="1" ht="11.25">
      <c r="B4818" s="233"/>
      <c r="C4818" s="234"/>
      <c r="D4818" s="224" t="s">
        <v>211</v>
      </c>
      <c r="E4818" s="235" t="s">
        <v>1</v>
      </c>
      <c r="F4818" s="236" t="s">
        <v>4373</v>
      </c>
      <c r="G4818" s="234"/>
      <c r="H4818" s="237">
        <v>11.15</v>
      </c>
      <c r="I4818" s="238"/>
      <c r="J4818" s="234"/>
      <c r="K4818" s="234"/>
      <c r="L4818" s="239"/>
      <c r="M4818" s="240"/>
      <c r="N4818" s="241"/>
      <c r="O4818" s="241"/>
      <c r="P4818" s="241"/>
      <c r="Q4818" s="241"/>
      <c r="R4818" s="241"/>
      <c r="S4818" s="241"/>
      <c r="T4818" s="242"/>
      <c r="AT4818" s="243" t="s">
        <v>211</v>
      </c>
      <c r="AU4818" s="243" t="s">
        <v>84</v>
      </c>
      <c r="AV4818" s="14" t="s">
        <v>84</v>
      </c>
      <c r="AW4818" s="14" t="s">
        <v>31</v>
      </c>
      <c r="AX4818" s="14" t="s">
        <v>75</v>
      </c>
      <c r="AY4818" s="243" t="s">
        <v>203</v>
      </c>
    </row>
    <row r="4819" spans="1:65" s="14" customFormat="1" ht="11.25">
      <c r="B4819" s="233"/>
      <c r="C4819" s="234"/>
      <c r="D4819" s="224" t="s">
        <v>211</v>
      </c>
      <c r="E4819" s="235" t="s">
        <v>1</v>
      </c>
      <c r="F4819" s="236" t="s">
        <v>4374</v>
      </c>
      <c r="G4819" s="234"/>
      <c r="H4819" s="237">
        <v>9.5500000000000007</v>
      </c>
      <c r="I4819" s="238"/>
      <c r="J4819" s="234"/>
      <c r="K4819" s="234"/>
      <c r="L4819" s="239"/>
      <c r="M4819" s="240"/>
      <c r="N4819" s="241"/>
      <c r="O4819" s="241"/>
      <c r="P4819" s="241"/>
      <c r="Q4819" s="241"/>
      <c r="R4819" s="241"/>
      <c r="S4819" s="241"/>
      <c r="T4819" s="242"/>
      <c r="AT4819" s="243" t="s">
        <v>211</v>
      </c>
      <c r="AU4819" s="243" t="s">
        <v>84</v>
      </c>
      <c r="AV4819" s="14" t="s">
        <v>84</v>
      </c>
      <c r="AW4819" s="14" t="s">
        <v>31</v>
      </c>
      <c r="AX4819" s="14" t="s">
        <v>75</v>
      </c>
      <c r="AY4819" s="243" t="s">
        <v>203</v>
      </c>
    </row>
    <row r="4820" spans="1:65" s="14" customFormat="1" ht="11.25">
      <c r="B4820" s="233"/>
      <c r="C4820" s="234"/>
      <c r="D4820" s="224" t="s">
        <v>211</v>
      </c>
      <c r="E4820" s="235" t="s">
        <v>1</v>
      </c>
      <c r="F4820" s="236" t="s">
        <v>4375</v>
      </c>
      <c r="G4820" s="234"/>
      <c r="H4820" s="237">
        <v>10</v>
      </c>
      <c r="I4820" s="238"/>
      <c r="J4820" s="234"/>
      <c r="K4820" s="234"/>
      <c r="L4820" s="239"/>
      <c r="M4820" s="240"/>
      <c r="N4820" s="241"/>
      <c r="O4820" s="241"/>
      <c r="P4820" s="241"/>
      <c r="Q4820" s="241"/>
      <c r="R4820" s="241"/>
      <c r="S4820" s="241"/>
      <c r="T4820" s="242"/>
      <c r="AT4820" s="243" t="s">
        <v>211</v>
      </c>
      <c r="AU4820" s="243" t="s">
        <v>84</v>
      </c>
      <c r="AV4820" s="14" t="s">
        <v>84</v>
      </c>
      <c r="AW4820" s="14" t="s">
        <v>31</v>
      </c>
      <c r="AX4820" s="14" t="s">
        <v>75</v>
      </c>
      <c r="AY4820" s="243" t="s">
        <v>203</v>
      </c>
    </row>
    <row r="4821" spans="1:65" s="14" customFormat="1" ht="11.25">
      <c r="B4821" s="233"/>
      <c r="C4821" s="234"/>
      <c r="D4821" s="224" t="s">
        <v>211</v>
      </c>
      <c r="E4821" s="235" t="s">
        <v>1</v>
      </c>
      <c r="F4821" s="236" t="s">
        <v>4376</v>
      </c>
      <c r="G4821" s="234"/>
      <c r="H4821" s="237">
        <v>9.35</v>
      </c>
      <c r="I4821" s="238"/>
      <c r="J4821" s="234"/>
      <c r="K4821" s="234"/>
      <c r="L4821" s="239"/>
      <c r="M4821" s="240"/>
      <c r="N4821" s="241"/>
      <c r="O4821" s="241"/>
      <c r="P4821" s="241"/>
      <c r="Q4821" s="241"/>
      <c r="R4821" s="241"/>
      <c r="S4821" s="241"/>
      <c r="T4821" s="242"/>
      <c r="AT4821" s="243" t="s">
        <v>211</v>
      </c>
      <c r="AU4821" s="243" t="s">
        <v>84</v>
      </c>
      <c r="AV4821" s="14" t="s">
        <v>84</v>
      </c>
      <c r="AW4821" s="14" t="s">
        <v>31</v>
      </c>
      <c r="AX4821" s="14" t="s">
        <v>75</v>
      </c>
      <c r="AY4821" s="243" t="s">
        <v>203</v>
      </c>
    </row>
    <row r="4822" spans="1:65" s="14" customFormat="1" ht="11.25">
      <c r="B4822" s="233"/>
      <c r="C4822" s="234"/>
      <c r="D4822" s="224" t="s">
        <v>211</v>
      </c>
      <c r="E4822" s="235" t="s">
        <v>1</v>
      </c>
      <c r="F4822" s="236" t="s">
        <v>4326</v>
      </c>
      <c r="G4822" s="234"/>
      <c r="H4822" s="237">
        <v>24.5</v>
      </c>
      <c r="I4822" s="238"/>
      <c r="J4822" s="234"/>
      <c r="K4822" s="234"/>
      <c r="L4822" s="239"/>
      <c r="M4822" s="240"/>
      <c r="N4822" s="241"/>
      <c r="O4822" s="241"/>
      <c r="P4822" s="241"/>
      <c r="Q4822" s="241"/>
      <c r="R4822" s="241"/>
      <c r="S4822" s="241"/>
      <c r="T4822" s="242"/>
      <c r="AT4822" s="243" t="s">
        <v>211</v>
      </c>
      <c r="AU4822" s="243" t="s">
        <v>84</v>
      </c>
      <c r="AV4822" s="14" t="s">
        <v>84</v>
      </c>
      <c r="AW4822" s="14" t="s">
        <v>31</v>
      </c>
      <c r="AX4822" s="14" t="s">
        <v>75</v>
      </c>
      <c r="AY4822" s="243" t="s">
        <v>203</v>
      </c>
    </row>
    <row r="4823" spans="1:65" s="14" customFormat="1" ht="11.25">
      <c r="B4823" s="233"/>
      <c r="C4823" s="234"/>
      <c r="D4823" s="224" t="s">
        <v>211</v>
      </c>
      <c r="E4823" s="235" t="s">
        <v>1</v>
      </c>
      <c r="F4823" s="236" t="s">
        <v>4327</v>
      </c>
      <c r="G4823" s="234"/>
      <c r="H4823" s="237">
        <v>20.399999999999999</v>
      </c>
      <c r="I4823" s="238"/>
      <c r="J4823" s="234"/>
      <c r="K4823" s="234"/>
      <c r="L4823" s="239"/>
      <c r="M4823" s="240"/>
      <c r="N4823" s="241"/>
      <c r="O4823" s="241"/>
      <c r="P4823" s="241"/>
      <c r="Q4823" s="241"/>
      <c r="R4823" s="241"/>
      <c r="S4823" s="241"/>
      <c r="T4823" s="242"/>
      <c r="AT4823" s="243" t="s">
        <v>211</v>
      </c>
      <c r="AU4823" s="243" t="s">
        <v>84</v>
      </c>
      <c r="AV4823" s="14" t="s">
        <v>84</v>
      </c>
      <c r="AW4823" s="14" t="s">
        <v>31</v>
      </c>
      <c r="AX4823" s="14" t="s">
        <v>75</v>
      </c>
      <c r="AY4823" s="243" t="s">
        <v>203</v>
      </c>
    </row>
    <row r="4824" spans="1:65" s="14" customFormat="1" ht="11.25">
      <c r="B4824" s="233"/>
      <c r="C4824" s="234"/>
      <c r="D4824" s="224" t="s">
        <v>211</v>
      </c>
      <c r="E4824" s="235" t="s">
        <v>1</v>
      </c>
      <c r="F4824" s="236" t="s">
        <v>4328</v>
      </c>
      <c r="G4824" s="234"/>
      <c r="H4824" s="237">
        <v>20.399999999999999</v>
      </c>
      <c r="I4824" s="238"/>
      <c r="J4824" s="234"/>
      <c r="K4824" s="234"/>
      <c r="L4824" s="239"/>
      <c r="M4824" s="240"/>
      <c r="N4824" s="241"/>
      <c r="O4824" s="241"/>
      <c r="P4824" s="241"/>
      <c r="Q4824" s="241"/>
      <c r="R4824" s="241"/>
      <c r="S4824" s="241"/>
      <c r="T4824" s="242"/>
      <c r="AT4824" s="243" t="s">
        <v>211</v>
      </c>
      <c r="AU4824" s="243" t="s">
        <v>84</v>
      </c>
      <c r="AV4824" s="14" t="s">
        <v>84</v>
      </c>
      <c r="AW4824" s="14" t="s">
        <v>31</v>
      </c>
      <c r="AX4824" s="14" t="s">
        <v>75</v>
      </c>
      <c r="AY4824" s="243" t="s">
        <v>203</v>
      </c>
    </row>
    <row r="4825" spans="1:65" s="14" customFormat="1" ht="11.25">
      <c r="B4825" s="233"/>
      <c r="C4825" s="234"/>
      <c r="D4825" s="224" t="s">
        <v>211</v>
      </c>
      <c r="E4825" s="235" t="s">
        <v>1</v>
      </c>
      <c r="F4825" s="236" t="s">
        <v>4329</v>
      </c>
      <c r="G4825" s="234"/>
      <c r="H4825" s="237">
        <v>21.75</v>
      </c>
      <c r="I4825" s="238"/>
      <c r="J4825" s="234"/>
      <c r="K4825" s="234"/>
      <c r="L4825" s="239"/>
      <c r="M4825" s="240"/>
      <c r="N4825" s="241"/>
      <c r="O4825" s="241"/>
      <c r="P4825" s="241"/>
      <c r="Q4825" s="241"/>
      <c r="R4825" s="241"/>
      <c r="S4825" s="241"/>
      <c r="T4825" s="242"/>
      <c r="AT4825" s="243" t="s">
        <v>211</v>
      </c>
      <c r="AU4825" s="243" t="s">
        <v>84</v>
      </c>
      <c r="AV4825" s="14" t="s">
        <v>84</v>
      </c>
      <c r="AW4825" s="14" t="s">
        <v>31</v>
      </c>
      <c r="AX4825" s="14" t="s">
        <v>75</v>
      </c>
      <c r="AY4825" s="243" t="s">
        <v>203</v>
      </c>
    </row>
    <row r="4826" spans="1:65" s="2" customFormat="1" ht="16.5" customHeight="1">
      <c r="A4826" s="35"/>
      <c r="B4826" s="36"/>
      <c r="C4826" s="209" t="s">
        <v>4377</v>
      </c>
      <c r="D4826" s="209" t="s">
        <v>205</v>
      </c>
      <c r="E4826" s="210" t="s">
        <v>4378</v>
      </c>
      <c r="F4826" s="211" t="s">
        <v>4379</v>
      </c>
      <c r="G4826" s="212" t="s">
        <v>240</v>
      </c>
      <c r="H4826" s="213">
        <v>4390.8819999999996</v>
      </c>
      <c r="I4826" s="214"/>
      <c r="J4826" s="215">
        <f>ROUND(I4826*H4826,2)</f>
        <v>0</v>
      </c>
      <c r="K4826" s="211" t="s">
        <v>218</v>
      </c>
      <c r="L4826" s="40"/>
      <c r="M4826" s="216" t="s">
        <v>1</v>
      </c>
      <c r="N4826" s="217" t="s">
        <v>40</v>
      </c>
      <c r="O4826" s="72"/>
      <c r="P4826" s="218">
        <f>O4826*H4826</f>
        <v>0</v>
      </c>
      <c r="Q4826" s="218">
        <v>2.9999999999999997E-4</v>
      </c>
      <c r="R4826" s="218">
        <f>Q4826*H4826</f>
        <v>1.3172645999999997</v>
      </c>
      <c r="S4826" s="218">
        <v>0</v>
      </c>
      <c r="T4826" s="219">
        <f>S4826*H4826</f>
        <v>0</v>
      </c>
      <c r="U4826" s="35"/>
      <c r="V4826" s="35"/>
      <c r="W4826" s="35"/>
      <c r="X4826" s="35"/>
      <c r="Y4826" s="35"/>
      <c r="Z4826" s="35"/>
      <c r="AA4826" s="35"/>
      <c r="AB4826" s="35"/>
      <c r="AC4826" s="35"/>
      <c r="AD4826" s="35"/>
      <c r="AE4826" s="35"/>
      <c r="AR4826" s="220" t="s">
        <v>412</v>
      </c>
      <c r="AT4826" s="220" t="s">
        <v>205</v>
      </c>
      <c r="AU4826" s="220" t="s">
        <v>84</v>
      </c>
      <c r="AY4826" s="18" t="s">
        <v>203</v>
      </c>
      <c r="BE4826" s="221">
        <f>IF(N4826="základní",J4826,0)</f>
        <v>0</v>
      </c>
      <c r="BF4826" s="221">
        <f>IF(N4826="snížená",J4826,0)</f>
        <v>0</v>
      </c>
      <c r="BG4826" s="221">
        <f>IF(N4826="zákl. přenesená",J4826,0)</f>
        <v>0</v>
      </c>
      <c r="BH4826" s="221">
        <f>IF(N4826="sníž. přenesená",J4826,0)</f>
        <v>0</v>
      </c>
      <c r="BI4826" s="221">
        <f>IF(N4826="nulová",J4826,0)</f>
        <v>0</v>
      </c>
      <c r="BJ4826" s="18" t="s">
        <v>82</v>
      </c>
      <c r="BK4826" s="221">
        <f>ROUND(I4826*H4826,2)</f>
        <v>0</v>
      </c>
      <c r="BL4826" s="18" t="s">
        <v>412</v>
      </c>
      <c r="BM4826" s="220" t="s">
        <v>4380</v>
      </c>
    </row>
    <row r="4827" spans="1:65" s="13" customFormat="1" ht="33.75">
      <c r="B4827" s="222"/>
      <c r="C4827" s="223"/>
      <c r="D4827" s="224" t="s">
        <v>211</v>
      </c>
      <c r="E4827" s="225" t="s">
        <v>1</v>
      </c>
      <c r="F4827" s="226" t="s">
        <v>4381</v>
      </c>
      <c r="G4827" s="223"/>
      <c r="H4827" s="225" t="s">
        <v>1</v>
      </c>
      <c r="I4827" s="227"/>
      <c r="J4827" s="223"/>
      <c r="K4827" s="223"/>
      <c r="L4827" s="228"/>
      <c r="M4827" s="229"/>
      <c r="N4827" s="230"/>
      <c r="O4827" s="230"/>
      <c r="P4827" s="230"/>
      <c r="Q4827" s="230"/>
      <c r="R4827" s="230"/>
      <c r="S4827" s="230"/>
      <c r="T4827" s="231"/>
      <c r="AT4827" s="232" t="s">
        <v>211</v>
      </c>
      <c r="AU4827" s="232" t="s">
        <v>84</v>
      </c>
      <c r="AV4827" s="13" t="s">
        <v>82</v>
      </c>
      <c r="AW4827" s="13" t="s">
        <v>31</v>
      </c>
      <c r="AX4827" s="13" t="s">
        <v>75</v>
      </c>
      <c r="AY4827" s="232" t="s">
        <v>203</v>
      </c>
    </row>
    <row r="4828" spans="1:65" s="13" customFormat="1" ht="11.25">
      <c r="B4828" s="222"/>
      <c r="C4828" s="223"/>
      <c r="D4828" s="224" t="s">
        <v>211</v>
      </c>
      <c r="E4828" s="225" t="s">
        <v>1</v>
      </c>
      <c r="F4828" s="226" t="s">
        <v>213</v>
      </c>
      <c r="G4828" s="223"/>
      <c r="H4828" s="225" t="s">
        <v>1</v>
      </c>
      <c r="I4828" s="227"/>
      <c r="J4828" s="223"/>
      <c r="K4828" s="223"/>
      <c r="L4828" s="228"/>
      <c r="M4828" s="229"/>
      <c r="N4828" s="230"/>
      <c r="O4828" s="230"/>
      <c r="P4828" s="230"/>
      <c r="Q4828" s="230"/>
      <c r="R4828" s="230"/>
      <c r="S4828" s="230"/>
      <c r="T4828" s="231"/>
      <c r="AT4828" s="232" t="s">
        <v>211</v>
      </c>
      <c r="AU4828" s="232" t="s">
        <v>84</v>
      </c>
      <c r="AV4828" s="13" t="s">
        <v>82</v>
      </c>
      <c r="AW4828" s="13" t="s">
        <v>31</v>
      </c>
      <c r="AX4828" s="13" t="s">
        <v>75</v>
      </c>
      <c r="AY4828" s="232" t="s">
        <v>203</v>
      </c>
    </row>
    <row r="4829" spans="1:65" s="13" customFormat="1" ht="22.5">
      <c r="B4829" s="222"/>
      <c r="C4829" s="223"/>
      <c r="D4829" s="224" t="s">
        <v>211</v>
      </c>
      <c r="E4829" s="225" t="s">
        <v>1</v>
      </c>
      <c r="F4829" s="226" t="s">
        <v>4197</v>
      </c>
      <c r="G4829" s="223"/>
      <c r="H4829" s="225" t="s">
        <v>1</v>
      </c>
      <c r="I4829" s="227"/>
      <c r="J4829" s="223"/>
      <c r="K4829" s="223"/>
      <c r="L4829" s="228"/>
      <c r="M4829" s="229"/>
      <c r="N4829" s="230"/>
      <c r="O4829" s="230"/>
      <c r="P4829" s="230"/>
      <c r="Q4829" s="230"/>
      <c r="R4829" s="230"/>
      <c r="S4829" s="230"/>
      <c r="T4829" s="231"/>
      <c r="AT4829" s="232" t="s">
        <v>211</v>
      </c>
      <c r="AU4829" s="232" t="s">
        <v>84</v>
      </c>
      <c r="AV4829" s="13" t="s">
        <v>82</v>
      </c>
      <c r="AW4829" s="13" t="s">
        <v>31</v>
      </c>
      <c r="AX4829" s="13" t="s">
        <v>75</v>
      </c>
      <c r="AY4829" s="232" t="s">
        <v>203</v>
      </c>
    </row>
    <row r="4830" spans="1:65" s="13" customFormat="1" ht="11.25">
      <c r="B4830" s="222"/>
      <c r="C4830" s="223"/>
      <c r="D4830" s="224" t="s">
        <v>211</v>
      </c>
      <c r="E4830" s="225" t="s">
        <v>1</v>
      </c>
      <c r="F4830" s="226" t="s">
        <v>213</v>
      </c>
      <c r="G4830" s="223"/>
      <c r="H4830" s="225" t="s">
        <v>1</v>
      </c>
      <c r="I4830" s="227"/>
      <c r="J4830" s="223"/>
      <c r="K4830" s="223"/>
      <c r="L4830" s="228"/>
      <c r="M4830" s="229"/>
      <c r="N4830" s="230"/>
      <c r="O4830" s="230"/>
      <c r="P4830" s="230"/>
      <c r="Q4830" s="230"/>
      <c r="R4830" s="230"/>
      <c r="S4830" s="230"/>
      <c r="T4830" s="231"/>
      <c r="AT4830" s="232" t="s">
        <v>211</v>
      </c>
      <c r="AU4830" s="232" t="s">
        <v>84</v>
      </c>
      <c r="AV4830" s="13" t="s">
        <v>82</v>
      </c>
      <c r="AW4830" s="13" t="s">
        <v>31</v>
      </c>
      <c r="AX4830" s="13" t="s">
        <v>75</v>
      </c>
      <c r="AY4830" s="232" t="s">
        <v>203</v>
      </c>
    </row>
    <row r="4831" spans="1:65" s="13" customFormat="1" ht="11.25">
      <c r="B4831" s="222"/>
      <c r="C4831" s="223"/>
      <c r="D4831" s="224" t="s">
        <v>211</v>
      </c>
      <c r="E4831" s="225" t="s">
        <v>1</v>
      </c>
      <c r="F4831" s="226" t="s">
        <v>4198</v>
      </c>
      <c r="G4831" s="223"/>
      <c r="H4831" s="225" t="s">
        <v>1</v>
      </c>
      <c r="I4831" s="227"/>
      <c r="J4831" s="223"/>
      <c r="K4831" s="223"/>
      <c r="L4831" s="228"/>
      <c r="M4831" s="229"/>
      <c r="N4831" s="230"/>
      <c r="O4831" s="230"/>
      <c r="P4831" s="230"/>
      <c r="Q4831" s="230"/>
      <c r="R4831" s="230"/>
      <c r="S4831" s="230"/>
      <c r="T4831" s="231"/>
      <c r="AT4831" s="232" t="s">
        <v>211</v>
      </c>
      <c r="AU4831" s="232" t="s">
        <v>84</v>
      </c>
      <c r="AV4831" s="13" t="s">
        <v>82</v>
      </c>
      <c r="AW4831" s="13" t="s">
        <v>31</v>
      </c>
      <c r="AX4831" s="13" t="s">
        <v>75</v>
      </c>
      <c r="AY4831" s="232" t="s">
        <v>203</v>
      </c>
    </row>
    <row r="4832" spans="1:65" s="13" customFormat="1" ht="11.25">
      <c r="B4832" s="222"/>
      <c r="C4832" s="223"/>
      <c r="D4832" s="224" t="s">
        <v>211</v>
      </c>
      <c r="E4832" s="225" t="s">
        <v>1</v>
      </c>
      <c r="F4832" s="226" t="s">
        <v>2203</v>
      </c>
      <c r="G4832" s="223"/>
      <c r="H4832" s="225" t="s">
        <v>1</v>
      </c>
      <c r="I4832" s="227"/>
      <c r="J4832" s="223"/>
      <c r="K4832" s="223"/>
      <c r="L4832" s="228"/>
      <c r="M4832" s="229"/>
      <c r="N4832" s="230"/>
      <c r="O4832" s="230"/>
      <c r="P4832" s="230"/>
      <c r="Q4832" s="230"/>
      <c r="R4832" s="230"/>
      <c r="S4832" s="230"/>
      <c r="T4832" s="231"/>
      <c r="AT4832" s="232" t="s">
        <v>211</v>
      </c>
      <c r="AU4832" s="232" t="s">
        <v>84</v>
      </c>
      <c r="AV4832" s="13" t="s">
        <v>82</v>
      </c>
      <c r="AW4832" s="13" t="s">
        <v>31</v>
      </c>
      <c r="AX4832" s="13" t="s">
        <v>75</v>
      </c>
      <c r="AY4832" s="232" t="s">
        <v>203</v>
      </c>
    </row>
    <row r="4833" spans="2:51" s="14" customFormat="1" ht="11.25">
      <c r="B4833" s="233"/>
      <c r="C4833" s="234"/>
      <c r="D4833" s="224" t="s">
        <v>211</v>
      </c>
      <c r="E4833" s="235" t="s">
        <v>1</v>
      </c>
      <c r="F4833" s="236" t="s">
        <v>2849</v>
      </c>
      <c r="G4833" s="234"/>
      <c r="H4833" s="237">
        <v>25.89</v>
      </c>
      <c r="I4833" s="238"/>
      <c r="J4833" s="234"/>
      <c r="K4833" s="234"/>
      <c r="L4833" s="239"/>
      <c r="M4833" s="240"/>
      <c r="N4833" s="241"/>
      <c r="O4833" s="241"/>
      <c r="P4833" s="241"/>
      <c r="Q4833" s="241"/>
      <c r="R4833" s="241"/>
      <c r="S4833" s="241"/>
      <c r="T4833" s="242"/>
      <c r="AT4833" s="243" t="s">
        <v>211</v>
      </c>
      <c r="AU4833" s="243" t="s">
        <v>84</v>
      </c>
      <c r="AV4833" s="14" t="s">
        <v>84</v>
      </c>
      <c r="AW4833" s="14" t="s">
        <v>31</v>
      </c>
      <c r="AX4833" s="14" t="s">
        <v>75</v>
      </c>
      <c r="AY4833" s="243" t="s">
        <v>203</v>
      </c>
    </row>
    <row r="4834" spans="2:51" s="14" customFormat="1" ht="11.25">
      <c r="B4834" s="233"/>
      <c r="C4834" s="234"/>
      <c r="D4834" s="224" t="s">
        <v>211</v>
      </c>
      <c r="E4834" s="235" t="s">
        <v>1</v>
      </c>
      <c r="F4834" s="236" t="s">
        <v>2850</v>
      </c>
      <c r="G4834" s="234"/>
      <c r="H4834" s="237">
        <v>4.4000000000000004</v>
      </c>
      <c r="I4834" s="238"/>
      <c r="J4834" s="234"/>
      <c r="K4834" s="234"/>
      <c r="L4834" s="239"/>
      <c r="M4834" s="240"/>
      <c r="N4834" s="241"/>
      <c r="O4834" s="241"/>
      <c r="P4834" s="241"/>
      <c r="Q4834" s="241"/>
      <c r="R4834" s="241"/>
      <c r="S4834" s="241"/>
      <c r="T4834" s="242"/>
      <c r="AT4834" s="243" t="s">
        <v>211</v>
      </c>
      <c r="AU4834" s="243" t="s">
        <v>84</v>
      </c>
      <c r="AV4834" s="14" t="s">
        <v>84</v>
      </c>
      <c r="AW4834" s="14" t="s">
        <v>31</v>
      </c>
      <c r="AX4834" s="14" t="s">
        <v>75</v>
      </c>
      <c r="AY4834" s="243" t="s">
        <v>203</v>
      </c>
    </row>
    <row r="4835" spans="2:51" s="13" customFormat="1" ht="11.25">
      <c r="B4835" s="222"/>
      <c r="C4835" s="223"/>
      <c r="D4835" s="224" t="s">
        <v>211</v>
      </c>
      <c r="E4835" s="225" t="s">
        <v>1</v>
      </c>
      <c r="F4835" s="226" t="s">
        <v>258</v>
      </c>
      <c r="G4835" s="223"/>
      <c r="H4835" s="225" t="s">
        <v>1</v>
      </c>
      <c r="I4835" s="227"/>
      <c r="J4835" s="223"/>
      <c r="K4835" s="223"/>
      <c r="L4835" s="228"/>
      <c r="M4835" s="229"/>
      <c r="N4835" s="230"/>
      <c r="O4835" s="230"/>
      <c r="P4835" s="230"/>
      <c r="Q4835" s="230"/>
      <c r="R4835" s="230"/>
      <c r="S4835" s="230"/>
      <c r="T4835" s="231"/>
      <c r="AT4835" s="232" t="s">
        <v>211</v>
      </c>
      <c r="AU4835" s="232" t="s">
        <v>84</v>
      </c>
      <c r="AV4835" s="13" t="s">
        <v>82</v>
      </c>
      <c r="AW4835" s="13" t="s">
        <v>31</v>
      </c>
      <c r="AX4835" s="13" t="s">
        <v>75</v>
      </c>
      <c r="AY4835" s="232" t="s">
        <v>203</v>
      </c>
    </row>
    <row r="4836" spans="2:51" s="14" customFormat="1" ht="11.25">
      <c r="B4836" s="233"/>
      <c r="C4836" s="234"/>
      <c r="D4836" s="224" t="s">
        <v>211</v>
      </c>
      <c r="E4836" s="235" t="s">
        <v>1</v>
      </c>
      <c r="F4836" s="236" t="s">
        <v>2851</v>
      </c>
      <c r="G4836" s="234"/>
      <c r="H4836" s="237">
        <v>15.75</v>
      </c>
      <c r="I4836" s="238"/>
      <c r="J4836" s="234"/>
      <c r="K4836" s="234"/>
      <c r="L4836" s="239"/>
      <c r="M4836" s="240"/>
      <c r="N4836" s="241"/>
      <c r="O4836" s="241"/>
      <c r="P4836" s="241"/>
      <c r="Q4836" s="241"/>
      <c r="R4836" s="241"/>
      <c r="S4836" s="241"/>
      <c r="T4836" s="242"/>
      <c r="AT4836" s="243" t="s">
        <v>211</v>
      </c>
      <c r="AU4836" s="243" t="s">
        <v>84</v>
      </c>
      <c r="AV4836" s="14" t="s">
        <v>84</v>
      </c>
      <c r="AW4836" s="14" t="s">
        <v>31</v>
      </c>
      <c r="AX4836" s="14" t="s">
        <v>75</v>
      </c>
      <c r="AY4836" s="243" t="s">
        <v>203</v>
      </c>
    </row>
    <row r="4837" spans="2:51" s="14" customFormat="1" ht="11.25">
      <c r="B4837" s="233"/>
      <c r="C4837" s="234"/>
      <c r="D4837" s="224" t="s">
        <v>211</v>
      </c>
      <c r="E4837" s="235" t="s">
        <v>1</v>
      </c>
      <c r="F4837" s="236" t="s">
        <v>2852</v>
      </c>
      <c r="G4837" s="234"/>
      <c r="H4837" s="237">
        <v>27.1</v>
      </c>
      <c r="I4837" s="238"/>
      <c r="J4837" s="234"/>
      <c r="K4837" s="234"/>
      <c r="L4837" s="239"/>
      <c r="M4837" s="240"/>
      <c r="N4837" s="241"/>
      <c r="O4837" s="241"/>
      <c r="P4837" s="241"/>
      <c r="Q4837" s="241"/>
      <c r="R4837" s="241"/>
      <c r="S4837" s="241"/>
      <c r="T4837" s="242"/>
      <c r="AT4837" s="243" t="s">
        <v>211</v>
      </c>
      <c r="AU4837" s="243" t="s">
        <v>84</v>
      </c>
      <c r="AV4837" s="14" t="s">
        <v>84</v>
      </c>
      <c r="AW4837" s="14" t="s">
        <v>31</v>
      </c>
      <c r="AX4837" s="14" t="s">
        <v>75</v>
      </c>
      <c r="AY4837" s="243" t="s">
        <v>203</v>
      </c>
    </row>
    <row r="4838" spans="2:51" s="14" customFormat="1" ht="11.25">
      <c r="B4838" s="233"/>
      <c r="C4838" s="234"/>
      <c r="D4838" s="224" t="s">
        <v>211</v>
      </c>
      <c r="E4838" s="235" t="s">
        <v>1</v>
      </c>
      <c r="F4838" s="236" t="s">
        <v>2853</v>
      </c>
      <c r="G4838" s="234"/>
      <c r="H4838" s="237">
        <v>22.7</v>
      </c>
      <c r="I4838" s="238"/>
      <c r="J4838" s="234"/>
      <c r="K4838" s="234"/>
      <c r="L4838" s="239"/>
      <c r="M4838" s="240"/>
      <c r="N4838" s="241"/>
      <c r="O4838" s="241"/>
      <c r="P4838" s="241"/>
      <c r="Q4838" s="241"/>
      <c r="R4838" s="241"/>
      <c r="S4838" s="241"/>
      <c r="T4838" s="242"/>
      <c r="AT4838" s="243" t="s">
        <v>211</v>
      </c>
      <c r="AU4838" s="243" t="s">
        <v>84</v>
      </c>
      <c r="AV4838" s="14" t="s">
        <v>84</v>
      </c>
      <c r="AW4838" s="14" t="s">
        <v>31</v>
      </c>
      <c r="AX4838" s="14" t="s">
        <v>75</v>
      </c>
      <c r="AY4838" s="243" t="s">
        <v>203</v>
      </c>
    </row>
    <row r="4839" spans="2:51" s="14" customFormat="1" ht="11.25">
      <c r="B4839" s="233"/>
      <c r="C4839" s="234"/>
      <c r="D4839" s="224" t="s">
        <v>211</v>
      </c>
      <c r="E4839" s="235" t="s">
        <v>1</v>
      </c>
      <c r="F4839" s="236" t="s">
        <v>2854</v>
      </c>
      <c r="G4839" s="234"/>
      <c r="H4839" s="237">
        <v>22.7</v>
      </c>
      <c r="I4839" s="238"/>
      <c r="J4839" s="234"/>
      <c r="K4839" s="234"/>
      <c r="L4839" s="239"/>
      <c r="M4839" s="240"/>
      <c r="N4839" s="241"/>
      <c r="O4839" s="241"/>
      <c r="P4839" s="241"/>
      <c r="Q4839" s="241"/>
      <c r="R4839" s="241"/>
      <c r="S4839" s="241"/>
      <c r="T4839" s="242"/>
      <c r="AT4839" s="243" t="s">
        <v>211</v>
      </c>
      <c r="AU4839" s="243" t="s">
        <v>84</v>
      </c>
      <c r="AV4839" s="14" t="s">
        <v>84</v>
      </c>
      <c r="AW4839" s="14" t="s">
        <v>31</v>
      </c>
      <c r="AX4839" s="14" t="s">
        <v>75</v>
      </c>
      <c r="AY4839" s="243" t="s">
        <v>203</v>
      </c>
    </row>
    <row r="4840" spans="2:51" s="14" customFormat="1" ht="11.25">
      <c r="B4840" s="233"/>
      <c r="C4840" s="234"/>
      <c r="D4840" s="224" t="s">
        <v>211</v>
      </c>
      <c r="E4840" s="235" t="s">
        <v>1</v>
      </c>
      <c r="F4840" s="236" t="s">
        <v>2855</v>
      </c>
      <c r="G4840" s="234"/>
      <c r="H4840" s="237">
        <v>26.8</v>
      </c>
      <c r="I4840" s="238"/>
      <c r="J4840" s="234"/>
      <c r="K4840" s="234"/>
      <c r="L4840" s="239"/>
      <c r="M4840" s="240"/>
      <c r="N4840" s="241"/>
      <c r="O4840" s="241"/>
      <c r="P4840" s="241"/>
      <c r="Q4840" s="241"/>
      <c r="R4840" s="241"/>
      <c r="S4840" s="241"/>
      <c r="T4840" s="242"/>
      <c r="AT4840" s="243" t="s">
        <v>211</v>
      </c>
      <c r="AU4840" s="243" t="s">
        <v>84</v>
      </c>
      <c r="AV4840" s="14" t="s">
        <v>84</v>
      </c>
      <c r="AW4840" s="14" t="s">
        <v>31</v>
      </c>
      <c r="AX4840" s="14" t="s">
        <v>75</v>
      </c>
      <c r="AY4840" s="243" t="s">
        <v>203</v>
      </c>
    </row>
    <row r="4841" spans="2:51" s="14" customFormat="1" ht="11.25">
      <c r="B4841" s="233"/>
      <c r="C4841" s="234"/>
      <c r="D4841" s="224" t="s">
        <v>211</v>
      </c>
      <c r="E4841" s="235" t="s">
        <v>1</v>
      </c>
      <c r="F4841" s="236" t="s">
        <v>2856</v>
      </c>
      <c r="G4841" s="234"/>
      <c r="H4841" s="237">
        <v>20</v>
      </c>
      <c r="I4841" s="238"/>
      <c r="J4841" s="234"/>
      <c r="K4841" s="234"/>
      <c r="L4841" s="239"/>
      <c r="M4841" s="240"/>
      <c r="N4841" s="241"/>
      <c r="O4841" s="241"/>
      <c r="P4841" s="241"/>
      <c r="Q4841" s="241"/>
      <c r="R4841" s="241"/>
      <c r="S4841" s="241"/>
      <c r="T4841" s="242"/>
      <c r="AT4841" s="243" t="s">
        <v>211</v>
      </c>
      <c r="AU4841" s="243" t="s">
        <v>84</v>
      </c>
      <c r="AV4841" s="14" t="s">
        <v>84</v>
      </c>
      <c r="AW4841" s="14" t="s">
        <v>31</v>
      </c>
      <c r="AX4841" s="14" t="s">
        <v>75</v>
      </c>
      <c r="AY4841" s="243" t="s">
        <v>203</v>
      </c>
    </row>
    <row r="4842" spans="2:51" s="14" customFormat="1" ht="11.25">
      <c r="B4842" s="233"/>
      <c r="C4842" s="234"/>
      <c r="D4842" s="224" t="s">
        <v>211</v>
      </c>
      <c r="E4842" s="235" t="s">
        <v>1</v>
      </c>
      <c r="F4842" s="236" t="s">
        <v>2857</v>
      </c>
      <c r="G4842" s="234"/>
      <c r="H4842" s="237">
        <v>28.6</v>
      </c>
      <c r="I4842" s="238"/>
      <c r="J4842" s="234"/>
      <c r="K4842" s="234"/>
      <c r="L4842" s="239"/>
      <c r="M4842" s="240"/>
      <c r="N4842" s="241"/>
      <c r="O4842" s="241"/>
      <c r="P4842" s="241"/>
      <c r="Q4842" s="241"/>
      <c r="R4842" s="241"/>
      <c r="S4842" s="241"/>
      <c r="T4842" s="242"/>
      <c r="AT4842" s="243" t="s">
        <v>211</v>
      </c>
      <c r="AU4842" s="243" t="s">
        <v>84</v>
      </c>
      <c r="AV4842" s="14" t="s">
        <v>84</v>
      </c>
      <c r="AW4842" s="14" t="s">
        <v>31</v>
      </c>
      <c r="AX4842" s="14" t="s">
        <v>75</v>
      </c>
      <c r="AY4842" s="243" t="s">
        <v>203</v>
      </c>
    </row>
    <row r="4843" spans="2:51" s="14" customFormat="1" ht="11.25">
      <c r="B4843" s="233"/>
      <c r="C4843" s="234"/>
      <c r="D4843" s="224" t="s">
        <v>211</v>
      </c>
      <c r="E4843" s="235" t="s">
        <v>1</v>
      </c>
      <c r="F4843" s="236" t="s">
        <v>2858</v>
      </c>
      <c r="G4843" s="234"/>
      <c r="H4843" s="237">
        <v>15.75</v>
      </c>
      <c r="I4843" s="238"/>
      <c r="J4843" s="234"/>
      <c r="K4843" s="234"/>
      <c r="L4843" s="239"/>
      <c r="M4843" s="240"/>
      <c r="N4843" s="241"/>
      <c r="O4843" s="241"/>
      <c r="P4843" s="241"/>
      <c r="Q4843" s="241"/>
      <c r="R4843" s="241"/>
      <c r="S4843" s="241"/>
      <c r="T4843" s="242"/>
      <c r="AT4843" s="243" t="s">
        <v>211</v>
      </c>
      <c r="AU4843" s="243" t="s">
        <v>84</v>
      </c>
      <c r="AV4843" s="14" t="s">
        <v>84</v>
      </c>
      <c r="AW4843" s="14" t="s">
        <v>31</v>
      </c>
      <c r="AX4843" s="14" t="s">
        <v>75</v>
      </c>
      <c r="AY4843" s="243" t="s">
        <v>203</v>
      </c>
    </row>
    <row r="4844" spans="2:51" s="14" customFormat="1" ht="11.25">
      <c r="B4844" s="233"/>
      <c r="C4844" s="234"/>
      <c r="D4844" s="224" t="s">
        <v>211</v>
      </c>
      <c r="E4844" s="235" t="s">
        <v>1</v>
      </c>
      <c r="F4844" s="236" t="s">
        <v>2859</v>
      </c>
      <c r="G4844" s="234"/>
      <c r="H4844" s="237">
        <v>24.92</v>
      </c>
      <c r="I4844" s="238"/>
      <c r="J4844" s="234"/>
      <c r="K4844" s="234"/>
      <c r="L4844" s="239"/>
      <c r="M4844" s="240"/>
      <c r="N4844" s="241"/>
      <c r="O4844" s="241"/>
      <c r="P4844" s="241"/>
      <c r="Q4844" s="241"/>
      <c r="R4844" s="241"/>
      <c r="S4844" s="241"/>
      <c r="T4844" s="242"/>
      <c r="AT4844" s="243" t="s">
        <v>211</v>
      </c>
      <c r="AU4844" s="243" t="s">
        <v>84</v>
      </c>
      <c r="AV4844" s="14" t="s">
        <v>84</v>
      </c>
      <c r="AW4844" s="14" t="s">
        <v>31</v>
      </c>
      <c r="AX4844" s="14" t="s">
        <v>75</v>
      </c>
      <c r="AY4844" s="243" t="s">
        <v>203</v>
      </c>
    </row>
    <row r="4845" spans="2:51" s="14" customFormat="1" ht="11.25">
      <c r="B4845" s="233"/>
      <c r="C4845" s="234"/>
      <c r="D4845" s="224" t="s">
        <v>211</v>
      </c>
      <c r="E4845" s="235" t="s">
        <v>1</v>
      </c>
      <c r="F4845" s="236" t="s">
        <v>2860</v>
      </c>
      <c r="G4845" s="234"/>
      <c r="H4845" s="237">
        <v>27.1</v>
      </c>
      <c r="I4845" s="238"/>
      <c r="J4845" s="234"/>
      <c r="K4845" s="234"/>
      <c r="L4845" s="239"/>
      <c r="M4845" s="240"/>
      <c r="N4845" s="241"/>
      <c r="O4845" s="241"/>
      <c r="P4845" s="241"/>
      <c r="Q4845" s="241"/>
      <c r="R4845" s="241"/>
      <c r="S4845" s="241"/>
      <c r="T4845" s="242"/>
      <c r="AT4845" s="243" t="s">
        <v>211</v>
      </c>
      <c r="AU4845" s="243" t="s">
        <v>84</v>
      </c>
      <c r="AV4845" s="14" t="s">
        <v>84</v>
      </c>
      <c r="AW4845" s="14" t="s">
        <v>31</v>
      </c>
      <c r="AX4845" s="14" t="s">
        <v>75</v>
      </c>
      <c r="AY4845" s="243" t="s">
        <v>203</v>
      </c>
    </row>
    <row r="4846" spans="2:51" s="14" customFormat="1" ht="11.25">
      <c r="B4846" s="233"/>
      <c r="C4846" s="234"/>
      <c r="D4846" s="224" t="s">
        <v>211</v>
      </c>
      <c r="E4846" s="235" t="s">
        <v>1</v>
      </c>
      <c r="F4846" s="236" t="s">
        <v>2861</v>
      </c>
      <c r="G4846" s="234"/>
      <c r="H4846" s="237">
        <v>22.7</v>
      </c>
      <c r="I4846" s="238"/>
      <c r="J4846" s="234"/>
      <c r="K4846" s="234"/>
      <c r="L4846" s="239"/>
      <c r="M4846" s="240"/>
      <c r="N4846" s="241"/>
      <c r="O4846" s="241"/>
      <c r="P4846" s="241"/>
      <c r="Q4846" s="241"/>
      <c r="R4846" s="241"/>
      <c r="S4846" s="241"/>
      <c r="T4846" s="242"/>
      <c r="AT4846" s="243" t="s">
        <v>211</v>
      </c>
      <c r="AU4846" s="243" t="s">
        <v>84</v>
      </c>
      <c r="AV4846" s="14" t="s">
        <v>84</v>
      </c>
      <c r="AW4846" s="14" t="s">
        <v>31</v>
      </c>
      <c r="AX4846" s="14" t="s">
        <v>75</v>
      </c>
      <c r="AY4846" s="243" t="s">
        <v>203</v>
      </c>
    </row>
    <row r="4847" spans="2:51" s="14" customFormat="1" ht="11.25">
      <c r="B4847" s="233"/>
      <c r="C4847" s="234"/>
      <c r="D4847" s="224" t="s">
        <v>211</v>
      </c>
      <c r="E4847" s="235" t="s">
        <v>1</v>
      </c>
      <c r="F4847" s="236" t="s">
        <v>2862</v>
      </c>
      <c r="G4847" s="234"/>
      <c r="H4847" s="237">
        <v>22.5</v>
      </c>
      <c r="I4847" s="238"/>
      <c r="J4847" s="234"/>
      <c r="K4847" s="234"/>
      <c r="L4847" s="239"/>
      <c r="M4847" s="240"/>
      <c r="N4847" s="241"/>
      <c r="O4847" s="241"/>
      <c r="P4847" s="241"/>
      <c r="Q4847" s="241"/>
      <c r="R4847" s="241"/>
      <c r="S4847" s="241"/>
      <c r="T4847" s="242"/>
      <c r="AT4847" s="243" t="s">
        <v>211</v>
      </c>
      <c r="AU4847" s="243" t="s">
        <v>84</v>
      </c>
      <c r="AV4847" s="14" t="s">
        <v>84</v>
      </c>
      <c r="AW4847" s="14" t="s">
        <v>31</v>
      </c>
      <c r="AX4847" s="14" t="s">
        <v>75</v>
      </c>
      <c r="AY4847" s="243" t="s">
        <v>203</v>
      </c>
    </row>
    <row r="4848" spans="2:51" s="14" customFormat="1" ht="11.25">
      <c r="B4848" s="233"/>
      <c r="C4848" s="234"/>
      <c r="D4848" s="224" t="s">
        <v>211</v>
      </c>
      <c r="E4848" s="235" t="s">
        <v>1</v>
      </c>
      <c r="F4848" s="236" t="s">
        <v>2863</v>
      </c>
      <c r="G4848" s="234"/>
      <c r="H4848" s="237">
        <v>26.8</v>
      </c>
      <c r="I4848" s="238"/>
      <c r="J4848" s="234"/>
      <c r="K4848" s="234"/>
      <c r="L4848" s="239"/>
      <c r="M4848" s="240"/>
      <c r="N4848" s="241"/>
      <c r="O4848" s="241"/>
      <c r="P4848" s="241"/>
      <c r="Q4848" s="241"/>
      <c r="R4848" s="241"/>
      <c r="S4848" s="241"/>
      <c r="T4848" s="242"/>
      <c r="AT4848" s="243" t="s">
        <v>211</v>
      </c>
      <c r="AU4848" s="243" t="s">
        <v>84</v>
      </c>
      <c r="AV4848" s="14" t="s">
        <v>84</v>
      </c>
      <c r="AW4848" s="14" t="s">
        <v>31</v>
      </c>
      <c r="AX4848" s="14" t="s">
        <v>75</v>
      </c>
      <c r="AY4848" s="243" t="s">
        <v>203</v>
      </c>
    </row>
    <row r="4849" spans="2:51" s="14" customFormat="1" ht="11.25">
      <c r="B4849" s="233"/>
      <c r="C4849" s="234"/>
      <c r="D4849" s="224" t="s">
        <v>211</v>
      </c>
      <c r="E4849" s="235" t="s">
        <v>1</v>
      </c>
      <c r="F4849" s="236" t="s">
        <v>2864</v>
      </c>
      <c r="G4849" s="234"/>
      <c r="H4849" s="237">
        <v>20</v>
      </c>
      <c r="I4849" s="238"/>
      <c r="J4849" s="234"/>
      <c r="K4849" s="234"/>
      <c r="L4849" s="239"/>
      <c r="M4849" s="240"/>
      <c r="N4849" s="241"/>
      <c r="O4849" s="241"/>
      <c r="P4849" s="241"/>
      <c r="Q4849" s="241"/>
      <c r="R4849" s="241"/>
      <c r="S4849" s="241"/>
      <c r="T4849" s="242"/>
      <c r="AT4849" s="243" t="s">
        <v>211</v>
      </c>
      <c r="AU4849" s="243" t="s">
        <v>84</v>
      </c>
      <c r="AV4849" s="14" t="s">
        <v>84</v>
      </c>
      <c r="AW4849" s="14" t="s">
        <v>31</v>
      </c>
      <c r="AX4849" s="14" t="s">
        <v>75</v>
      </c>
      <c r="AY4849" s="243" t="s">
        <v>203</v>
      </c>
    </row>
    <row r="4850" spans="2:51" s="14" customFormat="1" ht="11.25">
      <c r="B4850" s="233"/>
      <c r="C4850" s="234"/>
      <c r="D4850" s="224" t="s">
        <v>211</v>
      </c>
      <c r="E4850" s="235" t="s">
        <v>1</v>
      </c>
      <c r="F4850" s="236" t="s">
        <v>2865</v>
      </c>
      <c r="G4850" s="234"/>
      <c r="H4850" s="237">
        <v>29.4</v>
      </c>
      <c r="I4850" s="238"/>
      <c r="J4850" s="234"/>
      <c r="K4850" s="234"/>
      <c r="L4850" s="239"/>
      <c r="M4850" s="240"/>
      <c r="N4850" s="241"/>
      <c r="O4850" s="241"/>
      <c r="P4850" s="241"/>
      <c r="Q4850" s="241"/>
      <c r="R4850" s="241"/>
      <c r="S4850" s="241"/>
      <c r="T4850" s="242"/>
      <c r="AT4850" s="243" t="s">
        <v>211</v>
      </c>
      <c r="AU4850" s="243" t="s">
        <v>84</v>
      </c>
      <c r="AV4850" s="14" t="s">
        <v>84</v>
      </c>
      <c r="AW4850" s="14" t="s">
        <v>31</v>
      </c>
      <c r="AX4850" s="14" t="s">
        <v>75</v>
      </c>
      <c r="AY4850" s="243" t="s">
        <v>203</v>
      </c>
    </row>
    <row r="4851" spans="2:51" s="13" customFormat="1" ht="11.25">
      <c r="B4851" s="222"/>
      <c r="C4851" s="223"/>
      <c r="D4851" s="224" t="s">
        <v>211</v>
      </c>
      <c r="E4851" s="225" t="s">
        <v>1</v>
      </c>
      <c r="F4851" s="226" t="s">
        <v>306</v>
      </c>
      <c r="G4851" s="223"/>
      <c r="H4851" s="225" t="s">
        <v>1</v>
      </c>
      <c r="I4851" s="227"/>
      <c r="J4851" s="223"/>
      <c r="K4851" s="223"/>
      <c r="L4851" s="228"/>
      <c r="M4851" s="229"/>
      <c r="N4851" s="230"/>
      <c r="O4851" s="230"/>
      <c r="P4851" s="230"/>
      <c r="Q4851" s="230"/>
      <c r="R4851" s="230"/>
      <c r="S4851" s="230"/>
      <c r="T4851" s="231"/>
      <c r="AT4851" s="232" t="s">
        <v>211</v>
      </c>
      <c r="AU4851" s="232" t="s">
        <v>84</v>
      </c>
      <c r="AV4851" s="13" t="s">
        <v>82</v>
      </c>
      <c r="AW4851" s="13" t="s">
        <v>31</v>
      </c>
      <c r="AX4851" s="13" t="s">
        <v>75</v>
      </c>
      <c r="AY4851" s="232" t="s">
        <v>203</v>
      </c>
    </row>
    <row r="4852" spans="2:51" s="14" customFormat="1" ht="11.25">
      <c r="B4852" s="233"/>
      <c r="C4852" s="234"/>
      <c r="D4852" s="224" t="s">
        <v>211</v>
      </c>
      <c r="E4852" s="235" t="s">
        <v>1</v>
      </c>
      <c r="F4852" s="236" t="s">
        <v>4382</v>
      </c>
      <c r="G4852" s="234"/>
      <c r="H4852" s="237">
        <v>15.75</v>
      </c>
      <c r="I4852" s="238"/>
      <c r="J4852" s="234"/>
      <c r="K4852" s="234"/>
      <c r="L4852" s="239"/>
      <c r="M4852" s="240"/>
      <c r="N4852" s="241"/>
      <c r="O4852" s="241"/>
      <c r="P4852" s="241"/>
      <c r="Q4852" s="241"/>
      <c r="R4852" s="241"/>
      <c r="S4852" s="241"/>
      <c r="T4852" s="242"/>
      <c r="AT4852" s="243" t="s">
        <v>211</v>
      </c>
      <c r="AU4852" s="243" t="s">
        <v>84</v>
      </c>
      <c r="AV4852" s="14" t="s">
        <v>84</v>
      </c>
      <c r="AW4852" s="14" t="s">
        <v>31</v>
      </c>
      <c r="AX4852" s="14" t="s">
        <v>75</v>
      </c>
      <c r="AY4852" s="243" t="s">
        <v>203</v>
      </c>
    </row>
    <row r="4853" spans="2:51" s="14" customFormat="1" ht="11.25">
      <c r="B4853" s="233"/>
      <c r="C4853" s="234"/>
      <c r="D4853" s="224" t="s">
        <v>211</v>
      </c>
      <c r="E4853" s="235" t="s">
        <v>1</v>
      </c>
      <c r="F4853" s="236" t="s">
        <v>2867</v>
      </c>
      <c r="G4853" s="234"/>
      <c r="H4853" s="237">
        <v>27.1</v>
      </c>
      <c r="I4853" s="238"/>
      <c r="J4853" s="234"/>
      <c r="K4853" s="234"/>
      <c r="L4853" s="239"/>
      <c r="M4853" s="240"/>
      <c r="N4853" s="241"/>
      <c r="O4853" s="241"/>
      <c r="P4853" s="241"/>
      <c r="Q4853" s="241"/>
      <c r="R4853" s="241"/>
      <c r="S4853" s="241"/>
      <c r="T4853" s="242"/>
      <c r="AT4853" s="243" t="s">
        <v>211</v>
      </c>
      <c r="AU4853" s="243" t="s">
        <v>84</v>
      </c>
      <c r="AV4853" s="14" t="s">
        <v>84</v>
      </c>
      <c r="AW4853" s="14" t="s">
        <v>31</v>
      </c>
      <c r="AX4853" s="14" t="s">
        <v>75</v>
      </c>
      <c r="AY4853" s="243" t="s">
        <v>203</v>
      </c>
    </row>
    <row r="4854" spans="2:51" s="14" customFormat="1" ht="11.25">
      <c r="B4854" s="233"/>
      <c r="C4854" s="234"/>
      <c r="D4854" s="224" t="s">
        <v>211</v>
      </c>
      <c r="E4854" s="235" t="s">
        <v>1</v>
      </c>
      <c r="F4854" s="236" t="s">
        <v>2868</v>
      </c>
      <c r="G4854" s="234"/>
      <c r="H4854" s="237">
        <v>22.7</v>
      </c>
      <c r="I4854" s="238"/>
      <c r="J4854" s="234"/>
      <c r="K4854" s="234"/>
      <c r="L4854" s="239"/>
      <c r="M4854" s="240"/>
      <c r="N4854" s="241"/>
      <c r="O4854" s="241"/>
      <c r="P4854" s="241"/>
      <c r="Q4854" s="241"/>
      <c r="R4854" s="241"/>
      <c r="S4854" s="241"/>
      <c r="T4854" s="242"/>
      <c r="AT4854" s="243" t="s">
        <v>211</v>
      </c>
      <c r="AU4854" s="243" t="s">
        <v>84</v>
      </c>
      <c r="AV4854" s="14" t="s">
        <v>84</v>
      </c>
      <c r="AW4854" s="14" t="s">
        <v>31</v>
      </c>
      <c r="AX4854" s="14" t="s">
        <v>75</v>
      </c>
      <c r="AY4854" s="243" t="s">
        <v>203</v>
      </c>
    </row>
    <row r="4855" spans="2:51" s="14" customFormat="1" ht="11.25">
      <c r="B4855" s="233"/>
      <c r="C4855" s="234"/>
      <c r="D4855" s="224" t="s">
        <v>211</v>
      </c>
      <c r="E4855" s="235" t="s">
        <v>1</v>
      </c>
      <c r="F4855" s="236" t="s">
        <v>2869</v>
      </c>
      <c r="G4855" s="234"/>
      <c r="H4855" s="237">
        <v>22.7</v>
      </c>
      <c r="I4855" s="238"/>
      <c r="J4855" s="234"/>
      <c r="K4855" s="234"/>
      <c r="L4855" s="239"/>
      <c r="M4855" s="240"/>
      <c r="N4855" s="241"/>
      <c r="O4855" s="241"/>
      <c r="P4855" s="241"/>
      <c r="Q4855" s="241"/>
      <c r="R4855" s="241"/>
      <c r="S4855" s="241"/>
      <c r="T4855" s="242"/>
      <c r="AT4855" s="243" t="s">
        <v>211</v>
      </c>
      <c r="AU4855" s="243" t="s">
        <v>84</v>
      </c>
      <c r="AV4855" s="14" t="s">
        <v>84</v>
      </c>
      <c r="AW4855" s="14" t="s">
        <v>31</v>
      </c>
      <c r="AX4855" s="14" t="s">
        <v>75</v>
      </c>
      <c r="AY4855" s="243" t="s">
        <v>203</v>
      </c>
    </row>
    <row r="4856" spans="2:51" s="14" customFormat="1" ht="11.25">
      <c r="B4856" s="233"/>
      <c r="C4856" s="234"/>
      <c r="D4856" s="224" t="s">
        <v>211</v>
      </c>
      <c r="E4856" s="235" t="s">
        <v>1</v>
      </c>
      <c r="F4856" s="236" t="s">
        <v>2870</v>
      </c>
      <c r="G4856" s="234"/>
      <c r="H4856" s="237">
        <v>26.8</v>
      </c>
      <c r="I4856" s="238"/>
      <c r="J4856" s="234"/>
      <c r="K4856" s="234"/>
      <c r="L4856" s="239"/>
      <c r="M4856" s="240"/>
      <c r="N4856" s="241"/>
      <c r="O4856" s="241"/>
      <c r="P4856" s="241"/>
      <c r="Q4856" s="241"/>
      <c r="R4856" s="241"/>
      <c r="S4856" s="241"/>
      <c r="T4856" s="242"/>
      <c r="AT4856" s="243" t="s">
        <v>211</v>
      </c>
      <c r="AU4856" s="243" t="s">
        <v>84</v>
      </c>
      <c r="AV4856" s="14" t="s">
        <v>84</v>
      </c>
      <c r="AW4856" s="14" t="s">
        <v>31</v>
      </c>
      <c r="AX4856" s="14" t="s">
        <v>75</v>
      </c>
      <c r="AY4856" s="243" t="s">
        <v>203</v>
      </c>
    </row>
    <row r="4857" spans="2:51" s="14" customFormat="1" ht="11.25">
      <c r="B4857" s="233"/>
      <c r="C4857" s="234"/>
      <c r="D4857" s="224" t="s">
        <v>211</v>
      </c>
      <c r="E4857" s="235" t="s">
        <v>1</v>
      </c>
      <c r="F4857" s="236" t="s">
        <v>2871</v>
      </c>
      <c r="G4857" s="234"/>
      <c r="H4857" s="237">
        <v>20</v>
      </c>
      <c r="I4857" s="238"/>
      <c r="J4857" s="234"/>
      <c r="K4857" s="234"/>
      <c r="L4857" s="239"/>
      <c r="M4857" s="240"/>
      <c r="N4857" s="241"/>
      <c r="O4857" s="241"/>
      <c r="P4857" s="241"/>
      <c r="Q4857" s="241"/>
      <c r="R4857" s="241"/>
      <c r="S4857" s="241"/>
      <c r="T4857" s="242"/>
      <c r="AT4857" s="243" t="s">
        <v>211</v>
      </c>
      <c r="AU4857" s="243" t="s">
        <v>84</v>
      </c>
      <c r="AV4857" s="14" t="s">
        <v>84</v>
      </c>
      <c r="AW4857" s="14" t="s">
        <v>31</v>
      </c>
      <c r="AX4857" s="14" t="s">
        <v>75</v>
      </c>
      <c r="AY4857" s="243" t="s">
        <v>203</v>
      </c>
    </row>
    <row r="4858" spans="2:51" s="14" customFormat="1" ht="11.25">
      <c r="B4858" s="233"/>
      <c r="C4858" s="234"/>
      <c r="D4858" s="224" t="s">
        <v>211</v>
      </c>
      <c r="E4858" s="235" t="s">
        <v>1</v>
      </c>
      <c r="F4858" s="236" t="s">
        <v>4383</v>
      </c>
      <c r="G4858" s="234"/>
      <c r="H4858" s="237">
        <v>28.6</v>
      </c>
      <c r="I4858" s="238"/>
      <c r="J4858" s="234"/>
      <c r="K4858" s="234"/>
      <c r="L4858" s="239"/>
      <c r="M4858" s="240"/>
      <c r="N4858" s="241"/>
      <c r="O4858" s="241"/>
      <c r="P4858" s="241"/>
      <c r="Q4858" s="241"/>
      <c r="R4858" s="241"/>
      <c r="S4858" s="241"/>
      <c r="T4858" s="242"/>
      <c r="AT4858" s="243" t="s">
        <v>211</v>
      </c>
      <c r="AU4858" s="243" t="s">
        <v>84</v>
      </c>
      <c r="AV4858" s="14" t="s">
        <v>84</v>
      </c>
      <c r="AW4858" s="14" t="s">
        <v>31</v>
      </c>
      <c r="AX4858" s="14" t="s">
        <v>75</v>
      </c>
      <c r="AY4858" s="243" t="s">
        <v>203</v>
      </c>
    </row>
    <row r="4859" spans="2:51" s="14" customFormat="1" ht="11.25">
      <c r="B4859" s="233"/>
      <c r="C4859" s="234"/>
      <c r="D4859" s="224" t="s">
        <v>211</v>
      </c>
      <c r="E4859" s="235" t="s">
        <v>1</v>
      </c>
      <c r="F4859" s="236" t="s">
        <v>2873</v>
      </c>
      <c r="G4859" s="234"/>
      <c r="H4859" s="237">
        <v>15.75</v>
      </c>
      <c r="I4859" s="238"/>
      <c r="J4859" s="234"/>
      <c r="K4859" s="234"/>
      <c r="L4859" s="239"/>
      <c r="M4859" s="240"/>
      <c r="N4859" s="241"/>
      <c r="O4859" s="241"/>
      <c r="P4859" s="241"/>
      <c r="Q4859" s="241"/>
      <c r="R4859" s="241"/>
      <c r="S4859" s="241"/>
      <c r="T4859" s="242"/>
      <c r="AT4859" s="243" t="s">
        <v>211</v>
      </c>
      <c r="AU4859" s="243" t="s">
        <v>84</v>
      </c>
      <c r="AV4859" s="14" t="s">
        <v>84</v>
      </c>
      <c r="AW4859" s="14" t="s">
        <v>31</v>
      </c>
      <c r="AX4859" s="14" t="s">
        <v>75</v>
      </c>
      <c r="AY4859" s="243" t="s">
        <v>203</v>
      </c>
    </row>
    <row r="4860" spans="2:51" s="14" customFormat="1" ht="11.25">
      <c r="B4860" s="233"/>
      <c r="C4860" s="234"/>
      <c r="D4860" s="224" t="s">
        <v>211</v>
      </c>
      <c r="E4860" s="235" t="s">
        <v>1</v>
      </c>
      <c r="F4860" s="236" t="s">
        <v>4384</v>
      </c>
      <c r="G4860" s="234"/>
      <c r="H4860" s="237">
        <v>24.92</v>
      </c>
      <c r="I4860" s="238"/>
      <c r="J4860" s="234"/>
      <c r="K4860" s="234"/>
      <c r="L4860" s="239"/>
      <c r="M4860" s="240"/>
      <c r="N4860" s="241"/>
      <c r="O4860" s="241"/>
      <c r="P4860" s="241"/>
      <c r="Q4860" s="241"/>
      <c r="R4860" s="241"/>
      <c r="S4860" s="241"/>
      <c r="T4860" s="242"/>
      <c r="AT4860" s="243" t="s">
        <v>211</v>
      </c>
      <c r="AU4860" s="243" t="s">
        <v>84</v>
      </c>
      <c r="AV4860" s="14" t="s">
        <v>84</v>
      </c>
      <c r="AW4860" s="14" t="s">
        <v>31</v>
      </c>
      <c r="AX4860" s="14" t="s">
        <v>75</v>
      </c>
      <c r="AY4860" s="243" t="s">
        <v>203</v>
      </c>
    </row>
    <row r="4861" spans="2:51" s="14" customFormat="1" ht="11.25">
      <c r="B4861" s="233"/>
      <c r="C4861" s="234"/>
      <c r="D4861" s="224" t="s">
        <v>211</v>
      </c>
      <c r="E4861" s="235" t="s">
        <v>1</v>
      </c>
      <c r="F4861" s="236" t="s">
        <v>2874</v>
      </c>
      <c r="G4861" s="234"/>
      <c r="H4861" s="237">
        <v>27.1</v>
      </c>
      <c r="I4861" s="238"/>
      <c r="J4861" s="234"/>
      <c r="K4861" s="234"/>
      <c r="L4861" s="239"/>
      <c r="M4861" s="240"/>
      <c r="N4861" s="241"/>
      <c r="O4861" s="241"/>
      <c r="P4861" s="241"/>
      <c r="Q4861" s="241"/>
      <c r="R4861" s="241"/>
      <c r="S4861" s="241"/>
      <c r="T4861" s="242"/>
      <c r="AT4861" s="243" t="s">
        <v>211</v>
      </c>
      <c r="AU4861" s="243" t="s">
        <v>84</v>
      </c>
      <c r="AV4861" s="14" t="s">
        <v>84</v>
      </c>
      <c r="AW4861" s="14" t="s">
        <v>31</v>
      </c>
      <c r="AX4861" s="14" t="s">
        <v>75</v>
      </c>
      <c r="AY4861" s="243" t="s">
        <v>203</v>
      </c>
    </row>
    <row r="4862" spans="2:51" s="14" customFormat="1" ht="11.25">
      <c r="B4862" s="233"/>
      <c r="C4862" s="234"/>
      <c r="D4862" s="224" t="s">
        <v>211</v>
      </c>
      <c r="E4862" s="235" t="s">
        <v>1</v>
      </c>
      <c r="F4862" s="236" t="s">
        <v>2875</v>
      </c>
      <c r="G4862" s="234"/>
      <c r="H4862" s="237">
        <v>22.7</v>
      </c>
      <c r="I4862" s="238"/>
      <c r="J4862" s="234"/>
      <c r="K4862" s="234"/>
      <c r="L4862" s="239"/>
      <c r="M4862" s="240"/>
      <c r="N4862" s="241"/>
      <c r="O4862" s="241"/>
      <c r="P4862" s="241"/>
      <c r="Q4862" s="241"/>
      <c r="R4862" s="241"/>
      <c r="S4862" s="241"/>
      <c r="T4862" s="242"/>
      <c r="AT4862" s="243" t="s">
        <v>211</v>
      </c>
      <c r="AU4862" s="243" t="s">
        <v>84</v>
      </c>
      <c r="AV4862" s="14" t="s">
        <v>84</v>
      </c>
      <c r="AW4862" s="14" t="s">
        <v>31</v>
      </c>
      <c r="AX4862" s="14" t="s">
        <v>75</v>
      </c>
      <c r="AY4862" s="243" t="s">
        <v>203</v>
      </c>
    </row>
    <row r="4863" spans="2:51" s="14" customFormat="1" ht="11.25">
      <c r="B4863" s="233"/>
      <c r="C4863" s="234"/>
      <c r="D4863" s="224" t="s">
        <v>211</v>
      </c>
      <c r="E4863" s="235" t="s">
        <v>1</v>
      </c>
      <c r="F4863" s="236" t="s">
        <v>2876</v>
      </c>
      <c r="G4863" s="234"/>
      <c r="H4863" s="237">
        <v>22.5</v>
      </c>
      <c r="I4863" s="238"/>
      <c r="J4863" s="234"/>
      <c r="K4863" s="234"/>
      <c r="L4863" s="239"/>
      <c r="M4863" s="240"/>
      <c r="N4863" s="241"/>
      <c r="O4863" s="241"/>
      <c r="P4863" s="241"/>
      <c r="Q4863" s="241"/>
      <c r="R4863" s="241"/>
      <c r="S4863" s="241"/>
      <c r="T4863" s="242"/>
      <c r="AT4863" s="243" t="s">
        <v>211</v>
      </c>
      <c r="AU4863" s="243" t="s">
        <v>84</v>
      </c>
      <c r="AV4863" s="14" t="s">
        <v>84</v>
      </c>
      <c r="AW4863" s="14" t="s">
        <v>31</v>
      </c>
      <c r="AX4863" s="14" t="s">
        <v>75</v>
      </c>
      <c r="AY4863" s="243" t="s">
        <v>203</v>
      </c>
    </row>
    <row r="4864" spans="2:51" s="14" customFormat="1" ht="11.25">
      <c r="B4864" s="233"/>
      <c r="C4864" s="234"/>
      <c r="D4864" s="224" t="s">
        <v>211</v>
      </c>
      <c r="E4864" s="235" t="s">
        <v>1</v>
      </c>
      <c r="F4864" s="236" t="s">
        <v>2877</v>
      </c>
      <c r="G4864" s="234"/>
      <c r="H4864" s="237">
        <v>26.8</v>
      </c>
      <c r="I4864" s="238"/>
      <c r="J4864" s="234"/>
      <c r="K4864" s="234"/>
      <c r="L4864" s="239"/>
      <c r="M4864" s="240"/>
      <c r="N4864" s="241"/>
      <c r="O4864" s="241"/>
      <c r="P4864" s="241"/>
      <c r="Q4864" s="241"/>
      <c r="R4864" s="241"/>
      <c r="S4864" s="241"/>
      <c r="T4864" s="242"/>
      <c r="AT4864" s="243" t="s">
        <v>211</v>
      </c>
      <c r="AU4864" s="243" t="s">
        <v>84</v>
      </c>
      <c r="AV4864" s="14" t="s">
        <v>84</v>
      </c>
      <c r="AW4864" s="14" t="s">
        <v>31</v>
      </c>
      <c r="AX4864" s="14" t="s">
        <v>75</v>
      </c>
      <c r="AY4864" s="243" t="s">
        <v>203</v>
      </c>
    </row>
    <row r="4865" spans="2:51" s="14" customFormat="1" ht="11.25">
      <c r="B4865" s="233"/>
      <c r="C4865" s="234"/>
      <c r="D4865" s="224" t="s">
        <v>211</v>
      </c>
      <c r="E4865" s="235" t="s">
        <v>1</v>
      </c>
      <c r="F4865" s="236" t="s">
        <v>2878</v>
      </c>
      <c r="G4865" s="234"/>
      <c r="H4865" s="237">
        <v>20</v>
      </c>
      <c r="I4865" s="238"/>
      <c r="J4865" s="234"/>
      <c r="K4865" s="234"/>
      <c r="L4865" s="239"/>
      <c r="M4865" s="240"/>
      <c r="N4865" s="241"/>
      <c r="O4865" s="241"/>
      <c r="P4865" s="241"/>
      <c r="Q4865" s="241"/>
      <c r="R4865" s="241"/>
      <c r="S4865" s="241"/>
      <c r="T4865" s="242"/>
      <c r="AT4865" s="243" t="s">
        <v>211</v>
      </c>
      <c r="AU4865" s="243" t="s">
        <v>84</v>
      </c>
      <c r="AV4865" s="14" t="s">
        <v>84</v>
      </c>
      <c r="AW4865" s="14" t="s">
        <v>31</v>
      </c>
      <c r="AX4865" s="14" t="s">
        <v>75</v>
      </c>
      <c r="AY4865" s="243" t="s">
        <v>203</v>
      </c>
    </row>
    <row r="4866" spans="2:51" s="14" customFormat="1" ht="11.25">
      <c r="B4866" s="233"/>
      <c r="C4866" s="234"/>
      <c r="D4866" s="224" t="s">
        <v>211</v>
      </c>
      <c r="E4866" s="235" t="s">
        <v>1</v>
      </c>
      <c r="F4866" s="236" t="s">
        <v>4385</v>
      </c>
      <c r="G4866" s="234"/>
      <c r="H4866" s="237">
        <v>29.4</v>
      </c>
      <c r="I4866" s="238"/>
      <c r="J4866" s="234"/>
      <c r="K4866" s="234"/>
      <c r="L4866" s="239"/>
      <c r="M4866" s="240"/>
      <c r="N4866" s="241"/>
      <c r="O4866" s="241"/>
      <c r="P4866" s="241"/>
      <c r="Q4866" s="241"/>
      <c r="R4866" s="241"/>
      <c r="S4866" s="241"/>
      <c r="T4866" s="242"/>
      <c r="AT4866" s="243" t="s">
        <v>211</v>
      </c>
      <c r="AU4866" s="243" t="s">
        <v>84</v>
      </c>
      <c r="AV4866" s="14" t="s">
        <v>84</v>
      </c>
      <c r="AW4866" s="14" t="s">
        <v>31</v>
      </c>
      <c r="AX4866" s="14" t="s">
        <v>75</v>
      </c>
      <c r="AY4866" s="243" t="s">
        <v>203</v>
      </c>
    </row>
    <row r="4867" spans="2:51" s="13" customFormat="1" ht="11.25">
      <c r="B4867" s="222"/>
      <c r="C4867" s="223"/>
      <c r="D4867" s="224" t="s">
        <v>211</v>
      </c>
      <c r="E4867" s="225" t="s">
        <v>1</v>
      </c>
      <c r="F4867" s="226" t="s">
        <v>213</v>
      </c>
      <c r="G4867" s="223"/>
      <c r="H4867" s="225" t="s">
        <v>1</v>
      </c>
      <c r="I4867" s="227"/>
      <c r="J4867" s="223"/>
      <c r="K4867" s="223"/>
      <c r="L4867" s="228"/>
      <c r="M4867" s="229"/>
      <c r="N4867" s="230"/>
      <c r="O4867" s="230"/>
      <c r="P4867" s="230"/>
      <c r="Q4867" s="230"/>
      <c r="R4867" s="230"/>
      <c r="S4867" s="230"/>
      <c r="T4867" s="231"/>
      <c r="AT4867" s="232" t="s">
        <v>211</v>
      </c>
      <c r="AU4867" s="232" t="s">
        <v>84</v>
      </c>
      <c r="AV4867" s="13" t="s">
        <v>82</v>
      </c>
      <c r="AW4867" s="13" t="s">
        <v>31</v>
      </c>
      <c r="AX4867" s="13" t="s">
        <v>75</v>
      </c>
      <c r="AY4867" s="232" t="s">
        <v>203</v>
      </c>
    </row>
    <row r="4868" spans="2:51" s="13" customFormat="1" ht="22.5">
      <c r="B4868" s="222"/>
      <c r="C4868" s="223"/>
      <c r="D4868" s="224" t="s">
        <v>211</v>
      </c>
      <c r="E4868" s="225" t="s">
        <v>1</v>
      </c>
      <c r="F4868" s="226" t="s">
        <v>4232</v>
      </c>
      <c r="G4868" s="223"/>
      <c r="H4868" s="225" t="s">
        <v>1</v>
      </c>
      <c r="I4868" s="227"/>
      <c r="J4868" s="223"/>
      <c r="K4868" s="223"/>
      <c r="L4868" s="228"/>
      <c r="M4868" s="229"/>
      <c r="N4868" s="230"/>
      <c r="O4868" s="230"/>
      <c r="P4868" s="230"/>
      <c r="Q4868" s="230"/>
      <c r="R4868" s="230"/>
      <c r="S4868" s="230"/>
      <c r="T4868" s="231"/>
      <c r="AT4868" s="232" t="s">
        <v>211</v>
      </c>
      <c r="AU4868" s="232" t="s">
        <v>84</v>
      </c>
      <c r="AV4868" s="13" t="s">
        <v>82</v>
      </c>
      <c r="AW4868" s="13" t="s">
        <v>31</v>
      </c>
      <c r="AX4868" s="13" t="s">
        <v>75</v>
      </c>
      <c r="AY4868" s="232" t="s">
        <v>203</v>
      </c>
    </row>
    <row r="4869" spans="2:51" s="13" customFormat="1" ht="11.25">
      <c r="B4869" s="222"/>
      <c r="C4869" s="223"/>
      <c r="D4869" s="224" t="s">
        <v>211</v>
      </c>
      <c r="E4869" s="225" t="s">
        <v>1</v>
      </c>
      <c r="F4869" s="226" t="s">
        <v>213</v>
      </c>
      <c r="G4869" s="223"/>
      <c r="H4869" s="225" t="s">
        <v>1</v>
      </c>
      <c r="I4869" s="227"/>
      <c r="J4869" s="223"/>
      <c r="K4869" s="223"/>
      <c r="L4869" s="228"/>
      <c r="M4869" s="229"/>
      <c r="N4869" s="230"/>
      <c r="O4869" s="230"/>
      <c r="P4869" s="230"/>
      <c r="Q4869" s="230"/>
      <c r="R4869" s="230"/>
      <c r="S4869" s="230"/>
      <c r="T4869" s="231"/>
      <c r="AT4869" s="232" t="s">
        <v>211</v>
      </c>
      <c r="AU4869" s="232" t="s">
        <v>84</v>
      </c>
      <c r="AV4869" s="13" t="s">
        <v>82</v>
      </c>
      <c r="AW4869" s="13" t="s">
        <v>31</v>
      </c>
      <c r="AX4869" s="13" t="s">
        <v>75</v>
      </c>
      <c r="AY4869" s="232" t="s">
        <v>203</v>
      </c>
    </row>
    <row r="4870" spans="2:51" s="13" customFormat="1" ht="11.25">
      <c r="B4870" s="222"/>
      <c r="C4870" s="223"/>
      <c r="D4870" s="224" t="s">
        <v>211</v>
      </c>
      <c r="E4870" s="225" t="s">
        <v>1</v>
      </c>
      <c r="F4870" s="226" t="s">
        <v>1913</v>
      </c>
      <c r="G4870" s="223"/>
      <c r="H4870" s="225" t="s">
        <v>1</v>
      </c>
      <c r="I4870" s="227"/>
      <c r="J4870" s="223"/>
      <c r="K4870" s="223"/>
      <c r="L4870" s="228"/>
      <c r="M4870" s="229"/>
      <c r="N4870" s="230"/>
      <c r="O4870" s="230"/>
      <c r="P4870" s="230"/>
      <c r="Q4870" s="230"/>
      <c r="R4870" s="230"/>
      <c r="S4870" s="230"/>
      <c r="T4870" s="231"/>
      <c r="AT4870" s="232" t="s">
        <v>211</v>
      </c>
      <c r="AU4870" s="232" t="s">
        <v>84</v>
      </c>
      <c r="AV4870" s="13" t="s">
        <v>82</v>
      </c>
      <c r="AW4870" s="13" t="s">
        <v>31</v>
      </c>
      <c r="AX4870" s="13" t="s">
        <v>75</v>
      </c>
      <c r="AY4870" s="232" t="s">
        <v>203</v>
      </c>
    </row>
    <row r="4871" spans="2:51" s="13" customFormat="1" ht="11.25">
      <c r="B4871" s="222"/>
      <c r="C4871" s="223"/>
      <c r="D4871" s="224" t="s">
        <v>211</v>
      </c>
      <c r="E4871" s="225" t="s">
        <v>1</v>
      </c>
      <c r="F4871" s="226" t="s">
        <v>258</v>
      </c>
      <c r="G4871" s="223"/>
      <c r="H4871" s="225" t="s">
        <v>1</v>
      </c>
      <c r="I4871" s="227"/>
      <c r="J4871" s="223"/>
      <c r="K4871" s="223"/>
      <c r="L4871" s="228"/>
      <c r="M4871" s="229"/>
      <c r="N4871" s="230"/>
      <c r="O4871" s="230"/>
      <c r="P4871" s="230"/>
      <c r="Q4871" s="230"/>
      <c r="R4871" s="230"/>
      <c r="S4871" s="230"/>
      <c r="T4871" s="231"/>
      <c r="AT4871" s="232" t="s">
        <v>211</v>
      </c>
      <c r="AU4871" s="232" t="s">
        <v>84</v>
      </c>
      <c r="AV4871" s="13" t="s">
        <v>82</v>
      </c>
      <c r="AW4871" s="13" t="s">
        <v>31</v>
      </c>
      <c r="AX4871" s="13" t="s">
        <v>75</v>
      </c>
      <c r="AY4871" s="232" t="s">
        <v>203</v>
      </c>
    </row>
    <row r="4872" spans="2:51" s="14" customFormat="1" ht="11.25">
      <c r="B4872" s="233"/>
      <c r="C4872" s="234"/>
      <c r="D4872" s="224" t="s">
        <v>211</v>
      </c>
      <c r="E4872" s="235" t="s">
        <v>1</v>
      </c>
      <c r="F4872" s="236" t="s">
        <v>2719</v>
      </c>
      <c r="G4872" s="234"/>
      <c r="H4872" s="237">
        <v>30.52</v>
      </c>
      <c r="I4872" s="238"/>
      <c r="J4872" s="234"/>
      <c r="K4872" s="234"/>
      <c r="L4872" s="239"/>
      <c r="M4872" s="240"/>
      <c r="N4872" s="241"/>
      <c r="O4872" s="241"/>
      <c r="P4872" s="241"/>
      <c r="Q4872" s="241"/>
      <c r="R4872" s="241"/>
      <c r="S4872" s="241"/>
      <c r="T4872" s="242"/>
      <c r="AT4872" s="243" t="s">
        <v>211</v>
      </c>
      <c r="AU4872" s="243" t="s">
        <v>84</v>
      </c>
      <c r="AV4872" s="14" t="s">
        <v>84</v>
      </c>
      <c r="AW4872" s="14" t="s">
        <v>31</v>
      </c>
      <c r="AX4872" s="14" t="s">
        <v>75</v>
      </c>
      <c r="AY4872" s="243" t="s">
        <v>203</v>
      </c>
    </row>
    <row r="4873" spans="2:51" s="14" customFormat="1" ht="11.25">
      <c r="B4873" s="233"/>
      <c r="C4873" s="234"/>
      <c r="D4873" s="224" t="s">
        <v>211</v>
      </c>
      <c r="E4873" s="235" t="s">
        <v>1</v>
      </c>
      <c r="F4873" s="236" t="s">
        <v>2720</v>
      </c>
      <c r="G4873" s="234"/>
      <c r="H4873" s="237">
        <v>103.384</v>
      </c>
      <c r="I4873" s="238"/>
      <c r="J4873" s="234"/>
      <c r="K4873" s="234"/>
      <c r="L4873" s="239"/>
      <c r="M4873" s="240"/>
      <c r="N4873" s="241"/>
      <c r="O4873" s="241"/>
      <c r="P4873" s="241"/>
      <c r="Q4873" s="241"/>
      <c r="R4873" s="241"/>
      <c r="S4873" s="241"/>
      <c r="T4873" s="242"/>
      <c r="AT4873" s="243" t="s">
        <v>211</v>
      </c>
      <c r="AU4873" s="243" t="s">
        <v>84</v>
      </c>
      <c r="AV4873" s="14" t="s">
        <v>84</v>
      </c>
      <c r="AW4873" s="14" t="s">
        <v>31</v>
      </c>
      <c r="AX4873" s="14" t="s">
        <v>75</v>
      </c>
      <c r="AY4873" s="243" t="s">
        <v>203</v>
      </c>
    </row>
    <row r="4874" spans="2:51" s="14" customFormat="1" ht="11.25">
      <c r="B4874" s="233"/>
      <c r="C4874" s="234"/>
      <c r="D4874" s="224" t="s">
        <v>211</v>
      </c>
      <c r="E4874" s="235" t="s">
        <v>1</v>
      </c>
      <c r="F4874" s="236" t="s">
        <v>2721</v>
      </c>
      <c r="G4874" s="234"/>
      <c r="H4874" s="237">
        <v>26.52</v>
      </c>
      <c r="I4874" s="238"/>
      <c r="J4874" s="234"/>
      <c r="K4874" s="234"/>
      <c r="L4874" s="239"/>
      <c r="M4874" s="240"/>
      <c r="N4874" s="241"/>
      <c r="O4874" s="241"/>
      <c r="P4874" s="241"/>
      <c r="Q4874" s="241"/>
      <c r="R4874" s="241"/>
      <c r="S4874" s="241"/>
      <c r="T4874" s="242"/>
      <c r="AT4874" s="243" t="s">
        <v>211</v>
      </c>
      <c r="AU4874" s="243" t="s">
        <v>84</v>
      </c>
      <c r="AV4874" s="14" t="s">
        <v>84</v>
      </c>
      <c r="AW4874" s="14" t="s">
        <v>31</v>
      </c>
      <c r="AX4874" s="14" t="s">
        <v>75</v>
      </c>
      <c r="AY4874" s="243" t="s">
        <v>203</v>
      </c>
    </row>
    <row r="4875" spans="2:51" s="14" customFormat="1" ht="11.25">
      <c r="B4875" s="233"/>
      <c r="C4875" s="234"/>
      <c r="D4875" s="224" t="s">
        <v>211</v>
      </c>
      <c r="E4875" s="235" t="s">
        <v>1</v>
      </c>
      <c r="F4875" s="236" t="s">
        <v>2722</v>
      </c>
      <c r="G4875" s="234"/>
      <c r="H4875" s="237">
        <v>54.524000000000001</v>
      </c>
      <c r="I4875" s="238"/>
      <c r="J4875" s="234"/>
      <c r="K4875" s="234"/>
      <c r="L4875" s="239"/>
      <c r="M4875" s="240"/>
      <c r="N4875" s="241"/>
      <c r="O4875" s="241"/>
      <c r="P4875" s="241"/>
      <c r="Q4875" s="241"/>
      <c r="R4875" s="241"/>
      <c r="S4875" s="241"/>
      <c r="T4875" s="242"/>
      <c r="AT4875" s="243" t="s">
        <v>211</v>
      </c>
      <c r="AU4875" s="243" t="s">
        <v>84</v>
      </c>
      <c r="AV4875" s="14" t="s">
        <v>84</v>
      </c>
      <c r="AW4875" s="14" t="s">
        <v>31</v>
      </c>
      <c r="AX4875" s="14" t="s">
        <v>75</v>
      </c>
      <c r="AY4875" s="243" t="s">
        <v>203</v>
      </c>
    </row>
    <row r="4876" spans="2:51" s="14" customFormat="1" ht="11.25">
      <c r="B4876" s="233"/>
      <c r="C4876" s="234"/>
      <c r="D4876" s="224" t="s">
        <v>211</v>
      </c>
      <c r="E4876" s="235" t="s">
        <v>1</v>
      </c>
      <c r="F4876" s="236" t="s">
        <v>2748</v>
      </c>
      <c r="G4876" s="234"/>
      <c r="H4876" s="237">
        <v>42.392000000000003</v>
      </c>
      <c r="I4876" s="238"/>
      <c r="J4876" s="234"/>
      <c r="K4876" s="234"/>
      <c r="L4876" s="239"/>
      <c r="M4876" s="240"/>
      <c r="N4876" s="241"/>
      <c r="O4876" s="241"/>
      <c r="P4876" s="241"/>
      <c r="Q4876" s="241"/>
      <c r="R4876" s="241"/>
      <c r="S4876" s="241"/>
      <c r="T4876" s="242"/>
      <c r="AT4876" s="243" t="s">
        <v>211</v>
      </c>
      <c r="AU4876" s="243" t="s">
        <v>84</v>
      </c>
      <c r="AV4876" s="14" t="s">
        <v>84</v>
      </c>
      <c r="AW4876" s="14" t="s">
        <v>31</v>
      </c>
      <c r="AX4876" s="14" t="s">
        <v>75</v>
      </c>
      <c r="AY4876" s="243" t="s">
        <v>203</v>
      </c>
    </row>
    <row r="4877" spans="2:51" s="14" customFormat="1" ht="11.25">
      <c r="B4877" s="233"/>
      <c r="C4877" s="234"/>
      <c r="D4877" s="224" t="s">
        <v>211</v>
      </c>
      <c r="E4877" s="235" t="s">
        <v>1</v>
      </c>
      <c r="F4877" s="236" t="s">
        <v>2749</v>
      </c>
      <c r="G4877" s="234"/>
      <c r="H4877" s="237">
        <v>17.22</v>
      </c>
      <c r="I4877" s="238"/>
      <c r="J4877" s="234"/>
      <c r="K4877" s="234"/>
      <c r="L4877" s="239"/>
      <c r="M4877" s="240"/>
      <c r="N4877" s="241"/>
      <c r="O4877" s="241"/>
      <c r="P4877" s="241"/>
      <c r="Q4877" s="241"/>
      <c r="R4877" s="241"/>
      <c r="S4877" s="241"/>
      <c r="T4877" s="242"/>
      <c r="AT4877" s="243" t="s">
        <v>211</v>
      </c>
      <c r="AU4877" s="243" t="s">
        <v>84</v>
      </c>
      <c r="AV4877" s="14" t="s">
        <v>84</v>
      </c>
      <c r="AW4877" s="14" t="s">
        <v>31</v>
      </c>
      <c r="AX4877" s="14" t="s">
        <v>75</v>
      </c>
      <c r="AY4877" s="243" t="s">
        <v>203</v>
      </c>
    </row>
    <row r="4878" spans="2:51" s="14" customFormat="1" ht="11.25">
      <c r="B4878" s="233"/>
      <c r="C4878" s="234"/>
      <c r="D4878" s="224" t="s">
        <v>211</v>
      </c>
      <c r="E4878" s="235" t="s">
        <v>1</v>
      </c>
      <c r="F4878" s="236" t="s">
        <v>4386</v>
      </c>
      <c r="G4878" s="234"/>
      <c r="H4878" s="237">
        <v>30.52</v>
      </c>
      <c r="I4878" s="238"/>
      <c r="J4878" s="234"/>
      <c r="K4878" s="234"/>
      <c r="L4878" s="239"/>
      <c r="M4878" s="240"/>
      <c r="N4878" s="241"/>
      <c r="O4878" s="241"/>
      <c r="P4878" s="241"/>
      <c r="Q4878" s="241"/>
      <c r="R4878" s="241"/>
      <c r="S4878" s="241"/>
      <c r="T4878" s="242"/>
      <c r="AT4878" s="243" t="s">
        <v>211</v>
      </c>
      <c r="AU4878" s="243" t="s">
        <v>84</v>
      </c>
      <c r="AV4878" s="14" t="s">
        <v>84</v>
      </c>
      <c r="AW4878" s="14" t="s">
        <v>31</v>
      </c>
      <c r="AX4878" s="14" t="s">
        <v>75</v>
      </c>
      <c r="AY4878" s="243" t="s">
        <v>203</v>
      </c>
    </row>
    <row r="4879" spans="2:51" s="14" customFormat="1" ht="11.25">
      <c r="B4879" s="233"/>
      <c r="C4879" s="234"/>
      <c r="D4879" s="224" t="s">
        <v>211</v>
      </c>
      <c r="E4879" s="235" t="s">
        <v>1</v>
      </c>
      <c r="F4879" s="236" t="s">
        <v>4387</v>
      </c>
      <c r="G4879" s="234"/>
      <c r="H4879" s="237">
        <v>103.384</v>
      </c>
      <c r="I4879" s="238"/>
      <c r="J4879" s="234"/>
      <c r="K4879" s="234"/>
      <c r="L4879" s="239"/>
      <c r="M4879" s="240"/>
      <c r="N4879" s="241"/>
      <c r="O4879" s="241"/>
      <c r="P4879" s="241"/>
      <c r="Q4879" s="241"/>
      <c r="R4879" s="241"/>
      <c r="S4879" s="241"/>
      <c r="T4879" s="242"/>
      <c r="AT4879" s="243" t="s">
        <v>211</v>
      </c>
      <c r="AU4879" s="243" t="s">
        <v>84</v>
      </c>
      <c r="AV4879" s="14" t="s">
        <v>84</v>
      </c>
      <c r="AW4879" s="14" t="s">
        <v>31</v>
      </c>
      <c r="AX4879" s="14" t="s">
        <v>75</v>
      </c>
      <c r="AY4879" s="243" t="s">
        <v>203</v>
      </c>
    </row>
    <row r="4880" spans="2:51" s="14" customFormat="1" ht="11.25">
      <c r="B4880" s="233"/>
      <c r="C4880" s="234"/>
      <c r="D4880" s="224" t="s">
        <v>211</v>
      </c>
      <c r="E4880" s="235" t="s">
        <v>1</v>
      </c>
      <c r="F4880" s="236" t="s">
        <v>4388</v>
      </c>
      <c r="G4880" s="234"/>
      <c r="H4880" s="237">
        <v>26.52</v>
      </c>
      <c r="I4880" s="238"/>
      <c r="J4880" s="234"/>
      <c r="K4880" s="234"/>
      <c r="L4880" s="239"/>
      <c r="M4880" s="240"/>
      <c r="N4880" s="241"/>
      <c r="O4880" s="241"/>
      <c r="P4880" s="241"/>
      <c r="Q4880" s="241"/>
      <c r="R4880" s="241"/>
      <c r="S4880" s="241"/>
      <c r="T4880" s="242"/>
      <c r="AT4880" s="243" t="s">
        <v>211</v>
      </c>
      <c r="AU4880" s="243" t="s">
        <v>84</v>
      </c>
      <c r="AV4880" s="14" t="s">
        <v>84</v>
      </c>
      <c r="AW4880" s="14" t="s">
        <v>31</v>
      </c>
      <c r="AX4880" s="14" t="s">
        <v>75</v>
      </c>
      <c r="AY4880" s="243" t="s">
        <v>203</v>
      </c>
    </row>
    <row r="4881" spans="2:51" s="14" customFormat="1" ht="11.25">
      <c r="B4881" s="233"/>
      <c r="C4881" s="234"/>
      <c r="D4881" s="224" t="s">
        <v>211</v>
      </c>
      <c r="E4881" s="235" t="s">
        <v>1</v>
      </c>
      <c r="F4881" s="236" t="s">
        <v>4389</v>
      </c>
      <c r="G4881" s="234"/>
      <c r="H4881" s="237">
        <v>54.524000000000001</v>
      </c>
      <c r="I4881" s="238"/>
      <c r="J4881" s="234"/>
      <c r="K4881" s="234"/>
      <c r="L4881" s="239"/>
      <c r="M4881" s="240"/>
      <c r="N4881" s="241"/>
      <c r="O4881" s="241"/>
      <c r="P4881" s="241"/>
      <c r="Q4881" s="241"/>
      <c r="R4881" s="241"/>
      <c r="S4881" s="241"/>
      <c r="T4881" s="242"/>
      <c r="AT4881" s="243" t="s">
        <v>211</v>
      </c>
      <c r="AU4881" s="243" t="s">
        <v>84</v>
      </c>
      <c r="AV4881" s="14" t="s">
        <v>84</v>
      </c>
      <c r="AW4881" s="14" t="s">
        <v>31</v>
      </c>
      <c r="AX4881" s="14" t="s">
        <v>75</v>
      </c>
      <c r="AY4881" s="243" t="s">
        <v>203</v>
      </c>
    </row>
    <row r="4882" spans="2:51" s="14" customFormat="1" ht="11.25">
      <c r="B4882" s="233"/>
      <c r="C4882" s="234"/>
      <c r="D4882" s="224" t="s">
        <v>211</v>
      </c>
      <c r="E4882" s="235" t="s">
        <v>1</v>
      </c>
      <c r="F4882" s="236" t="s">
        <v>4390</v>
      </c>
      <c r="G4882" s="234"/>
      <c r="H4882" s="237">
        <v>42.392000000000003</v>
      </c>
      <c r="I4882" s="238"/>
      <c r="J4882" s="234"/>
      <c r="K4882" s="234"/>
      <c r="L4882" s="239"/>
      <c r="M4882" s="240"/>
      <c r="N4882" s="241"/>
      <c r="O4882" s="241"/>
      <c r="P4882" s="241"/>
      <c r="Q4882" s="241"/>
      <c r="R4882" s="241"/>
      <c r="S4882" s="241"/>
      <c r="T4882" s="242"/>
      <c r="AT4882" s="243" t="s">
        <v>211</v>
      </c>
      <c r="AU4882" s="243" t="s">
        <v>84</v>
      </c>
      <c r="AV4882" s="14" t="s">
        <v>84</v>
      </c>
      <c r="AW4882" s="14" t="s">
        <v>31</v>
      </c>
      <c r="AX4882" s="14" t="s">
        <v>75</v>
      </c>
      <c r="AY4882" s="243" t="s">
        <v>203</v>
      </c>
    </row>
    <row r="4883" spans="2:51" s="14" customFormat="1" ht="11.25">
      <c r="B4883" s="233"/>
      <c r="C4883" s="234"/>
      <c r="D4883" s="224" t="s">
        <v>211</v>
      </c>
      <c r="E4883" s="235" t="s">
        <v>1</v>
      </c>
      <c r="F4883" s="236" t="s">
        <v>4391</v>
      </c>
      <c r="G4883" s="234"/>
      <c r="H4883" s="237">
        <v>17.22</v>
      </c>
      <c r="I4883" s="238"/>
      <c r="J4883" s="234"/>
      <c r="K4883" s="234"/>
      <c r="L4883" s="239"/>
      <c r="M4883" s="240"/>
      <c r="N4883" s="241"/>
      <c r="O4883" s="241"/>
      <c r="P4883" s="241"/>
      <c r="Q4883" s="241"/>
      <c r="R4883" s="241"/>
      <c r="S4883" s="241"/>
      <c r="T4883" s="242"/>
      <c r="AT4883" s="243" t="s">
        <v>211</v>
      </c>
      <c r="AU4883" s="243" t="s">
        <v>84</v>
      </c>
      <c r="AV4883" s="14" t="s">
        <v>84</v>
      </c>
      <c r="AW4883" s="14" t="s">
        <v>31</v>
      </c>
      <c r="AX4883" s="14" t="s">
        <v>75</v>
      </c>
      <c r="AY4883" s="243" t="s">
        <v>203</v>
      </c>
    </row>
    <row r="4884" spans="2:51" s="13" customFormat="1" ht="11.25">
      <c r="B4884" s="222"/>
      <c r="C4884" s="223"/>
      <c r="D4884" s="224" t="s">
        <v>211</v>
      </c>
      <c r="E4884" s="225" t="s">
        <v>1</v>
      </c>
      <c r="F4884" s="226" t="s">
        <v>306</v>
      </c>
      <c r="G4884" s="223"/>
      <c r="H4884" s="225" t="s">
        <v>1</v>
      </c>
      <c r="I4884" s="227"/>
      <c r="J4884" s="223"/>
      <c r="K4884" s="223"/>
      <c r="L4884" s="228"/>
      <c r="M4884" s="229"/>
      <c r="N4884" s="230"/>
      <c r="O4884" s="230"/>
      <c r="P4884" s="230"/>
      <c r="Q4884" s="230"/>
      <c r="R4884" s="230"/>
      <c r="S4884" s="230"/>
      <c r="T4884" s="231"/>
      <c r="AT4884" s="232" t="s">
        <v>211</v>
      </c>
      <c r="AU4884" s="232" t="s">
        <v>84</v>
      </c>
      <c r="AV4884" s="13" t="s">
        <v>82</v>
      </c>
      <c r="AW4884" s="13" t="s">
        <v>31</v>
      </c>
      <c r="AX4884" s="13" t="s">
        <v>75</v>
      </c>
      <c r="AY4884" s="232" t="s">
        <v>203</v>
      </c>
    </row>
    <row r="4885" spans="2:51" s="14" customFormat="1" ht="11.25">
      <c r="B4885" s="233"/>
      <c r="C4885" s="234"/>
      <c r="D4885" s="224" t="s">
        <v>211</v>
      </c>
      <c r="E4885" s="235" t="s">
        <v>1</v>
      </c>
      <c r="F4885" s="236" t="s">
        <v>2783</v>
      </c>
      <c r="G4885" s="234"/>
      <c r="H4885" s="237">
        <v>30.52</v>
      </c>
      <c r="I4885" s="238"/>
      <c r="J4885" s="234"/>
      <c r="K4885" s="234"/>
      <c r="L4885" s="239"/>
      <c r="M4885" s="240"/>
      <c r="N4885" s="241"/>
      <c r="O4885" s="241"/>
      <c r="P4885" s="241"/>
      <c r="Q4885" s="241"/>
      <c r="R4885" s="241"/>
      <c r="S4885" s="241"/>
      <c r="T4885" s="242"/>
      <c r="AT4885" s="243" t="s">
        <v>211</v>
      </c>
      <c r="AU4885" s="243" t="s">
        <v>84</v>
      </c>
      <c r="AV4885" s="14" t="s">
        <v>84</v>
      </c>
      <c r="AW4885" s="14" t="s">
        <v>31</v>
      </c>
      <c r="AX4885" s="14" t="s">
        <v>75</v>
      </c>
      <c r="AY4885" s="243" t="s">
        <v>203</v>
      </c>
    </row>
    <row r="4886" spans="2:51" s="14" customFormat="1" ht="11.25">
      <c r="B4886" s="233"/>
      <c r="C4886" s="234"/>
      <c r="D4886" s="224" t="s">
        <v>211</v>
      </c>
      <c r="E4886" s="235" t="s">
        <v>1</v>
      </c>
      <c r="F4886" s="236" t="s">
        <v>2784</v>
      </c>
      <c r="G4886" s="234"/>
      <c r="H4886" s="237">
        <v>103.384</v>
      </c>
      <c r="I4886" s="238"/>
      <c r="J4886" s="234"/>
      <c r="K4886" s="234"/>
      <c r="L4886" s="239"/>
      <c r="M4886" s="240"/>
      <c r="N4886" s="241"/>
      <c r="O4886" s="241"/>
      <c r="P4886" s="241"/>
      <c r="Q4886" s="241"/>
      <c r="R4886" s="241"/>
      <c r="S4886" s="241"/>
      <c r="T4886" s="242"/>
      <c r="AT4886" s="243" t="s">
        <v>211</v>
      </c>
      <c r="AU4886" s="243" t="s">
        <v>84</v>
      </c>
      <c r="AV4886" s="14" t="s">
        <v>84</v>
      </c>
      <c r="AW4886" s="14" t="s">
        <v>31</v>
      </c>
      <c r="AX4886" s="14" t="s">
        <v>75</v>
      </c>
      <c r="AY4886" s="243" t="s">
        <v>203</v>
      </c>
    </row>
    <row r="4887" spans="2:51" s="14" customFormat="1" ht="11.25">
      <c r="B4887" s="233"/>
      <c r="C4887" s="234"/>
      <c r="D4887" s="224" t="s">
        <v>211</v>
      </c>
      <c r="E4887" s="235" t="s">
        <v>1</v>
      </c>
      <c r="F4887" s="236" t="s">
        <v>2785</v>
      </c>
      <c r="G4887" s="234"/>
      <c r="H4887" s="237">
        <v>26.52</v>
      </c>
      <c r="I4887" s="238"/>
      <c r="J4887" s="234"/>
      <c r="K4887" s="234"/>
      <c r="L4887" s="239"/>
      <c r="M4887" s="240"/>
      <c r="N4887" s="241"/>
      <c r="O4887" s="241"/>
      <c r="P4887" s="241"/>
      <c r="Q4887" s="241"/>
      <c r="R4887" s="241"/>
      <c r="S4887" s="241"/>
      <c r="T4887" s="242"/>
      <c r="AT4887" s="243" t="s">
        <v>211</v>
      </c>
      <c r="AU4887" s="243" t="s">
        <v>84</v>
      </c>
      <c r="AV4887" s="14" t="s">
        <v>84</v>
      </c>
      <c r="AW4887" s="14" t="s">
        <v>31</v>
      </c>
      <c r="AX4887" s="14" t="s">
        <v>75</v>
      </c>
      <c r="AY4887" s="243" t="s">
        <v>203</v>
      </c>
    </row>
    <row r="4888" spans="2:51" s="14" customFormat="1" ht="11.25">
      <c r="B4888" s="233"/>
      <c r="C4888" s="234"/>
      <c r="D4888" s="224" t="s">
        <v>211</v>
      </c>
      <c r="E4888" s="235" t="s">
        <v>1</v>
      </c>
      <c r="F4888" s="236" t="s">
        <v>4392</v>
      </c>
      <c r="G4888" s="234"/>
      <c r="H4888" s="237">
        <v>54.524000000000001</v>
      </c>
      <c r="I4888" s="238"/>
      <c r="J4888" s="234"/>
      <c r="K4888" s="234"/>
      <c r="L4888" s="239"/>
      <c r="M4888" s="240"/>
      <c r="N4888" s="241"/>
      <c r="O4888" s="241"/>
      <c r="P4888" s="241"/>
      <c r="Q4888" s="241"/>
      <c r="R4888" s="241"/>
      <c r="S4888" s="241"/>
      <c r="T4888" s="242"/>
      <c r="AT4888" s="243" t="s">
        <v>211</v>
      </c>
      <c r="AU4888" s="243" t="s">
        <v>84</v>
      </c>
      <c r="AV4888" s="14" t="s">
        <v>84</v>
      </c>
      <c r="AW4888" s="14" t="s">
        <v>31</v>
      </c>
      <c r="AX4888" s="14" t="s">
        <v>75</v>
      </c>
      <c r="AY4888" s="243" t="s">
        <v>203</v>
      </c>
    </row>
    <row r="4889" spans="2:51" s="14" customFormat="1" ht="11.25">
      <c r="B4889" s="233"/>
      <c r="C4889" s="234"/>
      <c r="D4889" s="224" t="s">
        <v>211</v>
      </c>
      <c r="E4889" s="235" t="s">
        <v>1</v>
      </c>
      <c r="F4889" s="236" t="s">
        <v>4393</v>
      </c>
      <c r="G4889" s="234"/>
      <c r="H4889" s="237">
        <v>42.392000000000003</v>
      </c>
      <c r="I4889" s="238"/>
      <c r="J4889" s="234"/>
      <c r="K4889" s="234"/>
      <c r="L4889" s="239"/>
      <c r="M4889" s="240"/>
      <c r="N4889" s="241"/>
      <c r="O4889" s="241"/>
      <c r="P4889" s="241"/>
      <c r="Q4889" s="241"/>
      <c r="R4889" s="241"/>
      <c r="S4889" s="241"/>
      <c r="T4889" s="242"/>
      <c r="AT4889" s="243" t="s">
        <v>211</v>
      </c>
      <c r="AU4889" s="243" t="s">
        <v>84</v>
      </c>
      <c r="AV4889" s="14" t="s">
        <v>84</v>
      </c>
      <c r="AW4889" s="14" t="s">
        <v>31</v>
      </c>
      <c r="AX4889" s="14" t="s">
        <v>75</v>
      </c>
      <c r="AY4889" s="243" t="s">
        <v>203</v>
      </c>
    </row>
    <row r="4890" spans="2:51" s="14" customFormat="1" ht="11.25">
      <c r="B4890" s="233"/>
      <c r="C4890" s="234"/>
      <c r="D4890" s="224" t="s">
        <v>211</v>
      </c>
      <c r="E4890" s="235" t="s">
        <v>1</v>
      </c>
      <c r="F4890" s="236" t="s">
        <v>2814</v>
      </c>
      <c r="G4890" s="234"/>
      <c r="H4890" s="237">
        <v>17.22</v>
      </c>
      <c r="I4890" s="238"/>
      <c r="J4890" s="234"/>
      <c r="K4890" s="234"/>
      <c r="L4890" s="239"/>
      <c r="M4890" s="240"/>
      <c r="N4890" s="241"/>
      <c r="O4890" s="241"/>
      <c r="P4890" s="241"/>
      <c r="Q4890" s="241"/>
      <c r="R4890" s="241"/>
      <c r="S4890" s="241"/>
      <c r="T4890" s="242"/>
      <c r="AT4890" s="243" t="s">
        <v>211</v>
      </c>
      <c r="AU4890" s="243" t="s">
        <v>84</v>
      </c>
      <c r="AV4890" s="14" t="s">
        <v>84</v>
      </c>
      <c r="AW4890" s="14" t="s">
        <v>31</v>
      </c>
      <c r="AX4890" s="14" t="s">
        <v>75</v>
      </c>
      <c r="AY4890" s="243" t="s">
        <v>203</v>
      </c>
    </row>
    <row r="4891" spans="2:51" s="14" customFormat="1" ht="11.25">
      <c r="B4891" s="233"/>
      <c r="C4891" s="234"/>
      <c r="D4891" s="224" t="s">
        <v>211</v>
      </c>
      <c r="E4891" s="235" t="s">
        <v>1</v>
      </c>
      <c r="F4891" s="236" t="s">
        <v>4394</v>
      </c>
      <c r="G4891" s="234"/>
      <c r="H4891" s="237">
        <v>30.52</v>
      </c>
      <c r="I4891" s="238"/>
      <c r="J4891" s="234"/>
      <c r="K4891" s="234"/>
      <c r="L4891" s="239"/>
      <c r="M4891" s="240"/>
      <c r="N4891" s="241"/>
      <c r="O4891" s="241"/>
      <c r="P4891" s="241"/>
      <c r="Q4891" s="241"/>
      <c r="R4891" s="241"/>
      <c r="S4891" s="241"/>
      <c r="T4891" s="242"/>
      <c r="AT4891" s="243" t="s">
        <v>211</v>
      </c>
      <c r="AU4891" s="243" t="s">
        <v>84</v>
      </c>
      <c r="AV4891" s="14" t="s">
        <v>84</v>
      </c>
      <c r="AW4891" s="14" t="s">
        <v>31</v>
      </c>
      <c r="AX4891" s="14" t="s">
        <v>75</v>
      </c>
      <c r="AY4891" s="243" t="s">
        <v>203</v>
      </c>
    </row>
    <row r="4892" spans="2:51" s="14" customFormat="1" ht="11.25">
      <c r="B4892" s="233"/>
      <c r="C4892" s="234"/>
      <c r="D4892" s="224" t="s">
        <v>211</v>
      </c>
      <c r="E4892" s="235" t="s">
        <v>1</v>
      </c>
      <c r="F4892" s="236" t="s">
        <v>4395</v>
      </c>
      <c r="G4892" s="234"/>
      <c r="H4892" s="237">
        <v>103.384</v>
      </c>
      <c r="I4892" s="238"/>
      <c r="J4892" s="234"/>
      <c r="K4892" s="234"/>
      <c r="L4892" s="239"/>
      <c r="M4892" s="240"/>
      <c r="N4892" s="241"/>
      <c r="O4892" s="241"/>
      <c r="P4892" s="241"/>
      <c r="Q4892" s="241"/>
      <c r="R4892" s="241"/>
      <c r="S4892" s="241"/>
      <c r="T4892" s="242"/>
      <c r="AT4892" s="243" t="s">
        <v>211</v>
      </c>
      <c r="AU4892" s="243" t="s">
        <v>84</v>
      </c>
      <c r="AV4892" s="14" t="s">
        <v>84</v>
      </c>
      <c r="AW4892" s="14" t="s">
        <v>31</v>
      </c>
      <c r="AX4892" s="14" t="s">
        <v>75</v>
      </c>
      <c r="AY4892" s="243" t="s">
        <v>203</v>
      </c>
    </row>
    <row r="4893" spans="2:51" s="14" customFormat="1" ht="11.25">
      <c r="B4893" s="233"/>
      <c r="C4893" s="234"/>
      <c r="D4893" s="224" t="s">
        <v>211</v>
      </c>
      <c r="E4893" s="235" t="s">
        <v>1</v>
      </c>
      <c r="F4893" s="236" t="s">
        <v>4396</v>
      </c>
      <c r="G4893" s="234"/>
      <c r="H4893" s="237">
        <v>26.52</v>
      </c>
      <c r="I4893" s="238"/>
      <c r="J4893" s="234"/>
      <c r="K4893" s="234"/>
      <c r="L4893" s="239"/>
      <c r="M4893" s="240"/>
      <c r="N4893" s="241"/>
      <c r="O4893" s="241"/>
      <c r="P4893" s="241"/>
      <c r="Q4893" s="241"/>
      <c r="R4893" s="241"/>
      <c r="S4893" s="241"/>
      <c r="T4893" s="242"/>
      <c r="AT4893" s="243" t="s">
        <v>211</v>
      </c>
      <c r="AU4893" s="243" t="s">
        <v>84</v>
      </c>
      <c r="AV4893" s="14" t="s">
        <v>84</v>
      </c>
      <c r="AW4893" s="14" t="s">
        <v>31</v>
      </c>
      <c r="AX4893" s="14" t="s">
        <v>75</v>
      </c>
      <c r="AY4893" s="243" t="s">
        <v>203</v>
      </c>
    </row>
    <row r="4894" spans="2:51" s="14" customFormat="1" ht="11.25">
      <c r="B4894" s="233"/>
      <c r="C4894" s="234"/>
      <c r="D4894" s="224" t="s">
        <v>211</v>
      </c>
      <c r="E4894" s="235" t="s">
        <v>1</v>
      </c>
      <c r="F4894" s="236" t="s">
        <v>4397</v>
      </c>
      <c r="G4894" s="234"/>
      <c r="H4894" s="237">
        <v>54.524000000000001</v>
      </c>
      <c r="I4894" s="238"/>
      <c r="J4894" s="234"/>
      <c r="K4894" s="234"/>
      <c r="L4894" s="239"/>
      <c r="M4894" s="240"/>
      <c r="N4894" s="241"/>
      <c r="O4894" s="241"/>
      <c r="P4894" s="241"/>
      <c r="Q4894" s="241"/>
      <c r="R4894" s="241"/>
      <c r="S4894" s="241"/>
      <c r="T4894" s="242"/>
      <c r="AT4894" s="243" t="s">
        <v>211</v>
      </c>
      <c r="AU4894" s="243" t="s">
        <v>84</v>
      </c>
      <c r="AV4894" s="14" t="s">
        <v>84</v>
      </c>
      <c r="AW4894" s="14" t="s">
        <v>31</v>
      </c>
      <c r="AX4894" s="14" t="s">
        <v>75</v>
      </c>
      <c r="AY4894" s="243" t="s">
        <v>203</v>
      </c>
    </row>
    <row r="4895" spans="2:51" s="14" customFormat="1" ht="11.25">
      <c r="B4895" s="233"/>
      <c r="C4895" s="234"/>
      <c r="D4895" s="224" t="s">
        <v>211</v>
      </c>
      <c r="E4895" s="235" t="s">
        <v>1</v>
      </c>
      <c r="F4895" s="236" t="s">
        <v>4398</v>
      </c>
      <c r="G4895" s="234"/>
      <c r="H4895" s="237">
        <v>42.392000000000003</v>
      </c>
      <c r="I4895" s="238"/>
      <c r="J4895" s="234"/>
      <c r="K4895" s="234"/>
      <c r="L4895" s="239"/>
      <c r="M4895" s="240"/>
      <c r="N4895" s="241"/>
      <c r="O4895" s="241"/>
      <c r="P4895" s="241"/>
      <c r="Q4895" s="241"/>
      <c r="R4895" s="241"/>
      <c r="S4895" s="241"/>
      <c r="T4895" s="242"/>
      <c r="AT4895" s="243" t="s">
        <v>211</v>
      </c>
      <c r="AU4895" s="243" t="s">
        <v>84</v>
      </c>
      <c r="AV4895" s="14" t="s">
        <v>84</v>
      </c>
      <c r="AW4895" s="14" t="s">
        <v>31</v>
      </c>
      <c r="AX4895" s="14" t="s">
        <v>75</v>
      </c>
      <c r="AY4895" s="243" t="s">
        <v>203</v>
      </c>
    </row>
    <row r="4896" spans="2:51" s="14" customFormat="1" ht="11.25">
      <c r="B4896" s="233"/>
      <c r="C4896" s="234"/>
      <c r="D4896" s="224" t="s">
        <v>211</v>
      </c>
      <c r="E4896" s="235" t="s">
        <v>1</v>
      </c>
      <c r="F4896" s="236" t="s">
        <v>4399</v>
      </c>
      <c r="G4896" s="234"/>
      <c r="H4896" s="237">
        <v>17.22</v>
      </c>
      <c r="I4896" s="238"/>
      <c r="J4896" s="234"/>
      <c r="K4896" s="234"/>
      <c r="L4896" s="239"/>
      <c r="M4896" s="240"/>
      <c r="N4896" s="241"/>
      <c r="O4896" s="241"/>
      <c r="P4896" s="241"/>
      <c r="Q4896" s="241"/>
      <c r="R4896" s="241"/>
      <c r="S4896" s="241"/>
      <c r="T4896" s="242"/>
      <c r="AT4896" s="243" t="s">
        <v>211</v>
      </c>
      <c r="AU4896" s="243" t="s">
        <v>84</v>
      </c>
      <c r="AV4896" s="14" t="s">
        <v>84</v>
      </c>
      <c r="AW4896" s="14" t="s">
        <v>31</v>
      </c>
      <c r="AX4896" s="14" t="s">
        <v>75</v>
      </c>
      <c r="AY4896" s="243" t="s">
        <v>203</v>
      </c>
    </row>
    <row r="4897" spans="2:51" s="13" customFormat="1" ht="11.25">
      <c r="B4897" s="222"/>
      <c r="C4897" s="223"/>
      <c r="D4897" s="224" t="s">
        <v>211</v>
      </c>
      <c r="E4897" s="225" t="s">
        <v>1</v>
      </c>
      <c r="F4897" s="226" t="s">
        <v>213</v>
      </c>
      <c r="G4897" s="223"/>
      <c r="H4897" s="225" t="s">
        <v>1</v>
      </c>
      <c r="I4897" s="227"/>
      <c r="J4897" s="223"/>
      <c r="K4897" s="223"/>
      <c r="L4897" s="228"/>
      <c r="M4897" s="229"/>
      <c r="N4897" s="230"/>
      <c r="O4897" s="230"/>
      <c r="P4897" s="230"/>
      <c r="Q4897" s="230"/>
      <c r="R4897" s="230"/>
      <c r="S4897" s="230"/>
      <c r="T4897" s="231"/>
      <c r="AT4897" s="232" t="s">
        <v>211</v>
      </c>
      <c r="AU4897" s="232" t="s">
        <v>84</v>
      </c>
      <c r="AV4897" s="13" t="s">
        <v>82</v>
      </c>
      <c r="AW4897" s="13" t="s">
        <v>31</v>
      </c>
      <c r="AX4897" s="13" t="s">
        <v>75</v>
      </c>
      <c r="AY4897" s="232" t="s">
        <v>203</v>
      </c>
    </row>
    <row r="4898" spans="2:51" s="13" customFormat="1" ht="22.5">
      <c r="B4898" s="222"/>
      <c r="C4898" s="223"/>
      <c r="D4898" s="224" t="s">
        <v>211</v>
      </c>
      <c r="E4898" s="225" t="s">
        <v>1</v>
      </c>
      <c r="F4898" s="226" t="s">
        <v>4257</v>
      </c>
      <c r="G4898" s="223"/>
      <c r="H4898" s="225" t="s">
        <v>1</v>
      </c>
      <c r="I4898" s="227"/>
      <c r="J4898" s="223"/>
      <c r="K4898" s="223"/>
      <c r="L4898" s="228"/>
      <c r="M4898" s="229"/>
      <c r="N4898" s="230"/>
      <c r="O4898" s="230"/>
      <c r="P4898" s="230"/>
      <c r="Q4898" s="230"/>
      <c r="R4898" s="230"/>
      <c r="S4898" s="230"/>
      <c r="T4898" s="231"/>
      <c r="AT4898" s="232" t="s">
        <v>211</v>
      </c>
      <c r="AU4898" s="232" t="s">
        <v>84</v>
      </c>
      <c r="AV4898" s="13" t="s">
        <v>82</v>
      </c>
      <c r="AW4898" s="13" t="s">
        <v>31</v>
      </c>
      <c r="AX4898" s="13" t="s">
        <v>75</v>
      </c>
      <c r="AY4898" s="232" t="s">
        <v>203</v>
      </c>
    </row>
    <row r="4899" spans="2:51" s="13" customFormat="1" ht="11.25">
      <c r="B4899" s="222"/>
      <c r="C4899" s="223"/>
      <c r="D4899" s="224" t="s">
        <v>211</v>
      </c>
      <c r="E4899" s="225" t="s">
        <v>1</v>
      </c>
      <c r="F4899" s="226" t="s">
        <v>213</v>
      </c>
      <c r="G4899" s="223"/>
      <c r="H4899" s="225" t="s">
        <v>1</v>
      </c>
      <c r="I4899" s="227"/>
      <c r="J4899" s="223"/>
      <c r="K4899" s="223"/>
      <c r="L4899" s="228"/>
      <c r="M4899" s="229"/>
      <c r="N4899" s="230"/>
      <c r="O4899" s="230"/>
      <c r="P4899" s="230"/>
      <c r="Q4899" s="230"/>
      <c r="R4899" s="230"/>
      <c r="S4899" s="230"/>
      <c r="T4899" s="231"/>
      <c r="AT4899" s="232" t="s">
        <v>211</v>
      </c>
      <c r="AU4899" s="232" t="s">
        <v>84</v>
      </c>
      <c r="AV4899" s="13" t="s">
        <v>82</v>
      </c>
      <c r="AW4899" s="13" t="s">
        <v>31</v>
      </c>
      <c r="AX4899" s="13" t="s">
        <v>75</v>
      </c>
      <c r="AY4899" s="232" t="s">
        <v>203</v>
      </c>
    </row>
    <row r="4900" spans="2:51" s="13" customFormat="1" ht="11.25">
      <c r="B4900" s="222"/>
      <c r="C4900" s="223"/>
      <c r="D4900" s="224" t="s">
        <v>211</v>
      </c>
      <c r="E4900" s="225" t="s">
        <v>1</v>
      </c>
      <c r="F4900" s="226" t="s">
        <v>2203</v>
      </c>
      <c r="G4900" s="223"/>
      <c r="H4900" s="225" t="s">
        <v>1</v>
      </c>
      <c r="I4900" s="227"/>
      <c r="J4900" s="223"/>
      <c r="K4900" s="223"/>
      <c r="L4900" s="228"/>
      <c r="M4900" s="229"/>
      <c r="N4900" s="230"/>
      <c r="O4900" s="230"/>
      <c r="P4900" s="230"/>
      <c r="Q4900" s="230"/>
      <c r="R4900" s="230"/>
      <c r="S4900" s="230"/>
      <c r="T4900" s="231"/>
      <c r="AT4900" s="232" t="s">
        <v>211</v>
      </c>
      <c r="AU4900" s="232" t="s">
        <v>84</v>
      </c>
      <c r="AV4900" s="13" t="s">
        <v>82</v>
      </c>
      <c r="AW4900" s="13" t="s">
        <v>31</v>
      </c>
      <c r="AX4900" s="13" t="s">
        <v>75</v>
      </c>
      <c r="AY4900" s="232" t="s">
        <v>203</v>
      </c>
    </row>
    <row r="4901" spans="2:51" s="13" customFormat="1" ht="11.25">
      <c r="B4901" s="222"/>
      <c r="C4901" s="223"/>
      <c r="D4901" s="224" t="s">
        <v>211</v>
      </c>
      <c r="E4901" s="225" t="s">
        <v>1</v>
      </c>
      <c r="F4901" s="226" t="s">
        <v>4400</v>
      </c>
      <c r="G4901" s="223"/>
      <c r="H4901" s="225" t="s">
        <v>1</v>
      </c>
      <c r="I4901" s="227"/>
      <c r="J4901" s="223"/>
      <c r="K4901" s="223"/>
      <c r="L4901" s="228"/>
      <c r="M4901" s="229"/>
      <c r="N4901" s="230"/>
      <c r="O4901" s="230"/>
      <c r="P4901" s="230"/>
      <c r="Q4901" s="230"/>
      <c r="R4901" s="230"/>
      <c r="S4901" s="230"/>
      <c r="T4901" s="231"/>
      <c r="AT4901" s="232" t="s">
        <v>211</v>
      </c>
      <c r="AU4901" s="232" t="s">
        <v>84</v>
      </c>
      <c r="AV4901" s="13" t="s">
        <v>82</v>
      </c>
      <c r="AW4901" s="13" t="s">
        <v>31</v>
      </c>
      <c r="AX4901" s="13" t="s">
        <v>75</v>
      </c>
      <c r="AY4901" s="232" t="s">
        <v>203</v>
      </c>
    </row>
    <row r="4902" spans="2:51" s="14" customFormat="1" ht="11.25">
      <c r="B4902" s="233"/>
      <c r="C4902" s="234"/>
      <c r="D4902" s="224" t="s">
        <v>211</v>
      </c>
      <c r="E4902" s="235" t="s">
        <v>1</v>
      </c>
      <c r="F4902" s="236" t="s">
        <v>2704</v>
      </c>
      <c r="G4902" s="234"/>
      <c r="H4902" s="237">
        <v>17.55</v>
      </c>
      <c r="I4902" s="238"/>
      <c r="J4902" s="234"/>
      <c r="K4902" s="234"/>
      <c r="L4902" s="239"/>
      <c r="M4902" s="240"/>
      <c r="N4902" s="241"/>
      <c r="O4902" s="241"/>
      <c r="P4902" s="241"/>
      <c r="Q4902" s="241"/>
      <c r="R4902" s="241"/>
      <c r="S4902" s="241"/>
      <c r="T4902" s="242"/>
      <c r="AT4902" s="243" t="s">
        <v>211</v>
      </c>
      <c r="AU4902" s="243" t="s">
        <v>84</v>
      </c>
      <c r="AV4902" s="14" t="s">
        <v>84</v>
      </c>
      <c r="AW4902" s="14" t="s">
        <v>31</v>
      </c>
      <c r="AX4902" s="14" t="s">
        <v>75</v>
      </c>
      <c r="AY4902" s="243" t="s">
        <v>203</v>
      </c>
    </row>
    <row r="4903" spans="2:51" s="14" customFormat="1" ht="11.25">
      <c r="B4903" s="233"/>
      <c r="C4903" s="234"/>
      <c r="D4903" s="224" t="s">
        <v>211</v>
      </c>
      <c r="E4903" s="235" t="s">
        <v>1</v>
      </c>
      <c r="F4903" s="236" t="s">
        <v>4401</v>
      </c>
      <c r="G4903" s="234"/>
      <c r="H4903" s="237">
        <v>5.5650000000000004</v>
      </c>
      <c r="I4903" s="238"/>
      <c r="J4903" s="234"/>
      <c r="K4903" s="234"/>
      <c r="L4903" s="239"/>
      <c r="M4903" s="240"/>
      <c r="N4903" s="241"/>
      <c r="O4903" s="241"/>
      <c r="P4903" s="241"/>
      <c r="Q4903" s="241"/>
      <c r="R4903" s="241"/>
      <c r="S4903" s="241"/>
      <c r="T4903" s="242"/>
      <c r="AT4903" s="243" t="s">
        <v>211</v>
      </c>
      <c r="AU4903" s="243" t="s">
        <v>84</v>
      </c>
      <c r="AV4903" s="14" t="s">
        <v>84</v>
      </c>
      <c r="AW4903" s="14" t="s">
        <v>31</v>
      </c>
      <c r="AX4903" s="14" t="s">
        <v>75</v>
      </c>
      <c r="AY4903" s="243" t="s">
        <v>203</v>
      </c>
    </row>
    <row r="4904" spans="2:51" s="14" customFormat="1" ht="11.25">
      <c r="B4904" s="233"/>
      <c r="C4904" s="234"/>
      <c r="D4904" s="224" t="s">
        <v>211</v>
      </c>
      <c r="E4904" s="235" t="s">
        <v>1</v>
      </c>
      <c r="F4904" s="236" t="s">
        <v>3049</v>
      </c>
      <c r="G4904" s="234"/>
      <c r="H4904" s="237">
        <v>6.9</v>
      </c>
      <c r="I4904" s="238"/>
      <c r="J4904" s="234"/>
      <c r="K4904" s="234"/>
      <c r="L4904" s="239"/>
      <c r="M4904" s="240"/>
      <c r="N4904" s="241"/>
      <c r="O4904" s="241"/>
      <c r="P4904" s="241"/>
      <c r="Q4904" s="241"/>
      <c r="R4904" s="241"/>
      <c r="S4904" s="241"/>
      <c r="T4904" s="242"/>
      <c r="AT4904" s="243" t="s">
        <v>211</v>
      </c>
      <c r="AU4904" s="243" t="s">
        <v>84</v>
      </c>
      <c r="AV4904" s="14" t="s">
        <v>84</v>
      </c>
      <c r="AW4904" s="14" t="s">
        <v>31</v>
      </c>
      <c r="AX4904" s="14" t="s">
        <v>75</v>
      </c>
      <c r="AY4904" s="243" t="s">
        <v>203</v>
      </c>
    </row>
    <row r="4905" spans="2:51" s="14" customFormat="1" ht="11.25">
      <c r="B4905" s="233"/>
      <c r="C4905" s="234"/>
      <c r="D4905" s="224" t="s">
        <v>211</v>
      </c>
      <c r="E4905" s="235" t="s">
        <v>1</v>
      </c>
      <c r="F4905" s="236" t="s">
        <v>2707</v>
      </c>
      <c r="G4905" s="234"/>
      <c r="H4905" s="237">
        <v>7.8</v>
      </c>
      <c r="I4905" s="238"/>
      <c r="J4905" s="234"/>
      <c r="K4905" s="234"/>
      <c r="L4905" s="239"/>
      <c r="M4905" s="240"/>
      <c r="N4905" s="241"/>
      <c r="O4905" s="241"/>
      <c r="P4905" s="241"/>
      <c r="Q4905" s="241"/>
      <c r="R4905" s="241"/>
      <c r="S4905" s="241"/>
      <c r="T4905" s="242"/>
      <c r="AT4905" s="243" t="s">
        <v>211</v>
      </c>
      <c r="AU4905" s="243" t="s">
        <v>84</v>
      </c>
      <c r="AV4905" s="14" t="s">
        <v>84</v>
      </c>
      <c r="AW4905" s="14" t="s">
        <v>31</v>
      </c>
      <c r="AX4905" s="14" t="s">
        <v>75</v>
      </c>
      <c r="AY4905" s="243" t="s">
        <v>203</v>
      </c>
    </row>
    <row r="4906" spans="2:51" s="14" customFormat="1" ht="33.75">
      <c r="B4906" s="233"/>
      <c r="C4906" s="234"/>
      <c r="D4906" s="224" t="s">
        <v>211</v>
      </c>
      <c r="E4906" s="235" t="s">
        <v>1</v>
      </c>
      <c r="F4906" s="236" t="s">
        <v>4402</v>
      </c>
      <c r="G4906" s="234"/>
      <c r="H4906" s="237">
        <v>116.63200000000001</v>
      </c>
      <c r="I4906" s="238"/>
      <c r="J4906" s="234"/>
      <c r="K4906" s="234"/>
      <c r="L4906" s="239"/>
      <c r="M4906" s="240"/>
      <c r="N4906" s="241"/>
      <c r="O4906" s="241"/>
      <c r="P4906" s="241"/>
      <c r="Q4906" s="241"/>
      <c r="R4906" s="241"/>
      <c r="S4906" s="241"/>
      <c r="T4906" s="242"/>
      <c r="AT4906" s="243" t="s">
        <v>211</v>
      </c>
      <c r="AU4906" s="243" t="s">
        <v>84</v>
      </c>
      <c r="AV4906" s="14" t="s">
        <v>84</v>
      </c>
      <c r="AW4906" s="14" t="s">
        <v>31</v>
      </c>
      <c r="AX4906" s="14" t="s">
        <v>75</v>
      </c>
      <c r="AY4906" s="243" t="s">
        <v>203</v>
      </c>
    </row>
    <row r="4907" spans="2:51" s="14" customFormat="1" ht="11.25">
      <c r="B4907" s="233"/>
      <c r="C4907" s="234"/>
      <c r="D4907" s="224" t="s">
        <v>211</v>
      </c>
      <c r="E4907" s="235" t="s">
        <v>1</v>
      </c>
      <c r="F4907" s="236" t="s">
        <v>4403</v>
      </c>
      <c r="G4907" s="234"/>
      <c r="H4907" s="237">
        <v>19.600000000000001</v>
      </c>
      <c r="I4907" s="238"/>
      <c r="J4907" s="234"/>
      <c r="K4907" s="234"/>
      <c r="L4907" s="239"/>
      <c r="M4907" s="240"/>
      <c r="N4907" s="241"/>
      <c r="O4907" s="241"/>
      <c r="P4907" s="241"/>
      <c r="Q4907" s="241"/>
      <c r="R4907" s="241"/>
      <c r="S4907" s="241"/>
      <c r="T4907" s="242"/>
      <c r="AT4907" s="243" t="s">
        <v>211</v>
      </c>
      <c r="AU4907" s="243" t="s">
        <v>84</v>
      </c>
      <c r="AV4907" s="14" t="s">
        <v>84</v>
      </c>
      <c r="AW4907" s="14" t="s">
        <v>31</v>
      </c>
      <c r="AX4907" s="14" t="s">
        <v>75</v>
      </c>
      <c r="AY4907" s="243" t="s">
        <v>203</v>
      </c>
    </row>
    <row r="4908" spans="2:51" s="14" customFormat="1" ht="11.25">
      <c r="B4908" s="233"/>
      <c r="C4908" s="234"/>
      <c r="D4908" s="224" t="s">
        <v>211</v>
      </c>
      <c r="E4908" s="235" t="s">
        <v>1</v>
      </c>
      <c r="F4908" s="236" t="s">
        <v>2710</v>
      </c>
      <c r="G4908" s="234"/>
      <c r="H4908" s="237">
        <v>7.8</v>
      </c>
      <c r="I4908" s="238"/>
      <c r="J4908" s="234"/>
      <c r="K4908" s="234"/>
      <c r="L4908" s="239"/>
      <c r="M4908" s="240"/>
      <c r="N4908" s="241"/>
      <c r="O4908" s="241"/>
      <c r="P4908" s="241"/>
      <c r="Q4908" s="241"/>
      <c r="R4908" s="241"/>
      <c r="S4908" s="241"/>
      <c r="T4908" s="242"/>
      <c r="AT4908" s="243" t="s">
        <v>211</v>
      </c>
      <c r="AU4908" s="243" t="s">
        <v>84</v>
      </c>
      <c r="AV4908" s="14" t="s">
        <v>84</v>
      </c>
      <c r="AW4908" s="14" t="s">
        <v>31</v>
      </c>
      <c r="AX4908" s="14" t="s">
        <v>75</v>
      </c>
      <c r="AY4908" s="243" t="s">
        <v>203</v>
      </c>
    </row>
    <row r="4909" spans="2:51" s="14" customFormat="1" ht="11.25">
      <c r="B4909" s="233"/>
      <c r="C4909" s="234"/>
      <c r="D4909" s="224" t="s">
        <v>211</v>
      </c>
      <c r="E4909" s="235" t="s">
        <v>1</v>
      </c>
      <c r="F4909" s="236" t="s">
        <v>3176</v>
      </c>
      <c r="G4909" s="234"/>
      <c r="H4909" s="237">
        <v>7.5</v>
      </c>
      <c r="I4909" s="238"/>
      <c r="J4909" s="234"/>
      <c r="K4909" s="234"/>
      <c r="L4909" s="239"/>
      <c r="M4909" s="240"/>
      <c r="N4909" s="241"/>
      <c r="O4909" s="241"/>
      <c r="P4909" s="241"/>
      <c r="Q4909" s="241"/>
      <c r="R4909" s="241"/>
      <c r="S4909" s="241"/>
      <c r="T4909" s="242"/>
      <c r="AT4909" s="243" t="s">
        <v>211</v>
      </c>
      <c r="AU4909" s="243" t="s">
        <v>84</v>
      </c>
      <c r="AV4909" s="14" t="s">
        <v>84</v>
      </c>
      <c r="AW4909" s="14" t="s">
        <v>31</v>
      </c>
      <c r="AX4909" s="14" t="s">
        <v>75</v>
      </c>
      <c r="AY4909" s="243" t="s">
        <v>203</v>
      </c>
    </row>
    <row r="4910" spans="2:51" s="14" customFormat="1" ht="11.25">
      <c r="B4910" s="233"/>
      <c r="C4910" s="234"/>
      <c r="D4910" s="224" t="s">
        <v>211</v>
      </c>
      <c r="E4910" s="235" t="s">
        <v>1</v>
      </c>
      <c r="F4910" s="236" t="s">
        <v>4404</v>
      </c>
      <c r="G4910" s="234"/>
      <c r="H4910" s="237">
        <v>7.3</v>
      </c>
      <c r="I4910" s="238"/>
      <c r="J4910" s="234"/>
      <c r="K4910" s="234"/>
      <c r="L4910" s="239"/>
      <c r="M4910" s="240"/>
      <c r="N4910" s="241"/>
      <c r="O4910" s="241"/>
      <c r="P4910" s="241"/>
      <c r="Q4910" s="241"/>
      <c r="R4910" s="241"/>
      <c r="S4910" s="241"/>
      <c r="T4910" s="242"/>
      <c r="AT4910" s="243" t="s">
        <v>211</v>
      </c>
      <c r="AU4910" s="243" t="s">
        <v>84</v>
      </c>
      <c r="AV4910" s="14" t="s">
        <v>84</v>
      </c>
      <c r="AW4910" s="14" t="s">
        <v>31</v>
      </c>
      <c r="AX4910" s="14" t="s">
        <v>75</v>
      </c>
      <c r="AY4910" s="243" t="s">
        <v>203</v>
      </c>
    </row>
    <row r="4911" spans="2:51" s="14" customFormat="1" ht="11.25">
      <c r="B4911" s="233"/>
      <c r="C4911" s="234"/>
      <c r="D4911" s="224" t="s">
        <v>211</v>
      </c>
      <c r="E4911" s="235" t="s">
        <v>1</v>
      </c>
      <c r="F4911" s="236" t="s">
        <v>4405</v>
      </c>
      <c r="G4911" s="234"/>
      <c r="H4911" s="237">
        <v>10.23</v>
      </c>
      <c r="I4911" s="238"/>
      <c r="J4911" s="234"/>
      <c r="K4911" s="234"/>
      <c r="L4911" s="239"/>
      <c r="M4911" s="240"/>
      <c r="N4911" s="241"/>
      <c r="O4911" s="241"/>
      <c r="P4911" s="241"/>
      <c r="Q4911" s="241"/>
      <c r="R4911" s="241"/>
      <c r="S4911" s="241"/>
      <c r="T4911" s="242"/>
      <c r="AT4911" s="243" t="s">
        <v>211</v>
      </c>
      <c r="AU4911" s="243" t="s">
        <v>84</v>
      </c>
      <c r="AV4911" s="14" t="s">
        <v>84</v>
      </c>
      <c r="AW4911" s="14" t="s">
        <v>31</v>
      </c>
      <c r="AX4911" s="14" t="s">
        <v>75</v>
      </c>
      <c r="AY4911" s="243" t="s">
        <v>203</v>
      </c>
    </row>
    <row r="4912" spans="2:51" s="14" customFormat="1" ht="11.25">
      <c r="B4912" s="233"/>
      <c r="C4912" s="234"/>
      <c r="D4912" s="224" t="s">
        <v>211</v>
      </c>
      <c r="E4912" s="235" t="s">
        <v>1</v>
      </c>
      <c r="F4912" s="236" t="s">
        <v>4406</v>
      </c>
      <c r="G4912" s="234"/>
      <c r="H4912" s="237">
        <v>6.4</v>
      </c>
      <c r="I4912" s="238"/>
      <c r="J4912" s="234"/>
      <c r="K4912" s="234"/>
      <c r="L4912" s="239"/>
      <c r="M4912" s="240"/>
      <c r="N4912" s="241"/>
      <c r="O4912" s="241"/>
      <c r="P4912" s="241"/>
      <c r="Q4912" s="241"/>
      <c r="R4912" s="241"/>
      <c r="S4912" s="241"/>
      <c r="T4912" s="242"/>
      <c r="AT4912" s="243" t="s">
        <v>211</v>
      </c>
      <c r="AU4912" s="243" t="s">
        <v>84</v>
      </c>
      <c r="AV4912" s="14" t="s">
        <v>84</v>
      </c>
      <c r="AW4912" s="14" t="s">
        <v>31</v>
      </c>
      <c r="AX4912" s="14" t="s">
        <v>75</v>
      </c>
      <c r="AY4912" s="243" t="s">
        <v>203</v>
      </c>
    </row>
    <row r="4913" spans="2:51" s="14" customFormat="1" ht="11.25">
      <c r="B4913" s="233"/>
      <c r="C4913" s="234"/>
      <c r="D4913" s="224" t="s">
        <v>211</v>
      </c>
      <c r="E4913" s="235" t="s">
        <v>1</v>
      </c>
      <c r="F4913" s="236" t="s">
        <v>4407</v>
      </c>
      <c r="G4913" s="234"/>
      <c r="H4913" s="237">
        <v>6.8</v>
      </c>
      <c r="I4913" s="238"/>
      <c r="J4913" s="234"/>
      <c r="K4913" s="234"/>
      <c r="L4913" s="239"/>
      <c r="M4913" s="240"/>
      <c r="N4913" s="241"/>
      <c r="O4913" s="241"/>
      <c r="P4913" s="241"/>
      <c r="Q4913" s="241"/>
      <c r="R4913" s="241"/>
      <c r="S4913" s="241"/>
      <c r="T4913" s="242"/>
      <c r="AT4913" s="243" t="s">
        <v>211</v>
      </c>
      <c r="AU4913" s="243" t="s">
        <v>84</v>
      </c>
      <c r="AV4913" s="14" t="s">
        <v>84</v>
      </c>
      <c r="AW4913" s="14" t="s">
        <v>31</v>
      </c>
      <c r="AX4913" s="14" t="s">
        <v>75</v>
      </c>
      <c r="AY4913" s="243" t="s">
        <v>203</v>
      </c>
    </row>
    <row r="4914" spans="2:51" s="14" customFormat="1" ht="11.25">
      <c r="B4914" s="233"/>
      <c r="C4914" s="234"/>
      <c r="D4914" s="224" t="s">
        <v>211</v>
      </c>
      <c r="E4914" s="235" t="s">
        <v>1</v>
      </c>
      <c r="F4914" s="236" t="s">
        <v>4408</v>
      </c>
      <c r="G4914" s="234"/>
      <c r="H4914" s="237">
        <v>15.4</v>
      </c>
      <c r="I4914" s="238"/>
      <c r="J4914" s="234"/>
      <c r="K4914" s="234"/>
      <c r="L4914" s="239"/>
      <c r="M4914" s="240"/>
      <c r="N4914" s="241"/>
      <c r="O4914" s="241"/>
      <c r="P4914" s="241"/>
      <c r="Q4914" s="241"/>
      <c r="R4914" s="241"/>
      <c r="S4914" s="241"/>
      <c r="T4914" s="242"/>
      <c r="AT4914" s="243" t="s">
        <v>211</v>
      </c>
      <c r="AU4914" s="243" t="s">
        <v>84</v>
      </c>
      <c r="AV4914" s="14" t="s">
        <v>84</v>
      </c>
      <c r="AW4914" s="14" t="s">
        <v>31</v>
      </c>
      <c r="AX4914" s="14" t="s">
        <v>75</v>
      </c>
      <c r="AY4914" s="243" t="s">
        <v>203</v>
      </c>
    </row>
    <row r="4915" spans="2:51" s="13" customFormat="1" ht="11.25">
      <c r="B4915" s="222"/>
      <c r="C4915" s="223"/>
      <c r="D4915" s="224" t="s">
        <v>211</v>
      </c>
      <c r="E4915" s="225" t="s">
        <v>1</v>
      </c>
      <c r="F4915" s="226" t="s">
        <v>258</v>
      </c>
      <c r="G4915" s="223"/>
      <c r="H4915" s="225" t="s">
        <v>1</v>
      </c>
      <c r="I4915" s="227"/>
      <c r="J4915" s="223"/>
      <c r="K4915" s="223"/>
      <c r="L4915" s="228"/>
      <c r="M4915" s="229"/>
      <c r="N4915" s="230"/>
      <c r="O4915" s="230"/>
      <c r="P4915" s="230"/>
      <c r="Q4915" s="230"/>
      <c r="R4915" s="230"/>
      <c r="S4915" s="230"/>
      <c r="T4915" s="231"/>
      <c r="AT4915" s="232" t="s">
        <v>211</v>
      </c>
      <c r="AU4915" s="232" t="s">
        <v>84</v>
      </c>
      <c r="AV4915" s="13" t="s">
        <v>82</v>
      </c>
      <c r="AW4915" s="13" t="s">
        <v>31</v>
      </c>
      <c r="AX4915" s="13" t="s">
        <v>75</v>
      </c>
      <c r="AY4915" s="232" t="s">
        <v>203</v>
      </c>
    </row>
    <row r="4916" spans="2:51" s="14" customFormat="1" ht="11.25">
      <c r="B4916" s="233"/>
      <c r="C4916" s="234"/>
      <c r="D4916" s="224" t="s">
        <v>211</v>
      </c>
      <c r="E4916" s="235" t="s">
        <v>1</v>
      </c>
      <c r="F4916" s="236" t="s">
        <v>4409</v>
      </c>
      <c r="G4916" s="234"/>
      <c r="H4916" s="237">
        <v>23.28</v>
      </c>
      <c r="I4916" s="238"/>
      <c r="J4916" s="234"/>
      <c r="K4916" s="234"/>
      <c r="L4916" s="239"/>
      <c r="M4916" s="240"/>
      <c r="N4916" s="241"/>
      <c r="O4916" s="241"/>
      <c r="P4916" s="241"/>
      <c r="Q4916" s="241"/>
      <c r="R4916" s="241"/>
      <c r="S4916" s="241"/>
      <c r="T4916" s="242"/>
      <c r="AT4916" s="243" t="s">
        <v>211</v>
      </c>
      <c r="AU4916" s="243" t="s">
        <v>84</v>
      </c>
      <c r="AV4916" s="14" t="s">
        <v>84</v>
      </c>
      <c r="AW4916" s="14" t="s">
        <v>31</v>
      </c>
      <c r="AX4916" s="14" t="s">
        <v>75</v>
      </c>
      <c r="AY4916" s="243" t="s">
        <v>203</v>
      </c>
    </row>
    <row r="4917" spans="2:51" s="14" customFormat="1" ht="11.25">
      <c r="B4917" s="233"/>
      <c r="C4917" s="234"/>
      <c r="D4917" s="224" t="s">
        <v>211</v>
      </c>
      <c r="E4917" s="235" t="s">
        <v>1</v>
      </c>
      <c r="F4917" s="236" t="s">
        <v>2712</v>
      </c>
      <c r="G4917" s="234"/>
      <c r="H4917" s="237">
        <v>13.7</v>
      </c>
      <c r="I4917" s="238"/>
      <c r="J4917" s="234"/>
      <c r="K4917" s="234"/>
      <c r="L4917" s="239"/>
      <c r="M4917" s="240"/>
      <c r="N4917" s="241"/>
      <c r="O4917" s="241"/>
      <c r="P4917" s="241"/>
      <c r="Q4917" s="241"/>
      <c r="R4917" s="241"/>
      <c r="S4917" s="241"/>
      <c r="T4917" s="242"/>
      <c r="AT4917" s="243" t="s">
        <v>211</v>
      </c>
      <c r="AU4917" s="243" t="s">
        <v>84</v>
      </c>
      <c r="AV4917" s="14" t="s">
        <v>84</v>
      </c>
      <c r="AW4917" s="14" t="s">
        <v>31</v>
      </c>
      <c r="AX4917" s="14" t="s">
        <v>75</v>
      </c>
      <c r="AY4917" s="243" t="s">
        <v>203</v>
      </c>
    </row>
    <row r="4918" spans="2:51" s="14" customFormat="1" ht="11.25">
      <c r="B4918" s="233"/>
      <c r="C4918" s="234"/>
      <c r="D4918" s="224" t="s">
        <v>211</v>
      </c>
      <c r="E4918" s="235" t="s">
        <v>1</v>
      </c>
      <c r="F4918" s="236" t="s">
        <v>4410</v>
      </c>
      <c r="G4918" s="234"/>
      <c r="H4918" s="237">
        <v>23.28</v>
      </c>
      <c r="I4918" s="238"/>
      <c r="J4918" s="234"/>
      <c r="K4918" s="234"/>
      <c r="L4918" s="239"/>
      <c r="M4918" s="240"/>
      <c r="N4918" s="241"/>
      <c r="O4918" s="241"/>
      <c r="P4918" s="241"/>
      <c r="Q4918" s="241"/>
      <c r="R4918" s="241"/>
      <c r="S4918" s="241"/>
      <c r="T4918" s="242"/>
      <c r="AT4918" s="243" t="s">
        <v>211</v>
      </c>
      <c r="AU4918" s="243" t="s">
        <v>84</v>
      </c>
      <c r="AV4918" s="14" t="s">
        <v>84</v>
      </c>
      <c r="AW4918" s="14" t="s">
        <v>31</v>
      </c>
      <c r="AX4918" s="14" t="s">
        <v>75</v>
      </c>
      <c r="AY4918" s="243" t="s">
        <v>203</v>
      </c>
    </row>
    <row r="4919" spans="2:51" s="14" customFormat="1" ht="11.25">
      <c r="B4919" s="233"/>
      <c r="C4919" s="234"/>
      <c r="D4919" s="224" t="s">
        <v>211</v>
      </c>
      <c r="E4919" s="235" t="s">
        <v>1</v>
      </c>
      <c r="F4919" s="236" t="s">
        <v>2714</v>
      </c>
      <c r="G4919" s="234"/>
      <c r="H4919" s="237">
        <v>13.7</v>
      </c>
      <c r="I4919" s="238"/>
      <c r="J4919" s="234"/>
      <c r="K4919" s="234"/>
      <c r="L4919" s="239"/>
      <c r="M4919" s="240"/>
      <c r="N4919" s="241"/>
      <c r="O4919" s="241"/>
      <c r="P4919" s="241"/>
      <c r="Q4919" s="241"/>
      <c r="R4919" s="241"/>
      <c r="S4919" s="241"/>
      <c r="T4919" s="242"/>
      <c r="AT4919" s="243" t="s">
        <v>211</v>
      </c>
      <c r="AU4919" s="243" t="s">
        <v>84</v>
      </c>
      <c r="AV4919" s="14" t="s">
        <v>84</v>
      </c>
      <c r="AW4919" s="14" t="s">
        <v>31</v>
      </c>
      <c r="AX4919" s="14" t="s">
        <v>75</v>
      </c>
      <c r="AY4919" s="243" t="s">
        <v>203</v>
      </c>
    </row>
    <row r="4920" spans="2:51" s="13" customFormat="1" ht="11.25">
      <c r="B4920" s="222"/>
      <c r="C4920" s="223"/>
      <c r="D4920" s="224" t="s">
        <v>211</v>
      </c>
      <c r="E4920" s="225" t="s">
        <v>1</v>
      </c>
      <c r="F4920" s="226" t="s">
        <v>306</v>
      </c>
      <c r="G4920" s="223"/>
      <c r="H4920" s="225" t="s">
        <v>1</v>
      </c>
      <c r="I4920" s="227"/>
      <c r="J4920" s="223"/>
      <c r="K4920" s="223"/>
      <c r="L4920" s="228"/>
      <c r="M4920" s="229"/>
      <c r="N4920" s="230"/>
      <c r="O4920" s="230"/>
      <c r="P4920" s="230"/>
      <c r="Q4920" s="230"/>
      <c r="R4920" s="230"/>
      <c r="S4920" s="230"/>
      <c r="T4920" s="231"/>
      <c r="AT4920" s="232" t="s">
        <v>211</v>
      </c>
      <c r="AU4920" s="232" t="s">
        <v>84</v>
      </c>
      <c r="AV4920" s="13" t="s">
        <v>82</v>
      </c>
      <c r="AW4920" s="13" t="s">
        <v>31</v>
      </c>
      <c r="AX4920" s="13" t="s">
        <v>75</v>
      </c>
      <c r="AY4920" s="232" t="s">
        <v>203</v>
      </c>
    </row>
    <row r="4921" spans="2:51" s="14" customFormat="1" ht="11.25">
      <c r="B4921" s="233"/>
      <c r="C4921" s="234"/>
      <c r="D4921" s="224" t="s">
        <v>211</v>
      </c>
      <c r="E4921" s="235" t="s">
        <v>1</v>
      </c>
      <c r="F4921" s="236" t="s">
        <v>4411</v>
      </c>
      <c r="G4921" s="234"/>
      <c r="H4921" s="237">
        <v>23.28</v>
      </c>
      <c r="I4921" s="238"/>
      <c r="J4921" s="234"/>
      <c r="K4921" s="234"/>
      <c r="L4921" s="239"/>
      <c r="M4921" s="240"/>
      <c r="N4921" s="241"/>
      <c r="O4921" s="241"/>
      <c r="P4921" s="241"/>
      <c r="Q4921" s="241"/>
      <c r="R4921" s="241"/>
      <c r="S4921" s="241"/>
      <c r="T4921" s="242"/>
      <c r="AT4921" s="243" t="s">
        <v>211</v>
      </c>
      <c r="AU4921" s="243" t="s">
        <v>84</v>
      </c>
      <c r="AV4921" s="14" t="s">
        <v>84</v>
      </c>
      <c r="AW4921" s="14" t="s">
        <v>31</v>
      </c>
      <c r="AX4921" s="14" t="s">
        <v>75</v>
      </c>
      <c r="AY4921" s="243" t="s">
        <v>203</v>
      </c>
    </row>
    <row r="4922" spans="2:51" s="14" customFormat="1" ht="11.25">
      <c r="B4922" s="233"/>
      <c r="C4922" s="234"/>
      <c r="D4922" s="224" t="s">
        <v>211</v>
      </c>
      <c r="E4922" s="235" t="s">
        <v>1</v>
      </c>
      <c r="F4922" s="236" t="s">
        <v>2716</v>
      </c>
      <c r="G4922" s="234"/>
      <c r="H4922" s="237">
        <v>13.7</v>
      </c>
      <c r="I4922" s="238"/>
      <c r="J4922" s="234"/>
      <c r="K4922" s="234"/>
      <c r="L4922" s="239"/>
      <c r="M4922" s="240"/>
      <c r="N4922" s="241"/>
      <c r="O4922" s="241"/>
      <c r="P4922" s="241"/>
      <c r="Q4922" s="241"/>
      <c r="R4922" s="241"/>
      <c r="S4922" s="241"/>
      <c r="T4922" s="242"/>
      <c r="AT4922" s="243" t="s">
        <v>211</v>
      </c>
      <c r="AU4922" s="243" t="s">
        <v>84</v>
      </c>
      <c r="AV4922" s="14" t="s">
        <v>84</v>
      </c>
      <c r="AW4922" s="14" t="s">
        <v>31</v>
      </c>
      <c r="AX4922" s="14" t="s">
        <v>75</v>
      </c>
      <c r="AY4922" s="243" t="s">
        <v>203</v>
      </c>
    </row>
    <row r="4923" spans="2:51" s="14" customFormat="1" ht="11.25">
      <c r="B4923" s="233"/>
      <c r="C4923" s="234"/>
      <c r="D4923" s="224" t="s">
        <v>211</v>
      </c>
      <c r="E4923" s="235" t="s">
        <v>1</v>
      </c>
      <c r="F4923" s="236" t="s">
        <v>4412</v>
      </c>
      <c r="G4923" s="234"/>
      <c r="H4923" s="237">
        <v>23.28</v>
      </c>
      <c r="I4923" s="238"/>
      <c r="J4923" s="234"/>
      <c r="K4923" s="234"/>
      <c r="L4923" s="239"/>
      <c r="M4923" s="240"/>
      <c r="N4923" s="241"/>
      <c r="O4923" s="241"/>
      <c r="P4923" s="241"/>
      <c r="Q4923" s="241"/>
      <c r="R4923" s="241"/>
      <c r="S4923" s="241"/>
      <c r="T4923" s="242"/>
      <c r="AT4923" s="243" t="s">
        <v>211</v>
      </c>
      <c r="AU4923" s="243" t="s">
        <v>84</v>
      </c>
      <c r="AV4923" s="14" t="s">
        <v>84</v>
      </c>
      <c r="AW4923" s="14" t="s">
        <v>31</v>
      </c>
      <c r="AX4923" s="14" t="s">
        <v>75</v>
      </c>
      <c r="AY4923" s="243" t="s">
        <v>203</v>
      </c>
    </row>
    <row r="4924" spans="2:51" s="14" customFormat="1" ht="11.25">
      <c r="B4924" s="233"/>
      <c r="C4924" s="234"/>
      <c r="D4924" s="224" t="s">
        <v>211</v>
      </c>
      <c r="E4924" s="235" t="s">
        <v>1</v>
      </c>
      <c r="F4924" s="236" t="s">
        <v>2718</v>
      </c>
      <c r="G4924" s="234"/>
      <c r="H4924" s="237">
        <v>13.7</v>
      </c>
      <c r="I4924" s="238"/>
      <c r="J4924" s="234"/>
      <c r="K4924" s="234"/>
      <c r="L4924" s="239"/>
      <c r="M4924" s="240"/>
      <c r="N4924" s="241"/>
      <c r="O4924" s="241"/>
      <c r="P4924" s="241"/>
      <c r="Q4924" s="241"/>
      <c r="R4924" s="241"/>
      <c r="S4924" s="241"/>
      <c r="T4924" s="242"/>
      <c r="AT4924" s="243" t="s">
        <v>211</v>
      </c>
      <c r="AU4924" s="243" t="s">
        <v>84</v>
      </c>
      <c r="AV4924" s="14" t="s">
        <v>84</v>
      </c>
      <c r="AW4924" s="14" t="s">
        <v>31</v>
      </c>
      <c r="AX4924" s="14" t="s">
        <v>75</v>
      </c>
      <c r="AY4924" s="243" t="s">
        <v>203</v>
      </c>
    </row>
    <row r="4925" spans="2:51" s="13" customFormat="1" ht="11.25">
      <c r="B4925" s="222"/>
      <c r="C4925" s="223"/>
      <c r="D4925" s="224" t="s">
        <v>211</v>
      </c>
      <c r="E4925" s="225" t="s">
        <v>1</v>
      </c>
      <c r="F4925" s="226" t="s">
        <v>213</v>
      </c>
      <c r="G4925" s="223"/>
      <c r="H4925" s="225" t="s">
        <v>1</v>
      </c>
      <c r="I4925" s="227"/>
      <c r="J4925" s="223"/>
      <c r="K4925" s="223"/>
      <c r="L4925" s="228"/>
      <c r="M4925" s="229"/>
      <c r="N4925" s="230"/>
      <c r="O4925" s="230"/>
      <c r="P4925" s="230"/>
      <c r="Q4925" s="230"/>
      <c r="R4925" s="230"/>
      <c r="S4925" s="230"/>
      <c r="T4925" s="231"/>
      <c r="AT4925" s="232" t="s">
        <v>211</v>
      </c>
      <c r="AU4925" s="232" t="s">
        <v>84</v>
      </c>
      <c r="AV4925" s="13" t="s">
        <v>82</v>
      </c>
      <c r="AW4925" s="13" t="s">
        <v>31</v>
      </c>
      <c r="AX4925" s="13" t="s">
        <v>75</v>
      </c>
      <c r="AY4925" s="232" t="s">
        <v>203</v>
      </c>
    </row>
    <row r="4926" spans="2:51" s="13" customFormat="1" ht="22.5">
      <c r="B4926" s="222"/>
      <c r="C4926" s="223"/>
      <c r="D4926" s="224" t="s">
        <v>211</v>
      </c>
      <c r="E4926" s="225" t="s">
        <v>1</v>
      </c>
      <c r="F4926" s="226" t="s">
        <v>4279</v>
      </c>
      <c r="G4926" s="223"/>
      <c r="H4926" s="225" t="s">
        <v>1</v>
      </c>
      <c r="I4926" s="227"/>
      <c r="J4926" s="223"/>
      <c r="K4926" s="223"/>
      <c r="L4926" s="228"/>
      <c r="M4926" s="229"/>
      <c r="N4926" s="230"/>
      <c r="O4926" s="230"/>
      <c r="P4926" s="230"/>
      <c r="Q4926" s="230"/>
      <c r="R4926" s="230"/>
      <c r="S4926" s="230"/>
      <c r="T4926" s="231"/>
      <c r="AT4926" s="232" t="s">
        <v>211</v>
      </c>
      <c r="AU4926" s="232" t="s">
        <v>84</v>
      </c>
      <c r="AV4926" s="13" t="s">
        <v>82</v>
      </c>
      <c r="AW4926" s="13" t="s">
        <v>31</v>
      </c>
      <c r="AX4926" s="13" t="s">
        <v>75</v>
      </c>
      <c r="AY4926" s="232" t="s">
        <v>203</v>
      </c>
    </row>
    <row r="4927" spans="2:51" s="13" customFormat="1" ht="11.25">
      <c r="B4927" s="222"/>
      <c r="C4927" s="223"/>
      <c r="D4927" s="224" t="s">
        <v>211</v>
      </c>
      <c r="E4927" s="225" t="s">
        <v>1</v>
      </c>
      <c r="F4927" s="226" t="s">
        <v>213</v>
      </c>
      <c r="G4927" s="223"/>
      <c r="H4927" s="225" t="s">
        <v>1</v>
      </c>
      <c r="I4927" s="227"/>
      <c r="J4927" s="223"/>
      <c r="K4927" s="223"/>
      <c r="L4927" s="228"/>
      <c r="M4927" s="229"/>
      <c r="N4927" s="230"/>
      <c r="O4927" s="230"/>
      <c r="P4927" s="230"/>
      <c r="Q4927" s="230"/>
      <c r="R4927" s="230"/>
      <c r="S4927" s="230"/>
      <c r="T4927" s="231"/>
      <c r="AT4927" s="232" t="s">
        <v>211</v>
      </c>
      <c r="AU4927" s="232" t="s">
        <v>84</v>
      </c>
      <c r="AV4927" s="13" t="s">
        <v>82</v>
      </c>
      <c r="AW4927" s="13" t="s">
        <v>31</v>
      </c>
      <c r="AX4927" s="13" t="s">
        <v>75</v>
      </c>
      <c r="AY4927" s="232" t="s">
        <v>203</v>
      </c>
    </row>
    <row r="4928" spans="2:51" s="13" customFormat="1" ht="11.25">
      <c r="B4928" s="222"/>
      <c r="C4928" s="223"/>
      <c r="D4928" s="224" t="s">
        <v>211</v>
      </c>
      <c r="E4928" s="225" t="s">
        <v>1</v>
      </c>
      <c r="F4928" s="226" t="s">
        <v>1913</v>
      </c>
      <c r="G4928" s="223"/>
      <c r="H4928" s="225" t="s">
        <v>1</v>
      </c>
      <c r="I4928" s="227"/>
      <c r="J4928" s="223"/>
      <c r="K4928" s="223"/>
      <c r="L4928" s="228"/>
      <c r="M4928" s="229"/>
      <c r="N4928" s="230"/>
      <c r="O4928" s="230"/>
      <c r="P4928" s="230"/>
      <c r="Q4928" s="230"/>
      <c r="R4928" s="230"/>
      <c r="S4928" s="230"/>
      <c r="T4928" s="231"/>
      <c r="AT4928" s="232" t="s">
        <v>211</v>
      </c>
      <c r="AU4928" s="232" t="s">
        <v>84</v>
      </c>
      <c r="AV4928" s="13" t="s">
        <v>82</v>
      </c>
      <c r="AW4928" s="13" t="s">
        <v>31</v>
      </c>
      <c r="AX4928" s="13" t="s">
        <v>75</v>
      </c>
      <c r="AY4928" s="232" t="s">
        <v>203</v>
      </c>
    </row>
    <row r="4929" spans="2:51" s="13" customFormat="1" ht="11.25">
      <c r="B4929" s="222"/>
      <c r="C4929" s="223"/>
      <c r="D4929" s="224" t="s">
        <v>211</v>
      </c>
      <c r="E4929" s="225" t="s">
        <v>1</v>
      </c>
      <c r="F4929" s="226" t="s">
        <v>258</v>
      </c>
      <c r="G4929" s="223"/>
      <c r="H4929" s="225" t="s">
        <v>1</v>
      </c>
      <c r="I4929" s="227"/>
      <c r="J4929" s="223"/>
      <c r="K4929" s="223"/>
      <c r="L4929" s="228"/>
      <c r="M4929" s="229"/>
      <c r="N4929" s="230"/>
      <c r="O4929" s="230"/>
      <c r="P4929" s="230"/>
      <c r="Q4929" s="230"/>
      <c r="R4929" s="230"/>
      <c r="S4929" s="230"/>
      <c r="T4929" s="231"/>
      <c r="AT4929" s="232" t="s">
        <v>211</v>
      </c>
      <c r="AU4929" s="232" t="s">
        <v>84</v>
      </c>
      <c r="AV4929" s="13" t="s">
        <v>82</v>
      </c>
      <c r="AW4929" s="13" t="s">
        <v>31</v>
      </c>
      <c r="AX4929" s="13" t="s">
        <v>75</v>
      </c>
      <c r="AY4929" s="232" t="s">
        <v>203</v>
      </c>
    </row>
    <row r="4930" spans="2:51" s="14" customFormat="1" ht="11.25">
      <c r="B4930" s="233"/>
      <c r="C4930" s="234"/>
      <c r="D4930" s="224" t="s">
        <v>211</v>
      </c>
      <c r="E4930" s="235" t="s">
        <v>1</v>
      </c>
      <c r="F4930" s="236" t="s">
        <v>2723</v>
      </c>
      <c r="G4930" s="234"/>
      <c r="H4930" s="237">
        <v>52.435000000000002</v>
      </c>
      <c r="I4930" s="238"/>
      <c r="J4930" s="234"/>
      <c r="K4930" s="234"/>
      <c r="L4930" s="239"/>
      <c r="M4930" s="240"/>
      <c r="N4930" s="241"/>
      <c r="O4930" s="241"/>
      <c r="P4930" s="241"/>
      <c r="Q4930" s="241"/>
      <c r="R4930" s="241"/>
      <c r="S4930" s="241"/>
      <c r="T4930" s="242"/>
      <c r="AT4930" s="243" t="s">
        <v>211</v>
      </c>
      <c r="AU4930" s="243" t="s">
        <v>84</v>
      </c>
      <c r="AV4930" s="14" t="s">
        <v>84</v>
      </c>
      <c r="AW4930" s="14" t="s">
        <v>31</v>
      </c>
      <c r="AX4930" s="14" t="s">
        <v>75</v>
      </c>
      <c r="AY4930" s="243" t="s">
        <v>203</v>
      </c>
    </row>
    <row r="4931" spans="2:51" s="14" customFormat="1" ht="11.25">
      <c r="B4931" s="233"/>
      <c r="C4931" s="234"/>
      <c r="D4931" s="224" t="s">
        <v>211</v>
      </c>
      <c r="E4931" s="235" t="s">
        <v>1</v>
      </c>
      <c r="F4931" s="236" t="s">
        <v>2724</v>
      </c>
      <c r="G4931" s="234"/>
      <c r="H4931" s="237">
        <v>11.15</v>
      </c>
      <c r="I4931" s="238"/>
      <c r="J4931" s="234"/>
      <c r="K4931" s="234"/>
      <c r="L4931" s="239"/>
      <c r="M4931" s="240"/>
      <c r="N4931" s="241"/>
      <c r="O4931" s="241"/>
      <c r="P4931" s="241"/>
      <c r="Q4931" s="241"/>
      <c r="R4931" s="241"/>
      <c r="S4931" s="241"/>
      <c r="T4931" s="242"/>
      <c r="AT4931" s="243" t="s">
        <v>211</v>
      </c>
      <c r="AU4931" s="243" t="s">
        <v>84</v>
      </c>
      <c r="AV4931" s="14" t="s">
        <v>84</v>
      </c>
      <c r="AW4931" s="14" t="s">
        <v>31</v>
      </c>
      <c r="AX4931" s="14" t="s">
        <v>75</v>
      </c>
      <c r="AY4931" s="243" t="s">
        <v>203</v>
      </c>
    </row>
    <row r="4932" spans="2:51" s="14" customFormat="1" ht="11.25">
      <c r="B4932" s="233"/>
      <c r="C4932" s="234"/>
      <c r="D4932" s="224" t="s">
        <v>211</v>
      </c>
      <c r="E4932" s="235" t="s">
        <v>1</v>
      </c>
      <c r="F4932" s="236" t="s">
        <v>2725</v>
      </c>
      <c r="G4932" s="234"/>
      <c r="H4932" s="237">
        <v>11.695</v>
      </c>
      <c r="I4932" s="238"/>
      <c r="J4932" s="234"/>
      <c r="K4932" s="234"/>
      <c r="L4932" s="239"/>
      <c r="M4932" s="240"/>
      <c r="N4932" s="241"/>
      <c r="O4932" s="241"/>
      <c r="P4932" s="241"/>
      <c r="Q4932" s="241"/>
      <c r="R4932" s="241"/>
      <c r="S4932" s="241"/>
      <c r="T4932" s="242"/>
      <c r="AT4932" s="243" t="s">
        <v>211</v>
      </c>
      <c r="AU4932" s="243" t="s">
        <v>84</v>
      </c>
      <c r="AV4932" s="14" t="s">
        <v>84</v>
      </c>
      <c r="AW4932" s="14" t="s">
        <v>31</v>
      </c>
      <c r="AX4932" s="14" t="s">
        <v>75</v>
      </c>
      <c r="AY4932" s="243" t="s">
        <v>203</v>
      </c>
    </row>
    <row r="4933" spans="2:51" s="14" customFormat="1" ht="11.25">
      <c r="B4933" s="233"/>
      <c r="C4933" s="234"/>
      <c r="D4933" s="224" t="s">
        <v>211</v>
      </c>
      <c r="E4933" s="235" t="s">
        <v>1</v>
      </c>
      <c r="F4933" s="236" t="s">
        <v>2726</v>
      </c>
      <c r="G4933" s="234"/>
      <c r="H4933" s="237">
        <v>11.734999999999999</v>
      </c>
      <c r="I4933" s="238"/>
      <c r="J4933" s="234"/>
      <c r="K4933" s="234"/>
      <c r="L4933" s="239"/>
      <c r="M4933" s="240"/>
      <c r="N4933" s="241"/>
      <c r="O4933" s="241"/>
      <c r="P4933" s="241"/>
      <c r="Q4933" s="241"/>
      <c r="R4933" s="241"/>
      <c r="S4933" s="241"/>
      <c r="T4933" s="242"/>
      <c r="AT4933" s="243" t="s">
        <v>211</v>
      </c>
      <c r="AU4933" s="243" t="s">
        <v>84</v>
      </c>
      <c r="AV4933" s="14" t="s">
        <v>84</v>
      </c>
      <c r="AW4933" s="14" t="s">
        <v>31</v>
      </c>
      <c r="AX4933" s="14" t="s">
        <v>75</v>
      </c>
      <c r="AY4933" s="243" t="s">
        <v>203</v>
      </c>
    </row>
    <row r="4934" spans="2:51" s="14" customFormat="1" ht="11.25">
      <c r="B4934" s="233"/>
      <c r="C4934" s="234"/>
      <c r="D4934" s="224" t="s">
        <v>211</v>
      </c>
      <c r="E4934" s="235" t="s">
        <v>1</v>
      </c>
      <c r="F4934" s="236" t="s">
        <v>2727</v>
      </c>
      <c r="G4934" s="234"/>
      <c r="H4934" s="237">
        <v>22.4</v>
      </c>
      <c r="I4934" s="238"/>
      <c r="J4934" s="234"/>
      <c r="K4934" s="234"/>
      <c r="L4934" s="239"/>
      <c r="M4934" s="240"/>
      <c r="N4934" s="241"/>
      <c r="O4934" s="241"/>
      <c r="P4934" s="241"/>
      <c r="Q4934" s="241"/>
      <c r="R4934" s="241"/>
      <c r="S4934" s="241"/>
      <c r="T4934" s="242"/>
      <c r="AT4934" s="243" t="s">
        <v>211</v>
      </c>
      <c r="AU4934" s="243" t="s">
        <v>84</v>
      </c>
      <c r="AV4934" s="14" t="s">
        <v>84</v>
      </c>
      <c r="AW4934" s="14" t="s">
        <v>31</v>
      </c>
      <c r="AX4934" s="14" t="s">
        <v>75</v>
      </c>
      <c r="AY4934" s="243" t="s">
        <v>203</v>
      </c>
    </row>
    <row r="4935" spans="2:51" s="14" customFormat="1" ht="11.25">
      <c r="B4935" s="233"/>
      <c r="C4935" s="234"/>
      <c r="D4935" s="224" t="s">
        <v>211</v>
      </c>
      <c r="E4935" s="235" t="s">
        <v>1</v>
      </c>
      <c r="F4935" s="236" t="s">
        <v>2728</v>
      </c>
      <c r="G4935" s="234"/>
      <c r="H4935" s="237">
        <v>21.6</v>
      </c>
      <c r="I4935" s="238"/>
      <c r="J4935" s="234"/>
      <c r="K4935" s="234"/>
      <c r="L4935" s="239"/>
      <c r="M4935" s="240"/>
      <c r="N4935" s="241"/>
      <c r="O4935" s="241"/>
      <c r="P4935" s="241"/>
      <c r="Q4935" s="241"/>
      <c r="R4935" s="241"/>
      <c r="S4935" s="241"/>
      <c r="T4935" s="242"/>
      <c r="AT4935" s="243" t="s">
        <v>211</v>
      </c>
      <c r="AU4935" s="243" t="s">
        <v>84</v>
      </c>
      <c r="AV4935" s="14" t="s">
        <v>84</v>
      </c>
      <c r="AW4935" s="14" t="s">
        <v>31</v>
      </c>
      <c r="AX4935" s="14" t="s">
        <v>75</v>
      </c>
      <c r="AY4935" s="243" t="s">
        <v>203</v>
      </c>
    </row>
    <row r="4936" spans="2:51" s="14" customFormat="1" ht="11.25">
      <c r="B4936" s="233"/>
      <c r="C4936" s="234"/>
      <c r="D4936" s="224" t="s">
        <v>211</v>
      </c>
      <c r="E4936" s="235" t="s">
        <v>1</v>
      </c>
      <c r="F4936" s="236" t="s">
        <v>2729</v>
      </c>
      <c r="G4936" s="234"/>
      <c r="H4936" s="237">
        <v>22.8</v>
      </c>
      <c r="I4936" s="238"/>
      <c r="J4936" s="234"/>
      <c r="K4936" s="234"/>
      <c r="L4936" s="239"/>
      <c r="M4936" s="240"/>
      <c r="N4936" s="241"/>
      <c r="O4936" s="241"/>
      <c r="P4936" s="241"/>
      <c r="Q4936" s="241"/>
      <c r="R4936" s="241"/>
      <c r="S4936" s="241"/>
      <c r="T4936" s="242"/>
      <c r="AT4936" s="243" t="s">
        <v>211</v>
      </c>
      <c r="AU4936" s="243" t="s">
        <v>84</v>
      </c>
      <c r="AV4936" s="14" t="s">
        <v>84</v>
      </c>
      <c r="AW4936" s="14" t="s">
        <v>31</v>
      </c>
      <c r="AX4936" s="14" t="s">
        <v>75</v>
      </c>
      <c r="AY4936" s="243" t="s">
        <v>203</v>
      </c>
    </row>
    <row r="4937" spans="2:51" s="14" customFormat="1" ht="11.25">
      <c r="B4937" s="233"/>
      <c r="C4937" s="234"/>
      <c r="D4937" s="224" t="s">
        <v>211</v>
      </c>
      <c r="E4937" s="235" t="s">
        <v>1</v>
      </c>
      <c r="F4937" s="236" t="s">
        <v>2730</v>
      </c>
      <c r="G4937" s="234"/>
      <c r="H4937" s="237">
        <v>21.7</v>
      </c>
      <c r="I4937" s="238"/>
      <c r="J4937" s="234"/>
      <c r="K4937" s="234"/>
      <c r="L4937" s="239"/>
      <c r="M4937" s="240"/>
      <c r="N4937" s="241"/>
      <c r="O4937" s="241"/>
      <c r="P4937" s="241"/>
      <c r="Q4937" s="241"/>
      <c r="R4937" s="241"/>
      <c r="S4937" s="241"/>
      <c r="T4937" s="242"/>
      <c r="AT4937" s="243" t="s">
        <v>211</v>
      </c>
      <c r="AU4937" s="243" t="s">
        <v>84</v>
      </c>
      <c r="AV4937" s="14" t="s">
        <v>84</v>
      </c>
      <c r="AW4937" s="14" t="s">
        <v>31</v>
      </c>
      <c r="AX4937" s="14" t="s">
        <v>75</v>
      </c>
      <c r="AY4937" s="243" t="s">
        <v>203</v>
      </c>
    </row>
    <row r="4938" spans="2:51" s="14" customFormat="1" ht="11.25">
      <c r="B4938" s="233"/>
      <c r="C4938" s="234"/>
      <c r="D4938" s="224" t="s">
        <v>211</v>
      </c>
      <c r="E4938" s="235" t="s">
        <v>1</v>
      </c>
      <c r="F4938" s="236" t="s">
        <v>2731</v>
      </c>
      <c r="G4938" s="234"/>
      <c r="H4938" s="237">
        <v>21.6</v>
      </c>
      <c r="I4938" s="238"/>
      <c r="J4938" s="234"/>
      <c r="K4938" s="234"/>
      <c r="L4938" s="239"/>
      <c r="M4938" s="240"/>
      <c r="N4938" s="241"/>
      <c r="O4938" s="241"/>
      <c r="P4938" s="241"/>
      <c r="Q4938" s="241"/>
      <c r="R4938" s="241"/>
      <c r="S4938" s="241"/>
      <c r="T4938" s="242"/>
      <c r="AT4938" s="243" t="s">
        <v>211</v>
      </c>
      <c r="AU4938" s="243" t="s">
        <v>84</v>
      </c>
      <c r="AV4938" s="14" t="s">
        <v>84</v>
      </c>
      <c r="AW4938" s="14" t="s">
        <v>31</v>
      </c>
      <c r="AX4938" s="14" t="s">
        <v>75</v>
      </c>
      <c r="AY4938" s="243" t="s">
        <v>203</v>
      </c>
    </row>
    <row r="4939" spans="2:51" s="14" customFormat="1" ht="11.25">
      <c r="B4939" s="233"/>
      <c r="C4939" s="234"/>
      <c r="D4939" s="224" t="s">
        <v>211</v>
      </c>
      <c r="E4939" s="235" t="s">
        <v>1</v>
      </c>
      <c r="F4939" s="236" t="s">
        <v>2732</v>
      </c>
      <c r="G4939" s="234"/>
      <c r="H4939" s="237">
        <v>21.6</v>
      </c>
      <c r="I4939" s="238"/>
      <c r="J4939" s="234"/>
      <c r="K4939" s="234"/>
      <c r="L4939" s="239"/>
      <c r="M4939" s="240"/>
      <c r="N4939" s="241"/>
      <c r="O4939" s="241"/>
      <c r="P4939" s="241"/>
      <c r="Q4939" s="241"/>
      <c r="R4939" s="241"/>
      <c r="S4939" s="241"/>
      <c r="T4939" s="242"/>
      <c r="AT4939" s="243" t="s">
        <v>211</v>
      </c>
      <c r="AU4939" s="243" t="s">
        <v>84</v>
      </c>
      <c r="AV4939" s="14" t="s">
        <v>84</v>
      </c>
      <c r="AW4939" s="14" t="s">
        <v>31</v>
      </c>
      <c r="AX4939" s="14" t="s">
        <v>75</v>
      </c>
      <c r="AY4939" s="243" t="s">
        <v>203</v>
      </c>
    </row>
    <row r="4940" spans="2:51" s="14" customFormat="1" ht="11.25">
      <c r="B4940" s="233"/>
      <c r="C4940" s="234"/>
      <c r="D4940" s="224" t="s">
        <v>211</v>
      </c>
      <c r="E4940" s="235" t="s">
        <v>1</v>
      </c>
      <c r="F4940" s="236" t="s">
        <v>2733</v>
      </c>
      <c r="G4940" s="234"/>
      <c r="H4940" s="237">
        <v>21.7</v>
      </c>
      <c r="I4940" s="238"/>
      <c r="J4940" s="234"/>
      <c r="K4940" s="234"/>
      <c r="L4940" s="239"/>
      <c r="M4940" s="240"/>
      <c r="N4940" s="241"/>
      <c r="O4940" s="241"/>
      <c r="P4940" s="241"/>
      <c r="Q4940" s="241"/>
      <c r="R4940" s="241"/>
      <c r="S4940" s="241"/>
      <c r="T4940" s="242"/>
      <c r="AT4940" s="243" t="s">
        <v>211</v>
      </c>
      <c r="AU4940" s="243" t="s">
        <v>84</v>
      </c>
      <c r="AV4940" s="14" t="s">
        <v>84</v>
      </c>
      <c r="AW4940" s="14" t="s">
        <v>31</v>
      </c>
      <c r="AX4940" s="14" t="s">
        <v>75</v>
      </c>
      <c r="AY4940" s="243" t="s">
        <v>203</v>
      </c>
    </row>
    <row r="4941" spans="2:51" s="14" customFormat="1" ht="11.25">
      <c r="B4941" s="233"/>
      <c r="C4941" s="234"/>
      <c r="D4941" s="224" t="s">
        <v>211</v>
      </c>
      <c r="E4941" s="235" t="s">
        <v>1</v>
      </c>
      <c r="F4941" s="236" t="s">
        <v>2734</v>
      </c>
      <c r="G4941" s="234"/>
      <c r="H4941" s="237">
        <v>21.2</v>
      </c>
      <c r="I4941" s="238"/>
      <c r="J4941" s="234"/>
      <c r="K4941" s="234"/>
      <c r="L4941" s="239"/>
      <c r="M4941" s="240"/>
      <c r="N4941" s="241"/>
      <c r="O4941" s="241"/>
      <c r="P4941" s="241"/>
      <c r="Q4941" s="241"/>
      <c r="R4941" s="241"/>
      <c r="S4941" s="241"/>
      <c r="T4941" s="242"/>
      <c r="AT4941" s="243" t="s">
        <v>211</v>
      </c>
      <c r="AU4941" s="243" t="s">
        <v>84</v>
      </c>
      <c r="AV4941" s="14" t="s">
        <v>84</v>
      </c>
      <c r="AW4941" s="14" t="s">
        <v>31</v>
      </c>
      <c r="AX4941" s="14" t="s">
        <v>75</v>
      </c>
      <c r="AY4941" s="243" t="s">
        <v>203</v>
      </c>
    </row>
    <row r="4942" spans="2:51" s="14" customFormat="1" ht="11.25">
      <c r="B4942" s="233"/>
      <c r="C4942" s="234"/>
      <c r="D4942" s="224" t="s">
        <v>211</v>
      </c>
      <c r="E4942" s="235" t="s">
        <v>1</v>
      </c>
      <c r="F4942" s="236" t="s">
        <v>2735</v>
      </c>
      <c r="G4942" s="234"/>
      <c r="H4942" s="237">
        <v>21.6</v>
      </c>
      <c r="I4942" s="238"/>
      <c r="J4942" s="234"/>
      <c r="K4942" s="234"/>
      <c r="L4942" s="239"/>
      <c r="M4942" s="240"/>
      <c r="N4942" s="241"/>
      <c r="O4942" s="241"/>
      <c r="P4942" s="241"/>
      <c r="Q4942" s="241"/>
      <c r="R4942" s="241"/>
      <c r="S4942" s="241"/>
      <c r="T4942" s="242"/>
      <c r="AT4942" s="243" t="s">
        <v>211</v>
      </c>
      <c r="AU4942" s="243" t="s">
        <v>84</v>
      </c>
      <c r="AV4942" s="14" t="s">
        <v>84</v>
      </c>
      <c r="AW4942" s="14" t="s">
        <v>31</v>
      </c>
      <c r="AX4942" s="14" t="s">
        <v>75</v>
      </c>
      <c r="AY4942" s="243" t="s">
        <v>203</v>
      </c>
    </row>
    <row r="4943" spans="2:51" s="14" customFormat="1" ht="11.25">
      <c r="B4943" s="233"/>
      <c r="C4943" s="234"/>
      <c r="D4943" s="224" t="s">
        <v>211</v>
      </c>
      <c r="E4943" s="235" t="s">
        <v>1</v>
      </c>
      <c r="F4943" s="236" t="s">
        <v>2736</v>
      </c>
      <c r="G4943" s="234"/>
      <c r="H4943" s="237">
        <v>21.6</v>
      </c>
      <c r="I4943" s="238"/>
      <c r="J4943" s="234"/>
      <c r="K4943" s="234"/>
      <c r="L4943" s="239"/>
      <c r="M4943" s="240"/>
      <c r="N4943" s="241"/>
      <c r="O4943" s="241"/>
      <c r="P4943" s="241"/>
      <c r="Q4943" s="241"/>
      <c r="R4943" s="241"/>
      <c r="S4943" s="241"/>
      <c r="T4943" s="242"/>
      <c r="AT4943" s="243" t="s">
        <v>211</v>
      </c>
      <c r="AU4943" s="243" t="s">
        <v>84</v>
      </c>
      <c r="AV4943" s="14" t="s">
        <v>84</v>
      </c>
      <c r="AW4943" s="14" t="s">
        <v>31</v>
      </c>
      <c r="AX4943" s="14" t="s">
        <v>75</v>
      </c>
      <c r="AY4943" s="243" t="s">
        <v>203</v>
      </c>
    </row>
    <row r="4944" spans="2:51" s="14" customFormat="1" ht="11.25">
      <c r="B4944" s="233"/>
      <c r="C4944" s="234"/>
      <c r="D4944" s="224" t="s">
        <v>211</v>
      </c>
      <c r="E4944" s="235" t="s">
        <v>1</v>
      </c>
      <c r="F4944" s="236" t="s">
        <v>2737</v>
      </c>
      <c r="G4944" s="234"/>
      <c r="H4944" s="237">
        <v>21.6</v>
      </c>
      <c r="I4944" s="238"/>
      <c r="J4944" s="234"/>
      <c r="K4944" s="234"/>
      <c r="L4944" s="239"/>
      <c r="M4944" s="240"/>
      <c r="N4944" s="241"/>
      <c r="O4944" s="241"/>
      <c r="P4944" s="241"/>
      <c r="Q4944" s="241"/>
      <c r="R4944" s="241"/>
      <c r="S4944" s="241"/>
      <c r="T4944" s="242"/>
      <c r="AT4944" s="243" t="s">
        <v>211</v>
      </c>
      <c r="AU4944" s="243" t="s">
        <v>84</v>
      </c>
      <c r="AV4944" s="14" t="s">
        <v>84</v>
      </c>
      <c r="AW4944" s="14" t="s">
        <v>31</v>
      </c>
      <c r="AX4944" s="14" t="s">
        <v>75</v>
      </c>
      <c r="AY4944" s="243" t="s">
        <v>203</v>
      </c>
    </row>
    <row r="4945" spans="2:51" s="14" customFormat="1" ht="11.25">
      <c r="B4945" s="233"/>
      <c r="C4945" s="234"/>
      <c r="D4945" s="224" t="s">
        <v>211</v>
      </c>
      <c r="E4945" s="235" t="s">
        <v>1</v>
      </c>
      <c r="F4945" s="236" t="s">
        <v>2738</v>
      </c>
      <c r="G4945" s="234"/>
      <c r="H4945" s="237">
        <v>21.6</v>
      </c>
      <c r="I4945" s="238"/>
      <c r="J4945" s="234"/>
      <c r="K4945" s="234"/>
      <c r="L4945" s="239"/>
      <c r="M4945" s="240"/>
      <c r="N4945" s="241"/>
      <c r="O4945" s="241"/>
      <c r="P4945" s="241"/>
      <c r="Q4945" s="241"/>
      <c r="R4945" s="241"/>
      <c r="S4945" s="241"/>
      <c r="T4945" s="242"/>
      <c r="AT4945" s="243" t="s">
        <v>211</v>
      </c>
      <c r="AU4945" s="243" t="s">
        <v>84</v>
      </c>
      <c r="AV4945" s="14" t="s">
        <v>84</v>
      </c>
      <c r="AW4945" s="14" t="s">
        <v>31</v>
      </c>
      <c r="AX4945" s="14" t="s">
        <v>75</v>
      </c>
      <c r="AY4945" s="243" t="s">
        <v>203</v>
      </c>
    </row>
    <row r="4946" spans="2:51" s="14" customFormat="1" ht="11.25">
      <c r="B4946" s="233"/>
      <c r="C4946" s="234"/>
      <c r="D4946" s="224" t="s">
        <v>211</v>
      </c>
      <c r="E4946" s="235" t="s">
        <v>1</v>
      </c>
      <c r="F4946" s="236" t="s">
        <v>2739</v>
      </c>
      <c r="G4946" s="234"/>
      <c r="H4946" s="237">
        <v>21.6</v>
      </c>
      <c r="I4946" s="238"/>
      <c r="J4946" s="234"/>
      <c r="K4946" s="234"/>
      <c r="L4946" s="239"/>
      <c r="M4946" s="240"/>
      <c r="N4946" s="241"/>
      <c r="O4946" s="241"/>
      <c r="P4946" s="241"/>
      <c r="Q4946" s="241"/>
      <c r="R4946" s="241"/>
      <c r="S4946" s="241"/>
      <c r="T4946" s="242"/>
      <c r="AT4946" s="243" t="s">
        <v>211</v>
      </c>
      <c r="AU4946" s="243" t="s">
        <v>84</v>
      </c>
      <c r="AV4946" s="14" t="s">
        <v>84</v>
      </c>
      <c r="AW4946" s="14" t="s">
        <v>31</v>
      </c>
      <c r="AX4946" s="14" t="s">
        <v>75</v>
      </c>
      <c r="AY4946" s="243" t="s">
        <v>203</v>
      </c>
    </row>
    <row r="4947" spans="2:51" s="14" customFormat="1" ht="11.25">
      <c r="B4947" s="233"/>
      <c r="C4947" s="234"/>
      <c r="D4947" s="224" t="s">
        <v>211</v>
      </c>
      <c r="E4947" s="235" t="s">
        <v>1</v>
      </c>
      <c r="F4947" s="236" t="s">
        <v>2740</v>
      </c>
      <c r="G4947" s="234"/>
      <c r="H4947" s="237">
        <v>6.6</v>
      </c>
      <c r="I4947" s="238"/>
      <c r="J4947" s="234"/>
      <c r="K4947" s="234"/>
      <c r="L4947" s="239"/>
      <c r="M4947" s="240"/>
      <c r="N4947" s="241"/>
      <c r="O4947" s="241"/>
      <c r="P4947" s="241"/>
      <c r="Q4947" s="241"/>
      <c r="R4947" s="241"/>
      <c r="S4947" s="241"/>
      <c r="T4947" s="242"/>
      <c r="AT4947" s="243" t="s">
        <v>211</v>
      </c>
      <c r="AU4947" s="243" t="s">
        <v>84</v>
      </c>
      <c r="AV4947" s="14" t="s">
        <v>84</v>
      </c>
      <c r="AW4947" s="14" t="s">
        <v>31</v>
      </c>
      <c r="AX4947" s="14" t="s">
        <v>75</v>
      </c>
      <c r="AY4947" s="243" t="s">
        <v>203</v>
      </c>
    </row>
    <row r="4948" spans="2:51" s="14" customFormat="1" ht="11.25">
      <c r="B4948" s="233"/>
      <c r="C4948" s="234"/>
      <c r="D4948" s="224" t="s">
        <v>211</v>
      </c>
      <c r="E4948" s="235" t="s">
        <v>1</v>
      </c>
      <c r="F4948" s="236" t="s">
        <v>2741</v>
      </c>
      <c r="G4948" s="234"/>
      <c r="H4948" s="237">
        <v>5.2350000000000003</v>
      </c>
      <c r="I4948" s="238"/>
      <c r="J4948" s="234"/>
      <c r="K4948" s="234"/>
      <c r="L4948" s="239"/>
      <c r="M4948" s="240"/>
      <c r="N4948" s="241"/>
      <c r="O4948" s="241"/>
      <c r="P4948" s="241"/>
      <c r="Q4948" s="241"/>
      <c r="R4948" s="241"/>
      <c r="S4948" s="241"/>
      <c r="T4948" s="242"/>
      <c r="AT4948" s="243" t="s">
        <v>211</v>
      </c>
      <c r="AU4948" s="243" t="s">
        <v>84</v>
      </c>
      <c r="AV4948" s="14" t="s">
        <v>84</v>
      </c>
      <c r="AW4948" s="14" t="s">
        <v>31</v>
      </c>
      <c r="AX4948" s="14" t="s">
        <v>75</v>
      </c>
      <c r="AY4948" s="243" t="s">
        <v>203</v>
      </c>
    </row>
    <row r="4949" spans="2:51" s="14" customFormat="1" ht="11.25">
      <c r="B4949" s="233"/>
      <c r="C4949" s="234"/>
      <c r="D4949" s="224" t="s">
        <v>211</v>
      </c>
      <c r="E4949" s="235" t="s">
        <v>1</v>
      </c>
      <c r="F4949" s="236" t="s">
        <v>2742</v>
      </c>
      <c r="G4949" s="234"/>
      <c r="H4949" s="237">
        <v>7.15</v>
      </c>
      <c r="I4949" s="238"/>
      <c r="J4949" s="234"/>
      <c r="K4949" s="234"/>
      <c r="L4949" s="239"/>
      <c r="M4949" s="240"/>
      <c r="N4949" s="241"/>
      <c r="O4949" s="241"/>
      <c r="P4949" s="241"/>
      <c r="Q4949" s="241"/>
      <c r="R4949" s="241"/>
      <c r="S4949" s="241"/>
      <c r="T4949" s="242"/>
      <c r="AT4949" s="243" t="s">
        <v>211</v>
      </c>
      <c r="AU4949" s="243" t="s">
        <v>84</v>
      </c>
      <c r="AV4949" s="14" t="s">
        <v>84</v>
      </c>
      <c r="AW4949" s="14" t="s">
        <v>31</v>
      </c>
      <c r="AX4949" s="14" t="s">
        <v>75</v>
      </c>
      <c r="AY4949" s="243" t="s">
        <v>203</v>
      </c>
    </row>
    <row r="4950" spans="2:51" s="14" customFormat="1" ht="11.25">
      <c r="B4950" s="233"/>
      <c r="C4950" s="234"/>
      <c r="D4950" s="224" t="s">
        <v>211</v>
      </c>
      <c r="E4950" s="235" t="s">
        <v>1</v>
      </c>
      <c r="F4950" s="236" t="s">
        <v>2743</v>
      </c>
      <c r="G4950" s="234"/>
      <c r="H4950" s="237">
        <v>26.3</v>
      </c>
      <c r="I4950" s="238"/>
      <c r="J4950" s="234"/>
      <c r="K4950" s="234"/>
      <c r="L4950" s="239"/>
      <c r="M4950" s="240"/>
      <c r="N4950" s="241"/>
      <c r="O4950" s="241"/>
      <c r="P4950" s="241"/>
      <c r="Q4950" s="241"/>
      <c r="R4950" s="241"/>
      <c r="S4950" s="241"/>
      <c r="T4950" s="242"/>
      <c r="AT4950" s="243" t="s">
        <v>211</v>
      </c>
      <c r="AU4950" s="243" t="s">
        <v>84</v>
      </c>
      <c r="AV4950" s="14" t="s">
        <v>84</v>
      </c>
      <c r="AW4950" s="14" t="s">
        <v>31</v>
      </c>
      <c r="AX4950" s="14" t="s">
        <v>75</v>
      </c>
      <c r="AY4950" s="243" t="s">
        <v>203</v>
      </c>
    </row>
    <row r="4951" spans="2:51" s="14" customFormat="1" ht="11.25">
      <c r="B4951" s="233"/>
      <c r="C4951" s="234"/>
      <c r="D4951" s="224" t="s">
        <v>211</v>
      </c>
      <c r="E4951" s="235" t="s">
        <v>1</v>
      </c>
      <c r="F4951" s="236" t="s">
        <v>2744</v>
      </c>
      <c r="G4951" s="234"/>
      <c r="H4951" s="237">
        <v>35.5</v>
      </c>
      <c r="I4951" s="238"/>
      <c r="J4951" s="234"/>
      <c r="K4951" s="234"/>
      <c r="L4951" s="239"/>
      <c r="M4951" s="240"/>
      <c r="N4951" s="241"/>
      <c r="O4951" s="241"/>
      <c r="P4951" s="241"/>
      <c r="Q4951" s="241"/>
      <c r="R4951" s="241"/>
      <c r="S4951" s="241"/>
      <c r="T4951" s="242"/>
      <c r="AT4951" s="243" t="s">
        <v>211</v>
      </c>
      <c r="AU4951" s="243" t="s">
        <v>84</v>
      </c>
      <c r="AV4951" s="14" t="s">
        <v>84</v>
      </c>
      <c r="AW4951" s="14" t="s">
        <v>31</v>
      </c>
      <c r="AX4951" s="14" t="s">
        <v>75</v>
      </c>
      <c r="AY4951" s="243" t="s">
        <v>203</v>
      </c>
    </row>
    <row r="4952" spans="2:51" s="14" customFormat="1" ht="11.25">
      <c r="B4952" s="233"/>
      <c r="C4952" s="234"/>
      <c r="D4952" s="224" t="s">
        <v>211</v>
      </c>
      <c r="E4952" s="235" t="s">
        <v>1</v>
      </c>
      <c r="F4952" s="236" t="s">
        <v>2745</v>
      </c>
      <c r="G4952" s="234"/>
      <c r="H4952" s="237">
        <v>21.8</v>
      </c>
      <c r="I4952" s="238"/>
      <c r="J4952" s="234"/>
      <c r="K4952" s="234"/>
      <c r="L4952" s="239"/>
      <c r="M4952" s="240"/>
      <c r="N4952" s="241"/>
      <c r="O4952" s="241"/>
      <c r="P4952" s="241"/>
      <c r="Q4952" s="241"/>
      <c r="R4952" s="241"/>
      <c r="S4952" s="241"/>
      <c r="T4952" s="242"/>
      <c r="AT4952" s="243" t="s">
        <v>211</v>
      </c>
      <c r="AU4952" s="243" t="s">
        <v>84</v>
      </c>
      <c r="AV4952" s="14" t="s">
        <v>84</v>
      </c>
      <c r="AW4952" s="14" t="s">
        <v>31</v>
      </c>
      <c r="AX4952" s="14" t="s">
        <v>75</v>
      </c>
      <c r="AY4952" s="243" t="s">
        <v>203</v>
      </c>
    </row>
    <row r="4953" spans="2:51" s="14" customFormat="1" ht="11.25">
      <c r="B4953" s="233"/>
      <c r="C4953" s="234"/>
      <c r="D4953" s="224" t="s">
        <v>211</v>
      </c>
      <c r="E4953" s="235" t="s">
        <v>1</v>
      </c>
      <c r="F4953" s="236" t="s">
        <v>2746</v>
      </c>
      <c r="G4953" s="234"/>
      <c r="H4953" s="237">
        <v>21.8</v>
      </c>
      <c r="I4953" s="238"/>
      <c r="J4953" s="234"/>
      <c r="K4953" s="234"/>
      <c r="L4953" s="239"/>
      <c r="M4953" s="240"/>
      <c r="N4953" s="241"/>
      <c r="O4953" s="241"/>
      <c r="P4953" s="241"/>
      <c r="Q4953" s="241"/>
      <c r="R4953" s="241"/>
      <c r="S4953" s="241"/>
      <c r="T4953" s="242"/>
      <c r="AT4953" s="243" t="s">
        <v>211</v>
      </c>
      <c r="AU4953" s="243" t="s">
        <v>84</v>
      </c>
      <c r="AV4953" s="14" t="s">
        <v>84</v>
      </c>
      <c r="AW4953" s="14" t="s">
        <v>31</v>
      </c>
      <c r="AX4953" s="14" t="s">
        <v>75</v>
      </c>
      <c r="AY4953" s="243" t="s">
        <v>203</v>
      </c>
    </row>
    <row r="4954" spans="2:51" s="14" customFormat="1" ht="11.25">
      <c r="B4954" s="233"/>
      <c r="C4954" s="234"/>
      <c r="D4954" s="224" t="s">
        <v>211</v>
      </c>
      <c r="E4954" s="235" t="s">
        <v>1</v>
      </c>
      <c r="F4954" s="236" t="s">
        <v>2747</v>
      </c>
      <c r="G4954" s="234"/>
      <c r="H4954" s="237">
        <v>23.7</v>
      </c>
      <c r="I4954" s="238"/>
      <c r="J4954" s="234"/>
      <c r="K4954" s="234"/>
      <c r="L4954" s="239"/>
      <c r="M4954" s="240"/>
      <c r="N4954" s="241"/>
      <c r="O4954" s="241"/>
      <c r="P4954" s="241"/>
      <c r="Q4954" s="241"/>
      <c r="R4954" s="241"/>
      <c r="S4954" s="241"/>
      <c r="T4954" s="242"/>
      <c r="AT4954" s="243" t="s">
        <v>211</v>
      </c>
      <c r="AU4954" s="243" t="s">
        <v>84</v>
      </c>
      <c r="AV4954" s="14" t="s">
        <v>84</v>
      </c>
      <c r="AW4954" s="14" t="s">
        <v>31</v>
      </c>
      <c r="AX4954" s="14" t="s">
        <v>75</v>
      </c>
      <c r="AY4954" s="243" t="s">
        <v>203</v>
      </c>
    </row>
    <row r="4955" spans="2:51" s="14" customFormat="1" ht="11.25">
      <c r="B4955" s="233"/>
      <c r="C4955" s="234"/>
      <c r="D4955" s="224" t="s">
        <v>211</v>
      </c>
      <c r="E4955" s="235" t="s">
        <v>1</v>
      </c>
      <c r="F4955" s="236" t="s">
        <v>4413</v>
      </c>
      <c r="G4955" s="234"/>
      <c r="H4955" s="237">
        <v>51.435000000000002</v>
      </c>
      <c r="I4955" s="238"/>
      <c r="J4955" s="234"/>
      <c r="K4955" s="234"/>
      <c r="L4955" s="239"/>
      <c r="M4955" s="240"/>
      <c r="N4955" s="241"/>
      <c r="O4955" s="241"/>
      <c r="P4955" s="241"/>
      <c r="Q4955" s="241"/>
      <c r="R4955" s="241"/>
      <c r="S4955" s="241"/>
      <c r="T4955" s="242"/>
      <c r="AT4955" s="243" t="s">
        <v>211</v>
      </c>
      <c r="AU4955" s="243" t="s">
        <v>84</v>
      </c>
      <c r="AV4955" s="14" t="s">
        <v>84</v>
      </c>
      <c r="AW4955" s="14" t="s">
        <v>31</v>
      </c>
      <c r="AX4955" s="14" t="s">
        <v>75</v>
      </c>
      <c r="AY4955" s="243" t="s">
        <v>203</v>
      </c>
    </row>
    <row r="4956" spans="2:51" s="14" customFormat="1" ht="11.25">
      <c r="B4956" s="233"/>
      <c r="C4956" s="234"/>
      <c r="D4956" s="224" t="s">
        <v>211</v>
      </c>
      <c r="E4956" s="235" t="s">
        <v>1</v>
      </c>
      <c r="F4956" s="236" t="s">
        <v>2756</v>
      </c>
      <c r="G4956" s="234"/>
      <c r="H4956" s="237">
        <v>11.15</v>
      </c>
      <c r="I4956" s="238"/>
      <c r="J4956" s="234"/>
      <c r="K4956" s="234"/>
      <c r="L4956" s="239"/>
      <c r="M4956" s="240"/>
      <c r="N4956" s="241"/>
      <c r="O4956" s="241"/>
      <c r="P4956" s="241"/>
      <c r="Q4956" s="241"/>
      <c r="R4956" s="241"/>
      <c r="S4956" s="241"/>
      <c r="T4956" s="242"/>
      <c r="AT4956" s="243" t="s">
        <v>211</v>
      </c>
      <c r="AU4956" s="243" t="s">
        <v>84</v>
      </c>
      <c r="AV4956" s="14" t="s">
        <v>84</v>
      </c>
      <c r="AW4956" s="14" t="s">
        <v>31</v>
      </c>
      <c r="AX4956" s="14" t="s">
        <v>75</v>
      </c>
      <c r="AY4956" s="243" t="s">
        <v>203</v>
      </c>
    </row>
    <row r="4957" spans="2:51" s="14" customFormat="1" ht="11.25">
      <c r="B4957" s="233"/>
      <c r="C4957" s="234"/>
      <c r="D4957" s="224" t="s">
        <v>211</v>
      </c>
      <c r="E4957" s="235" t="s">
        <v>1</v>
      </c>
      <c r="F4957" s="236" t="s">
        <v>2757</v>
      </c>
      <c r="G4957" s="234"/>
      <c r="H4957" s="237">
        <v>11.695</v>
      </c>
      <c r="I4957" s="238"/>
      <c r="J4957" s="234"/>
      <c r="K4957" s="234"/>
      <c r="L4957" s="239"/>
      <c r="M4957" s="240"/>
      <c r="N4957" s="241"/>
      <c r="O4957" s="241"/>
      <c r="P4957" s="241"/>
      <c r="Q4957" s="241"/>
      <c r="R4957" s="241"/>
      <c r="S4957" s="241"/>
      <c r="T4957" s="242"/>
      <c r="AT4957" s="243" t="s">
        <v>211</v>
      </c>
      <c r="AU4957" s="243" t="s">
        <v>84</v>
      </c>
      <c r="AV4957" s="14" t="s">
        <v>84</v>
      </c>
      <c r="AW4957" s="14" t="s">
        <v>31</v>
      </c>
      <c r="AX4957" s="14" t="s">
        <v>75</v>
      </c>
      <c r="AY4957" s="243" t="s">
        <v>203</v>
      </c>
    </row>
    <row r="4958" spans="2:51" s="14" customFormat="1" ht="11.25">
      <c r="B4958" s="233"/>
      <c r="C4958" s="234"/>
      <c r="D4958" s="224" t="s">
        <v>211</v>
      </c>
      <c r="E4958" s="235" t="s">
        <v>1</v>
      </c>
      <c r="F4958" s="236" t="s">
        <v>4414</v>
      </c>
      <c r="G4958" s="234"/>
      <c r="H4958" s="237">
        <v>11.734999999999999</v>
      </c>
      <c r="I4958" s="238"/>
      <c r="J4958" s="234"/>
      <c r="K4958" s="234"/>
      <c r="L4958" s="239"/>
      <c r="M4958" s="240"/>
      <c r="N4958" s="241"/>
      <c r="O4958" s="241"/>
      <c r="P4958" s="241"/>
      <c r="Q4958" s="241"/>
      <c r="R4958" s="241"/>
      <c r="S4958" s="241"/>
      <c r="T4958" s="242"/>
      <c r="AT4958" s="243" t="s">
        <v>211</v>
      </c>
      <c r="AU4958" s="243" t="s">
        <v>84</v>
      </c>
      <c r="AV4958" s="14" t="s">
        <v>84</v>
      </c>
      <c r="AW4958" s="14" t="s">
        <v>31</v>
      </c>
      <c r="AX4958" s="14" t="s">
        <v>75</v>
      </c>
      <c r="AY4958" s="243" t="s">
        <v>203</v>
      </c>
    </row>
    <row r="4959" spans="2:51" s="14" customFormat="1" ht="11.25">
      <c r="B4959" s="233"/>
      <c r="C4959" s="234"/>
      <c r="D4959" s="224" t="s">
        <v>211</v>
      </c>
      <c r="E4959" s="235" t="s">
        <v>1</v>
      </c>
      <c r="F4959" s="236" t="s">
        <v>2759</v>
      </c>
      <c r="G4959" s="234"/>
      <c r="H4959" s="237">
        <v>22.4</v>
      </c>
      <c r="I4959" s="238"/>
      <c r="J4959" s="234"/>
      <c r="K4959" s="234"/>
      <c r="L4959" s="239"/>
      <c r="M4959" s="240"/>
      <c r="N4959" s="241"/>
      <c r="O4959" s="241"/>
      <c r="P4959" s="241"/>
      <c r="Q4959" s="241"/>
      <c r="R4959" s="241"/>
      <c r="S4959" s="241"/>
      <c r="T4959" s="242"/>
      <c r="AT4959" s="243" t="s">
        <v>211</v>
      </c>
      <c r="AU4959" s="243" t="s">
        <v>84</v>
      </c>
      <c r="AV4959" s="14" t="s">
        <v>84</v>
      </c>
      <c r="AW4959" s="14" t="s">
        <v>31</v>
      </c>
      <c r="AX4959" s="14" t="s">
        <v>75</v>
      </c>
      <c r="AY4959" s="243" t="s">
        <v>203</v>
      </c>
    </row>
    <row r="4960" spans="2:51" s="14" customFormat="1" ht="11.25">
      <c r="B4960" s="233"/>
      <c r="C4960" s="234"/>
      <c r="D4960" s="224" t="s">
        <v>211</v>
      </c>
      <c r="E4960" s="235" t="s">
        <v>1</v>
      </c>
      <c r="F4960" s="236" t="s">
        <v>2760</v>
      </c>
      <c r="G4960" s="234"/>
      <c r="H4960" s="237">
        <v>21.6</v>
      </c>
      <c r="I4960" s="238"/>
      <c r="J4960" s="234"/>
      <c r="K4960" s="234"/>
      <c r="L4960" s="239"/>
      <c r="M4960" s="240"/>
      <c r="N4960" s="241"/>
      <c r="O4960" s="241"/>
      <c r="P4960" s="241"/>
      <c r="Q4960" s="241"/>
      <c r="R4960" s="241"/>
      <c r="S4960" s="241"/>
      <c r="T4960" s="242"/>
      <c r="AT4960" s="243" t="s">
        <v>211</v>
      </c>
      <c r="AU4960" s="243" t="s">
        <v>84</v>
      </c>
      <c r="AV4960" s="14" t="s">
        <v>84</v>
      </c>
      <c r="AW4960" s="14" t="s">
        <v>31</v>
      </c>
      <c r="AX4960" s="14" t="s">
        <v>75</v>
      </c>
      <c r="AY4960" s="243" t="s">
        <v>203</v>
      </c>
    </row>
    <row r="4961" spans="2:51" s="14" customFormat="1" ht="11.25">
      <c r="B4961" s="233"/>
      <c r="C4961" s="234"/>
      <c r="D4961" s="224" t="s">
        <v>211</v>
      </c>
      <c r="E4961" s="235" t="s">
        <v>1</v>
      </c>
      <c r="F4961" s="236" t="s">
        <v>2761</v>
      </c>
      <c r="G4961" s="234"/>
      <c r="H4961" s="237">
        <v>22.8</v>
      </c>
      <c r="I4961" s="238"/>
      <c r="J4961" s="234"/>
      <c r="K4961" s="234"/>
      <c r="L4961" s="239"/>
      <c r="M4961" s="240"/>
      <c r="N4961" s="241"/>
      <c r="O4961" s="241"/>
      <c r="P4961" s="241"/>
      <c r="Q4961" s="241"/>
      <c r="R4961" s="241"/>
      <c r="S4961" s="241"/>
      <c r="T4961" s="242"/>
      <c r="AT4961" s="243" t="s">
        <v>211</v>
      </c>
      <c r="AU4961" s="243" t="s">
        <v>84</v>
      </c>
      <c r="AV4961" s="14" t="s">
        <v>84</v>
      </c>
      <c r="AW4961" s="14" t="s">
        <v>31</v>
      </c>
      <c r="AX4961" s="14" t="s">
        <v>75</v>
      </c>
      <c r="AY4961" s="243" t="s">
        <v>203</v>
      </c>
    </row>
    <row r="4962" spans="2:51" s="14" customFormat="1" ht="11.25">
      <c r="B4962" s="233"/>
      <c r="C4962" s="234"/>
      <c r="D4962" s="224" t="s">
        <v>211</v>
      </c>
      <c r="E4962" s="235" t="s">
        <v>1</v>
      </c>
      <c r="F4962" s="236" t="s">
        <v>2762</v>
      </c>
      <c r="G4962" s="234"/>
      <c r="H4962" s="237">
        <v>21.7</v>
      </c>
      <c r="I4962" s="238"/>
      <c r="J4962" s="234"/>
      <c r="K4962" s="234"/>
      <c r="L4962" s="239"/>
      <c r="M4962" s="240"/>
      <c r="N4962" s="241"/>
      <c r="O4962" s="241"/>
      <c r="P4962" s="241"/>
      <c r="Q4962" s="241"/>
      <c r="R4962" s="241"/>
      <c r="S4962" s="241"/>
      <c r="T4962" s="242"/>
      <c r="AT4962" s="243" t="s">
        <v>211</v>
      </c>
      <c r="AU4962" s="243" t="s">
        <v>84</v>
      </c>
      <c r="AV4962" s="14" t="s">
        <v>84</v>
      </c>
      <c r="AW4962" s="14" t="s">
        <v>31</v>
      </c>
      <c r="AX4962" s="14" t="s">
        <v>75</v>
      </c>
      <c r="AY4962" s="243" t="s">
        <v>203</v>
      </c>
    </row>
    <row r="4963" spans="2:51" s="14" customFormat="1" ht="11.25">
      <c r="B4963" s="233"/>
      <c r="C4963" s="234"/>
      <c r="D4963" s="224" t="s">
        <v>211</v>
      </c>
      <c r="E4963" s="235" t="s">
        <v>1</v>
      </c>
      <c r="F4963" s="236" t="s">
        <v>2763</v>
      </c>
      <c r="G4963" s="234"/>
      <c r="H4963" s="237">
        <v>21.6</v>
      </c>
      <c r="I4963" s="238"/>
      <c r="J4963" s="234"/>
      <c r="K4963" s="234"/>
      <c r="L4963" s="239"/>
      <c r="M4963" s="240"/>
      <c r="N4963" s="241"/>
      <c r="O4963" s="241"/>
      <c r="P4963" s="241"/>
      <c r="Q4963" s="241"/>
      <c r="R4963" s="241"/>
      <c r="S4963" s="241"/>
      <c r="T4963" s="242"/>
      <c r="AT4963" s="243" t="s">
        <v>211</v>
      </c>
      <c r="AU4963" s="243" t="s">
        <v>84</v>
      </c>
      <c r="AV4963" s="14" t="s">
        <v>84</v>
      </c>
      <c r="AW4963" s="14" t="s">
        <v>31</v>
      </c>
      <c r="AX4963" s="14" t="s">
        <v>75</v>
      </c>
      <c r="AY4963" s="243" t="s">
        <v>203</v>
      </c>
    </row>
    <row r="4964" spans="2:51" s="14" customFormat="1" ht="11.25">
      <c r="B4964" s="233"/>
      <c r="C4964" s="234"/>
      <c r="D4964" s="224" t="s">
        <v>211</v>
      </c>
      <c r="E4964" s="235" t="s">
        <v>1</v>
      </c>
      <c r="F4964" s="236" t="s">
        <v>2764</v>
      </c>
      <c r="G4964" s="234"/>
      <c r="H4964" s="237">
        <v>21.6</v>
      </c>
      <c r="I4964" s="238"/>
      <c r="J4964" s="234"/>
      <c r="K4964" s="234"/>
      <c r="L4964" s="239"/>
      <c r="M4964" s="240"/>
      <c r="N4964" s="241"/>
      <c r="O4964" s="241"/>
      <c r="P4964" s="241"/>
      <c r="Q4964" s="241"/>
      <c r="R4964" s="241"/>
      <c r="S4964" s="241"/>
      <c r="T4964" s="242"/>
      <c r="AT4964" s="243" t="s">
        <v>211</v>
      </c>
      <c r="AU4964" s="243" t="s">
        <v>84</v>
      </c>
      <c r="AV4964" s="14" t="s">
        <v>84</v>
      </c>
      <c r="AW4964" s="14" t="s">
        <v>31</v>
      </c>
      <c r="AX4964" s="14" t="s">
        <v>75</v>
      </c>
      <c r="AY4964" s="243" t="s">
        <v>203</v>
      </c>
    </row>
    <row r="4965" spans="2:51" s="14" customFormat="1" ht="11.25">
      <c r="B4965" s="233"/>
      <c r="C4965" s="234"/>
      <c r="D4965" s="224" t="s">
        <v>211</v>
      </c>
      <c r="E4965" s="235" t="s">
        <v>1</v>
      </c>
      <c r="F4965" s="236" t="s">
        <v>2765</v>
      </c>
      <c r="G4965" s="234"/>
      <c r="H4965" s="237">
        <v>21.7</v>
      </c>
      <c r="I4965" s="238"/>
      <c r="J4965" s="234"/>
      <c r="K4965" s="234"/>
      <c r="L4965" s="239"/>
      <c r="M4965" s="240"/>
      <c r="N4965" s="241"/>
      <c r="O4965" s="241"/>
      <c r="P4965" s="241"/>
      <c r="Q4965" s="241"/>
      <c r="R4965" s="241"/>
      <c r="S4965" s="241"/>
      <c r="T4965" s="242"/>
      <c r="AT4965" s="243" t="s">
        <v>211</v>
      </c>
      <c r="AU4965" s="243" t="s">
        <v>84</v>
      </c>
      <c r="AV4965" s="14" t="s">
        <v>84</v>
      </c>
      <c r="AW4965" s="14" t="s">
        <v>31</v>
      </c>
      <c r="AX4965" s="14" t="s">
        <v>75</v>
      </c>
      <c r="AY4965" s="243" t="s">
        <v>203</v>
      </c>
    </row>
    <row r="4966" spans="2:51" s="14" customFormat="1" ht="11.25">
      <c r="B4966" s="233"/>
      <c r="C4966" s="234"/>
      <c r="D4966" s="224" t="s">
        <v>211</v>
      </c>
      <c r="E4966" s="235" t="s">
        <v>1</v>
      </c>
      <c r="F4966" s="236" t="s">
        <v>2766</v>
      </c>
      <c r="G4966" s="234"/>
      <c r="H4966" s="237">
        <v>21.2</v>
      </c>
      <c r="I4966" s="238"/>
      <c r="J4966" s="234"/>
      <c r="K4966" s="234"/>
      <c r="L4966" s="239"/>
      <c r="M4966" s="240"/>
      <c r="N4966" s="241"/>
      <c r="O4966" s="241"/>
      <c r="P4966" s="241"/>
      <c r="Q4966" s="241"/>
      <c r="R4966" s="241"/>
      <c r="S4966" s="241"/>
      <c r="T4966" s="242"/>
      <c r="AT4966" s="243" t="s">
        <v>211</v>
      </c>
      <c r="AU4966" s="243" t="s">
        <v>84</v>
      </c>
      <c r="AV4966" s="14" t="s">
        <v>84</v>
      </c>
      <c r="AW4966" s="14" t="s">
        <v>31</v>
      </c>
      <c r="AX4966" s="14" t="s">
        <v>75</v>
      </c>
      <c r="AY4966" s="243" t="s">
        <v>203</v>
      </c>
    </row>
    <row r="4967" spans="2:51" s="14" customFormat="1" ht="11.25">
      <c r="B4967" s="233"/>
      <c r="C4967" s="234"/>
      <c r="D4967" s="224" t="s">
        <v>211</v>
      </c>
      <c r="E4967" s="235" t="s">
        <v>1</v>
      </c>
      <c r="F4967" s="236" t="s">
        <v>2767</v>
      </c>
      <c r="G4967" s="234"/>
      <c r="H4967" s="237">
        <v>21.6</v>
      </c>
      <c r="I4967" s="238"/>
      <c r="J4967" s="234"/>
      <c r="K4967" s="234"/>
      <c r="L4967" s="239"/>
      <c r="M4967" s="240"/>
      <c r="N4967" s="241"/>
      <c r="O4967" s="241"/>
      <c r="P4967" s="241"/>
      <c r="Q4967" s="241"/>
      <c r="R4967" s="241"/>
      <c r="S4967" s="241"/>
      <c r="T4967" s="242"/>
      <c r="AT4967" s="243" t="s">
        <v>211</v>
      </c>
      <c r="AU4967" s="243" t="s">
        <v>84</v>
      </c>
      <c r="AV4967" s="14" t="s">
        <v>84</v>
      </c>
      <c r="AW4967" s="14" t="s">
        <v>31</v>
      </c>
      <c r="AX4967" s="14" t="s">
        <v>75</v>
      </c>
      <c r="AY4967" s="243" t="s">
        <v>203</v>
      </c>
    </row>
    <row r="4968" spans="2:51" s="14" customFormat="1" ht="11.25">
      <c r="B4968" s="233"/>
      <c r="C4968" s="234"/>
      <c r="D4968" s="224" t="s">
        <v>211</v>
      </c>
      <c r="E4968" s="235" t="s">
        <v>1</v>
      </c>
      <c r="F4968" s="236" t="s">
        <v>2768</v>
      </c>
      <c r="G4968" s="234"/>
      <c r="H4968" s="237">
        <v>21.6</v>
      </c>
      <c r="I4968" s="238"/>
      <c r="J4968" s="234"/>
      <c r="K4968" s="234"/>
      <c r="L4968" s="239"/>
      <c r="M4968" s="240"/>
      <c r="N4968" s="241"/>
      <c r="O4968" s="241"/>
      <c r="P4968" s="241"/>
      <c r="Q4968" s="241"/>
      <c r="R4968" s="241"/>
      <c r="S4968" s="241"/>
      <c r="T4968" s="242"/>
      <c r="AT4968" s="243" t="s">
        <v>211</v>
      </c>
      <c r="AU4968" s="243" t="s">
        <v>84</v>
      </c>
      <c r="AV4968" s="14" t="s">
        <v>84</v>
      </c>
      <c r="AW4968" s="14" t="s">
        <v>31</v>
      </c>
      <c r="AX4968" s="14" t="s">
        <v>75</v>
      </c>
      <c r="AY4968" s="243" t="s">
        <v>203</v>
      </c>
    </row>
    <row r="4969" spans="2:51" s="14" customFormat="1" ht="11.25">
      <c r="B4969" s="233"/>
      <c r="C4969" s="234"/>
      <c r="D4969" s="224" t="s">
        <v>211</v>
      </c>
      <c r="E4969" s="235" t="s">
        <v>1</v>
      </c>
      <c r="F4969" s="236" t="s">
        <v>2769</v>
      </c>
      <c r="G4969" s="234"/>
      <c r="H4969" s="237">
        <v>21.6</v>
      </c>
      <c r="I4969" s="238"/>
      <c r="J4969" s="234"/>
      <c r="K4969" s="234"/>
      <c r="L4969" s="239"/>
      <c r="M4969" s="240"/>
      <c r="N4969" s="241"/>
      <c r="O4969" s="241"/>
      <c r="P4969" s="241"/>
      <c r="Q4969" s="241"/>
      <c r="R4969" s="241"/>
      <c r="S4969" s="241"/>
      <c r="T4969" s="242"/>
      <c r="AT4969" s="243" t="s">
        <v>211</v>
      </c>
      <c r="AU4969" s="243" t="s">
        <v>84</v>
      </c>
      <c r="AV4969" s="14" t="s">
        <v>84</v>
      </c>
      <c r="AW4969" s="14" t="s">
        <v>31</v>
      </c>
      <c r="AX4969" s="14" t="s">
        <v>75</v>
      </c>
      <c r="AY4969" s="243" t="s">
        <v>203</v>
      </c>
    </row>
    <row r="4970" spans="2:51" s="14" customFormat="1" ht="11.25">
      <c r="B4970" s="233"/>
      <c r="C4970" s="234"/>
      <c r="D4970" s="224" t="s">
        <v>211</v>
      </c>
      <c r="E4970" s="235" t="s">
        <v>1</v>
      </c>
      <c r="F4970" s="236" t="s">
        <v>2770</v>
      </c>
      <c r="G4970" s="234"/>
      <c r="H4970" s="237">
        <v>21.6</v>
      </c>
      <c r="I4970" s="238"/>
      <c r="J4970" s="234"/>
      <c r="K4970" s="234"/>
      <c r="L4970" s="239"/>
      <c r="M4970" s="240"/>
      <c r="N4970" s="241"/>
      <c r="O4970" s="241"/>
      <c r="P4970" s="241"/>
      <c r="Q4970" s="241"/>
      <c r="R4970" s="241"/>
      <c r="S4970" s="241"/>
      <c r="T4970" s="242"/>
      <c r="AT4970" s="243" t="s">
        <v>211</v>
      </c>
      <c r="AU4970" s="243" t="s">
        <v>84</v>
      </c>
      <c r="AV4970" s="14" t="s">
        <v>84</v>
      </c>
      <c r="AW4970" s="14" t="s">
        <v>31</v>
      </c>
      <c r="AX4970" s="14" t="s">
        <v>75</v>
      </c>
      <c r="AY4970" s="243" t="s">
        <v>203</v>
      </c>
    </row>
    <row r="4971" spans="2:51" s="14" customFormat="1" ht="11.25">
      <c r="B4971" s="233"/>
      <c r="C4971" s="234"/>
      <c r="D4971" s="224" t="s">
        <v>211</v>
      </c>
      <c r="E4971" s="235" t="s">
        <v>1</v>
      </c>
      <c r="F4971" s="236" t="s">
        <v>2771</v>
      </c>
      <c r="G4971" s="234"/>
      <c r="H4971" s="237">
        <v>21.6</v>
      </c>
      <c r="I4971" s="238"/>
      <c r="J4971" s="234"/>
      <c r="K4971" s="234"/>
      <c r="L4971" s="239"/>
      <c r="M4971" s="240"/>
      <c r="N4971" s="241"/>
      <c r="O4971" s="241"/>
      <c r="P4971" s="241"/>
      <c r="Q4971" s="241"/>
      <c r="R4971" s="241"/>
      <c r="S4971" s="241"/>
      <c r="T4971" s="242"/>
      <c r="AT4971" s="243" t="s">
        <v>211</v>
      </c>
      <c r="AU4971" s="243" t="s">
        <v>84</v>
      </c>
      <c r="AV4971" s="14" t="s">
        <v>84</v>
      </c>
      <c r="AW4971" s="14" t="s">
        <v>31</v>
      </c>
      <c r="AX4971" s="14" t="s">
        <v>75</v>
      </c>
      <c r="AY4971" s="243" t="s">
        <v>203</v>
      </c>
    </row>
    <row r="4972" spans="2:51" s="14" customFormat="1" ht="11.25">
      <c r="B4972" s="233"/>
      <c r="C4972" s="234"/>
      <c r="D4972" s="224" t="s">
        <v>211</v>
      </c>
      <c r="E4972" s="235" t="s">
        <v>1</v>
      </c>
      <c r="F4972" s="236" t="s">
        <v>4415</v>
      </c>
      <c r="G4972" s="234"/>
      <c r="H4972" s="237">
        <v>24.925000000000001</v>
      </c>
      <c r="I4972" s="238"/>
      <c r="J4972" s="234"/>
      <c r="K4972" s="234"/>
      <c r="L4972" s="239"/>
      <c r="M4972" s="240"/>
      <c r="N4972" s="241"/>
      <c r="O4972" s="241"/>
      <c r="P4972" s="241"/>
      <c r="Q4972" s="241"/>
      <c r="R4972" s="241"/>
      <c r="S4972" s="241"/>
      <c r="T4972" s="242"/>
      <c r="AT4972" s="243" t="s">
        <v>211</v>
      </c>
      <c r="AU4972" s="243" t="s">
        <v>84</v>
      </c>
      <c r="AV4972" s="14" t="s">
        <v>84</v>
      </c>
      <c r="AW4972" s="14" t="s">
        <v>31</v>
      </c>
      <c r="AX4972" s="14" t="s">
        <v>75</v>
      </c>
      <c r="AY4972" s="243" t="s">
        <v>203</v>
      </c>
    </row>
    <row r="4973" spans="2:51" s="14" customFormat="1" ht="11.25">
      <c r="B4973" s="233"/>
      <c r="C4973" s="234"/>
      <c r="D4973" s="224" t="s">
        <v>211</v>
      </c>
      <c r="E4973" s="235" t="s">
        <v>1</v>
      </c>
      <c r="F4973" s="236" t="s">
        <v>2773</v>
      </c>
      <c r="G4973" s="234"/>
      <c r="H4973" s="237">
        <v>6.1</v>
      </c>
      <c r="I4973" s="238"/>
      <c r="J4973" s="234"/>
      <c r="K4973" s="234"/>
      <c r="L4973" s="239"/>
      <c r="M4973" s="240"/>
      <c r="N4973" s="241"/>
      <c r="O4973" s="241"/>
      <c r="P4973" s="241"/>
      <c r="Q4973" s="241"/>
      <c r="R4973" s="241"/>
      <c r="S4973" s="241"/>
      <c r="T4973" s="242"/>
      <c r="AT4973" s="243" t="s">
        <v>211</v>
      </c>
      <c r="AU4973" s="243" t="s">
        <v>84</v>
      </c>
      <c r="AV4973" s="14" t="s">
        <v>84</v>
      </c>
      <c r="AW4973" s="14" t="s">
        <v>31</v>
      </c>
      <c r="AX4973" s="14" t="s">
        <v>75</v>
      </c>
      <c r="AY4973" s="243" t="s">
        <v>203</v>
      </c>
    </row>
    <row r="4974" spans="2:51" s="14" customFormat="1" ht="11.25">
      <c r="B4974" s="233"/>
      <c r="C4974" s="234"/>
      <c r="D4974" s="224" t="s">
        <v>211</v>
      </c>
      <c r="E4974" s="235" t="s">
        <v>1</v>
      </c>
      <c r="F4974" s="236" t="s">
        <v>2774</v>
      </c>
      <c r="G4974" s="234"/>
      <c r="H4974" s="237">
        <v>6.6</v>
      </c>
      <c r="I4974" s="238"/>
      <c r="J4974" s="234"/>
      <c r="K4974" s="234"/>
      <c r="L4974" s="239"/>
      <c r="M4974" s="240"/>
      <c r="N4974" s="241"/>
      <c r="O4974" s="241"/>
      <c r="P4974" s="241"/>
      <c r="Q4974" s="241"/>
      <c r="R4974" s="241"/>
      <c r="S4974" s="241"/>
      <c r="T4974" s="242"/>
      <c r="AT4974" s="243" t="s">
        <v>211</v>
      </c>
      <c r="AU4974" s="243" t="s">
        <v>84</v>
      </c>
      <c r="AV4974" s="14" t="s">
        <v>84</v>
      </c>
      <c r="AW4974" s="14" t="s">
        <v>31</v>
      </c>
      <c r="AX4974" s="14" t="s">
        <v>75</v>
      </c>
      <c r="AY4974" s="243" t="s">
        <v>203</v>
      </c>
    </row>
    <row r="4975" spans="2:51" s="14" customFormat="1" ht="11.25">
      <c r="B4975" s="233"/>
      <c r="C4975" s="234"/>
      <c r="D4975" s="224" t="s">
        <v>211</v>
      </c>
      <c r="E4975" s="235" t="s">
        <v>1</v>
      </c>
      <c r="F4975" s="236" t="s">
        <v>4416</v>
      </c>
      <c r="G4975" s="234"/>
      <c r="H4975" s="237">
        <v>5.2350000000000003</v>
      </c>
      <c r="I4975" s="238"/>
      <c r="J4975" s="234"/>
      <c r="K4975" s="234"/>
      <c r="L4975" s="239"/>
      <c r="M4975" s="240"/>
      <c r="N4975" s="241"/>
      <c r="O4975" s="241"/>
      <c r="P4975" s="241"/>
      <c r="Q4975" s="241"/>
      <c r="R4975" s="241"/>
      <c r="S4975" s="241"/>
      <c r="T4975" s="242"/>
      <c r="AT4975" s="243" t="s">
        <v>211</v>
      </c>
      <c r="AU4975" s="243" t="s">
        <v>84</v>
      </c>
      <c r="AV4975" s="14" t="s">
        <v>84</v>
      </c>
      <c r="AW4975" s="14" t="s">
        <v>31</v>
      </c>
      <c r="AX4975" s="14" t="s">
        <v>75</v>
      </c>
      <c r="AY4975" s="243" t="s">
        <v>203</v>
      </c>
    </row>
    <row r="4976" spans="2:51" s="14" customFormat="1" ht="11.25">
      <c r="B4976" s="233"/>
      <c r="C4976" s="234"/>
      <c r="D4976" s="224" t="s">
        <v>211</v>
      </c>
      <c r="E4976" s="235" t="s">
        <v>1</v>
      </c>
      <c r="F4976" s="236" t="s">
        <v>2776</v>
      </c>
      <c r="G4976" s="234"/>
      <c r="H4976" s="237">
        <v>7.15</v>
      </c>
      <c r="I4976" s="238"/>
      <c r="J4976" s="234"/>
      <c r="K4976" s="234"/>
      <c r="L4976" s="239"/>
      <c r="M4976" s="240"/>
      <c r="N4976" s="241"/>
      <c r="O4976" s="241"/>
      <c r="P4976" s="241"/>
      <c r="Q4976" s="241"/>
      <c r="R4976" s="241"/>
      <c r="S4976" s="241"/>
      <c r="T4976" s="242"/>
      <c r="AT4976" s="243" t="s">
        <v>211</v>
      </c>
      <c r="AU4976" s="243" t="s">
        <v>84</v>
      </c>
      <c r="AV4976" s="14" t="s">
        <v>84</v>
      </c>
      <c r="AW4976" s="14" t="s">
        <v>31</v>
      </c>
      <c r="AX4976" s="14" t="s">
        <v>75</v>
      </c>
      <c r="AY4976" s="243" t="s">
        <v>203</v>
      </c>
    </row>
    <row r="4977" spans="2:51" s="14" customFormat="1" ht="11.25">
      <c r="B4977" s="233"/>
      <c r="C4977" s="234"/>
      <c r="D4977" s="224" t="s">
        <v>211</v>
      </c>
      <c r="E4977" s="235" t="s">
        <v>1</v>
      </c>
      <c r="F4977" s="236" t="s">
        <v>2777</v>
      </c>
      <c r="G4977" s="234"/>
      <c r="H4977" s="237">
        <v>37.4</v>
      </c>
      <c r="I4977" s="238"/>
      <c r="J4977" s="234"/>
      <c r="K4977" s="234"/>
      <c r="L4977" s="239"/>
      <c r="M4977" s="240"/>
      <c r="N4977" s="241"/>
      <c r="O4977" s="241"/>
      <c r="P4977" s="241"/>
      <c r="Q4977" s="241"/>
      <c r="R4977" s="241"/>
      <c r="S4977" s="241"/>
      <c r="T4977" s="242"/>
      <c r="AT4977" s="243" t="s">
        <v>211</v>
      </c>
      <c r="AU4977" s="243" t="s">
        <v>84</v>
      </c>
      <c r="AV4977" s="14" t="s">
        <v>84</v>
      </c>
      <c r="AW4977" s="14" t="s">
        <v>31</v>
      </c>
      <c r="AX4977" s="14" t="s">
        <v>75</v>
      </c>
      <c r="AY4977" s="243" t="s">
        <v>203</v>
      </c>
    </row>
    <row r="4978" spans="2:51" s="14" customFormat="1" ht="11.25">
      <c r="B4978" s="233"/>
      <c r="C4978" s="234"/>
      <c r="D4978" s="224" t="s">
        <v>211</v>
      </c>
      <c r="E4978" s="235" t="s">
        <v>1</v>
      </c>
      <c r="F4978" s="236" t="s">
        <v>2481</v>
      </c>
      <c r="G4978" s="234"/>
      <c r="H4978" s="237">
        <v>4.3250000000000002</v>
      </c>
      <c r="I4978" s="238"/>
      <c r="J4978" s="234"/>
      <c r="K4978" s="234"/>
      <c r="L4978" s="239"/>
      <c r="M4978" s="240"/>
      <c r="N4978" s="241"/>
      <c r="O4978" s="241"/>
      <c r="P4978" s="241"/>
      <c r="Q4978" s="241"/>
      <c r="R4978" s="241"/>
      <c r="S4978" s="241"/>
      <c r="T4978" s="242"/>
      <c r="AT4978" s="243" t="s">
        <v>211</v>
      </c>
      <c r="AU4978" s="243" t="s">
        <v>84</v>
      </c>
      <c r="AV4978" s="14" t="s">
        <v>84</v>
      </c>
      <c r="AW4978" s="14" t="s">
        <v>31</v>
      </c>
      <c r="AX4978" s="14" t="s">
        <v>75</v>
      </c>
      <c r="AY4978" s="243" t="s">
        <v>203</v>
      </c>
    </row>
    <row r="4979" spans="2:51" s="14" customFormat="1" ht="11.25">
      <c r="B4979" s="233"/>
      <c r="C4979" s="234"/>
      <c r="D4979" s="224" t="s">
        <v>211</v>
      </c>
      <c r="E4979" s="235" t="s">
        <v>1</v>
      </c>
      <c r="F4979" s="236" t="s">
        <v>2778</v>
      </c>
      <c r="G4979" s="234"/>
      <c r="H4979" s="237">
        <v>21.8</v>
      </c>
      <c r="I4979" s="238"/>
      <c r="J4979" s="234"/>
      <c r="K4979" s="234"/>
      <c r="L4979" s="239"/>
      <c r="M4979" s="240"/>
      <c r="N4979" s="241"/>
      <c r="O4979" s="241"/>
      <c r="P4979" s="241"/>
      <c r="Q4979" s="241"/>
      <c r="R4979" s="241"/>
      <c r="S4979" s="241"/>
      <c r="T4979" s="242"/>
      <c r="AT4979" s="243" t="s">
        <v>211</v>
      </c>
      <c r="AU4979" s="243" t="s">
        <v>84</v>
      </c>
      <c r="AV4979" s="14" t="s">
        <v>84</v>
      </c>
      <c r="AW4979" s="14" t="s">
        <v>31</v>
      </c>
      <c r="AX4979" s="14" t="s">
        <v>75</v>
      </c>
      <c r="AY4979" s="243" t="s">
        <v>203</v>
      </c>
    </row>
    <row r="4980" spans="2:51" s="14" customFormat="1" ht="11.25">
      <c r="B4980" s="233"/>
      <c r="C4980" s="234"/>
      <c r="D4980" s="224" t="s">
        <v>211</v>
      </c>
      <c r="E4980" s="235" t="s">
        <v>1</v>
      </c>
      <c r="F4980" s="236" t="s">
        <v>2778</v>
      </c>
      <c r="G4980" s="234"/>
      <c r="H4980" s="237">
        <v>21.8</v>
      </c>
      <c r="I4980" s="238"/>
      <c r="J4980" s="234"/>
      <c r="K4980" s="234"/>
      <c r="L4980" s="239"/>
      <c r="M4980" s="240"/>
      <c r="N4980" s="241"/>
      <c r="O4980" s="241"/>
      <c r="P4980" s="241"/>
      <c r="Q4980" s="241"/>
      <c r="R4980" s="241"/>
      <c r="S4980" s="241"/>
      <c r="T4980" s="242"/>
      <c r="AT4980" s="243" t="s">
        <v>211</v>
      </c>
      <c r="AU4980" s="243" t="s">
        <v>84</v>
      </c>
      <c r="AV4980" s="14" t="s">
        <v>84</v>
      </c>
      <c r="AW4980" s="14" t="s">
        <v>31</v>
      </c>
      <c r="AX4980" s="14" t="s">
        <v>75</v>
      </c>
      <c r="AY4980" s="243" t="s">
        <v>203</v>
      </c>
    </row>
    <row r="4981" spans="2:51" s="14" customFormat="1" ht="11.25">
      <c r="B4981" s="233"/>
      <c r="C4981" s="234"/>
      <c r="D4981" s="224" t="s">
        <v>211</v>
      </c>
      <c r="E4981" s="235" t="s">
        <v>1</v>
      </c>
      <c r="F4981" s="236" t="s">
        <v>2779</v>
      </c>
      <c r="G4981" s="234"/>
      <c r="H4981" s="237">
        <v>21.8</v>
      </c>
      <c r="I4981" s="238"/>
      <c r="J4981" s="234"/>
      <c r="K4981" s="234"/>
      <c r="L4981" s="239"/>
      <c r="M4981" s="240"/>
      <c r="N4981" s="241"/>
      <c r="O4981" s="241"/>
      <c r="P4981" s="241"/>
      <c r="Q4981" s="241"/>
      <c r="R4981" s="241"/>
      <c r="S4981" s="241"/>
      <c r="T4981" s="242"/>
      <c r="AT4981" s="243" t="s">
        <v>211</v>
      </c>
      <c r="AU4981" s="243" t="s">
        <v>84</v>
      </c>
      <c r="AV4981" s="14" t="s">
        <v>84</v>
      </c>
      <c r="AW4981" s="14" t="s">
        <v>31</v>
      </c>
      <c r="AX4981" s="14" t="s">
        <v>75</v>
      </c>
      <c r="AY4981" s="243" t="s">
        <v>203</v>
      </c>
    </row>
    <row r="4982" spans="2:51" s="14" customFormat="1" ht="11.25">
      <c r="B4982" s="233"/>
      <c r="C4982" s="234"/>
      <c r="D4982" s="224" t="s">
        <v>211</v>
      </c>
      <c r="E4982" s="235" t="s">
        <v>1</v>
      </c>
      <c r="F4982" s="236" t="s">
        <v>2780</v>
      </c>
      <c r="G4982" s="234"/>
      <c r="H4982" s="237">
        <v>23.7</v>
      </c>
      <c r="I4982" s="238"/>
      <c r="J4982" s="234"/>
      <c r="K4982" s="234"/>
      <c r="L4982" s="239"/>
      <c r="M4982" s="240"/>
      <c r="N4982" s="241"/>
      <c r="O4982" s="241"/>
      <c r="P4982" s="241"/>
      <c r="Q4982" s="241"/>
      <c r="R4982" s="241"/>
      <c r="S4982" s="241"/>
      <c r="T4982" s="242"/>
      <c r="AT4982" s="243" t="s">
        <v>211</v>
      </c>
      <c r="AU4982" s="243" t="s">
        <v>84</v>
      </c>
      <c r="AV4982" s="14" t="s">
        <v>84</v>
      </c>
      <c r="AW4982" s="14" t="s">
        <v>31</v>
      </c>
      <c r="AX4982" s="14" t="s">
        <v>75</v>
      </c>
      <c r="AY4982" s="243" t="s">
        <v>203</v>
      </c>
    </row>
    <row r="4983" spans="2:51" s="13" customFormat="1" ht="11.25">
      <c r="B4983" s="222"/>
      <c r="C4983" s="223"/>
      <c r="D4983" s="224" t="s">
        <v>211</v>
      </c>
      <c r="E4983" s="225" t="s">
        <v>1</v>
      </c>
      <c r="F4983" s="226" t="s">
        <v>306</v>
      </c>
      <c r="G4983" s="223"/>
      <c r="H4983" s="225" t="s">
        <v>1</v>
      </c>
      <c r="I4983" s="227"/>
      <c r="J4983" s="223"/>
      <c r="K4983" s="223"/>
      <c r="L4983" s="228"/>
      <c r="M4983" s="229"/>
      <c r="N4983" s="230"/>
      <c r="O4983" s="230"/>
      <c r="P4983" s="230"/>
      <c r="Q4983" s="230"/>
      <c r="R4983" s="230"/>
      <c r="S4983" s="230"/>
      <c r="T4983" s="231"/>
      <c r="AT4983" s="232" t="s">
        <v>211</v>
      </c>
      <c r="AU4983" s="232" t="s">
        <v>84</v>
      </c>
      <c r="AV4983" s="13" t="s">
        <v>82</v>
      </c>
      <c r="AW4983" s="13" t="s">
        <v>31</v>
      </c>
      <c r="AX4983" s="13" t="s">
        <v>75</v>
      </c>
      <c r="AY4983" s="232" t="s">
        <v>203</v>
      </c>
    </row>
    <row r="4984" spans="2:51" s="14" customFormat="1" ht="11.25">
      <c r="B4984" s="233"/>
      <c r="C4984" s="234"/>
      <c r="D4984" s="224" t="s">
        <v>211</v>
      </c>
      <c r="E4984" s="235" t="s">
        <v>1</v>
      </c>
      <c r="F4984" s="236" t="s">
        <v>2787</v>
      </c>
      <c r="G4984" s="234"/>
      <c r="H4984" s="237">
        <v>52.435000000000002</v>
      </c>
      <c r="I4984" s="238"/>
      <c r="J4984" s="234"/>
      <c r="K4984" s="234"/>
      <c r="L4984" s="239"/>
      <c r="M4984" s="240"/>
      <c r="N4984" s="241"/>
      <c r="O4984" s="241"/>
      <c r="P4984" s="241"/>
      <c r="Q4984" s="241"/>
      <c r="R4984" s="241"/>
      <c r="S4984" s="241"/>
      <c r="T4984" s="242"/>
      <c r="AT4984" s="243" t="s">
        <v>211</v>
      </c>
      <c r="AU4984" s="243" t="s">
        <v>84</v>
      </c>
      <c r="AV4984" s="14" t="s">
        <v>84</v>
      </c>
      <c r="AW4984" s="14" t="s">
        <v>31</v>
      </c>
      <c r="AX4984" s="14" t="s">
        <v>75</v>
      </c>
      <c r="AY4984" s="243" t="s">
        <v>203</v>
      </c>
    </row>
    <row r="4985" spans="2:51" s="14" customFormat="1" ht="11.25">
      <c r="B4985" s="233"/>
      <c r="C4985" s="234"/>
      <c r="D4985" s="224" t="s">
        <v>211</v>
      </c>
      <c r="E4985" s="235" t="s">
        <v>1</v>
      </c>
      <c r="F4985" s="236" t="s">
        <v>2788</v>
      </c>
      <c r="G4985" s="234"/>
      <c r="H4985" s="237">
        <v>10.15</v>
      </c>
      <c r="I4985" s="238"/>
      <c r="J4985" s="234"/>
      <c r="K4985" s="234"/>
      <c r="L4985" s="239"/>
      <c r="M4985" s="240"/>
      <c r="N4985" s="241"/>
      <c r="O4985" s="241"/>
      <c r="P4985" s="241"/>
      <c r="Q4985" s="241"/>
      <c r="R4985" s="241"/>
      <c r="S4985" s="241"/>
      <c r="T4985" s="242"/>
      <c r="AT4985" s="243" t="s">
        <v>211</v>
      </c>
      <c r="AU4985" s="243" t="s">
        <v>84</v>
      </c>
      <c r="AV4985" s="14" t="s">
        <v>84</v>
      </c>
      <c r="AW4985" s="14" t="s">
        <v>31</v>
      </c>
      <c r="AX4985" s="14" t="s">
        <v>75</v>
      </c>
      <c r="AY4985" s="243" t="s">
        <v>203</v>
      </c>
    </row>
    <row r="4986" spans="2:51" s="14" customFormat="1" ht="11.25">
      <c r="B4986" s="233"/>
      <c r="C4986" s="234"/>
      <c r="D4986" s="224" t="s">
        <v>211</v>
      </c>
      <c r="E4986" s="235" t="s">
        <v>1</v>
      </c>
      <c r="F4986" s="236" t="s">
        <v>2789</v>
      </c>
      <c r="G4986" s="234"/>
      <c r="H4986" s="237">
        <v>11.695</v>
      </c>
      <c r="I4986" s="238"/>
      <c r="J4986" s="234"/>
      <c r="K4986" s="234"/>
      <c r="L4986" s="239"/>
      <c r="M4986" s="240"/>
      <c r="N4986" s="241"/>
      <c r="O4986" s="241"/>
      <c r="P4986" s="241"/>
      <c r="Q4986" s="241"/>
      <c r="R4986" s="241"/>
      <c r="S4986" s="241"/>
      <c r="T4986" s="242"/>
      <c r="AT4986" s="243" t="s">
        <v>211</v>
      </c>
      <c r="AU4986" s="243" t="s">
        <v>84</v>
      </c>
      <c r="AV4986" s="14" t="s">
        <v>84</v>
      </c>
      <c r="AW4986" s="14" t="s">
        <v>31</v>
      </c>
      <c r="AX4986" s="14" t="s">
        <v>75</v>
      </c>
      <c r="AY4986" s="243" t="s">
        <v>203</v>
      </c>
    </row>
    <row r="4987" spans="2:51" s="14" customFormat="1" ht="11.25">
      <c r="B4987" s="233"/>
      <c r="C4987" s="234"/>
      <c r="D4987" s="224" t="s">
        <v>211</v>
      </c>
      <c r="E4987" s="235" t="s">
        <v>1</v>
      </c>
      <c r="F4987" s="236" t="s">
        <v>2790</v>
      </c>
      <c r="G4987" s="234"/>
      <c r="H4987" s="237">
        <v>11.734999999999999</v>
      </c>
      <c r="I4987" s="238"/>
      <c r="J4987" s="234"/>
      <c r="K4987" s="234"/>
      <c r="L4987" s="239"/>
      <c r="M4987" s="240"/>
      <c r="N4987" s="241"/>
      <c r="O4987" s="241"/>
      <c r="P4987" s="241"/>
      <c r="Q4987" s="241"/>
      <c r="R4987" s="241"/>
      <c r="S4987" s="241"/>
      <c r="T4987" s="242"/>
      <c r="AT4987" s="243" t="s">
        <v>211</v>
      </c>
      <c r="AU4987" s="243" t="s">
        <v>84</v>
      </c>
      <c r="AV4987" s="14" t="s">
        <v>84</v>
      </c>
      <c r="AW4987" s="14" t="s">
        <v>31</v>
      </c>
      <c r="AX4987" s="14" t="s">
        <v>75</v>
      </c>
      <c r="AY4987" s="243" t="s">
        <v>203</v>
      </c>
    </row>
    <row r="4988" spans="2:51" s="14" customFormat="1" ht="11.25">
      <c r="B4988" s="233"/>
      <c r="C4988" s="234"/>
      <c r="D4988" s="224" t="s">
        <v>211</v>
      </c>
      <c r="E4988" s="235" t="s">
        <v>1</v>
      </c>
      <c r="F4988" s="236" t="s">
        <v>2791</v>
      </c>
      <c r="G4988" s="234"/>
      <c r="H4988" s="237">
        <v>22.4</v>
      </c>
      <c r="I4988" s="238"/>
      <c r="J4988" s="234"/>
      <c r="K4988" s="234"/>
      <c r="L4988" s="239"/>
      <c r="M4988" s="240"/>
      <c r="N4988" s="241"/>
      <c r="O4988" s="241"/>
      <c r="P4988" s="241"/>
      <c r="Q4988" s="241"/>
      <c r="R4988" s="241"/>
      <c r="S4988" s="241"/>
      <c r="T4988" s="242"/>
      <c r="AT4988" s="243" t="s">
        <v>211</v>
      </c>
      <c r="AU4988" s="243" t="s">
        <v>84</v>
      </c>
      <c r="AV4988" s="14" t="s">
        <v>84</v>
      </c>
      <c r="AW4988" s="14" t="s">
        <v>31</v>
      </c>
      <c r="AX4988" s="14" t="s">
        <v>75</v>
      </c>
      <c r="AY4988" s="243" t="s">
        <v>203</v>
      </c>
    </row>
    <row r="4989" spans="2:51" s="14" customFormat="1" ht="11.25">
      <c r="B4989" s="233"/>
      <c r="C4989" s="234"/>
      <c r="D4989" s="224" t="s">
        <v>211</v>
      </c>
      <c r="E4989" s="235" t="s">
        <v>1</v>
      </c>
      <c r="F4989" s="236" t="s">
        <v>2792</v>
      </c>
      <c r="G4989" s="234"/>
      <c r="H4989" s="237">
        <v>21.6</v>
      </c>
      <c r="I4989" s="238"/>
      <c r="J4989" s="234"/>
      <c r="K4989" s="234"/>
      <c r="L4989" s="239"/>
      <c r="M4989" s="240"/>
      <c r="N4989" s="241"/>
      <c r="O4989" s="241"/>
      <c r="P4989" s="241"/>
      <c r="Q4989" s="241"/>
      <c r="R4989" s="241"/>
      <c r="S4989" s="241"/>
      <c r="T4989" s="242"/>
      <c r="AT4989" s="243" t="s">
        <v>211</v>
      </c>
      <c r="AU4989" s="243" t="s">
        <v>84</v>
      </c>
      <c r="AV4989" s="14" t="s">
        <v>84</v>
      </c>
      <c r="AW4989" s="14" t="s">
        <v>31</v>
      </c>
      <c r="AX4989" s="14" t="s">
        <v>75</v>
      </c>
      <c r="AY4989" s="243" t="s">
        <v>203</v>
      </c>
    </row>
    <row r="4990" spans="2:51" s="14" customFormat="1" ht="11.25">
      <c r="B4990" s="233"/>
      <c r="C4990" s="234"/>
      <c r="D4990" s="224" t="s">
        <v>211</v>
      </c>
      <c r="E4990" s="235" t="s">
        <v>1</v>
      </c>
      <c r="F4990" s="236" t="s">
        <v>2793</v>
      </c>
      <c r="G4990" s="234"/>
      <c r="H4990" s="237">
        <v>22.8</v>
      </c>
      <c r="I4990" s="238"/>
      <c r="J4990" s="234"/>
      <c r="K4990" s="234"/>
      <c r="L4990" s="239"/>
      <c r="M4990" s="240"/>
      <c r="N4990" s="241"/>
      <c r="O4990" s="241"/>
      <c r="P4990" s="241"/>
      <c r="Q4990" s="241"/>
      <c r="R4990" s="241"/>
      <c r="S4990" s="241"/>
      <c r="T4990" s="242"/>
      <c r="AT4990" s="243" t="s">
        <v>211</v>
      </c>
      <c r="AU4990" s="243" t="s">
        <v>84</v>
      </c>
      <c r="AV4990" s="14" t="s">
        <v>84</v>
      </c>
      <c r="AW4990" s="14" t="s">
        <v>31</v>
      </c>
      <c r="AX4990" s="14" t="s">
        <v>75</v>
      </c>
      <c r="AY4990" s="243" t="s">
        <v>203</v>
      </c>
    </row>
    <row r="4991" spans="2:51" s="14" customFormat="1" ht="11.25">
      <c r="B4991" s="233"/>
      <c r="C4991" s="234"/>
      <c r="D4991" s="224" t="s">
        <v>211</v>
      </c>
      <c r="E4991" s="235" t="s">
        <v>1</v>
      </c>
      <c r="F4991" s="236" t="s">
        <v>2794</v>
      </c>
      <c r="G4991" s="234"/>
      <c r="H4991" s="237">
        <v>21.7</v>
      </c>
      <c r="I4991" s="238"/>
      <c r="J4991" s="234"/>
      <c r="K4991" s="234"/>
      <c r="L4991" s="239"/>
      <c r="M4991" s="240"/>
      <c r="N4991" s="241"/>
      <c r="O4991" s="241"/>
      <c r="P4991" s="241"/>
      <c r="Q4991" s="241"/>
      <c r="R4991" s="241"/>
      <c r="S4991" s="241"/>
      <c r="T4991" s="242"/>
      <c r="AT4991" s="243" t="s">
        <v>211</v>
      </c>
      <c r="AU4991" s="243" t="s">
        <v>84</v>
      </c>
      <c r="AV4991" s="14" t="s">
        <v>84</v>
      </c>
      <c r="AW4991" s="14" t="s">
        <v>31</v>
      </c>
      <c r="AX4991" s="14" t="s">
        <v>75</v>
      </c>
      <c r="AY4991" s="243" t="s">
        <v>203</v>
      </c>
    </row>
    <row r="4992" spans="2:51" s="14" customFormat="1" ht="11.25">
      <c r="B4992" s="233"/>
      <c r="C4992" s="234"/>
      <c r="D4992" s="224" t="s">
        <v>211</v>
      </c>
      <c r="E4992" s="235" t="s">
        <v>1</v>
      </c>
      <c r="F4992" s="236" t="s">
        <v>2795</v>
      </c>
      <c r="G4992" s="234"/>
      <c r="H4992" s="237">
        <v>21.6</v>
      </c>
      <c r="I4992" s="238"/>
      <c r="J4992" s="234"/>
      <c r="K4992" s="234"/>
      <c r="L4992" s="239"/>
      <c r="M4992" s="240"/>
      <c r="N4992" s="241"/>
      <c r="O4992" s="241"/>
      <c r="P4992" s="241"/>
      <c r="Q4992" s="241"/>
      <c r="R4992" s="241"/>
      <c r="S4992" s="241"/>
      <c r="T4992" s="242"/>
      <c r="AT4992" s="243" t="s">
        <v>211</v>
      </c>
      <c r="AU4992" s="243" t="s">
        <v>84</v>
      </c>
      <c r="AV4992" s="14" t="s">
        <v>84</v>
      </c>
      <c r="AW4992" s="14" t="s">
        <v>31</v>
      </c>
      <c r="AX4992" s="14" t="s">
        <v>75</v>
      </c>
      <c r="AY4992" s="243" t="s">
        <v>203</v>
      </c>
    </row>
    <row r="4993" spans="2:51" s="14" customFormat="1" ht="11.25">
      <c r="B4993" s="233"/>
      <c r="C4993" s="234"/>
      <c r="D4993" s="224" t="s">
        <v>211</v>
      </c>
      <c r="E4993" s="235" t="s">
        <v>1</v>
      </c>
      <c r="F4993" s="236" t="s">
        <v>2796</v>
      </c>
      <c r="G4993" s="234"/>
      <c r="H4993" s="237">
        <v>21.6</v>
      </c>
      <c r="I4993" s="238"/>
      <c r="J4993" s="234"/>
      <c r="K4993" s="234"/>
      <c r="L4993" s="239"/>
      <c r="M4993" s="240"/>
      <c r="N4993" s="241"/>
      <c r="O4993" s="241"/>
      <c r="P4993" s="241"/>
      <c r="Q4993" s="241"/>
      <c r="R4993" s="241"/>
      <c r="S4993" s="241"/>
      <c r="T4993" s="242"/>
      <c r="AT4993" s="243" t="s">
        <v>211</v>
      </c>
      <c r="AU4993" s="243" t="s">
        <v>84</v>
      </c>
      <c r="AV4993" s="14" t="s">
        <v>84</v>
      </c>
      <c r="AW4993" s="14" t="s">
        <v>31</v>
      </c>
      <c r="AX4993" s="14" t="s">
        <v>75</v>
      </c>
      <c r="AY4993" s="243" t="s">
        <v>203</v>
      </c>
    </row>
    <row r="4994" spans="2:51" s="14" customFormat="1" ht="11.25">
      <c r="B4994" s="233"/>
      <c r="C4994" s="234"/>
      <c r="D4994" s="224" t="s">
        <v>211</v>
      </c>
      <c r="E4994" s="235" t="s">
        <v>1</v>
      </c>
      <c r="F4994" s="236" t="s">
        <v>2797</v>
      </c>
      <c r="G4994" s="234"/>
      <c r="H4994" s="237">
        <v>21.7</v>
      </c>
      <c r="I4994" s="238"/>
      <c r="J4994" s="234"/>
      <c r="K4994" s="234"/>
      <c r="L4994" s="239"/>
      <c r="M4994" s="240"/>
      <c r="N4994" s="241"/>
      <c r="O4994" s="241"/>
      <c r="P4994" s="241"/>
      <c r="Q4994" s="241"/>
      <c r="R4994" s="241"/>
      <c r="S4994" s="241"/>
      <c r="T4994" s="242"/>
      <c r="AT4994" s="243" t="s">
        <v>211</v>
      </c>
      <c r="AU4994" s="243" t="s">
        <v>84</v>
      </c>
      <c r="AV4994" s="14" t="s">
        <v>84</v>
      </c>
      <c r="AW4994" s="14" t="s">
        <v>31</v>
      </c>
      <c r="AX4994" s="14" t="s">
        <v>75</v>
      </c>
      <c r="AY4994" s="243" t="s">
        <v>203</v>
      </c>
    </row>
    <row r="4995" spans="2:51" s="14" customFormat="1" ht="11.25">
      <c r="B4995" s="233"/>
      <c r="C4995" s="234"/>
      <c r="D4995" s="224" t="s">
        <v>211</v>
      </c>
      <c r="E4995" s="235" t="s">
        <v>1</v>
      </c>
      <c r="F4995" s="236" t="s">
        <v>2798</v>
      </c>
      <c r="G4995" s="234"/>
      <c r="H4995" s="237">
        <v>21.2</v>
      </c>
      <c r="I4995" s="238"/>
      <c r="J4995" s="234"/>
      <c r="K4995" s="234"/>
      <c r="L4995" s="239"/>
      <c r="M4995" s="240"/>
      <c r="N4995" s="241"/>
      <c r="O4995" s="241"/>
      <c r="P4995" s="241"/>
      <c r="Q4995" s="241"/>
      <c r="R4995" s="241"/>
      <c r="S4995" s="241"/>
      <c r="T4995" s="242"/>
      <c r="AT4995" s="243" t="s">
        <v>211</v>
      </c>
      <c r="AU4995" s="243" t="s">
        <v>84</v>
      </c>
      <c r="AV4995" s="14" t="s">
        <v>84</v>
      </c>
      <c r="AW4995" s="14" t="s">
        <v>31</v>
      </c>
      <c r="AX4995" s="14" t="s">
        <v>75</v>
      </c>
      <c r="AY4995" s="243" t="s">
        <v>203</v>
      </c>
    </row>
    <row r="4996" spans="2:51" s="14" customFormat="1" ht="11.25">
      <c r="B4996" s="233"/>
      <c r="C4996" s="234"/>
      <c r="D4996" s="224" t="s">
        <v>211</v>
      </c>
      <c r="E4996" s="235" t="s">
        <v>1</v>
      </c>
      <c r="F4996" s="236" t="s">
        <v>2799</v>
      </c>
      <c r="G4996" s="234"/>
      <c r="H4996" s="237">
        <v>21.6</v>
      </c>
      <c r="I4996" s="238"/>
      <c r="J4996" s="234"/>
      <c r="K4996" s="234"/>
      <c r="L4996" s="239"/>
      <c r="M4996" s="240"/>
      <c r="N4996" s="241"/>
      <c r="O4996" s="241"/>
      <c r="P4996" s="241"/>
      <c r="Q4996" s="241"/>
      <c r="R4996" s="241"/>
      <c r="S4996" s="241"/>
      <c r="T4996" s="242"/>
      <c r="AT4996" s="243" t="s">
        <v>211</v>
      </c>
      <c r="AU4996" s="243" t="s">
        <v>84</v>
      </c>
      <c r="AV4996" s="14" t="s">
        <v>84</v>
      </c>
      <c r="AW4996" s="14" t="s">
        <v>31</v>
      </c>
      <c r="AX4996" s="14" t="s">
        <v>75</v>
      </c>
      <c r="AY4996" s="243" t="s">
        <v>203</v>
      </c>
    </row>
    <row r="4997" spans="2:51" s="14" customFormat="1" ht="11.25">
      <c r="B4997" s="233"/>
      <c r="C4997" s="234"/>
      <c r="D4997" s="224" t="s">
        <v>211</v>
      </c>
      <c r="E4997" s="235" t="s">
        <v>1</v>
      </c>
      <c r="F4997" s="236" t="s">
        <v>2800</v>
      </c>
      <c r="G4997" s="234"/>
      <c r="H4997" s="237">
        <v>21.6</v>
      </c>
      <c r="I4997" s="238"/>
      <c r="J4997" s="234"/>
      <c r="K4997" s="234"/>
      <c r="L4997" s="239"/>
      <c r="M4997" s="240"/>
      <c r="N4997" s="241"/>
      <c r="O4997" s="241"/>
      <c r="P4997" s="241"/>
      <c r="Q4997" s="241"/>
      <c r="R4997" s="241"/>
      <c r="S4997" s="241"/>
      <c r="T4997" s="242"/>
      <c r="AT4997" s="243" t="s">
        <v>211</v>
      </c>
      <c r="AU4997" s="243" t="s">
        <v>84</v>
      </c>
      <c r="AV4997" s="14" t="s">
        <v>84</v>
      </c>
      <c r="AW4997" s="14" t="s">
        <v>31</v>
      </c>
      <c r="AX4997" s="14" t="s">
        <v>75</v>
      </c>
      <c r="AY4997" s="243" t="s">
        <v>203</v>
      </c>
    </row>
    <row r="4998" spans="2:51" s="14" customFormat="1" ht="11.25">
      <c r="B4998" s="233"/>
      <c r="C4998" s="234"/>
      <c r="D4998" s="224" t="s">
        <v>211</v>
      </c>
      <c r="E4998" s="235" t="s">
        <v>1</v>
      </c>
      <c r="F4998" s="236" t="s">
        <v>2801</v>
      </c>
      <c r="G4998" s="234"/>
      <c r="H4998" s="237">
        <v>21.6</v>
      </c>
      <c r="I4998" s="238"/>
      <c r="J4998" s="234"/>
      <c r="K4998" s="234"/>
      <c r="L4998" s="239"/>
      <c r="M4998" s="240"/>
      <c r="N4998" s="241"/>
      <c r="O4998" s="241"/>
      <c r="P4998" s="241"/>
      <c r="Q4998" s="241"/>
      <c r="R4998" s="241"/>
      <c r="S4998" s="241"/>
      <c r="T4998" s="242"/>
      <c r="AT4998" s="243" t="s">
        <v>211</v>
      </c>
      <c r="AU4998" s="243" t="s">
        <v>84</v>
      </c>
      <c r="AV4998" s="14" t="s">
        <v>84</v>
      </c>
      <c r="AW4998" s="14" t="s">
        <v>31</v>
      </c>
      <c r="AX4998" s="14" t="s">
        <v>75</v>
      </c>
      <c r="AY4998" s="243" t="s">
        <v>203</v>
      </c>
    </row>
    <row r="4999" spans="2:51" s="14" customFormat="1" ht="11.25">
      <c r="B4999" s="233"/>
      <c r="C4999" s="234"/>
      <c r="D4999" s="224" t="s">
        <v>211</v>
      </c>
      <c r="E4999" s="235" t="s">
        <v>1</v>
      </c>
      <c r="F4999" s="236" t="s">
        <v>2802</v>
      </c>
      <c r="G4999" s="234"/>
      <c r="H4999" s="237">
        <v>21.6</v>
      </c>
      <c r="I4999" s="238"/>
      <c r="J4999" s="234"/>
      <c r="K4999" s="234"/>
      <c r="L4999" s="239"/>
      <c r="M4999" s="240"/>
      <c r="N4999" s="241"/>
      <c r="O4999" s="241"/>
      <c r="P4999" s="241"/>
      <c r="Q4999" s="241"/>
      <c r="R4999" s="241"/>
      <c r="S4999" s="241"/>
      <c r="T4999" s="242"/>
      <c r="AT4999" s="243" t="s">
        <v>211</v>
      </c>
      <c r="AU4999" s="243" t="s">
        <v>84</v>
      </c>
      <c r="AV4999" s="14" t="s">
        <v>84</v>
      </c>
      <c r="AW4999" s="14" t="s">
        <v>31</v>
      </c>
      <c r="AX4999" s="14" t="s">
        <v>75</v>
      </c>
      <c r="AY4999" s="243" t="s">
        <v>203</v>
      </c>
    </row>
    <row r="5000" spans="2:51" s="14" customFormat="1" ht="11.25">
      <c r="B5000" s="233"/>
      <c r="C5000" s="234"/>
      <c r="D5000" s="224" t="s">
        <v>211</v>
      </c>
      <c r="E5000" s="235" t="s">
        <v>1</v>
      </c>
      <c r="F5000" s="236" t="s">
        <v>2803</v>
      </c>
      <c r="G5000" s="234"/>
      <c r="H5000" s="237">
        <v>21.6</v>
      </c>
      <c r="I5000" s="238"/>
      <c r="J5000" s="234"/>
      <c r="K5000" s="234"/>
      <c r="L5000" s="239"/>
      <c r="M5000" s="240"/>
      <c r="N5000" s="241"/>
      <c r="O5000" s="241"/>
      <c r="P5000" s="241"/>
      <c r="Q5000" s="241"/>
      <c r="R5000" s="241"/>
      <c r="S5000" s="241"/>
      <c r="T5000" s="242"/>
      <c r="AT5000" s="243" t="s">
        <v>211</v>
      </c>
      <c r="AU5000" s="243" t="s">
        <v>84</v>
      </c>
      <c r="AV5000" s="14" t="s">
        <v>84</v>
      </c>
      <c r="AW5000" s="14" t="s">
        <v>31</v>
      </c>
      <c r="AX5000" s="14" t="s">
        <v>75</v>
      </c>
      <c r="AY5000" s="243" t="s">
        <v>203</v>
      </c>
    </row>
    <row r="5001" spans="2:51" s="14" customFormat="1" ht="11.25">
      <c r="B5001" s="233"/>
      <c r="C5001" s="234"/>
      <c r="D5001" s="224" t="s">
        <v>211</v>
      </c>
      <c r="E5001" s="235" t="s">
        <v>1</v>
      </c>
      <c r="F5001" s="236" t="s">
        <v>2804</v>
      </c>
      <c r="G5001" s="234"/>
      <c r="H5001" s="237">
        <v>23.1</v>
      </c>
      <c r="I5001" s="238"/>
      <c r="J5001" s="234"/>
      <c r="K5001" s="234"/>
      <c r="L5001" s="239"/>
      <c r="M5001" s="240"/>
      <c r="N5001" s="241"/>
      <c r="O5001" s="241"/>
      <c r="P5001" s="241"/>
      <c r="Q5001" s="241"/>
      <c r="R5001" s="241"/>
      <c r="S5001" s="241"/>
      <c r="T5001" s="242"/>
      <c r="AT5001" s="243" t="s">
        <v>211</v>
      </c>
      <c r="AU5001" s="243" t="s">
        <v>84</v>
      </c>
      <c r="AV5001" s="14" t="s">
        <v>84</v>
      </c>
      <c r="AW5001" s="14" t="s">
        <v>31</v>
      </c>
      <c r="AX5001" s="14" t="s">
        <v>75</v>
      </c>
      <c r="AY5001" s="243" t="s">
        <v>203</v>
      </c>
    </row>
    <row r="5002" spans="2:51" s="14" customFormat="1" ht="11.25">
      <c r="B5002" s="233"/>
      <c r="C5002" s="234"/>
      <c r="D5002" s="224" t="s">
        <v>211</v>
      </c>
      <c r="E5002" s="235" t="s">
        <v>1</v>
      </c>
      <c r="F5002" s="236" t="s">
        <v>2805</v>
      </c>
      <c r="G5002" s="234"/>
      <c r="H5002" s="237">
        <v>9</v>
      </c>
      <c r="I5002" s="238"/>
      <c r="J5002" s="234"/>
      <c r="K5002" s="234"/>
      <c r="L5002" s="239"/>
      <c r="M5002" s="240"/>
      <c r="N5002" s="241"/>
      <c r="O5002" s="241"/>
      <c r="P5002" s="241"/>
      <c r="Q5002" s="241"/>
      <c r="R5002" s="241"/>
      <c r="S5002" s="241"/>
      <c r="T5002" s="242"/>
      <c r="AT5002" s="243" t="s">
        <v>211</v>
      </c>
      <c r="AU5002" s="243" t="s">
        <v>84</v>
      </c>
      <c r="AV5002" s="14" t="s">
        <v>84</v>
      </c>
      <c r="AW5002" s="14" t="s">
        <v>31</v>
      </c>
      <c r="AX5002" s="14" t="s">
        <v>75</v>
      </c>
      <c r="AY5002" s="243" t="s">
        <v>203</v>
      </c>
    </row>
    <row r="5003" spans="2:51" s="14" customFormat="1" ht="11.25">
      <c r="B5003" s="233"/>
      <c r="C5003" s="234"/>
      <c r="D5003" s="224" t="s">
        <v>211</v>
      </c>
      <c r="E5003" s="235" t="s">
        <v>1</v>
      </c>
      <c r="F5003" s="236" t="s">
        <v>2806</v>
      </c>
      <c r="G5003" s="234"/>
      <c r="H5003" s="237">
        <v>6.5</v>
      </c>
      <c r="I5003" s="238"/>
      <c r="J5003" s="234"/>
      <c r="K5003" s="234"/>
      <c r="L5003" s="239"/>
      <c r="M5003" s="240"/>
      <c r="N5003" s="241"/>
      <c r="O5003" s="241"/>
      <c r="P5003" s="241"/>
      <c r="Q5003" s="241"/>
      <c r="R5003" s="241"/>
      <c r="S5003" s="241"/>
      <c r="T5003" s="242"/>
      <c r="AT5003" s="243" t="s">
        <v>211</v>
      </c>
      <c r="AU5003" s="243" t="s">
        <v>84</v>
      </c>
      <c r="AV5003" s="14" t="s">
        <v>84</v>
      </c>
      <c r="AW5003" s="14" t="s">
        <v>31</v>
      </c>
      <c r="AX5003" s="14" t="s">
        <v>75</v>
      </c>
      <c r="AY5003" s="243" t="s">
        <v>203</v>
      </c>
    </row>
    <row r="5004" spans="2:51" s="14" customFormat="1" ht="11.25">
      <c r="B5004" s="233"/>
      <c r="C5004" s="234"/>
      <c r="D5004" s="224" t="s">
        <v>211</v>
      </c>
      <c r="E5004" s="235" t="s">
        <v>1</v>
      </c>
      <c r="F5004" s="236" t="s">
        <v>2807</v>
      </c>
      <c r="G5004" s="234"/>
      <c r="H5004" s="237">
        <v>6.6349999999999998</v>
      </c>
      <c r="I5004" s="238"/>
      <c r="J5004" s="234"/>
      <c r="K5004" s="234"/>
      <c r="L5004" s="239"/>
      <c r="M5004" s="240"/>
      <c r="N5004" s="241"/>
      <c r="O5004" s="241"/>
      <c r="P5004" s="241"/>
      <c r="Q5004" s="241"/>
      <c r="R5004" s="241"/>
      <c r="S5004" s="241"/>
      <c r="T5004" s="242"/>
      <c r="AT5004" s="243" t="s">
        <v>211</v>
      </c>
      <c r="AU5004" s="243" t="s">
        <v>84</v>
      </c>
      <c r="AV5004" s="14" t="s">
        <v>84</v>
      </c>
      <c r="AW5004" s="14" t="s">
        <v>31</v>
      </c>
      <c r="AX5004" s="14" t="s">
        <v>75</v>
      </c>
      <c r="AY5004" s="243" t="s">
        <v>203</v>
      </c>
    </row>
    <row r="5005" spans="2:51" s="14" customFormat="1" ht="11.25">
      <c r="B5005" s="233"/>
      <c r="C5005" s="234"/>
      <c r="D5005" s="224" t="s">
        <v>211</v>
      </c>
      <c r="E5005" s="235" t="s">
        <v>1</v>
      </c>
      <c r="F5005" s="236" t="s">
        <v>2808</v>
      </c>
      <c r="G5005" s="234"/>
      <c r="H5005" s="237">
        <v>5.85</v>
      </c>
      <c r="I5005" s="238"/>
      <c r="J5005" s="234"/>
      <c r="K5005" s="234"/>
      <c r="L5005" s="239"/>
      <c r="M5005" s="240"/>
      <c r="N5005" s="241"/>
      <c r="O5005" s="241"/>
      <c r="P5005" s="241"/>
      <c r="Q5005" s="241"/>
      <c r="R5005" s="241"/>
      <c r="S5005" s="241"/>
      <c r="T5005" s="242"/>
      <c r="AT5005" s="243" t="s">
        <v>211</v>
      </c>
      <c r="AU5005" s="243" t="s">
        <v>84</v>
      </c>
      <c r="AV5005" s="14" t="s">
        <v>84</v>
      </c>
      <c r="AW5005" s="14" t="s">
        <v>31</v>
      </c>
      <c r="AX5005" s="14" t="s">
        <v>75</v>
      </c>
      <c r="AY5005" s="243" t="s">
        <v>203</v>
      </c>
    </row>
    <row r="5006" spans="2:51" s="14" customFormat="1" ht="11.25">
      <c r="B5006" s="233"/>
      <c r="C5006" s="234"/>
      <c r="D5006" s="224" t="s">
        <v>211</v>
      </c>
      <c r="E5006" s="235" t="s">
        <v>1</v>
      </c>
      <c r="F5006" s="236" t="s">
        <v>2809</v>
      </c>
      <c r="G5006" s="234"/>
      <c r="H5006" s="237">
        <v>36.9</v>
      </c>
      <c r="I5006" s="238"/>
      <c r="J5006" s="234"/>
      <c r="K5006" s="234"/>
      <c r="L5006" s="239"/>
      <c r="M5006" s="240"/>
      <c r="N5006" s="241"/>
      <c r="O5006" s="241"/>
      <c r="P5006" s="241"/>
      <c r="Q5006" s="241"/>
      <c r="R5006" s="241"/>
      <c r="S5006" s="241"/>
      <c r="T5006" s="242"/>
      <c r="AT5006" s="243" t="s">
        <v>211</v>
      </c>
      <c r="AU5006" s="243" t="s">
        <v>84</v>
      </c>
      <c r="AV5006" s="14" t="s">
        <v>84</v>
      </c>
      <c r="AW5006" s="14" t="s">
        <v>31</v>
      </c>
      <c r="AX5006" s="14" t="s">
        <v>75</v>
      </c>
      <c r="AY5006" s="243" t="s">
        <v>203</v>
      </c>
    </row>
    <row r="5007" spans="2:51" s="14" customFormat="1" ht="11.25">
      <c r="B5007" s="233"/>
      <c r="C5007" s="234"/>
      <c r="D5007" s="224" t="s">
        <v>211</v>
      </c>
      <c r="E5007" s="235" t="s">
        <v>1</v>
      </c>
      <c r="F5007" s="236" t="s">
        <v>2810</v>
      </c>
      <c r="G5007" s="234"/>
      <c r="H5007" s="237">
        <v>21.8</v>
      </c>
      <c r="I5007" s="238"/>
      <c r="J5007" s="234"/>
      <c r="K5007" s="234"/>
      <c r="L5007" s="239"/>
      <c r="M5007" s="240"/>
      <c r="N5007" s="241"/>
      <c r="O5007" s="241"/>
      <c r="P5007" s="241"/>
      <c r="Q5007" s="241"/>
      <c r="R5007" s="241"/>
      <c r="S5007" s="241"/>
      <c r="T5007" s="242"/>
      <c r="AT5007" s="243" t="s">
        <v>211</v>
      </c>
      <c r="AU5007" s="243" t="s">
        <v>84</v>
      </c>
      <c r="AV5007" s="14" t="s">
        <v>84</v>
      </c>
      <c r="AW5007" s="14" t="s">
        <v>31</v>
      </c>
      <c r="AX5007" s="14" t="s">
        <v>75</v>
      </c>
      <c r="AY5007" s="243" t="s">
        <v>203</v>
      </c>
    </row>
    <row r="5008" spans="2:51" s="14" customFormat="1" ht="11.25">
      <c r="B5008" s="233"/>
      <c r="C5008" s="234"/>
      <c r="D5008" s="224" t="s">
        <v>211</v>
      </c>
      <c r="E5008" s="235" t="s">
        <v>1</v>
      </c>
      <c r="F5008" s="236" t="s">
        <v>2811</v>
      </c>
      <c r="G5008" s="234"/>
      <c r="H5008" s="237">
        <v>21.8</v>
      </c>
      <c r="I5008" s="238"/>
      <c r="J5008" s="234"/>
      <c r="K5008" s="234"/>
      <c r="L5008" s="239"/>
      <c r="M5008" s="240"/>
      <c r="N5008" s="241"/>
      <c r="O5008" s="241"/>
      <c r="P5008" s="241"/>
      <c r="Q5008" s="241"/>
      <c r="R5008" s="241"/>
      <c r="S5008" s="241"/>
      <c r="T5008" s="242"/>
      <c r="AT5008" s="243" t="s">
        <v>211</v>
      </c>
      <c r="AU5008" s="243" t="s">
        <v>84</v>
      </c>
      <c r="AV5008" s="14" t="s">
        <v>84</v>
      </c>
      <c r="AW5008" s="14" t="s">
        <v>31</v>
      </c>
      <c r="AX5008" s="14" t="s">
        <v>75</v>
      </c>
      <c r="AY5008" s="243" t="s">
        <v>203</v>
      </c>
    </row>
    <row r="5009" spans="2:51" s="14" customFormat="1" ht="11.25">
      <c r="B5009" s="233"/>
      <c r="C5009" s="234"/>
      <c r="D5009" s="224" t="s">
        <v>211</v>
      </c>
      <c r="E5009" s="235" t="s">
        <v>1</v>
      </c>
      <c r="F5009" s="236" t="s">
        <v>2812</v>
      </c>
      <c r="G5009" s="234"/>
      <c r="H5009" s="237">
        <v>23.7</v>
      </c>
      <c r="I5009" s="238"/>
      <c r="J5009" s="234"/>
      <c r="K5009" s="234"/>
      <c r="L5009" s="239"/>
      <c r="M5009" s="240"/>
      <c r="N5009" s="241"/>
      <c r="O5009" s="241"/>
      <c r="P5009" s="241"/>
      <c r="Q5009" s="241"/>
      <c r="R5009" s="241"/>
      <c r="S5009" s="241"/>
      <c r="T5009" s="242"/>
      <c r="AT5009" s="243" t="s">
        <v>211</v>
      </c>
      <c r="AU5009" s="243" t="s">
        <v>84</v>
      </c>
      <c r="AV5009" s="14" t="s">
        <v>84</v>
      </c>
      <c r="AW5009" s="14" t="s">
        <v>31</v>
      </c>
      <c r="AX5009" s="14" t="s">
        <v>75</v>
      </c>
      <c r="AY5009" s="243" t="s">
        <v>203</v>
      </c>
    </row>
    <row r="5010" spans="2:51" s="14" customFormat="1" ht="11.25">
      <c r="B5010" s="233"/>
      <c r="C5010" s="234"/>
      <c r="D5010" s="224" t="s">
        <v>211</v>
      </c>
      <c r="E5010" s="235" t="s">
        <v>1</v>
      </c>
      <c r="F5010" s="236" t="s">
        <v>2820</v>
      </c>
      <c r="G5010" s="234"/>
      <c r="H5010" s="237">
        <v>53.954999999999998</v>
      </c>
      <c r="I5010" s="238"/>
      <c r="J5010" s="234"/>
      <c r="K5010" s="234"/>
      <c r="L5010" s="239"/>
      <c r="M5010" s="240"/>
      <c r="N5010" s="241"/>
      <c r="O5010" s="241"/>
      <c r="P5010" s="241"/>
      <c r="Q5010" s="241"/>
      <c r="R5010" s="241"/>
      <c r="S5010" s="241"/>
      <c r="T5010" s="242"/>
      <c r="AT5010" s="243" t="s">
        <v>211</v>
      </c>
      <c r="AU5010" s="243" t="s">
        <v>84</v>
      </c>
      <c r="AV5010" s="14" t="s">
        <v>84</v>
      </c>
      <c r="AW5010" s="14" t="s">
        <v>31</v>
      </c>
      <c r="AX5010" s="14" t="s">
        <v>75</v>
      </c>
      <c r="AY5010" s="243" t="s">
        <v>203</v>
      </c>
    </row>
    <row r="5011" spans="2:51" s="14" customFormat="1" ht="11.25">
      <c r="B5011" s="233"/>
      <c r="C5011" s="234"/>
      <c r="D5011" s="224" t="s">
        <v>211</v>
      </c>
      <c r="E5011" s="235" t="s">
        <v>1</v>
      </c>
      <c r="F5011" s="236" t="s">
        <v>2821</v>
      </c>
      <c r="G5011" s="234"/>
      <c r="H5011" s="237">
        <v>10.15</v>
      </c>
      <c r="I5011" s="238"/>
      <c r="J5011" s="234"/>
      <c r="K5011" s="234"/>
      <c r="L5011" s="239"/>
      <c r="M5011" s="240"/>
      <c r="N5011" s="241"/>
      <c r="O5011" s="241"/>
      <c r="P5011" s="241"/>
      <c r="Q5011" s="241"/>
      <c r="R5011" s="241"/>
      <c r="S5011" s="241"/>
      <c r="T5011" s="242"/>
      <c r="AT5011" s="243" t="s">
        <v>211</v>
      </c>
      <c r="AU5011" s="243" t="s">
        <v>84</v>
      </c>
      <c r="AV5011" s="14" t="s">
        <v>84</v>
      </c>
      <c r="AW5011" s="14" t="s">
        <v>31</v>
      </c>
      <c r="AX5011" s="14" t="s">
        <v>75</v>
      </c>
      <c r="AY5011" s="243" t="s">
        <v>203</v>
      </c>
    </row>
    <row r="5012" spans="2:51" s="14" customFormat="1" ht="11.25">
      <c r="B5012" s="233"/>
      <c r="C5012" s="234"/>
      <c r="D5012" s="224" t="s">
        <v>211</v>
      </c>
      <c r="E5012" s="235" t="s">
        <v>1</v>
      </c>
      <c r="F5012" s="236" t="s">
        <v>2822</v>
      </c>
      <c r="G5012" s="234"/>
      <c r="H5012" s="237">
        <v>11.695</v>
      </c>
      <c r="I5012" s="238"/>
      <c r="J5012" s="234"/>
      <c r="K5012" s="234"/>
      <c r="L5012" s="239"/>
      <c r="M5012" s="240"/>
      <c r="N5012" s="241"/>
      <c r="O5012" s="241"/>
      <c r="P5012" s="241"/>
      <c r="Q5012" s="241"/>
      <c r="R5012" s="241"/>
      <c r="S5012" s="241"/>
      <c r="T5012" s="242"/>
      <c r="AT5012" s="243" t="s">
        <v>211</v>
      </c>
      <c r="AU5012" s="243" t="s">
        <v>84</v>
      </c>
      <c r="AV5012" s="14" t="s">
        <v>84</v>
      </c>
      <c r="AW5012" s="14" t="s">
        <v>31</v>
      </c>
      <c r="AX5012" s="14" t="s">
        <v>75</v>
      </c>
      <c r="AY5012" s="243" t="s">
        <v>203</v>
      </c>
    </row>
    <row r="5013" spans="2:51" s="14" customFormat="1" ht="11.25">
      <c r="B5013" s="233"/>
      <c r="C5013" s="234"/>
      <c r="D5013" s="224" t="s">
        <v>211</v>
      </c>
      <c r="E5013" s="235" t="s">
        <v>1</v>
      </c>
      <c r="F5013" s="236" t="s">
        <v>2823</v>
      </c>
      <c r="G5013" s="234"/>
      <c r="H5013" s="237">
        <v>11.75</v>
      </c>
      <c r="I5013" s="238"/>
      <c r="J5013" s="234"/>
      <c r="K5013" s="234"/>
      <c r="L5013" s="239"/>
      <c r="M5013" s="240"/>
      <c r="N5013" s="241"/>
      <c r="O5013" s="241"/>
      <c r="P5013" s="241"/>
      <c r="Q5013" s="241"/>
      <c r="R5013" s="241"/>
      <c r="S5013" s="241"/>
      <c r="T5013" s="242"/>
      <c r="AT5013" s="243" t="s">
        <v>211</v>
      </c>
      <c r="AU5013" s="243" t="s">
        <v>84</v>
      </c>
      <c r="AV5013" s="14" t="s">
        <v>84</v>
      </c>
      <c r="AW5013" s="14" t="s">
        <v>31</v>
      </c>
      <c r="AX5013" s="14" t="s">
        <v>75</v>
      </c>
      <c r="AY5013" s="243" t="s">
        <v>203</v>
      </c>
    </row>
    <row r="5014" spans="2:51" s="14" customFormat="1" ht="11.25">
      <c r="B5014" s="233"/>
      <c r="C5014" s="234"/>
      <c r="D5014" s="224" t="s">
        <v>211</v>
      </c>
      <c r="E5014" s="235" t="s">
        <v>1</v>
      </c>
      <c r="F5014" s="236" t="s">
        <v>2824</v>
      </c>
      <c r="G5014" s="234"/>
      <c r="H5014" s="237">
        <v>22.4</v>
      </c>
      <c r="I5014" s="238"/>
      <c r="J5014" s="234"/>
      <c r="K5014" s="234"/>
      <c r="L5014" s="239"/>
      <c r="M5014" s="240"/>
      <c r="N5014" s="241"/>
      <c r="O5014" s="241"/>
      <c r="P5014" s="241"/>
      <c r="Q5014" s="241"/>
      <c r="R5014" s="241"/>
      <c r="S5014" s="241"/>
      <c r="T5014" s="242"/>
      <c r="AT5014" s="243" t="s">
        <v>211</v>
      </c>
      <c r="AU5014" s="243" t="s">
        <v>84</v>
      </c>
      <c r="AV5014" s="14" t="s">
        <v>84</v>
      </c>
      <c r="AW5014" s="14" t="s">
        <v>31</v>
      </c>
      <c r="AX5014" s="14" t="s">
        <v>75</v>
      </c>
      <c r="AY5014" s="243" t="s">
        <v>203</v>
      </c>
    </row>
    <row r="5015" spans="2:51" s="14" customFormat="1" ht="11.25">
      <c r="B5015" s="233"/>
      <c r="C5015" s="234"/>
      <c r="D5015" s="224" t="s">
        <v>211</v>
      </c>
      <c r="E5015" s="235" t="s">
        <v>1</v>
      </c>
      <c r="F5015" s="236" t="s">
        <v>2825</v>
      </c>
      <c r="G5015" s="234"/>
      <c r="H5015" s="237">
        <v>21.6</v>
      </c>
      <c r="I5015" s="238"/>
      <c r="J5015" s="234"/>
      <c r="K5015" s="234"/>
      <c r="L5015" s="239"/>
      <c r="M5015" s="240"/>
      <c r="N5015" s="241"/>
      <c r="O5015" s="241"/>
      <c r="P5015" s="241"/>
      <c r="Q5015" s="241"/>
      <c r="R5015" s="241"/>
      <c r="S5015" s="241"/>
      <c r="T5015" s="242"/>
      <c r="AT5015" s="243" t="s">
        <v>211</v>
      </c>
      <c r="AU5015" s="243" t="s">
        <v>84</v>
      </c>
      <c r="AV5015" s="14" t="s">
        <v>84</v>
      </c>
      <c r="AW5015" s="14" t="s">
        <v>31</v>
      </c>
      <c r="AX5015" s="14" t="s">
        <v>75</v>
      </c>
      <c r="AY5015" s="243" t="s">
        <v>203</v>
      </c>
    </row>
    <row r="5016" spans="2:51" s="14" customFormat="1" ht="11.25">
      <c r="B5016" s="233"/>
      <c r="C5016" s="234"/>
      <c r="D5016" s="224" t="s">
        <v>211</v>
      </c>
      <c r="E5016" s="235" t="s">
        <v>1</v>
      </c>
      <c r="F5016" s="236" t="s">
        <v>2826</v>
      </c>
      <c r="G5016" s="234"/>
      <c r="H5016" s="237">
        <v>22.8</v>
      </c>
      <c r="I5016" s="238"/>
      <c r="J5016" s="234"/>
      <c r="K5016" s="234"/>
      <c r="L5016" s="239"/>
      <c r="M5016" s="240"/>
      <c r="N5016" s="241"/>
      <c r="O5016" s="241"/>
      <c r="P5016" s="241"/>
      <c r="Q5016" s="241"/>
      <c r="R5016" s="241"/>
      <c r="S5016" s="241"/>
      <c r="T5016" s="242"/>
      <c r="AT5016" s="243" t="s">
        <v>211</v>
      </c>
      <c r="AU5016" s="243" t="s">
        <v>84</v>
      </c>
      <c r="AV5016" s="14" t="s">
        <v>84</v>
      </c>
      <c r="AW5016" s="14" t="s">
        <v>31</v>
      </c>
      <c r="AX5016" s="14" t="s">
        <v>75</v>
      </c>
      <c r="AY5016" s="243" t="s">
        <v>203</v>
      </c>
    </row>
    <row r="5017" spans="2:51" s="14" customFormat="1" ht="11.25">
      <c r="B5017" s="233"/>
      <c r="C5017" s="234"/>
      <c r="D5017" s="224" t="s">
        <v>211</v>
      </c>
      <c r="E5017" s="235" t="s">
        <v>1</v>
      </c>
      <c r="F5017" s="236" t="s">
        <v>2827</v>
      </c>
      <c r="G5017" s="234"/>
      <c r="H5017" s="237">
        <v>21.7</v>
      </c>
      <c r="I5017" s="238"/>
      <c r="J5017" s="234"/>
      <c r="K5017" s="234"/>
      <c r="L5017" s="239"/>
      <c r="M5017" s="240"/>
      <c r="N5017" s="241"/>
      <c r="O5017" s="241"/>
      <c r="P5017" s="241"/>
      <c r="Q5017" s="241"/>
      <c r="R5017" s="241"/>
      <c r="S5017" s="241"/>
      <c r="T5017" s="242"/>
      <c r="AT5017" s="243" t="s">
        <v>211</v>
      </c>
      <c r="AU5017" s="243" t="s">
        <v>84</v>
      </c>
      <c r="AV5017" s="14" t="s">
        <v>84</v>
      </c>
      <c r="AW5017" s="14" t="s">
        <v>31</v>
      </c>
      <c r="AX5017" s="14" t="s">
        <v>75</v>
      </c>
      <c r="AY5017" s="243" t="s">
        <v>203</v>
      </c>
    </row>
    <row r="5018" spans="2:51" s="14" customFormat="1" ht="11.25">
      <c r="B5018" s="233"/>
      <c r="C5018" s="234"/>
      <c r="D5018" s="224" t="s">
        <v>211</v>
      </c>
      <c r="E5018" s="235" t="s">
        <v>1</v>
      </c>
      <c r="F5018" s="236" t="s">
        <v>2828</v>
      </c>
      <c r="G5018" s="234"/>
      <c r="H5018" s="237">
        <v>21.6</v>
      </c>
      <c r="I5018" s="238"/>
      <c r="J5018" s="234"/>
      <c r="K5018" s="234"/>
      <c r="L5018" s="239"/>
      <c r="M5018" s="240"/>
      <c r="N5018" s="241"/>
      <c r="O5018" s="241"/>
      <c r="P5018" s="241"/>
      <c r="Q5018" s="241"/>
      <c r="R5018" s="241"/>
      <c r="S5018" s="241"/>
      <c r="T5018" s="242"/>
      <c r="AT5018" s="243" t="s">
        <v>211</v>
      </c>
      <c r="AU5018" s="243" t="s">
        <v>84</v>
      </c>
      <c r="AV5018" s="14" t="s">
        <v>84</v>
      </c>
      <c r="AW5018" s="14" t="s">
        <v>31</v>
      </c>
      <c r="AX5018" s="14" t="s">
        <v>75</v>
      </c>
      <c r="AY5018" s="243" t="s">
        <v>203</v>
      </c>
    </row>
    <row r="5019" spans="2:51" s="14" customFormat="1" ht="11.25">
      <c r="B5019" s="233"/>
      <c r="C5019" s="234"/>
      <c r="D5019" s="224" t="s">
        <v>211</v>
      </c>
      <c r="E5019" s="235" t="s">
        <v>1</v>
      </c>
      <c r="F5019" s="236" t="s">
        <v>2829</v>
      </c>
      <c r="G5019" s="234"/>
      <c r="H5019" s="237">
        <v>21.6</v>
      </c>
      <c r="I5019" s="238"/>
      <c r="J5019" s="234"/>
      <c r="K5019" s="234"/>
      <c r="L5019" s="239"/>
      <c r="M5019" s="240"/>
      <c r="N5019" s="241"/>
      <c r="O5019" s="241"/>
      <c r="P5019" s="241"/>
      <c r="Q5019" s="241"/>
      <c r="R5019" s="241"/>
      <c r="S5019" s="241"/>
      <c r="T5019" s="242"/>
      <c r="AT5019" s="243" t="s">
        <v>211</v>
      </c>
      <c r="AU5019" s="243" t="s">
        <v>84</v>
      </c>
      <c r="AV5019" s="14" t="s">
        <v>84</v>
      </c>
      <c r="AW5019" s="14" t="s">
        <v>31</v>
      </c>
      <c r="AX5019" s="14" t="s">
        <v>75</v>
      </c>
      <c r="AY5019" s="243" t="s">
        <v>203</v>
      </c>
    </row>
    <row r="5020" spans="2:51" s="14" customFormat="1" ht="11.25">
      <c r="B5020" s="233"/>
      <c r="C5020" s="234"/>
      <c r="D5020" s="224" t="s">
        <v>211</v>
      </c>
      <c r="E5020" s="235" t="s">
        <v>1</v>
      </c>
      <c r="F5020" s="236" t="s">
        <v>2830</v>
      </c>
      <c r="G5020" s="234"/>
      <c r="H5020" s="237">
        <v>21.7</v>
      </c>
      <c r="I5020" s="238"/>
      <c r="J5020" s="234"/>
      <c r="K5020" s="234"/>
      <c r="L5020" s="239"/>
      <c r="M5020" s="240"/>
      <c r="N5020" s="241"/>
      <c r="O5020" s="241"/>
      <c r="P5020" s="241"/>
      <c r="Q5020" s="241"/>
      <c r="R5020" s="241"/>
      <c r="S5020" s="241"/>
      <c r="T5020" s="242"/>
      <c r="AT5020" s="243" t="s">
        <v>211</v>
      </c>
      <c r="AU5020" s="243" t="s">
        <v>84</v>
      </c>
      <c r="AV5020" s="14" t="s">
        <v>84</v>
      </c>
      <c r="AW5020" s="14" t="s">
        <v>31</v>
      </c>
      <c r="AX5020" s="14" t="s">
        <v>75</v>
      </c>
      <c r="AY5020" s="243" t="s">
        <v>203</v>
      </c>
    </row>
    <row r="5021" spans="2:51" s="14" customFormat="1" ht="11.25">
      <c r="B5021" s="233"/>
      <c r="C5021" s="234"/>
      <c r="D5021" s="224" t="s">
        <v>211</v>
      </c>
      <c r="E5021" s="235" t="s">
        <v>1</v>
      </c>
      <c r="F5021" s="236" t="s">
        <v>2831</v>
      </c>
      <c r="G5021" s="234"/>
      <c r="H5021" s="237">
        <v>21.2</v>
      </c>
      <c r="I5021" s="238"/>
      <c r="J5021" s="234"/>
      <c r="K5021" s="234"/>
      <c r="L5021" s="239"/>
      <c r="M5021" s="240"/>
      <c r="N5021" s="241"/>
      <c r="O5021" s="241"/>
      <c r="P5021" s="241"/>
      <c r="Q5021" s="241"/>
      <c r="R5021" s="241"/>
      <c r="S5021" s="241"/>
      <c r="T5021" s="242"/>
      <c r="AT5021" s="243" t="s">
        <v>211</v>
      </c>
      <c r="AU5021" s="243" t="s">
        <v>84</v>
      </c>
      <c r="AV5021" s="14" t="s">
        <v>84</v>
      </c>
      <c r="AW5021" s="14" t="s">
        <v>31</v>
      </c>
      <c r="AX5021" s="14" t="s">
        <v>75</v>
      </c>
      <c r="AY5021" s="243" t="s">
        <v>203</v>
      </c>
    </row>
    <row r="5022" spans="2:51" s="14" customFormat="1" ht="11.25">
      <c r="B5022" s="233"/>
      <c r="C5022" s="234"/>
      <c r="D5022" s="224" t="s">
        <v>211</v>
      </c>
      <c r="E5022" s="235" t="s">
        <v>1</v>
      </c>
      <c r="F5022" s="236" t="s">
        <v>2832</v>
      </c>
      <c r="G5022" s="234"/>
      <c r="H5022" s="237">
        <v>21.6</v>
      </c>
      <c r="I5022" s="238"/>
      <c r="J5022" s="234"/>
      <c r="K5022" s="234"/>
      <c r="L5022" s="239"/>
      <c r="M5022" s="240"/>
      <c r="N5022" s="241"/>
      <c r="O5022" s="241"/>
      <c r="P5022" s="241"/>
      <c r="Q5022" s="241"/>
      <c r="R5022" s="241"/>
      <c r="S5022" s="241"/>
      <c r="T5022" s="242"/>
      <c r="AT5022" s="243" t="s">
        <v>211</v>
      </c>
      <c r="AU5022" s="243" t="s">
        <v>84</v>
      </c>
      <c r="AV5022" s="14" t="s">
        <v>84</v>
      </c>
      <c r="AW5022" s="14" t="s">
        <v>31</v>
      </c>
      <c r="AX5022" s="14" t="s">
        <v>75</v>
      </c>
      <c r="AY5022" s="243" t="s">
        <v>203</v>
      </c>
    </row>
    <row r="5023" spans="2:51" s="14" customFormat="1" ht="11.25">
      <c r="B5023" s="233"/>
      <c r="C5023" s="234"/>
      <c r="D5023" s="224" t="s">
        <v>211</v>
      </c>
      <c r="E5023" s="235" t="s">
        <v>1</v>
      </c>
      <c r="F5023" s="236" t="s">
        <v>2833</v>
      </c>
      <c r="G5023" s="234"/>
      <c r="H5023" s="237">
        <v>21.6</v>
      </c>
      <c r="I5023" s="238"/>
      <c r="J5023" s="234"/>
      <c r="K5023" s="234"/>
      <c r="L5023" s="239"/>
      <c r="M5023" s="240"/>
      <c r="N5023" s="241"/>
      <c r="O5023" s="241"/>
      <c r="P5023" s="241"/>
      <c r="Q5023" s="241"/>
      <c r="R5023" s="241"/>
      <c r="S5023" s="241"/>
      <c r="T5023" s="242"/>
      <c r="AT5023" s="243" t="s">
        <v>211</v>
      </c>
      <c r="AU5023" s="243" t="s">
        <v>84</v>
      </c>
      <c r="AV5023" s="14" t="s">
        <v>84</v>
      </c>
      <c r="AW5023" s="14" t="s">
        <v>31</v>
      </c>
      <c r="AX5023" s="14" t="s">
        <v>75</v>
      </c>
      <c r="AY5023" s="243" t="s">
        <v>203</v>
      </c>
    </row>
    <row r="5024" spans="2:51" s="14" customFormat="1" ht="11.25">
      <c r="B5024" s="233"/>
      <c r="C5024" s="234"/>
      <c r="D5024" s="224" t="s">
        <v>211</v>
      </c>
      <c r="E5024" s="235" t="s">
        <v>1</v>
      </c>
      <c r="F5024" s="236" t="s">
        <v>2834</v>
      </c>
      <c r="G5024" s="234"/>
      <c r="H5024" s="237">
        <v>21.6</v>
      </c>
      <c r="I5024" s="238"/>
      <c r="J5024" s="234"/>
      <c r="K5024" s="234"/>
      <c r="L5024" s="239"/>
      <c r="M5024" s="240"/>
      <c r="N5024" s="241"/>
      <c r="O5024" s="241"/>
      <c r="P5024" s="241"/>
      <c r="Q5024" s="241"/>
      <c r="R5024" s="241"/>
      <c r="S5024" s="241"/>
      <c r="T5024" s="242"/>
      <c r="AT5024" s="243" t="s">
        <v>211</v>
      </c>
      <c r="AU5024" s="243" t="s">
        <v>84</v>
      </c>
      <c r="AV5024" s="14" t="s">
        <v>84</v>
      </c>
      <c r="AW5024" s="14" t="s">
        <v>31</v>
      </c>
      <c r="AX5024" s="14" t="s">
        <v>75</v>
      </c>
      <c r="AY5024" s="243" t="s">
        <v>203</v>
      </c>
    </row>
    <row r="5025" spans="1:65" s="14" customFormat="1" ht="11.25">
      <c r="B5025" s="233"/>
      <c r="C5025" s="234"/>
      <c r="D5025" s="224" t="s">
        <v>211</v>
      </c>
      <c r="E5025" s="235" t="s">
        <v>1</v>
      </c>
      <c r="F5025" s="236" t="s">
        <v>2835</v>
      </c>
      <c r="G5025" s="234"/>
      <c r="H5025" s="237">
        <v>21.6</v>
      </c>
      <c r="I5025" s="238"/>
      <c r="J5025" s="234"/>
      <c r="K5025" s="234"/>
      <c r="L5025" s="239"/>
      <c r="M5025" s="240"/>
      <c r="N5025" s="241"/>
      <c r="O5025" s="241"/>
      <c r="P5025" s="241"/>
      <c r="Q5025" s="241"/>
      <c r="R5025" s="241"/>
      <c r="S5025" s="241"/>
      <c r="T5025" s="242"/>
      <c r="AT5025" s="243" t="s">
        <v>211</v>
      </c>
      <c r="AU5025" s="243" t="s">
        <v>84</v>
      </c>
      <c r="AV5025" s="14" t="s">
        <v>84</v>
      </c>
      <c r="AW5025" s="14" t="s">
        <v>31</v>
      </c>
      <c r="AX5025" s="14" t="s">
        <v>75</v>
      </c>
      <c r="AY5025" s="243" t="s">
        <v>203</v>
      </c>
    </row>
    <row r="5026" spans="1:65" s="14" customFormat="1" ht="11.25">
      <c r="B5026" s="233"/>
      <c r="C5026" s="234"/>
      <c r="D5026" s="224" t="s">
        <v>211</v>
      </c>
      <c r="E5026" s="235" t="s">
        <v>1</v>
      </c>
      <c r="F5026" s="236" t="s">
        <v>2836</v>
      </c>
      <c r="G5026" s="234"/>
      <c r="H5026" s="237">
        <v>21.6</v>
      </c>
      <c r="I5026" s="238"/>
      <c r="J5026" s="234"/>
      <c r="K5026" s="234"/>
      <c r="L5026" s="239"/>
      <c r="M5026" s="240"/>
      <c r="N5026" s="241"/>
      <c r="O5026" s="241"/>
      <c r="P5026" s="241"/>
      <c r="Q5026" s="241"/>
      <c r="R5026" s="241"/>
      <c r="S5026" s="241"/>
      <c r="T5026" s="242"/>
      <c r="AT5026" s="243" t="s">
        <v>211</v>
      </c>
      <c r="AU5026" s="243" t="s">
        <v>84</v>
      </c>
      <c r="AV5026" s="14" t="s">
        <v>84</v>
      </c>
      <c r="AW5026" s="14" t="s">
        <v>31</v>
      </c>
      <c r="AX5026" s="14" t="s">
        <v>75</v>
      </c>
      <c r="AY5026" s="243" t="s">
        <v>203</v>
      </c>
    </row>
    <row r="5027" spans="1:65" s="14" customFormat="1" ht="11.25">
      <c r="B5027" s="233"/>
      <c r="C5027" s="234"/>
      <c r="D5027" s="224" t="s">
        <v>211</v>
      </c>
      <c r="E5027" s="235" t="s">
        <v>1</v>
      </c>
      <c r="F5027" s="236" t="s">
        <v>2837</v>
      </c>
      <c r="G5027" s="234"/>
      <c r="H5027" s="237">
        <v>23.7</v>
      </c>
      <c r="I5027" s="238"/>
      <c r="J5027" s="234"/>
      <c r="K5027" s="234"/>
      <c r="L5027" s="239"/>
      <c r="M5027" s="240"/>
      <c r="N5027" s="241"/>
      <c r="O5027" s="241"/>
      <c r="P5027" s="241"/>
      <c r="Q5027" s="241"/>
      <c r="R5027" s="241"/>
      <c r="S5027" s="241"/>
      <c r="T5027" s="242"/>
      <c r="AT5027" s="243" t="s">
        <v>211</v>
      </c>
      <c r="AU5027" s="243" t="s">
        <v>84</v>
      </c>
      <c r="AV5027" s="14" t="s">
        <v>84</v>
      </c>
      <c r="AW5027" s="14" t="s">
        <v>31</v>
      </c>
      <c r="AX5027" s="14" t="s">
        <v>75</v>
      </c>
      <c r="AY5027" s="243" t="s">
        <v>203</v>
      </c>
    </row>
    <row r="5028" spans="1:65" s="14" customFormat="1" ht="11.25">
      <c r="B5028" s="233"/>
      <c r="C5028" s="234"/>
      <c r="D5028" s="224" t="s">
        <v>211</v>
      </c>
      <c r="E5028" s="235" t="s">
        <v>1</v>
      </c>
      <c r="F5028" s="236" t="s">
        <v>2838</v>
      </c>
      <c r="G5028" s="234"/>
      <c r="H5028" s="237">
        <v>7.2</v>
      </c>
      <c r="I5028" s="238"/>
      <c r="J5028" s="234"/>
      <c r="K5028" s="234"/>
      <c r="L5028" s="239"/>
      <c r="M5028" s="240"/>
      <c r="N5028" s="241"/>
      <c r="O5028" s="241"/>
      <c r="P5028" s="241"/>
      <c r="Q5028" s="241"/>
      <c r="R5028" s="241"/>
      <c r="S5028" s="241"/>
      <c r="T5028" s="242"/>
      <c r="AT5028" s="243" t="s">
        <v>211</v>
      </c>
      <c r="AU5028" s="243" t="s">
        <v>84</v>
      </c>
      <c r="AV5028" s="14" t="s">
        <v>84</v>
      </c>
      <c r="AW5028" s="14" t="s">
        <v>31</v>
      </c>
      <c r="AX5028" s="14" t="s">
        <v>75</v>
      </c>
      <c r="AY5028" s="243" t="s">
        <v>203</v>
      </c>
    </row>
    <row r="5029" spans="1:65" s="14" customFormat="1" ht="11.25">
      <c r="B5029" s="233"/>
      <c r="C5029" s="234"/>
      <c r="D5029" s="224" t="s">
        <v>211</v>
      </c>
      <c r="E5029" s="235" t="s">
        <v>1</v>
      </c>
      <c r="F5029" s="236" t="s">
        <v>2839</v>
      </c>
      <c r="G5029" s="234"/>
      <c r="H5029" s="237">
        <v>6.6</v>
      </c>
      <c r="I5029" s="238"/>
      <c r="J5029" s="234"/>
      <c r="K5029" s="234"/>
      <c r="L5029" s="239"/>
      <c r="M5029" s="240"/>
      <c r="N5029" s="241"/>
      <c r="O5029" s="241"/>
      <c r="P5029" s="241"/>
      <c r="Q5029" s="241"/>
      <c r="R5029" s="241"/>
      <c r="S5029" s="241"/>
      <c r="T5029" s="242"/>
      <c r="AT5029" s="243" t="s">
        <v>211</v>
      </c>
      <c r="AU5029" s="243" t="s">
        <v>84</v>
      </c>
      <c r="AV5029" s="14" t="s">
        <v>84</v>
      </c>
      <c r="AW5029" s="14" t="s">
        <v>31</v>
      </c>
      <c r="AX5029" s="14" t="s">
        <v>75</v>
      </c>
      <c r="AY5029" s="243" t="s">
        <v>203</v>
      </c>
    </row>
    <row r="5030" spans="1:65" s="14" customFormat="1" ht="11.25">
      <c r="B5030" s="233"/>
      <c r="C5030" s="234"/>
      <c r="D5030" s="224" t="s">
        <v>211</v>
      </c>
      <c r="E5030" s="235" t="s">
        <v>1</v>
      </c>
      <c r="F5030" s="236" t="s">
        <v>2840</v>
      </c>
      <c r="G5030" s="234"/>
      <c r="H5030" s="237">
        <v>6.6349999999999998</v>
      </c>
      <c r="I5030" s="238"/>
      <c r="J5030" s="234"/>
      <c r="K5030" s="234"/>
      <c r="L5030" s="239"/>
      <c r="M5030" s="240"/>
      <c r="N5030" s="241"/>
      <c r="O5030" s="241"/>
      <c r="P5030" s="241"/>
      <c r="Q5030" s="241"/>
      <c r="R5030" s="241"/>
      <c r="S5030" s="241"/>
      <c r="T5030" s="242"/>
      <c r="AT5030" s="243" t="s">
        <v>211</v>
      </c>
      <c r="AU5030" s="243" t="s">
        <v>84</v>
      </c>
      <c r="AV5030" s="14" t="s">
        <v>84</v>
      </c>
      <c r="AW5030" s="14" t="s">
        <v>31</v>
      </c>
      <c r="AX5030" s="14" t="s">
        <v>75</v>
      </c>
      <c r="AY5030" s="243" t="s">
        <v>203</v>
      </c>
    </row>
    <row r="5031" spans="1:65" s="14" customFormat="1" ht="11.25">
      <c r="B5031" s="233"/>
      <c r="C5031" s="234"/>
      <c r="D5031" s="224" t="s">
        <v>211</v>
      </c>
      <c r="E5031" s="235" t="s">
        <v>1</v>
      </c>
      <c r="F5031" s="236" t="s">
        <v>2841</v>
      </c>
      <c r="G5031" s="234"/>
      <c r="H5031" s="237">
        <v>5.85</v>
      </c>
      <c r="I5031" s="238"/>
      <c r="J5031" s="234"/>
      <c r="K5031" s="234"/>
      <c r="L5031" s="239"/>
      <c r="M5031" s="240"/>
      <c r="N5031" s="241"/>
      <c r="O5031" s="241"/>
      <c r="P5031" s="241"/>
      <c r="Q5031" s="241"/>
      <c r="R5031" s="241"/>
      <c r="S5031" s="241"/>
      <c r="T5031" s="242"/>
      <c r="AT5031" s="243" t="s">
        <v>211</v>
      </c>
      <c r="AU5031" s="243" t="s">
        <v>84</v>
      </c>
      <c r="AV5031" s="14" t="s">
        <v>84</v>
      </c>
      <c r="AW5031" s="14" t="s">
        <v>31</v>
      </c>
      <c r="AX5031" s="14" t="s">
        <v>75</v>
      </c>
      <c r="AY5031" s="243" t="s">
        <v>203</v>
      </c>
    </row>
    <row r="5032" spans="1:65" s="14" customFormat="1" ht="11.25">
      <c r="B5032" s="233"/>
      <c r="C5032" s="234"/>
      <c r="D5032" s="224" t="s">
        <v>211</v>
      </c>
      <c r="E5032" s="235" t="s">
        <v>1</v>
      </c>
      <c r="F5032" s="236" t="s">
        <v>2842</v>
      </c>
      <c r="G5032" s="234"/>
      <c r="H5032" s="237">
        <v>33.5</v>
      </c>
      <c r="I5032" s="238"/>
      <c r="J5032" s="234"/>
      <c r="K5032" s="234"/>
      <c r="L5032" s="239"/>
      <c r="M5032" s="240"/>
      <c r="N5032" s="241"/>
      <c r="O5032" s="241"/>
      <c r="P5032" s="241"/>
      <c r="Q5032" s="241"/>
      <c r="R5032" s="241"/>
      <c r="S5032" s="241"/>
      <c r="T5032" s="242"/>
      <c r="AT5032" s="243" t="s">
        <v>211</v>
      </c>
      <c r="AU5032" s="243" t="s">
        <v>84</v>
      </c>
      <c r="AV5032" s="14" t="s">
        <v>84</v>
      </c>
      <c r="AW5032" s="14" t="s">
        <v>31</v>
      </c>
      <c r="AX5032" s="14" t="s">
        <v>75</v>
      </c>
      <c r="AY5032" s="243" t="s">
        <v>203</v>
      </c>
    </row>
    <row r="5033" spans="1:65" s="14" customFormat="1" ht="11.25">
      <c r="B5033" s="233"/>
      <c r="C5033" s="234"/>
      <c r="D5033" s="224" t="s">
        <v>211</v>
      </c>
      <c r="E5033" s="235" t="s">
        <v>1</v>
      </c>
      <c r="F5033" s="236" t="s">
        <v>2843</v>
      </c>
      <c r="G5033" s="234"/>
      <c r="H5033" s="237">
        <v>21.8</v>
      </c>
      <c r="I5033" s="238"/>
      <c r="J5033" s="234"/>
      <c r="K5033" s="234"/>
      <c r="L5033" s="239"/>
      <c r="M5033" s="240"/>
      <c r="N5033" s="241"/>
      <c r="O5033" s="241"/>
      <c r="P5033" s="241"/>
      <c r="Q5033" s="241"/>
      <c r="R5033" s="241"/>
      <c r="S5033" s="241"/>
      <c r="T5033" s="242"/>
      <c r="AT5033" s="243" t="s">
        <v>211</v>
      </c>
      <c r="AU5033" s="243" t="s">
        <v>84</v>
      </c>
      <c r="AV5033" s="14" t="s">
        <v>84</v>
      </c>
      <c r="AW5033" s="14" t="s">
        <v>31</v>
      </c>
      <c r="AX5033" s="14" t="s">
        <v>75</v>
      </c>
      <c r="AY5033" s="243" t="s">
        <v>203</v>
      </c>
    </row>
    <row r="5034" spans="1:65" s="14" customFormat="1" ht="11.25">
      <c r="B5034" s="233"/>
      <c r="C5034" s="234"/>
      <c r="D5034" s="224" t="s">
        <v>211</v>
      </c>
      <c r="E5034" s="235" t="s">
        <v>1</v>
      </c>
      <c r="F5034" s="236" t="s">
        <v>2844</v>
      </c>
      <c r="G5034" s="234"/>
      <c r="H5034" s="237">
        <v>21.8</v>
      </c>
      <c r="I5034" s="238"/>
      <c r="J5034" s="234"/>
      <c r="K5034" s="234"/>
      <c r="L5034" s="239"/>
      <c r="M5034" s="240"/>
      <c r="N5034" s="241"/>
      <c r="O5034" s="241"/>
      <c r="P5034" s="241"/>
      <c r="Q5034" s="241"/>
      <c r="R5034" s="241"/>
      <c r="S5034" s="241"/>
      <c r="T5034" s="242"/>
      <c r="AT5034" s="243" t="s">
        <v>211</v>
      </c>
      <c r="AU5034" s="243" t="s">
        <v>84</v>
      </c>
      <c r="AV5034" s="14" t="s">
        <v>84</v>
      </c>
      <c r="AW5034" s="14" t="s">
        <v>31</v>
      </c>
      <c r="AX5034" s="14" t="s">
        <v>75</v>
      </c>
      <c r="AY5034" s="243" t="s">
        <v>203</v>
      </c>
    </row>
    <row r="5035" spans="1:65" s="14" customFormat="1" ht="11.25">
      <c r="B5035" s="233"/>
      <c r="C5035" s="234"/>
      <c r="D5035" s="224" t="s">
        <v>211</v>
      </c>
      <c r="E5035" s="235" t="s">
        <v>1</v>
      </c>
      <c r="F5035" s="236" t="s">
        <v>2845</v>
      </c>
      <c r="G5035" s="234"/>
      <c r="H5035" s="237">
        <v>23.7</v>
      </c>
      <c r="I5035" s="238"/>
      <c r="J5035" s="234"/>
      <c r="K5035" s="234"/>
      <c r="L5035" s="239"/>
      <c r="M5035" s="240"/>
      <c r="N5035" s="241"/>
      <c r="O5035" s="241"/>
      <c r="P5035" s="241"/>
      <c r="Q5035" s="241"/>
      <c r="R5035" s="241"/>
      <c r="S5035" s="241"/>
      <c r="T5035" s="242"/>
      <c r="AT5035" s="243" t="s">
        <v>211</v>
      </c>
      <c r="AU5035" s="243" t="s">
        <v>84</v>
      </c>
      <c r="AV5035" s="14" t="s">
        <v>84</v>
      </c>
      <c r="AW5035" s="14" t="s">
        <v>31</v>
      </c>
      <c r="AX5035" s="14" t="s">
        <v>75</v>
      </c>
      <c r="AY5035" s="243" t="s">
        <v>203</v>
      </c>
    </row>
    <row r="5036" spans="1:65" s="14" customFormat="1" ht="11.25">
      <c r="B5036" s="233"/>
      <c r="C5036" s="234"/>
      <c r="D5036" s="224" t="s">
        <v>211</v>
      </c>
      <c r="E5036" s="235" t="s">
        <v>1</v>
      </c>
      <c r="F5036" s="236" t="s">
        <v>2846</v>
      </c>
      <c r="G5036" s="234"/>
      <c r="H5036" s="237">
        <v>44.11</v>
      </c>
      <c r="I5036" s="238"/>
      <c r="J5036" s="234"/>
      <c r="K5036" s="234"/>
      <c r="L5036" s="239"/>
      <c r="M5036" s="240"/>
      <c r="N5036" s="241"/>
      <c r="O5036" s="241"/>
      <c r="P5036" s="241"/>
      <c r="Q5036" s="241"/>
      <c r="R5036" s="241"/>
      <c r="S5036" s="241"/>
      <c r="T5036" s="242"/>
      <c r="AT5036" s="243" t="s">
        <v>211</v>
      </c>
      <c r="AU5036" s="243" t="s">
        <v>84</v>
      </c>
      <c r="AV5036" s="14" t="s">
        <v>84</v>
      </c>
      <c r="AW5036" s="14" t="s">
        <v>31</v>
      </c>
      <c r="AX5036" s="14" t="s">
        <v>75</v>
      </c>
      <c r="AY5036" s="243" t="s">
        <v>203</v>
      </c>
    </row>
    <row r="5037" spans="1:65" s="14" customFormat="1" ht="11.25">
      <c r="B5037" s="233"/>
      <c r="C5037" s="234"/>
      <c r="D5037" s="224" t="s">
        <v>211</v>
      </c>
      <c r="E5037" s="235" t="s">
        <v>1</v>
      </c>
      <c r="F5037" s="236" t="s">
        <v>2847</v>
      </c>
      <c r="G5037" s="234"/>
      <c r="H5037" s="237">
        <v>17.22</v>
      </c>
      <c r="I5037" s="238"/>
      <c r="J5037" s="234"/>
      <c r="K5037" s="234"/>
      <c r="L5037" s="239"/>
      <c r="M5037" s="240"/>
      <c r="N5037" s="241"/>
      <c r="O5037" s="241"/>
      <c r="P5037" s="241"/>
      <c r="Q5037" s="241"/>
      <c r="R5037" s="241"/>
      <c r="S5037" s="241"/>
      <c r="T5037" s="242"/>
      <c r="AT5037" s="243" t="s">
        <v>211</v>
      </c>
      <c r="AU5037" s="243" t="s">
        <v>84</v>
      </c>
      <c r="AV5037" s="14" t="s">
        <v>84</v>
      </c>
      <c r="AW5037" s="14" t="s">
        <v>31</v>
      </c>
      <c r="AX5037" s="14" t="s">
        <v>75</v>
      </c>
      <c r="AY5037" s="243" t="s">
        <v>203</v>
      </c>
    </row>
    <row r="5038" spans="1:65" s="2" customFormat="1" ht="21.75" customHeight="1">
      <c r="A5038" s="35"/>
      <c r="B5038" s="36"/>
      <c r="C5038" s="247" t="s">
        <v>4417</v>
      </c>
      <c r="D5038" s="247" t="s">
        <v>413</v>
      </c>
      <c r="E5038" s="248" t="s">
        <v>4418</v>
      </c>
      <c r="F5038" s="249" t="s">
        <v>4419</v>
      </c>
      <c r="G5038" s="250" t="s">
        <v>240</v>
      </c>
      <c r="H5038" s="251">
        <v>881.06200000000001</v>
      </c>
      <c r="I5038" s="252"/>
      <c r="J5038" s="253">
        <f>ROUND(I5038*H5038,2)</f>
        <v>0</v>
      </c>
      <c r="K5038" s="249" t="s">
        <v>1</v>
      </c>
      <c r="L5038" s="254"/>
      <c r="M5038" s="255" t="s">
        <v>1</v>
      </c>
      <c r="N5038" s="256" t="s">
        <v>40</v>
      </c>
      <c r="O5038" s="72"/>
      <c r="P5038" s="218">
        <f>O5038*H5038</f>
        <v>0</v>
      </c>
      <c r="Q5038" s="218">
        <v>0</v>
      </c>
      <c r="R5038" s="218">
        <f>Q5038*H5038</f>
        <v>0</v>
      </c>
      <c r="S5038" s="218">
        <v>0</v>
      </c>
      <c r="T5038" s="219">
        <f>S5038*H5038</f>
        <v>0</v>
      </c>
      <c r="U5038" s="35"/>
      <c r="V5038" s="35"/>
      <c r="W5038" s="35"/>
      <c r="X5038" s="35"/>
      <c r="Y5038" s="35"/>
      <c r="Z5038" s="35"/>
      <c r="AA5038" s="35"/>
      <c r="AB5038" s="35"/>
      <c r="AC5038" s="35"/>
      <c r="AD5038" s="35"/>
      <c r="AE5038" s="35"/>
      <c r="AR5038" s="220" t="s">
        <v>1661</v>
      </c>
      <c r="AT5038" s="220" t="s">
        <v>413</v>
      </c>
      <c r="AU5038" s="220" t="s">
        <v>84</v>
      </c>
      <c r="AY5038" s="18" t="s">
        <v>203</v>
      </c>
      <c r="BE5038" s="221">
        <f>IF(N5038="základní",J5038,0)</f>
        <v>0</v>
      </c>
      <c r="BF5038" s="221">
        <f>IF(N5038="snížená",J5038,0)</f>
        <v>0</v>
      </c>
      <c r="BG5038" s="221">
        <f>IF(N5038="zákl. přenesená",J5038,0)</f>
        <v>0</v>
      </c>
      <c r="BH5038" s="221">
        <f>IF(N5038="sníž. přenesená",J5038,0)</f>
        <v>0</v>
      </c>
      <c r="BI5038" s="221">
        <f>IF(N5038="nulová",J5038,0)</f>
        <v>0</v>
      </c>
      <c r="BJ5038" s="18" t="s">
        <v>82</v>
      </c>
      <c r="BK5038" s="221">
        <f>ROUND(I5038*H5038,2)</f>
        <v>0</v>
      </c>
      <c r="BL5038" s="18" t="s">
        <v>412</v>
      </c>
      <c r="BM5038" s="220" t="s">
        <v>4420</v>
      </c>
    </row>
    <row r="5039" spans="1:65" s="13" customFormat="1" ht="11.25">
      <c r="B5039" s="222"/>
      <c r="C5039" s="223"/>
      <c r="D5039" s="224" t="s">
        <v>211</v>
      </c>
      <c r="E5039" s="225" t="s">
        <v>1</v>
      </c>
      <c r="F5039" s="226" t="s">
        <v>4421</v>
      </c>
      <c r="G5039" s="223"/>
      <c r="H5039" s="225" t="s">
        <v>1</v>
      </c>
      <c r="I5039" s="227"/>
      <c r="J5039" s="223"/>
      <c r="K5039" s="223"/>
      <c r="L5039" s="228"/>
      <c r="M5039" s="229"/>
      <c r="N5039" s="230"/>
      <c r="O5039" s="230"/>
      <c r="P5039" s="230"/>
      <c r="Q5039" s="230"/>
      <c r="R5039" s="230"/>
      <c r="S5039" s="230"/>
      <c r="T5039" s="231"/>
      <c r="AT5039" s="232" t="s">
        <v>211</v>
      </c>
      <c r="AU5039" s="232" t="s">
        <v>84</v>
      </c>
      <c r="AV5039" s="13" t="s">
        <v>82</v>
      </c>
      <c r="AW5039" s="13" t="s">
        <v>31</v>
      </c>
      <c r="AX5039" s="13" t="s">
        <v>75</v>
      </c>
      <c r="AY5039" s="232" t="s">
        <v>203</v>
      </c>
    </row>
    <row r="5040" spans="1:65" s="13" customFormat="1" ht="11.25">
      <c r="B5040" s="222"/>
      <c r="C5040" s="223"/>
      <c r="D5040" s="224" t="s">
        <v>211</v>
      </c>
      <c r="E5040" s="225" t="s">
        <v>1</v>
      </c>
      <c r="F5040" s="226" t="s">
        <v>213</v>
      </c>
      <c r="G5040" s="223"/>
      <c r="H5040" s="225" t="s">
        <v>1</v>
      </c>
      <c r="I5040" s="227"/>
      <c r="J5040" s="223"/>
      <c r="K5040" s="223"/>
      <c r="L5040" s="228"/>
      <c r="M5040" s="229"/>
      <c r="N5040" s="230"/>
      <c r="O5040" s="230"/>
      <c r="P5040" s="230"/>
      <c r="Q5040" s="230"/>
      <c r="R5040" s="230"/>
      <c r="S5040" s="230"/>
      <c r="T5040" s="231"/>
      <c r="AT5040" s="232" t="s">
        <v>211</v>
      </c>
      <c r="AU5040" s="232" t="s">
        <v>84</v>
      </c>
      <c r="AV5040" s="13" t="s">
        <v>82</v>
      </c>
      <c r="AW5040" s="13" t="s">
        <v>31</v>
      </c>
      <c r="AX5040" s="13" t="s">
        <v>75</v>
      </c>
      <c r="AY5040" s="232" t="s">
        <v>203</v>
      </c>
    </row>
    <row r="5041" spans="1:65" s="14" customFormat="1" ht="11.25">
      <c r="B5041" s="233"/>
      <c r="C5041" s="234"/>
      <c r="D5041" s="224" t="s">
        <v>211</v>
      </c>
      <c r="E5041" s="235" t="s">
        <v>1</v>
      </c>
      <c r="F5041" s="236" t="s">
        <v>4422</v>
      </c>
      <c r="G5041" s="234"/>
      <c r="H5041" s="237">
        <v>65.015000000000001</v>
      </c>
      <c r="I5041" s="238"/>
      <c r="J5041" s="234"/>
      <c r="K5041" s="234"/>
      <c r="L5041" s="239"/>
      <c r="M5041" s="240"/>
      <c r="N5041" s="241"/>
      <c r="O5041" s="241"/>
      <c r="P5041" s="241"/>
      <c r="Q5041" s="241"/>
      <c r="R5041" s="241"/>
      <c r="S5041" s="241"/>
      <c r="T5041" s="242"/>
      <c r="AT5041" s="243" t="s">
        <v>211</v>
      </c>
      <c r="AU5041" s="243" t="s">
        <v>84</v>
      </c>
      <c r="AV5041" s="14" t="s">
        <v>84</v>
      </c>
      <c r="AW5041" s="14" t="s">
        <v>31</v>
      </c>
      <c r="AX5041" s="14" t="s">
        <v>75</v>
      </c>
      <c r="AY5041" s="243" t="s">
        <v>203</v>
      </c>
    </row>
    <row r="5042" spans="1:65" s="14" customFormat="1" ht="11.25">
      <c r="B5042" s="233"/>
      <c r="C5042" s="234"/>
      <c r="D5042" s="224" t="s">
        <v>211</v>
      </c>
      <c r="E5042" s="235" t="s">
        <v>1</v>
      </c>
      <c r="F5042" s="236" t="s">
        <v>4423</v>
      </c>
      <c r="G5042" s="234"/>
      <c r="H5042" s="237">
        <v>735.95</v>
      </c>
      <c r="I5042" s="238"/>
      <c r="J5042" s="234"/>
      <c r="K5042" s="234"/>
      <c r="L5042" s="239"/>
      <c r="M5042" s="240"/>
      <c r="N5042" s="241"/>
      <c r="O5042" s="241"/>
      <c r="P5042" s="241"/>
      <c r="Q5042" s="241"/>
      <c r="R5042" s="241"/>
      <c r="S5042" s="241"/>
      <c r="T5042" s="242"/>
      <c r="AT5042" s="243" t="s">
        <v>211</v>
      </c>
      <c r="AU5042" s="243" t="s">
        <v>84</v>
      </c>
      <c r="AV5042" s="14" t="s">
        <v>84</v>
      </c>
      <c r="AW5042" s="14" t="s">
        <v>31</v>
      </c>
      <c r="AX5042" s="14" t="s">
        <v>75</v>
      </c>
      <c r="AY5042" s="243" t="s">
        <v>203</v>
      </c>
    </row>
    <row r="5043" spans="1:65" s="14" customFormat="1" ht="11.25">
      <c r="B5043" s="233"/>
      <c r="C5043" s="234"/>
      <c r="D5043" s="224" t="s">
        <v>211</v>
      </c>
      <c r="E5043" s="234"/>
      <c r="F5043" s="236" t="s">
        <v>4424</v>
      </c>
      <c r="G5043" s="234"/>
      <c r="H5043" s="237">
        <v>881.06200000000001</v>
      </c>
      <c r="I5043" s="238"/>
      <c r="J5043" s="234"/>
      <c r="K5043" s="234"/>
      <c r="L5043" s="239"/>
      <c r="M5043" s="240"/>
      <c r="N5043" s="241"/>
      <c r="O5043" s="241"/>
      <c r="P5043" s="241"/>
      <c r="Q5043" s="241"/>
      <c r="R5043" s="241"/>
      <c r="S5043" s="241"/>
      <c r="T5043" s="242"/>
      <c r="AT5043" s="243" t="s">
        <v>211</v>
      </c>
      <c r="AU5043" s="243" t="s">
        <v>84</v>
      </c>
      <c r="AV5043" s="14" t="s">
        <v>84</v>
      </c>
      <c r="AW5043" s="14" t="s">
        <v>4</v>
      </c>
      <c r="AX5043" s="14" t="s">
        <v>82</v>
      </c>
      <c r="AY5043" s="243" t="s">
        <v>203</v>
      </c>
    </row>
    <row r="5044" spans="1:65" s="2" customFormat="1" ht="44.25" customHeight="1">
      <c r="A5044" s="35"/>
      <c r="B5044" s="36"/>
      <c r="C5044" s="247" t="s">
        <v>4425</v>
      </c>
      <c r="D5044" s="247" t="s">
        <v>413</v>
      </c>
      <c r="E5044" s="248" t="s">
        <v>4426</v>
      </c>
      <c r="F5044" s="249" t="s">
        <v>4427</v>
      </c>
      <c r="G5044" s="250" t="s">
        <v>240</v>
      </c>
      <c r="H5044" s="251">
        <v>1263.7650000000001</v>
      </c>
      <c r="I5044" s="252"/>
      <c r="J5044" s="253">
        <f>ROUND(I5044*H5044,2)</f>
        <v>0</v>
      </c>
      <c r="K5044" s="249" t="s">
        <v>1</v>
      </c>
      <c r="L5044" s="254"/>
      <c r="M5044" s="255" t="s">
        <v>1</v>
      </c>
      <c r="N5044" s="256" t="s">
        <v>40</v>
      </c>
      <c r="O5044" s="72"/>
      <c r="P5044" s="218">
        <f>O5044*H5044</f>
        <v>0</v>
      </c>
      <c r="Q5044" s="218">
        <v>0</v>
      </c>
      <c r="R5044" s="218">
        <f>Q5044*H5044</f>
        <v>0</v>
      </c>
      <c r="S5044" s="218">
        <v>0</v>
      </c>
      <c r="T5044" s="219">
        <f>S5044*H5044</f>
        <v>0</v>
      </c>
      <c r="U5044" s="35"/>
      <c r="V5044" s="35"/>
      <c r="W5044" s="35"/>
      <c r="X5044" s="35"/>
      <c r="Y5044" s="35"/>
      <c r="Z5044" s="35"/>
      <c r="AA5044" s="35"/>
      <c r="AB5044" s="35"/>
      <c r="AC5044" s="35"/>
      <c r="AD5044" s="35"/>
      <c r="AE5044" s="35"/>
      <c r="AR5044" s="220" t="s">
        <v>1661</v>
      </c>
      <c r="AT5044" s="220" t="s">
        <v>413</v>
      </c>
      <c r="AU5044" s="220" t="s">
        <v>84</v>
      </c>
      <c r="AY5044" s="18" t="s">
        <v>203</v>
      </c>
      <c r="BE5044" s="221">
        <f>IF(N5044="základní",J5044,0)</f>
        <v>0</v>
      </c>
      <c r="BF5044" s="221">
        <f>IF(N5044="snížená",J5044,0)</f>
        <v>0</v>
      </c>
      <c r="BG5044" s="221">
        <f>IF(N5044="zákl. přenesená",J5044,0)</f>
        <v>0</v>
      </c>
      <c r="BH5044" s="221">
        <f>IF(N5044="sníž. přenesená",J5044,0)</f>
        <v>0</v>
      </c>
      <c r="BI5044" s="221">
        <f>IF(N5044="nulová",J5044,0)</f>
        <v>0</v>
      </c>
      <c r="BJ5044" s="18" t="s">
        <v>82</v>
      </c>
      <c r="BK5044" s="221">
        <f>ROUND(I5044*H5044,2)</f>
        <v>0</v>
      </c>
      <c r="BL5044" s="18" t="s">
        <v>412</v>
      </c>
      <c r="BM5044" s="220" t="s">
        <v>4428</v>
      </c>
    </row>
    <row r="5045" spans="1:65" s="13" customFormat="1" ht="11.25">
      <c r="B5045" s="222"/>
      <c r="C5045" s="223"/>
      <c r="D5045" s="224" t="s">
        <v>211</v>
      </c>
      <c r="E5045" s="225" t="s">
        <v>1</v>
      </c>
      <c r="F5045" s="226" t="s">
        <v>4421</v>
      </c>
      <c r="G5045" s="223"/>
      <c r="H5045" s="225" t="s">
        <v>1</v>
      </c>
      <c r="I5045" s="227"/>
      <c r="J5045" s="223"/>
      <c r="K5045" s="223"/>
      <c r="L5045" s="228"/>
      <c r="M5045" s="229"/>
      <c r="N5045" s="230"/>
      <c r="O5045" s="230"/>
      <c r="P5045" s="230"/>
      <c r="Q5045" s="230"/>
      <c r="R5045" s="230"/>
      <c r="S5045" s="230"/>
      <c r="T5045" s="231"/>
      <c r="AT5045" s="232" t="s">
        <v>211</v>
      </c>
      <c r="AU5045" s="232" t="s">
        <v>84</v>
      </c>
      <c r="AV5045" s="13" t="s">
        <v>82</v>
      </c>
      <c r="AW5045" s="13" t="s">
        <v>31</v>
      </c>
      <c r="AX5045" s="13" t="s">
        <v>75</v>
      </c>
      <c r="AY5045" s="232" t="s">
        <v>203</v>
      </c>
    </row>
    <row r="5046" spans="1:65" s="13" customFormat="1" ht="11.25">
      <c r="B5046" s="222"/>
      <c r="C5046" s="223"/>
      <c r="D5046" s="224" t="s">
        <v>211</v>
      </c>
      <c r="E5046" s="225" t="s">
        <v>1</v>
      </c>
      <c r="F5046" s="226" t="s">
        <v>213</v>
      </c>
      <c r="G5046" s="223"/>
      <c r="H5046" s="225" t="s">
        <v>1</v>
      </c>
      <c r="I5046" s="227"/>
      <c r="J5046" s="223"/>
      <c r="K5046" s="223"/>
      <c r="L5046" s="228"/>
      <c r="M5046" s="229"/>
      <c r="N5046" s="230"/>
      <c r="O5046" s="230"/>
      <c r="P5046" s="230"/>
      <c r="Q5046" s="230"/>
      <c r="R5046" s="230"/>
      <c r="S5046" s="230"/>
      <c r="T5046" s="231"/>
      <c r="AT5046" s="232" t="s">
        <v>211</v>
      </c>
      <c r="AU5046" s="232" t="s">
        <v>84</v>
      </c>
      <c r="AV5046" s="13" t="s">
        <v>82</v>
      </c>
      <c r="AW5046" s="13" t="s">
        <v>31</v>
      </c>
      <c r="AX5046" s="13" t="s">
        <v>75</v>
      </c>
      <c r="AY5046" s="232" t="s">
        <v>203</v>
      </c>
    </row>
    <row r="5047" spans="1:65" s="14" customFormat="1" ht="11.25">
      <c r="B5047" s="233"/>
      <c r="C5047" s="234"/>
      <c r="D5047" s="224" t="s">
        <v>211</v>
      </c>
      <c r="E5047" s="235" t="s">
        <v>1</v>
      </c>
      <c r="F5047" s="236" t="s">
        <v>4429</v>
      </c>
      <c r="G5047" s="234"/>
      <c r="H5047" s="237">
        <v>50.637</v>
      </c>
      <c r="I5047" s="238"/>
      <c r="J5047" s="234"/>
      <c r="K5047" s="234"/>
      <c r="L5047" s="239"/>
      <c r="M5047" s="240"/>
      <c r="N5047" s="241"/>
      <c r="O5047" s="241"/>
      <c r="P5047" s="241"/>
      <c r="Q5047" s="241"/>
      <c r="R5047" s="241"/>
      <c r="S5047" s="241"/>
      <c r="T5047" s="242"/>
      <c r="AT5047" s="243" t="s">
        <v>211</v>
      </c>
      <c r="AU5047" s="243" t="s">
        <v>84</v>
      </c>
      <c r="AV5047" s="14" t="s">
        <v>84</v>
      </c>
      <c r="AW5047" s="14" t="s">
        <v>31</v>
      </c>
      <c r="AX5047" s="14" t="s">
        <v>75</v>
      </c>
      <c r="AY5047" s="243" t="s">
        <v>203</v>
      </c>
    </row>
    <row r="5048" spans="1:65" s="14" customFormat="1" ht="11.25">
      <c r="B5048" s="233"/>
      <c r="C5048" s="234"/>
      <c r="D5048" s="224" t="s">
        <v>211</v>
      </c>
      <c r="E5048" s="235" t="s">
        <v>1</v>
      </c>
      <c r="F5048" s="236" t="s">
        <v>4430</v>
      </c>
      <c r="G5048" s="234"/>
      <c r="H5048" s="237">
        <v>1098.24</v>
      </c>
      <c r="I5048" s="238"/>
      <c r="J5048" s="234"/>
      <c r="K5048" s="234"/>
      <c r="L5048" s="239"/>
      <c r="M5048" s="240"/>
      <c r="N5048" s="241"/>
      <c r="O5048" s="241"/>
      <c r="P5048" s="241"/>
      <c r="Q5048" s="241"/>
      <c r="R5048" s="241"/>
      <c r="S5048" s="241"/>
      <c r="T5048" s="242"/>
      <c r="AT5048" s="243" t="s">
        <v>211</v>
      </c>
      <c r="AU5048" s="243" t="s">
        <v>84</v>
      </c>
      <c r="AV5048" s="14" t="s">
        <v>84</v>
      </c>
      <c r="AW5048" s="14" t="s">
        <v>31</v>
      </c>
      <c r="AX5048" s="14" t="s">
        <v>75</v>
      </c>
      <c r="AY5048" s="243" t="s">
        <v>203</v>
      </c>
    </row>
    <row r="5049" spans="1:65" s="14" customFormat="1" ht="11.25">
      <c r="B5049" s="233"/>
      <c r="C5049" s="234"/>
      <c r="D5049" s="224" t="s">
        <v>211</v>
      </c>
      <c r="E5049" s="234"/>
      <c r="F5049" s="236" t="s">
        <v>4431</v>
      </c>
      <c r="G5049" s="234"/>
      <c r="H5049" s="237">
        <v>1263.7650000000001</v>
      </c>
      <c r="I5049" s="238"/>
      <c r="J5049" s="234"/>
      <c r="K5049" s="234"/>
      <c r="L5049" s="239"/>
      <c r="M5049" s="240"/>
      <c r="N5049" s="241"/>
      <c r="O5049" s="241"/>
      <c r="P5049" s="241"/>
      <c r="Q5049" s="241"/>
      <c r="R5049" s="241"/>
      <c r="S5049" s="241"/>
      <c r="T5049" s="242"/>
      <c r="AT5049" s="243" t="s">
        <v>211</v>
      </c>
      <c r="AU5049" s="243" t="s">
        <v>84</v>
      </c>
      <c r="AV5049" s="14" t="s">
        <v>84</v>
      </c>
      <c r="AW5049" s="14" t="s">
        <v>4</v>
      </c>
      <c r="AX5049" s="14" t="s">
        <v>82</v>
      </c>
      <c r="AY5049" s="243" t="s">
        <v>203</v>
      </c>
    </row>
    <row r="5050" spans="1:65" s="2" customFormat="1" ht="33" customHeight="1">
      <c r="A5050" s="35"/>
      <c r="B5050" s="36"/>
      <c r="C5050" s="247" t="s">
        <v>4432</v>
      </c>
      <c r="D5050" s="247" t="s">
        <v>413</v>
      </c>
      <c r="E5050" s="248" t="s">
        <v>4433</v>
      </c>
      <c r="F5050" s="249" t="s">
        <v>4434</v>
      </c>
      <c r="G5050" s="250" t="s">
        <v>240</v>
      </c>
      <c r="H5050" s="251">
        <v>2596.3330000000001</v>
      </c>
      <c r="I5050" s="252"/>
      <c r="J5050" s="253">
        <f>ROUND(I5050*H5050,2)</f>
        <v>0</v>
      </c>
      <c r="K5050" s="249" t="s">
        <v>1</v>
      </c>
      <c r="L5050" s="254"/>
      <c r="M5050" s="255" t="s">
        <v>1</v>
      </c>
      <c r="N5050" s="256" t="s">
        <v>40</v>
      </c>
      <c r="O5050" s="72"/>
      <c r="P5050" s="218">
        <f>O5050*H5050</f>
        <v>0</v>
      </c>
      <c r="Q5050" s="218">
        <v>0</v>
      </c>
      <c r="R5050" s="218">
        <f>Q5050*H5050</f>
        <v>0</v>
      </c>
      <c r="S5050" s="218">
        <v>0</v>
      </c>
      <c r="T5050" s="219">
        <f>S5050*H5050</f>
        <v>0</v>
      </c>
      <c r="U5050" s="35"/>
      <c r="V5050" s="35"/>
      <c r="W5050" s="35"/>
      <c r="X5050" s="35"/>
      <c r="Y5050" s="35"/>
      <c r="Z5050" s="35"/>
      <c r="AA5050" s="35"/>
      <c r="AB5050" s="35"/>
      <c r="AC5050" s="35"/>
      <c r="AD5050" s="35"/>
      <c r="AE5050" s="35"/>
      <c r="AR5050" s="220" t="s">
        <v>1661</v>
      </c>
      <c r="AT5050" s="220" t="s">
        <v>413</v>
      </c>
      <c r="AU5050" s="220" t="s">
        <v>84</v>
      </c>
      <c r="AY5050" s="18" t="s">
        <v>203</v>
      </c>
      <c r="BE5050" s="221">
        <f>IF(N5050="základní",J5050,0)</f>
        <v>0</v>
      </c>
      <c r="BF5050" s="221">
        <f>IF(N5050="snížená",J5050,0)</f>
        <v>0</v>
      </c>
      <c r="BG5050" s="221">
        <f>IF(N5050="zákl. přenesená",J5050,0)</f>
        <v>0</v>
      </c>
      <c r="BH5050" s="221">
        <f>IF(N5050="sníž. přenesená",J5050,0)</f>
        <v>0</v>
      </c>
      <c r="BI5050" s="221">
        <f>IF(N5050="nulová",J5050,0)</f>
        <v>0</v>
      </c>
      <c r="BJ5050" s="18" t="s">
        <v>82</v>
      </c>
      <c r="BK5050" s="221">
        <f>ROUND(I5050*H5050,2)</f>
        <v>0</v>
      </c>
      <c r="BL5050" s="18" t="s">
        <v>412</v>
      </c>
      <c r="BM5050" s="220" t="s">
        <v>4435</v>
      </c>
    </row>
    <row r="5051" spans="1:65" s="13" customFormat="1" ht="11.25">
      <c r="B5051" s="222"/>
      <c r="C5051" s="223"/>
      <c r="D5051" s="224" t="s">
        <v>211</v>
      </c>
      <c r="E5051" s="225" t="s">
        <v>1</v>
      </c>
      <c r="F5051" s="226" t="s">
        <v>4421</v>
      </c>
      <c r="G5051" s="223"/>
      <c r="H5051" s="225" t="s">
        <v>1</v>
      </c>
      <c r="I5051" s="227"/>
      <c r="J5051" s="223"/>
      <c r="K5051" s="223"/>
      <c r="L5051" s="228"/>
      <c r="M5051" s="229"/>
      <c r="N5051" s="230"/>
      <c r="O5051" s="230"/>
      <c r="P5051" s="230"/>
      <c r="Q5051" s="230"/>
      <c r="R5051" s="230"/>
      <c r="S5051" s="230"/>
      <c r="T5051" s="231"/>
      <c r="AT5051" s="232" t="s">
        <v>211</v>
      </c>
      <c r="AU5051" s="232" t="s">
        <v>84</v>
      </c>
      <c r="AV5051" s="13" t="s">
        <v>82</v>
      </c>
      <c r="AW5051" s="13" t="s">
        <v>31</v>
      </c>
      <c r="AX5051" s="13" t="s">
        <v>75</v>
      </c>
      <c r="AY5051" s="232" t="s">
        <v>203</v>
      </c>
    </row>
    <row r="5052" spans="1:65" s="13" customFormat="1" ht="11.25">
      <c r="B5052" s="222"/>
      <c r="C5052" s="223"/>
      <c r="D5052" s="224" t="s">
        <v>211</v>
      </c>
      <c r="E5052" s="225" t="s">
        <v>1</v>
      </c>
      <c r="F5052" s="226" t="s">
        <v>213</v>
      </c>
      <c r="G5052" s="223"/>
      <c r="H5052" s="225" t="s">
        <v>1</v>
      </c>
      <c r="I5052" s="227"/>
      <c r="J5052" s="223"/>
      <c r="K5052" s="223"/>
      <c r="L5052" s="228"/>
      <c r="M5052" s="229"/>
      <c r="N5052" s="230"/>
      <c r="O5052" s="230"/>
      <c r="P5052" s="230"/>
      <c r="Q5052" s="230"/>
      <c r="R5052" s="230"/>
      <c r="S5052" s="230"/>
      <c r="T5052" s="231"/>
      <c r="AT5052" s="232" t="s">
        <v>211</v>
      </c>
      <c r="AU5052" s="232" t="s">
        <v>84</v>
      </c>
      <c r="AV5052" s="13" t="s">
        <v>82</v>
      </c>
      <c r="AW5052" s="13" t="s">
        <v>31</v>
      </c>
      <c r="AX5052" s="13" t="s">
        <v>75</v>
      </c>
      <c r="AY5052" s="232" t="s">
        <v>203</v>
      </c>
    </row>
    <row r="5053" spans="1:65" s="14" customFormat="1" ht="11.25">
      <c r="B5053" s="233"/>
      <c r="C5053" s="234"/>
      <c r="D5053" s="224" t="s">
        <v>211</v>
      </c>
      <c r="E5053" s="235" t="s">
        <v>1</v>
      </c>
      <c r="F5053" s="236" t="s">
        <v>4436</v>
      </c>
      <c r="G5053" s="234"/>
      <c r="H5053" s="237">
        <v>186.988</v>
      </c>
      <c r="I5053" s="238"/>
      <c r="J5053" s="234"/>
      <c r="K5053" s="234"/>
      <c r="L5053" s="239"/>
      <c r="M5053" s="240"/>
      <c r="N5053" s="241"/>
      <c r="O5053" s="241"/>
      <c r="P5053" s="241"/>
      <c r="Q5053" s="241"/>
      <c r="R5053" s="241"/>
      <c r="S5053" s="241"/>
      <c r="T5053" s="242"/>
      <c r="AT5053" s="243" t="s">
        <v>211</v>
      </c>
      <c r="AU5053" s="243" t="s">
        <v>84</v>
      </c>
      <c r="AV5053" s="14" t="s">
        <v>84</v>
      </c>
      <c r="AW5053" s="14" t="s">
        <v>31</v>
      </c>
      <c r="AX5053" s="14" t="s">
        <v>75</v>
      </c>
      <c r="AY5053" s="243" t="s">
        <v>203</v>
      </c>
    </row>
    <row r="5054" spans="1:65" s="14" customFormat="1" ht="11.25">
      <c r="B5054" s="233"/>
      <c r="C5054" s="234"/>
      <c r="D5054" s="224" t="s">
        <v>211</v>
      </c>
      <c r="E5054" s="235" t="s">
        <v>1</v>
      </c>
      <c r="F5054" s="236" t="s">
        <v>4437</v>
      </c>
      <c r="G5054" s="234"/>
      <c r="H5054" s="237">
        <v>2173.3150000000001</v>
      </c>
      <c r="I5054" s="238"/>
      <c r="J5054" s="234"/>
      <c r="K5054" s="234"/>
      <c r="L5054" s="239"/>
      <c r="M5054" s="240"/>
      <c r="N5054" s="241"/>
      <c r="O5054" s="241"/>
      <c r="P5054" s="241"/>
      <c r="Q5054" s="241"/>
      <c r="R5054" s="241"/>
      <c r="S5054" s="241"/>
      <c r="T5054" s="242"/>
      <c r="AT5054" s="243" t="s">
        <v>211</v>
      </c>
      <c r="AU5054" s="243" t="s">
        <v>84</v>
      </c>
      <c r="AV5054" s="14" t="s">
        <v>84</v>
      </c>
      <c r="AW5054" s="14" t="s">
        <v>31</v>
      </c>
      <c r="AX5054" s="14" t="s">
        <v>75</v>
      </c>
      <c r="AY5054" s="243" t="s">
        <v>203</v>
      </c>
    </row>
    <row r="5055" spans="1:65" s="14" customFormat="1" ht="11.25">
      <c r="B5055" s="233"/>
      <c r="C5055" s="234"/>
      <c r="D5055" s="224" t="s">
        <v>211</v>
      </c>
      <c r="E5055" s="234"/>
      <c r="F5055" s="236" t="s">
        <v>4438</v>
      </c>
      <c r="G5055" s="234"/>
      <c r="H5055" s="237">
        <v>2596.3330000000001</v>
      </c>
      <c r="I5055" s="238"/>
      <c r="J5055" s="234"/>
      <c r="K5055" s="234"/>
      <c r="L5055" s="239"/>
      <c r="M5055" s="240"/>
      <c r="N5055" s="241"/>
      <c r="O5055" s="241"/>
      <c r="P5055" s="241"/>
      <c r="Q5055" s="241"/>
      <c r="R5055" s="241"/>
      <c r="S5055" s="241"/>
      <c r="T5055" s="242"/>
      <c r="AT5055" s="243" t="s">
        <v>211</v>
      </c>
      <c r="AU5055" s="243" t="s">
        <v>84</v>
      </c>
      <c r="AV5055" s="14" t="s">
        <v>84</v>
      </c>
      <c r="AW5055" s="14" t="s">
        <v>4</v>
      </c>
      <c r="AX5055" s="14" t="s">
        <v>82</v>
      </c>
      <c r="AY5055" s="243" t="s">
        <v>203</v>
      </c>
    </row>
    <row r="5056" spans="1:65" s="2" customFormat="1" ht="21.75" customHeight="1">
      <c r="A5056" s="35"/>
      <c r="B5056" s="36"/>
      <c r="C5056" s="209" t="s">
        <v>4439</v>
      </c>
      <c r="D5056" s="209" t="s">
        <v>205</v>
      </c>
      <c r="E5056" s="210" t="s">
        <v>4440</v>
      </c>
      <c r="F5056" s="211" t="s">
        <v>4441</v>
      </c>
      <c r="G5056" s="212" t="s">
        <v>828</v>
      </c>
      <c r="H5056" s="213">
        <v>255.57499999999999</v>
      </c>
      <c r="I5056" s="214"/>
      <c r="J5056" s="215">
        <f>ROUND(I5056*H5056,2)</f>
        <v>0</v>
      </c>
      <c r="K5056" s="211" t="s">
        <v>1</v>
      </c>
      <c r="L5056" s="40"/>
      <c r="M5056" s="216" t="s">
        <v>1</v>
      </c>
      <c r="N5056" s="217" t="s">
        <v>40</v>
      </c>
      <c r="O5056" s="72"/>
      <c r="P5056" s="218">
        <f>O5056*H5056</f>
        <v>0</v>
      </c>
      <c r="Q5056" s="218">
        <v>2.0000000000000002E-5</v>
      </c>
      <c r="R5056" s="218">
        <f>Q5056*H5056</f>
        <v>5.1115000000000006E-3</v>
      </c>
      <c r="S5056" s="218">
        <v>0</v>
      </c>
      <c r="T5056" s="219">
        <f>S5056*H5056</f>
        <v>0</v>
      </c>
      <c r="U5056" s="35"/>
      <c r="V5056" s="35"/>
      <c r="W5056" s="35"/>
      <c r="X5056" s="35"/>
      <c r="Y5056" s="35"/>
      <c r="Z5056" s="35"/>
      <c r="AA5056" s="35"/>
      <c r="AB5056" s="35"/>
      <c r="AC5056" s="35"/>
      <c r="AD5056" s="35"/>
      <c r="AE5056" s="35"/>
      <c r="AR5056" s="220" t="s">
        <v>412</v>
      </c>
      <c r="AT5056" s="220" t="s">
        <v>205</v>
      </c>
      <c r="AU5056" s="220" t="s">
        <v>84</v>
      </c>
      <c r="AY5056" s="18" t="s">
        <v>203</v>
      </c>
      <c r="BE5056" s="221">
        <f>IF(N5056="základní",J5056,0)</f>
        <v>0</v>
      </c>
      <c r="BF5056" s="221">
        <f>IF(N5056="snížená",J5056,0)</f>
        <v>0</v>
      </c>
      <c r="BG5056" s="221">
        <f>IF(N5056="zákl. přenesená",J5056,0)</f>
        <v>0</v>
      </c>
      <c r="BH5056" s="221">
        <f>IF(N5056="sníž. přenesená",J5056,0)</f>
        <v>0</v>
      </c>
      <c r="BI5056" s="221">
        <f>IF(N5056="nulová",J5056,0)</f>
        <v>0</v>
      </c>
      <c r="BJ5056" s="18" t="s">
        <v>82</v>
      </c>
      <c r="BK5056" s="221">
        <f>ROUND(I5056*H5056,2)</f>
        <v>0</v>
      </c>
      <c r="BL5056" s="18" t="s">
        <v>412</v>
      </c>
      <c r="BM5056" s="220" t="s">
        <v>4442</v>
      </c>
    </row>
    <row r="5057" spans="2:51" s="13" customFormat="1" ht="33.75">
      <c r="B5057" s="222"/>
      <c r="C5057" s="223"/>
      <c r="D5057" s="224" t="s">
        <v>211</v>
      </c>
      <c r="E5057" s="225" t="s">
        <v>1</v>
      </c>
      <c r="F5057" s="226" t="s">
        <v>4443</v>
      </c>
      <c r="G5057" s="223"/>
      <c r="H5057" s="225" t="s">
        <v>1</v>
      </c>
      <c r="I5057" s="227"/>
      <c r="J5057" s="223"/>
      <c r="K5057" s="223"/>
      <c r="L5057" s="228"/>
      <c r="M5057" s="229"/>
      <c r="N5057" s="230"/>
      <c r="O5057" s="230"/>
      <c r="P5057" s="230"/>
      <c r="Q5057" s="230"/>
      <c r="R5057" s="230"/>
      <c r="S5057" s="230"/>
      <c r="T5057" s="231"/>
      <c r="AT5057" s="232" t="s">
        <v>211</v>
      </c>
      <c r="AU5057" s="232" t="s">
        <v>84</v>
      </c>
      <c r="AV5057" s="13" t="s">
        <v>82</v>
      </c>
      <c r="AW5057" s="13" t="s">
        <v>31</v>
      </c>
      <c r="AX5057" s="13" t="s">
        <v>75</v>
      </c>
      <c r="AY5057" s="232" t="s">
        <v>203</v>
      </c>
    </row>
    <row r="5058" spans="2:51" s="13" customFormat="1" ht="11.25">
      <c r="B5058" s="222"/>
      <c r="C5058" s="223"/>
      <c r="D5058" s="224" t="s">
        <v>211</v>
      </c>
      <c r="E5058" s="225" t="s">
        <v>1</v>
      </c>
      <c r="F5058" s="226" t="s">
        <v>213</v>
      </c>
      <c r="G5058" s="223"/>
      <c r="H5058" s="225" t="s">
        <v>1</v>
      </c>
      <c r="I5058" s="227"/>
      <c r="J5058" s="223"/>
      <c r="K5058" s="223"/>
      <c r="L5058" s="228"/>
      <c r="M5058" s="229"/>
      <c r="N5058" s="230"/>
      <c r="O5058" s="230"/>
      <c r="P5058" s="230"/>
      <c r="Q5058" s="230"/>
      <c r="R5058" s="230"/>
      <c r="S5058" s="230"/>
      <c r="T5058" s="231"/>
      <c r="AT5058" s="232" t="s">
        <v>211</v>
      </c>
      <c r="AU5058" s="232" t="s">
        <v>84</v>
      </c>
      <c r="AV5058" s="13" t="s">
        <v>82</v>
      </c>
      <c r="AW5058" s="13" t="s">
        <v>31</v>
      </c>
      <c r="AX5058" s="13" t="s">
        <v>75</v>
      </c>
      <c r="AY5058" s="232" t="s">
        <v>203</v>
      </c>
    </row>
    <row r="5059" spans="2:51" s="13" customFormat="1" ht="22.5">
      <c r="B5059" s="222"/>
      <c r="C5059" s="223"/>
      <c r="D5059" s="224" t="s">
        <v>211</v>
      </c>
      <c r="E5059" s="225" t="s">
        <v>1</v>
      </c>
      <c r="F5059" s="226" t="s">
        <v>4444</v>
      </c>
      <c r="G5059" s="223"/>
      <c r="H5059" s="225" t="s">
        <v>1</v>
      </c>
      <c r="I5059" s="227"/>
      <c r="J5059" s="223"/>
      <c r="K5059" s="223"/>
      <c r="L5059" s="228"/>
      <c r="M5059" s="229"/>
      <c r="N5059" s="230"/>
      <c r="O5059" s="230"/>
      <c r="P5059" s="230"/>
      <c r="Q5059" s="230"/>
      <c r="R5059" s="230"/>
      <c r="S5059" s="230"/>
      <c r="T5059" s="231"/>
      <c r="AT5059" s="232" t="s">
        <v>211</v>
      </c>
      <c r="AU5059" s="232" t="s">
        <v>84</v>
      </c>
      <c r="AV5059" s="13" t="s">
        <v>82</v>
      </c>
      <c r="AW5059" s="13" t="s">
        <v>31</v>
      </c>
      <c r="AX5059" s="13" t="s">
        <v>75</v>
      </c>
      <c r="AY5059" s="232" t="s">
        <v>203</v>
      </c>
    </row>
    <row r="5060" spans="2:51" s="13" customFormat="1" ht="11.25">
      <c r="B5060" s="222"/>
      <c r="C5060" s="223"/>
      <c r="D5060" s="224" t="s">
        <v>211</v>
      </c>
      <c r="E5060" s="225" t="s">
        <v>1</v>
      </c>
      <c r="F5060" s="226" t="s">
        <v>213</v>
      </c>
      <c r="G5060" s="223"/>
      <c r="H5060" s="225" t="s">
        <v>1</v>
      </c>
      <c r="I5060" s="227"/>
      <c r="J5060" s="223"/>
      <c r="K5060" s="223"/>
      <c r="L5060" s="228"/>
      <c r="M5060" s="229"/>
      <c r="N5060" s="230"/>
      <c r="O5060" s="230"/>
      <c r="P5060" s="230"/>
      <c r="Q5060" s="230"/>
      <c r="R5060" s="230"/>
      <c r="S5060" s="230"/>
      <c r="T5060" s="231"/>
      <c r="AT5060" s="232" t="s">
        <v>211</v>
      </c>
      <c r="AU5060" s="232" t="s">
        <v>84</v>
      </c>
      <c r="AV5060" s="13" t="s">
        <v>82</v>
      </c>
      <c r="AW5060" s="13" t="s">
        <v>31</v>
      </c>
      <c r="AX5060" s="13" t="s">
        <v>75</v>
      </c>
      <c r="AY5060" s="232" t="s">
        <v>203</v>
      </c>
    </row>
    <row r="5061" spans="2:51" s="13" customFormat="1" ht="11.25">
      <c r="B5061" s="222"/>
      <c r="C5061" s="223"/>
      <c r="D5061" s="224" t="s">
        <v>211</v>
      </c>
      <c r="E5061" s="225" t="s">
        <v>1</v>
      </c>
      <c r="F5061" s="226" t="s">
        <v>447</v>
      </c>
      <c r="G5061" s="223"/>
      <c r="H5061" s="225" t="s">
        <v>1</v>
      </c>
      <c r="I5061" s="227"/>
      <c r="J5061" s="223"/>
      <c r="K5061" s="223"/>
      <c r="L5061" s="228"/>
      <c r="M5061" s="229"/>
      <c r="N5061" s="230"/>
      <c r="O5061" s="230"/>
      <c r="P5061" s="230"/>
      <c r="Q5061" s="230"/>
      <c r="R5061" s="230"/>
      <c r="S5061" s="230"/>
      <c r="T5061" s="231"/>
      <c r="AT5061" s="232" t="s">
        <v>211</v>
      </c>
      <c r="AU5061" s="232" t="s">
        <v>84</v>
      </c>
      <c r="AV5061" s="13" t="s">
        <v>82</v>
      </c>
      <c r="AW5061" s="13" t="s">
        <v>31</v>
      </c>
      <c r="AX5061" s="13" t="s">
        <v>75</v>
      </c>
      <c r="AY5061" s="232" t="s">
        <v>203</v>
      </c>
    </row>
    <row r="5062" spans="2:51" s="14" customFormat="1" ht="11.25">
      <c r="B5062" s="233"/>
      <c r="C5062" s="234"/>
      <c r="D5062" s="224" t="s">
        <v>211</v>
      </c>
      <c r="E5062" s="235" t="s">
        <v>1</v>
      </c>
      <c r="F5062" s="236" t="s">
        <v>4445</v>
      </c>
      <c r="G5062" s="234"/>
      <c r="H5062" s="237">
        <v>10.1</v>
      </c>
      <c r="I5062" s="238"/>
      <c r="J5062" s="234"/>
      <c r="K5062" s="234"/>
      <c r="L5062" s="239"/>
      <c r="M5062" s="240"/>
      <c r="N5062" s="241"/>
      <c r="O5062" s="241"/>
      <c r="P5062" s="241"/>
      <c r="Q5062" s="241"/>
      <c r="R5062" s="241"/>
      <c r="S5062" s="241"/>
      <c r="T5062" s="242"/>
      <c r="AT5062" s="243" t="s">
        <v>211</v>
      </c>
      <c r="AU5062" s="243" t="s">
        <v>84</v>
      </c>
      <c r="AV5062" s="14" t="s">
        <v>84</v>
      </c>
      <c r="AW5062" s="14" t="s">
        <v>31</v>
      </c>
      <c r="AX5062" s="14" t="s">
        <v>75</v>
      </c>
      <c r="AY5062" s="243" t="s">
        <v>203</v>
      </c>
    </row>
    <row r="5063" spans="2:51" s="14" customFormat="1" ht="11.25">
      <c r="B5063" s="233"/>
      <c r="C5063" s="234"/>
      <c r="D5063" s="224" t="s">
        <v>211</v>
      </c>
      <c r="E5063" s="235" t="s">
        <v>1</v>
      </c>
      <c r="F5063" s="236" t="s">
        <v>4446</v>
      </c>
      <c r="G5063" s="234"/>
      <c r="H5063" s="237">
        <v>10.1</v>
      </c>
      <c r="I5063" s="238"/>
      <c r="J5063" s="234"/>
      <c r="K5063" s="234"/>
      <c r="L5063" s="239"/>
      <c r="M5063" s="240"/>
      <c r="N5063" s="241"/>
      <c r="O5063" s="241"/>
      <c r="P5063" s="241"/>
      <c r="Q5063" s="241"/>
      <c r="R5063" s="241"/>
      <c r="S5063" s="241"/>
      <c r="T5063" s="242"/>
      <c r="AT5063" s="243" t="s">
        <v>211</v>
      </c>
      <c r="AU5063" s="243" t="s">
        <v>84</v>
      </c>
      <c r="AV5063" s="14" t="s">
        <v>84</v>
      </c>
      <c r="AW5063" s="14" t="s">
        <v>31</v>
      </c>
      <c r="AX5063" s="14" t="s">
        <v>75</v>
      </c>
      <c r="AY5063" s="243" t="s">
        <v>203</v>
      </c>
    </row>
    <row r="5064" spans="2:51" s="13" customFormat="1" ht="11.25">
      <c r="B5064" s="222"/>
      <c r="C5064" s="223"/>
      <c r="D5064" s="224" t="s">
        <v>211</v>
      </c>
      <c r="E5064" s="225" t="s">
        <v>1</v>
      </c>
      <c r="F5064" s="226" t="s">
        <v>213</v>
      </c>
      <c r="G5064" s="223"/>
      <c r="H5064" s="225" t="s">
        <v>1</v>
      </c>
      <c r="I5064" s="227"/>
      <c r="J5064" s="223"/>
      <c r="K5064" s="223"/>
      <c r="L5064" s="228"/>
      <c r="M5064" s="229"/>
      <c r="N5064" s="230"/>
      <c r="O5064" s="230"/>
      <c r="P5064" s="230"/>
      <c r="Q5064" s="230"/>
      <c r="R5064" s="230"/>
      <c r="S5064" s="230"/>
      <c r="T5064" s="231"/>
      <c r="AT5064" s="232" t="s">
        <v>211</v>
      </c>
      <c r="AU5064" s="232" t="s">
        <v>84</v>
      </c>
      <c r="AV5064" s="13" t="s">
        <v>82</v>
      </c>
      <c r="AW5064" s="13" t="s">
        <v>31</v>
      </c>
      <c r="AX5064" s="13" t="s">
        <v>75</v>
      </c>
      <c r="AY5064" s="232" t="s">
        <v>203</v>
      </c>
    </row>
    <row r="5065" spans="2:51" s="13" customFormat="1" ht="22.5">
      <c r="B5065" s="222"/>
      <c r="C5065" s="223"/>
      <c r="D5065" s="224" t="s">
        <v>211</v>
      </c>
      <c r="E5065" s="225" t="s">
        <v>1</v>
      </c>
      <c r="F5065" s="226" t="s">
        <v>4447</v>
      </c>
      <c r="G5065" s="223"/>
      <c r="H5065" s="225" t="s">
        <v>1</v>
      </c>
      <c r="I5065" s="227"/>
      <c r="J5065" s="223"/>
      <c r="K5065" s="223"/>
      <c r="L5065" s="228"/>
      <c r="M5065" s="229"/>
      <c r="N5065" s="230"/>
      <c r="O5065" s="230"/>
      <c r="P5065" s="230"/>
      <c r="Q5065" s="230"/>
      <c r="R5065" s="230"/>
      <c r="S5065" s="230"/>
      <c r="T5065" s="231"/>
      <c r="AT5065" s="232" t="s">
        <v>211</v>
      </c>
      <c r="AU5065" s="232" t="s">
        <v>84</v>
      </c>
      <c r="AV5065" s="13" t="s">
        <v>82</v>
      </c>
      <c r="AW5065" s="13" t="s">
        <v>31</v>
      </c>
      <c r="AX5065" s="13" t="s">
        <v>75</v>
      </c>
      <c r="AY5065" s="232" t="s">
        <v>203</v>
      </c>
    </row>
    <row r="5066" spans="2:51" s="13" customFormat="1" ht="11.25">
      <c r="B5066" s="222"/>
      <c r="C5066" s="223"/>
      <c r="D5066" s="224" t="s">
        <v>211</v>
      </c>
      <c r="E5066" s="225" t="s">
        <v>1</v>
      </c>
      <c r="F5066" s="226" t="s">
        <v>213</v>
      </c>
      <c r="G5066" s="223"/>
      <c r="H5066" s="225" t="s">
        <v>1</v>
      </c>
      <c r="I5066" s="227"/>
      <c r="J5066" s="223"/>
      <c r="K5066" s="223"/>
      <c r="L5066" s="228"/>
      <c r="M5066" s="229"/>
      <c r="N5066" s="230"/>
      <c r="O5066" s="230"/>
      <c r="P5066" s="230"/>
      <c r="Q5066" s="230"/>
      <c r="R5066" s="230"/>
      <c r="S5066" s="230"/>
      <c r="T5066" s="231"/>
      <c r="AT5066" s="232" t="s">
        <v>211</v>
      </c>
      <c r="AU5066" s="232" t="s">
        <v>84</v>
      </c>
      <c r="AV5066" s="13" t="s">
        <v>82</v>
      </c>
      <c r="AW5066" s="13" t="s">
        <v>31</v>
      </c>
      <c r="AX5066" s="13" t="s">
        <v>75</v>
      </c>
      <c r="AY5066" s="232" t="s">
        <v>203</v>
      </c>
    </row>
    <row r="5067" spans="2:51" s="13" customFormat="1" ht="11.25">
      <c r="B5067" s="222"/>
      <c r="C5067" s="223"/>
      <c r="D5067" s="224" t="s">
        <v>211</v>
      </c>
      <c r="E5067" s="225" t="s">
        <v>1</v>
      </c>
      <c r="F5067" s="226" t="s">
        <v>1882</v>
      </c>
      <c r="G5067" s="223"/>
      <c r="H5067" s="225" t="s">
        <v>1</v>
      </c>
      <c r="I5067" s="227"/>
      <c r="J5067" s="223"/>
      <c r="K5067" s="223"/>
      <c r="L5067" s="228"/>
      <c r="M5067" s="229"/>
      <c r="N5067" s="230"/>
      <c r="O5067" s="230"/>
      <c r="P5067" s="230"/>
      <c r="Q5067" s="230"/>
      <c r="R5067" s="230"/>
      <c r="S5067" s="230"/>
      <c r="T5067" s="231"/>
      <c r="AT5067" s="232" t="s">
        <v>211</v>
      </c>
      <c r="AU5067" s="232" t="s">
        <v>84</v>
      </c>
      <c r="AV5067" s="13" t="s">
        <v>82</v>
      </c>
      <c r="AW5067" s="13" t="s">
        <v>31</v>
      </c>
      <c r="AX5067" s="13" t="s">
        <v>75</v>
      </c>
      <c r="AY5067" s="232" t="s">
        <v>203</v>
      </c>
    </row>
    <row r="5068" spans="2:51" s="13" customFormat="1" ht="11.25">
      <c r="B5068" s="222"/>
      <c r="C5068" s="223"/>
      <c r="D5068" s="224" t="s">
        <v>211</v>
      </c>
      <c r="E5068" s="225" t="s">
        <v>1</v>
      </c>
      <c r="F5068" s="226" t="s">
        <v>2203</v>
      </c>
      <c r="G5068" s="223"/>
      <c r="H5068" s="225" t="s">
        <v>1</v>
      </c>
      <c r="I5068" s="227"/>
      <c r="J5068" s="223"/>
      <c r="K5068" s="223"/>
      <c r="L5068" s="228"/>
      <c r="M5068" s="229"/>
      <c r="N5068" s="230"/>
      <c r="O5068" s="230"/>
      <c r="P5068" s="230"/>
      <c r="Q5068" s="230"/>
      <c r="R5068" s="230"/>
      <c r="S5068" s="230"/>
      <c r="T5068" s="231"/>
      <c r="AT5068" s="232" t="s">
        <v>211</v>
      </c>
      <c r="AU5068" s="232" t="s">
        <v>84</v>
      </c>
      <c r="AV5068" s="13" t="s">
        <v>82</v>
      </c>
      <c r="AW5068" s="13" t="s">
        <v>31</v>
      </c>
      <c r="AX5068" s="13" t="s">
        <v>75</v>
      </c>
      <c r="AY5068" s="232" t="s">
        <v>203</v>
      </c>
    </row>
    <row r="5069" spans="2:51" s="14" customFormat="1" ht="11.25">
      <c r="B5069" s="233"/>
      <c r="C5069" s="234"/>
      <c r="D5069" s="224" t="s">
        <v>211</v>
      </c>
      <c r="E5069" s="235" t="s">
        <v>1</v>
      </c>
      <c r="F5069" s="236" t="s">
        <v>4448</v>
      </c>
      <c r="G5069" s="234"/>
      <c r="H5069" s="237">
        <v>11.574999999999999</v>
      </c>
      <c r="I5069" s="238"/>
      <c r="J5069" s="234"/>
      <c r="K5069" s="234"/>
      <c r="L5069" s="239"/>
      <c r="M5069" s="240"/>
      <c r="N5069" s="241"/>
      <c r="O5069" s="241"/>
      <c r="P5069" s="241"/>
      <c r="Q5069" s="241"/>
      <c r="R5069" s="241"/>
      <c r="S5069" s="241"/>
      <c r="T5069" s="242"/>
      <c r="AT5069" s="243" t="s">
        <v>211</v>
      </c>
      <c r="AU5069" s="243" t="s">
        <v>84</v>
      </c>
      <c r="AV5069" s="14" t="s">
        <v>84</v>
      </c>
      <c r="AW5069" s="14" t="s">
        <v>31</v>
      </c>
      <c r="AX5069" s="14" t="s">
        <v>75</v>
      </c>
      <c r="AY5069" s="243" t="s">
        <v>203</v>
      </c>
    </row>
    <row r="5070" spans="2:51" s="14" customFormat="1" ht="11.25">
      <c r="B5070" s="233"/>
      <c r="C5070" s="234"/>
      <c r="D5070" s="224" t="s">
        <v>211</v>
      </c>
      <c r="E5070" s="235" t="s">
        <v>1</v>
      </c>
      <c r="F5070" s="236" t="s">
        <v>4449</v>
      </c>
      <c r="G5070" s="234"/>
      <c r="H5070" s="237">
        <v>13.3</v>
      </c>
      <c r="I5070" s="238"/>
      <c r="J5070" s="234"/>
      <c r="K5070" s="234"/>
      <c r="L5070" s="239"/>
      <c r="M5070" s="240"/>
      <c r="N5070" s="241"/>
      <c r="O5070" s="241"/>
      <c r="P5070" s="241"/>
      <c r="Q5070" s="241"/>
      <c r="R5070" s="241"/>
      <c r="S5070" s="241"/>
      <c r="T5070" s="242"/>
      <c r="AT5070" s="243" t="s">
        <v>211</v>
      </c>
      <c r="AU5070" s="243" t="s">
        <v>84</v>
      </c>
      <c r="AV5070" s="14" t="s">
        <v>84</v>
      </c>
      <c r="AW5070" s="14" t="s">
        <v>31</v>
      </c>
      <c r="AX5070" s="14" t="s">
        <v>75</v>
      </c>
      <c r="AY5070" s="243" t="s">
        <v>203</v>
      </c>
    </row>
    <row r="5071" spans="2:51" s="13" customFormat="1" ht="11.25">
      <c r="B5071" s="222"/>
      <c r="C5071" s="223"/>
      <c r="D5071" s="224" t="s">
        <v>211</v>
      </c>
      <c r="E5071" s="225" t="s">
        <v>1</v>
      </c>
      <c r="F5071" s="226" t="s">
        <v>4450</v>
      </c>
      <c r="G5071" s="223"/>
      <c r="H5071" s="225" t="s">
        <v>1</v>
      </c>
      <c r="I5071" s="227"/>
      <c r="J5071" s="223"/>
      <c r="K5071" s="223"/>
      <c r="L5071" s="228"/>
      <c r="M5071" s="229"/>
      <c r="N5071" s="230"/>
      <c r="O5071" s="230"/>
      <c r="P5071" s="230"/>
      <c r="Q5071" s="230"/>
      <c r="R5071" s="230"/>
      <c r="S5071" s="230"/>
      <c r="T5071" s="231"/>
      <c r="AT5071" s="232" t="s">
        <v>211</v>
      </c>
      <c r="AU5071" s="232" t="s">
        <v>84</v>
      </c>
      <c r="AV5071" s="13" t="s">
        <v>82</v>
      </c>
      <c r="AW5071" s="13" t="s">
        <v>31</v>
      </c>
      <c r="AX5071" s="13" t="s">
        <v>75</v>
      </c>
      <c r="AY5071" s="232" t="s">
        <v>203</v>
      </c>
    </row>
    <row r="5072" spans="2:51" s="14" customFormat="1" ht="11.25">
      <c r="B5072" s="233"/>
      <c r="C5072" s="234"/>
      <c r="D5072" s="224" t="s">
        <v>211</v>
      </c>
      <c r="E5072" s="235" t="s">
        <v>1</v>
      </c>
      <c r="F5072" s="236" t="s">
        <v>4451</v>
      </c>
      <c r="G5072" s="234"/>
      <c r="H5072" s="237">
        <v>19.5</v>
      </c>
      <c r="I5072" s="238"/>
      <c r="J5072" s="234"/>
      <c r="K5072" s="234"/>
      <c r="L5072" s="239"/>
      <c r="M5072" s="240"/>
      <c r="N5072" s="241"/>
      <c r="O5072" s="241"/>
      <c r="P5072" s="241"/>
      <c r="Q5072" s="241"/>
      <c r="R5072" s="241"/>
      <c r="S5072" s="241"/>
      <c r="T5072" s="242"/>
      <c r="AT5072" s="243" t="s">
        <v>211</v>
      </c>
      <c r="AU5072" s="243" t="s">
        <v>84</v>
      </c>
      <c r="AV5072" s="14" t="s">
        <v>84</v>
      </c>
      <c r="AW5072" s="14" t="s">
        <v>31</v>
      </c>
      <c r="AX5072" s="14" t="s">
        <v>75</v>
      </c>
      <c r="AY5072" s="243" t="s">
        <v>203</v>
      </c>
    </row>
    <row r="5073" spans="1:65" s="14" customFormat="1" ht="11.25">
      <c r="B5073" s="233"/>
      <c r="C5073" s="234"/>
      <c r="D5073" s="224" t="s">
        <v>211</v>
      </c>
      <c r="E5073" s="235" t="s">
        <v>1</v>
      </c>
      <c r="F5073" s="236" t="s">
        <v>4452</v>
      </c>
      <c r="G5073" s="234"/>
      <c r="H5073" s="237">
        <v>20.399999999999999</v>
      </c>
      <c r="I5073" s="238"/>
      <c r="J5073" s="234"/>
      <c r="K5073" s="234"/>
      <c r="L5073" s="239"/>
      <c r="M5073" s="240"/>
      <c r="N5073" s="241"/>
      <c r="O5073" s="241"/>
      <c r="P5073" s="241"/>
      <c r="Q5073" s="241"/>
      <c r="R5073" s="241"/>
      <c r="S5073" s="241"/>
      <c r="T5073" s="242"/>
      <c r="AT5073" s="243" t="s">
        <v>211</v>
      </c>
      <c r="AU5073" s="243" t="s">
        <v>84</v>
      </c>
      <c r="AV5073" s="14" t="s">
        <v>84</v>
      </c>
      <c r="AW5073" s="14" t="s">
        <v>31</v>
      </c>
      <c r="AX5073" s="14" t="s">
        <v>75</v>
      </c>
      <c r="AY5073" s="243" t="s">
        <v>203</v>
      </c>
    </row>
    <row r="5074" spans="1:65" s="14" customFormat="1" ht="11.25">
      <c r="B5074" s="233"/>
      <c r="C5074" s="234"/>
      <c r="D5074" s="224" t="s">
        <v>211</v>
      </c>
      <c r="E5074" s="235" t="s">
        <v>1</v>
      </c>
      <c r="F5074" s="236" t="s">
        <v>4453</v>
      </c>
      <c r="G5074" s="234"/>
      <c r="H5074" s="237">
        <v>10.8</v>
      </c>
      <c r="I5074" s="238"/>
      <c r="J5074" s="234"/>
      <c r="K5074" s="234"/>
      <c r="L5074" s="239"/>
      <c r="M5074" s="240"/>
      <c r="N5074" s="241"/>
      <c r="O5074" s="241"/>
      <c r="P5074" s="241"/>
      <c r="Q5074" s="241"/>
      <c r="R5074" s="241"/>
      <c r="S5074" s="241"/>
      <c r="T5074" s="242"/>
      <c r="AT5074" s="243" t="s">
        <v>211</v>
      </c>
      <c r="AU5074" s="243" t="s">
        <v>84</v>
      </c>
      <c r="AV5074" s="14" t="s">
        <v>84</v>
      </c>
      <c r="AW5074" s="14" t="s">
        <v>31</v>
      </c>
      <c r="AX5074" s="14" t="s">
        <v>75</v>
      </c>
      <c r="AY5074" s="243" t="s">
        <v>203</v>
      </c>
    </row>
    <row r="5075" spans="1:65" s="14" customFormat="1" ht="11.25">
      <c r="B5075" s="233"/>
      <c r="C5075" s="234"/>
      <c r="D5075" s="224" t="s">
        <v>211</v>
      </c>
      <c r="E5075" s="235" t="s">
        <v>1</v>
      </c>
      <c r="F5075" s="236" t="s">
        <v>4454</v>
      </c>
      <c r="G5075" s="234"/>
      <c r="H5075" s="237">
        <v>10.5</v>
      </c>
      <c r="I5075" s="238"/>
      <c r="J5075" s="234"/>
      <c r="K5075" s="234"/>
      <c r="L5075" s="239"/>
      <c r="M5075" s="240"/>
      <c r="N5075" s="241"/>
      <c r="O5075" s="241"/>
      <c r="P5075" s="241"/>
      <c r="Q5075" s="241"/>
      <c r="R5075" s="241"/>
      <c r="S5075" s="241"/>
      <c r="T5075" s="242"/>
      <c r="AT5075" s="243" t="s">
        <v>211</v>
      </c>
      <c r="AU5075" s="243" t="s">
        <v>84</v>
      </c>
      <c r="AV5075" s="14" t="s">
        <v>84</v>
      </c>
      <c r="AW5075" s="14" t="s">
        <v>31</v>
      </c>
      <c r="AX5075" s="14" t="s">
        <v>75</v>
      </c>
      <c r="AY5075" s="243" t="s">
        <v>203</v>
      </c>
    </row>
    <row r="5076" spans="1:65" s="14" customFormat="1" ht="11.25">
      <c r="B5076" s="233"/>
      <c r="C5076" s="234"/>
      <c r="D5076" s="224" t="s">
        <v>211</v>
      </c>
      <c r="E5076" s="235" t="s">
        <v>1</v>
      </c>
      <c r="F5076" s="236" t="s">
        <v>4455</v>
      </c>
      <c r="G5076" s="234"/>
      <c r="H5076" s="237">
        <v>10.5</v>
      </c>
      <c r="I5076" s="238"/>
      <c r="J5076" s="234"/>
      <c r="K5076" s="234"/>
      <c r="L5076" s="239"/>
      <c r="M5076" s="240"/>
      <c r="N5076" s="241"/>
      <c r="O5076" s="241"/>
      <c r="P5076" s="241"/>
      <c r="Q5076" s="241"/>
      <c r="R5076" s="241"/>
      <c r="S5076" s="241"/>
      <c r="T5076" s="242"/>
      <c r="AT5076" s="243" t="s">
        <v>211</v>
      </c>
      <c r="AU5076" s="243" t="s">
        <v>84</v>
      </c>
      <c r="AV5076" s="14" t="s">
        <v>84</v>
      </c>
      <c r="AW5076" s="14" t="s">
        <v>31</v>
      </c>
      <c r="AX5076" s="14" t="s">
        <v>75</v>
      </c>
      <c r="AY5076" s="243" t="s">
        <v>203</v>
      </c>
    </row>
    <row r="5077" spans="1:65" s="13" customFormat="1" ht="11.25">
      <c r="B5077" s="222"/>
      <c r="C5077" s="223"/>
      <c r="D5077" s="224" t="s">
        <v>211</v>
      </c>
      <c r="E5077" s="225" t="s">
        <v>1</v>
      </c>
      <c r="F5077" s="226" t="s">
        <v>258</v>
      </c>
      <c r="G5077" s="223"/>
      <c r="H5077" s="225" t="s">
        <v>1</v>
      </c>
      <c r="I5077" s="227"/>
      <c r="J5077" s="223"/>
      <c r="K5077" s="223"/>
      <c r="L5077" s="228"/>
      <c r="M5077" s="229"/>
      <c r="N5077" s="230"/>
      <c r="O5077" s="230"/>
      <c r="P5077" s="230"/>
      <c r="Q5077" s="230"/>
      <c r="R5077" s="230"/>
      <c r="S5077" s="230"/>
      <c r="T5077" s="231"/>
      <c r="AT5077" s="232" t="s">
        <v>211</v>
      </c>
      <c r="AU5077" s="232" t="s">
        <v>84</v>
      </c>
      <c r="AV5077" s="13" t="s">
        <v>82</v>
      </c>
      <c r="AW5077" s="13" t="s">
        <v>31</v>
      </c>
      <c r="AX5077" s="13" t="s">
        <v>75</v>
      </c>
      <c r="AY5077" s="232" t="s">
        <v>203</v>
      </c>
    </row>
    <row r="5078" spans="1:65" s="14" customFormat="1" ht="11.25">
      <c r="B5078" s="233"/>
      <c r="C5078" s="234"/>
      <c r="D5078" s="224" t="s">
        <v>211</v>
      </c>
      <c r="E5078" s="235" t="s">
        <v>1</v>
      </c>
      <c r="F5078" s="236" t="s">
        <v>4456</v>
      </c>
      <c r="G5078" s="234"/>
      <c r="H5078" s="237">
        <v>17.2</v>
      </c>
      <c r="I5078" s="238"/>
      <c r="J5078" s="234"/>
      <c r="K5078" s="234"/>
      <c r="L5078" s="239"/>
      <c r="M5078" s="240"/>
      <c r="N5078" s="241"/>
      <c r="O5078" s="241"/>
      <c r="P5078" s="241"/>
      <c r="Q5078" s="241"/>
      <c r="R5078" s="241"/>
      <c r="S5078" s="241"/>
      <c r="T5078" s="242"/>
      <c r="AT5078" s="243" t="s">
        <v>211</v>
      </c>
      <c r="AU5078" s="243" t="s">
        <v>84</v>
      </c>
      <c r="AV5078" s="14" t="s">
        <v>84</v>
      </c>
      <c r="AW5078" s="14" t="s">
        <v>31</v>
      </c>
      <c r="AX5078" s="14" t="s">
        <v>75</v>
      </c>
      <c r="AY5078" s="243" t="s">
        <v>203</v>
      </c>
    </row>
    <row r="5079" spans="1:65" s="14" customFormat="1" ht="11.25">
      <c r="B5079" s="233"/>
      <c r="C5079" s="234"/>
      <c r="D5079" s="224" t="s">
        <v>211</v>
      </c>
      <c r="E5079" s="235" t="s">
        <v>1</v>
      </c>
      <c r="F5079" s="236" t="s">
        <v>4457</v>
      </c>
      <c r="G5079" s="234"/>
      <c r="H5079" s="237">
        <v>17.5</v>
      </c>
      <c r="I5079" s="238"/>
      <c r="J5079" s="234"/>
      <c r="K5079" s="234"/>
      <c r="L5079" s="239"/>
      <c r="M5079" s="240"/>
      <c r="N5079" s="241"/>
      <c r="O5079" s="241"/>
      <c r="P5079" s="241"/>
      <c r="Q5079" s="241"/>
      <c r="R5079" s="241"/>
      <c r="S5079" s="241"/>
      <c r="T5079" s="242"/>
      <c r="AT5079" s="243" t="s">
        <v>211</v>
      </c>
      <c r="AU5079" s="243" t="s">
        <v>84</v>
      </c>
      <c r="AV5079" s="14" t="s">
        <v>84</v>
      </c>
      <c r="AW5079" s="14" t="s">
        <v>31</v>
      </c>
      <c r="AX5079" s="14" t="s">
        <v>75</v>
      </c>
      <c r="AY5079" s="243" t="s">
        <v>203</v>
      </c>
    </row>
    <row r="5080" spans="1:65" s="14" customFormat="1" ht="11.25">
      <c r="B5080" s="233"/>
      <c r="C5080" s="234"/>
      <c r="D5080" s="224" t="s">
        <v>211</v>
      </c>
      <c r="E5080" s="235" t="s">
        <v>1</v>
      </c>
      <c r="F5080" s="236" t="s">
        <v>4458</v>
      </c>
      <c r="G5080" s="234"/>
      <c r="H5080" s="237">
        <v>17.2</v>
      </c>
      <c r="I5080" s="238"/>
      <c r="J5080" s="234"/>
      <c r="K5080" s="234"/>
      <c r="L5080" s="239"/>
      <c r="M5080" s="240"/>
      <c r="N5080" s="241"/>
      <c r="O5080" s="241"/>
      <c r="P5080" s="241"/>
      <c r="Q5080" s="241"/>
      <c r="R5080" s="241"/>
      <c r="S5080" s="241"/>
      <c r="T5080" s="242"/>
      <c r="AT5080" s="243" t="s">
        <v>211</v>
      </c>
      <c r="AU5080" s="243" t="s">
        <v>84</v>
      </c>
      <c r="AV5080" s="14" t="s">
        <v>84</v>
      </c>
      <c r="AW5080" s="14" t="s">
        <v>31</v>
      </c>
      <c r="AX5080" s="14" t="s">
        <v>75</v>
      </c>
      <c r="AY5080" s="243" t="s">
        <v>203</v>
      </c>
    </row>
    <row r="5081" spans="1:65" s="14" customFormat="1" ht="11.25">
      <c r="B5081" s="233"/>
      <c r="C5081" s="234"/>
      <c r="D5081" s="224" t="s">
        <v>211</v>
      </c>
      <c r="E5081" s="235" t="s">
        <v>1</v>
      </c>
      <c r="F5081" s="236" t="s">
        <v>4459</v>
      </c>
      <c r="G5081" s="234"/>
      <c r="H5081" s="237">
        <v>17.5</v>
      </c>
      <c r="I5081" s="238"/>
      <c r="J5081" s="234"/>
      <c r="K5081" s="234"/>
      <c r="L5081" s="239"/>
      <c r="M5081" s="240"/>
      <c r="N5081" s="241"/>
      <c r="O5081" s="241"/>
      <c r="P5081" s="241"/>
      <c r="Q5081" s="241"/>
      <c r="R5081" s="241"/>
      <c r="S5081" s="241"/>
      <c r="T5081" s="242"/>
      <c r="AT5081" s="243" t="s">
        <v>211</v>
      </c>
      <c r="AU5081" s="243" t="s">
        <v>84</v>
      </c>
      <c r="AV5081" s="14" t="s">
        <v>84</v>
      </c>
      <c r="AW5081" s="14" t="s">
        <v>31</v>
      </c>
      <c r="AX5081" s="14" t="s">
        <v>75</v>
      </c>
      <c r="AY5081" s="243" t="s">
        <v>203</v>
      </c>
    </row>
    <row r="5082" spans="1:65" s="13" customFormat="1" ht="11.25">
      <c r="B5082" s="222"/>
      <c r="C5082" s="223"/>
      <c r="D5082" s="224" t="s">
        <v>211</v>
      </c>
      <c r="E5082" s="225" t="s">
        <v>1</v>
      </c>
      <c r="F5082" s="226" t="s">
        <v>306</v>
      </c>
      <c r="G5082" s="223"/>
      <c r="H5082" s="225" t="s">
        <v>1</v>
      </c>
      <c r="I5082" s="227"/>
      <c r="J5082" s="223"/>
      <c r="K5082" s="223"/>
      <c r="L5082" s="228"/>
      <c r="M5082" s="229"/>
      <c r="N5082" s="230"/>
      <c r="O5082" s="230"/>
      <c r="P5082" s="230"/>
      <c r="Q5082" s="230"/>
      <c r="R5082" s="230"/>
      <c r="S5082" s="230"/>
      <c r="T5082" s="231"/>
      <c r="AT5082" s="232" t="s">
        <v>211</v>
      </c>
      <c r="AU5082" s="232" t="s">
        <v>84</v>
      </c>
      <c r="AV5082" s="13" t="s">
        <v>82</v>
      </c>
      <c r="AW5082" s="13" t="s">
        <v>31</v>
      </c>
      <c r="AX5082" s="13" t="s">
        <v>75</v>
      </c>
      <c r="AY5082" s="232" t="s">
        <v>203</v>
      </c>
    </row>
    <row r="5083" spans="1:65" s="14" customFormat="1" ht="11.25">
      <c r="B5083" s="233"/>
      <c r="C5083" s="234"/>
      <c r="D5083" s="224" t="s">
        <v>211</v>
      </c>
      <c r="E5083" s="235" t="s">
        <v>1</v>
      </c>
      <c r="F5083" s="236" t="s">
        <v>4460</v>
      </c>
      <c r="G5083" s="234"/>
      <c r="H5083" s="237">
        <v>17.2</v>
      </c>
      <c r="I5083" s="238"/>
      <c r="J5083" s="234"/>
      <c r="K5083" s="234"/>
      <c r="L5083" s="239"/>
      <c r="M5083" s="240"/>
      <c r="N5083" s="241"/>
      <c r="O5083" s="241"/>
      <c r="P5083" s="241"/>
      <c r="Q5083" s="241"/>
      <c r="R5083" s="241"/>
      <c r="S5083" s="241"/>
      <c r="T5083" s="242"/>
      <c r="AT5083" s="243" t="s">
        <v>211</v>
      </c>
      <c r="AU5083" s="243" t="s">
        <v>84</v>
      </c>
      <c r="AV5083" s="14" t="s">
        <v>84</v>
      </c>
      <c r="AW5083" s="14" t="s">
        <v>31</v>
      </c>
      <c r="AX5083" s="14" t="s">
        <v>75</v>
      </c>
      <c r="AY5083" s="243" t="s">
        <v>203</v>
      </c>
    </row>
    <row r="5084" spans="1:65" s="14" customFormat="1" ht="11.25">
      <c r="B5084" s="233"/>
      <c r="C5084" s="234"/>
      <c r="D5084" s="224" t="s">
        <v>211</v>
      </c>
      <c r="E5084" s="235" t="s">
        <v>1</v>
      </c>
      <c r="F5084" s="236" t="s">
        <v>4461</v>
      </c>
      <c r="G5084" s="234"/>
      <c r="H5084" s="237">
        <v>17.5</v>
      </c>
      <c r="I5084" s="238"/>
      <c r="J5084" s="234"/>
      <c r="K5084" s="234"/>
      <c r="L5084" s="239"/>
      <c r="M5084" s="240"/>
      <c r="N5084" s="241"/>
      <c r="O5084" s="241"/>
      <c r="P5084" s="241"/>
      <c r="Q5084" s="241"/>
      <c r="R5084" s="241"/>
      <c r="S5084" s="241"/>
      <c r="T5084" s="242"/>
      <c r="AT5084" s="243" t="s">
        <v>211</v>
      </c>
      <c r="AU5084" s="243" t="s">
        <v>84</v>
      </c>
      <c r="AV5084" s="14" t="s">
        <v>84</v>
      </c>
      <c r="AW5084" s="14" t="s">
        <v>31</v>
      </c>
      <c r="AX5084" s="14" t="s">
        <v>75</v>
      </c>
      <c r="AY5084" s="243" t="s">
        <v>203</v>
      </c>
    </row>
    <row r="5085" spans="1:65" s="14" customFormat="1" ht="11.25">
      <c r="B5085" s="233"/>
      <c r="C5085" s="234"/>
      <c r="D5085" s="224" t="s">
        <v>211</v>
      </c>
      <c r="E5085" s="235" t="s">
        <v>1</v>
      </c>
      <c r="F5085" s="236" t="s">
        <v>4462</v>
      </c>
      <c r="G5085" s="234"/>
      <c r="H5085" s="237">
        <v>17.2</v>
      </c>
      <c r="I5085" s="238"/>
      <c r="J5085" s="234"/>
      <c r="K5085" s="234"/>
      <c r="L5085" s="239"/>
      <c r="M5085" s="240"/>
      <c r="N5085" s="241"/>
      <c r="O5085" s="241"/>
      <c r="P5085" s="241"/>
      <c r="Q5085" s="241"/>
      <c r="R5085" s="241"/>
      <c r="S5085" s="241"/>
      <c r="T5085" s="242"/>
      <c r="AT5085" s="243" t="s">
        <v>211</v>
      </c>
      <c r="AU5085" s="243" t="s">
        <v>84</v>
      </c>
      <c r="AV5085" s="14" t="s">
        <v>84</v>
      </c>
      <c r="AW5085" s="14" t="s">
        <v>31</v>
      </c>
      <c r="AX5085" s="14" t="s">
        <v>75</v>
      </c>
      <c r="AY5085" s="243" t="s">
        <v>203</v>
      </c>
    </row>
    <row r="5086" spans="1:65" s="14" customFormat="1" ht="11.25">
      <c r="B5086" s="233"/>
      <c r="C5086" s="234"/>
      <c r="D5086" s="224" t="s">
        <v>211</v>
      </c>
      <c r="E5086" s="235" t="s">
        <v>1</v>
      </c>
      <c r="F5086" s="236" t="s">
        <v>4463</v>
      </c>
      <c r="G5086" s="234"/>
      <c r="H5086" s="237">
        <v>17.5</v>
      </c>
      <c r="I5086" s="238"/>
      <c r="J5086" s="234"/>
      <c r="K5086" s="234"/>
      <c r="L5086" s="239"/>
      <c r="M5086" s="240"/>
      <c r="N5086" s="241"/>
      <c r="O5086" s="241"/>
      <c r="P5086" s="241"/>
      <c r="Q5086" s="241"/>
      <c r="R5086" s="241"/>
      <c r="S5086" s="241"/>
      <c r="T5086" s="242"/>
      <c r="AT5086" s="243" t="s">
        <v>211</v>
      </c>
      <c r="AU5086" s="243" t="s">
        <v>84</v>
      </c>
      <c r="AV5086" s="14" t="s">
        <v>84</v>
      </c>
      <c r="AW5086" s="14" t="s">
        <v>31</v>
      </c>
      <c r="AX5086" s="14" t="s">
        <v>75</v>
      </c>
      <c r="AY5086" s="243" t="s">
        <v>203</v>
      </c>
    </row>
    <row r="5087" spans="1:65" s="2" customFormat="1" ht="21.75" customHeight="1">
      <c r="A5087" s="35"/>
      <c r="B5087" s="36"/>
      <c r="C5087" s="209" t="s">
        <v>4464</v>
      </c>
      <c r="D5087" s="209" t="s">
        <v>205</v>
      </c>
      <c r="E5087" s="210" t="s">
        <v>4465</v>
      </c>
      <c r="F5087" s="211" t="s">
        <v>4466</v>
      </c>
      <c r="G5087" s="212" t="s">
        <v>240</v>
      </c>
      <c r="H5087" s="213">
        <v>412.35599999999999</v>
      </c>
      <c r="I5087" s="214"/>
      <c r="J5087" s="215">
        <f>ROUND(I5087*H5087,2)</f>
        <v>0</v>
      </c>
      <c r="K5087" s="211" t="s">
        <v>218</v>
      </c>
      <c r="L5087" s="40"/>
      <c r="M5087" s="216" t="s">
        <v>1</v>
      </c>
      <c r="N5087" s="217" t="s">
        <v>40</v>
      </c>
      <c r="O5087" s="72"/>
      <c r="P5087" s="218">
        <f>O5087*H5087</f>
        <v>0</v>
      </c>
      <c r="Q5087" s="218">
        <v>4.0000000000000002E-4</v>
      </c>
      <c r="R5087" s="218">
        <f>Q5087*H5087</f>
        <v>0.16494240000000002</v>
      </c>
      <c r="S5087" s="218">
        <v>0</v>
      </c>
      <c r="T5087" s="219">
        <f>S5087*H5087</f>
        <v>0</v>
      </c>
      <c r="U5087" s="35"/>
      <c r="V5087" s="35"/>
      <c r="W5087" s="35"/>
      <c r="X5087" s="35"/>
      <c r="Y5087" s="35"/>
      <c r="Z5087" s="35"/>
      <c r="AA5087" s="35"/>
      <c r="AB5087" s="35"/>
      <c r="AC5087" s="35"/>
      <c r="AD5087" s="35"/>
      <c r="AE5087" s="35"/>
      <c r="AR5087" s="220" t="s">
        <v>412</v>
      </c>
      <c r="AT5087" s="220" t="s">
        <v>205</v>
      </c>
      <c r="AU5087" s="220" t="s">
        <v>84</v>
      </c>
      <c r="AY5087" s="18" t="s">
        <v>203</v>
      </c>
      <c r="BE5087" s="221">
        <f>IF(N5087="základní",J5087,0)</f>
        <v>0</v>
      </c>
      <c r="BF5087" s="221">
        <f>IF(N5087="snížená",J5087,0)</f>
        <v>0</v>
      </c>
      <c r="BG5087" s="221">
        <f>IF(N5087="zákl. přenesená",J5087,0)</f>
        <v>0</v>
      </c>
      <c r="BH5087" s="221">
        <f>IF(N5087="sníž. přenesená",J5087,0)</f>
        <v>0</v>
      </c>
      <c r="BI5087" s="221">
        <f>IF(N5087="nulová",J5087,0)</f>
        <v>0</v>
      </c>
      <c r="BJ5087" s="18" t="s">
        <v>82</v>
      </c>
      <c r="BK5087" s="221">
        <f>ROUND(I5087*H5087,2)</f>
        <v>0</v>
      </c>
      <c r="BL5087" s="18" t="s">
        <v>412</v>
      </c>
      <c r="BM5087" s="220" t="s">
        <v>4467</v>
      </c>
    </row>
    <row r="5088" spans="1:65" s="13" customFormat="1" ht="33.75">
      <c r="B5088" s="222"/>
      <c r="C5088" s="223"/>
      <c r="D5088" s="224" t="s">
        <v>211</v>
      </c>
      <c r="E5088" s="225" t="s">
        <v>1</v>
      </c>
      <c r="F5088" s="226" t="s">
        <v>4443</v>
      </c>
      <c r="G5088" s="223"/>
      <c r="H5088" s="225" t="s">
        <v>1</v>
      </c>
      <c r="I5088" s="227"/>
      <c r="J5088" s="223"/>
      <c r="K5088" s="223"/>
      <c r="L5088" s="228"/>
      <c r="M5088" s="229"/>
      <c r="N5088" s="230"/>
      <c r="O5088" s="230"/>
      <c r="P5088" s="230"/>
      <c r="Q5088" s="230"/>
      <c r="R5088" s="230"/>
      <c r="S5088" s="230"/>
      <c r="T5088" s="231"/>
      <c r="AT5088" s="232" t="s">
        <v>211</v>
      </c>
      <c r="AU5088" s="232" t="s">
        <v>84</v>
      </c>
      <c r="AV5088" s="13" t="s">
        <v>82</v>
      </c>
      <c r="AW5088" s="13" t="s">
        <v>31</v>
      </c>
      <c r="AX5088" s="13" t="s">
        <v>75</v>
      </c>
      <c r="AY5088" s="232" t="s">
        <v>203</v>
      </c>
    </row>
    <row r="5089" spans="2:51" s="13" customFormat="1" ht="11.25">
      <c r="B5089" s="222"/>
      <c r="C5089" s="223"/>
      <c r="D5089" s="224" t="s">
        <v>211</v>
      </c>
      <c r="E5089" s="225" t="s">
        <v>1</v>
      </c>
      <c r="F5089" s="226" t="s">
        <v>213</v>
      </c>
      <c r="G5089" s="223"/>
      <c r="H5089" s="225" t="s">
        <v>1</v>
      </c>
      <c r="I5089" s="227"/>
      <c r="J5089" s="223"/>
      <c r="K5089" s="223"/>
      <c r="L5089" s="228"/>
      <c r="M5089" s="229"/>
      <c r="N5089" s="230"/>
      <c r="O5089" s="230"/>
      <c r="P5089" s="230"/>
      <c r="Q5089" s="230"/>
      <c r="R5089" s="230"/>
      <c r="S5089" s="230"/>
      <c r="T5089" s="231"/>
      <c r="AT5089" s="232" t="s">
        <v>211</v>
      </c>
      <c r="AU5089" s="232" t="s">
        <v>84</v>
      </c>
      <c r="AV5089" s="13" t="s">
        <v>82</v>
      </c>
      <c r="AW5089" s="13" t="s">
        <v>31</v>
      </c>
      <c r="AX5089" s="13" t="s">
        <v>75</v>
      </c>
      <c r="AY5089" s="232" t="s">
        <v>203</v>
      </c>
    </row>
    <row r="5090" spans="2:51" s="13" customFormat="1" ht="22.5">
      <c r="B5090" s="222"/>
      <c r="C5090" s="223"/>
      <c r="D5090" s="224" t="s">
        <v>211</v>
      </c>
      <c r="E5090" s="225" t="s">
        <v>1</v>
      </c>
      <c r="F5090" s="226" t="s">
        <v>4444</v>
      </c>
      <c r="G5090" s="223"/>
      <c r="H5090" s="225" t="s">
        <v>1</v>
      </c>
      <c r="I5090" s="227"/>
      <c r="J5090" s="223"/>
      <c r="K5090" s="223"/>
      <c r="L5090" s="228"/>
      <c r="M5090" s="229"/>
      <c r="N5090" s="230"/>
      <c r="O5090" s="230"/>
      <c r="P5090" s="230"/>
      <c r="Q5090" s="230"/>
      <c r="R5090" s="230"/>
      <c r="S5090" s="230"/>
      <c r="T5090" s="231"/>
      <c r="AT5090" s="232" t="s">
        <v>211</v>
      </c>
      <c r="AU5090" s="232" t="s">
        <v>84</v>
      </c>
      <c r="AV5090" s="13" t="s">
        <v>82</v>
      </c>
      <c r="AW5090" s="13" t="s">
        <v>31</v>
      </c>
      <c r="AX5090" s="13" t="s">
        <v>75</v>
      </c>
      <c r="AY5090" s="232" t="s">
        <v>203</v>
      </c>
    </row>
    <row r="5091" spans="2:51" s="13" customFormat="1" ht="11.25">
      <c r="B5091" s="222"/>
      <c r="C5091" s="223"/>
      <c r="D5091" s="224" t="s">
        <v>211</v>
      </c>
      <c r="E5091" s="225" t="s">
        <v>1</v>
      </c>
      <c r="F5091" s="226" t="s">
        <v>213</v>
      </c>
      <c r="G5091" s="223"/>
      <c r="H5091" s="225" t="s">
        <v>1</v>
      </c>
      <c r="I5091" s="227"/>
      <c r="J5091" s="223"/>
      <c r="K5091" s="223"/>
      <c r="L5091" s="228"/>
      <c r="M5091" s="229"/>
      <c r="N5091" s="230"/>
      <c r="O5091" s="230"/>
      <c r="P5091" s="230"/>
      <c r="Q5091" s="230"/>
      <c r="R5091" s="230"/>
      <c r="S5091" s="230"/>
      <c r="T5091" s="231"/>
      <c r="AT5091" s="232" t="s">
        <v>211</v>
      </c>
      <c r="AU5091" s="232" t="s">
        <v>84</v>
      </c>
      <c r="AV5091" s="13" t="s">
        <v>82</v>
      </c>
      <c r="AW5091" s="13" t="s">
        <v>31</v>
      </c>
      <c r="AX5091" s="13" t="s">
        <v>75</v>
      </c>
      <c r="AY5091" s="232" t="s">
        <v>203</v>
      </c>
    </row>
    <row r="5092" spans="2:51" s="13" customFormat="1" ht="11.25">
      <c r="B5092" s="222"/>
      <c r="C5092" s="223"/>
      <c r="D5092" s="224" t="s">
        <v>211</v>
      </c>
      <c r="E5092" s="225" t="s">
        <v>1</v>
      </c>
      <c r="F5092" s="226" t="s">
        <v>258</v>
      </c>
      <c r="G5092" s="223"/>
      <c r="H5092" s="225" t="s">
        <v>1</v>
      </c>
      <c r="I5092" s="227"/>
      <c r="J5092" s="223"/>
      <c r="K5092" s="223"/>
      <c r="L5092" s="228"/>
      <c r="M5092" s="229"/>
      <c r="N5092" s="230"/>
      <c r="O5092" s="230"/>
      <c r="P5092" s="230"/>
      <c r="Q5092" s="230"/>
      <c r="R5092" s="230"/>
      <c r="S5092" s="230"/>
      <c r="T5092" s="231"/>
      <c r="AT5092" s="232" t="s">
        <v>211</v>
      </c>
      <c r="AU5092" s="232" t="s">
        <v>84</v>
      </c>
      <c r="AV5092" s="13" t="s">
        <v>82</v>
      </c>
      <c r="AW5092" s="13" t="s">
        <v>31</v>
      </c>
      <c r="AX5092" s="13" t="s">
        <v>75</v>
      </c>
      <c r="AY5092" s="232" t="s">
        <v>203</v>
      </c>
    </row>
    <row r="5093" spans="2:51" s="14" customFormat="1" ht="11.25">
      <c r="B5093" s="233"/>
      <c r="C5093" s="234"/>
      <c r="D5093" s="224" t="s">
        <v>211</v>
      </c>
      <c r="E5093" s="235" t="s">
        <v>1</v>
      </c>
      <c r="F5093" s="236" t="s">
        <v>4468</v>
      </c>
      <c r="G5093" s="234"/>
      <c r="H5093" s="237">
        <v>6.45</v>
      </c>
      <c r="I5093" s="238"/>
      <c r="J5093" s="234"/>
      <c r="K5093" s="234"/>
      <c r="L5093" s="239"/>
      <c r="M5093" s="240"/>
      <c r="N5093" s="241"/>
      <c r="O5093" s="241"/>
      <c r="P5093" s="241"/>
      <c r="Q5093" s="241"/>
      <c r="R5093" s="241"/>
      <c r="S5093" s="241"/>
      <c r="T5093" s="242"/>
      <c r="AT5093" s="243" t="s">
        <v>211</v>
      </c>
      <c r="AU5093" s="243" t="s">
        <v>84</v>
      </c>
      <c r="AV5093" s="14" t="s">
        <v>84</v>
      </c>
      <c r="AW5093" s="14" t="s">
        <v>31</v>
      </c>
      <c r="AX5093" s="14" t="s">
        <v>75</v>
      </c>
      <c r="AY5093" s="243" t="s">
        <v>203</v>
      </c>
    </row>
    <row r="5094" spans="2:51" s="14" customFormat="1" ht="11.25">
      <c r="B5094" s="233"/>
      <c r="C5094" s="234"/>
      <c r="D5094" s="224" t="s">
        <v>211</v>
      </c>
      <c r="E5094" s="235" t="s">
        <v>1</v>
      </c>
      <c r="F5094" s="236" t="s">
        <v>4469</v>
      </c>
      <c r="G5094" s="234"/>
      <c r="H5094" s="237">
        <v>6.45</v>
      </c>
      <c r="I5094" s="238"/>
      <c r="J5094" s="234"/>
      <c r="K5094" s="234"/>
      <c r="L5094" s="239"/>
      <c r="M5094" s="240"/>
      <c r="N5094" s="241"/>
      <c r="O5094" s="241"/>
      <c r="P5094" s="241"/>
      <c r="Q5094" s="241"/>
      <c r="R5094" s="241"/>
      <c r="S5094" s="241"/>
      <c r="T5094" s="242"/>
      <c r="AT5094" s="243" t="s">
        <v>211</v>
      </c>
      <c r="AU5094" s="243" t="s">
        <v>84</v>
      </c>
      <c r="AV5094" s="14" t="s">
        <v>84</v>
      </c>
      <c r="AW5094" s="14" t="s">
        <v>31</v>
      </c>
      <c r="AX5094" s="14" t="s">
        <v>75</v>
      </c>
      <c r="AY5094" s="243" t="s">
        <v>203</v>
      </c>
    </row>
    <row r="5095" spans="2:51" s="13" customFormat="1" ht="11.25">
      <c r="B5095" s="222"/>
      <c r="C5095" s="223"/>
      <c r="D5095" s="224" t="s">
        <v>211</v>
      </c>
      <c r="E5095" s="225" t="s">
        <v>1</v>
      </c>
      <c r="F5095" s="226" t="s">
        <v>213</v>
      </c>
      <c r="G5095" s="223"/>
      <c r="H5095" s="225" t="s">
        <v>1</v>
      </c>
      <c r="I5095" s="227"/>
      <c r="J5095" s="223"/>
      <c r="K5095" s="223"/>
      <c r="L5095" s="228"/>
      <c r="M5095" s="229"/>
      <c r="N5095" s="230"/>
      <c r="O5095" s="230"/>
      <c r="P5095" s="230"/>
      <c r="Q5095" s="230"/>
      <c r="R5095" s="230"/>
      <c r="S5095" s="230"/>
      <c r="T5095" s="231"/>
      <c r="AT5095" s="232" t="s">
        <v>211</v>
      </c>
      <c r="AU5095" s="232" t="s">
        <v>84</v>
      </c>
      <c r="AV5095" s="13" t="s">
        <v>82</v>
      </c>
      <c r="AW5095" s="13" t="s">
        <v>31</v>
      </c>
      <c r="AX5095" s="13" t="s">
        <v>75</v>
      </c>
      <c r="AY5095" s="232" t="s">
        <v>203</v>
      </c>
    </row>
    <row r="5096" spans="2:51" s="13" customFormat="1" ht="22.5">
      <c r="B5096" s="222"/>
      <c r="C5096" s="223"/>
      <c r="D5096" s="224" t="s">
        <v>211</v>
      </c>
      <c r="E5096" s="225" t="s">
        <v>1</v>
      </c>
      <c r="F5096" s="226" t="s">
        <v>4447</v>
      </c>
      <c r="G5096" s="223"/>
      <c r="H5096" s="225" t="s">
        <v>1</v>
      </c>
      <c r="I5096" s="227"/>
      <c r="J5096" s="223"/>
      <c r="K5096" s="223"/>
      <c r="L5096" s="228"/>
      <c r="M5096" s="229"/>
      <c r="N5096" s="230"/>
      <c r="O5096" s="230"/>
      <c r="P5096" s="230"/>
      <c r="Q5096" s="230"/>
      <c r="R5096" s="230"/>
      <c r="S5096" s="230"/>
      <c r="T5096" s="231"/>
      <c r="AT5096" s="232" t="s">
        <v>211</v>
      </c>
      <c r="AU5096" s="232" t="s">
        <v>84</v>
      </c>
      <c r="AV5096" s="13" t="s">
        <v>82</v>
      </c>
      <c r="AW5096" s="13" t="s">
        <v>31</v>
      </c>
      <c r="AX5096" s="13" t="s">
        <v>75</v>
      </c>
      <c r="AY5096" s="232" t="s">
        <v>203</v>
      </c>
    </row>
    <row r="5097" spans="2:51" s="13" customFormat="1" ht="11.25">
      <c r="B5097" s="222"/>
      <c r="C5097" s="223"/>
      <c r="D5097" s="224" t="s">
        <v>211</v>
      </c>
      <c r="E5097" s="225" t="s">
        <v>1</v>
      </c>
      <c r="F5097" s="226" t="s">
        <v>213</v>
      </c>
      <c r="G5097" s="223"/>
      <c r="H5097" s="225" t="s">
        <v>1</v>
      </c>
      <c r="I5097" s="227"/>
      <c r="J5097" s="223"/>
      <c r="K5097" s="223"/>
      <c r="L5097" s="228"/>
      <c r="M5097" s="229"/>
      <c r="N5097" s="230"/>
      <c r="O5097" s="230"/>
      <c r="P5097" s="230"/>
      <c r="Q5097" s="230"/>
      <c r="R5097" s="230"/>
      <c r="S5097" s="230"/>
      <c r="T5097" s="231"/>
      <c r="AT5097" s="232" t="s">
        <v>211</v>
      </c>
      <c r="AU5097" s="232" t="s">
        <v>84</v>
      </c>
      <c r="AV5097" s="13" t="s">
        <v>82</v>
      </c>
      <c r="AW5097" s="13" t="s">
        <v>31</v>
      </c>
      <c r="AX5097" s="13" t="s">
        <v>75</v>
      </c>
      <c r="AY5097" s="232" t="s">
        <v>203</v>
      </c>
    </row>
    <row r="5098" spans="2:51" s="13" customFormat="1" ht="11.25">
      <c r="B5098" s="222"/>
      <c r="C5098" s="223"/>
      <c r="D5098" s="224" t="s">
        <v>211</v>
      </c>
      <c r="E5098" s="225" t="s">
        <v>1</v>
      </c>
      <c r="F5098" s="226" t="s">
        <v>2203</v>
      </c>
      <c r="G5098" s="223"/>
      <c r="H5098" s="225" t="s">
        <v>1</v>
      </c>
      <c r="I5098" s="227"/>
      <c r="J5098" s="223"/>
      <c r="K5098" s="223"/>
      <c r="L5098" s="228"/>
      <c r="M5098" s="229"/>
      <c r="N5098" s="230"/>
      <c r="O5098" s="230"/>
      <c r="P5098" s="230"/>
      <c r="Q5098" s="230"/>
      <c r="R5098" s="230"/>
      <c r="S5098" s="230"/>
      <c r="T5098" s="231"/>
      <c r="AT5098" s="232" t="s">
        <v>211</v>
      </c>
      <c r="AU5098" s="232" t="s">
        <v>84</v>
      </c>
      <c r="AV5098" s="13" t="s">
        <v>82</v>
      </c>
      <c r="AW5098" s="13" t="s">
        <v>31</v>
      </c>
      <c r="AX5098" s="13" t="s">
        <v>75</v>
      </c>
      <c r="AY5098" s="232" t="s">
        <v>203</v>
      </c>
    </row>
    <row r="5099" spans="2:51" s="14" customFormat="1" ht="11.25">
      <c r="B5099" s="233"/>
      <c r="C5099" s="234"/>
      <c r="D5099" s="224" t="s">
        <v>211</v>
      </c>
      <c r="E5099" s="235" t="s">
        <v>1</v>
      </c>
      <c r="F5099" s="236" t="s">
        <v>2692</v>
      </c>
      <c r="G5099" s="234"/>
      <c r="H5099" s="237">
        <v>23.4</v>
      </c>
      <c r="I5099" s="238"/>
      <c r="J5099" s="234"/>
      <c r="K5099" s="234"/>
      <c r="L5099" s="239"/>
      <c r="M5099" s="240"/>
      <c r="N5099" s="241"/>
      <c r="O5099" s="241"/>
      <c r="P5099" s="241"/>
      <c r="Q5099" s="241"/>
      <c r="R5099" s="241"/>
      <c r="S5099" s="241"/>
      <c r="T5099" s="242"/>
      <c r="AT5099" s="243" t="s">
        <v>211</v>
      </c>
      <c r="AU5099" s="243" t="s">
        <v>84</v>
      </c>
      <c r="AV5099" s="14" t="s">
        <v>84</v>
      </c>
      <c r="AW5099" s="14" t="s">
        <v>31</v>
      </c>
      <c r="AX5099" s="14" t="s">
        <v>75</v>
      </c>
      <c r="AY5099" s="243" t="s">
        <v>203</v>
      </c>
    </row>
    <row r="5100" spans="2:51" s="14" customFormat="1" ht="11.25">
      <c r="B5100" s="233"/>
      <c r="C5100" s="234"/>
      <c r="D5100" s="224" t="s">
        <v>211</v>
      </c>
      <c r="E5100" s="235" t="s">
        <v>1</v>
      </c>
      <c r="F5100" s="236" t="s">
        <v>2693</v>
      </c>
      <c r="G5100" s="234"/>
      <c r="H5100" s="237">
        <v>9.35</v>
      </c>
      <c r="I5100" s="238"/>
      <c r="J5100" s="234"/>
      <c r="K5100" s="234"/>
      <c r="L5100" s="239"/>
      <c r="M5100" s="240"/>
      <c r="N5100" s="241"/>
      <c r="O5100" s="241"/>
      <c r="P5100" s="241"/>
      <c r="Q5100" s="241"/>
      <c r="R5100" s="241"/>
      <c r="S5100" s="241"/>
      <c r="T5100" s="242"/>
      <c r="AT5100" s="243" t="s">
        <v>211</v>
      </c>
      <c r="AU5100" s="243" t="s">
        <v>84</v>
      </c>
      <c r="AV5100" s="14" t="s">
        <v>84</v>
      </c>
      <c r="AW5100" s="14" t="s">
        <v>31</v>
      </c>
      <c r="AX5100" s="14" t="s">
        <v>75</v>
      </c>
      <c r="AY5100" s="243" t="s">
        <v>203</v>
      </c>
    </row>
    <row r="5101" spans="2:51" s="14" customFormat="1" ht="22.5">
      <c r="B5101" s="233"/>
      <c r="C5101" s="234"/>
      <c r="D5101" s="224" t="s">
        <v>211</v>
      </c>
      <c r="E5101" s="235" t="s">
        <v>1</v>
      </c>
      <c r="F5101" s="236" t="s">
        <v>4470</v>
      </c>
      <c r="G5101" s="234"/>
      <c r="H5101" s="237">
        <v>80.777000000000001</v>
      </c>
      <c r="I5101" s="238"/>
      <c r="J5101" s="234"/>
      <c r="K5101" s="234"/>
      <c r="L5101" s="239"/>
      <c r="M5101" s="240"/>
      <c r="N5101" s="241"/>
      <c r="O5101" s="241"/>
      <c r="P5101" s="241"/>
      <c r="Q5101" s="241"/>
      <c r="R5101" s="241"/>
      <c r="S5101" s="241"/>
      <c r="T5101" s="242"/>
      <c r="AT5101" s="243" t="s">
        <v>211</v>
      </c>
      <c r="AU5101" s="243" t="s">
        <v>84</v>
      </c>
      <c r="AV5101" s="14" t="s">
        <v>84</v>
      </c>
      <c r="AW5101" s="14" t="s">
        <v>31</v>
      </c>
      <c r="AX5101" s="14" t="s">
        <v>75</v>
      </c>
      <c r="AY5101" s="243" t="s">
        <v>203</v>
      </c>
    </row>
    <row r="5102" spans="2:51" s="14" customFormat="1" ht="11.25">
      <c r="B5102" s="233"/>
      <c r="C5102" s="234"/>
      <c r="D5102" s="224" t="s">
        <v>211</v>
      </c>
      <c r="E5102" s="235" t="s">
        <v>1</v>
      </c>
      <c r="F5102" s="236" t="s">
        <v>4471</v>
      </c>
      <c r="G5102" s="234"/>
      <c r="H5102" s="237">
        <v>38.127000000000002</v>
      </c>
      <c r="I5102" s="238"/>
      <c r="J5102" s="234"/>
      <c r="K5102" s="234"/>
      <c r="L5102" s="239"/>
      <c r="M5102" s="240"/>
      <c r="N5102" s="241"/>
      <c r="O5102" s="241"/>
      <c r="P5102" s="241"/>
      <c r="Q5102" s="241"/>
      <c r="R5102" s="241"/>
      <c r="S5102" s="241"/>
      <c r="T5102" s="242"/>
      <c r="AT5102" s="243" t="s">
        <v>211</v>
      </c>
      <c r="AU5102" s="243" t="s">
        <v>84</v>
      </c>
      <c r="AV5102" s="14" t="s">
        <v>84</v>
      </c>
      <c r="AW5102" s="14" t="s">
        <v>31</v>
      </c>
      <c r="AX5102" s="14" t="s">
        <v>75</v>
      </c>
      <c r="AY5102" s="243" t="s">
        <v>203</v>
      </c>
    </row>
    <row r="5103" spans="2:51" s="14" customFormat="1" ht="11.25">
      <c r="B5103" s="233"/>
      <c r="C5103" s="234"/>
      <c r="D5103" s="224" t="s">
        <v>211</v>
      </c>
      <c r="E5103" s="235" t="s">
        <v>1</v>
      </c>
      <c r="F5103" s="236" t="s">
        <v>4472</v>
      </c>
      <c r="G5103" s="234"/>
      <c r="H5103" s="237">
        <v>37.625</v>
      </c>
      <c r="I5103" s="238"/>
      <c r="J5103" s="234"/>
      <c r="K5103" s="234"/>
      <c r="L5103" s="239"/>
      <c r="M5103" s="240"/>
      <c r="N5103" s="241"/>
      <c r="O5103" s="241"/>
      <c r="P5103" s="241"/>
      <c r="Q5103" s="241"/>
      <c r="R5103" s="241"/>
      <c r="S5103" s="241"/>
      <c r="T5103" s="242"/>
      <c r="AT5103" s="243" t="s">
        <v>211</v>
      </c>
      <c r="AU5103" s="243" t="s">
        <v>84</v>
      </c>
      <c r="AV5103" s="14" t="s">
        <v>84</v>
      </c>
      <c r="AW5103" s="14" t="s">
        <v>31</v>
      </c>
      <c r="AX5103" s="14" t="s">
        <v>75</v>
      </c>
      <c r="AY5103" s="243" t="s">
        <v>203</v>
      </c>
    </row>
    <row r="5104" spans="2:51" s="14" customFormat="1" ht="11.25">
      <c r="B5104" s="233"/>
      <c r="C5104" s="234"/>
      <c r="D5104" s="224" t="s">
        <v>211</v>
      </c>
      <c r="E5104" s="235" t="s">
        <v>1</v>
      </c>
      <c r="F5104" s="236" t="s">
        <v>4473</v>
      </c>
      <c r="G5104" s="234"/>
      <c r="H5104" s="237">
        <v>12.151</v>
      </c>
      <c r="I5104" s="238"/>
      <c r="J5104" s="234"/>
      <c r="K5104" s="234"/>
      <c r="L5104" s="239"/>
      <c r="M5104" s="240"/>
      <c r="N5104" s="241"/>
      <c r="O5104" s="241"/>
      <c r="P5104" s="241"/>
      <c r="Q5104" s="241"/>
      <c r="R5104" s="241"/>
      <c r="S5104" s="241"/>
      <c r="T5104" s="242"/>
      <c r="AT5104" s="243" t="s">
        <v>211</v>
      </c>
      <c r="AU5104" s="243" t="s">
        <v>84</v>
      </c>
      <c r="AV5104" s="14" t="s">
        <v>84</v>
      </c>
      <c r="AW5104" s="14" t="s">
        <v>31</v>
      </c>
      <c r="AX5104" s="14" t="s">
        <v>75</v>
      </c>
      <c r="AY5104" s="243" t="s">
        <v>203</v>
      </c>
    </row>
    <row r="5105" spans="1:65" s="14" customFormat="1" ht="11.25">
      <c r="B5105" s="233"/>
      <c r="C5105" s="234"/>
      <c r="D5105" s="224" t="s">
        <v>211</v>
      </c>
      <c r="E5105" s="235" t="s">
        <v>1</v>
      </c>
      <c r="F5105" s="236" t="s">
        <v>4474</v>
      </c>
      <c r="G5105" s="234"/>
      <c r="H5105" s="237">
        <v>12.073</v>
      </c>
      <c r="I5105" s="238"/>
      <c r="J5105" s="234"/>
      <c r="K5105" s="234"/>
      <c r="L5105" s="239"/>
      <c r="M5105" s="240"/>
      <c r="N5105" s="241"/>
      <c r="O5105" s="241"/>
      <c r="P5105" s="241"/>
      <c r="Q5105" s="241"/>
      <c r="R5105" s="241"/>
      <c r="S5105" s="241"/>
      <c r="T5105" s="242"/>
      <c r="AT5105" s="243" t="s">
        <v>211</v>
      </c>
      <c r="AU5105" s="243" t="s">
        <v>84</v>
      </c>
      <c r="AV5105" s="14" t="s">
        <v>84</v>
      </c>
      <c r="AW5105" s="14" t="s">
        <v>31</v>
      </c>
      <c r="AX5105" s="14" t="s">
        <v>75</v>
      </c>
      <c r="AY5105" s="243" t="s">
        <v>203</v>
      </c>
    </row>
    <row r="5106" spans="1:65" s="14" customFormat="1" ht="11.25">
      <c r="B5106" s="233"/>
      <c r="C5106" s="234"/>
      <c r="D5106" s="224" t="s">
        <v>211</v>
      </c>
      <c r="E5106" s="235" t="s">
        <v>1</v>
      </c>
      <c r="F5106" s="236" t="s">
        <v>4475</v>
      </c>
      <c r="G5106" s="234"/>
      <c r="H5106" s="237">
        <v>12.872999999999999</v>
      </c>
      <c r="I5106" s="238"/>
      <c r="J5106" s="234"/>
      <c r="K5106" s="234"/>
      <c r="L5106" s="239"/>
      <c r="M5106" s="240"/>
      <c r="N5106" s="241"/>
      <c r="O5106" s="241"/>
      <c r="P5106" s="241"/>
      <c r="Q5106" s="241"/>
      <c r="R5106" s="241"/>
      <c r="S5106" s="241"/>
      <c r="T5106" s="242"/>
      <c r="AT5106" s="243" t="s">
        <v>211</v>
      </c>
      <c r="AU5106" s="243" t="s">
        <v>84</v>
      </c>
      <c r="AV5106" s="14" t="s">
        <v>84</v>
      </c>
      <c r="AW5106" s="14" t="s">
        <v>31</v>
      </c>
      <c r="AX5106" s="14" t="s">
        <v>75</v>
      </c>
      <c r="AY5106" s="243" t="s">
        <v>203</v>
      </c>
    </row>
    <row r="5107" spans="1:65" s="13" customFormat="1" ht="11.25">
      <c r="B5107" s="222"/>
      <c r="C5107" s="223"/>
      <c r="D5107" s="224" t="s">
        <v>211</v>
      </c>
      <c r="E5107" s="225" t="s">
        <v>1</v>
      </c>
      <c r="F5107" s="226" t="s">
        <v>258</v>
      </c>
      <c r="G5107" s="223"/>
      <c r="H5107" s="225" t="s">
        <v>1</v>
      </c>
      <c r="I5107" s="227"/>
      <c r="J5107" s="223"/>
      <c r="K5107" s="223"/>
      <c r="L5107" s="228"/>
      <c r="M5107" s="229"/>
      <c r="N5107" s="230"/>
      <c r="O5107" s="230"/>
      <c r="P5107" s="230"/>
      <c r="Q5107" s="230"/>
      <c r="R5107" s="230"/>
      <c r="S5107" s="230"/>
      <c r="T5107" s="231"/>
      <c r="AT5107" s="232" t="s">
        <v>211</v>
      </c>
      <c r="AU5107" s="232" t="s">
        <v>84</v>
      </c>
      <c r="AV5107" s="13" t="s">
        <v>82</v>
      </c>
      <c r="AW5107" s="13" t="s">
        <v>31</v>
      </c>
      <c r="AX5107" s="13" t="s">
        <v>75</v>
      </c>
      <c r="AY5107" s="232" t="s">
        <v>203</v>
      </c>
    </row>
    <row r="5108" spans="1:65" s="14" customFormat="1" ht="11.25">
      <c r="B5108" s="233"/>
      <c r="C5108" s="234"/>
      <c r="D5108" s="224" t="s">
        <v>211</v>
      </c>
      <c r="E5108" s="235" t="s">
        <v>1</v>
      </c>
      <c r="F5108" s="236" t="s">
        <v>4476</v>
      </c>
      <c r="G5108" s="234"/>
      <c r="H5108" s="237">
        <v>21.56</v>
      </c>
      <c r="I5108" s="238"/>
      <c r="J5108" s="234"/>
      <c r="K5108" s="234"/>
      <c r="L5108" s="239"/>
      <c r="M5108" s="240"/>
      <c r="N5108" s="241"/>
      <c r="O5108" s="241"/>
      <c r="P5108" s="241"/>
      <c r="Q5108" s="241"/>
      <c r="R5108" s="241"/>
      <c r="S5108" s="241"/>
      <c r="T5108" s="242"/>
      <c r="AT5108" s="243" t="s">
        <v>211</v>
      </c>
      <c r="AU5108" s="243" t="s">
        <v>84</v>
      </c>
      <c r="AV5108" s="14" t="s">
        <v>84</v>
      </c>
      <c r="AW5108" s="14" t="s">
        <v>31</v>
      </c>
      <c r="AX5108" s="14" t="s">
        <v>75</v>
      </c>
      <c r="AY5108" s="243" t="s">
        <v>203</v>
      </c>
    </row>
    <row r="5109" spans="1:65" s="14" customFormat="1" ht="11.25">
      <c r="B5109" s="233"/>
      <c r="C5109" s="234"/>
      <c r="D5109" s="224" t="s">
        <v>211</v>
      </c>
      <c r="E5109" s="235" t="s">
        <v>1</v>
      </c>
      <c r="F5109" s="236" t="s">
        <v>4477</v>
      </c>
      <c r="G5109" s="234"/>
      <c r="H5109" s="237">
        <v>21.71</v>
      </c>
      <c r="I5109" s="238"/>
      <c r="J5109" s="234"/>
      <c r="K5109" s="234"/>
      <c r="L5109" s="239"/>
      <c r="M5109" s="240"/>
      <c r="N5109" s="241"/>
      <c r="O5109" s="241"/>
      <c r="P5109" s="241"/>
      <c r="Q5109" s="241"/>
      <c r="R5109" s="241"/>
      <c r="S5109" s="241"/>
      <c r="T5109" s="242"/>
      <c r="AT5109" s="243" t="s">
        <v>211</v>
      </c>
      <c r="AU5109" s="243" t="s">
        <v>84</v>
      </c>
      <c r="AV5109" s="14" t="s">
        <v>84</v>
      </c>
      <c r="AW5109" s="14" t="s">
        <v>31</v>
      </c>
      <c r="AX5109" s="14" t="s">
        <v>75</v>
      </c>
      <c r="AY5109" s="243" t="s">
        <v>203</v>
      </c>
    </row>
    <row r="5110" spans="1:65" s="14" customFormat="1" ht="11.25">
      <c r="B5110" s="233"/>
      <c r="C5110" s="234"/>
      <c r="D5110" s="224" t="s">
        <v>211</v>
      </c>
      <c r="E5110" s="235" t="s">
        <v>1</v>
      </c>
      <c r="F5110" s="236" t="s">
        <v>4478</v>
      </c>
      <c r="G5110" s="234"/>
      <c r="H5110" s="237">
        <v>21.56</v>
      </c>
      <c r="I5110" s="238"/>
      <c r="J5110" s="234"/>
      <c r="K5110" s="234"/>
      <c r="L5110" s="239"/>
      <c r="M5110" s="240"/>
      <c r="N5110" s="241"/>
      <c r="O5110" s="241"/>
      <c r="P5110" s="241"/>
      <c r="Q5110" s="241"/>
      <c r="R5110" s="241"/>
      <c r="S5110" s="241"/>
      <c r="T5110" s="242"/>
      <c r="AT5110" s="243" t="s">
        <v>211</v>
      </c>
      <c r="AU5110" s="243" t="s">
        <v>84</v>
      </c>
      <c r="AV5110" s="14" t="s">
        <v>84</v>
      </c>
      <c r="AW5110" s="14" t="s">
        <v>31</v>
      </c>
      <c r="AX5110" s="14" t="s">
        <v>75</v>
      </c>
      <c r="AY5110" s="243" t="s">
        <v>203</v>
      </c>
    </row>
    <row r="5111" spans="1:65" s="14" customFormat="1" ht="11.25">
      <c r="B5111" s="233"/>
      <c r="C5111" s="234"/>
      <c r="D5111" s="224" t="s">
        <v>211</v>
      </c>
      <c r="E5111" s="235" t="s">
        <v>1</v>
      </c>
      <c r="F5111" s="236" t="s">
        <v>4479</v>
      </c>
      <c r="G5111" s="234"/>
      <c r="H5111" s="237">
        <v>21.71</v>
      </c>
      <c r="I5111" s="238"/>
      <c r="J5111" s="234"/>
      <c r="K5111" s="234"/>
      <c r="L5111" s="239"/>
      <c r="M5111" s="240"/>
      <c r="N5111" s="241"/>
      <c r="O5111" s="241"/>
      <c r="P5111" s="241"/>
      <c r="Q5111" s="241"/>
      <c r="R5111" s="241"/>
      <c r="S5111" s="241"/>
      <c r="T5111" s="242"/>
      <c r="AT5111" s="243" t="s">
        <v>211</v>
      </c>
      <c r="AU5111" s="243" t="s">
        <v>84</v>
      </c>
      <c r="AV5111" s="14" t="s">
        <v>84</v>
      </c>
      <c r="AW5111" s="14" t="s">
        <v>31</v>
      </c>
      <c r="AX5111" s="14" t="s">
        <v>75</v>
      </c>
      <c r="AY5111" s="243" t="s">
        <v>203</v>
      </c>
    </row>
    <row r="5112" spans="1:65" s="13" customFormat="1" ht="11.25">
      <c r="B5112" s="222"/>
      <c r="C5112" s="223"/>
      <c r="D5112" s="224" t="s">
        <v>211</v>
      </c>
      <c r="E5112" s="225" t="s">
        <v>1</v>
      </c>
      <c r="F5112" s="226" t="s">
        <v>306</v>
      </c>
      <c r="G5112" s="223"/>
      <c r="H5112" s="225" t="s">
        <v>1</v>
      </c>
      <c r="I5112" s="227"/>
      <c r="J5112" s="223"/>
      <c r="K5112" s="223"/>
      <c r="L5112" s="228"/>
      <c r="M5112" s="229"/>
      <c r="N5112" s="230"/>
      <c r="O5112" s="230"/>
      <c r="P5112" s="230"/>
      <c r="Q5112" s="230"/>
      <c r="R5112" s="230"/>
      <c r="S5112" s="230"/>
      <c r="T5112" s="231"/>
      <c r="AT5112" s="232" t="s">
        <v>211</v>
      </c>
      <c r="AU5112" s="232" t="s">
        <v>84</v>
      </c>
      <c r="AV5112" s="13" t="s">
        <v>82</v>
      </c>
      <c r="AW5112" s="13" t="s">
        <v>31</v>
      </c>
      <c r="AX5112" s="13" t="s">
        <v>75</v>
      </c>
      <c r="AY5112" s="232" t="s">
        <v>203</v>
      </c>
    </row>
    <row r="5113" spans="1:65" s="14" customFormat="1" ht="11.25">
      <c r="B5113" s="233"/>
      <c r="C5113" s="234"/>
      <c r="D5113" s="224" t="s">
        <v>211</v>
      </c>
      <c r="E5113" s="235" t="s">
        <v>1</v>
      </c>
      <c r="F5113" s="236" t="s">
        <v>4480</v>
      </c>
      <c r="G5113" s="234"/>
      <c r="H5113" s="237">
        <v>21.56</v>
      </c>
      <c r="I5113" s="238"/>
      <c r="J5113" s="234"/>
      <c r="K5113" s="234"/>
      <c r="L5113" s="239"/>
      <c r="M5113" s="240"/>
      <c r="N5113" s="241"/>
      <c r="O5113" s="241"/>
      <c r="P5113" s="241"/>
      <c r="Q5113" s="241"/>
      <c r="R5113" s="241"/>
      <c r="S5113" s="241"/>
      <c r="T5113" s="242"/>
      <c r="AT5113" s="243" t="s">
        <v>211</v>
      </c>
      <c r="AU5113" s="243" t="s">
        <v>84</v>
      </c>
      <c r="AV5113" s="14" t="s">
        <v>84</v>
      </c>
      <c r="AW5113" s="14" t="s">
        <v>31</v>
      </c>
      <c r="AX5113" s="14" t="s">
        <v>75</v>
      </c>
      <c r="AY5113" s="243" t="s">
        <v>203</v>
      </c>
    </row>
    <row r="5114" spans="1:65" s="14" customFormat="1" ht="11.25">
      <c r="B5114" s="233"/>
      <c r="C5114" s="234"/>
      <c r="D5114" s="224" t="s">
        <v>211</v>
      </c>
      <c r="E5114" s="235" t="s">
        <v>1</v>
      </c>
      <c r="F5114" s="236" t="s">
        <v>4481</v>
      </c>
      <c r="G5114" s="234"/>
      <c r="H5114" s="237">
        <v>21.71</v>
      </c>
      <c r="I5114" s="238"/>
      <c r="J5114" s="234"/>
      <c r="K5114" s="234"/>
      <c r="L5114" s="239"/>
      <c r="M5114" s="240"/>
      <c r="N5114" s="241"/>
      <c r="O5114" s="241"/>
      <c r="P5114" s="241"/>
      <c r="Q5114" s="241"/>
      <c r="R5114" s="241"/>
      <c r="S5114" s="241"/>
      <c r="T5114" s="242"/>
      <c r="AT5114" s="243" t="s">
        <v>211</v>
      </c>
      <c r="AU5114" s="243" t="s">
        <v>84</v>
      </c>
      <c r="AV5114" s="14" t="s">
        <v>84</v>
      </c>
      <c r="AW5114" s="14" t="s">
        <v>31</v>
      </c>
      <c r="AX5114" s="14" t="s">
        <v>75</v>
      </c>
      <c r="AY5114" s="243" t="s">
        <v>203</v>
      </c>
    </row>
    <row r="5115" spans="1:65" s="14" customFormat="1" ht="11.25">
      <c r="B5115" s="233"/>
      <c r="C5115" s="234"/>
      <c r="D5115" s="224" t="s">
        <v>211</v>
      </c>
      <c r="E5115" s="235" t="s">
        <v>1</v>
      </c>
      <c r="F5115" s="236" t="s">
        <v>4482</v>
      </c>
      <c r="G5115" s="234"/>
      <c r="H5115" s="237">
        <v>21.56</v>
      </c>
      <c r="I5115" s="238"/>
      <c r="J5115" s="234"/>
      <c r="K5115" s="234"/>
      <c r="L5115" s="239"/>
      <c r="M5115" s="240"/>
      <c r="N5115" s="241"/>
      <c r="O5115" s="241"/>
      <c r="P5115" s="241"/>
      <c r="Q5115" s="241"/>
      <c r="R5115" s="241"/>
      <c r="S5115" s="241"/>
      <c r="T5115" s="242"/>
      <c r="AT5115" s="243" t="s">
        <v>211</v>
      </c>
      <c r="AU5115" s="243" t="s">
        <v>84</v>
      </c>
      <c r="AV5115" s="14" t="s">
        <v>84</v>
      </c>
      <c r="AW5115" s="14" t="s">
        <v>31</v>
      </c>
      <c r="AX5115" s="14" t="s">
        <v>75</v>
      </c>
      <c r="AY5115" s="243" t="s">
        <v>203</v>
      </c>
    </row>
    <row r="5116" spans="1:65" s="14" customFormat="1" ht="11.25">
      <c r="B5116" s="233"/>
      <c r="C5116" s="234"/>
      <c r="D5116" s="224" t="s">
        <v>211</v>
      </c>
      <c r="E5116" s="235" t="s">
        <v>1</v>
      </c>
      <c r="F5116" s="236" t="s">
        <v>4483</v>
      </c>
      <c r="G5116" s="234"/>
      <c r="H5116" s="237">
        <v>21.71</v>
      </c>
      <c r="I5116" s="238"/>
      <c r="J5116" s="234"/>
      <c r="K5116" s="234"/>
      <c r="L5116" s="239"/>
      <c r="M5116" s="240"/>
      <c r="N5116" s="241"/>
      <c r="O5116" s="241"/>
      <c r="P5116" s="241"/>
      <c r="Q5116" s="241"/>
      <c r="R5116" s="241"/>
      <c r="S5116" s="241"/>
      <c r="T5116" s="242"/>
      <c r="AT5116" s="243" t="s">
        <v>211</v>
      </c>
      <c r="AU5116" s="243" t="s">
        <v>84</v>
      </c>
      <c r="AV5116" s="14" t="s">
        <v>84</v>
      </c>
      <c r="AW5116" s="14" t="s">
        <v>31</v>
      </c>
      <c r="AX5116" s="14" t="s">
        <v>75</v>
      </c>
      <c r="AY5116" s="243" t="s">
        <v>203</v>
      </c>
    </row>
    <row r="5117" spans="1:65" s="2" customFormat="1" ht="33" customHeight="1">
      <c r="A5117" s="35"/>
      <c r="B5117" s="36"/>
      <c r="C5117" s="247" t="s">
        <v>4484</v>
      </c>
      <c r="D5117" s="247" t="s">
        <v>413</v>
      </c>
      <c r="E5117" s="248" t="s">
        <v>4485</v>
      </c>
      <c r="F5117" s="249" t="s">
        <v>4486</v>
      </c>
      <c r="G5117" s="250" t="s">
        <v>240</v>
      </c>
      <c r="H5117" s="251">
        <v>931.70399999999995</v>
      </c>
      <c r="I5117" s="252"/>
      <c r="J5117" s="253">
        <f>ROUND(I5117*H5117,2)</f>
        <v>0</v>
      </c>
      <c r="K5117" s="249" t="s">
        <v>1</v>
      </c>
      <c r="L5117" s="254"/>
      <c r="M5117" s="255" t="s">
        <v>1</v>
      </c>
      <c r="N5117" s="256" t="s">
        <v>40</v>
      </c>
      <c r="O5117" s="72"/>
      <c r="P5117" s="218">
        <f>O5117*H5117</f>
        <v>0</v>
      </c>
      <c r="Q5117" s="218">
        <v>2.8999999999999998E-3</v>
      </c>
      <c r="R5117" s="218">
        <f>Q5117*H5117</f>
        <v>2.7019415999999996</v>
      </c>
      <c r="S5117" s="218">
        <v>0</v>
      </c>
      <c r="T5117" s="219">
        <f>S5117*H5117</f>
        <v>0</v>
      </c>
      <c r="U5117" s="35"/>
      <c r="V5117" s="35"/>
      <c r="W5117" s="35"/>
      <c r="X5117" s="35"/>
      <c r="Y5117" s="35"/>
      <c r="Z5117" s="35"/>
      <c r="AA5117" s="35"/>
      <c r="AB5117" s="35"/>
      <c r="AC5117" s="35"/>
      <c r="AD5117" s="35"/>
      <c r="AE5117" s="35"/>
      <c r="AR5117" s="220" t="s">
        <v>1661</v>
      </c>
      <c r="AT5117" s="220" t="s">
        <v>413</v>
      </c>
      <c r="AU5117" s="220" t="s">
        <v>84</v>
      </c>
      <c r="AY5117" s="18" t="s">
        <v>203</v>
      </c>
      <c r="BE5117" s="221">
        <f>IF(N5117="základní",J5117,0)</f>
        <v>0</v>
      </c>
      <c r="BF5117" s="221">
        <f>IF(N5117="snížená",J5117,0)</f>
        <v>0</v>
      </c>
      <c r="BG5117" s="221">
        <f>IF(N5117="zákl. přenesená",J5117,0)</f>
        <v>0</v>
      </c>
      <c r="BH5117" s="221">
        <f>IF(N5117="sníž. přenesená",J5117,0)</f>
        <v>0</v>
      </c>
      <c r="BI5117" s="221">
        <f>IF(N5117="nulová",J5117,0)</f>
        <v>0</v>
      </c>
      <c r="BJ5117" s="18" t="s">
        <v>82</v>
      </c>
      <c r="BK5117" s="221">
        <f>ROUND(I5117*H5117,2)</f>
        <v>0</v>
      </c>
      <c r="BL5117" s="18" t="s">
        <v>412</v>
      </c>
      <c r="BM5117" s="220" t="s">
        <v>4487</v>
      </c>
    </row>
    <row r="5118" spans="1:65" s="13" customFormat="1" ht="11.25">
      <c r="B5118" s="222"/>
      <c r="C5118" s="223"/>
      <c r="D5118" s="224" t="s">
        <v>211</v>
      </c>
      <c r="E5118" s="225" t="s">
        <v>1</v>
      </c>
      <c r="F5118" s="226" t="s">
        <v>4421</v>
      </c>
      <c r="G5118" s="223"/>
      <c r="H5118" s="225" t="s">
        <v>1</v>
      </c>
      <c r="I5118" s="227"/>
      <c r="J5118" s="223"/>
      <c r="K5118" s="223"/>
      <c r="L5118" s="228"/>
      <c r="M5118" s="229"/>
      <c r="N5118" s="230"/>
      <c r="O5118" s="230"/>
      <c r="P5118" s="230"/>
      <c r="Q5118" s="230"/>
      <c r="R5118" s="230"/>
      <c r="S5118" s="230"/>
      <c r="T5118" s="231"/>
      <c r="AT5118" s="232" t="s">
        <v>211</v>
      </c>
      <c r="AU5118" s="232" t="s">
        <v>84</v>
      </c>
      <c r="AV5118" s="13" t="s">
        <v>82</v>
      </c>
      <c r="AW5118" s="13" t="s">
        <v>31</v>
      </c>
      <c r="AX5118" s="13" t="s">
        <v>75</v>
      </c>
      <c r="AY5118" s="232" t="s">
        <v>203</v>
      </c>
    </row>
    <row r="5119" spans="1:65" s="13" customFormat="1" ht="11.25">
      <c r="B5119" s="222"/>
      <c r="C5119" s="223"/>
      <c r="D5119" s="224" t="s">
        <v>211</v>
      </c>
      <c r="E5119" s="225" t="s">
        <v>1</v>
      </c>
      <c r="F5119" s="226" t="s">
        <v>213</v>
      </c>
      <c r="G5119" s="223"/>
      <c r="H5119" s="225" t="s">
        <v>1</v>
      </c>
      <c r="I5119" s="227"/>
      <c r="J5119" s="223"/>
      <c r="K5119" s="223"/>
      <c r="L5119" s="228"/>
      <c r="M5119" s="229"/>
      <c r="N5119" s="230"/>
      <c r="O5119" s="230"/>
      <c r="P5119" s="230"/>
      <c r="Q5119" s="230"/>
      <c r="R5119" s="230"/>
      <c r="S5119" s="230"/>
      <c r="T5119" s="231"/>
      <c r="AT5119" s="232" t="s">
        <v>211</v>
      </c>
      <c r="AU5119" s="232" t="s">
        <v>84</v>
      </c>
      <c r="AV5119" s="13" t="s">
        <v>82</v>
      </c>
      <c r="AW5119" s="13" t="s">
        <v>31</v>
      </c>
      <c r="AX5119" s="13" t="s">
        <v>75</v>
      </c>
      <c r="AY5119" s="232" t="s">
        <v>203</v>
      </c>
    </row>
    <row r="5120" spans="1:65" s="14" customFormat="1" ht="11.25">
      <c r="B5120" s="233"/>
      <c r="C5120" s="234"/>
      <c r="D5120" s="224" t="s">
        <v>211</v>
      </c>
      <c r="E5120" s="235" t="s">
        <v>1</v>
      </c>
      <c r="F5120" s="236" t="s">
        <v>4488</v>
      </c>
      <c r="G5120" s="234"/>
      <c r="H5120" s="237">
        <v>40.613</v>
      </c>
      <c r="I5120" s="238"/>
      <c r="J5120" s="234"/>
      <c r="K5120" s="234"/>
      <c r="L5120" s="239"/>
      <c r="M5120" s="240"/>
      <c r="N5120" s="241"/>
      <c r="O5120" s="241"/>
      <c r="P5120" s="241"/>
      <c r="Q5120" s="241"/>
      <c r="R5120" s="241"/>
      <c r="S5120" s="241"/>
      <c r="T5120" s="242"/>
      <c r="AT5120" s="243" t="s">
        <v>211</v>
      </c>
      <c r="AU5120" s="243" t="s">
        <v>84</v>
      </c>
      <c r="AV5120" s="14" t="s">
        <v>84</v>
      </c>
      <c r="AW5120" s="14" t="s">
        <v>31</v>
      </c>
      <c r="AX5120" s="14" t="s">
        <v>75</v>
      </c>
      <c r="AY5120" s="243" t="s">
        <v>203</v>
      </c>
    </row>
    <row r="5121" spans="1:65" s="14" customFormat="1" ht="11.25">
      <c r="B5121" s="233"/>
      <c r="C5121" s="234"/>
      <c r="D5121" s="224" t="s">
        <v>211</v>
      </c>
      <c r="E5121" s="235" t="s">
        <v>1</v>
      </c>
      <c r="F5121" s="236" t="s">
        <v>4489</v>
      </c>
      <c r="G5121" s="234"/>
      <c r="H5121" s="237">
        <v>383.39699999999999</v>
      </c>
      <c r="I5121" s="238"/>
      <c r="J5121" s="234"/>
      <c r="K5121" s="234"/>
      <c r="L5121" s="239"/>
      <c r="M5121" s="240"/>
      <c r="N5121" s="241"/>
      <c r="O5121" s="241"/>
      <c r="P5121" s="241"/>
      <c r="Q5121" s="241"/>
      <c r="R5121" s="241"/>
      <c r="S5121" s="241"/>
      <c r="T5121" s="242"/>
      <c r="AT5121" s="243" t="s">
        <v>211</v>
      </c>
      <c r="AU5121" s="243" t="s">
        <v>84</v>
      </c>
      <c r="AV5121" s="14" t="s">
        <v>84</v>
      </c>
      <c r="AW5121" s="14" t="s">
        <v>31</v>
      </c>
      <c r="AX5121" s="14" t="s">
        <v>75</v>
      </c>
      <c r="AY5121" s="243" t="s">
        <v>203</v>
      </c>
    </row>
    <row r="5122" spans="1:65" s="14" customFormat="1" ht="11.25">
      <c r="B5122" s="233"/>
      <c r="C5122" s="234"/>
      <c r="D5122" s="224" t="s">
        <v>211</v>
      </c>
      <c r="E5122" s="235" t="s">
        <v>1</v>
      </c>
      <c r="F5122" s="236" t="s">
        <v>4490</v>
      </c>
      <c r="G5122" s="234"/>
      <c r="H5122" s="237">
        <v>23.538</v>
      </c>
      <c r="I5122" s="238"/>
      <c r="J5122" s="234"/>
      <c r="K5122" s="234"/>
      <c r="L5122" s="239"/>
      <c r="M5122" s="240"/>
      <c r="N5122" s="241"/>
      <c r="O5122" s="241"/>
      <c r="P5122" s="241"/>
      <c r="Q5122" s="241"/>
      <c r="R5122" s="241"/>
      <c r="S5122" s="241"/>
      <c r="T5122" s="242"/>
      <c r="AT5122" s="243" t="s">
        <v>211</v>
      </c>
      <c r="AU5122" s="243" t="s">
        <v>84</v>
      </c>
      <c r="AV5122" s="14" t="s">
        <v>84</v>
      </c>
      <c r="AW5122" s="14" t="s">
        <v>31</v>
      </c>
      <c r="AX5122" s="14" t="s">
        <v>75</v>
      </c>
      <c r="AY5122" s="243" t="s">
        <v>203</v>
      </c>
    </row>
    <row r="5123" spans="1:65" s="14" customFormat="1" ht="11.25">
      <c r="B5123" s="233"/>
      <c r="C5123" s="234"/>
      <c r="D5123" s="224" t="s">
        <v>211</v>
      </c>
      <c r="E5123" s="235" t="s">
        <v>1</v>
      </c>
      <c r="F5123" s="236" t="s">
        <v>4491</v>
      </c>
      <c r="G5123" s="234"/>
      <c r="H5123" s="237">
        <v>399.45600000000002</v>
      </c>
      <c r="I5123" s="238"/>
      <c r="J5123" s="234"/>
      <c r="K5123" s="234"/>
      <c r="L5123" s="239"/>
      <c r="M5123" s="240"/>
      <c r="N5123" s="241"/>
      <c r="O5123" s="241"/>
      <c r="P5123" s="241"/>
      <c r="Q5123" s="241"/>
      <c r="R5123" s="241"/>
      <c r="S5123" s="241"/>
      <c r="T5123" s="242"/>
      <c r="AT5123" s="243" t="s">
        <v>211</v>
      </c>
      <c r="AU5123" s="243" t="s">
        <v>84</v>
      </c>
      <c r="AV5123" s="14" t="s">
        <v>84</v>
      </c>
      <c r="AW5123" s="14" t="s">
        <v>31</v>
      </c>
      <c r="AX5123" s="14" t="s">
        <v>75</v>
      </c>
      <c r="AY5123" s="243" t="s">
        <v>203</v>
      </c>
    </row>
    <row r="5124" spans="1:65" s="14" customFormat="1" ht="11.25">
      <c r="B5124" s="233"/>
      <c r="C5124" s="234"/>
      <c r="D5124" s="224" t="s">
        <v>211</v>
      </c>
      <c r="E5124" s="234"/>
      <c r="F5124" s="236" t="s">
        <v>4492</v>
      </c>
      <c r="G5124" s="234"/>
      <c r="H5124" s="237">
        <v>931.70399999999995</v>
      </c>
      <c r="I5124" s="238"/>
      <c r="J5124" s="234"/>
      <c r="K5124" s="234"/>
      <c r="L5124" s="239"/>
      <c r="M5124" s="240"/>
      <c r="N5124" s="241"/>
      <c r="O5124" s="241"/>
      <c r="P5124" s="241"/>
      <c r="Q5124" s="241"/>
      <c r="R5124" s="241"/>
      <c r="S5124" s="241"/>
      <c r="T5124" s="242"/>
      <c r="AT5124" s="243" t="s">
        <v>211</v>
      </c>
      <c r="AU5124" s="243" t="s">
        <v>84</v>
      </c>
      <c r="AV5124" s="14" t="s">
        <v>84</v>
      </c>
      <c r="AW5124" s="14" t="s">
        <v>4</v>
      </c>
      <c r="AX5124" s="14" t="s">
        <v>82</v>
      </c>
      <c r="AY5124" s="243" t="s">
        <v>203</v>
      </c>
    </row>
    <row r="5125" spans="1:65" s="2" customFormat="1" ht="33" customHeight="1">
      <c r="A5125" s="35"/>
      <c r="B5125" s="36"/>
      <c r="C5125" s="247" t="s">
        <v>4493</v>
      </c>
      <c r="D5125" s="247" t="s">
        <v>413</v>
      </c>
      <c r="E5125" s="248" t="s">
        <v>4494</v>
      </c>
      <c r="F5125" s="249" t="s">
        <v>4495</v>
      </c>
      <c r="G5125" s="250" t="s">
        <v>240</v>
      </c>
      <c r="H5125" s="251">
        <v>16.411999999999999</v>
      </c>
      <c r="I5125" s="252"/>
      <c r="J5125" s="253">
        <f>ROUND(I5125*H5125,2)</f>
        <v>0</v>
      </c>
      <c r="K5125" s="249" t="s">
        <v>1</v>
      </c>
      <c r="L5125" s="254"/>
      <c r="M5125" s="255" t="s">
        <v>1</v>
      </c>
      <c r="N5125" s="256" t="s">
        <v>40</v>
      </c>
      <c r="O5125" s="72"/>
      <c r="P5125" s="218">
        <f>O5125*H5125</f>
        <v>0</v>
      </c>
      <c r="Q5125" s="218">
        <v>3.5000000000000001E-3</v>
      </c>
      <c r="R5125" s="218">
        <f>Q5125*H5125</f>
        <v>5.7442E-2</v>
      </c>
      <c r="S5125" s="218">
        <v>0</v>
      </c>
      <c r="T5125" s="219">
        <f>S5125*H5125</f>
        <v>0</v>
      </c>
      <c r="U5125" s="35"/>
      <c r="V5125" s="35"/>
      <c r="W5125" s="35"/>
      <c r="X5125" s="35"/>
      <c r="Y5125" s="35"/>
      <c r="Z5125" s="35"/>
      <c r="AA5125" s="35"/>
      <c r="AB5125" s="35"/>
      <c r="AC5125" s="35"/>
      <c r="AD5125" s="35"/>
      <c r="AE5125" s="35"/>
      <c r="AR5125" s="220" t="s">
        <v>1661</v>
      </c>
      <c r="AT5125" s="220" t="s">
        <v>413</v>
      </c>
      <c r="AU5125" s="220" t="s">
        <v>84</v>
      </c>
      <c r="AY5125" s="18" t="s">
        <v>203</v>
      </c>
      <c r="BE5125" s="221">
        <f>IF(N5125="základní",J5125,0)</f>
        <v>0</v>
      </c>
      <c r="BF5125" s="221">
        <f>IF(N5125="snížená",J5125,0)</f>
        <v>0</v>
      </c>
      <c r="BG5125" s="221">
        <f>IF(N5125="zákl. přenesená",J5125,0)</f>
        <v>0</v>
      </c>
      <c r="BH5125" s="221">
        <f>IF(N5125="sníž. přenesená",J5125,0)</f>
        <v>0</v>
      </c>
      <c r="BI5125" s="221">
        <f>IF(N5125="nulová",J5125,0)</f>
        <v>0</v>
      </c>
      <c r="BJ5125" s="18" t="s">
        <v>82</v>
      </c>
      <c r="BK5125" s="221">
        <f>ROUND(I5125*H5125,2)</f>
        <v>0</v>
      </c>
      <c r="BL5125" s="18" t="s">
        <v>412</v>
      </c>
      <c r="BM5125" s="220" t="s">
        <v>4496</v>
      </c>
    </row>
    <row r="5126" spans="1:65" s="13" customFormat="1" ht="11.25">
      <c r="B5126" s="222"/>
      <c r="C5126" s="223"/>
      <c r="D5126" s="224" t="s">
        <v>211</v>
      </c>
      <c r="E5126" s="225" t="s">
        <v>1</v>
      </c>
      <c r="F5126" s="226" t="s">
        <v>4421</v>
      </c>
      <c r="G5126" s="223"/>
      <c r="H5126" s="225" t="s">
        <v>1</v>
      </c>
      <c r="I5126" s="227"/>
      <c r="J5126" s="223"/>
      <c r="K5126" s="223"/>
      <c r="L5126" s="228"/>
      <c r="M5126" s="229"/>
      <c r="N5126" s="230"/>
      <c r="O5126" s="230"/>
      <c r="P5126" s="230"/>
      <c r="Q5126" s="230"/>
      <c r="R5126" s="230"/>
      <c r="S5126" s="230"/>
      <c r="T5126" s="231"/>
      <c r="AT5126" s="232" t="s">
        <v>211</v>
      </c>
      <c r="AU5126" s="232" t="s">
        <v>84</v>
      </c>
      <c r="AV5126" s="13" t="s">
        <v>82</v>
      </c>
      <c r="AW5126" s="13" t="s">
        <v>31</v>
      </c>
      <c r="AX5126" s="13" t="s">
        <v>75</v>
      </c>
      <c r="AY5126" s="232" t="s">
        <v>203</v>
      </c>
    </row>
    <row r="5127" spans="1:65" s="13" customFormat="1" ht="11.25">
      <c r="B5127" s="222"/>
      <c r="C5127" s="223"/>
      <c r="D5127" s="224" t="s">
        <v>211</v>
      </c>
      <c r="E5127" s="225" t="s">
        <v>1</v>
      </c>
      <c r="F5127" s="226" t="s">
        <v>213</v>
      </c>
      <c r="G5127" s="223"/>
      <c r="H5127" s="225" t="s">
        <v>1</v>
      </c>
      <c r="I5127" s="227"/>
      <c r="J5127" s="223"/>
      <c r="K5127" s="223"/>
      <c r="L5127" s="228"/>
      <c r="M5127" s="229"/>
      <c r="N5127" s="230"/>
      <c r="O5127" s="230"/>
      <c r="P5127" s="230"/>
      <c r="Q5127" s="230"/>
      <c r="R5127" s="230"/>
      <c r="S5127" s="230"/>
      <c r="T5127" s="231"/>
      <c r="AT5127" s="232" t="s">
        <v>211</v>
      </c>
      <c r="AU5127" s="232" t="s">
        <v>84</v>
      </c>
      <c r="AV5127" s="13" t="s">
        <v>82</v>
      </c>
      <c r="AW5127" s="13" t="s">
        <v>31</v>
      </c>
      <c r="AX5127" s="13" t="s">
        <v>75</v>
      </c>
      <c r="AY5127" s="232" t="s">
        <v>203</v>
      </c>
    </row>
    <row r="5128" spans="1:65" s="14" customFormat="1" ht="11.25">
      <c r="B5128" s="233"/>
      <c r="C5128" s="234"/>
      <c r="D5128" s="224" t="s">
        <v>211</v>
      </c>
      <c r="E5128" s="235" t="s">
        <v>1</v>
      </c>
      <c r="F5128" s="236" t="s">
        <v>4497</v>
      </c>
      <c r="G5128" s="234"/>
      <c r="H5128" s="237">
        <v>2.02</v>
      </c>
      <c r="I5128" s="238"/>
      <c r="J5128" s="234"/>
      <c r="K5128" s="234"/>
      <c r="L5128" s="239"/>
      <c r="M5128" s="240"/>
      <c r="N5128" s="241"/>
      <c r="O5128" s="241"/>
      <c r="P5128" s="241"/>
      <c r="Q5128" s="241"/>
      <c r="R5128" s="241"/>
      <c r="S5128" s="241"/>
      <c r="T5128" s="242"/>
      <c r="AT5128" s="243" t="s">
        <v>211</v>
      </c>
      <c r="AU5128" s="243" t="s">
        <v>84</v>
      </c>
      <c r="AV5128" s="14" t="s">
        <v>84</v>
      </c>
      <c r="AW5128" s="14" t="s">
        <v>31</v>
      </c>
      <c r="AX5128" s="14" t="s">
        <v>75</v>
      </c>
      <c r="AY5128" s="243" t="s">
        <v>203</v>
      </c>
    </row>
    <row r="5129" spans="1:65" s="14" customFormat="1" ht="11.25">
      <c r="B5129" s="233"/>
      <c r="C5129" s="234"/>
      <c r="D5129" s="224" t="s">
        <v>211</v>
      </c>
      <c r="E5129" s="235" t="s">
        <v>1</v>
      </c>
      <c r="F5129" s="236" t="s">
        <v>4498</v>
      </c>
      <c r="G5129" s="234"/>
      <c r="H5129" s="237">
        <v>12.9</v>
      </c>
      <c r="I5129" s="238"/>
      <c r="J5129" s="234"/>
      <c r="K5129" s="234"/>
      <c r="L5129" s="239"/>
      <c r="M5129" s="240"/>
      <c r="N5129" s="241"/>
      <c r="O5129" s="241"/>
      <c r="P5129" s="241"/>
      <c r="Q5129" s="241"/>
      <c r="R5129" s="241"/>
      <c r="S5129" s="241"/>
      <c r="T5129" s="242"/>
      <c r="AT5129" s="243" t="s">
        <v>211</v>
      </c>
      <c r="AU5129" s="243" t="s">
        <v>84</v>
      </c>
      <c r="AV5129" s="14" t="s">
        <v>84</v>
      </c>
      <c r="AW5129" s="14" t="s">
        <v>31</v>
      </c>
      <c r="AX5129" s="14" t="s">
        <v>75</v>
      </c>
      <c r="AY5129" s="243" t="s">
        <v>203</v>
      </c>
    </row>
    <row r="5130" spans="1:65" s="14" customFormat="1" ht="11.25">
      <c r="B5130" s="233"/>
      <c r="C5130" s="234"/>
      <c r="D5130" s="224" t="s">
        <v>211</v>
      </c>
      <c r="E5130" s="234"/>
      <c r="F5130" s="236" t="s">
        <v>4499</v>
      </c>
      <c r="G5130" s="234"/>
      <c r="H5130" s="237">
        <v>16.411999999999999</v>
      </c>
      <c r="I5130" s="238"/>
      <c r="J5130" s="234"/>
      <c r="K5130" s="234"/>
      <c r="L5130" s="239"/>
      <c r="M5130" s="240"/>
      <c r="N5130" s="241"/>
      <c r="O5130" s="241"/>
      <c r="P5130" s="241"/>
      <c r="Q5130" s="241"/>
      <c r="R5130" s="241"/>
      <c r="S5130" s="241"/>
      <c r="T5130" s="242"/>
      <c r="AT5130" s="243" t="s">
        <v>211</v>
      </c>
      <c r="AU5130" s="243" t="s">
        <v>84</v>
      </c>
      <c r="AV5130" s="14" t="s">
        <v>84</v>
      </c>
      <c r="AW5130" s="14" t="s">
        <v>4</v>
      </c>
      <c r="AX5130" s="14" t="s">
        <v>82</v>
      </c>
      <c r="AY5130" s="243" t="s">
        <v>203</v>
      </c>
    </row>
    <row r="5131" spans="1:65" s="2" customFormat="1" ht="21.75" customHeight="1">
      <c r="A5131" s="35"/>
      <c r="B5131" s="36"/>
      <c r="C5131" s="209" t="s">
        <v>4500</v>
      </c>
      <c r="D5131" s="209" t="s">
        <v>205</v>
      </c>
      <c r="E5131" s="210" t="s">
        <v>4501</v>
      </c>
      <c r="F5131" s="211" t="s">
        <v>4502</v>
      </c>
      <c r="G5131" s="212" t="s">
        <v>828</v>
      </c>
      <c r="H5131" s="213">
        <v>678.65</v>
      </c>
      <c r="I5131" s="214"/>
      <c r="J5131" s="215">
        <f>ROUND(I5131*H5131,2)</f>
        <v>0</v>
      </c>
      <c r="K5131" s="211" t="s">
        <v>1</v>
      </c>
      <c r="L5131" s="40"/>
      <c r="M5131" s="216" t="s">
        <v>1</v>
      </c>
      <c r="N5131" s="217" t="s">
        <v>40</v>
      </c>
      <c r="O5131" s="72"/>
      <c r="P5131" s="218">
        <f>O5131*H5131</f>
        <v>0</v>
      </c>
      <c r="Q5131" s="218">
        <v>6.9999999999999999E-4</v>
      </c>
      <c r="R5131" s="218">
        <f>Q5131*H5131</f>
        <v>0.47505500000000001</v>
      </c>
      <c r="S5131" s="218">
        <v>0</v>
      </c>
      <c r="T5131" s="219">
        <f>S5131*H5131</f>
        <v>0</v>
      </c>
      <c r="U5131" s="35"/>
      <c r="V5131" s="35"/>
      <c r="W5131" s="35"/>
      <c r="X5131" s="35"/>
      <c r="Y5131" s="35"/>
      <c r="Z5131" s="35"/>
      <c r="AA5131" s="35"/>
      <c r="AB5131" s="35"/>
      <c r="AC5131" s="35"/>
      <c r="AD5131" s="35"/>
      <c r="AE5131" s="35"/>
      <c r="AR5131" s="220" t="s">
        <v>412</v>
      </c>
      <c r="AT5131" s="220" t="s">
        <v>205</v>
      </c>
      <c r="AU5131" s="220" t="s">
        <v>84</v>
      </c>
      <c r="AY5131" s="18" t="s">
        <v>203</v>
      </c>
      <c r="BE5131" s="221">
        <f>IF(N5131="základní",J5131,0)</f>
        <v>0</v>
      </c>
      <c r="BF5131" s="221">
        <f>IF(N5131="snížená",J5131,0)</f>
        <v>0</v>
      </c>
      <c r="BG5131" s="221">
        <f>IF(N5131="zákl. přenesená",J5131,0)</f>
        <v>0</v>
      </c>
      <c r="BH5131" s="221">
        <f>IF(N5131="sníž. přenesená",J5131,0)</f>
        <v>0</v>
      </c>
      <c r="BI5131" s="221">
        <f>IF(N5131="nulová",J5131,0)</f>
        <v>0</v>
      </c>
      <c r="BJ5131" s="18" t="s">
        <v>82</v>
      </c>
      <c r="BK5131" s="221">
        <f>ROUND(I5131*H5131,2)</f>
        <v>0</v>
      </c>
      <c r="BL5131" s="18" t="s">
        <v>412</v>
      </c>
      <c r="BM5131" s="220" t="s">
        <v>4503</v>
      </c>
    </row>
    <row r="5132" spans="1:65" s="13" customFormat="1" ht="33.75">
      <c r="B5132" s="222"/>
      <c r="C5132" s="223"/>
      <c r="D5132" s="224" t="s">
        <v>211</v>
      </c>
      <c r="E5132" s="225" t="s">
        <v>1</v>
      </c>
      <c r="F5132" s="226" t="s">
        <v>4381</v>
      </c>
      <c r="G5132" s="223"/>
      <c r="H5132" s="225" t="s">
        <v>1</v>
      </c>
      <c r="I5132" s="227"/>
      <c r="J5132" s="223"/>
      <c r="K5132" s="223"/>
      <c r="L5132" s="228"/>
      <c r="M5132" s="229"/>
      <c r="N5132" s="230"/>
      <c r="O5132" s="230"/>
      <c r="P5132" s="230"/>
      <c r="Q5132" s="230"/>
      <c r="R5132" s="230"/>
      <c r="S5132" s="230"/>
      <c r="T5132" s="231"/>
      <c r="AT5132" s="232" t="s">
        <v>211</v>
      </c>
      <c r="AU5132" s="232" t="s">
        <v>84</v>
      </c>
      <c r="AV5132" s="13" t="s">
        <v>82</v>
      </c>
      <c r="AW5132" s="13" t="s">
        <v>31</v>
      </c>
      <c r="AX5132" s="13" t="s">
        <v>75</v>
      </c>
      <c r="AY5132" s="232" t="s">
        <v>203</v>
      </c>
    </row>
    <row r="5133" spans="1:65" s="13" customFormat="1" ht="11.25">
      <c r="B5133" s="222"/>
      <c r="C5133" s="223"/>
      <c r="D5133" s="224" t="s">
        <v>211</v>
      </c>
      <c r="E5133" s="225" t="s">
        <v>1</v>
      </c>
      <c r="F5133" s="226" t="s">
        <v>213</v>
      </c>
      <c r="G5133" s="223"/>
      <c r="H5133" s="225" t="s">
        <v>1</v>
      </c>
      <c r="I5133" s="227"/>
      <c r="J5133" s="223"/>
      <c r="K5133" s="223"/>
      <c r="L5133" s="228"/>
      <c r="M5133" s="229"/>
      <c r="N5133" s="230"/>
      <c r="O5133" s="230"/>
      <c r="P5133" s="230"/>
      <c r="Q5133" s="230"/>
      <c r="R5133" s="230"/>
      <c r="S5133" s="230"/>
      <c r="T5133" s="231"/>
      <c r="AT5133" s="232" t="s">
        <v>211</v>
      </c>
      <c r="AU5133" s="232" t="s">
        <v>84</v>
      </c>
      <c r="AV5133" s="13" t="s">
        <v>82</v>
      </c>
      <c r="AW5133" s="13" t="s">
        <v>31</v>
      </c>
      <c r="AX5133" s="13" t="s">
        <v>75</v>
      </c>
      <c r="AY5133" s="232" t="s">
        <v>203</v>
      </c>
    </row>
    <row r="5134" spans="1:65" s="13" customFormat="1" ht="11.25">
      <c r="B5134" s="222"/>
      <c r="C5134" s="223"/>
      <c r="D5134" s="224" t="s">
        <v>211</v>
      </c>
      <c r="E5134" s="225" t="s">
        <v>1</v>
      </c>
      <c r="F5134" s="226" t="s">
        <v>4504</v>
      </c>
      <c r="G5134" s="223"/>
      <c r="H5134" s="225" t="s">
        <v>1</v>
      </c>
      <c r="I5134" s="227"/>
      <c r="J5134" s="223"/>
      <c r="K5134" s="223"/>
      <c r="L5134" s="228"/>
      <c r="M5134" s="229"/>
      <c r="N5134" s="230"/>
      <c r="O5134" s="230"/>
      <c r="P5134" s="230"/>
      <c r="Q5134" s="230"/>
      <c r="R5134" s="230"/>
      <c r="S5134" s="230"/>
      <c r="T5134" s="231"/>
      <c r="AT5134" s="232" t="s">
        <v>211</v>
      </c>
      <c r="AU5134" s="232" t="s">
        <v>84</v>
      </c>
      <c r="AV5134" s="13" t="s">
        <v>82</v>
      </c>
      <c r="AW5134" s="13" t="s">
        <v>31</v>
      </c>
      <c r="AX5134" s="13" t="s">
        <v>75</v>
      </c>
      <c r="AY5134" s="232" t="s">
        <v>203</v>
      </c>
    </row>
    <row r="5135" spans="1:65" s="13" customFormat="1" ht="11.25">
      <c r="B5135" s="222"/>
      <c r="C5135" s="223"/>
      <c r="D5135" s="224" t="s">
        <v>211</v>
      </c>
      <c r="E5135" s="225" t="s">
        <v>1</v>
      </c>
      <c r="F5135" s="226" t="s">
        <v>4505</v>
      </c>
      <c r="G5135" s="223"/>
      <c r="H5135" s="225" t="s">
        <v>1</v>
      </c>
      <c r="I5135" s="227"/>
      <c r="J5135" s="223"/>
      <c r="K5135" s="223"/>
      <c r="L5135" s="228"/>
      <c r="M5135" s="229"/>
      <c r="N5135" s="230"/>
      <c r="O5135" s="230"/>
      <c r="P5135" s="230"/>
      <c r="Q5135" s="230"/>
      <c r="R5135" s="230"/>
      <c r="S5135" s="230"/>
      <c r="T5135" s="231"/>
      <c r="AT5135" s="232" t="s">
        <v>211</v>
      </c>
      <c r="AU5135" s="232" t="s">
        <v>84</v>
      </c>
      <c r="AV5135" s="13" t="s">
        <v>82</v>
      </c>
      <c r="AW5135" s="13" t="s">
        <v>31</v>
      </c>
      <c r="AX5135" s="13" t="s">
        <v>75</v>
      </c>
      <c r="AY5135" s="232" t="s">
        <v>203</v>
      </c>
    </row>
    <row r="5136" spans="1:65" s="14" customFormat="1" ht="11.25">
      <c r="B5136" s="233"/>
      <c r="C5136" s="234"/>
      <c r="D5136" s="224" t="s">
        <v>211</v>
      </c>
      <c r="E5136" s="235" t="s">
        <v>1</v>
      </c>
      <c r="F5136" s="236" t="s">
        <v>4506</v>
      </c>
      <c r="G5136" s="234"/>
      <c r="H5136" s="237">
        <v>9.15</v>
      </c>
      <c r="I5136" s="238"/>
      <c r="J5136" s="234"/>
      <c r="K5136" s="234"/>
      <c r="L5136" s="239"/>
      <c r="M5136" s="240"/>
      <c r="N5136" s="241"/>
      <c r="O5136" s="241"/>
      <c r="P5136" s="241"/>
      <c r="Q5136" s="241"/>
      <c r="R5136" s="241"/>
      <c r="S5136" s="241"/>
      <c r="T5136" s="242"/>
      <c r="AT5136" s="243" t="s">
        <v>211</v>
      </c>
      <c r="AU5136" s="243" t="s">
        <v>84</v>
      </c>
      <c r="AV5136" s="14" t="s">
        <v>84</v>
      </c>
      <c r="AW5136" s="14" t="s">
        <v>31</v>
      </c>
      <c r="AX5136" s="14" t="s">
        <v>75</v>
      </c>
      <c r="AY5136" s="243" t="s">
        <v>203</v>
      </c>
    </row>
    <row r="5137" spans="2:51" s="14" customFormat="1" ht="11.25">
      <c r="B5137" s="233"/>
      <c r="C5137" s="234"/>
      <c r="D5137" s="224" t="s">
        <v>211</v>
      </c>
      <c r="E5137" s="235" t="s">
        <v>1</v>
      </c>
      <c r="F5137" s="236" t="s">
        <v>4507</v>
      </c>
      <c r="G5137" s="234"/>
      <c r="H5137" s="237">
        <v>4.3</v>
      </c>
      <c r="I5137" s="238"/>
      <c r="J5137" s="234"/>
      <c r="K5137" s="234"/>
      <c r="L5137" s="239"/>
      <c r="M5137" s="240"/>
      <c r="N5137" s="241"/>
      <c r="O5137" s="241"/>
      <c r="P5137" s="241"/>
      <c r="Q5137" s="241"/>
      <c r="R5137" s="241"/>
      <c r="S5137" s="241"/>
      <c r="T5137" s="242"/>
      <c r="AT5137" s="243" t="s">
        <v>211</v>
      </c>
      <c r="AU5137" s="243" t="s">
        <v>84</v>
      </c>
      <c r="AV5137" s="14" t="s">
        <v>84</v>
      </c>
      <c r="AW5137" s="14" t="s">
        <v>31</v>
      </c>
      <c r="AX5137" s="14" t="s">
        <v>75</v>
      </c>
      <c r="AY5137" s="243" t="s">
        <v>203</v>
      </c>
    </row>
    <row r="5138" spans="2:51" s="13" customFormat="1" ht="11.25">
      <c r="B5138" s="222"/>
      <c r="C5138" s="223"/>
      <c r="D5138" s="224" t="s">
        <v>211</v>
      </c>
      <c r="E5138" s="225" t="s">
        <v>1</v>
      </c>
      <c r="F5138" s="226" t="s">
        <v>258</v>
      </c>
      <c r="G5138" s="223"/>
      <c r="H5138" s="225" t="s">
        <v>1</v>
      </c>
      <c r="I5138" s="227"/>
      <c r="J5138" s="223"/>
      <c r="K5138" s="223"/>
      <c r="L5138" s="228"/>
      <c r="M5138" s="229"/>
      <c r="N5138" s="230"/>
      <c r="O5138" s="230"/>
      <c r="P5138" s="230"/>
      <c r="Q5138" s="230"/>
      <c r="R5138" s="230"/>
      <c r="S5138" s="230"/>
      <c r="T5138" s="231"/>
      <c r="AT5138" s="232" t="s">
        <v>211</v>
      </c>
      <c r="AU5138" s="232" t="s">
        <v>84</v>
      </c>
      <c r="AV5138" s="13" t="s">
        <v>82</v>
      </c>
      <c r="AW5138" s="13" t="s">
        <v>31</v>
      </c>
      <c r="AX5138" s="13" t="s">
        <v>75</v>
      </c>
      <c r="AY5138" s="232" t="s">
        <v>203</v>
      </c>
    </row>
    <row r="5139" spans="2:51" s="14" customFormat="1" ht="11.25">
      <c r="B5139" s="233"/>
      <c r="C5139" s="234"/>
      <c r="D5139" s="224" t="s">
        <v>211</v>
      </c>
      <c r="E5139" s="235" t="s">
        <v>1</v>
      </c>
      <c r="F5139" s="236" t="s">
        <v>4508</v>
      </c>
      <c r="G5139" s="234"/>
      <c r="H5139" s="237">
        <v>7.7</v>
      </c>
      <c r="I5139" s="238"/>
      <c r="J5139" s="234"/>
      <c r="K5139" s="234"/>
      <c r="L5139" s="239"/>
      <c r="M5139" s="240"/>
      <c r="N5139" s="241"/>
      <c r="O5139" s="241"/>
      <c r="P5139" s="241"/>
      <c r="Q5139" s="241"/>
      <c r="R5139" s="241"/>
      <c r="S5139" s="241"/>
      <c r="T5139" s="242"/>
      <c r="AT5139" s="243" t="s">
        <v>211</v>
      </c>
      <c r="AU5139" s="243" t="s">
        <v>84</v>
      </c>
      <c r="AV5139" s="14" t="s">
        <v>84</v>
      </c>
      <c r="AW5139" s="14" t="s">
        <v>31</v>
      </c>
      <c r="AX5139" s="14" t="s">
        <v>75</v>
      </c>
      <c r="AY5139" s="243" t="s">
        <v>203</v>
      </c>
    </row>
    <row r="5140" spans="2:51" s="14" customFormat="1" ht="11.25">
      <c r="B5140" s="233"/>
      <c r="C5140" s="234"/>
      <c r="D5140" s="224" t="s">
        <v>211</v>
      </c>
      <c r="E5140" s="235" t="s">
        <v>1</v>
      </c>
      <c r="F5140" s="236" t="s">
        <v>4509</v>
      </c>
      <c r="G5140" s="234"/>
      <c r="H5140" s="237">
        <v>7.7</v>
      </c>
      <c r="I5140" s="238"/>
      <c r="J5140" s="234"/>
      <c r="K5140" s="234"/>
      <c r="L5140" s="239"/>
      <c r="M5140" s="240"/>
      <c r="N5140" s="241"/>
      <c r="O5140" s="241"/>
      <c r="P5140" s="241"/>
      <c r="Q5140" s="241"/>
      <c r="R5140" s="241"/>
      <c r="S5140" s="241"/>
      <c r="T5140" s="242"/>
      <c r="AT5140" s="243" t="s">
        <v>211</v>
      </c>
      <c r="AU5140" s="243" t="s">
        <v>84</v>
      </c>
      <c r="AV5140" s="14" t="s">
        <v>84</v>
      </c>
      <c r="AW5140" s="14" t="s">
        <v>31</v>
      </c>
      <c r="AX5140" s="14" t="s">
        <v>75</v>
      </c>
      <c r="AY5140" s="243" t="s">
        <v>203</v>
      </c>
    </row>
    <row r="5141" spans="2:51" s="14" customFormat="1" ht="11.25">
      <c r="B5141" s="233"/>
      <c r="C5141" s="234"/>
      <c r="D5141" s="224" t="s">
        <v>211</v>
      </c>
      <c r="E5141" s="235" t="s">
        <v>1</v>
      </c>
      <c r="F5141" s="236" t="s">
        <v>4510</v>
      </c>
      <c r="G5141" s="234"/>
      <c r="H5141" s="237">
        <v>7.7</v>
      </c>
      <c r="I5141" s="238"/>
      <c r="J5141" s="234"/>
      <c r="K5141" s="234"/>
      <c r="L5141" s="239"/>
      <c r="M5141" s="240"/>
      <c r="N5141" s="241"/>
      <c r="O5141" s="241"/>
      <c r="P5141" s="241"/>
      <c r="Q5141" s="241"/>
      <c r="R5141" s="241"/>
      <c r="S5141" s="241"/>
      <c r="T5141" s="242"/>
      <c r="AT5141" s="243" t="s">
        <v>211</v>
      </c>
      <c r="AU5141" s="243" t="s">
        <v>84</v>
      </c>
      <c r="AV5141" s="14" t="s">
        <v>84</v>
      </c>
      <c r="AW5141" s="14" t="s">
        <v>31</v>
      </c>
      <c r="AX5141" s="14" t="s">
        <v>75</v>
      </c>
      <c r="AY5141" s="243" t="s">
        <v>203</v>
      </c>
    </row>
    <row r="5142" spans="2:51" s="14" customFormat="1" ht="11.25">
      <c r="B5142" s="233"/>
      <c r="C5142" s="234"/>
      <c r="D5142" s="224" t="s">
        <v>211</v>
      </c>
      <c r="E5142" s="235" t="s">
        <v>1</v>
      </c>
      <c r="F5142" s="236" t="s">
        <v>4511</v>
      </c>
      <c r="G5142" s="234"/>
      <c r="H5142" s="237">
        <v>7.7</v>
      </c>
      <c r="I5142" s="238"/>
      <c r="J5142" s="234"/>
      <c r="K5142" s="234"/>
      <c r="L5142" s="239"/>
      <c r="M5142" s="240"/>
      <c r="N5142" s="241"/>
      <c r="O5142" s="241"/>
      <c r="P5142" s="241"/>
      <c r="Q5142" s="241"/>
      <c r="R5142" s="241"/>
      <c r="S5142" s="241"/>
      <c r="T5142" s="242"/>
      <c r="AT5142" s="243" t="s">
        <v>211</v>
      </c>
      <c r="AU5142" s="243" t="s">
        <v>84</v>
      </c>
      <c r="AV5142" s="14" t="s">
        <v>84</v>
      </c>
      <c r="AW5142" s="14" t="s">
        <v>31</v>
      </c>
      <c r="AX5142" s="14" t="s">
        <v>75</v>
      </c>
      <c r="AY5142" s="243" t="s">
        <v>203</v>
      </c>
    </row>
    <row r="5143" spans="2:51" s="14" customFormat="1" ht="11.25">
      <c r="B5143" s="233"/>
      <c r="C5143" s="234"/>
      <c r="D5143" s="224" t="s">
        <v>211</v>
      </c>
      <c r="E5143" s="235" t="s">
        <v>1</v>
      </c>
      <c r="F5143" s="236" t="s">
        <v>4512</v>
      </c>
      <c r="G5143" s="234"/>
      <c r="H5143" s="237">
        <v>7.7</v>
      </c>
      <c r="I5143" s="238"/>
      <c r="J5143" s="234"/>
      <c r="K5143" s="234"/>
      <c r="L5143" s="239"/>
      <c r="M5143" s="240"/>
      <c r="N5143" s="241"/>
      <c r="O5143" s="241"/>
      <c r="P5143" s="241"/>
      <c r="Q5143" s="241"/>
      <c r="R5143" s="241"/>
      <c r="S5143" s="241"/>
      <c r="T5143" s="242"/>
      <c r="AT5143" s="243" t="s">
        <v>211</v>
      </c>
      <c r="AU5143" s="243" t="s">
        <v>84</v>
      </c>
      <c r="AV5143" s="14" t="s">
        <v>84</v>
      </c>
      <c r="AW5143" s="14" t="s">
        <v>31</v>
      </c>
      <c r="AX5143" s="14" t="s">
        <v>75</v>
      </c>
      <c r="AY5143" s="243" t="s">
        <v>203</v>
      </c>
    </row>
    <row r="5144" spans="2:51" s="14" customFormat="1" ht="11.25">
      <c r="B5144" s="233"/>
      <c r="C5144" s="234"/>
      <c r="D5144" s="224" t="s">
        <v>211</v>
      </c>
      <c r="E5144" s="235" t="s">
        <v>1</v>
      </c>
      <c r="F5144" s="236" t="s">
        <v>4513</v>
      </c>
      <c r="G5144" s="234"/>
      <c r="H5144" s="237">
        <v>7.7</v>
      </c>
      <c r="I5144" s="238"/>
      <c r="J5144" s="234"/>
      <c r="K5144" s="234"/>
      <c r="L5144" s="239"/>
      <c r="M5144" s="240"/>
      <c r="N5144" s="241"/>
      <c r="O5144" s="241"/>
      <c r="P5144" s="241"/>
      <c r="Q5144" s="241"/>
      <c r="R5144" s="241"/>
      <c r="S5144" s="241"/>
      <c r="T5144" s="242"/>
      <c r="AT5144" s="243" t="s">
        <v>211</v>
      </c>
      <c r="AU5144" s="243" t="s">
        <v>84</v>
      </c>
      <c r="AV5144" s="14" t="s">
        <v>84</v>
      </c>
      <c r="AW5144" s="14" t="s">
        <v>31</v>
      </c>
      <c r="AX5144" s="14" t="s">
        <v>75</v>
      </c>
      <c r="AY5144" s="243" t="s">
        <v>203</v>
      </c>
    </row>
    <row r="5145" spans="2:51" s="14" customFormat="1" ht="11.25">
      <c r="B5145" s="233"/>
      <c r="C5145" s="234"/>
      <c r="D5145" s="224" t="s">
        <v>211</v>
      </c>
      <c r="E5145" s="235" t="s">
        <v>1</v>
      </c>
      <c r="F5145" s="236" t="s">
        <v>4514</v>
      </c>
      <c r="G5145" s="234"/>
      <c r="H5145" s="237">
        <v>7.7</v>
      </c>
      <c r="I5145" s="238"/>
      <c r="J5145" s="234"/>
      <c r="K5145" s="234"/>
      <c r="L5145" s="239"/>
      <c r="M5145" s="240"/>
      <c r="N5145" s="241"/>
      <c r="O5145" s="241"/>
      <c r="P5145" s="241"/>
      <c r="Q5145" s="241"/>
      <c r="R5145" s="241"/>
      <c r="S5145" s="241"/>
      <c r="T5145" s="242"/>
      <c r="AT5145" s="243" t="s">
        <v>211</v>
      </c>
      <c r="AU5145" s="243" t="s">
        <v>84</v>
      </c>
      <c r="AV5145" s="14" t="s">
        <v>84</v>
      </c>
      <c r="AW5145" s="14" t="s">
        <v>31</v>
      </c>
      <c r="AX5145" s="14" t="s">
        <v>75</v>
      </c>
      <c r="AY5145" s="243" t="s">
        <v>203</v>
      </c>
    </row>
    <row r="5146" spans="2:51" s="14" customFormat="1" ht="11.25">
      <c r="B5146" s="233"/>
      <c r="C5146" s="234"/>
      <c r="D5146" s="224" t="s">
        <v>211</v>
      </c>
      <c r="E5146" s="235" t="s">
        <v>1</v>
      </c>
      <c r="F5146" s="236" t="s">
        <v>4515</v>
      </c>
      <c r="G5146" s="234"/>
      <c r="H5146" s="237">
        <v>7.7</v>
      </c>
      <c r="I5146" s="238"/>
      <c r="J5146" s="234"/>
      <c r="K5146" s="234"/>
      <c r="L5146" s="239"/>
      <c r="M5146" s="240"/>
      <c r="N5146" s="241"/>
      <c r="O5146" s="241"/>
      <c r="P5146" s="241"/>
      <c r="Q5146" s="241"/>
      <c r="R5146" s="241"/>
      <c r="S5146" s="241"/>
      <c r="T5146" s="242"/>
      <c r="AT5146" s="243" t="s">
        <v>211</v>
      </c>
      <c r="AU5146" s="243" t="s">
        <v>84</v>
      </c>
      <c r="AV5146" s="14" t="s">
        <v>84</v>
      </c>
      <c r="AW5146" s="14" t="s">
        <v>31</v>
      </c>
      <c r="AX5146" s="14" t="s">
        <v>75</v>
      </c>
      <c r="AY5146" s="243" t="s">
        <v>203</v>
      </c>
    </row>
    <row r="5147" spans="2:51" s="14" customFormat="1" ht="11.25">
      <c r="B5147" s="233"/>
      <c r="C5147" s="234"/>
      <c r="D5147" s="224" t="s">
        <v>211</v>
      </c>
      <c r="E5147" s="235" t="s">
        <v>1</v>
      </c>
      <c r="F5147" s="236" t="s">
        <v>4516</v>
      </c>
      <c r="G5147" s="234"/>
      <c r="H5147" s="237">
        <v>7.7</v>
      </c>
      <c r="I5147" s="238"/>
      <c r="J5147" s="234"/>
      <c r="K5147" s="234"/>
      <c r="L5147" s="239"/>
      <c r="M5147" s="240"/>
      <c r="N5147" s="241"/>
      <c r="O5147" s="241"/>
      <c r="P5147" s="241"/>
      <c r="Q5147" s="241"/>
      <c r="R5147" s="241"/>
      <c r="S5147" s="241"/>
      <c r="T5147" s="242"/>
      <c r="AT5147" s="243" t="s">
        <v>211</v>
      </c>
      <c r="AU5147" s="243" t="s">
        <v>84</v>
      </c>
      <c r="AV5147" s="14" t="s">
        <v>84</v>
      </c>
      <c r="AW5147" s="14" t="s">
        <v>31</v>
      </c>
      <c r="AX5147" s="14" t="s">
        <v>75</v>
      </c>
      <c r="AY5147" s="243" t="s">
        <v>203</v>
      </c>
    </row>
    <row r="5148" spans="2:51" s="14" customFormat="1" ht="11.25">
      <c r="B5148" s="233"/>
      <c r="C5148" s="234"/>
      <c r="D5148" s="224" t="s">
        <v>211</v>
      </c>
      <c r="E5148" s="235" t="s">
        <v>1</v>
      </c>
      <c r="F5148" s="236" t="s">
        <v>4517</v>
      </c>
      <c r="G5148" s="234"/>
      <c r="H5148" s="237">
        <v>7.7</v>
      </c>
      <c r="I5148" s="238"/>
      <c r="J5148" s="234"/>
      <c r="K5148" s="234"/>
      <c r="L5148" s="239"/>
      <c r="M5148" s="240"/>
      <c r="N5148" s="241"/>
      <c r="O5148" s="241"/>
      <c r="P5148" s="241"/>
      <c r="Q5148" s="241"/>
      <c r="R5148" s="241"/>
      <c r="S5148" s="241"/>
      <c r="T5148" s="242"/>
      <c r="AT5148" s="243" t="s">
        <v>211</v>
      </c>
      <c r="AU5148" s="243" t="s">
        <v>84</v>
      </c>
      <c r="AV5148" s="14" t="s">
        <v>84</v>
      </c>
      <c r="AW5148" s="14" t="s">
        <v>31</v>
      </c>
      <c r="AX5148" s="14" t="s">
        <v>75</v>
      </c>
      <c r="AY5148" s="243" t="s">
        <v>203</v>
      </c>
    </row>
    <row r="5149" spans="2:51" s="14" customFormat="1" ht="11.25">
      <c r="B5149" s="233"/>
      <c r="C5149" s="234"/>
      <c r="D5149" s="224" t="s">
        <v>211</v>
      </c>
      <c r="E5149" s="235" t="s">
        <v>1</v>
      </c>
      <c r="F5149" s="236" t="s">
        <v>4518</v>
      </c>
      <c r="G5149" s="234"/>
      <c r="H5149" s="237">
        <v>7.7</v>
      </c>
      <c r="I5149" s="238"/>
      <c r="J5149" s="234"/>
      <c r="K5149" s="234"/>
      <c r="L5149" s="239"/>
      <c r="M5149" s="240"/>
      <c r="N5149" s="241"/>
      <c r="O5149" s="241"/>
      <c r="P5149" s="241"/>
      <c r="Q5149" s="241"/>
      <c r="R5149" s="241"/>
      <c r="S5149" s="241"/>
      <c r="T5149" s="242"/>
      <c r="AT5149" s="243" t="s">
        <v>211</v>
      </c>
      <c r="AU5149" s="243" t="s">
        <v>84</v>
      </c>
      <c r="AV5149" s="14" t="s">
        <v>84</v>
      </c>
      <c r="AW5149" s="14" t="s">
        <v>31</v>
      </c>
      <c r="AX5149" s="14" t="s">
        <v>75</v>
      </c>
      <c r="AY5149" s="243" t="s">
        <v>203</v>
      </c>
    </row>
    <row r="5150" spans="2:51" s="14" customFormat="1" ht="11.25">
      <c r="B5150" s="233"/>
      <c r="C5150" s="234"/>
      <c r="D5150" s="224" t="s">
        <v>211</v>
      </c>
      <c r="E5150" s="235" t="s">
        <v>1</v>
      </c>
      <c r="F5150" s="236" t="s">
        <v>4519</v>
      </c>
      <c r="G5150" s="234"/>
      <c r="H5150" s="237">
        <v>7.7</v>
      </c>
      <c r="I5150" s="238"/>
      <c r="J5150" s="234"/>
      <c r="K5150" s="234"/>
      <c r="L5150" s="239"/>
      <c r="M5150" s="240"/>
      <c r="N5150" s="241"/>
      <c r="O5150" s="241"/>
      <c r="P5150" s="241"/>
      <c r="Q5150" s="241"/>
      <c r="R5150" s="241"/>
      <c r="S5150" s="241"/>
      <c r="T5150" s="242"/>
      <c r="AT5150" s="243" t="s">
        <v>211</v>
      </c>
      <c r="AU5150" s="243" t="s">
        <v>84</v>
      </c>
      <c r="AV5150" s="14" t="s">
        <v>84</v>
      </c>
      <c r="AW5150" s="14" t="s">
        <v>31</v>
      </c>
      <c r="AX5150" s="14" t="s">
        <v>75</v>
      </c>
      <c r="AY5150" s="243" t="s">
        <v>203</v>
      </c>
    </row>
    <row r="5151" spans="2:51" s="14" customFormat="1" ht="11.25">
      <c r="B5151" s="233"/>
      <c r="C5151" s="234"/>
      <c r="D5151" s="224" t="s">
        <v>211</v>
      </c>
      <c r="E5151" s="235" t="s">
        <v>1</v>
      </c>
      <c r="F5151" s="236" t="s">
        <v>4520</v>
      </c>
      <c r="G5151" s="234"/>
      <c r="H5151" s="237">
        <v>7.7</v>
      </c>
      <c r="I5151" s="238"/>
      <c r="J5151" s="234"/>
      <c r="K5151" s="234"/>
      <c r="L5151" s="239"/>
      <c r="M5151" s="240"/>
      <c r="N5151" s="241"/>
      <c r="O5151" s="241"/>
      <c r="P5151" s="241"/>
      <c r="Q5151" s="241"/>
      <c r="R5151" s="241"/>
      <c r="S5151" s="241"/>
      <c r="T5151" s="242"/>
      <c r="AT5151" s="243" t="s">
        <v>211</v>
      </c>
      <c r="AU5151" s="243" t="s">
        <v>84</v>
      </c>
      <c r="AV5151" s="14" t="s">
        <v>84</v>
      </c>
      <c r="AW5151" s="14" t="s">
        <v>31</v>
      </c>
      <c r="AX5151" s="14" t="s">
        <v>75</v>
      </c>
      <c r="AY5151" s="243" t="s">
        <v>203</v>
      </c>
    </row>
    <row r="5152" spans="2:51" s="14" customFormat="1" ht="11.25">
      <c r="B5152" s="233"/>
      <c r="C5152" s="234"/>
      <c r="D5152" s="224" t="s">
        <v>211</v>
      </c>
      <c r="E5152" s="235" t="s">
        <v>1</v>
      </c>
      <c r="F5152" s="236" t="s">
        <v>4521</v>
      </c>
      <c r="G5152" s="234"/>
      <c r="H5152" s="237">
        <v>11.1</v>
      </c>
      <c r="I5152" s="238"/>
      <c r="J5152" s="234"/>
      <c r="K5152" s="234"/>
      <c r="L5152" s="239"/>
      <c r="M5152" s="240"/>
      <c r="N5152" s="241"/>
      <c r="O5152" s="241"/>
      <c r="P5152" s="241"/>
      <c r="Q5152" s="241"/>
      <c r="R5152" s="241"/>
      <c r="S5152" s="241"/>
      <c r="T5152" s="242"/>
      <c r="AT5152" s="243" t="s">
        <v>211</v>
      </c>
      <c r="AU5152" s="243" t="s">
        <v>84</v>
      </c>
      <c r="AV5152" s="14" t="s">
        <v>84</v>
      </c>
      <c r="AW5152" s="14" t="s">
        <v>31</v>
      </c>
      <c r="AX5152" s="14" t="s">
        <v>75</v>
      </c>
      <c r="AY5152" s="243" t="s">
        <v>203</v>
      </c>
    </row>
    <row r="5153" spans="2:51" s="14" customFormat="1" ht="11.25">
      <c r="B5153" s="233"/>
      <c r="C5153" s="234"/>
      <c r="D5153" s="224" t="s">
        <v>211</v>
      </c>
      <c r="E5153" s="235" t="s">
        <v>1</v>
      </c>
      <c r="F5153" s="236" t="s">
        <v>4522</v>
      </c>
      <c r="G5153" s="234"/>
      <c r="H5153" s="237">
        <v>7.4</v>
      </c>
      <c r="I5153" s="238"/>
      <c r="J5153" s="234"/>
      <c r="K5153" s="234"/>
      <c r="L5153" s="239"/>
      <c r="M5153" s="240"/>
      <c r="N5153" s="241"/>
      <c r="O5153" s="241"/>
      <c r="P5153" s="241"/>
      <c r="Q5153" s="241"/>
      <c r="R5153" s="241"/>
      <c r="S5153" s="241"/>
      <c r="T5153" s="242"/>
      <c r="AT5153" s="243" t="s">
        <v>211</v>
      </c>
      <c r="AU5153" s="243" t="s">
        <v>84</v>
      </c>
      <c r="AV5153" s="14" t="s">
        <v>84</v>
      </c>
      <c r="AW5153" s="14" t="s">
        <v>31</v>
      </c>
      <c r="AX5153" s="14" t="s">
        <v>75</v>
      </c>
      <c r="AY5153" s="243" t="s">
        <v>203</v>
      </c>
    </row>
    <row r="5154" spans="2:51" s="14" customFormat="1" ht="11.25">
      <c r="B5154" s="233"/>
      <c r="C5154" s="234"/>
      <c r="D5154" s="224" t="s">
        <v>211</v>
      </c>
      <c r="E5154" s="235" t="s">
        <v>1</v>
      </c>
      <c r="F5154" s="236" t="s">
        <v>4523</v>
      </c>
      <c r="G5154" s="234"/>
      <c r="H5154" s="237">
        <v>8</v>
      </c>
      <c r="I5154" s="238"/>
      <c r="J5154" s="234"/>
      <c r="K5154" s="234"/>
      <c r="L5154" s="239"/>
      <c r="M5154" s="240"/>
      <c r="N5154" s="241"/>
      <c r="O5154" s="241"/>
      <c r="P5154" s="241"/>
      <c r="Q5154" s="241"/>
      <c r="R5154" s="241"/>
      <c r="S5154" s="241"/>
      <c r="T5154" s="242"/>
      <c r="AT5154" s="243" t="s">
        <v>211</v>
      </c>
      <c r="AU5154" s="243" t="s">
        <v>84</v>
      </c>
      <c r="AV5154" s="14" t="s">
        <v>84</v>
      </c>
      <c r="AW5154" s="14" t="s">
        <v>31</v>
      </c>
      <c r="AX5154" s="14" t="s">
        <v>75</v>
      </c>
      <c r="AY5154" s="243" t="s">
        <v>203</v>
      </c>
    </row>
    <row r="5155" spans="2:51" s="14" customFormat="1" ht="11.25">
      <c r="B5155" s="233"/>
      <c r="C5155" s="234"/>
      <c r="D5155" s="224" t="s">
        <v>211</v>
      </c>
      <c r="E5155" s="235" t="s">
        <v>1</v>
      </c>
      <c r="F5155" s="236" t="s">
        <v>4524</v>
      </c>
      <c r="G5155" s="234"/>
      <c r="H5155" s="237">
        <v>7.7</v>
      </c>
      <c r="I5155" s="238"/>
      <c r="J5155" s="234"/>
      <c r="K5155" s="234"/>
      <c r="L5155" s="239"/>
      <c r="M5155" s="240"/>
      <c r="N5155" s="241"/>
      <c r="O5155" s="241"/>
      <c r="P5155" s="241"/>
      <c r="Q5155" s="241"/>
      <c r="R5155" s="241"/>
      <c r="S5155" s="241"/>
      <c r="T5155" s="242"/>
      <c r="AT5155" s="243" t="s">
        <v>211</v>
      </c>
      <c r="AU5155" s="243" t="s">
        <v>84</v>
      </c>
      <c r="AV5155" s="14" t="s">
        <v>84</v>
      </c>
      <c r="AW5155" s="14" t="s">
        <v>31</v>
      </c>
      <c r="AX5155" s="14" t="s">
        <v>75</v>
      </c>
      <c r="AY5155" s="243" t="s">
        <v>203</v>
      </c>
    </row>
    <row r="5156" spans="2:51" s="14" customFormat="1" ht="11.25">
      <c r="B5156" s="233"/>
      <c r="C5156" s="234"/>
      <c r="D5156" s="224" t="s">
        <v>211</v>
      </c>
      <c r="E5156" s="235" t="s">
        <v>1</v>
      </c>
      <c r="F5156" s="236" t="s">
        <v>4525</v>
      </c>
      <c r="G5156" s="234"/>
      <c r="H5156" s="237">
        <v>7.7</v>
      </c>
      <c r="I5156" s="238"/>
      <c r="J5156" s="234"/>
      <c r="K5156" s="234"/>
      <c r="L5156" s="239"/>
      <c r="M5156" s="240"/>
      <c r="N5156" s="241"/>
      <c r="O5156" s="241"/>
      <c r="P5156" s="241"/>
      <c r="Q5156" s="241"/>
      <c r="R5156" s="241"/>
      <c r="S5156" s="241"/>
      <c r="T5156" s="242"/>
      <c r="AT5156" s="243" t="s">
        <v>211</v>
      </c>
      <c r="AU5156" s="243" t="s">
        <v>84</v>
      </c>
      <c r="AV5156" s="14" t="s">
        <v>84</v>
      </c>
      <c r="AW5156" s="14" t="s">
        <v>31</v>
      </c>
      <c r="AX5156" s="14" t="s">
        <v>75</v>
      </c>
      <c r="AY5156" s="243" t="s">
        <v>203</v>
      </c>
    </row>
    <row r="5157" spans="2:51" s="14" customFormat="1" ht="11.25">
      <c r="B5157" s="233"/>
      <c r="C5157" s="234"/>
      <c r="D5157" s="224" t="s">
        <v>211</v>
      </c>
      <c r="E5157" s="235" t="s">
        <v>1</v>
      </c>
      <c r="F5157" s="236" t="s">
        <v>4526</v>
      </c>
      <c r="G5157" s="234"/>
      <c r="H5157" s="237">
        <v>7.7</v>
      </c>
      <c r="I5157" s="238"/>
      <c r="J5157" s="234"/>
      <c r="K5157" s="234"/>
      <c r="L5157" s="239"/>
      <c r="M5157" s="240"/>
      <c r="N5157" s="241"/>
      <c r="O5157" s="241"/>
      <c r="P5157" s="241"/>
      <c r="Q5157" s="241"/>
      <c r="R5157" s="241"/>
      <c r="S5157" s="241"/>
      <c r="T5157" s="242"/>
      <c r="AT5157" s="243" t="s">
        <v>211</v>
      </c>
      <c r="AU5157" s="243" t="s">
        <v>84</v>
      </c>
      <c r="AV5157" s="14" t="s">
        <v>84</v>
      </c>
      <c r="AW5157" s="14" t="s">
        <v>31</v>
      </c>
      <c r="AX5157" s="14" t="s">
        <v>75</v>
      </c>
      <c r="AY5157" s="243" t="s">
        <v>203</v>
      </c>
    </row>
    <row r="5158" spans="2:51" s="14" customFormat="1" ht="11.25">
      <c r="B5158" s="233"/>
      <c r="C5158" s="234"/>
      <c r="D5158" s="224" t="s">
        <v>211</v>
      </c>
      <c r="E5158" s="235" t="s">
        <v>1</v>
      </c>
      <c r="F5158" s="236" t="s">
        <v>4527</v>
      </c>
      <c r="G5158" s="234"/>
      <c r="H5158" s="237">
        <v>5.65</v>
      </c>
      <c r="I5158" s="238"/>
      <c r="J5158" s="234"/>
      <c r="K5158" s="234"/>
      <c r="L5158" s="239"/>
      <c r="M5158" s="240"/>
      <c r="N5158" s="241"/>
      <c r="O5158" s="241"/>
      <c r="P5158" s="241"/>
      <c r="Q5158" s="241"/>
      <c r="R5158" s="241"/>
      <c r="S5158" s="241"/>
      <c r="T5158" s="242"/>
      <c r="AT5158" s="243" t="s">
        <v>211</v>
      </c>
      <c r="AU5158" s="243" t="s">
        <v>84</v>
      </c>
      <c r="AV5158" s="14" t="s">
        <v>84</v>
      </c>
      <c r="AW5158" s="14" t="s">
        <v>31</v>
      </c>
      <c r="AX5158" s="14" t="s">
        <v>75</v>
      </c>
      <c r="AY5158" s="243" t="s">
        <v>203</v>
      </c>
    </row>
    <row r="5159" spans="2:51" s="14" customFormat="1" ht="11.25">
      <c r="B5159" s="233"/>
      <c r="C5159" s="234"/>
      <c r="D5159" s="224" t="s">
        <v>211</v>
      </c>
      <c r="E5159" s="235" t="s">
        <v>1</v>
      </c>
      <c r="F5159" s="236" t="s">
        <v>4528</v>
      </c>
      <c r="G5159" s="234"/>
      <c r="H5159" s="237">
        <v>4.9000000000000004</v>
      </c>
      <c r="I5159" s="238"/>
      <c r="J5159" s="234"/>
      <c r="K5159" s="234"/>
      <c r="L5159" s="239"/>
      <c r="M5159" s="240"/>
      <c r="N5159" s="241"/>
      <c r="O5159" s="241"/>
      <c r="P5159" s="241"/>
      <c r="Q5159" s="241"/>
      <c r="R5159" s="241"/>
      <c r="S5159" s="241"/>
      <c r="T5159" s="242"/>
      <c r="AT5159" s="243" t="s">
        <v>211</v>
      </c>
      <c r="AU5159" s="243" t="s">
        <v>84</v>
      </c>
      <c r="AV5159" s="14" t="s">
        <v>84</v>
      </c>
      <c r="AW5159" s="14" t="s">
        <v>31</v>
      </c>
      <c r="AX5159" s="14" t="s">
        <v>75</v>
      </c>
      <c r="AY5159" s="243" t="s">
        <v>203</v>
      </c>
    </row>
    <row r="5160" spans="2:51" s="14" customFormat="1" ht="11.25">
      <c r="B5160" s="233"/>
      <c r="C5160" s="234"/>
      <c r="D5160" s="224" t="s">
        <v>211</v>
      </c>
      <c r="E5160" s="235" t="s">
        <v>1</v>
      </c>
      <c r="F5160" s="236" t="s">
        <v>4529</v>
      </c>
      <c r="G5160" s="234"/>
      <c r="H5160" s="237">
        <v>4.5</v>
      </c>
      <c r="I5160" s="238"/>
      <c r="J5160" s="234"/>
      <c r="K5160" s="234"/>
      <c r="L5160" s="239"/>
      <c r="M5160" s="240"/>
      <c r="N5160" s="241"/>
      <c r="O5160" s="241"/>
      <c r="P5160" s="241"/>
      <c r="Q5160" s="241"/>
      <c r="R5160" s="241"/>
      <c r="S5160" s="241"/>
      <c r="T5160" s="242"/>
      <c r="AT5160" s="243" t="s">
        <v>211</v>
      </c>
      <c r="AU5160" s="243" t="s">
        <v>84</v>
      </c>
      <c r="AV5160" s="14" t="s">
        <v>84</v>
      </c>
      <c r="AW5160" s="14" t="s">
        <v>31</v>
      </c>
      <c r="AX5160" s="14" t="s">
        <v>75</v>
      </c>
      <c r="AY5160" s="243" t="s">
        <v>203</v>
      </c>
    </row>
    <row r="5161" spans="2:51" s="14" customFormat="1" ht="11.25">
      <c r="B5161" s="233"/>
      <c r="C5161" s="234"/>
      <c r="D5161" s="224" t="s">
        <v>211</v>
      </c>
      <c r="E5161" s="235" t="s">
        <v>1</v>
      </c>
      <c r="F5161" s="236" t="s">
        <v>4530</v>
      </c>
      <c r="G5161" s="234"/>
      <c r="H5161" s="237">
        <v>5.65</v>
      </c>
      <c r="I5161" s="238"/>
      <c r="J5161" s="234"/>
      <c r="K5161" s="234"/>
      <c r="L5161" s="239"/>
      <c r="M5161" s="240"/>
      <c r="N5161" s="241"/>
      <c r="O5161" s="241"/>
      <c r="P5161" s="241"/>
      <c r="Q5161" s="241"/>
      <c r="R5161" s="241"/>
      <c r="S5161" s="241"/>
      <c r="T5161" s="242"/>
      <c r="AT5161" s="243" t="s">
        <v>211</v>
      </c>
      <c r="AU5161" s="243" t="s">
        <v>84</v>
      </c>
      <c r="AV5161" s="14" t="s">
        <v>84</v>
      </c>
      <c r="AW5161" s="14" t="s">
        <v>31</v>
      </c>
      <c r="AX5161" s="14" t="s">
        <v>75</v>
      </c>
      <c r="AY5161" s="243" t="s">
        <v>203</v>
      </c>
    </row>
    <row r="5162" spans="2:51" s="14" customFormat="1" ht="11.25">
      <c r="B5162" s="233"/>
      <c r="C5162" s="234"/>
      <c r="D5162" s="224" t="s">
        <v>211</v>
      </c>
      <c r="E5162" s="235" t="s">
        <v>1</v>
      </c>
      <c r="F5162" s="236" t="s">
        <v>4531</v>
      </c>
      <c r="G5162" s="234"/>
      <c r="H5162" s="237">
        <v>4.5</v>
      </c>
      <c r="I5162" s="238"/>
      <c r="J5162" s="234"/>
      <c r="K5162" s="234"/>
      <c r="L5162" s="239"/>
      <c r="M5162" s="240"/>
      <c r="N5162" s="241"/>
      <c r="O5162" s="241"/>
      <c r="P5162" s="241"/>
      <c r="Q5162" s="241"/>
      <c r="R5162" s="241"/>
      <c r="S5162" s="241"/>
      <c r="T5162" s="242"/>
      <c r="AT5162" s="243" t="s">
        <v>211</v>
      </c>
      <c r="AU5162" s="243" t="s">
        <v>84</v>
      </c>
      <c r="AV5162" s="14" t="s">
        <v>84</v>
      </c>
      <c r="AW5162" s="14" t="s">
        <v>31</v>
      </c>
      <c r="AX5162" s="14" t="s">
        <v>75</v>
      </c>
      <c r="AY5162" s="243" t="s">
        <v>203</v>
      </c>
    </row>
    <row r="5163" spans="2:51" s="14" customFormat="1" ht="11.25">
      <c r="B5163" s="233"/>
      <c r="C5163" s="234"/>
      <c r="D5163" s="224" t="s">
        <v>211</v>
      </c>
      <c r="E5163" s="235" t="s">
        <v>1</v>
      </c>
      <c r="F5163" s="236" t="s">
        <v>4532</v>
      </c>
      <c r="G5163" s="234"/>
      <c r="H5163" s="237">
        <v>4.5999999999999996</v>
      </c>
      <c r="I5163" s="238"/>
      <c r="J5163" s="234"/>
      <c r="K5163" s="234"/>
      <c r="L5163" s="239"/>
      <c r="M5163" s="240"/>
      <c r="N5163" s="241"/>
      <c r="O5163" s="241"/>
      <c r="P5163" s="241"/>
      <c r="Q5163" s="241"/>
      <c r="R5163" s="241"/>
      <c r="S5163" s="241"/>
      <c r="T5163" s="242"/>
      <c r="AT5163" s="243" t="s">
        <v>211</v>
      </c>
      <c r="AU5163" s="243" t="s">
        <v>84</v>
      </c>
      <c r="AV5163" s="14" t="s">
        <v>84</v>
      </c>
      <c r="AW5163" s="14" t="s">
        <v>31</v>
      </c>
      <c r="AX5163" s="14" t="s">
        <v>75</v>
      </c>
      <c r="AY5163" s="243" t="s">
        <v>203</v>
      </c>
    </row>
    <row r="5164" spans="2:51" s="14" customFormat="1" ht="11.25">
      <c r="B5164" s="233"/>
      <c r="C5164" s="234"/>
      <c r="D5164" s="224" t="s">
        <v>211</v>
      </c>
      <c r="E5164" s="235" t="s">
        <v>1</v>
      </c>
      <c r="F5164" s="236" t="s">
        <v>4533</v>
      </c>
      <c r="G5164" s="234"/>
      <c r="H5164" s="237">
        <v>7.7</v>
      </c>
      <c r="I5164" s="238"/>
      <c r="J5164" s="234"/>
      <c r="K5164" s="234"/>
      <c r="L5164" s="239"/>
      <c r="M5164" s="240"/>
      <c r="N5164" s="241"/>
      <c r="O5164" s="241"/>
      <c r="P5164" s="241"/>
      <c r="Q5164" s="241"/>
      <c r="R5164" s="241"/>
      <c r="S5164" s="241"/>
      <c r="T5164" s="242"/>
      <c r="AT5164" s="243" t="s">
        <v>211</v>
      </c>
      <c r="AU5164" s="243" t="s">
        <v>84</v>
      </c>
      <c r="AV5164" s="14" t="s">
        <v>84</v>
      </c>
      <c r="AW5164" s="14" t="s">
        <v>31</v>
      </c>
      <c r="AX5164" s="14" t="s">
        <v>75</v>
      </c>
      <c r="AY5164" s="243" t="s">
        <v>203</v>
      </c>
    </row>
    <row r="5165" spans="2:51" s="14" customFormat="1" ht="11.25">
      <c r="B5165" s="233"/>
      <c r="C5165" s="234"/>
      <c r="D5165" s="224" t="s">
        <v>211</v>
      </c>
      <c r="E5165" s="235" t="s">
        <v>1</v>
      </c>
      <c r="F5165" s="236" t="s">
        <v>4534</v>
      </c>
      <c r="G5165" s="234"/>
      <c r="H5165" s="237">
        <v>7.7</v>
      </c>
      <c r="I5165" s="238"/>
      <c r="J5165" s="234"/>
      <c r="K5165" s="234"/>
      <c r="L5165" s="239"/>
      <c r="M5165" s="240"/>
      <c r="N5165" s="241"/>
      <c r="O5165" s="241"/>
      <c r="P5165" s="241"/>
      <c r="Q5165" s="241"/>
      <c r="R5165" s="241"/>
      <c r="S5165" s="241"/>
      <c r="T5165" s="242"/>
      <c r="AT5165" s="243" t="s">
        <v>211</v>
      </c>
      <c r="AU5165" s="243" t="s">
        <v>84</v>
      </c>
      <c r="AV5165" s="14" t="s">
        <v>84</v>
      </c>
      <c r="AW5165" s="14" t="s">
        <v>31</v>
      </c>
      <c r="AX5165" s="14" t="s">
        <v>75</v>
      </c>
      <c r="AY5165" s="243" t="s">
        <v>203</v>
      </c>
    </row>
    <row r="5166" spans="2:51" s="14" customFormat="1" ht="11.25">
      <c r="B5166" s="233"/>
      <c r="C5166" s="234"/>
      <c r="D5166" s="224" t="s">
        <v>211</v>
      </c>
      <c r="E5166" s="235" t="s">
        <v>1</v>
      </c>
      <c r="F5166" s="236" t="s">
        <v>4535</v>
      </c>
      <c r="G5166" s="234"/>
      <c r="H5166" s="237">
        <v>7.7</v>
      </c>
      <c r="I5166" s="238"/>
      <c r="J5166" s="234"/>
      <c r="K5166" s="234"/>
      <c r="L5166" s="239"/>
      <c r="M5166" s="240"/>
      <c r="N5166" s="241"/>
      <c r="O5166" s="241"/>
      <c r="P5166" s="241"/>
      <c r="Q5166" s="241"/>
      <c r="R5166" s="241"/>
      <c r="S5166" s="241"/>
      <c r="T5166" s="242"/>
      <c r="AT5166" s="243" t="s">
        <v>211</v>
      </c>
      <c r="AU5166" s="243" t="s">
        <v>84</v>
      </c>
      <c r="AV5166" s="14" t="s">
        <v>84</v>
      </c>
      <c r="AW5166" s="14" t="s">
        <v>31</v>
      </c>
      <c r="AX5166" s="14" t="s">
        <v>75</v>
      </c>
      <c r="AY5166" s="243" t="s">
        <v>203</v>
      </c>
    </row>
    <row r="5167" spans="2:51" s="14" customFormat="1" ht="11.25">
      <c r="B5167" s="233"/>
      <c r="C5167" s="234"/>
      <c r="D5167" s="224" t="s">
        <v>211</v>
      </c>
      <c r="E5167" s="235" t="s">
        <v>1</v>
      </c>
      <c r="F5167" s="236" t="s">
        <v>4536</v>
      </c>
      <c r="G5167" s="234"/>
      <c r="H5167" s="237">
        <v>7.7</v>
      </c>
      <c r="I5167" s="238"/>
      <c r="J5167" s="234"/>
      <c r="K5167" s="234"/>
      <c r="L5167" s="239"/>
      <c r="M5167" s="240"/>
      <c r="N5167" s="241"/>
      <c r="O5167" s="241"/>
      <c r="P5167" s="241"/>
      <c r="Q5167" s="241"/>
      <c r="R5167" s="241"/>
      <c r="S5167" s="241"/>
      <c r="T5167" s="242"/>
      <c r="AT5167" s="243" t="s">
        <v>211</v>
      </c>
      <c r="AU5167" s="243" t="s">
        <v>84</v>
      </c>
      <c r="AV5167" s="14" t="s">
        <v>84</v>
      </c>
      <c r="AW5167" s="14" t="s">
        <v>31</v>
      </c>
      <c r="AX5167" s="14" t="s">
        <v>75</v>
      </c>
      <c r="AY5167" s="243" t="s">
        <v>203</v>
      </c>
    </row>
    <row r="5168" spans="2:51" s="14" customFormat="1" ht="11.25">
      <c r="B5168" s="233"/>
      <c r="C5168" s="234"/>
      <c r="D5168" s="224" t="s">
        <v>211</v>
      </c>
      <c r="E5168" s="235" t="s">
        <v>1</v>
      </c>
      <c r="F5168" s="236" t="s">
        <v>4537</v>
      </c>
      <c r="G5168" s="234"/>
      <c r="H5168" s="237">
        <v>7.7</v>
      </c>
      <c r="I5168" s="238"/>
      <c r="J5168" s="234"/>
      <c r="K5168" s="234"/>
      <c r="L5168" s="239"/>
      <c r="M5168" s="240"/>
      <c r="N5168" s="241"/>
      <c r="O5168" s="241"/>
      <c r="P5168" s="241"/>
      <c r="Q5168" s="241"/>
      <c r="R5168" s="241"/>
      <c r="S5168" s="241"/>
      <c r="T5168" s="242"/>
      <c r="AT5168" s="243" t="s">
        <v>211</v>
      </c>
      <c r="AU5168" s="243" t="s">
        <v>84</v>
      </c>
      <c r="AV5168" s="14" t="s">
        <v>84</v>
      </c>
      <c r="AW5168" s="14" t="s">
        <v>31</v>
      </c>
      <c r="AX5168" s="14" t="s">
        <v>75</v>
      </c>
      <c r="AY5168" s="243" t="s">
        <v>203</v>
      </c>
    </row>
    <row r="5169" spans="2:51" s="14" customFormat="1" ht="11.25">
      <c r="B5169" s="233"/>
      <c r="C5169" s="234"/>
      <c r="D5169" s="224" t="s">
        <v>211</v>
      </c>
      <c r="E5169" s="235" t="s">
        <v>1</v>
      </c>
      <c r="F5169" s="236" t="s">
        <v>4538</v>
      </c>
      <c r="G5169" s="234"/>
      <c r="H5169" s="237">
        <v>7.7</v>
      </c>
      <c r="I5169" s="238"/>
      <c r="J5169" s="234"/>
      <c r="K5169" s="234"/>
      <c r="L5169" s="239"/>
      <c r="M5169" s="240"/>
      <c r="N5169" s="241"/>
      <c r="O5169" s="241"/>
      <c r="P5169" s="241"/>
      <c r="Q5169" s="241"/>
      <c r="R5169" s="241"/>
      <c r="S5169" s="241"/>
      <c r="T5169" s="242"/>
      <c r="AT5169" s="243" t="s">
        <v>211</v>
      </c>
      <c r="AU5169" s="243" t="s">
        <v>84</v>
      </c>
      <c r="AV5169" s="14" t="s">
        <v>84</v>
      </c>
      <c r="AW5169" s="14" t="s">
        <v>31</v>
      </c>
      <c r="AX5169" s="14" t="s">
        <v>75</v>
      </c>
      <c r="AY5169" s="243" t="s">
        <v>203</v>
      </c>
    </row>
    <row r="5170" spans="2:51" s="14" customFormat="1" ht="11.25">
      <c r="B5170" s="233"/>
      <c r="C5170" s="234"/>
      <c r="D5170" s="224" t="s">
        <v>211</v>
      </c>
      <c r="E5170" s="235" t="s">
        <v>1</v>
      </c>
      <c r="F5170" s="236" t="s">
        <v>4539</v>
      </c>
      <c r="G5170" s="234"/>
      <c r="H5170" s="237">
        <v>7.7</v>
      </c>
      <c r="I5170" s="238"/>
      <c r="J5170" s="234"/>
      <c r="K5170" s="234"/>
      <c r="L5170" s="239"/>
      <c r="M5170" s="240"/>
      <c r="N5170" s="241"/>
      <c r="O5170" s="241"/>
      <c r="P5170" s="241"/>
      <c r="Q5170" s="241"/>
      <c r="R5170" s="241"/>
      <c r="S5170" s="241"/>
      <c r="T5170" s="242"/>
      <c r="AT5170" s="243" t="s">
        <v>211</v>
      </c>
      <c r="AU5170" s="243" t="s">
        <v>84</v>
      </c>
      <c r="AV5170" s="14" t="s">
        <v>84</v>
      </c>
      <c r="AW5170" s="14" t="s">
        <v>31</v>
      </c>
      <c r="AX5170" s="14" t="s">
        <v>75</v>
      </c>
      <c r="AY5170" s="243" t="s">
        <v>203</v>
      </c>
    </row>
    <row r="5171" spans="2:51" s="14" customFormat="1" ht="11.25">
      <c r="B5171" s="233"/>
      <c r="C5171" s="234"/>
      <c r="D5171" s="224" t="s">
        <v>211</v>
      </c>
      <c r="E5171" s="235" t="s">
        <v>1</v>
      </c>
      <c r="F5171" s="236" t="s">
        <v>4540</v>
      </c>
      <c r="G5171" s="234"/>
      <c r="H5171" s="237">
        <v>7.7</v>
      </c>
      <c r="I5171" s="238"/>
      <c r="J5171" s="234"/>
      <c r="K5171" s="234"/>
      <c r="L5171" s="239"/>
      <c r="M5171" s="240"/>
      <c r="N5171" s="241"/>
      <c r="O5171" s="241"/>
      <c r="P5171" s="241"/>
      <c r="Q5171" s="241"/>
      <c r="R5171" s="241"/>
      <c r="S5171" s="241"/>
      <c r="T5171" s="242"/>
      <c r="AT5171" s="243" t="s">
        <v>211</v>
      </c>
      <c r="AU5171" s="243" t="s">
        <v>84</v>
      </c>
      <c r="AV5171" s="14" t="s">
        <v>84</v>
      </c>
      <c r="AW5171" s="14" t="s">
        <v>31</v>
      </c>
      <c r="AX5171" s="14" t="s">
        <v>75</v>
      </c>
      <c r="AY5171" s="243" t="s">
        <v>203</v>
      </c>
    </row>
    <row r="5172" spans="2:51" s="14" customFormat="1" ht="11.25">
      <c r="B5172" s="233"/>
      <c r="C5172" s="234"/>
      <c r="D5172" s="224" t="s">
        <v>211</v>
      </c>
      <c r="E5172" s="235" t="s">
        <v>1</v>
      </c>
      <c r="F5172" s="236" t="s">
        <v>4541</v>
      </c>
      <c r="G5172" s="234"/>
      <c r="H5172" s="237">
        <v>7.7</v>
      </c>
      <c r="I5172" s="238"/>
      <c r="J5172" s="234"/>
      <c r="K5172" s="234"/>
      <c r="L5172" s="239"/>
      <c r="M5172" s="240"/>
      <c r="N5172" s="241"/>
      <c r="O5172" s="241"/>
      <c r="P5172" s="241"/>
      <c r="Q5172" s="241"/>
      <c r="R5172" s="241"/>
      <c r="S5172" s="241"/>
      <c r="T5172" s="242"/>
      <c r="AT5172" s="243" t="s">
        <v>211</v>
      </c>
      <c r="AU5172" s="243" t="s">
        <v>84</v>
      </c>
      <c r="AV5172" s="14" t="s">
        <v>84</v>
      </c>
      <c r="AW5172" s="14" t="s">
        <v>31</v>
      </c>
      <c r="AX5172" s="14" t="s">
        <v>75</v>
      </c>
      <c r="AY5172" s="243" t="s">
        <v>203</v>
      </c>
    </row>
    <row r="5173" spans="2:51" s="14" customFormat="1" ht="11.25">
      <c r="B5173" s="233"/>
      <c r="C5173" s="234"/>
      <c r="D5173" s="224" t="s">
        <v>211</v>
      </c>
      <c r="E5173" s="235" t="s">
        <v>1</v>
      </c>
      <c r="F5173" s="236" t="s">
        <v>4542</v>
      </c>
      <c r="G5173" s="234"/>
      <c r="H5173" s="237">
        <v>7.7</v>
      </c>
      <c r="I5173" s="238"/>
      <c r="J5173" s="234"/>
      <c r="K5173" s="234"/>
      <c r="L5173" s="239"/>
      <c r="M5173" s="240"/>
      <c r="N5173" s="241"/>
      <c r="O5173" s="241"/>
      <c r="P5173" s="241"/>
      <c r="Q5173" s="241"/>
      <c r="R5173" s="241"/>
      <c r="S5173" s="241"/>
      <c r="T5173" s="242"/>
      <c r="AT5173" s="243" t="s">
        <v>211</v>
      </c>
      <c r="AU5173" s="243" t="s">
        <v>84</v>
      </c>
      <c r="AV5173" s="14" t="s">
        <v>84</v>
      </c>
      <c r="AW5173" s="14" t="s">
        <v>31</v>
      </c>
      <c r="AX5173" s="14" t="s">
        <v>75</v>
      </c>
      <c r="AY5173" s="243" t="s">
        <v>203</v>
      </c>
    </row>
    <row r="5174" spans="2:51" s="14" customFormat="1" ht="11.25">
      <c r="B5174" s="233"/>
      <c r="C5174" s="234"/>
      <c r="D5174" s="224" t="s">
        <v>211</v>
      </c>
      <c r="E5174" s="235" t="s">
        <v>1</v>
      </c>
      <c r="F5174" s="236" t="s">
        <v>4543</v>
      </c>
      <c r="G5174" s="234"/>
      <c r="H5174" s="237">
        <v>7.7</v>
      </c>
      <c r="I5174" s="238"/>
      <c r="J5174" s="234"/>
      <c r="K5174" s="234"/>
      <c r="L5174" s="239"/>
      <c r="M5174" s="240"/>
      <c r="N5174" s="241"/>
      <c r="O5174" s="241"/>
      <c r="P5174" s="241"/>
      <c r="Q5174" s="241"/>
      <c r="R5174" s="241"/>
      <c r="S5174" s="241"/>
      <c r="T5174" s="242"/>
      <c r="AT5174" s="243" t="s">
        <v>211</v>
      </c>
      <c r="AU5174" s="243" t="s">
        <v>84</v>
      </c>
      <c r="AV5174" s="14" t="s">
        <v>84</v>
      </c>
      <c r="AW5174" s="14" t="s">
        <v>31</v>
      </c>
      <c r="AX5174" s="14" t="s">
        <v>75</v>
      </c>
      <c r="AY5174" s="243" t="s">
        <v>203</v>
      </c>
    </row>
    <row r="5175" spans="2:51" s="14" customFormat="1" ht="11.25">
      <c r="B5175" s="233"/>
      <c r="C5175" s="234"/>
      <c r="D5175" s="224" t="s">
        <v>211</v>
      </c>
      <c r="E5175" s="235" t="s">
        <v>1</v>
      </c>
      <c r="F5175" s="236" t="s">
        <v>4544</v>
      </c>
      <c r="G5175" s="234"/>
      <c r="H5175" s="237">
        <v>7.7</v>
      </c>
      <c r="I5175" s="238"/>
      <c r="J5175" s="234"/>
      <c r="K5175" s="234"/>
      <c r="L5175" s="239"/>
      <c r="M5175" s="240"/>
      <c r="N5175" s="241"/>
      <c r="O5175" s="241"/>
      <c r="P5175" s="241"/>
      <c r="Q5175" s="241"/>
      <c r="R5175" s="241"/>
      <c r="S5175" s="241"/>
      <c r="T5175" s="242"/>
      <c r="AT5175" s="243" t="s">
        <v>211</v>
      </c>
      <c r="AU5175" s="243" t="s">
        <v>84</v>
      </c>
      <c r="AV5175" s="14" t="s">
        <v>84</v>
      </c>
      <c r="AW5175" s="14" t="s">
        <v>31</v>
      </c>
      <c r="AX5175" s="14" t="s">
        <v>75</v>
      </c>
      <c r="AY5175" s="243" t="s">
        <v>203</v>
      </c>
    </row>
    <row r="5176" spans="2:51" s="14" customFormat="1" ht="11.25">
      <c r="B5176" s="233"/>
      <c r="C5176" s="234"/>
      <c r="D5176" s="224" t="s">
        <v>211</v>
      </c>
      <c r="E5176" s="235" t="s">
        <v>1</v>
      </c>
      <c r="F5176" s="236" t="s">
        <v>4545</v>
      </c>
      <c r="G5176" s="234"/>
      <c r="H5176" s="237">
        <v>7.7</v>
      </c>
      <c r="I5176" s="238"/>
      <c r="J5176" s="234"/>
      <c r="K5176" s="234"/>
      <c r="L5176" s="239"/>
      <c r="M5176" s="240"/>
      <c r="N5176" s="241"/>
      <c r="O5176" s="241"/>
      <c r="P5176" s="241"/>
      <c r="Q5176" s="241"/>
      <c r="R5176" s="241"/>
      <c r="S5176" s="241"/>
      <c r="T5176" s="242"/>
      <c r="AT5176" s="243" t="s">
        <v>211</v>
      </c>
      <c r="AU5176" s="243" t="s">
        <v>84</v>
      </c>
      <c r="AV5176" s="14" t="s">
        <v>84</v>
      </c>
      <c r="AW5176" s="14" t="s">
        <v>31</v>
      </c>
      <c r="AX5176" s="14" t="s">
        <v>75</v>
      </c>
      <c r="AY5176" s="243" t="s">
        <v>203</v>
      </c>
    </row>
    <row r="5177" spans="2:51" s="14" customFormat="1" ht="11.25">
      <c r="B5177" s="233"/>
      <c r="C5177" s="234"/>
      <c r="D5177" s="224" t="s">
        <v>211</v>
      </c>
      <c r="E5177" s="235" t="s">
        <v>1</v>
      </c>
      <c r="F5177" s="236" t="s">
        <v>4546</v>
      </c>
      <c r="G5177" s="234"/>
      <c r="H5177" s="237">
        <v>11.1</v>
      </c>
      <c r="I5177" s="238"/>
      <c r="J5177" s="234"/>
      <c r="K5177" s="234"/>
      <c r="L5177" s="239"/>
      <c r="M5177" s="240"/>
      <c r="N5177" s="241"/>
      <c r="O5177" s="241"/>
      <c r="P5177" s="241"/>
      <c r="Q5177" s="241"/>
      <c r="R5177" s="241"/>
      <c r="S5177" s="241"/>
      <c r="T5177" s="242"/>
      <c r="AT5177" s="243" t="s">
        <v>211</v>
      </c>
      <c r="AU5177" s="243" t="s">
        <v>84</v>
      </c>
      <c r="AV5177" s="14" t="s">
        <v>84</v>
      </c>
      <c r="AW5177" s="14" t="s">
        <v>31</v>
      </c>
      <c r="AX5177" s="14" t="s">
        <v>75</v>
      </c>
      <c r="AY5177" s="243" t="s">
        <v>203</v>
      </c>
    </row>
    <row r="5178" spans="2:51" s="14" customFormat="1" ht="11.25">
      <c r="B5178" s="233"/>
      <c r="C5178" s="234"/>
      <c r="D5178" s="224" t="s">
        <v>211</v>
      </c>
      <c r="E5178" s="235" t="s">
        <v>1</v>
      </c>
      <c r="F5178" s="236" t="s">
        <v>4547</v>
      </c>
      <c r="G5178" s="234"/>
      <c r="H5178" s="237">
        <v>7.7</v>
      </c>
      <c r="I5178" s="238"/>
      <c r="J5178" s="234"/>
      <c r="K5178" s="234"/>
      <c r="L5178" s="239"/>
      <c r="M5178" s="240"/>
      <c r="N5178" s="241"/>
      <c r="O5178" s="241"/>
      <c r="P5178" s="241"/>
      <c r="Q5178" s="241"/>
      <c r="R5178" s="241"/>
      <c r="S5178" s="241"/>
      <c r="T5178" s="242"/>
      <c r="AT5178" s="243" t="s">
        <v>211</v>
      </c>
      <c r="AU5178" s="243" t="s">
        <v>84</v>
      </c>
      <c r="AV5178" s="14" t="s">
        <v>84</v>
      </c>
      <c r="AW5178" s="14" t="s">
        <v>31</v>
      </c>
      <c r="AX5178" s="14" t="s">
        <v>75</v>
      </c>
      <c r="AY5178" s="243" t="s">
        <v>203</v>
      </c>
    </row>
    <row r="5179" spans="2:51" s="14" customFormat="1" ht="11.25">
      <c r="B5179" s="233"/>
      <c r="C5179" s="234"/>
      <c r="D5179" s="224" t="s">
        <v>211</v>
      </c>
      <c r="E5179" s="235" t="s">
        <v>1</v>
      </c>
      <c r="F5179" s="236" t="s">
        <v>4548</v>
      </c>
      <c r="G5179" s="234"/>
      <c r="H5179" s="237">
        <v>7.7</v>
      </c>
      <c r="I5179" s="238"/>
      <c r="J5179" s="234"/>
      <c r="K5179" s="234"/>
      <c r="L5179" s="239"/>
      <c r="M5179" s="240"/>
      <c r="N5179" s="241"/>
      <c r="O5179" s="241"/>
      <c r="P5179" s="241"/>
      <c r="Q5179" s="241"/>
      <c r="R5179" s="241"/>
      <c r="S5179" s="241"/>
      <c r="T5179" s="242"/>
      <c r="AT5179" s="243" t="s">
        <v>211</v>
      </c>
      <c r="AU5179" s="243" t="s">
        <v>84</v>
      </c>
      <c r="AV5179" s="14" t="s">
        <v>84</v>
      </c>
      <c r="AW5179" s="14" t="s">
        <v>31</v>
      </c>
      <c r="AX5179" s="14" t="s">
        <v>75</v>
      </c>
      <c r="AY5179" s="243" t="s">
        <v>203</v>
      </c>
    </row>
    <row r="5180" spans="2:51" s="14" customFormat="1" ht="11.25">
      <c r="B5180" s="233"/>
      <c r="C5180" s="234"/>
      <c r="D5180" s="224" t="s">
        <v>211</v>
      </c>
      <c r="E5180" s="235" t="s">
        <v>1</v>
      </c>
      <c r="F5180" s="236" t="s">
        <v>4549</v>
      </c>
      <c r="G5180" s="234"/>
      <c r="H5180" s="237">
        <v>7.7</v>
      </c>
      <c r="I5180" s="238"/>
      <c r="J5180" s="234"/>
      <c r="K5180" s="234"/>
      <c r="L5180" s="239"/>
      <c r="M5180" s="240"/>
      <c r="N5180" s="241"/>
      <c r="O5180" s="241"/>
      <c r="P5180" s="241"/>
      <c r="Q5180" s="241"/>
      <c r="R5180" s="241"/>
      <c r="S5180" s="241"/>
      <c r="T5180" s="242"/>
      <c r="AT5180" s="243" t="s">
        <v>211</v>
      </c>
      <c r="AU5180" s="243" t="s">
        <v>84</v>
      </c>
      <c r="AV5180" s="14" t="s">
        <v>84</v>
      </c>
      <c r="AW5180" s="14" t="s">
        <v>31</v>
      </c>
      <c r="AX5180" s="14" t="s">
        <v>75</v>
      </c>
      <c r="AY5180" s="243" t="s">
        <v>203</v>
      </c>
    </row>
    <row r="5181" spans="2:51" s="14" customFormat="1" ht="11.25">
      <c r="B5181" s="233"/>
      <c r="C5181" s="234"/>
      <c r="D5181" s="224" t="s">
        <v>211</v>
      </c>
      <c r="E5181" s="235" t="s">
        <v>1</v>
      </c>
      <c r="F5181" s="236" t="s">
        <v>4550</v>
      </c>
      <c r="G5181" s="234"/>
      <c r="H5181" s="237">
        <v>8</v>
      </c>
      <c r="I5181" s="238"/>
      <c r="J5181" s="234"/>
      <c r="K5181" s="234"/>
      <c r="L5181" s="239"/>
      <c r="M5181" s="240"/>
      <c r="N5181" s="241"/>
      <c r="O5181" s="241"/>
      <c r="P5181" s="241"/>
      <c r="Q5181" s="241"/>
      <c r="R5181" s="241"/>
      <c r="S5181" s="241"/>
      <c r="T5181" s="242"/>
      <c r="AT5181" s="243" t="s">
        <v>211</v>
      </c>
      <c r="AU5181" s="243" t="s">
        <v>84</v>
      </c>
      <c r="AV5181" s="14" t="s">
        <v>84</v>
      </c>
      <c r="AW5181" s="14" t="s">
        <v>31</v>
      </c>
      <c r="AX5181" s="14" t="s">
        <v>75</v>
      </c>
      <c r="AY5181" s="243" t="s">
        <v>203</v>
      </c>
    </row>
    <row r="5182" spans="2:51" s="14" customFormat="1" ht="11.25">
      <c r="B5182" s="233"/>
      <c r="C5182" s="234"/>
      <c r="D5182" s="224" t="s">
        <v>211</v>
      </c>
      <c r="E5182" s="235" t="s">
        <v>1</v>
      </c>
      <c r="F5182" s="236" t="s">
        <v>4551</v>
      </c>
      <c r="G5182" s="234"/>
      <c r="H5182" s="237">
        <v>6.25</v>
      </c>
      <c r="I5182" s="238"/>
      <c r="J5182" s="234"/>
      <c r="K5182" s="234"/>
      <c r="L5182" s="239"/>
      <c r="M5182" s="240"/>
      <c r="N5182" s="241"/>
      <c r="O5182" s="241"/>
      <c r="P5182" s="241"/>
      <c r="Q5182" s="241"/>
      <c r="R5182" s="241"/>
      <c r="S5182" s="241"/>
      <c r="T5182" s="242"/>
      <c r="AT5182" s="243" t="s">
        <v>211</v>
      </c>
      <c r="AU5182" s="243" t="s">
        <v>84</v>
      </c>
      <c r="AV5182" s="14" t="s">
        <v>84</v>
      </c>
      <c r="AW5182" s="14" t="s">
        <v>31</v>
      </c>
      <c r="AX5182" s="14" t="s">
        <v>75</v>
      </c>
      <c r="AY5182" s="243" t="s">
        <v>203</v>
      </c>
    </row>
    <row r="5183" spans="2:51" s="13" customFormat="1" ht="11.25">
      <c r="B5183" s="222"/>
      <c r="C5183" s="223"/>
      <c r="D5183" s="224" t="s">
        <v>211</v>
      </c>
      <c r="E5183" s="225" t="s">
        <v>1</v>
      </c>
      <c r="F5183" s="226" t="s">
        <v>306</v>
      </c>
      <c r="G5183" s="223"/>
      <c r="H5183" s="225" t="s">
        <v>1</v>
      </c>
      <c r="I5183" s="227"/>
      <c r="J5183" s="223"/>
      <c r="K5183" s="223"/>
      <c r="L5183" s="228"/>
      <c r="M5183" s="229"/>
      <c r="N5183" s="230"/>
      <c r="O5183" s="230"/>
      <c r="P5183" s="230"/>
      <c r="Q5183" s="230"/>
      <c r="R5183" s="230"/>
      <c r="S5183" s="230"/>
      <c r="T5183" s="231"/>
      <c r="AT5183" s="232" t="s">
        <v>211</v>
      </c>
      <c r="AU5183" s="232" t="s">
        <v>84</v>
      </c>
      <c r="AV5183" s="13" t="s">
        <v>82</v>
      </c>
      <c r="AW5183" s="13" t="s">
        <v>31</v>
      </c>
      <c r="AX5183" s="13" t="s">
        <v>75</v>
      </c>
      <c r="AY5183" s="232" t="s">
        <v>203</v>
      </c>
    </row>
    <row r="5184" spans="2:51" s="14" customFormat="1" ht="11.25">
      <c r="B5184" s="233"/>
      <c r="C5184" s="234"/>
      <c r="D5184" s="224" t="s">
        <v>211</v>
      </c>
      <c r="E5184" s="235" t="s">
        <v>1</v>
      </c>
      <c r="F5184" s="236" t="s">
        <v>4552</v>
      </c>
      <c r="G5184" s="234"/>
      <c r="H5184" s="237">
        <v>7.7</v>
      </c>
      <c r="I5184" s="238"/>
      <c r="J5184" s="234"/>
      <c r="K5184" s="234"/>
      <c r="L5184" s="239"/>
      <c r="M5184" s="240"/>
      <c r="N5184" s="241"/>
      <c r="O5184" s="241"/>
      <c r="P5184" s="241"/>
      <c r="Q5184" s="241"/>
      <c r="R5184" s="241"/>
      <c r="S5184" s="241"/>
      <c r="T5184" s="242"/>
      <c r="AT5184" s="243" t="s">
        <v>211</v>
      </c>
      <c r="AU5184" s="243" t="s">
        <v>84</v>
      </c>
      <c r="AV5184" s="14" t="s">
        <v>84</v>
      </c>
      <c r="AW5184" s="14" t="s">
        <v>31</v>
      </c>
      <c r="AX5184" s="14" t="s">
        <v>75</v>
      </c>
      <c r="AY5184" s="243" t="s">
        <v>203</v>
      </c>
    </row>
    <row r="5185" spans="2:51" s="14" customFormat="1" ht="11.25">
      <c r="B5185" s="233"/>
      <c r="C5185" s="234"/>
      <c r="D5185" s="224" t="s">
        <v>211</v>
      </c>
      <c r="E5185" s="235" t="s">
        <v>1</v>
      </c>
      <c r="F5185" s="236" t="s">
        <v>4553</v>
      </c>
      <c r="G5185" s="234"/>
      <c r="H5185" s="237">
        <v>7.7</v>
      </c>
      <c r="I5185" s="238"/>
      <c r="J5185" s="234"/>
      <c r="K5185" s="234"/>
      <c r="L5185" s="239"/>
      <c r="M5185" s="240"/>
      <c r="N5185" s="241"/>
      <c r="O5185" s="241"/>
      <c r="P5185" s="241"/>
      <c r="Q5185" s="241"/>
      <c r="R5185" s="241"/>
      <c r="S5185" s="241"/>
      <c r="T5185" s="242"/>
      <c r="AT5185" s="243" t="s">
        <v>211</v>
      </c>
      <c r="AU5185" s="243" t="s">
        <v>84</v>
      </c>
      <c r="AV5185" s="14" t="s">
        <v>84</v>
      </c>
      <c r="AW5185" s="14" t="s">
        <v>31</v>
      </c>
      <c r="AX5185" s="14" t="s">
        <v>75</v>
      </c>
      <c r="AY5185" s="243" t="s">
        <v>203</v>
      </c>
    </row>
    <row r="5186" spans="2:51" s="14" customFormat="1" ht="11.25">
      <c r="B5186" s="233"/>
      <c r="C5186" s="234"/>
      <c r="D5186" s="224" t="s">
        <v>211</v>
      </c>
      <c r="E5186" s="235" t="s">
        <v>1</v>
      </c>
      <c r="F5186" s="236" t="s">
        <v>4554</v>
      </c>
      <c r="G5186" s="234"/>
      <c r="H5186" s="237">
        <v>7.7</v>
      </c>
      <c r="I5186" s="238"/>
      <c r="J5186" s="234"/>
      <c r="K5186" s="234"/>
      <c r="L5186" s="239"/>
      <c r="M5186" s="240"/>
      <c r="N5186" s="241"/>
      <c r="O5186" s="241"/>
      <c r="P5186" s="241"/>
      <c r="Q5186" s="241"/>
      <c r="R5186" s="241"/>
      <c r="S5186" s="241"/>
      <c r="T5186" s="242"/>
      <c r="AT5186" s="243" t="s">
        <v>211</v>
      </c>
      <c r="AU5186" s="243" t="s">
        <v>84</v>
      </c>
      <c r="AV5186" s="14" t="s">
        <v>84</v>
      </c>
      <c r="AW5186" s="14" t="s">
        <v>31</v>
      </c>
      <c r="AX5186" s="14" t="s">
        <v>75</v>
      </c>
      <c r="AY5186" s="243" t="s">
        <v>203</v>
      </c>
    </row>
    <row r="5187" spans="2:51" s="14" customFormat="1" ht="11.25">
      <c r="B5187" s="233"/>
      <c r="C5187" s="234"/>
      <c r="D5187" s="224" t="s">
        <v>211</v>
      </c>
      <c r="E5187" s="235" t="s">
        <v>1</v>
      </c>
      <c r="F5187" s="236" t="s">
        <v>4555</v>
      </c>
      <c r="G5187" s="234"/>
      <c r="H5187" s="237">
        <v>7.7</v>
      </c>
      <c r="I5187" s="238"/>
      <c r="J5187" s="234"/>
      <c r="K5187" s="234"/>
      <c r="L5187" s="239"/>
      <c r="M5187" s="240"/>
      <c r="N5187" s="241"/>
      <c r="O5187" s="241"/>
      <c r="P5187" s="241"/>
      <c r="Q5187" s="241"/>
      <c r="R5187" s="241"/>
      <c r="S5187" s="241"/>
      <c r="T5187" s="242"/>
      <c r="AT5187" s="243" t="s">
        <v>211</v>
      </c>
      <c r="AU5187" s="243" t="s">
        <v>84</v>
      </c>
      <c r="AV5187" s="14" t="s">
        <v>84</v>
      </c>
      <c r="AW5187" s="14" t="s">
        <v>31</v>
      </c>
      <c r="AX5187" s="14" t="s">
        <v>75</v>
      </c>
      <c r="AY5187" s="243" t="s">
        <v>203</v>
      </c>
    </row>
    <row r="5188" spans="2:51" s="14" customFormat="1" ht="11.25">
      <c r="B5188" s="233"/>
      <c r="C5188" s="234"/>
      <c r="D5188" s="224" t="s">
        <v>211</v>
      </c>
      <c r="E5188" s="235" t="s">
        <v>1</v>
      </c>
      <c r="F5188" s="236" t="s">
        <v>4556</v>
      </c>
      <c r="G5188" s="234"/>
      <c r="H5188" s="237">
        <v>7.7</v>
      </c>
      <c r="I5188" s="238"/>
      <c r="J5188" s="234"/>
      <c r="K5188" s="234"/>
      <c r="L5188" s="239"/>
      <c r="M5188" s="240"/>
      <c r="N5188" s="241"/>
      <c r="O5188" s="241"/>
      <c r="P5188" s="241"/>
      <c r="Q5188" s="241"/>
      <c r="R5188" s="241"/>
      <c r="S5188" s="241"/>
      <c r="T5188" s="242"/>
      <c r="AT5188" s="243" t="s">
        <v>211</v>
      </c>
      <c r="AU5188" s="243" t="s">
        <v>84</v>
      </c>
      <c r="AV5188" s="14" t="s">
        <v>84</v>
      </c>
      <c r="AW5188" s="14" t="s">
        <v>31</v>
      </c>
      <c r="AX5188" s="14" t="s">
        <v>75</v>
      </c>
      <c r="AY5188" s="243" t="s">
        <v>203</v>
      </c>
    </row>
    <row r="5189" spans="2:51" s="14" customFormat="1" ht="11.25">
      <c r="B5189" s="233"/>
      <c r="C5189" s="234"/>
      <c r="D5189" s="224" t="s">
        <v>211</v>
      </c>
      <c r="E5189" s="235" t="s">
        <v>1</v>
      </c>
      <c r="F5189" s="236" t="s">
        <v>4557</v>
      </c>
      <c r="G5189" s="234"/>
      <c r="H5189" s="237">
        <v>7.7</v>
      </c>
      <c r="I5189" s="238"/>
      <c r="J5189" s="234"/>
      <c r="K5189" s="234"/>
      <c r="L5189" s="239"/>
      <c r="M5189" s="240"/>
      <c r="N5189" s="241"/>
      <c r="O5189" s="241"/>
      <c r="P5189" s="241"/>
      <c r="Q5189" s="241"/>
      <c r="R5189" s="241"/>
      <c r="S5189" s="241"/>
      <c r="T5189" s="242"/>
      <c r="AT5189" s="243" t="s">
        <v>211</v>
      </c>
      <c r="AU5189" s="243" t="s">
        <v>84</v>
      </c>
      <c r="AV5189" s="14" t="s">
        <v>84</v>
      </c>
      <c r="AW5189" s="14" t="s">
        <v>31</v>
      </c>
      <c r="AX5189" s="14" t="s">
        <v>75</v>
      </c>
      <c r="AY5189" s="243" t="s">
        <v>203</v>
      </c>
    </row>
    <row r="5190" spans="2:51" s="14" customFormat="1" ht="11.25">
      <c r="B5190" s="233"/>
      <c r="C5190" s="234"/>
      <c r="D5190" s="224" t="s">
        <v>211</v>
      </c>
      <c r="E5190" s="235" t="s">
        <v>1</v>
      </c>
      <c r="F5190" s="236" t="s">
        <v>4558</v>
      </c>
      <c r="G5190" s="234"/>
      <c r="H5190" s="237">
        <v>7.7</v>
      </c>
      <c r="I5190" s="238"/>
      <c r="J5190" s="234"/>
      <c r="K5190" s="234"/>
      <c r="L5190" s="239"/>
      <c r="M5190" s="240"/>
      <c r="N5190" s="241"/>
      <c r="O5190" s="241"/>
      <c r="P5190" s="241"/>
      <c r="Q5190" s="241"/>
      <c r="R5190" s="241"/>
      <c r="S5190" s="241"/>
      <c r="T5190" s="242"/>
      <c r="AT5190" s="243" t="s">
        <v>211</v>
      </c>
      <c r="AU5190" s="243" t="s">
        <v>84</v>
      </c>
      <c r="AV5190" s="14" t="s">
        <v>84</v>
      </c>
      <c r="AW5190" s="14" t="s">
        <v>31</v>
      </c>
      <c r="AX5190" s="14" t="s">
        <v>75</v>
      </c>
      <c r="AY5190" s="243" t="s">
        <v>203</v>
      </c>
    </row>
    <row r="5191" spans="2:51" s="14" customFormat="1" ht="11.25">
      <c r="B5191" s="233"/>
      <c r="C5191" s="234"/>
      <c r="D5191" s="224" t="s">
        <v>211</v>
      </c>
      <c r="E5191" s="235" t="s">
        <v>1</v>
      </c>
      <c r="F5191" s="236" t="s">
        <v>4559</v>
      </c>
      <c r="G5191" s="234"/>
      <c r="H5191" s="237">
        <v>7.7</v>
      </c>
      <c r="I5191" s="238"/>
      <c r="J5191" s="234"/>
      <c r="K5191" s="234"/>
      <c r="L5191" s="239"/>
      <c r="M5191" s="240"/>
      <c r="N5191" s="241"/>
      <c r="O5191" s="241"/>
      <c r="P5191" s="241"/>
      <c r="Q5191" s="241"/>
      <c r="R5191" s="241"/>
      <c r="S5191" s="241"/>
      <c r="T5191" s="242"/>
      <c r="AT5191" s="243" t="s">
        <v>211</v>
      </c>
      <c r="AU5191" s="243" t="s">
        <v>84</v>
      </c>
      <c r="AV5191" s="14" t="s">
        <v>84</v>
      </c>
      <c r="AW5191" s="14" t="s">
        <v>31</v>
      </c>
      <c r="AX5191" s="14" t="s">
        <v>75</v>
      </c>
      <c r="AY5191" s="243" t="s">
        <v>203</v>
      </c>
    </row>
    <row r="5192" spans="2:51" s="14" customFormat="1" ht="11.25">
      <c r="B5192" s="233"/>
      <c r="C5192" s="234"/>
      <c r="D5192" s="224" t="s">
        <v>211</v>
      </c>
      <c r="E5192" s="235" t="s">
        <v>1</v>
      </c>
      <c r="F5192" s="236" t="s">
        <v>4560</v>
      </c>
      <c r="G5192" s="234"/>
      <c r="H5192" s="237">
        <v>7.7</v>
      </c>
      <c r="I5192" s="238"/>
      <c r="J5192" s="234"/>
      <c r="K5192" s="234"/>
      <c r="L5192" s="239"/>
      <c r="M5192" s="240"/>
      <c r="N5192" s="241"/>
      <c r="O5192" s="241"/>
      <c r="P5192" s="241"/>
      <c r="Q5192" s="241"/>
      <c r="R5192" s="241"/>
      <c r="S5192" s="241"/>
      <c r="T5192" s="242"/>
      <c r="AT5192" s="243" t="s">
        <v>211</v>
      </c>
      <c r="AU5192" s="243" t="s">
        <v>84</v>
      </c>
      <c r="AV5192" s="14" t="s">
        <v>84</v>
      </c>
      <c r="AW5192" s="14" t="s">
        <v>31</v>
      </c>
      <c r="AX5192" s="14" t="s">
        <v>75</v>
      </c>
      <c r="AY5192" s="243" t="s">
        <v>203</v>
      </c>
    </row>
    <row r="5193" spans="2:51" s="14" customFormat="1" ht="11.25">
      <c r="B5193" s="233"/>
      <c r="C5193" s="234"/>
      <c r="D5193" s="224" t="s">
        <v>211</v>
      </c>
      <c r="E5193" s="235" t="s">
        <v>1</v>
      </c>
      <c r="F5193" s="236" t="s">
        <v>4561</v>
      </c>
      <c r="G5193" s="234"/>
      <c r="H5193" s="237">
        <v>7.7</v>
      </c>
      <c r="I5193" s="238"/>
      <c r="J5193" s="234"/>
      <c r="K5193" s="234"/>
      <c r="L5193" s="239"/>
      <c r="M5193" s="240"/>
      <c r="N5193" s="241"/>
      <c r="O5193" s="241"/>
      <c r="P5193" s="241"/>
      <c r="Q5193" s="241"/>
      <c r="R5193" s="241"/>
      <c r="S5193" s="241"/>
      <c r="T5193" s="242"/>
      <c r="AT5193" s="243" t="s">
        <v>211</v>
      </c>
      <c r="AU5193" s="243" t="s">
        <v>84</v>
      </c>
      <c r="AV5193" s="14" t="s">
        <v>84</v>
      </c>
      <c r="AW5193" s="14" t="s">
        <v>31</v>
      </c>
      <c r="AX5193" s="14" t="s">
        <v>75</v>
      </c>
      <c r="AY5193" s="243" t="s">
        <v>203</v>
      </c>
    </row>
    <row r="5194" spans="2:51" s="14" customFormat="1" ht="11.25">
      <c r="B5194" s="233"/>
      <c r="C5194" s="234"/>
      <c r="D5194" s="224" t="s">
        <v>211</v>
      </c>
      <c r="E5194" s="235" t="s">
        <v>1</v>
      </c>
      <c r="F5194" s="236" t="s">
        <v>4562</v>
      </c>
      <c r="G5194" s="234"/>
      <c r="H5194" s="237">
        <v>7.7</v>
      </c>
      <c r="I5194" s="238"/>
      <c r="J5194" s="234"/>
      <c r="K5194" s="234"/>
      <c r="L5194" s="239"/>
      <c r="M5194" s="240"/>
      <c r="N5194" s="241"/>
      <c r="O5194" s="241"/>
      <c r="P5194" s="241"/>
      <c r="Q5194" s="241"/>
      <c r="R5194" s="241"/>
      <c r="S5194" s="241"/>
      <c r="T5194" s="242"/>
      <c r="AT5194" s="243" t="s">
        <v>211</v>
      </c>
      <c r="AU5194" s="243" t="s">
        <v>84</v>
      </c>
      <c r="AV5194" s="14" t="s">
        <v>84</v>
      </c>
      <c r="AW5194" s="14" t="s">
        <v>31</v>
      </c>
      <c r="AX5194" s="14" t="s">
        <v>75</v>
      </c>
      <c r="AY5194" s="243" t="s">
        <v>203</v>
      </c>
    </row>
    <row r="5195" spans="2:51" s="14" customFormat="1" ht="11.25">
      <c r="B5195" s="233"/>
      <c r="C5195" s="234"/>
      <c r="D5195" s="224" t="s">
        <v>211</v>
      </c>
      <c r="E5195" s="235" t="s">
        <v>1</v>
      </c>
      <c r="F5195" s="236" t="s">
        <v>4563</v>
      </c>
      <c r="G5195" s="234"/>
      <c r="H5195" s="237">
        <v>7.7</v>
      </c>
      <c r="I5195" s="238"/>
      <c r="J5195" s="234"/>
      <c r="K5195" s="234"/>
      <c r="L5195" s="239"/>
      <c r="M5195" s="240"/>
      <c r="N5195" s="241"/>
      <c r="O5195" s="241"/>
      <c r="P5195" s="241"/>
      <c r="Q5195" s="241"/>
      <c r="R5195" s="241"/>
      <c r="S5195" s="241"/>
      <c r="T5195" s="242"/>
      <c r="AT5195" s="243" t="s">
        <v>211</v>
      </c>
      <c r="AU5195" s="243" t="s">
        <v>84</v>
      </c>
      <c r="AV5195" s="14" t="s">
        <v>84</v>
      </c>
      <c r="AW5195" s="14" t="s">
        <v>31</v>
      </c>
      <c r="AX5195" s="14" t="s">
        <v>75</v>
      </c>
      <c r="AY5195" s="243" t="s">
        <v>203</v>
      </c>
    </row>
    <row r="5196" spans="2:51" s="14" customFormat="1" ht="11.25">
      <c r="B5196" s="233"/>
      <c r="C5196" s="234"/>
      <c r="D5196" s="224" t="s">
        <v>211</v>
      </c>
      <c r="E5196" s="235" t="s">
        <v>1</v>
      </c>
      <c r="F5196" s="236" t="s">
        <v>4564</v>
      </c>
      <c r="G5196" s="234"/>
      <c r="H5196" s="237">
        <v>7.7</v>
      </c>
      <c r="I5196" s="238"/>
      <c r="J5196" s="234"/>
      <c r="K5196" s="234"/>
      <c r="L5196" s="239"/>
      <c r="M5196" s="240"/>
      <c r="N5196" s="241"/>
      <c r="O5196" s="241"/>
      <c r="P5196" s="241"/>
      <c r="Q5196" s="241"/>
      <c r="R5196" s="241"/>
      <c r="S5196" s="241"/>
      <c r="T5196" s="242"/>
      <c r="AT5196" s="243" t="s">
        <v>211</v>
      </c>
      <c r="AU5196" s="243" t="s">
        <v>84</v>
      </c>
      <c r="AV5196" s="14" t="s">
        <v>84</v>
      </c>
      <c r="AW5196" s="14" t="s">
        <v>31</v>
      </c>
      <c r="AX5196" s="14" t="s">
        <v>75</v>
      </c>
      <c r="AY5196" s="243" t="s">
        <v>203</v>
      </c>
    </row>
    <row r="5197" spans="2:51" s="14" customFormat="1" ht="11.25">
      <c r="B5197" s="233"/>
      <c r="C5197" s="234"/>
      <c r="D5197" s="224" t="s">
        <v>211</v>
      </c>
      <c r="E5197" s="235" t="s">
        <v>1</v>
      </c>
      <c r="F5197" s="236" t="s">
        <v>4565</v>
      </c>
      <c r="G5197" s="234"/>
      <c r="H5197" s="237">
        <v>11.1</v>
      </c>
      <c r="I5197" s="238"/>
      <c r="J5197" s="234"/>
      <c r="K5197" s="234"/>
      <c r="L5197" s="239"/>
      <c r="M5197" s="240"/>
      <c r="N5197" s="241"/>
      <c r="O5197" s="241"/>
      <c r="P5197" s="241"/>
      <c r="Q5197" s="241"/>
      <c r="R5197" s="241"/>
      <c r="S5197" s="241"/>
      <c r="T5197" s="242"/>
      <c r="AT5197" s="243" t="s">
        <v>211</v>
      </c>
      <c r="AU5197" s="243" t="s">
        <v>84</v>
      </c>
      <c r="AV5197" s="14" t="s">
        <v>84</v>
      </c>
      <c r="AW5197" s="14" t="s">
        <v>31</v>
      </c>
      <c r="AX5197" s="14" t="s">
        <v>75</v>
      </c>
      <c r="AY5197" s="243" t="s">
        <v>203</v>
      </c>
    </row>
    <row r="5198" spans="2:51" s="14" customFormat="1" ht="11.25">
      <c r="B5198" s="233"/>
      <c r="C5198" s="234"/>
      <c r="D5198" s="224" t="s">
        <v>211</v>
      </c>
      <c r="E5198" s="235" t="s">
        <v>1</v>
      </c>
      <c r="F5198" s="236" t="s">
        <v>4566</v>
      </c>
      <c r="G5198" s="234"/>
      <c r="H5198" s="237">
        <v>7.4</v>
      </c>
      <c r="I5198" s="238"/>
      <c r="J5198" s="234"/>
      <c r="K5198" s="234"/>
      <c r="L5198" s="239"/>
      <c r="M5198" s="240"/>
      <c r="N5198" s="241"/>
      <c r="O5198" s="241"/>
      <c r="P5198" s="241"/>
      <c r="Q5198" s="241"/>
      <c r="R5198" s="241"/>
      <c r="S5198" s="241"/>
      <c r="T5198" s="242"/>
      <c r="AT5198" s="243" t="s">
        <v>211</v>
      </c>
      <c r="AU5198" s="243" t="s">
        <v>84</v>
      </c>
      <c r="AV5198" s="14" t="s">
        <v>84</v>
      </c>
      <c r="AW5198" s="14" t="s">
        <v>31</v>
      </c>
      <c r="AX5198" s="14" t="s">
        <v>75</v>
      </c>
      <c r="AY5198" s="243" t="s">
        <v>203</v>
      </c>
    </row>
    <row r="5199" spans="2:51" s="14" customFormat="1" ht="11.25">
      <c r="B5199" s="233"/>
      <c r="C5199" s="234"/>
      <c r="D5199" s="224" t="s">
        <v>211</v>
      </c>
      <c r="E5199" s="235" t="s">
        <v>1</v>
      </c>
      <c r="F5199" s="236" t="s">
        <v>4567</v>
      </c>
      <c r="G5199" s="234"/>
      <c r="H5199" s="237">
        <v>7.7</v>
      </c>
      <c r="I5199" s="238"/>
      <c r="J5199" s="234"/>
      <c r="K5199" s="234"/>
      <c r="L5199" s="239"/>
      <c r="M5199" s="240"/>
      <c r="N5199" s="241"/>
      <c r="O5199" s="241"/>
      <c r="P5199" s="241"/>
      <c r="Q5199" s="241"/>
      <c r="R5199" s="241"/>
      <c r="S5199" s="241"/>
      <c r="T5199" s="242"/>
      <c r="AT5199" s="243" t="s">
        <v>211</v>
      </c>
      <c r="AU5199" s="243" t="s">
        <v>84</v>
      </c>
      <c r="AV5199" s="14" t="s">
        <v>84</v>
      </c>
      <c r="AW5199" s="14" t="s">
        <v>31</v>
      </c>
      <c r="AX5199" s="14" t="s">
        <v>75</v>
      </c>
      <c r="AY5199" s="243" t="s">
        <v>203</v>
      </c>
    </row>
    <row r="5200" spans="2:51" s="14" customFormat="1" ht="11.25">
      <c r="B5200" s="233"/>
      <c r="C5200" s="234"/>
      <c r="D5200" s="224" t="s">
        <v>211</v>
      </c>
      <c r="E5200" s="235" t="s">
        <v>1</v>
      </c>
      <c r="F5200" s="236" t="s">
        <v>4568</v>
      </c>
      <c r="G5200" s="234"/>
      <c r="H5200" s="237">
        <v>7.7</v>
      </c>
      <c r="I5200" s="238"/>
      <c r="J5200" s="234"/>
      <c r="K5200" s="234"/>
      <c r="L5200" s="239"/>
      <c r="M5200" s="240"/>
      <c r="N5200" s="241"/>
      <c r="O5200" s="241"/>
      <c r="P5200" s="241"/>
      <c r="Q5200" s="241"/>
      <c r="R5200" s="241"/>
      <c r="S5200" s="241"/>
      <c r="T5200" s="242"/>
      <c r="AT5200" s="243" t="s">
        <v>211</v>
      </c>
      <c r="AU5200" s="243" t="s">
        <v>84</v>
      </c>
      <c r="AV5200" s="14" t="s">
        <v>84</v>
      </c>
      <c r="AW5200" s="14" t="s">
        <v>31</v>
      </c>
      <c r="AX5200" s="14" t="s">
        <v>75</v>
      </c>
      <c r="AY5200" s="243" t="s">
        <v>203</v>
      </c>
    </row>
    <row r="5201" spans="2:51" s="14" customFormat="1" ht="11.25">
      <c r="B5201" s="233"/>
      <c r="C5201" s="234"/>
      <c r="D5201" s="224" t="s">
        <v>211</v>
      </c>
      <c r="E5201" s="235" t="s">
        <v>1</v>
      </c>
      <c r="F5201" s="236" t="s">
        <v>4569</v>
      </c>
      <c r="G5201" s="234"/>
      <c r="H5201" s="237">
        <v>9.35</v>
      </c>
      <c r="I5201" s="238"/>
      <c r="J5201" s="234"/>
      <c r="K5201" s="234"/>
      <c r="L5201" s="239"/>
      <c r="M5201" s="240"/>
      <c r="N5201" s="241"/>
      <c r="O5201" s="241"/>
      <c r="P5201" s="241"/>
      <c r="Q5201" s="241"/>
      <c r="R5201" s="241"/>
      <c r="S5201" s="241"/>
      <c r="T5201" s="242"/>
      <c r="AT5201" s="243" t="s">
        <v>211</v>
      </c>
      <c r="AU5201" s="243" t="s">
        <v>84</v>
      </c>
      <c r="AV5201" s="14" t="s">
        <v>84</v>
      </c>
      <c r="AW5201" s="14" t="s">
        <v>31</v>
      </c>
      <c r="AX5201" s="14" t="s">
        <v>75</v>
      </c>
      <c r="AY5201" s="243" t="s">
        <v>203</v>
      </c>
    </row>
    <row r="5202" spans="2:51" s="14" customFormat="1" ht="11.25">
      <c r="B5202" s="233"/>
      <c r="C5202" s="234"/>
      <c r="D5202" s="224" t="s">
        <v>211</v>
      </c>
      <c r="E5202" s="235" t="s">
        <v>1</v>
      </c>
      <c r="F5202" s="236" t="s">
        <v>4570</v>
      </c>
      <c r="G5202" s="234"/>
      <c r="H5202" s="237">
        <v>6.9</v>
      </c>
      <c r="I5202" s="238"/>
      <c r="J5202" s="234"/>
      <c r="K5202" s="234"/>
      <c r="L5202" s="239"/>
      <c r="M5202" s="240"/>
      <c r="N5202" s="241"/>
      <c r="O5202" s="241"/>
      <c r="P5202" s="241"/>
      <c r="Q5202" s="241"/>
      <c r="R5202" s="241"/>
      <c r="S5202" s="241"/>
      <c r="T5202" s="242"/>
      <c r="AT5202" s="243" t="s">
        <v>211</v>
      </c>
      <c r="AU5202" s="243" t="s">
        <v>84</v>
      </c>
      <c r="AV5202" s="14" t="s">
        <v>84</v>
      </c>
      <c r="AW5202" s="14" t="s">
        <v>31</v>
      </c>
      <c r="AX5202" s="14" t="s">
        <v>75</v>
      </c>
      <c r="AY5202" s="243" t="s">
        <v>203</v>
      </c>
    </row>
    <row r="5203" spans="2:51" s="14" customFormat="1" ht="11.25">
      <c r="B5203" s="233"/>
      <c r="C5203" s="234"/>
      <c r="D5203" s="224" t="s">
        <v>211</v>
      </c>
      <c r="E5203" s="235" t="s">
        <v>1</v>
      </c>
      <c r="F5203" s="236" t="s">
        <v>4571</v>
      </c>
      <c r="G5203" s="234"/>
      <c r="H5203" s="237">
        <v>5.65</v>
      </c>
      <c r="I5203" s="238"/>
      <c r="J5203" s="234"/>
      <c r="K5203" s="234"/>
      <c r="L5203" s="239"/>
      <c r="M5203" s="240"/>
      <c r="N5203" s="241"/>
      <c r="O5203" s="241"/>
      <c r="P5203" s="241"/>
      <c r="Q5203" s="241"/>
      <c r="R5203" s="241"/>
      <c r="S5203" s="241"/>
      <c r="T5203" s="242"/>
      <c r="AT5203" s="243" t="s">
        <v>211</v>
      </c>
      <c r="AU5203" s="243" t="s">
        <v>84</v>
      </c>
      <c r="AV5203" s="14" t="s">
        <v>84</v>
      </c>
      <c r="AW5203" s="14" t="s">
        <v>31</v>
      </c>
      <c r="AX5203" s="14" t="s">
        <v>75</v>
      </c>
      <c r="AY5203" s="243" t="s">
        <v>203</v>
      </c>
    </row>
    <row r="5204" spans="2:51" s="14" customFormat="1" ht="11.25">
      <c r="B5204" s="233"/>
      <c r="C5204" s="234"/>
      <c r="D5204" s="224" t="s">
        <v>211</v>
      </c>
      <c r="E5204" s="235" t="s">
        <v>1</v>
      </c>
      <c r="F5204" s="236" t="s">
        <v>4572</v>
      </c>
      <c r="G5204" s="234"/>
      <c r="H5204" s="237">
        <v>4.9000000000000004</v>
      </c>
      <c r="I5204" s="238"/>
      <c r="J5204" s="234"/>
      <c r="K5204" s="234"/>
      <c r="L5204" s="239"/>
      <c r="M5204" s="240"/>
      <c r="N5204" s="241"/>
      <c r="O5204" s="241"/>
      <c r="P5204" s="241"/>
      <c r="Q5204" s="241"/>
      <c r="R5204" s="241"/>
      <c r="S5204" s="241"/>
      <c r="T5204" s="242"/>
      <c r="AT5204" s="243" t="s">
        <v>211</v>
      </c>
      <c r="AU5204" s="243" t="s">
        <v>84</v>
      </c>
      <c r="AV5204" s="14" t="s">
        <v>84</v>
      </c>
      <c r="AW5204" s="14" t="s">
        <v>31</v>
      </c>
      <c r="AX5204" s="14" t="s">
        <v>75</v>
      </c>
      <c r="AY5204" s="243" t="s">
        <v>203</v>
      </c>
    </row>
    <row r="5205" spans="2:51" s="14" customFormat="1" ht="11.25">
      <c r="B5205" s="233"/>
      <c r="C5205" s="234"/>
      <c r="D5205" s="224" t="s">
        <v>211</v>
      </c>
      <c r="E5205" s="235" t="s">
        <v>1</v>
      </c>
      <c r="F5205" s="236" t="s">
        <v>4573</v>
      </c>
      <c r="G5205" s="234"/>
      <c r="H5205" s="237">
        <v>4.5</v>
      </c>
      <c r="I5205" s="238"/>
      <c r="J5205" s="234"/>
      <c r="K5205" s="234"/>
      <c r="L5205" s="239"/>
      <c r="M5205" s="240"/>
      <c r="N5205" s="241"/>
      <c r="O5205" s="241"/>
      <c r="P5205" s="241"/>
      <c r="Q5205" s="241"/>
      <c r="R5205" s="241"/>
      <c r="S5205" s="241"/>
      <c r="T5205" s="242"/>
      <c r="AT5205" s="243" t="s">
        <v>211</v>
      </c>
      <c r="AU5205" s="243" t="s">
        <v>84</v>
      </c>
      <c r="AV5205" s="14" t="s">
        <v>84</v>
      </c>
      <c r="AW5205" s="14" t="s">
        <v>31</v>
      </c>
      <c r="AX5205" s="14" t="s">
        <v>75</v>
      </c>
      <c r="AY5205" s="243" t="s">
        <v>203</v>
      </c>
    </row>
    <row r="5206" spans="2:51" s="14" customFormat="1" ht="11.25">
      <c r="B5206" s="233"/>
      <c r="C5206" s="234"/>
      <c r="D5206" s="224" t="s">
        <v>211</v>
      </c>
      <c r="E5206" s="235" t="s">
        <v>1</v>
      </c>
      <c r="F5206" s="236" t="s">
        <v>4574</v>
      </c>
      <c r="G5206" s="234"/>
      <c r="H5206" s="237">
        <v>5.65</v>
      </c>
      <c r="I5206" s="238"/>
      <c r="J5206" s="234"/>
      <c r="K5206" s="234"/>
      <c r="L5206" s="239"/>
      <c r="M5206" s="240"/>
      <c r="N5206" s="241"/>
      <c r="O5206" s="241"/>
      <c r="P5206" s="241"/>
      <c r="Q5206" s="241"/>
      <c r="R5206" s="241"/>
      <c r="S5206" s="241"/>
      <c r="T5206" s="242"/>
      <c r="AT5206" s="243" t="s">
        <v>211</v>
      </c>
      <c r="AU5206" s="243" t="s">
        <v>84</v>
      </c>
      <c r="AV5206" s="14" t="s">
        <v>84</v>
      </c>
      <c r="AW5206" s="14" t="s">
        <v>31</v>
      </c>
      <c r="AX5206" s="14" t="s">
        <v>75</v>
      </c>
      <c r="AY5206" s="243" t="s">
        <v>203</v>
      </c>
    </row>
    <row r="5207" spans="2:51" s="14" customFormat="1" ht="11.25">
      <c r="B5207" s="233"/>
      <c r="C5207" s="234"/>
      <c r="D5207" s="224" t="s">
        <v>211</v>
      </c>
      <c r="E5207" s="235" t="s">
        <v>1</v>
      </c>
      <c r="F5207" s="236" t="s">
        <v>4575</v>
      </c>
      <c r="G5207" s="234"/>
      <c r="H5207" s="237">
        <v>4.5</v>
      </c>
      <c r="I5207" s="238"/>
      <c r="J5207" s="234"/>
      <c r="K5207" s="234"/>
      <c r="L5207" s="239"/>
      <c r="M5207" s="240"/>
      <c r="N5207" s="241"/>
      <c r="O5207" s="241"/>
      <c r="P5207" s="241"/>
      <c r="Q5207" s="241"/>
      <c r="R5207" s="241"/>
      <c r="S5207" s="241"/>
      <c r="T5207" s="242"/>
      <c r="AT5207" s="243" t="s">
        <v>211</v>
      </c>
      <c r="AU5207" s="243" t="s">
        <v>84</v>
      </c>
      <c r="AV5207" s="14" t="s">
        <v>84</v>
      </c>
      <c r="AW5207" s="14" t="s">
        <v>31</v>
      </c>
      <c r="AX5207" s="14" t="s">
        <v>75</v>
      </c>
      <c r="AY5207" s="243" t="s">
        <v>203</v>
      </c>
    </row>
    <row r="5208" spans="2:51" s="14" customFormat="1" ht="11.25">
      <c r="B5208" s="233"/>
      <c r="C5208" s="234"/>
      <c r="D5208" s="224" t="s">
        <v>211</v>
      </c>
      <c r="E5208" s="235" t="s">
        <v>1</v>
      </c>
      <c r="F5208" s="236" t="s">
        <v>4576</v>
      </c>
      <c r="G5208" s="234"/>
      <c r="H5208" s="237">
        <v>4.5999999999999996</v>
      </c>
      <c r="I5208" s="238"/>
      <c r="J5208" s="234"/>
      <c r="K5208" s="234"/>
      <c r="L5208" s="239"/>
      <c r="M5208" s="240"/>
      <c r="N5208" s="241"/>
      <c r="O5208" s="241"/>
      <c r="P5208" s="241"/>
      <c r="Q5208" s="241"/>
      <c r="R5208" s="241"/>
      <c r="S5208" s="241"/>
      <c r="T5208" s="242"/>
      <c r="AT5208" s="243" t="s">
        <v>211</v>
      </c>
      <c r="AU5208" s="243" t="s">
        <v>84</v>
      </c>
      <c r="AV5208" s="14" t="s">
        <v>84</v>
      </c>
      <c r="AW5208" s="14" t="s">
        <v>31</v>
      </c>
      <c r="AX5208" s="14" t="s">
        <v>75</v>
      </c>
      <c r="AY5208" s="243" t="s">
        <v>203</v>
      </c>
    </row>
    <row r="5209" spans="2:51" s="14" customFormat="1" ht="11.25">
      <c r="B5209" s="233"/>
      <c r="C5209" s="234"/>
      <c r="D5209" s="224" t="s">
        <v>211</v>
      </c>
      <c r="E5209" s="235" t="s">
        <v>1</v>
      </c>
      <c r="F5209" s="236" t="s">
        <v>4577</v>
      </c>
      <c r="G5209" s="234"/>
      <c r="H5209" s="237">
        <v>7.7</v>
      </c>
      <c r="I5209" s="238"/>
      <c r="J5209" s="234"/>
      <c r="K5209" s="234"/>
      <c r="L5209" s="239"/>
      <c r="M5209" s="240"/>
      <c r="N5209" s="241"/>
      <c r="O5209" s="241"/>
      <c r="P5209" s="241"/>
      <c r="Q5209" s="241"/>
      <c r="R5209" s="241"/>
      <c r="S5209" s="241"/>
      <c r="T5209" s="242"/>
      <c r="AT5209" s="243" t="s">
        <v>211</v>
      </c>
      <c r="AU5209" s="243" t="s">
        <v>84</v>
      </c>
      <c r="AV5209" s="14" t="s">
        <v>84</v>
      </c>
      <c r="AW5209" s="14" t="s">
        <v>31</v>
      </c>
      <c r="AX5209" s="14" t="s">
        <v>75</v>
      </c>
      <c r="AY5209" s="243" t="s">
        <v>203</v>
      </c>
    </row>
    <row r="5210" spans="2:51" s="14" customFormat="1" ht="11.25">
      <c r="B5210" s="233"/>
      <c r="C5210" s="234"/>
      <c r="D5210" s="224" t="s">
        <v>211</v>
      </c>
      <c r="E5210" s="235" t="s">
        <v>1</v>
      </c>
      <c r="F5210" s="236" t="s">
        <v>4578</v>
      </c>
      <c r="G5210" s="234"/>
      <c r="H5210" s="237">
        <v>7.7</v>
      </c>
      <c r="I5210" s="238"/>
      <c r="J5210" s="234"/>
      <c r="K5210" s="234"/>
      <c r="L5210" s="239"/>
      <c r="M5210" s="240"/>
      <c r="N5210" s="241"/>
      <c r="O5210" s="241"/>
      <c r="P5210" s="241"/>
      <c r="Q5210" s="241"/>
      <c r="R5210" s="241"/>
      <c r="S5210" s="241"/>
      <c r="T5210" s="242"/>
      <c r="AT5210" s="243" t="s">
        <v>211</v>
      </c>
      <c r="AU5210" s="243" t="s">
        <v>84</v>
      </c>
      <c r="AV5210" s="14" t="s">
        <v>84</v>
      </c>
      <c r="AW5210" s="14" t="s">
        <v>31</v>
      </c>
      <c r="AX5210" s="14" t="s">
        <v>75</v>
      </c>
      <c r="AY5210" s="243" t="s">
        <v>203</v>
      </c>
    </row>
    <row r="5211" spans="2:51" s="14" customFormat="1" ht="11.25">
      <c r="B5211" s="233"/>
      <c r="C5211" s="234"/>
      <c r="D5211" s="224" t="s">
        <v>211</v>
      </c>
      <c r="E5211" s="235" t="s">
        <v>1</v>
      </c>
      <c r="F5211" s="236" t="s">
        <v>4579</v>
      </c>
      <c r="G5211" s="234"/>
      <c r="H5211" s="237">
        <v>7.7</v>
      </c>
      <c r="I5211" s="238"/>
      <c r="J5211" s="234"/>
      <c r="K5211" s="234"/>
      <c r="L5211" s="239"/>
      <c r="M5211" s="240"/>
      <c r="N5211" s="241"/>
      <c r="O5211" s="241"/>
      <c r="P5211" s="241"/>
      <c r="Q5211" s="241"/>
      <c r="R5211" s="241"/>
      <c r="S5211" s="241"/>
      <c r="T5211" s="242"/>
      <c r="AT5211" s="243" t="s">
        <v>211</v>
      </c>
      <c r="AU5211" s="243" t="s">
        <v>84</v>
      </c>
      <c r="AV5211" s="14" t="s">
        <v>84</v>
      </c>
      <c r="AW5211" s="14" t="s">
        <v>31</v>
      </c>
      <c r="AX5211" s="14" t="s">
        <v>75</v>
      </c>
      <c r="AY5211" s="243" t="s">
        <v>203</v>
      </c>
    </row>
    <row r="5212" spans="2:51" s="14" customFormat="1" ht="11.25">
      <c r="B5212" s="233"/>
      <c r="C5212" s="234"/>
      <c r="D5212" s="224" t="s">
        <v>211</v>
      </c>
      <c r="E5212" s="235" t="s">
        <v>1</v>
      </c>
      <c r="F5212" s="236" t="s">
        <v>4580</v>
      </c>
      <c r="G5212" s="234"/>
      <c r="H5212" s="237">
        <v>7.7</v>
      </c>
      <c r="I5212" s="238"/>
      <c r="J5212" s="234"/>
      <c r="K5212" s="234"/>
      <c r="L5212" s="239"/>
      <c r="M5212" s="240"/>
      <c r="N5212" s="241"/>
      <c r="O5212" s="241"/>
      <c r="P5212" s="241"/>
      <c r="Q5212" s="241"/>
      <c r="R5212" s="241"/>
      <c r="S5212" s="241"/>
      <c r="T5212" s="242"/>
      <c r="AT5212" s="243" t="s">
        <v>211</v>
      </c>
      <c r="AU5212" s="243" t="s">
        <v>84</v>
      </c>
      <c r="AV5212" s="14" t="s">
        <v>84</v>
      </c>
      <c r="AW5212" s="14" t="s">
        <v>31</v>
      </c>
      <c r="AX5212" s="14" t="s">
        <v>75</v>
      </c>
      <c r="AY5212" s="243" t="s">
        <v>203</v>
      </c>
    </row>
    <row r="5213" spans="2:51" s="14" customFormat="1" ht="11.25">
      <c r="B5213" s="233"/>
      <c r="C5213" s="234"/>
      <c r="D5213" s="224" t="s">
        <v>211</v>
      </c>
      <c r="E5213" s="235" t="s">
        <v>1</v>
      </c>
      <c r="F5213" s="236" t="s">
        <v>4581</v>
      </c>
      <c r="G5213" s="234"/>
      <c r="H5213" s="237">
        <v>7.7</v>
      </c>
      <c r="I5213" s="238"/>
      <c r="J5213" s="234"/>
      <c r="K5213" s="234"/>
      <c r="L5213" s="239"/>
      <c r="M5213" s="240"/>
      <c r="N5213" s="241"/>
      <c r="O5213" s="241"/>
      <c r="P5213" s="241"/>
      <c r="Q5213" s="241"/>
      <c r="R5213" s="241"/>
      <c r="S5213" s="241"/>
      <c r="T5213" s="242"/>
      <c r="AT5213" s="243" t="s">
        <v>211</v>
      </c>
      <c r="AU5213" s="243" t="s">
        <v>84</v>
      </c>
      <c r="AV5213" s="14" t="s">
        <v>84</v>
      </c>
      <c r="AW5213" s="14" t="s">
        <v>31</v>
      </c>
      <c r="AX5213" s="14" t="s">
        <v>75</v>
      </c>
      <c r="AY5213" s="243" t="s">
        <v>203</v>
      </c>
    </row>
    <row r="5214" spans="2:51" s="14" customFormat="1" ht="11.25">
      <c r="B5214" s="233"/>
      <c r="C5214" s="234"/>
      <c r="D5214" s="224" t="s">
        <v>211</v>
      </c>
      <c r="E5214" s="235" t="s">
        <v>1</v>
      </c>
      <c r="F5214" s="236" t="s">
        <v>4582</v>
      </c>
      <c r="G5214" s="234"/>
      <c r="H5214" s="237">
        <v>7.7</v>
      </c>
      <c r="I5214" s="238"/>
      <c r="J5214" s="234"/>
      <c r="K5214" s="234"/>
      <c r="L5214" s="239"/>
      <c r="M5214" s="240"/>
      <c r="N5214" s="241"/>
      <c r="O5214" s="241"/>
      <c r="P5214" s="241"/>
      <c r="Q5214" s="241"/>
      <c r="R5214" s="241"/>
      <c r="S5214" s="241"/>
      <c r="T5214" s="242"/>
      <c r="AT5214" s="243" t="s">
        <v>211</v>
      </c>
      <c r="AU5214" s="243" t="s">
        <v>84</v>
      </c>
      <c r="AV5214" s="14" t="s">
        <v>84</v>
      </c>
      <c r="AW5214" s="14" t="s">
        <v>31</v>
      </c>
      <c r="AX5214" s="14" t="s">
        <v>75</v>
      </c>
      <c r="AY5214" s="243" t="s">
        <v>203</v>
      </c>
    </row>
    <row r="5215" spans="2:51" s="14" customFormat="1" ht="11.25">
      <c r="B5215" s="233"/>
      <c r="C5215" s="234"/>
      <c r="D5215" s="224" t="s">
        <v>211</v>
      </c>
      <c r="E5215" s="235" t="s">
        <v>1</v>
      </c>
      <c r="F5215" s="236" t="s">
        <v>4583</v>
      </c>
      <c r="G5215" s="234"/>
      <c r="H5215" s="237">
        <v>7.7</v>
      </c>
      <c r="I5215" s="238"/>
      <c r="J5215" s="234"/>
      <c r="K5215" s="234"/>
      <c r="L5215" s="239"/>
      <c r="M5215" s="240"/>
      <c r="N5215" s="241"/>
      <c r="O5215" s="241"/>
      <c r="P5215" s="241"/>
      <c r="Q5215" s="241"/>
      <c r="R5215" s="241"/>
      <c r="S5215" s="241"/>
      <c r="T5215" s="242"/>
      <c r="AT5215" s="243" t="s">
        <v>211</v>
      </c>
      <c r="AU5215" s="243" t="s">
        <v>84</v>
      </c>
      <c r="AV5215" s="14" t="s">
        <v>84</v>
      </c>
      <c r="AW5215" s="14" t="s">
        <v>31</v>
      </c>
      <c r="AX5215" s="14" t="s">
        <v>75</v>
      </c>
      <c r="AY5215" s="243" t="s">
        <v>203</v>
      </c>
    </row>
    <row r="5216" spans="2:51" s="14" customFormat="1" ht="11.25">
      <c r="B5216" s="233"/>
      <c r="C5216" s="234"/>
      <c r="D5216" s="224" t="s">
        <v>211</v>
      </c>
      <c r="E5216" s="235" t="s">
        <v>1</v>
      </c>
      <c r="F5216" s="236" t="s">
        <v>4584</v>
      </c>
      <c r="G5216" s="234"/>
      <c r="H5216" s="237">
        <v>7.7</v>
      </c>
      <c r="I5216" s="238"/>
      <c r="J5216" s="234"/>
      <c r="K5216" s="234"/>
      <c r="L5216" s="239"/>
      <c r="M5216" s="240"/>
      <c r="N5216" s="241"/>
      <c r="O5216" s="241"/>
      <c r="P5216" s="241"/>
      <c r="Q5216" s="241"/>
      <c r="R5216" s="241"/>
      <c r="S5216" s="241"/>
      <c r="T5216" s="242"/>
      <c r="AT5216" s="243" t="s">
        <v>211</v>
      </c>
      <c r="AU5216" s="243" t="s">
        <v>84</v>
      </c>
      <c r="AV5216" s="14" t="s">
        <v>84</v>
      </c>
      <c r="AW5216" s="14" t="s">
        <v>31</v>
      </c>
      <c r="AX5216" s="14" t="s">
        <v>75</v>
      </c>
      <c r="AY5216" s="243" t="s">
        <v>203</v>
      </c>
    </row>
    <row r="5217" spans="1:65" s="14" customFormat="1" ht="11.25">
      <c r="B5217" s="233"/>
      <c r="C5217" s="234"/>
      <c r="D5217" s="224" t="s">
        <v>211</v>
      </c>
      <c r="E5217" s="235" t="s">
        <v>1</v>
      </c>
      <c r="F5217" s="236" t="s">
        <v>4585</v>
      </c>
      <c r="G5217" s="234"/>
      <c r="H5217" s="237">
        <v>7.7</v>
      </c>
      <c r="I5217" s="238"/>
      <c r="J5217" s="234"/>
      <c r="K5217" s="234"/>
      <c r="L5217" s="239"/>
      <c r="M5217" s="240"/>
      <c r="N5217" s="241"/>
      <c r="O5217" s="241"/>
      <c r="P5217" s="241"/>
      <c r="Q5217" s="241"/>
      <c r="R5217" s="241"/>
      <c r="S5217" s="241"/>
      <c r="T5217" s="242"/>
      <c r="AT5217" s="243" t="s">
        <v>211</v>
      </c>
      <c r="AU5217" s="243" t="s">
        <v>84</v>
      </c>
      <c r="AV5217" s="14" t="s">
        <v>84</v>
      </c>
      <c r="AW5217" s="14" t="s">
        <v>31</v>
      </c>
      <c r="AX5217" s="14" t="s">
        <v>75</v>
      </c>
      <c r="AY5217" s="243" t="s">
        <v>203</v>
      </c>
    </row>
    <row r="5218" spans="1:65" s="14" customFormat="1" ht="11.25">
      <c r="B5218" s="233"/>
      <c r="C5218" s="234"/>
      <c r="D5218" s="224" t="s">
        <v>211</v>
      </c>
      <c r="E5218" s="235" t="s">
        <v>1</v>
      </c>
      <c r="F5218" s="236" t="s">
        <v>4586</v>
      </c>
      <c r="G5218" s="234"/>
      <c r="H5218" s="237">
        <v>7.7</v>
      </c>
      <c r="I5218" s="238"/>
      <c r="J5218" s="234"/>
      <c r="K5218" s="234"/>
      <c r="L5218" s="239"/>
      <c r="M5218" s="240"/>
      <c r="N5218" s="241"/>
      <c r="O5218" s="241"/>
      <c r="P5218" s="241"/>
      <c r="Q5218" s="241"/>
      <c r="R5218" s="241"/>
      <c r="S5218" s="241"/>
      <c r="T5218" s="242"/>
      <c r="AT5218" s="243" t="s">
        <v>211</v>
      </c>
      <c r="AU5218" s="243" t="s">
        <v>84</v>
      </c>
      <c r="AV5218" s="14" t="s">
        <v>84</v>
      </c>
      <c r="AW5218" s="14" t="s">
        <v>31</v>
      </c>
      <c r="AX5218" s="14" t="s">
        <v>75</v>
      </c>
      <c r="AY5218" s="243" t="s">
        <v>203</v>
      </c>
    </row>
    <row r="5219" spans="1:65" s="14" customFormat="1" ht="11.25">
      <c r="B5219" s="233"/>
      <c r="C5219" s="234"/>
      <c r="D5219" s="224" t="s">
        <v>211</v>
      </c>
      <c r="E5219" s="235" t="s">
        <v>1</v>
      </c>
      <c r="F5219" s="236" t="s">
        <v>4587</v>
      </c>
      <c r="G5219" s="234"/>
      <c r="H5219" s="237">
        <v>7.7</v>
      </c>
      <c r="I5219" s="238"/>
      <c r="J5219" s="234"/>
      <c r="K5219" s="234"/>
      <c r="L5219" s="239"/>
      <c r="M5219" s="240"/>
      <c r="N5219" s="241"/>
      <c r="O5219" s="241"/>
      <c r="P5219" s="241"/>
      <c r="Q5219" s="241"/>
      <c r="R5219" s="241"/>
      <c r="S5219" s="241"/>
      <c r="T5219" s="242"/>
      <c r="AT5219" s="243" t="s">
        <v>211</v>
      </c>
      <c r="AU5219" s="243" t="s">
        <v>84</v>
      </c>
      <c r="AV5219" s="14" t="s">
        <v>84</v>
      </c>
      <c r="AW5219" s="14" t="s">
        <v>31</v>
      </c>
      <c r="AX5219" s="14" t="s">
        <v>75</v>
      </c>
      <c r="AY5219" s="243" t="s">
        <v>203</v>
      </c>
    </row>
    <row r="5220" spans="1:65" s="14" customFormat="1" ht="11.25">
      <c r="B5220" s="233"/>
      <c r="C5220" s="234"/>
      <c r="D5220" s="224" t="s">
        <v>211</v>
      </c>
      <c r="E5220" s="235" t="s">
        <v>1</v>
      </c>
      <c r="F5220" s="236" t="s">
        <v>4588</v>
      </c>
      <c r="G5220" s="234"/>
      <c r="H5220" s="237">
        <v>7.7</v>
      </c>
      <c r="I5220" s="238"/>
      <c r="J5220" s="234"/>
      <c r="K5220" s="234"/>
      <c r="L5220" s="239"/>
      <c r="M5220" s="240"/>
      <c r="N5220" s="241"/>
      <c r="O5220" s="241"/>
      <c r="P5220" s="241"/>
      <c r="Q5220" s="241"/>
      <c r="R5220" s="241"/>
      <c r="S5220" s="241"/>
      <c r="T5220" s="242"/>
      <c r="AT5220" s="243" t="s">
        <v>211</v>
      </c>
      <c r="AU5220" s="243" t="s">
        <v>84</v>
      </c>
      <c r="AV5220" s="14" t="s">
        <v>84</v>
      </c>
      <c r="AW5220" s="14" t="s">
        <v>31</v>
      </c>
      <c r="AX5220" s="14" t="s">
        <v>75</v>
      </c>
      <c r="AY5220" s="243" t="s">
        <v>203</v>
      </c>
    </row>
    <row r="5221" spans="1:65" s="14" customFormat="1" ht="11.25">
      <c r="B5221" s="233"/>
      <c r="C5221" s="234"/>
      <c r="D5221" s="224" t="s">
        <v>211</v>
      </c>
      <c r="E5221" s="235" t="s">
        <v>1</v>
      </c>
      <c r="F5221" s="236" t="s">
        <v>4589</v>
      </c>
      <c r="G5221" s="234"/>
      <c r="H5221" s="237">
        <v>7.7</v>
      </c>
      <c r="I5221" s="238"/>
      <c r="J5221" s="234"/>
      <c r="K5221" s="234"/>
      <c r="L5221" s="239"/>
      <c r="M5221" s="240"/>
      <c r="N5221" s="241"/>
      <c r="O5221" s="241"/>
      <c r="P5221" s="241"/>
      <c r="Q5221" s="241"/>
      <c r="R5221" s="241"/>
      <c r="S5221" s="241"/>
      <c r="T5221" s="242"/>
      <c r="AT5221" s="243" t="s">
        <v>211</v>
      </c>
      <c r="AU5221" s="243" t="s">
        <v>84</v>
      </c>
      <c r="AV5221" s="14" t="s">
        <v>84</v>
      </c>
      <c r="AW5221" s="14" t="s">
        <v>31</v>
      </c>
      <c r="AX5221" s="14" t="s">
        <v>75</v>
      </c>
      <c r="AY5221" s="243" t="s">
        <v>203</v>
      </c>
    </row>
    <row r="5222" spans="1:65" s="14" customFormat="1" ht="11.25">
      <c r="B5222" s="233"/>
      <c r="C5222" s="234"/>
      <c r="D5222" s="224" t="s">
        <v>211</v>
      </c>
      <c r="E5222" s="235" t="s">
        <v>1</v>
      </c>
      <c r="F5222" s="236" t="s">
        <v>4590</v>
      </c>
      <c r="G5222" s="234"/>
      <c r="H5222" s="237">
        <v>11.1</v>
      </c>
      <c r="I5222" s="238"/>
      <c r="J5222" s="234"/>
      <c r="K5222" s="234"/>
      <c r="L5222" s="239"/>
      <c r="M5222" s="240"/>
      <c r="N5222" s="241"/>
      <c r="O5222" s="241"/>
      <c r="P5222" s="241"/>
      <c r="Q5222" s="241"/>
      <c r="R5222" s="241"/>
      <c r="S5222" s="241"/>
      <c r="T5222" s="242"/>
      <c r="AT5222" s="243" t="s">
        <v>211</v>
      </c>
      <c r="AU5222" s="243" t="s">
        <v>84</v>
      </c>
      <c r="AV5222" s="14" t="s">
        <v>84</v>
      </c>
      <c r="AW5222" s="14" t="s">
        <v>31</v>
      </c>
      <c r="AX5222" s="14" t="s">
        <v>75</v>
      </c>
      <c r="AY5222" s="243" t="s">
        <v>203</v>
      </c>
    </row>
    <row r="5223" spans="1:65" s="14" customFormat="1" ht="11.25">
      <c r="B5223" s="233"/>
      <c r="C5223" s="234"/>
      <c r="D5223" s="224" t="s">
        <v>211</v>
      </c>
      <c r="E5223" s="235" t="s">
        <v>1</v>
      </c>
      <c r="F5223" s="236" t="s">
        <v>4591</v>
      </c>
      <c r="G5223" s="234"/>
      <c r="H5223" s="237">
        <v>8.1999999999999993</v>
      </c>
      <c r="I5223" s="238"/>
      <c r="J5223" s="234"/>
      <c r="K5223" s="234"/>
      <c r="L5223" s="239"/>
      <c r="M5223" s="240"/>
      <c r="N5223" s="241"/>
      <c r="O5223" s="241"/>
      <c r="P5223" s="241"/>
      <c r="Q5223" s="241"/>
      <c r="R5223" s="241"/>
      <c r="S5223" s="241"/>
      <c r="T5223" s="242"/>
      <c r="AT5223" s="243" t="s">
        <v>211</v>
      </c>
      <c r="AU5223" s="243" t="s">
        <v>84</v>
      </c>
      <c r="AV5223" s="14" t="s">
        <v>84</v>
      </c>
      <c r="AW5223" s="14" t="s">
        <v>31</v>
      </c>
      <c r="AX5223" s="14" t="s">
        <v>75</v>
      </c>
      <c r="AY5223" s="243" t="s">
        <v>203</v>
      </c>
    </row>
    <row r="5224" spans="1:65" s="14" customFormat="1" ht="11.25">
      <c r="B5224" s="233"/>
      <c r="C5224" s="234"/>
      <c r="D5224" s="224" t="s">
        <v>211</v>
      </c>
      <c r="E5224" s="235" t="s">
        <v>1</v>
      </c>
      <c r="F5224" s="236" t="s">
        <v>4592</v>
      </c>
      <c r="G5224" s="234"/>
      <c r="H5224" s="237">
        <v>7.7</v>
      </c>
      <c r="I5224" s="238"/>
      <c r="J5224" s="234"/>
      <c r="K5224" s="234"/>
      <c r="L5224" s="239"/>
      <c r="M5224" s="240"/>
      <c r="N5224" s="241"/>
      <c r="O5224" s="241"/>
      <c r="P5224" s="241"/>
      <c r="Q5224" s="241"/>
      <c r="R5224" s="241"/>
      <c r="S5224" s="241"/>
      <c r="T5224" s="242"/>
      <c r="AT5224" s="243" t="s">
        <v>211</v>
      </c>
      <c r="AU5224" s="243" t="s">
        <v>84</v>
      </c>
      <c r="AV5224" s="14" t="s">
        <v>84</v>
      </c>
      <c r="AW5224" s="14" t="s">
        <v>31</v>
      </c>
      <c r="AX5224" s="14" t="s">
        <v>75</v>
      </c>
      <c r="AY5224" s="243" t="s">
        <v>203</v>
      </c>
    </row>
    <row r="5225" spans="1:65" s="14" customFormat="1" ht="11.25">
      <c r="B5225" s="233"/>
      <c r="C5225" s="234"/>
      <c r="D5225" s="224" t="s">
        <v>211</v>
      </c>
      <c r="E5225" s="235" t="s">
        <v>1</v>
      </c>
      <c r="F5225" s="236" t="s">
        <v>4593</v>
      </c>
      <c r="G5225" s="234"/>
      <c r="H5225" s="237">
        <v>7.7</v>
      </c>
      <c r="I5225" s="238"/>
      <c r="J5225" s="234"/>
      <c r="K5225" s="234"/>
      <c r="L5225" s="239"/>
      <c r="M5225" s="240"/>
      <c r="N5225" s="241"/>
      <c r="O5225" s="241"/>
      <c r="P5225" s="241"/>
      <c r="Q5225" s="241"/>
      <c r="R5225" s="241"/>
      <c r="S5225" s="241"/>
      <c r="T5225" s="242"/>
      <c r="AT5225" s="243" t="s">
        <v>211</v>
      </c>
      <c r="AU5225" s="243" t="s">
        <v>84</v>
      </c>
      <c r="AV5225" s="14" t="s">
        <v>84</v>
      </c>
      <c r="AW5225" s="14" t="s">
        <v>31</v>
      </c>
      <c r="AX5225" s="14" t="s">
        <v>75</v>
      </c>
      <c r="AY5225" s="243" t="s">
        <v>203</v>
      </c>
    </row>
    <row r="5226" spans="1:65" s="14" customFormat="1" ht="11.25">
      <c r="B5226" s="233"/>
      <c r="C5226" s="234"/>
      <c r="D5226" s="224" t="s">
        <v>211</v>
      </c>
      <c r="E5226" s="235" t="s">
        <v>1</v>
      </c>
      <c r="F5226" s="236" t="s">
        <v>4594</v>
      </c>
      <c r="G5226" s="234"/>
      <c r="H5226" s="237">
        <v>9.15</v>
      </c>
      <c r="I5226" s="238"/>
      <c r="J5226" s="234"/>
      <c r="K5226" s="234"/>
      <c r="L5226" s="239"/>
      <c r="M5226" s="240"/>
      <c r="N5226" s="241"/>
      <c r="O5226" s="241"/>
      <c r="P5226" s="241"/>
      <c r="Q5226" s="241"/>
      <c r="R5226" s="241"/>
      <c r="S5226" s="241"/>
      <c r="T5226" s="242"/>
      <c r="AT5226" s="243" t="s">
        <v>211</v>
      </c>
      <c r="AU5226" s="243" t="s">
        <v>84</v>
      </c>
      <c r="AV5226" s="14" t="s">
        <v>84</v>
      </c>
      <c r="AW5226" s="14" t="s">
        <v>31</v>
      </c>
      <c r="AX5226" s="14" t="s">
        <v>75</v>
      </c>
      <c r="AY5226" s="243" t="s">
        <v>203</v>
      </c>
    </row>
    <row r="5227" spans="1:65" s="14" customFormat="1" ht="11.25">
      <c r="B5227" s="233"/>
      <c r="C5227" s="234"/>
      <c r="D5227" s="224" t="s">
        <v>211</v>
      </c>
      <c r="E5227" s="235" t="s">
        <v>1</v>
      </c>
      <c r="F5227" s="236" t="s">
        <v>4595</v>
      </c>
      <c r="G5227" s="234"/>
      <c r="H5227" s="237">
        <v>6.9</v>
      </c>
      <c r="I5227" s="238"/>
      <c r="J5227" s="234"/>
      <c r="K5227" s="234"/>
      <c r="L5227" s="239"/>
      <c r="M5227" s="240"/>
      <c r="N5227" s="241"/>
      <c r="O5227" s="241"/>
      <c r="P5227" s="241"/>
      <c r="Q5227" s="241"/>
      <c r="R5227" s="241"/>
      <c r="S5227" s="241"/>
      <c r="T5227" s="242"/>
      <c r="AT5227" s="243" t="s">
        <v>211</v>
      </c>
      <c r="AU5227" s="243" t="s">
        <v>84</v>
      </c>
      <c r="AV5227" s="14" t="s">
        <v>84</v>
      </c>
      <c r="AW5227" s="14" t="s">
        <v>31</v>
      </c>
      <c r="AX5227" s="14" t="s">
        <v>75</v>
      </c>
      <c r="AY5227" s="243" t="s">
        <v>203</v>
      </c>
    </row>
    <row r="5228" spans="1:65" s="14" customFormat="1" ht="11.25">
      <c r="B5228" s="233"/>
      <c r="C5228" s="234"/>
      <c r="D5228" s="224" t="s">
        <v>211</v>
      </c>
      <c r="E5228" s="235" t="s">
        <v>1</v>
      </c>
      <c r="F5228" s="236" t="s">
        <v>4596</v>
      </c>
      <c r="G5228" s="234"/>
      <c r="H5228" s="237">
        <v>6.25</v>
      </c>
      <c r="I5228" s="238"/>
      <c r="J5228" s="234"/>
      <c r="K5228" s="234"/>
      <c r="L5228" s="239"/>
      <c r="M5228" s="240"/>
      <c r="N5228" s="241"/>
      <c r="O5228" s="241"/>
      <c r="P5228" s="241"/>
      <c r="Q5228" s="241"/>
      <c r="R5228" s="241"/>
      <c r="S5228" s="241"/>
      <c r="T5228" s="242"/>
      <c r="AT5228" s="243" t="s">
        <v>211</v>
      </c>
      <c r="AU5228" s="243" t="s">
        <v>84</v>
      </c>
      <c r="AV5228" s="14" t="s">
        <v>84</v>
      </c>
      <c r="AW5228" s="14" t="s">
        <v>31</v>
      </c>
      <c r="AX5228" s="14" t="s">
        <v>75</v>
      </c>
      <c r="AY5228" s="243" t="s">
        <v>203</v>
      </c>
    </row>
    <row r="5229" spans="1:65" s="2" customFormat="1" ht="16.5" customHeight="1">
      <c r="A5229" s="35"/>
      <c r="B5229" s="36"/>
      <c r="C5229" s="209" t="s">
        <v>4597</v>
      </c>
      <c r="D5229" s="209" t="s">
        <v>205</v>
      </c>
      <c r="E5229" s="210" t="s">
        <v>4598</v>
      </c>
      <c r="F5229" s="211" t="s">
        <v>4599</v>
      </c>
      <c r="G5229" s="212" t="s">
        <v>240</v>
      </c>
      <c r="H5229" s="213">
        <v>392.13499999999999</v>
      </c>
      <c r="I5229" s="214"/>
      <c r="J5229" s="215">
        <f>ROUND(I5229*H5229,2)</f>
        <v>0</v>
      </c>
      <c r="K5229" s="211" t="s">
        <v>218</v>
      </c>
      <c r="L5229" s="40"/>
      <c r="M5229" s="216" t="s">
        <v>1</v>
      </c>
      <c r="N5229" s="217" t="s">
        <v>40</v>
      </c>
      <c r="O5229" s="72"/>
      <c r="P5229" s="218">
        <f>O5229*H5229</f>
        <v>0</v>
      </c>
      <c r="Q5229" s="218">
        <v>6.9999999999999999E-4</v>
      </c>
      <c r="R5229" s="218">
        <f>Q5229*H5229</f>
        <v>0.27449449999999997</v>
      </c>
      <c r="S5229" s="218">
        <v>0</v>
      </c>
      <c r="T5229" s="219">
        <f>S5229*H5229</f>
        <v>0</v>
      </c>
      <c r="U5229" s="35"/>
      <c r="V5229" s="35"/>
      <c r="W5229" s="35"/>
      <c r="X5229" s="35"/>
      <c r="Y5229" s="35"/>
      <c r="Z5229" s="35"/>
      <c r="AA5229" s="35"/>
      <c r="AB5229" s="35"/>
      <c r="AC5229" s="35"/>
      <c r="AD5229" s="35"/>
      <c r="AE5229" s="35"/>
      <c r="AR5229" s="220" t="s">
        <v>412</v>
      </c>
      <c r="AT5229" s="220" t="s">
        <v>205</v>
      </c>
      <c r="AU5229" s="220" t="s">
        <v>84</v>
      </c>
      <c r="AY5229" s="18" t="s">
        <v>203</v>
      </c>
      <c r="BE5229" s="221">
        <f>IF(N5229="základní",J5229,0)</f>
        <v>0</v>
      </c>
      <c r="BF5229" s="221">
        <f>IF(N5229="snížená",J5229,0)</f>
        <v>0</v>
      </c>
      <c r="BG5229" s="221">
        <f>IF(N5229="zákl. přenesená",J5229,0)</f>
        <v>0</v>
      </c>
      <c r="BH5229" s="221">
        <f>IF(N5229="sníž. přenesená",J5229,0)</f>
        <v>0</v>
      </c>
      <c r="BI5229" s="221">
        <f>IF(N5229="nulová",J5229,0)</f>
        <v>0</v>
      </c>
      <c r="BJ5229" s="18" t="s">
        <v>82</v>
      </c>
      <c r="BK5229" s="221">
        <f>ROUND(I5229*H5229,2)</f>
        <v>0</v>
      </c>
      <c r="BL5229" s="18" t="s">
        <v>412</v>
      </c>
      <c r="BM5229" s="220" t="s">
        <v>4600</v>
      </c>
    </row>
    <row r="5230" spans="1:65" s="13" customFormat="1" ht="33.75">
      <c r="B5230" s="222"/>
      <c r="C5230" s="223"/>
      <c r="D5230" s="224" t="s">
        <v>211</v>
      </c>
      <c r="E5230" s="225" t="s">
        <v>1</v>
      </c>
      <c r="F5230" s="226" t="s">
        <v>4381</v>
      </c>
      <c r="G5230" s="223"/>
      <c r="H5230" s="225" t="s">
        <v>1</v>
      </c>
      <c r="I5230" s="227"/>
      <c r="J5230" s="223"/>
      <c r="K5230" s="223"/>
      <c r="L5230" s="228"/>
      <c r="M5230" s="229"/>
      <c r="N5230" s="230"/>
      <c r="O5230" s="230"/>
      <c r="P5230" s="230"/>
      <c r="Q5230" s="230"/>
      <c r="R5230" s="230"/>
      <c r="S5230" s="230"/>
      <c r="T5230" s="231"/>
      <c r="AT5230" s="232" t="s">
        <v>211</v>
      </c>
      <c r="AU5230" s="232" t="s">
        <v>84</v>
      </c>
      <c r="AV5230" s="13" t="s">
        <v>82</v>
      </c>
      <c r="AW5230" s="13" t="s">
        <v>31</v>
      </c>
      <c r="AX5230" s="13" t="s">
        <v>75</v>
      </c>
      <c r="AY5230" s="232" t="s">
        <v>203</v>
      </c>
    </row>
    <row r="5231" spans="1:65" s="13" customFormat="1" ht="11.25">
      <c r="B5231" s="222"/>
      <c r="C5231" s="223"/>
      <c r="D5231" s="224" t="s">
        <v>211</v>
      </c>
      <c r="E5231" s="225" t="s">
        <v>1</v>
      </c>
      <c r="F5231" s="226" t="s">
        <v>213</v>
      </c>
      <c r="G5231" s="223"/>
      <c r="H5231" s="225" t="s">
        <v>1</v>
      </c>
      <c r="I5231" s="227"/>
      <c r="J5231" s="223"/>
      <c r="K5231" s="223"/>
      <c r="L5231" s="228"/>
      <c r="M5231" s="229"/>
      <c r="N5231" s="230"/>
      <c r="O5231" s="230"/>
      <c r="P5231" s="230"/>
      <c r="Q5231" s="230"/>
      <c r="R5231" s="230"/>
      <c r="S5231" s="230"/>
      <c r="T5231" s="231"/>
      <c r="AT5231" s="232" t="s">
        <v>211</v>
      </c>
      <c r="AU5231" s="232" t="s">
        <v>84</v>
      </c>
      <c r="AV5231" s="13" t="s">
        <v>82</v>
      </c>
      <c r="AW5231" s="13" t="s">
        <v>31</v>
      </c>
      <c r="AX5231" s="13" t="s">
        <v>75</v>
      </c>
      <c r="AY5231" s="232" t="s">
        <v>203</v>
      </c>
    </row>
    <row r="5232" spans="1:65" s="13" customFormat="1" ht="11.25">
      <c r="B5232" s="222"/>
      <c r="C5232" s="223"/>
      <c r="D5232" s="224" t="s">
        <v>211</v>
      </c>
      <c r="E5232" s="225" t="s">
        <v>1</v>
      </c>
      <c r="F5232" s="226" t="s">
        <v>4601</v>
      </c>
      <c r="G5232" s="223"/>
      <c r="H5232" s="225" t="s">
        <v>1</v>
      </c>
      <c r="I5232" s="227"/>
      <c r="J5232" s="223"/>
      <c r="K5232" s="223"/>
      <c r="L5232" s="228"/>
      <c r="M5232" s="229"/>
      <c r="N5232" s="230"/>
      <c r="O5232" s="230"/>
      <c r="P5232" s="230"/>
      <c r="Q5232" s="230"/>
      <c r="R5232" s="230"/>
      <c r="S5232" s="230"/>
      <c r="T5232" s="231"/>
      <c r="AT5232" s="232" t="s">
        <v>211</v>
      </c>
      <c r="AU5232" s="232" t="s">
        <v>84</v>
      </c>
      <c r="AV5232" s="13" t="s">
        <v>82</v>
      </c>
      <c r="AW5232" s="13" t="s">
        <v>31</v>
      </c>
      <c r="AX5232" s="13" t="s">
        <v>75</v>
      </c>
      <c r="AY5232" s="232" t="s">
        <v>203</v>
      </c>
    </row>
    <row r="5233" spans="2:51" s="13" customFormat="1" ht="11.25">
      <c r="B5233" s="222"/>
      <c r="C5233" s="223"/>
      <c r="D5233" s="224" t="s">
        <v>211</v>
      </c>
      <c r="E5233" s="225" t="s">
        <v>1</v>
      </c>
      <c r="F5233" s="226" t="s">
        <v>2203</v>
      </c>
      <c r="G5233" s="223"/>
      <c r="H5233" s="225" t="s">
        <v>1</v>
      </c>
      <c r="I5233" s="227"/>
      <c r="J5233" s="223"/>
      <c r="K5233" s="223"/>
      <c r="L5233" s="228"/>
      <c r="M5233" s="229"/>
      <c r="N5233" s="230"/>
      <c r="O5233" s="230"/>
      <c r="P5233" s="230"/>
      <c r="Q5233" s="230"/>
      <c r="R5233" s="230"/>
      <c r="S5233" s="230"/>
      <c r="T5233" s="231"/>
      <c r="AT5233" s="232" t="s">
        <v>211</v>
      </c>
      <c r="AU5233" s="232" t="s">
        <v>84</v>
      </c>
      <c r="AV5233" s="13" t="s">
        <v>82</v>
      </c>
      <c r="AW5233" s="13" t="s">
        <v>31</v>
      </c>
      <c r="AX5233" s="13" t="s">
        <v>75</v>
      </c>
      <c r="AY5233" s="232" t="s">
        <v>203</v>
      </c>
    </row>
    <row r="5234" spans="2:51" s="14" customFormat="1" ht="11.25">
      <c r="B5234" s="233"/>
      <c r="C5234" s="234"/>
      <c r="D5234" s="224" t="s">
        <v>211</v>
      </c>
      <c r="E5234" s="235" t="s">
        <v>1</v>
      </c>
      <c r="F5234" s="236" t="s">
        <v>4602</v>
      </c>
      <c r="G5234" s="234"/>
      <c r="H5234" s="237">
        <v>5.0999999999999996</v>
      </c>
      <c r="I5234" s="238"/>
      <c r="J5234" s="234"/>
      <c r="K5234" s="234"/>
      <c r="L5234" s="239"/>
      <c r="M5234" s="240"/>
      <c r="N5234" s="241"/>
      <c r="O5234" s="241"/>
      <c r="P5234" s="241"/>
      <c r="Q5234" s="241"/>
      <c r="R5234" s="241"/>
      <c r="S5234" s="241"/>
      <c r="T5234" s="242"/>
      <c r="AT5234" s="243" t="s">
        <v>211</v>
      </c>
      <c r="AU5234" s="243" t="s">
        <v>84</v>
      </c>
      <c r="AV5234" s="14" t="s">
        <v>84</v>
      </c>
      <c r="AW5234" s="14" t="s">
        <v>31</v>
      </c>
      <c r="AX5234" s="14" t="s">
        <v>75</v>
      </c>
      <c r="AY5234" s="243" t="s">
        <v>203</v>
      </c>
    </row>
    <row r="5235" spans="2:51" s="14" customFormat="1" ht="11.25">
      <c r="B5235" s="233"/>
      <c r="C5235" s="234"/>
      <c r="D5235" s="224" t="s">
        <v>211</v>
      </c>
      <c r="E5235" s="235" t="s">
        <v>1</v>
      </c>
      <c r="F5235" s="236" t="s">
        <v>4603</v>
      </c>
      <c r="G5235" s="234"/>
      <c r="H5235" s="237">
        <v>1.4</v>
      </c>
      <c r="I5235" s="238"/>
      <c r="J5235" s="234"/>
      <c r="K5235" s="234"/>
      <c r="L5235" s="239"/>
      <c r="M5235" s="240"/>
      <c r="N5235" s="241"/>
      <c r="O5235" s="241"/>
      <c r="P5235" s="241"/>
      <c r="Q5235" s="241"/>
      <c r="R5235" s="241"/>
      <c r="S5235" s="241"/>
      <c r="T5235" s="242"/>
      <c r="AT5235" s="243" t="s">
        <v>211</v>
      </c>
      <c r="AU5235" s="243" t="s">
        <v>84</v>
      </c>
      <c r="AV5235" s="14" t="s">
        <v>84</v>
      </c>
      <c r="AW5235" s="14" t="s">
        <v>31</v>
      </c>
      <c r="AX5235" s="14" t="s">
        <v>75</v>
      </c>
      <c r="AY5235" s="243" t="s">
        <v>203</v>
      </c>
    </row>
    <row r="5236" spans="2:51" s="13" customFormat="1" ht="11.25">
      <c r="B5236" s="222"/>
      <c r="C5236" s="223"/>
      <c r="D5236" s="224" t="s">
        <v>211</v>
      </c>
      <c r="E5236" s="225" t="s">
        <v>1</v>
      </c>
      <c r="F5236" s="226" t="s">
        <v>258</v>
      </c>
      <c r="G5236" s="223"/>
      <c r="H5236" s="225" t="s">
        <v>1</v>
      </c>
      <c r="I5236" s="227"/>
      <c r="J5236" s="223"/>
      <c r="K5236" s="223"/>
      <c r="L5236" s="228"/>
      <c r="M5236" s="229"/>
      <c r="N5236" s="230"/>
      <c r="O5236" s="230"/>
      <c r="P5236" s="230"/>
      <c r="Q5236" s="230"/>
      <c r="R5236" s="230"/>
      <c r="S5236" s="230"/>
      <c r="T5236" s="231"/>
      <c r="AT5236" s="232" t="s">
        <v>211</v>
      </c>
      <c r="AU5236" s="232" t="s">
        <v>84</v>
      </c>
      <c r="AV5236" s="13" t="s">
        <v>82</v>
      </c>
      <c r="AW5236" s="13" t="s">
        <v>31</v>
      </c>
      <c r="AX5236" s="13" t="s">
        <v>75</v>
      </c>
      <c r="AY5236" s="232" t="s">
        <v>203</v>
      </c>
    </row>
    <row r="5237" spans="2:51" s="14" customFormat="1" ht="11.25">
      <c r="B5237" s="233"/>
      <c r="C5237" s="234"/>
      <c r="D5237" s="224" t="s">
        <v>211</v>
      </c>
      <c r="E5237" s="235" t="s">
        <v>1</v>
      </c>
      <c r="F5237" s="236" t="s">
        <v>2448</v>
      </c>
      <c r="G5237" s="234"/>
      <c r="H5237" s="237">
        <v>4.3250000000000002</v>
      </c>
      <c r="I5237" s="238"/>
      <c r="J5237" s="234"/>
      <c r="K5237" s="234"/>
      <c r="L5237" s="239"/>
      <c r="M5237" s="240"/>
      <c r="N5237" s="241"/>
      <c r="O5237" s="241"/>
      <c r="P5237" s="241"/>
      <c r="Q5237" s="241"/>
      <c r="R5237" s="241"/>
      <c r="S5237" s="241"/>
      <c r="T5237" s="242"/>
      <c r="AT5237" s="243" t="s">
        <v>211</v>
      </c>
      <c r="AU5237" s="243" t="s">
        <v>84</v>
      </c>
      <c r="AV5237" s="14" t="s">
        <v>84</v>
      </c>
      <c r="AW5237" s="14" t="s">
        <v>31</v>
      </c>
      <c r="AX5237" s="14" t="s">
        <v>75</v>
      </c>
      <c r="AY5237" s="243" t="s">
        <v>203</v>
      </c>
    </row>
    <row r="5238" spans="2:51" s="14" customFormat="1" ht="11.25">
      <c r="B5238" s="233"/>
      <c r="C5238" s="234"/>
      <c r="D5238" s="224" t="s">
        <v>211</v>
      </c>
      <c r="E5238" s="235" t="s">
        <v>1</v>
      </c>
      <c r="F5238" s="236" t="s">
        <v>2449</v>
      </c>
      <c r="G5238" s="234"/>
      <c r="H5238" s="237">
        <v>4.3250000000000002</v>
      </c>
      <c r="I5238" s="238"/>
      <c r="J5238" s="234"/>
      <c r="K5238" s="234"/>
      <c r="L5238" s="239"/>
      <c r="M5238" s="240"/>
      <c r="N5238" s="241"/>
      <c r="O5238" s="241"/>
      <c r="P5238" s="241"/>
      <c r="Q5238" s="241"/>
      <c r="R5238" s="241"/>
      <c r="S5238" s="241"/>
      <c r="T5238" s="242"/>
      <c r="AT5238" s="243" t="s">
        <v>211</v>
      </c>
      <c r="AU5238" s="243" t="s">
        <v>84</v>
      </c>
      <c r="AV5238" s="14" t="s">
        <v>84</v>
      </c>
      <c r="AW5238" s="14" t="s">
        <v>31</v>
      </c>
      <c r="AX5238" s="14" t="s">
        <v>75</v>
      </c>
      <c r="AY5238" s="243" t="s">
        <v>203</v>
      </c>
    </row>
    <row r="5239" spans="2:51" s="14" customFormat="1" ht="11.25">
      <c r="B5239" s="233"/>
      <c r="C5239" s="234"/>
      <c r="D5239" s="224" t="s">
        <v>211</v>
      </c>
      <c r="E5239" s="235" t="s">
        <v>1</v>
      </c>
      <c r="F5239" s="236" t="s">
        <v>2450</v>
      </c>
      <c r="G5239" s="234"/>
      <c r="H5239" s="237">
        <v>4.3250000000000002</v>
      </c>
      <c r="I5239" s="238"/>
      <c r="J5239" s="234"/>
      <c r="K5239" s="234"/>
      <c r="L5239" s="239"/>
      <c r="M5239" s="240"/>
      <c r="N5239" s="241"/>
      <c r="O5239" s="241"/>
      <c r="P5239" s="241"/>
      <c r="Q5239" s="241"/>
      <c r="R5239" s="241"/>
      <c r="S5239" s="241"/>
      <c r="T5239" s="242"/>
      <c r="AT5239" s="243" t="s">
        <v>211</v>
      </c>
      <c r="AU5239" s="243" t="s">
        <v>84</v>
      </c>
      <c r="AV5239" s="14" t="s">
        <v>84</v>
      </c>
      <c r="AW5239" s="14" t="s">
        <v>31</v>
      </c>
      <c r="AX5239" s="14" t="s">
        <v>75</v>
      </c>
      <c r="AY5239" s="243" t="s">
        <v>203</v>
      </c>
    </row>
    <row r="5240" spans="2:51" s="14" customFormat="1" ht="11.25">
      <c r="B5240" s="233"/>
      <c r="C5240" s="234"/>
      <c r="D5240" s="224" t="s">
        <v>211</v>
      </c>
      <c r="E5240" s="235" t="s">
        <v>1</v>
      </c>
      <c r="F5240" s="236" t="s">
        <v>2451</v>
      </c>
      <c r="G5240" s="234"/>
      <c r="H5240" s="237">
        <v>4.3250000000000002</v>
      </c>
      <c r="I5240" s="238"/>
      <c r="J5240" s="234"/>
      <c r="K5240" s="234"/>
      <c r="L5240" s="239"/>
      <c r="M5240" s="240"/>
      <c r="N5240" s="241"/>
      <c r="O5240" s="241"/>
      <c r="P5240" s="241"/>
      <c r="Q5240" s="241"/>
      <c r="R5240" s="241"/>
      <c r="S5240" s="241"/>
      <c r="T5240" s="242"/>
      <c r="AT5240" s="243" t="s">
        <v>211</v>
      </c>
      <c r="AU5240" s="243" t="s">
        <v>84</v>
      </c>
      <c r="AV5240" s="14" t="s">
        <v>84</v>
      </c>
      <c r="AW5240" s="14" t="s">
        <v>31</v>
      </c>
      <c r="AX5240" s="14" t="s">
        <v>75</v>
      </c>
      <c r="AY5240" s="243" t="s">
        <v>203</v>
      </c>
    </row>
    <row r="5241" spans="2:51" s="14" customFormat="1" ht="11.25">
      <c r="B5241" s="233"/>
      <c r="C5241" s="234"/>
      <c r="D5241" s="224" t="s">
        <v>211</v>
      </c>
      <c r="E5241" s="235" t="s">
        <v>1</v>
      </c>
      <c r="F5241" s="236" t="s">
        <v>2452</v>
      </c>
      <c r="G5241" s="234"/>
      <c r="H5241" s="237">
        <v>4.3250000000000002</v>
      </c>
      <c r="I5241" s="238"/>
      <c r="J5241" s="234"/>
      <c r="K5241" s="234"/>
      <c r="L5241" s="239"/>
      <c r="M5241" s="240"/>
      <c r="N5241" s="241"/>
      <c r="O5241" s="241"/>
      <c r="P5241" s="241"/>
      <c r="Q5241" s="241"/>
      <c r="R5241" s="241"/>
      <c r="S5241" s="241"/>
      <c r="T5241" s="242"/>
      <c r="AT5241" s="243" t="s">
        <v>211</v>
      </c>
      <c r="AU5241" s="243" t="s">
        <v>84</v>
      </c>
      <c r="AV5241" s="14" t="s">
        <v>84</v>
      </c>
      <c r="AW5241" s="14" t="s">
        <v>31</v>
      </c>
      <c r="AX5241" s="14" t="s">
        <v>75</v>
      </c>
      <c r="AY5241" s="243" t="s">
        <v>203</v>
      </c>
    </row>
    <row r="5242" spans="2:51" s="14" customFormat="1" ht="11.25">
      <c r="B5242" s="233"/>
      <c r="C5242" s="234"/>
      <c r="D5242" s="224" t="s">
        <v>211</v>
      </c>
      <c r="E5242" s="235" t="s">
        <v>1</v>
      </c>
      <c r="F5242" s="236" t="s">
        <v>2453</v>
      </c>
      <c r="G5242" s="234"/>
      <c r="H5242" s="237">
        <v>4.3250000000000002</v>
      </c>
      <c r="I5242" s="238"/>
      <c r="J5242" s="234"/>
      <c r="K5242" s="234"/>
      <c r="L5242" s="239"/>
      <c r="M5242" s="240"/>
      <c r="N5242" s="241"/>
      <c r="O5242" s="241"/>
      <c r="P5242" s="241"/>
      <c r="Q5242" s="241"/>
      <c r="R5242" s="241"/>
      <c r="S5242" s="241"/>
      <c r="T5242" s="242"/>
      <c r="AT5242" s="243" t="s">
        <v>211</v>
      </c>
      <c r="AU5242" s="243" t="s">
        <v>84</v>
      </c>
      <c r="AV5242" s="14" t="s">
        <v>84</v>
      </c>
      <c r="AW5242" s="14" t="s">
        <v>31</v>
      </c>
      <c r="AX5242" s="14" t="s">
        <v>75</v>
      </c>
      <c r="AY5242" s="243" t="s">
        <v>203</v>
      </c>
    </row>
    <row r="5243" spans="2:51" s="14" customFormat="1" ht="11.25">
      <c r="B5243" s="233"/>
      <c r="C5243" s="234"/>
      <c r="D5243" s="224" t="s">
        <v>211</v>
      </c>
      <c r="E5243" s="235" t="s">
        <v>1</v>
      </c>
      <c r="F5243" s="236" t="s">
        <v>2454</v>
      </c>
      <c r="G5243" s="234"/>
      <c r="H5243" s="237">
        <v>4.3250000000000002</v>
      </c>
      <c r="I5243" s="238"/>
      <c r="J5243" s="234"/>
      <c r="K5243" s="234"/>
      <c r="L5243" s="239"/>
      <c r="M5243" s="240"/>
      <c r="N5243" s="241"/>
      <c r="O5243" s="241"/>
      <c r="P5243" s="241"/>
      <c r="Q5243" s="241"/>
      <c r="R5243" s="241"/>
      <c r="S5243" s="241"/>
      <c r="T5243" s="242"/>
      <c r="AT5243" s="243" t="s">
        <v>211</v>
      </c>
      <c r="AU5243" s="243" t="s">
        <v>84</v>
      </c>
      <c r="AV5243" s="14" t="s">
        <v>84</v>
      </c>
      <c r="AW5243" s="14" t="s">
        <v>31</v>
      </c>
      <c r="AX5243" s="14" t="s">
        <v>75</v>
      </c>
      <c r="AY5243" s="243" t="s">
        <v>203</v>
      </c>
    </row>
    <row r="5244" spans="2:51" s="14" customFormat="1" ht="11.25">
      <c r="B5244" s="233"/>
      <c r="C5244" s="234"/>
      <c r="D5244" s="224" t="s">
        <v>211</v>
      </c>
      <c r="E5244" s="235" t="s">
        <v>1</v>
      </c>
      <c r="F5244" s="236" t="s">
        <v>2455</v>
      </c>
      <c r="G5244" s="234"/>
      <c r="H5244" s="237">
        <v>4.3250000000000002</v>
      </c>
      <c r="I5244" s="238"/>
      <c r="J5244" s="234"/>
      <c r="K5244" s="234"/>
      <c r="L5244" s="239"/>
      <c r="M5244" s="240"/>
      <c r="N5244" s="241"/>
      <c r="O5244" s="241"/>
      <c r="P5244" s="241"/>
      <c r="Q5244" s="241"/>
      <c r="R5244" s="241"/>
      <c r="S5244" s="241"/>
      <c r="T5244" s="242"/>
      <c r="AT5244" s="243" t="s">
        <v>211</v>
      </c>
      <c r="AU5244" s="243" t="s">
        <v>84</v>
      </c>
      <c r="AV5244" s="14" t="s">
        <v>84</v>
      </c>
      <c r="AW5244" s="14" t="s">
        <v>31</v>
      </c>
      <c r="AX5244" s="14" t="s">
        <v>75</v>
      </c>
      <c r="AY5244" s="243" t="s">
        <v>203</v>
      </c>
    </row>
    <row r="5245" spans="2:51" s="14" customFormat="1" ht="11.25">
      <c r="B5245" s="233"/>
      <c r="C5245" s="234"/>
      <c r="D5245" s="224" t="s">
        <v>211</v>
      </c>
      <c r="E5245" s="235" t="s">
        <v>1</v>
      </c>
      <c r="F5245" s="236" t="s">
        <v>2456</v>
      </c>
      <c r="G5245" s="234"/>
      <c r="H5245" s="237">
        <v>4.3250000000000002</v>
      </c>
      <c r="I5245" s="238"/>
      <c r="J5245" s="234"/>
      <c r="K5245" s="234"/>
      <c r="L5245" s="239"/>
      <c r="M5245" s="240"/>
      <c r="N5245" s="241"/>
      <c r="O5245" s="241"/>
      <c r="P5245" s="241"/>
      <c r="Q5245" s="241"/>
      <c r="R5245" s="241"/>
      <c r="S5245" s="241"/>
      <c r="T5245" s="242"/>
      <c r="AT5245" s="243" t="s">
        <v>211</v>
      </c>
      <c r="AU5245" s="243" t="s">
        <v>84</v>
      </c>
      <c r="AV5245" s="14" t="s">
        <v>84</v>
      </c>
      <c r="AW5245" s="14" t="s">
        <v>31</v>
      </c>
      <c r="AX5245" s="14" t="s">
        <v>75</v>
      </c>
      <c r="AY5245" s="243" t="s">
        <v>203</v>
      </c>
    </row>
    <row r="5246" spans="2:51" s="14" customFormat="1" ht="11.25">
      <c r="B5246" s="233"/>
      <c r="C5246" s="234"/>
      <c r="D5246" s="224" t="s">
        <v>211</v>
      </c>
      <c r="E5246" s="235" t="s">
        <v>1</v>
      </c>
      <c r="F5246" s="236" t="s">
        <v>2457</v>
      </c>
      <c r="G5246" s="234"/>
      <c r="H5246" s="237">
        <v>4.3250000000000002</v>
      </c>
      <c r="I5246" s="238"/>
      <c r="J5246" s="234"/>
      <c r="K5246" s="234"/>
      <c r="L5246" s="239"/>
      <c r="M5246" s="240"/>
      <c r="N5246" s="241"/>
      <c r="O5246" s="241"/>
      <c r="P5246" s="241"/>
      <c r="Q5246" s="241"/>
      <c r="R5246" s="241"/>
      <c r="S5246" s="241"/>
      <c r="T5246" s="242"/>
      <c r="AT5246" s="243" t="s">
        <v>211</v>
      </c>
      <c r="AU5246" s="243" t="s">
        <v>84</v>
      </c>
      <c r="AV5246" s="14" t="s">
        <v>84</v>
      </c>
      <c r="AW5246" s="14" t="s">
        <v>31</v>
      </c>
      <c r="AX5246" s="14" t="s">
        <v>75</v>
      </c>
      <c r="AY5246" s="243" t="s">
        <v>203</v>
      </c>
    </row>
    <row r="5247" spans="2:51" s="14" customFormat="1" ht="11.25">
      <c r="B5247" s="233"/>
      <c r="C5247" s="234"/>
      <c r="D5247" s="224" t="s">
        <v>211</v>
      </c>
      <c r="E5247" s="235" t="s">
        <v>1</v>
      </c>
      <c r="F5247" s="236" t="s">
        <v>2458</v>
      </c>
      <c r="G5247" s="234"/>
      <c r="H5247" s="237">
        <v>4.3250000000000002</v>
      </c>
      <c r="I5247" s="238"/>
      <c r="J5247" s="234"/>
      <c r="K5247" s="234"/>
      <c r="L5247" s="239"/>
      <c r="M5247" s="240"/>
      <c r="N5247" s="241"/>
      <c r="O5247" s="241"/>
      <c r="P5247" s="241"/>
      <c r="Q5247" s="241"/>
      <c r="R5247" s="241"/>
      <c r="S5247" s="241"/>
      <c r="T5247" s="242"/>
      <c r="AT5247" s="243" t="s">
        <v>211</v>
      </c>
      <c r="AU5247" s="243" t="s">
        <v>84</v>
      </c>
      <c r="AV5247" s="14" t="s">
        <v>84</v>
      </c>
      <c r="AW5247" s="14" t="s">
        <v>31</v>
      </c>
      <c r="AX5247" s="14" t="s">
        <v>75</v>
      </c>
      <c r="AY5247" s="243" t="s">
        <v>203</v>
      </c>
    </row>
    <row r="5248" spans="2:51" s="14" customFormat="1" ht="11.25">
      <c r="B5248" s="233"/>
      <c r="C5248" s="234"/>
      <c r="D5248" s="224" t="s">
        <v>211</v>
      </c>
      <c r="E5248" s="235" t="s">
        <v>1</v>
      </c>
      <c r="F5248" s="236" t="s">
        <v>2459</v>
      </c>
      <c r="G5248" s="234"/>
      <c r="H5248" s="237">
        <v>4.3250000000000002</v>
      </c>
      <c r="I5248" s="238"/>
      <c r="J5248" s="234"/>
      <c r="K5248" s="234"/>
      <c r="L5248" s="239"/>
      <c r="M5248" s="240"/>
      <c r="N5248" s="241"/>
      <c r="O5248" s="241"/>
      <c r="P5248" s="241"/>
      <c r="Q5248" s="241"/>
      <c r="R5248" s="241"/>
      <c r="S5248" s="241"/>
      <c r="T5248" s="242"/>
      <c r="AT5248" s="243" t="s">
        <v>211</v>
      </c>
      <c r="AU5248" s="243" t="s">
        <v>84</v>
      </c>
      <c r="AV5248" s="14" t="s">
        <v>84</v>
      </c>
      <c r="AW5248" s="14" t="s">
        <v>31</v>
      </c>
      <c r="AX5248" s="14" t="s">
        <v>75</v>
      </c>
      <c r="AY5248" s="243" t="s">
        <v>203</v>
      </c>
    </row>
    <row r="5249" spans="2:51" s="14" customFormat="1" ht="11.25">
      <c r="B5249" s="233"/>
      <c r="C5249" s="234"/>
      <c r="D5249" s="224" t="s">
        <v>211</v>
      </c>
      <c r="E5249" s="235" t="s">
        <v>1</v>
      </c>
      <c r="F5249" s="236" t="s">
        <v>2460</v>
      </c>
      <c r="G5249" s="234"/>
      <c r="H5249" s="237">
        <v>4.3250000000000002</v>
      </c>
      <c r="I5249" s="238"/>
      <c r="J5249" s="234"/>
      <c r="K5249" s="234"/>
      <c r="L5249" s="239"/>
      <c r="M5249" s="240"/>
      <c r="N5249" s="241"/>
      <c r="O5249" s="241"/>
      <c r="P5249" s="241"/>
      <c r="Q5249" s="241"/>
      <c r="R5249" s="241"/>
      <c r="S5249" s="241"/>
      <c r="T5249" s="242"/>
      <c r="AT5249" s="243" t="s">
        <v>211</v>
      </c>
      <c r="AU5249" s="243" t="s">
        <v>84</v>
      </c>
      <c r="AV5249" s="14" t="s">
        <v>84</v>
      </c>
      <c r="AW5249" s="14" t="s">
        <v>31</v>
      </c>
      <c r="AX5249" s="14" t="s">
        <v>75</v>
      </c>
      <c r="AY5249" s="243" t="s">
        <v>203</v>
      </c>
    </row>
    <row r="5250" spans="2:51" s="14" customFormat="1" ht="11.25">
      <c r="B5250" s="233"/>
      <c r="C5250" s="234"/>
      <c r="D5250" s="224" t="s">
        <v>211</v>
      </c>
      <c r="E5250" s="235" t="s">
        <v>1</v>
      </c>
      <c r="F5250" s="236" t="s">
        <v>2461</v>
      </c>
      <c r="G5250" s="234"/>
      <c r="H5250" s="237">
        <v>8.81</v>
      </c>
      <c r="I5250" s="238"/>
      <c r="J5250" s="234"/>
      <c r="K5250" s="234"/>
      <c r="L5250" s="239"/>
      <c r="M5250" s="240"/>
      <c r="N5250" s="241"/>
      <c r="O5250" s="241"/>
      <c r="P5250" s="241"/>
      <c r="Q5250" s="241"/>
      <c r="R5250" s="241"/>
      <c r="S5250" s="241"/>
      <c r="T5250" s="242"/>
      <c r="AT5250" s="243" t="s">
        <v>211</v>
      </c>
      <c r="AU5250" s="243" t="s">
        <v>84</v>
      </c>
      <c r="AV5250" s="14" t="s">
        <v>84</v>
      </c>
      <c r="AW5250" s="14" t="s">
        <v>31</v>
      </c>
      <c r="AX5250" s="14" t="s">
        <v>75</v>
      </c>
      <c r="AY5250" s="243" t="s">
        <v>203</v>
      </c>
    </row>
    <row r="5251" spans="2:51" s="14" customFormat="1" ht="11.25">
      <c r="B5251" s="233"/>
      <c r="C5251" s="234"/>
      <c r="D5251" s="224" t="s">
        <v>211</v>
      </c>
      <c r="E5251" s="235" t="s">
        <v>1</v>
      </c>
      <c r="F5251" s="236" t="s">
        <v>2462</v>
      </c>
      <c r="G5251" s="234"/>
      <c r="H5251" s="237">
        <v>4.4249999999999998</v>
      </c>
      <c r="I5251" s="238"/>
      <c r="J5251" s="234"/>
      <c r="K5251" s="234"/>
      <c r="L5251" s="239"/>
      <c r="M5251" s="240"/>
      <c r="N5251" s="241"/>
      <c r="O5251" s="241"/>
      <c r="P5251" s="241"/>
      <c r="Q5251" s="241"/>
      <c r="R5251" s="241"/>
      <c r="S5251" s="241"/>
      <c r="T5251" s="242"/>
      <c r="AT5251" s="243" t="s">
        <v>211</v>
      </c>
      <c r="AU5251" s="243" t="s">
        <v>84</v>
      </c>
      <c r="AV5251" s="14" t="s">
        <v>84</v>
      </c>
      <c r="AW5251" s="14" t="s">
        <v>31</v>
      </c>
      <c r="AX5251" s="14" t="s">
        <v>75</v>
      </c>
      <c r="AY5251" s="243" t="s">
        <v>203</v>
      </c>
    </row>
    <row r="5252" spans="2:51" s="14" customFormat="1" ht="11.25">
      <c r="B5252" s="233"/>
      <c r="C5252" s="234"/>
      <c r="D5252" s="224" t="s">
        <v>211</v>
      </c>
      <c r="E5252" s="235" t="s">
        <v>1</v>
      </c>
      <c r="F5252" s="236" t="s">
        <v>2463</v>
      </c>
      <c r="G5252" s="234"/>
      <c r="H5252" s="237">
        <v>5.125</v>
      </c>
      <c r="I5252" s="238"/>
      <c r="J5252" s="234"/>
      <c r="K5252" s="234"/>
      <c r="L5252" s="239"/>
      <c r="M5252" s="240"/>
      <c r="N5252" s="241"/>
      <c r="O5252" s="241"/>
      <c r="P5252" s="241"/>
      <c r="Q5252" s="241"/>
      <c r="R5252" s="241"/>
      <c r="S5252" s="241"/>
      <c r="T5252" s="242"/>
      <c r="AT5252" s="243" t="s">
        <v>211</v>
      </c>
      <c r="AU5252" s="243" t="s">
        <v>84</v>
      </c>
      <c r="AV5252" s="14" t="s">
        <v>84</v>
      </c>
      <c r="AW5252" s="14" t="s">
        <v>31</v>
      </c>
      <c r="AX5252" s="14" t="s">
        <v>75</v>
      </c>
      <c r="AY5252" s="243" t="s">
        <v>203</v>
      </c>
    </row>
    <row r="5253" spans="2:51" s="14" customFormat="1" ht="11.25">
      <c r="B5253" s="233"/>
      <c r="C5253" s="234"/>
      <c r="D5253" s="224" t="s">
        <v>211</v>
      </c>
      <c r="E5253" s="235" t="s">
        <v>1</v>
      </c>
      <c r="F5253" s="236" t="s">
        <v>2464</v>
      </c>
      <c r="G5253" s="234"/>
      <c r="H5253" s="237">
        <v>4.3250000000000002</v>
      </c>
      <c r="I5253" s="238"/>
      <c r="J5253" s="234"/>
      <c r="K5253" s="234"/>
      <c r="L5253" s="239"/>
      <c r="M5253" s="240"/>
      <c r="N5253" s="241"/>
      <c r="O5253" s="241"/>
      <c r="P5253" s="241"/>
      <c r="Q5253" s="241"/>
      <c r="R5253" s="241"/>
      <c r="S5253" s="241"/>
      <c r="T5253" s="242"/>
      <c r="AT5253" s="243" t="s">
        <v>211</v>
      </c>
      <c r="AU5253" s="243" t="s">
        <v>84</v>
      </c>
      <c r="AV5253" s="14" t="s">
        <v>84</v>
      </c>
      <c r="AW5253" s="14" t="s">
        <v>31</v>
      </c>
      <c r="AX5253" s="14" t="s">
        <v>75</v>
      </c>
      <c r="AY5253" s="243" t="s">
        <v>203</v>
      </c>
    </row>
    <row r="5254" spans="2:51" s="14" customFormat="1" ht="11.25">
      <c r="B5254" s="233"/>
      <c r="C5254" s="234"/>
      <c r="D5254" s="224" t="s">
        <v>211</v>
      </c>
      <c r="E5254" s="235" t="s">
        <v>1</v>
      </c>
      <c r="F5254" s="236" t="s">
        <v>2465</v>
      </c>
      <c r="G5254" s="234"/>
      <c r="H5254" s="237">
        <v>4.3250000000000002</v>
      </c>
      <c r="I5254" s="238"/>
      <c r="J5254" s="234"/>
      <c r="K5254" s="234"/>
      <c r="L5254" s="239"/>
      <c r="M5254" s="240"/>
      <c r="N5254" s="241"/>
      <c r="O5254" s="241"/>
      <c r="P5254" s="241"/>
      <c r="Q5254" s="241"/>
      <c r="R5254" s="241"/>
      <c r="S5254" s="241"/>
      <c r="T5254" s="242"/>
      <c r="AT5254" s="243" t="s">
        <v>211</v>
      </c>
      <c r="AU5254" s="243" t="s">
        <v>84</v>
      </c>
      <c r="AV5254" s="14" t="s">
        <v>84</v>
      </c>
      <c r="AW5254" s="14" t="s">
        <v>31</v>
      </c>
      <c r="AX5254" s="14" t="s">
        <v>75</v>
      </c>
      <c r="AY5254" s="243" t="s">
        <v>203</v>
      </c>
    </row>
    <row r="5255" spans="2:51" s="14" customFormat="1" ht="11.25">
      <c r="B5255" s="233"/>
      <c r="C5255" s="234"/>
      <c r="D5255" s="224" t="s">
        <v>211</v>
      </c>
      <c r="E5255" s="235" t="s">
        <v>1</v>
      </c>
      <c r="F5255" s="236" t="s">
        <v>2466</v>
      </c>
      <c r="G5255" s="234"/>
      <c r="H5255" s="237">
        <v>6.4249999999999998</v>
      </c>
      <c r="I5255" s="238"/>
      <c r="J5255" s="234"/>
      <c r="K5255" s="234"/>
      <c r="L5255" s="239"/>
      <c r="M5255" s="240"/>
      <c r="N5255" s="241"/>
      <c r="O5255" s="241"/>
      <c r="P5255" s="241"/>
      <c r="Q5255" s="241"/>
      <c r="R5255" s="241"/>
      <c r="S5255" s="241"/>
      <c r="T5255" s="242"/>
      <c r="AT5255" s="243" t="s">
        <v>211</v>
      </c>
      <c r="AU5255" s="243" t="s">
        <v>84</v>
      </c>
      <c r="AV5255" s="14" t="s">
        <v>84</v>
      </c>
      <c r="AW5255" s="14" t="s">
        <v>31</v>
      </c>
      <c r="AX5255" s="14" t="s">
        <v>75</v>
      </c>
      <c r="AY5255" s="243" t="s">
        <v>203</v>
      </c>
    </row>
    <row r="5256" spans="2:51" s="14" customFormat="1" ht="11.25">
      <c r="B5256" s="233"/>
      <c r="C5256" s="234"/>
      <c r="D5256" s="224" t="s">
        <v>211</v>
      </c>
      <c r="E5256" s="235" t="s">
        <v>1</v>
      </c>
      <c r="F5256" s="236" t="s">
        <v>4604</v>
      </c>
      <c r="G5256" s="234"/>
      <c r="H5256" s="237">
        <v>3.62</v>
      </c>
      <c r="I5256" s="238"/>
      <c r="J5256" s="234"/>
      <c r="K5256" s="234"/>
      <c r="L5256" s="239"/>
      <c r="M5256" s="240"/>
      <c r="N5256" s="241"/>
      <c r="O5256" s="241"/>
      <c r="P5256" s="241"/>
      <c r="Q5256" s="241"/>
      <c r="R5256" s="241"/>
      <c r="S5256" s="241"/>
      <c r="T5256" s="242"/>
      <c r="AT5256" s="243" t="s">
        <v>211</v>
      </c>
      <c r="AU5256" s="243" t="s">
        <v>84</v>
      </c>
      <c r="AV5256" s="14" t="s">
        <v>84</v>
      </c>
      <c r="AW5256" s="14" t="s">
        <v>31</v>
      </c>
      <c r="AX5256" s="14" t="s">
        <v>75</v>
      </c>
      <c r="AY5256" s="243" t="s">
        <v>203</v>
      </c>
    </row>
    <row r="5257" spans="2:51" s="14" customFormat="1" ht="11.25">
      <c r="B5257" s="233"/>
      <c r="C5257" s="234"/>
      <c r="D5257" s="224" t="s">
        <v>211</v>
      </c>
      <c r="E5257" s="235" t="s">
        <v>1</v>
      </c>
      <c r="F5257" s="236" t="s">
        <v>2523</v>
      </c>
      <c r="G5257" s="234"/>
      <c r="H5257" s="237">
        <v>1.6</v>
      </c>
      <c r="I5257" s="238"/>
      <c r="J5257" s="234"/>
      <c r="K5257" s="234"/>
      <c r="L5257" s="239"/>
      <c r="M5257" s="240"/>
      <c r="N5257" s="241"/>
      <c r="O5257" s="241"/>
      <c r="P5257" s="241"/>
      <c r="Q5257" s="241"/>
      <c r="R5257" s="241"/>
      <c r="S5257" s="241"/>
      <c r="T5257" s="242"/>
      <c r="AT5257" s="243" t="s">
        <v>211</v>
      </c>
      <c r="AU5257" s="243" t="s">
        <v>84</v>
      </c>
      <c r="AV5257" s="14" t="s">
        <v>84</v>
      </c>
      <c r="AW5257" s="14" t="s">
        <v>31</v>
      </c>
      <c r="AX5257" s="14" t="s">
        <v>75</v>
      </c>
      <c r="AY5257" s="243" t="s">
        <v>203</v>
      </c>
    </row>
    <row r="5258" spans="2:51" s="14" customFormat="1" ht="11.25">
      <c r="B5258" s="233"/>
      <c r="C5258" s="234"/>
      <c r="D5258" s="224" t="s">
        <v>211</v>
      </c>
      <c r="E5258" s="235" t="s">
        <v>1</v>
      </c>
      <c r="F5258" s="236" t="s">
        <v>2524</v>
      </c>
      <c r="G5258" s="234"/>
      <c r="H5258" s="237">
        <v>1.6</v>
      </c>
      <c r="I5258" s="238"/>
      <c r="J5258" s="234"/>
      <c r="K5258" s="234"/>
      <c r="L5258" s="239"/>
      <c r="M5258" s="240"/>
      <c r="N5258" s="241"/>
      <c r="O5258" s="241"/>
      <c r="P5258" s="241"/>
      <c r="Q5258" s="241"/>
      <c r="R5258" s="241"/>
      <c r="S5258" s="241"/>
      <c r="T5258" s="242"/>
      <c r="AT5258" s="243" t="s">
        <v>211</v>
      </c>
      <c r="AU5258" s="243" t="s">
        <v>84</v>
      </c>
      <c r="AV5258" s="14" t="s">
        <v>84</v>
      </c>
      <c r="AW5258" s="14" t="s">
        <v>31</v>
      </c>
      <c r="AX5258" s="14" t="s">
        <v>75</v>
      </c>
      <c r="AY5258" s="243" t="s">
        <v>203</v>
      </c>
    </row>
    <row r="5259" spans="2:51" s="14" customFormat="1" ht="11.25">
      <c r="B5259" s="233"/>
      <c r="C5259" s="234"/>
      <c r="D5259" s="224" t="s">
        <v>211</v>
      </c>
      <c r="E5259" s="235" t="s">
        <v>1</v>
      </c>
      <c r="F5259" s="236" t="s">
        <v>2525</v>
      </c>
      <c r="G5259" s="234"/>
      <c r="H5259" s="237">
        <v>3.9</v>
      </c>
      <c r="I5259" s="238"/>
      <c r="J5259" s="234"/>
      <c r="K5259" s="234"/>
      <c r="L5259" s="239"/>
      <c r="M5259" s="240"/>
      <c r="N5259" s="241"/>
      <c r="O5259" s="241"/>
      <c r="P5259" s="241"/>
      <c r="Q5259" s="241"/>
      <c r="R5259" s="241"/>
      <c r="S5259" s="241"/>
      <c r="T5259" s="242"/>
      <c r="AT5259" s="243" t="s">
        <v>211</v>
      </c>
      <c r="AU5259" s="243" t="s">
        <v>84</v>
      </c>
      <c r="AV5259" s="14" t="s">
        <v>84</v>
      </c>
      <c r="AW5259" s="14" t="s">
        <v>31</v>
      </c>
      <c r="AX5259" s="14" t="s">
        <v>75</v>
      </c>
      <c r="AY5259" s="243" t="s">
        <v>203</v>
      </c>
    </row>
    <row r="5260" spans="2:51" s="14" customFormat="1" ht="11.25">
      <c r="B5260" s="233"/>
      <c r="C5260" s="234"/>
      <c r="D5260" s="224" t="s">
        <v>211</v>
      </c>
      <c r="E5260" s="235" t="s">
        <v>1</v>
      </c>
      <c r="F5260" s="236" t="s">
        <v>2526</v>
      </c>
      <c r="G5260" s="234"/>
      <c r="H5260" s="237">
        <v>1.8</v>
      </c>
      <c r="I5260" s="238"/>
      <c r="J5260" s="234"/>
      <c r="K5260" s="234"/>
      <c r="L5260" s="239"/>
      <c r="M5260" s="240"/>
      <c r="N5260" s="241"/>
      <c r="O5260" s="241"/>
      <c r="P5260" s="241"/>
      <c r="Q5260" s="241"/>
      <c r="R5260" s="241"/>
      <c r="S5260" s="241"/>
      <c r="T5260" s="242"/>
      <c r="AT5260" s="243" t="s">
        <v>211</v>
      </c>
      <c r="AU5260" s="243" t="s">
        <v>84</v>
      </c>
      <c r="AV5260" s="14" t="s">
        <v>84</v>
      </c>
      <c r="AW5260" s="14" t="s">
        <v>31</v>
      </c>
      <c r="AX5260" s="14" t="s">
        <v>75</v>
      </c>
      <c r="AY5260" s="243" t="s">
        <v>203</v>
      </c>
    </row>
    <row r="5261" spans="2:51" s="14" customFormat="1" ht="11.25">
      <c r="B5261" s="233"/>
      <c r="C5261" s="234"/>
      <c r="D5261" s="224" t="s">
        <v>211</v>
      </c>
      <c r="E5261" s="235" t="s">
        <v>1</v>
      </c>
      <c r="F5261" s="236" t="s">
        <v>3108</v>
      </c>
      <c r="G5261" s="234"/>
      <c r="H5261" s="237">
        <v>1.6</v>
      </c>
      <c r="I5261" s="238"/>
      <c r="J5261" s="234"/>
      <c r="K5261" s="234"/>
      <c r="L5261" s="239"/>
      <c r="M5261" s="240"/>
      <c r="N5261" s="241"/>
      <c r="O5261" s="241"/>
      <c r="P5261" s="241"/>
      <c r="Q5261" s="241"/>
      <c r="R5261" s="241"/>
      <c r="S5261" s="241"/>
      <c r="T5261" s="242"/>
      <c r="AT5261" s="243" t="s">
        <v>211</v>
      </c>
      <c r="AU5261" s="243" t="s">
        <v>84</v>
      </c>
      <c r="AV5261" s="14" t="s">
        <v>84</v>
      </c>
      <c r="AW5261" s="14" t="s">
        <v>31</v>
      </c>
      <c r="AX5261" s="14" t="s">
        <v>75</v>
      </c>
      <c r="AY5261" s="243" t="s">
        <v>203</v>
      </c>
    </row>
    <row r="5262" spans="2:51" s="14" customFormat="1" ht="11.25">
      <c r="B5262" s="233"/>
      <c r="C5262" s="234"/>
      <c r="D5262" s="224" t="s">
        <v>211</v>
      </c>
      <c r="E5262" s="235" t="s">
        <v>1</v>
      </c>
      <c r="F5262" s="236" t="s">
        <v>2467</v>
      </c>
      <c r="G5262" s="234"/>
      <c r="H5262" s="237">
        <v>4.3250000000000002</v>
      </c>
      <c r="I5262" s="238"/>
      <c r="J5262" s="234"/>
      <c r="K5262" s="234"/>
      <c r="L5262" s="239"/>
      <c r="M5262" s="240"/>
      <c r="N5262" s="241"/>
      <c r="O5262" s="241"/>
      <c r="P5262" s="241"/>
      <c r="Q5262" s="241"/>
      <c r="R5262" s="241"/>
      <c r="S5262" s="241"/>
      <c r="T5262" s="242"/>
      <c r="AT5262" s="243" t="s">
        <v>211</v>
      </c>
      <c r="AU5262" s="243" t="s">
        <v>84</v>
      </c>
      <c r="AV5262" s="14" t="s">
        <v>84</v>
      </c>
      <c r="AW5262" s="14" t="s">
        <v>31</v>
      </c>
      <c r="AX5262" s="14" t="s">
        <v>75</v>
      </c>
      <c r="AY5262" s="243" t="s">
        <v>203</v>
      </c>
    </row>
    <row r="5263" spans="2:51" s="14" customFormat="1" ht="11.25">
      <c r="B5263" s="233"/>
      <c r="C5263" s="234"/>
      <c r="D5263" s="224" t="s">
        <v>211</v>
      </c>
      <c r="E5263" s="235" t="s">
        <v>1</v>
      </c>
      <c r="F5263" s="236" t="s">
        <v>2468</v>
      </c>
      <c r="G5263" s="234"/>
      <c r="H5263" s="237">
        <v>4.3250000000000002</v>
      </c>
      <c r="I5263" s="238"/>
      <c r="J5263" s="234"/>
      <c r="K5263" s="234"/>
      <c r="L5263" s="239"/>
      <c r="M5263" s="240"/>
      <c r="N5263" s="241"/>
      <c r="O5263" s="241"/>
      <c r="P5263" s="241"/>
      <c r="Q5263" s="241"/>
      <c r="R5263" s="241"/>
      <c r="S5263" s="241"/>
      <c r="T5263" s="242"/>
      <c r="AT5263" s="243" t="s">
        <v>211</v>
      </c>
      <c r="AU5263" s="243" t="s">
        <v>84</v>
      </c>
      <c r="AV5263" s="14" t="s">
        <v>84</v>
      </c>
      <c r="AW5263" s="14" t="s">
        <v>31</v>
      </c>
      <c r="AX5263" s="14" t="s">
        <v>75</v>
      </c>
      <c r="AY5263" s="243" t="s">
        <v>203</v>
      </c>
    </row>
    <row r="5264" spans="2:51" s="14" customFormat="1" ht="11.25">
      <c r="B5264" s="233"/>
      <c r="C5264" s="234"/>
      <c r="D5264" s="224" t="s">
        <v>211</v>
      </c>
      <c r="E5264" s="235" t="s">
        <v>1</v>
      </c>
      <c r="F5264" s="236" t="s">
        <v>2469</v>
      </c>
      <c r="G5264" s="234"/>
      <c r="H5264" s="237">
        <v>4.3250000000000002</v>
      </c>
      <c r="I5264" s="238"/>
      <c r="J5264" s="234"/>
      <c r="K5264" s="234"/>
      <c r="L5264" s="239"/>
      <c r="M5264" s="240"/>
      <c r="N5264" s="241"/>
      <c r="O5264" s="241"/>
      <c r="P5264" s="241"/>
      <c r="Q5264" s="241"/>
      <c r="R5264" s="241"/>
      <c r="S5264" s="241"/>
      <c r="T5264" s="242"/>
      <c r="AT5264" s="243" t="s">
        <v>211</v>
      </c>
      <c r="AU5264" s="243" t="s">
        <v>84</v>
      </c>
      <c r="AV5264" s="14" t="s">
        <v>84</v>
      </c>
      <c r="AW5264" s="14" t="s">
        <v>31</v>
      </c>
      <c r="AX5264" s="14" t="s">
        <v>75</v>
      </c>
      <c r="AY5264" s="243" t="s">
        <v>203</v>
      </c>
    </row>
    <row r="5265" spans="2:51" s="14" customFormat="1" ht="11.25">
      <c r="B5265" s="233"/>
      <c r="C5265" s="234"/>
      <c r="D5265" s="224" t="s">
        <v>211</v>
      </c>
      <c r="E5265" s="235" t="s">
        <v>1</v>
      </c>
      <c r="F5265" s="236" t="s">
        <v>2470</v>
      </c>
      <c r="G5265" s="234"/>
      <c r="H5265" s="237">
        <v>4.3250000000000002</v>
      </c>
      <c r="I5265" s="238"/>
      <c r="J5265" s="234"/>
      <c r="K5265" s="234"/>
      <c r="L5265" s="239"/>
      <c r="M5265" s="240"/>
      <c r="N5265" s="241"/>
      <c r="O5265" s="241"/>
      <c r="P5265" s="241"/>
      <c r="Q5265" s="241"/>
      <c r="R5265" s="241"/>
      <c r="S5265" s="241"/>
      <c r="T5265" s="242"/>
      <c r="AT5265" s="243" t="s">
        <v>211</v>
      </c>
      <c r="AU5265" s="243" t="s">
        <v>84</v>
      </c>
      <c r="AV5265" s="14" t="s">
        <v>84</v>
      </c>
      <c r="AW5265" s="14" t="s">
        <v>31</v>
      </c>
      <c r="AX5265" s="14" t="s">
        <v>75</v>
      </c>
      <c r="AY5265" s="243" t="s">
        <v>203</v>
      </c>
    </row>
    <row r="5266" spans="2:51" s="14" customFormat="1" ht="11.25">
      <c r="B5266" s="233"/>
      <c r="C5266" s="234"/>
      <c r="D5266" s="224" t="s">
        <v>211</v>
      </c>
      <c r="E5266" s="235" t="s">
        <v>1</v>
      </c>
      <c r="F5266" s="236" t="s">
        <v>2471</v>
      </c>
      <c r="G5266" s="234"/>
      <c r="H5266" s="237">
        <v>4.3250000000000002</v>
      </c>
      <c r="I5266" s="238"/>
      <c r="J5266" s="234"/>
      <c r="K5266" s="234"/>
      <c r="L5266" s="239"/>
      <c r="M5266" s="240"/>
      <c r="N5266" s="241"/>
      <c r="O5266" s="241"/>
      <c r="P5266" s="241"/>
      <c r="Q5266" s="241"/>
      <c r="R5266" s="241"/>
      <c r="S5266" s="241"/>
      <c r="T5266" s="242"/>
      <c r="AT5266" s="243" t="s">
        <v>211</v>
      </c>
      <c r="AU5266" s="243" t="s">
        <v>84</v>
      </c>
      <c r="AV5266" s="14" t="s">
        <v>84</v>
      </c>
      <c r="AW5266" s="14" t="s">
        <v>31</v>
      </c>
      <c r="AX5266" s="14" t="s">
        <v>75</v>
      </c>
      <c r="AY5266" s="243" t="s">
        <v>203</v>
      </c>
    </row>
    <row r="5267" spans="2:51" s="14" customFormat="1" ht="11.25">
      <c r="B5267" s="233"/>
      <c r="C5267" s="234"/>
      <c r="D5267" s="224" t="s">
        <v>211</v>
      </c>
      <c r="E5267" s="235" t="s">
        <v>1</v>
      </c>
      <c r="F5267" s="236" t="s">
        <v>2472</v>
      </c>
      <c r="G5267" s="234"/>
      <c r="H5267" s="237">
        <v>4.3250000000000002</v>
      </c>
      <c r="I5267" s="238"/>
      <c r="J5267" s="234"/>
      <c r="K5267" s="234"/>
      <c r="L5267" s="239"/>
      <c r="M5267" s="240"/>
      <c r="N5267" s="241"/>
      <c r="O5267" s="241"/>
      <c r="P5267" s="241"/>
      <c r="Q5267" s="241"/>
      <c r="R5267" s="241"/>
      <c r="S5267" s="241"/>
      <c r="T5267" s="242"/>
      <c r="AT5267" s="243" t="s">
        <v>211</v>
      </c>
      <c r="AU5267" s="243" t="s">
        <v>84</v>
      </c>
      <c r="AV5267" s="14" t="s">
        <v>84</v>
      </c>
      <c r="AW5267" s="14" t="s">
        <v>31</v>
      </c>
      <c r="AX5267" s="14" t="s">
        <v>75</v>
      </c>
      <c r="AY5267" s="243" t="s">
        <v>203</v>
      </c>
    </row>
    <row r="5268" spans="2:51" s="14" customFormat="1" ht="11.25">
      <c r="B5268" s="233"/>
      <c r="C5268" s="234"/>
      <c r="D5268" s="224" t="s">
        <v>211</v>
      </c>
      <c r="E5268" s="235" t="s">
        <v>1</v>
      </c>
      <c r="F5268" s="236" t="s">
        <v>2473</v>
      </c>
      <c r="G5268" s="234"/>
      <c r="H5268" s="237">
        <v>4.3250000000000002</v>
      </c>
      <c r="I5268" s="238"/>
      <c r="J5268" s="234"/>
      <c r="K5268" s="234"/>
      <c r="L5268" s="239"/>
      <c r="M5268" s="240"/>
      <c r="N5268" s="241"/>
      <c r="O5268" s="241"/>
      <c r="P5268" s="241"/>
      <c r="Q5268" s="241"/>
      <c r="R5268" s="241"/>
      <c r="S5268" s="241"/>
      <c r="T5268" s="242"/>
      <c r="AT5268" s="243" t="s">
        <v>211</v>
      </c>
      <c r="AU5268" s="243" t="s">
        <v>84</v>
      </c>
      <c r="AV5268" s="14" t="s">
        <v>84</v>
      </c>
      <c r="AW5268" s="14" t="s">
        <v>31</v>
      </c>
      <c r="AX5268" s="14" t="s">
        <v>75</v>
      </c>
      <c r="AY5268" s="243" t="s">
        <v>203</v>
      </c>
    </row>
    <row r="5269" spans="2:51" s="14" customFormat="1" ht="11.25">
      <c r="B5269" s="233"/>
      <c r="C5269" s="234"/>
      <c r="D5269" s="224" t="s">
        <v>211</v>
      </c>
      <c r="E5269" s="235" t="s">
        <v>1</v>
      </c>
      <c r="F5269" s="236" t="s">
        <v>2474</v>
      </c>
      <c r="G5269" s="234"/>
      <c r="H5269" s="237">
        <v>4.3250000000000002</v>
      </c>
      <c r="I5269" s="238"/>
      <c r="J5269" s="234"/>
      <c r="K5269" s="234"/>
      <c r="L5269" s="239"/>
      <c r="M5269" s="240"/>
      <c r="N5269" s="241"/>
      <c r="O5269" s="241"/>
      <c r="P5269" s="241"/>
      <c r="Q5269" s="241"/>
      <c r="R5269" s="241"/>
      <c r="S5269" s="241"/>
      <c r="T5269" s="242"/>
      <c r="AT5269" s="243" t="s">
        <v>211</v>
      </c>
      <c r="AU5269" s="243" t="s">
        <v>84</v>
      </c>
      <c r="AV5269" s="14" t="s">
        <v>84</v>
      </c>
      <c r="AW5269" s="14" t="s">
        <v>31</v>
      </c>
      <c r="AX5269" s="14" t="s">
        <v>75</v>
      </c>
      <c r="AY5269" s="243" t="s">
        <v>203</v>
      </c>
    </row>
    <row r="5270" spans="2:51" s="14" customFormat="1" ht="11.25">
      <c r="B5270" s="233"/>
      <c r="C5270" s="234"/>
      <c r="D5270" s="224" t="s">
        <v>211</v>
      </c>
      <c r="E5270" s="235" t="s">
        <v>1</v>
      </c>
      <c r="F5270" s="236" t="s">
        <v>2475</v>
      </c>
      <c r="G5270" s="234"/>
      <c r="H5270" s="237">
        <v>4.3250000000000002</v>
      </c>
      <c r="I5270" s="238"/>
      <c r="J5270" s="234"/>
      <c r="K5270" s="234"/>
      <c r="L5270" s="239"/>
      <c r="M5270" s="240"/>
      <c r="N5270" s="241"/>
      <c r="O5270" s="241"/>
      <c r="P5270" s="241"/>
      <c r="Q5270" s="241"/>
      <c r="R5270" s="241"/>
      <c r="S5270" s="241"/>
      <c r="T5270" s="242"/>
      <c r="AT5270" s="243" t="s">
        <v>211</v>
      </c>
      <c r="AU5270" s="243" t="s">
        <v>84</v>
      </c>
      <c r="AV5270" s="14" t="s">
        <v>84</v>
      </c>
      <c r="AW5270" s="14" t="s">
        <v>31</v>
      </c>
      <c r="AX5270" s="14" t="s">
        <v>75</v>
      </c>
      <c r="AY5270" s="243" t="s">
        <v>203</v>
      </c>
    </row>
    <row r="5271" spans="2:51" s="14" customFormat="1" ht="11.25">
      <c r="B5271" s="233"/>
      <c r="C5271" s="234"/>
      <c r="D5271" s="224" t="s">
        <v>211</v>
      </c>
      <c r="E5271" s="235" t="s">
        <v>1</v>
      </c>
      <c r="F5271" s="236" t="s">
        <v>2476</v>
      </c>
      <c r="G5271" s="234"/>
      <c r="H5271" s="237">
        <v>4.3250000000000002</v>
      </c>
      <c r="I5271" s="238"/>
      <c r="J5271" s="234"/>
      <c r="K5271" s="234"/>
      <c r="L5271" s="239"/>
      <c r="M5271" s="240"/>
      <c r="N5271" s="241"/>
      <c r="O5271" s="241"/>
      <c r="P5271" s="241"/>
      <c r="Q5271" s="241"/>
      <c r="R5271" s="241"/>
      <c r="S5271" s="241"/>
      <c r="T5271" s="242"/>
      <c r="AT5271" s="243" t="s">
        <v>211</v>
      </c>
      <c r="AU5271" s="243" t="s">
        <v>84</v>
      </c>
      <c r="AV5271" s="14" t="s">
        <v>84</v>
      </c>
      <c r="AW5271" s="14" t="s">
        <v>31</v>
      </c>
      <c r="AX5271" s="14" t="s">
        <v>75</v>
      </c>
      <c r="AY5271" s="243" t="s">
        <v>203</v>
      </c>
    </row>
    <row r="5272" spans="2:51" s="14" customFormat="1" ht="11.25">
      <c r="B5272" s="233"/>
      <c r="C5272" s="234"/>
      <c r="D5272" s="224" t="s">
        <v>211</v>
      </c>
      <c r="E5272" s="235" t="s">
        <v>1</v>
      </c>
      <c r="F5272" s="236" t="s">
        <v>2477</v>
      </c>
      <c r="G5272" s="234"/>
      <c r="H5272" s="237">
        <v>4.3250000000000002</v>
      </c>
      <c r="I5272" s="238"/>
      <c r="J5272" s="234"/>
      <c r="K5272" s="234"/>
      <c r="L5272" s="239"/>
      <c r="M5272" s="240"/>
      <c r="N5272" s="241"/>
      <c r="O5272" s="241"/>
      <c r="P5272" s="241"/>
      <c r="Q5272" s="241"/>
      <c r="R5272" s="241"/>
      <c r="S5272" s="241"/>
      <c r="T5272" s="242"/>
      <c r="AT5272" s="243" t="s">
        <v>211</v>
      </c>
      <c r="AU5272" s="243" t="s">
        <v>84</v>
      </c>
      <c r="AV5272" s="14" t="s">
        <v>84</v>
      </c>
      <c r="AW5272" s="14" t="s">
        <v>31</v>
      </c>
      <c r="AX5272" s="14" t="s">
        <v>75</v>
      </c>
      <c r="AY5272" s="243" t="s">
        <v>203</v>
      </c>
    </row>
    <row r="5273" spans="2:51" s="14" customFormat="1" ht="11.25">
      <c r="B5273" s="233"/>
      <c r="C5273" s="234"/>
      <c r="D5273" s="224" t="s">
        <v>211</v>
      </c>
      <c r="E5273" s="235" t="s">
        <v>1</v>
      </c>
      <c r="F5273" s="236" t="s">
        <v>2478</v>
      </c>
      <c r="G5273" s="234"/>
      <c r="H5273" s="237">
        <v>4.3250000000000002</v>
      </c>
      <c r="I5273" s="238"/>
      <c r="J5273" s="234"/>
      <c r="K5273" s="234"/>
      <c r="L5273" s="239"/>
      <c r="M5273" s="240"/>
      <c r="N5273" s="241"/>
      <c r="O5273" s="241"/>
      <c r="P5273" s="241"/>
      <c r="Q5273" s="241"/>
      <c r="R5273" s="241"/>
      <c r="S5273" s="241"/>
      <c r="T5273" s="242"/>
      <c r="AT5273" s="243" t="s">
        <v>211</v>
      </c>
      <c r="AU5273" s="243" t="s">
        <v>84</v>
      </c>
      <c r="AV5273" s="14" t="s">
        <v>84</v>
      </c>
      <c r="AW5273" s="14" t="s">
        <v>31</v>
      </c>
      <c r="AX5273" s="14" t="s">
        <v>75</v>
      </c>
      <c r="AY5273" s="243" t="s">
        <v>203</v>
      </c>
    </row>
    <row r="5274" spans="2:51" s="14" customFormat="1" ht="11.25">
      <c r="B5274" s="233"/>
      <c r="C5274" s="234"/>
      <c r="D5274" s="224" t="s">
        <v>211</v>
      </c>
      <c r="E5274" s="235" t="s">
        <v>1</v>
      </c>
      <c r="F5274" s="236" t="s">
        <v>2479</v>
      </c>
      <c r="G5274" s="234"/>
      <c r="H5274" s="237">
        <v>4.3250000000000002</v>
      </c>
      <c r="I5274" s="238"/>
      <c r="J5274" s="234"/>
      <c r="K5274" s="234"/>
      <c r="L5274" s="239"/>
      <c r="M5274" s="240"/>
      <c r="N5274" s="241"/>
      <c r="O5274" s="241"/>
      <c r="P5274" s="241"/>
      <c r="Q5274" s="241"/>
      <c r="R5274" s="241"/>
      <c r="S5274" s="241"/>
      <c r="T5274" s="242"/>
      <c r="AT5274" s="243" t="s">
        <v>211</v>
      </c>
      <c r="AU5274" s="243" t="s">
        <v>84</v>
      </c>
      <c r="AV5274" s="14" t="s">
        <v>84</v>
      </c>
      <c r="AW5274" s="14" t="s">
        <v>31</v>
      </c>
      <c r="AX5274" s="14" t="s">
        <v>75</v>
      </c>
      <c r="AY5274" s="243" t="s">
        <v>203</v>
      </c>
    </row>
    <row r="5275" spans="2:51" s="14" customFormat="1" ht="11.25">
      <c r="B5275" s="233"/>
      <c r="C5275" s="234"/>
      <c r="D5275" s="224" t="s">
        <v>211</v>
      </c>
      <c r="E5275" s="235" t="s">
        <v>1</v>
      </c>
      <c r="F5275" s="236" t="s">
        <v>2480</v>
      </c>
      <c r="G5275" s="234"/>
      <c r="H5275" s="237">
        <v>8.8249999999999993</v>
      </c>
      <c r="I5275" s="238"/>
      <c r="J5275" s="234"/>
      <c r="K5275" s="234"/>
      <c r="L5275" s="239"/>
      <c r="M5275" s="240"/>
      <c r="N5275" s="241"/>
      <c r="O5275" s="241"/>
      <c r="P5275" s="241"/>
      <c r="Q5275" s="241"/>
      <c r="R5275" s="241"/>
      <c r="S5275" s="241"/>
      <c r="T5275" s="242"/>
      <c r="AT5275" s="243" t="s">
        <v>211</v>
      </c>
      <c r="AU5275" s="243" t="s">
        <v>84</v>
      </c>
      <c r="AV5275" s="14" t="s">
        <v>84</v>
      </c>
      <c r="AW5275" s="14" t="s">
        <v>31</v>
      </c>
      <c r="AX5275" s="14" t="s">
        <v>75</v>
      </c>
      <c r="AY5275" s="243" t="s">
        <v>203</v>
      </c>
    </row>
    <row r="5276" spans="2:51" s="14" customFormat="1" ht="11.25">
      <c r="B5276" s="233"/>
      <c r="C5276" s="234"/>
      <c r="D5276" s="224" t="s">
        <v>211</v>
      </c>
      <c r="E5276" s="235" t="s">
        <v>1</v>
      </c>
      <c r="F5276" s="236" t="s">
        <v>2481</v>
      </c>
      <c r="G5276" s="234"/>
      <c r="H5276" s="237">
        <v>4.3250000000000002</v>
      </c>
      <c r="I5276" s="238"/>
      <c r="J5276" s="234"/>
      <c r="K5276" s="234"/>
      <c r="L5276" s="239"/>
      <c r="M5276" s="240"/>
      <c r="N5276" s="241"/>
      <c r="O5276" s="241"/>
      <c r="P5276" s="241"/>
      <c r="Q5276" s="241"/>
      <c r="R5276" s="241"/>
      <c r="S5276" s="241"/>
      <c r="T5276" s="242"/>
      <c r="AT5276" s="243" t="s">
        <v>211</v>
      </c>
      <c r="AU5276" s="243" t="s">
        <v>84</v>
      </c>
      <c r="AV5276" s="14" t="s">
        <v>84</v>
      </c>
      <c r="AW5276" s="14" t="s">
        <v>31</v>
      </c>
      <c r="AX5276" s="14" t="s">
        <v>75</v>
      </c>
      <c r="AY5276" s="243" t="s">
        <v>203</v>
      </c>
    </row>
    <row r="5277" spans="2:51" s="14" customFormat="1" ht="11.25">
      <c r="B5277" s="233"/>
      <c r="C5277" s="234"/>
      <c r="D5277" s="224" t="s">
        <v>211</v>
      </c>
      <c r="E5277" s="235" t="s">
        <v>1</v>
      </c>
      <c r="F5277" s="236" t="s">
        <v>2482</v>
      </c>
      <c r="G5277" s="234"/>
      <c r="H5277" s="237">
        <v>4.3250000000000002</v>
      </c>
      <c r="I5277" s="238"/>
      <c r="J5277" s="234"/>
      <c r="K5277" s="234"/>
      <c r="L5277" s="239"/>
      <c r="M5277" s="240"/>
      <c r="N5277" s="241"/>
      <c r="O5277" s="241"/>
      <c r="P5277" s="241"/>
      <c r="Q5277" s="241"/>
      <c r="R5277" s="241"/>
      <c r="S5277" s="241"/>
      <c r="T5277" s="242"/>
      <c r="AT5277" s="243" t="s">
        <v>211</v>
      </c>
      <c r="AU5277" s="243" t="s">
        <v>84</v>
      </c>
      <c r="AV5277" s="14" t="s">
        <v>84</v>
      </c>
      <c r="AW5277" s="14" t="s">
        <v>31</v>
      </c>
      <c r="AX5277" s="14" t="s">
        <v>75</v>
      </c>
      <c r="AY5277" s="243" t="s">
        <v>203</v>
      </c>
    </row>
    <row r="5278" spans="2:51" s="14" customFormat="1" ht="11.25">
      <c r="B5278" s="233"/>
      <c r="C5278" s="234"/>
      <c r="D5278" s="224" t="s">
        <v>211</v>
      </c>
      <c r="E5278" s="235" t="s">
        <v>1</v>
      </c>
      <c r="F5278" s="236" t="s">
        <v>2483</v>
      </c>
      <c r="G5278" s="234"/>
      <c r="H5278" s="237">
        <v>4.3250000000000002</v>
      </c>
      <c r="I5278" s="238"/>
      <c r="J5278" s="234"/>
      <c r="K5278" s="234"/>
      <c r="L5278" s="239"/>
      <c r="M5278" s="240"/>
      <c r="N5278" s="241"/>
      <c r="O5278" s="241"/>
      <c r="P5278" s="241"/>
      <c r="Q5278" s="241"/>
      <c r="R5278" s="241"/>
      <c r="S5278" s="241"/>
      <c r="T5278" s="242"/>
      <c r="AT5278" s="243" t="s">
        <v>211</v>
      </c>
      <c r="AU5278" s="243" t="s">
        <v>84</v>
      </c>
      <c r="AV5278" s="14" t="s">
        <v>84</v>
      </c>
      <c r="AW5278" s="14" t="s">
        <v>31</v>
      </c>
      <c r="AX5278" s="14" t="s">
        <v>75</v>
      </c>
      <c r="AY5278" s="243" t="s">
        <v>203</v>
      </c>
    </row>
    <row r="5279" spans="2:51" s="14" customFormat="1" ht="11.25">
      <c r="B5279" s="233"/>
      <c r="C5279" s="234"/>
      <c r="D5279" s="224" t="s">
        <v>211</v>
      </c>
      <c r="E5279" s="235" t="s">
        <v>1</v>
      </c>
      <c r="F5279" s="236" t="s">
        <v>2484</v>
      </c>
      <c r="G5279" s="234"/>
      <c r="H5279" s="237">
        <v>6.4249999999999998</v>
      </c>
      <c r="I5279" s="238"/>
      <c r="J5279" s="234"/>
      <c r="K5279" s="234"/>
      <c r="L5279" s="239"/>
      <c r="M5279" s="240"/>
      <c r="N5279" s="241"/>
      <c r="O5279" s="241"/>
      <c r="P5279" s="241"/>
      <c r="Q5279" s="241"/>
      <c r="R5279" s="241"/>
      <c r="S5279" s="241"/>
      <c r="T5279" s="242"/>
      <c r="AT5279" s="243" t="s">
        <v>211</v>
      </c>
      <c r="AU5279" s="243" t="s">
        <v>84</v>
      </c>
      <c r="AV5279" s="14" t="s">
        <v>84</v>
      </c>
      <c r="AW5279" s="14" t="s">
        <v>31</v>
      </c>
      <c r="AX5279" s="14" t="s">
        <v>75</v>
      </c>
      <c r="AY5279" s="243" t="s">
        <v>203</v>
      </c>
    </row>
    <row r="5280" spans="2:51" s="14" customFormat="1" ht="11.25">
      <c r="B5280" s="233"/>
      <c r="C5280" s="234"/>
      <c r="D5280" s="224" t="s">
        <v>211</v>
      </c>
      <c r="E5280" s="235" t="s">
        <v>1</v>
      </c>
      <c r="F5280" s="236" t="s">
        <v>2529</v>
      </c>
      <c r="G5280" s="234"/>
      <c r="H5280" s="237">
        <v>2.2999999999999998</v>
      </c>
      <c r="I5280" s="238"/>
      <c r="J5280" s="234"/>
      <c r="K5280" s="234"/>
      <c r="L5280" s="239"/>
      <c r="M5280" s="240"/>
      <c r="N5280" s="241"/>
      <c r="O5280" s="241"/>
      <c r="P5280" s="241"/>
      <c r="Q5280" s="241"/>
      <c r="R5280" s="241"/>
      <c r="S5280" s="241"/>
      <c r="T5280" s="242"/>
      <c r="AT5280" s="243" t="s">
        <v>211</v>
      </c>
      <c r="AU5280" s="243" t="s">
        <v>84</v>
      </c>
      <c r="AV5280" s="14" t="s">
        <v>84</v>
      </c>
      <c r="AW5280" s="14" t="s">
        <v>31</v>
      </c>
      <c r="AX5280" s="14" t="s">
        <v>75</v>
      </c>
      <c r="AY5280" s="243" t="s">
        <v>203</v>
      </c>
    </row>
    <row r="5281" spans="2:51" s="13" customFormat="1" ht="11.25">
      <c r="B5281" s="222"/>
      <c r="C5281" s="223"/>
      <c r="D5281" s="224" t="s">
        <v>211</v>
      </c>
      <c r="E5281" s="225" t="s">
        <v>1</v>
      </c>
      <c r="F5281" s="226" t="s">
        <v>306</v>
      </c>
      <c r="G5281" s="223"/>
      <c r="H5281" s="225" t="s">
        <v>1</v>
      </c>
      <c r="I5281" s="227"/>
      <c r="J5281" s="223"/>
      <c r="K5281" s="223"/>
      <c r="L5281" s="228"/>
      <c r="M5281" s="229"/>
      <c r="N5281" s="230"/>
      <c r="O5281" s="230"/>
      <c r="P5281" s="230"/>
      <c r="Q5281" s="230"/>
      <c r="R5281" s="230"/>
      <c r="S5281" s="230"/>
      <c r="T5281" s="231"/>
      <c r="AT5281" s="232" t="s">
        <v>211</v>
      </c>
      <c r="AU5281" s="232" t="s">
        <v>84</v>
      </c>
      <c r="AV5281" s="13" t="s">
        <v>82</v>
      </c>
      <c r="AW5281" s="13" t="s">
        <v>31</v>
      </c>
      <c r="AX5281" s="13" t="s">
        <v>75</v>
      </c>
      <c r="AY5281" s="232" t="s">
        <v>203</v>
      </c>
    </row>
    <row r="5282" spans="2:51" s="14" customFormat="1" ht="11.25">
      <c r="B5282" s="233"/>
      <c r="C5282" s="234"/>
      <c r="D5282" s="224" t="s">
        <v>211</v>
      </c>
      <c r="E5282" s="235" t="s">
        <v>1</v>
      </c>
      <c r="F5282" s="236" t="s">
        <v>2485</v>
      </c>
      <c r="G5282" s="234"/>
      <c r="H5282" s="237">
        <v>4.3250000000000002</v>
      </c>
      <c r="I5282" s="238"/>
      <c r="J5282" s="234"/>
      <c r="K5282" s="234"/>
      <c r="L5282" s="239"/>
      <c r="M5282" s="240"/>
      <c r="N5282" s="241"/>
      <c r="O5282" s="241"/>
      <c r="P5282" s="241"/>
      <c r="Q5282" s="241"/>
      <c r="R5282" s="241"/>
      <c r="S5282" s="241"/>
      <c r="T5282" s="242"/>
      <c r="AT5282" s="243" t="s">
        <v>211</v>
      </c>
      <c r="AU5282" s="243" t="s">
        <v>84</v>
      </c>
      <c r="AV5282" s="14" t="s">
        <v>84</v>
      </c>
      <c r="AW5282" s="14" t="s">
        <v>31</v>
      </c>
      <c r="AX5282" s="14" t="s">
        <v>75</v>
      </c>
      <c r="AY5282" s="243" t="s">
        <v>203</v>
      </c>
    </row>
    <row r="5283" spans="2:51" s="14" customFormat="1" ht="11.25">
      <c r="B5283" s="233"/>
      <c r="C5283" s="234"/>
      <c r="D5283" s="224" t="s">
        <v>211</v>
      </c>
      <c r="E5283" s="235" t="s">
        <v>1</v>
      </c>
      <c r="F5283" s="236" t="s">
        <v>2486</v>
      </c>
      <c r="G5283" s="234"/>
      <c r="H5283" s="237">
        <v>4.3250000000000002</v>
      </c>
      <c r="I5283" s="238"/>
      <c r="J5283" s="234"/>
      <c r="K5283" s="234"/>
      <c r="L5283" s="239"/>
      <c r="M5283" s="240"/>
      <c r="N5283" s="241"/>
      <c r="O5283" s="241"/>
      <c r="P5283" s="241"/>
      <c r="Q5283" s="241"/>
      <c r="R5283" s="241"/>
      <c r="S5283" s="241"/>
      <c r="T5283" s="242"/>
      <c r="AT5283" s="243" t="s">
        <v>211</v>
      </c>
      <c r="AU5283" s="243" t="s">
        <v>84</v>
      </c>
      <c r="AV5283" s="14" t="s">
        <v>84</v>
      </c>
      <c r="AW5283" s="14" t="s">
        <v>31</v>
      </c>
      <c r="AX5283" s="14" t="s">
        <v>75</v>
      </c>
      <c r="AY5283" s="243" t="s">
        <v>203</v>
      </c>
    </row>
    <row r="5284" spans="2:51" s="14" customFormat="1" ht="11.25">
      <c r="B5284" s="233"/>
      <c r="C5284" s="234"/>
      <c r="D5284" s="224" t="s">
        <v>211</v>
      </c>
      <c r="E5284" s="235" t="s">
        <v>1</v>
      </c>
      <c r="F5284" s="236" t="s">
        <v>2487</v>
      </c>
      <c r="G5284" s="234"/>
      <c r="H5284" s="237">
        <v>4.3250000000000002</v>
      </c>
      <c r="I5284" s="238"/>
      <c r="J5284" s="234"/>
      <c r="K5284" s="234"/>
      <c r="L5284" s="239"/>
      <c r="M5284" s="240"/>
      <c r="N5284" s="241"/>
      <c r="O5284" s="241"/>
      <c r="P5284" s="241"/>
      <c r="Q5284" s="241"/>
      <c r="R5284" s="241"/>
      <c r="S5284" s="241"/>
      <c r="T5284" s="242"/>
      <c r="AT5284" s="243" t="s">
        <v>211</v>
      </c>
      <c r="AU5284" s="243" t="s">
        <v>84</v>
      </c>
      <c r="AV5284" s="14" t="s">
        <v>84</v>
      </c>
      <c r="AW5284" s="14" t="s">
        <v>31</v>
      </c>
      <c r="AX5284" s="14" t="s">
        <v>75</v>
      </c>
      <c r="AY5284" s="243" t="s">
        <v>203</v>
      </c>
    </row>
    <row r="5285" spans="2:51" s="14" customFormat="1" ht="11.25">
      <c r="B5285" s="233"/>
      <c r="C5285" s="234"/>
      <c r="D5285" s="224" t="s">
        <v>211</v>
      </c>
      <c r="E5285" s="235" t="s">
        <v>1</v>
      </c>
      <c r="F5285" s="236" t="s">
        <v>2488</v>
      </c>
      <c r="G5285" s="234"/>
      <c r="H5285" s="237">
        <v>4.3250000000000002</v>
      </c>
      <c r="I5285" s="238"/>
      <c r="J5285" s="234"/>
      <c r="K5285" s="234"/>
      <c r="L5285" s="239"/>
      <c r="M5285" s="240"/>
      <c r="N5285" s="241"/>
      <c r="O5285" s="241"/>
      <c r="P5285" s="241"/>
      <c r="Q5285" s="241"/>
      <c r="R5285" s="241"/>
      <c r="S5285" s="241"/>
      <c r="T5285" s="242"/>
      <c r="AT5285" s="243" t="s">
        <v>211</v>
      </c>
      <c r="AU5285" s="243" t="s">
        <v>84</v>
      </c>
      <c r="AV5285" s="14" t="s">
        <v>84</v>
      </c>
      <c r="AW5285" s="14" t="s">
        <v>31</v>
      </c>
      <c r="AX5285" s="14" t="s">
        <v>75</v>
      </c>
      <c r="AY5285" s="243" t="s">
        <v>203</v>
      </c>
    </row>
    <row r="5286" spans="2:51" s="14" customFormat="1" ht="11.25">
      <c r="B5286" s="233"/>
      <c r="C5286" s="234"/>
      <c r="D5286" s="224" t="s">
        <v>211</v>
      </c>
      <c r="E5286" s="235" t="s">
        <v>1</v>
      </c>
      <c r="F5286" s="236" t="s">
        <v>2489</v>
      </c>
      <c r="G5286" s="234"/>
      <c r="H5286" s="237">
        <v>4.3250000000000002</v>
      </c>
      <c r="I5286" s="238"/>
      <c r="J5286" s="234"/>
      <c r="K5286" s="234"/>
      <c r="L5286" s="239"/>
      <c r="M5286" s="240"/>
      <c r="N5286" s="241"/>
      <c r="O5286" s="241"/>
      <c r="P5286" s="241"/>
      <c r="Q5286" s="241"/>
      <c r="R5286" s="241"/>
      <c r="S5286" s="241"/>
      <c r="T5286" s="242"/>
      <c r="AT5286" s="243" t="s">
        <v>211</v>
      </c>
      <c r="AU5286" s="243" t="s">
        <v>84</v>
      </c>
      <c r="AV5286" s="14" t="s">
        <v>84</v>
      </c>
      <c r="AW5286" s="14" t="s">
        <v>31</v>
      </c>
      <c r="AX5286" s="14" t="s">
        <v>75</v>
      </c>
      <c r="AY5286" s="243" t="s">
        <v>203</v>
      </c>
    </row>
    <row r="5287" spans="2:51" s="14" customFormat="1" ht="11.25">
      <c r="B5287" s="233"/>
      <c r="C5287" s="234"/>
      <c r="D5287" s="224" t="s">
        <v>211</v>
      </c>
      <c r="E5287" s="235" t="s">
        <v>1</v>
      </c>
      <c r="F5287" s="236" t="s">
        <v>2490</v>
      </c>
      <c r="G5287" s="234"/>
      <c r="H5287" s="237">
        <v>4.3250000000000002</v>
      </c>
      <c r="I5287" s="238"/>
      <c r="J5287" s="234"/>
      <c r="K5287" s="234"/>
      <c r="L5287" s="239"/>
      <c r="M5287" s="240"/>
      <c r="N5287" s="241"/>
      <c r="O5287" s="241"/>
      <c r="P5287" s="241"/>
      <c r="Q5287" s="241"/>
      <c r="R5287" s="241"/>
      <c r="S5287" s="241"/>
      <c r="T5287" s="242"/>
      <c r="AT5287" s="243" t="s">
        <v>211</v>
      </c>
      <c r="AU5287" s="243" t="s">
        <v>84</v>
      </c>
      <c r="AV5287" s="14" t="s">
        <v>84</v>
      </c>
      <c r="AW5287" s="14" t="s">
        <v>31</v>
      </c>
      <c r="AX5287" s="14" t="s">
        <v>75</v>
      </c>
      <c r="AY5287" s="243" t="s">
        <v>203</v>
      </c>
    </row>
    <row r="5288" spans="2:51" s="14" customFormat="1" ht="11.25">
      <c r="B5288" s="233"/>
      <c r="C5288" s="234"/>
      <c r="D5288" s="224" t="s">
        <v>211</v>
      </c>
      <c r="E5288" s="235" t="s">
        <v>1</v>
      </c>
      <c r="F5288" s="236" t="s">
        <v>2491</v>
      </c>
      <c r="G5288" s="234"/>
      <c r="H5288" s="237">
        <v>4.3250000000000002</v>
      </c>
      <c r="I5288" s="238"/>
      <c r="J5288" s="234"/>
      <c r="K5288" s="234"/>
      <c r="L5288" s="239"/>
      <c r="M5288" s="240"/>
      <c r="N5288" s="241"/>
      <c r="O5288" s="241"/>
      <c r="P5288" s="241"/>
      <c r="Q5288" s="241"/>
      <c r="R5288" s="241"/>
      <c r="S5288" s="241"/>
      <c r="T5288" s="242"/>
      <c r="AT5288" s="243" t="s">
        <v>211</v>
      </c>
      <c r="AU5288" s="243" t="s">
        <v>84</v>
      </c>
      <c r="AV5288" s="14" t="s">
        <v>84</v>
      </c>
      <c r="AW5288" s="14" t="s">
        <v>31</v>
      </c>
      <c r="AX5288" s="14" t="s">
        <v>75</v>
      </c>
      <c r="AY5288" s="243" t="s">
        <v>203</v>
      </c>
    </row>
    <row r="5289" spans="2:51" s="14" customFormat="1" ht="11.25">
      <c r="B5289" s="233"/>
      <c r="C5289" s="234"/>
      <c r="D5289" s="224" t="s">
        <v>211</v>
      </c>
      <c r="E5289" s="235" t="s">
        <v>1</v>
      </c>
      <c r="F5289" s="236" t="s">
        <v>2492</v>
      </c>
      <c r="G5289" s="234"/>
      <c r="H5289" s="237">
        <v>4.3250000000000002</v>
      </c>
      <c r="I5289" s="238"/>
      <c r="J5289" s="234"/>
      <c r="K5289" s="234"/>
      <c r="L5289" s="239"/>
      <c r="M5289" s="240"/>
      <c r="N5289" s="241"/>
      <c r="O5289" s="241"/>
      <c r="P5289" s="241"/>
      <c r="Q5289" s="241"/>
      <c r="R5289" s="241"/>
      <c r="S5289" s="241"/>
      <c r="T5289" s="242"/>
      <c r="AT5289" s="243" t="s">
        <v>211</v>
      </c>
      <c r="AU5289" s="243" t="s">
        <v>84</v>
      </c>
      <c r="AV5289" s="14" t="s">
        <v>84</v>
      </c>
      <c r="AW5289" s="14" t="s">
        <v>31</v>
      </c>
      <c r="AX5289" s="14" t="s">
        <v>75</v>
      </c>
      <c r="AY5289" s="243" t="s">
        <v>203</v>
      </c>
    </row>
    <row r="5290" spans="2:51" s="14" customFormat="1" ht="11.25">
      <c r="B5290" s="233"/>
      <c r="C5290" s="234"/>
      <c r="D5290" s="224" t="s">
        <v>211</v>
      </c>
      <c r="E5290" s="235" t="s">
        <v>1</v>
      </c>
      <c r="F5290" s="236" t="s">
        <v>2493</v>
      </c>
      <c r="G5290" s="234"/>
      <c r="H5290" s="237">
        <v>4.3250000000000002</v>
      </c>
      <c r="I5290" s="238"/>
      <c r="J5290" s="234"/>
      <c r="K5290" s="234"/>
      <c r="L5290" s="239"/>
      <c r="M5290" s="240"/>
      <c r="N5290" s="241"/>
      <c r="O5290" s="241"/>
      <c r="P5290" s="241"/>
      <c r="Q5290" s="241"/>
      <c r="R5290" s="241"/>
      <c r="S5290" s="241"/>
      <c r="T5290" s="242"/>
      <c r="AT5290" s="243" t="s">
        <v>211</v>
      </c>
      <c r="AU5290" s="243" t="s">
        <v>84</v>
      </c>
      <c r="AV5290" s="14" t="s">
        <v>84</v>
      </c>
      <c r="AW5290" s="14" t="s">
        <v>31</v>
      </c>
      <c r="AX5290" s="14" t="s">
        <v>75</v>
      </c>
      <c r="AY5290" s="243" t="s">
        <v>203</v>
      </c>
    </row>
    <row r="5291" spans="2:51" s="14" customFormat="1" ht="11.25">
      <c r="B5291" s="233"/>
      <c r="C5291" s="234"/>
      <c r="D5291" s="224" t="s">
        <v>211</v>
      </c>
      <c r="E5291" s="235" t="s">
        <v>1</v>
      </c>
      <c r="F5291" s="236" t="s">
        <v>2494</v>
      </c>
      <c r="G5291" s="234"/>
      <c r="H5291" s="237">
        <v>4.3250000000000002</v>
      </c>
      <c r="I5291" s="238"/>
      <c r="J5291" s="234"/>
      <c r="K5291" s="234"/>
      <c r="L5291" s="239"/>
      <c r="M5291" s="240"/>
      <c r="N5291" s="241"/>
      <c r="O5291" s="241"/>
      <c r="P5291" s="241"/>
      <c r="Q5291" s="241"/>
      <c r="R5291" s="241"/>
      <c r="S5291" s="241"/>
      <c r="T5291" s="242"/>
      <c r="AT5291" s="243" t="s">
        <v>211</v>
      </c>
      <c r="AU5291" s="243" t="s">
        <v>84</v>
      </c>
      <c r="AV5291" s="14" t="s">
        <v>84</v>
      </c>
      <c r="AW5291" s="14" t="s">
        <v>31</v>
      </c>
      <c r="AX5291" s="14" t="s">
        <v>75</v>
      </c>
      <c r="AY5291" s="243" t="s">
        <v>203</v>
      </c>
    </row>
    <row r="5292" spans="2:51" s="14" customFormat="1" ht="11.25">
      <c r="B5292" s="233"/>
      <c r="C5292" s="234"/>
      <c r="D5292" s="224" t="s">
        <v>211</v>
      </c>
      <c r="E5292" s="235" t="s">
        <v>1</v>
      </c>
      <c r="F5292" s="236" t="s">
        <v>2495</v>
      </c>
      <c r="G5292" s="234"/>
      <c r="H5292" s="237">
        <v>4.3250000000000002</v>
      </c>
      <c r="I5292" s="238"/>
      <c r="J5292" s="234"/>
      <c r="K5292" s="234"/>
      <c r="L5292" s="239"/>
      <c r="M5292" s="240"/>
      <c r="N5292" s="241"/>
      <c r="O5292" s="241"/>
      <c r="P5292" s="241"/>
      <c r="Q5292" s="241"/>
      <c r="R5292" s="241"/>
      <c r="S5292" s="241"/>
      <c r="T5292" s="242"/>
      <c r="AT5292" s="243" t="s">
        <v>211</v>
      </c>
      <c r="AU5292" s="243" t="s">
        <v>84</v>
      </c>
      <c r="AV5292" s="14" t="s">
        <v>84</v>
      </c>
      <c r="AW5292" s="14" t="s">
        <v>31</v>
      </c>
      <c r="AX5292" s="14" t="s">
        <v>75</v>
      </c>
      <c r="AY5292" s="243" t="s">
        <v>203</v>
      </c>
    </row>
    <row r="5293" spans="2:51" s="14" customFormat="1" ht="11.25">
      <c r="B5293" s="233"/>
      <c r="C5293" s="234"/>
      <c r="D5293" s="224" t="s">
        <v>211</v>
      </c>
      <c r="E5293" s="235" t="s">
        <v>1</v>
      </c>
      <c r="F5293" s="236" t="s">
        <v>2496</v>
      </c>
      <c r="G5293" s="234"/>
      <c r="H5293" s="237">
        <v>4.3250000000000002</v>
      </c>
      <c r="I5293" s="238"/>
      <c r="J5293" s="234"/>
      <c r="K5293" s="234"/>
      <c r="L5293" s="239"/>
      <c r="M5293" s="240"/>
      <c r="N5293" s="241"/>
      <c r="O5293" s="241"/>
      <c r="P5293" s="241"/>
      <c r="Q5293" s="241"/>
      <c r="R5293" s="241"/>
      <c r="S5293" s="241"/>
      <c r="T5293" s="242"/>
      <c r="AT5293" s="243" t="s">
        <v>211</v>
      </c>
      <c r="AU5293" s="243" t="s">
        <v>84</v>
      </c>
      <c r="AV5293" s="14" t="s">
        <v>84</v>
      </c>
      <c r="AW5293" s="14" t="s">
        <v>31</v>
      </c>
      <c r="AX5293" s="14" t="s">
        <v>75</v>
      </c>
      <c r="AY5293" s="243" t="s">
        <v>203</v>
      </c>
    </row>
    <row r="5294" spans="2:51" s="14" customFormat="1" ht="11.25">
      <c r="B5294" s="233"/>
      <c r="C5294" s="234"/>
      <c r="D5294" s="224" t="s">
        <v>211</v>
      </c>
      <c r="E5294" s="235" t="s">
        <v>1</v>
      </c>
      <c r="F5294" s="236" t="s">
        <v>2497</v>
      </c>
      <c r="G5294" s="234"/>
      <c r="H5294" s="237">
        <v>4.3250000000000002</v>
      </c>
      <c r="I5294" s="238"/>
      <c r="J5294" s="234"/>
      <c r="K5294" s="234"/>
      <c r="L5294" s="239"/>
      <c r="M5294" s="240"/>
      <c r="N5294" s="241"/>
      <c r="O5294" s="241"/>
      <c r="P5294" s="241"/>
      <c r="Q5294" s="241"/>
      <c r="R5294" s="241"/>
      <c r="S5294" s="241"/>
      <c r="T5294" s="242"/>
      <c r="AT5294" s="243" t="s">
        <v>211</v>
      </c>
      <c r="AU5294" s="243" t="s">
        <v>84</v>
      </c>
      <c r="AV5294" s="14" t="s">
        <v>84</v>
      </c>
      <c r="AW5294" s="14" t="s">
        <v>31</v>
      </c>
      <c r="AX5294" s="14" t="s">
        <v>75</v>
      </c>
      <c r="AY5294" s="243" t="s">
        <v>203</v>
      </c>
    </row>
    <row r="5295" spans="2:51" s="14" customFormat="1" ht="11.25">
      <c r="B5295" s="233"/>
      <c r="C5295" s="234"/>
      <c r="D5295" s="224" t="s">
        <v>211</v>
      </c>
      <c r="E5295" s="235" t="s">
        <v>1</v>
      </c>
      <c r="F5295" s="236" t="s">
        <v>2498</v>
      </c>
      <c r="G5295" s="234"/>
      <c r="H5295" s="237">
        <v>8.81</v>
      </c>
      <c r="I5295" s="238"/>
      <c r="J5295" s="234"/>
      <c r="K5295" s="234"/>
      <c r="L5295" s="239"/>
      <c r="M5295" s="240"/>
      <c r="N5295" s="241"/>
      <c r="O5295" s="241"/>
      <c r="P5295" s="241"/>
      <c r="Q5295" s="241"/>
      <c r="R5295" s="241"/>
      <c r="S5295" s="241"/>
      <c r="T5295" s="242"/>
      <c r="AT5295" s="243" t="s">
        <v>211</v>
      </c>
      <c r="AU5295" s="243" t="s">
        <v>84</v>
      </c>
      <c r="AV5295" s="14" t="s">
        <v>84</v>
      </c>
      <c r="AW5295" s="14" t="s">
        <v>31</v>
      </c>
      <c r="AX5295" s="14" t="s">
        <v>75</v>
      </c>
      <c r="AY5295" s="243" t="s">
        <v>203</v>
      </c>
    </row>
    <row r="5296" spans="2:51" s="14" customFormat="1" ht="11.25">
      <c r="B5296" s="233"/>
      <c r="C5296" s="234"/>
      <c r="D5296" s="224" t="s">
        <v>211</v>
      </c>
      <c r="E5296" s="235" t="s">
        <v>1</v>
      </c>
      <c r="F5296" s="236" t="s">
        <v>4605</v>
      </c>
      <c r="G5296" s="234"/>
      <c r="H5296" s="237">
        <v>5.125</v>
      </c>
      <c r="I5296" s="238"/>
      <c r="J5296" s="234"/>
      <c r="K5296" s="234"/>
      <c r="L5296" s="239"/>
      <c r="M5296" s="240"/>
      <c r="N5296" s="241"/>
      <c r="O5296" s="241"/>
      <c r="P5296" s="241"/>
      <c r="Q5296" s="241"/>
      <c r="R5296" s="241"/>
      <c r="S5296" s="241"/>
      <c r="T5296" s="242"/>
      <c r="AT5296" s="243" t="s">
        <v>211</v>
      </c>
      <c r="AU5296" s="243" t="s">
        <v>84</v>
      </c>
      <c r="AV5296" s="14" t="s">
        <v>84</v>
      </c>
      <c r="AW5296" s="14" t="s">
        <v>31</v>
      </c>
      <c r="AX5296" s="14" t="s">
        <v>75</v>
      </c>
      <c r="AY5296" s="243" t="s">
        <v>203</v>
      </c>
    </row>
    <row r="5297" spans="2:51" s="14" customFormat="1" ht="11.25">
      <c r="B5297" s="233"/>
      <c r="C5297" s="234"/>
      <c r="D5297" s="224" t="s">
        <v>211</v>
      </c>
      <c r="E5297" s="235" t="s">
        <v>1</v>
      </c>
      <c r="F5297" s="236" t="s">
        <v>2500</v>
      </c>
      <c r="G5297" s="234"/>
      <c r="H5297" s="237">
        <v>4.3250000000000002</v>
      </c>
      <c r="I5297" s="238"/>
      <c r="J5297" s="234"/>
      <c r="K5297" s="234"/>
      <c r="L5297" s="239"/>
      <c r="M5297" s="240"/>
      <c r="N5297" s="241"/>
      <c r="O5297" s="241"/>
      <c r="P5297" s="241"/>
      <c r="Q5297" s="241"/>
      <c r="R5297" s="241"/>
      <c r="S5297" s="241"/>
      <c r="T5297" s="242"/>
      <c r="AT5297" s="243" t="s">
        <v>211</v>
      </c>
      <c r="AU5297" s="243" t="s">
        <v>84</v>
      </c>
      <c r="AV5297" s="14" t="s">
        <v>84</v>
      </c>
      <c r="AW5297" s="14" t="s">
        <v>31</v>
      </c>
      <c r="AX5297" s="14" t="s">
        <v>75</v>
      </c>
      <c r="AY5297" s="243" t="s">
        <v>203</v>
      </c>
    </row>
    <row r="5298" spans="2:51" s="14" customFormat="1" ht="11.25">
      <c r="B5298" s="233"/>
      <c r="C5298" s="234"/>
      <c r="D5298" s="224" t="s">
        <v>211</v>
      </c>
      <c r="E5298" s="235" t="s">
        <v>1</v>
      </c>
      <c r="F5298" s="236" t="s">
        <v>2501</v>
      </c>
      <c r="G5298" s="234"/>
      <c r="H5298" s="237">
        <v>4.3250000000000002</v>
      </c>
      <c r="I5298" s="238"/>
      <c r="J5298" s="234"/>
      <c r="K5298" s="234"/>
      <c r="L5298" s="239"/>
      <c r="M5298" s="240"/>
      <c r="N5298" s="241"/>
      <c r="O5298" s="241"/>
      <c r="P5298" s="241"/>
      <c r="Q5298" s="241"/>
      <c r="R5298" s="241"/>
      <c r="S5298" s="241"/>
      <c r="T5298" s="242"/>
      <c r="AT5298" s="243" t="s">
        <v>211</v>
      </c>
      <c r="AU5298" s="243" t="s">
        <v>84</v>
      </c>
      <c r="AV5298" s="14" t="s">
        <v>84</v>
      </c>
      <c r="AW5298" s="14" t="s">
        <v>31</v>
      </c>
      <c r="AX5298" s="14" t="s">
        <v>75</v>
      </c>
      <c r="AY5298" s="243" t="s">
        <v>203</v>
      </c>
    </row>
    <row r="5299" spans="2:51" s="14" customFormat="1" ht="11.25">
      <c r="B5299" s="233"/>
      <c r="C5299" s="234"/>
      <c r="D5299" s="224" t="s">
        <v>211</v>
      </c>
      <c r="E5299" s="235" t="s">
        <v>1</v>
      </c>
      <c r="F5299" s="236" t="s">
        <v>2502</v>
      </c>
      <c r="G5299" s="234"/>
      <c r="H5299" s="237">
        <v>6.4249999999999998</v>
      </c>
      <c r="I5299" s="238"/>
      <c r="J5299" s="234"/>
      <c r="K5299" s="234"/>
      <c r="L5299" s="239"/>
      <c r="M5299" s="240"/>
      <c r="N5299" s="241"/>
      <c r="O5299" s="241"/>
      <c r="P5299" s="241"/>
      <c r="Q5299" s="241"/>
      <c r="R5299" s="241"/>
      <c r="S5299" s="241"/>
      <c r="T5299" s="242"/>
      <c r="AT5299" s="243" t="s">
        <v>211</v>
      </c>
      <c r="AU5299" s="243" t="s">
        <v>84</v>
      </c>
      <c r="AV5299" s="14" t="s">
        <v>84</v>
      </c>
      <c r="AW5299" s="14" t="s">
        <v>31</v>
      </c>
      <c r="AX5299" s="14" t="s">
        <v>75</v>
      </c>
      <c r="AY5299" s="243" t="s">
        <v>203</v>
      </c>
    </row>
    <row r="5300" spans="2:51" s="14" customFormat="1" ht="11.25">
      <c r="B5300" s="233"/>
      <c r="C5300" s="234"/>
      <c r="D5300" s="224" t="s">
        <v>211</v>
      </c>
      <c r="E5300" s="235" t="s">
        <v>1</v>
      </c>
      <c r="F5300" s="236" t="s">
        <v>2530</v>
      </c>
      <c r="G5300" s="234"/>
      <c r="H5300" s="237">
        <v>3.6</v>
      </c>
      <c r="I5300" s="238"/>
      <c r="J5300" s="234"/>
      <c r="K5300" s="234"/>
      <c r="L5300" s="239"/>
      <c r="M5300" s="240"/>
      <c r="N5300" s="241"/>
      <c r="O5300" s="241"/>
      <c r="P5300" s="241"/>
      <c r="Q5300" s="241"/>
      <c r="R5300" s="241"/>
      <c r="S5300" s="241"/>
      <c r="T5300" s="242"/>
      <c r="AT5300" s="243" t="s">
        <v>211</v>
      </c>
      <c r="AU5300" s="243" t="s">
        <v>84</v>
      </c>
      <c r="AV5300" s="14" t="s">
        <v>84</v>
      </c>
      <c r="AW5300" s="14" t="s">
        <v>31</v>
      </c>
      <c r="AX5300" s="14" t="s">
        <v>75</v>
      </c>
      <c r="AY5300" s="243" t="s">
        <v>203</v>
      </c>
    </row>
    <row r="5301" spans="2:51" s="14" customFormat="1" ht="11.25">
      <c r="B5301" s="233"/>
      <c r="C5301" s="234"/>
      <c r="D5301" s="224" t="s">
        <v>211</v>
      </c>
      <c r="E5301" s="235" t="s">
        <v>1</v>
      </c>
      <c r="F5301" s="236" t="s">
        <v>4606</v>
      </c>
      <c r="G5301" s="234"/>
      <c r="H5301" s="237">
        <v>3.62</v>
      </c>
      <c r="I5301" s="238"/>
      <c r="J5301" s="234"/>
      <c r="K5301" s="234"/>
      <c r="L5301" s="239"/>
      <c r="M5301" s="240"/>
      <c r="N5301" s="241"/>
      <c r="O5301" s="241"/>
      <c r="P5301" s="241"/>
      <c r="Q5301" s="241"/>
      <c r="R5301" s="241"/>
      <c r="S5301" s="241"/>
      <c r="T5301" s="242"/>
      <c r="AT5301" s="243" t="s">
        <v>211</v>
      </c>
      <c r="AU5301" s="243" t="s">
        <v>84</v>
      </c>
      <c r="AV5301" s="14" t="s">
        <v>84</v>
      </c>
      <c r="AW5301" s="14" t="s">
        <v>31</v>
      </c>
      <c r="AX5301" s="14" t="s">
        <v>75</v>
      </c>
      <c r="AY5301" s="243" t="s">
        <v>203</v>
      </c>
    </row>
    <row r="5302" spans="2:51" s="14" customFormat="1" ht="11.25">
      <c r="B5302" s="233"/>
      <c r="C5302" s="234"/>
      <c r="D5302" s="224" t="s">
        <v>211</v>
      </c>
      <c r="E5302" s="235" t="s">
        <v>1</v>
      </c>
      <c r="F5302" s="236" t="s">
        <v>2531</v>
      </c>
      <c r="G5302" s="234"/>
      <c r="H5302" s="237">
        <v>1.6</v>
      </c>
      <c r="I5302" s="238"/>
      <c r="J5302" s="234"/>
      <c r="K5302" s="234"/>
      <c r="L5302" s="239"/>
      <c r="M5302" s="240"/>
      <c r="N5302" s="241"/>
      <c r="O5302" s="241"/>
      <c r="P5302" s="241"/>
      <c r="Q5302" s="241"/>
      <c r="R5302" s="241"/>
      <c r="S5302" s="241"/>
      <c r="T5302" s="242"/>
      <c r="AT5302" s="243" t="s">
        <v>211</v>
      </c>
      <c r="AU5302" s="243" t="s">
        <v>84</v>
      </c>
      <c r="AV5302" s="14" t="s">
        <v>84</v>
      </c>
      <c r="AW5302" s="14" t="s">
        <v>31</v>
      </c>
      <c r="AX5302" s="14" t="s">
        <v>75</v>
      </c>
      <c r="AY5302" s="243" t="s">
        <v>203</v>
      </c>
    </row>
    <row r="5303" spans="2:51" s="14" customFormat="1" ht="11.25">
      <c r="B5303" s="233"/>
      <c r="C5303" s="234"/>
      <c r="D5303" s="224" t="s">
        <v>211</v>
      </c>
      <c r="E5303" s="235" t="s">
        <v>1</v>
      </c>
      <c r="F5303" s="236" t="s">
        <v>2533</v>
      </c>
      <c r="G5303" s="234"/>
      <c r="H5303" s="237">
        <v>1.6</v>
      </c>
      <c r="I5303" s="238"/>
      <c r="J5303" s="234"/>
      <c r="K5303" s="234"/>
      <c r="L5303" s="239"/>
      <c r="M5303" s="240"/>
      <c r="N5303" s="241"/>
      <c r="O5303" s="241"/>
      <c r="P5303" s="241"/>
      <c r="Q5303" s="241"/>
      <c r="R5303" s="241"/>
      <c r="S5303" s="241"/>
      <c r="T5303" s="242"/>
      <c r="AT5303" s="243" t="s">
        <v>211</v>
      </c>
      <c r="AU5303" s="243" t="s">
        <v>84</v>
      </c>
      <c r="AV5303" s="14" t="s">
        <v>84</v>
      </c>
      <c r="AW5303" s="14" t="s">
        <v>31</v>
      </c>
      <c r="AX5303" s="14" t="s">
        <v>75</v>
      </c>
      <c r="AY5303" s="243" t="s">
        <v>203</v>
      </c>
    </row>
    <row r="5304" spans="2:51" s="14" customFormat="1" ht="11.25">
      <c r="B5304" s="233"/>
      <c r="C5304" s="234"/>
      <c r="D5304" s="224" t="s">
        <v>211</v>
      </c>
      <c r="E5304" s="235" t="s">
        <v>1</v>
      </c>
      <c r="F5304" s="236" t="s">
        <v>2534</v>
      </c>
      <c r="G5304" s="234"/>
      <c r="H5304" s="237">
        <v>3.9</v>
      </c>
      <c r="I5304" s="238"/>
      <c r="J5304" s="234"/>
      <c r="K5304" s="234"/>
      <c r="L5304" s="239"/>
      <c r="M5304" s="240"/>
      <c r="N5304" s="241"/>
      <c r="O5304" s="241"/>
      <c r="P5304" s="241"/>
      <c r="Q5304" s="241"/>
      <c r="R5304" s="241"/>
      <c r="S5304" s="241"/>
      <c r="T5304" s="242"/>
      <c r="AT5304" s="243" t="s">
        <v>211</v>
      </c>
      <c r="AU5304" s="243" t="s">
        <v>84</v>
      </c>
      <c r="AV5304" s="14" t="s">
        <v>84</v>
      </c>
      <c r="AW5304" s="14" t="s">
        <v>31</v>
      </c>
      <c r="AX5304" s="14" t="s">
        <v>75</v>
      </c>
      <c r="AY5304" s="243" t="s">
        <v>203</v>
      </c>
    </row>
    <row r="5305" spans="2:51" s="14" customFormat="1" ht="11.25">
      <c r="B5305" s="233"/>
      <c r="C5305" s="234"/>
      <c r="D5305" s="224" t="s">
        <v>211</v>
      </c>
      <c r="E5305" s="235" t="s">
        <v>1</v>
      </c>
      <c r="F5305" s="236" t="s">
        <v>2535</v>
      </c>
      <c r="G5305" s="234"/>
      <c r="H5305" s="237">
        <v>1.8</v>
      </c>
      <c r="I5305" s="238"/>
      <c r="J5305" s="234"/>
      <c r="K5305" s="234"/>
      <c r="L5305" s="239"/>
      <c r="M5305" s="240"/>
      <c r="N5305" s="241"/>
      <c r="O5305" s="241"/>
      <c r="P5305" s="241"/>
      <c r="Q5305" s="241"/>
      <c r="R5305" s="241"/>
      <c r="S5305" s="241"/>
      <c r="T5305" s="242"/>
      <c r="AT5305" s="243" t="s">
        <v>211</v>
      </c>
      <c r="AU5305" s="243" t="s">
        <v>84</v>
      </c>
      <c r="AV5305" s="14" t="s">
        <v>84</v>
      </c>
      <c r="AW5305" s="14" t="s">
        <v>31</v>
      </c>
      <c r="AX5305" s="14" t="s">
        <v>75</v>
      </c>
      <c r="AY5305" s="243" t="s">
        <v>203</v>
      </c>
    </row>
    <row r="5306" spans="2:51" s="14" customFormat="1" ht="11.25">
      <c r="B5306" s="233"/>
      <c r="C5306" s="234"/>
      <c r="D5306" s="224" t="s">
        <v>211</v>
      </c>
      <c r="E5306" s="235" t="s">
        <v>1</v>
      </c>
      <c r="F5306" s="236" t="s">
        <v>2536</v>
      </c>
      <c r="G5306" s="234"/>
      <c r="H5306" s="237">
        <v>1.6</v>
      </c>
      <c r="I5306" s="238"/>
      <c r="J5306" s="234"/>
      <c r="K5306" s="234"/>
      <c r="L5306" s="239"/>
      <c r="M5306" s="240"/>
      <c r="N5306" s="241"/>
      <c r="O5306" s="241"/>
      <c r="P5306" s="241"/>
      <c r="Q5306" s="241"/>
      <c r="R5306" s="241"/>
      <c r="S5306" s="241"/>
      <c r="T5306" s="242"/>
      <c r="AT5306" s="243" t="s">
        <v>211</v>
      </c>
      <c r="AU5306" s="243" t="s">
        <v>84</v>
      </c>
      <c r="AV5306" s="14" t="s">
        <v>84</v>
      </c>
      <c r="AW5306" s="14" t="s">
        <v>31</v>
      </c>
      <c r="AX5306" s="14" t="s">
        <v>75</v>
      </c>
      <c r="AY5306" s="243" t="s">
        <v>203</v>
      </c>
    </row>
    <row r="5307" spans="2:51" s="14" customFormat="1" ht="11.25">
      <c r="B5307" s="233"/>
      <c r="C5307" s="234"/>
      <c r="D5307" s="224" t="s">
        <v>211</v>
      </c>
      <c r="E5307" s="235" t="s">
        <v>1</v>
      </c>
      <c r="F5307" s="236" t="s">
        <v>2503</v>
      </c>
      <c r="G5307" s="234"/>
      <c r="H5307" s="237">
        <v>4.3250000000000002</v>
      </c>
      <c r="I5307" s="238"/>
      <c r="J5307" s="234"/>
      <c r="K5307" s="234"/>
      <c r="L5307" s="239"/>
      <c r="M5307" s="240"/>
      <c r="N5307" s="241"/>
      <c r="O5307" s="241"/>
      <c r="P5307" s="241"/>
      <c r="Q5307" s="241"/>
      <c r="R5307" s="241"/>
      <c r="S5307" s="241"/>
      <c r="T5307" s="242"/>
      <c r="AT5307" s="243" t="s">
        <v>211</v>
      </c>
      <c r="AU5307" s="243" t="s">
        <v>84</v>
      </c>
      <c r="AV5307" s="14" t="s">
        <v>84</v>
      </c>
      <c r="AW5307" s="14" t="s">
        <v>31</v>
      </c>
      <c r="AX5307" s="14" t="s">
        <v>75</v>
      </c>
      <c r="AY5307" s="243" t="s">
        <v>203</v>
      </c>
    </row>
    <row r="5308" spans="2:51" s="14" customFormat="1" ht="11.25">
      <c r="B5308" s="233"/>
      <c r="C5308" s="234"/>
      <c r="D5308" s="224" t="s">
        <v>211</v>
      </c>
      <c r="E5308" s="235" t="s">
        <v>1</v>
      </c>
      <c r="F5308" s="236" t="s">
        <v>2504</v>
      </c>
      <c r="G5308" s="234"/>
      <c r="H5308" s="237">
        <v>4.3250000000000002</v>
      </c>
      <c r="I5308" s="238"/>
      <c r="J5308" s="234"/>
      <c r="K5308" s="234"/>
      <c r="L5308" s="239"/>
      <c r="M5308" s="240"/>
      <c r="N5308" s="241"/>
      <c r="O5308" s="241"/>
      <c r="P5308" s="241"/>
      <c r="Q5308" s="241"/>
      <c r="R5308" s="241"/>
      <c r="S5308" s="241"/>
      <c r="T5308" s="242"/>
      <c r="AT5308" s="243" t="s">
        <v>211</v>
      </c>
      <c r="AU5308" s="243" t="s">
        <v>84</v>
      </c>
      <c r="AV5308" s="14" t="s">
        <v>84</v>
      </c>
      <c r="AW5308" s="14" t="s">
        <v>31</v>
      </c>
      <c r="AX5308" s="14" t="s">
        <v>75</v>
      </c>
      <c r="AY5308" s="243" t="s">
        <v>203</v>
      </c>
    </row>
    <row r="5309" spans="2:51" s="14" customFormat="1" ht="11.25">
      <c r="B5309" s="233"/>
      <c r="C5309" s="234"/>
      <c r="D5309" s="224" t="s">
        <v>211</v>
      </c>
      <c r="E5309" s="235" t="s">
        <v>1</v>
      </c>
      <c r="F5309" s="236" t="s">
        <v>2505</v>
      </c>
      <c r="G5309" s="234"/>
      <c r="H5309" s="237">
        <v>4.3250000000000002</v>
      </c>
      <c r="I5309" s="238"/>
      <c r="J5309" s="234"/>
      <c r="K5309" s="234"/>
      <c r="L5309" s="239"/>
      <c r="M5309" s="240"/>
      <c r="N5309" s="241"/>
      <c r="O5309" s="241"/>
      <c r="P5309" s="241"/>
      <c r="Q5309" s="241"/>
      <c r="R5309" s="241"/>
      <c r="S5309" s="241"/>
      <c r="T5309" s="242"/>
      <c r="AT5309" s="243" t="s">
        <v>211</v>
      </c>
      <c r="AU5309" s="243" t="s">
        <v>84</v>
      </c>
      <c r="AV5309" s="14" t="s">
        <v>84</v>
      </c>
      <c r="AW5309" s="14" t="s">
        <v>31</v>
      </c>
      <c r="AX5309" s="14" t="s">
        <v>75</v>
      </c>
      <c r="AY5309" s="243" t="s">
        <v>203</v>
      </c>
    </row>
    <row r="5310" spans="2:51" s="14" customFormat="1" ht="11.25">
      <c r="B5310" s="233"/>
      <c r="C5310" s="234"/>
      <c r="D5310" s="224" t="s">
        <v>211</v>
      </c>
      <c r="E5310" s="235" t="s">
        <v>1</v>
      </c>
      <c r="F5310" s="236" t="s">
        <v>2506</v>
      </c>
      <c r="G5310" s="234"/>
      <c r="H5310" s="237">
        <v>4.3250000000000002</v>
      </c>
      <c r="I5310" s="238"/>
      <c r="J5310" s="234"/>
      <c r="K5310" s="234"/>
      <c r="L5310" s="239"/>
      <c r="M5310" s="240"/>
      <c r="N5310" s="241"/>
      <c r="O5310" s="241"/>
      <c r="P5310" s="241"/>
      <c r="Q5310" s="241"/>
      <c r="R5310" s="241"/>
      <c r="S5310" s="241"/>
      <c r="T5310" s="242"/>
      <c r="AT5310" s="243" t="s">
        <v>211</v>
      </c>
      <c r="AU5310" s="243" t="s">
        <v>84</v>
      </c>
      <c r="AV5310" s="14" t="s">
        <v>84</v>
      </c>
      <c r="AW5310" s="14" t="s">
        <v>31</v>
      </c>
      <c r="AX5310" s="14" t="s">
        <v>75</v>
      </c>
      <c r="AY5310" s="243" t="s">
        <v>203</v>
      </c>
    </row>
    <row r="5311" spans="2:51" s="14" customFormat="1" ht="11.25">
      <c r="B5311" s="233"/>
      <c r="C5311" s="234"/>
      <c r="D5311" s="224" t="s">
        <v>211</v>
      </c>
      <c r="E5311" s="235" t="s">
        <v>1</v>
      </c>
      <c r="F5311" s="236" t="s">
        <v>2507</v>
      </c>
      <c r="G5311" s="234"/>
      <c r="H5311" s="237">
        <v>4.3250000000000002</v>
      </c>
      <c r="I5311" s="238"/>
      <c r="J5311" s="234"/>
      <c r="K5311" s="234"/>
      <c r="L5311" s="239"/>
      <c r="M5311" s="240"/>
      <c r="N5311" s="241"/>
      <c r="O5311" s="241"/>
      <c r="P5311" s="241"/>
      <c r="Q5311" s="241"/>
      <c r="R5311" s="241"/>
      <c r="S5311" s="241"/>
      <c r="T5311" s="242"/>
      <c r="AT5311" s="243" t="s">
        <v>211</v>
      </c>
      <c r="AU5311" s="243" t="s">
        <v>84</v>
      </c>
      <c r="AV5311" s="14" t="s">
        <v>84</v>
      </c>
      <c r="AW5311" s="14" t="s">
        <v>31</v>
      </c>
      <c r="AX5311" s="14" t="s">
        <v>75</v>
      </c>
      <c r="AY5311" s="243" t="s">
        <v>203</v>
      </c>
    </row>
    <row r="5312" spans="2:51" s="14" customFormat="1" ht="11.25">
      <c r="B5312" s="233"/>
      <c r="C5312" s="234"/>
      <c r="D5312" s="224" t="s">
        <v>211</v>
      </c>
      <c r="E5312" s="235" t="s">
        <v>1</v>
      </c>
      <c r="F5312" s="236" t="s">
        <v>2508</v>
      </c>
      <c r="G5312" s="234"/>
      <c r="H5312" s="237">
        <v>4.3250000000000002</v>
      </c>
      <c r="I5312" s="238"/>
      <c r="J5312" s="234"/>
      <c r="K5312" s="234"/>
      <c r="L5312" s="239"/>
      <c r="M5312" s="240"/>
      <c r="N5312" s="241"/>
      <c r="O5312" s="241"/>
      <c r="P5312" s="241"/>
      <c r="Q5312" s="241"/>
      <c r="R5312" s="241"/>
      <c r="S5312" s="241"/>
      <c r="T5312" s="242"/>
      <c r="AT5312" s="243" t="s">
        <v>211</v>
      </c>
      <c r="AU5312" s="243" t="s">
        <v>84</v>
      </c>
      <c r="AV5312" s="14" t="s">
        <v>84</v>
      </c>
      <c r="AW5312" s="14" t="s">
        <v>31</v>
      </c>
      <c r="AX5312" s="14" t="s">
        <v>75</v>
      </c>
      <c r="AY5312" s="243" t="s">
        <v>203</v>
      </c>
    </row>
    <row r="5313" spans="1:65" s="14" customFormat="1" ht="11.25">
      <c r="B5313" s="233"/>
      <c r="C5313" s="234"/>
      <c r="D5313" s="224" t="s">
        <v>211</v>
      </c>
      <c r="E5313" s="235" t="s">
        <v>1</v>
      </c>
      <c r="F5313" s="236" t="s">
        <v>2509</v>
      </c>
      <c r="G5313" s="234"/>
      <c r="H5313" s="237">
        <v>4.3250000000000002</v>
      </c>
      <c r="I5313" s="238"/>
      <c r="J5313" s="234"/>
      <c r="K5313" s="234"/>
      <c r="L5313" s="239"/>
      <c r="M5313" s="240"/>
      <c r="N5313" s="241"/>
      <c r="O5313" s="241"/>
      <c r="P5313" s="241"/>
      <c r="Q5313" s="241"/>
      <c r="R5313" s="241"/>
      <c r="S5313" s="241"/>
      <c r="T5313" s="242"/>
      <c r="AT5313" s="243" t="s">
        <v>211</v>
      </c>
      <c r="AU5313" s="243" t="s">
        <v>84</v>
      </c>
      <c r="AV5313" s="14" t="s">
        <v>84</v>
      </c>
      <c r="AW5313" s="14" t="s">
        <v>31</v>
      </c>
      <c r="AX5313" s="14" t="s">
        <v>75</v>
      </c>
      <c r="AY5313" s="243" t="s">
        <v>203</v>
      </c>
    </row>
    <row r="5314" spans="1:65" s="14" customFormat="1" ht="11.25">
      <c r="B5314" s="233"/>
      <c r="C5314" s="234"/>
      <c r="D5314" s="224" t="s">
        <v>211</v>
      </c>
      <c r="E5314" s="235" t="s">
        <v>1</v>
      </c>
      <c r="F5314" s="236" t="s">
        <v>2510</v>
      </c>
      <c r="G5314" s="234"/>
      <c r="H5314" s="237">
        <v>4.3250000000000002</v>
      </c>
      <c r="I5314" s="238"/>
      <c r="J5314" s="234"/>
      <c r="K5314" s="234"/>
      <c r="L5314" s="239"/>
      <c r="M5314" s="240"/>
      <c r="N5314" s="241"/>
      <c r="O5314" s="241"/>
      <c r="P5314" s="241"/>
      <c r="Q5314" s="241"/>
      <c r="R5314" s="241"/>
      <c r="S5314" s="241"/>
      <c r="T5314" s="242"/>
      <c r="AT5314" s="243" t="s">
        <v>211</v>
      </c>
      <c r="AU5314" s="243" t="s">
        <v>84</v>
      </c>
      <c r="AV5314" s="14" t="s">
        <v>84</v>
      </c>
      <c r="AW5314" s="14" t="s">
        <v>31</v>
      </c>
      <c r="AX5314" s="14" t="s">
        <v>75</v>
      </c>
      <c r="AY5314" s="243" t="s">
        <v>203</v>
      </c>
    </row>
    <row r="5315" spans="1:65" s="14" customFormat="1" ht="11.25">
      <c r="B5315" s="233"/>
      <c r="C5315" s="234"/>
      <c r="D5315" s="224" t="s">
        <v>211</v>
      </c>
      <c r="E5315" s="235" t="s">
        <v>1</v>
      </c>
      <c r="F5315" s="236" t="s">
        <v>2511</v>
      </c>
      <c r="G5315" s="234"/>
      <c r="H5315" s="237">
        <v>4.3250000000000002</v>
      </c>
      <c r="I5315" s="238"/>
      <c r="J5315" s="234"/>
      <c r="K5315" s="234"/>
      <c r="L5315" s="239"/>
      <c r="M5315" s="240"/>
      <c r="N5315" s="241"/>
      <c r="O5315" s="241"/>
      <c r="P5315" s="241"/>
      <c r="Q5315" s="241"/>
      <c r="R5315" s="241"/>
      <c r="S5315" s="241"/>
      <c r="T5315" s="242"/>
      <c r="AT5315" s="243" t="s">
        <v>211</v>
      </c>
      <c r="AU5315" s="243" t="s">
        <v>84</v>
      </c>
      <c r="AV5315" s="14" t="s">
        <v>84</v>
      </c>
      <c r="AW5315" s="14" t="s">
        <v>31</v>
      </c>
      <c r="AX5315" s="14" t="s">
        <v>75</v>
      </c>
      <c r="AY5315" s="243" t="s">
        <v>203</v>
      </c>
    </row>
    <row r="5316" spans="1:65" s="14" customFormat="1" ht="11.25">
      <c r="B5316" s="233"/>
      <c r="C5316" s="234"/>
      <c r="D5316" s="224" t="s">
        <v>211</v>
      </c>
      <c r="E5316" s="235" t="s">
        <v>1</v>
      </c>
      <c r="F5316" s="236" t="s">
        <v>2512</v>
      </c>
      <c r="G5316" s="234"/>
      <c r="H5316" s="237">
        <v>4.3250000000000002</v>
      </c>
      <c r="I5316" s="238"/>
      <c r="J5316" s="234"/>
      <c r="K5316" s="234"/>
      <c r="L5316" s="239"/>
      <c r="M5316" s="240"/>
      <c r="N5316" s="241"/>
      <c r="O5316" s="241"/>
      <c r="P5316" s="241"/>
      <c r="Q5316" s="241"/>
      <c r="R5316" s="241"/>
      <c r="S5316" s="241"/>
      <c r="T5316" s="242"/>
      <c r="AT5316" s="243" t="s">
        <v>211</v>
      </c>
      <c r="AU5316" s="243" t="s">
        <v>84</v>
      </c>
      <c r="AV5316" s="14" t="s">
        <v>84</v>
      </c>
      <c r="AW5316" s="14" t="s">
        <v>31</v>
      </c>
      <c r="AX5316" s="14" t="s">
        <v>75</v>
      </c>
      <c r="AY5316" s="243" t="s">
        <v>203</v>
      </c>
    </row>
    <row r="5317" spans="1:65" s="14" customFormat="1" ht="11.25">
      <c r="B5317" s="233"/>
      <c r="C5317" s="234"/>
      <c r="D5317" s="224" t="s">
        <v>211</v>
      </c>
      <c r="E5317" s="235" t="s">
        <v>1</v>
      </c>
      <c r="F5317" s="236" t="s">
        <v>2513</v>
      </c>
      <c r="G5317" s="234"/>
      <c r="H5317" s="237">
        <v>4.3250000000000002</v>
      </c>
      <c r="I5317" s="238"/>
      <c r="J5317" s="234"/>
      <c r="K5317" s="234"/>
      <c r="L5317" s="239"/>
      <c r="M5317" s="240"/>
      <c r="N5317" s="241"/>
      <c r="O5317" s="241"/>
      <c r="P5317" s="241"/>
      <c r="Q5317" s="241"/>
      <c r="R5317" s="241"/>
      <c r="S5317" s="241"/>
      <c r="T5317" s="242"/>
      <c r="AT5317" s="243" t="s">
        <v>211</v>
      </c>
      <c r="AU5317" s="243" t="s">
        <v>84</v>
      </c>
      <c r="AV5317" s="14" t="s">
        <v>84</v>
      </c>
      <c r="AW5317" s="14" t="s">
        <v>31</v>
      </c>
      <c r="AX5317" s="14" t="s">
        <v>75</v>
      </c>
      <c r="AY5317" s="243" t="s">
        <v>203</v>
      </c>
    </row>
    <row r="5318" spans="1:65" s="14" customFormat="1" ht="11.25">
      <c r="B5318" s="233"/>
      <c r="C5318" s="234"/>
      <c r="D5318" s="224" t="s">
        <v>211</v>
      </c>
      <c r="E5318" s="235" t="s">
        <v>1</v>
      </c>
      <c r="F5318" s="236" t="s">
        <v>2514</v>
      </c>
      <c r="G5318" s="234"/>
      <c r="H5318" s="237">
        <v>4.3250000000000002</v>
      </c>
      <c r="I5318" s="238"/>
      <c r="J5318" s="234"/>
      <c r="K5318" s="234"/>
      <c r="L5318" s="239"/>
      <c r="M5318" s="240"/>
      <c r="N5318" s="241"/>
      <c r="O5318" s="241"/>
      <c r="P5318" s="241"/>
      <c r="Q5318" s="241"/>
      <c r="R5318" s="241"/>
      <c r="S5318" s="241"/>
      <c r="T5318" s="242"/>
      <c r="AT5318" s="243" t="s">
        <v>211</v>
      </c>
      <c r="AU5318" s="243" t="s">
        <v>84</v>
      </c>
      <c r="AV5318" s="14" t="s">
        <v>84</v>
      </c>
      <c r="AW5318" s="14" t="s">
        <v>31</v>
      </c>
      <c r="AX5318" s="14" t="s">
        <v>75</v>
      </c>
      <c r="AY5318" s="243" t="s">
        <v>203</v>
      </c>
    </row>
    <row r="5319" spans="1:65" s="14" customFormat="1" ht="11.25">
      <c r="B5319" s="233"/>
      <c r="C5319" s="234"/>
      <c r="D5319" s="224" t="s">
        <v>211</v>
      </c>
      <c r="E5319" s="235" t="s">
        <v>1</v>
      </c>
      <c r="F5319" s="236" t="s">
        <v>2515</v>
      </c>
      <c r="G5319" s="234"/>
      <c r="H5319" s="237">
        <v>4.3250000000000002</v>
      </c>
      <c r="I5319" s="238"/>
      <c r="J5319" s="234"/>
      <c r="K5319" s="234"/>
      <c r="L5319" s="239"/>
      <c r="M5319" s="240"/>
      <c r="N5319" s="241"/>
      <c r="O5319" s="241"/>
      <c r="P5319" s="241"/>
      <c r="Q5319" s="241"/>
      <c r="R5319" s="241"/>
      <c r="S5319" s="241"/>
      <c r="T5319" s="242"/>
      <c r="AT5319" s="243" t="s">
        <v>211</v>
      </c>
      <c r="AU5319" s="243" t="s">
        <v>84</v>
      </c>
      <c r="AV5319" s="14" t="s">
        <v>84</v>
      </c>
      <c r="AW5319" s="14" t="s">
        <v>31</v>
      </c>
      <c r="AX5319" s="14" t="s">
        <v>75</v>
      </c>
      <c r="AY5319" s="243" t="s">
        <v>203</v>
      </c>
    </row>
    <row r="5320" spans="1:65" s="14" customFormat="1" ht="11.25">
      <c r="B5320" s="233"/>
      <c r="C5320" s="234"/>
      <c r="D5320" s="224" t="s">
        <v>211</v>
      </c>
      <c r="E5320" s="235" t="s">
        <v>1</v>
      </c>
      <c r="F5320" s="236" t="s">
        <v>4607</v>
      </c>
      <c r="G5320" s="234"/>
      <c r="H5320" s="237">
        <v>8.8249999999999993</v>
      </c>
      <c r="I5320" s="238"/>
      <c r="J5320" s="234"/>
      <c r="K5320" s="234"/>
      <c r="L5320" s="239"/>
      <c r="M5320" s="240"/>
      <c r="N5320" s="241"/>
      <c r="O5320" s="241"/>
      <c r="P5320" s="241"/>
      <c r="Q5320" s="241"/>
      <c r="R5320" s="241"/>
      <c r="S5320" s="241"/>
      <c r="T5320" s="242"/>
      <c r="AT5320" s="243" t="s">
        <v>211</v>
      </c>
      <c r="AU5320" s="243" t="s">
        <v>84</v>
      </c>
      <c r="AV5320" s="14" t="s">
        <v>84</v>
      </c>
      <c r="AW5320" s="14" t="s">
        <v>31</v>
      </c>
      <c r="AX5320" s="14" t="s">
        <v>75</v>
      </c>
      <c r="AY5320" s="243" t="s">
        <v>203</v>
      </c>
    </row>
    <row r="5321" spans="1:65" s="14" customFormat="1" ht="11.25">
      <c r="B5321" s="233"/>
      <c r="C5321" s="234"/>
      <c r="D5321" s="224" t="s">
        <v>211</v>
      </c>
      <c r="E5321" s="235" t="s">
        <v>1</v>
      </c>
      <c r="F5321" s="236" t="s">
        <v>2517</v>
      </c>
      <c r="G5321" s="234"/>
      <c r="H5321" s="237">
        <v>5.125</v>
      </c>
      <c r="I5321" s="238"/>
      <c r="J5321" s="234"/>
      <c r="K5321" s="234"/>
      <c r="L5321" s="239"/>
      <c r="M5321" s="240"/>
      <c r="N5321" s="241"/>
      <c r="O5321" s="241"/>
      <c r="P5321" s="241"/>
      <c r="Q5321" s="241"/>
      <c r="R5321" s="241"/>
      <c r="S5321" s="241"/>
      <c r="T5321" s="242"/>
      <c r="AT5321" s="243" t="s">
        <v>211</v>
      </c>
      <c r="AU5321" s="243" t="s">
        <v>84</v>
      </c>
      <c r="AV5321" s="14" t="s">
        <v>84</v>
      </c>
      <c r="AW5321" s="14" t="s">
        <v>31</v>
      </c>
      <c r="AX5321" s="14" t="s">
        <v>75</v>
      </c>
      <c r="AY5321" s="243" t="s">
        <v>203</v>
      </c>
    </row>
    <row r="5322" spans="1:65" s="14" customFormat="1" ht="11.25">
      <c r="B5322" s="233"/>
      <c r="C5322" s="234"/>
      <c r="D5322" s="224" t="s">
        <v>211</v>
      </c>
      <c r="E5322" s="235" t="s">
        <v>1</v>
      </c>
      <c r="F5322" s="236" t="s">
        <v>2518</v>
      </c>
      <c r="G5322" s="234"/>
      <c r="H5322" s="237">
        <v>4.3250000000000002</v>
      </c>
      <c r="I5322" s="238"/>
      <c r="J5322" s="234"/>
      <c r="K5322" s="234"/>
      <c r="L5322" s="239"/>
      <c r="M5322" s="240"/>
      <c r="N5322" s="241"/>
      <c r="O5322" s="241"/>
      <c r="P5322" s="241"/>
      <c r="Q5322" s="241"/>
      <c r="R5322" s="241"/>
      <c r="S5322" s="241"/>
      <c r="T5322" s="242"/>
      <c r="AT5322" s="243" t="s">
        <v>211</v>
      </c>
      <c r="AU5322" s="243" t="s">
        <v>84</v>
      </c>
      <c r="AV5322" s="14" t="s">
        <v>84</v>
      </c>
      <c r="AW5322" s="14" t="s">
        <v>31</v>
      </c>
      <c r="AX5322" s="14" t="s">
        <v>75</v>
      </c>
      <c r="AY5322" s="243" t="s">
        <v>203</v>
      </c>
    </row>
    <row r="5323" spans="1:65" s="14" customFormat="1" ht="11.25">
      <c r="B5323" s="233"/>
      <c r="C5323" s="234"/>
      <c r="D5323" s="224" t="s">
        <v>211</v>
      </c>
      <c r="E5323" s="235" t="s">
        <v>1</v>
      </c>
      <c r="F5323" s="236" t="s">
        <v>2519</v>
      </c>
      <c r="G5323" s="234"/>
      <c r="H5323" s="237">
        <v>4.3250000000000002</v>
      </c>
      <c r="I5323" s="238"/>
      <c r="J5323" s="234"/>
      <c r="K5323" s="234"/>
      <c r="L5323" s="239"/>
      <c r="M5323" s="240"/>
      <c r="N5323" s="241"/>
      <c r="O5323" s="241"/>
      <c r="P5323" s="241"/>
      <c r="Q5323" s="241"/>
      <c r="R5323" s="241"/>
      <c r="S5323" s="241"/>
      <c r="T5323" s="242"/>
      <c r="AT5323" s="243" t="s">
        <v>211</v>
      </c>
      <c r="AU5323" s="243" t="s">
        <v>84</v>
      </c>
      <c r="AV5323" s="14" t="s">
        <v>84</v>
      </c>
      <c r="AW5323" s="14" t="s">
        <v>31</v>
      </c>
      <c r="AX5323" s="14" t="s">
        <v>75</v>
      </c>
      <c r="AY5323" s="243" t="s">
        <v>203</v>
      </c>
    </row>
    <row r="5324" spans="1:65" s="14" customFormat="1" ht="11.25">
      <c r="B5324" s="233"/>
      <c r="C5324" s="234"/>
      <c r="D5324" s="224" t="s">
        <v>211</v>
      </c>
      <c r="E5324" s="235" t="s">
        <v>1</v>
      </c>
      <c r="F5324" s="236" t="s">
        <v>2520</v>
      </c>
      <c r="G5324" s="234"/>
      <c r="H5324" s="237">
        <v>6.4249999999999998</v>
      </c>
      <c r="I5324" s="238"/>
      <c r="J5324" s="234"/>
      <c r="K5324" s="234"/>
      <c r="L5324" s="239"/>
      <c r="M5324" s="240"/>
      <c r="N5324" s="241"/>
      <c r="O5324" s="241"/>
      <c r="P5324" s="241"/>
      <c r="Q5324" s="241"/>
      <c r="R5324" s="241"/>
      <c r="S5324" s="241"/>
      <c r="T5324" s="242"/>
      <c r="AT5324" s="243" t="s">
        <v>211</v>
      </c>
      <c r="AU5324" s="243" t="s">
        <v>84</v>
      </c>
      <c r="AV5324" s="14" t="s">
        <v>84</v>
      </c>
      <c r="AW5324" s="14" t="s">
        <v>31</v>
      </c>
      <c r="AX5324" s="14" t="s">
        <v>75</v>
      </c>
      <c r="AY5324" s="243" t="s">
        <v>203</v>
      </c>
    </row>
    <row r="5325" spans="1:65" s="14" customFormat="1" ht="11.25">
      <c r="B5325" s="233"/>
      <c r="C5325" s="234"/>
      <c r="D5325" s="224" t="s">
        <v>211</v>
      </c>
      <c r="E5325" s="235" t="s">
        <v>1</v>
      </c>
      <c r="F5325" s="236" t="s">
        <v>2537</v>
      </c>
      <c r="G5325" s="234"/>
      <c r="H5325" s="237">
        <v>3.6</v>
      </c>
      <c r="I5325" s="238"/>
      <c r="J5325" s="234"/>
      <c r="K5325" s="234"/>
      <c r="L5325" s="239"/>
      <c r="M5325" s="240"/>
      <c r="N5325" s="241"/>
      <c r="O5325" s="241"/>
      <c r="P5325" s="241"/>
      <c r="Q5325" s="241"/>
      <c r="R5325" s="241"/>
      <c r="S5325" s="241"/>
      <c r="T5325" s="242"/>
      <c r="AT5325" s="243" t="s">
        <v>211</v>
      </c>
      <c r="AU5325" s="243" t="s">
        <v>84</v>
      </c>
      <c r="AV5325" s="14" t="s">
        <v>84</v>
      </c>
      <c r="AW5325" s="14" t="s">
        <v>31</v>
      </c>
      <c r="AX5325" s="14" t="s">
        <v>75</v>
      </c>
      <c r="AY5325" s="243" t="s">
        <v>203</v>
      </c>
    </row>
    <row r="5326" spans="1:65" s="14" customFormat="1" ht="11.25">
      <c r="B5326" s="233"/>
      <c r="C5326" s="234"/>
      <c r="D5326" s="224" t="s">
        <v>211</v>
      </c>
      <c r="E5326" s="235" t="s">
        <v>1</v>
      </c>
      <c r="F5326" s="236" t="s">
        <v>4608</v>
      </c>
      <c r="G5326" s="234"/>
      <c r="H5326" s="237">
        <v>3.3</v>
      </c>
      <c r="I5326" s="238"/>
      <c r="J5326" s="234"/>
      <c r="K5326" s="234"/>
      <c r="L5326" s="239"/>
      <c r="M5326" s="240"/>
      <c r="N5326" s="241"/>
      <c r="O5326" s="241"/>
      <c r="P5326" s="241"/>
      <c r="Q5326" s="241"/>
      <c r="R5326" s="241"/>
      <c r="S5326" s="241"/>
      <c r="T5326" s="242"/>
      <c r="AT5326" s="243" t="s">
        <v>211</v>
      </c>
      <c r="AU5326" s="243" t="s">
        <v>84</v>
      </c>
      <c r="AV5326" s="14" t="s">
        <v>84</v>
      </c>
      <c r="AW5326" s="14" t="s">
        <v>31</v>
      </c>
      <c r="AX5326" s="14" t="s">
        <v>75</v>
      </c>
      <c r="AY5326" s="243" t="s">
        <v>203</v>
      </c>
    </row>
    <row r="5327" spans="1:65" s="2" customFormat="1" ht="44.25" customHeight="1">
      <c r="A5327" s="35"/>
      <c r="B5327" s="36"/>
      <c r="C5327" s="247" t="s">
        <v>4609</v>
      </c>
      <c r="D5327" s="247" t="s">
        <v>413</v>
      </c>
      <c r="E5327" s="248" t="s">
        <v>4610</v>
      </c>
      <c r="F5327" s="249" t="s">
        <v>4611</v>
      </c>
      <c r="G5327" s="250" t="s">
        <v>240</v>
      </c>
      <c r="H5327" s="251">
        <v>506.11</v>
      </c>
      <c r="I5327" s="252"/>
      <c r="J5327" s="253">
        <f>ROUND(I5327*H5327,2)</f>
        <v>0</v>
      </c>
      <c r="K5327" s="249" t="s">
        <v>1</v>
      </c>
      <c r="L5327" s="254"/>
      <c r="M5327" s="255" t="s">
        <v>1</v>
      </c>
      <c r="N5327" s="256" t="s">
        <v>40</v>
      </c>
      <c r="O5327" s="72"/>
      <c r="P5327" s="218">
        <f>O5327*H5327</f>
        <v>0</v>
      </c>
      <c r="Q5327" s="218">
        <v>0</v>
      </c>
      <c r="R5327" s="218">
        <f>Q5327*H5327</f>
        <v>0</v>
      </c>
      <c r="S5327" s="218">
        <v>0</v>
      </c>
      <c r="T5327" s="219">
        <f>S5327*H5327</f>
        <v>0</v>
      </c>
      <c r="U5327" s="35"/>
      <c r="V5327" s="35"/>
      <c r="W5327" s="35"/>
      <c r="X5327" s="35"/>
      <c r="Y5327" s="35"/>
      <c r="Z5327" s="35"/>
      <c r="AA5327" s="35"/>
      <c r="AB5327" s="35"/>
      <c r="AC5327" s="35"/>
      <c r="AD5327" s="35"/>
      <c r="AE5327" s="35"/>
      <c r="AR5327" s="220" t="s">
        <v>1661</v>
      </c>
      <c r="AT5327" s="220" t="s">
        <v>413</v>
      </c>
      <c r="AU5327" s="220" t="s">
        <v>84</v>
      </c>
      <c r="AY5327" s="18" t="s">
        <v>203</v>
      </c>
      <c r="BE5327" s="221">
        <f>IF(N5327="základní",J5327,0)</f>
        <v>0</v>
      </c>
      <c r="BF5327" s="221">
        <f>IF(N5327="snížená",J5327,0)</f>
        <v>0</v>
      </c>
      <c r="BG5327" s="221">
        <f>IF(N5327="zákl. přenesená",J5327,0)</f>
        <v>0</v>
      </c>
      <c r="BH5327" s="221">
        <f>IF(N5327="sníž. přenesená",J5327,0)</f>
        <v>0</v>
      </c>
      <c r="BI5327" s="221">
        <f>IF(N5327="nulová",J5327,0)</f>
        <v>0</v>
      </c>
      <c r="BJ5327" s="18" t="s">
        <v>82</v>
      </c>
      <c r="BK5327" s="221">
        <f>ROUND(I5327*H5327,2)</f>
        <v>0</v>
      </c>
      <c r="BL5327" s="18" t="s">
        <v>412</v>
      </c>
      <c r="BM5327" s="220" t="s">
        <v>4612</v>
      </c>
    </row>
    <row r="5328" spans="1:65" s="13" customFormat="1" ht="11.25">
      <c r="B5328" s="222"/>
      <c r="C5328" s="223"/>
      <c r="D5328" s="224" t="s">
        <v>211</v>
      </c>
      <c r="E5328" s="225" t="s">
        <v>1</v>
      </c>
      <c r="F5328" s="226" t="s">
        <v>4421</v>
      </c>
      <c r="G5328" s="223"/>
      <c r="H5328" s="225" t="s">
        <v>1</v>
      </c>
      <c r="I5328" s="227"/>
      <c r="J5328" s="223"/>
      <c r="K5328" s="223"/>
      <c r="L5328" s="228"/>
      <c r="M5328" s="229"/>
      <c r="N5328" s="230"/>
      <c r="O5328" s="230"/>
      <c r="P5328" s="230"/>
      <c r="Q5328" s="230"/>
      <c r="R5328" s="230"/>
      <c r="S5328" s="230"/>
      <c r="T5328" s="231"/>
      <c r="AT5328" s="232" t="s">
        <v>211</v>
      </c>
      <c r="AU5328" s="232" t="s">
        <v>84</v>
      </c>
      <c r="AV5328" s="13" t="s">
        <v>82</v>
      </c>
      <c r="AW5328" s="13" t="s">
        <v>31</v>
      </c>
      <c r="AX5328" s="13" t="s">
        <v>75</v>
      </c>
      <c r="AY5328" s="232" t="s">
        <v>203</v>
      </c>
    </row>
    <row r="5329" spans="1:65" s="13" customFormat="1" ht="11.25">
      <c r="B5329" s="222"/>
      <c r="C5329" s="223"/>
      <c r="D5329" s="224" t="s">
        <v>211</v>
      </c>
      <c r="E5329" s="225" t="s">
        <v>1</v>
      </c>
      <c r="F5329" s="226" t="s">
        <v>213</v>
      </c>
      <c r="G5329" s="223"/>
      <c r="H5329" s="225" t="s">
        <v>1</v>
      </c>
      <c r="I5329" s="227"/>
      <c r="J5329" s="223"/>
      <c r="K5329" s="223"/>
      <c r="L5329" s="228"/>
      <c r="M5329" s="229"/>
      <c r="N5329" s="230"/>
      <c r="O5329" s="230"/>
      <c r="P5329" s="230"/>
      <c r="Q5329" s="230"/>
      <c r="R5329" s="230"/>
      <c r="S5329" s="230"/>
      <c r="T5329" s="231"/>
      <c r="AT5329" s="232" t="s">
        <v>211</v>
      </c>
      <c r="AU5329" s="232" t="s">
        <v>84</v>
      </c>
      <c r="AV5329" s="13" t="s">
        <v>82</v>
      </c>
      <c r="AW5329" s="13" t="s">
        <v>31</v>
      </c>
      <c r="AX5329" s="13" t="s">
        <v>75</v>
      </c>
      <c r="AY5329" s="232" t="s">
        <v>203</v>
      </c>
    </row>
    <row r="5330" spans="1:65" s="14" customFormat="1" ht="11.25">
      <c r="B5330" s="233"/>
      <c r="C5330" s="234"/>
      <c r="D5330" s="224" t="s">
        <v>211</v>
      </c>
      <c r="E5330" s="235" t="s">
        <v>1</v>
      </c>
      <c r="F5330" s="236" t="s">
        <v>4613</v>
      </c>
      <c r="G5330" s="234"/>
      <c r="H5330" s="237">
        <v>67.864999999999995</v>
      </c>
      <c r="I5330" s="238"/>
      <c r="J5330" s="234"/>
      <c r="K5330" s="234"/>
      <c r="L5330" s="239"/>
      <c r="M5330" s="240"/>
      <c r="N5330" s="241"/>
      <c r="O5330" s="241"/>
      <c r="P5330" s="241"/>
      <c r="Q5330" s="241"/>
      <c r="R5330" s="241"/>
      <c r="S5330" s="241"/>
      <c r="T5330" s="242"/>
      <c r="AT5330" s="243" t="s">
        <v>211</v>
      </c>
      <c r="AU5330" s="243" t="s">
        <v>84</v>
      </c>
      <c r="AV5330" s="14" t="s">
        <v>84</v>
      </c>
      <c r="AW5330" s="14" t="s">
        <v>31</v>
      </c>
      <c r="AX5330" s="14" t="s">
        <v>75</v>
      </c>
      <c r="AY5330" s="243" t="s">
        <v>203</v>
      </c>
    </row>
    <row r="5331" spans="1:65" s="14" customFormat="1" ht="11.25">
      <c r="B5331" s="233"/>
      <c r="C5331" s="234"/>
      <c r="D5331" s="224" t="s">
        <v>211</v>
      </c>
      <c r="E5331" s="235" t="s">
        <v>1</v>
      </c>
      <c r="F5331" s="236" t="s">
        <v>4614</v>
      </c>
      <c r="G5331" s="234"/>
      <c r="H5331" s="237">
        <v>392.23500000000001</v>
      </c>
      <c r="I5331" s="238"/>
      <c r="J5331" s="234"/>
      <c r="K5331" s="234"/>
      <c r="L5331" s="239"/>
      <c r="M5331" s="240"/>
      <c r="N5331" s="241"/>
      <c r="O5331" s="241"/>
      <c r="P5331" s="241"/>
      <c r="Q5331" s="241"/>
      <c r="R5331" s="241"/>
      <c r="S5331" s="241"/>
      <c r="T5331" s="242"/>
      <c r="AT5331" s="243" t="s">
        <v>211</v>
      </c>
      <c r="AU5331" s="243" t="s">
        <v>84</v>
      </c>
      <c r="AV5331" s="14" t="s">
        <v>84</v>
      </c>
      <c r="AW5331" s="14" t="s">
        <v>31</v>
      </c>
      <c r="AX5331" s="14" t="s">
        <v>75</v>
      </c>
      <c r="AY5331" s="243" t="s">
        <v>203</v>
      </c>
    </row>
    <row r="5332" spans="1:65" s="14" customFormat="1" ht="11.25">
      <c r="B5332" s="233"/>
      <c r="C5332" s="234"/>
      <c r="D5332" s="224" t="s">
        <v>211</v>
      </c>
      <c r="E5332" s="234"/>
      <c r="F5332" s="236" t="s">
        <v>4615</v>
      </c>
      <c r="G5332" s="234"/>
      <c r="H5332" s="237">
        <v>506.11</v>
      </c>
      <c r="I5332" s="238"/>
      <c r="J5332" s="234"/>
      <c r="K5332" s="234"/>
      <c r="L5332" s="239"/>
      <c r="M5332" s="240"/>
      <c r="N5332" s="241"/>
      <c r="O5332" s="241"/>
      <c r="P5332" s="241"/>
      <c r="Q5332" s="241"/>
      <c r="R5332" s="241"/>
      <c r="S5332" s="241"/>
      <c r="T5332" s="242"/>
      <c r="AT5332" s="243" t="s">
        <v>211</v>
      </c>
      <c r="AU5332" s="243" t="s">
        <v>84</v>
      </c>
      <c r="AV5332" s="14" t="s">
        <v>84</v>
      </c>
      <c r="AW5332" s="14" t="s">
        <v>4</v>
      </c>
      <c r="AX5332" s="14" t="s">
        <v>82</v>
      </c>
      <c r="AY5332" s="243" t="s">
        <v>203</v>
      </c>
    </row>
    <row r="5333" spans="1:65" s="2" customFormat="1" ht="21.75" customHeight="1">
      <c r="A5333" s="35"/>
      <c r="B5333" s="36"/>
      <c r="C5333" s="209" t="s">
        <v>4616</v>
      </c>
      <c r="D5333" s="209" t="s">
        <v>205</v>
      </c>
      <c r="E5333" s="210" t="s">
        <v>4617</v>
      </c>
      <c r="F5333" s="211" t="s">
        <v>4618</v>
      </c>
      <c r="G5333" s="212" t="s">
        <v>828</v>
      </c>
      <c r="H5333" s="213">
        <v>4194.37</v>
      </c>
      <c r="I5333" s="214"/>
      <c r="J5333" s="215">
        <f>ROUND(I5333*H5333,2)</f>
        <v>0</v>
      </c>
      <c r="K5333" s="211" t="s">
        <v>1</v>
      </c>
      <c r="L5333" s="40"/>
      <c r="M5333" s="216" t="s">
        <v>1</v>
      </c>
      <c r="N5333" s="217" t="s">
        <v>40</v>
      </c>
      <c r="O5333" s="72"/>
      <c r="P5333" s="218">
        <f>O5333*H5333</f>
        <v>0</v>
      </c>
      <c r="Q5333" s="218">
        <v>0</v>
      </c>
      <c r="R5333" s="218">
        <f>Q5333*H5333</f>
        <v>0</v>
      </c>
      <c r="S5333" s="218">
        <v>0</v>
      </c>
      <c r="T5333" s="219">
        <f>S5333*H5333</f>
        <v>0</v>
      </c>
      <c r="U5333" s="35"/>
      <c r="V5333" s="35"/>
      <c r="W5333" s="35"/>
      <c r="X5333" s="35"/>
      <c r="Y5333" s="35"/>
      <c r="Z5333" s="35"/>
      <c r="AA5333" s="35"/>
      <c r="AB5333" s="35"/>
      <c r="AC5333" s="35"/>
      <c r="AD5333" s="35"/>
      <c r="AE5333" s="35"/>
      <c r="AR5333" s="220" t="s">
        <v>412</v>
      </c>
      <c r="AT5333" s="220" t="s">
        <v>205</v>
      </c>
      <c r="AU5333" s="220" t="s">
        <v>84</v>
      </c>
      <c r="AY5333" s="18" t="s">
        <v>203</v>
      </c>
      <c r="BE5333" s="221">
        <f>IF(N5333="základní",J5333,0)</f>
        <v>0</v>
      </c>
      <c r="BF5333" s="221">
        <f>IF(N5333="snížená",J5333,0)</f>
        <v>0</v>
      </c>
      <c r="BG5333" s="221">
        <f>IF(N5333="zákl. přenesená",J5333,0)</f>
        <v>0</v>
      </c>
      <c r="BH5333" s="221">
        <f>IF(N5333="sníž. přenesená",J5333,0)</f>
        <v>0</v>
      </c>
      <c r="BI5333" s="221">
        <f>IF(N5333="nulová",J5333,0)</f>
        <v>0</v>
      </c>
      <c r="BJ5333" s="18" t="s">
        <v>82</v>
      </c>
      <c r="BK5333" s="221">
        <f>ROUND(I5333*H5333,2)</f>
        <v>0</v>
      </c>
      <c r="BL5333" s="18" t="s">
        <v>412</v>
      </c>
      <c r="BM5333" s="220" t="s">
        <v>4619</v>
      </c>
    </row>
    <row r="5334" spans="1:65" s="14" customFormat="1" ht="11.25">
      <c r="B5334" s="233"/>
      <c r="C5334" s="234"/>
      <c r="D5334" s="224" t="s">
        <v>211</v>
      </c>
      <c r="E5334" s="235" t="s">
        <v>1</v>
      </c>
      <c r="F5334" s="236" t="s">
        <v>4620</v>
      </c>
      <c r="G5334" s="234"/>
      <c r="H5334" s="237">
        <v>3260.1750000000002</v>
      </c>
      <c r="I5334" s="238"/>
      <c r="J5334" s="234"/>
      <c r="K5334" s="234"/>
      <c r="L5334" s="239"/>
      <c r="M5334" s="240"/>
      <c r="N5334" s="241"/>
      <c r="O5334" s="241"/>
      <c r="P5334" s="241"/>
      <c r="Q5334" s="241"/>
      <c r="R5334" s="241"/>
      <c r="S5334" s="241"/>
      <c r="T5334" s="242"/>
      <c r="AT5334" s="243" t="s">
        <v>211</v>
      </c>
      <c r="AU5334" s="243" t="s">
        <v>84</v>
      </c>
      <c r="AV5334" s="14" t="s">
        <v>84</v>
      </c>
      <c r="AW5334" s="14" t="s">
        <v>31</v>
      </c>
      <c r="AX5334" s="14" t="s">
        <v>75</v>
      </c>
      <c r="AY5334" s="243" t="s">
        <v>203</v>
      </c>
    </row>
    <row r="5335" spans="1:65" s="14" customFormat="1" ht="11.25">
      <c r="B5335" s="233"/>
      <c r="C5335" s="234"/>
      <c r="D5335" s="224" t="s">
        <v>211</v>
      </c>
      <c r="E5335" s="235" t="s">
        <v>1</v>
      </c>
      <c r="F5335" s="236" t="s">
        <v>4621</v>
      </c>
      <c r="G5335" s="234"/>
      <c r="H5335" s="237">
        <v>255.57499999999999</v>
      </c>
      <c r="I5335" s="238"/>
      <c r="J5335" s="234"/>
      <c r="K5335" s="234"/>
      <c r="L5335" s="239"/>
      <c r="M5335" s="240"/>
      <c r="N5335" s="241"/>
      <c r="O5335" s="241"/>
      <c r="P5335" s="241"/>
      <c r="Q5335" s="241"/>
      <c r="R5335" s="241"/>
      <c r="S5335" s="241"/>
      <c r="T5335" s="242"/>
      <c r="AT5335" s="243" t="s">
        <v>211</v>
      </c>
      <c r="AU5335" s="243" t="s">
        <v>84</v>
      </c>
      <c r="AV5335" s="14" t="s">
        <v>84</v>
      </c>
      <c r="AW5335" s="14" t="s">
        <v>31</v>
      </c>
      <c r="AX5335" s="14" t="s">
        <v>75</v>
      </c>
      <c r="AY5335" s="243" t="s">
        <v>203</v>
      </c>
    </row>
    <row r="5336" spans="1:65" s="14" customFormat="1" ht="11.25">
      <c r="B5336" s="233"/>
      <c r="C5336" s="234"/>
      <c r="D5336" s="224" t="s">
        <v>211</v>
      </c>
      <c r="E5336" s="235" t="s">
        <v>1</v>
      </c>
      <c r="F5336" s="236" t="s">
        <v>4622</v>
      </c>
      <c r="G5336" s="234"/>
      <c r="H5336" s="237">
        <v>678.62</v>
      </c>
      <c r="I5336" s="238"/>
      <c r="J5336" s="234"/>
      <c r="K5336" s="234"/>
      <c r="L5336" s="239"/>
      <c r="M5336" s="240"/>
      <c r="N5336" s="241"/>
      <c r="O5336" s="241"/>
      <c r="P5336" s="241"/>
      <c r="Q5336" s="241"/>
      <c r="R5336" s="241"/>
      <c r="S5336" s="241"/>
      <c r="T5336" s="242"/>
      <c r="AT5336" s="243" t="s">
        <v>211</v>
      </c>
      <c r="AU5336" s="243" t="s">
        <v>84</v>
      </c>
      <c r="AV5336" s="14" t="s">
        <v>84</v>
      </c>
      <c r="AW5336" s="14" t="s">
        <v>31</v>
      </c>
      <c r="AX5336" s="14" t="s">
        <v>75</v>
      </c>
      <c r="AY5336" s="243" t="s">
        <v>203</v>
      </c>
    </row>
    <row r="5337" spans="1:65" s="2" customFormat="1" ht="21.75" customHeight="1">
      <c r="A5337" s="35"/>
      <c r="B5337" s="36"/>
      <c r="C5337" s="209" t="s">
        <v>4623</v>
      </c>
      <c r="D5337" s="209" t="s">
        <v>205</v>
      </c>
      <c r="E5337" s="210" t="s">
        <v>4624</v>
      </c>
      <c r="F5337" s="211" t="s">
        <v>4625</v>
      </c>
      <c r="G5337" s="212" t="s">
        <v>828</v>
      </c>
      <c r="H5337" s="213">
        <v>8732.0349999999999</v>
      </c>
      <c r="I5337" s="214"/>
      <c r="J5337" s="215">
        <f>ROUND(I5337*H5337,2)</f>
        <v>0</v>
      </c>
      <c r="K5337" s="211" t="s">
        <v>218</v>
      </c>
      <c r="L5337" s="40"/>
      <c r="M5337" s="216" t="s">
        <v>1</v>
      </c>
      <c r="N5337" s="217" t="s">
        <v>40</v>
      </c>
      <c r="O5337" s="72"/>
      <c r="P5337" s="218">
        <f>O5337*H5337</f>
        <v>0</v>
      </c>
      <c r="Q5337" s="218">
        <v>2.0000000000000002E-5</v>
      </c>
      <c r="R5337" s="218">
        <f>Q5337*H5337</f>
        <v>0.17464070000000001</v>
      </c>
      <c r="S5337" s="218">
        <v>0</v>
      </c>
      <c r="T5337" s="219">
        <f>S5337*H5337</f>
        <v>0</v>
      </c>
      <c r="U5337" s="35"/>
      <c r="V5337" s="35"/>
      <c r="W5337" s="35"/>
      <c r="X5337" s="35"/>
      <c r="Y5337" s="35"/>
      <c r="Z5337" s="35"/>
      <c r="AA5337" s="35"/>
      <c r="AB5337" s="35"/>
      <c r="AC5337" s="35"/>
      <c r="AD5337" s="35"/>
      <c r="AE5337" s="35"/>
      <c r="AR5337" s="220" t="s">
        <v>412</v>
      </c>
      <c r="AT5337" s="220" t="s">
        <v>205</v>
      </c>
      <c r="AU5337" s="220" t="s">
        <v>84</v>
      </c>
      <c r="AY5337" s="18" t="s">
        <v>203</v>
      </c>
      <c r="BE5337" s="221">
        <f>IF(N5337="základní",J5337,0)</f>
        <v>0</v>
      </c>
      <c r="BF5337" s="221">
        <f>IF(N5337="snížená",J5337,0)</f>
        <v>0</v>
      </c>
      <c r="BG5337" s="221">
        <f>IF(N5337="zákl. přenesená",J5337,0)</f>
        <v>0</v>
      </c>
      <c r="BH5337" s="221">
        <f>IF(N5337="sníž. přenesená",J5337,0)</f>
        <v>0</v>
      </c>
      <c r="BI5337" s="221">
        <f>IF(N5337="nulová",J5337,0)</f>
        <v>0</v>
      </c>
      <c r="BJ5337" s="18" t="s">
        <v>82</v>
      </c>
      <c r="BK5337" s="221">
        <f>ROUND(I5337*H5337,2)</f>
        <v>0</v>
      </c>
      <c r="BL5337" s="18" t="s">
        <v>412</v>
      </c>
      <c r="BM5337" s="220" t="s">
        <v>4626</v>
      </c>
    </row>
    <row r="5338" spans="1:65" s="14" customFormat="1" ht="11.25">
      <c r="B5338" s="233"/>
      <c r="C5338" s="234"/>
      <c r="D5338" s="224" t="s">
        <v>211</v>
      </c>
      <c r="E5338" s="235" t="s">
        <v>1</v>
      </c>
      <c r="F5338" s="236" t="s">
        <v>4627</v>
      </c>
      <c r="G5338" s="234"/>
      <c r="H5338" s="237">
        <v>326.01799999999997</v>
      </c>
      <c r="I5338" s="238"/>
      <c r="J5338" s="234"/>
      <c r="K5338" s="234"/>
      <c r="L5338" s="239"/>
      <c r="M5338" s="240"/>
      <c r="N5338" s="241"/>
      <c r="O5338" s="241"/>
      <c r="P5338" s="241"/>
      <c r="Q5338" s="241"/>
      <c r="R5338" s="241"/>
      <c r="S5338" s="241"/>
      <c r="T5338" s="242"/>
      <c r="AT5338" s="243" t="s">
        <v>211</v>
      </c>
      <c r="AU5338" s="243" t="s">
        <v>84</v>
      </c>
      <c r="AV5338" s="14" t="s">
        <v>84</v>
      </c>
      <c r="AW5338" s="14" t="s">
        <v>31</v>
      </c>
      <c r="AX5338" s="14" t="s">
        <v>75</v>
      </c>
      <c r="AY5338" s="243" t="s">
        <v>203</v>
      </c>
    </row>
    <row r="5339" spans="1:65" s="14" customFormat="1" ht="11.25">
      <c r="B5339" s="233"/>
      <c r="C5339" s="234"/>
      <c r="D5339" s="224" t="s">
        <v>211</v>
      </c>
      <c r="E5339" s="235" t="s">
        <v>1</v>
      </c>
      <c r="F5339" s="236" t="s">
        <v>4628</v>
      </c>
      <c r="G5339" s="234"/>
      <c r="H5339" s="237">
        <v>25.558</v>
      </c>
      <c r="I5339" s="238"/>
      <c r="J5339" s="234"/>
      <c r="K5339" s="234"/>
      <c r="L5339" s="239"/>
      <c r="M5339" s="240"/>
      <c r="N5339" s="241"/>
      <c r="O5339" s="241"/>
      <c r="P5339" s="241"/>
      <c r="Q5339" s="241"/>
      <c r="R5339" s="241"/>
      <c r="S5339" s="241"/>
      <c r="T5339" s="242"/>
      <c r="AT5339" s="243" t="s">
        <v>211</v>
      </c>
      <c r="AU5339" s="243" t="s">
        <v>84</v>
      </c>
      <c r="AV5339" s="14" t="s">
        <v>84</v>
      </c>
      <c r="AW5339" s="14" t="s">
        <v>31</v>
      </c>
      <c r="AX5339" s="14" t="s">
        <v>75</v>
      </c>
      <c r="AY5339" s="243" t="s">
        <v>203</v>
      </c>
    </row>
    <row r="5340" spans="1:65" s="14" customFormat="1" ht="11.25">
      <c r="B5340" s="233"/>
      <c r="C5340" s="234"/>
      <c r="D5340" s="224" t="s">
        <v>211</v>
      </c>
      <c r="E5340" s="235" t="s">
        <v>1</v>
      </c>
      <c r="F5340" s="236" t="s">
        <v>4629</v>
      </c>
      <c r="G5340" s="234"/>
      <c r="H5340" s="237">
        <v>67.861999999999995</v>
      </c>
      <c r="I5340" s="238"/>
      <c r="J5340" s="234"/>
      <c r="K5340" s="234"/>
      <c r="L5340" s="239"/>
      <c r="M5340" s="240"/>
      <c r="N5340" s="241"/>
      <c r="O5340" s="241"/>
      <c r="P5340" s="241"/>
      <c r="Q5340" s="241"/>
      <c r="R5340" s="241"/>
      <c r="S5340" s="241"/>
      <c r="T5340" s="242"/>
      <c r="AT5340" s="243" t="s">
        <v>211</v>
      </c>
      <c r="AU5340" s="243" t="s">
        <v>84</v>
      </c>
      <c r="AV5340" s="14" t="s">
        <v>84</v>
      </c>
      <c r="AW5340" s="14" t="s">
        <v>31</v>
      </c>
      <c r="AX5340" s="14" t="s">
        <v>75</v>
      </c>
      <c r="AY5340" s="243" t="s">
        <v>203</v>
      </c>
    </row>
    <row r="5341" spans="1:65" s="14" customFormat="1" ht="11.25">
      <c r="B5341" s="233"/>
      <c r="C5341" s="234"/>
      <c r="D5341" s="224" t="s">
        <v>211</v>
      </c>
      <c r="E5341" s="235" t="s">
        <v>1</v>
      </c>
      <c r="F5341" s="236" t="s">
        <v>4630</v>
      </c>
      <c r="G5341" s="234"/>
      <c r="H5341" s="237">
        <v>7025.4110000000001</v>
      </c>
      <c r="I5341" s="238"/>
      <c r="J5341" s="234"/>
      <c r="K5341" s="234"/>
      <c r="L5341" s="239"/>
      <c r="M5341" s="240"/>
      <c r="N5341" s="241"/>
      <c r="O5341" s="241"/>
      <c r="P5341" s="241"/>
      <c r="Q5341" s="241"/>
      <c r="R5341" s="241"/>
      <c r="S5341" s="241"/>
      <c r="T5341" s="242"/>
      <c r="AT5341" s="243" t="s">
        <v>211</v>
      </c>
      <c r="AU5341" s="243" t="s">
        <v>84</v>
      </c>
      <c r="AV5341" s="14" t="s">
        <v>84</v>
      </c>
      <c r="AW5341" s="14" t="s">
        <v>31</v>
      </c>
      <c r="AX5341" s="14" t="s">
        <v>75</v>
      </c>
      <c r="AY5341" s="243" t="s">
        <v>203</v>
      </c>
    </row>
    <row r="5342" spans="1:65" s="14" customFormat="1" ht="11.25">
      <c r="B5342" s="233"/>
      <c r="C5342" s="234"/>
      <c r="D5342" s="224" t="s">
        <v>211</v>
      </c>
      <c r="E5342" s="235" t="s">
        <v>1</v>
      </c>
      <c r="F5342" s="236" t="s">
        <v>4631</v>
      </c>
      <c r="G5342" s="234"/>
      <c r="H5342" s="237">
        <v>659.77</v>
      </c>
      <c r="I5342" s="238"/>
      <c r="J5342" s="234"/>
      <c r="K5342" s="234"/>
      <c r="L5342" s="239"/>
      <c r="M5342" s="240"/>
      <c r="N5342" s="241"/>
      <c r="O5342" s="241"/>
      <c r="P5342" s="241"/>
      <c r="Q5342" s="241"/>
      <c r="R5342" s="241"/>
      <c r="S5342" s="241"/>
      <c r="T5342" s="242"/>
      <c r="AT5342" s="243" t="s">
        <v>211</v>
      </c>
      <c r="AU5342" s="243" t="s">
        <v>84</v>
      </c>
      <c r="AV5342" s="14" t="s">
        <v>84</v>
      </c>
      <c r="AW5342" s="14" t="s">
        <v>31</v>
      </c>
      <c r="AX5342" s="14" t="s">
        <v>75</v>
      </c>
      <c r="AY5342" s="243" t="s">
        <v>203</v>
      </c>
    </row>
    <row r="5343" spans="1:65" s="14" customFormat="1" ht="11.25">
      <c r="B5343" s="233"/>
      <c r="C5343" s="234"/>
      <c r="D5343" s="224" t="s">
        <v>211</v>
      </c>
      <c r="E5343" s="235" t="s">
        <v>1</v>
      </c>
      <c r="F5343" s="236" t="s">
        <v>4632</v>
      </c>
      <c r="G5343" s="234"/>
      <c r="H5343" s="237">
        <v>627.41600000000005</v>
      </c>
      <c r="I5343" s="238"/>
      <c r="J5343" s="234"/>
      <c r="K5343" s="234"/>
      <c r="L5343" s="239"/>
      <c r="M5343" s="240"/>
      <c r="N5343" s="241"/>
      <c r="O5343" s="241"/>
      <c r="P5343" s="241"/>
      <c r="Q5343" s="241"/>
      <c r="R5343" s="241"/>
      <c r="S5343" s="241"/>
      <c r="T5343" s="242"/>
      <c r="AT5343" s="243" t="s">
        <v>211</v>
      </c>
      <c r="AU5343" s="243" t="s">
        <v>84</v>
      </c>
      <c r="AV5343" s="14" t="s">
        <v>84</v>
      </c>
      <c r="AW5343" s="14" t="s">
        <v>31</v>
      </c>
      <c r="AX5343" s="14" t="s">
        <v>75</v>
      </c>
      <c r="AY5343" s="243" t="s">
        <v>203</v>
      </c>
    </row>
    <row r="5344" spans="1:65" s="2" customFormat="1" ht="16.5" customHeight="1">
      <c r="A5344" s="35"/>
      <c r="B5344" s="36"/>
      <c r="C5344" s="209" t="s">
        <v>4633</v>
      </c>
      <c r="D5344" s="209" t="s">
        <v>205</v>
      </c>
      <c r="E5344" s="210" t="s">
        <v>4634</v>
      </c>
      <c r="F5344" s="211" t="s">
        <v>4635</v>
      </c>
      <c r="G5344" s="212" t="s">
        <v>240</v>
      </c>
      <c r="H5344" s="213">
        <v>5195.3729999999996</v>
      </c>
      <c r="I5344" s="214"/>
      <c r="J5344" s="215">
        <f>ROUND(I5344*H5344,2)</f>
        <v>0</v>
      </c>
      <c r="K5344" s="211" t="s">
        <v>218</v>
      </c>
      <c r="L5344" s="40"/>
      <c r="M5344" s="216" t="s">
        <v>1</v>
      </c>
      <c r="N5344" s="217" t="s">
        <v>40</v>
      </c>
      <c r="O5344" s="72"/>
      <c r="P5344" s="218">
        <f>O5344*H5344</f>
        <v>0</v>
      </c>
      <c r="Q5344" s="218">
        <v>0</v>
      </c>
      <c r="R5344" s="218">
        <f>Q5344*H5344</f>
        <v>0</v>
      </c>
      <c r="S5344" s="218">
        <v>0</v>
      </c>
      <c r="T5344" s="219">
        <f>S5344*H5344</f>
        <v>0</v>
      </c>
      <c r="U5344" s="35"/>
      <c r="V5344" s="35"/>
      <c r="W5344" s="35"/>
      <c r="X5344" s="35"/>
      <c r="Y5344" s="35"/>
      <c r="Z5344" s="35"/>
      <c r="AA5344" s="35"/>
      <c r="AB5344" s="35"/>
      <c r="AC5344" s="35"/>
      <c r="AD5344" s="35"/>
      <c r="AE5344" s="35"/>
      <c r="AR5344" s="220" t="s">
        <v>412</v>
      </c>
      <c r="AT5344" s="220" t="s">
        <v>205</v>
      </c>
      <c r="AU5344" s="220" t="s">
        <v>84</v>
      </c>
      <c r="AY5344" s="18" t="s">
        <v>203</v>
      </c>
      <c r="BE5344" s="221">
        <f>IF(N5344="základní",J5344,0)</f>
        <v>0</v>
      </c>
      <c r="BF5344" s="221">
        <f>IF(N5344="snížená",J5344,0)</f>
        <v>0</v>
      </c>
      <c r="BG5344" s="221">
        <f>IF(N5344="zákl. přenesená",J5344,0)</f>
        <v>0</v>
      </c>
      <c r="BH5344" s="221">
        <f>IF(N5344="sníž. přenesená",J5344,0)</f>
        <v>0</v>
      </c>
      <c r="BI5344" s="221">
        <f>IF(N5344="nulová",J5344,0)</f>
        <v>0</v>
      </c>
      <c r="BJ5344" s="18" t="s">
        <v>82</v>
      </c>
      <c r="BK5344" s="221">
        <f>ROUND(I5344*H5344,2)</f>
        <v>0</v>
      </c>
      <c r="BL5344" s="18" t="s">
        <v>412</v>
      </c>
      <c r="BM5344" s="220" t="s">
        <v>4636</v>
      </c>
    </row>
    <row r="5345" spans="1:65" s="14" customFormat="1" ht="11.25">
      <c r="B5345" s="233"/>
      <c r="C5345" s="234"/>
      <c r="D5345" s="224" t="s">
        <v>211</v>
      </c>
      <c r="E5345" s="235" t="s">
        <v>1</v>
      </c>
      <c r="F5345" s="236" t="s">
        <v>4637</v>
      </c>
      <c r="G5345" s="234"/>
      <c r="H5345" s="237">
        <v>4390.8819999999996</v>
      </c>
      <c r="I5345" s="238"/>
      <c r="J5345" s="234"/>
      <c r="K5345" s="234"/>
      <c r="L5345" s="239"/>
      <c r="M5345" s="240"/>
      <c r="N5345" s="241"/>
      <c r="O5345" s="241"/>
      <c r="P5345" s="241"/>
      <c r="Q5345" s="241"/>
      <c r="R5345" s="241"/>
      <c r="S5345" s="241"/>
      <c r="T5345" s="242"/>
      <c r="AT5345" s="243" t="s">
        <v>211</v>
      </c>
      <c r="AU5345" s="243" t="s">
        <v>84</v>
      </c>
      <c r="AV5345" s="14" t="s">
        <v>84</v>
      </c>
      <c r="AW5345" s="14" t="s">
        <v>31</v>
      </c>
      <c r="AX5345" s="14" t="s">
        <v>75</v>
      </c>
      <c r="AY5345" s="243" t="s">
        <v>203</v>
      </c>
    </row>
    <row r="5346" spans="1:65" s="14" customFormat="1" ht="11.25">
      <c r="B5346" s="233"/>
      <c r="C5346" s="234"/>
      <c r="D5346" s="224" t="s">
        <v>211</v>
      </c>
      <c r="E5346" s="235" t="s">
        <v>1</v>
      </c>
      <c r="F5346" s="236" t="s">
        <v>4638</v>
      </c>
      <c r="G5346" s="234"/>
      <c r="H5346" s="237">
        <v>412.35599999999999</v>
      </c>
      <c r="I5346" s="238"/>
      <c r="J5346" s="234"/>
      <c r="K5346" s="234"/>
      <c r="L5346" s="239"/>
      <c r="M5346" s="240"/>
      <c r="N5346" s="241"/>
      <c r="O5346" s="241"/>
      <c r="P5346" s="241"/>
      <c r="Q5346" s="241"/>
      <c r="R5346" s="241"/>
      <c r="S5346" s="241"/>
      <c r="T5346" s="242"/>
      <c r="AT5346" s="243" t="s">
        <v>211</v>
      </c>
      <c r="AU5346" s="243" t="s">
        <v>84</v>
      </c>
      <c r="AV5346" s="14" t="s">
        <v>84</v>
      </c>
      <c r="AW5346" s="14" t="s">
        <v>31</v>
      </c>
      <c r="AX5346" s="14" t="s">
        <v>75</v>
      </c>
      <c r="AY5346" s="243" t="s">
        <v>203</v>
      </c>
    </row>
    <row r="5347" spans="1:65" s="14" customFormat="1" ht="11.25">
      <c r="B5347" s="233"/>
      <c r="C5347" s="234"/>
      <c r="D5347" s="224" t="s">
        <v>211</v>
      </c>
      <c r="E5347" s="235" t="s">
        <v>1</v>
      </c>
      <c r="F5347" s="236" t="s">
        <v>4639</v>
      </c>
      <c r="G5347" s="234"/>
      <c r="H5347" s="237">
        <v>392.13499999999999</v>
      </c>
      <c r="I5347" s="238"/>
      <c r="J5347" s="234"/>
      <c r="K5347" s="234"/>
      <c r="L5347" s="239"/>
      <c r="M5347" s="240"/>
      <c r="N5347" s="241"/>
      <c r="O5347" s="241"/>
      <c r="P5347" s="241"/>
      <c r="Q5347" s="241"/>
      <c r="R5347" s="241"/>
      <c r="S5347" s="241"/>
      <c r="T5347" s="242"/>
      <c r="AT5347" s="243" t="s">
        <v>211</v>
      </c>
      <c r="AU5347" s="243" t="s">
        <v>84</v>
      </c>
      <c r="AV5347" s="14" t="s">
        <v>84</v>
      </c>
      <c r="AW5347" s="14" t="s">
        <v>31</v>
      </c>
      <c r="AX5347" s="14" t="s">
        <v>75</v>
      </c>
      <c r="AY5347" s="243" t="s">
        <v>203</v>
      </c>
    </row>
    <row r="5348" spans="1:65" s="2" customFormat="1" ht="21.75" customHeight="1">
      <c r="A5348" s="35"/>
      <c r="B5348" s="36"/>
      <c r="C5348" s="209" t="s">
        <v>4640</v>
      </c>
      <c r="D5348" s="209" t="s">
        <v>205</v>
      </c>
      <c r="E5348" s="210" t="s">
        <v>4641</v>
      </c>
      <c r="F5348" s="211" t="s">
        <v>4642</v>
      </c>
      <c r="G5348" s="212" t="s">
        <v>240</v>
      </c>
      <c r="H5348" s="213">
        <v>5614.8109999999997</v>
      </c>
      <c r="I5348" s="214"/>
      <c r="J5348" s="215">
        <f>ROUND(I5348*H5348,2)</f>
        <v>0</v>
      </c>
      <c r="K5348" s="211" t="s">
        <v>218</v>
      </c>
      <c r="L5348" s="40"/>
      <c r="M5348" s="216" t="s">
        <v>1</v>
      </c>
      <c r="N5348" s="217" t="s">
        <v>40</v>
      </c>
      <c r="O5348" s="72"/>
      <c r="P5348" s="218">
        <f>O5348*H5348</f>
        <v>0</v>
      </c>
      <c r="Q5348" s="218">
        <v>2.0000000000000001E-4</v>
      </c>
      <c r="R5348" s="218">
        <f>Q5348*H5348</f>
        <v>1.1229621999999999</v>
      </c>
      <c r="S5348" s="218">
        <v>0</v>
      </c>
      <c r="T5348" s="219">
        <f>S5348*H5348</f>
        <v>0</v>
      </c>
      <c r="U5348" s="35"/>
      <c r="V5348" s="35"/>
      <c r="W5348" s="35"/>
      <c r="X5348" s="35"/>
      <c r="Y5348" s="35"/>
      <c r="Z5348" s="35"/>
      <c r="AA5348" s="35"/>
      <c r="AB5348" s="35"/>
      <c r="AC5348" s="35"/>
      <c r="AD5348" s="35"/>
      <c r="AE5348" s="35"/>
      <c r="AR5348" s="220" t="s">
        <v>412</v>
      </c>
      <c r="AT5348" s="220" t="s">
        <v>205</v>
      </c>
      <c r="AU5348" s="220" t="s">
        <v>84</v>
      </c>
      <c r="AY5348" s="18" t="s">
        <v>203</v>
      </c>
      <c r="BE5348" s="221">
        <f>IF(N5348="základní",J5348,0)</f>
        <v>0</v>
      </c>
      <c r="BF5348" s="221">
        <f>IF(N5348="snížená",J5348,0)</f>
        <v>0</v>
      </c>
      <c r="BG5348" s="221">
        <f>IF(N5348="zákl. přenesená",J5348,0)</f>
        <v>0</v>
      </c>
      <c r="BH5348" s="221">
        <f>IF(N5348="sníž. přenesená",J5348,0)</f>
        <v>0</v>
      </c>
      <c r="BI5348" s="221">
        <f>IF(N5348="nulová",J5348,0)</f>
        <v>0</v>
      </c>
      <c r="BJ5348" s="18" t="s">
        <v>82</v>
      </c>
      <c r="BK5348" s="221">
        <f>ROUND(I5348*H5348,2)</f>
        <v>0</v>
      </c>
      <c r="BL5348" s="18" t="s">
        <v>412</v>
      </c>
      <c r="BM5348" s="220" t="s">
        <v>4643</v>
      </c>
    </row>
    <row r="5349" spans="1:65" s="14" customFormat="1" ht="11.25">
      <c r="B5349" s="233"/>
      <c r="C5349" s="234"/>
      <c r="D5349" s="224" t="s">
        <v>211</v>
      </c>
      <c r="E5349" s="235" t="s">
        <v>1</v>
      </c>
      <c r="F5349" s="236" t="s">
        <v>4627</v>
      </c>
      <c r="G5349" s="234"/>
      <c r="H5349" s="237">
        <v>326.01799999999997</v>
      </c>
      <c r="I5349" s="238"/>
      <c r="J5349" s="234"/>
      <c r="K5349" s="234"/>
      <c r="L5349" s="239"/>
      <c r="M5349" s="240"/>
      <c r="N5349" s="241"/>
      <c r="O5349" s="241"/>
      <c r="P5349" s="241"/>
      <c r="Q5349" s="241"/>
      <c r="R5349" s="241"/>
      <c r="S5349" s="241"/>
      <c r="T5349" s="242"/>
      <c r="AT5349" s="243" t="s">
        <v>211</v>
      </c>
      <c r="AU5349" s="243" t="s">
        <v>84</v>
      </c>
      <c r="AV5349" s="14" t="s">
        <v>84</v>
      </c>
      <c r="AW5349" s="14" t="s">
        <v>31</v>
      </c>
      <c r="AX5349" s="14" t="s">
        <v>75</v>
      </c>
      <c r="AY5349" s="243" t="s">
        <v>203</v>
      </c>
    </row>
    <row r="5350" spans="1:65" s="14" customFormat="1" ht="11.25">
      <c r="B5350" s="233"/>
      <c r="C5350" s="234"/>
      <c r="D5350" s="224" t="s">
        <v>211</v>
      </c>
      <c r="E5350" s="235" t="s">
        <v>1</v>
      </c>
      <c r="F5350" s="236" t="s">
        <v>4628</v>
      </c>
      <c r="G5350" s="234"/>
      <c r="H5350" s="237">
        <v>25.558</v>
      </c>
      <c r="I5350" s="238"/>
      <c r="J5350" s="234"/>
      <c r="K5350" s="234"/>
      <c r="L5350" s="239"/>
      <c r="M5350" s="240"/>
      <c r="N5350" s="241"/>
      <c r="O5350" s="241"/>
      <c r="P5350" s="241"/>
      <c r="Q5350" s="241"/>
      <c r="R5350" s="241"/>
      <c r="S5350" s="241"/>
      <c r="T5350" s="242"/>
      <c r="AT5350" s="243" t="s">
        <v>211</v>
      </c>
      <c r="AU5350" s="243" t="s">
        <v>84</v>
      </c>
      <c r="AV5350" s="14" t="s">
        <v>84</v>
      </c>
      <c r="AW5350" s="14" t="s">
        <v>31</v>
      </c>
      <c r="AX5350" s="14" t="s">
        <v>75</v>
      </c>
      <c r="AY5350" s="243" t="s">
        <v>203</v>
      </c>
    </row>
    <row r="5351" spans="1:65" s="14" customFormat="1" ht="11.25">
      <c r="B5351" s="233"/>
      <c r="C5351" s="234"/>
      <c r="D5351" s="224" t="s">
        <v>211</v>
      </c>
      <c r="E5351" s="235" t="s">
        <v>1</v>
      </c>
      <c r="F5351" s="236" t="s">
        <v>4629</v>
      </c>
      <c r="G5351" s="234"/>
      <c r="H5351" s="237">
        <v>67.861999999999995</v>
      </c>
      <c r="I5351" s="238"/>
      <c r="J5351" s="234"/>
      <c r="K5351" s="234"/>
      <c r="L5351" s="239"/>
      <c r="M5351" s="240"/>
      <c r="N5351" s="241"/>
      <c r="O5351" s="241"/>
      <c r="P5351" s="241"/>
      <c r="Q5351" s="241"/>
      <c r="R5351" s="241"/>
      <c r="S5351" s="241"/>
      <c r="T5351" s="242"/>
      <c r="AT5351" s="243" t="s">
        <v>211</v>
      </c>
      <c r="AU5351" s="243" t="s">
        <v>84</v>
      </c>
      <c r="AV5351" s="14" t="s">
        <v>84</v>
      </c>
      <c r="AW5351" s="14" t="s">
        <v>31</v>
      </c>
      <c r="AX5351" s="14" t="s">
        <v>75</v>
      </c>
      <c r="AY5351" s="243" t="s">
        <v>203</v>
      </c>
    </row>
    <row r="5352" spans="1:65" s="14" customFormat="1" ht="11.25">
      <c r="B5352" s="233"/>
      <c r="C5352" s="234"/>
      <c r="D5352" s="224" t="s">
        <v>211</v>
      </c>
      <c r="E5352" s="235" t="s">
        <v>1</v>
      </c>
      <c r="F5352" s="236" t="s">
        <v>4637</v>
      </c>
      <c r="G5352" s="234"/>
      <c r="H5352" s="237">
        <v>4390.8819999999996</v>
      </c>
      <c r="I5352" s="238"/>
      <c r="J5352" s="234"/>
      <c r="K5352" s="234"/>
      <c r="L5352" s="239"/>
      <c r="M5352" s="240"/>
      <c r="N5352" s="241"/>
      <c r="O5352" s="241"/>
      <c r="P5352" s="241"/>
      <c r="Q5352" s="241"/>
      <c r="R5352" s="241"/>
      <c r="S5352" s="241"/>
      <c r="T5352" s="242"/>
      <c r="AT5352" s="243" t="s">
        <v>211</v>
      </c>
      <c r="AU5352" s="243" t="s">
        <v>84</v>
      </c>
      <c r="AV5352" s="14" t="s">
        <v>84</v>
      </c>
      <c r="AW5352" s="14" t="s">
        <v>31</v>
      </c>
      <c r="AX5352" s="14" t="s">
        <v>75</v>
      </c>
      <c r="AY5352" s="243" t="s">
        <v>203</v>
      </c>
    </row>
    <row r="5353" spans="1:65" s="14" customFormat="1" ht="11.25">
      <c r="B5353" s="233"/>
      <c r="C5353" s="234"/>
      <c r="D5353" s="224" t="s">
        <v>211</v>
      </c>
      <c r="E5353" s="235" t="s">
        <v>1</v>
      </c>
      <c r="F5353" s="236" t="s">
        <v>4638</v>
      </c>
      <c r="G5353" s="234"/>
      <c r="H5353" s="237">
        <v>412.35599999999999</v>
      </c>
      <c r="I5353" s="238"/>
      <c r="J5353" s="234"/>
      <c r="K5353" s="234"/>
      <c r="L5353" s="239"/>
      <c r="M5353" s="240"/>
      <c r="N5353" s="241"/>
      <c r="O5353" s="241"/>
      <c r="P5353" s="241"/>
      <c r="Q5353" s="241"/>
      <c r="R5353" s="241"/>
      <c r="S5353" s="241"/>
      <c r="T5353" s="242"/>
      <c r="AT5353" s="243" t="s">
        <v>211</v>
      </c>
      <c r="AU5353" s="243" t="s">
        <v>84</v>
      </c>
      <c r="AV5353" s="14" t="s">
        <v>84</v>
      </c>
      <c r="AW5353" s="14" t="s">
        <v>31</v>
      </c>
      <c r="AX5353" s="14" t="s">
        <v>75</v>
      </c>
      <c r="AY5353" s="243" t="s">
        <v>203</v>
      </c>
    </row>
    <row r="5354" spans="1:65" s="14" customFormat="1" ht="11.25">
      <c r="B5354" s="233"/>
      <c r="C5354" s="234"/>
      <c r="D5354" s="224" t="s">
        <v>211</v>
      </c>
      <c r="E5354" s="235" t="s">
        <v>1</v>
      </c>
      <c r="F5354" s="236" t="s">
        <v>4639</v>
      </c>
      <c r="G5354" s="234"/>
      <c r="H5354" s="237">
        <v>392.13499999999999</v>
      </c>
      <c r="I5354" s="238"/>
      <c r="J5354" s="234"/>
      <c r="K5354" s="234"/>
      <c r="L5354" s="239"/>
      <c r="M5354" s="240"/>
      <c r="N5354" s="241"/>
      <c r="O5354" s="241"/>
      <c r="P5354" s="241"/>
      <c r="Q5354" s="241"/>
      <c r="R5354" s="241"/>
      <c r="S5354" s="241"/>
      <c r="T5354" s="242"/>
      <c r="AT5354" s="243" t="s">
        <v>211</v>
      </c>
      <c r="AU5354" s="243" t="s">
        <v>84</v>
      </c>
      <c r="AV5354" s="14" t="s">
        <v>84</v>
      </c>
      <c r="AW5354" s="14" t="s">
        <v>31</v>
      </c>
      <c r="AX5354" s="14" t="s">
        <v>75</v>
      </c>
      <c r="AY5354" s="243" t="s">
        <v>203</v>
      </c>
    </row>
    <row r="5355" spans="1:65" s="2" customFormat="1" ht="21.75" customHeight="1">
      <c r="A5355" s="35"/>
      <c r="B5355" s="36"/>
      <c r="C5355" s="209" t="s">
        <v>4644</v>
      </c>
      <c r="D5355" s="209" t="s">
        <v>205</v>
      </c>
      <c r="E5355" s="210" t="s">
        <v>4645</v>
      </c>
      <c r="F5355" s="211" t="s">
        <v>4646</v>
      </c>
      <c r="G5355" s="212" t="s">
        <v>240</v>
      </c>
      <c r="H5355" s="213">
        <v>5195.3729999999996</v>
      </c>
      <c r="I5355" s="214"/>
      <c r="J5355" s="215">
        <f>ROUND(I5355*H5355,2)</f>
        <v>0</v>
      </c>
      <c r="K5355" s="211" t="s">
        <v>218</v>
      </c>
      <c r="L5355" s="40"/>
      <c r="M5355" s="216" t="s">
        <v>1</v>
      </c>
      <c r="N5355" s="217" t="s">
        <v>40</v>
      </c>
      <c r="O5355" s="72"/>
      <c r="P5355" s="218">
        <f>O5355*H5355</f>
        <v>0</v>
      </c>
      <c r="Q5355" s="218">
        <v>4.4999999999999997E-3</v>
      </c>
      <c r="R5355" s="218">
        <f>Q5355*H5355</f>
        <v>23.379178499999995</v>
      </c>
      <c r="S5355" s="218">
        <v>0</v>
      </c>
      <c r="T5355" s="219">
        <f>S5355*H5355</f>
        <v>0</v>
      </c>
      <c r="U5355" s="35"/>
      <c r="V5355" s="35"/>
      <c r="W5355" s="35"/>
      <c r="X5355" s="35"/>
      <c r="Y5355" s="35"/>
      <c r="Z5355" s="35"/>
      <c r="AA5355" s="35"/>
      <c r="AB5355" s="35"/>
      <c r="AC5355" s="35"/>
      <c r="AD5355" s="35"/>
      <c r="AE5355" s="35"/>
      <c r="AR5355" s="220" t="s">
        <v>412</v>
      </c>
      <c r="AT5355" s="220" t="s">
        <v>205</v>
      </c>
      <c r="AU5355" s="220" t="s">
        <v>84</v>
      </c>
      <c r="AY5355" s="18" t="s">
        <v>203</v>
      </c>
      <c r="BE5355" s="221">
        <f>IF(N5355="základní",J5355,0)</f>
        <v>0</v>
      </c>
      <c r="BF5355" s="221">
        <f>IF(N5355="snížená",J5355,0)</f>
        <v>0</v>
      </c>
      <c r="BG5355" s="221">
        <f>IF(N5355="zákl. přenesená",J5355,0)</f>
        <v>0</v>
      </c>
      <c r="BH5355" s="221">
        <f>IF(N5355="sníž. přenesená",J5355,0)</f>
        <v>0</v>
      </c>
      <c r="BI5355" s="221">
        <f>IF(N5355="nulová",J5355,0)</f>
        <v>0</v>
      </c>
      <c r="BJ5355" s="18" t="s">
        <v>82</v>
      </c>
      <c r="BK5355" s="221">
        <f>ROUND(I5355*H5355,2)</f>
        <v>0</v>
      </c>
      <c r="BL5355" s="18" t="s">
        <v>412</v>
      </c>
      <c r="BM5355" s="220" t="s">
        <v>4647</v>
      </c>
    </row>
    <row r="5356" spans="1:65" s="14" customFormat="1" ht="11.25">
      <c r="B5356" s="233"/>
      <c r="C5356" s="234"/>
      <c r="D5356" s="224" t="s">
        <v>211</v>
      </c>
      <c r="E5356" s="235" t="s">
        <v>1</v>
      </c>
      <c r="F5356" s="236" t="s">
        <v>4637</v>
      </c>
      <c r="G5356" s="234"/>
      <c r="H5356" s="237">
        <v>4390.8819999999996</v>
      </c>
      <c r="I5356" s="238"/>
      <c r="J5356" s="234"/>
      <c r="K5356" s="234"/>
      <c r="L5356" s="239"/>
      <c r="M5356" s="240"/>
      <c r="N5356" s="241"/>
      <c r="O5356" s="241"/>
      <c r="P5356" s="241"/>
      <c r="Q5356" s="241"/>
      <c r="R5356" s="241"/>
      <c r="S5356" s="241"/>
      <c r="T5356" s="242"/>
      <c r="AT5356" s="243" t="s">
        <v>211</v>
      </c>
      <c r="AU5356" s="243" t="s">
        <v>84</v>
      </c>
      <c r="AV5356" s="14" t="s">
        <v>84</v>
      </c>
      <c r="AW5356" s="14" t="s">
        <v>31</v>
      </c>
      <c r="AX5356" s="14" t="s">
        <v>75</v>
      </c>
      <c r="AY5356" s="243" t="s">
        <v>203</v>
      </c>
    </row>
    <row r="5357" spans="1:65" s="14" customFormat="1" ht="11.25">
      <c r="B5357" s="233"/>
      <c r="C5357" s="234"/>
      <c r="D5357" s="224" t="s">
        <v>211</v>
      </c>
      <c r="E5357" s="235" t="s">
        <v>1</v>
      </c>
      <c r="F5357" s="236" t="s">
        <v>4638</v>
      </c>
      <c r="G5357" s="234"/>
      <c r="H5357" s="237">
        <v>412.35599999999999</v>
      </c>
      <c r="I5357" s="238"/>
      <c r="J5357" s="234"/>
      <c r="K5357" s="234"/>
      <c r="L5357" s="239"/>
      <c r="M5357" s="240"/>
      <c r="N5357" s="241"/>
      <c r="O5357" s="241"/>
      <c r="P5357" s="241"/>
      <c r="Q5357" s="241"/>
      <c r="R5357" s="241"/>
      <c r="S5357" s="241"/>
      <c r="T5357" s="242"/>
      <c r="AT5357" s="243" t="s">
        <v>211</v>
      </c>
      <c r="AU5357" s="243" t="s">
        <v>84</v>
      </c>
      <c r="AV5357" s="14" t="s">
        <v>84</v>
      </c>
      <c r="AW5357" s="14" t="s">
        <v>31</v>
      </c>
      <c r="AX5357" s="14" t="s">
        <v>75</v>
      </c>
      <c r="AY5357" s="243" t="s">
        <v>203</v>
      </c>
    </row>
    <row r="5358" spans="1:65" s="14" customFormat="1" ht="11.25">
      <c r="B5358" s="233"/>
      <c r="C5358" s="234"/>
      <c r="D5358" s="224" t="s">
        <v>211</v>
      </c>
      <c r="E5358" s="235" t="s">
        <v>1</v>
      </c>
      <c r="F5358" s="236" t="s">
        <v>4639</v>
      </c>
      <c r="G5358" s="234"/>
      <c r="H5358" s="237">
        <v>392.13499999999999</v>
      </c>
      <c r="I5358" s="238"/>
      <c r="J5358" s="234"/>
      <c r="K5358" s="234"/>
      <c r="L5358" s="239"/>
      <c r="M5358" s="240"/>
      <c r="N5358" s="241"/>
      <c r="O5358" s="241"/>
      <c r="P5358" s="241"/>
      <c r="Q5358" s="241"/>
      <c r="R5358" s="241"/>
      <c r="S5358" s="241"/>
      <c r="T5358" s="242"/>
      <c r="AT5358" s="243" t="s">
        <v>211</v>
      </c>
      <c r="AU5358" s="243" t="s">
        <v>84</v>
      </c>
      <c r="AV5358" s="14" t="s">
        <v>84</v>
      </c>
      <c r="AW5358" s="14" t="s">
        <v>31</v>
      </c>
      <c r="AX5358" s="14" t="s">
        <v>75</v>
      </c>
      <c r="AY5358" s="243" t="s">
        <v>203</v>
      </c>
    </row>
    <row r="5359" spans="1:65" s="2" customFormat="1" ht="21.75" customHeight="1">
      <c r="A5359" s="35"/>
      <c r="B5359" s="36"/>
      <c r="C5359" s="209" t="s">
        <v>4648</v>
      </c>
      <c r="D5359" s="209" t="s">
        <v>205</v>
      </c>
      <c r="E5359" s="210" t="s">
        <v>4649</v>
      </c>
      <c r="F5359" s="211" t="s">
        <v>4650</v>
      </c>
      <c r="G5359" s="212" t="s">
        <v>240</v>
      </c>
      <c r="H5359" s="213">
        <v>5614.8109999999997</v>
      </c>
      <c r="I5359" s="214"/>
      <c r="J5359" s="215">
        <f>ROUND(I5359*H5359,2)</f>
        <v>0</v>
      </c>
      <c r="K5359" s="211" t="s">
        <v>218</v>
      </c>
      <c r="L5359" s="40"/>
      <c r="M5359" s="216" t="s">
        <v>1</v>
      </c>
      <c r="N5359" s="217" t="s">
        <v>40</v>
      </c>
      <c r="O5359" s="72"/>
      <c r="P5359" s="218">
        <f>O5359*H5359</f>
        <v>0</v>
      </c>
      <c r="Q5359" s="218">
        <v>0</v>
      </c>
      <c r="R5359" s="218">
        <f>Q5359*H5359</f>
        <v>0</v>
      </c>
      <c r="S5359" s="218">
        <v>0</v>
      </c>
      <c r="T5359" s="219">
        <f>S5359*H5359</f>
        <v>0</v>
      </c>
      <c r="U5359" s="35"/>
      <c r="V5359" s="35"/>
      <c r="W5359" s="35"/>
      <c r="X5359" s="35"/>
      <c r="Y5359" s="35"/>
      <c r="Z5359" s="35"/>
      <c r="AA5359" s="35"/>
      <c r="AB5359" s="35"/>
      <c r="AC5359" s="35"/>
      <c r="AD5359" s="35"/>
      <c r="AE5359" s="35"/>
      <c r="AR5359" s="220" t="s">
        <v>412</v>
      </c>
      <c r="AT5359" s="220" t="s">
        <v>205</v>
      </c>
      <c r="AU5359" s="220" t="s">
        <v>84</v>
      </c>
      <c r="AY5359" s="18" t="s">
        <v>203</v>
      </c>
      <c r="BE5359" s="221">
        <f>IF(N5359="základní",J5359,0)</f>
        <v>0</v>
      </c>
      <c r="BF5359" s="221">
        <f>IF(N5359="snížená",J5359,0)</f>
        <v>0</v>
      </c>
      <c r="BG5359" s="221">
        <f>IF(N5359="zákl. přenesená",J5359,0)</f>
        <v>0</v>
      </c>
      <c r="BH5359" s="221">
        <f>IF(N5359="sníž. přenesená",J5359,0)</f>
        <v>0</v>
      </c>
      <c r="BI5359" s="221">
        <f>IF(N5359="nulová",J5359,0)</f>
        <v>0</v>
      </c>
      <c r="BJ5359" s="18" t="s">
        <v>82</v>
      </c>
      <c r="BK5359" s="221">
        <f>ROUND(I5359*H5359,2)</f>
        <v>0</v>
      </c>
      <c r="BL5359" s="18" t="s">
        <v>412</v>
      </c>
      <c r="BM5359" s="220" t="s">
        <v>4651</v>
      </c>
    </row>
    <row r="5360" spans="1:65" s="14" customFormat="1" ht="11.25">
      <c r="B5360" s="233"/>
      <c r="C5360" s="234"/>
      <c r="D5360" s="224" t="s">
        <v>211</v>
      </c>
      <c r="E5360" s="235" t="s">
        <v>1</v>
      </c>
      <c r="F5360" s="236" t="s">
        <v>4627</v>
      </c>
      <c r="G5360" s="234"/>
      <c r="H5360" s="237">
        <v>326.01799999999997</v>
      </c>
      <c r="I5360" s="238"/>
      <c r="J5360" s="234"/>
      <c r="K5360" s="234"/>
      <c r="L5360" s="239"/>
      <c r="M5360" s="240"/>
      <c r="N5360" s="241"/>
      <c r="O5360" s="241"/>
      <c r="P5360" s="241"/>
      <c r="Q5360" s="241"/>
      <c r="R5360" s="241"/>
      <c r="S5360" s="241"/>
      <c r="T5360" s="242"/>
      <c r="AT5360" s="243" t="s">
        <v>211</v>
      </c>
      <c r="AU5360" s="243" t="s">
        <v>84</v>
      </c>
      <c r="AV5360" s="14" t="s">
        <v>84</v>
      </c>
      <c r="AW5360" s="14" t="s">
        <v>31</v>
      </c>
      <c r="AX5360" s="14" t="s">
        <v>75</v>
      </c>
      <c r="AY5360" s="243" t="s">
        <v>203</v>
      </c>
    </row>
    <row r="5361" spans="1:65" s="14" customFormat="1" ht="11.25">
      <c r="B5361" s="233"/>
      <c r="C5361" s="234"/>
      <c r="D5361" s="224" t="s">
        <v>211</v>
      </c>
      <c r="E5361" s="235" t="s">
        <v>1</v>
      </c>
      <c r="F5361" s="236" t="s">
        <v>4628</v>
      </c>
      <c r="G5361" s="234"/>
      <c r="H5361" s="237">
        <v>25.558</v>
      </c>
      <c r="I5361" s="238"/>
      <c r="J5361" s="234"/>
      <c r="K5361" s="234"/>
      <c r="L5361" s="239"/>
      <c r="M5361" s="240"/>
      <c r="N5361" s="241"/>
      <c r="O5361" s="241"/>
      <c r="P5361" s="241"/>
      <c r="Q5361" s="241"/>
      <c r="R5361" s="241"/>
      <c r="S5361" s="241"/>
      <c r="T5361" s="242"/>
      <c r="AT5361" s="243" t="s">
        <v>211</v>
      </c>
      <c r="AU5361" s="243" t="s">
        <v>84</v>
      </c>
      <c r="AV5361" s="14" t="s">
        <v>84</v>
      </c>
      <c r="AW5361" s="14" t="s">
        <v>31</v>
      </c>
      <c r="AX5361" s="14" t="s">
        <v>75</v>
      </c>
      <c r="AY5361" s="243" t="s">
        <v>203</v>
      </c>
    </row>
    <row r="5362" spans="1:65" s="14" customFormat="1" ht="11.25">
      <c r="B5362" s="233"/>
      <c r="C5362" s="234"/>
      <c r="D5362" s="224" t="s">
        <v>211</v>
      </c>
      <c r="E5362" s="235" t="s">
        <v>1</v>
      </c>
      <c r="F5362" s="236" t="s">
        <v>4629</v>
      </c>
      <c r="G5362" s="234"/>
      <c r="H5362" s="237">
        <v>67.861999999999995</v>
      </c>
      <c r="I5362" s="238"/>
      <c r="J5362" s="234"/>
      <c r="K5362" s="234"/>
      <c r="L5362" s="239"/>
      <c r="M5362" s="240"/>
      <c r="N5362" s="241"/>
      <c r="O5362" s="241"/>
      <c r="P5362" s="241"/>
      <c r="Q5362" s="241"/>
      <c r="R5362" s="241"/>
      <c r="S5362" s="241"/>
      <c r="T5362" s="242"/>
      <c r="AT5362" s="243" t="s">
        <v>211</v>
      </c>
      <c r="AU5362" s="243" t="s">
        <v>84</v>
      </c>
      <c r="AV5362" s="14" t="s">
        <v>84</v>
      </c>
      <c r="AW5362" s="14" t="s">
        <v>31</v>
      </c>
      <c r="AX5362" s="14" t="s">
        <v>75</v>
      </c>
      <c r="AY5362" s="243" t="s">
        <v>203</v>
      </c>
    </row>
    <row r="5363" spans="1:65" s="14" customFormat="1" ht="11.25">
      <c r="B5363" s="233"/>
      <c r="C5363" s="234"/>
      <c r="D5363" s="224" t="s">
        <v>211</v>
      </c>
      <c r="E5363" s="235" t="s">
        <v>1</v>
      </c>
      <c r="F5363" s="236" t="s">
        <v>4637</v>
      </c>
      <c r="G5363" s="234"/>
      <c r="H5363" s="237">
        <v>4390.8819999999996</v>
      </c>
      <c r="I5363" s="238"/>
      <c r="J5363" s="234"/>
      <c r="K5363" s="234"/>
      <c r="L5363" s="239"/>
      <c r="M5363" s="240"/>
      <c r="N5363" s="241"/>
      <c r="O5363" s="241"/>
      <c r="P5363" s="241"/>
      <c r="Q5363" s="241"/>
      <c r="R5363" s="241"/>
      <c r="S5363" s="241"/>
      <c r="T5363" s="242"/>
      <c r="AT5363" s="243" t="s">
        <v>211</v>
      </c>
      <c r="AU5363" s="243" t="s">
        <v>84</v>
      </c>
      <c r="AV5363" s="14" t="s">
        <v>84</v>
      </c>
      <c r="AW5363" s="14" t="s">
        <v>31</v>
      </c>
      <c r="AX5363" s="14" t="s">
        <v>75</v>
      </c>
      <c r="AY5363" s="243" t="s">
        <v>203</v>
      </c>
    </row>
    <row r="5364" spans="1:65" s="14" customFormat="1" ht="11.25">
      <c r="B5364" s="233"/>
      <c r="C5364" s="234"/>
      <c r="D5364" s="224" t="s">
        <v>211</v>
      </c>
      <c r="E5364" s="235" t="s">
        <v>1</v>
      </c>
      <c r="F5364" s="236" t="s">
        <v>4638</v>
      </c>
      <c r="G5364" s="234"/>
      <c r="H5364" s="237">
        <v>412.35599999999999</v>
      </c>
      <c r="I5364" s="238"/>
      <c r="J5364" s="234"/>
      <c r="K5364" s="234"/>
      <c r="L5364" s="239"/>
      <c r="M5364" s="240"/>
      <c r="N5364" s="241"/>
      <c r="O5364" s="241"/>
      <c r="P5364" s="241"/>
      <c r="Q5364" s="241"/>
      <c r="R5364" s="241"/>
      <c r="S5364" s="241"/>
      <c r="T5364" s="242"/>
      <c r="AT5364" s="243" t="s">
        <v>211</v>
      </c>
      <c r="AU5364" s="243" t="s">
        <v>84</v>
      </c>
      <c r="AV5364" s="14" t="s">
        <v>84</v>
      </c>
      <c r="AW5364" s="14" t="s">
        <v>31</v>
      </c>
      <c r="AX5364" s="14" t="s">
        <v>75</v>
      </c>
      <c r="AY5364" s="243" t="s">
        <v>203</v>
      </c>
    </row>
    <row r="5365" spans="1:65" s="14" customFormat="1" ht="11.25">
      <c r="B5365" s="233"/>
      <c r="C5365" s="234"/>
      <c r="D5365" s="224" t="s">
        <v>211</v>
      </c>
      <c r="E5365" s="235" t="s">
        <v>1</v>
      </c>
      <c r="F5365" s="236" t="s">
        <v>4639</v>
      </c>
      <c r="G5365" s="234"/>
      <c r="H5365" s="237">
        <v>392.13499999999999</v>
      </c>
      <c r="I5365" s="238"/>
      <c r="J5365" s="234"/>
      <c r="K5365" s="234"/>
      <c r="L5365" s="239"/>
      <c r="M5365" s="240"/>
      <c r="N5365" s="241"/>
      <c r="O5365" s="241"/>
      <c r="P5365" s="241"/>
      <c r="Q5365" s="241"/>
      <c r="R5365" s="241"/>
      <c r="S5365" s="241"/>
      <c r="T5365" s="242"/>
      <c r="AT5365" s="243" t="s">
        <v>211</v>
      </c>
      <c r="AU5365" s="243" t="s">
        <v>84</v>
      </c>
      <c r="AV5365" s="14" t="s">
        <v>84</v>
      </c>
      <c r="AW5365" s="14" t="s">
        <v>31</v>
      </c>
      <c r="AX5365" s="14" t="s">
        <v>75</v>
      </c>
      <c r="AY5365" s="243" t="s">
        <v>203</v>
      </c>
    </row>
    <row r="5366" spans="1:65" s="2" customFormat="1" ht="16.5" customHeight="1">
      <c r="A5366" s="35"/>
      <c r="B5366" s="36"/>
      <c r="C5366" s="209" t="s">
        <v>4652</v>
      </c>
      <c r="D5366" s="209" t="s">
        <v>205</v>
      </c>
      <c r="E5366" s="210" t="s">
        <v>4653</v>
      </c>
      <c r="F5366" s="211" t="s">
        <v>4654</v>
      </c>
      <c r="G5366" s="212" t="s">
        <v>240</v>
      </c>
      <c r="H5366" s="213">
        <v>5614.8109999999997</v>
      </c>
      <c r="I5366" s="214"/>
      <c r="J5366" s="215">
        <f>ROUND(I5366*H5366,2)</f>
        <v>0</v>
      </c>
      <c r="K5366" s="211" t="s">
        <v>218</v>
      </c>
      <c r="L5366" s="40"/>
      <c r="M5366" s="216" t="s">
        <v>1</v>
      </c>
      <c r="N5366" s="217" t="s">
        <v>40</v>
      </c>
      <c r="O5366" s="72"/>
      <c r="P5366" s="218">
        <f>O5366*H5366</f>
        <v>0</v>
      </c>
      <c r="Q5366" s="218">
        <v>3.0000000000000001E-5</v>
      </c>
      <c r="R5366" s="218">
        <f>Q5366*H5366</f>
        <v>0.16844433</v>
      </c>
      <c r="S5366" s="218">
        <v>0</v>
      </c>
      <c r="T5366" s="219">
        <f>S5366*H5366</f>
        <v>0</v>
      </c>
      <c r="U5366" s="35"/>
      <c r="V5366" s="35"/>
      <c r="W5366" s="35"/>
      <c r="X5366" s="35"/>
      <c r="Y5366" s="35"/>
      <c r="Z5366" s="35"/>
      <c r="AA5366" s="35"/>
      <c r="AB5366" s="35"/>
      <c r="AC5366" s="35"/>
      <c r="AD5366" s="35"/>
      <c r="AE5366" s="35"/>
      <c r="AR5366" s="220" t="s">
        <v>412</v>
      </c>
      <c r="AT5366" s="220" t="s">
        <v>205</v>
      </c>
      <c r="AU5366" s="220" t="s">
        <v>84</v>
      </c>
      <c r="AY5366" s="18" t="s">
        <v>203</v>
      </c>
      <c r="BE5366" s="221">
        <f>IF(N5366="základní",J5366,0)</f>
        <v>0</v>
      </c>
      <c r="BF5366" s="221">
        <f>IF(N5366="snížená",J5366,0)</f>
        <v>0</v>
      </c>
      <c r="BG5366" s="221">
        <f>IF(N5366="zákl. přenesená",J5366,0)</f>
        <v>0</v>
      </c>
      <c r="BH5366" s="221">
        <f>IF(N5366="sníž. přenesená",J5366,0)</f>
        <v>0</v>
      </c>
      <c r="BI5366" s="221">
        <f>IF(N5366="nulová",J5366,0)</f>
        <v>0</v>
      </c>
      <c r="BJ5366" s="18" t="s">
        <v>82</v>
      </c>
      <c r="BK5366" s="221">
        <f>ROUND(I5366*H5366,2)</f>
        <v>0</v>
      </c>
      <c r="BL5366" s="18" t="s">
        <v>412</v>
      </c>
      <c r="BM5366" s="220" t="s">
        <v>4655</v>
      </c>
    </row>
    <row r="5367" spans="1:65" s="2" customFormat="1" ht="21.75" customHeight="1">
      <c r="A5367" s="35"/>
      <c r="B5367" s="36"/>
      <c r="C5367" s="209" t="s">
        <v>4656</v>
      </c>
      <c r="D5367" s="209" t="s">
        <v>205</v>
      </c>
      <c r="E5367" s="210" t="s">
        <v>4657</v>
      </c>
      <c r="F5367" s="211" t="s">
        <v>4658</v>
      </c>
      <c r="G5367" s="212" t="s">
        <v>2644</v>
      </c>
      <c r="H5367" s="257"/>
      <c r="I5367" s="214"/>
      <c r="J5367" s="215">
        <f>ROUND(I5367*H5367,2)</f>
        <v>0</v>
      </c>
      <c r="K5367" s="211" t="s">
        <v>218</v>
      </c>
      <c r="L5367" s="40"/>
      <c r="M5367" s="216" t="s">
        <v>1</v>
      </c>
      <c r="N5367" s="217" t="s">
        <v>40</v>
      </c>
      <c r="O5367" s="72"/>
      <c r="P5367" s="218">
        <f>O5367*H5367</f>
        <v>0</v>
      </c>
      <c r="Q5367" s="218">
        <v>0</v>
      </c>
      <c r="R5367" s="218">
        <f>Q5367*H5367</f>
        <v>0</v>
      </c>
      <c r="S5367" s="218">
        <v>0</v>
      </c>
      <c r="T5367" s="219">
        <f>S5367*H5367</f>
        <v>0</v>
      </c>
      <c r="U5367" s="35"/>
      <c r="V5367" s="35"/>
      <c r="W5367" s="35"/>
      <c r="X5367" s="35"/>
      <c r="Y5367" s="35"/>
      <c r="Z5367" s="35"/>
      <c r="AA5367" s="35"/>
      <c r="AB5367" s="35"/>
      <c r="AC5367" s="35"/>
      <c r="AD5367" s="35"/>
      <c r="AE5367" s="35"/>
      <c r="AR5367" s="220" t="s">
        <v>412</v>
      </c>
      <c r="AT5367" s="220" t="s">
        <v>205</v>
      </c>
      <c r="AU5367" s="220" t="s">
        <v>84</v>
      </c>
      <c r="AY5367" s="18" t="s">
        <v>203</v>
      </c>
      <c r="BE5367" s="221">
        <f>IF(N5367="základní",J5367,0)</f>
        <v>0</v>
      </c>
      <c r="BF5367" s="221">
        <f>IF(N5367="snížená",J5367,0)</f>
        <v>0</v>
      </c>
      <c r="BG5367" s="221">
        <f>IF(N5367="zákl. přenesená",J5367,0)</f>
        <v>0</v>
      </c>
      <c r="BH5367" s="221">
        <f>IF(N5367="sníž. přenesená",J5367,0)</f>
        <v>0</v>
      </c>
      <c r="BI5367" s="221">
        <f>IF(N5367="nulová",J5367,0)</f>
        <v>0</v>
      </c>
      <c r="BJ5367" s="18" t="s">
        <v>82</v>
      </c>
      <c r="BK5367" s="221">
        <f>ROUND(I5367*H5367,2)</f>
        <v>0</v>
      </c>
      <c r="BL5367" s="18" t="s">
        <v>412</v>
      </c>
      <c r="BM5367" s="220" t="s">
        <v>4659</v>
      </c>
    </row>
    <row r="5368" spans="1:65" s="12" customFormat="1" ht="22.9" customHeight="1">
      <c r="B5368" s="193"/>
      <c r="C5368" s="194"/>
      <c r="D5368" s="195" t="s">
        <v>74</v>
      </c>
      <c r="E5368" s="207" t="s">
        <v>4660</v>
      </c>
      <c r="F5368" s="207" t="s">
        <v>4661</v>
      </c>
      <c r="G5368" s="194"/>
      <c r="H5368" s="194"/>
      <c r="I5368" s="197"/>
      <c r="J5368" s="208">
        <f>BK5368</f>
        <v>0</v>
      </c>
      <c r="K5368" s="194"/>
      <c r="L5368" s="199"/>
      <c r="M5368" s="200"/>
      <c r="N5368" s="201"/>
      <c r="O5368" s="201"/>
      <c r="P5368" s="202">
        <f>SUM(P5369:P6345)</f>
        <v>0</v>
      </c>
      <c r="Q5368" s="201"/>
      <c r="R5368" s="202">
        <f>SUM(R5369:R6345)</f>
        <v>101.55348800999997</v>
      </c>
      <c r="S5368" s="201"/>
      <c r="T5368" s="203">
        <f>SUM(T5369:T6345)</f>
        <v>0</v>
      </c>
      <c r="AR5368" s="204" t="s">
        <v>84</v>
      </c>
      <c r="AT5368" s="205" t="s">
        <v>74</v>
      </c>
      <c r="AU5368" s="205" t="s">
        <v>82</v>
      </c>
      <c r="AY5368" s="204" t="s">
        <v>203</v>
      </c>
      <c r="BK5368" s="206">
        <f>SUM(BK5369:BK6345)</f>
        <v>0</v>
      </c>
    </row>
    <row r="5369" spans="1:65" s="2" customFormat="1" ht="21.75" customHeight="1">
      <c r="A5369" s="35"/>
      <c r="B5369" s="36"/>
      <c r="C5369" s="209" t="s">
        <v>4662</v>
      </c>
      <c r="D5369" s="209" t="s">
        <v>205</v>
      </c>
      <c r="E5369" s="210" t="s">
        <v>4663</v>
      </c>
      <c r="F5369" s="211" t="s">
        <v>4664</v>
      </c>
      <c r="G5369" s="212" t="s">
        <v>240</v>
      </c>
      <c r="H5369" s="213">
        <v>178.191</v>
      </c>
      <c r="I5369" s="214"/>
      <c r="J5369" s="215">
        <f>ROUND(I5369*H5369,2)</f>
        <v>0</v>
      </c>
      <c r="K5369" s="211" t="s">
        <v>218</v>
      </c>
      <c r="L5369" s="40"/>
      <c r="M5369" s="216" t="s">
        <v>1</v>
      </c>
      <c r="N5369" s="217" t="s">
        <v>40</v>
      </c>
      <c r="O5369" s="72"/>
      <c r="P5369" s="218">
        <f>O5369*H5369</f>
        <v>0</v>
      </c>
      <c r="Q5369" s="218">
        <v>6.0499999999999998E-3</v>
      </c>
      <c r="R5369" s="218">
        <f>Q5369*H5369</f>
        <v>1.07805555</v>
      </c>
      <c r="S5369" s="218">
        <v>0</v>
      </c>
      <c r="T5369" s="219">
        <f>S5369*H5369</f>
        <v>0</v>
      </c>
      <c r="U5369" s="35"/>
      <c r="V5369" s="35"/>
      <c r="W5369" s="35"/>
      <c r="X5369" s="35"/>
      <c r="Y5369" s="35"/>
      <c r="Z5369" s="35"/>
      <c r="AA5369" s="35"/>
      <c r="AB5369" s="35"/>
      <c r="AC5369" s="35"/>
      <c r="AD5369" s="35"/>
      <c r="AE5369" s="35"/>
      <c r="AR5369" s="220" t="s">
        <v>412</v>
      </c>
      <c r="AT5369" s="220" t="s">
        <v>205</v>
      </c>
      <c r="AU5369" s="220" t="s">
        <v>84</v>
      </c>
      <c r="AY5369" s="18" t="s">
        <v>203</v>
      </c>
      <c r="BE5369" s="221">
        <f>IF(N5369="základní",J5369,0)</f>
        <v>0</v>
      </c>
      <c r="BF5369" s="221">
        <f>IF(N5369="snížená",J5369,0)</f>
        <v>0</v>
      </c>
      <c r="BG5369" s="221">
        <f>IF(N5369="zákl. přenesená",J5369,0)</f>
        <v>0</v>
      </c>
      <c r="BH5369" s="221">
        <f>IF(N5369="sníž. přenesená",J5369,0)</f>
        <v>0</v>
      </c>
      <c r="BI5369" s="221">
        <f>IF(N5369="nulová",J5369,0)</f>
        <v>0</v>
      </c>
      <c r="BJ5369" s="18" t="s">
        <v>82</v>
      </c>
      <c r="BK5369" s="221">
        <f>ROUND(I5369*H5369,2)</f>
        <v>0</v>
      </c>
      <c r="BL5369" s="18" t="s">
        <v>412</v>
      </c>
      <c r="BM5369" s="220" t="s">
        <v>4665</v>
      </c>
    </row>
    <row r="5370" spans="1:65" s="2" customFormat="1" ht="19.5">
      <c r="A5370" s="35"/>
      <c r="B5370" s="36"/>
      <c r="C5370" s="37"/>
      <c r="D5370" s="224" t="s">
        <v>355</v>
      </c>
      <c r="E5370" s="37"/>
      <c r="F5370" s="244" t="s">
        <v>4161</v>
      </c>
      <c r="G5370" s="37"/>
      <c r="H5370" s="37"/>
      <c r="I5370" s="123"/>
      <c r="J5370" s="37"/>
      <c r="K5370" s="37"/>
      <c r="L5370" s="40"/>
      <c r="M5370" s="245"/>
      <c r="N5370" s="246"/>
      <c r="O5370" s="72"/>
      <c r="P5370" s="72"/>
      <c r="Q5370" s="72"/>
      <c r="R5370" s="72"/>
      <c r="S5370" s="72"/>
      <c r="T5370" s="73"/>
      <c r="U5370" s="35"/>
      <c r="V5370" s="35"/>
      <c r="W5370" s="35"/>
      <c r="X5370" s="35"/>
      <c r="Y5370" s="35"/>
      <c r="Z5370" s="35"/>
      <c r="AA5370" s="35"/>
      <c r="AB5370" s="35"/>
      <c r="AC5370" s="35"/>
      <c r="AD5370" s="35"/>
      <c r="AE5370" s="35"/>
      <c r="AT5370" s="18" t="s">
        <v>355</v>
      </c>
      <c r="AU5370" s="18" t="s">
        <v>84</v>
      </c>
    </row>
    <row r="5371" spans="1:65" s="2" customFormat="1" ht="16.5" customHeight="1">
      <c r="A5371" s="35"/>
      <c r="B5371" s="36"/>
      <c r="C5371" s="247" t="s">
        <v>4666</v>
      </c>
      <c r="D5371" s="247" t="s">
        <v>413</v>
      </c>
      <c r="E5371" s="248" t="s">
        <v>4667</v>
      </c>
      <c r="F5371" s="249" t="s">
        <v>4668</v>
      </c>
      <c r="G5371" s="250" t="s">
        <v>240</v>
      </c>
      <c r="H5371" s="251">
        <v>196.01</v>
      </c>
      <c r="I5371" s="252"/>
      <c r="J5371" s="253">
        <f>ROUND(I5371*H5371,2)</f>
        <v>0</v>
      </c>
      <c r="K5371" s="249" t="s">
        <v>218</v>
      </c>
      <c r="L5371" s="254"/>
      <c r="M5371" s="255" t="s">
        <v>1</v>
      </c>
      <c r="N5371" s="256" t="s">
        <v>40</v>
      </c>
      <c r="O5371" s="72"/>
      <c r="P5371" s="218">
        <f>O5371*H5371</f>
        <v>0</v>
      </c>
      <c r="Q5371" s="218">
        <v>1.29E-2</v>
      </c>
      <c r="R5371" s="218">
        <f>Q5371*H5371</f>
        <v>2.5285289999999998</v>
      </c>
      <c r="S5371" s="218">
        <v>0</v>
      </c>
      <c r="T5371" s="219">
        <f>S5371*H5371</f>
        <v>0</v>
      </c>
      <c r="U5371" s="35"/>
      <c r="V5371" s="35"/>
      <c r="W5371" s="35"/>
      <c r="X5371" s="35"/>
      <c r="Y5371" s="35"/>
      <c r="Z5371" s="35"/>
      <c r="AA5371" s="35"/>
      <c r="AB5371" s="35"/>
      <c r="AC5371" s="35"/>
      <c r="AD5371" s="35"/>
      <c r="AE5371" s="35"/>
      <c r="AR5371" s="220" t="s">
        <v>1661</v>
      </c>
      <c r="AT5371" s="220" t="s">
        <v>413</v>
      </c>
      <c r="AU5371" s="220" t="s">
        <v>84</v>
      </c>
      <c r="AY5371" s="18" t="s">
        <v>203</v>
      </c>
      <c r="BE5371" s="221">
        <f>IF(N5371="základní",J5371,0)</f>
        <v>0</v>
      </c>
      <c r="BF5371" s="221">
        <f>IF(N5371="snížená",J5371,0)</f>
        <v>0</v>
      </c>
      <c r="BG5371" s="221">
        <f>IF(N5371="zákl. přenesená",J5371,0)</f>
        <v>0</v>
      </c>
      <c r="BH5371" s="221">
        <f>IF(N5371="sníž. přenesená",J5371,0)</f>
        <v>0</v>
      </c>
      <c r="BI5371" s="221">
        <f>IF(N5371="nulová",J5371,0)</f>
        <v>0</v>
      </c>
      <c r="BJ5371" s="18" t="s">
        <v>82</v>
      </c>
      <c r="BK5371" s="221">
        <f>ROUND(I5371*H5371,2)</f>
        <v>0</v>
      </c>
      <c r="BL5371" s="18" t="s">
        <v>412</v>
      </c>
      <c r="BM5371" s="220" t="s">
        <v>4669</v>
      </c>
    </row>
    <row r="5372" spans="1:65" s="13" customFormat="1" ht="22.5">
      <c r="B5372" s="222"/>
      <c r="C5372" s="223"/>
      <c r="D5372" s="224" t="s">
        <v>211</v>
      </c>
      <c r="E5372" s="225" t="s">
        <v>1</v>
      </c>
      <c r="F5372" s="226" t="s">
        <v>4670</v>
      </c>
      <c r="G5372" s="223"/>
      <c r="H5372" s="225" t="s">
        <v>1</v>
      </c>
      <c r="I5372" s="227"/>
      <c r="J5372" s="223"/>
      <c r="K5372" s="223"/>
      <c r="L5372" s="228"/>
      <c r="M5372" s="229"/>
      <c r="N5372" s="230"/>
      <c r="O5372" s="230"/>
      <c r="P5372" s="230"/>
      <c r="Q5372" s="230"/>
      <c r="R5372" s="230"/>
      <c r="S5372" s="230"/>
      <c r="T5372" s="231"/>
      <c r="AT5372" s="232" t="s">
        <v>211</v>
      </c>
      <c r="AU5372" s="232" t="s">
        <v>84</v>
      </c>
      <c r="AV5372" s="13" t="s">
        <v>82</v>
      </c>
      <c r="AW5372" s="13" t="s">
        <v>31</v>
      </c>
      <c r="AX5372" s="13" t="s">
        <v>75</v>
      </c>
      <c r="AY5372" s="232" t="s">
        <v>203</v>
      </c>
    </row>
    <row r="5373" spans="1:65" s="13" customFormat="1" ht="11.25">
      <c r="B5373" s="222"/>
      <c r="C5373" s="223"/>
      <c r="D5373" s="224" t="s">
        <v>211</v>
      </c>
      <c r="E5373" s="225" t="s">
        <v>1</v>
      </c>
      <c r="F5373" s="226" t="s">
        <v>213</v>
      </c>
      <c r="G5373" s="223"/>
      <c r="H5373" s="225" t="s">
        <v>1</v>
      </c>
      <c r="I5373" s="227"/>
      <c r="J5373" s="223"/>
      <c r="K5373" s="223"/>
      <c r="L5373" s="228"/>
      <c r="M5373" s="229"/>
      <c r="N5373" s="230"/>
      <c r="O5373" s="230"/>
      <c r="P5373" s="230"/>
      <c r="Q5373" s="230"/>
      <c r="R5373" s="230"/>
      <c r="S5373" s="230"/>
      <c r="T5373" s="231"/>
      <c r="AT5373" s="232" t="s">
        <v>211</v>
      </c>
      <c r="AU5373" s="232" t="s">
        <v>84</v>
      </c>
      <c r="AV5373" s="13" t="s">
        <v>82</v>
      </c>
      <c r="AW5373" s="13" t="s">
        <v>31</v>
      </c>
      <c r="AX5373" s="13" t="s">
        <v>75</v>
      </c>
      <c r="AY5373" s="232" t="s">
        <v>203</v>
      </c>
    </row>
    <row r="5374" spans="1:65" s="13" customFormat="1" ht="11.25">
      <c r="B5374" s="222"/>
      <c r="C5374" s="223"/>
      <c r="D5374" s="224" t="s">
        <v>211</v>
      </c>
      <c r="E5374" s="225" t="s">
        <v>1</v>
      </c>
      <c r="F5374" s="226" t="s">
        <v>4671</v>
      </c>
      <c r="G5374" s="223"/>
      <c r="H5374" s="225" t="s">
        <v>1</v>
      </c>
      <c r="I5374" s="227"/>
      <c r="J5374" s="223"/>
      <c r="K5374" s="223"/>
      <c r="L5374" s="228"/>
      <c r="M5374" s="229"/>
      <c r="N5374" s="230"/>
      <c r="O5374" s="230"/>
      <c r="P5374" s="230"/>
      <c r="Q5374" s="230"/>
      <c r="R5374" s="230"/>
      <c r="S5374" s="230"/>
      <c r="T5374" s="231"/>
      <c r="AT5374" s="232" t="s">
        <v>211</v>
      </c>
      <c r="AU5374" s="232" t="s">
        <v>84</v>
      </c>
      <c r="AV5374" s="13" t="s">
        <v>82</v>
      </c>
      <c r="AW5374" s="13" t="s">
        <v>31</v>
      </c>
      <c r="AX5374" s="13" t="s">
        <v>75</v>
      </c>
      <c r="AY5374" s="232" t="s">
        <v>203</v>
      </c>
    </row>
    <row r="5375" spans="1:65" s="13" customFormat="1" ht="11.25">
      <c r="B5375" s="222"/>
      <c r="C5375" s="223"/>
      <c r="D5375" s="224" t="s">
        <v>211</v>
      </c>
      <c r="E5375" s="225" t="s">
        <v>1</v>
      </c>
      <c r="F5375" s="226" t="s">
        <v>1335</v>
      </c>
      <c r="G5375" s="223"/>
      <c r="H5375" s="225" t="s">
        <v>1</v>
      </c>
      <c r="I5375" s="227"/>
      <c r="J5375" s="223"/>
      <c r="K5375" s="223"/>
      <c r="L5375" s="228"/>
      <c r="M5375" s="229"/>
      <c r="N5375" s="230"/>
      <c r="O5375" s="230"/>
      <c r="P5375" s="230"/>
      <c r="Q5375" s="230"/>
      <c r="R5375" s="230"/>
      <c r="S5375" s="230"/>
      <c r="T5375" s="231"/>
      <c r="AT5375" s="232" t="s">
        <v>211</v>
      </c>
      <c r="AU5375" s="232" t="s">
        <v>84</v>
      </c>
      <c r="AV5375" s="13" t="s">
        <v>82</v>
      </c>
      <c r="AW5375" s="13" t="s">
        <v>31</v>
      </c>
      <c r="AX5375" s="13" t="s">
        <v>75</v>
      </c>
      <c r="AY5375" s="232" t="s">
        <v>203</v>
      </c>
    </row>
    <row r="5376" spans="1:65" s="14" customFormat="1" ht="11.25">
      <c r="B5376" s="233"/>
      <c r="C5376" s="234"/>
      <c r="D5376" s="224" t="s">
        <v>211</v>
      </c>
      <c r="E5376" s="235" t="s">
        <v>1</v>
      </c>
      <c r="F5376" s="236" t="s">
        <v>4672</v>
      </c>
      <c r="G5376" s="234"/>
      <c r="H5376" s="237">
        <v>26.59</v>
      </c>
      <c r="I5376" s="238"/>
      <c r="J5376" s="234"/>
      <c r="K5376" s="234"/>
      <c r="L5376" s="239"/>
      <c r="M5376" s="240"/>
      <c r="N5376" s="241"/>
      <c r="O5376" s="241"/>
      <c r="P5376" s="241"/>
      <c r="Q5376" s="241"/>
      <c r="R5376" s="241"/>
      <c r="S5376" s="241"/>
      <c r="T5376" s="242"/>
      <c r="AT5376" s="243" t="s">
        <v>211</v>
      </c>
      <c r="AU5376" s="243" t="s">
        <v>84</v>
      </c>
      <c r="AV5376" s="14" t="s">
        <v>84</v>
      </c>
      <c r="AW5376" s="14" t="s">
        <v>31</v>
      </c>
      <c r="AX5376" s="14" t="s">
        <v>75</v>
      </c>
      <c r="AY5376" s="243" t="s">
        <v>203</v>
      </c>
    </row>
    <row r="5377" spans="2:51" s="14" customFormat="1" ht="45">
      <c r="B5377" s="233"/>
      <c r="C5377" s="234"/>
      <c r="D5377" s="224" t="s">
        <v>211</v>
      </c>
      <c r="E5377" s="235" t="s">
        <v>1</v>
      </c>
      <c r="F5377" s="236" t="s">
        <v>4673</v>
      </c>
      <c r="G5377" s="234"/>
      <c r="H5377" s="237">
        <v>124.819</v>
      </c>
      <c r="I5377" s="238"/>
      <c r="J5377" s="234"/>
      <c r="K5377" s="234"/>
      <c r="L5377" s="239"/>
      <c r="M5377" s="240"/>
      <c r="N5377" s="241"/>
      <c r="O5377" s="241"/>
      <c r="P5377" s="241"/>
      <c r="Q5377" s="241"/>
      <c r="R5377" s="241"/>
      <c r="S5377" s="241"/>
      <c r="T5377" s="242"/>
      <c r="AT5377" s="243" t="s">
        <v>211</v>
      </c>
      <c r="AU5377" s="243" t="s">
        <v>84</v>
      </c>
      <c r="AV5377" s="14" t="s">
        <v>84</v>
      </c>
      <c r="AW5377" s="14" t="s">
        <v>31</v>
      </c>
      <c r="AX5377" s="14" t="s">
        <v>75</v>
      </c>
      <c r="AY5377" s="243" t="s">
        <v>203</v>
      </c>
    </row>
    <row r="5378" spans="2:51" s="14" customFormat="1" ht="11.25">
      <c r="B5378" s="233"/>
      <c r="C5378" s="234"/>
      <c r="D5378" s="224" t="s">
        <v>211</v>
      </c>
      <c r="E5378" s="235" t="s">
        <v>1</v>
      </c>
      <c r="F5378" s="236" t="s">
        <v>4674</v>
      </c>
      <c r="G5378" s="234"/>
      <c r="H5378" s="237">
        <v>-10.56</v>
      </c>
      <c r="I5378" s="238"/>
      <c r="J5378" s="234"/>
      <c r="K5378" s="234"/>
      <c r="L5378" s="239"/>
      <c r="M5378" s="240"/>
      <c r="N5378" s="241"/>
      <c r="O5378" s="241"/>
      <c r="P5378" s="241"/>
      <c r="Q5378" s="241"/>
      <c r="R5378" s="241"/>
      <c r="S5378" s="241"/>
      <c r="T5378" s="242"/>
      <c r="AT5378" s="243" t="s">
        <v>211</v>
      </c>
      <c r="AU5378" s="243" t="s">
        <v>84</v>
      </c>
      <c r="AV5378" s="14" t="s">
        <v>84</v>
      </c>
      <c r="AW5378" s="14" t="s">
        <v>31</v>
      </c>
      <c r="AX5378" s="14" t="s">
        <v>75</v>
      </c>
      <c r="AY5378" s="243" t="s">
        <v>203</v>
      </c>
    </row>
    <row r="5379" spans="2:51" s="14" customFormat="1" ht="11.25">
      <c r="B5379" s="233"/>
      <c r="C5379" s="234"/>
      <c r="D5379" s="224" t="s">
        <v>211</v>
      </c>
      <c r="E5379" s="235" t="s">
        <v>1</v>
      </c>
      <c r="F5379" s="236" t="s">
        <v>4675</v>
      </c>
      <c r="G5379" s="234"/>
      <c r="H5379" s="237">
        <v>27.1</v>
      </c>
      <c r="I5379" s="238"/>
      <c r="J5379" s="234"/>
      <c r="K5379" s="234"/>
      <c r="L5379" s="239"/>
      <c r="M5379" s="240"/>
      <c r="N5379" s="241"/>
      <c r="O5379" s="241"/>
      <c r="P5379" s="241"/>
      <c r="Q5379" s="241"/>
      <c r="R5379" s="241"/>
      <c r="S5379" s="241"/>
      <c r="T5379" s="242"/>
      <c r="AT5379" s="243" t="s">
        <v>211</v>
      </c>
      <c r="AU5379" s="243" t="s">
        <v>84</v>
      </c>
      <c r="AV5379" s="14" t="s">
        <v>84</v>
      </c>
      <c r="AW5379" s="14" t="s">
        <v>31</v>
      </c>
      <c r="AX5379" s="14" t="s">
        <v>75</v>
      </c>
      <c r="AY5379" s="243" t="s">
        <v>203</v>
      </c>
    </row>
    <row r="5380" spans="2:51" s="13" customFormat="1" ht="11.25">
      <c r="B5380" s="222"/>
      <c r="C5380" s="223"/>
      <c r="D5380" s="224" t="s">
        <v>211</v>
      </c>
      <c r="E5380" s="225" t="s">
        <v>1</v>
      </c>
      <c r="F5380" s="226" t="s">
        <v>213</v>
      </c>
      <c r="G5380" s="223"/>
      <c r="H5380" s="225" t="s">
        <v>1</v>
      </c>
      <c r="I5380" s="227"/>
      <c r="J5380" s="223"/>
      <c r="K5380" s="223"/>
      <c r="L5380" s="228"/>
      <c r="M5380" s="229"/>
      <c r="N5380" s="230"/>
      <c r="O5380" s="230"/>
      <c r="P5380" s="230"/>
      <c r="Q5380" s="230"/>
      <c r="R5380" s="230"/>
      <c r="S5380" s="230"/>
      <c r="T5380" s="231"/>
      <c r="AT5380" s="232" t="s">
        <v>211</v>
      </c>
      <c r="AU5380" s="232" t="s">
        <v>84</v>
      </c>
      <c r="AV5380" s="13" t="s">
        <v>82</v>
      </c>
      <c r="AW5380" s="13" t="s">
        <v>31</v>
      </c>
      <c r="AX5380" s="13" t="s">
        <v>75</v>
      </c>
      <c r="AY5380" s="232" t="s">
        <v>203</v>
      </c>
    </row>
    <row r="5381" spans="2:51" s="13" customFormat="1" ht="11.25">
      <c r="B5381" s="222"/>
      <c r="C5381" s="223"/>
      <c r="D5381" s="224" t="s">
        <v>211</v>
      </c>
      <c r="E5381" s="225" t="s">
        <v>1</v>
      </c>
      <c r="F5381" s="226" t="s">
        <v>418</v>
      </c>
      <c r="G5381" s="223"/>
      <c r="H5381" s="225" t="s">
        <v>1</v>
      </c>
      <c r="I5381" s="227"/>
      <c r="J5381" s="223"/>
      <c r="K5381" s="223"/>
      <c r="L5381" s="228"/>
      <c r="M5381" s="229"/>
      <c r="N5381" s="230"/>
      <c r="O5381" s="230"/>
      <c r="P5381" s="230"/>
      <c r="Q5381" s="230"/>
      <c r="R5381" s="230"/>
      <c r="S5381" s="230"/>
      <c r="T5381" s="231"/>
      <c r="AT5381" s="232" t="s">
        <v>211</v>
      </c>
      <c r="AU5381" s="232" t="s">
        <v>84</v>
      </c>
      <c r="AV5381" s="13" t="s">
        <v>82</v>
      </c>
      <c r="AW5381" s="13" t="s">
        <v>31</v>
      </c>
      <c r="AX5381" s="13" t="s">
        <v>75</v>
      </c>
      <c r="AY5381" s="232" t="s">
        <v>203</v>
      </c>
    </row>
    <row r="5382" spans="2:51" s="14" customFormat="1" ht="11.25">
      <c r="B5382" s="233"/>
      <c r="C5382" s="234"/>
      <c r="D5382" s="224" t="s">
        <v>211</v>
      </c>
      <c r="E5382" s="235" t="s">
        <v>1</v>
      </c>
      <c r="F5382" s="236" t="s">
        <v>4676</v>
      </c>
      <c r="G5382" s="234"/>
      <c r="H5382" s="237">
        <v>1.53</v>
      </c>
      <c r="I5382" s="238"/>
      <c r="J5382" s="234"/>
      <c r="K5382" s="234"/>
      <c r="L5382" s="239"/>
      <c r="M5382" s="240"/>
      <c r="N5382" s="241"/>
      <c r="O5382" s="241"/>
      <c r="P5382" s="241"/>
      <c r="Q5382" s="241"/>
      <c r="R5382" s="241"/>
      <c r="S5382" s="241"/>
      <c r="T5382" s="242"/>
      <c r="AT5382" s="243" t="s">
        <v>211</v>
      </c>
      <c r="AU5382" s="243" t="s">
        <v>84</v>
      </c>
      <c r="AV5382" s="14" t="s">
        <v>84</v>
      </c>
      <c r="AW5382" s="14" t="s">
        <v>31</v>
      </c>
      <c r="AX5382" s="14" t="s">
        <v>75</v>
      </c>
      <c r="AY5382" s="243" t="s">
        <v>203</v>
      </c>
    </row>
    <row r="5383" spans="2:51" s="14" customFormat="1" ht="11.25">
      <c r="B5383" s="233"/>
      <c r="C5383" s="234"/>
      <c r="D5383" s="224" t="s">
        <v>211</v>
      </c>
      <c r="E5383" s="235" t="s">
        <v>1</v>
      </c>
      <c r="F5383" s="236" t="s">
        <v>4677</v>
      </c>
      <c r="G5383" s="234"/>
      <c r="H5383" s="237">
        <v>1.83</v>
      </c>
      <c r="I5383" s="238"/>
      <c r="J5383" s="234"/>
      <c r="K5383" s="234"/>
      <c r="L5383" s="239"/>
      <c r="M5383" s="240"/>
      <c r="N5383" s="241"/>
      <c r="O5383" s="241"/>
      <c r="P5383" s="241"/>
      <c r="Q5383" s="241"/>
      <c r="R5383" s="241"/>
      <c r="S5383" s="241"/>
      <c r="T5383" s="242"/>
      <c r="AT5383" s="243" t="s">
        <v>211</v>
      </c>
      <c r="AU5383" s="243" t="s">
        <v>84</v>
      </c>
      <c r="AV5383" s="14" t="s">
        <v>84</v>
      </c>
      <c r="AW5383" s="14" t="s">
        <v>31</v>
      </c>
      <c r="AX5383" s="14" t="s">
        <v>75</v>
      </c>
      <c r="AY5383" s="243" t="s">
        <v>203</v>
      </c>
    </row>
    <row r="5384" spans="2:51" s="14" customFormat="1" ht="11.25">
      <c r="B5384" s="233"/>
      <c r="C5384" s="234"/>
      <c r="D5384" s="224" t="s">
        <v>211</v>
      </c>
      <c r="E5384" s="235" t="s">
        <v>1</v>
      </c>
      <c r="F5384" s="236" t="s">
        <v>4678</v>
      </c>
      <c r="G5384" s="234"/>
      <c r="H5384" s="237">
        <v>1.53</v>
      </c>
      <c r="I5384" s="238"/>
      <c r="J5384" s="234"/>
      <c r="K5384" s="234"/>
      <c r="L5384" s="239"/>
      <c r="M5384" s="240"/>
      <c r="N5384" s="241"/>
      <c r="O5384" s="241"/>
      <c r="P5384" s="241"/>
      <c r="Q5384" s="241"/>
      <c r="R5384" s="241"/>
      <c r="S5384" s="241"/>
      <c r="T5384" s="242"/>
      <c r="AT5384" s="243" t="s">
        <v>211</v>
      </c>
      <c r="AU5384" s="243" t="s">
        <v>84</v>
      </c>
      <c r="AV5384" s="14" t="s">
        <v>84</v>
      </c>
      <c r="AW5384" s="14" t="s">
        <v>31</v>
      </c>
      <c r="AX5384" s="14" t="s">
        <v>75</v>
      </c>
      <c r="AY5384" s="243" t="s">
        <v>203</v>
      </c>
    </row>
    <row r="5385" spans="2:51" s="14" customFormat="1" ht="11.25">
      <c r="B5385" s="233"/>
      <c r="C5385" s="234"/>
      <c r="D5385" s="224" t="s">
        <v>211</v>
      </c>
      <c r="E5385" s="235" t="s">
        <v>1</v>
      </c>
      <c r="F5385" s="236" t="s">
        <v>4679</v>
      </c>
      <c r="G5385" s="234"/>
      <c r="H5385" s="237">
        <v>1.83</v>
      </c>
      <c r="I5385" s="238"/>
      <c r="J5385" s="234"/>
      <c r="K5385" s="234"/>
      <c r="L5385" s="239"/>
      <c r="M5385" s="240"/>
      <c r="N5385" s="241"/>
      <c r="O5385" s="241"/>
      <c r="P5385" s="241"/>
      <c r="Q5385" s="241"/>
      <c r="R5385" s="241"/>
      <c r="S5385" s="241"/>
      <c r="T5385" s="242"/>
      <c r="AT5385" s="243" t="s">
        <v>211</v>
      </c>
      <c r="AU5385" s="243" t="s">
        <v>84</v>
      </c>
      <c r="AV5385" s="14" t="s">
        <v>84</v>
      </c>
      <c r="AW5385" s="14" t="s">
        <v>31</v>
      </c>
      <c r="AX5385" s="14" t="s">
        <v>75</v>
      </c>
      <c r="AY5385" s="243" t="s">
        <v>203</v>
      </c>
    </row>
    <row r="5386" spans="2:51" s="13" customFormat="1" ht="11.25">
      <c r="B5386" s="222"/>
      <c r="C5386" s="223"/>
      <c r="D5386" s="224" t="s">
        <v>211</v>
      </c>
      <c r="E5386" s="225" t="s">
        <v>1</v>
      </c>
      <c r="F5386" s="226" t="s">
        <v>213</v>
      </c>
      <c r="G5386" s="223"/>
      <c r="H5386" s="225" t="s">
        <v>1</v>
      </c>
      <c r="I5386" s="227"/>
      <c r="J5386" s="223"/>
      <c r="K5386" s="223"/>
      <c r="L5386" s="228"/>
      <c r="M5386" s="229"/>
      <c r="N5386" s="230"/>
      <c r="O5386" s="230"/>
      <c r="P5386" s="230"/>
      <c r="Q5386" s="230"/>
      <c r="R5386" s="230"/>
      <c r="S5386" s="230"/>
      <c r="T5386" s="231"/>
      <c r="AT5386" s="232" t="s">
        <v>211</v>
      </c>
      <c r="AU5386" s="232" t="s">
        <v>84</v>
      </c>
      <c r="AV5386" s="13" t="s">
        <v>82</v>
      </c>
      <c r="AW5386" s="13" t="s">
        <v>31</v>
      </c>
      <c r="AX5386" s="13" t="s">
        <v>75</v>
      </c>
      <c r="AY5386" s="232" t="s">
        <v>203</v>
      </c>
    </row>
    <row r="5387" spans="2:51" s="13" customFormat="1" ht="11.25">
      <c r="B5387" s="222"/>
      <c r="C5387" s="223"/>
      <c r="D5387" s="224" t="s">
        <v>211</v>
      </c>
      <c r="E5387" s="225" t="s">
        <v>1</v>
      </c>
      <c r="F5387" s="226" t="s">
        <v>420</v>
      </c>
      <c r="G5387" s="223"/>
      <c r="H5387" s="225" t="s">
        <v>1</v>
      </c>
      <c r="I5387" s="227"/>
      <c r="J5387" s="223"/>
      <c r="K5387" s="223"/>
      <c r="L5387" s="228"/>
      <c r="M5387" s="229"/>
      <c r="N5387" s="230"/>
      <c r="O5387" s="230"/>
      <c r="P5387" s="230"/>
      <c r="Q5387" s="230"/>
      <c r="R5387" s="230"/>
      <c r="S5387" s="230"/>
      <c r="T5387" s="231"/>
      <c r="AT5387" s="232" t="s">
        <v>211</v>
      </c>
      <c r="AU5387" s="232" t="s">
        <v>84</v>
      </c>
      <c r="AV5387" s="13" t="s">
        <v>82</v>
      </c>
      <c r="AW5387" s="13" t="s">
        <v>31</v>
      </c>
      <c r="AX5387" s="13" t="s">
        <v>75</v>
      </c>
      <c r="AY5387" s="232" t="s">
        <v>203</v>
      </c>
    </row>
    <row r="5388" spans="2:51" s="14" customFormat="1" ht="11.25">
      <c r="B5388" s="233"/>
      <c r="C5388" s="234"/>
      <c r="D5388" s="224" t="s">
        <v>211</v>
      </c>
      <c r="E5388" s="235" t="s">
        <v>1</v>
      </c>
      <c r="F5388" s="236" t="s">
        <v>4680</v>
      </c>
      <c r="G5388" s="234"/>
      <c r="H5388" s="237">
        <v>1.53</v>
      </c>
      <c r="I5388" s="238"/>
      <c r="J5388" s="234"/>
      <c r="K5388" s="234"/>
      <c r="L5388" s="239"/>
      <c r="M5388" s="240"/>
      <c r="N5388" s="241"/>
      <c r="O5388" s="241"/>
      <c r="P5388" s="241"/>
      <c r="Q5388" s="241"/>
      <c r="R5388" s="241"/>
      <c r="S5388" s="241"/>
      <c r="T5388" s="242"/>
      <c r="AT5388" s="243" t="s">
        <v>211</v>
      </c>
      <c r="AU5388" s="243" t="s">
        <v>84</v>
      </c>
      <c r="AV5388" s="14" t="s">
        <v>84</v>
      </c>
      <c r="AW5388" s="14" t="s">
        <v>31</v>
      </c>
      <c r="AX5388" s="14" t="s">
        <v>75</v>
      </c>
      <c r="AY5388" s="243" t="s">
        <v>203</v>
      </c>
    </row>
    <row r="5389" spans="2:51" s="14" customFormat="1" ht="11.25">
      <c r="B5389" s="233"/>
      <c r="C5389" s="234"/>
      <c r="D5389" s="224" t="s">
        <v>211</v>
      </c>
      <c r="E5389" s="235" t="s">
        <v>1</v>
      </c>
      <c r="F5389" s="236" t="s">
        <v>4681</v>
      </c>
      <c r="G5389" s="234"/>
      <c r="H5389" s="237">
        <v>1.83</v>
      </c>
      <c r="I5389" s="238"/>
      <c r="J5389" s="234"/>
      <c r="K5389" s="234"/>
      <c r="L5389" s="239"/>
      <c r="M5389" s="240"/>
      <c r="N5389" s="241"/>
      <c r="O5389" s="241"/>
      <c r="P5389" s="241"/>
      <c r="Q5389" s="241"/>
      <c r="R5389" s="241"/>
      <c r="S5389" s="241"/>
      <c r="T5389" s="242"/>
      <c r="AT5389" s="243" t="s">
        <v>211</v>
      </c>
      <c r="AU5389" s="243" t="s">
        <v>84</v>
      </c>
      <c r="AV5389" s="14" t="s">
        <v>84</v>
      </c>
      <c r="AW5389" s="14" t="s">
        <v>31</v>
      </c>
      <c r="AX5389" s="14" t="s">
        <v>75</v>
      </c>
      <c r="AY5389" s="243" t="s">
        <v>203</v>
      </c>
    </row>
    <row r="5390" spans="2:51" s="14" customFormat="1" ht="11.25">
      <c r="B5390" s="233"/>
      <c r="C5390" s="234"/>
      <c r="D5390" s="224" t="s">
        <v>211</v>
      </c>
      <c r="E5390" s="235" t="s">
        <v>1</v>
      </c>
      <c r="F5390" s="236" t="s">
        <v>4682</v>
      </c>
      <c r="G5390" s="234"/>
      <c r="H5390" s="237">
        <v>1.53</v>
      </c>
      <c r="I5390" s="238"/>
      <c r="J5390" s="234"/>
      <c r="K5390" s="234"/>
      <c r="L5390" s="239"/>
      <c r="M5390" s="240"/>
      <c r="N5390" s="241"/>
      <c r="O5390" s="241"/>
      <c r="P5390" s="241"/>
      <c r="Q5390" s="241"/>
      <c r="R5390" s="241"/>
      <c r="S5390" s="241"/>
      <c r="T5390" s="242"/>
      <c r="AT5390" s="243" t="s">
        <v>211</v>
      </c>
      <c r="AU5390" s="243" t="s">
        <v>84</v>
      </c>
      <c r="AV5390" s="14" t="s">
        <v>84</v>
      </c>
      <c r="AW5390" s="14" t="s">
        <v>31</v>
      </c>
      <c r="AX5390" s="14" t="s">
        <v>75</v>
      </c>
      <c r="AY5390" s="243" t="s">
        <v>203</v>
      </c>
    </row>
    <row r="5391" spans="2:51" s="14" customFormat="1" ht="11.25">
      <c r="B5391" s="233"/>
      <c r="C5391" s="234"/>
      <c r="D5391" s="224" t="s">
        <v>211</v>
      </c>
      <c r="E5391" s="235" t="s">
        <v>1</v>
      </c>
      <c r="F5391" s="236" t="s">
        <v>4683</v>
      </c>
      <c r="G5391" s="234"/>
      <c r="H5391" s="237">
        <v>1.83</v>
      </c>
      <c r="I5391" s="238"/>
      <c r="J5391" s="234"/>
      <c r="K5391" s="234"/>
      <c r="L5391" s="239"/>
      <c r="M5391" s="240"/>
      <c r="N5391" s="241"/>
      <c r="O5391" s="241"/>
      <c r="P5391" s="241"/>
      <c r="Q5391" s="241"/>
      <c r="R5391" s="241"/>
      <c r="S5391" s="241"/>
      <c r="T5391" s="242"/>
      <c r="AT5391" s="243" t="s">
        <v>211</v>
      </c>
      <c r="AU5391" s="243" t="s">
        <v>84</v>
      </c>
      <c r="AV5391" s="14" t="s">
        <v>84</v>
      </c>
      <c r="AW5391" s="14" t="s">
        <v>31</v>
      </c>
      <c r="AX5391" s="14" t="s">
        <v>75</v>
      </c>
      <c r="AY5391" s="243" t="s">
        <v>203</v>
      </c>
    </row>
    <row r="5392" spans="2:51" s="13" customFormat="1" ht="11.25">
      <c r="B5392" s="222"/>
      <c r="C5392" s="223"/>
      <c r="D5392" s="224" t="s">
        <v>211</v>
      </c>
      <c r="E5392" s="225" t="s">
        <v>1</v>
      </c>
      <c r="F5392" s="226" t="s">
        <v>213</v>
      </c>
      <c r="G5392" s="223"/>
      <c r="H5392" s="225" t="s">
        <v>1</v>
      </c>
      <c r="I5392" s="227"/>
      <c r="J5392" s="223"/>
      <c r="K5392" s="223"/>
      <c r="L5392" s="228"/>
      <c r="M5392" s="229"/>
      <c r="N5392" s="230"/>
      <c r="O5392" s="230"/>
      <c r="P5392" s="230"/>
      <c r="Q5392" s="230"/>
      <c r="R5392" s="230"/>
      <c r="S5392" s="230"/>
      <c r="T5392" s="231"/>
      <c r="AT5392" s="232" t="s">
        <v>211</v>
      </c>
      <c r="AU5392" s="232" t="s">
        <v>84</v>
      </c>
      <c r="AV5392" s="13" t="s">
        <v>82</v>
      </c>
      <c r="AW5392" s="13" t="s">
        <v>31</v>
      </c>
      <c r="AX5392" s="13" t="s">
        <v>75</v>
      </c>
      <c r="AY5392" s="232" t="s">
        <v>203</v>
      </c>
    </row>
    <row r="5393" spans="1:65" s="13" customFormat="1" ht="11.25">
      <c r="B5393" s="222"/>
      <c r="C5393" s="223"/>
      <c r="D5393" s="224" t="s">
        <v>211</v>
      </c>
      <c r="E5393" s="225" t="s">
        <v>1</v>
      </c>
      <c r="F5393" s="226" t="s">
        <v>4684</v>
      </c>
      <c r="G5393" s="223"/>
      <c r="H5393" s="225" t="s">
        <v>1</v>
      </c>
      <c r="I5393" s="227"/>
      <c r="J5393" s="223"/>
      <c r="K5393" s="223"/>
      <c r="L5393" s="228"/>
      <c r="M5393" s="229"/>
      <c r="N5393" s="230"/>
      <c r="O5393" s="230"/>
      <c r="P5393" s="230"/>
      <c r="Q5393" s="230"/>
      <c r="R5393" s="230"/>
      <c r="S5393" s="230"/>
      <c r="T5393" s="231"/>
      <c r="AT5393" s="232" t="s">
        <v>211</v>
      </c>
      <c r="AU5393" s="232" t="s">
        <v>84</v>
      </c>
      <c r="AV5393" s="13" t="s">
        <v>82</v>
      </c>
      <c r="AW5393" s="13" t="s">
        <v>31</v>
      </c>
      <c r="AX5393" s="13" t="s">
        <v>75</v>
      </c>
      <c r="AY5393" s="232" t="s">
        <v>203</v>
      </c>
    </row>
    <row r="5394" spans="1:65" s="14" customFormat="1" ht="11.25">
      <c r="B5394" s="233"/>
      <c r="C5394" s="234"/>
      <c r="D5394" s="224" t="s">
        <v>211</v>
      </c>
      <c r="E5394" s="235" t="s">
        <v>1</v>
      </c>
      <c r="F5394" s="236" t="s">
        <v>4685</v>
      </c>
      <c r="G5394" s="234"/>
      <c r="H5394" s="237">
        <v>-1.919</v>
      </c>
      <c r="I5394" s="238"/>
      <c r="J5394" s="234"/>
      <c r="K5394" s="234"/>
      <c r="L5394" s="239"/>
      <c r="M5394" s="240"/>
      <c r="N5394" s="241"/>
      <c r="O5394" s="241"/>
      <c r="P5394" s="241"/>
      <c r="Q5394" s="241"/>
      <c r="R5394" s="241"/>
      <c r="S5394" s="241"/>
      <c r="T5394" s="242"/>
      <c r="AT5394" s="243" t="s">
        <v>211</v>
      </c>
      <c r="AU5394" s="243" t="s">
        <v>84</v>
      </c>
      <c r="AV5394" s="14" t="s">
        <v>84</v>
      </c>
      <c r="AW5394" s="14" t="s">
        <v>31</v>
      </c>
      <c r="AX5394" s="14" t="s">
        <v>75</v>
      </c>
      <c r="AY5394" s="243" t="s">
        <v>203</v>
      </c>
    </row>
    <row r="5395" spans="1:65" s="13" customFormat="1" ht="11.25">
      <c r="B5395" s="222"/>
      <c r="C5395" s="223"/>
      <c r="D5395" s="224" t="s">
        <v>211</v>
      </c>
      <c r="E5395" s="225" t="s">
        <v>1</v>
      </c>
      <c r="F5395" s="226" t="s">
        <v>4686</v>
      </c>
      <c r="G5395" s="223"/>
      <c r="H5395" s="225" t="s">
        <v>1</v>
      </c>
      <c r="I5395" s="227"/>
      <c r="J5395" s="223"/>
      <c r="K5395" s="223"/>
      <c r="L5395" s="228"/>
      <c r="M5395" s="229"/>
      <c r="N5395" s="230"/>
      <c r="O5395" s="230"/>
      <c r="P5395" s="230"/>
      <c r="Q5395" s="230"/>
      <c r="R5395" s="230"/>
      <c r="S5395" s="230"/>
      <c r="T5395" s="231"/>
      <c r="AT5395" s="232" t="s">
        <v>211</v>
      </c>
      <c r="AU5395" s="232" t="s">
        <v>84</v>
      </c>
      <c r="AV5395" s="13" t="s">
        <v>82</v>
      </c>
      <c r="AW5395" s="13" t="s">
        <v>31</v>
      </c>
      <c r="AX5395" s="13" t="s">
        <v>75</v>
      </c>
      <c r="AY5395" s="232" t="s">
        <v>203</v>
      </c>
    </row>
    <row r="5396" spans="1:65" s="14" customFormat="1" ht="11.25">
      <c r="B5396" s="233"/>
      <c r="C5396" s="234"/>
      <c r="D5396" s="224" t="s">
        <v>211</v>
      </c>
      <c r="E5396" s="235" t="s">
        <v>1</v>
      </c>
      <c r="F5396" s="236" t="s">
        <v>4687</v>
      </c>
      <c r="G5396" s="234"/>
      <c r="H5396" s="237">
        <v>-3.198</v>
      </c>
      <c r="I5396" s="238"/>
      <c r="J5396" s="234"/>
      <c r="K5396" s="234"/>
      <c r="L5396" s="239"/>
      <c r="M5396" s="240"/>
      <c r="N5396" s="241"/>
      <c r="O5396" s="241"/>
      <c r="P5396" s="241"/>
      <c r="Q5396" s="241"/>
      <c r="R5396" s="241"/>
      <c r="S5396" s="241"/>
      <c r="T5396" s="242"/>
      <c r="AT5396" s="243" t="s">
        <v>211</v>
      </c>
      <c r="AU5396" s="243" t="s">
        <v>84</v>
      </c>
      <c r="AV5396" s="14" t="s">
        <v>84</v>
      </c>
      <c r="AW5396" s="14" t="s">
        <v>31</v>
      </c>
      <c r="AX5396" s="14" t="s">
        <v>75</v>
      </c>
      <c r="AY5396" s="243" t="s">
        <v>203</v>
      </c>
    </row>
    <row r="5397" spans="1:65" s="13" customFormat="1" ht="11.25">
      <c r="B5397" s="222"/>
      <c r="C5397" s="223"/>
      <c r="D5397" s="224" t="s">
        <v>211</v>
      </c>
      <c r="E5397" s="225" t="s">
        <v>1</v>
      </c>
      <c r="F5397" s="226" t="s">
        <v>213</v>
      </c>
      <c r="G5397" s="223"/>
      <c r="H5397" s="225" t="s">
        <v>1</v>
      </c>
      <c r="I5397" s="227"/>
      <c r="J5397" s="223"/>
      <c r="K5397" s="223"/>
      <c r="L5397" s="228"/>
      <c r="M5397" s="229"/>
      <c r="N5397" s="230"/>
      <c r="O5397" s="230"/>
      <c r="P5397" s="230"/>
      <c r="Q5397" s="230"/>
      <c r="R5397" s="230"/>
      <c r="S5397" s="230"/>
      <c r="T5397" s="231"/>
      <c r="AT5397" s="232" t="s">
        <v>211</v>
      </c>
      <c r="AU5397" s="232" t="s">
        <v>84</v>
      </c>
      <c r="AV5397" s="13" t="s">
        <v>82</v>
      </c>
      <c r="AW5397" s="13" t="s">
        <v>31</v>
      </c>
      <c r="AX5397" s="13" t="s">
        <v>75</v>
      </c>
      <c r="AY5397" s="232" t="s">
        <v>203</v>
      </c>
    </row>
    <row r="5398" spans="1:65" s="13" customFormat="1" ht="11.25">
      <c r="B5398" s="222"/>
      <c r="C5398" s="223"/>
      <c r="D5398" s="224" t="s">
        <v>211</v>
      </c>
      <c r="E5398" s="225" t="s">
        <v>1</v>
      </c>
      <c r="F5398" s="226" t="s">
        <v>4688</v>
      </c>
      <c r="G5398" s="223"/>
      <c r="H5398" s="225" t="s">
        <v>1</v>
      </c>
      <c r="I5398" s="227"/>
      <c r="J5398" s="223"/>
      <c r="K5398" s="223"/>
      <c r="L5398" s="228"/>
      <c r="M5398" s="229"/>
      <c r="N5398" s="230"/>
      <c r="O5398" s="230"/>
      <c r="P5398" s="230"/>
      <c r="Q5398" s="230"/>
      <c r="R5398" s="230"/>
      <c r="S5398" s="230"/>
      <c r="T5398" s="231"/>
      <c r="AT5398" s="232" t="s">
        <v>211</v>
      </c>
      <c r="AU5398" s="232" t="s">
        <v>84</v>
      </c>
      <c r="AV5398" s="13" t="s">
        <v>82</v>
      </c>
      <c r="AW5398" s="13" t="s">
        <v>31</v>
      </c>
      <c r="AX5398" s="13" t="s">
        <v>75</v>
      </c>
      <c r="AY5398" s="232" t="s">
        <v>203</v>
      </c>
    </row>
    <row r="5399" spans="1:65" s="13" customFormat="1" ht="11.25">
      <c r="B5399" s="222"/>
      <c r="C5399" s="223"/>
      <c r="D5399" s="224" t="s">
        <v>211</v>
      </c>
      <c r="E5399" s="225" t="s">
        <v>1</v>
      </c>
      <c r="F5399" s="226" t="s">
        <v>1335</v>
      </c>
      <c r="G5399" s="223"/>
      <c r="H5399" s="225" t="s">
        <v>1</v>
      </c>
      <c r="I5399" s="227"/>
      <c r="J5399" s="223"/>
      <c r="K5399" s="223"/>
      <c r="L5399" s="228"/>
      <c r="M5399" s="229"/>
      <c r="N5399" s="230"/>
      <c r="O5399" s="230"/>
      <c r="P5399" s="230"/>
      <c r="Q5399" s="230"/>
      <c r="R5399" s="230"/>
      <c r="S5399" s="230"/>
      <c r="T5399" s="231"/>
      <c r="AT5399" s="232" t="s">
        <v>211</v>
      </c>
      <c r="AU5399" s="232" t="s">
        <v>84</v>
      </c>
      <c r="AV5399" s="13" t="s">
        <v>82</v>
      </c>
      <c r="AW5399" s="13" t="s">
        <v>31</v>
      </c>
      <c r="AX5399" s="13" t="s">
        <v>75</v>
      </c>
      <c r="AY5399" s="232" t="s">
        <v>203</v>
      </c>
    </row>
    <row r="5400" spans="1:65" s="14" customFormat="1" ht="11.25">
      <c r="B5400" s="233"/>
      <c r="C5400" s="234"/>
      <c r="D5400" s="224" t="s">
        <v>211</v>
      </c>
      <c r="E5400" s="235" t="s">
        <v>1</v>
      </c>
      <c r="F5400" s="236" t="s">
        <v>4689</v>
      </c>
      <c r="G5400" s="234"/>
      <c r="H5400" s="237">
        <v>1.0449999999999999</v>
      </c>
      <c r="I5400" s="238"/>
      <c r="J5400" s="234"/>
      <c r="K5400" s="234"/>
      <c r="L5400" s="239"/>
      <c r="M5400" s="240"/>
      <c r="N5400" s="241"/>
      <c r="O5400" s="241"/>
      <c r="P5400" s="241"/>
      <c r="Q5400" s="241"/>
      <c r="R5400" s="241"/>
      <c r="S5400" s="241"/>
      <c r="T5400" s="242"/>
      <c r="AT5400" s="243" t="s">
        <v>211</v>
      </c>
      <c r="AU5400" s="243" t="s">
        <v>84</v>
      </c>
      <c r="AV5400" s="14" t="s">
        <v>84</v>
      </c>
      <c r="AW5400" s="14" t="s">
        <v>31</v>
      </c>
      <c r="AX5400" s="14" t="s">
        <v>75</v>
      </c>
      <c r="AY5400" s="243" t="s">
        <v>203</v>
      </c>
    </row>
    <row r="5401" spans="1:65" s="14" customFormat="1" ht="11.25">
      <c r="B5401" s="233"/>
      <c r="C5401" s="234"/>
      <c r="D5401" s="224" t="s">
        <v>211</v>
      </c>
      <c r="E5401" s="235" t="s">
        <v>1</v>
      </c>
      <c r="F5401" s="236" t="s">
        <v>4690</v>
      </c>
      <c r="G5401" s="234"/>
      <c r="H5401" s="237">
        <v>0.874</v>
      </c>
      <c r="I5401" s="238"/>
      <c r="J5401" s="234"/>
      <c r="K5401" s="234"/>
      <c r="L5401" s="239"/>
      <c r="M5401" s="240"/>
      <c r="N5401" s="241"/>
      <c r="O5401" s="241"/>
      <c r="P5401" s="241"/>
      <c r="Q5401" s="241"/>
      <c r="R5401" s="241"/>
      <c r="S5401" s="241"/>
      <c r="T5401" s="242"/>
      <c r="AT5401" s="243" t="s">
        <v>211</v>
      </c>
      <c r="AU5401" s="243" t="s">
        <v>84</v>
      </c>
      <c r="AV5401" s="14" t="s">
        <v>84</v>
      </c>
      <c r="AW5401" s="14" t="s">
        <v>31</v>
      </c>
      <c r="AX5401" s="14" t="s">
        <v>75</v>
      </c>
      <c r="AY5401" s="243" t="s">
        <v>203</v>
      </c>
    </row>
    <row r="5402" spans="1:65" s="14" customFormat="1" ht="11.25">
      <c r="B5402" s="233"/>
      <c r="C5402" s="234"/>
      <c r="D5402" s="224" t="s">
        <v>211</v>
      </c>
      <c r="E5402" s="234"/>
      <c r="F5402" s="236" t="s">
        <v>4691</v>
      </c>
      <c r="G5402" s="234"/>
      <c r="H5402" s="237">
        <v>196.01</v>
      </c>
      <c r="I5402" s="238"/>
      <c r="J5402" s="234"/>
      <c r="K5402" s="234"/>
      <c r="L5402" s="239"/>
      <c r="M5402" s="240"/>
      <c r="N5402" s="241"/>
      <c r="O5402" s="241"/>
      <c r="P5402" s="241"/>
      <c r="Q5402" s="241"/>
      <c r="R5402" s="241"/>
      <c r="S5402" s="241"/>
      <c r="T5402" s="242"/>
      <c r="AT5402" s="243" t="s">
        <v>211</v>
      </c>
      <c r="AU5402" s="243" t="s">
        <v>84</v>
      </c>
      <c r="AV5402" s="14" t="s">
        <v>84</v>
      </c>
      <c r="AW5402" s="14" t="s">
        <v>4</v>
      </c>
      <c r="AX5402" s="14" t="s">
        <v>82</v>
      </c>
      <c r="AY5402" s="243" t="s">
        <v>203</v>
      </c>
    </row>
    <row r="5403" spans="1:65" s="2" customFormat="1" ht="21.75" customHeight="1">
      <c r="A5403" s="35"/>
      <c r="B5403" s="36"/>
      <c r="C5403" s="209" t="s">
        <v>4692</v>
      </c>
      <c r="D5403" s="209" t="s">
        <v>205</v>
      </c>
      <c r="E5403" s="210" t="s">
        <v>4693</v>
      </c>
      <c r="F5403" s="211" t="s">
        <v>4694</v>
      </c>
      <c r="G5403" s="212" t="s">
        <v>240</v>
      </c>
      <c r="H5403" s="213">
        <v>1489.309</v>
      </c>
      <c r="I5403" s="214"/>
      <c r="J5403" s="215">
        <f>ROUND(I5403*H5403,2)</f>
        <v>0</v>
      </c>
      <c r="K5403" s="211" t="s">
        <v>218</v>
      </c>
      <c r="L5403" s="40"/>
      <c r="M5403" s="216" t="s">
        <v>1</v>
      </c>
      <c r="N5403" s="217" t="s">
        <v>40</v>
      </c>
      <c r="O5403" s="72"/>
      <c r="P5403" s="218">
        <f>O5403*H5403</f>
        <v>0</v>
      </c>
      <c r="Q5403" s="218">
        <v>5.1999999999999998E-3</v>
      </c>
      <c r="R5403" s="218">
        <f>Q5403*H5403</f>
        <v>7.7444067999999993</v>
      </c>
      <c r="S5403" s="218">
        <v>0</v>
      </c>
      <c r="T5403" s="219">
        <f>S5403*H5403</f>
        <v>0</v>
      </c>
      <c r="U5403" s="35"/>
      <c r="V5403" s="35"/>
      <c r="W5403" s="35"/>
      <c r="X5403" s="35"/>
      <c r="Y5403" s="35"/>
      <c r="Z5403" s="35"/>
      <c r="AA5403" s="35"/>
      <c r="AB5403" s="35"/>
      <c r="AC5403" s="35"/>
      <c r="AD5403" s="35"/>
      <c r="AE5403" s="35"/>
      <c r="AR5403" s="220" t="s">
        <v>412</v>
      </c>
      <c r="AT5403" s="220" t="s">
        <v>205</v>
      </c>
      <c r="AU5403" s="220" t="s">
        <v>84</v>
      </c>
      <c r="AY5403" s="18" t="s">
        <v>203</v>
      </c>
      <c r="BE5403" s="221">
        <f>IF(N5403="základní",J5403,0)</f>
        <v>0</v>
      </c>
      <c r="BF5403" s="221">
        <f>IF(N5403="snížená",J5403,0)</f>
        <v>0</v>
      </c>
      <c r="BG5403" s="221">
        <f>IF(N5403="zákl. přenesená",J5403,0)</f>
        <v>0</v>
      </c>
      <c r="BH5403" s="221">
        <f>IF(N5403="sníž. přenesená",J5403,0)</f>
        <v>0</v>
      </c>
      <c r="BI5403" s="221">
        <f>IF(N5403="nulová",J5403,0)</f>
        <v>0</v>
      </c>
      <c r="BJ5403" s="18" t="s">
        <v>82</v>
      </c>
      <c r="BK5403" s="221">
        <f>ROUND(I5403*H5403,2)</f>
        <v>0</v>
      </c>
      <c r="BL5403" s="18" t="s">
        <v>412</v>
      </c>
      <c r="BM5403" s="220" t="s">
        <v>4695</v>
      </c>
    </row>
    <row r="5404" spans="1:65" s="2" customFormat="1" ht="19.5">
      <c r="A5404" s="35"/>
      <c r="B5404" s="36"/>
      <c r="C5404" s="37"/>
      <c r="D5404" s="224" t="s">
        <v>355</v>
      </c>
      <c r="E5404" s="37"/>
      <c r="F5404" s="244" t="s">
        <v>4161</v>
      </c>
      <c r="G5404" s="37"/>
      <c r="H5404" s="37"/>
      <c r="I5404" s="123"/>
      <c r="J5404" s="37"/>
      <c r="K5404" s="37"/>
      <c r="L5404" s="40"/>
      <c r="M5404" s="245"/>
      <c r="N5404" s="246"/>
      <c r="O5404" s="72"/>
      <c r="P5404" s="72"/>
      <c r="Q5404" s="72"/>
      <c r="R5404" s="72"/>
      <c r="S5404" s="72"/>
      <c r="T5404" s="73"/>
      <c r="U5404" s="35"/>
      <c r="V5404" s="35"/>
      <c r="W5404" s="35"/>
      <c r="X5404" s="35"/>
      <c r="Y5404" s="35"/>
      <c r="Z5404" s="35"/>
      <c r="AA5404" s="35"/>
      <c r="AB5404" s="35"/>
      <c r="AC5404" s="35"/>
      <c r="AD5404" s="35"/>
      <c r="AE5404" s="35"/>
      <c r="AT5404" s="18" t="s">
        <v>355</v>
      </c>
      <c r="AU5404" s="18" t="s">
        <v>84</v>
      </c>
    </row>
    <row r="5405" spans="1:65" s="2" customFormat="1" ht="16.5" customHeight="1">
      <c r="A5405" s="35"/>
      <c r="B5405" s="36"/>
      <c r="C5405" s="247" t="s">
        <v>4696</v>
      </c>
      <c r="D5405" s="247" t="s">
        <v>413</v>
      </c>
      <c r="E5405" s="248" t="s">
        <v>4697</v>
      </c>
      <c r="F5405" s="249" t="s">
        <v>4698</v>
      </c>
      <c r="G5405" s="250" t="s">
        <v>240</v>
      </c>
      <c r="H5405" s="251">
        <v>1450.338</v>
      </c>
      <c r="I5405" s="252"/>
      <c r="J5405" s="253">
        <f>ROUND(I5405*H5405,2)</f>
        <v>0</v>
      </c>
      <c r="K5405" s="249" t="s">
        <v>218</v>
      </c>
      <c r="L5405" s="254"/>
      <c r="M5405" s="255" t="s">
        <v>1</v>
      </c>
      <c r="N5405" s="256" t="s">
        <v>40</v>
      </c>
      <c r="O5405" s="72"/>
      <c r="P5405" s="218">
        <f>O5405*H5405</f>
        <v>0</v>
      </c>
      <c r="Q5405" s="218">
        <v>1.26E-2</v>
      </c>
      <c r="R5405" s="218">
        <f>Q5405*H5405</f>
        <v>18.274258799999998</v>
      </c>
      <c r="S5405" s="218">
        <v>0</v>
      </c>
      <c r="T5405" s="219">
        <f>S5405*H5405</f>
        <v>0</v>
      </c>
      <c r="U5405" s="35"/>
      <c r="V5405" s="35"/>
      <c r="W5405" s="35"/>
      <c r="X5405" s="35"/>
      <c r="Y5405" s="35"/>
      <c r="Z5405" s="35"/>
      <c r="AA5405" s="35"/>
      <c r="AB5405" s="35"/>
      <c r="AC5405" s="35"/>
      <c r="AD5405" s="35"/>
      <c r="AE5405" s="35"/>
      <c r="AR5405" s="220" t="s">
        <v>1661</v>
      </c>
      <c r="AT5405" s="220" t="s">
        <v>413</v>
      </c>
      <c r="AU5405" s="220" t="s">
        <v>84</v>
      </c>
      <c r="AY5405" s="18" t="s">
        <v>203</v>
      </c>
      <c r="BE5405" s="221">
        <f>IF(N5405="základní",J5405,0)</f>
        <v>0</v>
      </c>
      <c r="BF5405" s="221">
        <f>IF(N5405="snížená",J5405,0)</f>
        <v>0</v>
      </c>
      <c r="BG5405" s="221">
        <f>IF(N5405="zákl. přenesená",J5405,0)</f>
        <v>0</v>
      </c>
      <c r="BH5405" s="221">
        <f>IF(N5405="sníž. přenesená",J5405,0)</f>
        <v>0</v>
      </c>
      <c r="BI5405" s="221">
        <f>IF(N5405="nulová",J5405,0)</f>
        <v>0</v>
      </c>
      <c r="BJ5405" s="18" t="s">
        <v>82</v>
      </c>
      <c r="BK5405" s="221">
        <f>ROUND(I5405*H5405,2)</f>
        <v>0</v>
      </c>
      <c r="BL5405" s="18" t="s">
        <v>412</v>
      </c>
      <c r="BM5405" s="220" t="s">
        <v>4699</v>
      </c>
    </row>
    <row r="5406" spans="1:65" s="13" customFormat="1" ht="22.5">
      <c r="B5406" s="222"/>
      <c r="C5406" s="223"/>
      <c r="D5406" s="224" t="s">
        <v>211</v>
      </c>
      <c r="E5406" s="225" t="s">
        <v>1</v>
      </c>
      <c r="F5406" s="226" t="s">
        <v>4670</v>
      </c>
      <c r="G5406" s="223"/>
      <c r="H5406" s="225" t="s">
        <v>1</v>
      </c>
      <c r="I5406" s="227"/>
      <c r="J5406" s="223"/>
      <c r="K5406" s="223"/>
      <c r="L5406" s="228"/>
      <c r="M5406" s="229"/>
      <c r="N5406" s="230"/>
      <c r="O5406" s="230"/>
      <c r="P5406" s="230"/>
      <c r="Q5406" s="230"/>
      <c r="R5406" s="230"/>
      <c r="S5406" s="230"/>
      <c r="T5406" s="231"/>
      <c r="AT5406" s="232" t="s">
        <v>211</v>
      </c>
      <c r="AU5406" s="232" t="s">
        <v>84</v>
      </c>
      <c r="AV5406" s="13" t="s">
        <v>82</v>
      </c>
      <c r="AW5406" s="13" t="s">
        <v>31</v>
      </c>
      <c r="AX5406" s="13" t="s">
        <v>75</v>
      </c>
      <c r="AY5406" s="232" t="s">
        <v>203</v>
      </c>
    </row>
    <row r="5407" spans="1:65" s="13" customFormat="1" ht="11.25">
      <c r="B5407" s="222"/>
      <c r="C5407" s="223"/>
      <c r="D5407" s="224" t="s">
        <v>211</v>
      </c>
      <c r="E5407" s="225" t="s">
        <v>1</v>
      </c>
      <c r="F5407" s="226" t="s">
        <v>213</v>
      </c>
      <c r="G5407" s="223"/>
      <c r="H5407" s="225" t="s">
        <v>1</v>
      </c>
      <c r="I5407" s="227"/>
      <c r="J5407" s="223"/>
      <c r="K5407" s="223"/>
      <c r="L5407" s="228"/>
      <c r="M5407" s="229"/>
      <c r="N5407" s="230"/>
      <c r="O5407" s="230"/>
      <c r="P5407" s="230"/>
      <c r="Q5407" s="230"/>
      <c r="R5407" s="230"/>
      <c r="S5407" s="230"/>
      <c r="T5407" s="231"/>
      <c r="AT5407" s="232" t="s">
        <v>211</v>
      </c>
      <c r="AU5407" s="232" t="s">
        <v>84</v>
      </c>
      <c r="AV5407" s="13" t="s">
        <v>82</v>
      </c>
      <c r="AW5407" s="13" t="s">
        <v>31</v>
      </c>
      <c r="AX5407" s="13" t="s">
        <v>75</v>
      </c>
      <c r="AY5407" s="232" t="s">
        <v>203</v>
      </c>
    </row>
    <row r="5408" spans="1:65" s="13" customFormat="1" ht="11.25">
      <c r="B5408" s="222"/>
      <c r="C5408" s="223"/>
      <c r="D5408" s="224" t="s">
        <v>211</v>
      </c>
      <c r="E5408" s="225" t="s">
        <v>1</v>
      </c>
      <c r="F5408" s="226" t="s">
        <v>4671</v>
      </c>
      <c r="G5408" s="223"/>
      <c r="H5408" s="225" t="s">
        <v>1</v>
      </c>
      <c r="I5408" s="227"/>
      <c r="J5408" s="223"/>
      <c r="K5408" s="223"/>
      <c r="L5408" s="228"/>
      <c r="M5408" s="229"/>
      <c r="N5408" s="230"/>
      <c r="O5408" s="230"/>
      <c r="P5408" s="230"/>
      <c r="Q5408" s="230"/>
      <c r="R5408" s="230"/>
      <c r="S5408" s="230"/>
      <c r="T5408" s="231"/>
      <c r="AT5408" s="232" t="s">
        <v>211</v>
      </c>
      <c r="AU5408" s="232" t="s">
        <v>84</v>
      </c>
      <c r="AV5408" s="13" t="s">
        <v>82</v>
      </c>
      <c r="AW5408" s="13" t="s">
        <v>31</v>
      </c>
      <c r="AX5408" s="13" t="s">
        <v>75</v>
      </c>
      <c r="AY5408" s="232" t="s">
        <v>203</v>
      </c>
    </row>
    <row r="5409" spans="2:51" s="13" customFormat="1" ht="11.25">
      <c r="B5409" s="222"/>
      <c r="C5409" s="223"/>
      <c r="D5409" s="224" t="s">
        <v>211</v>
      </c>
      <c r="E5409" s="225" t="s">
        <v>1</v>
      </c>
      <c r="F5409" s="226" t="s">
        <v>1335</v>
      </c>
      <c r="G5409" s="223"/>
      <c r="H5409" s="225" t="s">
        <v>1</v>
      </c>
      <c r="I5409" s="227"/>
      <c r="J5409" s="223"/>
      <c r="K5409" s="223"/>
      <c r="L5409" s="228"/>
      <c r="M5409" s="229"/>
      <c r="N5409" s="230"/>
      <c r="O5409" s="230"/>
      <c r="P5409" s="230"/>
      <c r="Q5409" s="230"/>
      <c r="R5409" s="230"/>
      <c r="S5409" s="230"/>
      <c r="T5409" s="231"/>
      <c r="AT5409" s="232" t="s">
        <v>211</v>
      </c>
      <c r="AU5409" s="232" t="s">
        <v>84</v>
      </c>
      <c r="AV5409" s="13" t="s">
        <v>82</v>
      </c>
      <c r="AW5409" s="13" t="s">
        <v>31</v>
      </c>
      <c r="AX5409" s="13" t="s">
        <v>75</v>
      </c>
      <c r="AY5409" s="232" t="s">
        <v>203</v>
      </c>
    </row>
    <row r="5410" spans="2:51" s="14" customFormat="1" ht="11.25">
      <c r="B5410" s="233"/>
      <c r="C5410" s="234"/>
      <c r="D5410" s="224" t="s">
        <v>211</v>
      </c>
      <c r="E5410" s="235" t="s">
        <v>1</v>
      </c>
      <c r="F5410" s="236" t="s">
        <v>4700</v>
      </c>
      <c r="G5410" s="234"/>
      <c r="H5410" s="237">
        <v>23.15</v>
      </c>
      <c r="I5410" s="238"/>
      <c r="J5410" s="234"/>
      <c r="K5410" s="234"/>
      <c r="L5410" s="239"/>
      <c r="M5410" s="240"/>
      <c r="N5410" s="241"/>
      <c r="O5410" s="241"/>
      <c r="P5410" s="241"/>
      <c r="Q5410" s="241"/>
      <c r="R5410" s="241"/>
      <c r="S5410" s="241"/>
      <c r="T5410" s="242"/>
      <c r="AT5410" s="243" t="s">
        <v>211</v>
      </c>
      <c r="AU5410" s="243" t="s">
        <v>84</v>
      </c>
      <c r="AV5410" s="14" t="s">
        <v>84</v>
      </c>
      <c r="AW5410" s="14" t="s">
        <v>31</v>
      </c>
      <c r="AX5410" s="14" t="s">
        <v>75</v>
      </c>
      <c r="AY5410" s="243" t="s">
        <v>203</v>
      </c>
    </row>
    <row r="5411" spans="2:51" s="14" customFormat="1" ht="11.25">
      <c r="B5411" s="233"/>
      <c r="C5411" s="234"/>
      <c r="D5411" s="224" t="s">
        <v>211</v>
      </c>
      <c r="E5411" s="235" t="s">
        <v>1</v>
      </c>
      <c r="F5411" s="236" t="s">
        <v>4701</v>
      </c>
      <c r="G5411" s="234"/>
      <c r="H5411" s="237">
        <v>1.8</v>
      </c>
      <c r="I5411" s="238"/>
      <c r="J5411" s="234"/>
      <c r="K5411" s="234"/>
      <c r="L5411" s="239"/>
      <c r="M5411" s="240"/>
      <c r="N5411" s="241"/>
      <c r="O5411" s="241"/>
      <c r="P5411" s="241"/>
      <c r="Q5411" s="241"/>
      <c r="R5411" s="241"/>
      <c r="S5411" s="241"/>
      <c r="T5411" s="242"/>
      <c r="AT5411" s="243" t="s">
        <v>211</v>
      </c>
      <c r="AU5411" s="243" t="s">
        <v>84</v>
      </c>
      <c r="AV5411" s="14" t="s">
        <v>84</v>
      </c>
      <c r="AW5411" s="14" t="s">
        <v>31</v>
      </c>
      <c r="AX5411" s="14" t="s">
        <v>75</v>
      </c>
      <c r="AY5411" s="243" t="s">
        <v>203</v>
      </c>
    </row>
    <row r="5412" spans="2:51" s="13" customFormat="1" ht="11.25">
      <c r="B5412" s="222"/>
      <c r="C5412" s="223"/>
      <c r="D5412" s="224" t="s">
        <v>211</v>
      </c>
      <c r="E5412" s="225" t="s">
        <v>1</v>
      </c>
      <c r="F5412" s="226" t="s">
        <v>213</v>
      </c>
      <c r="G5412" s="223"/>
      <c r="H5412" s="225" t="s">
        <v>1</v>
      </c>
      <c r="I5412" s="227"/>
      <c r="J5412" s="223"/>
      <c r="K5412" s="223"/>
      <c r="L5412" s="228"/>
      <c r="M5412" s="229"/>
      <c r="N5412" s="230"/>
      <c r="O5412" s="230"/>
      <c r="P5412" s="230"/>
      <c r="Q5412" s="230"/>
      <c r="R5412" s="230"/>
      <c r="S5412" s="230"/>
      <c r="T5412" s="231"/>
      <c r="AT5412" s="232" t="s">
        <v>211</v>
      </c>
      <c r="AU5412" s="232" t="s">
        <v>84</v>
      </c>
      <c r="AV5412" s="13" t="s">
        <v>82</v>
      </c>
      <c r="AW5412" s="13" t="s">
        <v>31</v>
      </c>
      <c r="AX5412" s="13" t="s">
        <v>75</v>
      </c>
      <c r="AY5412" s="232" t="s">
        <v>203</v>
      </c>
    </row>
    <row r="5413" spans="2:51" s="13" customFormat="1" ht="11.25">
      <c r="B5413" s="222"/>
      <c r="C5413" s="223"/>
      <c r="D5413" s="224" t="s">
        <v>211</v>
      </c>
      <c r="E5413" s="225" t="s">
        <v>1</v>
      </c>
      <c r="F5413" s="226" t="s">
        <v>418</v>
      </c>
      <c r="G5413" s="223"/>
      <c r="H5413" s="225" t="s">
        <v>1</v>
      </c>
      <c r="I5413" s="227"/>
      <c r="J5413" s="223"/>
      <c r="K5413" s="223"/>
      <c r="L5413" s="228"/>
      <c r="M5413" s="229"/>
      <c r="N5413" s="230"/>
      <c r="O5413" s="230"/>
      <c r="P5413" s="230"/>
      <c r="Q5413" s="230"/>
      <c r="R5413" s="230"/>
      <c r="S5413" s="230"/>
      <c r="T5413" s="231"/>
      <c r="AT5413" s="232" t="s">
        <v>211</v>
      </c>
      <c r="AU5413" s="232" t="s">
        <v>84</v>
      </c>
      <c r="AV5413" s="13" t="s">
        <v>82</v>
      </c>
      <c r="AW5413" s="13" t="s">
        <v>31</v>
      </c>
      <c r="AX5413" s="13" t="s">
        <v>75</v>
      </c>
      <c r="AY5413" s="232" t="s">
        <v>203</v>
      </c>
    </row>
    <row r="5414" spans="2:51" s="14" customFormat="1" ht="11.25">
      <c r="B5414" s="233"/>
      <c r="C5414" s="234"/>
      <c r="D5414" s="224" t="s">
        <v>211</v>
      </c>
      <c r="E5414" s="235" t="s">
        <v>1</v>
      </c>
      <c r="F5414" s="236" t="s">
        <v>4702</v>
      </c>
      <c r="G5414" s="234"/>
      <c r="H5414" s="237">
        <v>1.5</v>
      </c>
      <c r="I5414" s="238"/>
      <c r="J5414" s="234"/>
      <c r="K5414" s="234"/>
      <c r="L5414" s="239"/>
      <c r="M5414" s="240"/>
      <c r="N5414" s="241"/>
      <c r="O5414" s="241"/>
      <c r="P5414" s="241"/>
      <c r="Q5414" s="241"/>
      <c r="R5414" s="241"/>
      <c r="S5414" s="241"/>
      <c r="T5414" s="242"/>
      <c r="AT5414" s="243" t="s">
        <v>211</v>
      </c>
      <c r="AU5414" s="243" t="s">
        <v>84</v>
      </c>
      <c r="AV5414" s="14" t="s">
        <v>84</v>
      </c>
      <c r="AW5414" s="14" t="s">
        <v>31</v>
      </c>
      <c r="AX5414" s="14" t="s">
        <v>75</v>
      </c>
      <c r="AY5414" s="243" t="s">
        <v>203</v>
      </c>
    </row>
    <row r="5415" spans="2:51" s="14" customFormat="1" ht="11.25">
      <c r="B5415" s="233"/>
      <c r="C5415" s="234"/>
      <c r="D5415" s="224" t="s">
        <v>211</v>
      </c>
      <c r="E5415" s="235" t="s">
        <v>1</v>
      </c>
      <c r="F5415" s="236" t="s">
        <v>4703</v>
      </c>
      <c r="G5415" s="234"/>
      <c r="H5415" s="237">
        <v>1.5</v>
      </c>
      <c r="I5415" s="238"/>
      <c r="J5415" s="234"/>
      <c r="K5415" s="234"/>
      <c r="L5415" s="239"/>
      <c r="M5415" s="240"/>
      <c r="N5415" s="241"/>
      <c r="O5415" s="241"/>
      <c r="P5415" s="241"/>
      <c r="Q5415" s="241"/>
      <c r="R5415" s="241"/>
      <c r="S5415" s="241"/>
      <c r="T5415" s="242"/>
      <c r="AT5415" s="243" t="s">
        <v>211</v>
      </c>
      <c r="AU5415" s="243" t="s">
        <v>84</v>
      </c>
      <c r="AV5415" s="14" t="s">
        <v>84</v>
      </c>
      <c r="AW5415" s="14" t="s">
        <v>31</v>
      </c>
      <c r="AX5415" s="14" t="s">
        <v>75</v>
      </c>
      <c r="AY5415" s="243" t="s">
        <v>203</v>
      </c>
    </row>
    <row r="5416" spans="2:51" s="14" customFormat="1" ht="22.5">
      <c r="B5416" s="233"/>
      <c r="C5416" s="234"/>
      <c r="D5416" s="224" t="s">
        <v>211</v>
      </c>
      <c r="E5416" s="235" t="s">
        <v>1</v>
      </c>
      <c r="F5416" s="236" t="s">
        <v>4704</v>
      </c>
      <c r="G5416" s="234"/>
      <c r="H5416" s="237">
        <v>20.898</v>
      </c>
      <c r="I5416" s="238"/>
      <c r="J5416" s="234"/>
      <c r="K5416" s="234"/>
      <c r="L5416" s="239"/>
      <c r="M5416" s="240"/>
      <c r="N5416" s="241"/>
      <c r="O5416" s="241"/>
      <c r="P5416" s="241"/>
      <c r="Q5416" s="241"/>
      <c r="R5416" s="241"/>
      <c r="S5416" s="241"/>
      <c r="T5416" s="242"/>
      <c r="AT5416" s="243" t="s">
        <v>211</v>
      </c>
      <c r="AU5416" s="243" t="s">
        <v>84</v>
      </c>
      <c r="AV5416" s="14" t="s">
        <v>84</v>
      </c>
      <c r="AW5416" s="14" t="s">
        <v>31</v>
      </c>
      <c r="AX5416" s="14" t="s">
        <v>75</v>
      </c>
      <c r="AY5416" s="243" t="s">
        <v>203</v>
      </c>
    </row>
    <row r="5417" spans="2:51" s="14" customFormat="1" ht="11.25">
      <c r="B5417" s="233"/>
      <c r="C5417" s="234"/>
      <c r="D5417" s="224" t="s">
        <v>211</v>
      </c>
      <c r="E5417" s="235" t="s">
        <v>1</v>
      </c>
      <c r="F5417" s="236" t="s">
        <v>4705</v>
      </c>
      <c r="G5417" s="234"/>
      <c r="H5417" s="237">
        <v>3.9380000000000002</v>
      </c>
      <c r="I5417" s="238"/>
      <c r="J5417" s="234"/>
      <c r="K5417" s="234"/>
      <c r="L5417" s="239"/>
      <c r="M5417" s="240"/>
      <c r="N5417" s="241"/>
      <c r="O5417" s="241"/>
      <c r="P5417" s="241"/>
      <c r="Q5417" s="241"/>
      <c r="R5417" s="241"/>
      <c r="S5417" s="241"/>
      <c r="T5417" s="242"/>
      <c r="AT5417" s="243" t="s">
        <v>211</v>
      </c>
      <c r="AU5417" s="243" t="s">
        <v>84</v>
      </c>
      <c r="AV5417" s="14" t="s">
        <v>84</v>
      </c>
      <c r="AW5417" s="14" t="s">
        <v>31</v>
      </c>
      <c r="AX5417" s="14" t="s">
        <v>75</v>
      </c>
      <c r="AY5417" s="243" t="s">
        <v>203</v>
      </c>
    </row>
    <row r="5418" spans="2:51" s="14" customFormat="1" ht="11.25">
      <c r="B5418" s="233"/>
      <c r="C5418" s="234"/>
      <c r="D5418" s="224" t="s">
        <v>211</v>
      </c>
      <c r="E5418" s="235" t="s">
        <v>1</v>
      </c>
      <c r="F5418" s="236" t="s">
        <v>4706</v>
      </c>
      <c r="G5418" s="234"/>
      <c r="H5418" s="237">
        <v>1.5</v>
      </c>
      <c r="I5418" s="238"/>
      <c r="J5418" s="234"/>
      <c r="K5418" s="234"/>
      <c r="L5418" s="239"/>
      <c r="M5418" s="240"/>
      <c r="N5418" s="241"/>
      <c r="O5418" s="241"/>
      <c r="P5418" s="241"/>
      <c r="Q5418" s="241"/>
      <c r="R5418" s="241"/>
      <c r="S5418" s="241"/>
      <c r="T5418" s="242"/>
      <c r="AT5418" s="243" t="s">
        <v>211</v>
      </c>
      <c r="AU5418" s="243" t="s">
        <v>84</v>
      </c>
      <c r="AV5418" s="14" t="s">
        <v>84</v>
      </c>
      <c r="AW5418" s="14" t="s">
        <v>31</v>
      </c>
      <c r="AX5418" s="14" t="s">
        <v>75</v>
      </c>
      <c r="AY5418" s="243" t="s">
        <v>203</v>
      </c>
    </row>
    <row r="5419" spans="2:51" s="14" customFormat="1" ht="22.5">
      <c r="B5419" s="233"/>
      <c r="C5419" s="234"/>
      <c r="D5419" s="224" t="s">
        <v>211</v>
      </c>
      <c r="E5419" s="235" t="s">
        <v>1</v>
      </c>
      <c r="F5419" s="236" t="s">
        <v>4707</v>
      </c>
      <c r="G5419" s="234"/>
      <c r="H5419" s="237">
        <v>17.611000000000001</v>
      </c>
      <c r="I5419" s="238"/>
      <c r="J5419" s="234"/>
      <c r="K5419" s="234"/>
      <c r="L5419" s="239"/>
      <c r="M5419" s="240"/>
      <c r="N5419" s="241"/>
      <c r="O5419" s="241"/>
      <c r="P5419" s="241"/>
      <c r="Q5419" s="241"/>
      <c r="R5419" s="241"/>
      <c r="S5419" s="241"/>
      <c r="T5419" s="242"/>
      <c r="AT5419" s="243" t="s">
        <v>211</v>
      </c>
      <c r="AU5419" s="243" t="s">
        <v>84</v>
      </c>
      <c r="AV5419" s="14" t="s">
        <v>84</v>
      </c>
      <c r="AW5419" s="14" t="s">
        <v>31</v>
      </c>
      <c r="AX5419" s="14" t="s">
        <v>75</v>
      </c>
      <c r="AY5419" s="243" t="s">
        <v>203</v>
      </c>
    </row>
    <row r="5420" spans="2:51" s="14" customFormat="1" ht="11.25">
      <c r="B5420" s="233"/>
      <c r="C5420" s="234"/>
      <c r="D5420" s="224" t="s">
        <v>211</v>
      </c>
      <c r="E5420" s="235" t="s">
        <v>1</v>
      </c>
      <c r="F5420" s="236" t="s">
        <v>4708</v>
      </c>
      <c r="G5420" s="234"/>
      <c r="H5420" s="237">
        <v>13.19</v>
      </c>
      <c r="I5420" s="238"/>
      <c r="J5420" s="234"/>
      <c r="K5420" s="234"/>
      <c r="L5420" s="239"/>
      <c r="M5420" s="240"/>
      <c r="N5420" s="241"/>
      <c r="O5420" s="241"/>
      <c r="P5420" s="241"/>
      <c r="Q5420" s="241"/>
      <c r="R5420" s="241"/>
      <c r="S5420" s="241"/>
      <c r="T5420" s="242"/>
      <c r="AT5420" s="243" t="s">
        <v>211</v>
      </c>
      <c r="AU5420" s="243" t="s">
        <v>84</v>
      </c>
      <c r="AV5420" s="14" t="s">
        <v>84</v>
      </c>
      <c r="AW5420" s="14" t="s">
        <v>31</v>
      </c>
      <c r="AX5420" s="14" t="s">
        <v>75</v>
      </c>
      <c r="AY5420" s="243" t="s">
        <v>203</v>
      </c>
    </row>
    <row r="5421" spans="2:51" s="14" customFormat="1" ht="11.25">
      <c r="B5421" s="233"/>
      <c r="C5421" s="234"/>
      <c r="D5421" s="224" t="s">
        <v>211</v>
      </c>
      <c r="E5421" s="235" t="s">
        <v>1</v>
      </c>
      <c r="F5421" s="236" t="s">
        <v>4709</v>
      </c>
      <c r="G5421" s="234"/>
      <c r="H5421" s="237">
        <v>13.19</v>
      </c>
      <c r="I5421" s="238"/>
      <c r="J5421" s="234"/>
      <c r="K5421" s="234"/>
      <c r="L5421" s="239"/>
      <c r="M5421" s="240"/>
      <c r="N5421" s="241"/>
      <c r="O5421" s="241"/>
      <c r="P5421" s="241"/>
      <c r="Q5421" s="241"/>
      <c r="R5421" s="241"/>
      <c r="S5421" s="241"/>
      <c r="T5421" s="242"/>
      <c r="AT5421" s="243" t="s">
        <v>211</v>
      </c>
      <c r="AU5421" s="243" t="s">
        <v>84</v>
      </c>
      <c r="AV5421" s="14" t="s">
        <v>84</v>
      </c>
      <c r="AW5421" s="14" t="s">
        <v>31</v>
      </c>
      <c r="AX5421" s="14" t="s">
        <v>75</v>
      </c>
      <c r="AY5421" s="243" t="s">
        <v>203</v>
      </c>
    </row>
    <row r="5422" spans="2:51" s="14" customFormat="1" ht="11.25">
      <c r="B5422" s="233"/>
      <c r="C5422" s="234"/>
      <c r="D5422" s="224" t="s">
        <v>211</v>
      </c>
      <c r="E5422" s="235" t="s">
        <v>1</v>
      </c>
      <c r="F5422" s="236" t="s">
        <v>4710</v>
      </c>
      <c r="G5422" s="234"/>
      <c r="H5422" s="237">
        <v>13.19</v>
      </c>
      <c r="I5422" s="238"/>
      <c r="J5422" s="234"/>
      <c r="K5422" s="234"/>
      <c r="L5422" s="239"/>
      <c r="M5422" s="240"/>
      <c r="N5422" s="241"/>
      <c r="O5422" s="241"/>
      <c r="P5422" s="241"/>
      <c r="Q5422" s="241"/>
      <c r="R5422" s="241"/>
      <c r="S5422" s="241"/>
      <c r="T5422" s="242"/>
      <c r="AT5422" s="243" t="s">
        <v>211</v>
      </c>
      <c r="AU5422" s="243" t="s">
        <v>84</v>
      </c>
      <c r="AV5422" s="14" t="s">
        <v>84</v>
      </c>
      <c r="AW5422" s="14" t="s">
        <v>31</v>
      </c>
      <c r="AX5422" s="14" t="s">
        <v>75</v>
      </c>
      <c r="AY5422" s="243" t="s">
        <v>203</v>
      </c>
    </row>
    <row r="5423" spans="2:51" s="14" customFormat="1" ht="11.25">
      <c r="B5423" s="233"/>
      <c r="C5423" s="234"/>
      <c r="D5423" s="224" t="s">
        <v>211</v>
      </c>
      <c r="E5423" s="235" t="s">
        <v>1</v>
      </c>
      <c r="F5423" s="236" t="s">
        <v>4711</v>
      </c>
      <c r="G5423" s="234"/>
      <c r="H5423" s="237">
        <v>13.19</v>
      </c>
      <c r="I5423" s="238"/>
      <c r="J5423" s="234"/>
      <c r="K5423" s="234"/>
      <c r="L5423" s="239"/>
      <c r="M5423" s="240"/>
      <c r="N5423" s="241"/>
      <c r="O5423" s="241"/>
      <c r="P5423" s="241"/>
      <c r="Q5423" s="241"/>
      <c r="R5423" s="241"/>
      <c r="S5423" s="241"/>
      <c r="T5423" s="242"/>
      <c r="AT5423" s="243" t="s">
        <v>211</v>
      </c>
      <c r="AU5423" s="243" t="s">
        <v>84</v>
      </c>
      <c r="AV5423" s="14" t="s">
        <v>84</v>
      </c>
      <c r="AW5423" s="14" t="s">
        <v>31</v>
      </c>
      <c r="AX5423" s="14" t="s">
        <v>75</v>
      </c>
      <c r="AY5423" s="243" t="s">
        <v>203</v>
      </c>
    </row>
    <row r="5424" spans="2:51" s="14" customFormat="1" ht="11.25">
      <c r="B5424" s="233"/>
      <c r="C5424" s="234"/>
      <c r="D5424" s="224" t="s">
        <v>211</v>
      </c>
      <c r="E5424" s="235" t="s">
        <v>1</v>
      </c>
      <c r="F5424" s="236" t="s">
        <v>4712</v>
      </c>
      <c r="G5424" s="234"/>
      <c r="H5424" s="237">
        <v>13.19</v>
      </c>
      <c r="I5424" s="238"/>
      <c r="J5424" s="234"/>
      <c r="K5424" s="234"/>
      <c r="L5424" s="239"/>
      <c r="M5424" s="240"/>
      <c r="N5424" s="241"/>
      <c r="O5424" s="241"/>
      <c r="P5424" s="241"/>
      <c r="Q5424" s="241"/>
      <c r="R5424" s="241"/>
      <c r="S5424" s="241"/>
      <c r="T5424" s="242"/>
      <c r="AT5424" s="243" t="s">
        <v>211</v>
      </c>
      <c r="AU5424" s="243" t="s">
        <v>84</v>
      </c>
      <c r="AV5424" s="14" t="s">
        <v>84</v>
      </c>
      <c r="AW5424" s="14" t="s">
        <v>31</v>
      </c>
      <c r="AX5424" s="14" t="s">
        <v>75</v>
      </c>
      <c r="AY5424" s="243" t="s">
        <v>203</v>
      </c>
    </row>
    <row r="5425" spans="2:51" s="14" customFormat="1" ht="11.25">
      <c r="B5425" s="233"/>
      <c r="C5425" s="234"/>
      <c r="D5425" s="224" t="s">
        <v>211</v>
      </c>
      <c r="E5425" s="235" t="s">
        <v>1</v>
      </c>
      <c r="F5425" s="236" t="s">
        <v>4713</v>
      </c>
      <c r="G5425" s="234"/>
      <c r="H5425" s="237">
        <v>13.19</v>
      </c>
      <c r="I5425" s="238"/>
      <c r="J5425" s="234"/>
      <c r="K5425" s="234"/>
      <c r="L5425" s="239"/>
      <c r="M5425" s="240"/>
      <c r="N5425" s="241"/>
      <c r="O5425" s="241"/>
      <c r="P5425" s="241"/>
      <c r="Q5425" s="241"/>
      <c r="R5425" s="241"/>
      <c r="S5425" s="241"/>
      <c r="T5425" s="242"/>
      <c r="AT5425" s="243" t="s">
        <v>211</v>
      </c>
      <c r="AU5425" s="243" t="s">
        <v>84</v>
      </c>
      <c r="AV5425" s="14" t="s">
        <v>84</v>
      </c>
      <c r="AW5425" s="14" t="s">
        <v>31</v>
      </c>
      <c r="AX5425" s="14" t="s">
        <v>75</v>
      </c>
      <c r="AY5425" s="243" t="s">
        <v>203</v>
      </c>
    </row>
    <row r="5426" spans="2:51" s="14" customFormat="1" ht="11.25">
      <c r="B5426" s="233"/>
      <c r="C5426" s="234"/>
      <c r="D5426" s="224" t="s">
        <v>211</v>
      </c>
      <c r="E5426" s="235" t="s">
        <v>1</v>
      </c>
      <c r="F5426" s="236" t="s">
        <v>4714</v>
      </c>
      <c r="G5426" s="234"/>
      <c r="H5426" s="237">
        <v>13.19</v>
      </c>
      <c r="I5426" s="238"/>
      <c r="J5426" s="234"/>
      <c r="K5426" s="234"/>
      <c r="L5426" s="239"/>
      <c r="M5426" s="240"/>
      <c r="N5426" s="241"/>
      <c r="O5426" s="241"/>
      <c r="P5426" s="241"/>
      <c r="Q5426" s="241"/>
      <c r="R5426" s="241"/>
      <c r="S5426" s="241"/>
      <c r="T5426" s="242"/>
      <c r="AT5426" s="243" t="s">
        <v>211</v>
      </c>
      <c r="AU5426" s="243" t="s">
        <v>84</v>
      </c>
      <c r="AV5426" s="14" t="s">
        <v>84</v>
      </c>
      <c r="AW5426" s="14" t="s">
        <v>31</v>
      </c>
      <c r="AX5426" s="14" t="s">
        <v>75</v>
      </c>
      <c r="AY5426" s="243" t="s">
        <v>203</v>
      </c>
    </row>
    <row r="5427" spans="2:51" s="14" customFormat="1" ht="11.25">
      <c r="B5427" s="233"/>
      <c r="C5427" s="234"/>
      <c r="D5427" s="224" t="s">
        <v>211</v>
      </c>
      <c r="E5427" s="235" t="s">
        <v>1</v>
      </c>
      <c r="F5427" s="236" t="s">
        <v>4715</v>
      </c>
      <c r="G5427" s="234"/>
      <c r="H5427" s="237">
        <v>13.19</v>
      </c>
      <c r="I5427" s="238"/>
      <c r="J5427" s="234"/>
      <c r="K5427" s="234"/>
      <c r="L5427" s="239"/>
      <c r="M5427" s="240"/>
      <c r="N5427" s="241"/>
      <c r="O5427" s="241"/>
      <c r="P5427" s="241"/>
      <c r="Q5427" s="241"/>
      <c r="R5427" s="241"/>
      <c r="S5427" s="241"/>
      <c r="T5427" s="242"/>
      <c r="AT5427" s="243" t="s">
        <v>211</v>
      </c>
      <c r="AU5427" s="243" t="s">
        <v>84</v>
      </c>
      <c r="AV5427" s="14" t="s">
        <v>84</v>
      </c>
      <c r="AW5427" s="14" t="s">
        <v>31</v>
      </c>
      <c r="AX5427" s="14" t="s">
        <v>75</v>
      </c>
      <c r="AY5427" s="243" t="s">
        <v>203</v>
      </c>
    </row>
    <row r="5428" spans="2:51" s="14" customFormat="1" ht="11.25">
      <c r="B5428" s="233"/>
      <c r="C5428" s="234"/>
      <c r="D5428" s="224" t="s">
        <v>211</v>
      </c>
      <c r="E5428" s="235" t="s">
        <v>1</v>
      </c>
      <c r="F5428" s="236" t="s">
        <v>4716</v>
      </c>
      <c r="G5428" s="234"/>
      <c r="H5428" s="237">
        <v>13.19</v>
      </c>
      <c r="I5428" s="238"/>
      <c r="J5428" s="234"/>
      <c r="K5428" s="234"/>
      <c r="L5428" s="239"/>
      <c r="M5428" s="240"/>
      <c r="N5428" s="241"/>
      <c r="O5428" s="241"/>
      <c r="P5428" s="241"/>
      <c r="Q5428" s="241"/>
      <c r="R5428" s="241"/>
      <c r="S5428" s="241"/>
      <c r="T5428" s="242"/>
      <c r="AT5428" s="243" t="s">
        <v>211</v>
      </c>
      <c r="AU5428" s="243" t="s">
        <v>84</v>
      </c>
      <c r="AV5428" s="14" t="s">
        <v>84</v>
      </c>
      <c r="AW5428" s="14" t="s">
        <v>31</v>
      </c>
      <c r="AX5428" s="14" t="s">
        <v>75</v>
      </c>
      <c r="AY5428" s="243" t="s">
        <v>203</v>
      </c>
    </row>
    <row r="5429" spans="2:51" s="14" customFormat="1" ht="11.25">
      <c r="B5429" s="233"/>
      <c r="C5429" s="234"/>
      <c r="D5429" s="224" t="s">
        <v>211</v>
      </c>
      <c r="E5429" s="235" t="s">
        <v>1</v>
      </c>
      <c r="F5429" s="236" t="s">
        <v>4717</v>
      </c>
      <c r="G5429" s="234"/>
      <c r="H5429" s="237">
        <v>13.19</v>
      </c>
      <c r="I5429" s="238"/>
      <c r="J5429" s="234"/>
      <c r="K5429" s="234"/>
      <c r="L5429" s="239"/>
      <c r="M5429" s="240"/>
      <c r="N5429" s="241"/>
      <c r="O5429" s="241"/>
      <c r="P5429" s="241"/>
      <c r="Q5429" s="241"/>
      <c r="R5429" s="241"/>
      <c r="S5429" s="241"/>
      <c r="T5429" s="242"/>
      <c r="AT5429" s="243" t="s">
        <v>211</v>
      </c>
      <c r="AU5429" s="243" t="s">
        <v>84</v>
      </c>
      <c r="AV5429" s="14" t="s">
        <v>84</v>
      </c>
      <c r="AW5429" s="14" t="s">
        <v>31</v>
      </c>
      <c r="AX5429" s="14" t="s">
        <v>75</v>
      </c>
      <c r="AY5429" s="243" t="s">
        <v>203</v>
      </c>
    </row>
    <row r="5430" spans="2:51" s="14" customFormat="1" ht="11.25">
      <c r="B5430" s="233"/>
      <c r="C5430" s="234"/>
      <c r="D5430" s="224" t="s">
        <v>211</v>
      </c>
      <c r="E5430" s="235" t="s">
        <v>1</v>
      </c>
      <c r="F5430" s="236" t="s">
        <v>4718</v>
      </c>
      <c r="G5430" s="234"/>
      <c r="H5430" s="237">
        <v>1.5</v>
      </c>
      <c r="I5430" s="238"/>
      <c r="J5430" s="234"/>
      <c r="K5430" s="234"/>
      <c r="L5430" s="239"/>
      <c r="M5430" s="240"/>
      <c r="N5430" s="241"/>
      <c r="O5430" s="241"/>
      <c r="P5430" s="241"/>
      <c r="Q5430" s="241"/>
      <c r="R5430" s="241"/>
      <c r="S5430" s="241"/>
      <c r="T5430" s="242"/>
      <c r="AT5430" s="243" t="s">
        <v>211</v>
      </c>
      <c r="AU5430" s="243" t="s">
        <v>84</v>
      </c>
      <c r="AV5430" s="14" t="s">
        <v>84</v>
      </c>
      <c r="AW5430" s="14" t="s">
        <v>31</v>
      </c>
      <c r="AX5430" s="14" t="s">
        <v>75</v>
      </c>
      <c r="AY5430" s="243" t="s">
        <v>203</v>
      </c>
    </row>
    <row r="5431" spans="2:51" s="14" customFormat="1" ht="11.25">
      <c r="B5431" s="233"/>
      <c r="C5431" s="234"/>
      <c r="D5431" s="224" t="s">
        <v>211</v>
      </c>
      <c r="E5431" s="235" t="s">
        <v>1</v>
      </c>
      <c r="F5431" s="236" t="s">
        <v>4719</v>
      </c>
      <c r="G5431" s="234"/>
      <c r="H5431" s="237">
        <v>1.71</v>
      </c>
      <c r="I5431" s="238"/>
      <c r="J5431" s="234"/>
      <c r="K5431" s="234"/>
      <c r="L5431" s="239"/>
      <c r="M5431" s="240"/>
      <c r="N5431" s="241"/>
      <c r="O5431" s="241"/>
      <c r="P5431" s="241"/>
      <c r="Q5431" s="241"/>
      <c r="R5431" s="241"/>
      <c r="S5431" s="241"/>
      <c r="T5431" s="242"/>
      <c r="AT5431" s="243" t="s">
        <v>211</v>
      </c>
      <c r="AU5431" s="243" t="s">
        <v>84</v>
      </c>
      <c r="AV5431" s="14" t="s">
        <v>84</v>
      </c>
      <c r="AW5431" s="14" t="s">
        <v>31</v>
      </c>
      <c r="AX5431" s="14" t="s">
        <v>75</v>
      </c>
      <c r="AY5431" s="243" t="s">
        <v>203</v>
      </c>
    </row>
    <row r="5432" spans="2:51" s="14" customFormat="1" ht="11.25">
      <c r="B5432" s="233"/>
      <c r="C5432" s="234"/>
      <c r="D5432" s="224" t="s">
        <v>211</v>
      </c>
      <c r="E5432" s="235" t="s">
        <v>1</v>
      </c>
      <c r="F5432" s="236" t="s">
        <v>4720</v>
      </c>
      <c r="G5432" s="234"/>
      <c r="H5432" s="237">
        <v>13.19</v>
      </c>
      <c r="I5432" s="238"/>
      <c r="J5432" s="234"/>
      <c r="K5432" s="234"/>
      <c r="L5432" s="239"/>
      <c r="M5432" s="240"/>
      <c r="N5432" s="241"/>
      <c r="O5432" s="241"/>
      <c r="P5432" s="241"/>
      <c r="Q5432" s="241"/>
      <c r="R5432" s="241"/>
      <c r="S5432" s="241"/>
      <c r="T5432" s="242"/>
      <c r="AT5432" s="243" t="s">
        <v>211</v>
      </c>
      <c r="AU5432" s="243" t="s">
        <v>84</v>
      </c>
      <c r="AV5432" s="14" t="s">
        <v>84</v>
      </c>
      <c r="AW5432" s="14" t="s">
        <v>31</v>
      </c>
      <c r="AX5432" s="14" t="s">
        <v>75</v>
      </c>
      <c r="AY5432" s="243" t="s">
        <v>203</v>
      </c>
    </row>
    <row r="5433" spans="2:51" s="14" customFormat="1" ht="11.25">
      <c r="B5433" s="233"/>
      <c r="C5433" s="234"/>
      <c r="D5433" s="224" t="s">
        <v>211</v>
      </c>
      <c r="E5433" s="235" t="s">
        <v>1</v>
      </c>
      <c r="F5433" s="236" t="s">
        <v>4721</v>
      </c>
      <c r="G5433" s="234"/>
      <c r="H5433" s="237">
        <v>13.19</v>
      </c>
      <c r="I5433" s="238"/>
      <c r="J5433" s="234"/>
      <c r="K5433" s="234"/>
      <c r="L5433" s="239"/>
      <c r="M5433" s="240"/>
      <c r="N5433" s="241"/>
      <c r="O5433" s="241"/>
      <c r="P5433" s="241"/>
      <c r="Q5433" s="241"/>
      <c r="R5433" s="241"/>
      <c r="S5433" s="241"/>
      <c r="T5433" s="242"/>
      <c r="AT5433" s="243" t="s">
        <v>211</v>
      </c>
      <c r="AU5433" s="243" t="s">
        <v>84</v>
      </c>
      <c r="AV5433" s="14" t="s">
        <v>84</v>
      </c>
      <c r="AW5433" s="14" t="s">
        <v>31</v>
      </c>
      <c r="AX5433" s="14" t="s">
        <v>75</v>
      </c>
      <c r="AY5433" s="243" t="s">
        <v>203</v>
      </c>
    </row>
    <row r="5434" spans="2:51" s="14" customFormat="1" ht="11.25">
      <c r="B5434" s="233"/>
      <c r="C5434" s="234"/>
      <c r="D5434" s="224" t="s">
        <v>211</v>
      </c>
      <c r="E5434" s="235" t="s">
        <v>1</v>
      </c>
      <c r="F5434" s="236" t="s">
        <v>4722</v>
      </c>
      <c r="G5434" s="234"/>
      <c r="H5434" s="237">
        <v>13.19</v>
      </c>
      <c r="I5434" s="238"/>
      <c r="J5434" s="234"/>
      <c r="K5434" s="234"/>
      <c r="L5434" s="239"/>
      <c r="M5434" s="240"/>
      <c r="N5434" s="241"/>
      <c r="O5434" s="241"/>
      <c r="P5434" s="241"/>
      <c r="Q5434" s="241"/>
      <c r="R5434" s="241"/>
      <c r="S5434" s="241"/>
      <c r="T5434" s="242"/>
      <c r="AT5434" s="243" t="s">
        <v>211</v>
      </c>
      <c r="AU5434" s="243" t="s">
        <v>84</v>
      </c>
      <c r="AV5434" s="14" t="s">
        <v>84</v>
      </c>
      <c r="AW5434" s="14" t="s">
        <v>31</v>
      </c>
      <c r="AX5434" s="14" t="s">
        <v>75</v>
      </c>
      <c r="AY5434" s="243" t="s">
        <v>203</v>
      </c>
    </row>
    <row r="5435" spans="2:51" s="14" customFormat="1" ht="11.25">
      <c r="B5435" s="233"/>
      <c r="C5435" s="234"/>
      <c r="D5435" s="224" t="s">
        <v>211</v>
      </c>
      <c r="E5435" s="235" t="s">
        <v>1</v>
      </c>
      <c r="F5435" s="236" t="s">
        <v>4723</v>
      </c>
      <c r="G5435" s="234"/>
      <c r="H5435" s="237">
        <v>24.57</v>
      </c>
      <c r="I5435" s="238"/>
      <c r="J5435" s="234"/>
      <c r="K5435" s="234"/>
      <c r="L5435" s="239"/>
      <c r="M5435" s="240"/>
      <c r="N5435" s="241"/>
      <c r="O5435" s="241"/>
      <c r="P5435" s="241"/>
      <c r="Q5435" s="241"/>
      <c r="R5435" s="241"/>
      <c r="S5435" s="241"/>
      <c r="T5435" s="242"/>
      <c r="AT5435" s="243" t="s">
        <v>211</v>
      </c>
      <c r="AU5435" s="243" t="s">
        <v>84</v>
      </c>
      <c r="AV5435" s="14" t="s">
        <v>84</v>
      </c>
      <c r="AW5435" s="14" t="s">
        <v>31</v>
      </c>
      <c r="AX5435" s="14" t="s">
        <v>75</v>
      </c>
      <c r="AY5435" s="243" t="s">
        <v>203</v>
      </c>
    </row>
    <row r="5436" spans="2:51" s="14" customFormat="1" ht="11.25">
      <c r="B5436" s="233"/>
      <c r="C5436" s="234"/>
      <c r="D5436" s="224" t="s">
        <v>211</v>
      </c>
      <c r="E5436" s="235" t="s">
        <v>1</v>
      </c>
      <c r="F5436" s="236" t="s">
        <v>4724</v>
      </c>
      <c r="G5436" s="234"/>
      <c r="H5436" s="237">
        <v>17.940000000000001</v>
      </c>
      <c r="I5436" s="238"/>
      <c r="J5436" s="234"/>
      <c r="K5436" s="234"/>
      <c r="L5436" s="239"/>
      <c r="M5436" s="240"/>
      <c r="N5436" s="241"/>
      <c r="O5436" s="241"/>
      <c r="P5436" s="241"/>
      <c r="Q5436" s="241"/>
      <c r="R5436" s="241"/>
      <c r="S5436" s="241"/>
      <c r="T5436" s="242"/>
      <c r="AT5436" s="243" t="s">
        <v>211</v>
      </c>
      <c r="AU5436" s="243" t="s">
        <v>84</v>
      </c>
      <c r="AV5436" s="14" t="s">
        <v>84</v>
      </c>
      <c r="AW5436" s="14" t="s">
        <v>31</v>
      </c>
      <c r="AX5436" s="14" t="s">
        <v>75</v>
      </c>
      <c r="AY5436" s="243" t="s">
        <v>203</v>
      </c>
    </row>
    <row r="5437" spans="2:51" s="14" customFormat="1" ht="11.25">
      <c r="B5437" s="233"/>
      <c r="C5437" s="234"/>
      <c r="D5437" s="224" t="s">
        <v>211</v>
      </c>
      <c r="E5437" s="235" t="s">
        <v>1</v>
      </c>
      <c r="F5437" s="236" t="s">
        <v>4725</v>
      </c>
      <c r="G5437" s="234"/>
      <c r="H5437" s="237">
        <v>14.1</v>
      </c>
      <c r="I5437" s="238"/>
      <c r="J5437" s="234"/>
      <c r="K5437" s="234"/>
      <c r="L5437" s="239"/>
      <c r="M5437" s="240"/>
      <c r="N5437" s="241"/>
      <c r="O5437" s="241"/>
      <c r="P5437" s="241"/>
      <c r="Q5437" s="241"/>
      <c r="R5437" s="241"/>
      <c r="S5437" s="241"/>
      <c r="T5437" s="242"/>
      <c r="AT5437" s="243" t="s">
        <v>211</v>
      </c>
      <c r="AU5437" s="243" t="s">
        <v>84</v>
      </c>
      <c r="AV5437" s="14" t="s">
        <v>84</v>
      </c>
      <c r="AW5437" s="14" t="s">
        <v>31</v>
      </c>
      <c r="AX5437" s="14" t="s">
        <v>75</v>
      </c>
      <c r="AY5437" s="243" t="s">
        <v>203</v>
      </c>
    </row>
    <row r="5438" spans="2:51" s="14" customFormat="1" ht="11.25">
      <c r="B5438" s="233"/>
      <c r="C5438" s="234"/>
      <c r="D5438" s="224" t="s">
        <v>211</v>
      </c>
      <c r="E5438" s="235" t="s">
        <v>1</v>
      </c>
      <c r="F5438" s="236" t="s">
        <v>4726</v>
      </c>
      <c r="G5438" s="234"/>
      <c r="H5438" s="237">
        <v>15.4</v>
      </c>
      <c r="I5438" s="238"/>
      <c r="J5438" s="234"/>
      <c r="K5438" s="234"/>
      <c r="L5438" s="239"/>
      <c r="M5438" s="240"/>
      <c r="N5438" s="241"/>
      <c r="O5438" s="241"/>
      <c r="P5438" s="241"/>
      <c r="Q5438" s="241"/>
      <c r="R5438" s="241"/>
      <c r="S5438" s="241"/>
      <c r="T5438" s="242"/>
      <c r="AT5438" s="243" t="s">
        <v>211</v>
      </c>
      <c r="AU5438" s="243" t="s">
        <v>84</v>
      </c>
      <c r="AV5438" s="14" t="s">
        <v>84</v>
      </c>
      <c r="AW5438" s="14" t="s">
        <v>31</v>
      </c>
      <c r="AX5438" s="14" t="s">
        <v>75</v>
      </c>
      <c r="AY5438" s="243" t="s">
        <v>203</v>
      </c>
    </row>
    <row r="5439" spans="2:51" s="14" customFormat="1" ht="11.25">
      <c r="B5439" s="233"/>
      <c r="C5439" s="234"/>
      <c r="D5439" s="224" t="s">
        <v>211</v>
      </c>
      <c r="E5439" s="235" t="s">
        <v>1</v>
      </c>
      <c r="F5439" s="236" t="s">
        <v>4727</v>
      </c>
      <c r="G5439" s="234"/>
      <c r="H5439" s="237">
        <v>13.19</v>
      </c>
      <c r="I5439" s="238"/>
      <c r="J5439" s="234"/>
      <c r="K5439" s="234"/>
      <c r="L5439" s="239"/>
      <c r="M5439" s="240"/>
      <c r="N5439" s="241"/>
      <c r="O5439" s="241"/>
      <c r="P5439" s="241"/>
      <c r="Q5439" s="241"/>
      <c r="R5439" s="241"/>
      <c r="S5439" s="241"/>
      <c r="T5439" s="242"/>
      <c r="AT5439" s="243" t="s">
        <v>211</v>
      </c>
      <c r="AU5439" s="243" t="s">
        <v>84</v>
      </c>
      <c r="AV5439" s="14" t="s">
        <v>84</v>
      </c>
      <c r="AW5439" s="14" t="s">
        <v>31</v>
      </c>
      <c r="AX5439" s="14" t="s">
        <v>75</v>
      </c>
      <c r="AY5439" s="243" t="s">
        <v>203</v>
      </c>
    </row>
    <row r="5440" spans="2:51" s="14" customFormat="1" ht="11.25">
      <c r="B5440" s="233"/>
      <c r="C5440" s="234"/>
      <c r="D5440" s="224" t="s">
        <v>211</v>
      </c>
      <c r="E5440" s="235" t="s">
        <v>1</v>
      </c>
      <c r="F5440" s="236" t="s">
        <v>4728</v>
      </c>
      <c r="G5440" s="234"/>
      <c r="H5440" s="237">
        <v>13.19</v>
      </c>
      <c r="I5440" s="238"/>
      <c r="J5440" s="234"/>
      <c r="K5440" s="234"/>
      <c r="L5440" s="239"/>
      <c r="M5440" s="240"/>
      <c r="N5440" s="241"/>
      <c r="O5440" s="241"/>
      <c r="P5440" s="241"/>
      <c r="Q5440" s="241"/>
      <c r="R5440" s="241"/>
      <c r="S5440" s="241"/>
      <c r="T5440" s="242"/>
      <c r="AT5440" s="243" t="s">
        <v>211</v>
      </c>
      <c r="AU5440" s="243" t="s">
        <v>84</v>
      </c>
      <c r="AV5440" s="14" t="s">
        <v>84</v>
      </c>
      <c r="AW5440" s="14" t="s">
        <v>31</v>
      </c>
      <c r="AX5440" s="14" t="s">
        <v>75</v>
      </c>
      <c r="AY5440" s="243" t="s">
        <v>203</v>
      </c>
    </row>
    <row r="5441" spans="2:51" s="14" customFormat="1" ht="11.25">
      <c r="B5441" s="233"/>
      <c r="C5441" s="234"/>
      <c r="D5441" s="224" t="s">
        <v>211</v>
      </c>
      <c r="E5441" s="235" t="s">
        <v>1</v>
      </c>
      <c r="F5441" s="236" t="s">
        <v>4729</v>
      </c>
      <c r="G5441" s="234"/>
      <c r="H5441" s="237">
        <v>17.48</v>
      </c>
      <c r="I5441" s="238"/>
      <c r="J5441" s="234"/>
      <c r="K5441" s="234"/>
      <c r="L5441" s="239"/>
      <c r="M5441" s="240"/>
      <c r="N5441" s="241"/>
      <c r="O5441" s="241"/>
      <c r="P5441" s="241"/>
      <c r="Q5441" s="241"/>
      <c r="R5441" s="241"/>
      <c r="S5441" s="241"/>
      <c r="T5441" s="242"/>
      <c r="AT5441" s="243" t="s">
        <v>211</v>
      </c>
      <c r="AU5441" s="243" t="s">
        <v>84</v>
      </c>
      <c r="AV5441" s="14" t="s">
        <v>84</v>
      </c>
      <c r="AW5441" s="14" t="s">
        <v>31</v>
      </c>
      <c r="AX5441" s="14" t="s">
        <v>75</v>
      </c>
      <c r="AY5441" s="243" t="s">
        <v>203</v>
      </c>
    </row>
    <row r="5442" spans="2:51" s="14" customFormat="1" ht="11.25">
      <c r="B5442" s="233"/>
      <c r="C5442" s="234"/>
      <c r="D5442" s="224" t="s">
        <v>211</v>
      </c>
      <c r="E5442" s="235" t="s">
        <v>1</v>
      </c>
      <c r="F5442" s="236" t="s">
        <v>4730</v>
      </c>
      <c r="G5442" s="234"/>
      <c r="H5442" s="237">
        <v>0.63</v>
      </c>
      <c r="I5442" s="238"/>
      <c r="J5442" s="234"/>
      <c r="K5442" s="234"/>
      <c r="L5442" s="239"/>
      <c r="M5442" s="240"/>
      <c r="N5442" s="241"/>
      <c r="O5442" s="241"/>
      <c r="P5442" s="241"/>
      <c r="Q5442" s="241"/>
      <c r="R5442" s="241"/>
      <c r="S5442" s="241"/>
      <c r="T5442" s="242"/>
      <c r="AT5442" s="243" t="s">
        <v>211</v>
      </c>
      <c r="AU5442" s="243" t="s">
        <v>84</v>
      </c>
      <c r="AV5442" s="14" t="s">
        <v>84</v>
      </c>
      <c r="AW5442" s="14" t="s">
        <v>31</v>
      </c>
      <c r="AX5442" s="14" t="s">
        <v>75</v>
      </c>
      <c r="AY5442" s="243" t="s">
        <v>203</v>
      </c>
    </row>
    <row r="5443" spans="2:51" s="14" customFormat="1" ht="11.25">
      <c r="B5443" s="233"/>
      <c r="C5443" s="234"/>
      <c r="D5443" s="224" t="s">
        <v>211</v>
      </c>
      <c r="E5443" s="235" t="s">
        <v>1</v>
      </c>
      <c r="F5443" s="236" t="s">
        <v>4731</v>
      </c>
      <c r="G5443" s="234"/>
      <c r="H5443" s="237">
        <v>1.89</v>
      </c>
      <c r="I5443" s="238"/>
      <c r="J5443" s="234"/>
      <c r="K5443" s="234"/>
      <c r="L5443" s="239"/>
      <c r="M5443" s="240"/>
      <c r="N5443" s="241"/>
      <c r="O5443" s="241"/>
      <c r="P5443" s="241"/>
      <c r="Q5443" s="241"/>
      <c r="R5443" s="241"/>
      <c r="S5443" s="241"/>
      <c r="T5443" s="242"/>
      <c r="AT5443" s="243" t="s">
        <v>211</v>
      </c>
      <c r="AU5443" s="243" t="s">
        <v>84</v>
      </c>
      <c r="AV5443" s="14" t="s">
        <v>84</v>
      </c>
      <c r="AW5443" s="14" t="s">
        <v>31</v>
      </c>
      <c r="AX5443" s="14" t="s">
        <v>75</v>
      </c>
      <c r="AY5443" s="243" t="s">
        <v>203</v>
      </c>
    </row>
    <row r="5444" spans="2:51" s="14" customFormat="1" ht="11.25">
      <c r="B5444" s="233"/>
      <c r="C5444" s="234"/>
      <c r="D5444" s="224" t="s">
        <v>211</v>
      </c>
      <c r="E5444" s="235" t="s">
        <v>1</v>
      </c>
      <c r="F5444" s="236" t="s">
        <v>4732</v>
      </c>
      <c r="G5444" s="234"/>
      <c r="H5444" s="237">
        <v>3.39</v>
      </c>
      <c r="I5444" s="238"/>
      <c r="J5444" s="234"/>
      <c r="K5444" s="234"/>
      <c r="L5444" s="239"/>
      <c r="M5444" s="240"/>
      <c r="N5444" s="241"/>
      <c r="O5444" s="241"/>
      <c r="P5444" s="241"/>
      <c r="Q5444" s="241"/>
      <c r="R5444" s="241"/>
      <c r="S5444" s="241"/>
      <c r="T5444" s="242"/>
      <c r="AT5444" s="243" t="s">
        <v>211</v>
      </c>
      <c r="AU5444" s="243" t="s">
        <v>84</v>
      </c>
      <c r="AV5444" s="14" t="s">
        <v>84</v>
      </c>
      <c r="AW5444" s="14" t="s">
        <v>31</v>
      </c>
      <c r="AX5444" s="14" t="s">
        <v>75</v>
      </c>
      <c r="AY5444" s="243" t="s">
        <v>203</v>
      </c>
    </row>
    <row r="5445" spans="2:51" s="14" customFormat="1" ht="11.25">
      <c r="B5445" s="233"/>
      <c r="C5445" s="234"/>
      <c r="D5445" s="224" t="s">
        <v>211</v>
      </c>
      <c r="E5445" s="235" t="s">
        <v>1</v>
      </c>
      <c r="F5445" s="236" t="s">
        <v>4733</v>
      </c>
      <c r="G5445" s="234"/>
      <c r="H5445" s="237">
        <v>3.39</v>
      </c>
      <c r="I5445" s="238"/>
      <c r="J5445" s="234"/>
      <c r="K5445" s="234"/>
      <c r="L5445" s="239"/>
      <c r="M5445" s="240"/>
      <c r="N5445" s="241"/>
      <c r="O5445" s="241"/>
      <c r="P5445" s="241"/>
      <c r="Q5445" s="241"/>
      <c r="R5445" s="241"/>
      <c r="S5445" s="241"/>
      <c r="T5445" s="242"/>
      <c r="AT5445" s="243" t="s">
        <v>211</v>
      </c>
      <c r="AU5445" s="243" t="s">
        <v>84</v>
      </c>
      <c r="AV5445" s="14" t="s">
        <v>84</v>
      </c>
      <c r="AW5445" s="14" t="s">
        <v>31</v>
      </c>
      <c r="AX5445" s="14" t="s">
        <v>75</v>
      </c>
      <c r="AY5445" s="243" t="s">
        <v>203</v>
      </c>
    </row>
    <row r="5446" spans="2:51" s="14" customFormat="1" ht="11.25">
      <c r="B5446" s="233"/>
      <c r="C5446" s="234"/>
      <c r="D5446" s="224" t="s">
        <v>211</v>
      </c>
      <c r="E5446" s="235" t="s">
        <v>1</v>
      </c>
      <c r="F5446" s="236" t="s">
        <v>4734</v>
      </c>
      <c r="G5446" s="234"/>
      <c r="H5446" s="237">
        <v>3.39</v>
      </c>
      <c r="I5446" s="238"/>
      <c r="J5446" s="234"/>
      <c r="K5446" s="234"/>
      <c r="L5446" s="239"/>
      <c r="M5446" s="240"/>
      <c r="N5446" s="241"/>
      <c r="O5446" s="241"/>
      <c r="P5446" s="241"/>
      <c r="Q5446" s="241"/>
      <c r="R5446" s="241"/>
      <c r="S5446" s="241"/>
      <c r="T5446" s="242"/>
      <c r="AT5446" s="243" t="s">
        <v>211</v>
      </c>
      <c r="AU5446" s="243" t="s">
        <v>84</v>
      </c>
      <c r="AV5446" s="14" t="s">
        <v>84</v>
      </c>
      <c r="AW5446" s="14" t="s">
        <v>31</v>
      </c>
      <c r="AX5446" s="14" t="s">
        <v>75</v>
      </c>
      <c r="AY5446" s="243" t="s">
        <v>203</v>
      </c>
    </row>
    <row r="5447" spans="2:51" s="14" customFormat="1" ht="11.25">
      <c r="B5447" s="233"/>
      <c r="C5447" s="234"/>
      <c r="D5447" s="224" t="s">
        <v>211</v>
      </c>
      <c r="E5447" s="235" t="s">
        <v>1</v>
      </c>
      <c r="F5447" s="236" t="s">
        <v>4735</v>
      </c>
      <c r="G5447" s="234"/>
      <c r="H5447" s="237">
        <v>2.4</v>
      </c>
      <c r="I5447" s="238"/>
      <c r="J5447" s="234"/>
      <c r="K5447" s="234"/>
      <c r="L5447" s="239"/>
      <c r="M5447" s="240"/>
      <c r="N5447" s="241"/>
      <c r="O5447" s="241"/>
      <c r="P5447" s="241"/>
      <c r="Q5447" s="241"/>
      <c r="R5447" s="241"/>
      <c r="S5447" s="241"/>
      <c r="T5447" s="242"/>
      <c r="AT5447" s="243" t="s">
        <v>211</v>
      </c>
      <c r="AU5447" s="243" t="s">
        <v>84</v>
      </c>
      <c r="AV5447" s="14" t="s">
        <v>84</v>
      </c>
      <c r="AW5447" s="14" t="s">
        <v>31</v>
      </c>
      <c r="AX5447" s="14" t="s">
        <v>75</v>
      </c>
      <c r="AY5447" s="243" t="s">
        <v>203</v>
      </c>
    </row>
    <row r="5448" spans="2:51" s="14" customFormat="1" ht="11.25">
      <c r="B5448" s="233"/>
      <c r="C5448" s="234"/>
      <c r="D5448" s="224" t="s">
        <v>211</v>
      </c>
      <c r="E5448" s="235" t="s">
        <v>1</v>
      </c>
      <c r="F5448" s="236" t="s">
        <v>4736</v>
      </c>
      <c r="G5448" s="234"/>
      <c r="H5448" s="237">
        <v>1.5</v>
      </c>
      <c r="I5448" s="238"/>
      <c r="J5448" s="234"/>
      <c r="K5448" s="234"/>
      <c r="L5448" s="239"/>
      <c r="M5448" s="240"/>
      <c r="N5448" s="241"/>
      <c r="O5448" s="241"/>
      <c r="P5448" s="241"/>
      <c r="Q5448" s="241"/>
      <c r="R5448" s="241"/>
      <c r="S5448" s="241"/>
      <c r="T5448" s="242"/>
      <c r="AT5448" s="243" t="s">
        <v>211</v>
      </c>
      <c r="AU5448" s="243" t="s">
        <v>84</v>
      </c>
      <c r="AV5448" s="14" t="s">
        <v>84</v>
      </c>
      <c r="AW5448" s="14" t="s">
        <v>31</v>
      </c>
      <c r="AX5448" s="14" t="s">
        <v>75</v>
      </c>
      <c r="AY5448" s="243" t="s">
        <v>203</v>
      </c>
    </row>
    <row r="5449" spans="2:51" s="14" customFormat="1" ht="11.25">
      <c r="B5449" s="233"/>
      <c r="C5449" s="234"/>
      <c r="D5449" s="224" t="s">
        <v>211</v>
      </c>
      <c r="E5449" s="235" t="s">
        <v>1</v>
      </c>
      <c r="F5449" s="236" t="s">
        <v>4737</v>
      </c>
      <c r="G5449" s="234"/>
      <c r="H5449" s="237">
        <v>1.5</v>
      </c>
      <c r="I5449" s="238"/>
      <c r="J5449" s="234"/>
      <c r="K5449" s="234"/>
      <c r="L5449" s="239"/>
      <c r="M5449" s="240"/>
      <c r="N5449" s="241"/>
      <c r="O5449" s="241"/>
      <c r="P5449" s="241"/>
      <c r="Q5449" s="241"/>
      <c r="R5449" s="241"/>
      <c r="S5449" s="241"/>
      <c r="T5449" s="242"/>
      <c r="AT5449" s="243" t="s">
        <v>211</v>
      </c>
      <c r="AU5449" s="243" t="s">
        <v>84</v>
      </c>
      <c r="AV5449" s="14" t="s">
        <v>84</v>
      </c>
      <c r="AW5449" s="14" t="s">
        <v>31</v>
      </c>
      <c r="AX5449" s="14" t="s">
        <v>75</v>
      </c>
      <c r="AY5449" s="243" t="s">
        <v>203</v>
      </c>
    </row>
    <row r="5450" spans="2:51" s="14" customFormat="1" ht="22.5">
      <c r="B5450" s="233"/>
      <c r="C5450" s="234"/>
      <c r="D5450" s="224" t="s">
        <v>211</v>
      </c>
      <c r="E5450" s="235" t="s">
        <v>1</v>
      </c>
      <c r="F5450" s="236" t="s">
        <v>4738</v>
      </c>
      <c r="G5450" s="234"/>
      <c r="H5450" s="237">
        <v>20.898</v>
      </c>
      <c r="I5450" s="238"/>
      <c r="J5450" s="234"/>
      <c r="K5450" s="234"/>
      <c r="L5450" s="239"/>
      <c r="M5450" s="240"/>
      <c r="N5450" s="241"/>
      <c r="O5450" s="241"/>
      <c r="P5450" s="241"/>
      <c r="Q5450" s="241"/>
      <c r="R5450" s="241"/>
      <c r="S5450" s="241"/>
      <c r="T5450" s="242"/>
      <c r="AT5450" s="243" t="s">
        <v>211</v>
      </c>
      <c r="AU5450" s="243" t="s">
        <v>84</v>
      </c>
      <c r="AV5450" s="14" t="s">
        <v>84</v>
      </c>
      <c r="AW5450" s="14" t="s">
        <v>31</v>
      </c>
      <c r="AX5450" s="14" t="s">
        <v>75</v>
      </c>
      <c r="AY5450" s="243" t="s">
        <v>203</v>
      </c>
    </row>
    <row r="5451" spans="2:51" s="14" customFormat="1" ht="11.25">
      <c r="B5451" s="233"/>
      <c r="C5451" s="234"/>
      <c r="D5451" s="224" t="s">
        <v>211</v>
      </c>
      <c r="E5451" s="235" t="s">
        <v>1</v>
      </c>
      <c r="F5451" s="236" t="s">
        <v>4739</v>
      </c>
      <c r="G5451" s="234"/>
      <c r="H5451" s="237">
        <v>3.9380000000000002</v>
      </c>
      <c r="I5451" s="238"/>
      <c r="J5451" s="234"/>
      <c r="K5451" s="234"/>
      <c r="L5451" s="239"/>
      <c r="M5451" s="240"/>
      <c r="N5451" s="241"/>
      <c r="O5451" s="241"/>
      <c r="P5451" s="241"/>
      <c r="Q5451" s="241"/>
      <c r="R5451" s="241"/>
      <c r="S5451" s="241"/>
      <c r="T5451" s="242"/>
      <c r="AT5451" s="243" t="s">
        <v>211</v>
      </c>
      <c r="AU5451" s="243" t="s">
        <v>84</v>
      </c>
      <c r="AV5451" s="14" t="s">
        <v>84</v>
      </c>
      <c r="AW5451" s="14" t="s">
        <v>31</v>
      </c>
      <c r="AX5451" s="14" t="s">
        <v>75</v>
      </c>
      <c r="AY5451" s="243" t="s">
        <v>203</v>
      </c>
    </row>
    <row r="5452" spans="2:51" s="14" customFormat="1" ht="11.25">
      <c r="B5452" s="233"/>
      <c r="C5452" s="234"/>
      <c r="D5452" s="224" t="s">
        <v>211</v>
      </c>
      <c r="E5452" s="235" t="s">
        <v>1</v>
      </c>
      <c r="F5452" s="236" t="s">
        <v>4740</v>
      </c>
      <c r="G5452" s="234"/>
      <c r="H5452" s="237">
        <v>1.5</v>
      </c>
      <c r="I5452" s="238"/>
      <c r="J5452" s="234"/>
      <c r="K5452" s="234"/>
      <c r="L5452" s="239"/>
      <c r="M5452" s="240"/>
      <c r="N5452" s="241"/>
      <c r="O5452" s="241"/>
      <c r="P5452" s="241"/>
      <c r="Q5452" s="241"/>
      <c r="R5452" s="241"/>
      <c r="S5452" s="241"/>
      <c r="T5452" s="242"/>
      <c r="AT5452" s="243" t="s">
        <v>211</v>
      </c>
      <c r="AU5452" s="243" t="s">
        <v>84</v>
      </c>
      <c r="AV5452" s="14" t="s">
        <v>84</v>
      </c>
      <c r="AW5452" s="14" t="s">
        <v>31</v>
      </c>
      <c r="AX5452" s="14" t="s">
        <v>75</v>
      </c>
      <c r="AY5452" s="243" t="s">
        <v>203</v>
      </c>
    </row>
    <row r="5453" spans="2:51" s="14" customFormat="1" ht="22.5">
      <c r="B5453" s="233"/>
      <c r="C5453" s="234"/>
      <c r="D5453" s="224" t="s">
        <v>211</v>
      </c>
      <c r="E5453" s="235" t="s">
        <v>1</v>
      </c>
      <c r="F5453" s="236" t="s">
        <v>4741</v>
      </c>
      <c r="G5453" s="234"/>
      <c r="H5453" s="237">
        <v>17.611000000000001</v>
      </c>
      <c r="I5453" s="238"/>
      <c r="J5453" s="234"/>
      <c r="K5453" s="234"/>
      <c r="L5453" s="239"/>
      <c r="M5453" s="240"/>
      <c r="N5453" s="241"/>
      <c r="O5453" s="241"/>
      <c r="P5453" s="241"/>
      <c r="Q5453" s="241"/>
      <c r="R5453" s="241"/>
      <c r="S5453" s="241"/>
      <c r="T5453" s="242"/>
      <c r="AT5453" s="243" t="s">
        <v>211</v>
      </c>
      <c r="AU5453" s="243" t="s">
        <v>84</v>
      </c>
      <c r="AV5453" s="14" t="s">
        <v>84</v>
      </c>
      <c r="AW5453" s="14" t="s">
        <v>31</v>
      </c>
      <c r="AX5453" s="14" t="s">
        <v>75</v>
      </c>
      <c r="AY5453" s="243" t="s">
        <v>203</v>
      </c>
    </row>
    <row r="5454" spans="2:51" s="14" customFormat="1" ht="11.25">
      <c r="B5454" s="233"/>
      <c r="C5454" s="234"/>
      <c r="D5454" s="224" t="s">
        <v>211</v>
      </c>
      <c r="E5454" s="235" t="s">
        <v>1</v>
      </c>
      <c r="F5454" s="236" t="s">
        <v>4742</v>
      </c>
      <c r="G5454" s="234"/>
      <c r="H5454" s="237">
        <v>13.19</v>
      </c>
      <c r="I5454" s="238"/>
      <c r="J5454" s="234"/>
      <c r="K5454" s="234"/>
      <c r="L5454" s="239"/>
      <c r="M5454" s="240"/>
      <c r="N5454" s="241"/>
      <c r="O5454" s="241"/>
      <c r="P5454" s="241"/>
      <c r="Q5454" s="241"/>
      <c r="R5454" s="241"/>
      <c r="S5454" s="241"/>
      <c r="T5454" s="242"/>
      <c r="AT5454" s="243" t="s">
        <v>211</v>
      </c>
      <c r="AU5454" s="243" t="s">
        <v>84</v>
      </c>
      <c r="AV5454" s="14" t="s">
        <v>84</v>
      </c>
      <c r="AW5454" s="14" t="s">
        <v>31</v>
      </c>
      <c r="AX5454" s="14" t="s">
        <v>75</v>
      </c>
      <c r="AY5454" s="243" t="s">
        <v>203</v>
      </c>
    </row>
    <row r="5455" spans="2:51" s="14" customFormat="1" ht="11.25">
      <c r="B5455" s="233"/>
      <c r="C5455" s="234"/>
      <c r="D5455" s="224" t="s">
        <v>211</v>
      </c>
      <c r="E5455" s="235" t="s">
        <v>1</v>
      </c>
      <c r="F5455" s="236" t="s">
        <v>4743</v>
      </c>
      <c r="G5455" s="234"/>
      <c r="H5455" s="237">
        <v>13.19</v>
      </c>
      <c r="I5455" s="238"/>
      <c r="J5455" s="234"/>
      <c r="K5455" s="234"/>
      <c r="L5455" s="239"/>
      <c r="M5455" s="240"/>
      <c r="N5455" s="241"/>
      <c r="O5455" s="241"/>
      <c r="P5455" s="241"/>
      <c r="Q5455" s="241"/>
      <c r="R5455" s="241"/>
      <c r="S5455" s="241"/>
      <c r="T5455" s="242"/>
      <c r="AT5455" s="243" t="s">
        <v>211</v>
      </c>
      <c r="AU5455" s="243" t="s">
        <v>84</v>
      </c>
      <c r="AV5455" s="14" t="s">
        <v>84</v>
      </c>
      <c r="AW5455" s="14" t="s">
        <v>31</v>
      </c>
      <c r="AX5455" s="14" t="s">
        <v>75</v>
      </c>
      <c r="AY5455" s="243" t="s">
        <v>203</v>
      </c>
    </row>
    <row r="5456" spans="2:51" s="14" customFormat="1" ht="11.25">
      <c r="B5456" s="233"/>
      <c r="C5456" s="234"/>
      <c r="D5456" s="224" t="s">
        <v>211</v>
      </c>
      <c r="E5456" s="235" t="s">
        <v>1</v>
      </c>
      <c r="F5456" s="236" t="s">
        <v>4744</v>
      </c>
      <c r="G5456" s="234"/>
      <c r="H5456" s="237">
        <v>13.19</v>
      </c>
      <c r="I5456" s="238"/>
      <c r="J5456" s="234"/>
      <c r="K5456" s="234"/>
      <c r="L5456" s="239"/>
      <c r="M5456" s="240"/>
      <c r="N5456" s="241"/>
      <c r="O5456" s="241"/>
      <c r="P5456" s="241"/>
      <c r="Q5456" s="241"/>
      <c r="R5456" s="241"/>
      <c r="S5456" s="241"/>
      <c r="T5456" s="242"/>
      <c r="AT5456" s="243" t="s">
        <v>211</v>
      </c>
      <c r="AU5456" s="243" t="s">
        <v>84</v>
      </c>
      <c r="AV5456" s="14" t="s">
        <v>84</v>
      </c>
      <c r="AW5456" s="14" t="s">
        <v>31</v>
      </c>
      <c r="AX5456" s="14" t="s">
        <v>75</v>
      </c>
      <c r="AY5456" s="243" t="s">
        <v>203</v>
      </c>
    </row>
    <row r="5457" spans="2:51" s="14" customFormat="1" ht="11.25">
      <c r="B5457" s="233"/>
      <c r="C5457" s="234"/>
      <c r="D5457" s="224" t="s">
        <v>211</v>
      </c>
      <c r="E5457" s="235" t="s">
        <v>1</v>
      </c>
      <c r="F5457" s="236" t="s">
        <v>4745</v>
      </c>
      <c r="G5457" s="234"/>
      <c r="H5457" s="237">
        <v>13.19</v>
      </c>
      <c r="I5457" s="238"/>
      <c r="J5457" s="234"/>
      <c r="K5457" s="234"/>
      <c r="L5457" s="239"/>
      <c r="M5457" s="240"/>
      <c r="N5457" s="241"/>
      <c r="O5457" s="241"/>
      <c r="P5457" s="241"/>
      <c r="Q5457" s="241"/>
      <c r="R5457" s="241"/>
      <c r="S5457" s="241"/>
      <c r="T5457" s="242"/>
      <c r="AT5457" s="243" t="s">
        <v>211</v>
      </c>
      <c r="AU5457" s="243" t="s">
        <v>84</v>
      </c>
      <c r="AV5457" s="14" t="s">
        <v>84</v>
      </c>
      <c r="AW5457" s="14" t="s">
        <v>31</v>
      </c>
      <c r="AX5457" s="14" t="s">
        <v>75</v>
      </c>
      <c r="AY5457" s="243" t="s">
        <v>203</v>
      </c>
    </row>
    <row r="5458" spans="2:51" s="14" customFormat="1" ht="11.25">
      <c r="B5458" s="233"/>
      <c r="C5458" s="234"/>
      <c r="D5458" s="224" t="s">
        <v>211</v>
      </c>
      <c r="E5458" s="235" t="s">
        <v>1</v>
      </c>
      <c r="F5458" s="236" t="s">
        <v>4746</v>
      </c>
      <c r="G5458" s="234"/>
      <c r="H5458" s="237">
        <v>13.19</v>
      </c>
      <c r="I5458" s="238"/>
      <c r="J5458" s="234"/>
      <c r="K5458" s="234"/>
      <c r="L5458" s="239"/>
      <c r="M5458" s="240"/>
      <c r="N5458" s="241"/>
      <c r="O5458" s="241"/>
      <c r="P5458" s="241"/>
      <c r="Q5458" s="241"/>
      <c r="R5458" s="241"/>
      <c r="S5458" s="241"/>
      <c r="T5458" s="242"/>
      <c r="AT5458" s="243" t="s">
        <v>211</v>
      </c>
      <c r="AU5458" s="243" t="s">
        <v>84</v>
      </c>
      <c r="AV5458" s="14" t="s">
        <v>84</v>
      </c>
      <c r="AW5458" s="14" t="s">
        <v>31</v>
      </c>
      <c r="AX5458" s="14" t="s">
        <v>75</v>
      </c>
      <c r="AY5458" s="243" t="s">
        <v>203</v>
      </c>
    </row>
    <row r="5459" spans="2:51" s="14" customFormat="1" ht="11.25">
      <c r="B5459" s="233"/>
      <c r="C5459" s="234"/>
      <c r="D5459" s="224" t="s">
        <v>211</v>
      </c>
      <c r="E5459" s="235" t="s">
        <v>1</v>
      </c>
      <c r="F5459" s="236" t="s">
        <v>4747</v>
      </c>
      <c r="G5459" s="234"/>
      <c r="H5459" s="237">
        <v>13.19</v>
      </c>
      <c r="I5459" s="238"/>
      <c r="J5459" s="234"/>
      <c r="K5459" s="234"/>
      <c r="L5459" s="239"/>
      <c r="M5459" s="240"/>
      <c r="N5459" s="241"/>
      <c r="O5459" s="241"/>
      <c r="P5459" s="241"/>
      <c r="Q5459" s="241"/>
      <c r="R5459" s="241"/>
      <c r="S5459" s="241"/>
      <c r="T5459" s="242"/>
      <c r="AT5459" s="243" t="s">
        <v>211</v>
      </c>
      <c r="AU5459" s="243" t="s">
        <v>84</v>
      </c>
      <c r="AV5459" s="14" t="s">
        <v>84</v>
      </c>
      <c r="AW5459" s="14" t="s">
        <v>31</v>
      </c>
      <c r="AX5459" s="14" t="s">
        <v>75</v>
      </c>
      <c r="AY5459" s="243" t="s">
        <v>203</v>
      </c>
    </row>
    <row r="5460" spans="2:51" s="14" customFormat="1" ht="11.25">
      <c r="B5460" s="233"/>
      <c r="C5460" s="234"/>
      <c r="D5460" s="224" t="s">
        <v>211</v>
      </c>
      <c r="E5460" s="235" t="s">
        <v>1</v>
      </c>
      <c r="F5460" s="236" t="s">
        <v>4748</v>
      </c>
      <c r="G5460" s="234"/>
      <c r="H5460" s="237">
        <v>13.19</v>
      </c>
      <c r="I5460" s="238"/>
      <c r="J5460" s="234"/>
      <c r="K5460" s="234"/>
      <c r="L5460" s="239"/>
      <c r="M5460" s="240"/>
      <c r="N5460" s="241"/>
      <c r="O5460" s="241"/>
      <c r="P5460" s="241"/>
      <c r="Q5460" s="241"/>
      <c r="R5460" s="241"/>
      <c r="S5460" s="241"/>
      <c r="T5460" s="242"/>
      <c r="AT5460" s="243" t="s">
        <v>211</v>
      </c>
      <c r="AU5460" s="243" t="s">
        <v>84</v>
      </c>
      <c r="AV5460" s="14" t="s">
        <v>84</v>
      </c>
      <c r="AW5460" s="14" t="s">
        <v>31</v>
      </c>
      <c r="AX5460" s="14" t="s">
        <v>75</v>
      </c>
      <c r="AY5460" s="243" t="s">
        <v>203</v>
      </c>
    </row>
    <row r="5461" spans="2:51" s="14" customFormat="1" ht="11.25">
      <c r="B5461" s="233"/>
      <c r="C5461" s="234"/>
      <c r="D5461" s="224" t="s">
        <v>211</v>
      </c>
      <c r="E5461" s="235" t="s">
        <v>1</v>
      </c>
      <c r="F5461" s="236" t="s">
        <v>4749</v>
      </c>
      <c r="G5461" s="234"/>
      <c r="H5461" s="237">
        <v>13.19</v>
      </c>
      <c r="I5461" s="238"/>
      <c r="J5461" s="234"/>
      <c r="K5461" s="234"/>
      <c r="L5461" s="239"/>
      <c r="M5461" s="240"/>
      <c r="N5461" s="241"/>
      <c r="O5461" s="241"/>
      <c r="P5461" s="241"/>
      <c r="Q5461" s="241"/>
      <c r="R5461" s="241"/>
      <c r="S5461" s="241"/>
      <c r="T5461" s="242"/>
      <c r="AT5461" s="243" t="s">
        <v>211</v>
      </c>
      <c r="AU5461" s="243" t="s">
        <v>84</v>
      </c>
      <c r="AV5461" s="14" t="s">
        <v>84</v>
      </c>
      <c r="AW5461" s="14" t="s">
        <v>31</v>
      </c>
      <c r="AX5461" s="14" t="s">
        <v>75</v>
      </c>
      <c r="AY5461" s="243" t="s">
        <v>203</v>
      </c>
    </row>
    <row r="5462" spans="2:51" s="14" customFormat="1" ht="11.25">
      <c r="B5462" s="233"/>
      <c r="C5462" s="234"/>
      <c r="D5462" s="224" t="s">
        <v>211</v>
      </c>
      <c r="E5462" s="235" t="s">
        <v>1</v>
      </c>
      <c r="F5462" s="236" t="s">
        <v>4750</v>
      </c>
      <c r="G5462" s="234"/>
      <c r="H5462" s="237">
        <v>13.19</v>
      </c>
      <c r="I5462" s="238"/>
      <c r="J5462" s="234"/>
      <c r="K5462" s="234"/>
      <c r="L5462" s="239"/>
      <c r="M5462" s="240"/>
      <c r="N5462" s="241"/>
      <c r="O5462" s="241"/>
      <c r="P5462" s="241"/>
      <c r="Q5462" s="241"/>
      <c r="R5462" s="241"/>
      <c r="S5462" s="241"/>
      <c r="T5462" s="242"/>
      <c r="AT5462" s="243" t="s">
        <v>211</v>
      </c>
      <c r="AU5462" s="243" t="s">
        <v>84</v>
      </c>
      <c r="AV5462" s="14" t="s">
        <v>84</v>
      </c>
      <c r="AW5462" s="14" t="s">
        <v>31</v>
      </c>
      <c r="AX5462" s="14" t="s">
        <v>75</v>
      </c>
      <c r="AY5462" s="243" t="s">
        <v>203</v>
      </c>
    </row>
    <row r="5463" spans="2:51" s="14" customFormat="1" ht="11.25">
      <c r="B5463" s="233"/>
      <c r="C5463" s="234"/>
      <c r="D5463" s="224" t="s">
        <v>211</v>
      </c>
      <c r="E5463" s="235" t="s">
        <v>1</v>
      </c>
      <c r="F5463" s="236" t="s">
        <v>4751</v>
      </c>
      <c r="G5463" s="234"/>
      <c r="H5463" s="237">
        <v>13.19</v>
      </c>
      <c r="I5463" s="238"/>
      <c r="J5463" s="234"/>
      <c r="K5463" s="234"/>
      <c r="L5463" s="239"/>
      <c r="M5463" s="240"/>
      <c r="N5463" s="241"/>
      <c r="O5463" s="241"/>
      <c r="P5463" s="241"/>
      <c r="Q5463" s="241"/>
      <c r="R5463" s="241"/>
      <c r="S5463" s="241"/>
      <c r="T5463" s="242"/>
      <c r="AT5463" s="243" t="s">
        <v>211</v>
      </c>
      <c r="AU5463" s="243" t="s">
        <v>84</v>
      </c>
      <c r="AV5463" s="14" t="s">
        <v>84</v>
      </c>
      <c r="AW5463" s="14" t="s">
        <v>31</v>
      </c>
      <c r="AX5463" s="14" t="s">
        <v>75</v>
      </c>
      <c r="AY5463" s="243" t="s">
        <v>203</v>
      </c>
    </row>
    <row r="5464" spans="2:51" s="14" customFormat="1" ht="11.25">
      <c r="B5464" s="233"/>
      <c r="C5464" s="234"/>
      <c r="D5464" s="224" t="s">
        <v>211</v>
      </c>
      <c r="E5464" s="235" t="s">
        <v>1</v>
      </c>
      <c r="F5464" s="236" t="s">
        <v>4752</v>
      </c>
      <c r="G5464" s="234"/>
      <c r="H5464" s="237">
        <v>1.5</v>
      </c>
      <c r="I5464" s="238"/>
      <c r="J5464" s="234"/>
      <c r="K5464" s="234"/>
      <c r="L5464" s="239"/>
      <c r="M5464" s="240"/>
      <c r="N5464" s="241"/>
      <c r="O5464" s="241"/>
      <c r="P5464" s="241"/>
      <c r="Q5464" s="241"/>
      <c r="R5464" s="241"/>
      <c r="S5464" s="241"/>
      <c r="T5464" s="242"/>
      <c r="AT5464" s="243" t="s">
        <v>211</v>
      </c>
      <c r="AU5464" s="243" t="s">
        <v>84</v>
      </c>
      <c r="AV5464" s="14" t="s">
        <v>84</v>
      </c>
      <c r="AW5464" s="14" t="s">
        <v>31</v>
      </c>
      <c r="AX5464" s="14" t="s">
        <v>75</v>
      </c>
      <c r="AY5464" s="243" t="s">
        <v>203</v>
      </c>
    </row>
    <row r="5465" spans="2:51" s="14" customFormat="1" ht="11.25">
      <c r="B5465" s="233"/>
      <c r="C5465" s="234"/>
      <c r="D5465" s="224" t="s">
        <v>211</v>
      </c>
      <c r="E5465" s="235" t="s">
        <v>1</v>
      </c>
      <c r="F5465" s="236" t="s">
        <v>4753</v>
      </c>
      <c r="G5465" s="234"/>
      <c r="H5465" s="237">
        <v>1.71</v>
      </c>
      <c r="I5465" s="238"/>
      <c r="J5465" s="234"/>
      <c r="K5465" s="234"/>
      <c r="L5465" s="239"/>
      <c r="M5465" s="240"/>
      <c r="N5465" s="241"/>
      <c r="O5465" s="241"/>
      <c r="P5465" s="241"/>
      <c r="Q5465" s="241"/>
      <c r="R5465" s="241"/>
      <c r="S5465" s="241"/>
      <c r="T5465" s="242"/>
      <c r="AT5465" s="243" t="s">
        <v>211</v>
      </c>
      <c r="AU5465" s="243" t="s">
        <v>84</v>
      </c>
      <c r="AV5465" s="14" t="s">
        <v>84</v>
      </c>
      <c r="AW5465" s="14" t="s">
        <v>31</v>
      </c>
      <c r="AX5465" s="14" t="s">
        <v>75</v>
      </c>
      <c r="AY5465" s="243" t="s">
        <v>203</v>
      </c>
    </row>
    <row r="5466" spans="2:51" s="14" customFormat="1" ht="11.25">
      <c r="B5466" s="233"/>
      <c r="C5466" s="234"/>
      <c r="D5466" s="224" t="s">
        <v>211</v>
      </c>
      <c r="E5466" s="235" t="s">
        <v>1</v>
      </c>
      <c r="F5466" s="236" t="s">
        <v>4754</v>
      </c>
      <c r="G5466" s="234"/>
      <c r="H5466" s="237">
        <v>13.19</v>
      </c>
      <c r="I5466" s="238"/>
      <c r="J5466" s="234"/>
      <c r="K5466" s="234"/>
      <c r="L5466" s="239"/>
      <c r="M5466" s="240"/>
      <c r="N5466" s="241"/>
      <c r="O5466" s="241"/>
      <c r="P5466" s="241"/>
      <c r="Q5466" s="241"/>
      <c r="R5466" s="241"/>
      <c r="S5466" s="241"/>
      <c r="T5466" s="242"/>
      <c r="AT5466" s="243" t="s">
        <v>211</v>
      </c>
      <c r="AU5466" s="243" t="s">
        <v>84</v>
      </c>
      <c r="AV5466" s="14" t="s">
        <v>84</v>
      </c>
      <c r="AW5466" s="14" t="s">
        <v>31</v>
      </c>
      <c r="AX5466" s="14" t="s">
        <v>75</v>
      </c>
      <c r="AY5466" s="243" t="s">
        <v>203</v>
      </c>
    </row>
    <row r="5467" spans="2:51" s="14" customFormat="1" ht="11.25">
      <c r="B5467" s="233"/>
      <c r="C5467" s="234"/>
      <c r="D5467" s="224" t="s">
        <v>211</v>
      </c>
      <c r="E5467" s="235" t="s">
        <v>1</v>
      </c>
      <c r="F5467" s="236" t="s">
        <v>4755</v>
      </c>
      <c r="G5467" s="234"/>
      <c r="H5467" s="237">
        <v>13.19</v>
      </c>
      <c r="I5467" s="238"/>
      <c r="J5467" s="234"/>
      <c r="K5467" s="234"/>
      <c r="L5467" s="239"/>
      <c r="M5467" s="240"/>
      <c r="N5467" s="241"/>
      <c r="O5467" s="241"/>
      <c r="P5467" s="241"/>
      <c r="Q5467" s="241"/>
      <c r="R5467" s="241"/>
      <c r="S5467" s="241"/>
      <c r="T5467" s="242"/>
      <c r="AT5467" s="243" t="s">
        <v>211</v>
      </c>
      <c r="AU5467" s="243" t="s">
        <v>84</v>
      </c>
      <c r="AV5467" s="14" t="s">
        <v>84</v>
      </c>
      <c r="AW5467" s="14" t="s">
        <v>31</v>
      </c>
      <c r="AX5467" s="14" t="s">
        <v>75</v>
      </c>
      <c r="AY5467" s="243" t="s">
        <v>203</v>
      </c>
    </row>
    <row r="5468" spans="2:51" s="14" customFormat="1" ht="11.25">
      <c r="B5468" s="233"/>
      <c r="C5468" s="234"/>
      <c r="D5468" s="224" t="s">
        <v>211</v>
      </c>
      <c r="E5468" s="235" t="s">
        <v>1</v>
      </c>
      <c r="F5468" s="236" t="s">
        <v>4756</v>
      </c>
      <c r="G5468" s="234"/>
      <c r="H5468" s="237">
        <v>13.19</v>
      </c>
      <c r="I5468" s="238"/>
      <c r="J5468" s="234"/>
      <c r="K5468" s="234"/>
      <c r="L5468" s="239"/>
      <c r="M5468" s="240"/>
      <c r="N5468" s="241"/>
      <c r="O5468" s="241"/>
      <c r="P5468" s="241"/>
      <c r="Q5468" s="241"/>
      <c r="R5468" s="241"/>
      <c r="S5468" s="241"/>
      <c r="T5468" s="242"/>
      <c r="AT5468" s="243" t="s">
        <v>211</v>
      </c>
      <c r="AU5468" s="243" t="s">
        <v>84</v>
      </c>
      <c r="AV5468" s="14" t="s">
        <v>84</v>
      </c>
      <c r="AW5468" s="14" t="s">
        <v>31</v>
      </c>
      <c r="AX5468" s="14" t="s">
        <v>75</v>
      </c>
      <c r="AY5468" s="243" t="s">
        <v>203</v>
      </c>
    </row>
    <row r="5469" spans="2:51" s="14" customFormat="1" ht="11.25">
      <c r="B5469" s="233"/>
      <c r="C5469" s="234"/>
      <c r="D5469" s="224" t="s">
        <v>211</v>
      </c>
      <c r="E5469" s="235" t="s">
        <v>1</v>
      </c>
      <c r="F5469" s="236" t="s">
        <v>4757</v>
      </c>
      <c r="G5469" s="234"/>
      <c r="H5469" s="237">
        <v>1.5</v>
      </c>
      <c r="I5469" s="238"/>
      <c r="J5469" s="234"/>
      <c r="K5469" s="234"/>
      <c r="L5469" s="239"/>
      <c r="M5469" s="240"/>
      <c r="N5469" s="241"/>
      <c r="O5469" s="241"/>
      <c r="P5469" s="241"/>
      <c r="Q5469" s="241"/>
      <c r="R5469" s="241"/>
      <c r="S5469" s="241"/>
      <c r="T5469" s="242"/>
      <c r="AT5469" s="243" t="s">
        <v>211</v>
      </c>
      <c r="AU5469" s="243" t="s">
        <v>84</v>
      </c>
      <c r="AV5469" s="14" t="s">
        <v>84</v>
      </c>
      <c r="AW5469" s="14" t="s">
        <v>31</v>
      </c>
      <c r="AX5469" s="14" t="s">
        <v>75</v>
      </c>
      <c r="AY5469" s="243" t="s">
        <v>203</v>
      </c>
    </row>
    <row r="5470" spans="2:51" s="14" customFormat="1" ht="11.25">
      <c r="B5470" s="233"/>
      <c r="C5470" s="234"/>
      <c r="D5470" s="224" t="s">
        <v>211</v>
      </c>
      <c r="E5470" s="235" t="s">
        <v>1</v>
      </c>
      <c r="F5470" s="236" t="s">
        <v>4758</v>
      </c>
      <c r="G5470" s="234"/>
      <c r="H5470" s="237">
        <v>25.02</v>
      </c>
      <c r="I5470" s="238"/>
      <c r="J5470" s="234"/>
      <c r="K5470" s="234"/>
      <c r="L5470" s="239"/>
      <c r="M5470" s="240"/>
      <c r="N5470" s="241"/>
      <c r="O5470" s="241"/>
      <c r="P5470" s="241"/>
      <c r="Q5470" s="241"/>
      <c r="R5470" s="241"/>
      <c r="S5470" s="241"/>
      <c r="T5470" s="242"/>
      <c r="AT5470" s="243" t="s">
        <v>211</v>
      </c>
      <c r="AU5470" s="243" t="s">
        <v>84</v>
      </c>
      <c r="AV5470" s="14" t="s">
        <v>84</v>
      </c>
      <c r="AW5470" s="14" t="s">
        <v>31</v>
      </c>
      <c r="AX5470" s="14" t="s">
        <v>75</v>
      </c>
      <c r="AY5470" s="243" t="s">
        <v>203</v>
      </c>
    </row>
    <row r="5471" spans="2:51" s="14" customFormat="1" ht="11.25">
      <c r="B5471" s="233"/>
      <c r="C5471" s="234"/>
      <c r="D5471" s="224" t="s">
        <v>211</v>
      </c>
      <c r="E5471" s="235" t="s">
        <v>1</v>
      </c>
      <c r="F5471" s="236" t="s">
        <v>4759</v>
      </c>
      <c r="G5471" s="234"/>
      <c r="H5471" s="237">
        <v>17.940000000000001</v>
      </c>
      <c r="I5471" s="238"/>
      <c r="J5471" s="234"/>
      <c r="K5471" s="234"/>
      <c r="L5471" s="239"/>
      <c r="M5471" s="240"/>
      <c r="N5471" s="241"/>
      <c r="O5471" s="241"/>
      <c r="P5471" s="241"/>
      <c r="Q5471" s="241"/>
      <c r="R5471" s="241"/>
      <c r="S5471" s="241"/>
      <c r="T5471" s="242"/>
      <c r="AT5471" s="243" t="s">
        <v>211</v>
      </c>
      <c r="AU5471" s="243" t="s">
        <v>84</v>
      </c>
      <c r="AV5471" s="14" t="s">
        <v>84</v>
      </c>
      <c r="AW5471" s="14" t="s">
        <v>31</v>
      </c>
      <c r="AX5471" s="14" t="s">
        <v>75</v>
      </c>
      <c r="AY5471" s="243" t="s">
        <v>203</v>
      </c>
    </row>
    <row r="5472" spans="2:51" s="14" customFormat="1" ht="11.25">
      <c r="B5472" s="233"/>
      <c r="C5472" s="234"/>
      <c r="D5472" s="224" t="s">
        <v>211</v>
      </c>
      <c r="E5472" s="235" t="s">
        <v>1</v>
      </c>
      <c r="F5472" s="236" t="s">
        <v>4760</v>
      </c>
      <c r="G5472" s="234"/>
      <c r="H5472" s="237">
        <v>15.4</v>
      </c>
      <c r="I5472" s="238"/>
      <c r="J5472" s="234"/>
      <c r="K5472" s="234"/>
      <c r="L5472" s="239"/>
      <c r="M5472" s="240"/>
      <c r="N5472" s="241"/>
      <c r="O5472" s="241"/>
      <c r="P5472" s="241"/>
      <c r="Q5472" s="241"/>
      <c r="R5472" s="241"/>
      <c r="S5472" s="241"/>
      <c r="T5472" s="242"/>
      <c r="AT5472" s="243" t="s">
        <v>211</v>
      </c>
      <c r="AU5472" s="243" t="s">
        <v>84</v>
      </c>
      <c r="AV5472" s="14" t="s">
        <v>84</v>
      </c>
      <c r="AW5472" s="14" t="s">
        <v>31</v>
      </c>
      <c r="AX5472" s="14" t="s">
        <v>75</v>
      </c>
      <c r="AY5472" s="243" t="s">
        <v>203</v>
      </c>
    </row>
    <row r="5473" spans="2:51" s="14" customFormat="1" ht="11.25">
      <c r="B5473" s="233"/>
      <c r="C5473" s="234"/>
      <c r="D5473" s="224" t="s">
        <v>211</v>
      </c>
      <c r="E5473" s="235" t="s">
        <v>1</v>
      </c>
      <c r="F5473" s="236" t="s">
        <v>4761</v>
      </c>
      <c r="G5473" s="234"/>
      <c r="H5473" s="237">
        <v>13.19</v>
      </c>
      <c r="I5473" s="238"/>
      <c r="J5473" s="234"/>
      <c r="K5473" s="234"/>
      <c r="L5473" s="239"/>
      <c r="M5473" s="240"/>
      <c r="N5473" s="241"/>
      <c r="O5473" s="241"/>
      <c r="P5473" s="241"/>
      <c r="Q5473" s="241"/>
      <c r="R5473" s="241"/>
      <c r="S5473" s="241"/>
      <c r="T5473" s="242"/>
      <c r="AT5473" s="243" t="s">
        <v>211</v>
      </c>
      <c r="AU5473" s="243" t="s">
        <v>84</v>
      </c>
      <c r="AV5473" s="14" t="s">
        <v>84</v>
      </c>
      <c r="AW5473" s="14" t="s">
        <v>31</v>
      </c>
      <c r="AX5473" s="14" t="s">
        <v>75</v>
      </c>
      <c r="AY5473" s="243" t="s">
        <v>203</v>
      </c>
    </row>
    <row r="5474" spans="2:51" s="14" customFormat="1" ht="11.25">
      <c r="B5474" s="233"/>
      <c r="C5474" s="234"/>
      <c r="D5474" s="224" t="s">
        <v>211</v>
      </c>
      <c r="E5474" s="235" t="s">
        <v>1</v>
      </c>
      <c r="F5474" s="236" t="s">
        <v>4762</v>
      </c>
      <c r="G5474" s="234"/>
      <c r="H5474" s="237">
        <v>13.19</v>
      </c>
      <c r="I5474" s="238"/>
      <c r="J5474" s="234"/>
      <c r="K5474" s="234"/>
      <c r="L5474" s="239"/>
      <c r="M5474" s="240"/>
      <c r="N5474" s="241"/>
      <c r="O5474" s="241"/>
      <c r="P5474" s="241"/>
      <c r="Q5474" s="241"/>
      <c r="R5474" s="241"/>
      <c r="S5474" s="241"/>
      <c r="T5474" s="242"/>
      <c r="AT5474" s="243" t="s">
        <v>211</v>
      </c>
      <c r="AU5474" s="243" t="s">
        <v>84</v>
      </c>
      <c r="AV5474" s="14" t="s">
        <v>84</v>
      </c>
      <c r="AW5474" s="14" t="s">
        <v>31</v>
      </c>
      <c r="AX5474" s="14" t="s">
        <v>75</v>
      </c>
      <c r="AY5474" s="243" t="s">
        <v>203</v>
      </c>
    </row>
    <row r="5475" spans="2:51" s="14" customFormat="1" ht="11.25">
      <c r="B5475" s="233"/>
      <c r="C5475" s="234"/>
      <c r="D5475" s="224" t="s">
        <v>211</v>
      </c>
      <c r="E5475" s="235" t="s">
        <v>1</v>
      </c>
      <c r="F5475" s="236" t="s">
        <v>4763</v>
      </c>
      <c r="G5475" s="234"/>
      <c r="H5475" s="237">
        <v>17.48</v>
      </c>
      <c r="I5475" s="238"/>
      <c r="J5475" s="234"/>
      <c r="K5475" s="234"/>
      <c r="L5475" s="239"/>
      <c r="M5475" s="240"/>
      <c r="N5475" s="241"/>
      <c r="O5475" s="241"/>
      <c r="P5475" s="241"/>
      <c r="Q5475" s="241"/>
      <c r="R5475" s="241"/>
      <c r="S5475" s="241"/>
      <c r="T5475" s="242"/>
      <c r="AT5475" s="243" t="s">
        <v>211</v>
      </c>
      <c r="AU5475" s="243" t="s">
        <v>84</v>
      </c>
      <c r="AV5475" s="14" t="s">
        <v>84</v>
      </c>
      <c r="AW5475" s="14" t="s">
        <v>31</v>
      </c>
      <c r="AX5475" s="14" t="s">
        <v>75</v>
      </c>
      <c r="AY5475" s="243" t="s">
        <v>203</v>
      </c>
    </row>
    <row r="5476" spans="2:51" s="14" customFormat="1" ht="11.25">
      <c r="B5476" s="233"/>
      <c r="C5476" s="234"/>
      <c r="D5476" s="224" t="s">
        <v>211</v>
      </c>
      <c r="E5476" s="235" t="s">
        <v>1</v>
      </c>
      <c r="F5476" s="236" t="s">
        <v>4764</v>
      </c>
      <c r="G5476" s="234"/>
      <c r="H5476" s="237">
        <v>0.63</v>
      </c>
      <c r="I5476" s="238"/>
      <c r="J5476" s="234"/>
      <c r="K5476" s="234"/>
      <c r="L5476" s="239"/>
      <c r="M5476" s="240"/>
      <c r="N5476" s="241"/>
      <c r="O5476" s="241"/>
      <c r="P5476" s="241"/>
      <c r="Q5476" s="241"/>
      <c r="R5476" s="241"/>
      <c r="S5476" s="241"/>
      <c r="T5476" s="242"/>
      <c r="AT5476" s="243" t="s">
        <v>211</v>
      </c>
      <c r="AU5476" s="243" t="s">
        <v>84</v>
      </c>
      <c r="AV5476" s="14" t="s">
        <v>84</v>
      </c>
      <c r="AW5476" s="14" t="s">
        <v>31</v>
      </c>
      <c r="AX5476" s="14" t="s">
        <v>75</v>
      </c>
      <c r="AY5476" s="243" t="s">
        <v>203</v>
      </c>
    </row>
    <row r="5477" spans="2:51" s="14" customFormat="1" ht="11.25">
      <c r="B5477" s="233"/>
      <c r="C5477" s="234"/>
      <c r="D5477" s="224" t="s">
        <v>211</v>
      </c>
      <c r="E5477" s="235" t="s">
        <v>1</v>
      </c>
      <c r="F5477" s="236" t="s">
        <v>4765</v>
      </c>
      <c r="G5477" s="234"/>
      <c r="H5477" s="237">
        <v>2.5649999999999999</v>
      </c>
      <c r="I5477" s="238"/>
      <c r="J5477" s="234"/>
      <c r="K5477" s="234"/>
      <c r="L5477" s="239"/>
      <c r="M5477" s="240"/>
      <c r="N5477" s="241"/>
      <c r="O5477" s="241"/>
      <c r="P5477" s="241"/>
      <c r="Q5477" s="241"/>
      <c r="R5477" s="241"/>
      <c r="S5477" s="241"/>
      <c r="T5477" s="242"/>
      <c r="AT5477" s="243" t="s">
        <v>211</v>
      </c>
      <c r="AU5477" s="243" t="s">
        <v>84</v>
      </c>
      <c r="AV5477" s="14" t="s">
        <v>84</v>
      </c>
      <c r="AW5477" s="14" t="s">
        <v>31</v>
      </c>
      <c r="AX5477" s="14" t="s">
        <v>75</v>
      </c>
      <c r="AY5477" s="243" t="s">
        <v>203</v>
      </c>
    </row>
    <row r="5478" spans="2:51" s="14" customFormat="1" ht="11.25">
      <c r="B5478" s="233"/>
      <c r="C5478" s="234"/>
      <c r="D5478" s="224" t="s">
        <v>211</v>
      </c>
      <c r="E5478" s="235" t="s">
        <v>1</v>
      </c>
      <c r="F5478" s="236" t="s">
        <v>4766</v>
      </c>
      <c r="G5478" s="234"/>
      <c r="H5478" s="237">
        <v>1.89</v>
      </c>
      <c r="I5478" s="238"/>
      <c r="J5478" s="234"/>
      <c r="K5478" s="234"/>
      <c r="L5478" s="239"/>
      <c r="M5478" s="240"/>
      <c r="N5478" s="241"/>
      <c r="O5478" s="241"/>
      <c r="P5478" s="241"/>
      <c r="Q5478" s="241"/>
      <c r="R5478" s="241"/>
      <c r="S5478" s="241"/>
      <c r="T5478" s="242"/>
      <c r="AT5478" s="243" t="s">
        <v>211</v>
      </c>
      <c r="AU5478" s="243" t="s">
        <v>84</v>
      </c>
      <c r="AV5478" s="14" t="s">
        <v>84</v>
      </c>
      <c r="AW5478" s="14" t="s">
        <v>31</v>
      </c>
      <c r="AX5478" s="14" t="s">
        <v>75</v>
      </c>
      <c r="AY5478" s="243" t="s">
        <v>203</v>
      </c>
    </row>
    <row r="5479" spans="2:51" s="14" customFormat="1" ht="11.25">
      <c r="B5479" s="233"/>
      <c r="C5479" s="234"/>
      <c r="D5479" s="224" t="s">
        <v>211</v>
      </c>
      <c r="E5479" s="235" t="s">
        <v>1</v>
      </c>
      <c r="F5479" s="236" t="s">
        <v>4767</v>
      </c>
      <c r="G5479" s="234"/>
      <c r="H5479" s="237">
        <v>3.39</v>
      </c>
      <c r="I5479" s="238"/>
      <c r="J5479" s="234"/>
      <c r="K5479" s="234"/>
      <c r="L5479" s="239"/>
      <c r="M5479" s="240"/>
      <c r="N5479" s="241"/>
      <c r="O5479" s="241"/>
      <c r="P5479" s="241"/>
      <c r="Q5479" s="241"/>
      <c r="R5479" s="241"/>
      <c r="S5479" s="241"/>
      <c r="T5479" s="242"/>
      <c r="AT5479" s="243" t="s">
        <v>211</v>
      </c>
      <c r="AU5479" s="243" t="s">
        <v>84</v>
      </c>
      <c r="AV5479" s="14" t="s">
        <v>84</v>
      </c>
      <c r="AW5479" s="14" t="s">
        <v>31</v>
      </c>
      <c r="AX5479" s="14" t="s">
        <v>75</v>
      </c>
      <c r="AY5479" s="243" t="s">
        <v>203</v>
      </c>
    </row>
    <row r="5480" spans="2:51" s="14" customFormat="1" ht="11.25">
      <c r="B5480" s="233"/>
      <c r="C5480" s="234"/>
      <c r="D5480" s="224" t="s">
        <v>211</v>
      </c>
      <c r="E5480" s="235" t="s">
        <v>1</v>
      </c>
      <c r="F5480" s="236" t="s">
        <v>4768</v>
      </c>
      <c r="G5480" s="234"/>
      <c r="H5480" s="237">
        <v>3.39</v>
      </c>
      <c r="I5480" s="238"/>
      <c r="J5480" s="234"/>
      <c r="K5480" s="234"/>
      <c r="L5480" s="239"/>
      <c r="M5480" s="240"/>
      <c r="N5480" s="241"/>
      <c r="O5480" s="241"/>
      <c r="P5480" s="241"/>
      <c r="Q5480" s="241"/>
      <c r="R5480" s="241"/>
      <c r="S5480" s="241"/>
      <c r="T5480" s="242"/>
      <c r="AT5480" s="243" t="s">
        <v>211</v>
      </c>
      <c r="AU5480" s="243" t="s">
        <v>84</v>
      </c>
      <c r="AV5480" s="14" t="s">
        <v>84</v>
      </c>
      <c r="AW5480" s="14" t="s">
        <v>31</v>
      </c>
      <c r="AX5480" s="14" t="s">
        <v>75</v>
      </c>
      <c r="AY5480" s="243" t="s">
        <v>203</v>
      </c>
    </row>
    <row r="5481" spans="2:51" s="14" customFormat="1" ht="11.25">
      <c r="B5481" s="233"/>
      <c r="C5481" s="234"/>
      <c r="D5481" s="224" t="s">
        <v>211</v>
      </c>
      <c r="E5481" s="235" t="s">
        <v>1</v>
      </c>
      <c r="F5481" s="236" t="s">
        <v>4769</v>
      </c>
      <c r="G5481" s="234"/>
      <c r="H5481" s="237">
        <v>2.4</v>
      </c>
      <c r="I5481" s="238"/>
      <c r="J5481" s="234"/>
      <c r="K5481" s="234"/>
      <c r="L5481" s="239"/>
      <c r="M5481" s="240"/>
      <c r="N5481" s="241"/>
      <c r="O5481" s="241"/>
      <c r="P5481" s="241"/>
      <c r="Q5481" s="241"/>
      <c r="R5481" s="241"/>
      <c r="S5481" s="241"/>
      <c r="T5481" s="242"/>
      <c r="AT5481" s="243" t="s">
        <v>211</v>
      </c>
      <c r="AU5481" s="243" t="s">
        <v>84</v>
      </c>
      <c r="AV5481" s="14" t="s">
        <v>84</v>
      </c>
      <c r="AW5481" s="14" t="s">
        <v>31</v>
      </c>
      <c r="AX5481" s="14" t="s">
        <v>75</v>
      </c>
      <c r="AY5481" s="243" t="s">
        <v>203</v>
      </c>
    </row>
    <row r="5482" spans="2:51" s="14" customFormat="1" ht="11.25">
      <c r="B5482" s="233"/>
      <c r="C5482" s="234"/>
      <c r="D5482" s="224" t="s">
        <v>211</v>
      </c>
      <c r="E5482" s="235" t="s">
        <v>1</v>
      </c>
      <c r="F5482" s="236" t="s">
        <v>4770</v>
      </c>
      <c r="G5482" s="234"/>
      <c r="H5482" s="237">
        <v>17.43</v>
      </c>
      <c r="I5482" s="238"/>
      <c r="J5482" s="234"/>
      <c r="K5482" s="234"/>
      <c r="L5482" s="239"/>
      <c r="M5482" s="240"/>
      <c r="N5482" s="241"/>
      <c r="O5482" s="241"/>
      <c r="P5482" s="241"/>
      <c r="Q5482" s="241"/>
      <c r="R5482" s="241"/>
      <c r="S5482" s="241"/>
      <c r="T5482" s="242"/>
      <c r="AT5482" s="243" t="s">
        <v>211</v>
      </c>
      <c r="AU5482" s="243" t="s">
        <v>84</v>
      </c>
      <c r="AV5482" s="14" t="s">
        <v>84</v>
      </c>
      <c r="AW5482" s="14" t="s">
        <v>31</v>
      </c>
      <c r="AX5482" s="14" t="s">
        <v>75</v>
      </c>
      <c r="AY5482" s="243" t="s">
        <v>203</v>
      </c>
    </row>
    <row r="5483" spans="2:51" s="14" customFormat="1" ht="11.25">
      <c r="B5483" s="233"/>
      <c r="C5483" s="234"/>
      <c r="D5483" s="224" t="s">
        <v>211</v>
      </c>
      <c r="E5483" s="235" t="s">
        <v>1</v>
      </c>
      <c r="F5483" s="236" t="s">
        <v>4771</v>
      </c>
      <c r="G5483" s="234"/>
      <c r="H5483" s="237">
        <v>1.5</v>
      </c>
      <c r="I5483" s="238"/>
      <c r="J5483" s="234"/>
      <c r="K5483" s="234"/>
      <c r="L5483" s="239"/>
      <c r="M5483" s="240"/>
      <c r="N5483" s="241"/>
      <c r="O5483" s="241"/>
      <c r="P5483" s="241"/>
      <c r="Q5483" s="241"/>
      <c r="R5483" s="241"/>
      <c r="S5483" s="241"/>
      <c r="T5483" s="242"/>
      <c r="AT5483" s="243" t="s">
        <v>211</v>
      </c>
      <c r="AU5483" s="243" t="s">
        <v>84</v>
      </c>
      <c r="AV5483" s="14" t="s">
        <v>84</v>
      </c>
      <c r="AW5483" s="14" t="s">
        <v>31</v>
      </c>
      <c r="AX5483" s="14" t="s">
        <v>75</v>
      </c>
      <c r="AY5483" s="243" t="s">
        <v>203</v>
      </c>
    </row>
    <row r="5484" spans="2:51" s="13" customFormat="1" ht="11.25">
      <c r="B5484" s="222"/>
      <c r="C5484" s="223"/>
      <c r="D5484" s="224" t="s">
        <v>211</v>
      </c>
      <c r="E5484" s="225" t="s">
        <v>1</v>
      </c>
      <c r="F5484" s="226" t="s">
        <v>213</v>
      </c>
      <c r="G5484" s="223"/>
      <c r="H5484" s="225" t="s">
        <v>1</v>
      </c>
      <c r="I5484" s="227"/>
      <c r="J5484" s="223"/>
      <c r="K5484" s="223"/>
      <c r="L5484" s="228"/>
      <c r="M5484" s="229"/>
      <c r="N5484" s="230"/>
      <c r="O5484" s="230"/>
      <c r="P5484" s="230"/>
      <c r="Q5484" s="230"/>
      <c r="R5484" s="230"/>
      <c r="S5484" s="230"/>
      <c r="T5484" s="231"/>
      <c r="AT5484" s="232" t="s">
        <v>211</v>
      </c>
      <c r="AU5484" s="232" t="s">
        <v>84</v>
      </c>
      <c r="AV5484" s="13" t="s">
        <v>82</v>
      </c>
      <c r="AW5484" s="13" t="s">
        <v>31</v>
      </c>
      <c r="AX5484" s="13" t="s">
        <v>75</v>
      </c>
      <c r="AY5484" s="232" t="s">
        <v>203</v>
      </c>
    </row>
    <row r="5485" spans="2:51" s="13" customFormat="1" ht="11.25">
      <c r="B5485" s="222"/>
      <c r="C5485" s="223"/>
      <c r="D5485" s="224" t="s">
        <v>211</v>
      </c>
      <c r="E5485" s="225" t="s">
        <v>1</v>
      </c>
      <c r="F5485" s="226" t="s">
        <v>420</v>
      </c>
      <c r="G5485" s="223"/>
      <c r="H5485" s="225" t="s">
        <v>1</v>
      </c>
      <c r="I5485" s="227"/>
      <c r="J5485" s="223"/>
      <c r="K5485" s="223"/>
      <c r="L5485" s="228"/>
      <c r="M5485" s="229"/>
      <c r="N5485" s="230"/>
      <c r="O5485" s="230"/>
      <c r="P5485" s="230"/>
      <c r="Q5485" s="230"/>
      <c r="R5485" s="230"/>
      <c r="S5485" s="230"/>
      <c r="T5485" s="231"/>
      <c r="AT5485" s="232" t="s">
        <v>211</v>
      </c>
      <c r="AU5485" s="232" t="s">
        <v>84</v>
      </c>
      <c r="AV5485" s="13" t="s">
        <v>82</v>
      </c>
      <c r="AW5485" s="13" t="s">
        <v>31</v>
      </c>
      <c r="AX5485" s="13" t="s">
        <v>75</v>
      </c>
      <c r="AY5485" s="232" t="s">
        <v>203</v>
      </c>
    </row>
    <row r="5486" spans="2:51" s="14" customFormat="1" ht="11.25">
      <c r="B5486" s="233"/>
      <c r="C5486" s="234"/>
      <c r="D5486" s="224" t="s">
        <v>211</v>
      </c>
      <c r="E5486" s="235" t="s">
        <v>1</v>
      </c>
      <c r="F5486" s="236" t="s">
        <v>4772</v>
      </c>
      <c r="G5486" s="234"/>
      <c r="H5486" s="237">
        <v>1.5</v>
      </c>
      <c r="I5486" s="238"/>
      <c r="J5486" s="234"/>
      <c r="K5486" s="234"/>
      <c r="L5486" s="239"/>
      <c r="M5486" s="240"/>
      <c r="N5486" s="241"/>
      <c r="O5486" s="241"/>
      <c r="P5486" s="241"/>
      <c r="Q5486" s="241"/>
      <c r="R5486" s="241"/>
      <c r="S5486" s="241"/>
      <c r="T5486" s="242"/>
      <c r="AT5486" s="243" t="s">
        <v>211</v>
      </c>
      <c r="AU5486" s="243" t="s">
        <v>84</v>
      </c>
      <c r="AV5486" s="14" t="s">
        <v>84</v>
      </c>
      <c r="AW5486" s="14" t="s">
        <v>31</v>
      </c>
      <c r="AX5486" s="14" t="s">
        <v>75</v>
      </c>
      <c r="AY5486" s="243" t="s">
        <v>203</v>
      </c>
    </row>
    <row r="5487" spans="2:51" s="14" customFormat="1" ht="11.25">
      <c r="B5487" s="233"/>
      <c r="C5487" s="234"/>
      <c r="D5487" s="224" t="s">
        <v>211</v>
      </c>
      <c r="E5487" s="235" t="s">
        <v>1</v>
      </c>
      <c r="F5487" s="236" t="s">
        <v>4773</v>
      </c>
      <c r="G5487" s="234"/>
      <c r="H5487" s="237">
        <v>1.5</v>
      </c>
      <c r="I5487" s="238"/>
      <c r="J5487" s="234"/>
      <c r="K5487" s="234"/>
      <c r="L5487" s="239"/>
      <c r="M5487" s="240"/>
      <c r="N5487" s="241"/>
      <c r="O5487" s="241"/>
      <c r="P5487" s="241"/>
      <c r="Q5487" s="241"/>
      <c r="R5487" s="241"/>
      <c r="S5487" s="241"/>
      <c r="T5487" s="242"/>
      <c r="AT5487" s="243" t="s">
        <v>211</v>
      </c>
      <c r="AU5487" s="243" t="s">
        <v>84</v>
      </c>
      <c r="AV5487" s="14" t="s">
        <v>84</v>
      </c>
      <c r="AW5487" s="14" t="s">
        <v>31</v>
      </c>
      <c r="AX5487" s="14" t="s">
        <v>75</v>
      </c>
      <c r="AY5487" s="243" t="s">
        <v>203</v>
      </c>
    </row>
    <row r="5488" spans="2:51" s="14" customFormat="1" ht="22.5">
      <c r="B5488" s="233"/>
      <c r="C5488" s="234"/>
      <c r="D5488" s="224" t="s">
        <v>211</v>
      </c>
      <c r="E5488" s="235" t="s">
        <v>1</v>
      </c>
      <c r="F5488" s="236" t="s">
        <v>4774</v>
      </c>
      <c r="G5488" s="234"/>
      <c r="H5488" s="237">
        <v>20.898</v>
      </c>
      <c r="I5488" s="238"/>
      <c r="J5488" s="234"/>
      <c r="K5488" s="234"/>
      <c r="L5488" s="239"/>
      <c r="M5488" s="240"/>
      <c r="N5488" s="241"/>
      <c r="O5488" s="241"/>
      <c r="P5488" s="241"/>
      <c r="Q5488" s="241"/>
      <c r="R5488" s="241"/>
      <c r="S5488" s="241"/>
      <c r="T5488" s="242"/>
      <c r="AT5488" s="243" t="s">
        <v>211</v>
      </c>
      <c r="AU5488" s="243" t="s">
        <v>84</v>
      </c>
      <c r="AV5488" s="14" t="s">
        <v>84</v>
      </c>
      <c r="AW5488" s="14" t="s">
        <v>31</v>
      </c>
      <c r="AX5488" s="14" t="s">
        <v>75</v>
      </c>
      <c r="AY5488" s="243" t="s">
        <v>203</v>
      </c>
    </row>
    <row r="5489" spans="2:51" s="14" customFormat="1" ht="11.25">
      <c r="B5489" s="233"/>
      <c r="C5489" s="234"/>
      <c r="D5489" s="224" t="s">
        <v>211</v>
      </c>
      <c r="E5489" s="235" t="s">
        <v>1</v>
      </c>
      <c r="F5489" s="236" t="s">
        <v>4775</v>
      </c>
      <c r="G5489" s="234"/>
      <c r="H5489" s="237">
        <v>3.9380000000000002</v>
      </c>
      <c r="I5489" s="238"/>
      <c r="J5489" s="234"/>
      <c r="K5489" s="234"/>
      <c r="L5489" s="239"/>
      <c r="M5489" s="240"/>
      <c r="N5489" s="241"/>
      <c r="O5489" s="241"/>
      <c r="P5489" s="241"/>
      <c r="Q5489" s="241"/>
      <c r="R5489" s="241"/>
      <c r="S5489" s="241"/>
      <c r="T5489" s="242"/>
      <c r="AT5489" s="243" t="s">
        <v>211</v>
      </c>
      <c r="AU5489" s="243" t="s">
        <v>84</v>
      </c>
      <c r="AV5489" s="14" t="s">
        <v>84</v>
      </c>
      <c r="AW5489" s="14" t="s">
        <v>31</v>
      </c>
      <c r="AX5489" s="14" t="s">
        <v>75</v>
      </c>
      <c r="AY5489" s="243" t="s">
        <v>203</v>
      </c>
    </row>
    <row r="5490" spans="2:51" s="14" customFormat="1" ht="11.25">
      <c r="B5490" s="233"/>
      <c r="C5490" s="234"/>
      <c r="D5490" s="224" t="s">
        <v>211</v>
      </c>
      <c r="E5490" s="235" t="s">
        <v>1</v>
      </c>
      <c r="F5490" s="236" t="s">
        <v>4776</v>
      </c>
      <c r="G5490" s="234"/>
      <c r="H5490" s="237">
        <v>1.5</v>
      </c>
      <c r="I5490" s="238"/>
      <c r="J5490" s="234"/>
      <c r="K5490" s="234"/>
      <c r="L5490" s="239"/>
      <c r="M5490" s="240"/>
      <c r="N5490" s="241"/>
      <c r="O5490" s="241"/>
      <c r="P5490" s="241"/>
      <c r="Q5490" s="241"/>
      <c r="R5490" s="241"/>
      <c r="S5490" s="241"/>
      <c r="T5490" s="242"/>
      <c r="AT5490" s="243" t="s">
        <v>211</v>
      </c>
      <c r="AU5490" s="243" t="s">
        <v>84</v>
      </c>
      <c r="AV5490" s="14" t="s">
        <v>84</v>
      </c>
      <c r="AW5490" s="14" t="s">
        <v>31</v>
      </c>
      <c r="AX5490" s="14" t="s">
        <v>75</v>
      </c>
      <c r="AY5490" s="243" t="s">
        <v>203</v>
      </c>
    </row>
    <row r="5491" spans="2:51" s="14" customFormat="1" ht="22.5">
      <c r="B5491" s="233"/>
      <c r="C5491" s="234"/>
      <c r="D5491" s="224" t="s">
        <v>211</v>
      </c>
      <c r="E5491" s="235" t="s">
        <v>1</v>
      </c>
      <c r="F5491" s="236" t="s">
        <v>4777</v>
      </c>
      <c r="G5491" s="234"/>
      <c r="H5491" s="237">
        <v>17.611000000000001</v>
      </c>
      <c r="I5491" s="238"/>
      <c r="J5491" s="234"/>
      <c r="K5491" s="234"/>
      <c r="L5491" s="239"/>
      <c r="M5491" s="240"/>
      <c r="N5491" s="241"/>
      <c r="O5491" s="241"/>
      <c r="P5491" s="241"/>
      <c r="Q5491" s="241"/>
      <c r="R5491" s="241"/>
      <c r="S5491" s="241"/>
      <c r="T5491" s="242"/>
      <c r="AT5491" s="243" t="s">
        <v>211</v>
      </c>
      <c r="AU5491" s="243" t="s">
        <v>84</v>
      </c>
      <c r="AV5491" s="14" t="s">
        <v>84</v>
      </c>
      <c r="AW5491" s="14" t="s">
        <v>31</v>
      </c>
      <c r="AX5491" s="14" t="s">
        <v>75</v>
      </c>
      <c r="AY5491" s="243" t="s">
        <v>203</v>
      </c>
    </row>
    <row r="5492" spans="2:51" s="14" customFormat="1" ht="11.25">
      <c r="B5492" s="233"/>
      <c r="C5492" s="234"/>
      <c r="D5492" s="224" t="s">
        <v>211</v>
      </c>
      <c r="E5492" s="235" t="s">
        <v>1</v>
      </c>
      <c r="F5492" s="236" t="s">
        <v>4778</v>
      </c>
      <c r="G5492" s="234"/>
      <c r="H5492" s="237">
        <v>13.19</v>
      </c>
      <c r="I5492" s="238"/>
      <c r="J5492" s="234"/>
      <c r="K5492" s="234"/>
      <c r="L5492" s="239"/>
      <c r="M5492" s="240"/>
      <c r="N5492" s="241"/>
      <c r="O5492" s="241"/>
      <c r="P5492" s="241"/>
      <c r="Q5492" s="241"/>
      <c r="R5492" s="241"/>
      <c r="S5492" s="241"/>
      <c r="T5492" s="242"/>
      <c r="AT5492" s="243" t="s">
        <v>211</v>
      </c>
      <c r="AU5492" s="243" t="s">
        <v>84</v>
      </c>
      <c r="AV5492" s="14" t="s">
        <v>84</v>
      </c>
      <c r="AW5492" s="14" t="s">
        <v>31</v>
      </c>
      <c r="AX5492" s="14" t="s">
        <v>75</v>
      </c>
      <c r="AY5492" s="243" t="s">
        <v>203</v>
      </c>
    </row>
    <row r="5493" spans="2:51" s="14" customFormat="1" ht="11.25">
      <c r="B5493" s="233"/>
      <c r="C5493" s="234"/>
      <c r="D5493" s="224" t="s">
        <v>211</v>
      </c>
      <c r="E5493" s="235" t="s">
        <v>1</v>
      </c>
      <c r="F5493" s="236" t="s">
        <v>4779</v>
      </c>
      <c r="G5493" s="234"/>
      <c r="H5493" s="237">
        <v>13.19</v>
      </c>
      <c r="I5493" s="238"/>
      <c r="J5493" s="234"/>
      <c r="K5493" s="234"/>
      <c r="L5493" s="239"/>
      <c r="M5493" s="240"/>
      <c r="N5493" s="241"/>
      <c r="O5493" s="241"/>
      <c r="P5493" s="241"/>
      <c r="Q5493" s="241"/>
      <c r="R5493" s="241"/>
      <c r="S5493" s="241"/>
      <c r="T5493" s="242"/>
      <c r="AT5493" s="243" t="s">
        <v>211</v>
      </c>
      <c r="AU5493" s="243" t="s">
        <v>84</v>
      </c>
      <c r="AV5493" s="14" t="s">
        <v>84</v>
      </c>
      <c r="AW5493" s="14" t="s">
        <v>31</v>
      </c>
      <c r="AX5493" s="14" t="s">
        <v>75</v>
      </c>
      <c r="AY5493" s="243" t="s">
        <v>203</v>
      </c>
    </row>
    <row r="5494" spans="2:51" s="14" customFormat="1" ht="11.25">
      <c r="B5494" s="233"/>
      <c r="C5494" s="234"/>
      <c r="D5494" s="224" t="s">
        <v>211</v>
      </c>
      <c r="E5494" s="235" t="s">
        <v>1</v>
      </c>
      <c r="F5494" s="236" t="s">
        <v>4780</v>
      </c>
      <c r="G5494" s="234"/>
      <c r="H5494" s="237">
        <v>13.19</v>
      </c>
      <c r="I5494" s="238"/>
      <c r="J5494" s="234"/>
      <c r="K5494" s="234"/>
      <c r="L5494" s="239"/>
      <c r="M5494" s="240"/>
      <c r="N5494" s="241"/>
      <c r="O5494" s="241"/>
      <c r="P5494" s="241"/>
      <c r="Q5494" s="241"/>
      <c r="R5494" s="241"/>
      <c r="S5494" s="241"/>
      <c r="T5494" s="242"/>
      <c r="AT5494" s="243" t="s">
        <v>211</v>
      </c>
      <c r="AU5494" s="243" t="s">
        <v>84</v>
      </c>
      <c r="AV5494" s="14" t="s">
        <v>84</v>
      </c>
      <c r="AW5494" s="14" t="s">
        <v>31</v>
      </c>
      <c r="AX5494" s="14" t="s">
        <v>75</v>
      </c>
      <c r="AY5494" s="243" t="s">
        <v>203</v>
      </c>
    </row>
    <row r="5495" spans="2:51" s="14" customFormat="1" ht="11.25">
      <c r="B5495" s="233"/>
      <c r="C5495" s="234"/>
      <c r="D5495" s="224" t="s">
        <v>211</v>
      </c>
      <c r="E5495" s="235" t="s">
        <v>1</v>
      </c>
      <c r="F5495" s="236" t="s">
        <v>4781</v>
      </c>
      <c r="G5495" s="234"/>
      <c r="H5495" s="237">
        <v>13.19</v>
      </c>
      <c r="I5495" s="238"/>
      <c r="J5495" s="234"/>
      <c r="K5495" s="234"/>
      <c r="L5495" s="239"/>
      <c r="M5495" s="240"/>
      <c r="N5495" s="241"/>
      <c r="O5495" s="241"/>
      <c r="P5495" s="241"/>
      <c r="Q5495" s="241"/>
      <c r="R5495" s="241"/>
      <c r="S5495" s="241"/>
      <c r="T5495" s="242"/>
      <c r="AT5495" s="243" t="s">
        <v>211</v>
      </c>
      <c r="AU5495" s="243" t="s">
        <v>84</v>
      </c>
      <c r="AV5495" s="14" t="s">
        <v>84</v>
      </c>
      <c r="AW5495" s="14" t="s">
        <v>31</v>
      </c>
      <c r="AX5495" s="14" t="s">
        <v>75</v>
      </c>
      <c r="AY5495" s="243" t="s">
        <v>203</v>
      </c>
    </row>
    <row r="5496" spans="2:51" s="14" customFormat="1" ht="11.25">
      <c r="B5496" s="233"/>
      <c r="C5496" s="234"/>
      <c r="D5496" s="224" t="s">
        <v>211</v>
      </c>
      <c r="E5496" s="235" t="s">
        <v>1</v>
      </c>
      <c r="F5496" s="236" t="s">
        <v>4782</v>
      </c>
      <c r="G5496" s="234"/>
      <c r="H5496" s="237">
        <v>13.19</v>
      </c>
      <c r="I5496" s="238"/>
      <c r="J5496" s="234"/>
      <c r="K5496" s="234"/>
      <c r="L5496" s="239"/>
      <c r="M5496" s="240"/>
      <c r="N5496" s="241"/>
      <c r="O5496" s="241"/>
      <c r="P5496" s="241"/>
      <c r="Q5496" s="241"/>
      <c r="R5496" s="241"/>
      <c r="S5496" s="241"/>
      <c r="T5496" s="242"/>
      <c r="AT5496" s="243" t="s">
        <v>211</v>
      </c>
      <c r="AU5496" s="243" t="s">
        <v>84</v>
      </c>
      <c r="AV5496" s="14" t="s">
        <v>84</v>
      </c>
      <c r="AW5496" s="14" t="s">
        <v>31</v>
      </c>
      <c r="AX5496" s="14" t="s">
        <v>75</v>
      </c>
      <c r="AY5496" s="243" t="s">
        <v>203</v>
      </c>
    </row>
    <row r="5497" spans="2:51" s="14" customFormat="1" ht="11.25">
      <c r="B5497" s="233"/>
      <c r="C5497" s="234"/>
      <c r="D5497" s="224" t="s">
        <v>211</v>
      </c>
      <c r="E5497" s="235" t="s">
        <v>1</v>
      </c>
      <c r="F5497" s="236" t="s">
        <v>4783</v>
      </c>
      <c r="G5497" s="234"/>
      <c r="H5497" s="237">
        <v>13.19</v>
      </c>
      <c r="I5497" s="238"/>
      <c r="J5497" s="234"/>
      <c r="K5497" s="234"/>
      <c r="L5497" s="239"/>
      <c r="M5497" s="240"/>
      <c r="N5497" s="241"/>
      <c r="O5497" s="241"/>
      <c r="P5497" s="241"/>
      <c r="Q5497" s="241"/>
      <c r="R5497" s="241"/>
      <c r="S5497" s="241"/>
      <c r="T5497" s="242"/>
      <c r="AT5497" s="243" t="s">
        <v>211</v>
      </c>
      <c r="AU5497" s="243" t="s">
        <v>84</v>
      </c>
      <c r="AV5497" s="14" t="s">
        <v>84</v>
      </c>
      <c r="AW5497" s="14" t="s">
        <v>31</v>
      </c>
      <c r="AX5497" s="14" t="s">
        <v>75</v>
      </c>
      <c r="AY5497" s="243" t="s">
        <v>203</v>
      </c>
    </row>
    <row r="5498" spans="2:51" s="14" customFormat="1" ht="11.25">
      <c r="B5498" s="233"/>
      <c r="C5498" s="234"/>
      <c r="D5498" s="224" t="s">
        <v>211</v>
      </c>
      <c r="E5498" s="235" t="s">
        <v>1</v>
      </c>
      <c r="F5498" s="236" t="s">
        <v>4784</v>
      </c>
      <c r="G5498" s="234"/>
      <c r="H5498" s="237">
        <v>13.19</v>
      </c>
      <c r="I5498" s="238"/>
      <c r="J5498" s="234"/>
      <c r="K5498" s="234"/>
      <c r="L5498" s="239"/>
      <c r="M5498" s="240"/>
      <c r="N5498" s="241"/>
      <c r="O5498" s="241"/>
      <c r="P5498" s="241"/>
      <c r="Q5498" s="241"/>
      <c r="R5498" s="241"/>
      <c r="S5498" s="241"/>
      <c r="T5498" s="242"/>
      <c r="AT5498" s="243" t="s">
        <v>211</v>
      </c>
      <c r="AU5498" s="243" t="s">
        <v>84</v>
      </c>
      <c r="AV5498" s="14" t="s">
        <v>84</v>
      </c>
      <c r="AW5498" s="14" t="s">
        <v>31</v>
      </c>
      <c r="AX5498" s="14" t="s">
        <v>75</v>
      </c>
      <c r="AY5498" s="243" t="s">
        <v>203</v>
      </c>
    </row>
    <row r="5499" spans="2:51" s="14" customFormat="1" ht="11.25">
      <c r="B5499" s="233"/>
      <c r="C5499" s="234"/>
      <c r="D5499" s="224" t="s">
        <v>211</v>
      </c>
      <c r="E5499" s="235" t="s">
        <v>1</v>
      </c>
      <c r="F5499" s="236" t="s">
        <v>4785</v>
      </c>
      <c r="G5499" s="234"/>
      <c r="H5499" s="237">
        <v>13.19</v>
      </c>
      <c r="I5499" s="238"/>
      <c r="J5499" s="234"/>
      <c r="K5499" s="234"/>
      <c r="L5499" s="239"/>
      <c r="M5499" s="240"/>
      <c r="N5499" s="241"/>
      <c r="O5499" s="241"/>
      <c r="P5499" s="241"/>
      <c r="Q5499" s="241"/>
      <c r="R5499" s="241"/>
      <c r="S5499" s="241"/>
      <c r="T5499" s="242"/>
      <c r="AT5499" s="243" t="s">
        <v>211</v>
      </c>
      <c r="AU5499" s="243" t="s">
        <v>84</v>
      </c>
      <c r="AV5499" s="14" t="s">
        <v>84</v>
      </c>
      <c r="AW5499" s="14" t="s">
        <v>31</v>
      </c>
      <c r="AX5499" s="14" t="s">
        <v>75</v>
      </c>
      <c r="AY5499" s="243" t="s">
        <v>203</v>
      </c>
    </row>
    <row r="5500" spans="2:51" s="14" customFormat="1" ht="11.25">
      <c r="B5500" s="233"/>
      <c r="C5500" s="234"/>
      <c r="D5500" s="224" t="s">
        <v>211</v>
      </c>
      <c r="E5500" s="235" t="s">
        <v>1</v>
      </c>
      <c r="F5500" s="236" t="s">
        <v>4786</v>
      </c>
      <c r="G5500" s="234"/>
      <c r="H5500" s="237">
        <v>13.19</v>
      </c>
      <c r="I5500" s="238"/>
      <c r="J5500" s="234"/>
      <c r="K5500" s="234"/>
      <c r="L5500" s="239"/>
      <c r="M5500" s="240"/>
      <c r="N5500" s="241"/>
      <c r="O5500" s="241"/>
      <c r="P5500" s="241"/>
      <c r="Q5500" s="241"/>
      <c r="R5500" s="241"/>
      <c r="S5500" s="241"/>
      <c r="T5500" s="242"/>
      <c r="AT5500" s="243" t="s">
        <v>211</v>
      </c>
      <c r="AU5500" s="243" t="s">
        <v>84</v>
      </c>
      <c r="AV5500" s="14" t="s">
        <v>84</v>
      </c>
      <c r="AW5500" s="14" t="s">
        <v>31</v>
      </c>
      <c r="AX5500" s="14" t="s">
        <v>75</v>
      </c>
      <c r="AY5500" s="243" t="s">
        <v>203</v>
      </c>
    </row>
    <row r="5501" spans="2:51" s="14" customFormat="1" ht="11.25">
      <c r="B5501" s="233"/>
      <c r="C5501" s="234"/>
      <c r="D5501" s="224" t="s">
        <v>211</v>
      </c>
      <c r="E5501" s="235" t="s">
        <v>1</v>
      </c>
      <c r="F5501" s="236" t="s">
        <v>4787</v>
      </c>
      <c r="G5501" s="234"/>
      <c r="H5501" s="237">
        <v>13.19</v>
      </c>
      <c r="I5501" s="238"/>
      <c r="J5501" s="234"/>
      <c r="K5501" s="234"/>
      <c r="L5501" s="239"/>
      <c r="M5501" s="240"/>
      <c r="N5501" s="241"/>
      <c r="O5501" s="241"/>
      <c r="P5501" s="241"/>
      <c r="Q5501" s="241"/>
      <c r="R5501" s="241"/>
      <c r="S5501" s="241"/>
      <c r="T5501" s="242"/>
      <c r="AT5501" s="243" t="s">
        <v>211</v>
      </c>
      <c r="AU5501" s="243" t="s">
        <v>84</v>
      </c>
      <c r="AV5501" s="14" t="s">
        <v>84</v>
      </c>
      <c r="AW5501" s="14" t="s">
        <v>31</v>
      </c>
      <c r="AX5501" s="14" t="s">
        <v>75</v>
      </c>
      <c r="AY5501" s="243" t="s">
        <v>203</v>
      </c>
    </row>
    <row r="5502" spans="2:51" s="14" customFormat="1" ht="11.25">
      <c r="B5502" s="233"/>
      <c r="C5502" s="234"/>
      <c r="D5502" s="224" t="s">
        <v>211</v>
      </c>
      <c r="E5502" s="235" t="s">
        <v>1</v>
      </c>
      <c r="F5502" s="236" t="s">
        <v>4788</v>
      </c>
      <c r="G5502" s="234"/>
      <c r="H5502" s="237">
        <v>1.5</v>
      </c>
      <c r="I5502" s="238"/>
      <c r="J5502" s="234"/>
      <c r="K5502" s="234"/>
      <c r="L5502" s="239"/>
      <c r="M5502" s="240"/>
      <c r="N5502" s="241"/>
      <c r="O5502" s="241"/>
      <c r="P5502" s="241"/>
      <c r="Q5502" s="241"/>
      <c r="R5502" s="241"/>
      <c r="S5502" s="241"/>
      <c r="T5502" s="242"/>
      <c r="AT5502" s="243" t="s">
        <v>211</v>
      </c>
      <c r="AU5502" s="243" t="s">
        <v>84</v>
      </c>
      <c r="AV5502" s="14" t="s">
        <v>84</v>
      </c>
      <c r="AW5502" s="14" t="s">
        <v>31</v>
      </c>
      <c r="AX5502" s="14" t="s">
        <v>75</v>
      </c>
      <c r="AY5502" s="243" t="s">
        <v>203</v>
      </c>
    </row>
    <row r="5503" spans="2:51" s="14" customFormat="1" ht="11.25">
      <c r="B5503" s="233"/>
      <c r="C5503" s="234"/>
      <c r="D5503" s="224" t="s">
        <v>211</v>
      </c>
      <c r="E5503" s="235" t="s">
        <v>1</v>
      </c>
      <c r="F5503" s="236" t="s">
        <v>4789</v>
      </c>
      <c r="G5503" s="234"/>
      <c r="H5503" s="237">
        <v>1.71</v>
      </c>
      <c r="I5503" s="238"/>
      <c r="J5503" s="234"/>
      <c r="K5503" s="234"/>
      <c r="L5503" s="239"/>
      <c r="M5503" s="240"/>
      <c r="N5503" s="241"/>
      <c r="O5503" s="241"/>
      <c r="P5503" s="241"/>
      <c r="Q5503" s="241"/>
      <c r="R5503" s="241"/>
      <c r="S5503" s="241"/>
      <c r="T5503" s="242"/>
      <c r="AT5503" s="243" t="s">
        <v>211</v>
      </c>
      <c r="AU5503" s="243" t="s">
        <v>84</v>
      </c>
      <c r="AV5503" s="14" t="s">
        <v>84</v>
      </c>
      <c r="AW5503" s="14" t="s">
        <v>31</v>
      </c>
      <c r="AX5503" s="14" t="s">
        <v>75</v>
      </c>
      <c r="AY5503" s="243" t="s">
        <v>203</v>
      </c>
    </row>
    <row r="5504" spans="2:51" s="14" customFormat="1" ht="11.25">
      <c r="B5504" s="233"/>
      <c r="C5504" s="234"/>
      <c r="D5504" s="224" t="s">
        <v>211</v>
      </c>
      <c r="E5504" s="235" t="s">
        <v>1</v>
      </c>
      <c r="F5504" s="236" t="s">
        <v>4790</v>
      </c>
      <c r="G5504" s="234"/>
      <c r="H5504" s="237">
        <v>13.19</v>
      </c>
      <c r="I5504" s="238"/>
      <c r="J5504" s="234"/>
      <c r="K5504" s="234"/>
      <c r="L5504" s="239"/>
      <c r="M5504" s="240"/>
      <c r="N5504" s="241"/>
      <c r="O5504" s="241"/>
      <c r="P5504" s="241"/>
      <c r="Q5504" s="241"/>
      <c r="R5504" s="241"/>
      <c r="S5504" s="241"/>
      <c r="T5504" s="242"/>
      <c r="AT5504" s="243" t="s">
        <v>211</v>
      </c>
      <c r="AU5504" s="243" t="s">
        <v>84</v>
      </c>
      <c r="AV5504" s="14" t="s">
        <v>84</v>
      </c>
      <c r="AW5504" s="14" t="s">
        <v>31</v>
      </c>
      <c r="AX5504" s="14" t="s">
        <v>75</v>
      </c>
      <c r="AY5504" s="243" t="s">
        <v>203</v>
      </c>
    </row>
    <row r="5505" spans="2:51" s="14" customFormat="1" ht="11.25">
      <c r="B5505" s="233"/>
      <c r="C5505" s="234"/>
      <c r="D5505" s="224" t="s">
        <v>211</v>
      </c>
      <c r="E5505" s="235" t="s">
        <v>1</v>
      </c>
      <c r="F5505" s="236" t="s">
        <v>4791</v>
      </c>
      <c r="G5505" s="234"/>
      <c r="H5505" s="237">
        <v>13.19</v>
      </c>
      <c r="I5505" s="238"/>
      <c r="J5505" s="234"/>
      <c r="K5505" s="234"/>
      <c r="L5505" s="239"/>
      <c r="M5505" s="240"/>
      <c r="N5505" s="241"/>
      <c r="O5505" s="241"/>
      <c r="P5505" s="241"/>
      <c r="Q5505" s="241"/>
      <c r="R5505" s="241"/>
      <c r="S5505" s="241"/>
      <c r="T5505" s="242"/>
      <c r="AT5505" s="243" t="s">
        <v>211</v>
      </c>
      <c r="AU5505" s="243" t="s">
        <v>84</v>
      </c>
      <c r="AV5505" s="14" t="s">
        <v>84</v>
      </c>
      <c r="AW5505" s="14" t="s">
        <v>31</v>
      </c>
      <c r="AX5505" s="14" t="s">
        <v>75</v>
      </c>
      <c r="AY5505" s="243" t="s">
        <v>203</v>
      </c>
    </row>
    <row r="5506" spans="2:51" s="14" customFormat="1" ht="11.25">
      <c r="B5506" s="233"/>
      <c r="C5506" s="234"/>
      <c r="D5506" s="224" t="s">
        <v>211</v>
      </c>
      <c r="E5506" s="235" t="s">
        <v>1</v>
      </c>
      <c r="F5506" s="236" t="s">
        <v>4792</v>
      </c>
      <c r="G5506" s="234"/>
      <c r="H5506" s="237">
        <v>13.19</v>
      </c>
      <c r="I5506" s="238"/>
      <c r="J5506" s="234"/>
      <c r="K5506" s="234"/>
      <c r="L5506" s="239"/>
      <c r="M5506" s="240"/>
      <c r="N5506" s="241"/>
      <c r="O5506" s="241"/>
      <c r="P5506" s="241"/>
      <c r="Q5506" s="241"/>
      <c r="R5506" s="241"/>
      <c r="S5506" s="241"/>
      <c r="T5506" s="242"/>
      <c r="AT5506" s="243" t="s">
        <v>211</v>
      </c>
      <c r="AU5506" s="243" t="s">
        <v>84</v>
      </c>
      <c r="AV5506" s="14" t="s">
        <v>84</v>
      </c>
      <c r="AW5506" s="14" t="s">
        <v>31</v>
      </c>
      <c r="AX5506" s="14" t="s">
        <v>75</v>
      </c>
      <c r="AY5506" s="243" t="s">
        <v>203</v>
      </c>
    </row>
    <row r="5507" spans="2:51" s="14" customFormat="1" ht="11.25">
      <c r="B5507" s="233"/>
      <c r="C5507" s="234"/>
      <c r="D5507" s="224" t="s">
        <v>211</v>
      </c>
      <c r="E5507" s="235" t="s">
        <v>1</v>
      </c>
      <c r="F5507" s="236" t="s">
        <v>4793</v>
      </c>
      <c r="G5507" s="234"/>
      <c r="H5507" s="237">
        <v>3.2549999999999999</v>
      </c>
      <c r="I5507" s="238"/>
      <c r="J5507" s="234"/>
      <c r="K5507" s="234"/>
      <c r="L5507" s="239"/>
      <c r="M5507" s="240"/>
      <c r="N5507" s="241"/>
      <c r="O5507" s="241"/>
      <c r="P5507" s="241"/>
      <c r="Q5507" s="241"/>
      <c r="R5507" s="241"/>
      <c r="S5507" s="241"/>
      <c r="T5507" s="242"/>
      <c r="AT5507" s="243" t="s">
        <v>211</v>
      </c>
      <c r="AU5507" s="243" t="s">
        <v>84</v>
      </c>
      <c r="AV5507" s="14" t="s">
        <v>84</v>
      </c>
      <c r="AW5507" s="14" t="s">
        <v>31</v>
      </c>
      <c r="AX5507" s="14" t="s">
        <v>75</v>
      </c>
      <c r="AY5507" s="243" t="s">
        <v>203</v>
      </c>
    </row>
    <row r="5508" spans="2:51" s="14" customFormat="1" ht="11.25">
      <c r="B5508" s="233"/>
      <c r="C5508" s="234"/>
      <c r="D5508" s="224" t="s">
        <v>211</v>
      </c>
      <c r="E5508" s="235" t="s">
        <v>1</v>
      </c>
      <c r="F5508" s="236" t="s">
        <v>4794</v>
      </c>
      <c r="G5508" s="234"/>
      <c r="H5508" s="237">
        <v>24.57</v>
      </c>
      <c r="I5508" s="238"/>
      <c r="J5508" s="234"/>
      <c r="K5508" s="234"/>
      <c r="L5508" s="239"/>
      <c r="M5508" s="240"/>
      <c r="N5508" s="241"/>
      <c r="O5508" s="241"/>
      <c r="P5508" s="241"/>
      <c r="Q5508" s="241"/>
      <c r="R5508" s="241"/>
      <c r="S5508" s="241"/>
      <c r="T5508" s="242"/>
      <c r="AT5508" s="243" t="s">
        <v>211</v>
      </c>
      <c r="AU5508" s="243" t="s">
        <v>84</v>
      </c>
      <c r="AV5508" s="14" t="s">
        <v>84</v>
      </c>
      <c r="AW5508" s="14" t="s">
        <v>31</v>
      </c>
      <c r="AX5508" s="14" t="s">
        <v>75</v>
      </c>
      <c r="AY5508" s="243" t="s">
        <v>203</v>
      </c>
    </row>
    <row r="5509" spans="2:51" s="14" customFormat="1" ht="11.25">
      <c r="B5509" s="233"/>
      <c r="C5509" s="234"/>
      <c r="D5509" s="224" t="s">
        <v>211</v>
      </c>
      <c r="E5509" s="235" t="s">
        <v>1</v>
      </c>
      <c r="F5509" s="236" t="s">
        <v>4795</v>
      </c>
      <c r="G5509" s="234"/>
      <c r="H5509" s="237">
        <v>17.940000000000001</v>
      </c>
      <c r="I5509" s="238"/>
      <c r="J5509" s="234"/>
      <c r="K5509" s="234"/>
      <c r="L5509" s="239"/>
      <c r="M5509" s="240"/>
      <c r="N5509" s="241"/>
      <c r="O5509" s="241"/>
      <c r="P5509" s="241"/>
      <c r="Q5509" s="241"/>
      <c r="R5509" s="241"/>
      <c r="S5509" s="241"/>
      <c r="T5509" s="242"/>
      <c r="AT5509" s="243" t="s">
        <v>211</v>
      </c>
      <c r="AU5509" s="243" t="s">
        <v>84</v>
      </c>
      <c r="AV5509" s="14" t="s">
        <v>84</v>
      </c>
      <c r="AW5509" s="14" t="s">
        <v>31</v>
      </c>
      <c r="AX5509" s="14" t="s">
        <v>75</v>
      </c>
      <c r="AY5509" s="243" t="s">
        <v>203</v>
      </c>
    </row>
    <row r="5510" spans="2:51" s="14" customFormat="1" ht="11.25">
      <c r="B5510" s="233"/>
      <c r="C5510" s="234"/>
      <c r="D5510" s="224" t="s">
        <v>211</v>
      </c>
      <c r="E5510" s="235" t="s">
        <v>1</v>
      </c>
      <c r="F5510" s="236" t="s">
        <v>4796</v>
      </c>
      <c r="G5510" s="234"/>
      <c r="H5510" s="237">
        <v>15.4</v>
      </c>
      <c r="I5510" s="238"/>
      <c r="J5510" s="234"/>
      <c r="K5510" s="234"/>
      <c r="L5510" s="239"/>
      <c r="M5510" s="240"/>
      <c r="N5510" s="241"/>
      <c r="O5510" s="241"/>
      <c r="P5510" s="241"/>
      <c r="Q5510" s="241"/>
      <c r="R5510" s="241"/>
      <c r="S5510" s="241"/>
      <c r="T5510" s="242"/>
      <c r="AT5510" s="243" t="s">
        <v>211</v>
      </c>
      <c r="AU5510" s="243" t="s">
        <v>84</v>
      </c>
      <c r="AV5510" s="14" t="s">
        <v>84</v>
      </c>
      <c r="AW5510" s="14" t="s">
        <v>31</v>
      </c>
      <c r="AX5510" s="14" t="s">
        <v>75</v>
      </c>
      <c r="AY5510" s="243" t="s">
        <v>203</v>
      </c>
    </row>
    <row r="5511" spans="2:51" s="14" customFormat="1" ht="11.25">
      <c r="B5511" s="233"/>
      <c r="C5511" s="234"/>
      <c r="D5511" s="224" t="s">
        <v>211</v>
      </c>
      <c r="E5511" s="235" t="s">
        <v>1</v>
      </c>
      <c r="F5511" s="236" t="s">
        <v>4797</v>
      </c>
      <c r="G5511" s="234"/>
      <c r="H5511" s="237">
        <v>13.19</v>
      </c>
      <c r="I5511" s="238"/>
      <c r="J5511" s="234"/>
      <c r="K5511" s="234"/>
      <c r="L5511" s="239"/>
      <c r="M5511" s="240"/>
      <c r="N5511" s="241"/>
      <c r="O5511" s="241"/>
      <c r="P5511" s="241"/>
      <c r="Q5511" s="241"/>
      <c r="R5511" s="241"/>
      <c r="S5511" s="241"/>
      <c r="T5511" s="242"/>
      <c r="AT5511" s="243" t="s">
        <v>211</v>
      </c>
      <c r="AU5511" s="243" t="s">
        <v>84</v>
      </c>
      <c r="AV5511" s="14" t="s">
        <v>84</v>
      </c>
      <c r="AW5511" s="14" t="s">
        <v>31</v>
      </c>
      <c r="AX5511" s="14" t="s">
        <v>75</v>
      </c>
      <c r="AY5511" s="243" t="s">
        <v>203</v>
      </c>
    </row>
    <row r="5512" spans="2:51" s="14" customFormat="1" ht="11.25">
      <c r="B5512" s="233"/>
      <c r="C5512" s="234"/>
      <c r="D5512" s="224" t="s">
        <v>211</v>
      </c>
      <c r="E5512" s="235" t="s">
        <v>1</v>
      </c>
      <c r="F5512" s="236" t="s">
        <v>4798</v>
      </c>
      <c r="G5512" s="234"/>
      <c r="H5512" s="237">
        <v>13.19</v>
      </c>
      <c r="I5512" s="238"/>
      <c r="J5512" s="234"/>
      <c r="K5512" s="234"/>
      <c r="L5512" s="239"/>
      <c r="M5512" s="240"/>
      <c r="N5512" s="241"/>
      <c r="O5512" s="241"/>
      <c r="P5512" s="241"/>
      <c r="Q5512" s="241"/>
      <c r="R5512" s="241"/>
      <c r="S5512" s="241"/>
      <c r="T5512" s="242"/>
      <c r="AT5512" s="243" t="s">
        <v>211</v>
      </c>
      <c r="AU5512" s="243" t="s">
        <v>84</v>
      </c>
      <c r="AV5512" s="14" t="s">
        <v>84</v>
      </c>
      <c r="AW5512" s="14" t="s">
        <v>31</v>
      </c>
      <c r="AX5512" s="14" t="s">
        <v>75</v>
      </c>
      <c r="AY5512" s="243" t="s">
        <v>203</v>
      </c>
    </row>
    <row r="5513" spans="2:51" s="14" customFormat="1" ht="11.25">
      <c r="B5513" s="233"/>
      <c r="C5513" s="234"/>
      <c r="D5513" s="224" t="s">
        <v>211</v>
      </c>
      <c r="E5513" s="235" t="s">
        <v>1</v>
      </c>
      <c r="F5513" s="236" t="s">
        <v>4799</v>
      </c>
      <c r="G5513" s="234"/>
      <c r="H5513" s="237">
        <v>17.48</v>
      </c>
      <c r="I5513" s="238"/>
      <c r="J5513" s="234"/>
      <c r="K5513" s="234"/>
      <c r="L5513" s="239"/>
      <c r="M5513" s="240"/>
      <c r="N5513" s="241"/>
      <c r="O5513" s="241"/>
      <c r="P5513" s="241"/>
      <c r="Q5513" s="241"/>
      <c r="R5513" s="241"/>
      <c r="S5513" s="241"/>
      <c r="T5513" s="242"/>
      <c r="AT5513" s="243" t="s">
        <v>211</v>
      </c>
      <c r="AU5513" s="243" t="s">
        <v>84</v>
      </c>
      <c r="AV5513" s="14" t="s">
        <v>84</v>
      </c>
      <c r="AW5513" s="14" t="s">
        <v>31</v>
      </c>
      <c r="AX5513" s="14" t="s">
        <v>75</v>
      </c>
      <c r="AY5513" s="243" t="s">
        <v>203</v>
      </c>
    </row>
    <row r="5514" spans="2:51" s="14" customFormat="1" ht="11.25">
      <c r="B5514" s="233"/>
      <c r="C5514" s="234"/>
      <c r="D5514" s="224" t="s">
        <v>211</v>
      </c>
      <c r="E5514" s="235" t="s">
        <v>1</v>
      </c>
      <c r="F5514" s="236" t="s">
        <v>4800</v>
      </c>
      <c r="G5514" s="234"/>
      <c r="H5514" s="237">
        <v>0.63</v>
      </c>
      <c r="I5514" s="238"/>
      <c r="J5514" s="234"/>
      <c r="K5514" s="234"/>
      <c r="L5514" s="239"/>
      <c r="M5514" s="240"/>
      <c r="N5514" s="241"/>
      <c r="O5514" s="241"/>
      <c r="P5514" s="241"/>
      <c r="Q5514" s="241"/>
      <c r="R5514" s="241"/>
      <c r="S5514" s="241"/>
      <c r="T5514" s="242"/>
      <c r="AT5514" s="243" t="s">
        <v>211</v>
      </c>
      <c r="AU5514" s="243" t="s">
        <v>84</v>
      </c>
      <c r="AV5514" s="14" t="s">
        <v>84</v>
      </c>
      <c r="AW5514" s="14" t="s">
        <v>31</v>
      </c>
      <c r="AX5514" s="14" t="s">
        <v>75</v>
      </c>
      <c r="AY5514" s="243" t="s">
        <v>203</v>
      </c>
    </row>
    <row r="5515" spans="2:51" s="14" customFormat="1" ht="11.25">
      <c r="B5515" s="233"/>
      <c r="C5515" s="234"/>
      <c r="D5515" s="224" t="s">
        <v>211</v>
      </c>
      <c r="E5515" s="235" t="s">
        <v>1</v>
      </c>
      <c r="F5515" s="236" t="s">
        <v>4801</v>
      </c>
      <c r="G5515" s="234"/>
      <c r="H5515" s="237">
        <v>1.89</v>
      </c>
      <c r="I5515" s="238"/>
      <c r="J5515" s="234"/>
      <c r="K5515" s="234"/>
      <c r="L5515" s="239"/>
      <c r="M5515" s="240"/>
      <c r="N5515" s="241"/>
      <c r="O5515" s="241"/>
      <c r="P5515" s="241"/>
      <c r="Q5515" s="241"/>
      <c r="R5515" s="241"/>
      <c r="S5515" s="241"/>
      <c r="T5515" s="242"/>
      <c r="AT5515" s="243" t="s">
        <v>211</v>
      </c>
      <c r="AU5515" s="243" t="s">
        <v>84</v>
      </c>
      <c r="AV5515" s="14" t="s">
        <v>84</v>
      </c>
      <c r="AW5515" s="14" t="s">
        <v>31</v>
      </c>
      <c r="AX5515" s="14" t="s">
        <v>75</v>
      </c>
      <c r="AY5515" s="243" t="s">
        <v>203</v>
      </c>
    </row>
    <row r="5516" spans="2:51" s="14" customFormat="1" ht="11.25">
      <c r="B5516" s="233"/>
      <c r="C5516" s="234"/>
      <c r="D5516" s="224" t="s">
        <v>211</v>
      </c>
      <c r="E5516" s="235" t="s">
        <v>1</v>
      </c>
      <c r="F5516" s="236" t="s">
        <v>4802</v>
      </c>
      <c r="G5516" s="234"/>
      <c r="H5516" s="237">
        <v>3.39</v>
      </c>
      <c r="I5516" s="238"/>
      <c r="J5516" s="234"/>
      <c r="K5516" s="234"/>
      <c r="L5516" s="239"/>
      <c r="M5516" s="240"/>
      <c r="N5516" s="241"/>
      <c r="O5516" s="241"/>
      <c r="P5516" s="241"/>
      <c r="Q5516" s="241"/>
      <c r="R5516" s="241"/>
      <c r="S5516" s="241"/>
      <c r="T5516" s="242"/>
      <c r="AT5516" s="243" t="s">
        <v>211</v>
      </c>
      <c r="AU5516" s="243" t="s">
        <v>84</v>
      </c>
      <c r="AV5516" s="14" t="s">
        <v>84</v>
      </c>
      <c r="AW5516" s="14" t="s">
        <v>31</v>
      </c>
      <c r="AX5516" s="14" t="s">
        <v>75</v>
      </c>
      <c r="AY5516" s="243" t="s">
        <v>203</v>
      </c>
    </row>
    <row r="5517" spans="2:51" s="14" customFormat="1" ht="11.25">
      <c r="B5517" s="233"/>
      <c r="C5517" s="234"/>
      <c r="D5517" s="224" t="s">
        <v>211</v>
      </c>
      <c r="E5517" s="235" t="s">
        <v>1</v>
      </c>
      <c r="F5517" s="236" t="s">
        <v>4803</v>
      </c>
      <c r="G5517" s="234"/>
      <c r="H5517" s="237">
        <v>3.39</v>
      </c>
      <c r="I5517" s="238"/>
      <c r="J5517" s="234"/>
      <c r="K5517" s="234"/>
      <c r="L5517" s="239"/>
      <c r="M5517" s="240"/>
      <c r="N5517" s="241"/>
      <c r="O5517" s="241"/>
      <c r="P5517" s="241"/>
      <c r="Q5517" s="241"/>
      <c r="R5517" s="241"/>
      <c r="S5517" s="241"/>
      <c r="T5517" s="242"/>
      <c r="AT5517" s="243" t="s">
        <v>211</v>
      </c>
      <c r="AU5517" s="243" t="s">
        <v>84</v>
      </c>
      <c r="AV5517" s="14" t="s">
        <v>84</v>
      </c>
      <c r="AW5517" s="14" t="s">
        <v>31</v>
      </c>
      <c r="AX5517" s="14" t="s">
        <v>75</v>
      </c>
      <c r="AY5517" s="243" t="s">
        <v>203</v>
      </c>
    </row>
    <row r="5518" spans="2:51" s="14" customFormat="1" ht="11.25">
      <c r="B5518" s="233"/>
      <c r="C5518" s="234"/>
      <c r="D5518" s="224" t="s">
        <v>211</v>
      </c>
      <c r="E5518" s="235" t="s">
        <v>1</v>
      </c>
      <c r="F5518" s="236" t="s">
        <v>4804</v>
      </c>
      <c r="G5518" s="234"/>
      <c r="H5518" s="237">
        <v>3.39</v>
      </c>
      <c r="I5518" s="238"/>
      <c r="J5518" s="234"/>
      <c r="K5518" s="234"/>
      <c r="L5518" s="239"/>
      <c r="M5518" s="240"/>
      <c r="N5518" s="241"/>
      <c r="O5518" s="241"/>
      <c r="P5518" s="241"/>
      <c r="Q5518" s="241"/>
      <c r="R5518" s="241"/>
      <c r="S5518" s="241"/>
      <c r="T5518" s="242"/>
      <c r="AT5518" s="243" t="s">
        <v>211</v>
      </c>
      <c r="AU5518" s="243" t="s">
        <v>84</v>
      </c>
      <c r="AV5518" s="14" t="s">
        <v>84</v>
      </c>
      <c r="AW5518" s="14" t="s">
        <v>31</v>
      </c>
      <c r="AX5518" s="14" t="s">
        <v>75</v>
      </c>
      <c r="AY5518" s="243" t="s">
        <v>203</v>
      </c>
    </row>
    <row r="5519" spans="2:51" s="14" customFormat="1" ht="11.25">
      <c r="B5519" s="233"/>
      <c r="C5519" s="234"/>
      <c r="D5519" s="224" t="s">
        <v>211</v>
      </c>
      <c r="E5519" s="235" t="s">
        <v>1</v>
      </c>
      <c r="F5519" s="236" t="s">
        <v>4805</v>
      </c>
      <c r="G5519" s="234"/>
      <c r="H5519" s="237">
        <v>2.4</v>
      </c>
      <c r="I5519" s="238"/>
      <c r="J5519" s="234"/>
      <c r="K5519" s="234"/>
      <c r="L5519" s="239"/>
      <c r="M5519" s="240"/>
      <c r="N5519" s="241"/>
      <c r="O5519" s="241"/>
      <c r="P5519" s="241"/>
      <c r="Q5519" s="241"/>
      <c r="R5519" s="241"/>
      <c r="S5519" s="241"/>
      <c r="T5519" s="242"/>
      <c r="AT5519" s="243" t="s">
        <v>211</v>
      </c>
      <c r="AU5519" s="243" t="s">
        <v>84</v>
      </c>
      <c r="AV5519" s="14" t="s">
        <v>84</v>
      </c>
      <c r="AW5519" s="14" t="s">
        <v>31</v>
      </c>
      <c r="AX5519" s="14" t="s">
        <v>75</v>
      </c>
      <c r="AY5519" s="243" t="s">
        <v>203</v>
      </c>
    </row>
    <row r="5520" spans="2:51" s="14" customFormat="1" ht="11.25">
      <c r="B5520" s="233"/>
      <c r="C5520" s="234"/>
      <c r="D5520" s="224" t="s">
        <v>211</v>
      </c>
      <c r="E5520" s="235" t="s">
        <v>1</v>
      </c>
      <c r="F5520" s="236" t="s">
        <v>4806</v>
      </c>
      <c r="G5520" s="234"/>
      <c r="H5520" s="237">
        <v>1.5</v>
      </c>
      <c r="I5520" s="238"/>
      <c r="J5520" s="234"/>
      <c r="K5520" s="234"/>
      <c r="L5520" s="239"/>
      <c r="M5520" s="240"/>
      <c r="N5520" s="241"/>
      <c r="O5520" s="241"/>
      <c r="P5520" s="241"/>
      <c r="Q5520" s="241"/>
      <c r="R5520" s="241"/>
      <c r="S5520" s="241"/>
      <c r="T5520" s="242"/>
      <c r="AT5520" s="243" t="s">
        <v>211</v>
      </c>
      <c r="AU5520" s="243" t="s">
        <v>84</v>
      </c>
      <c r="AV5520" s="14" t="s">
        <v>84</v>
      </c>
      <c r="AW5520" s="14" t="s">
        <v>31</v>
      </c>
      <c r="AX5520" s="14" t="s">
        <v>75</v>
      </c>
      <c r="AY5520" s="243" t="s">
        <v>203</v>
      </c>
    </row>
    <row r="5521" spans="2:51" s="14" customFormat="1" ht="11.25">
      <c r="B5521" s="233"/>
      <c r="C5521" s="234"/>
      <c r="D5521" s="224" t="s">
        <v>211</v>
      </c>
      <c r="E5521" s="235" t="s">
        <v>1</v>
      </c>
      <c r="F5521" s="236" t="s">
        <v>4807</v>
      </c>
      <c r="G5521" s="234"/>
      <c r="H5521" s="237">
        <v>1.5</v>
      </c>
      <c r="I5521" s="238"/>
      <c r="J5521" s="234"/>
      <c r="K5521" s="234"/>
      <c r="L5521" s="239"/>
      <c r="M5521" s="240"/>
      <c r="N5521" s="241"/>
      <c r="O5521" s="241"/>
      <c r="P5521" s="241"/>
      <c r="Q5521" s="241"/>
      <c r="R5521" s="241"/>
      <c r="S5521" s="241"/>
      <c r="T5521" s="242"/>
      <c r="AT5521" s="243" t="s">
        <v>211</v>
      </c>
      <c r="AU5521" s="243" t="s">
        <v>84</v>
      </c>
      <c r="AV5521" s="14" t="s">
        <v>84</v>
      </c>
      <c r="AW5521" s="14" t="s">
        <v>31</v>
      </c>
      <c r="AX5521" s="14" t="s">
        <v>75</v>
      </c>
      <c r="AY5521" s="243" t="s">
        <v>203</v>
      </c>
    </row>
    <row r="5522" spans="2:51" s="14" customFormat="1" ht="22.5">
      <c r="B5522" s="233"/>
      <c r="C5522" s="234"/>
      <c r="D5522" s="224" t="s">
        <v>211</v>
      </c>
      <c r="E5522" s="235" t="s">
        <v>1</v>
      </c>
      <c r="F5522" s="236" t="s">
        <v>4808</v>
      </c>
      <c r="G5522" s="234"/>
      <c r="H5522" s="237">
        <v>20.898</v>
      </c>
      <c r="I5522" s="238"/>
      <c r="J5522" s="234"/>
      <c r="K5522" s="234"/>
      <c r="L5522" s="239"/>
      <c r="M5522" s="240"/>
      <c r="N5522" s="241"/>
      <c r="O5522" s="241"/>
      <c r="P5522" s="241"/>
      <c r="Q5522" s="241"/>
      <c r="R5522" s="241"/>
      <c r="S5522" s="241"/>
      <c r="T5522" s="242"/>
      <c r="AT5522" s="243" t="s">
        <v>211</v>
      </c>
      <c r="AU5522" s="243" t="s">
        <v>84</v>
      </c>
      <c r="AV5522" s="14" t="s">
        <v>84</v>
      </c>
      <c r="AW5522" s="14" t="s">
        <v>31</v>
      </c>
      <c r="AX5522" s="14" t="s">
        <v>75</v>
      </c>
      <c r="AY5522" s="243" t="s">
        <v>203</v>
      </c>
    </row>
    <row r="5523" spans="2:51" s="14" customFormat="1" ht="11.25">
      <c r="B5523" s="233"/>
      <c r="C5523" s="234"/>
      <c r="D5523" s="224" t="s">
        <v>211</v>
      </c>
      <c r="E5523" s="235" t="s">
        <v>1</v>
      </c>
      <c r="F5523" s="236" t="s">
        <v>4809</v>
      </c>
      <c r="G5523" s="234"/>
      <c r="H5523" s="237">
        <v>3.9380000000000002</v>
      </c>
      <c r="I5523" s="238"/>
      <c r="J5523" s="234"/>
      <c r="K5523" s="234"/>
      <c r="L5523" s="239"/>
      <c r="M5523" s="240"/>
      <c r="N5523" s="241"/>
      <c r="O5523" s="241"/>
      <c r="P5523" s="241"/>
      <c r="Q5523" s="241"/>
      <c r="R5523" s="241"/>
      <c r="S5523" s="241"/>
      <c r="T5523" s="242"/>
      <c r="AT5523" s="243" t="s">
        <v>211</v>
      </c>
      <c r="AU5523" s="243" t="s">
        <v>84</v>
      </c>
      <c r="AV5523" s="14" t="s">
        <v>84</v>
      </c>
      <c r="AW5523" s="14" t="s">
        <v>31</v>
      </c>
      <c r="AX5523" s="14" t="s">
        <v>75</v>
      </c>
      <c r="AY5523" s="243" t="s">
        <v>203</v>
      </c>
    </row>
    <row r="5524" spans="2:51" s="14" customFormat="1" ht="11.25">
      <c r="B5524" s="233"/>
      <c r="C5524" s="234"/>
      <c r="D5524" s="224" t="s">
        <v>211</v>
      </c>
      <c r="E5524" s="235" t="s">
        <v>1</v>
      </c>
      <c r="F5524" s="236" t="s">
        <v>4810</v>
      </c>
      <c r="G5524" s="234"/>
      <c r="H5524" s="237">
        <v>1.5</v>
      </c>
      <c r="I5524" s="238"/>
      <c r="J5524" s="234"/>
      <c r="K5524" s="234"/>
      <c r="L5524" s="239"/>
      <c r="M5524" s="240"/>
      <c r="N5524" s="241"/>
      <c r="O5524" s="241"/>
      <c r="P5524" s="241"/>
      <c r="Q5524" s="241"/>
      <c r="R5524" s="241"/>
      <c r="S5524" s="241"/>
      <c r="T5524" s="242"/>
      <c r="AT5524" s="243" t="s">
        <v>211</v>
      </c>
      <c r="AU5524" s="243" t="s">
        <v>84</v>
      </c>
      <c r="AV5524" s="14" t="s">
        <v>84</v>
      </c>
      <c r="AW5524" s="14" t="s">
        <v>31</v>
      </c>
      <c r="AX5524" s="14" t="s">
        <v>75</v>
      </c>
      <c r="AY5524" s="243" t="s">
        <v>203</v>
      </c>
    </row>
    <row r="5525" spans="2:51" s="14" customFormat="1" ht="22.5">
      <c r="B5525" s="233"/>
      <c r="C5525" s="234"/>
      <c r="D5525" s="224" t="s">
        <v>211</v>
      </c>
      <c r="E5525" s="235" t="s">
        <v>1</v>
      </c>
      <c r="F5525" s="236" t="s">
        <v>4811</v>
      </c>
      <c r="G5525" s="234"/>
      <c r="H5525" s="237">
        <v>17.611000000000001</v>
      </c>
      <c r="I5525" s="238"/>
      <c r="J5525" s="234"/>
      <c r="K5525" s="234"/>
      <c r="L5525" s="239"/>
      <c r="M5525" s="240"/>
      <c r="N5525" s="241"/>
      <c r="O5525" s="241"/>
      <c r="P5525" s="241"/>
      <c r="Q5525" s="241"/>
      <c r="R5525" s="241"/>
      <c r="S5525" s="241"/>
      <c r="T5525" s="242"/>
      <c r="AT5525" s="243" t="s">
        <v>211</v>
      </c>
      <c r="AU5525" s="243" t="s">
        <v>84</v>
      </c>
      <c r="AV5525" s="14" t="s">
        <v>84</v>
      </c>
      <c r="AW5525" s="14" t="s">
        <v>31</v>
      </c>
      <c r="AX5525" s="14" t="s">
        <v>75</v>
      </c>
      <c r="AY5525" s="243" t="s">
        <v>203</v>
      </c>
    </row>
    <row r="5526" spans="2:51" s="14" customFormat="1" ht="11.25">
      <c r="B5526" s="233"/>
      <c r="C5526" s="234"/>
      <c r="D5526" s="224" t="s">
        <v>211</v>
      </c>
      <c r="E5526" s="235" t="s">
        <v>1</v>
      </c>
      <c r="F5526" s="236" t="s">
        <v>4812</v>
      </c>
      <c r="G5526" s="234"/>
      <c r="H5526" s="237">
        <v>13.19</v>
      </c>
      <c r="I5526" s="238"/>
      <c r="J5526" s="234"/>
      <c r="K5526" s="234"/>
      <c r="L5526" s="239"/>
      <c r="M5526" s="240"/>
      <c r="N5526" s="241"/>
      <c r="O5526" s="241"/>
      <c r="P5526" s="241"/>
      <c r="Q5526" s="241"/>
      <c r="R5526" s="241"/>
      <c r="S5526" s="241"/>
      <c r="T5526" s="242"/>
      <c r="AT5526" s="243" t="s">
        <v>211</v>
      </c>
      <c r="AU5526" s="243" t="s">
        <v>84</v>
      </c>
      <c r="AV5526" s="14" t="s">
        <v>84</v>
      </c>
      <c r="AW5526" s="14" t="s">
        <v>31</v>
      </c>
      <c r="AX5526" s="14" t="s">
        <v>75</v>
      </c>
      <c r="AY5526" s="243" t="s">
        <v>203</v>
      </c>
    </row>
    <row r="5527" spans="2:51" s="14" customFormat="1" ht="11.25">
      <c r="B5527" s="233"/>
      <c r="C5527" s="234"/>
      <c r="D5527" s="224" t="s">
        <v>211</v>
      </c>
      <c r="E5527" s="235" t="s">
        <v>1</v>
      </c>
      <c r="F5527" s="236" t="s">
        <v>4813</v>
      </c>
      <c r="G5527" s="234"/>
      <c r="H5527" s="237">
        <v>13.19</v>
      </c>
      <c r="I5527" s="238"/>
      <c r="J5527" s="234"/>
      <c r="K5527" s="234"/>
      <c r="L5527" s="239"/>
      <c r="M5527" s="240"/>
      <c r="N5527" s="241"/>
      <c r="O5527" s="241"/>
      <c r="P5527" s="241"/>
      <c r="Q5527" s="241"/>
      <c r="R5527" s="241"/>
      <c r="S5527" s="241"/>
      <c r="T5527" s="242"/>
      <c r="AT5527" s="243" t="s">
        <v>211</v>
      </c>
      <c r="AU5527" s="243" t="s">
        <v>84</v>
      </c>
      <c r="AV5527" s="14" t="s">
        <v>84</v>
      </c>
      <c r="AW5527" s="14" t="s">
        <v>31</v>
      </c>
      <c r="AX5527" s="14" t="s">
        <v>75</v>
      </c>
      <c r="AY5527" s="243" t="s">
        <v>203</v>
      </c>
    </row>
    <row r="5528" spans="2:51" s="14" customFormat="1" ht="11.25">
      <c r="B5528" s="233"/>
      <c r="C5528" s="234"/>
      <c r="D5528" s="224" t="s">
        <v>211</v>
      </c>
      <c r="E5528" s="235" t="s">
        <v>1</v>
      </c>
      <c r="F5528" s="236" t="s">
        <v>4814</v>
      </c>
      <c r="G5528" s="234"/>
      <c r="H5528" s="237">
        <v>13.19</v>
      </c>
      <c r="I5528" s="238"/>
      <c r="J5528" s="234"/>
      <c r="K5528" s="234"/>
      <c r="L5528" s="239"/>
      <c r="M5528" s="240"/>
      <c r="N5528" s="241"/>
      <c r="O5528" s="241"/>
      <c r="P5528" s="241"/>
      <c r="Q5528" s="241"/>
      <c r="R5528" s="241"/>
      <c r="S5528" s="241"/>
      <c r="T5528" s="242"/>
      <c r="AT5528" s="243" t="s">
        <v>211</v>
      </c>
      <c r="AU5528" s="243" t="s">
        <v>84</v>
      </c>
      <c r="AV5528" s="14" t="s">
        <v>84</v>
      </c>
      <c r="AW5528" s="14" t="s">
        <v>31</v>
      </c>
      <c r="AX5528" s="14" t="s">
        <v>75</v>
      </c>
      <c r="AY5528" s="243" t="s">
        <v>203</v>
      </c>
    </row>
    <row r="5529" spans="2:51" s="14" customFormat="1" ht="11.25">
      <c r="B5529" s="233"/>
      <c r="C5529" s="234"/>
      <c r="D5529" s="224" t="s">
        <v>211</v>
      </c>
      <c r="E5529" s="235" t="s">
        <v>1</v>
      </c>
      <c r="F5529" s="236" t="s">
        <v>4815</v>
      </c>
      <c r="G5529" s="234"/>
      <c r="H5529" s="237">
        <v>13.19</v>
      </c>
      <c r="I5529" s="238"/>
      <c r="J5529" s="234"/>
      <c r="K5529" s="234"/>
      <c r="L5529" s="239"/>
      <c r="M5529" s="240"/>
      <c r="N5529" s="241"/>
      <c r="O5529" s="241"/>
      <c r="P5529" s="241"/>
      <c r="Q5529" s="241"/>
      <c r="R5529" s="241"/>
      <c r="S5529" s="241"/>
      <c r="T5529" s="242"/>
      <c r="AT5529" s="243" t="s">
        <v>211</v>
      </c>
      <c r="AU5529" s="243" t="s">
        <v>84</v>
      </c>
      <c r="AV5529" s="14" t="s">
        <v>84</v>
      </c>
      <c r="AW5529" s="14" t="s">
        <v>31</v>
      </c>
      <c r="AX5529" s="14" t="s">
        <v>75</v>
      </c>
      <c r="AY5529" s="243" t="s">
        <v>203</v>
      </c>
    </row>
    <row r="5530" spans="2:51" s="14" customFormat="1" ht="11.25">
      <c r="B5530" s="233"/>
      <c r="C5530" s="234"/>
      <c r="D5530" s="224" t="s">
        <v>211</v>
      </c>
      <c r="E5530" s="235" t="s">
        <v>1</v>
      </c>
      <c r="F5530" s="236" t="s">
        <v>4816</v>
      </c>
      <c r="G5530" s="234"/>
      <c r="H5530" s="237">
        <v>13.19</v>
      </c>
      <c r="I5530" s="238"/>
      <c r="J5530" s="234"/>
      <c r="K5530" s="234"/>
      <c r="L5530" s="239"/>
      <c r="M5530" s="240"/>
      <c r="N5530" s="241"/>
      <c r="O5530" s="241"/>
      <c r="P5530" s="241"/>
      <c r="Q5530" s="241"/>
      <c r="R5530" s="241"/>
      <c r="S5530" s="241"/>
      <c r="T5530" s="242"/>
      <c r="AT5530" s="243" t="s">
        <v>211</v>
      </c>
      <c r="AU5530" s="243" t="s">
        <v>84</v>
      </c>
      <c r="AV5530" s="14" t="s">
        <v>84</v>
      </c>
      <c r="AW5530" s="14" t="s">
        <v>31</v>
      </c>
      <c r="AX5530" s="14" t="s">
        <v>75</v>
      </c>
      <c r="AY5530" s="243" t="s">
        <v>203</v>
      </c>
    </row>
    <row r="5531" spans="2:51" s="14" customFormat="1" ht="11.25">
      <c r="B5531" s="233"/>
      <c r="C5531" s="234"/>
      <c r="D5531" s="224" t="s">
        <v>211</v>
      </c>
      <c r="E5531" s="235" t="s">
        <v>1</v>
      </c>
      <c r="F5531" s="236" t="s">
        <v>4817</v>
      </c>
      <c r="G5531" s="234"/>
      <c r="H5531" s="237">
        <v>13.19</v>
      </c>
      <c r="I5531" s="238"/>
      <c r="J5531" s="234"/>
      <c r="K5531" s="234"/>
      <c r="L5531" s="239"/>
      <c r="M5531" s="240"/>
      <c r="N5531" s="241"/>
      <c r="O5531" s="241"/>
      <c r="P5531" s="241"/>
      <c r="Q5531" s="241"/>
      <c r="R5531" s="241"/>
      <c r="S5531" s="241"/>
      <c r="T5531" s="242"/>
      <c r="AT5531" s="243" t="s">
        <v>211</v>
      </c>
      <c r="AU5531" s="243" t="s">
        <v>84</v>
      </c>
      <c r="AV5531" s="14" t="s">
        <v>84</v>
      </c>
      <c r="AW5531" s="14" t="s">
        <v>31</v>
      </c>
      <c r="AX5531" s="14" t="s">
        <v>75</v>
      </c>
      <c r="AY5531" s="243" t="s">
        <v>203</v>
      </c>
    </row>
    <row r="5532" spans="2:51" s="14" customFormat="1" ht="11.25">
      <c r="B5532" s="233"/>
      <c r="C5532" s="234"/>
      <c r="D5532" s="224" t="s">
        <v>211</v>
      </c>
      <c r="E5532" s="235" t="s">
        <v>1</v>
      </c>
      <c r="F5532" s="236" t="s">
        <v>4818</v>
      </c>
      <c r="G5532" s="234"/>
      <c r="H5532" s="237">
        <v>13.19</v>
      </c>
      <c r="I5532" s="238"/>
      <c r="J5532" s="234"/>
      <c r="K5532" s="234"/>
      <c r="L5532" s="239"/>
      <c r="M5532" s="240"/>
      <c r="N5532" s="241"/>
      <c r="O5532" s="241"/>
      <c r="P5532" s="241"/>
      <c r="Q5532" s="241"/>
      <c r="R5532" s="241"/>
      <c r="S5532" s="241"/>
      <c r="T5532" s="242"/>
      <c r="AT5532" s="243" t="s">
        <v>211</v>
      </c>
      <c r="AU5532" s="243" t="s">
        <v>84</v>
      </c>
      <c r="AV5532" s="14" t="s">
        <v>84</v>
      </c>
      <c r="AW5532" s="14" t="s">
        <v>31</v>
      </c>
      <c r="AX5532" s="14" t="s">
        <v>75</v>
      </c>
      <c r="AY5532" s="243" t="s">
        <v>203</v>
      </c>
    </row>
    <row r="5533" spans="2:51" s="14" customFormat="1" ht="11.25">
      <c r="B5533" s="233"/>
      <c r="C5533" s="234"/>
      <c r="D5533" s="224" t="s">
        <v>211</v>
      </c>
      <c r="E5533" s="235" t="s">
        <v>1</v>
      </c>
      <c r="F5533" s="236" t="s">
        <v>4819</v>
      </c>
      <c r="G5533" s="234"/>
      <c r="H5533" s="237">
        <v>13.19</v>
      </c>
      <c r="I5533" s="238"/>
      <c r="J5533" s="234"/>
      <c r="K5533" s="234"/>
      <c r="L5533" s="239"/>
      <c r="M5533" s="240"/>
      <c r="N5533" s="241"/>
      <c r="O5533" s="241"/>
      <c r="P5533" s="241"/>
      <c r="Q5533" s="241"/>
      <c r="R5533" s="241"/>
      <c r="S5533" s="241"/>
      <c r="T5533" s="242"/>
      <c r="AT5533" s="243" t="s">
        <v>211</v>
      </c>
      <c r="AU5533" s="243" t="s">
        <v>84</v>
      </c>
      <c r="AV5533" s="14" t="s">
        <v>84</v>
      </c>
      <c r="AW5533" s="14" t="s">
        <v>31</v>
      </c>
      <c r="AX5533" s="14" t="s">
        <v>75</v>
      </c>
      <c r="AY5533" s="243" t="s">
        <v>203</v>
      </c>
    </row>
    <row r="5534" spans="2:51" s="14" customFormat="1" ht="11.25">
      <c r="B5534" s="233"/>
      <c r="C5534" s="234"/>
      <c r="D5534" s="224" t="s">
        <v>211</v>
      </c>
      <c r="E5534" s="235" t="s">
        <v>1</v>
      </c>
      <c r="F5534" s="236" t="s">
        <v>4820</v>
      </c>
      <c r="G5534" s="234"/>
      <c r="H5534" s="237">
        <v>13.19</v>
      </c>
      <c r="I5534" s="238"/>
      <c r="J5534" s="234"/>
      <c r="K5534" s="234"/>
      <c r="L5534" s="239"/>
      <c r="M5534" s="240"/>
      <c r="N5534" s="241"/>
      <c r="O5534" s="241"/>
      <c r="P5534" s="241"/>
      <c r="Q5534" s="241"/>
      <c r="R5534" s="241"/>
      <c r="S5534" s="241"/>
      <c r="T5534" s="242"/>
      <c r="AT5534" s="243" t="s">
        <v>211</v>
      </c>
      <c r="AU5534" s="243" t="s">
        <v>84</v>
      </c>
      <c r="AV5534" s="14" t="s">
        <v>84</v>
      </c>
      <c r="AW5534" s="14" t="s">
        <v>31</v>
      </c>
      <c r="AX5534" s="14" t="s">
        <v>75</v>
      </c>
      <c r="AY5534" s="243" t="s">
        <v>203</v>
      </c>
    </row>
    <row r="5535" spans="2:51" s="14" customFormat="1" ht="11.25">
      <c r="B5535" s="233"/>
      <c r="C5535" s="234"/>
      <c r="D5535" s="224" t="s">
        <v>211</v>
      </c>
      <c r="E5535" s="235" t="s">
        <v>1</v>
      </c>
      <c r="F5535" s="236" t="s">
        <v>4821</v>
      </c>
      <c r="G5535" s="234"/>
      <c r="H5535" s="237">
        <v>13.19</v>
      </c>
      <c r="I5535" s="238"/>
      <c r="J5535" s="234"/>
      <c r="K5535" s="234"/>
      <c r="L5535" s="239"/>
      <c r="M5535" s="240"/>
      <c r="N5535" s="241"/>
      <c r="O5535" s="241"/>
      <c r="P5535" s="241"/>
      <c r="Q5535" s="241"/>
      <c r="R5535" s="241"/>
      <c r="S5535" s="241"/>
      <c r="T5535" s="242"/>
      <c r="AT5535" s="243" t="s">
        <v>211</v>
      </c>
      <c r="AU5535" s="243" t="s">
        <v>84</v>
      </c>
      <c r="AV5535" s="14" t="s">
        <v>84</v>
      </c>
      <c r="AW5535" s="14" t="s">
        <v>31</v>
      </c>
      <c r="AX5535" s="14" t="s">
        <v>75</v>
      </c>
      <c r="AY5535" s="243" t="s">
        <v>203</v>
      </c>
    </row>
    <row r="5536" spans="2:51" s="14" customFormat="1" ht="11.25">
      <c r="B5536" s="233"/>
      <c r="C5536" s="234"/>
      <c r="D5536" s="224" t="s">
        <v>211</v>
      </c>
      <c r="E5536" s="235" t="s">
        <v>1</v>
      </c>
      <c r="F5536" s="236" t="s">
        <v>4822</v>
      </c>
      <c r="G5536" s="234"/>
      <c r="H5536" s="237">
        <v>1.5</v>
      </c>
      <c r="I5536" s="238"/>
      <c r="J5536" s="234"/>
      <c r="K5536" s="234"/>
      <c r="L5536" s="239"/>
      <c r="M5536" s="240"/>
      <c r="N5536" s="241"/>
      <c r="O5536" s="241"/>
      <c r="P5536" s="241"/>
      <c r="Q5536" s="241"/>
      <c r="R5536" s="241"/>
      <c r="S5536" s="241"/>
      <c r="T5536" s="242"/>
      <c r="AT5536" s="243" t="s">
        <v>211</v>
      </c>
      <c r="AU5536" s="243" t="s">
        <v>84</v>
      </c>
      <c r="AV5536" s="14" t="s">
        <v>84</v>
      </c>
      <c r="AW5536" s="14" t="s">
        <v>31</v>
      </c>
      <c r="AX5536" s="14" t="s">
        <v>75</v>
      </c>
      <c r="AY5536" s="243" t="s">
        <v>203</v>
      </c>
    </row>
    <row r="5537" spans="2:51" s="14" customFormat="1" ht="11.25">
      <c r="B5537" s="233"/>
      <c r="C5537" s="234"/>
      <c r="D5537" s="224" t="s">
        <v>211</v>
      </c>
      <c r="E5537" s="235" t="s">
        <v>1</v>
      </c>
      <c r="F5537" s="236" t="s">
        <v>4823</v>
      </c>
      <c r="G5537" s="234"/>
      <c r="H5537" s="237">
        <v>1.71</v>
      </c>
      <c r="I5537" s="238"/>
      <c r="J5537" s="234"/>
      <c r="K5537" s="234"/>
      <c r="L5537" s="239"/>
      <c r="M5537" s="240"/>
      <c r="N5537" s="241"/>
      <c r="O5537" s="241"/>
      <c r="P5537" s="241"/>
      <c r="Q5537" s="241"/>
      <c r="R5537" s="241"/>
      <c r="S5537" s="241"/>
      <c r="T5537" s="242"/>
      <c r="AT5537" s="243" t="s">
        <v>211</v>
      </c>
      <c r="AU5537" s="243" t="s">
        <v>84</v>
      </c>
      <c r="AV5537" s="14" t="s">
        <v>84</v>
      </c>
      <c r="AW5537" s="14" t="s">
        <v>31</v>
      </c>
      <c r="AX5537" s="14" t="s">
        <v>75</v>
      </c>
      <c r="AY5537" s="243" t="s">
        <v>203</v>
      </c>
    </row>
    <row r="5538" spans="2:51" s="14" customFormat="1" ht="11.25">
      <c r="B5538" s="233"/>
      <c r="C5538" s="234"/>
      <c r="D5538" s="224" t="s">
        <v>211</v>
      </c>
      <c r="E5538" s="235" t="s">
        <v>1</v>
      </c>
      <c r="F5538" s="236" t="s">
        <v>4824</v>
      </c>
      <c r="G5538" s="234"/>
      <c r="H5538" s="237">
        <v>13.19</v>
      </c>
      <c r="I5538" s="238"/>
      <c r="J5538" s="234"/>
      <c r="K5538" s="234"/>
      <c r="L5538" s="239"/>
      <c r="M5538" s="240"/>
      <c r="N5538" s="241"/>
      <c r="O5538" s="241"/>
      <c r="P5538" s="241"/>
      <c r="Q5538" s="241"/>
      <c r="R5538" s="241"/>
      <c r="S5538" s="241"/>
      <c r="T5538" s="242"/>
      <c r="AT5538" s="243" t="s">
        <v>211</v>
      </c>
      <c r="AU5538" s="243" t="s">
        <v>84</v>
      </c>
      <c r="AV5538" s="14" t="s">
        <v>84</v>
      </c>
      <c r="AW5538" s="14" t="s">
        <v>31</v>
      </c>
      <c r="AX5538" s="14" t="s">
        <v>75</v>
      </c>
      <c r="AY5538" s="243" t="s">
        <v>203</v>
      </c>
    </row>
    <row r="5539" spans="2:51" s="14" customFormat="1" ht="11.25">
      <c r="B5539" s="233"/>
      <c r="C5539" s="234"/>
      <c r="D5539" s="224" t="s">
        <v>211</v>
      </c>
      <c r="E5539" s="235" t="s">
        <v>1</v>
      </c>
      <c r="F5539" s="236" t="s">
        <v>4825</v>
      </c>
      <c r="G5539" s="234"/>
      <c r="H5539" s="237">
        <v>13.19</v>
      </c>
      <c r="I5539" s="238"/>
      <c r="J5539" s="234"/>
      <c r="K5539" s="234"/>
      <c r="L5539" s="239"/>
      <c r="M5539" s="240"/>
      <c r="N5539" s="241"/>
      <c r="O5539" s="241"/>
      <c r="P5539" s="241"/>
      <c r="Q5539" s="241"/>
      <c r="R5539" s="241"/>
      <c r="S5539" s="241"/>
      <c r="T5539" s="242"/>
      <c r="AT5539" s="243" t="s">
        <v>211</v>
      </c>
      <c r="AU5539" s="243" t="s">
        <v>84</v>
      </c>
      <c r="AV5539" s="14" t="s">
        <v>84</v>
      </c>
      <c r="AW5539" s="14" t="s">
        <v>31</v>
      </c>
      <c r="AX5539" s="14" t="s">
        <v>75</v>
      </c>
      <c r="AY5539" s="243" t="s">
        <v>203</v>
      </c>
    </row>
    <row r="5540" spans="2:51" s="14" customFormat="1" ht="11.25">
      <c r="B5540" s="233"/>
      <c r="C5540" s="234"/>
      <c r="D5540" s="224" t="s">
        <v>211</v>
      </c>
      <c r="E5540" s="235" t="s">
        <v>1</v>
      </c>
      <c r="F5540" s="236" t="s">
        <v>4826</v>
      </c>
      <c r="G5540" s="234"/>
      <c r="H5540" s="237">
        <v>13.19</v>
      </c>
      <c r="I5540" s="238"/>
      <c r="J5540" s="234"/>
      <c r="K5540" s="234"/>
      <c r="L5540" s="239"/>
      <c r="M5540" s="240"/>
      <c r="N5540" s="241"/>
      <c r="O5540" s="241"/>
      <c r="P5540" s="241"/>
      <c r="Q5540" s="241"/>
      <c r="R5540" s="241"/>
      <c r="S5540" s="241"/>
      <c r="T5540" s="242"/>
      <c r="AT5540" s="243" t="s">
        <v>211</v>
      </c>
      <c r="AU5540" s="243" t="s">
        <v>84</v>
      </c>
      <c r="AV5540" s="14" t="s">
        <v>84</v>
      </c>
      <c r="AW5540" s="14" t="s">
        <v>31</v>
      </c>
      <c r="AX5540" s="14" t="s">
        <v>75</v>
      </c>
      <c r="AY5540" s="243" t="s">
        <v>203</v>
      </c>
    </row>
    <row r="5541" spans="2:51" s="14" customFormat="1" ht="11.25">
      <c r="B5541" s="233"/>
      <c r="C5541" s="234"/>
      <c r="D5541" s="224" t="s">
        <v>211</v>
      </c>
      <c r="E5541" s="235" t="s">
        <v>1</v>
      </c>
      <c r="F5541" s="236" t="s">
        <v>4827</v>
      </c>
      <c r="G5541" s="234"/>
      <c r="H5541" s="237">
        <v>1.5</v>
      </c>
      <c r="I5541" s="238"/>
      <c r="J5541" s="234"/>
      <c r="K5541" s="234"/>
      <c r="L5541" s="239"/>
      <c r="M5541" s="240"/>
      <c r="N5541" s="241"/>
      <c r="O5541" s="241"/>
      <c r="P5541" s="241"/>
      <c r="Q5541" s="241"/>
      <c r="R5541" s="241"/>
      <c r="S5541" s="241"/>
      <c r="T5541" s="242"/>
      <c r="AT5541" s="243" t="s">
        <v>211</v>
      </c>
      <c r="AU5541" s="243" t="s">
        <v>84</v>
      </c>
      <c r="AV5541" s="14" t="s">
        <v>84</v>
      </c>
      <c r="AW5541" s="14" t="s">
        <v>31</v>
      </c>
      <c r="AX5541" s="14" t="s">
        <v>75</v>
      </c>
      <c r="AY5541" s="243" t="s">
        <v>203</v>
      </c>
    </row>
    <row r="5542" spans="2:51" s="14" customFormat="1" ht="11.25">
      <c r="B5542" s="233"/>
      <c r="C5542" s="234"/>
      <c r="D5542" s="224" t="s">
        <v>211</v>
      </c>
      <c r="E5542" s="235" t="s">
        <v>1</v>
      </c>
      <c r="F5542" s="236" t="s">
        <v>4828</v>
      </c>
      <c r="G5542" s="234"/>
      <c r="H5542" s="237">
        <v>25.02</v>
      </c>
      <c r="I5542" s="238"/>
      <c r="J5542" s="234"/>
      <c r="K5542" s="234"/>
      <c r="L5542" s="239"/>
      <c r="M5542" s="240"/>
      <c r="N5542" s="241"/>
      <c r="O5542" s="241"/>
      <c r="P5542" s="241"/>
      <c r="Q5542" s="241"/>
      <c r="R5542" s="241"/>
      <c r="S5542" s="241"/>
      <c r="T5542" s="242"/>
      <c r="AT5542" s="243" t="s">
        <v>211</v>
      </c>
      <c r="AU5542" s="243" t="s">
        <v>84</v>
      </c>
      <c r="AV5542" s="14" t="s">
        <v>84</v>
      </c>
      <c r="AW5542" s="14" t="s">
        <v>31</v>
      </c>
      <c r="AX5542" s="14" t="s">
        <v>75</v>
      </c>
      <c r="AY5542" s="243" t="s">
        <v>203</v>
      </c>
    </row>
    <row r="5543" spans="2:51" s="14" customFormat="1" ht="11.25">
      <c r="B5543" s="233"/>
      <c r="C5543" s="234"/>
      <c r="D5543" s="224" t="s">
        <v>211</v>
      </c>
      <c r="E5543" s="235" t="s">
        <v>1</v>
      </c>
      <c r="F5543" s="236" t="s">
        <v>4829</v>
      </c>
      <c r="G5543" s="234"/>
      <c r="H5543" s="237">
        <v>17.940000000000001</v>
      </c>
      <c r="I5543" s="238"/>
      <c r="J5543" s="234"/>
      <c r="K5543" s="234"/>
      <c r="L5543" s="239"/>
      <c r="M5543" s="240"/>
      <c r="N5543" s="241"/>
      <c r="O5543" s="241"/>
      <c r="P5543" s="241"/>
      <c r="Q5543" s="241"/>
      <c r="R5543" s="241"/>
      <c r="S5543" s="241"/>
      <c r="T5543" s="242"/>
      <c r="AT5543" s="243" t="s">
        <v>211</v>
      </c>
      <c r="AU5543" s="243" t="s">
        <v>84</v>
      </c>
      <c r="AV5543" s="14" t="s">
        <v>84</v>
      </c>
      <c r="AW5543" s="14" t="s">
        <v>31</v>
      </c>
      <c r="AX5543" s="14" t="s">
        <v>75</v>
      </c>
      <c r="AY5543" s="243" t="s">
        <v>203</v>
      </c>
    </row>
    <row r="5544" spans="2:51" s="14" customFormat="1" ht="11.25">
      <c r="B5544" s="233"/>
      <c r="C5544" s="234"/>
      <c r="D5544" s="224" t="s">
        <v>211</v>
      </c>
      <c r="E5544" s="235" t="s">
        <v>1</v>
      </c>
      <c r="F5544" s="236" t="s">
        <v>4830</v>
      </c>
      <c r="G5544" s="234"/>
      <c r="H5544" s="237">
        <v>15.4</v>
      </c>
      <c r="I5544" s="238"/>
      <c r="J5544" s="234"/>
      <c r="K5544" s="234"/>
      <c r="L5544" s="239"/>
      <c r="M5544" s="240"/>
      <c r="N5544" s="241"/>
      <c r="O5544" s="241"/>
      <c r="P5544" s="241"/>
      <c r="Q5544" s="241"/>
      <c r="R5544" s="241"/>
      <c r="S5544" s="241"/>
      <c r="T5544" s="242"/>
      <c r="AT5544" s="243" t="s">
        <v>211</v>
      </c>
      <c r="AU5544" s="243" t="s">
        <v>84</v>
      </c>
      <c r="AV5544" s="14" t="s">
        <v>84</v>
      </c>
      <c r="AW5544" s="14" t="s">
        <v>31</v>
      </c>
      <c r="AX5544" s="14" t="s">
        <v>75</v>
      </c>
      <c r="AY5544" s="243" t="s">
        <v>203</v>
      </c>
    </row>
    <row r="5545" spans="2:51" s="14" customFormat="1" ht="11.25">
      <c r="B5545" s="233"/>
      <c r="C5545" s="234"/>
      <c r="D5545" s="224" t="s">
        <v>211</v>
      </c>
      <c r="E5545" s="235" t="s">
        <v>1</v>
      </c>
      <c r="F5545" s="236" t="s">
        <v>4831</v>
      </c>
      <c r="G5545" s="234"/>
      <c r="H5545" s="237">
        <v>13.19</v>
      </c>
      <c r="I5545" s="238"/>
      <c r="J5545" s="234"/>
      <c r="K5545" s="234"/>
      <c r="L5545" s="239"/>
      <c r="M5545" s="240"/>
      <c r="N5545" s="241"/>
      <c r="O5545" s="241"/>
      <c r="P5545" s="241"/>
      <c r="Q5545" s="241"/>
      <c r="R5545" s="241"/>
      <c r="S5545" s="241"/>
      <c r="T5545" s="242"/>
      <c r="AT5545" s="243" t="s">
        <v>211</v>
      </c>
      <c r="AU5545" s="243" t="s">
        <v>84</v>
      </c>
      <c r="AV5545" s="14" t="s">
        <v>84</v>
      </c>
      <c r="AW5545" s="14" t="s">
        <v>31</v>
      </c>
      <c r="AX5545" s="14" t="s">
        <v>75</v>
      </c>
      <c r="AY5545" s="243" t="s">
        <v>203</v>
      </c>
    </row>
    <row r="5546" spans="2:51" s="14" customFormat="1" ht="11.25">
      <c r="B5546" s="233"/>
      <c r="C5546" s="234"/>
      <c r="D5546" s="224" t="s">
        <v>211</v>
      </c>
      <c r="E5546" s="235" t="s">
        <v>1</v>
      </c>
      <c r="F5546" s="236" t="s">
        <v>4832</v>
      </c>
      <c r="G5546" s="234"/>
      <c r="H5546" s="237">
        <v>13.19</v>
      </c>
      <c r="I5546" s="238"/>
      <c r="J5546" s="234"/>
      <c r="K5546" s="234"/>
      <c r="L5546" s="239"/>
      <c r="M5546" s="240"/>
      <c r="N5546" s="241"/>
      <c r="O5546" s="241"/>
      <c r="P5546" s="241"/>
      <c r="Q5546" s="241"/>
      <c r="R5546" s="241"/>
      <c r="S5546" s="241"/>
      <c r="T5546" s="242"/>
      <c r="AT5546" s="243" t="s">
        <v>211</v>
      </c>
      <c r="AU5546" s="243" t="s">
        <v>84</v>
      </c>
      <c r="AV5546" s="14" t="s">
        <v>84</v>
      </c>
      <c r="AW5546" s="14" t="s">
        <v>31</v>
      </c>
      <c r="AX5546" s="14" t="s">
        <v>75</v>
      </c>
      <c r="AY5546" s="243" t="s">
        <v>203</v>
      </c>
    </row>
    <row r="5547" spans="2:51" s="14" customFormat="1" ht="11.25">
      <c r="B5547" s="233"/>
      <c r="C5547" s="234"/>
      <c r="D5547" s="224" t="s">
        <v>211</v>
      </c>
      <c r="E5547" s="235" t="s">
        <v>1</v>
      </c>
      <c r="F5547" s="236" t="s">
        <v>4833</v>
      </c>
      <c r="G5547" s="234"/>
      <c r="H5547" s="237">
        <v>17.48</v>
      </c>
      <c r="I5547" s="238"/>
      <c r="J5547" s="234"/>
      <c r="K5547" s="234"/>
      <c r="L5547" s="239"/>
      <c r="M5547" s="240"/>
      <c r="N5547" s="241"/>
      <c r="O5547" s="241"/>
      <c r="P5547" s="241"/>
      <c r="Q5547" s="241"/>
      <c r="R5547" s="241"/>
      <c r="S5547" s="241"/>
      <c r="T5547" s="242"/>
      <c r="AT5547" s="243" t="s">
        <v>211</v>
      </c>
      <c r="AU5547" s="243" t="s">
        <v>84</v>
      </c>
      <c r="AV5547" s="14" t="s">
        <v>84</v>
      </c>
      <c r="AW5547" s="14" t="s">
        <v>31</v>
      </c>
      <c r="AX5547" s="14" t="s">
        <v>75</v>
      </c>
      <c r="AY5547" s="243" t="s">
        <v>203</v>
      </c>
    </row>
    <row r="5548" spans="2:51" s="14" customFormat="1" ht="11.25">
      <c r="B5548" s="233"/>
      <c r="C5548" s="234"/>
      <c r="D5548" s="224" t="s">
        <v>211</v>
      </c>
      <c r="E5548" s="235" t="s">
        <v>1</v>
      </c>
      <c r="F5548" s="236" t="s">
        <v>4834</v>
      </c>
      <c r="G5548" s="234"/>
      <c r="H5548" s="237">
        <v>0.63</v>
      </c>
      <c r="I5548" s="238"/>
      <c r="J5548" s="234"/>
      <c r="K5548" s="234"/>
      <c r="L5548" s="239"/>
      <c r="M5548" s="240"/>
      <c r="N5548" s="241"/>
      <c r="O5548" s="241"/>
      <c r="P5548" s="241"/>
      <c r="Q5548" s="241"/>
      <c r="R5548" s="241"/>
      <c r="S5548" s="241"/>
      <c r="T5548" s="242"/>
      <c r="AT5548" s="243" t="s">
        <v>211</v>
      </c>
      <c r="AU5548" s="243" t="s">
        <v>84</v>
      </c>
      <c r="AV5548" s="14" t="s">
        <v>84</v>
      </c>
      <c r="AW5548" s="14" t="s">
        <v>31</v>
      </c>
      <c r="AX5548" s="14" t="s">
        <v>75</v>
      </c>
      <c r="AY5548" s="243" t="s">
        <v>203</v>
      </c>
    </row>
    <row r="5549" spans="2:51" s="14" customFormat="1" ht="11.25">
      <c r="B5549" s="233"/>
      <c r="C5549" s="234"/>
      <c r="D5549" s="224" t="s">
        <v>211</v>
      </c>
      <c r="E5549" s="235" t="s">
        <v>1</v>
      </c>
      <c r="F5549" s="236" t="s">
        <v>4835</v>
      </c>
      <c r="G5549" s="234"/>
      <c r="H5549" s="237">
        <v>2.5649999999999999</v>
      </c>
      <c r="I5549" s="238"/>
      <c r="J5549" s="234"/>
      <c r="K5549" s="234"/>
      <c r="L5549" s="239"/>
      <c r="M5549" s="240"/>
      <c r="N5549" s="241"/>
      <c r="O5549" s="241"/>
      <c r="P5549" s="241"/>
      <c r="Q5549" s="241"/>
      <c r="R5549" s="241"/>
      <c r="S5549" s="241"/>
      <c r="T5549" s="242"/>
      <c r="AT5549" s="243" t="s">
        <v>211</v>
      </c>
      <c r="AU5549" s="243" t="s">
        <v>84</v>
      </c>
      <c r="AV5549" s="14" t="s">
        <v>84</v>
      </c>
      <c r="AW5549" s="14" t="s">
        <v>31</v>
      </c>
      <c r="AX5549" s="14" t="s">
        <v>75</v>
      </c>
      <c r="AY5549" s="243" t="s">
        <v>203</v>
      </c>
    </row>
    <row r="5550" spans="2:51" s="14" customFormat="1" ht="11.25">
      <c r="B5550" s="233"/>
      <c r="C5550" s="234"/>
      <c r="D5550" s="224" t="s">
        <v>211</v>
      </c>
      <c r="E5550" s="235" t="s">
        <v>1</v>
      </c>
      <c r="F5550" s="236" t="s">
        <v>4836</v>
      </c>
      <c r="G5550" s="234"/>
      <c r="H5550" s="237">
        <v>1.89</v>
      </c>
      <c r="I5550" s="238"/>
      <c r="J5550" s="234"/>
      <c r="K5550" s="234"/>
      <c r="L5550" s="239"/>
      <c r="M5550" s="240"/>
      <c r="N5550" s="241"/>
      <c r="O5550" s="241"/>
      <c r="P5550" s="241"/>
      <c r="Q5550" s="241"/>
      <c r="R5550" s="241"/>
      <c r="S5550" s="241"/>
      <c r="T5550" s="242"/>
      <c r="AT5550" s="243" t="s">
        <v>211</v>
      </c>
      <c r="AU5550" s="243" t="s">
        <v>84</v>
      </c>
      <c r="AV5550" s="14" t="s">
        <v>84</v>
      </c>
      <c r="AW5550" s="14" t="s">
        <v>31</v>
      </c>
      <c r="AX5550" s="14" t="s">
        <v>75</v>
      </c>
      <c r="AY5550" s="243" t="s">
        <v>203</v>
      </c>
    </row>
    <row r="5551" spans="2:51" s="14" customFormat="1" ht="11.25">
      <c r="B5551" s="233"/>
      <c r="C5551" s="234"/>
      <c r="D5551" s="224" t="s">
        <v>211</v>
      </c>
      <c r="E5551" s="235" t="s">
        <v>1</v>
      </c>
      <c r="F5551" s="236" t="s">
        <v>4837</v>
      </c>
      <c r="G5551" s="234"/>
      <c r="H5551" s="237">
        <v>3.39</v>
      </c>
      <c r="I5551" s="238"/>
      <c r="J5551" s="234"/>
      <c r="K5551" s="234"/>
      <c r="L5551" s="239"/>
      <c r="M5551" s="240"/>
      <c r="N5551" s="241"/>
      <c r="O5551" s="241"/>
      <c r="P5551" s="241"/>
      <c r="Q5551" s="241"/>
      <c r="R5551" s="241"/>
      <c r="S5551" s="241"/>
      <c r="T5551" s="242"/>
      <c r="AT5551" s="243" t="s">
        <v>211</v>
      </c>
      <c r="AU5551" s="243" t="s">
        <v>84</v>
      </c>
      <c r="AV5551" s="14" t="s">
        <v>84</v>
      </c>
      <c r="AW5551" s="14" t="s">
        <v>31</v>
      </c>
      <c r="AX5551" s="14" t="s">
        <v>75</v>
      </c>
      <c r="AY5551" s="243" t="s">
        <v>203</v>
      </c>
    </row>
    <row r="5552" spans="2:51" s="14" customFormat="1" ht="11.25">
      <c r="B5552" s="233"/>
      <c r="C5552" s="234"/>
      <c r="D5552" s="224" t="s">
        <v>211</v>
      </c>
      <c r="E5552" s="235" t="s">
        <v>1</v>
      </c>
      <c r="F5552" s="236" t="s">
        <v>4838</v>
      </c>
      <c r="G5552" s="234"/>
      <c r="H5552" s="237">
        <v>3.39</v>
      </c>
      <c r="I5552" s="238"/>
      <c r="J5552" s="234"/>
      <c r="K5552" s="234"/>
      <c r="L5552" s="239"/>
      <c r="M5552" s="240"/>
      <c r="N5552" s="241"/>
      <c r="O5552" s="241"/>
      <c r="P5552" s="241"/>
      <c r="Q5552" s="241"/>
      <c r="R5552" s="241"/>
      <c r="S5552" s="241"/>
      <c r="T5552" s="242"/>
      <c r="AT5552" s="243" t="s">
        <v>211</v>
      </c>
      <c r="AU5552" s="243" t="s">
        <v>84</v>
      </c>
      <c r="AV5552" s="14" t="s">
        <v>84</v>
      </c>
      <c r="AW5552" s="14" t="s">
        <v>31</v>
      </c>
      <c r="AX5552" s="14" t="s">
        <v>75</v>
      </c>
      <c r="AY5552" s="243" t="s">
        <v>203</v>
      </c>
    </row>
    <row r="5553" spans="2:51" s="14" customFormat="1" ht="11.25">
      <c r="B5553" s="233"/>
      <c r="C5553" s="234"/>
      <c r="D5553" s="224" t="s">
        <v>211</v>
      </c>
      <c r="E5553" s="235" t="s">
        <v>1</v>
      </c>
      <c r="F5553" s="236" t="s">
        <v>4839</v>
      </c>
      <c r="G5553" s="234"/>
      <c r="H5553" s="237">
        <v>2.4</v>
      </c>
      <c r="I5553" s="238"/>
      <c r="J5553" s="234"/>
      <c r="K5553" s="234"/>
      <c r="L5553" s="239"/>
      <c r="M5553" s="240"/>
      <c r="N5553" s="241"/>
      <c r="O5553" s="241"/>
      <c r="P5553" s="241"/>
      <c r="Q5553" s="241"/>
      <c r="R5553" s="241"/>
      <c r="S5553" s="241"/>
      <c r="T5553" s="242"/>
      <c r="AT5553" s="243" t="s">
        <v>211</v>
      </c>
      <c r="AU5553" s="243" t="s">
        <v>84</v>
      </c>
      <c r="AV5553" s="14" t="s">
        <v>84</v>
      </c>
      <c r="AW5553" s="14" t="s">
        <v>31</v>
      </c>
      <c r="AX5553" s="14" t="s">
        <v>75</v>
      </c>
      <c r="AY5553" s="243" t="s">
        <v>203</v>
      </c>
    </row>
    <row r="5554" spans="2:51" s="14" customFormat="1" ht="11.25">
      <c r="B5554" s="233"/>
      <c r="C5554" s="234"/>
      <c r="D5554" s="224" t="s">
        <v>211</v>
      </c>
      <c r="E5554" s="235" t="s">
        <v>1</v>
      </c>
      <c r="F5554" s="236" t="s">
        <v>4840</v>
      </c>
      <c r="G5554" s="234"/>
      <c r="H5554" s="237">
        <v>17.43</v>
      </c>
      <c r="I5554" s="238"/>
      <c r="J5554" s="234"/>
      <c r="K5554" s="234"/>
      <c r="L5554" s="239"/>
      <c r="M5554" s="240"/>
      <c r="N5554" s="241"/>
      <c r="O5554" s="241"/>
      <c r="P5554" s="241"/>
      <c r="Q5554" s="241"/>
      <c r="R5554" s="241"/>
      <c r="S5554" s="241"/>
      <c r="T5554" s="242"/>
      <c r="AT5554" s="243" t="s">
        <v>211</v>
      </c>
      <c r="AU5554" s="243" t="s">
        <v>84</v>
      </c>
      <c r="AV5554" s="14" t="s">
        <v>84</v>
      </c>
      <c r="AW5554" s="14" t="s">
        <v>31</v>
      </c>
      <c r="AX5554" s="14" t="s">
        <v>75</v>
      </c>
      <c r="AY5554" s="243" t="s">
        <v>203</v>
      </c>
    </row>
    <row r="5555" spans="2:51" s="14" customFormat="1" ht="11.25">
      <c r="B5555" s="233"/>
      <c r="C5555" s="234"/>
      <c r="D5555" s="224" t="s">
        <v>211</v>
      </c>
      <c r="E5555" s="235" t="s">
        <v>1</v>
      </c>
      <c r="F5555" s="236" t="s">
        <v>4841</v>
      </c>
      <c r="G5555" s="234"/>
      <c r="H5555" s="237">
        <v>1.5</v>
      </c>
      <c r="I5555" s="238"/>
      <c r="J5555" s="234"/>
      <c r="K5555" s="234"/>
      <c r="L5555" s="239"/>
      <c r="M5555" s="240"/>
      <c r="N5555" s="241"/>
      <c r="O5555" s="241"/>
      <c r="P5555" s="241"/>
      <c r="Q5555" s="241"/>
      <c r="R5555" s="241"/>
      <c r="S5555" s="241"/>
      <c r="T5555" s="242"/>
      <c r="AT5555" s="243" t="s">
        <v>211</v>
      </c>
      <c r="AU5555" s="243" t="s">
        <v>84</v>
      </c>
      <c r="AV5555" s="14" t="s">
        <v>84</v>
      </c>
      <c r="AW5555" s="14" t="s">
        <v>31</v>
      </c>
      <c r="AX5555" s="14" t="s">
        <v>75</v>
      </c>
      <c r="AY5555" s="243" t="s">
        <v>203</v>
      </c>
    </row>
    <row r="5556" spans="2:51" s="13" customFormat="1" ht="11.25">
      <c r="B5556" s="222"/>
      <c r="C5556" s="223"/>
      <c r="D5556" s="224" t="s">
        <v>211</v>
      </c>
      <c r="E5556" s="225" t="s">
        <v>1</v>
      </c>
      <c r="F5556" s="226" t="s">
        <v>213</v>
      </c>
      <c r="G5556" s="223"/>
      <c r="H5556" s="225" t="s">
        <v>1</v>
      </c>
      <c r="I5556" s="227"/>
      <c r="J5556" s="223"/>
      <c r="K5556" s="223"/>
      <c r="L5556" s="228"/>
      <c r="M5556" s="229"/>
      <c r="N5556" s="230"/>
      <c r="O5556" s="230"/>
      <c r="P5556" s="230"/>
      <c r="Q5556" s="230"/>
      <c r="R5556" s="230"/>
      <c r="S5556" s="230"/>
      <c r="T5556" s="231"/>
      <c r="AT5556" s="232" t="s">
        <v>211</v>
      </c>
      <c r="AU5556" s="232" t="s">
        <v>84</v>
      </c>
      <c r="AV5556" s="13" t="s">
        <v>82</v>
      </c>
      <c r="AW5556" s="13" t="s">
        <v>31</v>
      </c>
      <c r="AX5556" s="13" t="s">
        <v>75</v>
      </c>
      <c r="AY5556" s="232" t="s">
        <v>203</v>
      </c>
    </row>
    <row r="5557" spans="2:51" s="13" customFormat="1" ht="11.25">
      <c r="B5557" s="222"/>
      <c r="C5557" s="223"/>
      <c r="D5557" s="224" t="s">
        <v>211</v>
      </c>
      <c r="E5557" s="225" t="s">
        <v>1</v>
      </c>
      <c r="F5557" s="226" t="s">
        <v>4684</v>
      </c>
      <c r="G5557" s="223"/>
      <c r="H5557" s="225" t="s">
        <v>1</v>
      </c>
      <c r="I5557" s="227"/>
      <c r="J5557" s="223"/>
      <c r="K5557" s="223"/>
      <c r="L5557" s="228"/>
      <c r="M5557" s="229"/>
      <c r="N5557" s="230"/>
      <c r="O5557" s="230"/>
      <c r="P5557" s="230"/>
      <c r="Q5557" s="230"/>
      <c r="R5557" s="230"/>
      <c r="S5557" s="230"/>
      <c r="T5557" s="231"/>
      <c r="AT5557" s="232" t="s">
        <v>211</v>
      </c>
      <c r="AU5557" s="232" t="s">
        <v>84</v>
      </c>
      <c r="AV5557" s="13" t="s">
        <v>82</v>
      </c>
      <c r="AW5557" s="13" t="s">
        <v>31</v>
      </c>
      <c r="AX5557" s="13" t="s">
        <v>75</v>
      </c>
      <c r="AY5557" s="232" t="s">
        <v>203</v>
      </c>
    </row>
    <row r="5558" spans="2:51" s="14" customFormat="1" ht="11.25">
      <c r="B5558" s="233"/>
      <c r="C5558" s="234"/>
      <c r="D5558" s="224" t="s">
        <v>211</v>
      </c>
      <c r="E5558" s="235" t="s">
        <v>1</v>
      </c>
      <c r="F5558" s="236" t="s">
        <v>4842</v>
      </c>
      <c r="G5558" s="234"/>
      <c r="H5558" s="237">
        <v>-64.715000000000003</v>
      </c>
      <c r="I5558" s="238"/>
      <c r="J5558" s="234"/>
      <c r="K5558" s="234"/>
      <c r="L5558" s="239"/>
      <c r="M5558" s="240"/>
      <c r="N5558" s="241"/>
      <c r="O5558" s="241"/>
      <c r="P5558" s="241"/>
      <c r="Q5558" s="241"/>
      <c r="R5558" s="241"/>
      <c r="S5558" s="241"/>
      <c r="T5558" s="242"/>
      <c r="AT5558" s="243" t="s">
        <v>211</v>
      </c>
      <c r="AU5558" s="243" t="s">
        <v>84</v>
      </c>
      <c r="AV5558" s="14" t="s">
        <v>84</v>
      </c>
      <c r="AW5558" s="14" t="s">
        <v>31</v>
      </c>
      <c r="AX5558" s="14" t="s">
        <v>75</v>
      </c>
      <c r="AY5558" s="243" t="s">
        <v>203</v>
      </c>
    </row>
    <row r="5559" spans="2:51" s="13" customFormat="1" ht="11.25">
      <c r="B5559" s="222"/>
      <c r="C5559" s="223"/>
      <c r="D5559" s="224" t="s">
        <v>211</v>
      </c>
      <c r="E5559" s="225" t="s">
        <v>1</v>
      </c>
      <c r="F5559" s="226" t="s">
        <v>4686</v>
      </c>
      <c r="G5559" s="223"/>
      <c r="H5559" s="225" t="s">
        <v>1</v>
      </c>
      <c r="I5559" s="227"/>
      <c r="J5559" s="223"/>
      <c r="K5559" s="223"/>
      <c r="L5559" s="228"/>
      <c r="M5559" s="229"/>
      <c r="N5559" s="230"/>
      <c r="O5559" s="230"/>
      <c r="P5559" s="230"/>
      <c r="Q5559" s="230"/>
      <c r="R5559" s="230"/>
      <c r="S5559" s="230"/>
      <c r="T5559" s="231"/>
      <c r="AT5559" s="232" t="s">
        <v>211</v>
      </c>
      <c r="AU5559" s="232" t="s">
        <v>84</v>
      </c>
      <c r="AV5559" s="13" t="s">
        <v>82</v>
      </c>
      <c r="AW5559" s="13" t="s">
        <v>31</v>
      </c>
      <c r="AX5559" s="13" t="s">
        <v>75</v>
      </c>
      <c r="AY5559" s="232" t="s">
        <v>203</v>
      </c>
    </row>
    <row r="5560" spans="2:51" s="14" customFormat="1" ht="11.25">
      <c r="B5560" s="233"/>
      <c r="C5560" s="234"/>
      <c r="D5560" s="224" t="s">
        <v>211</v>
      </c>
      <c r="E5560" s="235" t="s">
        <v>1</v>
      </c>
      <c r="F5560" s="236" t="s">
        <v>4843</v>
      </c>
      <c r="G5560" s="234"/>
      <c r="H5560" s="237">
        <v>-117.874</v>
      </c>
      <c r="I5560" s="238"/>
      <c r="J5560" s="234"/>
      <c r="K5560" s="234"/>
      <c r="L5560" s="239"/>
      <c r="M5560" s="240"/>
      <c r="N5560" s="241"/>
      <c r="O5560" s="241"/>
      <c r="P5560" s="241"/>
      <c r="Q5560" s="241"/>
      <c r="R5560" s="241"/>
      <c r="S5560" s="241"/>
      <c r="T5560" s="242"/>
      <c r="AT5560" s="243" t="s">
        <v>211</v>
      </c>
      <c r="AU5560" s="243" t="s">
        <v>84</v>
      </c>
      <c r="AV5560" s="14" t="s">
        <v>84</v>
      </c>
      <c r="AW5560" s="14" t="s">
        <v>31</v>
      </c>
      <c r="AX5560" s="14" t="s">
        <v>75</v>
      </c>
      <c r="AY5560" s="243" t="s">
        <v>203</v>
      </c>
    </row>
    <row r="5561" spans="2:51" s="13" customFormat="1" ht="11.25">
      <c r="B5561" s="222"/>
      <c r="C5561" s="223"/>
      <c r="D5561" s="224" t="s">
        <v>211</v>
      </c>
      <c r="E5561" s="225" t="s">
        <v>1</v>
      </c>
      <c r="F5561" s="226" t="s">
        <v>213</v>
      </c>
      <c r="G5561" s="223"/>
      <c r="H5561" s="225" t="s">
        <v>1</v>
      </c>
      <c r="I5561" s="227"/>
      <c r="J5561" s="223"/>
      <c r="K5561" s="223"/>
      <c r="L5561" s="228"/>
      <c r="M5561" s="229"/>
      <c r="N5561" s="230"/>
      <c r="O5561" s="230"/>
      <c r="P5561" s="230"/>
      <c r="Q5561" s="230"/>
      <c r="R5561" s="230"/>
      <c r="S5561" s="230"/>
      <c r="T5561" s="231"/>
      <c r="AT5561" s="232" t="s">
        <v>211</v>
      </c>
      <c r="AU5561" s="232" t="s">
        <v>84</v>
      </c>
      <c r="AV5561" s="13" t="s">
        <v>82</v>
      </c>
      <c r="AW5561" s="13" t="s">
        <v>31</v>
      </c>
      <c r="AX5561" s="13" t="s">
        <v>75</v>
      </c>
      <c r="AY5561" s="232" t="s">
        <v>203</v>
      </c>
    </row>
    <row r="5562" spans="2:51" s="13" customFormat="1" ht="11.25">
      <c r="B5562" s="222"/>
      <c r="C5562" s="223"/>
      <c r="D5562" s="224" t="s">
        <v>211</v>
      </c>
      <c r="E5562" s="225" t="s">
        <v>1</v>
      </c>
      <c r="F5562" s="226" t="s">
        <v>4688</v>
      </c>
      <c r="G5562" s="223"/>
      <c r="H5562" s="225" t="s">
        <v>1</v>
      </c>
      <c r="I5562" s="227"/>
      <c r="J5562" s="223"/>
      <c r="K5562" s="223"/>
      <c r="L5562" s="228"/>
      <c r="M5562" s="229"/>
      <c r="N5562" s="230"/>
      <c r="O5562" s="230"/>
      <c r="P5562" s="230"/>
      <c r="Q5562" s="230"/>
      <c r="R5562" s="230"/>
      <c r="S5562" s="230"/>
      <c r="T5562" s="231"/>
      <c r="AT5562" s="232" t="s">
        <v>211</v>
      </c>
      <c r="AU5562" s="232" t="s">
        <v>84</v>
      </c>
      <c r="AV5562" s="13" t="s">
        <v>82</v>
      </c>
      <c r="AW5562" s="13" t="s">
        <v>31</v>
      </c>
      <c r="AX5562" s="13" t="s">
        <v>75</v>
      </c>
      <c r="AY5562" s="232" t="s">
        <v>203</v>
      </c>
    </row>
    <row r="5563" spans="2:51" s="13" customFormat="1" ht="11.25">
      <c r="B5563" s="222"/>
      <c r="C5563" s="223"/>
      <c r="D5563" s="224" t="s">
        <v>211</v>
      </c>
      <c r="E5563" s="225" t="s">
        <v>1</v>
      </c>
      <c r="F5563" s="226" t="s">
        <v>418</v>
      </c>
      <c r="G5563" s="223"/>
      <c r="H5563" s="225" t="s">
        <v>1</v>
      </c>
      <c r="I5563" s="227"/>
      <c r="J5563" s="223"/>
      <c r="K5563" s="223"/>
      <c r="L5563" s="228"/>
      <c r="M5563" s="229"/>
      <c r="N5563" s="230"/>
      <c r="O5563" s="230"/>
      <c r="P5563" s="230"/>
      <c r="Q5563" s="230"/>
      <c r="R5563" s="230"/>
      <c r="S5563" s="230"/>
      <c r="T5563" s="231"/>
      <c r="AT5563" s="232" t="s">
        <v>211</v>
      </c>
      <c r="AU5563" s="232" t="s">
        <v>84</v>
      </c>
      <c r="AV5563" s="13" t="s">
        <v>82</v>
      </c>
      <c r="AW5563" s="13" t="s">
        <v>31</v>
      </c>
      <c r="AX5563" s="13" t="s">
        <v>75</v>
      </c>
      <c r="AY5563" s="232" t="s">
        <v>203</v>
      </c>
    </row>
    <row r="5564" spans="2:51" s="14" customFormat="1" ht="11.25">
      <c r="B5564" s="233"/>
      <c r="C5564" s="234"/>
      <c r="D5564" s="224" t="s">
        <v>211</v>
      </c>
      <c r="E5564" s="235" t="s">
        <v>1</v>
      </c>
      <c r="F5564" s="236" t="s">
        <v>4844</v>
      </c>
      <c r="G5564" s="234"/>
      <c r="H5564" s="237">
        <v>1.069</v>
      </c>
      <c r="I5564" s="238"/>
      <c r="J5564" s="234"/>
      <c r="K5564" s="234"/>
      <c r="L5564" s="239"/>
      <c r="M5564" s="240"/>
      <c r="N5564" s="241"/>
      <c r="O5564" s="241"/>
      <c r="P5564" s="241"/>
      <c r="Q5564" s="241"/>
      <c r="R5564" s="241"/>
      <c r="S5564" s="241"/>
      <c r="T5564" s="242"/>
      <c r="AT5564" s="243" t="s">
        <v>211</v>
      </c>
      <c r="AU5564" s="243" t="s">
        <v>84</v>
      </c>
      <c r="AV5564" s="14" t="s">
        <v>84</v>
      </c>
      <c r="AW5564" s="14" t="s">
        <v>31</v>
      </c>
      <c r="AX5564" s="14" t="s">
        <v>75</v>
      </c>
      <c r="AY5564" s="243" t="s">
        <v>203</v>
      </c>
    </row>
    <row r="5565" spans="2:51" s="14" customFormat="1" ht="11.25">
      <c r="B5565" s="233"/>
      <c r="C5565" s="234"/>
      <c r="D5565" s="224" t="s">
        <v>211</v>
      </c>
      <c r="E5565" s="235" t="s">
        <v>1</v>
      </c>
      <c r="F5565" s="236" t="s">
        <v>4845</v>
      </c>
      <c r="G5565" s="234"/>
      <c r="H5565" s="237">
        <v>0.81100000000000005</v>
      </c>
      <c r="I5565" s="238"/>
      <c r="J5565" s="234"/>
      <c r="K5565" s="234"/>
      <c r="L5565" s="239"/>
      <c r="M5565" s="240"/>
      <c r="N5565" s="241"/>
      <c r="O5565" s="241"/>
      <c r="P5565" s="241"/>
      <c r="Q5565" s="241"/>
      <c r="R5565" s="241"/>
      <c r="S5565" s="241"/>
      <c r="T5565" s="242"/>
      <c r="AT5565" s="243" t="s">
        <v>211</v>
      </c>
      <c r="AU5565" s="243" t="s">
        <v>84</v>
      </c>
      <c r="AV5565" s="14" t="s">
        <v>84</v>
      </c>
      <c r="AW5565" s="14" t="s">
        <v>31</v>
      </c>
      <c r="AX5565" s="14" t="s">
        <v>75</v>
      </c>
      <c r="AY5565" s="243" t="s">
        <v>203</v>
      </c>
    </row>
    <row r="5566" spans="2:51" s="14" customFormat="1" ht="11.25">
      <c r="B5566" s="233"/>
      <c r="C5566" s="234"/>
      <c r="D5566" s="224" t="s">
        <v>211</v>
      </c>
      <c r="E5566" s="235" t="s">
        <v>1</v>
      </c>
      <c r="F5566" s="236" t="s">
        <v>4846</v>
      </c>
      <c r="G5566" s="234"/>
      <c r="H5566" s="237">
        <v>0.81100000000000005</v>
      </c>
      <c r="I5566" s="238"/>
      <c r="J5566" s="234"/>
      <c r="K5566" s="234"/>
      <c r="L5566" s="239"/>
      <c r="M5566" s="240"/>
      <c r="N5566" s="241"/>
      <c r="O5566" s="241"/>
      <c r="P5566" s="241"/>
      <c r="Q5566" s="241"/>
      <c r="R5566" s="241"/>
      <c r="S5566" s="241"/>
      <c r="T5566" s="242"/>
      <c r="AT5566" s="243" t="s">
        <v>211</v>
      </c>
      <c r="AU5566" s="243" t="s">
        <v>84</v>
      </c>
      <c r="AV5566" s="14" t="s">
        <v>84</v>
      </c>
      <c r="AW5566" s="14" t="s">
        <v>31</v>
      </c>
      <c r="AX5566" s="14" t="s">
        <v>75</v>
      </c>
      <c r="AY5566" s="243" t="s">
        <v>203</v>
      </c>
    </row>
    <row r="5567" spans="2:51" s="14" customFormat="1" ht="11.25">
      <c r="B5567" s="233"/>
      <c r="C5567" s="234"/>
      <c r="D5567" s="224" t="s">
        <v>211</v>
      </c>
      <c r="E5567" s="235" t="s">
        <v>1</v>
      </c>
      <c r="F5567" s="236" t="s">
        <v>4847</v>
      </c>
      <c r="G5567" s="234"/>
      <c r="H5567" s="237">
        <v>0.81100000000000005</v>
      </c>
      <c r="I5567" s="238"/>
      <c r="J5567" s="234"/>
      <c r="K5567" s="234"/>
      <c r="L5567" s="239"/>
      <c r="M5567" s="240"/>
      <c r="N5567" s="241"/>
      <c r="O5567" s="241"/>
      <c r="P5567" s="241"/>
      <c r="Q5567" s="241"/>
      <c r="R5567" s="241"/>
      <c r="S5567" s="241"/>
      <c r="T5567" s="242"/>
      <c r="AT5567" s="243" t="s">
        <v>211</v>
      </c>
      <c r="AU5567" s="243" t="s">
        <v>84</v>
      </c>
      <c r="AV5567" s="14" t="s">
        <v>84</v>
      </c>
      <c r="AW5567" s="14" t="s">
        <v>31</v>
      </c>
      <c r="AX5567" s="14" t="s">
        <v>75</v>
      </c>
      <c r="AY5567" s="243" t="s">
        <v>203</v>
      </c>
    </row>
    <row r="5568" spans="2:51" s="14" customFormat="1" ht="11.25">
      <c r="B5568" s="233"/>
      <c r="C5568" s="234"/>
      <c r="D5568" s="224" t="s">
        <v>211</v>
      </c>
      <c r="E5568" s="235" t="s">
        <v>1</v>
      </c>
      <c r="F5568" s="236" t="s">
        <v>4848</v>
      </c>
      <c r="G5568" s="234"/>
      <c r="H5568" s="237">
        <v>0.81100000000000005</v>
      </c>
      <c r="I5568" s="238"/>
      <c r="J5568" s="234"/>
      <c r="K5568" s="234"/>
      <c r="L5568" s="239"/>
      <c r="M5568" s="240"/>
      <c r="N5568" s="241"/>
      <c r="O5568" s="241"/>
      <c r="P5568" s="241"/>
      <c r="Q5568" s="241"/>
      <c r="R5568" s="241"/>
      <c r="S5568" s="241"/>
      <c r="T5568" s="242"/>
      <c r="AT5568" s="243" t="s">
        <v>211</v>
      </c>
      <c r="AU5568" s="243" t="s">
        <v>84</v>
      </c>
      <c r="AV5568" s="14" t="s">
        <v>84</v>
      </c>
      <c r="AW5568" s="14" t="s">
        <v>31</v>
      </c>
      <c r="AX5568" s="14" t="s">
        <v>75</v>
      </c>
      <c r="AY5568" s="243" t="s">
        <v>203</v>
      </c>
    </row>
    <row r="5569" spans="2:51" s="14" customFormat="1" ht="11.25">
      <c r="B5569" s="233"/>
      <c r="C5569" s="234"/>
      <c r="D5569" s="224" t="s">
        <v>211</v>
      </c>
      <c r="E5569" s="235" t="s">
        <v>1</v>
      </c>
      <c r="F5569" s="236" t="s">
        <v>4849</v>
      </c>
      <c r="G5569" s="234"/>
      <c r="H5569" s="237">
        <v>0.81100000000000005</v>
      </c>
      <c r="I5569" s="238"/>
      <c r="J5569" s="234"/>
      <c r="K5569" s="234"/>
      <c r="L5569" s="239"/>
      <c r="M5569" s="240"/>
      <c r="N5569" s="241"/>
      <c r="O5569" s="241"/>
      <c r="P5569" s="241"/>
      <c r="Q5569" s="241"/>
      <c r="R5569" s="241"/>
      <c r="S5569" s="241"/>
      <c r="T5569" s="242"/>
      <c r="AT5569" s="243" t="s">
        <v>211</v>
      </c>
      <c r="AU5569" s="243" t="s">
        <v>84</v>
      </c>
      <c r="AV5569" s="14" t="s">
        <v>84</v>
      </c>
      <c r="AW5569" s="14" t="s">
        <v>31</v>
      </c>
      <c r="AX5569" s="14" t="s">
        <v>75</v>
      </c>
      <c r="AY5569" s="243" t="s">
        <v>203</v>
      </c>
    </row>
    <row r="5570" spans="2:51" s="14" customFormat="1" ht="11.25">
      <c r="B5570" s="233"/>
      <c r="C5570" s="234"/>
      <c r="D5570" s="224" t="s">
        <v>211</v>
      </c>
      <c r="E5570" s="235" t="s">
        <v>1</v>
      </c>
      <c r="F5570" s="236" t="s">
        <v>4850</v>
      </c>
      <c r="G5570" s="234"/>
      <c r="H5570" s="237">
        <v>0.81100000000000005</v>
      </c>
      <c r="I5570" s="238"/>
      <c r="J5570" s="234"/>
      <c r="K5570" s="234"/>
      <c r="L5570" s="239"/>
      <c r="M5570" s="240"/>
      <c r="N5570" s="241"/>
      <c r="O5570" s="241"/>
      <c r="P5570" s="241"/>
      <c r="Q5570" s="241"/>
      <c r="R5570" s="241"/>
      <c r="S5570" s="241"/>
      <c r="T5570" s="242"/>
      <c r="AT5570" s="243" t="s">
        <v>211</v>
      </c>
      <c r="AU5570" s="243" t="s">
        <v>84</v>
      </c>
      <c r="AV5570" s="14" t="s">
        <v>84</v>
      </c>
      <c r="AW5570" s="14" t="s">
        <v>31</v>
      </c>
      <c r="AX5570" s="14" t="s">
        <v>75</v>
      </c>
      <c r="AY5570" s="243" t="s">
        <v>203</v>
      </c>
    </row>
    <row r="5571" spans="2:51" s="14" customFormat="1" ht="11.25">
      <c r="B5571" s="233"/>
      <c r="C5571" s="234"/>
      <c r="D5571" s="224" t="s">
        <v>211</v>
      </c>
      <c r="E5571" s="235" t="s">
        <v>1</v>
      </c>
      <c r="F5571" s="236" t="s">
        <v>4851</v>
      </c>
      <c r="G5571" s="234"/>
      <c r="H5571" s="237">
        <v>0.81100000000000005</v>
      </c>
      <c r="I5571" s="238"/>
      <c r="J5571" s="234"/>
      <c r="K5571" s="234"/>
      <c r="L5571" s="239"/>
      <c r="M5571" s="240"/>
      <c r="N5571" s="241"/>
      <c r="O5571" s="241"/>
      <c r="P5571" s="241"/>
      <c r="Q5571" s="241"/>
      <c r="R5571" s="241"/>
      <c r="S5571" s="241"/>
      <c r="T5571" s="242"/>
      <c r="AT5571" s="243" t="s">
        <v>211</v>
      </c>
      <c r="AU5571" s="243" t="s">
        <v>84</v>
      </c>
      <c r="AV5571" s="14" t="s">
        <v>84</v>
      </c>
      <c r="AW5571" s="14" t="s">
        <v>31</v>
      </c>
      <c r="AX5571" s="14" t="s">
        <v>75</v>
      </c>
      <c r="AY5571" s="243" t="s">
        <v>203</v>
      </c>
    </row>
    <row r="5572" spans="2:51" s="14" customFormat="1" ht="11.25">
      <c r="B5572" s="233"/>
      <c r="C5572" s="234"/>
      <c r="D5572" s="224" t="s">
        <v>211</v>
      </c>
      <c r="E5572" s="235" t="s">
        <v>1</v>
      </c>
      <c r="F5572" s="236" t="s">
        <v>4852</v>
      </c>
      <c r="G5572" s="234"/>
      <c r="H5572" s="237">
        <v>0.81100000000000005</v>
      </c>
      <c r="I5572" s="238"/>
      <c r="J5572" s="234"/>
      <c r="K5572" s="234"/>
      <c r="L5572" s="239"/>
      <c r="M5572" s="240"/>
      <c r="N5572" s="241"/>
      <c r="O5572" s="241"/>
      <c r="P5572" s="241"/>
      <c r="Q5572" s="241"/>
      <c r="R5572" s="241"/>
      <c r="S5572" s="241"/>
      <c r="T5572" s="242"/>
      <c r="AT5572" s="243" t="s">
        <v>211</v>
      </c>
      <c r="AU5572" s="243" t="s">
        <v>84</v>
      </c>
      <c r="AV5572" s="14" t="s">
        <v>84</v>
      </c>
      <c r="AW5572" s="14" t="s">
        <v>31</v>
      </c>
      <c r="AX5572" s="14" t="s">
        <v>75</v>
      </c>
      <c r="AY5572" s="243" t="s">
        <v>203</v>
      </c>
    </row>
    <row r="5573" spans="2:51" s="14" customFormat="1" ht="11.25">
      <c r="B5573" s="233"/>
      <c r="C5573" s="234"/>
      <c r="D5573" s="224" t="s">
        <v>211</v>
      </c>
      <c r="E5573" s="235" t="s">
        <v>1</v>
      </c>
      <c r="F5573" s="236" t="s">
        <v>4853</v>
      </c>
      <c r="G5573" s="234"/>
      <c r="H5573" s="237">
        <v>0.81100000000000005</v>
      </c>
      <c r="I5573" s="238"/>
      <c r="J5573" s="234"/>
      <c r="K5573" s="234"/>
      <c r="L5573" s="239"/>
      <c r="M5573" s="240"/>
      <c r="N5573" s="241"/>
      <c r="O5573" s="241"/>
      <c r="P5573" s="241"/>
      <c r="Q5573" s="241"/>
      <c r="R5573" s="241"/>
      <c r="S5573" s="241"/>
      <c r="T5573" s="242"/>
      <c r="AT5573" s="243" t="s">
        <v>211</v>
      </c>
      <c r="AU5573" s="243" t="s">
        <v>84</v>
      </c>
      <c r="AV5573" s="14" t="s">
        <v>84</v>
      </c>
      <c r="AW5573" s="14" t="s">
        <v>31</v>
      </c>
      <c r="AX5573" s="14" t="s">
        <v>75</v>
      </c>
      <c r="AY5573" s="243" t="s">
        <v>203</v>
      </c>
    </row>
    <row r="5574" spans="2:51" s="14" customFormat="1" ht="11.25">
      <c r="B5574" s="233"/>
      <c r="C5574" s="234"/>
      <c r="D5574" s="224" t="s">
        <v>211</v>
      </c>
      <c r="E5574" s="235" t="s">
        <v>1</v>
      </c>
      <c r="F5574" s="236" t="s">
        <v>4854</v>
      </c>
      <c r="G5574" s="234"/>
      <c r="H5574" s="237">
        <v>0.81100000000000005</v>
      </c>
      <c r="I5574" s="238"/>
      <c r="J5574" s="234"/>
      <c r="K5574" s="234"/>
      <c r="L5574" s="239"/>
      <c r="M5574" s="240"/>
      <c r="N5574" s="241"/>
      <c r="O5574" s="241"/>
      <c r="P5574" s="241"/>
      <c r="Q5574" s="241"/>
      <c r="R5574" s="241"/>
      <c r="S5574" s="241"/>
      <c r="T5574" s="242"/>
      <c r="AT5574" s="243" t="s">
        <v>211</v>
      </c>
      <c r="AU5574" s="243" t="s">
        <v>84</v>
      </c>
      <c r="AV5574" s="14" t="s">
        <v>84</v>
      </c>
      <c r="AW5574" s="14" t="s">
        <v>31</v>
      </c>
      <c r="AX5574" s="14" t="s">
        <v>75</v>
      </c>
      <c r="AY5574" s="243" t="s">
        <v>203</v>
      </c>
    </row>
    <row r="5575" spans="2:51" s="14" customFormat="1" ht="11.25">
      <c r="B5575" s="233"/>
      <c r="C5575" s="234"/>
      <c r="D5575" s="224" t="s">
        <v>211</v>
      </c>
      <c r="E5575" s="235" t="s">
        <v>1</v>
      </c>
      <c r="F5575" s="236" t="s">
        <v>4855</v>
      </c>
      <c r="G5575" s="234"/>
      <c r="H5575" s="237">
        <v>0.81100000000000005</v>
      </c>
      <c r="I5575" s="238"/>
      <c r="J5575" s="234"/>
      <c r="K5575" s="234"/>
      <c r="L5575" s="239"/>
      <c r="M5575" s="240"/>
      <c r="N5575" s="241"/>
      <c r="O5575" s="241"/>
      <c r="P5575" s="241"/>
      <c r="Q5575" s="241"/>
      <c r="R5575" s="241"/>
      <c r="S5575" s="241"/>
      <c r="T5575" s="242"/>
      <c r="AT5575" s="243" t="s">
        <v>211</v>
      </c>
      <c r="AU5575" s="243" t="s">
        <v>84</v>
      </c>
      <c r="AV5575" s="14" t="s">
        <v>84</v>
      </c>
      <c r="AW5575" s="14" t="s">
        <v>31</v>
      </c>
      <c r="AX5575" s="14" t="s">
        <v>75</v>
      </c>
      <c r="AY5575" s="243" t="s">
        <v>203</v>
      </c>
    </row>
    <row r="5576" spans="2:51" s="14" customFormat="1" ht="11.25">
      <c r="B5576" s="233"/>
      <c r="C5576" s="234"/>
      <c r="D5576" s="224" t="s">
        <v>211</v>
      </c>
      <c r="E5576" s="235" t="s">
        <v>1</v>
      </c>
      <c r="F5576" s="236" t="s">
        <v>4856</v>
      </c>
      <c r="G5576" s="234"/>
      <c r="H5576" s="237">
        <v>0.81100000000000005</v>
      </c>
      <c r="I5576" s="238"/>
      <c r="J5576" s="234"/>
      <c r="K5576" s="234"/>
      <c r="L5576" s="239"/>
      <c r="M5576" s="240"/>
      <c r="N5576" s="241"/>
      <c r="O5576" s="241"/>
      <c r="P5576" s="241"/>
      <c r="Q5576" s="241"/>
      <c r="R5576" s="241"/>
      <c r="S5576" s="241"/>
      <c r="T5576" s="242"/>
      <c r="AT5576" s="243" t="s">
        <v>211</v>
      </c>
      <c r="AU5576" s="243" t="s">
        <v>84</v>
      </c>
      <c r="AV5576" s="14" t="s">
        <v>84</v>
      </c>
      <c r="AW5576" s="14" t="s">
        <v>31</v>
      </c>
      <c r="AX5576" s="14" t="s">
        <v>75</v>
      </c>
      <c r="AY5576" s="243" t="s">
        <v>203</v>
      </c>
    </row>
    <row r="5577" spans="2:51" s="14" customFormat="1" ht="11.25">
      <c r="B5577" s="233"/>
      <c r="C5577" s="234"/>
      <c r="D5577" s="224" t="s">
        <v>211</v>
      </c>
      <c r="E5577" s="235" t="s">
        <v>1</v>
      </c>
      <c r="F5577" s="236" t="s">
        <v>4857</v>
      </c>
      <c r="G5577" s="234"/>
      <c r="H5577" s="237">
        <v>0.81100000000000005</v>
      </c>
      <c r="I5577" s="238"/>
      <c r="J5577" s="234"/>
      <c r="K5577" s="234"/>
      <c r="L5577" s="239"/>
      <c r="M5577" s="240"/>
      <c r="N5577" s="241"/>
      <c r="O5577" s="241"/>
      <c r="P5577" s="241"/>
      <c r="Q5577" s="241"/>
      <c r="R5577" s="241"/>
      <c r="S5577" s="241"/>
      <c r="T5577" s="242"/>
      <c r="AT5577" s="243" t="s">
        <v>211</v>
      </c>
      <c r="AU5577" s="243" t="s">
        <v>84</v>
      </c>
      <c r="AV5577" s="14" t="s">
        <v>84</v>
      </c>
      <c r="AW5577" s="14" t="s">
        <v>31</v>
      </c>
      <c r="AX5577" s="14" t="s">
        <v>75</v>
      </c>
      <c r="AY5577" s="243" t="s">
        <v>203</v>
      </c>
    </row>
    <row r="5578" spans="2:51" s="14" customFormat="1" ht="11.25">
      <c r="B5578" s="233"/>
      <c r="C5578" s="234"/>
      <c r="D5578" s="224" t="s">
        <v>211</v>
      </c>
      <c r="E5578" s="235" t="s">
        <v>1</v>
      </c>
      <c r="F5578" s="236" t="s">
        <v>4858</v>
      </c>
      <c r="G5578" s="234"/>
      <c r="H5578" s="237">
        <v>1.264</v>
      </c>
      <c r="I5578" s="238"/>
      <c r="J5578" s="234"/>
      <c r="K5578" s="234"/>
      <c r="L5578" s="239"/>
      <c r="M5578" s="240"/>
      <c r="N5578" s="241"/>
      <c r="O5578" s="241"/>
      <c r="P5578" s="241"/>
      <c r="Q5578" s="241"/>
      <c r="R5578" s="241"/>
      <c r="S5578" s="241"/>
      <c r="T5578" s="242"/>
      <c r="AT5578" s="243" t="s">
        <v>211</v>
      </c>
      <c r="AU5578" s="243" t="s">
        <v>84</v>
      </c>
      <c r="AV5578" s="14" t="s">
        <v>84</v>
      </c>
      <c r="AW5578" s="14" t="s">
        <v>31</v>
      </c>
      <c r="AX5578" s="14" t="s">
        <v>75</v>
      </c>
      <c r="AY5578" s="243" t="s">
        <v>203</v>
      </c>
    </row>
    <row r="5579" spans="2:51" s="14" customFormat="1" ht="11.25">
      <c r="B5579" s="233"/>
      <c r="C5579" s="234"/>
      <c r="D5579" s="224" t="s">
        <v>211</v>
      </c>
      <c r="E5579" s="235" t="s">
        <v>1</v>
      </c>
      <c r="F5579" s="236" t="s">
        <v>4859</v>
      </c>
      <c r="G5579" s="234"/>
      <c r="H5579" s="237">
        <v>0.67100000000000004</v>
      </c>
      <c r="I5579" s="238"/>
      <c r="J5579" s="234"/>
      <c r="K5579" s="234"/>
      <c r="L5579" s="239"/>
      <c r="M5579" s="240"/>
      <c r="N5579" s="241"/>
      <c r="O5579" s="241"/>
      <c r="P5579" s="241"/>
      <c r="Q5579" s="241"/>
      <c r="R5579" s="241"/>
      <c r="S5579" s="241"/>
      <c r="T5579" s="242"/>
      <c r="AT5579" s="243" t="s">
        <v>211</v>
      </c>
      <c r="AU5579" s="243" t="s">
        <v>84</v>
      </c>
      <c r="AV5579" s="14" t="s">
        <v>84</v>
      </c>
      <c r="AW5579" s="14" t="s">
        <v>31</v>
      </c>
      <c r="AX5579" s="14" t="s">
        <v>75</v>
      </c>
      <c r="AY5579" s="243" t="s">
        <v>203</v>
      </c>
    </row>
    <row r="5580" spans="2:51" s="14" customFormat="1" ht="11.25">
      <c r="B5580" s="233"/>
      <c r="C5580" s="234"/>
      <c r="D5580" s="224" t="s">
        <v>211</v>
      </c>
      <c r="E5580" s="235" t="s">
        <v>1</v>
      </c>
      <c r="F5580" s="236" t="s">
        <v>4860</v>
      </c>
      <c r="G5580" s="234"/>
      <c r="H5580" s="237">
        <v>0.70199999999999996</v>
      </c>
      <c r="I5580" s="238"/>
      <c r="J5580" s="234"/>
      <c r="K5580" s="234"/>
      <c r="L5580" s="239"/>
      <c r="M5580" s="240"/>
      <c r="N5580" s="241"/>
      <c r="O5580" s="241"/>
      <c r="P5580" s="241"/>
      <c r="Q5580" s="241"/>
      <c r="R5580" s="241"/>
      <c r="S5580" s="241"/>
      <c r="T5580" s="242"/>
      <c r="AT5580" s="243" t="s">
        <v>211</v>
      </c>
      <c r="AU5580" s="243" t="s">
        <v>84</v>
      </c>
      <c r="AV5580" s="14" t="s">
        <v>84</v>
      </c>
      <c r="AW5580" s="14" t="s">
        <v>31</v>
      </c>
      <c r="AX5580" s="14" t="s">
        <v>75</v>
      </c>
      <c r="AY5580" s="243" t="s">
        <v>203</v>
      </c>
    </row>
    <row r="5581" spans="2:51" s="14" customFormat="1" ht="11.25">
      <c r="B5581" s="233"/>
      <c r="C5581" s="234"/>
      <c r="D5581" s="224" t="s">
        <v>211</v>
      </c>
      <c r="E5581" s="235" t="s">
        <v>1</v>
      </c>
      <c r="F5581" s="236" t="s">
        <v>4861</v>
      </c>
      <c r="G5581" s="234"/>
      <c r="H5581" s="237">
        <v>0.81100000000000005</v>
      </c>
      <c r="I5581" s="238"/>
      <c r="J5581" s="234"/>
      <c r="K5581" s="234"/>
      <c r="L5581" s="239"/>
      <c r="M5581" s="240"/>
      <c r="N5581" s="241"/>
      <c r="O5581" s="241"/>
      <c r="P5581" s="241"/>
      <c r="Q5581" s="241"/>
      <c r="R5581" s="241"/>
      <c r="S5581" s="241"/>
      <c r="T5581" s="242"/>
      <c r="AT5581" s="243" t="s">
        <v>211</v>
      </c>
      <c r="AU5581" s="243" t="s">
        <v>84</v>
      </c>
      <c r="AV5581" s="14" t="s">
        <v>84</v>
      </c>
      <c r="AW5581" s="14" t="s">
        <v>31</v>
      </c>
      <c r="AX5581" s="14" t="s">
        <v>75</v>
      </c>
      <c r="AY5581" s="243" t="s">
        <v>203</v>
      </c>
    </row>
    <row r="5582" spans="2:51" s="14" customFormat="1" ht="11.25">
      <c r="B5582" s="233"/>
      <c r="C5582" s="234"/>
      <c r="D5582" s="224" t="s">
        <v>211</v>
      </c>
      <c r="E5582" s="235" t="s">
        <v>1</v>
      </c>
      <c r="F5582" s="236" t="s">
        <v>4862</v>
      </c>
      <c r="G5582" s="234"/>
      <c r="H5582" s="237">
        <v>0.81100000000000005</v>
      </c>
      <c r="I5582" s="238"/>
      <c r="J5582" s="234"/>
      <c r="K5582" s="234"/>
      <c r="L5582" s="239"/>
      <c r="M5582" s="240"/>
      <c r="N5582" s="241"/>
      <c r="O5582" s="241"/>
      <c r="P5582" s="241"/>
      <c r="Q5582" s="241"/>
      <c r="R5582" s="241"/>
      <c r="S5582" s="241"/>
      <c r="T5582" s="242"/>
      <c r="AT5582" s="243" t="s">
        <v>211</v>
      </c>
      <c r="AU5582" s="243" t="s">
        <v>84</v>
      </c>
      <c r="AV5582" s="14" t="s">
        <v>84</v>
      </c>
      <c r="AW5582" s="14" t="s">
        <v>31</v>
      </c>
      <c r="AX5582" s="14" t="s">
        <v>75</v>
      </c>
      <c r="AY5582" s="243" t="s">
        <v>203</v>
      </c>
    </row>
    <row r="5583" spans="2:51" s="14" customFormat="1" ht="11.25">
      <c r="B5583" s="233"/>
      <c r="C5583" s="234"/>
      <c r="D5583" s="224" t="s">
        <v>211</v>
      </c>
      <c r="E5583" s="235" t="s">
        <v>1</v>
      </c>
      <c r="F5583" s="236" t="s">
        <v>4863</v>
      </c>
      <c r="G5583" s="234"/>
      <c r="H5583" s="237">
        <v>0.81100000000000005</v>
      </c>
      <c r="I5583" s="238"/>
      <c r="J5583" s="234"/>
      <c r="K5583" s="234"/>
      <c r="L5583" s="239"/>
      <c r="M5583" s="240"/>
      <c r="N5583" s="241"/>
      <c r="O5583" s="241"/>
      <c r="P5583" s="241"/>
      <c r="Q5583" s="241"/>
      <c r="R5583" s="241"/>
      <c r="S5583" s="241"/>
      <c r="T5583" s="242"/>
      <c r="AT5583" s="243" t="s">
        <v>211</v>
      </c>
      <c r="AU5583" s="243" t="s">
        <v>84</v>
      </c>
      <c r="AV5583" s="14" t="s">
        <v>84</v>
      </c>
      <c r="AW5583" s="14" t="s">
        <v>31</v>
      </c>
      <c r="AX5583" s="14" t="s">
        <v>75</v>
      </c>
      <c r="AY5583" s="243" t="s">
        <v>203</v>
      </c>
    </row>
    <row r="5584" spans="2:51" s="14" customFormat="1" ht="11.25">
      <c r="B5584" s="233"/>
      <c r="C5584" s="234"/>
      <c r="D5584" s="224" t="s">
        <v>211</v>
      </c>
      <c r="E5584" s="235" t="s">
        <v>1</v>
      </c>
      <c r="F5584" s="236" t="s">
        <v>4864</v>
      </c>
      <c r="G5584" s="234"/>
      <c r="H5584" s="237">
        <v>1.069</v>
      </c>
      <c r="I5584" s="238"/>
      <c r="J5584" s="234"/>
      <c r="K5584" s="234"/>
      <c r="L5584" s="239"/>
      <c r="M5584" s="240"/>
      <c r="N5584" s="241"/>
      <c r="O5584" s="241"/>
      <c r="P5584" s="241"/>
      <c r="Q5584" s="241"/>
      <c r="R5584" s="241"/>
      <c r="S5584" s="241"/>
      <c r="T5584" s="242"/>
      <c r="AT5584" s="243" t="s">
        <v>211</v>
      </c>
      <c r="AU5584" s="243" t="s">
        <v>84</v>
      </c>
      <c r="AV5584" s="14" t="s">
        <v>84</v>
      </c>
      <c r="AW5584" s="14" t="s">
        <v>31</v>
      </c>
      <c r="AX5584" s="14" t="s">
        <v>75</v>
      </c>
      <c r="AY5584" s="243" t="s">
        <v>203</v>
      </c>
    </row>
    <row r="5585" spans="2:51" s="14" customFormat="1" ht="11.25">
      <c r="B5585" s="233"/>
      <c r="C5585" s="234"/>
      <c r="D5585" s="224" t="s">
        <v>211</v>
      </c>
      <c r="E5585" s="235" t="s">
        <v>1</v>
      </c>
      <c r="F5585" s="236" t="s">
        <v>4865</v>
      </c>
      <c r="G5585" s="234"/>
      <c r="H5585" s="237">
        <v>0.81100000000000005</v>
      </c>
      <c r="I5585" s="238"/>
      <c r="J5585" s="234"/>
      <c r="K5585" s="234"/>
      <c r="L5585" s="239"/>
      <c r="M5585" s="240"/>
      <c r="N5585" s="241"/>
      <c r="O5585" s="241"/>
      <c r="P5585" s="241"/>
      <c r="Q5585" s="241"/>
      <c r="R5585" s="241"/>
      <c r="S5585" s="241"/>
      <c r="T5585" s="242"/>
      <c r="AT5585" s="243" t="s">
        <v>211</v>
      </c>
      <c r="AU5585" s="243" t="s">
        <v>84</v>
      </c>
      <c r="AV5585" s="14" t="s">
        <v>84</v>
      </c>
      <c r="AW5585" s="14" t="s">
        <v>31</v>
      </c>
      <c r="AX5585" s="14" t="s">
        <v>75</v>
      </c>
      <c r="AY5585" s="243" t="s">
        <v>203</v>
      </c>
    </row>
    <row r="5586" spans="2:51" s="14" customFormat="1" ht="11.25">
      <c r="B5586" s="233"/>
      <c r="C5586" s="234"/>
      <c r="D5586" s="224" t="s">
        <v>211</v>
      </c>
      <c r="E5586" s="235" t="s">
        <v>1</v>
      </c>
      <c r="F5586" s="236" t="s">
        <v>4866</v>
      </c>
      <c r="G5586" s="234"/>
      <c r="H5586" s="237">
        <v>0.81100000000000005</v>
      </c>
      <c r="I5586" s="238"/>
      <c r="J5586" s="234"/>
      <c r="K5586" s="234"/>
      <c r="L5586" s="239"/>
      <c r="M5586" s="240"/>
      <c r="N5586" s="241"/>
      <c r="O5586" s="241"/>
      <c r="P5586" s="241"/>
      <c r="Q5586" s="241"/>
      <c r="R5586" s="241"/>
      <c r="S5586" s="241"/>
      <c r="T5586" s="242"/>
      <c r="AT5586" s="243" t="s">
        <v>211</v>
      </c>
      <c r="AU5586" s="243" t="s">
        <v>84</v>
      </c>
      <c r="AV5586" s="14" t="s">
        <v>84</v>
      </c>
      <c r="AW5586" s="14" t="s">
        <v>31</v>
      </c>
      <c r="AX5586" s="14" t="s">
        <v>75</v>
      </c>
      <c r="AY5586" s="243" t="s">
        <v>203</v>
      </c>
    </row>
    <row r="5587" spans="2:51" s="14" customFormat="1" ht="11.25">
      <c r="B5587" s="233"/>
      <c r="C5587" s="234"/>
      <c r="D5587" s="224" t="s">
        <v>211</v>
      </c>
      <c r="E5587" s="235" t="s">
        <v>1</v>
      </c>
      <c r="F5587" s="236" t="s">
        <v>4867</v>
      </c>
      <c r="G5587" s="234"/>
      <c r="H5587" s="237">
        <v>0.81100000000000005</v>
      </c>
      <c r="I5587" s="238"/>
      <c r="J5587" s="234"/>
      <c r="K5587" s="234"/>
      <c r="L5587" s="239"/>
      <c r="M5587" s="240"/>
      <c r="N5587" s="241"/>
      <c r="O5587" s="241"/>
      <c r="P5587" s="241"/>
      <c r="Q5587" s="241"/>
      <c r="R5587" s="241"/>
      <c r="S5587" s="241"/>
      <c r="T5587" s="242"/>
      <c r="AT5587" s="243" t="s">
        <v>211</v>
      </c>
      <c r="AU5587" s="243" t="s">
        <v>84</v>
      </c>
      <c r="AV5587" s="14" t="s">
        <v>84</v>
      </c>
      <c r="AW5587" s="14" t="s">
        <v>31</v>
      </c>
      <c r="AX5587" s="14" t="s">
        <v>75</v>
      </c>
      <c r="AY5587" s="243" t="s">
        <v>203</v>
      </c>
    </row>
    <row r="5588" spans="2:51" s="14" customFormat="1" ht="11.25">
      <c r="B5588" s="233"/>
      <c r="C5588" s="234"/>
      <c r="D5588" s="224" t="s">
        <v>211</v>
      </c>
      <c r="E5588" s="235" t="s">
        <v>1</v>
      </c>
      <c r="F5588" s="236" t="s">
        <v>4868</v>
      </c>
      <c r="G5588" s="234"/>
      <c r="H5588" s="237">
        <v>0.81100000000000005</v>
      </c>
      <c r="I5588" s="238"/>
      <c r="J5588" s="234"/>
      <c r="K5588" s="234"/>
      <c r="L5588" s="239"/>
      <c r="M5588" s="240"/>
      <c r="N5588" s="241"/>
      <c r="O5588" s="241"/>
      <c r="P5588" s="241"/>
      <c r="Q5588" s="241"/>
      <c r="R5588" s="241"/>
      <c r="S5588" s="241"/>
      <c r="T5588" s="242"/>
      <c r="AT5588" s="243" t="s">
        <v>211</v>
      </c>
      <c r="AU5588" s="243" t="s">
        <v>84</v>
      </c>
      <c r="AV5588" s="14" t="s">
        <v>84</v>
      </c>
      <c r="AW5588" s="14" t="s">
        <v>31</v>
      </c>
      <c r="AX5588" s="14" t="s">
        <v>75</v>
      </c>
      <c r="AY5588" s="243" t="s">
        <v>203</v>
      </c>
    </row>
    <row r="5589" spans="2:51" s="14" customFormat="1" ht="11.25">
      <c r="B5589" s="233"/>
      <c r="C5589" s="234"/>
      <c r="D5589" s="224" t="s">
        <v>211</v>
      </c>
      <c r="E5589" s="235" t="s">
        <v>1</v>
      </c>
      <c r="F5589" s="236" t="s">
        <v>4869</v>
      </c>
      <c r="G5589" s="234"/>
      <c r="H5589" s="237">
        <v>0.81100000000000005</v>
      </c>
      <c r="I5589" s="238"/>
      <c r="J5589" s="234"/>
      <c r="K5589" s="234"/>
      <c r="L5589" s="239"/>
      <c r="M5589" s="240"/>
      <c r="N5589" s="241"/>
      <c r="O5589" s="241"/>
      <c r="P5589" s="241"/>
      <c r="Q5589" s="241"/>
      <c r="R5589" s="241"/>
      <c r="S5589" s="241"/>
      <c r="T5589" s="242"/>
      <c r="AT5589" s="243" t="s">
        <v>211</v>
      </c>
      <c r="AU5589" s="243" t="s">
        <v>84</v>
      </c>
      <c r="AV5589" s="14" t="s">
        <v>84</v>
      </c>
      <c r="AW5589" s="14" t="s">
        <v>31</v>
      </c>
      <c r="AX5589" s="14" t="s">
        <v>75</v>
      </c>
      <c r="AY5589" s="243" t="s">
        <v>203</v>
      </c>
    </row>
    <row r="5590" spans="2:51" s="14" customFormat="1" ht="11.25">
      <c r="B5590" s="233"/>
      <c r="C5590" s="234"/>
      <c r="D5590" s="224" t="s">
        <v>211</v>
      </c>
      <c r="E5590" s="235" t="s">
        <v>1</v>
      </c>
      <c r="F5590" s="236" t="s">
        <v>4870</v>
      </c>
      <c r="G5590" s="234"/>
      <c r="H5590" s="237">
        <v>0.81100000000000005</v>
      </c>
      <c r="I5590" s="238"/>
      <c r="J5590" s="234"/>
      <c r="K5590" s="234"/>
      <c r="L5590" s="239"/>
      <c r="M5590" s="240"/>
      <c r="N5590" s="241"/>
      <c r="O5590" s="241"/>
      <c r="P5590" s="241"/>
      <c r="Q5590" s="241"/>
      <c r="R5590" s="241"/>
      <c r="S5590" s="241"/>
      <c r="T5590" s="242"/>
      <c r="AT5590" s="243" t="s">
        <v>211</v>
      </c>
      <c r="AU5590" s="243" t="s">
        <v>84</v>
      </c>
      <c r="AV5590" s="14" t="s">
        <v>84</v>
      </c>
      <c r="AW5590" s="14" t="s">
        <v>31</v>
      </c>
      <c r="AX5590" s="14" t="s">
        <v>75</v>
      </c>
      <c r="AY5590" s="243" t="s">
        <v>203</v>
      </c>
    </row>
    <row r="5591" spans="2:51" s="14" customFormat="1" ht="11.25">
      <c r="B5591" s="233"/>
      <c r="C5591" s="234"/>
      <c r="D5591" s="224" t="s">
        <v>211</v>
      </c>
      <c r="E5591" s="235" t="s">
        <v>1</v>
      </c>
      <c r="F5591" s="236" t="s">
        <v>4871</v>
      </c>
      <c r="G5591" s="234"/>
      <c r="H5591" s="237">
        <v>0.81100000000000005</v>
      </c>
      <c r="I5591" s="238"/>
      <c r="J5591" s="234"/>
      <c r="K5591" s="234"/>
      <c r="L5591" s="239"/>
      <c r="M5591" s="240"/>
      <c r="N5591" s="241"/>
      <c r="O5591" s="241"/>
      <c r="P5591" s="241"/>
      <c r="Q5591" s="241"/>
      <c r="R5591" s="241"/>
      <c r="S5591" s="241"/>
      <c r="T5591" s="242"/>
      <c r="AT5591" s="243" t="s">
        <v>211</v>
      </c>
      <c r="AU5591" s="243" t="s">
        <v>84</v>
      </c>
      <c r="AV5591" s="14" t="s">
        <v>84</v>
      </c>
      <c r="AW5591" s="14" t="s">
        <v>31</v>
      </c>
      <c r="AX5591" s="14" t="s">
        <v>75</v>
      </c>
      <c r="AY5591" s="243" t="s">
        <v>203</v>
      </c>
    </row>
    <row r="5592" spans="2:51" s="14" customFormat="1" ht="11.25">
      <c r="B5592" s="233"/>
      <c r="C5592" s="234"/>
      <c r="D5592" s="224" t="s">
        <v>211</v>
      </c>
      <c r="E5592" s="235" t="s">
        <v>1</v>
      </c>
      <c r="F5592" s="236" t="s">
        <v>4872</v>
      </c>
      <c r="G5592" s="234"/>
      <c r="H5592" s="237">
        <v>0.81100000000000005</v>
      </c>
      <c r="I5592" s="238"/>
      <c r="J5592" s="234"/>
      <c r="K5592" s="234"/>
      <c r="L5592" s="239"/>
      <c r="M5592" s="240"/>
      <c r="N5592" s="241"/>
      <c r="O5592" s="241"/>
      <c r="P5592" s="241"/>
      <c r="Q5592" s="241"/>
      <c r="R5592" s="241"/>
      <c r="S5592" s="241"/>
      <c r="T5592" s="242"/>
      <c r="AT5592" s="243" t="s">
        <v>211</v>
      </c>
      <c r="AU5592" s="243" t="s">
        <v>84</v>
      </c>
      <c r="AV5592" s="14" t="s">
        <v>84</v>
      </c>
      <c r="AW5592" s="14" t="s">
        <v>31</v>
      </c>
      <c r="AX5592" s="14" t="s">
        <v>75</v>
      </c>
      <c r="AY5592" s="243" t="s">
        <v>203</v>
      </c>
    </row>
    <row r="5593" spans="2:51" s="14" customFormat="1" ht="11.25">
      <c r="B5593" s="233"/>
      <c r="C5593" s="234"/>
      <c r="D5593" s="224" t="s">
        <v>211</v>
      </c>
      <c r="E5593" s="235" t="s">
        <v>1</v>
      </c>
      <c r="F5593" s="236" t="s">
        <v>4873</v>
      </c>
      <c r="G5593" s="234"/>
      <c r="H5593" s="237">
        <v>0.81100000000000005</v>
      </c>
      <c r="I5593" s="238"/>
      <c r="J5593" s="234"/>
      <c r="K5593" s="234"/>
      <c r="L5593" s="239"/>
      <c r="M5593" s="240"/>
      <c r="N5593" s="241"/>
      <c r="O5593" s="241"/>
      <c r="P5593" s="241"/>
      <c r="Q5593" s="241"/>
      <c r="R5593" s="241"/>
      <c r="S5593" s="241"/>
      <c r="T5593" s="242"/>
      <c r="AT5593" s="243" t="s">
        <v>211</v>
      </c>
      <c r="AU5593" s="243" t="s">
        <v>84</v>
      </c>
      <c r="AV5593" s="14" t="s">
        <v>84</v>
      </c>
      <c r="AW5593" s="14" t="s">
        <v>31</v>
      </c>
      <c r="AX5593" s="14" t="s">
        <v>75</v>
      </c>
      <c r="AY5593" s="243" t="s">
        <v>203</v>
      </c>
    </row>
    <row r="5594" spans="2:51" s="14" customFormat="1" ht="11.25">
      <c r="B5594" s="233"/>
      <c r="C5594" s="234"/>
      <c r="D5594" s="224" t="s">
        <v>211</v>
      </c>
      <c r="E5594" s="235" t="s">
        <v>1</v>
      </c>
      <c r="F5594" s="236" t="s">
        <v>4874</v>
      </c>
      <c r="G5594" s="234"/>
      <c r="H5594" s="237">
        <v>0.81100000000000005</v>
      </c>
      <c r="I5594" s="238"/>
      <c r="J5594" s="234"/>
      <c r="K5594" s="234"/>
      <c r="L5594" s="239"/>
      <c r="M5594" s="240"/>
      <c r="N5594" s="241"/>
      <c r="O5594" s="241"/>
      <c r="P5594" s="241"/>
      <c r="Q5594" s="241"/>
      <c r="R5594" s="241"/>
      <c r="S5594" s="241"/>
      <c r="T5594" s="242"/>
      <c r="AT5594" s="243" t="s">
        <v>211</v>
      </c>
      <c r="AU5594" s="243" t="s">
        <v>84</v>
      </c>
      <c r="AV5594" s="14" t="s">
        <v>84</v>
      </c>
      <c r="AW5594" s="14" t="s">
        <v>31</v>
      </c>
      <c r="AX5594" s="14" t="s">
        <v>75</v>
      </c>
      <c r="AY5594" s="243" t="s">
        <v>203</v>
      </c>
    </row>
    <row r="5595" spans="2:51" s="14" customFormat="1" ht="11.25">
      <c r="B5595" s="233"/>
      <c r="C5595" s="234"/>
      <c r="D5595" s="224" t="s">
        <v>211</v>
      </c>
      <c r="E5595" s="235" t="s">
        <v>1</v>
      </c>
      <c r="F5595" s="236" t="s">
        <v>4875</v>
      </c>
      <c r="G5595" s="234"/>
      <c r="H5595" s="237">
        <v>0.81100000000000005</v>
      </c>
      <c r="I5595" s="238"/>
      <c r="J5595" s="234"/>
      <c r="K5595" s="234"/>
      <c r="L5595" s="239"/>
      <c r="M5595" s="240"/>
      <c r="N5595" s="241"/>
      <c r="O5595" s="241"/>
      <c r="P5595" s="241"/>
      <c r="Q5595" s="241"/>
      <c r="R5595" s="241"/>
      <c r="S5595" s="241"/>
      <c r="T5595" s="242"/>
      <c r="AT5595" s="243" t="s">
        <v>211</v>
      </c>
      <c r="AU5595" s="243" t="s">
        <v>84</v>
      </c>
      <c r="AV5595" s="14" t="s">
        <v>84</v>
      </c>
      <c r="AW5595" s="14" t="s">
        <v>31</v>
      </c>
      <c r="AX5595" s="14" t="s">
        <v>75</v>
      </c>
      <c r="AY5595" s="243" t="s">
        <v>203</v>
      </c>
    </row>
    <row r="5596" spans="2:51" s="14" customFormat="1" ht="11.25">
      <c r="B5596" s="233"/>
      <c r="C5596" s="234"/>
      <c r="D5596" s="224" t="s">
        <v>211</v>
      </c>
      <c r="E5596" s="235" t="s">
        <v>1</v>
      </c>
      <c r="F5596" s="236" t="s">
        <v>4876</v>
      </c>
      <c r="G5596" s="234"/>
      <c r="H5596" s="237">
        <v>0.81100000000000005</v>
      </c>
      <c r="I5596" s="238"/>
      <c r="J5596" s="234"/>
      <c r="K5596" s="234"/>
      <c r="L5596" s="239"/>
      <c r="M5596" s="240"/>
      <c r="N5596" s="241"/>
      <c r="O5596" s="241"/>
      <c r="P5596" s="241"/>
      <c r="Q5596" s="241"/>
      <c r="R5596" s="241"/>
      <c r="S5596" s="241"/>
      <c r="T5596" s="242"/>
      <c r="AT5596" s="243" t="s">
        <v>211</v>
      </c>
      <c r="AU5596" s="243" t="s">
        <v>84</v>
      </c>
      <c r="AV5596" s="14" t="s">
        <v>84</v>
      </c>
      <c r="AW5596" s="14" t="s">
        <v>31</v>
      </c>
      <c r="AX5596" s="14" t="s">
        <v>75</v>
      </c>
      <c r="AY5596" s="243" t="s">
        <v>203</v>
      </c>
    </row>
    <row r="5597" spans="2:51" s="14" customFormat="1" ht="11.25">
      <c r="B5597" s="233"/>
      <c r="C5597" s="234"/>
      <c r="D5597" s="224" t="s">
        <v>211</v>
      </c>
      <c r="E5597" s="235" t="s">
        <v>1</v>
      </c>
      <c r="F5597" s="236" t="s">
        <v>4877</v>
      </c>
      <c r="G5597" s="234"/>
      <c r="H5597" s="237">
        <v>0.81100000000000005</v>
      </c>
      <c r="I5597" s="238"/>
      <c r="J5597" s="234"/>
      <c r="K5597" s="234"/>
      <c r="L5597" s="239"/>
      <c r="M5597" s="240"/>
      <c r="N5597" s="241"/>
      <c r="O5597" s="241"/>
      <c r="P5597" s="241"/>
      <c r="Q5597" s="241"/>
      <c r="R5597" s="241"/>
      <c r="S5597" s="241"/>
      <c r="T5597" s="242"/>
      <c r="AT5597" s="243" t="s">
        <v>211</v>
      </c>
      <c r="AU5597" s="243" t="s">
        <v>84</v>
      </c>
      <c r="AV5597" s="14" t="s">
        <v>84</v>
      </c>
      <c r="AW5597" s="14" t="s">
        <v>31</v>
      </c>
      <c r="AX5597" s="14" t="s">
        <v>75</v>
      </c>
      <c r="AY5597" s="243" t="s">
        <v>203</v>
      </c>
    </row>
    <row r="5598" spans="2:51" s="14" customFormat="1" ht="11.25">
      <c r="B5598" s="233"/>
      <c r="C5598" s="234"/>
      <c r="D5598" s="224" t="s">
        <v>211</v>
      </c>
      <c r="E5598" s="235" t="s">
        <v>1</v>
      </c>
      <c r="F5598" s="236" t="s">
        <v>4878</v>
      </c>
      <c r="G5598" s="234"/>
      <c r="H5598" s="237">
        <v>1.264</v>
      </c>
      <c r="I5598" s="238"/>
      <c r="J5598" s="234"/>
      <c r="K5598" s="234"/>
      <c r="L5598" s="239"/>
      <c r="M5598" s="240"/>
      <c r="N5598" s="241"/>
      <c r="O5598" s="241"/>
      <c r="P5598" s="241"/>
      <c r="Q5598" s="241"/>
      <c r="R5598" s="241"/>
      <c r="S5598" s="241"/>
      <c r="T5598" s="242"/>
      <c r="AT5598" s="243" t="s">
        <v>211</v>
      </c>
      <c r="AU5598" s="243" t="s">
        <v>84</v>
      </c>
      <c r="AV5598" s="14" t="s">
        <v>84</v>
      </c>
      <c r="AW5598" s="14" t="s">
        <v>31</v>
      </c>
      <c r="AX5598" s="14" t="s">
        <v>75</v>
      </c>
      <c r="AY5598" s="243" t="s">
        <v>203</v>
      </c>
    </row>
    <row r="5599" spans="2:51" s="14" customFormat="1" ht="11.25">
      <c r="B5599" s="233"/>
      <c r="C5599" s="234"/>
      <c r="D5599" s="224" t="s">
        <v>211</v>
      </c>
      <c r="E5599" s="235" t="s">
        <v>1</v>
      </c>
      <c r="F5599" s="236" t="s">
        <v>4879</v>
      </c>
      <c r="G5599" s="234"/>
      <c r="H5599" s="237">
        <v>0.70199999999999996</v>
      </c>
      <c r="I5599" s="238"/>
      <c r="J5599" s="234"/>
      <c r="K5599" s="234"/>
      <c r="L5599" s="239"/>
      <c r="M5599" s="240"/>
      <c r="N5599" s="241"/>
      <c r="O5599" s="241"/>
      <c r="P5599" s="241"/>
      <c r="Q5599" s="241"/>
      <c r="R5599" s="241"/>
      <c r="S5599" s="241"/>
      <c r="T5599" s="242"/>
      <c r="AT5599" s="243" t="s">
        <v>211</v>
      </c>
      <c r="AU5599" s="243" t="s">
        <v>84</v>
      </c>
      <c r="AV5599" s="14" t="s">
        <v>84</v>
      </c>
      <c r="AW5599" s="14" t="s">
        <v>31</v>
      </c>
      <c r="AX5599" s="14" t="s">
        <v>75</v>
      </c>
      <c r="AY5599" s="243" t="s">
        <v>203</v>
      </c>
    </row>
    <row r="5600" spans="2:51" s="14" customFormat="1" ht="11.25">
      <c r="B5600" s="233"/>
      <c r="C5600" s="234"/>
      <c r="D5600" s="224" t="s">
        <v>211</v>
      </c>
      <c r="E5600" s="235" t="s">
        <v>1</v>
      </c>
      <c r="F5600" s="236" t="s">
        <v>4880</v>
      </c>
      <c r="G5600" s="234"/>
      <c r="H5600" s="237">
        <v>0.81100000000000005</v>
      </c>
      <c r="I5600" s="238"/>
      <c r="J5600" s="234"/>
      <c r="K5600" s="234"/>
      <c r="L5600" s="239"/>
      <c r="M5600" s="240"/>
      <c r="N5600" s="241"/>
      <c r="O5600" s="241"/>
      <c r="P5600" s="241"/>
      <c r="Q5600" s="241"/>
      <c r="R5600" s="241"/>
      <c r="S5600" s="241"/>
      <c r="T5600" s="242"/>
      <c r="AT5600" s="243" t="s">
        <v>211</v>
      </c>
      <c r="AU5600" s="243" t="s">
        <v>84</v>
      </c>
      <c r="AV5600" s="14" t="s">
        <v>84</v>
      </c>
      <c r="AW5600" s="14" t="s">
        <v>31</v>
      </c>
      <c r="AX5600" s="14" t="s">
        <v>75</v>
      </c>
      <c r="AY5600" s="243" t="s">
        <v>203</v>
      </c>
    </row>
    <row r="5601" spans="2:51" s="14" customFormat="1" ht="11.25">
      <c r="B5601" s="233"/>
      <c r="C5601" s="234"/>
      <c r="D5601" s="224" t="s">
        <v>211</v>
      </c>
      <c r="E5601" s="235" t="s">
        <v>1</v>
      </c>
      <c r="F5601" s="236" t="s">
        <v>4881</v>
      </c>
      <c r="G5601" s="234"/>
      <c r="H5601" s="237">
        <v>0.81100000000000005</v>
      </c>
      <c r="I5601" s="238"/>
      <c r="J5601" s="234"/>
      <c r="K5601" s="234"/>
      <c r="L5601" s="239"/>
      <c r="M5601" s="240"/>
      <c r="N5601" s="241"/>
      <c r="O5601" s="241"/>
      <c r="P5601" s="241"/>
      <c r="Q5601" s="241"/>
      <c r="R5601" s="241"/>
      <c r="S5601" s="241"/>
      <c r="T5601" s="242"/>
      <c r="AT5601" s="243" t="s">
        <v>211</v>
      </c>
      <c r="AU5601" s="243" t="s">
        <v>84</v>
      </c>
      <c r="AV5601" s="14" t="s">
        <v>84</v>
      </c>
      <c r="AW5601" s="14" t="s">
        <v>31</v>
      </c>
      <c r="AX5601" s="14" t="s">
        <v>75</v>
      </c>
      <c r="AY5601" s="243" t="s">
        <v>203</v>
      </c>
    </row>
    <row r="5602" spans="2:51" s="14" customFormat="1" ht="11.25">
      <c r="B5602" s="233"/>
      <c r="C5602" s="234"/>
      <c r="D5602" s="224" t="s">
        <v>211</v>
      </c>
      <c r="E5602" s="235" t="s">
        <v>1</v>
      </c>
      <c r="F5602" s="236" t="s">
        <v>4882</v>
      </c>
      <c r="G5602" s="234"/>
      <c r="H5602" s="237">
        <v>0.81100000000000005</v>
      </c>
      <c r="I5602" s="238"/>
      <c r="J5602" s="234"/>
      <c r="K5602" s="234"/>
      <c r="L5602" s="239"/>
      <c r="M5602" s="240"/>
      <c r="N5602" s="241"/>
      <c r="O5602" s="241"/>
      <c r="P5602" s="241"/>
      <c r="Q5602" s="241"/>
      <c r="R5602" s="241"/>
      <c r="S5602" s="241"/>
      <c r="T5602" s="242"/>
      <c r="AT5602" s="243" t="s">
        <v>211</v>
      </c>
      <c r="AU5602" s="243" t="s">
        <v>84</v>
      </c>
      <c r="AV5602" s="14" t="s">
        <v>84</v>
      </c>
      <c r="AW5602" s="14" t="s">
        <v>31</v>
      </c>
      <c r="AX5602" s="14" t="s">
        <v>75</v>
      </c>
      <c r="AY5602" s="243" t="s">
        <v>203</v>
      </c>
    </row>
    <row r="5603" spans="2:51" s="13" customFormat="1" ht="11.25">
      <c r="B5603" s="222"/>
      <c r="C5603" s="223"/>
      <c r="D5603" s="224" t="s">
        <v>211</v>
      </c>
      <c r="E5603" s="225" t="s">
        <v>1</v>
      </c>
      <c r="F5603" s="226" t="s">
        <v>213</v>
      </c>
      <c r="G5603" s="223"/>
      <c r="H5603" s="225" t="s">
        <v>1</v>
      </c>
      <c r="I5603" s="227"/>
      <c r="J5603" s="223"/>
      <c r="K5603" s="223"/>
      <c r="L5603" s="228"/>
      <c r="M5603" s="229"/>
      <c r="N5603" s="230"/>
      <c r="O5603" s="230"/>
      <c r="P5603" s="230"/>
      <c r="Q5603" s="230"/>
      <c r="R5603" s="230"/>
      <c r="S5603" s="230"/>
      <c r="T5603" s="231"/>
      <c r="AT5603" s="232" t="s">
        <v>211</v>
      </c>
      <c r="AU5603" s="232" t="s">
        <v>84</v>
      </c>
      <c r="AV5603" s="13" t="s">
        <v>82</v>
      </c>
      <c r="AW5603" s="13" t="s">
        <v>31</v>
      </c>
      <c r="AX5603" s="13" t="s">
        <v>75</v>
      </c>
      <c r="AY5603" s="232" t="s">
        <v>203</v>
      </c>
    </row>
    <row r="5604" spans="2:51" s="13" customFormat="1" ht="11.25">
      <c r="B5604" s="222"/>
      <c r="C5604" s="223"/>
      <c r="D5604" s="224" t="s">
        <v>211</v>
      </c>
      <c r="E5604" s="225" t="s">
        <v>1</v>
      </c>
      <c r="F5604" s="226" t="s">
        <v>420</v>
      </c>
      <c r="G5604" s="223"/>
      <c r="H5604" s="225" t="s">
        <v>1</v>
      </c>
      <c r="I5604" s="227"/>
      <c r="J5604" s="223"/>
      <c r="K5604" s="223"/>
      <c r="L5604" s="228"/>
      <c r="M5604" s="229"/>
      <c r="N5604" s="230"/>
      <c r="O5604" s="230"/>
      <c r="P5604" s="230"/>
      <c r="Q5604" s="230"/>
      <c r="R5604" s="230"/>
      <c r="S5604" s="230"/>
      <c r="T5604" s="231"/>
      <c r="AT5604" s="232" t="s">
        <v>211</v>
      </c>
      <c r="AU5604" s="232" t="s">
        <v>84</v>
      </c>
      <c r="AV5604" s="13" t="s">
        <v>82</v>
      </c>
      <c r="AW5604" s="13" t="s">
        <v>31</v>
      </c>
      <c r="AX5604" s="13" t="s">
        <v>75</v>
      </c>
      <c r="AY5604" s="232" t="s">
        <v>203</v>
      </c>
    </row>
    <row r="5605" spans="2:51" s="14" customFormat="1" ht="11.25">
      <c r="B5605" s="233"/>
      <c r="C5605" s="234"/>
      <c r="D5605" s="224" t="s">
        <v>211</v>
      </c>
      <c r="E5605" s="235" t="s">
        <v>1</v>
      </c>
      <c r="F5605" s="236" t="s">
        <v>4883</v>
      </c>
      <c r="G5605" s="234"/>
      <c r="H5605" s="237">
        <v>1.069</v>
      </c>
      <c r="I5605" s="238"/>
      <c r="J5605" s="234"/>
      <c r="K5605" s="234"/>
      <c r="L5605" s="239"/>
      <c r="M5605" s="240"/>
      <c r="N5605" s="241"/>
      <c r="O5605" s="241"/>
      <c r="P5605" s="241"/>
      <c r="Q5605" s="241"/>
      <c r="R5605" s="241"/>
      <c r="S5605" s="241"/>
      <c r="T5605" s="242"/>
      <c r="AT5605" s="243" t="s">
        <v>211</v>
      </c>
      <c r="AU5605" s="243" t="s">
        <v>84</v>
      </c>
      <c r="AV5605" s="14" t="s">
        <v>84</v>
      </c>
      <c r="AW5605" s="14" t="s">
        <v>31</v>
      </c>
      <c r="AX5605" s="14" t="s">
        <v>75</v>
      </c>
      <c r="AY5605" s="243" t="s">
        <v>203</v>
      </c>
    </row>
    <row r="5606" spans="2:51" s="14" customFormat="1" ht="11.25">
      <c r="B5606" s="233"/>
      <c r="C5606" s="234"/>
      <c r="D5606" s="224" t="s">
        <v>211</v>
      </c>
      <c r="E5606" s="235" t="s">
        <v>1</v>
      </c>
      <c r="F5606" s="236" t="s">
        <v>4884</v>
      </c>
      <c r="G5606" s="234"/>
      <c r="H5606" s="237">
        <v>0.81100000000000005</v>
      </c>
      <c r="I5606" s="238"/>
      <c r="J5606" s="234"/>
      <c r="K5606" s="234"/>
      <c r="L5606" s="239"/>
      <c r="M5606" s="240"/>
      <c r="N5606" s="241"/>
      <c r="O5606" s="241"/>
      <c r="P5606" s="241"/>
      <c r="Q5606" s="241"/>
      <c r="R5606" s="241"/>
      <c r="S5606" s="241"/>
      <c r="T5606" s="242"/>
      <c r="AT5606" s="243" t="s">
        <v>211</v>
      </c>
      <c r="AU5606" s="243" t="s">
        <v>84</v>
      </c>
      <c r="AV5606" s="14" t="s">
        <v>84</v>
      </c>
      <c r="AW5606" s="14" t="s">
        <v>31</v>
      </c>
      <c r="AX5606" s="14" t="s">
        <v>75</v>
      </c>
      <c r="AY5606" s="243" t="s">
        <v>203</v>
      </c>
    </row>
    <row r="5607" spans="2:51" s="14" customFormat="1" ht="11.25">
      <c r="B5607" s="233"/>
      <c r="C5607" s="234"/>
      <c r="D5607" s="224" t="s">
        <v>211</v>
      </c>
      <c r="E5607" s="235" t="s">
        <v>1</v>
      </c>
      <c r="F5607" s="236" t="s">
        <v>4885</v>
      </c>
      <c r="G5607" s="234"/>
      <c r="H5607" s="237">
        <v>0.81100000000000005</v>
      </c>
      <c r="I5607" s="238"/>
      <c r="J5607" s="234"/>
      <c r="K5607" s="234"/>
      <c r="L5607" s="239"/>
      <c r="M5607" s="240"/>
      <c r="N5607" s="241"/>
      <c r="O5607" s="241"/>
      <c r="P5607" s="241"/>
      <c r="Q5607" s="241"/>
      <c r="R5607" s="241"/>
      <c r="S5607" s="241"/>
      <c r="T5607" s="242"/>
      <c r="AT5607" s="243" t="s">
        <v>211</v>
      </c>
      <c r="AU5607" s="243" t="s">
        <v>84</v>
      </c>
      <c r="AV5607" s="14" t="s">
        <v>84</v>
      </c>
      <c r="AW5607" s="14" t="s">
        <v>31</v>
      </c>
      <c r="AX5607" s="14" t="s">
        <v>75</v>
      </c>
      <c r="AY5607" s="243" t="s">
        <v>203</v>
      </c>
    </row>
    <row r="5608" spans="2:51" s="14" customFormat="1" ht="11.25">
      <c r="B5608" s="233"/>
      <c r="C5608" s="234"/>
      <c r="D5608" s="224" t="s">
        <v>211</v>
      </c>
      <c r="E5608" s="235" t="s">
        <v>1</v>
      </c>
      <c r="F5608" s="236" t="s">
        <v>4886</v>
      </c>
      <c r="G5608" s="234"/>
      <c r="H5608" s="237">
        <v>0.81100000000000005</v>
      </c>
      <c r="I5608" s="238"/>
      <c r="J5608" s="234"/>
      <c r="K5608" s="234"/>
      <c r="L5608" s="239"/>
      <c r="M5608" s="240"/>
      <c r="N5608" s="241"/>
      <c r="O5608" s="241"/>
      <c r="P5608" s="241"/>
      <c r="Q5608" s="241"/>
      <c r="R5608" s="241"/>
      <c r="S5608" s="241"/>
      <c r="T5608" s="242"/>
      <c r="AT5608" s="243" t="s">
        <v>211</v>
      </c>
      <c r="AU5608" s="243" t="s">
        <v>84</v>
      </c>
      <c r="AV5608" s="14" t="s">
        <v>84</v>
      </c>
      <c r="AW5608" s="14" t="s">
        <v>31</v>
      </c>
      <c r="AX5608" s="14" t="s">
        <v>75</v>
      </c>
      <c r="AY5608" s="243" t="s">
        <v>203</v>
      </c>
    </row>
    <row r="5609" spans="2:51" s="14" customFormat="1" ht="11.25">
      <c r="B5609" s="233"/>
      <c r="C5609" s="234"/>
      <c r="D5609" s="224" t="s">
        <v>211</v>
      </c>
      <c r="E5609" s="235" t="s">
        <v>1</v>
      </c>
      <c r="F5609" s="236" t="s">
        <v>4887</v>
      </c>
      <c r="G5609" s="234"/>
      <c r="H5609" s="237">
        <v>0.81100000000000005</v>
      </c>
      <c r="I5609" s="238"/>
      <c r="J5609" s="234"/>
      <c r="K5609" s="234"/>
      <c r="L5609" s="239"/>
      <c r="M5609" s="240"/>
      <c r="N5609" s="241"/>
      <c r="O5609" s="241"/>
      <c r="P5609" s="241"/>
      <c r="Q5609" s="241"/>
      <c r="R5609" s="241"/>
      <c r="S5609" s="241"/>
      <c r="T5609" s="242"/>
      <c r="AT5609" s="243" t="s">
        <v>211</v>
      </c>
      <c r="AU5609" s="243" t="s">
        <v>84</v>
      </c>
      <c r="AV5609" s="14" t="s">
        <v>84</v>
      </c>
      <c r="AW5609" s="14" t="s">
        <v>31</v>
      </c>
      <c r="AX5609" s="14" t="s">
        <v>75</v>
      </c>
      <c r="AY5609" s="243" t="s">
        <v>203</v>
      </c>
    </row>
    <row r="5610" spans="2:51" s="14" customFormat="1" ht="11.25">
      <c r="B5610" s="233"/>
      <c r="C5610" s="234"/>
      <c r="D5610" s="224" t="s">
        <v>211</v>
      </c>
      <c r="E5610" s="235" t="s">
        <v>1</v>
      </c>
      <c r="F5610" s="236" t="s">
        <v>4888</v>
      </c>
      <c r="G5610" s="234"/>
      <c r="H5610" s="237">
        <v>0.81100000000000005</v>
      </c>
      <c r="I5610" s="238"/>
      <c r="J5610" s="234"/>
      <c r="K5610" s="234"/>
      <c r="L5610" s="239"/>
      <c r="M5610" s="240"/>
      <c r="N5610" s="241"/>
      <c r="O5610" s="241"/>
      <c r="P5610" s="241"/>
      <c r="Q5610" s="241"/>
      <c r="R5610" s="241"/>
      <c r="S5610" s="241"/>
      <c r="T5610" s="242"/>
      <c r="AT5610" s="243" t="s">
        <v>211</v>
      </c>
      <c r="AU5610" s="243" t="s">
        <v>84</v>
      </c>
      <c r="AV5610" s="14" t="s">
        <v>84</v>
      </c>
      <c r="AW5610" s="14" t="s">
        <v>31</v>
      </c>
      <c r="AX5610" s="14" t="s">
        <v>75</v>
      </c>
      <c r="AY5610" s="243" t="s">
        <v>203</v>
      </c>
    </row>
    <row r="5611" spans="2:51" s="14" customFormat="1" ht="11.25">
      <c r="B5611" s="233"/>
      <c r="C5611" s="234"/>
      <c r="D5611" s="224" t="s">
        <v>211</v>
      </c>
      <c r="E5611" s="235" t="s">
        <v>1</v>
      </c>
      <c r="F5611" s="236" t="s">
        <v>4889</v>
      </c>
      <c r="G5611" s="234"/>
      <c r="H5611" s="237">
        <v>0.81100000000000005</v>
      </c>
      <c r="I5611" s="238"/>
      <c r="J5611" s="234"/>
      <c r="K5611" s="234"/>
      <c r="L5611" s="239"/>
      <c r="M5611" s="240"/>
      <c r="N5611" s="241"/>
      <c r="O5611" s="241"/>
      <c r="P5611" s="241"/>
      <c r="Q5611" s="241"/>
      <c r="R5611" s="241"/>
      <c r="S5611" s="241"/>
      <c r="T5611" s="242"/>
      <c r="AT5611" s="243" t="s">
        <v>211</v>
      </c>
      <c r="AU5611" s="243" t="s">
        <v>84</v>
      </c>
      <c r="AV5611" s="14" t="s">
        <v>84</v>
      </c>
      <c r="AW5611" s="14" t="s">
        <v>31</v>
      </c>
      <c r="AX5611" s="14" t="s">
        <v>75</v>
      </c>
      <c r="AY5611" s="243" t="s">
        <v>203</v>
      </c>
    </row>
    <row r="5612" spans="2:51" s="14" customFormat="1" ht="11.25">
      <c r="B5612" s="233"/>
      <c r="C5612" s="234"/>
      <c r="D5612" s="224" t="s">
        <v>211</v>
      </c>
      <c r="E5612" s="235" t="s">
        <v>1</v>
      </c>
      <c r="F5612" s="236" t="s">
        <v>4890</v>
      </c>
      <c r="G5612" s="234"/>
      <c r="H5612" s="237">
        <v>0.81100000000000005</v>
      </c>
      <c r="I5612" s="238"/>
      <c r="J5612" s="234"/>
      <c r="K5612" s="234"/>
      <c r="L5612" s="239"/>
      <c r="M5612" s="240"/>
      <c r="N5612" s="241"/>
      <c r="O5612" s="241"/>
      <c r="P5612" s="241"/>
      <c r="Q5612" s="241"/>
      <c r="R5612" s="241"/>
      <c r="S5612" s="241"/>
      <c r="T5612" s="242"/>
      <c r="AT5612" s="243" t="s">
        <v>211</v>
      </c>
      <c r="AU5612" s="243" t="s">
        <v>84</v>
      </c>
      <c r="AV5612" s="14" t="s">
        <v>84</v>
      </c>
      <c r="AW5612" s="14" t="s">
        <v>31</v>
      </c>
      <c r="AX5612" s="14" t="s">
        <v>75</v>
      </c>
      <c r="AY5612" s="243" t="s">
        <v>203</v>
      </c>
    </row>
    <row r="5613" spans="2:51" s="14" customFormat="1" ht="11.25">
      <c r="B5613" s="233"/>
      <c r="C5613" s="234"/>
      <c r="D5613" s="224" t="s">
        <v>211</v>
      </c>
      <c r="E5613" s="235" t="s">
        <v>1</v>
      </c>
      <c r="F5613" s="236" t="s">
        <v>4891</v>
      </c>
      <c r="G5613" s="234"/>
      <c r="H5613" s="237">
        <v>0.81100000000000005</v>
      </c>
      <c r="I5613" s="238"/>
      <c r="J5613" s="234"/>
      <c r="K5613" s="234"/>
      <c r="L5613" s="239"/>
      <c r="M5613" s="240"/>
      <c r="N5613" s="241"/>
      <c r="O5613" s="241"/>
      <c r="P5613" s="241"/>
      <c r="Q5613" s="241"/>
      <c r="R5613" s="241"/>
      <c r="S5613" s="241"/>
      <c r="T5613" s="242"/>
      <c r="AT5613" s="243" t="s">
        <v>211</v>
      </c>
      <c r="AU5613" s="243" t="s">
        <v>84</v>
      </c>
      <c r="AV5613" s="14" t="s">
        <v>84</v>
      </c>
      <c r="AW5613" s="14" t="s">
        <v>31</v>
      </c>
      <c r="AX5613" s="14" t="s">
        <v>75</v>
      </c>
      <c r="AY5613" s="243" t="s">
        <v>203</v>
      </c>
    </row>
    <row r="5614" spans="2:51" s="14" customFormat="1" ht="11.25">
      <c r="B5614" s="233"/>
      <c r="C5614" s="234"/>
      <c r="D5614" s="224" t="s">
        <v>211</v>
      </c>
      <c r="E5614" s="235" t="s">
        <v>1</v>
      </c>
      <c r="F5614" s="236" t="s">
        <v>4892</v>
      </c>
      <c r="G5614" s="234"/>
      <c r="H5614" s="237">
        <v>0.81100000000000005</v>
      </c>
      <c r="I5614" s="238"/>
      <c r="J5614" s="234"/>
      <c r="K5614" s="234"/>
      <c r="L5614" s="239"/>
      <c r="M5614" s="240"/>
      <c r="N5614" s="241"/>
      <c r="O5614" s="241"/>
      <c r="P5614" s="241"/>
      <c r="Q5614" s="241"/>
      <c r="R5614" s="241"/>
      <c r="S5614" s="241"/>
      <c r="T5614" s="242"/>
      <c r="AT5614" s="243" t="s">
        <v>211</v>
      </c>
      <c r="AU5614" s="243" t="s">
        <v>84</v>
      </c>
      <c r="AV5614" s="14" t="s">
        <v>84</v>
      </c>
      <c r="AW5614" s="14" t="s">
        <v>31</v>
      </c>
      <c r="AX5614" s="14" t="s">
        <v>75</v>
      </c>
      <c r="AY5614" s="243" t="s">
        <v>203</v>
      </c>
    </row>
    <row r="5615" spans="2:51" s="14" customFormat="1" ht="11.25">
      <c r="B5615" s="233"/>
      <c r="C5615" s="234"/>
      <c r="D5615" s="224" t="s">
        <v>211</v>
      </c>
      <c r="E5615" s="235" t="s">
        <v>1</v>
      </c>
      <c r="F5615" s="236" t="s">
        <v>4893</v>
      </c>
      <c r="G5615" s="234"/>
      <c r="H5615" s="237">
        <v>0.81100000000000005</v>
      </c>
      <c r="I5615" s="238"/>
      <c r="J5615" s="234"/>
      <c r="K5615" s="234"/>
      <c r="L5615" s="239"/>
      <c r="M5615" s="240"/>
      <c r="N5615" s="241"/>
      <c r="O5615" s="241"/>
      <c r="P5615" s="241"/>
      <c r="Q5615" s="241"/>
      <c r="R5615" s="241"/>
      <c r="S5615" s="241"/>
      <c r="T5615" s="242"/>
      <c r="AT5615" s="243" t="s">
        <v>211</v>
      </c>
      <c r="AU5615" s="243" t="s">
        <v>84</v>
      </c>
      <c r="AV5615" s="14" t="s">
        <v>84</v>
      </c>
      <c r="AW5615" s="14" t="s">
        <v>31</v>
      </c>
      <c r="AX5615" s="14" t="s">
        <v>75</v>
      </c>
      <c r="AY5615" s="243" t="s">
        <v>203</v>
      </c>
    </row>
    <row r="5616" spans="2:51" s="14" customFormat="1" ht="11.25">
      <c r="B5616" s="233"/>
      <c r="C5616" s="234"/>
      <c r="D5616" s="224" t="s">
        <v>211</v>
      </c>
      <c r="E5616" s="235" t="s">
        <v>1</v>
      </c>
      <c r="F5616" s="236" t="s">
        <v>4894</v>
      </c>
      <c r="G5616" s="234"/>
      <c r="H5616" s="237">
        <v>0.81100000000000005</v>
      </c>
      <c r="I5616" s="238"/>
      <c r="J5616" s="234"/>
      <c r="K5616" s="234"/>
      <c r="L5616" s="239"/>
      <c r="M5616" s="240"/>
      <c r="N5616" s="241"/>
      <c r="O5616" s="241"/>
      <c r="P5616" s="241"/>
      <c r="Q5616" s="241"/>
      <c r="R5616" s="241"/>
      <c r="S5616" s="241"/>
      <c r="T5616" s="242"/>
      <c r="AT5616" s="243" t="s">
        <v>211</v>
      </c>
      <c r="AU5616" s="243" t="s">
        <v>84</v>
      </c>
      <c r="AV5616" s="14" t="s">
        <v>84</v>
      </c>
      <c r="AW5616" s="14" t="s">
        <v>31</v>
      </c>
      <c r="AX5616" s="14" t="s">
        <v>75</v>
      </c>
      <c r="AY5616" s="243" t="s">
        <v>203</v>
      </c>
    </row>
    <row r="5617" spans="2:51" s="14" customFormat="1" ht="11.25">
      <c r="B5617" s="233"/>
      <c r="C5617" s="234"/>
      <c r="D5617" s="224" t="s">
        <v>211</v>
      </c>
      <c r="E5617" s="235" t="s">
        <v>1</v>
      </c>
      <c r="F5617" s="236" t="s">
        <v>4895</v>
      </c>
      <c r="G5617" s="234"/>
      <c r="H5617" s="237">
        <v>0.81100000000000005</v>
      </c>
      <c r="I5617" s="238"/>
      <c r="J5617" s="234"/>
      <c r="K5617" s="234"/>
      <c r="L5617" s="239"/>
      <c r="M5617" s="240"/>
      <c r="N5617" s="241"/>
      <c r="O5617" s="241"/>
      <c r="P5617" s="241"/>
      <c r="Q5617" s="241"/>
      <c r="R5617" s="241"/>
      <c r="S5617" s="241"/>
      <c r="T5617" s="242"/>
      <c r="AT5617" s="243" t="s">
        <v>211</v>
      </c>
      <c r="AU5617" s="243" t="s">
        <v>84</v>
      </c>
      <c r="AV5617" s="14" t="s">
        <v>84</v>
      </c>
      <c r="AW5617" s="14" t="s">
        <v>31</v>
      </c>
      <c r="AX5617" s="14" t="s">
        <v>75</v>
      </c>
      <c r="AY5617" s="243" t="s">
        <v>203</v>
      </c>
    </row>
    <row r="5618" spans="2:51" s="14" customFormat="1" ht="11.25">
      <c r="B5618" s="233"/>
      <c r="C5618" s="234"/>
      <c r="D5618" s="224" t="s">
        <v>211</v>
      </c>
      <c r="E5618" s="235" t="s">
        <v>1</v>
      </c>
      <c r="F5618" s="236" t="s">
        <v>4896</v>
      </c>
      <c r="G5618" s="234"/>
      <c r="H5618" s="237">
        <v>0.81100000000000005</v>
      </c>
      <c r="I5618" s="238"/>
      <c r="J5618" s="234"/>
      <c r="K5618" s="234"/>
      <c r="L5618" s="239"/>
      <c r="M5618" s="240"/>
      <c r="N5618" s="241"/>
      <c r="O5618" s="241"/>
      <c r="P5618" s="241"/>
      <c r="Q5618" s="241"/>
      <c r="R5618" s="241"/>
      <c r="S5618" s="241"/>
      <c r="T5618" s="242"/>
      <c r="AT5618" s="243" t="s">
        <v>211</v>
      </c>
      <c r="AU5618" s="243" t="s">
        <v>84</v>
      </c>
      <c r="AV5618" s="14" t="s">
        <v>84</v>
      </c>
      <c r="AW5618" s="14" t="s">
        <v>31</v>
      </c>
      <c r="AX5618" s="14" t="s">
        <v>75</v>
      </c>
      <c r="AY5618" s="243" t="s">
        <v>203</v>
      </c>
    </row>
    <row r="5619" spans="2:51" s="14" customFormat="1" ht="11.25">
      <c r="B5619" s="233"/>
      <c r="C5619" s="234"/>
      <c r="D5619" s="224" t="s">
        <v>211</v>
      </c>
      <c r="E5619" s="235" t="s">
        <v>1</v>
      </c>
      <c r="F5619" s="236" t="s">
        <v>4897</v>
      </c>
      <c r="G5619" s="234"/>
      <c r="H5619" s="237">
        <v>1.264</v>
      </c>
      <c r="I5619" s="238"/>
      <c r="J5619" s="234"/>
      <c r="K5619" s="234"/>
      <c r="L5619" s="239"/>
      <c r="M5619" s="240"/>
      <c r="N5619" s="241"/>
      <c r="O5619" s="241"/>
      <c r="P5619" s="241"/>
      <c r="Q5619" s="241"/>
      <c r="R5619" s="241"/>
      <c r="S5619" s="241"/>
      <c r="T5619" s="242"/>
      <c r="AT5619" s="243" t="s">
        <v>211</v>
      </c>
      <c r="AU5619" s="243" t="s">
        <v>84</v>
      </c>
      <c r="AV5619" s="14" t="s">
        <v>84</v>
      </c>
      <c r="AW5619" s="14" t="s">
        <v>31</v>
      </c>
      <c r="AX5619" s="14" t="s">
        <v>75</v>
      </c>
      <c r="AY5619" s="243" t="s">
        <v>203</v>
      </c>
    </row>
    <row r="5620" spans="2:51" s="14" customFormat="1" ht="11.25">
      <c r="B5620" s="233"/>
      <c r="C5620" s="234"/>
      <c r="D5620" s="224" t="s">
        <v>211</v>
      </c>
      <c r="E5620" s="235" t="s">
        <v>1</v>
      </c>
      <c r="F5620" s="236" t="s">
        <v>4898</v>
      </c>
      <c r="G5620" s="234"/>
      <c r="H5620" s="237">
        <v>0.70199999999999996</v>
      </c>
      <c r="I5620" s="238"/>
      <c r="J5620" s="234"/>
      <c r="K5620" s="234"/>
      <c r="L5620" s="239"/>
      <c r="M5620" s="240"/>
      <c r="N5620" s="241"/>
      <c r="O5620" s="241"/>
      <c r="P5620" s="241"/>
      <c r="Q5620" s="241"/>
      <c r="R5620" s="241"/>
      <c r="S5620" s="241"/>
      <c r="T5620" s="242"/>
      <c r="AT5620" s="243" t="s">
        <v>211</v>
      </c>
      <c r="AU5620" s="243" t="s">
        <v>84</v>
      </c>
      <c r="AV5620" s="14" t="s">
        <v>84</v>
      </c>
      <c r="AW5620" s="14" t="s">
        <v>31</v>
      </c>
      <c r="AX5620" s="14" t="s">
        <v>75</v>
      </c>
      <c r="AY5620" s="243" t="s">
        <v>203</v>
      </c>
    </row>
    <row r="5621" spans="2:51" s="14" customFormat="1" ht="11.25">
      <c r="B5621" s="233"/>
      <c r="C5621" s="234"/>
      <c r="D5621" s="224" t="s">
        <v>211</v>
      </c>
      <c r="E5621" s="235" t="s">
        <v>1</v>
      </c>
      <c r="F5621" s="236" t="s">
        <v>4899</v>
      </c>
      <c r="G5621" s="234"/>
      <c r="H5621" s="237">
        <v>0.81100000000000005</v>
      </c>
      <c r="I5621" s="238"/>
      <c r="J5621" s="234"/>
      <c r="K5621" s="234"/>
      <c r="L5621" s="239"/>
      <c r="M5621" s="240"/>
      <c r="N5621" s="241"/>
      <c r="O5621" s="241"/>
      <c r="P5621" s="241"/>
      <c r="Q5621" s="241"/>
      <c r="R5621" s="241"/>
      <c r="S5621" s="241"/>
      <c r="T5621" s="242"/>
      <c r="AT5621" s="243" t="s">
        <v>211</v>
      </c>
      <c r="AU5621" s="243" t="s">
        <v>84</v>
      </c>
      <c r="AV5621" s="14" t="s">
        <v>84</v>
      </c>
      <c r="AW5621" s="14" t="s">
        <v>31</v>
      </c>
      <c r="AX5621" s="14" t="s">
        <v>75</v>
      </c>
      <c r="AY5621" s="243" t="s">
        <v>203</v>
      </c>
    </row>
    <row r="5622" spans="2:51" s="14" customFormat="1" ht="11.25">
      <c r="B5622" s="233"/>
      <c r="C5622" s="234"/>
      <c r="D5622" s="224" t="s">
        <v>211</v>
      </c>
      <c r="E5622" s="235" t="s">
        <v>1</v>
      </c>
      <c r="F5622" s="236" t="s">
        <v>4900</v>
      </c>
      <c r="G5622" s="234"/>
      <c r="H5622" s="237">
        <v>0.81100000000000005</v>
      </c>
      <c r="I5622" s="238"/>
      <c r="J5622" s="234"/>
      <c r="K5622" s="234"/>
      <c r="L5622" s="239"/>
      <c r="M5622" s="240"/>
      <c r="N5622" s="241"/>
      <c r="O5622" s="241"/>
      <c r="P5622" s="241"/>
      <c r="Q5622" s="241"/>
      <c r="R5622" s="241"/>
      <c r="S5622" s="241"/>
      <c r="T5622" s="242"/>
      <c r="AT5622" s="243" t="s">
        <v>211</v>
      </c>
      <c r="AU5622" s="243" t="s">
        <v>84</v>
      </c>
      <c r="AV5622" s="14" t="s">
        <v>84</v>
      </c>
      <c r="AW5622" s="14" t="s">
        <v>31</v>
      </c>
      <c r="AX5622" s="14" t="s">
        <v>75</v>
      </c>
      <c r="AY5622" s="243" t="s">
        <v>203</v>
      </c>
    </row>
    <row r="5623" spans="2:51" s="14" customFormat="1" ht="11.25">
      <c r="B5623" s="233"/>
      <c r="C5623" s="234"/>
      <c r="D5623" s="224" t="s">
        <v>211</v>
      </c>
      <c r="E5623" s="235" t="s">
        <v>1</v>
      </c>
      <c r="F5623" s="236" t="s">
        <v>4901</v>
      </c>
      <c r="G5623" s="234"/>
      <c r="H5623" s="237">
        <v>0.81100000000000005</v>
      </c>
      <c r="I5623" s="238"/>
      <c r="J5623" s="234"/>
      <c r="K5623" s="234"/>
      <c r="L5623" s="239"/>
      <c r="M5623" s="240"/>
      <c r="N5623" s="241"/>
      <c r="O5623" s="241"/>
      <c r="P5623" s="241"/>
      <c r="Q5623" s="241"/>
      <c r="R5623" s="241"/>
      <c r="S5623" s="241"/>
      <c r="T5623" s="242"/>
      <c r="AT5623" s="243" t="s">
        <v>211</v>
      </c>
      <c r="AU5623" s="243" t="s">
        <v>84</v>
      </c>
      <c r="AV5623" s="14" t="s">
        <v>84</v>
      </c>
      <c r="AW5623" s="14" t="s">
        <v>31</v>
      </c>
      <c r="AX5623" s="14" t="s">
        <v>75</v>
      </c>
      <c r="AY5623" s="243" t="s">
        <v>203</v>
      </c>
    </row>
    <row r="5624" spans="2:51" s="14" customFormat="1" ht="11.25">
      <c r="B5624" s="233"/>
      <c r="C5624" s="234"/>
      <c r="D5624" s="224" t="s">
        <v>211</v>
      </c>
      <c r="E5624" s="235" t="s">
        <v>1</v>
      </c>
      <c r="F5624" s="236" t="s">
        <v>4902</v>
      </c>
      <c r="G5624" s="234"/>
      <c r="H5624" s="237">
        <v>1.069</v>
      </c>
      <c r="I5624" s="238"/>
      <c r="J5624" s="234"/>
      <c r="K5624" s="234"/>
      <c r="L5624" s="239"/>
      <c r="M5624" s="240"/>
      <c r="N5624" s="241"/>
      <c r="O5624" s="241"/>
      <c r="P5624" s="241"/>
      <c r="Q5624" s="241"/>
      <c r="R5624" s="241"/>
      <c r="S5624" s="241"/>
      <c r="T5624" s="242"/>
      <c r="AT5624" s="243" t="s">
        <v>211</v>
      </c>
      <c r="AU5624" s="243" t="s">
        <v>84</v>
      </c>
      <c r="AV5624" s="14" t="s">
        <v>84</v>
      </c>
      <c r="AW5624" s="14" t="s">
        <v>31</v>
      </c>
      <c r="AX5624" s="14" t="s">
        <v>75</v>
      </c>
      <c r="AY5624" s="243" t="s">
        <v>203</v>
      </c>
    </row>
    <row r="5625" spans="2:51" s="14" customFormat="1" ht="11.25">
      <c r="B5625" s="233"/>
      <c r="C5625" s="234"/>
      <c r="D5625" s="224" t="s">
        <v>211</v>
      </c>
      <c r="E5625" s="235" t="s">
        <v>1</v>
      </c>
      <c r="F5625" s="236" t="s">
        <v>4903</v>
      </c>
      <c r="G5625" s="234"/>
      <c r="H5625" s="237">
        <v>0.81100000000000005</v>
      </c>
      <c r="I5625" s="238"/>
      <c r="J5625" s="234"/>
      <c r="K5625" s="234"/>
      <c r="L5625" s="239"/>
      <c r="M5625" s="240"/>
      <c r="N5625" s="241"/>
      <c r="O5625" s="241"/>
      <c r="P5625" s="241"/>
      <c r="Q5625" s="241"/>
      <c r="R5625" s="241"/>
      <c r="S5625" s="241"/>
      <c r="T5625" s="242"/>
      <c r="AT5625" s="243" t="s">
        <v>211</v>
      </c>
      <c r="AU5625" s="243" t="s">
        <v>84</v>
      </c>
      <c r="AV5625" s="14" t="s">
        <v>84</v>
      </c>
      <c r="AW5625" s="14" t="s">
        <v>31</v>
      </c>
      <c r="AX5625" s="14" t="s">
        <v>75</v>
      </c>
      <c r="AY5625" s="243" t="s">
        <v>203</v>
      </c>
    </row>
    <row r="5626" spans="2:51" s="14" customFormat="1" ht="11.25">
      <c r="B5626" s="233"/>
      <c r="C5626" s="234"/>
      <c r="D5626" s="224" t="s">
        <v>211</v>
      </c>
      <c r="E5626" s="235" t="s">
        <v>1</v>
      </c>
      <c r="F5626" s="236" t="s">
        <v>4904</v>
      </c>
      <c r="G5626" s="234"/>
      <c r="H5626" s="237">
        <v>0.81100000000000005</v>
      </c>
      <c r="I5626" s="238"/>
      <c r="J5626" s="234"/>
      <c r="K5626" s="234"/>
      <c r="L5626" s="239"/>
      <c r="M5626" s="240"/>
      <c r="N5626" s="241"/>
      <c r="O5626" s="241"/>
      <c r="P5626" s="241"/>
      <c r="Q5626" s="241"/>
      <c r="R5626" s="241"/>
      <c r="S5626" s="241"/>
      <c r="T5626" s="242"/>
      <c r="AT5626" s="243" t="s">
        <v>211</v>
      </c>
      <c r="AU5626" s="243" t="s">
        <v>84</v>
      </c>
      <c r="AV5626" s="14" t="s">
        <v>84</v>
      </c>
      <c r="AW5626" s="14" t="s">
        <v>31</v>
      </c>
      <c r="AX5626" s="14" t="s">
        <v>75</v>
      </c>
      <c r="AY5626" s="243" t="s">
        <v>203</v>
      </c>
    </row>
    <row r="5627" spans="2:51" s="14" customFormat="1" ht="11.25">
      <c r="B5627" s="233"/>
      <c r="C5627" s="234"/>
      <c r="D5627" s="224" t="s">
        <v>211</v>
      </c>
      <c r="E5627" s="235" t="s">
        <v>1</v>
      </c>
      <c r="F5627" s="236" t="s">
        <v>4905</v>
      </c>
      <c r="G5627" s="234"/>
      <c r="H5627" s="237">
        <v>0.81100000000000005</v>
      </c>
      <c r="I5627" s="238"/>
      <c r="J5627" s="234"/>
      <c r="K5627" s="234"/>
      <c r="L5627" s="239"/>
      <c r="M5627" s="240"/>
      <c r="N5627" s="241"/>
      <c r="O5627" s="241"/>
      <c r="P5627" s="241"/>
      <c r="Q5627" s="241"/>
      <c r="R5627" s="241"/>
      <c r="S5627" s="241"/>
      <c r="T5627" s="242"/>
      <c r="AT5627" s="243" t="s">
        <v>211</v>
      </c>
      <c r="AU5627" s="243" t="s">
        <v>84</v>
      </c>
      <c r="AV5627" s="14" t="s">
        <v>84</v>
      </c>
      <c r="AW5627" s="14" t="s">
        <v>31</v>
      </c>
      <c r="AX5627" s="14" t="s">
        <v>75</v>
      </c>
      <c r="AY5627" s="243" t="s">
        <v>203</v>
      </c>
    </row>
    <row r="5628" spans="2:51" s="14" customFormat="1" ht="11.25">
      <c r="B5628" s="233"/>
      <c r="C5628" s="234"/>
      <c r="D5628" s="224" t="s">
        <v>211</v>
      </c>
      <c r="E5628" s="235" t="s">
        <v>1</v>
      </c>
      <c r="F5628" s="236" t="s">
        <v>4906</v>
      </c>
      <c r="G5628" s="234"/>
      <c r="H5628" s="237">
        <v>0.81100000000000005</v>
      </c>
      <c r="I5628" s="238"/>
      <c r="J5628" s="234"/>
      <c r="K5628" s="234"/>
      <c r="L5628" s="239"/>
      <c r="M5628" s="240"/>
      <c r="N5628" s="241"/>
      <c r="O5628" s="241"/>
      <c r="P5628" s="241"/>
      <c r="Q5628" s="241"/>
      <c r="R5628" s="241"/>
      <c r="S5628" s="241"/>
      <c r="T5628" s="242"/>
      <c r="AT5628" s="243" t="s">
        <v>211</v>
      </c>
      <c r="AU5628" s="243" t="s">
        <v>84</v>
      </c>
      <c r="AV5628" s="14" t="s">
        <v>84</v>
      </c>
      <c r="AW5628" s="14" t="s">
        <v>31</v>
      </c>
      <c r="AX5628" s="14" t="s">
        <v>75</v>
      </c>
      <c r="AY5628" s="243" t="s">
        <v>203</v>
      </c>
    </row>
    <row r="5629" spans="2:51" s="14" customFormat="1" ht="11.25">
      <c r="B5629" s="233"/>
      <c r="C5629" s="234"/>
      <c r="D5629" s="224" t="s">
        <v>211</v>
      </c>
      <c r="E5629" s="235" t="s">
        <v>1</v>
      </c>
      <c r="F5629" s="236" t="s">
        <v>4907</v>
      </c>
      <c r="G5629" s="234"/>
      <c r="H5629" s="237">
        <v>0.81100000000000005</v>
      </c>
      <c r="I5629" s="238"/>
      <c r="J5629" s="234"/>
      <c r="K5629" s="234"/>
      <c r="L5629" s="239"/>
      <c r="M5629" s="240"/>
      <c r="N5629" s="241"/>
      <c r="O5629" s="241"/>
      <c r="P5629" s="241"/>
      <c r="Q5629" s="241"/>
      <c r="R5629" s="241"/>
      <c r="S5629" s="241"/>
      <c r="T5629" s="242"/>
      <c r="AT5629" s="243" t="s">
        <v>211</v>
      </c>
      <c r="AU5629" s="243" t="s">
        <v>84</v>
      </c>
      <c r="AV5629" s="14" t="s">
        <v>84</v>
      </c>
      <c r="AW5629" s="14" t="s">
        <v>31</v>
      </c>
      <c r="AX5629" s="14" t="s">
        <v>75</v>
      </c>
      <c r="AY5629" s="243" t="s">
        <v>203</v>
      </c>
    </row>
    <row r="5630" spans="2:51" s="14" customFormat="1" ht="11.25">
      <c r="B5630" s="233"/>
      <c r="C5630" s="234"/>
      <c r="D5630" s="224" t="s">
        <v>211</v>
      </c>
      <c r="E5630" s="235" t="s">
        <v>1</v>
      </c>
      <c r="F5630" s="236" t="s">
        <v>4908</v>
      </c>
      <c r="G5630" s="234"/>
      <c r="H5630" s="237">
        <v>0.81100000000000005</v>
      </c>
      <c r="I5630" s="238"/>
      <c r="J5630" s="234"/>
      <c r="K5630" s="234"/>
      <c r="L5630" s="239"/>
      <c r="M5630" s="240"/>
      <c r="N5630" s="241"/>
      <c r="O5630" s="241"/>
      <c r="P5630" s="241"/>
      <c r="Q5630" s="241"/>
      <c r="R5630" s="241"/>
      <c r="S5630" s="241"/>
      <c r="T5630" s="242"/>
      <c r="AT5630" s="243" t="s">
        <v>211</v>
      </c>
      <c r="AU5630" s="243" t="s">
        <v>84</v>
      </c>
      <c r="AV5630" s="14" t="s">
        <v>84</v>
      </c>
      <c r="AW5630" s="14" t="s">
        <v>31</v>
      </c>
      <c r="AX5630" s="14" t="s">
        <v>75</v>
      </c>
      <c r="AY5630" s="243" t="s">
        <v>203</v>
      </c>
    </row>
    <row r="5631" spans="2:51" s="14" customFormat="1" ht="11.25">
      <c r="B5631" s="233"/>
      <c r="C5631" s="234"/>
      <c r="D5631" s="224" t="s">
        <v>211</v>
      </c>
      <c r="E5631" s="235" t="s">
        <v>1</v>
      </c>
      <c r="F5631" s="236" t="s">
        <v>4909</v>
      </c>
      <c r="G5631" s="234"/>
      <c r="H5631" s="237">
        <v>0.81100000000000005</v>
      </c>
      <c r="I5631" s="238"/>
      <c r="J5631" s="234"/>
      <c r="K5631" s="234"/>
      <c r="L5631" s="239"/>
      <c r="M5631" s="240"/>
      <c r="N5631" s="241"/>
      <c r="O5631" s="241"/>
      <c r="P5631" s="241"/>
      <c r="Q5631" s="241"/>
      <c r="R5631" s="241"/>
      <c r="S5631" s="241"/>
      <c r="T5631" s="242"/>
      <c r="AT5631" s="243" t="s">
        <v>211</v>
      </c>
      <c r="AU5631" s="243" t="s">
        <v>84</v>
      </c>
      <c r="AV5631" s="14" t="s">
        <v>84</v>
      </c>
      <c r="AW5631" s="14" t="s">
        <v>31</v>
      </c>
      <c r="AX5631" s="14" t="s">
        <v>75</v>
      </c>
      <c r="AY5631" s="243" t="s">
        <v>203</v>
      </c>
    </row>
    <row r="5632" spans="2:51" s="14" customFormat="1" ht="11.25">
      <c r="B5632" s="233"/>
      <c r="C5632" s="234"/>
      <c r="D5632" s="224" t="s">
        <v>211</v>
      </c>
      <c r="E5632" s="235" t="s">
        <v>1</v>
      </c>
      <c r="F5632" s="236" t="s">
        <v>4910</v>
      </c>
      <c r="G5632" s="234"/>
      <c r="H5632" s="237">
        <v>0.81100000000000005</v>
      </c>
      <c r="I5632" s="238"/>
      <c r="J5632" s="234"/>
      <c r="K5632" s="234"/>
      <c r="L5632" s="239"/>
      <c r="M5632" s="240"/>
      <c r="N5632" s="241"/>
      <c r="O5632" s="241"/>
      <c r="P5632" s="241"/>
      <c r="Q5632" s="241"/>
      <c r="R5632" s="241"/>
      <c r="S5632" s="241"/>
      <c r="T5632" s="242"/>
      <c r="AT5632" s="243" t="s">
        <v>211</v>
      </c>
      <c r="AU5632" s="243" t="s">
        <v>84</v>
      </c>
      <c r="AV5632" s="14" t="s">
        <v>84</v>
      </c>
      <c r="AW5632" s="14" t="s">
        <v>31</v>
      </c>
      <c r="AX5632" s="14" t="s">
        <v>75</v>
      </c>
      <c r="AY5632" s="243" t="s">
        <v>203</v>
      </c>
    </row>
    <row r="5633" spans="1:65" s="14" customFormat="1" ht="11.25">
      <c r="B5633" s="233"/>
      <c r="C5633" s="234"/>
      <c r="D5633" s="224" t="s">
        <v>211</v>
      </c>
      <c r="E5633" s="235" t="s">
        <v>1</v>
      </c>
      <c r="F5633" s="236" t="s">
        <v>4911</v>
      </c>
      <c r="G5633" s="234"/>
      <c r="H5633" s="237">
        <v>0.81100000000000005</v>
      </c>
      <c r="I5633" s="238"/>
      <c r="J5633" s="234"/>
      <c r="K5633" s="234"/>
      <c r="L5633" s="239"/>
      <c r="M5633" s="240"/>
      <c r="N5633" s="241"/>
      <c r="O5633" s="241"/>
      <c r="P5633" s="241"/>
      <c r="Q5633" s="241"/>
      <c r="R5633" s="241"/>
      <c r="S5633" s="241"/>
      <c r="T5633" s="242"/>
      <c r="AT5633" s="243" t="s">
        <v>211</v>
      </c>
      <c r="AU5633" s="243" t="s">
        <v>84</v>
      </c>
      <c r="AV5633" s="14" t="s">
        <v>84</v>
      </c>
      <c r="AW5633" s="14" t="s">
        <v>31</v>
      </c>
      <c r="AX5633" s="14" t="s">
        <v>75</v>
      </c>
      <c r="AY5633" s="243" t="s">
        <v>203</v>
      </c>
    </row>
    <row r="5634" spans="1:65" s="14" customFormat="1" ht="11.25">
      <c r="B5634" s="233"/>
      <c r="C5634" s="234"/>
      <c r="D5634" s="224" t="s">
        <v>211</v>
      </c>
      <c r="E5634" s="235" t="s">
        <v>1</v>
      </c>
      <c r="F5634" s="236" t="s">
        <v>4912</v>
      </c>
      <c r="G5634" s="234"/>
      <c r="H5634" s="237">
        <v>0.81100000000000005</v>
      </c>
      <c r="I5634" s="238"/>
      <c r="J5634" s="234"/>
      <c r="K5634" s="234"/>
      <c r="L5634" s="239"/>
      <c r="M5634" s="240"/>
      <c r="N5634" s="241"/>
      <c r="O5634" s="241"/>
      <c r="P5634" s="241"/>
      <c r="Q5634" s="241"/>
      <c r="R5634" s="241"/>
      <c r="S5634" s="241"/>
      <c r="T5634" s="242"/>
      <c r="AT5634" s="243" t="s">
        <v>211</v>
      </c>
      <c r="AU5634" s="243" t="s">
        <v>84</v>
      </c>
      <c r="AV5634" s="14" t="s">
        <v>84</v>
      </c>
      <c r="AW5634" s="14" t="s">
        <v>31</v>
      </c>
      <c r="AX5634" s="14" t="s">
        <v>75</v>
      </c>
      <c r="AY5634" s="243" t="s">
        <v>203</v>
      </c>
    </row>
    <row r="5635" spans="1:65" s="14" customFormat="1" ht="11.25">
      <c r="B5635" s="233"/>
      <c r="C5635" s="234"/>
      <c r="D5635" s="224" t="s">
        <v>211</v>
      </c>
      <c r="E5635" s="235" t="s">
        <v>1</v>
      </c>
      <c r="F5635" s="236" t="s">
        <v>4913</v>
      </c>
      <c r="G5635" s="234"/>
      <c r="H5635" s="237">
        <v>0.81100000000000005</v>
      </c>
      <c r="I5635" s="238"/>
      <c r="J5635" s="234"/>
      <c r="K5635" s="234"/>
      <c r="L5635" s="239"/>
      <c r="M5635" s="240"/>
      <c r="N5635" s="241"/>
      <c r="O5635" s="241"/>
      <c r="P5635" s="241"/>
      <c r="Q5635" s="241"/>
      <c r="R5635" s="241"/>
      <c r="S5635" s="241"/>
      <c r="T5635" s="242"/>
      <c r="AT5635" s="243" t="s">
        <v>211</v>
      </c>
      <c r="AU5635" s="243" t="s">
        <v>84</v>
      </c>
      <c r="AV5635" s="14" t="s">
        <v>84</v>
      </c>
      <c r="AW5635" s="14" t="s">
        <v>31</v>
      </c>
      <c r="AX5635" s="14" t="s">
        <v>75</v>
      </c>
      <c r="AY5635" s="243" t="s">
        <v>203</v>
      </c>
    </row>
    <row r="5636" spans="1:65" s="14" customFormat="1" ht="11.25">
      <c r="B5636" s="233"/>
      <c r="C5636" s="234"/>
      <c r="D5636" s="224" t="s">
        <v>211</v>
      </c>
      <c r="E5636" s="235" t="s">
        <v>1</v>
      </c>
      <c r="F5636" s="236" t="s">
        <v>4914</v>
      </c>
      <c r="G5636" s="234"/>
      <c r="H5636" s="237">
        <v>0.81100000000000005</v>
      </c>
      <c r="I5636" s="238"/>
      <c r="J5636" s="234"/>
      <c r="K5636" s="234"/>
      <c r="L5636" s="239"/>
      <c r="M5636" s="240"/>
      <c r="N5636" s="241"/>
      <c r="O5636" s="241"/>
      <c r="P5636" s="241"/>
      <c r="Q5636" s="241"/>
      <c r="R5636" s="241"/>
      <c r="S5636" s="241"/>
      <c r="T5636" s="242"/>
      <c r="AT5636" s="243" t="s">
        <v>211</v>
      </c>
      <c r="AU5636" s="243" t="s">
        <v>84</v>
      </c>
      <c r="AV5636" s="14" t="s">
        <v>84</v>
      </c>
      <c r="AW5636" s="14" t="s">
        <v>31</v>
      </c>
      <c r="AX5636" s="14" t="s">
        <v>75</v>
      </c>
      <c r="AY5636" s="243" t="s">
        <v>203</v>
      </c>
    </row>
    <row r="5637" spans="1:65" s="14" customFormat="1" ht="11.25">
      <c r="B5637" s="233"/>
      <c r="C5637" s="234"/>
      <c r="D5637" s="224" t="s">
        <v>211</v>
      </c>
      <c r="E5637" s="235" t="s">
        <v>1</v>
      </c>
      <c r="F5637" s="236" t="s">
        <v>4915</v>
      </c>
      <c r="G5637" s="234"/>
      <c r="H5637" s="237">
        <v>0.81100000000000005</v>
      </c>
      <c r="I5637" s="238"/>
      <c r="J5637" s="234"/>
      <c r="K5637" s="234"/>
      <c r="L5637" s="239"/>
      <c r="M5637" s="240"/>
      <c r="N5637" s="241"/>
      <c r="O5637" s="241"/>
      <c r="P5637" s="241"/>
      <c r="Q5637" s="241"/>
      <c r="R5637" s="241"/>
      <c r="S5637" s="241"/>
      <c r="T5637" s="242"/>
      <c r="AT5637" s="243" t="s">
        <v>211</v>
      </c>
      <c r="AU5637" s="243" t="s">
        <v>84</v>
      </c>
      <c r="AV5637" s="14" t="s">
        <v>84</v>
      </c>
      <c r="AW5637" s="14" t="s">
        <v>31</v>
      </c>
      <c r="AX5637" s="14" t="s">
        <v>75</v>
      </c>
      <c r="AY5637" s="243" t="s">
        <v>203</v>
      </c>
    </row>
    <row r="5638" spans="1:65" s="14" customFormat="1" ht="11.25">
      <c r="B5638" s="233"/>
      <c r="C5638" s="234"/>
      <c r="D5638" s="224" t="s">
        <v>211</v>
      </c>
      <c r="E5638" s="235" t="s">
        <v>1</v>
      </c>
      <c r="F5638" s="236" t="s">
        <v>4916</v>
      </c>
      <c r="G5638" s="234"/>
      <c r="H5638" s="237">
        <v>1.264</v>
      </c>
      <c r="I5638" s="238"/>
      <c r="J5638" s="234"/>
      <c r="K5638" s="234"/>
      <c r="L5638" s="239"/>
      <c r="M5638" s="240"/>
      <c r="N5638" s="241"/>
      <c r="O5638" s="241"/>
      <c r="P5638" s="241"/>
      <c r="Q5638" s="241"/>
      <c r="R5638" s="241"/>
      <c r="S5638" s="241"/>
      <c r="T5638" s="242"/>
      <c r="AT5638" s="243" t="s">
        <v>211</v>
      </c>
      <c r="AU5638" s="243" t="s">
        <v>84</v>
      </c>
      <c r="AV5638" s="14" t="s">
        <v>84</v>
      </c>
      <c r="AW5638" s="14" t="s">
        <v>31</v>
      </c>
      <c r="AX5638" s="14" t="s">
        <v>75</v>
      </c>
      <c r="AY5638" s="243" t="s">
        <v>203</v>
      </c>
    </row>
    <row r="5639" spans="1:65" s="14" customFormat="1" ht="11.25">
      <c r="B5639" s="233"/>
      <c r="C5639" s="234"/>
      <c r="D5639" s="224" t="s">
        <v>211</v>
      </c>
      <c r="E5639" s="235" t="s">
        <v>1</v>
      </c>
      <c r="F5639" s="236" t="s">
        <v>4917</v>
      </c>
      <c r="G5639" s="234"/>
      <c r="H5639" s="237">
        <v>0.70199999999999996</v>
      </c>
      <c r="I5639" s="238"/>
      <c r="J5639" s="234"/>
      <c r="K5639" s="234"/>
      <c r="L5639" s="239"/>
      <c r="M5639" s="240"/>
      <c r="N5639" s="241"/>
      <c r="O5639" s="241"/>
      <c r="P5639" s="241"/>
      <c r="Q5639" s="241"/>
      <c r="R5639" s="241"/>
      <c r="S5639" s="241"/>
      <c r="T5639" s="242"/>
      <c r="AT5639" s="243" t="s">
        <v>211</v>
      </c>
      <c r="AU5639" s="243" t="s">
        <v>84</v>
      </c>
      <c r="AV5639" s="14" t="s">
        <v>84</v>
      </c>
      <c r="AW5639" s="14" t="s">
        <v>31</v>
      </c>
      <c r="AX5639" s="14" t="s">
        <v>75</v>
      </c>
      <c r="AY5639" s="243" t="s">
        <v>203</v>
      </c>
    </row>
    <row r="5640" spans="1:65" s="14" customFormat="1" ht="11.25">
      <c r="B5640" s="233"/>
      <c r="C5640" s="234"/>
      <c r="D5640" s="224" t="s">
        <v>211</v>
      </c>
      <c r="E5640" s="235" t="s">
        <v>1</v>
      </c>
      <c r="F5640" s="236" t="s">
        <v>4918</v>
      </c>
      <c r="G5640" s="234"/>
      <c r="H5640" s="237">
        <v>0.81100000000000005</v>
      </c>
      <c r="I5640" s="238"/>
      <c r="J5640" s="234"/>
      <c r="K5640" s="234"/>
      <c r="L5640" s="239"/>
      <c r="M5640" s="240"/>
      <c r="N5640" s="241"/>
      <c r="O5640" s="241"/>
      <c r="P5640" s="241"/>
      <c r="Q5640" s="241"/>
      <c r="R5640" s="241"/>
      <c r="S5640" s="241"/>
      <c r="T5640" s="242"/>
      <c r="AT5640" s="243" t="s">
        <v>211</v>
      </c>
      <c r="AU5640" s="243" t="s">
        <v>84</v>
      </c>
      <c r="AV5640" s="14" t="s">
        <v>84</v>
      </c>
      <c r="AW5640" s="14" t="s">
        <v>31</v>
      </c>
      <c r="AX5640" s="14" t="s">
        <v>75</v>
      </c>
      <c r="AY5640" s="243" t="s">
        <v>203</v>
      </c>
    </row>
    <row r="5641" spans="1:65" s="14" customFormat="1" ht="11.25">
      <c r="B5641" s="233"/>
      <c r="C5641" s="234"/>
      <c r="D5641" s="224" t="s">
        <v>211</v>
      </c>
      <c r="E5641" s="235" t="s">
        <v>1</v>
      </c>
      <c r="F5641" s="236" t="s">
        <v>4919</v>
      </c>
      <c r="G5641" s="234"/>
      <c r="H5641" s="237">
        <v>0.81100000000000005</v>
      </c>
      <c r="I5641" s="238"/>
      <c r="J5641" s="234"/>
      <c r="K5641" s="234"/>
      <c r="L5641" s="239"/>
      <c r="M5641" s="240"/>
      <c r="N5641" s="241"/>
      <c r="O5641" s="241"/>
      <c r="P5641" s="241"/>
      <c r="Q5641" s="241"/>
      <c r="R5641" s="241"/>
      <c r="S5641" s="241"/>
      <c r="T5641" s="242"/>
      <c r="AT5641" s="243" t="s">
        <v>211</v>
      </c>
      <c r="AU5641" s="243" t="s">
        <v>84</v>
      </c>
      <c r="AV5641" s="14" t="s">
        <v>84</v>
      </c>
      <c r="AW5641" s="14" t="s">
        <v>31</v>
      </c>
      <c r="AX5641" s="14" t="s">
        <v>75</v>
      </c>
      <c r="AY5641" s="243" t="s">
        <v>203</v>
      </c>
    </row>
    <row r="5642" spans="1:65" s="14" customFormat="1" ht="11.25">
      <c r="B5642" s="233"/>
      <c r="C5642" s="234"/>
      <c r="D5642" s="224" t="s">
        <v>211</v>
      </c>
      <c r="E5642" s="235" t="s">
        <v>1</v>
      </c>
      <c r="F5642" s="236" t="s">
        <v>4920</v>
      </c>
      <c r="G5642" s="234"/>
      <c r="H5642" s="237">
        <v>0.81100000000000005</v>
      </c>
      <c r="I5642" s="238"/>
      <c r="J5642" s="234"/>
      <c r="K5642" s="234"/>
      <c r="L5642" s="239"/>
      <c r="M5642" s="240"/>
      <c r="N5642" s="241"/>
      <c r="O5642" s="241"/>
      <c r="P5642" s="241"/>
      <c r="Q5642" s="241"/>
      <c r="R5642" s="241"/>
      <c r="S5642" s="241"/>
      <c r="T5642" s="242"/>
      <c r="AT5642" s="243" t="s">
        <v>211</v>
      </c>
      <c r="AU5642" s="243" t="s">
        <v>84</v>
      </c>
      <c r="AV5642" s="14" t="s">
        <v>84</v>
      </c>
      <c r="AW5642" s="14" t="s">
        <v>31</v>
      </c>
      <c r="AX5642" s="14" t="s">
        <v>75</v>
      </c>
      <c r="AY5642" s="243" t="s">
        <v>203</v>
      </c>
    </row>
    <row r="5643" spans="1:65" s="14" customFormat="1" ht="11.25">
      <c r="B5643" s="233"/>
      <c r="C5643" s="234"/>
      <c r="D5643" s="224" t="s">
        <v>211</v>
      </c>
      <c r="E5643" s="234"/>
      <c r="F5643" s="236" t="s">
        <v>4921</v>
      </c>
      <c r="G5643" s="234"/>
      <c r="H5643" s="237">
        <v>1450.338</v>
      </c>
      <c r="I5643" s="238"/>
      <c r="J5643" s="234"/>
      <c r="K5643" s="234"/>
      <c r="L5643" s="239"/>
      <c r="M5643" s="240"/>
      <c r="N5643" s="241"/>
      <c r="O5643" s="241"/>
      <c r="P5643" s="241"/>
      <c r="Q5643" s="241"/>
      <c r="R5643" s="241"/>
      <c r="S5643" s="241"/>
      <c r="T5643" s="242"/>
      <c r="AT5643" s="243" t="s">
        <v>211</v>
      </c>
      <c r="AU5643" s="243" t="s">
        <v>84</v>
      </c>
      <c r="AV5643" s="14" t="s">
        <v>84</v>
      </c>
      <c r="AW5643" s="14" t="s">
        <v>4</v>
      </c>
      <c r="AX5643" s="14" t="s">
        <v>82</v>
      </c>
      <c r="AY5643" s="243" t="s">
        <v>203</v>
      </c>
    </row>
    <row r="5644" spans="1:65" s="2" customFormat="1" ht="21.75" customHeight="1">
      <c r="A5644" s="35"/>
      <c r="B5644" s="36"/>
      <c r="C5644" s="247" t="s">
        <v>4922</v>
      </c>
      <c r="D5644" s="247" t="s">
        <v>413</v>
      </c>
      <c r="E5644" s="248" t="s">
        <v>4923</v>
      </c>
      <c r="F5644" s="249" t="s">
        <v>4924</v>
      </c>
      <c r="G5644" s="250" t="s">
        <v>240</v>
      </c>
      <c r="H5644" s="251">
        <v>102.492</v>
      </c>
      <c r="I5644" s="252"/>
      <c r="J5644" s="253">
        <f>ROUND(I5644*H5644,2)</f>
        <v>0</v>
      </c>
      <c r="K5644" s="249" t="s">
        <v>218</v>
      </c>
      <c r="L5644" s="254"/>
      <c r="M5644" s="255" t="s">
        <v>1</v>
      </c>
      <c r="N5644" s="256" t="s">
        <v>40</v>
      </c>
      <c r="O5644" s="72"/>
      <c r="P5644" s="218">
        <f>O5644*H5644</f>
        <v>0</v>
      </c>
      <c r="Q5644" s="218">
        <v>2.3E-2</v>
      </c>
      <c r="R5644" s="218">
        <f>Q5644*H5644</f>
        <v>2.357316</v>
      </c>
      <c r="S5644" s="218">
        <v>0</v>
      </c>
      <c r="T5644" s="219">
        <f>S5644*H5644</f>
        <v>0</v>
      </c>
      <c r="U5644" s="35"/>
      <c r="V5644" s="35"/>
      <c r="W5644" s="35"/>
      <c r="X5644" s="35"/>
      <c r="Y5644" s="35"/>
      <c r="Z5644" s="35"/>
      <c r="AA5644" s="35"/>
      <c r="AB5644" s="35"/>
      <c r="AC5644" s="35"/>
      <c r="AD5644" s="35"/>
      <c r="AE5644" s="35"/>
      <c r="AR5644" s="220" t="s">
        <v>1661</v>
      </c>
      <c r="AT5644" s="220" t="s">
        <v>413</v>
      </c>
      <c r="AU5644" s="220" t="s">
        <v>84</v>
      </c>
      <c r="AY5644" s="18" t="s">
        <v>203</v>
      </c>
      <c r="BE5644" s="221">
        <f>IF(N5644="základní",J5644,0)</f>
        <v>0</v>
      </c>
      <c r="BF5644" s="221">
        <f>IF(N5644="snížená",J5644,0)</f>
        <v>0</v>
      </c>
      <c r="BG5644" s="221">
        <f>IF(N5644="zákl. přenesená",J5644,0)</f>
        <v>0</v>
      </c>
      <c r="BH5644" s="221">
        <f>IF(N5644="sníž. přenesená",J5644,0)</f>
        <v>0</v>
      </c>
      <c r="BI5644" s="221">
        <f>IF(N5644="nulová",J5644,0)</f>
        <v>0</v>
      </c>
      <c r="BJ5644" s="18" t="s">
        <v>82</v>
      </c>
      <c r="BK5644" s="221">
        <f>ROUND(I5644*H5644,2)</f>
        <v>0</v>
      </c>
      <c r="BL5644" s="18" t="s">
        <v>412</v>
      </c>
      <c r="BM5644" s="220" t="s">
        <v>4925</v>
      </c>
    </row>
    <row r="5645" spans="1:65" s="13" customFormat="1" ht="22.5">
      <c r="B5645" s="222"/>
      <c r="C5645" s="223"/>
      <c r="D5645" s="224" t="s">
        <v>211</v>
      </c>
      <c r="E5645" s="225" t="s">
        <v>1</v>
      </c>
      <c r="F5645" s="226" t="s">
        <v>4670</v>
      </c>
      <c r="G5645" s="223"/>
      <c r="H5645" s="225" t="s">
        <v>1</v>
      </c>
      <c r="I5645" s="227"/>
      <c r="J5645" s="223"/>
      <c r="K5645" s="223"/>
      <c r="L5645" s="228"/>
      <c r="M5645" s="229"/>
      <c r="N5645" s="230"/>
      <c r="O5645" s="230"/>
      <c r="P5645" s="230"/>
      <c r="Q5645" s="230"/>
      <c r="R5645" s="230"/>
      <c r="S5645" s="230"/>
      <c r="T5645" s="231"/>
      <c r="AT5645" s="232" t="s">
        <v>211</v>
      </c>
      <c r="AU5645" s="232" t="s">
        <v>84</v>
      </c>
      <c r="AV5645" s="13" t="s">
        <v>82</v>
      </c>
      <c r="AW5645" s="13" t="s">
        <v>31</v>
      </c>
      <c r="AX5645" s="13" t="s">
        <v>75</v>
      </c>
      <c r="AY5645" s="232" t="s">
        <v>203</v>
      </c>
    </row>
    <row r="5646" spans="1:65" s="13" customFormat="1" ht="11.25">
      <c r="B5646" s="222"/>
      <c r="C5646" s="223"/>
      <c r="D5646" s="224" t="s">
        <v>211</v>
      </c>
      <c r="E5646" s="225" t="s">
        <v>1</v>
      </c>
      <c r="F5646" s="226" t="s">
        <v>213</v>
      </c>
      <c r="G5646" s="223"/>
      <c r="H5646" s="225" t="s">
        <v>1</v>
      </c>
      <c r="I5646" s="227"/>
      <c r="J5646" s="223"/>
      <c r="K5646" s="223"/>
      <c r="L5646" s="228"/>
      <c r="M5646" s="229"/>
      <c r="N5646" s="230"/>
      <c r="O5646" s="230"/>
      <c r="P5646" s="230"/>
      <c r="Q5646" s="230"/>
      <c r="R5646" s="230"/>
      <c r="S5646" s="230"/>
      <c r="T5646" s="231"/>
      <c r="AT5646" s="232" t="s">
        <v>211</v>
      </c>
      <c r="AU5646" s="232" t="s">
        <v>84</v>
      </c>
      <c r="AV5646" s="13" t="s">
        <v>82</v>
      </c>
      <c r="AW5646" s="13" t="s">
        <v>31</v>
      </c>
      <c r="AX5646" s="13" t="s">
        <v>75</v>
      </c>
      <c r="AY5646" s="232" t="s">
        <v>203</v>
      </c>
    </row>
    <row r="5647" spans="1:65" s="13" customFormat="1" ht="11.25">
      <c r="B5647" s="222"/>
      <c r="C5647" s="223"/>
      <c r="D5647" s="224" t="s">
        <v>211</v>
      </c>
      <c r="E5647" s="225" t="s">
        <v>1</v>
      </c>
      <c r="F5647" s="226" t="s">
        <v>4926</v>
      </c>
      <c r="G5647" s="223"/>
      <c r="H5647" s="225" t="s">
        <v>1</v>
      </c>
      <c r="I5647" s="227"/>
      <c r="J5647" s="223"/>
      <c r="K5647" s="223"/>
      <c r="L5647" s="228"/>
      <c r="M5647" s="229"/>
      <c r="N5647" s="230"/>
      <c r="O5647" s="230"/>
      <c r="P5647" s="230"/>
      <c r="Q5647" s="230"/>
      <c r="R5647" s="230"/>
      <c r="S5647" s="230"/>
      <c r="T5647" s="231"/>
      <c r="AT5647" s="232" t="s">
        <v>211</v>
      </c>
      <c r="AU5647" s="232" t="s">
        <v>84</v>
      </c>
      <c r="AV5647" s="13" t="s">
        <v>82</v>
      </c>
      <c r="AW5647" s="13" t="s">
        <v>31</v>
      </c>
      <c r="AX5647" s="13" t="s">
        <v>75</v>
      </c>
      <c r="AY5647" s="232" t="s">
        <v>203</v>
      </c>
    </row>
    <row r="5648" spans="1:65" s="13" customFormat="1" ht="11.25">
      <c r="B5648" s="222"/>
      <c r="C5648" s="223"/>
      <c r="D5648" s="224" t="s">
        <v>211</v>
      </c>
      <c r="E5648" s="225" t="s">
        <v>1</v>
      </c>
      <c r="F5648" s="226" t="s">
        <v>1335</v>
      </c>
      <c r="G5648" s="223"/>
      <c r="H5648" s="225" t="s">
        <v>1</v>
      </c>
      <c r="I5648" s="227"/>
      <c r="J5648" s="223"/>
      <c r="K5648" s="223"/>
      <c r="L5648" s="228"/>
      <c r="M5648" s="229"/>
      <c r="N5648" s="230"/>
      <c r="O5648" s="230"/>
      <c r="P5648" s="230"/>
      <c r="Q5648" s="230"/>
      <c r="R5648" s="230"/>
      <c r="S5648" s="230"/>
      <c r="T5648" s="231"/>
      <c r="AT5648" s="232" t="s">
        <v>211</v>
      </c>
      <c r="AU5648" s="232" t="s">
        <v>84</v>
      </c>
      <c r="AV5648" s="13" t="s">
        <v>82</v>
      </c>
      <c r="AW5648" s="13" t="s">
        <v>31</v>
      </c>
      <c r="AX5648" s="13" t="s">
        <v>75</v>
      </c>
      <c r="AY5648" s="232" t="s">
        <v>203</v>
      </c>
    </row>
    <row r="5649" spans="2:51" s="14" customFormat="1" ht="11.25">
      <c r="B5649" s="233"/>
      <c r="C5649" s="234"/>
      <c r="D5649" s="224" t="s">
        <v>211</v>
      </c>
      <c r="E5649" s="235" t="s">
        <v>1</v>
      </c>
      <c r="F5649" s="236" t="s">
        <v>4927</v>
      </c>
      <c r="G5649" s="234"/>
      <c r="H5649" s="237">
        <v>2.34</v>
      </c>
      <c r="I5649" s="238"/>
      <c r="J5649" s="234"/>
      <c r="K5649" s="234"/>
      <c r="L5649" s="239"/>
      <c r="M5649" s="240"/>
      <c r="N5649" s="241"/>
      <c r="O5649" s="241"/>
      <c r="P5649" s="241"/>
      <c r="Q5649" s="241"/>
      <c r="R5649" s="241"/>
      <c r="S5649" s="241"/>
      <c r="T5649" s="242"/>
      <c r="AT5649" s="243" t="s">
        <v>211</v>
      </c>
      <c r="AU5649" s="243" t="s">
        <v>84</v>
      </c>
      <c r="AV5649" s="14" t="s">
        <v>84</v>
      </c>
      <c r="AW5649" s="14" t="s">
        <v>31</v>
      </c>
      <c r="AX5649" s="14" t="s">
        <v>75</v>
      </c>
      <c r="AY5649" s="243" t="s">
        <v>203</v>
      </c>
    </row>
    <row r="5650" spans="2:51" s="14" customFormat="1" ht="11.25">
      <c r="B5650" s="233"/>
      <c r="C5650" s="234"/>
      <c r="D5650" s="224" t="s">
        <v>211</v>
      </c>
      <c r="E5650" s="235" t="s">
        <v>1</v>
      </c>
      <c r="F5650" s="236" t="s">
        <v>4928</v>
      </c>
      <c r="G5650" s="234"/>
      <c r="H5650" s="237">
        <v>2.34</v>
      </c>
      <c r="I5650" s="238"/>
      <c r="J5650" s="234"/>
      <c r="K5650" s="234"/>
      <c r="L5650" s="239"/>
      <c r="M5650" s="240"/>
      <c r="N5650" s="241"/>
      <c r="O5650" s="241"/>
      <c r="P5650" s="241"/>
      <c r="Q5650" s="241"/>
      <c r="R5650" s="241"/>
      <c r="S5650" s="241"/>
      <c r="T5650" s="242"/>
      <c r="AT5650" s="243" t="s">
        <v>211</v>
      </c>
      <c r="AU5650" s="243" t="s">
        <v>84</v>
      </c>
      <c r="AV5650" s="14" t="s">
        <v>84</v>
      </c>
      <c r="AW5650" s="14" t="s">
        <v>31</v>
      </c>
      <c r="AX5650" s="14" t="s">
        <v>75</v>
      </c>
      <c r="AY5650" s="243" t="s">
        <v>203</v>
      </c>
    </row>
    <row r="5651" spans="2:51" s="13" customFormat="1" ht="11.25">
      <c r="B5651" s="222"/>
      <c r="C5651" s="223"/>
      <c r="D5651" s="224" t="s">
        <v>211</v>
      </c>
      <c r="E5651" s="225" t="s">
        <v>1</v>
      </c>
      <c r="F5651" s="226" t="s">
        <v>213</v>
      </c>
      <c r="G5651" s="223"/>
      <c r="H5651" s="225" t="s">
        <v>1</v>
      </c>
      <c r="I5651" s="227"/>
      <c r="J5651" s="223"/>
      <c r="K5651" s="223"/>
      <c r="L5651" s="228"/>
      <c r="M5651" s="229"/>
      <c r="N5651" s="230"/>
      <c r="O5651" s="230"/>
      <c r="P5651" s="230"/>
      <c r="Q5651" s="230"/>
      <c r="R5651" s="230"/>
      <c r="S5651" s="230"/>
      <c r="T5651" s="231"/>
      <c r="AT5651" s="232" t="s">
        <v>211</v>
      </c>
      <c r="AU5651" s="232" t="s">
        <v>84</v>
      </c>
      <c r="AV5651" s="13" t="s">
        <v>82</v>
      </c>
      <c r="AW5651" s="13" t="s">
        <v>31</v>
      </c>
      <c r="AX5651" s="13" t="s">
        <v>75</v>
      </c>
      <c r="AY5651" s="232" t="s">
        <v>203</v>
      </c>
    </row>
    <row r="5652" spans="2:51" s="13" customFormat="1" ht="11.25">
      <c r="B5652" s="222"/>
      <c r="C5652" s="223"/>
      <c r="D5652" s="224" t="s">
        <v>211</v>
      </c>
      <c r="E5652" s="225" t="s">
        <v>1</v>
      </c>
      <c r="F5652" s="226" t="s">
        <v>418</v>
      </c>
      <c r="G5652" s="223"/>
      <c r="H5652" s="225" t="s">
        <v>1</v>
      </c>
      <c r="I5652" s="227"/>
      <c r="J5652" s="223"/>
      <c r="K5652" s="223"/>
      <c r="L5652" s="228"/>
      <c r="M5652" s="229"/>
      <c r="N5652" s="230"/>
      <c r="O5652" s="230"/>
      <c r="P5652" s="230"/>
      <c r="Q5652" s="230"/>
      <c r="R5652" s="230"/>
      <c r="S5652" s="230"/>
      <c r="T5652" s="231"/>
      <c r="AT5652" s="232" t="s">
        <v>211</v>
      </c>
      <c r="AU5652" s="232" t="s">
        <v>84</v>
      </c>
      <c r="AV5652" s="13" t="s">
        <v>82</v>
      </c>
      <c r="AW5652" s="13" t="s">
        <v>31</v>
      </c>
      <c r="AX5652" s="13" t="s">
        <v>75</v>
      </c>
      <c r="AY5652" s="232" t="s">
        <v>203</v>
      </c>
    </row>
    <row r="5653" spans="2:51" s="14" customFormat="1" ht="11.25">
      <c r="B5653" s="233"/>
      <c r="C5653" s="234"/>
      <c r="D5653" s="224" t="s">
        <v>211</v>
      </c>
      <c r="E5653" s="235" t="s">
        <v>1</v>
      </c>
      <c r="F5653" s="236" t="s">
        <v>4929</v>
      </c>
      <c r="G5653" s="234"/>
      <c r="H5653" s="237">
        <v>5.3949999999999996</v>
      </c>
      <c r="I5653" s="238"/>
      <c r="J5653" s="234"/>
      <c r="K5653" s="234"/>
      <c r="L5653" s="239"/>
      <c r="M5653" s="240"/>
      <c r="N5653" s="241"/>
      <c r="O5653" s="241"/>
      <c r="P5653" s="241"/>
      <c r="Q5653" s="241"/>
      <c r="R5653" s="241"/>
      <c r="S5653" s="241"/>
      <c r="T5653" s="242"/>
      <c r="AT5653" s="243" t="s">
        <v>211</v>
      </c>
      <c r="AU5653" s="243" t="s">
        <v>84</v>
      </c>
      <c r="AV5653" s="14" t="s">
        <v>84</v>
      </c>
      <c r="AW5653" s="14" t="s">
        <v>31</v>
      </c>
      <c r="AX5653" s="14" t="s">
        <v>75</v>
      </c>
      <c r="AY5653" s="243" t="s">
        <v>203</v>
      </c>
    </row>
    <row r="5654" spans="2:51" s="14" customFormat="1" ht="11.25">
      <c r="B5654" s="233"/>
      <c r="C5654" s="234"/>
      <c r="D5654" s="224" t="s">
        <v>211</v>
      </c>
      <c r="E5654" s="235" t="s">
        <v>1</v>
      </c>
      <c r="F5654" s="236" t="s">
        <v>4930</v>
      </c>
      <c r="G5654" s="234"/>
      <c r="H5654" s="237">
        <v>3.38</v>
      </c>
      <c r="I5654" s="238"/>
      <c r="J5654" s="234"/>
      <c r="K5654" s="234"/>
      <c r="L5654" s="239"/>
      <c r="M5654" s="240"/>
      <c r="N5654" s="241"/>
      <c r="O5654" s="241"/>
      <c r="P5654" s="241"/>
      <c r="Q5654" s="241"/>
      <c r="R5654" s="241"/>
      <c r="S5654" s="241"/>
      <c r="T5654" s="242"/>
      <c r="AT5654" s="243" t="s">
        <v>211</v>
      </c>
      <c r="AU5654" s="243" t="s">
        <v>84</v>
      </c>
      <c r="AV5654" s="14" t="s">
        <v>84</v>
      </c>
      <c r="AW5654" s="14" t="s">
        <v>31</v>
      </c>
      <c r="AX5654" s="14" t="s">
        <v>75</v>
      </c>
      <c r="AY5654" s="243" t="s">
        <v>203</v>
      </c>
    </row>
    <row r="5655" spans="2:51" s="14" customFormat="1" ht="11.25">
      <c r="B5655" s="233"/>
      <c r="C5655" s="234"/>
      <c r="D5655" s="224" t="s">
        <v>211</v>
      </c>
      <c r="E5655" s="235" t="s">
        <v>1</v>
      </c>
      <c r="F5655" s="236" t="s">
        <v>4931</v>
      </c>
      <c r="G5655" s="234"/>
      <c r="H5655" s="237">
        <v>4.42</v>
      </c>
      <c r="I5655" s="238"/>
      <c r="J5655" s="234"/>
      <c r="K5655" s="234"/>
      <c r="L5655" s="239"/>
      <c r="M5655" s="240"/>
      <c r="N5655" s="241"/>
      <c r="O5655" s="241"/>
      <c r="P5655" s="241"/>
      <c r="Q5655" s="241"/>
      <c r="R5655" s="241"/>
      <c r="S5655" s="241"/>
      <c r="T5655" s="242"/>
      <c r="AT5655" s="243" t="s">
        <v>211</v>
      </c>
      <c r="AU5655" s="243" t="s">
        <v>84</v>
      </c>
      <c r="AV5655" s="14" t="s">
        <v>84</v>
      </c>
      <c r="AW5655" s="14" t="s">
        <v>31</v>
      </c>
      <c r="AX5655" s="14" t="s">
        <v>75</v>
      </c>
      <c r="AY5655" s="243" t="s">
        <v>203</v>
      </c>
    </row>
    <row r="5656" spans="2:51" s="14" customFormat="1" ht="11.25">
      <c r="B5656" s="233"/>
      <c r="C5656" s="234"/>
      <c r="D5656" s="224" t="s">
        <v>211</v>
      </c>
      <c r="E5656" s="235" t="s">
        <v>1</v>
      </c>
      <c r="F5656" s="236" t="s">
        <v>4932</v>
      </c>
      <c r="G5656" s="234"/>
      <c r="H5656" s="237">
        <v>2.73</v>
      </c>
      <c r="I5656" s="238"/>
      <c r="J5656" s="234"/>
      <c r="K5656" s="234"/>
      <c r="L5656" s="239"/>
      <c r="M5656" s="240"/>
      <c r="N5656" s="241"/>
      <c r="O5656" s="241"/>
      <c r="P5656" s="241"/>
      <c r="Q5656" s="241"/>
      <c r="R5656" s="241"/>
      <c r="S5656" s="241"/>
      <c r="T5656" s="242"/>
      <c r="AT5656" s="243" t="s">
        <v>211</v>
      </c>
      <c r="AU5656" s="243" t="s">
        <v>84</v>
      </c>
      <c r="AV5656" s="14" t="s">
        <v>84</v>
      </c>
      <c r="AW5656" s="14" t="s">
        <v>31</v>
      </c>
      <c r="AX5656" s="14" t="s">
        <v>75</v>
      </c>
      <c r="AY5656" s="243" t="s">
        <v>203</v>
      </c>
    </row>
    <row r="5657" spans="2:51" s="14" customFormat="1" ht="11.25">
      <c r="B5657" s="233"/>
      <c r="C5657" s="234"/>
      <c r="D5657" s="224" t="s">
        <v>211</v>
      </c>
      <c r="E5657" s="235" t="s">
        <v>1</v>
      </c>
      <c r="F5657" s="236" t="s">
        <v>4933</v>
      </c>
      <c r="G5657" s="234"/>
      <c r="H5657" s="237">
        <v>5.33</v>
      </c>
      <c r="I5657" s="238"/>
      <c r="J5657" s="234"/>
      <c r="K5657" s="234"/>
      <c r="L5657" s="239"/>
      <c r="M5657" s="240"/>
      <c r="N5657" s="241"/>
      <c r="O5657" s="241"/>
      <c r="P5657" s="241"/>
      <c r="Q5657" s="241"/>
      <c r="R5657" s="241"/>
      <c r="S5657" s="241"/>
      <c r="T5657" s="242"/>
      <c r="AT5657" s="243" t="s">
        <v>211</v>
      </c>
      <c r="AU5657" s="243" t="s">
        <v>84</v>
      </c>
      <c r="AV5657" s="14" t="s">
        <v>84</v>
      </c>
      <c r="AW5657" s="14" t="s">
        <v>31</v>
      </c>
      <c r="AX5657" s="14" t="s">
        <v>75</v>
      </c>
      <c r="AY5657" s="243" t="s">
        <v>203</v>
      </c>
    </row>
    <row r="5658" spans="2:51" s="14" customFormat="1" ht="11.25">
      <c r="B5658" s="233"/>
      <c r="C5658" s="234"/>
      <c r="D5658" s="224" t="s">
        <v>211</v>
      </c>
      <c r="E5658" s="235" t="s">
        <v>1</v>
      </c>
      <c r="F5658" s="236" t="s">
        <v>4934</v>
      </c>
      <c r="G5658" s="234"/>
      <c r="H5658" s="237">
        <v>4.68</v>
      </c>
      <c r="I5658" s="238"/>
      <c r="J5658" s="234"/>
      <c r="K5658" s="234"/>
      <c r="L5658" s="239"/>
      <c r="M5658" s="240"/>
      <c r="N5658" s="241"/>
      <c r="O5658" s="241"/>
      <c r="P5658" s="241"/>
      <c r="Q5658" s="241"/>
      <c r="R5658" s="241"/>
      <c r="S5658" s="241"/>
      <c r="T5658" s="242"/>
      <c r="AT5658" s="243" t="s">
        <v>211</v>
      </c>
      <c r="AU5658" s="243" t="s">
        <v>84</v>
      </c>
      <c r="AV5658" s="14" t="s">
        <v>84</v>
      </c>
      <c r="AW5658" s="14" t="s">
        <v>31</v>
      </c>
      <c r="AX5658" s="14" t="s">
        <v>75</v>
      </c>
      <c r="AY5658" s="243" t="s">
        <v>203</v>
      </c>
    </row>
    <row r="5659" spans="2:51" s="14" customFormat="1" ht="11.25">
      <c r="B5659" s="233"/>
      <c r="C5659" s="234"/>
      <c r="D5659" s="224" t="s">
        <v>211</v>
      </c>
      <c r="E5659" s="235" t="s">
        <v>1</v>
      </c>
      <c r="F5659" s="236" t="s">
        <v>4935</v>
      </c>
      <c r="G5659" s="234"/>
      <c r="H5659" s="237">
        <v>2.73</v>
      </c>
      <c r="I5659" s="238"/>
      <c r="J5659" s="234"/>
      <c r="K5659" s="234"/>
      <c r="L5659" s="239"/>
      <c r="M5659" s="240"/>
      <c r="N5659" s="241"/>
      <c r="O5659" s="241"/>
      <c r="P5659" s="241"/>
      <c r="Q5659" s="241"/>
      <c r="R5659" s="241"/>
      <c r="S5659" s="241"/>
      <c r="T5659" s="242"/>
      <c r="AT5659" s="243" t="s">
        <v>211</v>
      </c>
      <c r="AU5659" s="243" t="s">
        <v>84</v>
      </c>
      <c r="AV5659" s="14" t="s">
        <v>84</v>
      </c>
      <c r="AW5659" s="14" t="s">
        <v>31</v>
      </c>
      <c r="AX5659" s="14" t="s">
        <v>75</v>
      </c>
      <c r="AY5659" s="243" t="s">
        <v>203</v>
      </c>
    </row>
    <row r="5660" spans="2:51" s="14" customFormat="1" ht="11.25">
      <c r="B5660" s="233"/>
      <c r="C5660" s="234"/>
      <c r="D5660" s="224" t="s">
        <v>211</v>
      </c>
      <c r="E5660" s="235" t="s">
        <v>1</v>
      </c>
      <c r="F5660" s="236" t="s">
        <v>4936</v>
      </c>
      <c r="G5660" s="234"/>
      <c r="H5660" s="237">
        <v>2.34</v>
      </c>
      <c r="I5660" s="238"/>
      <c r="J5660" s="234"/>
      <c r="K5660" s="234"/>
      <c r="L5660" s="239"/>
      <c r="M5660" s="240"/>
      <c r="N5660" s="241"/>
      <c r="O5660" s="241"/>
      <c r="P5660" s="241"/>
      <c r="Q5660" s="241"/>
      <c r="R5660" s="241"/>
      <c r="S5660" s="241"/>
      <c r="T5660" s="242"/>
      <c r="AT5660" s="243" t="s">
        <v>211</v>
      </c>
      <c r="AU5660" s="243" t="s">
        <v>84</v>
      </c>
      <c r="AV5660" s="14" t="s">
        <v>84</v>
      </c>
      <c r="AW5660" s="14" t="s">
        <v>31</v>
      </c>
      <c r="AX5660" s="14" t="s">
        <v>75</v>
      </c>
      <c r="AY5660" s="243" t="s">
        <v>203</v>
      </c>
    </row>
    <row r="5661" spans="2:51" s="14" customFormat="1" ht="11.25">
      <c r="B5661" s="233"/>
      <c r="C5661" s="234"/>
      <c r="D5661" s="224" t="s">
        <v>211</v>
      </c>
      <c r="E5661" s="235" t="s">
        <v>1</v>
      </c>
      <c r="F5661" s="236" t="s">
        <v>4937</v>
      </c>
      <c r="G5661" s="234"/>
      <c r="H5661" s="237">
        <v>4.9400000000000004</v>
      </c>
      <c r="I5661" s="238"/>
      <c r="J5661" s="234"/>
      <c r="K5661" s="234"/>
      <c r="L5661" s="239"/>
      <c r="M5661" s="240"/>
      <c r="N5661" s="241"/>
      <c r="O5661" s="241"/>
      <c r="P5661" s="241"/>
      <c r="Q5661" s="241"/>
      <c r="R5661" s="241"/>
      <c r="S5661" s="241"/>
      <c r="T5661" s="242"/>
      <c r="AT5661" s="243" t="s">
        <v>211</v>
      </c>
      <c r="AU5661" s="243" t="s">
        <v>84</v>
      </c>
      <c r="AV5661" s="14" t="s">
        <v>84</v>
      </c>
      <c r="AW5661" s="14" t="s">
        <v>31</v>
      </c>
      <c r="AX5661" s="14" t="s">
        <v>75</v>
      </c>
      <c r="AY5661" s="243" t="s">
        <v>203</v>
      </c>
    </row>
    <row r="5662" spans="2:51" s="14" customFormat="1" ht="11.25">
      <c r="B5662" s="233"/>
      <c r="C5662" s="234"/>
      <c r="D5662" s="224" t="s">
        <v>211</v>
      </c>
      <c r="E5662" s="235" t="s">
        <v>1</v>
      </c>
      <c r="F5662" s="236" t="s">
        <v>4938</v>
      </c>
      <c r="G5662" s="234"/>
      <c r="H5662" s="237">
        <v>2.34</v>
      </c>
      <c r="I5662" s="238"/>
      <c r="J5662" s="234"/>
      <c r="K5662" s="234"/>
      <c r="L5662" s="239"/>
      <c r="M5662" s="240"/>
      <c r="N5662" s="241"/>
      <c r="O5662" s="241"/>
      <c r="P5662" s="241"/>
      <c r="Q5662" s="241"/>
      <c r="R5662" s="241"/>
      <c r="S5662" s="241"/>
      <c r="T5662" s="242"/>
      <c r="AT5662" s="243" t="s">
        <v>211</v>
      </c>
      <c r="AU5662" s="243" t="s">
        <v>84</v>
      </c>
      <c r="AV5662" s="14" t="s">
        <v>84</v>
      </c>
      <c r="AW5662" s="14" t="s">
        <v>31</v>
      </c>
      <c r="AX5662" s="14" t="s">
        <v>75</v>
      </c>
      <c r="AY5662" s="243" t="s">
        <v>203</v>
      </c>
    </row>
    <row r="5663" spans="2:51" s="14" customFormat="1" ht="11.25">
      <c r="B5663" s="233"/>
      <c r="C5663" s="234"/>
      <c r="D5663" s="224" t="s">
        <v>211</v>
      </c>
      <c r="E5663" s="235" t="s">
        <v>1</v>
      </c>
      <c r="F5663" s="236" t="s">
        <v>4939</v>
      </c>
      <c r="G5663" s="234"/>
      <c r="H5663" s="237">
        <v>2.4700000000000002</v>
      </c>
      <c r="I5663" s="238"/>
      <c r="J5663" s="234"/>
      <c r="K5663" s="234"/>
      <c r="L5663" s="239"/>
      <c r="M5663" s="240"/>
      <c r="N5663" s="241"/>
      <c r="O5663" s="241"/>
      <c r="P5663" s="241"/>
      <c r="Q5663" s="241"/>
      <c r="R5663" s="241"/>
      <c r="S5663" s="241"/>
      <c r="T5663" s="242"/>
      <c r="AT5663" s="243" t="s">
        <v>211</v>
      </c>
      <c r="AU5663" s="243" t="s">
        <v>84</v>
      </c>
      <c r="AV5663" s="14" t="s">
        <v>84</v>
      </c>
      <c r="AW5663" s="14" t="s">
        <v>31</v>
      </c>
      <c r="AX5663" s="14" t="s">
        <v>75</v>
      </c>
      <c r="AY5663" s="243" t="s">
        <v>203</v>
      </c>
    </row>
    <row r="5664" spans="2:51" s="14" customFormat="1" ht="11.25">
      <c r="B5664" s="233"/>
      <c r="C5664" s="234"/>
      <c r="D5664" s="224" t="s">
        <v>211</v>
      </c>
      <c r="E5664" s="235" t="s">
        <v>1</v>
      </c>
      <c r="F5664" s="236" t="s">
        <v>4940</v>
      </c>
      <c r="G5664" s="234"/>
      <c r="H5664" s="237">
        <v>5.3949999999999996</v>
      </c>
      <c r="I5664" s="238"/>
      <c r="J5664" s="234"/>
      <c r="K5664" s="234"/>
      <c r="L5664" s="239"/>
      <c r="M5664" s="240"/>
      <c r="N5664" s="241"/>
      <c r="O5664" s="241"/>
      <c r="P5664" s="241"/>
      <c r="Q5664" s="241"/>
      <c r="R5664" s="241"/>
      <c r="S5664" s="241"/>
      <c r="T5664" s="242"/>
      <c r="AT5664" s="243" t="s">
        <v>211</v>
      </c>
      <c r="AU5664" s="243" t="s">
        <v>84</v>
      </c>
      <c r="AV5664" s="14" t="s">
        <v>84</v>
      </c>
      <c r="AW5664" s="14" t="s">
        <v>31</v>
      </c>
      <c r="AX5664" s="14" t="s">
        <v>75</v>
      </c>
      <c r="AY5664" s="243" t="s">
        <v>203</v>
      </c>
    </row>
    <row r="5665" spans="2:51" s="14" customFormat="1" ht="11.25">
      <c r="B5665" s="233"/>
      <c r="C5665" s="234"/>
      <c r="D5665" s="224" t="s">
        <v>211</v>
      </c>
      <c r="E5665" s="235" t="s">
        <v>1</v>
      </c>
      <c r="F5665" s="236" t="s">
        <v>4941</v>
      </c>
      <c r="G5665" s="234"/>
      <c r="H5665" s="237">
        <v>3.38</v>
      </c>
      <c r="I5665" s="238"/>
      <c r="J5665" s="234"/>
      <c r="K5665" s="234"/>
      <c r="L5665" s="239"/>
      <c r="M5665" s="240"/>
      <c r="N5665" s="241"/>
      <c r="O5665" s="241"/>
      <c r="P5665" s="241"/>
      <c r="Q5665" s="241"/>
      <c r="R5665" s="241"/>
      <c r="S5665" s="241"/>
      <c r="T5665" s="242"/>
      <c r="AT5665" s="243" t="s">
        <v>211</v>
      </c>
      <c r="AU5665" s="243" t="s">
        <v>84</v>
      </c>
      <c r="AV5665" s="14" t="s">
        <v>84</v>
      </c>
      <c r="AW5665" s="14" t="s">
        <v>31</v>
      </c>
      <c r="AX5665" s="14" t="s">
        <v>75</v>
      </c>
      <c r="AY5665" s="243" t="s">
        <v>203</v>
      </c>
    </row>
    <row r="5666" spans="2:51" s="14" customFormat="1" ht="11.25">
      <c r="B5666" s="233"/>
      <c r="C5666" s="234"/>
      <c r="D5666" s="224" t="s">
        <v>211</v>
      </c>
      <c r="E5666" s="235" t="s">
        <v>1</v>
      </c>
      <c r="F5666" s="236" t="s">
        <v>4942</v>
      </c>
      <c r="G5666" s="234"/>
      <c r="H5666" s="237">
        <v>4.42</v>
      </c>
      <c r="I5666" s="238"/>
      <c r="J5666" s="234"/>
      <c r="K5666" s="234"/>
      <c r="L5666" s="239"/>
      <c r="M5666" s="240"/>
      <c r="N5666" s="241"/>
      <c r="O5666" s="241"/>
      <c r="P5666" s="241"/>
      <c r="Q5666" s="241"/>
      <c r="R5666" s="241"/>
      <c r="S5666" s="241"/>
      <c r="T5666" s="242"/>
      <c r="AT5666" s="243" t="s">
        <v>211</v>
      </c>
      <c r="AU5666" s="243" t="s">
        <v>84</v>
      </c>
      <c r="AV5666" s="14" t="s">
        <v>84</v>
      </c>
      <c r="AW5666" s="14" t="s">
        <v>31</v>
      </c>
      <c r="AX5666" s="14" t="s">
        <v>75</v>
      </c>
      <c r="AY5666" s="243" t="s">
        <v>203</v>
      </c>
    </row>
    <row r="5667" spans="2:51" s="14" customFormat="1" ht="11.25">
      <c r="B5667" s="233"/>
      <c r="C5667" s="234"/>
      <c r="D5667" s="224" t="s">
        <v>211</v>
      </c>
      <c r="E5667" s="235" t="s">
        <v>1</v>
      </c>
      <c r="F5667" s="236" t="s">
        <v>4943</v>
      </c>
      <c r="G5667" s="234"/>
      <c r="H5667" s="237">
        <v>2.73</v>
      </c>
      <c r="I5667" s="238"/>
      <c r="J5667" s="234"/>
      <c r="K5667" s="234"/>
      <c r="L5667" s="239"/>
      <c r="M5667" s="240"/>
      <c r="N5667" s="241"/>
      <c r="O5667" s="241"/>
      <c r="P5667" s="241"/>
      <c r="Q5667" s="241"/>
      <c r="R5667" s="241"/>
      <c r="S5667" s="241"/>
      <c r="T5667" s="242"/>
      <c r="AT5667" s="243" t="s">
        <v>211</v>
      </c>
      <c r="AU5667" s="243" t="s">
        <v>84</v>
      </c>
      <c r="AV5667" s="14" t="s">
        <v>84</v>
      </c>
      <c r="AW5667" s="14" t="s">
        <v>31</v>
      </c>
      <c r="AX5667" s="14" t="s">
        <v>75</v>
      </c>
      <c r="AY5667" s="243" t="s">
        <v>203</v>
      </c>
    </row>
    <row r="5668" spans="2:51" s="14" customFormat="1" ht="11.25">
      <c r="B5668" s="233"/>
      <c r="C5668" s="234"/>
      <c r="D5668" s="224" t="s">
        <v>211</v>
      </c>
      <c r="E5668" s="235" t="s">
        <v>1</v>
      </c>
      <c r="F5668" s="236" t="s">
        <v>4944</v>
      </c>
      <c r="G5668" s="234"/>
      <c r="H5668" s="237">
        <v>5.33</v>
      </c>
      <c r="I5668" s="238"/>
      <c r="J5668" s="234"/>
      <c r="K5668" s="234"/>
      <c r="L5668" s="239"/>
      <c r="M5668" s="240"/>
      <c r="N5668" s="241"/>
      <c r="O5668" s="241"/>
      <c r="P5668" s="241"/>
      <c r="Q5668" s="241"/>
      <c r="R5668" s="241"/>
      <c r="S5668" s="241"/>
      <c r="T5668" s="242"/>
      <c r="AT5668" s="243" t="s">
        <v>211</v>
      </c>
      <c r="AU5668" s="243" t="s">
        <v>84</v>
      </c>
      <c r="AV5668" s="14" t="s">
        <v>84</v>
      </c>
      <c r="AW5668" s="14" t="s">
        <v>31</v>
      </c>
      <c r="AX5668" s="14" t="s">
        <v>75</v>
      </c>
      <c r="AY5668" s="243" t="s">
        <v>203</v>
      </c>
    </row>
    <row r="5669" spans="2:51" s="14" customFormat="1" ht="11.25">
      <c r="B5669" s="233"/>
      <c r="C5669" s="234"/>
      <c r="D5669" s="224" t="s">
        <v>211</v>
      </c>
      <c r="E5669" s="235" t="s">
        <v>1</v>
      </c>
      <c r="F5669" s="236" t="s">
        <v>4945</v>
      </c>
      <c r="G5669" s="234"/>
      <c r="H5669" s="237">
        <v>6.6950000000000003</v>
      </c>
      <c r="I5669" s="238"/>
      <c r="J5669" s="234"/>
      <c r="K5669" s="234"/>
      <c r="L5669" s="239"/>
      <c r="M5669" s="240"/>
      <c r="N5669" s="241"/>
      <c r="O5669" s="241"/>
      <c r="P5669" s="241"/>
      <c r="Q5669" s="241"/>
      <c r="R5669" s="241"/>
      <c r="S5669" s="241"/>
      <c r="T5669" s="242"/>
      <c r="AT5669" s="243" t="s">
        <v>211</v>
      </c>
      <c r="AU5669" s="243" t="s">
        <v>84</v>
      </c>
      <c r="AV5669" s="14" t="s">
        <v>84</v>
      </c>
      <c r="AW5669" s="14" t="s">
        <v>31</v>
      </c>
      <c r="AX5669" s="14" t="s">
        <v>75</v>
      </c>
      <c r="AY5669" s="243" t="s">
        <v>203</v>
      </c>
    </row>
    <row r="5670" spans="2:51" s="14" customFormat="1" ht="11.25">
      <c r="B5670" s="233"/>
      <c r="C5670" s="234"/>
      <c r="D5670" s="224" t="s">
        <v>211</v>
      </c>
      <c r="E5670" s="235" t="s">
        <v>1</v>
      </c>
      <c r="F5670" s="236" t="s">
        <v>4946</v>
      </c>
      <c r="G5670" s="234"/>
      <c r="H5670" s="237">
        <v>2.34</v>
      </c>
      <c r="I5670" s="238"/>
      <c r="J5670" s="234"/>
      <c r="K5670" s="234"/>
      <c r="L5670" s="239"/>
      <c r="M5670" s="240"/>
      <c r="N5670" s="241"/>
      <c r="O5670" s="241"/>
      <c r="P5670" s="241"/>
      <c r="Q5670" s="241"/>
      <c r="R5670" s="241"/>
      <c r="S5670" s="241"/>
      <c r="T5670" s="242"/>
      <c r="AT5670" s="243" t="s">
        <v>211</v>
      </c>
      <c r="AU5670" s="243" t="s">
        <v>84</v>
      </c>
      <c r="AV5670" s="14" t="s">
        <v>84</v>
      </c>
      <c r="AW5670" s="14" t="s">
        <v>31</v>
      </c>
      <c r="AX5670" s="14" t="s">
        <v>75</v>
      </c>
      <c r="AY5670" s="243" t="s">
        <v>203</v>
      </c>
    </row>
    <row r="5671" spans="2:51" s="14" customFormat="1" ht="11.25">
      <c r="B5671" s="233"/>
      <c r="C5671" s="234"/>
      <c r="D5671" s="224" t="s">
        <v>211</v>
      </c>
      <c r="E5671" s="235" t="s">
        <v>1</v>
      </c>
      <c r="F5671" s="236" t="s">
        <v>4947</v>
      </c>
      <c r="G5671" s="234"/>
      <c r="H5671" s="237">
        <v>2.34</v>
      </c>
      <c r="I5671" s="238"/>
      <c r="J5671" s="234"/>
      <c r="K5671" s="234"/>
      <c r="L5671" s="239"/>
      <c r="M5671" s="240"/>
      <c r="N5671" s="241"/>
      <c r="O5671" s="241"/>
      <c r="P5671" s="241"/>
      <c r="Q5671" s="241"/>
      <c r="R5671" s="241"/>
      <c r="S5671" s="241"/>
      <c r="T5671" s="242"/>
      <c r="AT5671" s="243" t="s">
        <v>211</v>
      </c>
      <c r="AU5671" s="243" t="s">
        <v>84</v>
      </c>
      <c r="AV5671" s="14" t="s">
        <v>84</v>
      </c>
      <c r="AW5671" s="14" t="s">
        <v>31</v>
      </c>
      <c r="AX5671" s="14" t="s">
        <v>75</v>
      </c>
      <c r="AY5671" s="243" t="s">
        <v>203</v>
      </c>
    </row>
    <row r="5672" spans="2:51" s="14" customFormat="1" ht="11.25">
      <c r="B5672" s="233"/>
      <c r="C5672" s="234"/>
      <c r="D5672" s="224" t="s">
        <v>211</v>
      </c>
      <c r="E5672" s="235" t="s">
        <v>1</v>
      </c>
      <c r="F5672" s="236" t="s">
        <v>4948</v>
      </c>
      <c r="G5672" s="234"/>
      <c r="H5672" s="237">
        <v>7.3449999999999998</v>
      </c>
      <c r="I5672" s="238"/>
      <c r="J5672" s="234"/>
      <c r="K5672" s="234"/>
      <c r="L5672" s="239"/>
      <c r="M5672" s="240"/>
      <c r="N5672" s="241"/>
      <c r="O5672" s="241"/>
      <c r="P5672" s="241"/>
      <c r="Q5672" s="241"/>
      <c r="R5672" s="241"/>
      <c r="S5672" s="241"/>
      <c r="T5672" s="242"/>
      <c r="AT5672" s="243" t="s">
        <v>211</v>
      </c>
      <c r="AU5672" s="243" t="s">
        <v>84</v>
      </c>
      <c r="AV5672" s="14" t="s">
        <v>84</v>
      </c>
      <c r="AW5672" s="14" t="s">
        <v>31</v>
      </c>
      <c r="AX5672" s="14" t="s">
        <v>75</v>
      </c>
      <c r="AY5672" s="243" t="s">
        <v>203</v>
      </c>
    </row>
    <row r="5673" spans="2:51" s="14" customFormat="1" ht="11.25">
      <c r="B5673" s="233"/>
      <c r="C5673" s="234"/>
      <c r="D5673" s="224" t="s">
        <v>211</v>
      </c>
      <c r="E5673" s="235" t="s">
        <v>1</v>
      </c>
      <c r="F5673" s="236" t="s">
        <v>4949</v>
      </c>
      <c r="G5673" s="234"/>
      <c r="H5673" s="237">
        <v>2.34</v>
      </c>
      <c r="I5673" s="238"/>
      <c r="J5673" s="234"/>
      <c r="K5673" s="234"/>
      <c r="L5673" s="239"/>
      <c r="M5673" s="240"/>
      <c r="N5673" s="241"/>
      <c r="O5673" s="241"/>
      <c r="P5673" s="241"/>
      <c r="Q5673" s="241"/>
      <c r="R5673" s="241"/>
      <c r="S5673" s="241"/>
      <c r="T5673" s="242"/>
      <c r="AT5673" s="243" t="s">
        <v>211</v>
      </c>
      <c r="AU5673" s="243" t="s">
        <v>84</v>
      </c>
      <c r="AV5673" s="14" t="s">
        <v>84</v>
      </c>
      <c r="AW5673" s="14" t="s">
        <v>31</v>
      </c>
      <c r="AX5673" s="14" t="s">
        <v>75</v>
      </c>
      <c r="AY5673" s="243" t="s">
        <v>203</v>
      </c>
    </row>
    <row r="5674" spans="2:51" s="13" customFormat="1" ht="11.25">
      <c r="B5674" s="222"/>
      <c r="C5674" s="223"/>
      <c r="D5674" s="224" t="s">
        <v>211</v>
      </c>
      <c r="E5674" s="225" t="s">
        <v>1</v>
      </c>
      <c r="F5674" s="226" t="s">
        <v>213</v>
      </c>
      <c r="G5674" s="223"/>
      <c r="H5674" s="225" t="s">
        <v>1</v>
      </c>
      <c r="I5674" s="227"/>
      <c r="J5674" s="223"/>
      <c r="K5674" s="223"/>
      <c r="L5674" s="228"/>
      <c r="M5674" s="229"/>
      <c r="N5674" s="230"/>
      <c r="O5674" s="230"/>
      <c r="P5674" s="230"/>
      <c r="Q5674" s="230"/>
      <c r="R5674" s="230"/>
      <c r="S5674" s="230"/>
      <c r="T5674" s="231"/>
      <c r="AT5674" s="232" t="s">
        <v>211</v>
      </c>
      <c r="AU5674" s="232" t="s">
        <v>84</v>
      </c>
      <c r="AV5674" s="13" t="s">
        <v>82</v>
      </c>
      <c r="AW5674" s="13" t="s">
        <v>31</v>
      </c>
      <c r="AX5674" s="13" t="s">
        <v>75</v>
      </c>
      <c r="AY5674" s="232" t="s">
        <v>203</v>
      </c>
    </row>
    <row r="5675" spans="2:51" s="13" customFormat="1" ht="11.25">
      <c r="B5675" s="222"/>
      <c r="C5675" s="223"/>
      <c r="D5675" s="224" t="s">
        <v>211</v>
      </c>
      <c r="E5675" s="225" t="s">
        <v>1</v>
      </c>
      <c r="F5675" s="226" t="s">
        <v>420</v>
      </c>
      <c r="G5675" s="223"/>
      <c r="H5675" s="225" t="s">
        <v>1</v>
      </c>
      <c r="I5675" s="227"/>
      <c r="J5675" s="223"/>
      <c r="K5675" s="223"/>
      <c r="L5675" s="228"/>
      <c r="M5675" s="229"/>
      <c r="N5675" s="230"/>
      <c r="O5675" s="230"/>
      <c r="P5675" s="230"/>
      <c r="Q5675" s="230"/>
      <c r="R5675" s="230"/>
      <c r="S5675" s="230"/>
      <c r="T5675" s="231"/>
      <c r="AT5675" s="232" t="s">
        <v>211</v>
      </c>
      <c r="AU5675" s="232" t="s">
        <v>84</v>
      </c>
      <c r="AV5675" s="13" t="s">
        <v>82</v>
      </c>
      <c r="AW5675" s="13" t="s">
        <v>31</v>
      </c>
      <c r="AX5675" s="13" t="s">
        <v>75</v>
      </c>
      <c r="AY5675" s="232" t="s">
        <v>203</v>
      </c>
    </row>
    <row r="5676" spans="2:51" s="14" customFormat="1" ht="11.25">
      <c r="B5676" s="233"/>
      <c r="C5676" s="234"/>
      <c r="D5676" s="224" t="s">
        <v>211</v>
      </c>
      <c r="E5676" s="235" t="s">
        <v>1</v>
      </c>
      <c r="F5676" s="236" t="s">
        <v>4950</v>
      </c>
      <c r="G5676" s="234"/>
      <c r="H5676" s="237">
        <v>5.3949999999999996</v>
      </c>
      <c r="I5676" s="238"/>
      <c r="J5676" s="234"/>
      <c r="K5676" s="234"/>
      <c r="L5676" s="239"/>
      <c r="M5676" s="240"/>
      <c r="N5676" s="241"/>
      <c r="O5676" s="241"/>
      <c r="P5676" s="241"/>
      <c r="Q5676" s="241"/>
      <c r="R5676" s="241"/>
      <c r="S5676" s="241"/>
      <c r="T5676" s="242"/>
      <c r="AT5676" s="243" t="s">
        <v>211</v>
      </c>
      <c r="AU5676" s="243" t="s">
        <v>84</v>
      </c>
      <c r="AV5676" s="14" t="s">
        <v>84</v>
      </c>
      <c r="AW5676" s="14" t="s">
        <v>31</v>
      </c>
      <c r="AX5676" s="14" t="s">
        <v>75</v>
      </c>
      <c r="AY5676" s="243" t="s">
        <v>203</v>
      </c>
    </row>
    <row r="5677" spans="2:51" s="14" customFormat="1" ht="11.25">
      <c r="B5677" s="233"/>
      <c r="C5677" s="234"/>
      <c r="D5677" s="224" t="s">
        <v>211</v>
      </c>
      <c r="E5677" s="235" t="s">
        <v>1</v>
      </c>
      <c r="F5677" s="236" t="s">
        <v>4951</v>
      </c>
      <c r="G5677" s="234"/>
      <c r="H5677" s="237">
        <v>3.38</v>
      </c>
      <c r="I5677" s="238"/>
      <c r="J5677" s="234"/>
      <c r="K5677" s="234"/>
      <c r="L5677" s="239"/>
      <c r="M5677" s="240"/>
      <c r="N5677" s="241"/>
      <c r="O5677" s="241"/>
      <c r="P5677" s="241"/>
      <c r="Q5677" s="241"/>
      <c r="R5677" s="241"/>
      <c r="S5677" s="241"/>
      <c r="T5677" s="242"/>
      <c r="AT5677" s="243" t="s">
        <v>211</v>
      </c>
      <c r="AU5677" s="243" t="s">
        <v>84</v>
      </c>
      <c r="AV5677" s="14" t="s">
        <v>84</v>
      </c>
      <c r="AW5677" s="14" t="s">
        <v>31</v>
      </c>
      <c r="AX5677" s="14" t="s">
        <v>75</v>
      </c>
      <c r="AY5677" s="243" t="s">
        <v>203</v>
      </c>
    </row>
    <row r="5678" spans="2:51" s="14" customFormat="1" ht="11.25">
      <c r="B5678" s="233"/>
      <c r="C5678" s="234"/>
      <c r="D5678" s="224" t="s">
        <v>211</v>
      </c>
      <c r="E5678" s="235" t="s">
        <v>1</v>
      </c>
      <c r="F5678" s="236" t="s">
        <v>4952</v>
      </c>
      <c r="G5678" s="234"/>
      <c r="H5678" s="237">
        <v>4.42</v>
      </c>
      <c r="I5678" s="238"/>
      <c r="J5678" s="234"/>
      <c r="K5678" s="234"/>
      <c r="L5678" s="239"/>
      <c r="M5678" s="240"/>
      <c r="N5678" s="241"/>
      <c r="O5678" s="241"/>
      <c r="P5678" s="241"/>
      <c r="Q5678" s="241"/>
      <c r="R5678" s="241"/>
      <c r="S5678" s="241"/>
      <c r="T5678" s="242"/>
      <c r="AT5678" s="243" t="s">
        <v>211</v>
      </c>
      <c r="AU5678" s="243" t="s">
        <v>84</v>
      </c>
      <c r="AV5678" s="14" t="s">
        <v>84</v>
      </c>
      <c r="AW5678" s="14" t="s">
        <v>31</v>
      </c>
      <c r="AX5678" s="14" t="s">
        <v>75</v>
      </c>
      <c r="AY5678" s="243" t="s">
        <v>203</v>
      </c>
    </row>
    <row r="5679" spans="2:51" s="14" customFormat="1" ht="11.25">
      <c r="B5679" s="233"/>
      <c r="C5679" s="234"/>
      <c r="D5679" s="224" t="s">
        <v>211</v>
      </c>
      <c r="E5679" s="235" t="s">
        <v>1</v>
      </c>
      <c r="F5679" s="236" t="s">
        <v>4953</v>
      </c>
      <c r="G5679" s="234"/>
      <c r="H5679" s="237">
        <v>2.73</v>
      </c>
      <c r="I5679" s="238"/>
      <c r="J5679" s="234"/>
      <c r="K5679" s="234"/>
      <c r="L5679" s="239"/>
      <c r="M5679" s="240"/>
      <c r="N5679" s="241"/>
      <c r="O5679" s="241"/>
      <c r="P5679" s="241"/>
      <c r="Q5679" s="241"/>
      <c r="R5679" s="241"/>
      <c r="S5679" s="241"/>
      <c r="T5679" s="242"/>
      <c r="AT5679" s="243" t="s">
        <v>211</v>
      </c>
      <c r="AU5679" s="243" t="s">
        <v>84</v>
      </c>
      <c r="AV5679" s="14" t="s">
        <v>84</v>
      </c>
      <c r="AW5679" s="14" t="s">
        <v>31</v>
      </c>
      <c r="AX5679" s="14" t="s">
        <v>75</v>
      </c>
      <c r="AY5679" s="243" t="s">
        <v>203</v>
      </c>
    </row>
    <row r="5680" spans="2:51" s="14" customFormat="1" ht="11.25">
      <c r="B5680" s="233"/>
      <c r="C5680" s="234"/>
      <c r="D5680" s="224" t="s">
        <v>211</v>
      </c>
      <c r="E5680" s="235" t="s">
        <v>1</v>
      </c>
      <c r="F5680" s="236" t="s">
        <v>4954</v>
      </c>
      <c r="G5680" s="234"/>
      <c r="H5680" s="237">
        <v>5.33</v>
      </c>
      <c r="I5680" s="238"/>
      <c r="J5680" s="234"/>
      <c r="K5680" s="234"/>
      <c r="L5680" s="239"/>
      <c r="M5680" s="240"/>
      <c r="N5680" s="241"/>
      <c r="O5680" s="241"/>
      <c r="P5680" s="241"/>
      <c r="Q5680" s="241"/>
      <c r="R5680" s="241"/>
      <c r="S5680" s="241"/>
      <c r="T5680" s="242"/>
      <c r="AT5680" s="243" t="s">
        <v>211</v>
      </c>
      <c r="AU5680" s="243" t="s">
        <v>84</v>
      </c>
      <c r="AV5680" s="14" t="s">
        <v>84</v>
      </c>
      <c r="AW5680" s="14" t="s">
        <v>31</v>
      </c>
      <c r="AX5680" s="14" t="s">
        <v>75</v>
      </c>
      <c r="AY5680" s="243" t="s">
        <v>203</v>
      </c>
    </row>
    <row r="5681" spans="2:51" s="14" customFormat="1" ht="11.25">
      <c r="B5681" s="233"/>
      <c r="C5681" s="234"/>
      <c r="D5681" s="224" t="s">
        <v>211</v>
      </c>
      <c r="E5681" s="235" t="s">
        <v>1</v>
      </c>
      <c r="F5681" s="236" t="s">
        <v>4955</v>
      </c>
      <c r="G5681" s="234"/>
      <c r="H5681" s="237">
        <v>4.68</v>
      </c>
      <c r="I5681" s="238"/>
      <c r="J5681" s="234"/>
      <c r="K5681" s="234"/>
      <c r="L5681" s="239"/>
      <c r="M5681" s="240"/>
      <c r="N5681" s="241"/>
      <c r="O5681" s="241"/>
      <c r="P5681" s="241"/>
      <c r="Q5681" s="241"/>
      <c r="R5681" s="241"/>
      <c r="S5681" s="241"/>
      <c r="T5681" s="242"/>
      <c r="AT5681" s="243" t="s">
        <v>211</v>
      </c>
      <c r="AU5681" s="243" t="s">
        <v>84</v>
      </c>
      <c r="AV5681" s="14" t="s">
        <v>84</v>
      </c>
      <c r="AW5681" s="14" t="s">
        <v>31</v>
      </c>
      <c r="AX5681" s="14" t="s">
        <v>75</v>
      </c>
      <c r="AY5681" s="243" t="s">
        <v>203</v>
      </c>
    </row>
    <row r="5682" spans="2:51" s="14" customFormat="1" ht="11.25">
      <c r="B5682" s="233"/>
      <c r="C5682" s="234"/>
      <c r="D5682" s="224" t="s">
        <v>211</v>
      </c>
      <c r="E5682" s="235" t="s">
        <v>1</v>
      </c>
      <c r="F5682" s="236" t="s">
        <v>4956</v>
      </c>
      <c r="G5682" s="234"/>
      <c r="H5682" s="237">
        <v>2.73</v>
      </c>
      <c r="I5682" s="238"/>
      <c r="J5682" s="234"/>
      <c r="K5682" s="234"/>
      <c r="L5682" s="239"/>
      <c r="M5682" s="240"/>
      <c r="N5682" s="241"/>
      <c r="O5682" s="241"/>
      <c r="P5682" s="241"/>
      <c r="Q5682" s="241"/>
      <c r="R5682" s="241"/>
      <c r="S5682" s="241"/>
      <c r="T5682" s="242"/>
      <c r="AT5682" s="243" t="s">
        <v>211</v>
      </c>
      <c r="AU5682" s="243" t="s">
        <v>84</v>
      </c>
      <c r="AV5682" s="14" t="s">
        <v>84</v>
      </c>
      <c r="AW5682" s="14" t="s">
        <v>31</v>
      </c>
      <c r="AX5682" s="14" t="s">
        <v>75</v>
      </c>
      <c r="AY5682" s="243" t="s">
        <v>203</v>
      </c>
    </row>
    <row r="5683" spans="2:51" s="14" customFormat="1" ht="11.25">
      <c r="B5683" s="233"/>
      <c r="C5683" s="234"/>
      <c r="D5683" s="224" t="s">
        <v>211</v>
      </c>
      <c r="E5683" s="235" t="s">
        <v>1</v>
      </c>
      <c r="F5683" s="236" t="s">
        <v>4957</v>
      </c>
      <c r="G5683" s="234"/>
      <c r="H5683" s="237">
        <v>2.34</v>
      </c>
      <c r="I5683" s="238"/>
      <c r="J5683" s="234"/>
      <c r="K5683" s="234"/>
      <c r="L5683" s="239"/>
      <c r="M5683" s="240"/>
      <c r="N5683" s="241"/>
      <c r="O5683" s="241"/>
      <c r="P5683" s="241"/>
      <c r="Q5683" s="241"/>
      <c r="R5683" s="241"/>
      <c r="S5683" s="241"/>
      <c r="T5683" s="242"/>
      <c r="AT5683" s="243" t="s">
        <v>211</v>
      </c>
      <c r="AU5683" s="243" t="s">
        <v>84</v>
      </c>
      <c r="AV5683" s="14" t="s">
        <v>84</v>
      </c>
      <c r="AW5683" s="14" t="s">
        <v>31</v>
      </c>
      <c r="AX5683" s="14" t="s">
        <v>75</v>
      </c>
      <c r="AY5683" s="243" t="s">
        <v>203</v>
      </c>
    </row>
    <row r="5684" spans="2:51" s="14" customFormat="1" ht="11.25">
      <c r="B5684" s="233"/>
      <c r="C5684" s="234"/>
      <c r="D5684" s="224" t="s">
        <v>211</v>
      </c>
      <c r="E5684" s="235" t="s">
        <v>1</v>
      </c>
      <c r="F5684" s="236" t="s">
        <v>4958</v>
      </c>
      <c r="G5684" s="234"/>
      <c r="H5684" s="237">
        <v>4.9400000000000004</v>
      </c>
      <c r="I5684" s="238"/>
      <c r="J5684" s="234"/>
      <c r="K5684" s="234"/>
      <c r="L5684" s="239"/>
      <c r="M5684" s="240"/>
      <c r="N5684" s="241"/>
      <c r="O5684" s="241"/>
      <c r="P5684" s="241"/>
      <c r="Q5684" s="241"/>
      <c r="R5684" s="241"/>
      <c r="S5684" s="241"/>
      <c r="T5684" s="242"/>
      <c r="AT5684" s="243" t="s">
        <v>211</v>
      </c>
      <c r="AU5684" s="243" t="s">
        <v>84</v>
      </c>
      <c r="AV5684" s="14" t="s">
        <v>84</v>
      </c>
      <c r="AW5684" s="14" t="s">
        <v>31</v>
      </c>
      <c r="AX5684" s="14" t="s">
        <v>75</v>
      </c>
      <c r="AY5684" s="243" t="s">
        <v>203</v>
      </c>
    </row>
    <row r="5685" spans="2:51" s="14" customFormat="1" ht="11.25">
      <c r="B5685" s="233"/>
      <c r="C5685" s="234"/>
      <c r="D5685" s="224" t="s">
        <v>211</v>
      </c>
      <c r="E5685" s="235" t="s">
        <v>1</v>
      </c>
      <c r="F5685" s="236" t="s">
        <v>4959</v>
      </c>
      <c r="G5685" s="234"/>
      <c r="H5685" s="237">
        <v>2.34</v>
      </c>
      <c r="I5685" s="238"/>
      <c r="J5685" s="234"/>
      <c r="K5685" s="234"/>
      <c r="L5685" s="239"/>
      <c r="M5685" s="240"/>
      <c r="N5685" s="241"/>
      <c r="O5685" s="241"/>
      <c r="P5685" s="241"/>
      <c r="Q5685" s="241"/>
      <c r="R5685" s="241"/>
      <c r="S5685" s="241"/>
      <c r="T5685" s="242"/>
      <c r="AT5685" s="243" t="s">
        <v>211</v>
      </c>
      <c r="AU5685" s="243" t="s">
        <v>84</v>
      </c>
      <c r="AV5685" s="14" t="s">
        <v>84</v>
      </c>
      <c r="AW5685" s="14" t="s">
        <v>31</v>
      </c>
      <c r="AX5685" s="14" t="s">
        <v>75</v>
      </c>
      <c r="AY5685" s="243" t="s">
        <v>203</v>
      </c>
    </row>
    <row r="5686" spans="2:51" s="14" customFormat="1" ht="11.25">
      <c r="B5686" s="233"/>
      <c r="C5686" s="234"/>
      <c r="D5686" s="224" t="s">
        <v>211</v>
      </c>
      <c r="E5686" s="235" t="s">
        <v>1</v>
      </c>
      <c r="F5686" s="236" t="s">
        <v>4960</v>
      </c>
      <c r="G5686" s="234"/>
      <c r="H5686" s="237">
        <v>2.4700000000000002</v>
      </c>
      <c r="I5686" s="238"/>
      <c r="J5686" s="234"/>
      <c r="K5686" s="234"/>
      <c r="L5686" s="239"/>
      <c r="M5686" s="240"/>
      <c r="N5686" s="241"/>
      <c r="O5686" s="241"/>
      <c r="P5686" s="241"/>
      <c r="Q5686" s="241"/>
      <c r="R5686" s="241"/>
      <c r="S5686" s="241"/>
      <c r="T5686" s="242"/>
      <c r="AT5686" s="243" t="s">
        <v>211</v>
      </c>
      <c r="AU5686" s="243" t="s">
        <v>84</v>
      </c>
      <c r="AV5686" s="14" t="s">
        <v>84</v>
      </c>
      <c r="AW5686" s="14" t="s">
        <v>31</v>
      </c>
      <c r="AX5686" s="14" t="s">
        <v>75</v>
      </c>
      <c r="AY5686" s="243" t="s">
        <v>203</v>
      </c>
    </row>
    <row r="5687" spans="2:51" s="14" customFormat="1" ht="11.25">
      <c r="B5687" s="233"/>
      <c r="C5687" s="234"/>
      <c r="D5687" s="224" t="s">
        <v>211</v>
      </c>
      <c r="E5687" s="235" t="s">
        <v>1</v>
      </c>
      <c r="F5687" s="236" t="s">
        <v>4961</v>
      </c>
      <c r="G5687" s="234"/>
      <c r="H5687" s="237">
        <v>5.3949999999999996</v>
      </c>
      <c r="I5687" s="238"/>
      <c r="J5687" s="234"/>
      <c r="K5687" s="234"/>
      <c r="L5687" s="239"/>
      <c r="M5687" s="240"/>
      <c r="N5687" s="241"/>
      <c r="O5687" s="241"/>
      <c r="P5687" s="241"/>
      <c r="Q5687" s="241"/>
      <c r="R5687" s="241"/>
      <c r="S5687" s="241"/>
      <c r="T5687" s="242"/>
      <c r="AT5687" s="243" t="s">
        <v>211</v>
      </c>
      <c r="AU5687" s="243" t="s">
        <v>84</v>
      </c>
      <c r="AV5687" s="14" t="s">
        <v>84</v>
      </c>
      <c r="AW5687" s="14" t="s">
        <v>31</v>
      </c>
      <c r="AX5687" s="14" t="s">
        <v>75</v>
      </c>
      <c r="AY5687" s="243" t="s">
        <v>203</v>
      </c>
    </row>
    <row r="5688" spans="2:51" s="14" customFormat="1" ht="11.25">
      <c r="B5688" s="233"/>
      <c r="C5688" s="234"/>
      <c r="D5688" s="224" t="s">
        <v>211</v>
      </c>
      <c r="E5688" s="235" t="s">
        <v>1</v>
      </c>
      <c r="F5688" s="236" t="s">
        <v>4962</v>
      </c>
      <c r="G5688" s="234"/>
      <c r="H5688" s="237">
        <v>3.38</v>
      </c>
      <c r="I5688" s="238"/>
      <c r="J5688" s="234"/>
      <c r="K5688" s="234"/>
      <c r="L5688" s="239"/>
      <c r="M5688" s="240"/>
      <c r="N5688" s="241"/>
      <c r="O5688" s="241"/>
      <c r="P5688" s="241"/>
      <c r="Q5688" s="241"/>
      <c r="R5688" s="241"/>
      <c r="S5688" s="241"/>
      <c r="T5688" s="242"/>
      <c r="AT5688" s="243" t="s">
        <v>211</v>
      </c>
      <c r="AU5688" s="243" t="s">
        <v>84</v>
      </c>
      <c r="AV5688" s="14" t="s">
        <v>84</v>
      </c>
      <c r="AW5688" s="14" t="s">
        <v>31</v>
      </c>
      <c r="AX5688" s="14" t="s">
        <v>75</v>
      </c>
      <c r="AY5688" s="243" t="s">
        <v>203</v>
      </c>
    </row>
    <row r="5689" spans="2:51" s="14" customFormat="1" ht="11.25">
      <c r="B5689" s="233"/>
      <c r="C5689" s="234"/>
      <c r="D5689" s="224" t="s">
        <v>211</v>
      </c>
      <c r="E5689" s="235" t="s">
        <v>1</v>
      </c>
      <c r="F5689" s="236" t="s">
        <v>4963</v>
      </c>
      <c r="G5689" s="234"/>
      <c r="H5689" s="237">
        <v>4.42</v>
      </c>
      <c r="I5689" s="238"/>
      <c r="J5689" s="234"/>
      <c r="K5689" s="234"/>
      <c r="L5689" s="239"/>
      <c r="M5689" s="240"/>
      <c r="N5689" s="241"/>
      <c r="O5689" s="241"/>
      <c r="P5689" s="241"/>
      <c r="Q5689" s="241"/>
      <c r="R5689" s="241"/>
      <c r="S5689" s="241"/>
      <c r="T5689" s="242"/>
      <c r="AT5689" s="243" t="s">
        <v>211</v>
      </c>
      <c r="AU5689" s="243" t="s">
        <v>84</v>
      </c>
      <c r="AV5689" s="14" t="s">
        <v>84</v>
      </c>
      <c r="AW5689" s="14" t="s">
        <v>31</v>
      </c>
      <c r="AX5689" s="14" t="s">
        <v>75</v>
      </c>
      <c r="AY5689" s="243" t="s">
        <v>203</v>
      </c>
    </row>
    <row r="5690" spans="2:51" s="14" customFormat="1" ht="11.25">
      <c r="B5690" s="233"/>
      <c r="C5690" s="234"/>
      <c r="D5690" s="224" t="s">
        <v>211</v>
      </c>
      <c r="E5690" s="235" t="s">
        <v>1</v>
      </c>
      <c r="F5690" s="236" t="s">
        <v>4964</v>
      </c>
      <c r="G5690" s="234"/>
      <c r="H5690" s="237">
        <v>2.73</v>
      </c>
      <c r="I5690" s="238"/>
      <c r="J5690" s="234"/>
      <c r="K5690" s="234"/>
      <c r="L5690" s="239"/>
      <c r="M5690" s="240"/>
      <c r="N5690" s="241"/>
      <c r="O5690" s="241"/>
      <c r="P5690" s="241"/>
      <c r="Q5690" s="241"/>
      <c r="R5690" s="241"/>
      <c r="S5690" s="241"/>
      <c r="T5690" s="242"/>
      <c r="AT5690" s="243" t="s">
        <v>211</v>
      </c>
      <c r="AU5690" s="243" t="s">
        <v>84</v>
      </c>
      <c r="AV5690" s="14" t="s">
        <v>84</v>
      </c>
      <c r="AW5690" s="14" t="s">
        <v>31</v>
      </c>
      <c r="AX5690" s="14" t="s">
        <v>75</v>
      </c>
      <c r="AY5690" s="243" t="s">
        <v>203</v>
      </c>
    </row>
    <row r="5691" spans="2:51" s="14" customFormat="1" ht="11.25">
      <c r="B5691" s="233"/>
      <c r="C5691" s="234"/>
      <c r="D5691" s="224" t="s">
        <v>211</v>
      </c>
      <c r="E5691" s="235" t="s">
        <v>1</v>
      </c>
      <c r="F5691" s="236" t="s">
        <v>4965</v>
      </c>
      <c r="G5691" s="234"/>
      <c r="H5691" s="237">
        <v>5.33</v>
      </c>
      <c r="I5691" s="238"/>
      <c r="J5691" s="234"/>
      <c r="K5691" s="234"/>
      <c r="L5691" s="239"/>
      <c r="M5691" s="240"/>
      <c r="N5691" s="241"/>
      <c r="O5691" s="241"/>
      <c r="P5691" s="241"/>
      <c r="Q5691" s="241"/>
      <c r="R5691" s="241"/>
      <c r="S5691" s="241"/>
      <c r="T5691" s="242"/>
      <c r="AT5691" s="243" t="s">
        <v>211</v>
      </c>
      <c r="AU5691" s="243" t="s">
        <v>84</v>
      </c>
      <c r="AV5691" s="14" t="s">
        <v>84</v>
      </c>
      <c r="AW5691" s="14" t="s">
        <v>31</v>
      </c>
      <c r="AX5691" s="14" t="s">
        <v>75</v>
      </c>
      <c r="AY5691" s="243" t="s">
        <v>203</v>
      </c>
    </row>
    <row r="5692" spans="2:51" s="14" customFormat="1" ht="11.25">
      <c r="B5692" s="233"/>
      <c r="C5692" s="234"/>
      <c r="D5692" s="224" t="s">
        <v>211</v>
      </c>
      <c r="E5692" s="235" t="s">
        <v>1</v>
      </c>
      <c r="F5692" s="236" t="s">
        <v>4966</v>
      </c>
      <c r="G5692" s="234"/>
      <c r="H5692" s="237">
        <v>6.6950000000000003</v>
      </c>
      <c r="I5692" s="238"/>
      <c r="J5692" s="234"/>
      <c r="K5692" s="234"/>
      <c r="L5692" s="239"/>
      <c r="M5692" s="240"/>
      <c r="N5692" s="241"/>
      <c r="O5692" s="241"/>
      <c r="P5692" s="241"/>
      <c r="Q5692" s="241"/>
      <c r="R5692" s="241"/>
      <c r="S5692" s="241"/>
      <c r="T5692" s="242"/>
      <c r="AT5692" s="243" t="s">
        <v>211</v>
      </c>
      <c r="AU5692" s="243" t="s">
        <v>84</v>
      </c>
      <c r="AV5692" s="14" t="s">
        <v>84</v>
      </c>
      <c r="AW5692" s="14" t="s">
        <v>31</v>
      </c>
      <c r="AX5692" s="14" t="s">
        <v>75</v>
      </c>
      <c r="AY5692" s="243" t="s">
        <v>203</v>
      </c>
    </row>
    <row r="5693" spans="2:51" s="14" customFormat="1" ht="11.25">
      <c r="B5693" s="233"/>
      <c r="C5693" s="234"/>
      <c r="D5693" s="224" t="s">
        <v>211</v>
      </c>
      <c r="E5693" s="235" t="s">
        <v>1</v>
      </c>
      <c r="F5693" s="236" t="s">
        <v>4967</v>
      </c>
      <c r="G5693" s="234"/>
      <c r="H5693" s="237">
        <v>2.34</v>
      </c>
      <c r="I5693" s="238"/>
      <c r="J5693" s="234"/>
      <c r="K5693" s="234"/>
      <c r="L5693" s="239"/>
      <c r="M5693" s="240"/>
      <c r="N5693" s="241"/>
      <c r="O5693" s="241"/>
      <c r="P5693" s="241"/>
      <c r="Q5693" s="241"/>
      <c r="R5693" s="241"/>
      <c r="S5693" s="241"/>
      <c r="T5693" s="242"/>
      <c r="AT5693" s="243" t="s">
        <v>211</v>
      </c>
      <c r="AU5693" s="243" t="s">
        <v>84</v>
      </c>
      <c r="AV5693" s="14" t="s">
        <v>84</v>
      </c>
      <c r="AW5693" s="14" t="s">
        <v>31</v>
      </c>
      <c r="AX5693" s="14" t="s">
        <v>75</v>
      </c>
      <c r="AY5693" s="243" t="s">
        <v>203</v>
      </c>
    </row>
    <row r="5694" spans="2:51" s="14" customFormat="1" ht="11.25">
      <c r="B5694" s="233"/>
      <c r="C5694" s="234"/>
      <c r="D5694" s="224" t="s">
        <v>211</v>
      </c>
      <c r="E5694" s="235" t="s">
        <v>1</v>
      </c>
      <c r="F5694" s="236" t="s">
        <v>4968</v>
      </c>
      <c r="G5694" s="234"/>
      <c r="H5694" s="237">
        <v>2.34</v>
      </c>
      <c r="I5694" s="238"/>
      <c r="J5694" s="234"/>
      <c r="K5694" s="234"/>
      <c r="L5694" s="239"/>
      <c r="M5694" s="240"/>
      <c r="N5694" s="241"/>
      <c r="O5694" s="241"/>
      <c r="P5694" s="241"/>
      <c r="Q5694" s="241"/>
      <c r="R5694" s="241"/>
      <c r="S5694" s="241"/>
      <c r="T5694" s="242"/>
      <c r="AT5694" s="243" t="s">
        <v>211</v>
      </c>
      <c r="AU5694" s="243" t="s">
        <v>84</v>
      </c>
      <c r="AV5694" s="14" t="s">
        <v>84</v>
      </c>
      <c r="AW5694" s="14" t="s">
        <v>31</v>
      </c>
      <c r="AX5694" s="14" t="s">
        <v>75</v>
      </c>
      <c r="AY5694" s="243" t="s">
        <v>203</v>
      </c>
    </row>
    <row r="5695" spans="2:51" s="14" customFormat="1" ht="11.25">
      <c r="B5695" s="233"/>
      <c r="C5695" s="234"/>
      <c r="D5695" s="224" t="s">
        <v>211</v>
      </c>
      <c r="E5695" s="235" t="s">
        <v>1</v>
      </c>
      <c r="F5695" s="236" t="s">
        <v>4969</v>
      </c>
      <c r="G5695" s="234"/>
      <c r="H5695" s="237">
        <v>7.3449999999999998</v>
      </c>
      <c r="I5695" s="238"/>
      <c r="J5695" s="234"/>
      <c r="K5695" s="234"/>
      <c r="L5695" s="239"/>
      <c r="M5695" s="240"/>
      <c r="N5695" s="241"/>
      <c r="O5695" s="241"/>
      <c r="P5695" s="241"/>
      <c r="Q5695" s="241"/>
      <c r="R5695" s="241"/>
      <c r="S5695" s="241"/>
      <c r="T5695" s="242"/>
      <c r="AT5695" s="243" t="s">
        <v>211</v>
      </c>
      <c r="AU5695" s="243" t="s">
        <v>84</v>
      </c>
      <c r="AV5695" s="14" t="s">
        <v>84</v>
      </c>
      <c r="AW5695" s="14" t="s">
        <v>31</v>
      </c>
      <c r="AX5695" s="14" t="s">
        <v>75</v>
      </c>
      <c r="AY5695" s="243" t="s">
        <v>203</v>
      </c>
    </row>
    <row r="5696" spans="2:51" s="14" customFormat="1" ht="11.25">
      <c r="B5696" s="233"/>
      <c r="C5696" s="234"/>
      <c r="D5696" s="224" t="s">
        <v>211</v>
      </c>
      <c r="E5696" s="235" t="s">
        <v>1</v>
      </c>
      <c r="F5696" s="236" t="s">
        <v>4970</v>
      </c>
      <c r="G5696" s="234"/>
      <c r="H5696" s="237">
        <v>2.34</v>
      </c>
      <c r="I5696" s="238"/>
      <c r="J5696" s="234"/>
      <c r="K5696" s="234"/>
      <c r="L5696" s="239"/>
      <c r="M5696" s="240"/>
      <c r="N5696" s="241"/>
      <c r="O5696" s="241"/>
      <c r="P5696" s="241"/>
      <c r="Q5696" s="241"/>
      <c r="R5696" s="241"/>
      <c r="S5696" s="241"/>
      <c r="T5696" s="242"/>
      <c r="AT5696" s="243" t="s">
        <v>211</v>
      </c>
      <c r="AU5696" s="243" t="s">
        <v>84</v>
      </c>
      <c r="AV5696" s="14" t="s">
        <v>84</v>
      </c>
      <c r="AW5696" s="14" t="s">
        <v>31</v>
      </c>
      <c r="AX5696" s="14" t="s">
        <v>75</v>
      </c>
      <c r="AY5696" s="243" t="s">
        <v>203</v>
      </c>
    </row>
    <row r="5697" spans="1:65" s="14" customFormat="1" ht="11.25">
      <c r="B5697" s="233"/>
      <c r="C5697" s="234"/>
      <c r="D5697" s="224" t="s">
        <v>211</v>
      </c>
      <c r="E5697" s="234"/>
      <c r="F5697" s="236" t="s">
        <v>4971</v>
      </c>
      <c r="G5697" s="234"/>
      <c r="H5697" s="237">
        <v>102.492</v>
      </c>
      <c r="I5697" s="238"/>
      <c r="J5697" s="234"/>
      <c r="K5697" s="234"/>
      <c r="L5697" s="239"/>
      <c r="M5697" s="240"/>
      <c r="N5697" s="241"/>
      <c r="O5697" s="241"/>
      <c r="P5697" s="241"/>
      <c r="Q5697" s="241"/>
      <c r="R5697" s="241"/>
      <c r="S5697" s="241"/>
      <c r="T5697" s="242"/>
      <c r="AT5697" s="243" t="s">
        <v>211</v>
      </c>
      <c r="AU5697" s="243" t="s">
        <v>84</v>
      </c>
      <c r="AV5697" s="14" t="s">
        <v>84</v>
      </c>
      <c r="AW5697" s="14" t="s">
        <v>4</v>
      </c>
      <c r="AX5697" s="14" t="s">
        <v>82</v>
      </c>
      <c r="AY5697" s="243" t="s">
        <v>203</v>
      </c>
    </row>
    <row r="5698" spans="1:65" s="2" customFormat="1" ht="21.75" customHeight="1">
      <c r="A5698" s="35"/>
      <c r="B5698" s="36"/>
      <c r="C5698" s="209" t="s">
        <v>4972</v>
      </c>
      <c r="D5698" s="209" t="s">
        <v>205</v>
      </c>
      <c r="E5698" s="210" t="s">
        <v>4973</v>
      </c>
      <c r="F5698" s="211" t="s">
        <v>4974</v>
      </c>
      <c r="G5698" s="212" t="s">
        <v>240</v>
      </c>
      <c r="H5698" s="213">
        <v>102.492</v>
      </c>
      <c r="I5698" s="214"/>
      <c r="J5698" s="215">
        <f>ROUND(I5698*H5698,2)</f>
        <v>0</v>
      </c>
      <c r="K5698" s="211" t="s">
        <v>218</v>
      </c>
      <c r="L5698" s="40"/>
      <c r="M5698" s="216" t="s">
        <v>1</v>
      </c>
      <c r="N5698" s="217" t="s">
        <v>40</v>
      </c>
      <c r="O5698" s="72"/>
      <c r="P5698" s="218">
        <f>O5698*H5698</f>
        <v>0</v>
      </c>
      <c r="Q5698" s="218">
        <v>4.7999999999999996E-3</v>
      </c>
      <c r="R5698" s="218">
        <f>Q5698*H5698</f>
        <v>0.4919616</v>
      </c>
      <c r="S5698" s="218">
        <v>0</v>
      </c>
      <c r="T5698" s="219">
        <f>S5698*H5698</f>
        <v>0</v>
      </c>
      <c r="U5698" s="35"/>
      <c r="V5698" s="35"/>
      <c r="W5698" s="35"/>
      <c r="X5698" s="35"/>
      <c r="Y5698" s="35"/>
      <c r="Z5698" s="35"/>
      <c r="AA5698" s="35"/>
      <c r="AB5698" s="35"/>
      <c r="AC5698" s="35"/>
      <c r="AD5698" s="35"/>
      <c r="AE5698" s="35"/>
      <c r="AR5698" s="220" t="s">
        <v>412</v>
      </c>
      <c r="AT5698" s="220" t="s">
        <v>205</v>
      </c>
      <c r="AU5698" s="220" t="s">
        <v>84</v>
      </c>
      <c r="AY5698" s="18" t="s">
        <v>203</v>
      </c>
      <c r="BE5698" s="221">
        <f>IF(N5698="základní",J5698,0)</f>
        <v>0</v>
      </c>
      <c r="BF5698" s="221">
        <f>IF(N5698="snížená",J5698,0)</f>
        <v>0</v>
      </c>
      <c r="BG5698" s="221">
        <f>IF(N5698="zákl. přenesená",J5698,0)</f>
        <v>0</v>
      </c>
      <c r="BH5698" s="221">
        <f>IF(N5698="sníž. přenesená",J5698,0)</f>
        <v>0</v>
      </c>
      <c r="BI5698" s="221">
        <f>IF(N5698="nulová",J5698,0)</f>
        <v>0</v>
      </c>
      <c r="BJ5698" s="18" t="s">
        <v>82</v>
      </c>
      <c r="BK5698" s="221">
        <f>ROUND(I5698*H5698,2)</f>
        <v>0</v>
      </c>
      <c r="BL5698" s="18" t="s">
        <v>412</v>
      </c>
      <c r="BM5698" s="220" t="s">
        <v>4975</v>
      </c>
    </row>
    <row r="5699" spans="1:65" s="2" customFormat="1" ht="19.5">
      <c r="A5699" s="35"/>
      <c r="B5699" s="36"/>
      <c r="C5699" s="37"/>
      <c r="D5699" s="224" t="s">
        <v>355</v>
      </c>
      <c r="E5699" s="37"/>
      <c r="F5699" s="244" t="s">
        <v>4161</v>
      </c>
      <c r="G5699" s="37"/>
      <c r="H5699" s="37"/>
      <c r="I5699" s="123"/>
      <c r="J5699" s="37"/>
      <c r="K5699" s="37"/>
      <c r="L5699" s="40"/>
      <c r="M5699" s="245"/>
      <c r="N5699" s="246"/>
      <c r="O5699" s="72"/>
      <c r="P5699" s="72"/>
      <c r="Q5699" s="72"/>
      <c r="R5699" s="72"/>
      <c r="S5699" s="72"/>
      <c r="T5699" s="73"/>
      <c r="U5699" s="35"/>
      <c r="V5699" s="35"/>
      <c r="W5699" s="35"/>
      <c r="X5699" s="35"/>
      <c r="Y5699" s="35"/>
      <c r="Z5699" s="35"/>
      <c r="AA5699" s="35"/>
      <c r="AB5699" s="35"/>
      <c r="AC5699" s="35"/>
      <c r="AD5699" s="35"/>
      <c r="AE5699" s="35"/>
      <c r="AT5699" s="18" t="s">
        <v>355</v>
      </c>
      <c r="AU5699" s="18" t="s">
        <v>84</v>
      </c>
    </row>
    <row r="5700" spans="1:65" s="14" customFormat="1" ht="11.25">
      <c r="B5700" s="233"/>
      <c r="C5700" s="234"/>
      <c r="D5700" s="224" t="s">
        <v>211</v>
      </c>
      <c r="E5700" s="234"/>
      <c r="F5700" s="236" t="s">
        <v>4971</v>
      </c>
      <c r="G5700" s="234"/>
      <c r="H5700" s="237">
        <v>102.492</v>
      </c>
      <c r="I5700" s="238"/>
      <c r="J5700" s="234"/>
      <c r="K5700" s="234"/>
      <c r="L5700" s="239"/>
      <c r="M5700" s="240"/>
      <c r="N5700" s="241"/>
      <c r="O5700" s="241"/>
      <c r="P5700" s="241"/>
      <c r="Q5700" s="241"/>
      <c r="R5700" s="241"/>
      <c r="S5700" s="241"/>
      <c r="T5700" s="242"/>
      <c r="AT5700" s="243" t="s">
        <v>211</v>
      </c>
      <c r="AU5700" s="243" t="s">
        <v>84</v>
      </c>
      <c r="AV5700" s="14" t="s">
        <v>84</v>
      </c>
      <c r="AW5700" s="14" t="s">
        <v>4</v>
      </c>
      <c r="AX5700" s="14" t="s">
        <v>82</v>
      </c>
      <c r="AY5700" s="243" t="s">
        <v>203</v>
      </c>
    </row>
    <row r="5701" spans="1:65" s="2" customFormat="1" ht="21.75" customHeight="1">
      <c r="A5701" s="35"/>
      <c r="B5701" s="36"/>
      <c r="C5701" s="247" t="s">
        <v>4976</v>
      </c>
      <c r="D5701" s="247" t="s">
        <v>413</v>
      </c>
      <c r="E5701" s="248" t="s">
        <v>4977</v>
      </c>
      <c r="F5701" s="249" t="s">
        <v>4978</v>
      </c>
      <c r="G5701" s="250" t="s">
        <v>208</v>
      </c>
      <c r="H5701" s="251">
        <v>2237.7420000000002</v>
      </c>
      <c r="I5701" s="252"/>
      <c r="J5701" s="253">
        <f>ROUND(I5701*H5701,2)</f>
        <v>0</v>
      </c>
      <c r="K5701" s="249" t="s">
        <v>1</v>
      </c>
      <c r="L5701" s="254"/>
      <c r="M5701" s="255" t="s">
        <v>1</v>
      </c>
      <c r="N5701" s="256" t="s">
        <v>40</v>
      </c>
      <c r="O5701" s="72"/>
      <c r="P5701" s="218">
        <f>O5701*H5701</f>
        <v>0</v>
      </c>
      <c r="Q5701" s="218">
        <v>2.3E-2</v>
      </c>
      <c r="R5701" s="218">
        <f>Q5701*H5701</f>
        <v>51.468066</v>
      </c>
      <c r="S5701" s="218">
        <v>0</v>
      </c>
      <c r="T5701" s="219">
        <f>S5701*H5701</f>
        <v>0</v>
      </c>
      <c r="U5701" s="35"/>
      <c r="V5701" s="35"/>
      <c r="W5701" s="35"/>
      <c r="X5701" s="35"/>
      <c r="Y5701" s="35"/>
      <c r="Z5701" s="35"/>
      <c r="AA5701" s="35"/>
      <c r="AB5701" s="35"/>
      <c r="AC5701" s="35"/>
      <c r="AD5701" s="35"/>
      <c r="AE5701" s="35"/>
      <c r="AR5701" s="220" t="s">
        <v>1661</v>
      </c>
      <c r="AT5701" s="220" t="s">
        <v>413</v>
      </c>
      <c r="AU5701" s="220" t="s">
        <v>84</v>
      </c>
      <c r="AY5701" s="18" t="s">
        <v>203</v>
      </c>
      <c r="BE5701" s="221">
        <f>IF(N5701="základní",J5701,0)</f>
        <v>0</v>
      </c>
      <c r="BF5701" s="221">
        <f>IF(N5701="snížená",J5701,0)</f>
        <v>0</v>
      </c>
      <c r="BG5701" s="221">
        <f>IF(N5701="zákl. přenesená",J5701,0)</f>
        <v>0</v>
      </c>
      <c r="BH5701" s="221">
        <f>IF(N5701="sníž. přenesená",J5701,0)</f>
        <v>0</v>
      </c>
      <c r="BI5701" s="221">
        <f>IF(N5701="nulová",J5701,0)</f>
        <v>0</v>
      </c>
      <c r="BJ5701" s="18" t="s">
        <v>82</v>
      </c>
      <c r="BK5701" s="221">
        <f>ROUND(I5701*H5701,2)</f>
        <v>0</v>
      </c>
      <c r="BL5701" s="18" t="s">
        <v>412</v>
      </c>
      <c r="BM5701" s="220" t="s">
        <v>4979</v>
      </c>
    </row>
    <row r="5702" spans="1:65" s="13" customFormat="1" ht="22.5">
      <c r="B5702" s="222"/>
      <c r="C5702" s="223"/>
      <c r="D5702" s="224" t="s">
        <v>211</v>
      </c>
      <c r="E5702" s="225" t="s">
        <v>1</v>
      </c>
      <c r="F5702" s="226" t="s">
        <v>4670</v>
      </c>
      <c r="G5702" s="223"/>
      <c r="H5702" s="225" t="s">
        <v>1</v>
      </c>
      <c r="I5702" s="227"/>
      <c r="J5702" s="223"/>
      <c r="K5702" s="223"/>
      <c r="L5702" s="228"/>
      <c r="M5702" s="229"/>
      <c r="N5702" s="230"/>
      <c r="O5702" s="230"/>
      <c r="P5702" s="230"/>
      <c r="Q5702" s="230"/>
      <c r="R5702" s="230"/>
      <c r="S5702" s="230"/>
      <c r="T5702" s="231"/>
      <c r="AT5702" s="232" t="s">
        <v>211</v>
      </c>
      <c r="AU5702" s="232" t="s">
        <v>84</v>
      </c>
      <c r="AV5702" s="13" t="s">
        <v>82</v>
      </c>
      <c r="AW5702" s="13" t="s">
        <v>31</v>
      </c>
      <c r="AX5702" s="13" t="s">
        <v>75</v>
      </c>
      <c r="AY5702" s="232" t="s">
        <v>203</v>
      </c>
    </row>
    <row r="5703" spans="1:65" s="13" customFormat="1" ht="11.25">
      <c r="B5703" s="222"/>
      <c r="C5703" s="223"/>
      <c r="D5703" s="224" t="s">
        <v>211</v>
      </c>
      <c r="E5703" s="225" t="s">
        <v>1</v>
      </c>
      <c r="F5703" s="226" t="s">
        <v>213</v>
      </c>
      <c r="G5703" s="223"/>
      <c r="H5703" s="225" t="s">
        <v>1</v>
      </c>
      <c r="I5703" s="227"/>
      <c r="J5703" s="223"/>
      <c r="K5703" s="223"/>
      <c r="L5703" s="228"/>
      <c r="M5703" s="229"/>
      <c r="N5703" s="230"/>
      <c r="O5703" s="230"/>
      <c r="P5703" s="230"/>
      <c r="Q5703" s="230"/>
      <c r="R5703" s="230"/>
      <c r="S5703" s="230"/>
      <c r="T5703" s="231"/>
      <c r="AT5703" s="232" t="s">
        <v>211</v>
      </c>
      <c r="AU5703" s="232" t="s">
        <v>84</v>
      </c>
      <c r="AV5703" s="13" t="s">
        <v>82</v>
      </c>
      <c r="AW5703" s="13" t="s">
        <v>31</v>
      </c>
      <c r="AX5703" s="13" t="s">
        <v>75</v>
      </c>
      <c r="AY5703" s="232" t="s">
        <v>203</v>
      </c>
    </row>
    <row r="5704" spans="1:65" s="13" customFormat="1" ht="11.25">
      <c r="B5704" s="222"/>
      <c r="C5704" s="223"/>
      <c r="D5704" s="224" t="s">
        <v>211</v>
      </c>
      <c r="E5704" s="225" t="s">
        <v>1</v>
      </c>
      <c r="F5704" s="226" t="s">
        <v>4926</v>
      </c>
      <c r="G5704" s="223"/>
      <c r="H5704" s="225" t="s">
        <v>1</v>
      </c>
      <c r="I5704" s="227"/>
      <c r="J5704" s="223"/>
      <c r="K5704" s="223"/>
      <c r="L5704" s="228"/>
      <c r="M5704" s="229"/>
      <c r="N5704" s="230"/>
      <c r="O5704" s="230"/>
      <c r="P5704" s="230"/>
      <c r="Q5704" s="230"/>
      <c r="R5704" s="230"/>
      <c r="S5704" s="230"/>
      <c r="T5704" s="231"/>
      <c r="AT5704" s="232" t="s">
        <v>211</v>
      </c>
      <c r="AU5704" s="232" t="s">
        <v>84</v>
      </c>
      <c r="AV5704" s="13" t="s">
        <v>82</v>
      </c>
      <c r="AW5704" s="13" t="s">
        <v>31</v>
      </c>
      <c r="AX5704" s="13" t="s">
        <v>75</v>
      </c>
      <c r="AY5704" s="232" t="s">
        <v>203</v>
      </c>
    </row>
    <row r="5705" spans="1:65" s="13" customFormat="1" ht="11.25">
      <c r="B5705" s="222"/>
      <c r="C5705" s="223"/>
      <c r="D5705" s="224" t="s">
        <v>211</v>
      </c>
      <c r="E5705" s="225" t="s">
        <v>1</v>
      </c>
      <c r="F5705" s="226" t="s">
        <v>4980</v>
      </c>
      <c r="G5705" s="223"/>
      <c r="H5705" s="225" t="s">
        <v>1</v>
      </c>
      <c r="I5705" s="227"/>
      <c r="J5705" s="223"/>
      <c r="K5705" s="223"/>
      <c r="L5705" s="228"/>
      <c r="M5705" s="229"/>
      <c r="N5705" s="230"/>
      <c r="O5705" s="230"/>
      <c r="P5705" s="230"/>
      <c r="Q5705" s="230"/>
      <c r="R5705" s="230"/>
      <c r="S5705" s="230"/>
      <c r="T5705" s="231"/>
      <c r="AT5705" s="232" t="s">
        <v>211</v>
      </c>
      <c r="AU5705" s="232" t="s">
        <v>84</v>
      </c>
      <c r="AV5705" s="13" t="s">
        <v>82</v>
      </c>
      <c r="AW5705" s="13" t="s">
        <v>31</v>
      </c>
      <c r="AX5705" s="13" t="s">
        <v>75</v>
      </c>
      <c r="AY5705" s="232" t="s">
        <v>203</v>
      </c>
    </row>
    <row r="5706" spans="1:65" s="13" customFormat="1" ht="11.25">
      <c r="B5706" s="222"/>
      <c r="C5706" s="223"/>
      <c r="D5706" s="224" t="s">
        <v>211</v>
      </c>
      <c r="E5706" s="225" t="s">
        <v>1</v>
      </c>
      <c r="F5706" s="226" t="s">
        <v>1335</v>
      </c>
      <c r="G5706" s="223"/>
      <c r="H5706" s="225" t="s">
        <v>1</v>
      </c>
      <c r="I5706" s="227"/>
      <c r="J5706" s="223"/>
      <c r="K5706" s="223"/>
      <c r="L5706" s="228"/>
      <c r="M5706" s="229"/>
      <c r="N5706" s="230"/>
      <c r="O5706" s="230"/>
      <c r="P5706" s="230"/>
      <c r="Q5706" s="230"/>
      <c r="R5706" s="230"/>
      <c r="S5706" s="230"/>
      <c r="T5706" s="231"/>
      <c r="AT5706" s="232" t="s">
        <v>211</v>
      </c>
      <c r="AU5706" s="232" t="s">
        <v>84</v>
      </c>
      <c r="AV5706" s="13" t="s">
        <v>82</v>
      </c>
      <c r="AW5706" s="13" t="s">
        <v>31</v>
      </c>
      <c r="AX5706" s="13" t="s">
        <v>75</v>
      </c>
      <c r="AY5706" s="232" t="s">
        <v>203</v>
      </c>
    </row>
    <row r="5707" spans="1:65" s="14" customFormat="1" ht="11.25">
      <c r="B5707" s="233"/>
      <c r="C5707" s="234"/>
      <c r="D5707" s="224" t="s">
        <v>211</v>
      </c>
      <c r="E5707" s="235" t="s">
        <v>1</v>
      </c>
      <c r="F5707" s="236" t="s">
        <v>4927</v>
      </c>
      <c r="G5707" s="234"/>
      <c r="H5707" s="237">
        <v>2.34</v>
      </c>
      <c r="I5707" s="238"/>
      <c r="J5707" s="234"/>
      <c r="K5707" s="234"/>
      <c r="L5707" s="239"/>
      <c r="M5707" s="240"/>
      <c r="N5707" s="241"/>
      <c r="O5707" s="241"/>
      <c r="P5707" s="241"/>
      <c r="Q5707" s="241"/>
      <c r="R5707" s="241"/>
      <c r="S5707" s="241"/>
      <c r="T5707" s="242"/>
      <c r="AT5707" s="243" t="s">
        <v>211</v>
      </c>
      <c r="AU5707" s="243" t="s">
        <v>84</v>
      </c>
      <c r="AV5707" s="14" t="s">
        <v>84</v>
      </c>
      <c r="AW5707" s="14" t="s">
        <v>31</v>
      </c>
      <c r="AX5707" s="14" t="s">
        <v>75</v>
      </c>
      <c r="AY5707" s="243" t="s">
        <v>203</v>
      </c>
    </row>
    <row r="5708" spans="1:65" s="14" customFormat="1" ht="11.25">
      <c r="B5708" s="233"/>
      <c r="C5708" s="234"/>
      <c r="D5708" s="224" t="s">
        <v>211</v>
      </c>
      <c r="E5708" s="235" t="s">
        <v>1</v>
      </c>
      <c r="F5708" s="236" t="s">
        <v>4928</v>
      </c>
      <c r="G5708" s="234"/>
      <c r="H5708" s="237">
        <v>2.34</v>
      </c>
      <c r="I5708" s="238"/>
      <c r="J5708" s="234"/>
      <c r="K5708" s="234"/>
      <c r="L5708" s="239"/>
      <c r="M5708" s="240"/>
      <c r="N5708" s="241"/>
      <c r="O5708" s="241"/>
      <c r="P5708" s="241"/>
      <c r="Q5708" s="241"/>
      <c r="R5708" s="241"/>
      <c r="S5708" s="241"/>
      <c r="T5708" s="242"/>
      <c r="AT5708" s="243" t="s">
        <v>211</v>
      </c>
      <c r="AU5708" s="243" t="s">
        <v>84</v>
      </c>
      <c r="AV5708" s="14" t="s">
        <v>84</v>
      </c>
      <c r="AW5708" s="14" t="s">
        <v>31</v>
      </c>
      <c r="AX5708" s="14" t="s">
        <v>75</v>
      </c>
      <c r="AY5708" s="243" t="s">
        <v>203</v>
      </c>
    </row>
    <row r="5709" spans="1:65" s="13" customFormat="1" ht="11.25">
      <c r="B5709" s="222"/>
      <c r="C5709" s="223"/>
      <c r="D5709" s="224" t="s">
        <v>211</v>
      </c>
      <c r="E5709" s="225" t="s">
        <v>1</v>
      </c>
      <c r="F5709" s="226" t="s">
        <v>213</v>
      </c>
      <c r="G5709" s="223"/>
      <c r="H5709" s="225" t="s">
        <v>1</v>
      </c>
      <c r="I5709" s="227"/>
      <c r="J5709" s="223"/>
      <c r="K5709" s="223"/>
      <c r="L5709" s="228"/>
      <c r="M5709" s="229"/>
      <c r="N5709" s="230"/>
      <c r="O5709" s="230"/>
      <c r="P5709" s="230"/>
      <c r="Q5709" s="230"/>
      <c r="R5709" s="230"/>
      <c r="S5709" s="230"/>
      <c r="T5709" s="231"/>
      <c r="AT5709" s="232" t="s">
        <v>211</v>
      </c>
      <c r="AU5709" s="232" t="s">
        <v>84</v>
      </c>
      <c r="AV5709" s="13" t="s">
        <v>82</v>
      </c>
      <c r="AW5709" s="13" t="s">
        <v>31</v>
      </c>
      <c r="AX5709" s="13" t="s">
        <v>75</v>
      </c>
      <c r="AY5709" s="232" t="s">
        <v>203</v>
      </c>
    </row>
    <row r="5710" spans="1:65" s="13" customFormat="1" ht="11.25">
      <c r="B5710" s="222"/>
      <c r="C5710" s="223"/>
      <c r="D5710" s="224" t="s">
        <v>211</v>
      </c>
      <c r="E5710" s="225" t="s">
        <v>1</v>
      </c>
      <c r="F5710" s="226" t="s">
        <v>418</v>
      </c>
      <c r="G5710" s="223"/>
      <c r="H5710" s="225" t="s">
        <v>1</v>
      </c>
      <c r="I5710" s="227"/>
      <c r="J5710" s="223"/>
      <c r="K5710" s="223"/>
      <c r="L5710" s="228"/>
      <c r="M5710" s="229"/>
      <c r="N5710" s="230"/>
      <c r="O5710" s="230"/>
      <c r="P5710" s="230"/>
      <c r="Q5710" s="230"/>
      <c r="R5710" s="230"/>
      <c r="S5710" s="230"/>
      <c r="T5710" s="231"/>
      <c r="AT5710" s="232" t="s">
        <v>211</v>
      </c>
      <c r="AU5710" s="232" t="s">
        <v>84</v>
      </c>
      <c r="AV5710" s="13" t="s">
        <v>82</v>
      </c>
      <c r="AW5710" s="13" t="s">
        <v>31</v>
      </c>
      <c r="AX5710" s="13" t="s">
        <v>75</v>
      </c>
      <c r="AY5710" s="232" t="s">
        <v>203</v>
      </c>
    </row>
    <row r="5711" spans="1:65" s="14" customFormat="1" ht="11.25">
      <c r="B5711" s="233"/>
      <c r="C5711" s="234"/>
      <c r="D5711" s="224" t="s">
        <v>211</v>
      </c>
      <c r="E5711" s="235" t="s">
        <v>1</v>
      </c>
      <c r="F5711" s="236" t="s">
        <v>4929</v>
      </c>
      <c r="G5711" s="234"/>
      <c r="H5711" s="237">
        <v>5.3949999999999996</v>
      </c>
      <c r="I5711" s="238"/>
      <c r="J5711" s="234"/>
      <c r="K5711" s="234"/>
      <c r="L5711" s="239"/>
      <c r="M5711" s="240"/>
      <c r="N5711" s="241"/>
      <c r="O5711" s="241"/>
      <c r="P5711" s="241"/>
      <c r="Q5711" s="241"/>
      <c r="R5711" s="241"/>
      <c r="S5711" s="241"/>
      <c r="T5711" s="242"/>
      <c r="AT5711" s="243" t="s">
        <v>211</v>
      </c>
      <c r="AU5711" s="243" t="s">
        <v>84</v>
      </c>
      <c r="AV5711" s="14" t="s">
        <v>84</v>
      </c>
      <c r="AW5711" s="14" t="s">
        <v>31</v>
      </c>
      <c r="AX5711" s="14" t="s">
        <v>75</v>
      </c>
      <c r="AY5711" s="243" t="s">
        <v>203</v>
      </c>
    </row>
    <row r="5712" spans="1:65" s="14" customFormat="1" ht="11.25">
      <c r="B5712" s="233"/>
      <c r="C5712" s="234"/>
      <c r="D5712" s="224" t="s">
        <v>211</v>
      </c>
      <c r="E5712" s="235" t="s">
        <v>1</v>
      </c>
      <c r="F5712" s="236" t="s">
        <v>4930</v>
      </c>
      <c r="G5712" s="234"/>
      <c r="H5712" s="237">
        <v>3.38</v>
      </c>
      <c r="I5712" s="238"/>
      <c r="J5712" s="234"/>
      <c r="K5712" s="234"/>
      <c r="L5712" s="239"/>
      <c r="M5712" s="240"/>
      <c r="N5712" s="241"/>
      <c r="O5712" s="241"/>
      <c r="P5712" s="241"/>
      <c r="Q5712" s="241"/>
      <c r="R5712" s="241"/>
      <c r="S5712" s="241"/>
      <c r="T5712" s="242"/>
      <c r="AT5712" s="243" t="s">
        <v>211</v>
      </c>
      <c r="AU5712" s="243" t="s">
        <v>84</v>
      </c>
      <c r="AV5712" s="14" t="s">
        <v>84</v>
      </c>
      <c r="AW5712" s="14" t="s">
        <v>31</v>
      </c>
      <c r="AX5712" s="14" t="s">
        <v>75</v>
      </c>
      <c r="AY5712" s="243" t="s">
        <v>203</v>
      </c>
    </row>
    <row r="5713" spans="2:51" s="14" customFormat="1" ht="11.25">
      <c r="B5713" s="233"/>
      <c r="C5713" s="234"/>
      <c r="D5713" s="224" t="s">
        <v>211</v>
      </c>
      <c r="E5713" s="235" t="s">
        <v>1</v>
      </c>
      <c r="F5713" s="236" t="s">
        <v>4931</v>
      </c>
      <c r="G5713" s="234"/>
      <c r="H5713" s="237">
        <v>4.42</v>
      </c>
      <c r="I5713" s="238"/>
      <c r="J5713" s="234"/>
      <c r="K5713" s="234"/>
      <c r="L5713" s="239"/>
      <c r="M5713" s="240"/>
      <c r="N5713" s="241"/>
      <c r="O5713" s="241"/>
      <c r="P5713" s="241"/>
      <c r="Q5713" s="241"/>
      <c r="R5713" s="241"/>
      <c r="S5713" s="241"/>
      <c r="T5713" s="242"/>
      <c r="AT5713" s="243" t="s">
        <v>211</v>
      </c>
      <c r="AU5713" s="243" t="s">
        <v>84</v>
      </c>
      <c r="AV5713" s="14" t="s">
        <v>84</v>
      </c>
      <c r="AW5713" s="14" t="s">
        <v>31</v>
      </c>
      <c r="AX5713" s="14" t="s">
        <v>75</v>
      </c>
      <c r="AY5713" s="243" t="s">
        <v>203</v>
      </c>
    </row>
    <row r="5714" spans="2:51" s="14" customFormat="1" ht="11.25">
      <c r="B5714" s="233"/>
      <c r="C5714" s="234"/>
      <c r="D5714" s="224" t="s">
        <v>211</v>
      </c>
      <c r="E5714" s="235" t="s">
        <v>1</v>
      </c>
      <c r="F5714" s="236" t="s">
        <v>4932</v>
      </c>
      <c r="G5714" s="234"/>
      <c r="H5714" s="237">
        <v>2.73</v>
      </c>
      <c r="I5714" s="238"/>
      <c r="J5714" s="234"/>
      <c r="K5714" s="234"/>
      <c r="L5714" s="239"/>
      <c r="M5714" s="240"/>
      <c r="N5714" s="241"/>
      <c r="O5714" s="241"/>
      <c r="P5714" s="241"/>
      <c r="Q5714" s="241"/>
      <c r="R5714" s="241"/>
      <c r="S5714" s="241"/>
      <c r="T5714" s="242"/>
      <c r="AT5714" s="243" t="s">
        <v>211</v>
      </c>
      <c r="AU5714" s="243" t="s">
        <v>84</v>
      </c>
      <c r="AV5714" s="14" t="s">
        <v>84</v>
      </c>
      <c r="AW5714" s="14" t="s">
        <v>31</v>
      </c>
      <c r="AX5714" s="14" t="s">
        <v>75</v>
      </c>
      <c r="AY5714" s="243" t="s">
        <v>203</v>
      </c>
    </row>
    <row r="5715" spans="2:51" s="14" customFormat="1" ht="11.25">
      <c r="B5715" s="233"/>
      <c r="C5715" s="234"/>
      <c r="D5715" s="224" t="s">
        <v>211</v>
      </c>
      <c r="E5715" s="235" t="s">
        <v>1</v>
      </c>
      <c r="F5715" s="236" t="s">
        <v>4933</v>
      </c>
      <c r="G5715" s="234"/>
      <c r="H5715" s="237">
        <v>5.33</v>
      </c>
      <c r="I5715" s="238"/>
      <c r="J5715" s="234"/>
      <c r="K5715" s="234"/>
      <c r="L5715" s="239"/>
      <c r="M5715" s="240"/>
      <c r="N5715" s="241"/>
      <c r="O5715" s="241"/>
      <c r="P5715" s="241"/>
      <c r="Q5715" s="241"/>
      <c r="R5715" s="241"/>
      <c r="S5715" s="241"/>
      <c r="T5715" s="242"/>
      <c r="AT5715" s="243" t="s">
        <v>211</v>
      </c>
      <c r="AU5715" s="243" t="s">
        <v>84</v>
      </c>
      <c r="AV5715" s="14" t="s">
        <v>84</v>
      </c>
      <c r="AW5715" s="14" t="s">
        <v>31</v>
      </c>
      <c r="AX5715" s="14" t="s">
        <v>75</v>
      </c>
      <c r="AY5715" s="243" t="s">
        <v>203</v>
      </c>
    </row>
    <row r="5716" spans="2:51" s="14" customFormat="1" ht="11.25">
      <c r="B5716" s="233"/>
      <c r="C5716" s="234"/>
      <c r="D5716" s="224" t="s">
        <v>211</v>
      </c>
      <c r="E5716" s="235" t="s">
        <v>1</v>
      </c>
      <c r="F5716" s="236" t="s">
        <v>4934</v>
      </c>
      <c r="G5716" s="234"/>
      <c r="H5716" s="237">
        <v>4.68</v>
      </c>
      <c r="I5716" s="238"/>
      <c r="J5716" s="234"/>
      <c r="K5716" s="234"/>
      <c r="L5716" s="239"/>
      <c r="M5716" s="240"/>
      <c r="N5716" s="241"/>
      <c r="O5716" s="241"/>
      <c r="P5716" s="241"/>
      <c r="Q5716" s="241"/>
      <c r="R5716" s="241"/>
      <c r="S5716" s="241"/>
      <c r="T5716" s="242"/>
      <c r="AT5716" s="243" t="s">
        <v>211</v>
      </c>
      <c r="AU5716" s="243" t="s">
        <v>84</v>
      </c>
      <c r="AV5716" s="14" t="s">
        <v>84</v>
      </c>
      <c r="AW5716" s="14" t="s">
        <v>31</v>
      </c>
      <c r="AX5716" s="14" t="s">
        <v>75</v>
      </c>
      <c r="AY5716" s="243" t="s">
        <v>203</v>
      </c>
    </row>
    <row r="5717" spans="2:51" s="14" customFormat="1" ht="11.25">
      <c r="B5717" s="233"/>
      <c r="C5717" s="234"/>
      <c r="D5717" s="224" t="s">
        <v>211</v>
      </c>
      <c r="E5717" s="235" t="s">
        <v>1</v>
      </c>
      <c r="F5717" s="236" t="s">
        <v>4935</v>
      </c>
      <c r="G5717" s="234"/>
      <c r="H5717" s="237">
        <v>2.73</v>
      </c>
      <c r="I5717" s="238"/>
      <c r="J5717" s="234"/>
      <c r="K5717" s="234"/>
      <c r="L5717" s="239"/>
      <c r="M5717" s="240"/>
      <c r="N5717" s="241"/>
      <c r="O5717" s="241"/>
      <c r="P5717" s="241"/>
      <c r="Q5717" s="241"/>
      <c r="R5717" s="241"/>
      <c r="S5717" s="241"/>
      <c r="T5717" s="242"/>
      <c r="AT5717" s="243" t="s">
        <v>211</v>
      </c>
      <c r="AU5717" s="243" t="s">
        <v>84</v>
      </c>
      <c r="AV5717" s="14" t="s">
        <v>84</v>
      </c>
      <c r="AW5717" s="14" t="s">
        <v>31</v>
      </c>
      <c r="AX5717" s="14" t="s">
        <v>75</v>
      </c>
      <c r="AY5717" s="243" t="s">
        <v>203</v>
      </c>
    </row>
    <row r="5718" spans="2:51" s="14" customFormat="1" ht="11.25">
      <c r="B5718" s="233"/>
      <c r="C5718" s="234"/>
      <c r="D5718" s="224" t="s">
        <v>211</v>
      </c>
      <c r="E5718" s="235" t="s">
        <v>1</v>
      </c>
      <c r="F5718" s="236" t="s">
        <v>4936</v>
      </c>
      <c r="G5718" s="234"/>
      <c r="H5718" s="237">
        <v>2.34</v>
      </c>
      <c r="I5718" s="238"/>
      <c r="J5718" s="234"/>
      <c r="K5718" s="234"/>
      <c r="L5718" s="239"/>
      <c r="M5718" s="240"/>
      <c r="N5718" s="241"/>
      <c r="O5718" s="241"/>
      <c r="P5718" s="241"/>
      <c r="Q5718" s="241"/>
      <c r="R5718" s="241"/>
      <c r="S5718" s="241"/>
      <c r="T5718" s="242"/>
      <c r="AT5718" s="243" t="s">
        <v>211</v>
      </c>
      <c r="AU5718" s="243" t="s">
        <v>84</v>
      </c>
      <c r="AV5718" s="14" t="s">
        <v>84</v>
      </c>
      <c r="AW5718" s="14" t="s">
        <v>31</v>
      </c>
      <c r="AX5718" s="14" t="s">
        <v>75</v>
      </c>
      <c r="AY5718" s="243" t="s">
        <v>203</v>
      </c>
    </row>
    <row r="5719" spans="2:51" s="14" customFormat="1" ht="11.25">
      <c r="B5719" s="233"/>
      <c r="C5719" s="234"/>
      <c r="D5719" s="224" t="s">
        <v>211</v>
      </c>
      <c r="E5719" s="235" t="s">
        <v>1</v>
      </c>
      <c r="F5719" s="236" t="s">
        <v>4937</v>
      </c>
      <c r="G5719" s="234"/>
      <c r="H5719" s="237">
        <v>4.9400000000000004</v>
      </c>
      <c r="I5719" s="238"/>
      <c r="J5719" s="234"/>
      <c r="K5719" s="234"/>
      <c r="L5719" s="239"/>
      <c r="M5719" s="240"/>
      <c r="N5719" s="241"/>
      <c r="O5719" s="241"/>
      <c r="P5719" s="241"/>
      <c r="Q5719" s="241"/>
      <c r="R5719" s="241"/>
      <c r="S5719" s="241"/>
      <c r="T5719" s="242"/>
      <c r="AT5719" s="243" t="s">
        <v>211</v>
      </c>
      <c r="AU5719" s="243" t="s">
        <v>84</v>
      </c>
      <c r="AV5719" s="14" t="s">
        <v>84</v>
      </c>
      <c r="AW5719" s="14" t="s">
        <v>31</v>
      </c>
      <c r="AX5719" s="14" t="s">
        <v>75</v>
      </c>
      <c r="AY5719" s="243" t="s">
        <v>203</v>
      </c>
    </row>
    <row r="5720" spans="2:51" s="14" customFormat="1" ht="11.25">
      <c r="B5720" s="233"/>
      <c r="C5720" s="234"/>
      <c r="D5720" s="224" t="s">
        <v>211</v>
      </c>
      <c r="E5720" s="235" t="s">
        <v>1</v>
      </c>
      <c r="F5720" s="236" t="s">
        <v>4938</v>
      </c>
      <c r="G5720" s="234"/>
      <c r="H5720" s="237">
        <v>2.34</v>
      </c>
      <c r="I5720" s="238"/>
      <c r="J5720" s="234"/>
      <c r="K5720" s="234"/>
      <c r="L5720" s="239"/>
      <c r="M5720" s="240"/>
      <c r="N5720" s="241"/>
      <c r="O5720" s="241"/>
      <c r="P5720" s="241"/>
      <c r="Q5720" s="241"/>
      <c r="R5720" s="241"/>
      <c r="S5720" s="241"/>
      <c r="T5720" s="242"/>
      <c r="AT5720" s="243" t="s">
        <v>211</v>
      </c>
      <c r="AU5720" s="243" t="s">
        <v>84</v>
      </c>
      <c r="AV5720" s="14" t="s">
        <v>84</v>
      </c>
      <c r="AW5720" s="14" t="s">
        <v>31</v>
      </c>
      <c r="AX5720" s="14" t="s">
        <v>75</v>
      </c>
      <c r="AY5720" s="243" t="s">
        <v>203</v>
      </c>
    </row>
    <row r="5721" spans="2:51" s="14" customFormat="1" ht="11.25">
      <c r="B5721" s="233"/>
      <c r="C5721" s="234"/>
      <c r="D5721" s="224" t="s">
        <v>211</v>
      </c>
      <c r="E5721" s="235" t="s">
        <v>1</v>
      </c>
      <c r="F5721" s="236" t="s">
        <v>4939</v>
      </c>
      <c r="G5721" s="234"/>
      <c r="H5721" s="237">
        <v>2.4700000000000002</v>
      </c>
      <c r="I5721" s="238"/>
      <c r="J5721" s="234"/>
      <c r="K5721" s="234"/>
      <c r="L5721" s="239"/>
      <c r="M5721" s="240"/>
      <c r="N5721" s="241"/>
      <c r="O5721" s="241"/>
      <c r="P5721" s="241"/>
      <c r="Q5721" s="241"/>
      <c r="R5721" s="241"/>
      <c r="S5721" s="241"/>
      <c r="T5721" s="242"/>
      <c r="AT5721" s="243" t="s">
        <v>211</v>
      </c>
      <c r="AU5721" s="243" t="s">
        <v>84</v>
      </c>
      <c r="AV5721" s="14" t="s">
        <v>84</v>
      </c>
      <c r="AW5721" s="14" t="s">
        <v>31</v>
      </c>
      <c r="AX5721" s="14" t="s">
        <v>75</v>
      </c>
      <c r="AY5721" s="243" t="s">
        <v>203</v>
      </c>
    </row>
    <row r="5722" spans="2:51" s="14" customFormat="1" ht="11.25">
      <c r="B5722" s="233"/>
      <c r="C5722" s="234"/>
      <c r="D5722" s="224" t="s">
        <v>211</v>
      </c>
      <c r="E5722" s="235" t="s">
        <v>1</v>
      </c>
      <c r="F5722" s="236" t="s">
        <v>4940</v>
      </c>
      <c r="G5722" s="234"/>
      <c r="H5722" s="237">
        <v>5.3949999999999996</v>
      </c>
      <c r="I5722" s="238"/>
      <c r="J5722" s="234"/>
      <c r="K5722" s="234"/>
      <c r="L5722" s="239"/>
      <c r="M5722" s="240"/>
      <c r="N5722" s="241"/>
      <c r="O5722" s="241"/>
      <c r="P5722" s="241"/>
      <c r="Q5722" s="241"/>
      <c r="R5722" s="241"/>
      <c r="S5722" s="241"/>
      <c r="T5722" s="242"/>
      <c r="AT5722" s="243" t="s">
        <v>211</v>
      </c>
      <c r="AU5722" s="243" t="s">
        <v>84</v>
      </c>
      <c r="AV5722" s="14" t="s">
        <v>84</v>
      </c>
      <c r="AW5722" s="14" t="s">
        <v>31</v>
      </c>
      <c r="AX5722" s="14" t="s">
        <v>75</v>
      </c>
      <c r="AY5722" s="243" t="s">
        <v>203</v>
      </c>
    </row>
    <row r="5723" spans="2:51" s="14" customFormat="1" ht="11.25">
      <c r="B5723" s="233"/>
      <c r="C5723" s="234"/>
      <c r="D5723" s="224" t="s">
        <v>211</v>
      </c>
      <c r="E5723" s="235" t="s">
        <v>1</v>
      </c>
      <c r="F5723" s="236" t="s">
        <v>4941</v>
      </c>
      <c r="G5723" s="234"/>
      <c r="H5723" s="237">
        <v>3.38</v>
      </c>
      <c r="I5723" s="238"/>
      <c r="J5723" s="234"/>
      <c r="K5723" s="234"/>
      <c r="L5723" s="239"/>
      <c r="M5723" s="240"/>
      <c r="N5723" s="241"/>
      <c r="O5723" s="241"/>
      <c r="P5723" s="241"/>
      <c r="Q5723" s="241"/>
      <c r="R5723" s="241"/>
      <c r="S5723" s="241"/>
      <c r="T5723" s="242"/>
      <c r="AT5723" s="243" t="s">
        <v>211</v>
      </c>
      <c r="AU5723" s="243" t="s">
        <v>84</v>
      </c>
      <c r="AV5723" s="14" t="s">
        <v>84</v>
      </c>
      <c r="AW5723" s="14" t="s">
        <v>31</v>
      </c>
      <c r="AX5723" s="14" t="s">
        <v>75</v>
      </c>
      <c r="AY5723" s="243" t="s">
        <v>203</v>
      </c>
    </row>
    <row r="5724" spans="2:51" s="14" customFormat="1" ht="11.25">
      <c r="B5724" s="233"/>
      <c r="C5724" s="234"/>
      <c r="D5724" s="224" t="s">
        <v>211</v>
      </c>
      <c r="E5724" s="235" t="s">
        <v>1</v>
      </c>
      <c r="F5724" s="236" t="s">
        <v>4942</v>
      </c>
      <c r="G5724" s="234"/>
      <c r="H5724" s="237">
        <v>4.42</v>
      </c>
      <c r="I5724" s="238"/>
      <c r="J5724" s="234"/>
      <c r="K5724" s="234"/>
      <c r="L5724" s="239"/>
      <c r="M5724" s="240"/>
      <c r="N5724" s="241"/>
      <c r="O5724" s="241"/>
      <c r="P5724" s="241"/>
      <c r="Q5724" s="241"/>
      <c r="R5724" s="241"/>
      <c r="S5724" s="241"/>
      <c r="T5724" s="242"/>
      <c r="AT5724" s="243" t="s">
        <v>211</v>
      </c>
      <c r="AU5724" s="243" t="s">
        <v>84</v>
      </c>
      <c r="AV5724" s="14" t="s">
        <v>84</v>
      </c>
      <c r="AW5724" s="14" t="s">
        <v>31</v>
      </c>
      <c r="AX5724" s="14" t="s">
        <v>75</v>
      </c>
      <c r="AY5724" s="243" t="s">
        <v>203</v>
      </c>
    </row>
    <row r="5725" spans="2:51" s="14" customFormat="1" ht="11.25">
      <c r="B5725" s="233"/>
      <c r="C5725" s="234"/>
      <c r="D5725" s="224" t="s">
        <v>211</v>
      </c>
      <c r="E5725" s="235" t="s">
        <v>1</v>
      </c>
      <c r="F5725" s="236" t="s">
        <v>4943</v>
      </c>
      <c r="G5725" s="234"/>
      <c r="H5725" s="237">
        <v>2.73</v>
      </c>
      <c r="I5725" s="238"/>
      <c r="J5725" s="234"/>
      <c r="K5725" s="234"/>
      <c r="L5725" s="239"/>
      <c r="M5725" s="240"/>
      <c r="N5725" s="241"/>
      <c r="O5725" s="241"/>
      <c r="P5725" s="241"/>
      <c r="Q5725" s="241"/>
      <c r="R5725" s="241"/>
      <c r="S5725" s="241"/>
      <c r="T5725" s="242"/>
      <c r="AT5725" s="243" t="s">
        <v>211</v>
      </c>
      <c r="AU5725" s="243" t="s">
        <v>84</v>
      </c>
      <c r="AV5725" s="14" t="s">
        <v>84</v>
      </c>
      <c r="AW5725" s="14" t="s">
        <v>31</v>
      </c>
      <c r="AX5725" s="14" t="s">
        <v>75</v>
      </c>
      <c r="AY5725" s="243" t="s">
        <v>203</v>
      </c>
    </row>
    <row r="5726" spans="2:51" s="14" customFormat="1" ht="11.25">
      <c r="B5726" s="233"/>
      <c r="C5726" s="234"/>
      <c r="D5726" s="224" t="s">
        <v>211</v>
      </c>
      <c r="E5726" s="235" t="s">
        <v>1</v>
      </c>
      <c r="F5726" s="236" t="s">
        <v>4944</v>
      </c>
      <c r="G5726" s="234"/>
      <c r="H5726" s="237">
        <v>5.33</v>
      </c>
      <c r="I5726" s="238"/>
      <c r="J5726" s="234"/>
      <c r="K5726" s="234"/>
      <c r="L5726" s="239"/>
      <c r="M5726" s="240"/>
      <c r="N5726" s="241"/>
      <c r="O5726" s="241"/>
      <c r="P5726" s="241"/>
      <c r="Q5726" s="241"/>
      <c r="R5726" s="241"/>
      <c r="S5726" s="241"/>
      <c r="T5726" s="242"/>
      <c r="AT5726" s="243" t="s">
        <v>211</v>
      </c>
      <c r="AU5726" s="243" t="s">
        <v>84</v>
      </c>
      <c r="AV5726" s="14" t="s">
        <v>84</v>
      </c>
      <c r="AW5726" s="14" t="s">
        <v>31</v>
      </c>
      <c r="AX5726" s="14" t="s">
        <v>75</v>
      </c>
      <c r="AY5726" s="243" t="s">
        <v>203</v>
      </c>
    </row>
    <row r="5727" spans="2:51" s="14" customFormat="1" ht="11.25">
      <c r="B5727" s="233"/>
      <c r="C5727" s="234"/>
      <c r="D5727" s="224" t="s">
        <v>211</v>
      </c>
      <c r="E5727" s="235" t="s">
        <v>1</v>
      </c>
      <c r="F5727" s="236" t="s">
        <v>4945</v>
      </c>
      <c r="G5727" s="234"/>
      <c r="H5727" s="237">
        <v>6.6950000000000003</v>
      </c>
      <c r="I5727" s="238"/>
      <c r="J5727" s="234"/>
      <c r="K5727" s="234"/>
      <c r="L5727" s="239"/>
      <c r="M5727" s="240"/>
      <c r="N5727" s="241"/>
      <c r="O5727" s="241"/>
      <c r="P5727" s="241"/>
      <c r="Q5727" s="241"/>
      <c r="R5727" s="241"/>
      <c r="S5727" s="241"/>
      <c r="T5727" s="242"/>
      <c r="AT5727" s="243" t="s">
        <v>211</v>
      </c>
      <c r="AU5727" s="243" t="s">
        <v>84</v>
      </c>
      <c r="AV5727" s="14" t="s">
        <v>84</v>
      </c>
      <c r="AW5727" s="14" t="s">
        <v>31</v>
      </c>
      <c r="AX5727" s="14" t="s">
        <v>75</v>
      </c>
      <c r="AY5727" s="243" t="s">
        <v>203</v>
      </c>
    </row>
    <row r="5728" spans="2:51" s="14" customFormat="1" ht="11.25">
      <c r="B5728" s="233"/>
      <c r="C5728" s="234"/>
      <c r="D5728" s="224" t="s">
        <v>211</v>
      </c>
      <c r="E5728" s="235" t="s">
        <v>1</v>
      </c>
      <c r="F5728" s="236" t="s">
        <v>4946</v>
      </c>
      <c r="G5728" s="234"/>
      <c r="H5728" s="237">
        <v>2.34</v>
      </c>
      <c r="I5728" s="238"/>
      <c r="J5728" s="234"/>
      <c r="K5728" s="234"/>
      <c r="L5728" s="239"/>
      <c r="M5728" s="240"/>
      <c r="N5728" s="241"/>
      <c r="O5728" s="241"/>
      <c r="P5728" s="241"/>
      <c r="Q5728" s="241"/>
      <c r="R5728" s="241"/>
      <c r="S5728" s="241"/>
      <c r="T5728" s="242"/>
      <c r="AT5728" s="243" t="s">
        <v>211</v>
      </c>
      <c r="AU5728" s="243" t="s">
        <v>84</v>
      </c>
      <c r="AV5728" s="14" t="s">
        <v>84</v>
      </c>
      <c r="AW5728" s="14" t="s">
        <v>31</v>
      </c>
      <c r="AX5728" s="14" t="s">
        <v>75</v>
      </c>
      <c r="AY5728" s="243" t="s">
        <v>203</v>
      </c>
    </row>
    <row r="5729" spans="2:51" s="14" customFormat="1" ht="11.25">
      <c r="B5729" s="233"/>
      <c r="C5729" s="234"/>
      <c r="D5729" s="224" t="s">
        <v>211</v>
      </c>
      <c r="E5729" s="235" t="s">
        <v>1</v>
      </c>
      <c r="F5729" s="236" t="s">
        <v>4947</v>
      </c>
      <c r="G5729" s="234"/>
      <c r="H5729" s="237">
        <v>2.34</v>
      </c>
      <c r="I5729" s="238"/>
      <c r="J5729" s="234"/>
      <c r="K5729" s="234"/>
      <c r="L5729" s="239"/>
      <c r="M5729" s="240"/>
      <c r="N5729" s="241"/>
      <c r="O5729" s="241"/>
      <c r="P5729" s="241"/>
      <c r="Q5729" s="241"/>
      <c r="R5729" s="241"/>
      <c r="S5729" s="241"/>
      <c r="T5729" s="242"/>
      <c r="AT5729" s="243" t="s">
        <v>211</v>
      </c>
      <c r="AU5729" s="243" t="s">
        <v>84</v>
      </c>
      <c r="AV5729" s="14" t="s">
        <v>84</v>
      </c>
      <c r="AW5729" s="14" t="s">
        <v>31</v>
      </c>
      <c r="AX5729" s="14" t="s">
        <v>75</v>
      </c>
      <c r="AY5729" s="243" t="s">
        <v>203</v>
      </c>
    </row>
    <row r="5730" spans="2:51" s="14" customFormat="1" ht="11.25">
      <c r="B5730" s="233"/>
      <c r="C5730" s="234"/>
      <c r="D5730" s="224" t="s">
        <v>211</v>
      </c>
      <c r="E5730" s="235" t="s">
        <v>1</v>
      </c>
      <c r="F5730" s="236" t="s">
        <v>4948</v>
      </c>
      <c r="G5730" s="234"/>
      <c r="H5730" s="237">
        <v>7.3449999999999998</v>
      </c>
      <c r="I5730" s="238"/>
      <c r="J5730" s="234"/>
      <c r="K5730" s="234"/>
      <c r="L5730" s="239"/>
      <c r="M5730" s="240"/>
      <c r="N5730" s="241"/>
      <c r="O5730" s="241"/>
      <c r="P5730" s="241"/>
      <c r="Q5730" s="241"/>
      <c r="R5730" s="241"/>
      <c r="S5730" s="241"/>
      <c r="T5730" s="242"/>
      <c r="AT5730" s="243" t="s">
        <v>211</v>
      </c>
      <c r="AU5730" s="243" t="s">
        <v>84</v>
      </c>
      <c r="AV5730" s="14" t="s">
        <v>84</v>
      </c>
      <c r="AW5730" s="14" t="s">
        <v>31</v>
      </c>
      <c r="AX5730" s="14" t="s">
        <v>75</v>
      </c>
      <c r="AY5730" s="243" t="s">
        <v>203</v>
      </c>
    </row>
    <row r="5731" spans="2:51" s="14" customFormat="1" ht="11.25">
      <c r="B5731" s="233"/>
      <c r="C5731" s="234"/>
      <c r="D5731" s="224" t="s">
        <v>211</v>
      </c>
      <c r="E5731" s="235" t="s">
        <v>1</v>
      </c>
      <c r="F5731" s="236" t="s">
        <v>4949</v>
      </c>
      <c r="G5731" s="234"/>
      <c r="H5731" s="237">
        <v>2.34</v>
      </c>
      <c r="I5731" s="238"/>
      <c r="J5731" s="234"/>
      <c r="K5731" s="234"/>
      <c r="L5731" s="239"/>
      <c r="M5731" s="240"/>
      <c r="N5731" s="241"/>
      <c r="O5731" s="241"/>
      <c r="P5731" s="241"/>
      <c r="Q5731" s="241"/>
      <c r="R5731" s="241"/>
      <c r="S5731" s="241"/>
      <c r="T5731" s="242"/>
      <c r="AT5731" s="243" t="s">
        <v>211</v>
      </c>
      <c r="AU5731" s="243" t="s">
        <v>84</v>
      </c>
      <c r="AV5731" s="14" t="s">
        <v>84</v>
      </c>
      <c r="AW5731" s="14" t="s">
        <v>31</v>
      </c>
      <c r="AX5731" s="14" t="s">
        <v>75</v>
      </c>
      <c r="AY5731" s="243" t="s">
        <v>203</v>
      </c>
    </row>
    <row r="5732" spans="2:51" s="13" customFormat="1" ht="11.25">
      <c r="B5732" s="222"/>
      <c r="C5732" s="223"/>
      <c r="D5732" s="224" t="s">
        <v>211</v>
      </c>
      <c r="E5732" s="225" t="s">
        <v>1</v>
      </c>
      <c r="F5732" s="226" t="s">
        <v>213</v>
      </c>
      <c r="G5732" s="223"/>
      <c r="H5732" s="225" t="s">
        <v>1</v>
      </c>
      <c r="I5732" s="227"/>
      <c r="J5732" s="223"/>
      <c r="K5732" s="223"/>
      <c r="L5732" s="228"/>
      <c r="M5732" s="229"/>
      <c r="N5732" s="230"/>
      <c r="O5732" s="230"/>
      <c r="P5732" s="230"/>
      <c r="Q5732" s="230"/>
      <c r="R5732" s="230"/>
      <c r="S5732" s="230"/>
      <c r="T5732" s="231"/>
      <c r="AT5732" s="232" t="s">
        <v>211</v>
      </c>
      <c r="AU5732" s="232" t="s">
        <v>84</v>
      </c>
      <c r="AV5732" s="13" t="s">
        <v>82</v>
      </c>
      <c r="AW5732" s="13" t="s">
        <v>31</v>
      </c>
      <c r="AX5732" s="13" t="s">
        <v>75</v>
      </c>
      <c r="AY5732" s="232" t="s">
        <v>203</v>
      </c>
    </row>
    <row r="5733" spans="2:51" s="13" customFormat="1" ht="11.25">
      <c r="B5733" s="222"/>
      <c r="C5733" s="223"/>
      <c r="D5733" s="224" t="s">
        <v>211</v>
      </c>
      <c r="E5733" s="225" t="s">
        <v>1</v>
      </c>
      <c r="F5733" s="226" t="s">
        <v>420</v>
      </c>
      <c r="G5733" s="223"/>
      <c r="H5733" s="225" t="s">
        <v>1</v>
      </c>
      <c r="I5733" s="227"/>
      <c r="J5733" s="223"/>
      <c r="K5733" s="223"/>
      <c r="L5733" s="228"/>
      <c r="M5733" s="229"/>
      <c r="N5733" s="230"/>
      <c r="O5733" s="230"/>
      <c r="P5733" s="230"/>
      <c r="Q5733" s="230"/>
      <c r="R5733" s="230"/>
      <c r="S5733" s="230"/>
      <c r="T5733" s="231"/>
      <c r="AT5733" s="232" t="s">
        <v>211</v>
      </c>
      <c r="AU5733" s="232" t="s">
        <v>84</v>
      </c>
      <c r="AV5733" s="13" t="s">
        <v>82</v>
      </c>
      <c r="AW5733" s="13" t="s">
        <v>31</v>
      </c>
      <c r="AX5733" s="13" t="s">
        <v>75</v>
      </c>
      <c r="AY5733" s="232" t="s">
        <v>203</v>
      </c>
    </row>
    <row r="5734" spans="2:51" s="14" customFormat="1" ht="11.25">
      <c r="B5734" s="233"/>
      <c r="C5734" s="234"/>
      <c r="D5734" s="224" t="s">
        <v>211</v>
      </c>
      <c r="E5734" s="235" t="s">
        <v>1</v>
      </c>
      <c r="F5734" s="236" t="s">
        <v>4950</v>
      </c>
      <c r="G5734" s="234"/>
      <c r="H5734" s="237">
        <v>5.3949999999999996</v>
      </c>
      <c r="I5734" s="238"/>
      <c r="J5734" s="234"/>
      <c r="K5734" s="234"/>
      <c r="L5734" s="239"/>
      <c r="M5734" s="240"/>
      <c r="N5734" s="241"/>
      <c r="O5734" s="241"/>
      <c r="P5734" s="241"/>
      <c r="Q5734" s="241"/>
      <c r="R5734" s="241"/>
      <c r="S5734" s="241"/>
      <c r="T5734" s="242"/>
      <c r="AT5734" s="243" t="s">
        <v>211</v>
      </c>
      <c r="AU5734" s="243" t="s">
        <v>84</v>
      </c>
      <c r="AV5734" s="14" t="s">
        <v>84</v>
      </c>
      <c r="AW5734" s="14" t="s">
        <v>31</v>
      </c>
      <c r="AX5734" s="14" t="s">
        <v>75</v>
      </c>
      <c r="AY5734" s="243" t="s">
        <v>203</v>
      </c>
    </row>
    <row r="5735" spans="2:51" s="14" customFormat="1" ht="11.25">
      <c r="B5735" s="233"/>
      <c r="C5735" s="234"/>
      <c r="D5735" s="224" t="s">
        <v>211</v>
      </c>
      <c r="E5735" s="235" t="s">
        <v>1</v>
      </c>
      <c r="F5735" s="236" t="s">
        <v>4951</v>
      </c>
      <c r="G5735" s="234"/>
      <c r="H5735" s="237">
        <v>3.38</v>
      </c>
      <c r="I5735" s="238"/>
      <c r="J5735" s="234"/>
      <c r="K5735" s="234"/>
      <c r="L5735" s="239"/>
      <c r="M5735" s="240"/>
      <c r="N5735" s="241"/>
      <c r="O5735" s="241"/>
      <c r="P5735" s="241"/>
      <c r="Q5735" s="241"/>
      <c r="R5735" s="241"/>
      <c r="S5735" s="241"/>
      <c r="T5735" s="242"/>
      <c r="AT5735" s="243" t="s">
        <v>211</v>
      </c>
      <c r="AU5735" s="243" t="s">
        <v>84</v>
      </c>
      <c r="AV5735" s="14" t="s">
        <v>84</v>
      </c>
      <c r="AW5735" s="14" t="s">
        <v>31</v>
      </c>
      <c r="AX5735" s="14" t="s">
        <v>75</v>
      </c>
      <c r="AY5735" s="243" t="s">
        <v>203</v>
      </c>
    </row>
    <row r="5736" spans="2:51" s="14" customFormat="1" ht="11.25">
      <c r="B5736" s="233"/>
      <c r="C5736" s="234"/>
      <c r="D5736" s="224" t="s">
        <v>211</v>
      </c>
      <c r="E5736" s="235" t="s">
        <v>1</v>
      </c>
      <c r="F5736" s="236" t="s">
        <v>4952</v>
      </c>
      <c r="G5736" s="234"/>
      <c r="H5736" s="237">
        <v>4.42</v>
      </c>
      <c r="I5736" s="238"/>
      <c r="J5736" s="234"/>
      <c r="K5736" s="234"/>
      <c r="L5736" s="239"/>
      <c r="M5736" s="240"/>
      <c r="N5736" s="241"/>
      <c r="O5736" s="241"/>
      <c r="P5736" s="241"/>
      <c r="Q5736" s="241"/>
      <c r="R5736" s="241"/>
      <c r="S5736" s="241"/>
      <c r="T5736" s="242"/>
      <c r="AT5736" s="243" t="s">
        <v>211</v>
      </c>
      <c r="AU5736" s="243" t="s">
        <v>84</v>
      </c>
      <c r="AV5736" s="14" t="s">
        <v>84</v>
      </c>
      <c r="AW5736" s="14" t="s">
        <v>31</v>
      </c>
      <c r="AX5736" s="14" t="s">
        <v>75</v>
      </c>
      <c r="AY5736" s="243" t="s">
        <v>203</v>
      </c>
    </row>
    <row r="5737" spans="2:51" s="14" customFormat="1" ht="11.25">
      <c r="B5737" s="233"/>
      <c r="C5737" s="234"/>
      <c r="D5737" s="224" t="s">
        <v>211</v>
      </c>
      <c r="E5737" s="235" t="s">
        <v>1</v>
      </c>
      <c r="F5737" s="236" t="s">
        <v>4953</v>
      </c>
      <c r="G5737" s="234"/>
      <c r="H5737" s="237">
        <v>2.73</v>
      </c>
      <c r="I5737" s="238"/>
      <c r="J5737" s="234"/>
      <c r="K5737" s="234"/>
      <c r="L5737" s="239"/>
      <c r="M5737" s="240"/>
      <c r="N5737" s="241"/>
      <c r="O5737" s="241"/>
      <c r="P5737" s="241"/>
      <c r="Q5737" s="241"/>
      <c r="R5737" s="241"/>
      <c r="S5737" s="241"/>
      <c r="T5737" s="242"/>
      <c r="AT5737" s="243" t="s">
        <v>211</v>
      </c>
      <c r="AU5737" s="243" t="s">
        <v>84</v>
      </c>
      <c r="AV5737" s="14" t="s">
        <v>84</v>
      </c>
      <c r="AW5737" s="14" t="s">
        <v>31</v>
      </c>
      <c r="AX5737" s="14" t="s">
        <v>75</v>
      </c>
      <c r="AY5737" s="243" t="s">
        <v>203</v>
      </c>
    </row>
    <row r="5738" spans="2:51" s="14" customFormat="1" ht="11.25">
      <c r="B5738" s="233"/>
      <c r="C5738" s="234"/>
      <c r="D5738" s="224" t="s">
        <v>211</v>
      </c>
      <c r="E5738" s="235" t="s">
        <v>1</v>
      </c>
      <c r="F5738" s="236" t="s">
        <v>4954</v>
      </c>
      <c r="G5738" s="234"/>
      <c r="H5738" s="237">
        <v>5.33</v>
      </c>
      <c r="I5738" s="238"/>
      <c r="J5738" s="234"/>
      <c r="K5738" s="234"/>
      <c r="L5738" s="239"/>
      <c r="M5738" s="240"/>
      <c r="N5738" s="241"/>
      <c r="O5738" s="241"/>
      <c r="P5738" s="241"/>
      <c r="Q5738" s="241"/>
      <c r="R5738" s="241"/>
      <c r="S5738" s="241"/>
      <c r="T5738" s="242"/>
      <c r="AT5738" s="243" t="s">
        <v>211</v>
      </c>
      <c r="AU5738" s="243" t="s">
        <v>84</v>
      </c>
      <c r="AV5738" s="14" t="s">
        <v>84</v>
      </c>
      <c r="AW5738" s="14" t="s">
        <v>31</v>
      </c>
      <c r="AX5738" s="14" t="s">
        <v>75</v>
      </c>
      <c r="AY5738" s="243" t="s">
        <v>203</v>
      </c>
    </row>
    <row r="5739" spans="2:51" s="14" customFormat="1" ht="11.25">
      <c r="B5739" s="233"/>
      <c r="C5739" s="234"/>
      <c r="D5739" s="224" t="s">
        <v>211</v>
      </c>
      <c r="E5739" s="235" t="s">
        <v>1</v>
      </c>
      <c r="F5739" s="236" t="s">
        <v>4955</v>
      </c>
      <c r="G5739" s="234"/>
      <c r="H5739" s="237">
        <v>4.68</v>
      </c>
      <c r="I5739" s="238"/>
      <c r="J5739" s="234"/>
      <c r="K5739" s="234"/>
      <c r="L5739" s="239"/>
      <c r="M5739" s="240"/>
      <c r="N5739" s="241"/>
      <c r="O5739" s="241"/>
      <c r="P5739" s="241"/>
      <c r="Q5739" s="241"/>
      <c r="R5739" s="241"/>
      <c r="S5739" s="241"/>
      <c r="T5739" s="242"/>
      <c r="AT5739" s="243" t="s">
        <v>211</v>
      </c>
      <c r="AU5739" s="243" t="s">
        <v>84</v>
      </c>
      <c r="AV5739" s="14" t="s">
        <v>84</v>
      </c>
      <c r="AW5739" s="14" t="s">
        <v>31</v>
      </c>
      <c r="AX5739" s="14" t="s">
        <v>75</v>
      </c>
      <c r="AY5739" s="243" t="s">
        <v>203</v>
      </c>
    </row>
    <row r="5740" spans="2:51" s="14" customFormat="1" ht="11.25">
      <c r="B5740" s="233"/>
      <c r="C5740" s="234"/>
      <c r="D5740" s="224" t="s">
        <v>211</v>
      </c>
      <c r="E5740" s="235" t="s">
        <v>1</v>
      </c>
      <c r="F5740" s="236" t="s">
        <v>4956</v>
      </c>
      <c r="G5740" s="234"/>
      <c r="H5740" s="237">
        <v>2.73</v>
      </c>
      <c r="I5740" s="238"/>
      <c r="J5740" s="234"/>
      <c r="K5740" s="234"/>
      <c r="L5740" s="239"/>
      <c r="M5740" s="240"/>
      <c r="N5740" s="241"/>
      <c r="O5740" s="241"/>
      <c r="P5740" s="241"/>
      <c r="Q5740" s="241"/>
      <c r="R5740" s="241"/>
      <c r="S5740" s="241"/>
      <c r="T5740" s="242"/>
      <c r="AT5740" s="243" t="s">
        <v>211</v>
      </c>
      <c r="AU5740" s="243" t="s">
        <v>84</v>
      </c>
      <c r="AV5740" s="14" t="s">
        <v>84</v>
      </c>
      <c r="AW5740" s="14" t="s">
        <v>31</v>
      </c>
      <c r="AX5740" s="14" t="s">
        <v>75</v>
      </c>
      <c r="AY5740" s="243" t="s">
        <v>203</v>
      </c>
    </row>
    <row r="5741" spans="2:51" s="14" customFormat="1" ht="11.25">
      <c r="B5741" s="233"/>
      <c r="C5741" s="234"/>
      <c r="D5741" s="224" t="s">
        <v>211</v>
      </c>
      <c r="E5741" s="235" t="s">
        <v>1</v>
      </c>
      <c r="F5741" s="236" t="s">
        <v>4957</v>
      </c>
      <c r="G5741" s="234"/>
      <c r="H5741" s="237">
        <v>2.34</v>
      </c>
      <c r="I5741" s="238"/>
      <c r="J5741" s="234"/>
      <c r="K5741" s="234"/>
      <c r="L5741" s="239"/>
      <c r="M5741" s="240"/>
      <c r="N5741" s="241"/>
      <c r="O5741" s="241"/>
      <c r="P5741" s="241"/>
      <c r="Q5741" s="241"/>
      <c r="R5741" s="241"/>
      <c r="S5741" s="241"/>
      <c r="T5741" s="242"/>
      <c r="AT5741" s="243" t="s">
        <v>211</v>
      </c>
      <c r="AU5741" s="243" t="s">
        <v>84</v>
      </c>
      <c r="AV5741" s="14" t="s">
        <v>84</v>
      </c>
      <c r="AW5741" s="14" t="s">
        <v>31</v>
      </c>
      <c r="AX5741" s="14" t="s">
        <v>75</v>
      </c>
      <c r="AY5741" s="243" t="s">
        <v>203</v>
      </c>
    </row>
    <row r="5742" spans="2:51" s="14" customFormat="1" ht="11.25">
      <c r="B5742" s="233"/>
      <c r="C5742" s="234"/>
      <c r="D5742" s="224" t="s">
        <v>211</v>
      </c>
      <c r="E5742" s="235" t="s">
        <v>1</v>
      </c>
      <c r="F5742" s="236" t="s">
        <v>4958</v>
      </c>
      <c r="G5742" s="234"/>
      <c r="H5742" s="237">
        <v>4.9400000000000004</v>
      </c>
      <c r="I5742" s="238"/>
      <c r="J5742" s="234"/>
      <c r="K5742" s="234"/>
      <c r="L5742" s="239"/>
      <c r="M5742" s="240"/>
      <c r="N5742" s="241"/>
      <c r="O5742" s="241"/>
      <c r="P5742" s="241"/>
      <c r="Q5742" s="241"/>
      <c r="R5742" s="241"/>
      <c r="S5742" s="241"/>
      <c r="T5742" s="242"/>
      <c r="AT5742" s="243" t="s">
        <v>211</v>
      </c>
      <c r="AU5742" s="243" t="s">
        <v>84</v>
      </c>
      <c r="AV5742" s="14" t="s">
        <v>84</v>
      </c>
      <c r="AW5742" s="14" t="s">
        <v>31</v>
      </c>
      <c r="AX5742" s="14" t="s">
        <v>75</v>
      </c>
      <c r="AY5742" s="243" t="s">
        <v>203</v>
      </c>
    </row>
    <row r="5743" spans="2:51" s="14" customFormat="1" ht="11.25">
      <c r="B5743" s="233"/>
      <c r="C5743" s="234"/>
      <c r="D5743" s="224" t="s">
        <v>211</v>
      </c>
      <c r="E5743" s="235" t="s">
        <v>1</v>
      </c>
      <c r="F5743" s="236" t="s">
        <v>4959</v>
      </c>
      <c r="G5743" s="234"/>
      <c r="H5743" s="237">
        <v>2.34</v>
      </c>
      <c r="I5743" s="238"/>
      <c r="J5743" s="234"/>
      <c r="K5743" s="234"/>
      <c r="L5743" s="239"/>
      <c r="M5743" s="240"/>
      <c r="N5743" s="241"/>
      <c r="O5743" s="241"/>
      <c r="P5743" s="241"/>
      <c r="Q5743" s="241"/>
      <c r="R5743" s="241"/>
      <c r="S5743" s="241"/>
      <c r="T5743" s="242"/>
      <c r="AT5743" s="243" t="s">
        <v>211</v>
      </c>
      <c r="AU5743" s="243" t="s">
        <v>84</v>
      </c>
      <c r="AV5743" s="14" t="s">
        <v>84</v>
      </c>
      <c r="AW5743" s="14" t="s">
        <v>31</v>
      </c>
      <c r="AX5743" s="14" t="s">
        <v>75</v>
      </c>
      <c r="AY5743" s="243" t="s">
        <v>203</v>
      </c>
    </row>
    <row r="5744" spans="2:51" s="14" customFormat="1" ht="11.25">
      <c r="B5744" s="233"/>
      <c r="C5744" s="234"/>
      <c r="D5744" s="224" t="s">
        <v>211</v>
      </c>
      <c r="E5744" s="235" t="s">
        <v>1</v>
      </c>
      <c r="F5744" s="236" t="s">
        <v>4960</v>
      </c>
      <c r="G5744" s="234"/>
      <c r="H5744" s="237">
        <v>2.4700000000000002</v>
      </c>
      <c r="I5744" s="238"/>
      <c r="J5744" s="234"/>
      <c r="K5744" s="234"/>
      <c r="L5744" s="239"/>
      <c r="M5744" s="240"/>
      <c r="N5744" s="241"/>
      <c r="O5744" s="241"/>
      <c r="P5744" s="241"/>
      <c r="Q5744" s="241"/>
      <c r="R5744" s="241"/>
      <c r="S5744" s="241"/>
      <c r="T5744" s="242"/>
      <c r="AT5744" s="243" t="s">
        <v>211</v>
      </c>
      <c r="AU5744" s="243" t="s">
        <v>84</v>
      </c>
      <c r="AV5744" s="14" t="s">
        <v>84</v>
      </c>
      <c r="AW5744" s="14" t="s">
        <v>31</v>
      </c>
      <c r="AX5744" s="14" t="s">
        <v>75</v>
      </c>
      <c r="AY5744" s="243" t="s">
        <v>203</v>
      </c>
    </row>
    <row r="5745" spans="1:65" s="14" customFormat="1" ht="11.25">
      <c r="B5745" s="233"/>
      <c r="C5745" s="234"/>
      <c r="D5745" s="224" t="s">
        <v>211</v>
      </c>
      <c r="E5745" s="235" t="s">
        <v>1</v>
      </c>
      <c r="F5745" s="236" t="s">
        <v>4961</v>
      </c>
      <c r="G5745" s="234"/>
      <c r="H5745" s="237">
        <v>5.3949999999999996</v>
      </c>
      <c r="I5745" s="238"/>
      <c r="J5745" s="234"/>
      <c r="K5745" s="234"/>
      <c r="L5745" s="239"/>
      <c r="M5745" s="240"/>
      <c r="N5745" s="241"/>
      <c r="O5745" s="241"/>
      <c r="P5745" s="241"/>
      <c r="Q5745" s="241"/>
      <c r="R5745" s="241"/>
      <c r="S5745" s="241"/>
      <c r="T5745" s="242"/>
      <c r="AT5745" s="243" t="s">
        <v>211</v>
      </c>
      <c r="AU5745" s="243" t="s">
        <v>84</v>
      </c>
      <c r="AV5745" s="14" t="s">
        <v>84</v>
      </c>
      <c r="AW5745" s="14" t="s">
        <v>31</v>
      </c>
      <c r="AX5745" s="14" t="s">
        <v>75</v>
      </c>
      <c r="AY5745" s="243" t="s">
        <v>203</v>
      </c>
    </row>
    <row r="5746" spans="1:65" s="14" customFormat="1" ht="11.25">
      <c r="B5746" s="233"/>
      <c r="C5746" s="234"/>
      <c r="D5746" s="224" t="s">
        <v>211</v>
      </c>
      <c r="E5746" s="235" t="s">
        <v>1</v>
      </c>
      <c r="F5746" s="236" t="s">
        <v>4962</v>
      </c>
      <c r="G5746" s="234"/>
      <c r="H5746" s="237">
        <v>3.38</v>
      </c>
      <c r="I5746" s="238"/>
      <c r="J5746" s="234"/>
      <c r="K5746" s="234"/>
      <c r="L5746" s="239"/>
      <c r="M5746" s="240"/>
      <c r="N5746" s="241"/>
      <c r="O5746" s="241"/>
      <c r="P5746" s="241"/>
      <c r="Q5746" s="241"/>
      <c r="R5746" s="241"/>
      <c r="S5746" s="241"/>
      <c r="T5746" s="242"/>
      <c r="AT5746" s="243" t="s">
        <v>211</v>
      </c>
      <c r="AU5746" s="243" t="s">
        <v>84</v>
      </c>
      <c r="AV5746" s="14" t="s">
        <v>84</v>
      </c>
      <c r="AW5746" s="14" t="s">
        <v>31</v>
      </c>
      <c r="AX5746" s="14" t="s">
        <v>75</v>
      </c>
      <c r="AY5746" s="243" t="s">
        <v>203</v>
      </c>
    </row>
    <row r="5747" spans="1:65" s="14" customFormat="1" ht="11.25">
      <c r="B5747" s="233"/>
      <c r="C5747" s="234"/>
      <c r="D5747" s="224" t="s">
        <v>211</v>
      </c>
      <c r="E5747" s="235" t="s">
        <v>1</v>
      </c>
      <c r="F5747" s="236" t="s">
        <v>4963</v>
      </c>
      <c r="G5747" s="234"/>
      <c r="H5747" s="237">
        <v>4.42</v>
      </c>
      <c r="I5747" s="238"/>
      <c r="J5747" s="234"/>
      <c r="K5747" s="234"/>
      <c r="L5747" s="239"/>
      <c r="M5747" s="240"/>
      <c r="N5747" s="241"/>
      <c r="O5747" s="241"/>
      <c r="P5747" s="241"/>
      <c r="Q5747" s="241"/>
      <c r="R5747" s="241"/>
      <c r="S5747" s="241"/>
      <c r="T5747" s="242"/>
      <c r="AT5747" s="243" t="s">
        <v>211</v>
      </c>
      <c r="AU5747" s="243" t="s">
        <v>84</v>
      </c>
      <c r="AV5747" s="14" t="s">
        <v>84</v>
      </c>
      <c r="AW5747" s="14" t="s">
        <v>31</v>
      </c>
      <c r="AX5747" s="14" t="s">
        <v>75</v>
      </c>
      <c r="AY5747" s="243" t="s">
        <v>203</v>
      </c>
    </row>
    <row r="5748" spans="1:65" s="14" customFormat="1" ht="11.25">
      <c r="B5748" s="233"/>
      <c r="C5748" s="234"/>
      <c r="D5748" s="224" t="s">
        <v>211</v>
      </c>
      <c r="E5748" s="235" t="s">
        <v>1</v>
      </c>
      <c r="F5748" s="236" t="s">
        <v>4964</v>
      </c>
      <c r="G5748" s="234"/>
      <c r="H5748" s="237">
        <v>2.73</v>
      </c>
      <c r="I5748" s="238"/>
      <c r="J5748" s="234"/>
      <c r="K5748" s="234"/>
      <c r="L5748" s="239"/>
      <c r="M5748" s="240"/>
      <c r="N5748" s="241"/>
      <c r="O5748" s="241"/>
      <c r="P5748" s="241"/>
      <c r="Q5748" s="241"/>
      <c r="R5748" s="241"/>
      <c r="S5748" s="241"/>
      <c r="T5748" s="242"/>
      <c r="AT5748" s="243" t="s">
        <v>211</v>
      </c>
      <c r="AU5748" s="243" t="s">
        <v>84</v>
      </c>
      <c r="AV5748" s="14" t="s">
        <v>84</v>
      </c>
      <c r="AW5748" s="14" t="s">
        <v>31</v>
      </c>
      <c r="AX5748" s="14" t="s">
        <v>75</v>
      </c>
      <c r="AY5748" s="243" t="s">
        <v>203</v>
      </c>
    </row>
    <row r="5749" spans="1:65" s="14" customFormat="1" ht="11.25">
      <c r="B5749" s="233"/>
      <c r="C5749" s="234"/>
      <c r="D5749" s="224" t="s">
        <v>211</v>
      </c>
      <c r="E5749" s="235" t="s">
        <v>1</v>
      </c>
      <c r="F5749" s="236" t="s">
        <v>4965</v>
      </c>
      <c r="G5749" s="234"/>
      <c r="H5749" s="237">
        <v>5.33</v>
      </c>
      <c r="I5749" s="238"/>
      <c r="J5749" s="234"/>
      <c r="K5749" s="234"/>
      <c r="L5749" s="239"/>
      <c r="M5749" s="240"/>
      <c r="N5749" s="241"/>
      <c r="O5749" s="241"/>
      <c r="P5749" s="241"/>
      <c r="Q5749" s="241"/>
      <c r="R5749" s="241"/>
      <c r="S5749" s="241"/>
      <c r="T5749" s="242"/>
      <c r="AT5749" s="243" t="s">
        <v>211</v>
      </c>
      <c r="AU5749" s="243" t="s">
        <v>84</v>
      </c>
      <c r="AV5749" s="14" t="s">
        <v>84</v>
      </c>
      <c r="AW5749" s="14" t="s">
        <v>31</v>
      </c>
      <c r="AX5749" s="14" t="s">
        <v>75</v>
      </c>
      <c r="AY5749" s="243" t="s">
        <v>203</v>
      </c>
    </row>
    <row r="5750" spans="1:65" s="14" customFormat="1" ht="11.25">
      <c r="B5750" s="233"/>
      <c r="C5750" s="234"/>
      <c r="D5750" s="224" t="s">
        <v>211</v>
      </c>
      <c r="E5750" s="235" t="s">
        <v>1</v>
      </c>
      <c r="F5750" s="236" t="s">
        <v>4966</v>
      </c>
      <c r="G5750" s="234"/>
      <c r="H5750" s="237">
        <v>6.6950000000000003</v>
      </c>
      <c r="I5750" s="238"/>
      <c r="J5750" s="234"/>
      <c r="K5750" s="234"/>
      <c r="L5750" s="239"/>
      <c r="M5750" s="240"/>
      <c r="N5750" s="241"/>
      <c r="O5750" s="241"/>
      <c r="P5750" s="241"/>
      <c r="Q5750" s="241"/>
      <c r="R5750" s="241"/>
      <c r="S5750" s="241"/>
      <c r="T5750" s="242"/>
      <c r="AT5750" s="243" t="s">
        <v>211</v>
      </c>
      <c r="AU5750" s="243" t="s">
        <v>84</v>
      </c>
      <c r="AV5750" s="14" t="s">
        <v>84</v>
      </c>
      <c r="AW5750" s="14" t="s">
        <v>31</v>
      </c>
      <c r="AX5750" s="14" t="s">
        <v>75</v>
      </c>
      <c r="AY5750" s="243" t="s">
        <v>203</v>
      </c>
    </row>
    <row r="5751" spans="1:65" s="14" customFormat="1" ht="11.25">
      <c r="B5751" s="233"/>
      <c r="C5751" s="234"/>
      <c r="D5751" s="224" t="s">
        <v>211</v>
      </c>
      <c r="E5751" s="235" t="s">
        <v>1</v>
      </c>
      <c r="F5751" s="236" t="s">
        <v>4967</v>
      </c>
      <c r="G5751" s="234"/>
      <c r="H5751" s="237">
        <v>2.34</v>
      </c>
      <c r="I5751" s="238"/>
      <c r="J5751" s="234"/>
      <c r="K5751" s="234"/>
      <c r="L5751" s="239"/>
      <c r="M5751" s="240"/>
      <c r="N5751" s="241"/>
      <c r="O5751" s="241"/>
      <c r="P5751" s="241"/>
      <c r="Q5751" s="241"/>
      <c r="R5751" s="241"/>
      <c r="S5751" s="241"/>
      <c r="T5751" s="242"/>
      <c r="AT5751" s="243" t="s">
        <v>211</v>
      </c>
      <c r="AU5751" s="243" t="s">
        <v>84</v>
      </c>
      <c r="AV5751" s="14" t="s">
        <v>84</v>
      </c>
      <c r="AW5751" s="14" t="s">
        <v>31</v>
      </c>
      <c r="AX5751" s="14" t="s">
        <v>75</v>
      </c>
      <c r="AY5751" s="243" t="s">
        <v>203</v>
      </c>
    </row>
    <row r="5752" spans="1:65" s="14" customFormat="1" ht="11.25">
      <c r="B5752" s="233"/>
      <c r="C5752" s="234"/>
      <c r="D5752" s="224" t="s">
        <v>211</v>
      </c>
      <c r="E5752" s="235" t="s">
        <v>1</v>
      </c>
      <c r="F5752" s="236" t="s">
        <v>4968</v>
      </c>
      <c r="G5752" s="234"/>
      <c r="H5752" s="237">
        <v>2.34</v>
      </c>
      <c r="I5752" s="238"/>
      <c r="J5752" s="234"/>
      <c r="K5752" s="234"/>
      <c r="L5752" s="239"/>
      <c r="M5752" s="240"/>
      <c r="N5752" s="241"/>
      <c r="O5752" s="241"/>
      <c r="P5752" s="241"/>
      <c r="Q5752" s="241"/>
      <c r="R5752" s="241"/>
      <c r="S5752" s="241"/>
      <c r="T5752" s="242"/>
      <c r="AT5752" s="243" t="s">
        <v>211</v>
      </c>
      <c r="AU5752" s="243" t="s">
        <v>84</v>
      </c>
      <c r="AV5752" s="14" t="s">
        <v>84</v>
      </c>
      <c r="AW5752" s="14" t="s">
        <v>31</v>
      </c>
      <c r="AX5752" s="14" t="s">
        <v>75</v>
      </c>
      <c r="AY5752" s="243" t="s">
        <v>203</v>
      </c>
    </row>
    <row r="5753" spans="1:65" s="14" customFormat="1" ht="11.25">
      <c r="B5753" s="233"/>
      <c r="C5753" s="234"/>
      <c r="D5753" s="224" t="s">
        <v>211</v>
      </c>
      <c r="E5753" s="235" t="s">
        <v>1</v>
      </c>
      <c r="F5753" s="236" t="s">
        <v>4969</v>
      </c>
      <c r="G5753" s="234"/>
      <c r="H5753" s="237">
        <v>7.3449999999999998</v>
      </c>
      <c r="I5753" s="238"/>
      <c r="J5753" s="234"/>
      <c r="K5753" s="234"/>
      <c r="L5753" s="239"/>
      <c r="M5753" s="240"/>
      <c r="N5753" s="241"/>
      <c r="O5753" s="241"/>
      <c r="P5753" s="241"/>
      <c r="Q5753" s="241"/>
      <c r="R5753" s="241"/>
      <c r="S5753" s="241"/>
      <c r="T5753" s="242"/>
      <c r="AT5753" s="243" t="s">
        <v>211</v>
      </c>
      <c r="AU5753" s="243" t="s">
        <v>84</v>
      </c>
      <c r="AV5753" s="14" t="s">
        <v>84</v>
      </c>
      <c r="AW5753" s="14" t="s">
        <v>31</v>
      </c>
      <c r="AX5753" s="14" t="s">
        <v>75</v>
      </c>
      <c r="AY5753" s="243" t="s">
        <v>203</v>
      </c>
    </row>
    <row r="5754" spans="1:65" s="14" customFormat="1" ht="11.25">
      <c r="B5754" s="233"/>
      <c r="C5754" s="234"/>
      <c r="D5754" s="224" t="s">
        <v>211</v>
      </c>
      <c r="E5754" s="235" t="s">
        <v>1</v>
      </c>
      <c r="F5754" s="236" t="s">
        <v>4970</v>
      </c>
      <c r="G5754" s="234"/>
      <c r="H5754" s="237">
        <v>2.34</v>
      </c>
      <c r="I5754" s="238"/>
      <c r="J5754" s="234"/>
      <c r="K5754" s="234"/>
      <c r="L5754" s="239"/>
      <c r="M5754" s="240"/>
      <c r="N5754" s="241"/>
      <c r="O5754" s="241"/>
      <c r="P5754" s="241"/>
      <c r="Q5754" s="241"/>
      <c r="R5754" s="241"/>
      <c r="S5754" s="241"/>
      <c r="T5754" s="242"/>
      <c r="AT5754" s="243" t="s">
        <v>211</v>
      </c>
      <c r="AU5754" s="243" t="s">
        <v>84</v>
      </c>
      <c r="AV5754" s="14" t="s">
        <v>84</v>
      </c>
      <c r="AW5754" s="14" t="s">
        <v>31</v>
      </c>
      <c r="AX5754" s="14" t="s">
        <v>75</v>
      </c>
      <c r="AY5754" s="243" t="s">
        <v>203</v>
      </c>
    </row>
    <row r="5755" spans="1:65" s="14" customFormat="1" ht="11.25">
      <c r="B5755" s="233"/>
      <c r="C5755" s="234"/>
      <c r="D5755" s="224" t="s">
        <v>211</v>
      </c>
      <c r="E5755" s="234"/>
      <c r="F5755" s="236" t="s">
        <v>4981</v>
      </c>
      <c r="G5755" s="234"/>
      <c r="H5755" s="237">
        <v>2237.7420000000002</v>
      </c>
      <c r="I5755" s="238"/>
      <c r="J5755" s="234"/>
      <c r="K5755" s="234"/>
      <c r="L5755" s="239"/>
      <c r="M5755" s="240"/>
      <c r="N5755" s="241"/>
      <c r="O5755" s="241"/>
      <c r="P5755" s="241"/>
      <c r="Q5755" s="241"/>
      <c r="R5755" s="241"/>
      <c r="S5755" s="241"/>
      <c r="T5755" s="242"/>
      <c r="AT5755" s="243" t="s">
        <v>211</v>
      </c>
      <c r="AU5755" s="243" t="s">
        <v>84</v>
      </c>
      <c r="AV5755" s="14" t="s">
        <v>84</v>
      </c>
      <c r="AW5755" s="14" t="s">
        <v>4</v>
      </c>
      <c r="AX5755" s="14" t="s">
        <v>82</v>
      </c>
      <c r="AY5755" s="243" t="s">
        <v>203</v>
      </c>
    </row>
    <row r="5756" spans="1:65" s="2" customFormat="1" ht="33" customHeight="1">
      <c r="A5756" s="35"/>
      <c r="B5756" s="36"/>
      <c r="C5756" s="209" t="s">
        <v>4982</v>
      </c>
      <c r="D5756" s="209" t="s">
        <v>205</v>
      </c>
      <c r="E5756" s="210" t="s">
        <v>4983</v>
      </c>
      <c r="F5756" s="211" t="s">
        <v>4984</v>
      </c>
      <c r="G5756" s="212" t="s">
        <v>240</v>
      </c>
      <c r="H5756" s="213">
        <v>449.28399999999999</v>
      </c>
      <c r="I5756" s="214"/>
      <c r="J5756" s="215">
        <f>ROUND(I5756*H5756,2)</f>
        <v>0</v>
      </c>
      <c r="K5756" s="211" t="s">
        <v>218</v>
      </c>
      <c r="L5756" s="40"/>
      <c r="M5756" s="216" t="s">
        <v>1</v>
      </c>
      <c r="N5756" s="217" t="s">
        <v>40</v>
      </c>
      <c r="O5756" s="72"/>
      <c r="P5756" s="218">
        <f>O5756*H5756</f>
        <v>0</v>
      </c>
      <c r="Q5756" s="218">
        <v>8.9999999999999993E-3</v>
      </c>
      <c r="R5756" s="218">
        <f>Q5756*H5756</f>
        <v>4.0435559999999997</v>
      </c>
      <c r="S5756" s="218">
        <v>0</v>
      </c>
      <c r="T5756" s="219">
        <f>S5756*H5756</f>
        <v>0</v>
      </c>
      <c r="U5756" s="35"/>
      <c r="V5756" s="35"/>
      <c r="W5756" s="35"/>
      <c r="X5756" s="35"/>
      <c r="Y5756" s="35"/>
      <c r="Z5756" s="35"/>
      <c r="AA5756" s="35"/>
      <c r="AB5756" s="35"/>
      <c r="AC5756" s="35"/>
      <c r="AD5756" s="35"/>
      <c r="AE5756" s="35"/>
      <c r="AR5756" s="220" t="s">
        <v>412</v>
      </c>
      <c r="AT5756" s="220" t="s">
        <v>205</v>
      </c>
      <c r="AU5756" s="220" t="s">
        <v>84</v>
      </c>
      <c r="AY5756" s="18" t="s">
        <v>203</v>
      </c>
      <c r="BE5756" s="221">
        <f>IF(N5756="základní",J5756,0)</f>
        <v>0</v>
      </c>
      <c r="BF5756" s="221">
        <f>IF(N5756="snížená",J5756,0)</f>
        <v>0</v>
      </c>
      <c r="BG5756" s="221">
        <f>IF(N5756="zákl. přenesená",J5756,0)</f>
        <v>0</v>
      </c>
      <c r="BH5756" s="221">
        <f>IF(N5756="sníž. přenesená",J5756,0)</f>
        <v>0</v>
      </c>
      <c r="BI5756" s="221">
        <f>IF(N5756="nulová",J5756,0)</f>
        <v>0</v>
      </c>
      <c r="BJ5756" s="18" t="s">
        <v>82</v>
      </c>
      <c r="BK5756" s="221">
        <f>ROUND(I5756*H5756,2)</f>
        <v>0</v>
      </c>
      <c r="BL5756" s="18" t="s">
        <v>412</v>
      </c>
      <c r="BM5756" s="220" t="s">
        <v>4985</v>
      </c>
    </row>
    <row r="5757" spans="1:65" s="2" customFormat="1" ht="19.5">
      <c r="A5757" s="35"/>
      <c r="B5757" s="36"/>
      <c r="C5757" s="37"/>
      <c r="D5757" s="224" t="s">
        <v>355</v>
      </c>
      <c r="E5757" s="37"/>
      <c r="F5757" s="244" t="s">
        <v>4161</v>
      </c>
      <c r="G5757" s="37"/>
      <c r="H5757" s="37"/>
      <c r="I5757" s="123"/>
      <c r="J5757" s="37"/>
      <c r="K5757" s="37"/>
      <c r="L5757" s="40"/>
      <c r="M5757" s="245"/>
      <c r="N5757" s="246"/>
      <c r="O5757" s="72"/>
      <c r="P5757" s="72"/>
      <c r="Q5757" s="72"/>
      <c r="R5757" s="72"/>
      <c r="S5757" s="72"/>
      <c r="T5757" s="73"/>
      <c r="U5757" s="35"/>
      <c r="V5757" s="35"/>
      <c r="W5757" s="35"/>
      <c r="X5757" s="35"/>
      <c r="Y5757" s="35"/>
      <c r="Z5757" s="35"/>
      <c r="AA5757" s="35"/>
      <c r="AB5757" s="35"/>
      <c r="AC5757" s="35"/>
      <c r="AD5757" s="35"/>
      <c r="AE5757" s="35"/>
      <c r="AT5757" s="18" t="s">
        <v>355</v>
      </c>
      <c r="AU5757" s="18" t="s">
        <v>84</v>
      </c>
    </row>
    <row r="5758" spans="1:65" s="2" customFormat="1" ht="21.75" customHeight="1">
      <c r="A5758" s="35"/>
      <c r="B5758" s="36"/>
      <c r="C5758" s="247" t="s">
        <v>4986</v>
      </c>
      <c r="D5758" s="247" t="s">
        <v>413</v>
      </c>
      <c r="E5758" s="248" t="s">
        <v>4987</v>
      </c>
      <c r="F5758" s="249" t="s">
        <v>4988</v>
      </c>
      <c r="G5758" s="250" t="s">
        <v>240</v>
      </c>
      <c r="H5758" s="251">
        <v>516.67700000000002</v>
      </c>
      <c r="I5758" s="252"/>
      <c r="J5758" s="253">
        <f>ROUND(I5758*H5758,2)</f>
        <v>0</v>
      </c>
      <c r="K5758" s="249" t="s">
        <v>218</v>
      </c>
      <c r="L5758" s="254"/>
      <c r="M5758" s="255" t="s">
        <v>1</v>
      </c>
      <c r="N5758" s="256" t="s">
        <v>40</v>
      </c>
      <c r="O5758" s="72"/>
      <c r="P5758" s="218">
        <f>O5758*H5758</f>
        <v>0</v>
      </c>
      <c r="Q5758" s="218">
        <v>2.3E-2</v>
      </c>
      <c r="R5758" s="218">
        <f>Q5758*H5758</f>
        <v>11.883571</v>
      </c>
      <c r="S5758" s="218">
        <v>0</v>
      </c>
      <c r="T5758" s="219">
        <f>S5758*H5758</f>
        <v>0</v>
      </c>
      <c r="U5758" s="35"/>
      <c r="V5758" s="35"/>
      <c r="W5758" s="35"/>
      <c r="X5758" s="35"/>
      <c r="Y5758" s="35"/>
      <c r="Z5758" s="35"/>
      <c r="AA5758" s="35"/>
      <c r="AB5758" s="35"/>
      <c r="AC5758" s="35"/>
      <c r="AD5758" s="35"/>
      <c r="AE5758" s="35"/>
      <c r="AR5758" s="220" t="s">
        <v>1661</v>
      </c>
      <c r="AT5758" s="220" t="s">
        <v>413</v>
      </c>
      <c r="AU5758" s="220" t="s">
        <v>84</v>
      </c>
      <c r="AY5758" s="18" t="s">
        <v>203</v>
      </c>
      <c r="BE5758" s="221">
        <f>IF(N5758="základní",J5758,0)</f>
        <v>0</v>
      </c>
      <c r="BF5758" s="221">
        <f>IF(N5758="snížená",J5758,0)</f>
        <v>0</v>
      </c>
      <c r="BG5758" s="221">
        <f>IF(N5758="zákl. přenesená",J5758,0)</f>
        <v>0</v>
      </c>
      <c r="BH5758" s="221">
        <f>IF(N5758="sníž. přenesená",J5758,0)</f>
        <v>0</v>
      </c>
      <c r="BI5758" s="221">
        <f>IF(N5758="nulová",J5758,0)</f>
        <v>0</v>
      </c>
      <c r="BJ5758" s="18" t="s">
        <v>82</v>
      </c>
      <c r="BK5758" s="221">
        <f>ROUND(I5758*H5758,2)</f>
        <v>0</v>
      </c>
      <c r="BL5758" s="18" t="s">
        <v>412</v>
      </c>
      <c r="BM5758" s="220" t="s">
        <v>4989</v>
      </c>
    </row>
    <row r="5759" spans="1:65" s="13" customFormat="1" ht="22.5">
      <c r="B5759" s="222"/>
      <c r="C5759" s="223"/>
      <c r="D5759" s="224" t="s">
        <v>211</v>
      </c>
      <c r="E5759" s="225" t="s">
        <v>1</v>
      </c>
      <c r="F5759" s="226" t="s">
        <v>4670</v>
      </c>
      <c r="G5759" s="223"/>
      <c r="H5759" s="225" t="s">
        <v>1</v>
      </c>
      <c r="I5759" s="227"/>
      <c r="J5759" s="223"/>
      <c r="K5759" s="223"/>
      <c r="L5759" s="228"/>
      <c r="M5759" s="229"/>
      <c r="N5759" s="230"/>
      <c r="O5759" s="230"/>
      <c r="P5759" s="230"/>
      <c r="Q5759" s="230"/>
      <c r="R5759" s="230"/>
      <c r="S5759" s="230"/>
      <c r="T5759" s="231"/>
      <c r="AT5759" s="232" t="s">
        <v>211</v>
      </c>
      <c r="AU5759" s="232" t="s">
        <v>84</v>
      </c>
      <c r="AV5759" s="13" t="s">
        <v>82</v>
      </c>
      <c r="AW5759" s="13" t="s">
        <v>31</v>
      </c>
      <c r="AX5759" s="13" t="s">
        <v>75</v>
      </c>
      <c r="AY5759" s="232" t="s">
        <v>203</v>
      </c>
    </row>
    <row r="5760" spans="1:65" s="13" customFormat="1" ht="11.25">
      <c r="B5760" s="222"/>
      <c r="C5760" s="223"/>
      <c r="D5760" s="224" t="s">
        <v>211</v>
      </c>
      <c r="E5760" s="225" t="s">
        <v>1</v>
      </c>
      <c r="F5760" s="226" t="s">
        <v>213</v>
      </c>
      <c r="G5760" s="223"/>
      <c r="H5760" s="225" t="s">
        <v>1</v>
      </c>
      <c r="I5760" s="227"/>
      <c r="J5760" s="223"/>
      <c r="K5760" s="223"/>
      <c r="L5760" s="228"/>
      <c r="M5760" s="229"/>
      <c r="N5760" s="230"/>
      <c r="O5760" s="230"/>
      <c r="P5760" s="230"/>
      <c r="Q5760" s="230"/>
      <c r="R5760" s="230"/>
      <c r="S5760" s="230"/>
      <c r="T5760" s="231"/>
      <c r="AT5760" s="232" t="s">
        <v>211</v>
      </c>
      <c r="AU5760" s="232" t="s">
        <v>84</v>
      </c>
      <c r="AV5760" s="13" t="s">
        <v>82</v>
      </c>
      <c r="AW5760" s="13" t="s">
        <v>31</v>
      </c>
      <c r="AX5760" s="13" t="s">
        <v>75</v>
      </c>
      <c r="AY5760" s="232" t="s">
        <v>203</v>
      </c>
    </row>
    <row r="5761" spans="2:51" s="13" customFormat="1" ht="11.25">
      <c r="B5761" s="222"/>
      <c r="C5761" s="223"/>
      <c r="D5761" s="224" t="s">
        <v>211</v>
      </c>
      <c r="E5761" s="225" t="s">
        <v>1</v>
      </c>
      <c r="F5761" s="226" t="s">
        <v>418</v>
      </c>
      <c r="G5761" s="223"/>
      <c r="H5761" s="225" t="s">
        <v>1</v>
      </c>
      <c r="I5761" s="227"/>
      <c r="J5761" s="223"/>
      <c r="K5761" s="223"/>
      <c r="L5761" s="228"/>
      <c r="M5761" s="229"/>
      <c r="N5761" s="230"/>
      <c r="O5761" s="230"/>
      <c r="P5761" s="230"/>
      <c r="Q5761" s="230"/>
      <c r="R5761" s="230"/>
      <c r="S5761" s="230"/>
      <c r="T5761" s="231"/>
      <c r="AT5761" s="232" t="s">
        <v>211</v>
      </c>
      <c r="AU5761" s="232" t="s">
        <v>84</v>
      </c>
      <c r="AV5761" s="13" t="s">
        <v>82</v>
      </c>
      <c r="AW5761" s="13" t="s">
        <v>31</v>
      </c>
      <c r="AX5761" s="13" t="s">
        <v>75</v>
      </c>
      <c r="AY5761" s="232" t="s">
        <v>203</v>
      </c>
    </row>
    <row r="5762" spans="2:51" s="14" customFormat="1" ht="11.25">
      <c r="B5762" s="233"/>
      <c r="C5762" s="234"/>
      <c r="D5762" s="224" t="s">
        <v>211</v>
      </c>
      <c r="E5762" s="235" t="s">
        <v>1</v>
      </c>
      <c r="F5762" s="236" t="s">
        <v>4990</v>
      </c>
      <c r="G5762" s="234"/>
      <c r="H5762" s="237">
        <v>9.2149999999999999</v>
      </c>
      <c r="I5762" s="238"/>
      <c r="J5762" s="234"/>
      <c r="K5762" s="234"/>
      <c r="L5762" s="239"/>
      <c r="M5762" s="240"/>
      <c r="N5762" s="241"/>
      <c r="O5762" s="241"/>
      <c r="P5762" s="241"/>
      <c r="Q5762" s="241"/>
      <c r="R5762" s="241"/>
      <c r="S5762" s="241"/>
      <c r="T5762" s="242"/>
      <c r="AT5762" s="243" t="s">
        <v>211</v>
      </c>
      <c r="AU5762" s="243" t="s">
        <v>84</v>
      </c>
      <c r="AV5762" s="14" t="s">
        <v>84</v>
      </c>
      <c r="AW5762" s="14" t="s">
        <v>31</v>
      </c>
      <c r="AX5762" s="14" t="s">
        <v>75</v>
      </c>
      <c r="AY5762" s="243" t="s">
        <v>203</v>
      </c>
    </row>
    <row r="5763" spans="2:51" s="14" customFormat="1" ht="11.25">
      <c r="B5763" s="233"/>
      <c r="C5763" s="234"/>
      <c r="D5763" s="224" t="s">
        <v>211</v>
      </c>
      <c r="E5763" s="235" t="s">
        <v>1</v>
      </c>
      <c r="F5763" s="236" t="s">
        <v>4991</v>
      </c>
      <c r="G5763" s="234"/>
      <c r="H5763" s="237">
        <v>11.4</v>
      </c>
      <c r="I5763" s="238"/>
      <c r="J5763" s="234"/>
      <c r="K5763" s="234"/>
      <c r="L5763" s="239"/>
      <c r="M5763" s="240"/>
      <c r="N5763" s="241"/>
      <c r="O5763" s="241"/>
      <c r="P5763" s="241"/>
      <c r="Q5763" s="241"/>
      <c r="R5763" s="241"/>
      <c r="S5763" s="241"/>
      <c r="T5763" s="242"/>
      <c r="AT5763" s="243" t="s">
        <v>211</v>
      </c>
      <c r="AU5763" s="243" t="s">
        <v>84</v>
      </c>
      <c r="AV5763" s="14" t="s">
        <v>84</v>
      </c>
      <c r="AW5763" s="14" t="s">
        <v>31</v>
      </c>
      <c r="AX5763" s="14" t="s">
        <v>75</v>
      </c>
      <c r="AY5763" s="243" t="s">
        <v>203</v>
      </c>
    </row>
    <row r="5764" spans="2:51" s="14" customFormat="1" ht="11.25">
      <c r="B5764" s="233"/>
      <c r="C5764" s="234"/>
      <c r="D5764" s="224" t="s">
        <v>211</v>
      </c>
      <c r="E5764" s="235" t="s">
        <v>1</v>
      </c>
      <c r="F5764" s="236" t="s">
        <v>4992</v>
      </c>
      <c r="G5764" s="234"/>
      <c r="H5764" s="237">
        <v>10.096</v>
      </c>
      <c r="I5764" s="238"/>
      <c r="J5764" s="234"/>
      <c r="K5764" s="234"/>
      <c r="L5764" s="239"/>
      <c r="M5764" s="240"/>
      <c r="N5764" s="241"/>
      <c r="O5764" s="241"/>
      <c r="P5764" s="241"/>
      <c r="Q5764" s="241"/>
      <c r="R5764" s="241"/>
      <c r="S5764" s="241"/>
      <c r="T5764" s="242"/>
      <c r="AT5764" s="243" t="s">
        <v>211</v>
      </c>
      <c r="AU5764" s="243" t="s">
        <v>84</v>
      </c>
      <c r="AV5764" s="14" t="s">
        <v>84</v>
      </c>
      <c r="AW5764" s="14" t="s">
        <v>31</v>
      </c>
      <c r="AX5764" s="14" t="s">
        <v>75</v>
      </c>
      <c r="AY5764" s="243" t="s">
        <v>203</v>
      </c>
    </row>
    <row r="5765" spans="2:51" s="14" customFormat="1" ht="11.25">
      <c r="B5765" s="233"/>
      <c r="C5765" s="234"/>
      <c r="D5765" s="224" t="s">
        <v>211</v>
      </c>
      <c r="E5765" s="235" t="s">
        <v>1</v>
      </c>
      <c r="F5765" s="236" t="s">
        <v>4993</v>
      </c>
      <c r="G5765" s="234"/>
      <c r="H5765" s="237">
        <v>10.75</v>
      </c>
      <c r="I5765" s="238"/>
      <c r="J5765" s="234"/>
      <c r="K5765" s="234"/>
      <c r="L5765" s="239"/>
      <c r="M5765" s="240"/>
      <c r="N5765" s="241"/>
      <c r="O5765" s="241"/>
      <c r="P5765" s="241"/>
      <c r="Q5765" s="241"/>
      <c r="R5765" s="241"/>
      <c r="S5765" s="241"/>
      <c r="T5765" s="242"/>
      <c r="AT5765" s="243" t="s">
        <v>211</v>
      </c>
      <c r="AU5765" s="243" t="s">
        <v>84</v>
      </c>
      <c r="AV5765" s="14" t="s">
        <v>84</v>
      </c>
      <c r="AW5765" s="14" t="s">
        <v>31</v>
      </c>
      <c r="AX5765" s="14" t="s">
        <v>75</v>
      </c>
      <c r="AY5765" s="243" t="s">
        <v>203</v>
      </c>
    </row>
    <row r="5766" spans="2:51" s="14" customFormat="1" ht="11.25">
      <c r="B5766" s="233"/>
      <c r="C5766" s="234"/>
      <c r="D5766" s="224" t="s">
        <v>211</v>
      </c>
      <c r="E5766" s="235" t="s">
        <v>1</v>
      </c>
      <c r="F5766" s="236" t="s">
        <v>4994</v>
      </c>
      <c r="G5766" s="234"/>
      <c r="H5766" s="237">
        <v>12.96</v>
      </c>
      <c r="I5766" s="238"/>
      <c r="J5766" s="234"/>
      <c r="K5766" s="234"/>
      <c r="L5766" s="239"/>
      <c r="M5766" s="240"/>
      <c r="N5766" s="241"/>
      <c r="O5766" s="241"/>
      <c r="P5766" s="241"/>
      <c r="Q5766" s="241"/>
      <c r="R5766" s="241"/>
      <c r="S5766" s="241"/>
      <c r="T5766" s="242"/>
      <c r="AT5766" s="243" t="s">
        <v>211</v>
      </c>
      <c r="AU5766" s="243" t="s">
        <v>84</v>
      </c>
      <c r="AV5766" s="14" t="s">
        <v>84</v>
      </c>
      <c r="AW5766" s="14" t="s">
        <v>31</v>
      </c>
      <c r="AX5766" s="14" t="s">
        <v>75</v>
      </c>
      <c r="AY5766" s="243" t="s">
        <v>203</v>
      </c>
    </row>
    <row r="5767" spans="2:51" s="14" customFormat="1" ht="11.25">
      <c r="B5767" s="233"/>
      <c r="C5767" s="234"/>
      <c r="D5767" s="224" t="s">
        <v>211</v>
      </c>
      <c r="E5767" s="235" t="s">
        <v>1</v>
      </c>
      <c r="F5767" s="236" t="s">
        <v>4995</v>
      </c>
      <c r="G5767" s="234"/>
      <c r="H5767" s="237">
        <v>11.06</v>
      </c>
      <c r="I5767" s="238"/>
      <c r="J5767" s="234"/>
      <c r="K5767" s="234"/>
      <c r="L5767" s="239"/>
      <c r="M5767" s="240"/>
      <c r="N5767" s="241"/>
      <c r="O5767" s="241"/>
      <c r="P5767" s="241"/>
      <c r="Q5767" s="241"/>
      <c r="R5767" s="241"/>
      <c r="S5767" s="241"/>
      <c r="T5767" s="242"/>
      <c r="AT5767" s="243" t="s">
        <v>211</v>
      </c>
      <c r="AU5767" s="243" t="s">
        <v>84</v>
      </c>
      <c r="AV5767" s="14" t="s">
        <v>84</v>
      </c>
      <c r="AW5767" s="14" t="s">
        <v>31</v>
      </c>
      <c r="AX5767" s="14" t="s">
        <v>75</v>
      </c>
      <c r="AY5767" s="243" t="s">
        <v>203</v>
      </c>
    </row>
    <row r="5768" spans="2:51" s="14" customFormat="1" ht="11.25">
      <c r="B5768" s="233"/>
      <c r="C5768" s="234"/>
      <c r="D5768" s="224" t="s">
        <v>211</v>
      </c>
      <c r="E5768" s="235" t="s">
        <v>1</v>
      </c>
      <c r="F5768" s="236" t="s">
        <v>4996</v>
      </c>
      <c r="G5768" s="234"/>
      <c r="H5768" s="237">
        <v>9.32</v>
      </c>
      <c r="I5768" s="238"/>
      <c r="J5768" s="234"/>
      <c r="K5768" s="234"/>
      <c r="L5768" s="239"/>
      <c r="M5768" s="240"/>
      <c r="N5768" s="241"/>
      <c r="O5768" s="241"/>
      <c r="P5768" s="241"/>
      <c r="Q5768" s="241"/>
      <c r="R5768" s="241"/>
      <c r="S5768" s="241"/>
      <c r="T5768" s="242"/>
      <c r="AT5768" s="243" t="s">
        <v>211</v>
      </c>
      <c r="AU5768" s="243" t="s">
        <v>84</v>
      </c>
      <c r="AV5768" s="14" t="s">
        <v>84</v>
      </c>
      <c r="AW5768" s="14" t="s">
        <v>31</v>
      </c>
      <c r="AX5768" s="14" t="s">
        <v>75</v>
      </c>
      <c r="AY5768" s="243" t="s">
        <v>203</v>
      </c>
    </row>
    <row r="5769" spans="2:51" s="14" customFormat="1" ht="11.25">
      <c r="B5769" s="233"/>
      <c r="C5769" s="234"/>
      <c r="D5769" s="224" t="s">
        <v>211</v>
      </c>
      <c r="E5769" s="235" t="s">
        <v>1</v>
      </c>
      <c r="F5769" s="236" t="s">
        <v>4997</v>
      </c>
      <c r="G5769" s="234"/>
      <c r="H5769" s="237">
        <v>9.7100000000000009</v>
      </c>
      <c r="I5769" s="238"/>
      <c r="J5769" s="234"/>
      <c r="K5769" s="234"/>
      <c r="L5769" s="239"/>
      <c r="M5769" s="240"/>
      <c r="N5769" s="241"/>
      <c r="O5769" s="241"/>
      <c r="P5769" s="241"/>
      <c r="Q5769" s="241"/>
      <c r="R5769" s="241"/>
      <c r="S5769" s="241"/>
      <c r="T5769" s="242"/>
      <c r="AT5769" s="243" t="s">
        <v>211</v>
      </c>
      <c r="AU5769" s="243" t="s">
        <v>84</v>
      </c>
      <c r="AV5769" s="14" t="s">
        <v>84</v>
      </c>
      <c r="AW5769" s="14" t="s">
        <v>31</v>
      </c>
      <c r="AX5769" s="14" t="s">
        <v>75</v>
      </c>
      <c r="AY5769" s="243" t="s">
        <v>203</v>
      </c>
    </row>
    <row r="5770" spans="2:51" s="14" customFormat="1" ht="11.25">
      <c r="B5770" s="233"/>
      <c r="C5770" s="234"/>
      <c r="D5770" s="224" t="s">
        <v>211</v>
      </c>
      <c r="E5770" s="235" t="s">
        <v>1</v>
      </c>
      <c r="F5770" s="236" t="s">
        <v>4998</v>
      </c>
      <c r="G5770" s="234"/>
      <c r="H5770" s="237">
        <v>10.8</v>
      </c>
      <c r="I5770" s="238"/>
      <c r="J5770" s="234"/>
      <c r="K5770" s="234"/>
      <c r="L5770" s="239"/>
      <c r="M5770" s="240"/>
      <c r="N5770" s="241"/>
      <c r="O5770" s="241"/>
      <c r="P5770" s="241"/>
      <c r="Q5770" s="241"/>
      <c r="R5770" s="241"/>
      <c r="S5770" s="241"/>
      <c r="T5770" s="242"/>
      <c r="AT5770" s="243" t="s">
        <v>211</v>
      </c>
      <c r="AU5770" s="243" t="s">
        <v>84</v>
      </c>
      <c r="AV5770" s="14" t="s">
        <v>84</v>
      </c>
      <c r="AW5770" s="14" t="s">
        <v>31</v>
      </c>
      <c r="AX5770" s="14" t="s">
        <v>75</v>
      </c>
      <c r="AY5770" s="243" t="s">
        <v>203</v>
      </c>
    </row>
    <row r="5771" spans="2:51" s="14" customFormat="1" ht="11.25">
      <c r="B5771" s="233"/>
      <c r="C5771" s="234"/>
      <c r="D5771" s="224" t="s">
        <v>211</v>
      </c>
      <c r="E5771" s="235" t="s">
        <v>1</v>
      </c>
      <c r="F5771" s="236" t="s">
        <v>4999</v>
      </c>
      <c r="G5771" s="234"/>
      <c r="H5771" s="237">
        <v>10.49</v>
      </c>
      <c r="I5771" s="238"/>
      <c r="J5771" s="234"/>
      <c r="K5771" s="234"/>
      <c r="L5771" s="239"/>
      <c r="M5771" s="240"/>
      <c r="N5771" s="241"/>
      <c r="O5771" s="241"/>
      <c r="P5771" s="241"/>
      <c r="Q5771" s="241"/>
      <c r="R5771" s="241"/>
      <c r="S5771" s="241"/>
      <c r="T5771" s="242"/>
      <c r="AT5771" s="243" t="s">
        <v>211</v>
      </c>
      <c r="AU5771" s="243" t="s">
        <v>84</v>
      </c>
      <c r="AV5771" s="14" t="s">
        <v>84</v>
      </c>
      <c r="AW5771" s="14" t="s">
        <v>31</v>
      </c>
      <c r="AX5771" s="14" t="s">
        <v>75</v>
      </c>
      <c r="AY5771" s="243" t="s">
        <v>203</v>
      </c>
    </row>
    <row r="5772" spans="2:51" s="14" customFormat="1" ht="11.25">
      <c r="B5772" s="233"/>
      <c r="C5772" s="234"/>
      <c r="D5772" s="224" t="s">
        <v>211</v>
      </c>
      <c r="E5772" s="235" t="s">
        <v>1</v>
      </c>
      <c r="F5772" s="236" t="s">
        <v>5000</v>
      </c>
      <c r="G5772" s="234"/>
      <c r="H5772" s="237">
        <v>9.84</v>
      </c>
      <c r="I5772" s="238"/>
      <c r="J5772" s="234"/>
      <c r="K5772" s="234"/>
      <c r="L5772" s="239"/>
      <c r="M5772" s="240"/>
      <c r="N5772" s="241"/>
      <c r="O5772" s="241"/>
      <c r="P5772" s="241"/>
      <c r="Q5772" s="241"/>
      <c r="R5772" s="241"/>
      <c r="S5772" s="241"/>
      <c r="T5772" s="242"/>
      <c r="AT5772" s="243" t="s">
        <v>211</v>
      </c>
      <c r="AU5772" s="243" t="s">
        <v>84</v>
      </c>
      <c r="AV5772" s="14" t="s">
        <v>84</v>
      </c>
      <c r="AW5772" s="14" t="s">
        <v>31</v>
      </c>
      <c r="AX5772" s="14" t="s">
        <v>75</v>
      </c>
      <c r="AY5772" s="243" t="s">
        <v>203</v>
      </c>
    </row>
    <row r="5773" spans="2:51" s="14" customFormat="1" ht="11.25">
      <c r="B5773" s="233"/>
      <c r="C5773" s="234"/>
      <c r="D5773" s="224" t="s">
        <v>211</v>
      </c>
      <c r="E5773" s="235" t="s">
        <v>1</v>
      </c>
      <c r="F5773" s="236" t="s">
        <v>5001</v>
      </c>
      <c r="G5773" s="234"/>
      <c r="H5773" s="237">
        <v>9.2149999999999999</v>
      </c>
      <c r="I5773" s="238"/>
      <c r="J5773" s="234"/>
      <c r="K5773" s="234"/>
      <c r="L5773" s="239"/>
      <c r="M5773" s="240"/>
      <c r="N5773" s="241"/>
      <c r="O5773" s="241"/>
      <c r="P5773" s="241"/>
      <c r="Q5773" s="241"/>
      <c r="R5773" s="241"/>
      <c r="S5773" s="241"/>
      <c r="T5773" s="242"/>
      <c r="AT5773" s="243" t="s">
        <v>211</v>
      </c>
      <c r="AU5773" s="243" t="s">
        <v>84</v>
      </c>
      <c r="AV5773" s="14" t="s">
        <v>84</v>
      </c>
      <c r="AW5773" s="14" t="s">
        <v>31</v>
      </c>
      <c r="AX5773" s="14" t="s">
        <v>75</v>
      </c>
      <c r="AY5773" s="243" t="s">
        <v>203</v>
      </c>
    </row>
    <row r="5774" spans="2:51" s="14" customFormat="1" ht="11.25">
      <c r="B5774" s="233"/>
      <c r="C5774" s="234"/>
      <c r="D5774" s="224" t="s">
        <v>211</v>
      </c>
      <c r="E5774" s="235" t="s">
        <v>1</v>
      </c>
      <c r="F5774" s="236" t="s">
        <v>5002</v>
      </c>
      <c r="G5774" s="234"/>
      <c r="H5774" s="237">
        <v>11.4</v>
      </c>
      <c r="I5774" s="238"/>
      <c r="J5774" s="234"/>
      <c r="K5774" s="234"/>
      <c r="L5774" s="239"/>
      <c r="M5774" s="240"/>
      <c r="N5774" s="241"/>
      <c r="O5774" s="241"/>
      <c r="P5774" s="241"/>
      <c r="Q5774" s="241"/>
      <c r="R5774" s="241"/>
      <c r="S5774" s="241"/>
      <c r="T5774" s="242"/>
      <c r="AT5774" s="243" t="s">
        <v>211</v>
      </c>
      <c r="AU5774" s="243" t="s">
        <v>84</v>
      </c>
      <c r="AV5774" s="14" t="s">
        <v>84</v>
      </c>
      <c r="AW5774" s="14" t="s">
        <v>31</v>
      </c>
      <c r="AX5774" s="14" t="s">
        <v>75</v>
      </c>
      <c r="AY5774" s="243" t="s">
        <v>203</v>
      </c>
    </row>
    <row r="5775" spans="2:51" s="14" customFormat="1" ht="11.25">
      <c r="B5775" s="233"/>
      <c r="C5775" s="234"/>
      <c r="D5775" s="224" t="s">
        <v>211</v>
      </c>
      <c r="E5775" s="235" t="s">
        <v>1</v>
      </c>
      <c r="F5775" s="236" t="s">
        <v>5003</v>
      </c>
      <c r="G5775" s="234"/>
      <c r="H5775" s="237">
        <v>10.096</v>
      </c>
      <c r="I5775" s="238"/>
      <c r="J5775" s="234"/>
      <c r="K5775" s="234"/>
      <c r="L5775" s="239"/>
      <c r="M5775" s="240"/>
      <c r="N5775" s="241"/>
      <c r="O5775" s="241"/>
      <c r="P5775" s="241"/>
      <c r="Q5775" s="241"/>
      <c r="R5775" s="241"/>
      <c r="S5775" s="241"/>
      <c r="T5775" s="242"/>
      <c r="AT5775" s="243" t="s">
        <v>211</v>
      </c>
      <c r="AU5775" s="243" t="s">
        <v>84</v>
      </c>
      <c r="AV5775" s="14" t="s">
        <v>84</v>
      </c>
      <c r="AW5775" s="14" t="s">
        <v>31</v>
      </c>
      <c r="AX5775" s="14" t="s">
        <v>75</v>
      </c>
      <c r="AY5775" s="243" t="s">
        <v>203</v>
      </c>
    </row>
    <row r="5776" spans="2:51" s="14" customFormat="1" ht="11.25">
      <c r="B5776" s="233"/>
      <c r="C5776" s="234"/>
      <c r="D5776" s="224" t="s">
        <v>211</v>
      </c>
      <c r="E5776" s="235" t="s">
        <v>1</v>
      </c>
      <c r="F5776" s="236" t="s">
        <v>5004</v>
      </c>
      <c r="G5776" s="234"/>
      <c r="H5776" s="237">
        <v>10.75</v>
      </c>
      <c r="I5776" s="238"/>
      <c r="J5776" s="234"/>
      <c r="K5776" s="234"/>
      <c r="L5776" s="239"/>
      <c r="M5776" s="240"/>
      <c r="N5776" s="241"/>
      <c r="O5776" s="241"/>
      <c r="P5776" s="241"/>
      <c r="Q5776" s="241"/>
      <c r="R5776" s="241"/>
      <c r="S5776" s="241"/>
      <c r="T5776" s="242"/>
      <c r="AT5776" s="243" t="s">
        <v>211</v>
      </c>
      <c r="AU5776" s="243" t="s">
        <v>84</v>
      </c>
      <c r="AV5776" s="14" t="s">
        <v>84</v>
      </c>
      <c r="AW5776" s="14" t="s">
        <v>31</v>
      </c>
      <c r="AX5776" s="14" t="s">
        <v>75</v>
      </c>
      <c r="AY5776" s="243" t="s">
        <v>203</v>
      </c>
    </row>
    <row r="5777" spans="2:51" s="14" customFormat="1" ht="11.25">
      <c r="B5777" s="233"/>
      <c r="C5777" s="234"/>
      <c r="D5777" s="224" t="s">
        <v>211</v>
      </c>
      <c r="E5777" s="235" t="s">
        <v>1</v>
      </c>
      <c r="F5777" s="236" t="s">
        <v>5005</v>
      </c>
      <c r="G5777" s="234"/>
      <c r="H5777" s="237">
        <v>12.96</v>
      </c>
      <c r="I5777" s="238"/>
      <c r="J5777" s="234"/>
      <c r="K5777" s="234"/>
      <c r="L5777" s="239"/>
      <c r="M5777" s="240"/>
      <c r="N5777" s="241"/>
      <c r="O5777" s="241"/>
      <c r="P5777" s="241"/>
      <c r="Q5777" s="241"/>
      <c r="R5777" s="241"/>
      <c r="S5777" s="241"/>
      <c r="T5777" s="242"/>
      <c r="AT5777" s="243" t="s">
        <v>211</v>
      </c>
      <c r="AU5777" s="243" t="s">
        <v>84</v>
      </c>
      <c r="AV5777" s="14" t="s">
        <v>84</v>
      </c>
      <c r="AW5777" s="14" t="s">
        <v>31</v>
      </c>
      <c r="AX5777" s="14" t="s">
        <v>75</v>
      </c>
      <c r="AY5777" s="243" t="s">
        <v>203</v>
      </c>
    </row>
    <row r="5778" spans="2:51" s="14" customFormat="1" ht="11.25">
      <c r="B5778" s="233"/>
      <c r="C5778" s="234"/>
      <c r="D5778" s="224" t="s">
        <v>211</v>
      </c>
      <c r="E5778" s="235" t="s">
        <v>1</v>
      </c>
      <c r="F5778" s="236" t="s">
        <v>5006</v>
      </c>
      <c r="G5778" s="234"/>
      <c r="H5778" s="237">
        <v>9.0850000000000009</v>
      </c>
      <c r="I5778" s="238"/>
      <c r="J5778" s="234"/>
      <c r="K5778" s="234"/>
      <c r="L5778" s="239"/>
      <c r="M5778" s="240"/>
      <c r="N5778" s="241"/>
      <c r="O5778" s="241"/>
      <c r="P5778" s="241"/>
      <c r="Q5778" s="241"/>
      <c r="R5778" s="241"/>
      <c r="S5778" s="241"/>
      <c r="T5778" s="242"/>
      <c r="AT5778" s="243" t="s">
        <v>211</v>
      </c>
      <c r="AU5778" s="243" t="s">
        <v>84</v>
      </c>
      <c r="AV5778" s="14" t="s">
        <v>84</v>
      </c>
      <c r="AW5778" s="14" t="s">
        <v>31</v>
      </c>
      <c r="AX5778" s="14" t="s">
        <v>75</v>
      </c>
      <c r="AY5778" s="243" t="s">
        <v>203</v>
      </c>
    </row>
    <row r="5779" spans="2:51" s="14" customFormat="1" ht="11.25">
      <c r="B5779" s="233"/>
      <c r="C5779" s="234"/>
      <c r="D5779" s="224" t="s">
        <v>211</v>
      </c>
      <c r="E5779" s="235" t="s">
        <v>1</v>
      </c>
      <c r="F5779" s="236" t="s">
        <v>5007</v>
      </c>
      <c r="G5779" s="234"/>
      <c r="H5779" s="237">
        <v>10.75</v>
      </c>
      <c r="I5779" s="238"/>
      <c r="J5779" s="234"/>
      <c r="K5779" s="234"/>
      <c r="L5779" s="239"/>
      <c r="M5779" s="240"/>
      <c r="N5779" s="241"/>
      <c r="O5779" s="241"/>
      <c r="P5779" s="241"/>
      <c r="Q5779" s="241"/>
      <c r="R5779" s="241"/>
      <c r="S5779" s="241"/>
      <c r="T5779" s="242"/>
      <c r="AT5779" s="243" t="s">
        <v>211</v>
      </c>
      <c r="AU5779" s="243" t="s">
        <v>84</v>
      </c>
      <c r="AV5779" s="14" t="s">
        <v>84</v>
      </c>
      <c r="AW5779" s="14" t="s">
        <v>31</v>
      </c>
      <c r="AX5779" s="14" t="s">
        <v>75</v>
      </c>
      <c r="AY5779" s="243" t="s">
        <v>203</v>
      </c>
    </row>
    <row r="5780" spans="2:51" s="14" customFormat="1" ht="11.25">
      <c r="B5780" s="233"/>
      <c r="C5780" s="234"/>
      <c r="D5780" s="224" t="s">
        <v>211</v>
      </c>
      <c r="E5780" s="235" t="s">
        <v>1</v>
      </c>
      <c r="F5780" s="236" t="s">
        <v>5008</v>
      </c>
      <c r="G5780" s="234"/>
      <c r="H5780" s="237">
        <v>14.26</v>
      </c>
      <c r="I5780" s="238"/>
      <c r="J5780" s="234"/>
      <c r="K5780" s="234"/>
      <c r="L5780" s="239"/>
      <c r="M5780" s="240"/>
      <c r="N5780" s="241"/>
      <c r="O5780" s="241"/>
      <c r="P5780" s="241"/>
      <c r="Q5780" s="241"/>
      <c r="R5780" s="241"/>
      <c r="S5780" s="241"/>
      <c r="T5780" s="242"/>
      <c r="AT5780" s="243" t="s">
        <v>211</v>
      </c>
      <c r="AU5780" s="243" t="s">
        <v>84</v>
      </c>
      <c r="AV5780" s="14" t="s">
        <v>84</v>
      </c>
      <c r="AW5780" s="14" t="s">
        <v>31</v>
      </c>
      <c r="AX5780" s="14" t="s">
        <v>75</v>
      </c>
      <c r="AY5780" s="243" t="s">
        <v>203</v>
      </c>
    </row>
    <row r="5781" spans="2:51" s="14" customFormat="1" ht="11.25">
      <c r="B5781" s="233"/>
      <c r="C5781" s="234"/>
      <c r="D5781" s="224" t="s">
        <v>211</v>
      </c>
      <c r="E5781" s="235" t="s">
        <v>1</v>
      </c>
      <c r="F5781" s="236" t="s">
        <v>5009</v>
      </c>
      <c r="G5781" s="234"/>
      <c r="H5781" s="237">
        <v>9.8650000000000002</v>
      </c>
      <c r="I5781" s="238"/>
      <c r="J5781" s="234"/>
      <c r="K5781" s="234"/>
      <c r="L5781" s="239"/>
      <c r="M5781" s="240"/>
      <c r="N5781" s="241"/>
      <c r="O5781" s="241"/>
      <c r="P5781" s="241"/>
      <c r="Q5781" s="241"/>
      <c r="R5781" s="241"/>
      <c r="S5781" s="241"/>
      <c r="T5781" s="242"/>
      <c r="AT5781" s="243" t="s">
        <v>211</v>
      </c>
      <c r="AU5781" s="243" t="s">
        <v>84</v>
      </c>
      <c r="AV5781" s="14" t="s">
        <v>84</v>
      </c>
      <c r="AW5781" s="14" t="s">
        <v>31</v>
      </c>
      <c r="AX5781" s="14" t="s">
        <v>75</v>
      </c>
      <c r="AY5781" s="243" t="s">
        <v>203</v>
      </c>
    </row>
    <row r="5782" spans="2:51" s="14" customFormat="1" ht="11.25">
      <c r="B5782" s="233"/>
      <c r="C5782" s="234"/>
      <c r="D5782" s="224" t="s">
        <v>211</v>
      </c>
      <c r="E5782" s="235" t="s">
        <v>1</v>
      </c>
      <c r="F5782" s="236" t="s">
        <v>5010</v>
      </c>
      <c r="G5782" s="234"/>
      <c r="H5782" s="237">
        <v>10.62</v>
      </c>
      <c r="I5782" s="238"/>
      <c r="J5782" s="234"/>
      <c r="K5782" s="234"/>
      <c r="L5782" s="239"/>
      <c r="M5782" s="240"/>
      <c r="N5782" s="241"/>
      <c r="O5782" s="241"/>
      <c r="P5782" s="241"/>
      <c r="Q5782" s="241"/>
      <c r="R5782" s="241"/>
      <c r="S5782" s="241"/>
      <c r="T5782" s="242"/>
      <c r="AT5782" s="243" t="s">
        <v>211</v>
      </c>
      <c r="AU5782" s="243" t="s">
        <v>84</v>
      </c>
      <c r="AV5782" s="14" t="s">
        <v>84</v>
      </c>
      <c r="AW5782" s="14" t="s">
        <v>31</v>
      </c>
      <c r="AX5782" s="14" t="s">
        <v>75</v>
      </c>
      <c r="AY5782" s="243" t="s">
        <v>203</v>
      </c>
    </row>
    <row r="5783" spans="2:51" s="13" customFormat="1" ht="11.25">
      <c r="B5783" s="222"/>
      <c r="C5783" s="223"/>
      <c r="D5783" s="224" t="s">
        <v>211</v>
      </c>
      <c r="E5783" s="225" t="s">
        <v>1</v>
      </c>
      <c r="F5783" s="226" t="s">
        <v>213</v>
      </c>
      <c r="G5783" s="223"/>
      <c r="H5783" s="225" t="s">
        <v>1</v>
      </c>
      <c r="I5783" s="227"/>
      <c r="J5783" s="223"/>
      <c r="K5783" s="223"/>
      <c r="L5783" s="228"/>
      <c r="M5783" s="229"/>
      <c r="N5783" s="230"/>
      <c r="O5783" s="230"/>
      <c r="P5783" s="230"/>
      <c r="Q5783" s="230"/>
      <c r="R5783" s="230"/>
      <c r="S5783" s="230"/>
      <c r="T5783" s="231"/>
      <c r="AT5783" s="232" t="s">
        <v>211</v>
      </c>
      <c r="AU5783" s="232" t="s">
        <v>84</v>
      </c>
      <c r="AV5783" s="13" t="s">
        <v>82</v>
      </c>
      <c r="AW5783" s="13" t="s">
        <v>31</v>
      </c>
      <c r="AX5783" s="13" t="s">
        <v>75</v>
      </c>
      <c r="AY5783" s="232" t="s">
        <v>203</v>
      </c>
    </row>
    <row r="5784" spans="2:51" s="13" customFormat="1" ht="11.25">
      <c r="B5784" s="222"/>
      <c r="C5784" s="223"/>
      <c r="D5784" s="224" t="s">
        <v>211</v>
      </c>
      <c r="E5784" s="225" t="s">
        <v>1</v>
      </c>
      <c r="F5784" s="226" t="s">
        <v>420</v>
      </c>
      <c r="G5784" s="223"/>
      <c r="H5784" s="225" t="s">
        <v>1</v>
      </c>
      <c r="I5784" s="227"/>
      <c r="J5784" s="223"/>
      <c r="K5784" s="223"/>
      <c r="L5784" s="228"/>
      <c r="M5784" s="229"/>
      <c r="N5784" s="230"/>
      <c r="O5784" s="230"/>
      <c r="P5784" s="230"/>
      <c r="Q5784" s="230"/>
      <c r="R5784" s="230"/>
      <c r="S5784" s="230"/>
      <c r="T5784" s="231"/>
      <c r="AT5784" s="232" t="s">
        <v>211</v>
      </c>
      <c r="AU5784" s="232" t="s">
        <v>84</v>
      </c>
      <c r="AV5784" s="13" t="s">
        <v>82</v>
      </c>
      <c r="AW5784" s="13" t="s">
        <v>31</v>
      </c>
      <c r="AX5784" s="13" t="s">
        <v>75</v>
      </c>
      <c r="AY5784" s="232" t="s">
        <v>203</v>
      </c>
    </row>
    <row r="5785" spans="2:51" s="14" customFormat="1" ht="11.25">
      <c r="B5785" s="233"/>
      <c r="C5785" s="234"/>
      <c r="D5785" s="224" t="s">
        <v>211</v>
      </c>
      <c r="E5785" s="235" t="s">
        <v>1</v>
      </c>
      <c r="F5785" s="236" t="s">
        <v>5011</v>
      </c>
      <c r="G5785" s="234"/>
      <c r="H5785" s="237">
        <v>9.2149999999999999</v>
      </c>
      <c r="I5785" s="238"/>
      <c r="J5785" s="234"/>
      <c r="K5785" s="234"/>
      <c r="L5785" s="239"/>
      <c r="M5785" s="240"/>
      <c r="N5785" s="241"/>
      <c r="O5785" s="241"/>
      <c r="P5785" s="241"/>
      <c r="Q5785" s="241"/>
      <c r="R5785" s="241"/>
      <c r="S5785" s="241"/>
      <c r="T5785" s="242"/>
      <c r="AT5785" s="243" t="s">
        <v>211</v>
      </c>
      <c r="AU5785" s="243" t="s">
        <v>84</v>
      </c>
      <c r="AV5785" s="14" t="s">
        <v>84</v>
      </c>
      <c r="AW5785" s="14" t="s">
        <v>31</v>
      </c>
      <c r="AX5785" s="14" t="s">
        <v>75</v>
      </c>
      <c r="AY5785" s="243" t="s">
        <v>203</v>
      </c>
    </row>
    <row r="5786" spans="2:51" s="14" customFormat="1" ht="11.25">
      <c r="B5786" s="233"/>
      <c r="C5786" s="234"/>
      <c r="D5786" s="224" t="s">
        <v>211</v>
      </c>
      <c r="E5786" s="235" t="s">
        <v>1</v>
      </c>
      <c r="F5786" s="236" t="s">
        <v>5012</v>
      </c>
      <c r="G5786" s="234"/>
      <c r="H5786" s="237">
        <v>11.4</v>
      </c>
      <c r="I5786" s="238"/>
      <c r="J5786" s="234"/>
      <c r="K5786" s="234"/>
      <c r="L5786" s="239"/>
      <c r="M5786" s="240"/>
      <c r="N5786" s="241"/>
      <c r="O5786" s="241"/>
      <c r="P5786" s="241"/>
      <c r="Q5786" s="241"/>
      <c r="R5786" s="241"/>
      <c r="S5786" s="241"/>
      <c r="T5786" s="242"/>
      <c r="AT5786" s="243" t="s">
        <v>211</v>
      </c>
      <c r="AU5786" s="243" t="s">
        <v>84</v>
      </c>
      <c r="AV5786" s="14" t="s">
        <v>84</v>
      </c>
      <c r="AW5786" s="14" t="s">
        <v>31</v>
      </c>
      <c r="AX5786" s="14" t="s">
        <v>75</v>
      </c>
      <c r="AY5786" s="243" t="s">
        <v>203</v>
      </c>
    </row>
    <row r="5787" spans="2:51" s="14" customFormat="1" ht="11.25">
      <c r="B5787" s="233"/>
      <c r="C5787" s="234"/>
      <c r="D5787" s="224" t="s">
        <v>211</v>
      </c>
      <c r="E5787" s="235" t="s">
        <v>1</v>
      </c>
      <c r="F5787" s="236" t="s">
        <v>5013</v>
      </c>
      <c r="G5787" s="234"/>
      <c r="H5787" s="237">
        <v>10.096</v>
      </c>
      <c r="I5787" s="238"/>
      <c r="J5787" s="234"/>
      <c r="K5787" s="234"/>
      <c r="L5787" s="239"/>
      <c r="M5787" s="240"/>
      <c r="N5787" s="241"/>
      <c r="O5787" s="241"/>
      <c r="P5787" s="241"/>
      <c r="Q5787" s="241"/>
      <c r="R5787" s="241"/>
      <c r="S5787" s="241"/>
      <c r="T5787" s="242"/>
      <c r="AT5787" s="243" t="s">
        <v>211</v>
      </c>
      <c r="AU5787" s="243" t="s">
        <v>84</v>
      </c>
      <c r="AV5787" s="14" t="s">
        <v>84</v>
      </c>
      <c r="AW5787" s="14" t="s">
        <v>31</v>
      </c>
      <c r="AX5787" s="14" t="s">
        <v>75</v>
      </c>
      <c r="AY5787" s="243" t="s">
        <v>203</v>
      </c>
    </row>
    <row r="5788" spans="2:51" s="14" customFormat="1" ht="11.25">
      <c r="B5788" s="233"/>
      <c r="C5788" s="234"/>
      <c r="D5788" s="224" t="s">
        <v>211</v>
      </c>
      <c r="E5788" s="235" t="s">
        <v>1</v>
      </c>
      <c r="F5788" s="236" t="s">
        <v>5014</v>
      </c>
      <c r="G5788" s="234"/>
      <c r="H5788" s="237">
        <v>10.75</v>
      </c>
      <c r="I5788" s="238"/>
      <c r="J5788" s="234"/>
      <c r="K5788" s="234"/>
      <c r="L5788" s="239"/>
      <c r="M5788" s="240"/>
      <c r="N5788" s="241"/>
      <c r="O5788" s="241"/>
      <c r="P5788" s="241"/>
      <c r="Q5788" s="241"/>
      <c r="R5788" s="241"/>
      <c r="S5788" s="241"/>
      <c r="T5788" s="242"/>
      <c r="AT5788" s="243" t="s">
        <v>211</v>
      </c>
      <c r="AU5788" s="243" t="s">
        <v>84</v>
      </c>
      <c r="AV5788" s="14" t="s">
        <v>84</v>
      </c>
      <c r="AW5788" s="14" t="s">
        <v>31</v>
      </c>
      <c r="AX5788" s="14" t="s">
        <v>75</v>
      </c>
      <c r="AY5788" s="243" t="s">
        <v>203</v>
      </c>
    </row>
    <row r="5789" spans="2:51" s="14" customFormat="1" ht="11.25">
      <c r="B5789" s="233"/>
      <c r="C5789" s="234"/>
      <c r="D5789" s="224" t="s">
        <v>211</v>
      </c>
      <c r="E5789" s="235" t="s">
        <v>1</v>
      </c>
      <c r="F5789" s="236" t="s">
        <v>5015</v>
      </c>
      <c r="G5789" s="234"/>
      <c r="H5789" s="237">
        <v>12.96</v>
      </c>
      <c r="I5789" s="238"/>
      <c r="J5789" s="234"/>
      <c r="K5789" s="234"/>
      <c r="L5789" s="239"/>
      <c r="M5789" s="240"/>
      <c r="N5789" s="241"/>
      <c r="O5789" s="241"/>
      <c r="P5789" s="241"/>
      <c r="Q5789" s="241"/>
      <c r="R5789" s="241"/>
      <c r="S5789" s="241"/>
      <c r="T5789" s="242"/>
      <c r="AT5789" s="243" t="s">
        <v>211</v>
      </c>
      <c r="AU5789" s="243" t="s">
        <v>84</v>
      </c>
      <c r="AV5789" s="14" t="s">
        <v>84</v>
      </c>
      <c r="AW5789" s="14" t="s">
        <v>31</v>
      </c>
      <c r="AX5789" s="14" t="s">
        <v>75</v>
      </c>
      <c r="AY5789" s="243" t="s">
        <v>203</v>
      </c>
    </row>
    <row r="5790" spans="2:51" s="14" customFormat="1" ht="11.25">
      <c r="B5790" s="233"/>
      <c r="C5790" s="234"/>
      <c r="D5790" s="224" t="s">
        <v>211</v>
      </c>
      <c r="E5790" s="235" t="s">
        <v>1</v>
      </c>
      <c r="F5790" s="236" t="s">
        <v>5016</v>
      </c>
      <c r="G5790" s="234"/>
      <c r="H5790" s="237">
        <v>11.06</v>
      </c>
      <c r="I5790" s="238"/>
      <c r="J5790" s="234"/>
      <c r="K5790" s="234"/>
      <c r="L5790" s="239"/>
      <c r="M5790" s="240"/>
      <c r="N5790" s="241"/>
      <c r="O5790" s="241"/>
      <c r="P5790" s="241"/>
      <c r="Q5790" s="241"/>
      <c r="R5790" s="241"/>
      <c r="S5790" s="241"/>
      <c r="T5790" s="242"/>
      <c r="AT5790" s="243" t="s">
        <v>211</v>
      </c>
      <c r="AU5790" s="243" t="s">
        <v>84</v>
      </c>
      <c r="AV5790" s="14" t="s">
        <v>84</v>
      </c>
      <c r="AW5790" s="14" t="s">
        <v>31</v>
      </c>
      <c r="AX5790" s="14" t="s">
        <v>75</v>
      </c>
      <c r="AY5790" s="243" t="s">
        <v>203</v>
      </c>
    </row>
    <row r="5791" spans="2:51" s="14" customFormat="1" ht="11.25">
      <c r="B5791" s="233"/>
      <c r="C5791" s="234"/>
      <c r="D5791" s="224" t="s">
        <v>211</v>
      </c>
      <c r="E5791" s="235" t="s">
        <v>1</v>
      </c>
      <c r="F5791" s="236" t="s">
        <v>5017</v>
      </c>
      <c r="G5791" s="234"/>
      <c r="H5791" s="237">
        <v>9.32</v>
      </c>
      <c r="I5791" s="238"/>
      <c r="J5791" s="234"/>
      <c r="K5791" s="234"/>
      <c r="L5791" s="239"/>
      <c r="M5791" s="240"/>
      <c r="N5791" s="241"/>
      <c r="O5791" s="241"/>
      <c r="P5791" s="241"/>
      <c r="Q5791" s="241"/>
      <c r="R5791" s="241"/>
      <c r="S5791" s="241"/>
      <c r="T5791" s="242"/>
      <c r="AT5791" s="243" t="s">
        <v>211</v>
      </c>
      <c r="AU5791" s="243" t="s">
        <v>84</v>
      </c>
      <c r="AV5791" s="14" t="s">
        <v>84</v>
      </c>
      <c r="AW5791" s="14" t="s">
        <v>31</v>
      </c>
      <c r="AX5791" s="14" t="s">
        <v>75</v>
      </c>
      <c r="AY5791" s="243" t="s">
        <v>203</v>
      </c>
    </row>
    <row r="5792" spans="2:51" s="14" customFormat="1" ht="11.25">
      <c r="B5792" s="233"/>
      <c r="C5792" s="234"/>
      <c r="D5792" s="224" t="s">
        <v>211</v>
      </c>
      <c r="E5792" s="235" t="s">
        <v>1</v>
      </c>
      <c r="F5792" s="236" t="s">
        <v>5018</v>
      </c>
      <c r="G5792" s="234"/>
      <c r="H5792" s="237">
        <v>9.7100000000000009</v>
      </c>
      <c r="I5792" s="238"/>
      <c r="J5792" s="234"/>
      <c r="K5792" s="234"/>
      <c r="L5792" s="239"/>
      <c r="M5792" s="240"/>
      <c r="N5792" s="241"/>
      <c r="O5792" s="241"/>
      <c r="P5792" s="241"/>
      <c r="Q5792" s="241"/>
      <c r="R5792" s="241"/>
      <c r="S5792" s="241"/>
      <c r="T5792" s="242"/>
      <c r="AT5792" s="243" t="s">
        <v>211</v>
      </c>
      <c r="AU5792" s="243" t="s">
        <v>84</v>
      </c>
      <c r="AV5792" s="14" t="s">
        <v>84</v>
      </c>
      <c r="AW5792" s="14" t="s">
        <v>31</v>
      </c>
      <c r="AX5792" s="14" t="s">
        <v>75</v>
      </c>
      <c r="AY5792" s="243" t="s">
        <v>203</v>
      </c>
    </row>
    <row r="5793" spans="1:65" s="14" customFormat="1" ht="11.25">
      <c r="B5793" s="233"/>
      <c r="C5793" s="234"/>
      <c r="D5793" s="224" t="s">
        <v>211</v>
      </c>
      <c r="E5793" s="235" t="s">
        <v>1</v>
      </c>
      <c r="F5793" s="236" t="s">
        <v>5019</v>
      </c>
      <c r="G5793" s="234"/>
      <c r="H5793" s="237">
        <v>10.8</v>
      </c>
      <c r="I5793" s="238"/>
      <c r="J5793" s="234"/>
      <c r="K5793" s="234"/>
      <c r="L5793" s="239"/>
      <c r="M5793" s="240"/>
      <c r="N5793" s="241"/>
      <c r="O5793" s="241"/>
      <c r="P5793" s="241"/>
      <c r="Q5793" s="241"/>
      <c r="R5793" s="241"/>
      <c r="S5793" s="241"/>
      <c r="T5793" s="242"/>
      <c r="AT5793" s="243" t="s">
        <v>211</v>
      </c>
      <c r="AU5793" s="243" t="s">
        <v>84</v>
      </c>
      <c r="AV5793" s="14" t="s">
        <v>84</v>
      </c>
      <c r="AW5793" s="14" t="s">
        <v>31</v>
      </c>
      <c r="AX5793" s="14" t="s">
        <v>75</v>
      </c>
      <c r="AY5793" s="243" t="s">
        <v>203</v>
      </c>
    </row>
    <row r="5794" spans="1:65" s="14" customFormat="1" ht="11.25">
      <c r="B5794" s="233"/>
      <c r="C5794" s="234"/>
      <c r="D5794" s="224" t="s">
        <v>211</v>
      </c>
      <c r="E5794" s="235" t="s">
        <v>1</v>
      </c>
      <c r="F5794" s="236" t="s">
        <v>5020</v>
      </c>
      <c r="G5794" s="234"/>
      <c r="H5794" s="237">
        <v>10.49</v>
      </c>
      <c r="I5794" s="238"/>
      <c r="J5794" s="234"/>
      <c r="K5794" s="234"/>
      <c r="L5794" s="239"/>
      <c r="M5794" s="240"/>
      <c r="N5794" s="241"/>
      <c r="O5794" s="241"/>
      <c r="P5794" s="241"/>
      <c r="Q5794" s="241"/>
      <c r="R5794" s="241"/>
      <c r="S5794" s="241"/>
      <c r="T5794" s="242"/>
      <c r="AT5794" s="243" t="s">
        <v>211</v>
      </c>
      <c r="AU5794" s="243" t="s">
        <v>84</v>
      </c>
      <c r="AV5794" s="14" t="s">
        <v>84</v>
      </c>
      <c r="AW5794" s="14" t="s">
        <v>31</v>
      </c>
      <c r="AX5794" s="14" t="s">
        <v>75</v>
      </c>
      <c r="AY5794" s="243" t="s">
        <v>203</v>
      </c>
    </row>
    <row r="5795" spans="1:65" s="14" customFormat="1" ht="11.25">
      <c r="B5795" s="233"/>
      <c r="C5795" s="234"/>
      <c r="D5795" s="224" t="s">
        <v>211</v>
      </c>
      <c r="E5795" s="235" t="s">
        <v>1</v>
      </c>
      <c r="F5795" s="236" t="s">
        <v>5021</v>
      </c>
      <c r="G5795" s="234"/>
      <c r="H5795" s="237">
        <v>9.84</v>
      </c>
      <c r="I5795" s="238"/>
      <c r="J5795" s="234"/>
      <c r="K5795" s="234"/>
      <c r="L5795" s="239"/>
      <c r="M5795" s="240"/>
      <c r="N5795" s="241"/>
      <c r="O5795" s="241"/>
      <c r="P5795" s="241"/>
      <c r="Q5795" s="241"/>
      <c r="R5795" s="241"/>
      <c r="S5795" s="241"/>
      <c r="T5795" s="242"/>
      <c r="AT5795" s="243" t="s">
        <v>211</v>
      </c>
      <c r="AU5795" s="243" t="s">
        <v>84</v>
      </c>
      <c r="AV5795" s="14" t="s">
        <v>84</v>
      </c>
      <c r="AW5795" s="14" t="s">
        <v>31</v>
      </c>
      <c r="AX5795" s="14" t="s">
        <v>75</v>
      </c>
      <c r="AY5795" s="243" t="s">
        <v>203</v>
      </c>
    </row>
    <row r="5796" spans="1:65" s="14" customFormat="1" ht="11.25">
      <c r="B5796" s="233"/>
      <c r="C5796" s="234"/>
      <c r="D5796" s="224" t="s">
        <v>211</v>
      </c>
      <c r="E5796" s="235" t="s">
        <v>1</v>
      </c>
      <c r="F5796" s="236" t="s">
        <v>5022</v>
      </c>
      <c r="G5796" s="234"/>
      <c r="H5796" s="237">
        <v>9.2149999999999999</v>
      </c>
      <c r="I5796" s="238"/>
      <c r="J5796" s="234"/>
      <c r="K5796" s="234"/>
      <c r="L5796" s="239"/>
      <c r="M5796" s="240"/>
      <c r="N5796" s="241"/>
      <c r="O5796" s="241"/>
      <c r="P5796" s="241"/>
      <c r="Q5796" s="241"/>
      <c r="R5796" s="241"/>
      <c r="S5796" s="241"/>
      <c r="T5796" s="242"/>
      <c r="AT5796" s="243" t="s">
        <v>211</v>
      </c>
      <c r="AU5796" s="243" t="s">
        <v>84</v>
      </c>
      <c r="AV5796" s="14" t="s">
        <v>84</v>
      </c>
      <c r="AW5796" s="14" t="s">
        <v>31</v>
      </c>
      <c r="AX5796" s="14" t="s">
        <v>75</v>
      </c>
      <c r="AY5796" s="243" t="s">
        <v>203</v>
      </c>
    </row>
    <row r="5797" spans="1:65" s="14" customFormat="1" ht="11.25">
      <c r="B5797" s="233"/>
      <c r="C5797" s="234"/>
      <c r="D5797" s="224" t="s">
        <v>211</v>
      </c>
      <c r="E5797" s="235" t="s">
        <v>1</v>
      </c>
      <c r="F5797" s="236" t="s">
        <v>5023</v>
      </c>
      <c r="G5797" s="234"/>
      <c r="H5797" s="237">
        <v>11.4</v>
      </c>
      <c r="I5797" s="238"/>
      <c r="J5797" s="234"/>
      <c r="K5797" s="234"/>
      <c r="L5797" s="239"/>
      <c r="M5797" s="240"/>
      <c r="N5797" s="241"/>
      <c r="O5797" s="241"/>
      <c r="P5797" s="241"/>
      <c r="Q5797" s="241"/>
      <c r="R5797" s="241"/>
      <c r="S5797" s="241"/>
      <c r="T5797" s="242"/>
      <c r="AT5797" s="243" t="s">
        <v>211</v>
      </c>
      <c r="AU5797" s="243" t="s">
        <v>84</v>
      </c>
      <c r="AV5797" s="14" t="s">
        <v>84</v>
      </c>
      <c r="AW5797" s="14" t="s">
        <v>31</v>
      </c>
      <c r="AX5797" s="14" t="s">
        <v>75</v>
      </c>
      <c r="AY5797" s="243" t="s">
        <v>203</v>
      </c>
    </row>
    <row r="5798" spans="1:65" s="14" customFormat="1" ht="11.25">
      <c r="B5798" s="233"/>
      <c r="C5798" s="234"/>
      <c r="D5798" s="224" t="s">
        <v>211</v>
      </c>
      <c r="E5798" s="235" t="s">
        <v>1</v>
      </c>
      <c r="F5798" s="236" t="s">
        <v>5024</v>
      </c>
      <c r="G5798" s="234"/>
      <c r="H5798" s="237">
        <v>10.096</v>
      </c>
      <c r="I5798" s="238"/>
      <c r="J5798" s="234"/>
      <c r="K5798" s="234"/>
      <c r="L5798" s="239"/>
      <c r="M5798" s="240"/>
      <c r="N5798" s="241"/>
      <c r="O5798" s="241"/>
      <c r="P5798" s="241"/>
      <c r="Q5798" s="241"/>
      <c r="R5798" s="241"/>
      <c r="S5798" s="241"/>
      <c r="T5798" s="242"/>
      <c r="AT5798" s="243" t="s">
        <v>211</v>
      </c>
      <c r="AU5798" s="243" t="s">
        <v>84</v>
      </c>
      <c r="AV5798" s="14" t="s">
        <v>84</v>
      </c>
      <c r="AW5798" s="14" t="s">
        <v>31</v>
      </c>
      <c r="AX5798" s="14" t="s">
        <v>75</v>
      </c>
      <c r="AY5798" s="243" t="s">
        <v>203</v>
      </c>
    </row>
    <row r="5799" spans="1:65" s="14" customFormat="1" ht="11.25">
      <c r="B5799" s="233"/>
      <c r="C5799" s="234"/>
      <c r="D5799" s="224" t="s">
        <v>211</v>
      </c>
      <c r="E5799" s="235" t="s">
        <v>1</v>
      </c>
      <c r="F5799" s="236" t="s">
        <v>5025</v>
      </c>
      <c r="G5799" s="234"/>
      <c r="H5799" s="237">
        <v>10.75</v>
      </c>
      <c r="I5799" s="238"/>
      <c r="J5799" s="234"/>
      <c r="K5799" s="234"/>
      <c r="L5799" s="239"/>
      <c r="M5799" s="240"/>
      <c r="N5799" s="241"/>
      <c r="O5799" s="241"/>
      <c r="P5799" s="241"/>
      <c r="Q5799" s="241"/>
      <c r="R5799" s="241"/>
      <c r="S5799" s="241"/>
      <c r="T5799" s="242"/>
      <c r="AT5799" s="243" t="s">
        <v>211</v>
      </c>
      <c r="AU5799" s="243" t="s">
        <v>84</v>
      </c>
      <c r="AV5799" s="14" t="s">
        <v>84</v>
      </c>
      <c r="AW5799" s="14" t="s">
        <v>31</v>
      </c>
      <c r="AX5799" s="14" t="s">
        <v>75</v>
      </c>
      <c r="AY5799" s="243" t="s">
        <v>203</v>
      </c>
    </row>
    <row r="5800" spans="1:65" s="14" customFormat="1" ht="11.25">
      <c r="B5800" s="233"/>
      <c r="C5800" s="234"/>
      <c r="D5800" s="224" t="s">
        <v>211</v>
      </c>
      <c r="E5800" s="235" t="s">
        <v>1</v>
      </c>
      <c r="F5800" s="236" t="s">
        <v>5026</v>
      </c>
      <c r="G5800" s="234"/>
      <c r="H5800" s="237">
        <v>12.96</v>
      </c>
      <c r="I5800" s="238"/>
      <c r="J5800" s="234"/>
      <c r="K5800" s="234"/>
      <c r="L5800" s="239"/>
      <c r="M5800" s="240"/>
      <c r="N5800" s="241"/>
      <c r="O5800" s="241"/>
      <c r="P5800" s="241"/>
      <c r="Q5800" s="241"/>
      <c r="R5800" s="241"/>
      <c r="S5800" s="241"/>
      <c r="T5800" s="242"/>
      <c r="AT5800" s="243" t="s">
        <v>211</v>
      </c>
      <c r="AU5800" s="243" t="s">
        <v>84</v>
      </c>
      <c r="AV5800" s="14" t="s">
        <v>84</v>
      </c>
      <c r="AW5800" s="14" t="s">
        <v>31</v>
      </c>
      <c r="AX5800" s="14" t="s">
        <v>75</v>
      </c>
      <c r="AY5800" s="243" t="s">
        <v>203</v>
      </c>
    </row>
    <row r="5801" spans="1:65" s="14" customFormat="1" ht="11.25">
      <c r="B5801" s="233"/>
      <c r="C5801" s="234"/>
      <c r="D5801" s="224" t="s">
        <v>211</v>
      </c>
      <c r="E5801" s="235" t="s">
        <v>1</v>
      </c>
      <c r="F5801" s="236" t="s">
        <v>5027</v>
      </c>
      <c r="G5801" s="234"/>
      <c r="H5801" s="237">
        <v>9.0850000000000009</v>
      </c>
      <c r="I5801" s="238"/>
      <c r="J5801" s="234"/>
      <c r="K5801" s="234"/>
      <c r="L5801" s="239"/>
      <c r="M5801" s="240"/>
      <c r="N5801" s="241"/>
      <c r="O5801" s="241"/>
      <c r="P5801" s="241"/>
      <c r="Q5801" s="241"/>
      <c r="R5801" s="241"/>
      <c r="S5801" s="241"/>
      <c r="T5801" s="242"/>
      <c r="AT5801" s="243" t="s">
        <v>211</v>
      </c>
      <c r="AU5801" s="243" t="s">
        <v>84</v>
      </c>
      <c r="AV5801" s="14" t="s">
        <v>84</v>
      </c>
      <c r="AW5801" s="14" t="s">
        <v>31</v>
      </c>
      <c r="AX5801" s="14" t="s">
        <v>75</v>
      </c>
      <c r="AY5801" s="243" t="s">
        <v>203</v>
      </c>
    </row>
    <row r="5802" spans="1:65" s="14" customFormat="1" ht="11.25">
      <c r="B5802" s="233"/>
      <c r="C5802" s="234"/>
      <c r="D5802" s="224" t="s">
        <v>211</v>
      </c>
      <c r="E5802" s="235" t="s">
        <v>1</v>
      </c>
      <c r="F5802" s="236" t="s">
        <v>5028</v>
      </c>
      <c r="G5802" s="234"/>
      <c r="H5802" s="237">
        <v>10.75</v>
      </c>
      <c r="I5802" s="238"/>
      <c r="J5802" s="234"/>
      <c r="K5802" s="234"/>
      <c r="L5802" s="239"/>
      <c r="M5802" s="240"/>
      <c r="N5802" s="241"/>
      <c r="O5802" s="241"/>
      <c r="P5802" s="241"/>
      <c r="Q5802" s="241"/>
      <c r="R5802" s="241"/>
      <c r="S5802" s="241"/>
      <c r="T5802" s="242"/>
      <c r="AT5802" s="243" t="s">
        <v>211</v>
      </c>
      <c r="AU5802" s="243" t="s">
        <v>84</v>
      </c>
      <c r="AV5802" s="14" t="s">
        <v>84</v>
      </c>
      <c r="AW5802" s="14" t="s">
        <v>31</v>
      </c>
      <c r="AX5802" s="14" t="s">
        <v>75</v>
      </c>
      <c r="AY5802" s="243" t="s">
        <v>203</v>
      </c>
    </row>
    <row r="5803" spans="1:65" s="14" customFormat="1" ht="11.25">
      <c r="B5803" s="233"/>
      <c r="C5803" s="234"/>
      <c r="D5803" s="224" t="s">
        <v>211</v>
      </c>
      <c r="E5803" s="235" t="s">
        <v>1</v>
      </c>
      <c r="F5803" s="236" t="s">
        <v>5029</v>
      </c>
      <c r="G5803" s="234"/>
      <c r="H5803" s="237">
        <v>14.26</v>
      </c>
      <c r="I5803" s="238"/>
      <c r="J5803" s="234"/>
      <c r="K5803" s="234"/>
      <c r="L5803" s="239"/>
      <c r="M5803" s="240"/>
      <c r="N5803" s="241"/>
      <c r="O5803" s="241"/>
      <c r="P5803" s="241"/>
      <c r="Q5803" s="241"/>
      <c r="R5803" s="241"/>
      <c r="S5803" s="241"/>
      <c r="T5803" s="242"/>
      <c r="AT5803" s="243" t="s">
        <v>211</v>
      </c>
      <c r="AU5803" s="243" t="s">
        <v>84</v>
      </c>
      <c r="AV5803" s="14" t="s">
        <v>84</v>
      </c>
      <c r="AW5803" s="14" t="s">
        <v>31</v>
      </c>
      <c r="AX5803" s="14" t="s">
        <v>75</v>
      </c>
      <c r="AY5803" s="243" t="s">
        <v>203</v>
      </c>
    </row>
    <row r="5804" spans="1:65" s="14" customFormat="1" ht="11.25">
      <c r="B5804" s="233"/>
      <c r="C5804" s="234"/>
      <c r="D5804" s="224" t="s">
        <v>211</v>
      </c>
      <c r="E5804" s="235" t="s">
        <v>1</v>
      </c>
      <c r="F5804" s="236" t="s">
        <v>5030</v>
      </c>
      <c r="G5804" s="234"/>
      <c r="H5804" s="237">
        <v>9.8650000000000002</v>
      </c>
      <c r="I5804" s="238"/>
      <c r="J5804" s="234"/>
      <c r="K5804" s="234"/>
      <c r="L5804" s="239"/>
      <c r="M5804" s="240"/>
      <c r="N5804" s="241"/>
      <c r="O5804" s="241"/>
      <c r="P5804" s="241"/>
      <c r="Q5804" s="241"/>
      <c r="R5804" s="241"/>
      <c r="S5804" s="241"/>
      <c r="T5804" s="242"/>
      <c r="AT5804" s="243" t="s">
        <v>211</v>
      </c>
      <c r="AU5804" s="243" t="s">
        <v>84</v>
      </c>
      <c r="AV5804" s="14" t="s">
        <v>84</v>
      </c>
      <c r="AW5804" s="14" t="s">
        <v>31</v>
      </c>
      <c r="AX5804" s="14" t="s">
        <v>75</v>
      </c>
      <c r="AY5804" s="243" t="s">
        <v>203</v>
      </c>
    </row>
    <row r="5805" spans="1:65" s="14" customFormat="1" ht="11.25">
      <c r="B5805" s="233"/>
      <c r="C5805" s="234"/>
      <c r="D5805" s="224" t="s">
        <v>211</v>
      </c>
      <c r="E5805" s="235" t="s">
        <v>1</v>
      </c>
      <c r="F5805" s="236" t="s">
        <v>5031</v>
      </c>
      <c r="G5805" s="234"/>
      <c r="H5805" s="237">
        <v>10.62</v>
      </c>
      <c r="I5805" s="238"/>
      <c r="J5805" s="234"/>
      <c r="K5805" s="234"/>
      <c r="L5805" s="239"/>
      <c r="M5805" s="240"/>
      <c r="N5805" s="241"/>
      <c r="O5805" s="241"/>
      <c r="P5805" s="241"/>
      <c r="Q5805" s="241"/>
      <c r="R5805" s="241"/>
      <c r="S5805" s="241"/>
      <c r="T5805" s="242"/>
      <c r="AT5805" s="243" t="s">
        <v>211</v>
      </c>
      <c r="AU5805" s="243" t="s">
        <v>84</v>
      </c>
      <c r="AV5805" s="14" t="s">
        <v>84</v>
      </c>
      <c r="AW5805" s="14" t="s">
        <v>31</v>
      </c>
      <c r="AX5805" s="14" t="s">
        <v>75</v>
      </c>
      <c r="AY5805" s="243" t="s">
        <v>203</v>
      </c>
    </row>
    <row r="5806" spans="1:65" s="14" customFormat="1" ht="11.25">
      <c r="B5806" s="233"/>
      <c r="C5806" s="234"/>
      <c r="D5806" s="224" t="s">
        <v>211</v>
      </c>
      <c r="E5806" s="234"/>
      <c r="F5806" s="236" t="s">
        <v>5032</v>
      </c>
      <c r="G5806" s="234"/>
      <c r="H5806" s="237">
        <v>516.67700000000002</v>
      </c>
      <c r="I5806" s="238"/>
      <c r="J5806" s="234"/>
      <c r="K5806" s="234"/>
      <c r="L5806" s="239"/>
      <c r="M5806" s="240"/>
      <c r="N5806" s="241"/>
      <c r="O5806" s="241"/>
      <c r="P5806" s="241"/>
      <c r="Q5806" s="241"/>
      <c r="R5806" s="241"/>
      <c r="S5806" s="241"/>
      <c r="T5806" s="242"/>
      <c r="AT5806" s="243" t="s">
        <v>211</v>
      </c>
      <c r="AU5806" s="243" t="s">
        <v>84</v>
      </c>
      <c r="AV5806" s="14" t="s">
        <v>84</v>
      </c>
      <c r="AW5806" s="14" t="s">
        <v>4</v>
      </c>
      <c r="AX5806" s="14" t="s">
        <v>82</v>
      </c>
      <c r="AY5806" s="243" t="s">
        <v>203</v>
      </c>
    </row>
    <row r="5807" spans="1:65" s="2" customFormat="1" ht="21.75" customHeight="1">
      <c r="A5807" s="35"/>
      <c r="B5807" s="36"/>
      <c r="C5807" s="209" t="s">
        <v>5033</v>
      </c>
      <c r="D5807" s="209" t="s">
        <v>205</v>
      </c>
      <c r="E5807" s="210" t="s">
        <v>5034</v>
      </c>
      <c r="F5807" s="211" t="s">
        <v>5035</v>
      </c>
      <c r="G5807" s="212" t="s">
        <v>240</v>
      </c>
      <c r="H5807" s="213">
        <v>111.072</v>
      </c>
      <c r="I5807" s="214"/>
      <c r="J5807" s="215">
        <f>ROUND(I5807*H5807,2)</f>
        <v>0</v>
      </c>
      <c r="K5807" s="211" t="s">
        <v>218</v>
      </c>
      <c r="L5807" s="40"/>
      <c r="M5807" s="216" t="s">
        <v>1</v>
      </c>
      <c r="N5807" s="217" t="s">
        <v>40</v>
      </c>
      <c r="O5807" s="72"/>
      <c r="P5807" s="218">
        <f>O5807*H5807</f>
        <v>0</v>
      </c>
      <c r="Q5807" s="218">
        <v>2.8E-3</v>
      </c>
      <c r="R5807" s="218">
        <f>Q5807*H5807</f>
        <v>0.31100159999999999</v>
      </c>
      <c r="S5807" s="218">
        <v>0</v>
      </c>
      <c r="T5807" s="219">
        <f>S5807*H5807</f>
        <v>0</v>
      </c>
      <c r="U5807" s="35"/>
      <c r="V5807" s="35"/>
      <c r="W5807" s="35"/>
      <c r="X5807" s="35"/>
      <c r="Y5807" s="35"/>
      <c r="Z5807" s="35"/>
      <c r="AA5807" s="35"/>
      <c r="AB5807" s="35"/>
      <c r="AC5807" s="35"/>
      <c r="AD5807" s="35"/>
      <c r="AE5807" s="35"/>
      <c r="AR5807" s="220" t="s">
        <v>412</v>
      </c>
      <c r="AT5807" s="220" t="s">
        <v>205</v>
      </c>
      <c r="AU5807" s="220" t="s">
        <v>84</v>
      </c>
      <c r="AY5807" s="18" t="s">
        <v>203</v>
      </c>
      <c r="BE5807" s="221">
        <f>IF(N5807="základní",J5807,0)</f>
        <v>0</v>
      </c>
      <c r="BF5807" s="221">
        <f>IF(N5807="snížená",J5807,0)</f>
        <v>0</v>
      </c>
      <c r="BG5807" s="221">
        <f>IF(N5807="zákl. přenesená",J5807,0)</f>
        <v>0</v>
      </c>
      <c r="BH5807" s="221">
        <f>IF(N5807="sníž. přenesená",J5807,0)</f>
        <v>0</v>
      </c>
      <c r="BI5807" s="221">
        <f>IF(N5807="nulová",J5807,0)</f>
        <v>0</v>
      </c>
      <c r="BJ5807" s="18" t="s">
        <v>82</v>
      </c>
      <c r="BK5807" s="221">
        <f>ROUND(I5807*H5807,2)</f>
        <v>0</v>
      </c>
      <c r="BL5807" s="18" t="s">
        <v>412</v>
      </c>
      <c r="BM5807" s="220" t="s">
        <v>5036</v>
      </c>
    </row>
    <row r="5808" spans="1:65" s="13" customFormat="1" ht="22.5">
      <c r="B5808" s="222"/>
      <c r="C5808" s="223"/>
      <c r="D5808" s="224" t="s">
        <v>211</v>
      </c>
      <c r="E5808" s="225" t="s">
        <v>1</v>
      </c>
      <c r="F5808" s="226" t="s">
        <v>4670</v>
      </c>
      <c r="G5808" s="223"/>
      <c r="H5808" s="225" t="s">
        <v>1</v>
      </c>
      <c r="I5808" s="227"/>
      <c r="J5808" s="223"/>
      <c r="K5808" s="223"/>
      <c r="L5808" s="228"/>
      <c r="M5808" s="229"/>
      <c r="N5808" s="230"/>
      <c r="O5808" s="230"/>
      <c r="P5808" s="230"/>
      <c r="Q5808" s="230"/>
      <c r="R5808" s="230"/>
      <c r="S5808" s="230"/>
      <c r="T5808" s="231"/>
      <c r="AT5808" s="232" t="s">
        <v>211</v>
      </c>
      <c r="AU5808" s="232" t="s">
        <v>84</v>
      </c>
      <c r="AV5808" s="13" t="s">
        <v>82</v>
      </c>
      <c r="AW5808" s="13" t="s">
        <v>31</v>
      </c>
      <c r="AX5808" s="13" t="s">
        <v>75</v>
      </c>
      <c r="AY5808" s="232" t="s">
        <v>203</v>
      </c>
    </row>
    <row r="5809" spans="2:51" s="13" customFormat="1" ht="11.25">
      <c r="B5809" s="222"/>
      <c r="C5809" s="223"/>
      <c r="D5809" s="224" t="s">
        <v>211</v>
      </c>
      <c r="E5809" s="225" t="s">
        <v>1</v>
      </c>
      <c r="F5809" s="226" t="s">
        <v>213</v>
      </c>
      <c r="G5809" s="223"/>
      <c r="H5809" s="225" t="s">
        <v>1</v>
      </c>
      <c r="I5809" s="227"/>
      <c r="J5809" s="223"/>
      <c r="K5809" s="223"/>
      <c r="L5809" s="228"/>
      <c r="M5809" s="229"/>
      <c r="N5809" s="230"/>
      <c r="O5809" s="230"/>
      <c r="P5809" s="230"/>
      <c r="Q5809" s="230"/>
      <c r="R5809" s="230"/>
      <c r="S5809" s="230"/>
      <c r="T5809" s="231"/>
      <c r="AT5809" s="232" t="s">
        <v>211</v>
      </c>
      <c r="AU5809" s="232" t="s">
        <v>84</v>
      </c>
      <c r="AV5809" s="13" t="s">
        <v>82</v>
      </c>
      <c r="AW5809" s="13" t="s">
        <v>31</v>
      </c>
      <c r="AX5809" s="13" t="s">
        <v>75</v>
      </c>
      <c r="AY5809" s="232" t="s">
        <v>203</v>
      </c>
    </row>
    <row r="5810" spans="2:51" s="13" customFormat="1" ht="11.25">
      <c r="B5810" s="222"/>
      <c r="C5810" s="223"/>
      <c r="D5810" s="224" t="s">
        <v>211</v>
      </c>
      <c r="E5810" s="225" t="s">
        <v>1</v>
      </c>
      <c r="F5810" s="226" t="s">
        <v>5037</v>
      </c>
      <c r="G5810" s="223"/>
      <c r="H5810" s="225" t="s">
        <v>1</v>
      </c>
      <c r="I5810" s="227"/>
      <c r="J5810" s="223"/>
      <c r="K5810" s="223"/>
      <c r="L5810" s="228"/>
      <c r="M5810" s="229"/>
      <c r="N5810" s="230"/>
      <c r="O5810" s="230"/>
      <c r="P5810" s="230"/>
      <c r="Q5810" s="230"/>
      <c r="R5810" s="230"/>
      <c r="S5810" s="230"/>
      <c r="T5810" s="231"/>
      <c r="AT5810" s="232" t="s">
        <v>211</v>
      </c>
      <c r="AU5810" s="232" t="s">
        <v>84</v>
      </c>
      <c r="AV5810" s="13" t="s">
        <v>82</v>
      </c>
      <c r="AW5810" s="13" t="s">
        <v>31</v>
      </c>
      <c r="AX5810" s="13" t="s">
        <v>75</v>
      </c>
      <c r="AY5810" s="232" t="s">
        <v>203</v>
      </c>
    </row>
    <row r="5811" spans="2:51" s="13" customFormat="1" ht="11.25">
      <c r="B5811" s="222"/>
      <c r="C5811" s="223"/>
      <c r="D5811" s="224" t="s">
        <v>211</v>
      </c>
      <c r="E5811" s="225" t="s">
        <v>1</v>
      </c>
      <c r="F5811" s="226" t="s">
        <v>1335</v>
      </c>
      <c r="G5811" s="223"/>
      <c r="H5811" s="225" t="s">
        <v>1</v>
      </c>
      <c r="I5811" s="227"/>
      <c r="J5811" s="223"/>
      <c r="K5811" s="223"/>
      <c r="L5811" s="228"/>
      <c r="M5811" s="229"/>
      <c r="N5811" s="230"/>
      <c r="O5811" s="230"/>
      <c r="P5811" s="230"/>
      <c r="Q5811" s="230"/>
      <c r="R5811" s="230"/>
      <c r="S5811" s="230"/>
      <c r="T5811" s="231"/>
      <c r="AT5811" s="232" t="s">
        <v>211</v>
      </c>
      <c r="AU5811" s="232" t="s">
        <v>84</v>
      </c>
      <c r="AV5811" s="13" t="s">
        <v>82</v>
      </c>
      <c r="AW5811" s="13" t="s">
        <v>31</v>
      </c>
      <c r="AX5811" s="13" t="s">
        <v>75</v>
      </c>
      <c r="AY5811" s="232" t="s">
        <v>203</v>
      </c>
    </row>
    <row r="5812" spans="2:51" s="14" customFormat="1" ht="11.25">
      <c r="B5812" s="233"/>
      <c r="C5812" s="234"/>
      <c r="D5812" s="224" t="s">
        <v>211</v>
      </c>
      <c r="E5812" s="235" t="s">
        <v>1</v>
      </c>
      <c r="F5812" s="236" t="s">
        <v>5038</v>
      </c>
      <c r="G5812" s="234"/>
      <c r="H5812" s="237">
        <v>1.742</v>
      </c>
      <c r="I5812" s="238"/>
      <c r="J5812" s="234"/>
      <c r="K5812" s="234"/>
      <c r="L5812" s="239"/>
      <c r="M5812" s="240"/>
      <c r="N5812" s="241"/>
      <c r="O5812" s="241"/>
      <c r="P5812" s="241"/>
      <c r="Q5812" s="241"/>
      <c r="R5812" s="241"/>
      <c r="S5812" s="241"/>
      <c r="T5812" s="242"/>
      <c r="AT5812" s="243" t="s">
        <v>211</v>
      </c>
      <c r="AU5812" s="243" t="s">
        <v>84</v>
      </c>
      <c r="AV5812" s="14" t="s">
        <v>84</v>
      </c>
      <c r="AW5812" s="14" t="s">
        <v>31</v>
      </c>
      <c r="AX5812" s="14" t="s">
        <v>75</v>
      </c>
      <c r="AY5812" s="243" t="s">
        <v>203</v>
      </c>
    </row>
    <row r="5813" spans="2:51" s="14" customFormat="1" ht="11.25">
      <c r="B5813" s="233"/>
      <c r="C5813" s="234"/>
      <c r="D5813" s="224" t="s">
        <v>211</v>
      </c>
      <c r="E5813" s="235" t="s">
        <v>1</v>
      </c>
      <c r="F5813" s="236" t="s">
        <v>5039</v>
      </c>
      <c r="G5813" s="234"/>
      <c r="H5813" s="237">
        <v>1.456</v>
      </c>
      <c r="I5813" s="238"/>
      <c r="J5813" s="234"/>
      <c r="K5813" s="234"/>
      <c r="L5813" s="239"/>
      <c r="M5813" s="240"/>
      <c r="N5813" s="241"/>
      <c r="O5813" s="241"/>
      <c r="P5813" s="241"/>
      <c r="Q5813" s="241"/>
      <c r="R5813" s="241"/>
      <c r="S5813" s="241"/>
      <c r="T5813" s="242"/>
      <c r="AT5813" s="243" t="s">
        <v>211</v>
      </c>
      <c r="AU5813" s="243" t="s">
        <v>84</v>
      </c>
      <c r="AV5813" s="14" t="s">
        <v>84</v>
      </c>
      <c r="AW5813" s="14" t="s">
        <v>31</v>
      </c>
      <c r="AX5813" s="14" t="s">
        <v>75</v>
      </c>
      <c r="AY5813" s="243" t="s">
        <v>203</v>
      </c>
    </row>
    <row r="5814" spans="2:51" s="13" customFormat="1" ht="11.25">
      <c r="B5814" s="222"/>
      <c r="C5814" s="223"/>
      <c r="D5814" s="224" t="s">
        <v>211</v>
      </c>
      <c r="E5814" s="225" t="s">
        <v>1</v>
      </c>
      <c r="F5814" s="226" t="s">
        <v>213</v>
      </c>
      <c r="G5814" s="223"/>
      <c r="H5814" s="225" t="s">
        <v>1</v>
      </c>
      <c r="I5814" s="227"/>
      <c r="J5814" s="223"/>
      <c r="K5814" s="223"/>
      <c r="L5814" s="228"/>
      <c r="M5814" s="229"/>
      <c r="N5814" s="230"/>
      <c r="O5814" s="230"/>
      <c r="P5814" s="230"/>
      <c r="Q5814" s="230"/>
      <c r="R5814" s="230"/>
      <c r="S5814" s="230"/>
      <c r="T5814" s="231"/>
      <c r="AT5814" s="232" t="s">
        <v>211</v>
      </c>
      <c r="AU5814" s="232" t="s">
        <v>84</v>
      </c>
      <c r="AV5814" s="13" t="s">
        <v>82</v>
      </c>
      <c r="AW5814" s="13" t="s">
        <v>31</v>
      </c>
      <c r="AX5814" s="13" t="s">
        <v>75</v>
      </c>
      <c r="AY5814" s="232" t="s">
        <v>203</v>
      </c>
    </row>
    <row r="5815" spans="2:51" s="13" customFormat="1" ht="11.25">
      <c r="B5815" s="222"/>
      <c r="C5815" s="223"/>
      <c r="D5815" s="224" t="s">
        <v>211</v>
      </c>
      <c r="E5815" s="225" t="s">
        <v>1</v>
      </c>
      <c r="F5815" s="226" t="s">
        <v>5040</v>
      </c>
      <c r="G5815" s="223"/>
      <c r="H5815" s="225" t="s">
        <v>1</v>
      </c>
      <c r="I5815" s="227"/>
      <c r="J5815" s="223"/>
      <c r="K5815" s="223"/>
      <c r="L5815" s="228"/>
      <c r="M5815" s="229"/>
      <c r="N5815" s="230"/>
      <c r="O5815" s="230"/>
      <c r="P5815" s="230"/>
      <c r="Q5815" s="230"/>
      <c r="R5815" s="230"/>
      <c r="S5815" s="230"/>
      <c r="T5815" s="231"/>
      <c r="AT5815" s="232" t="s">
        <v>211</v>
      </c>
      <c r="AU5815" s="232" t="s">
        <v>84</v>
      </c>
      <c r="AV5815" s="13" t="s">
        <v>82</v>
      </c>
      <c r="AW5815" s="13" t="s">
        <v>31</v>
      </c>
      <c r="AX5815" s="13" t="s">
        <v>75</v>
      </c>
      <c r="AY5815" s="232" t="s">
        <v>203</v>
      </c>
    </row>
    <row r="5816" spans="2:51" s="13" customFormat="1" ht="11.25">
      <c r="B5816" s="222"/>
      <c r="C5816" s="223"/>
      <c r="D5816" s="224" t="s">
        <v>211</v>
      </c>
      <c r="E5816" s="225" t="s">
        <v>1</v>
      </c>
      <c r="F5816" s="226" t="s">
        <v>418</v>
      </c>
      <c r="G5816" s="223"/>
      <c r="H5816" s="225" t="s">
        <v>1</v>
      </c>
      <c r="I5816" s="227"/>
      <c r="J5816" s="223"/>
      <c r="K5816" s="223"/>
      <c r="L5816" s="228"/>
      <c r="M5816" s="229"/>
      <c r="N5816" s="230"/>
      <c r="O5816" s="230"/>
      <c r="P5816" s="230"/>
      <c r="Q5816" s="230"/>
      <c r="R5816" s="230"/>
      <c r="S5816" s="230"/>
      <c r="T5816" s="231"/>
      <c r="AT5816" s="232" t="s">
        <v>211</v>
      </c>
      <c r="AU5816" s="232" t="s">
        <v>84</v>
      </c>
      <c r="AV5816" s="13" t="s">
        <v>82</v>
      </c>
      <c r="AW5816" s="13" t="s">
        <v>31</v>
      </c>
      <c r="AX5816" s="13" t="s">
        <v>75</v>
      </c>
      <c r="AY5816" s="232" t="s">
        <v>203</v>
      </c>
    </row>
    <row r="5817" spans="2:51" s="14" customFormat="1" ht="11.25">
      <c r="B5817" s="233"/>
      <c r="C5817" s="234"/>
      <c r="D5817" s="224" t="s">
        <v>211</v>
      </c>
      <c r="E5817" s="235" t="s">
        <v>1</v>
      </c>
      <c r="F5817" s="236" t="s">
        <v>5041</v>
      </c>
      <c r="G5817" s="234"/>
      <c r="H5817" s="237">
        <v>1.7809999999999999</v>
      </c>
      <c r="I5817" s="238"/>
      <c r="J5817" s="234"/>
      <c r="K5817" s="234"/>
      <c r="L5817" s="239"/>
      <c r="M5817" s="240"/>
      <c r="N5817" s="241"/>
      <c r="O5817" s="241"/>
      <c r="P5817" s="241"/>
      <c r="Q5817" s="241"/>
      <c r="R5817" s="241"/>
      <c r="S5817" s="241"/>
      <c r="T5817" s="242"/>
      <c r="AT5817" s="243" t="s">
        <v>211</v>
      </c>
      <c r="AU5817" s="243" t="s">
        <v>84</v>
      </c>
      <c r="AV5817" s="14" t="s">
        <v>84</v>
      </c>
      <c r="AW5817" s="14" t="s">
        <v>31</v>
      </c>
      <c r="AX5817" s="14" t="s">
        <v>75</v>
      </c>
      <c r="AY5817" s="243" t="s">
        <v>203</v>
      </c>
    </row>
    <row r="5818" spans="2:51" s="14" customFormat="1" ht="11.25">
      <c r="B5818" s="233"/>
      <c r="C5818" s="234"/>
      <c r="D5818" s="224" t="s">
        <v>211</v>
      </c>
      <c r="E5818" s="235" t="s">
        <v>1</v>
      </c>
      <c r="F5818" s="236" t="s">
        <v>5042</v>
      </c>
      <c r="G5818" s="234"/>
      <c r="H5818" s="237">
        <v>1.3520000000000001</v>
      </c>
      <c r="I5818" s="238"/>
      <c r="J5818" s="234"/>
      <c r="K5818" s="234"/>
      <c r="L5818" s="239"/>
      <c r="M5818" s="240"/>
      <c r="N5818" s="241"/>
      <c r="O5818" s="241"/>
      <c r="P5818" s="241"/>
      <c r="Q5818" s="241"/>
      <c r="R5818" s="241"/>
      <c r="S5818" s="241"/>
      <c r="T5818" s="242"/>
      <c r="AT5818" s="243" t="s">
        <v>211</v>
      </c>
      <c r="AU5818" s="243" t="s">
        <v>84</v>
      </c>
      <c r="AV5818" s="14" t="s">
        <v>84</v>
      </c>
      <c r="AW5818" s="14" t="s">
        <v>31</v>
      </c>
      <c r="AX5818" s="14" t="s">
        <v>75</v>
      </c>
      <c r="AY5818" s="243" t="s">
        <v>203</v>
      </c>
    </row>
    <row r="5819" spans="2:51" s="14" customFormat="1" ht="11.25">
      <c r="B5819" s="233"/>
      <c r="C5819" s="234"/>
      <c r="D5819" s="224" t="s">
        <v>211</v>
      </c>
      <c r="E5819" s="235" t="s">
        <v>1</v>
      </c>
      <c r="F5819" s="236" t="s">
        <v>5043</v>
      </c>
      <c r="G5819" s="234"/>
      <c r="H5819" s="237">
        <v>1.3520000000000001</v>
      </c>
      <c r="I5819" s="238"/>
      <c r="J5819" s="234"/>
      <c r="K5819" s="234"/>
      <c r="L5819" s="239"/>
      <c r="M5819" s="240"/>
      <c r="N5819" s="241"/>
      <c r="O5819" s="241"/>
      <c r="P5819" s="241"/>
      <c r="Q5819" s="241"/>
      <c r="R5819" s="241"/>
      <c r="S5819" s="241"/>
      <c r="T5819" s="242"/>
      <c r="AT5819" s="243" t="s">
        <v>211</v>
      </c>
      <c r="AU5819" s="243" t="s">
        <v>84</v>
      </c>
      <c r="AV5819" s="14" t="s">
        <v>84</v>
      </c>
      <c r="AW5819" s="14" t="s">
        <v>31</v>
      </c>
      <c r="AX5819" s="14" t="s">
        <v>75</v>
      </c>
      <c r="AY5819" s="243" t="s">
        <v>203</v>
      </c>
    </row>
    <row r="5820" spans="2:51" s="14" customFormat="1" ht="11.25">
      <c r="B5820" s="233"/>
      <c r="C5820" s="234"/>
      <c r="D5820" s="224" t="s">
        <v>211</v>
      </c>
      <c r="E5820" s="235" t="s">
        <v>1</v>
      </c>
      <c r="F5820" s="236" t="s">
        <v>5044</v>
      </c>
      <c r="G5820" s="234"/>
      <c r="H5820" s="237">
        <v>1.3520000000000001</v>
      </c>
      <c r="I5820" s="238"/>
      <c r="J5820" s="234"/>
      <c r="K5820" s="234"/>
      <c r="L5820" s="239"/>
      <c r="M5820" s="240"/>
      <c r="N5820" s="241"/>
      <c r="O5820" s="241"/>
      <c r="P5820" s="241"/>
      <c r="Q5820" s="241"/>
      <c r="R5820" s="241"/>
      <c r="S5820" s="241"/>
      <c r="T5820" s="242"/>
      <c r="AT5820" s="243" t="s">
        <v>211</v>
      </c>
      <c r="AU5820" s="243" t="s">
        <v>84</v>
      </c>
      <c r="AV5820" s="14" t="s">
        <v>84</v>
      </c>
      <c r="AW5820" s="14" t="s">
        <v>31</v>
      </c>
      <c r="AX5820" s="14" t="s">
        <v>75</v>
      </c>
      <c r="AY5820" s="243" t="s">
        <v>203</v>
      </c>
    </row>
    <row r="5821" spans="2:51" s="14" customFormat="1" ht="11.25">
      <c r="B5821" s="233"/>
      <c r="C5821" s="234"/>
      <c r="D5821" s="224" t="s">
        <v>211</v>
      </c>
      <c r="E5821" s="235" t="s">
        <v>1</v>
      </c>
      <c r="F5821" s="236" t="s">
        <v>5045</v>
      </c>
      <c r="G5821" s="234"/>
      <c r="H5821" s="237">
        <v>1.3520000000000001</v>
      </c>
      <c r="I5821" s="238"/>
      <c r="J5821" s="234"/>
      <c r="K5821" s="234"/>
      <c r="L5821" s="239"/>
      <c r="M5821" s="240"/>
      <c r="N5821" s="241"/>
      <c r="O5821" s="241"/>
      <c r="P5821" s="241"/>
      <c r="Q5821" s="241"/>
      <c r="R5821" s="241"/>
      <c r="S5821" s="241"/>
      <c r="T5821" s="242"/>
      <c r="AT5821" s="243" t="s">
        <v>211</v>
      </c>
      <c r="AU5821" s="243" t="s">
        <v>84</v>
      </c>
      <c r="AV5821" s="14" t="s">
        <v>84</v>
      </c>
      <c r="AW5821" s="14" t="s">
        <v>31</v>
      </c>
      <c r="AX5821" s="14" t="s">
        <v>75</v>
      </c>
      <c r="AY5821" s="243" t="s">
        <v>203</v>
      </c>
    </row>
    <row r="5822" spans="2:51" s="14" customFormat="1" ht="11.25">
      <c r="B5822" s="233"/>
      <c r="C5822" s="234"/>
      <c r="D5822" s="224" t="s">
        <v>211</v>
      </c>
      <c r="E5822" s="235" t="s">
        <v>1</v>
      </c>
      <c r="F5822" s="236" t="s">
        <v>5046</v>
      </c>
      <c r="G5822" s="234"/>
      <c r="H5822" s="237">
        <v>1.3520000000000001</v>
      </c>
      <c r="I5822" s="238"/>
      <c r="J5822" s="234"/>
      <c r="K5822" s="234"/>
      <c r="L5822" s="239"/>
      <c r="M5822" s="240"/>
      <c r="N5822" s="241"/>
      <c r="O5822" s="241"/>
      <c r="P5822" s="241"/>
      <c r="Q5822" s="241"/>
      <c r="R5822" s="241"/>
      <c r="S5822" s="241"/>
      <c r="T5822" s="242"/>
      <c r="AT5822" s="243" t="s">
        <v>211</v>
      </c>
      <c r="AU5822" s="243" t="s">
        <v>84</v>
      </c>
      <c r="AV5822" s="14" t="s">
        <v>84</v>
      </c>
      <c r="AW5822" s="14" t="s">
        <v>31</v>
      </c>
      <c r="AX5822" s="14" t="s">
        <v>75</v>
      </c>
      <c r="AY5822" s="243" t="s">
        <v>203</v>
      </c>
    </row>
    <row r="5823" spans="2:51" s="14" customFormat="1" ht="11.25">
      <c r="B5823" s="233"/>
      <c r="C5823" s="234"/>
      <c r="D5823" s="224" t="s">
        <v>211</v>
      </c>
      <c r="E5823" s="235" t="s">
        <v>1</v>
      </c>
      <c r="F5823" s="236" t="s">
        <v>5047</v>
      </c>
      <c r="G5823" s="234"/>
      <c r="H5823" s="237">
        <v>1.3520000000000001</v>
      </c>
      <c r="I5823" s="238"/>
      <c r="J5823" s="234"/>
      <c r="K5823" s="234"/>
      <c r="L5823" s="239"/>
      <c r="M5823" s="240"/>
      <c r="N5823" s="241"/>
      <c r="O5823" s="241"/>
      <c r="P5823" s="241"/>
      <c r="Q5823" s="241"/>
      <c r="R5823" s="241"/>
      <c r="S5823" s="241"/>
      <c r="T5823" s="242"/>
      <c r="AT5823" s="243" t="s">
        <v>211</v>
      </c>
      <c r="AU5823" s="243" t="s">
        <v>84</v>
      </c>
      <c r="AV5823" s="14" t="s">
        <v>84</v>
      </c>
      <c r="AW5823" s="14" t="s">
        <v>31</v>
      </c>
      <c r="AX5823" s="14" t="s">
        <v>75</v>
      </c>
      <c r="AY5823" s="243" t="s">
        <v>203</v>
      </c>
    </row>
    <row r="5824" spans="2:51" s="14" customFormat="1" ht="11.25">
      <c r="B5824" s="233"/>
      <c r="C5824" s="234"/>
      <c r="D5824" s="224" t="s">
        <v>211</v>
      </c>
      <c r="E5824" s="235" t="s">
        <v>1</v>
      </c>
      <c r="F5824" s="236" t="s">
        <v>5048</v>
      </c>
      <c r="G5824" s="234"/>
      <c r="H5824" s="237">
        <v>1.3520000000000001</v>
      </c>
      <c r="I5824" s="238"/>
      <c r="J5824" s="234"/>
      <c r="K5824" s="234"/>
      <c r="L5824" s="239"/>
      <c r="M5824" s="240"/>
      <c r="N5824" s="241"/>
      <c r="O5824" s="241"/>
      <c r="P5824" s="241"/>
      <c r="Q5824" s="241"/>
      <c r="R5824" s="241"/>
      <c r="S5824" s="241"/>
      <c r="T5824" s="242"/>
      <c r="AT5824" s="243" t="s">
        <v>211</v>
      </c>
      <c r="AU5824" s="243" t="s">
        <v>84</v>
      </c>
      <c r="AV5824" s="14" t="s">
        <v>84</v>
      </c>
      <c r="AW5824" s="14" t="s">
        <v>31</v>
      </c>
      <c r="AX5824" s="14" t="s">
        <v>75</v>
      </c>
      <c r="AY5824" s="243" t="s">
        <v>203</v>
      </c>
    </row>
    <row r="5825" spans="2:51" s="14" customFormat="1" ht="11.25">
      <c r="B5825" s="233"/>
      <c r="C5825" s="234"/>
      <c r="D5825" s="224" t="s">
        <v>211</v>
      </c>
      <c r="E5825" s="235" t="s">
        <v>1</v>
      </c>
      <c r="F5825" s="236" t="s">
        <v>5049</v>
      </c>
      <c r="G5825" s="234"/>
      <c r="H5825" s="237">
        <v>1.3520000000000001</v>
      </c>
      <c r="I5825" s="238"/>
      <c r="J5825" s="234"/>
      <c r="K5825" s="234"/>
      <c r="L5825" s="239"/>
      <c r="M5825" s="240"/>
      <c r="N5825" s="241"/>
      <c r="O5825" s="241"/>
      <c r="P5825" s="241"/>
      <c r="Q5825" s="241"/>
      <c r="R5825" s="241"/>
      <c r="S5825" s="241"/>
      <c r="T5825" s="242"/>
      <c r="AT5825" s="243" t="s">
        <v>211</v>
      </c>
      <c r="AU5825" s="243" t="s">
        <v>84</v>
      </c>
      <c r="AV5825" s="14" t="s">
        <v>84</v>
      </c>
      <c r="AW5825" s="14" t="s">
        <v>31</v>
      </c>
      <c r="AX5825" s="14" t="s">
        <v>75</v>
      </c>
      <c r="AY5825" s="243" t="s">
        <v>203</v>
      </c>
    </row>
    <row r="5826" spans="2:51" s="14" customFormat="1" ht="11.25">
      <c r="B5826" s="233"/>
      <c r="C5826" s="234"/>
      <c r="D5826" s="224" t="s">
        <v>211</v>
      </c>
      <c r="E5826" s="235" t="s">
        <v>1</v>
      </c>
      <c r="F5826" s="236" t="s">
        <v>5050</v>
      </c>
      <c r="G5826" s="234"/>
      <c r="H5826" s="237">
        <v>1.3520000000000001</v>
      </c>
      <c r="I5826" s="238"/>
      <c r="J5826" s="234"/>
      <c r="K5826" s="234"/>
      <c r="L5826" s="239"/>
      <c r="M5826" s="240"/>
      <c r="N5826" s="241"/>
      <c r="O5826" s="241"/>
      <c r="P5826" s="241"/>
      <c r="Q5826" s="241"/>
      <c r="R5826" s="241"/>
      <c r="S5826" s="241"/>
      <c r="T5826" s="242"/>
      <c r="AT5826" s="243" t="s">
        <v>211</v>
      </c>
      <c r="AU5826" s="243" t="s">
        <v>84</v>
      </c>
      <c r="AV5826" s="14" t="s">
        <v>84</v>
      </c>
      <c r="AW5826" s="14" t="s">
        <v>31</v>
      </c>
      <c r="AX5826" s="14" t="s">
        <v>75</v>
      </c>
      <c r="AY5826" s="243" t="s">
        <v>203</v>
      </c>
    </row>
    <row r="5827" spans="2:51" s="14" customFormat="1" ht="11.25">
      <c r="B5827" s="233"/>
      <c r="C5827" s="234"/>
      <c r="D5827" s="224" t="s">
        <v>211</v>
      </c>
      <c r="E5827" s="235" t="s">
        <v>1</v>
      </c>
      <c r="F5827" s="236" t="s">
        <v>5051</v>
      </c>
      <c r="G5827" s="234"/>
      <c r="H5827" s="237">
        <v>1.3520000000000001</v>
      </c>
      <c r="I5827" s="238"/>
      <c r="J5827" s="234"/>
      <c r="K5827" s="234"/>
      <c r="L5827" s="239"/>
      <c r="M5827" s="240"/>
      <c r="N5827" s="241"/>
      <c r="O5827" s="241"/>
      <c r="P5827" s="241"/>
      <c r="Q5827" s="241"/>
      <c r="R5827" s="241"/>
      <c r="S5827" s="241"/>
      <c r="T5827" s="242"/>
      <c r="AT5827" s="243" t="s">
        <v>211</v>
      </c>
      <c r="AU5827" s="243" t="s">
        <v>84</v>
      </c>
      <c r="AV5827" s="14" t="s">
        <v>84</v>
      </c>
      <c r="AW5827" s="14" t="s">
        <v>31</v>
      </c>
      <c r="AX5827" s="14" t="s">
        <v>75</v>
      </c>
      <c r="AY5827" s="243" t="s">
        <v>203</v>
      </c>
    </row>
    <row r="5828" spans="2:51" s="14" customFormat="1" ht="11.25">
      <c r="B5828" s="233"/>
      <c r="C5828" s="234"/>
      <c r="D5828" s="224" t="s">
        <v>211</v>
      </c>
      <c r="E5828" s="235" t="s">
        <v>1</v>
      </c>
      <c r="F5828" s="236" t="s">
        <v>5052</v>
      </c>
      <c r="G5828" s="234"/>
      <c r="H5828" s="237">
        <v>1.3520000000000001</v>
      </c>
      <c r="I5828" s="238"/>
      <c r="J5828" s="234"/>
      <c r="K5828" s="234"/>
      <c r="L5828" s="239"/>
      <c r="M5828" s="240"/>
      <c r="N5828" s="241"/>
      <c r="O5828" s="241"/>
      <c r="P5828" s="241"/>
      <c r="Q5828" s="241"/>
      <c r="R5828" s="241"/>
      <c r="S5828" s="241"/>
      <c r="T5828" s="242"/>
      <c r="AT5828" s="243" t="s">
        <v>211</v>
      </c>
      <c r="AU5828" s="243" t="s">
        <v>84</v>
      </c>
      <c r="AV5828" s="14" t="s">
        <v>84</v>
      </c>
      <c r="AW5828" s="14" t="s">
        <v>31</v>
      </c>
      <c r="AX5828" s="14" t="s">
        <v>75</v>
      </c>
      <c r="AY5828" s="243" t="s">
        <v>203</v>
      </c>
    </row>
    <row r="5829" spans="2:51" s="14" customFormat="1" ht="11.25">
      <c r="B5829" s="233"/>
      <c r="C5829" s="234"/>
      <c r="D5829" s="224" t="s">
        <v>211</v>
      </c>
      <c r="E5829" s="235" t="s">
        <v>1</v>
      </c>
      <c r="F5829" s="236" t="s">
        <v>5053</v>
      </c>
      <c r="G5829" s="234"/>
      <c r="H5829" s="237">
        <v>1.3520000000000001</v>
      </c>
      <c r="I5829" s="238"/>
      <c r="J5829" s="234"/>
      <c r="K5829" s="234"/>
      <c r="L5829" s="239"/>
      <c r="M5829" s="240"/>
      <c r="N5829" s="241"/>
      <c r="O5829" s="241"/>
      <c r="P5829" s="241"/>
      <c r="Q5829" s="241"/>
      <c r="R5829" s="241"/>
      <c r="S5829" s="241"/>
      <c r="T5829" s="242"/>
      <c r="AT5829" s="243" t="s">
        <v>211</v>
      </c>
      <c r="AU5829" s="243" t="s">
        <v>84</v>
      </c>
      <c r="AV5829" s="14" t="s">
        <v>84</v>
      </c>
      <c r="AW5829" s="14" t="s">
        <v>31</v>
      </c>
      <c r="AX5829" s="14" t="s">
        <v>75</v>
      </c>
      <c r="AY5829" s="243" t="s">
        <v>203</v>
      </c>
    </row>
    <row r="5830" spans="2:51" s="14" customFormat="1" ht="11.25">
      <c r="B5830" s="233"/>
      <c r="C5830" s="234"/>
      <c r="D5830" s="224" t="s">
        <v>211</v>
      </c>
      <c r="E5830" s="235" t="s">
        <v>1</v>
      </c>
      <c r="F5830" s="236" t="s">
        <v>5054</v>
      </c>
      <c r="G5830" s="234"/>
      <c r="H5830" s="237">
        <v>1.3520000000000001</v>
      </c>
      <c r="I5830" s="238"/>
      <c r="J5830" s="234"/>
      <c r="K5830" s="234"/>
      <c r="L5830" s="239"/>
      <c r="M5830" s="240"/>
      <c r="N5830" s="241"/>
      <c r="O5830" s="241"/>
      <c r="P5830" s="241"/>
      <c r="Q5830" s="241"/>
      <c r="R5830" s="241"/>
      <c r="S5830" s="241"/>
      <c r="T5830" s="242"/>
      <c r="AT5830" s="243" t="s">
        <v>211</v>
      </c>
      <c r="AU5830" s="243" t="s">
        <v>84</v>
      </c>
      <c r="AV5830" s="14" t="s">
        <v>84</v>
      </c>
      <c r="AW5830" s="14" t="s">
        <v>31</v>
      </c>
      <c r="AX5830" s="14" t="s">
        <v>75</v>
      </c>
      <c r="AY5830" s="243" t="s">
        <v>203</v>
      </c>
    </row>
    <row r="5831" spans="2:51" s="14" customFormat="1" ht="11.25">
      <c r="B5831" s="233"/>
      <c r="C5831" s="234"/>
      <c r="D5831" s="224" t="s">
        <v>211</v>
      </c>
      <c r="E5831" s="235" t="s">
        <v>1</v>
      </c>
      <c r="F5831" s="236" t="s">
        <v>5055</v>
      </c>
      <c r="G5831" s="234"/>
      <c r="H5831" s="237">
        <v>2.1059999999999999</v>
      </c>
      <c r="I5831" s="238"/>
      <c r="J5831" s="234"/>
      <c r="K5831" s="234"/>
      <c r="L5831" s="239"/>
      <c r="M5831" s="240"/>
      <c r="N5831" s="241"/>
      <c r="O5831" s="241"/>
      <c r="P5831" s="241"/>
      <c r="Q5831" s="241"/>
      <c r="R5831" s="241"/>
      <c r="S5831" s="241"/>
      <c r="T5831" s="242"/>
      <c r="AT5831" s="243" t="s">
        <v>211</v>
      </c>
      <c r="AU5831" s="243" t="s">
        <v>84</v>
      </c>
      <c r="AV5831" s="14" t="s">
        <v>84</v>
      </c>
      <c r="AW5831" s="14" t="s">
        <v>31</v>
      </c>
      <c r="AX5831" s="14" t="s">
        <v>75</v>
      </c>
      <c r="AY5831" s="243" t="s">
        <v>203</v>
      </c>
    </row>
    <row r="5832" spans="2:51" s="14" customFormat="1" ht="11.25">
      <c r="B5832" s="233"/>
      <c r="C5832" s="234"/>
      <c r="D5832" s="224" t="s">
        <v>211</v>
      </c>
      <c r="E5832" s="235" t="s">
        <v>1</v>
      </c>
      <c r="F5832" s="236" t="s">
        <v>5056</v>
      </c>
      <c r="G5832" s="234"/>
      <c r="H5832" s="237">
        <v>1.1180000000000001</v>
      </c>
      <c r="I5832" s="238"/>
      <c r="J5832" s="234"/>
      <c r="K5832" s="234"/>
      <c r="L5832" s="239"/>
      <c r="M5832" s="240"/>
      <c r="N5832" s="241"/>
      <c r="O5832" s="241"/>
      <c r="P5832" s="241"/>
      <c r="Q5832" s="241"/>
      <c r="R5832" s="241"/>
      <c r="S5832" s="241"/>
      <c r="T5832" s="242"/>
      <c r="AT5832" s="243" t="s">
        <v>211</v>
      </c>
      <c r="AU5832" s="243" t="s">
        <v>84</v>
      </c>
      <c r="AV5832" s="14" t="s">
        <v>84</v>
      </c>
      <c r="AW5832" s="14" t="s">
        <v>31</v>
      </c>
      <c r="AX5832" s="14" t="s">
        <v>75</v>
      </c>
      <c r="AY5832" s="243" t="s">
        <v>203</v>
      </c>
    </row>
    <row r="5833" spans="2:51" s="14" customFormat="1" ht="11.25">
      <c r="B5833" s="233"/>
      <c r="C5833" s="234"/>
      <c r="D5833" s="224" t="s">
        <v>211</v>
      </c>
      <c r="E5833" s="235" t="s">
        <v>1</v>
      </c>
      <c r="F5833" s="236" t="s">
        <v>5057</v>
      </c>
      <c r="G5833" s="234"/>
      <c r="H5833" s="237">
        <v>1.17</v>
      </c>
      <c r="I5833" s="238"/>
      <c r="J5833" s="234"/>
      <c r="K5833" s="234"/>
      <c r="L5833" s="239"/>
      <c r="M5833" s="240"/>
      <c r="N5833" s="241"/>
      <c r="O5833" s="241"/>
      <c r="P5833" s="241"/>
      <c r="Q5833" s="241"/>
      <c r="R5833" s="241"/>
      <c r="S5833" s="241"/>
      <c r="T5833" s="242"/>
      <c r="AT5833" s="243" t="s">
        <v>211</v>
      </c>
      <c r="AU5833" s="243" t="s">
        <v>84</v>
      </c>
      <c r="AV5833" s="14" t="s">
        <v>84</v>
      </c>
      <c r="AW5833" s="14" t="s">
        <v>31</v>
      </c>
      <c r="AX5833" s="14" t="s">
        <v>75</v>
      </c>
      <c r="AY5833" s="243" t="s">
        <v>203</v>
      </c>
    </row>
    <row r="5834" spans="2:51" s="14" customFormat="1" ht="11.25">
      <c r="B5834" s="233"/>
      <c r="C5834" s="234"/>
      <c r="D5834" s="224" t="s">
        <v>211</v>
      </c>
      <c r="E5834" s="235" t="s">
        <v>1</v>
      </c>
      <c r="F5834" s="236" t="s">
        <v>5058</v>
      </c>
      <c r="G5834" s="234"/>
      <c r="H5834" s="237">
        <v>1.3520000000000001</v>
      </c>
      <c r="I5834" s="238"/>
      <c r="J5834" s="234"/>
      <c r="K5834" s="234"/>
      <c r="L5834" s="239"/>
      <c r="M5834" s="240"/>
      <c r="N5834" s="241"/>
      <c r="O5834" s="241"/>
      <c r="P5834" s="241"/>
      <c r="Q5834" s="241"/>
      <c r="R5834" s="241"/>
      <c r="S5834" s="241"/>
      <c r="T5834" s="242"/>
      <c r="AT5834" s="243" t="s">
        <v>211</v>
      </c>
      <c r="AU5834" s="243" t="s">
        <v>84</v>
      </c>
      <c r="AV5834" s="14" t="s">
        <v>84</v>
      </c>
      <c r="AW5834" s="14" t="s">
        <v>31</v>
      </c>
      <c r="AX5834" s="14" t="s">
        <v>75</v>
      </c>
      <c r="AY5834" s="243" t="s">
        <v>203</v>
      </c>
    </row>
    <row r="5835" spans="2:51" s="14" customFormat="1" ht="11.25">
      <c r="B5835" s="233"/>
      <c r="C5835" s="234"/>
      <c r="D5835" s="224" t="s">
        <v>211</v>
      </c>
      <c r="E5835" s="235" t="s">
        <v>1</v>
      </c>
      <c r="F5835" s="236" t="s">
        <v>5059</v>
      </c>
      <c r="G5835" s="234"/>
      <c r="H5835" s="237">
        <v>1.3520000000000001</v>
      </c>
      <c r="I5835" s="238"/>
      <c r="J5835" s="234"/>
      <c r="K5835" s="234"/>
      <c r="L5835" s="239"/>
      <c r="M5835" s="240"/>
      <c r="N5835" s="241"/>
      <c r="O5835" s="241"/>
      <c r="P5835" s="241"/>
      <c r="Q5835" s="241"/>
      <c r="R5835" s="241"/>
      <c r="S5835" s="241"/>
      <c r="T5835" s="242"/>
      <c r="AT5835" s="243" t="s">
        <v>211</v>
      </c>
      <c r="AU5835" s="243" t="s">
        <v>84</v>
      </c>
      <c r="AV5835" s="14" t="s">
        <v>84</v>
      </c>
      <c r="AW5835" s="14" t="s">
        <v>31</v>
      </c>
      <c r="AX5835" s="14" t="s">
        <v>75</v>
      </c>
      <c r="AY5835" s="243" t="s">
        <v>203</v>
      </c>
    </row>
    <row r="5836" spans="2:51" s="14" customFormat="1" ht="11.25">
      <c r="B5836" s="233"/>
      <c r="C5836" s="234"/>
      <c r="D5836" s="224" t="s">
        <v>211</v>
      </c>
      <c r="E5836" s="235" t="s">
        <v>1</v>
      </c>
      <c r="F5836" s="236" t="s">
        <v>5060</v>
      </c>
      <c r="G5836" s="234"/>
      <c r="H5836" s="237">
        <v>1.3520000000000001</v>
      </c>
      <c r="I5836" s="238"/>
      <c r="J5836" s="234"/>
      <c r="K5836" s="234"/>
      <c r="L5836" s="239"/>
      <c r="M5836" s="240"/>
      <c r="N5836" s="241"/>
      <c r="O5836" s="241"/>
      <c r="P5836" s="241"/>
      <c r="Q5836" s="241"/>
      <c r="R5836" s="241"/>
      <c r="S5836" s="241"/>
      <c r="T5836" s="242"/>
      <c r="AT5836" s="243" t="s">
        <v>211</v>
      </c>
      <c r="AU5836" s="243" t="s">
        <v>84</v>
      </c>
      <c r="AV5836" s="14" t="s">
        <v>84</v>
      </c>
      <c r="AW5836" s="14" t="s">
        <v>31</v>
      </c>
      <c r="AX5836" s="14" t="s">
        <v>75</v>
      </c>
      <c r="AY5836" s="243" t="s">
        <v>203</v>
      </c>
    </row>
    <row r="5837" spans="2:51" s="14" customFormat="1" ht="11.25">
      <c r="B5837" s="233"/>
      <c r="C5837" s="234"/>
      <c r="D5837" s="224" t="s">
        <v>211</v>
      </c>
      <c r="E5837" s="235" t="s">
        <v>1</v>
      </c>
      <c r="F5837" s="236" t="s">
        <v>5061</v>
      </c>
      <c r="G5837" s="234"/>
      <c r="H5837" s="237">
        <v>1.7809999999999999</v>
      </c>
      <c r="I5837" s="238"/>
      <c r="J5837" s="234"/>
      <c r="K5837" s="234"/>
      <c r="L5837" s="239"/>
      <c r="M5837" s="240"/>
      <c r="N5837" s="241"/>
      <c r="O5837" s="241"/>
      <c r="P5837" s="241"/>
      <c r="Q5837" s="241"/>
      <c r="R5837" s="241"/>
      <c r="S5837" s="241"/>
      <c r="T5837" s="242"/>
      <c r="AT5837" s="243" t="s">
        <v>211</v>
      </c>
      <c r="AU5837" s="243" t="s">
        <v>84</v>
      </c>
      <c r="AV5837" s="14" t="s">
        <v>84</v>
      </c>
      <c r="AW5837" s="14" t="s">
        <v>31</v>
      </c>
      <c r="AX5837" s="14" t="s">
        <v>75</v>
      </c>
      <c r="AY5837" s="243" t="s">
        <v>203</v>
      </c>
    </row>
    <row r="5838" spans="2:51" s="14" customFormat="1" ht="11.25">
      <c r="B5838" s="233"/>
      <c r="C5838" s="234"/>
      <c r="D5838" s="224" t="s">
        <v>211</v>
      </c>
      <c r="E5838" s="235" t="s">
        <v>1</v>
      </c>
      <c r="F5838" s="236" t="s">
        <v>5062</v>
      </c>
      <c r="G5838" s="234"/>
      <c r="H5838" s="237">
        <v>1.3520000000000001</v>
      </c>
      <c r="I5838" s="238"/>
      <c r="J5838" s="234"/>
      <c r="K5838" s="234"/>
      <c r="L5838" s="239"/>
      <c r="M5838" s="240"/>
      <c r="N5838" s="241"/>
      <c r="O5838" s="241"/>
      <c r="P5838" s="241"/>
      <c r="Q5838" s="241"/>
      <c r="R5838" s="241"/>
      <c r="S5838" s="241"/>
      <c r="T5838" s="242"/>
      <c r="AT5838" s="243" t="s">
        <v>211</v>
      </c>
      <c r="AU5838" s="243" t="s">
        <v>84</v>
      </c>
      <c r="AV5838" s="14" t="s">
        <v>84</v>
      </c>
      <c r="AW5838" s="14" t="s">
        <v>31</v>
      </c>
      <c r="AX5838" s="14" t="s">
        <v>75</v>
      </c>
      <c r="AY5838" s="243" t="s">
        <v>203</v>
      </c>
    </row>
    <row r="5839" spans="2:51" s="14" customFormat="1" ht="11.25">
      <c r="B5839" s="233"/>
      <c r="C5839" s="234"/>
      <c r="D5839" s="224" t="s">
        <v>211</v>
      </c>
      <c r="E5839" s="235" t="s">
        <v>1</v>
      </c>
      <c r="F5839" s="236" t="s">
        <v>5063</v>
      </c>
      <c r="G5839" s="234"/>
      <c r="H5839" s="237">
        <v>1.3520000000000001</v>
      </c>
      <c r="I5839" s="238"/>
      <c r="J5839" s="234"/>
      <c r="K5839" s="234"/>
      <c r="L5839" s="239"/>
      <c r="M5839" s="240"/>
      <c r="N5839" s="241"/>
      <c r="O5839" s="241"/>
      <c r="P5839" s="241"/>
      <c r="Q5839" s="241"/>
      <c r="R5839" s="241"/>
      <c r="S5839" s="241"/>
      <c r="T5839" s="242"/>
      <c r="AT5839" s="243" t="s">
        <v>211</v>
      </c>
      <c r="AU5839" s="243" t="s">
        <v>84</v>
      </c>
      <c r="AV5839" s="14" t="s">
        <v>84</v>
      </c>
      <c r="AW5839" s="14" t="s">
        <v>31</v>
      </c>
      <c r="AX5839" s="14" t="s">
        <v>75</v>
      </c>
      <c r="AY5839" s="243" t="s">
        <v>203</v>
      </c>
    </row>
    <row r="5840" spans="2:51" s="14" customFormat="1" ht="11.25">
      <c r="B5840" s="233"/>
      <c r="C5840" s="234"/>
      <c r="D5840" s="224" t="s">
        <v>211</v>
      </c>
      <c r="E5840" s="235" t="s">
        <v>1</v>
      </c>
      <c r="F5840" s="236" t="s">
        <v>5064</v>
      </c>
      <c r="G5840" s="234"/>
      <c r="H5840" s="237">
        <v>1.3520000000000001</v>
      </c>
      <c r="I5840" s="238"/>
      <c r="J5840" s="234"/>
      <c r="K5840" s="234"/>
      <c r="L5840" s="239"/>
      <c r="M5840" s="240"/>
      <c r="N5840" s="241"/>
      <c r="O5840" s="241"/>
      <c r="P5840" s="241"/>
      <c r="Q5840" s="241"/>
      <c r="R5840" s="241"/>
      <c r="S5840" s="241"/>
      <c r="T5840" s="242"/>
      <c r="AT5840" s="243" t="s">
        <v>211</v>
      </c>
      <c r="AU5840" s="243" t="s">
        <v>84</v>
      </c>
      <c r="AV5840" s="14" t="s">
        <v>84</v>
      </c>
      <c r="AW5840" s="14" t="s">
        <v>31</v>
      </c>
      <c r="AX5840" s="14" t="s">
        <v>75</v>
      </c>
      <c r="AY5840" s="243" t="s">
        <v>203</v>
      </c>
    </row>
    <row r="5841" spans="2:51" s="14" customFormat="1" ht="11.25">
      <c r="B5841" s="233"/>
      <c r="C5841" s="234"/>
      <c r="D5841" s="224" t="s">
        <v>211</v>
      </c>
      <c r="E5841" s="235" t="s">
        <v>1</v>
      </c>
      <c r="F5841" s="236" t="s">
        <v>5065</v>
      </c>
      <c r="G5841" s="234"/>
      <c r="H5841" s="237">
        <v>1.3520000000000001</v>
      </c>
      <c r="I5841" s="238"/>
      <c r="J5841" s="234"/>
      <c r="K5841" s="234"/>
      <c r="L5841" s="239"/>
      <c r="M5841" s="240"/>
      <c r="N5841" s="241"/>
      <c r="O5841" s="241"/>
      <c r="P5841" s="241"/>
      <c r="Q5841" s="241"/>
      <c r="R5841" s="241"/>
      <c r="S5841" s="241"/>
      <c r="T5841" s="242"/>
      <c r="AT5841" s="243" t="s">
        <v>211</v>
      </c>
      <c r="AU5841" s="243" t="s">
        <v>84</v>
      </c>
      <c r="AV5841" s="14" t="s">
        <v>84</v>
      </c>
      <c r="AW5841" s="14" t="s">
        <v>31</v>
      </c>
      <c r="AX5841" s="14" t="s">
        <v>75</v>
      </c>
      <c r="AY5841" s="243" t="s">
        <v>203</v>
      </c>
    </row>
    <row r="5842" spans="2:51" s="14" customFormat="1" ht="11.25">
      <c r="B5842" s="233"/>
      <c r="C5842" s="234"/>
      <c r="D5842" s="224" t="s">
        <v>211</v>
      </c>
      <c r="E5842" s="235" t="s">
        <v>1</v>
      </c>
      <c r="F5842" s="236" t="s">
        <v>5066</v>
      </c>
      <c r="G5842" s="234"/>
      <c r="H5842" s="237">
        <v>1.3520000000000001</v>
      </c>
      <c r="I5842" s="238"/>
      <c r="J5842" s="234"/>
      <c r="K5842" s="234"/>
      <c r="L5842" s="239"/>
      <c r="M5842" s="240"/>
      <c r="N5842" s="241"/>
      <c r="O5842" s="241"/>
      <c r="P5842" s="241"/>
      <c r="Q5842" s="241"/>
      <c r="R5842" s="241"/>
      <c r="S5842" s="241"/>
      <c r="T5842" s="242"/>
      <c r="AT5842" s="243" t="s">
        <v>211</v>
      </c>
      <c r="AU5842" s="243" t="s">
        <v>84</v>
      </c>
      <c r="AV5842" s="14" t="s">
        <v>84</v>
      </c>
      <c r="AW5842" s="14" t="s">
        <v>31</v>
      </c>
      <c r="AX5842" s="14" t="s">
        <v>75</v>
      </c>
      <c r="AY5842" s="243" t="s">
        <v>203</v>
      </c>
    </row>
    <row r="5843" spans="2:51" s="14" customFormat="1" ht="11.25">
      <c r="B5843" s="233"/>
      <c r="C5843" s="234"/>
      <c r="D5843" s="224" t="s">
        <v>211</v>
      </c>
      <c r="E5843" s="235" t="s">
        <v>1</v>
      </c>
      <c r="F5843" s="236" t="s">
        <v>5067</v>
      </c>
      <c r="G5843" s="234"/>
      <c r="H5843" s="237">
        <v>1.3520000000000001</v>
      </c>
      <c r="I5843" s="238"/>
      <c r="J5843" s="234"/>
      <c r="K5843" s="234"/>
      <c r="L5843" s="239"/>
      <c r="M5843" s="240"/>
      <c r="N5843" s="241"/>
      <c r="O5843" s="241"/>
      <c r="P5843" s="241"/>
      <c r="Q5843" s="241"/>
      <c r="R5843" s="241"/>
      <c r="S5843" s="241"/>
      <c r="T5843" s="242"/>
      <c r="AT5843" s="243" t="s">
        <v>211</v>
      </c>
      <c r="AU5843" s="243" t="s">
        <v>84</v>
      </c>
      <c r="AV5843" s="14" t="s">
        <v>84</v>
      </c>
      <c r="AW5843" s="14" t="s">
        <v>31</v>
      </c>
      <c r="AX5843" s="14" t="s">
        <v>75</v>
      </c>
      <c r="AY5843" s="243" t="s">
        <v>203</v>
      </c>
    </row>
    <row r="5844" spans="2:51" s="14" customFormat="1" ht="11.25">
      <c r="B5844" s="233"/>
      <c r="C5844" s="234"/>
      <c r="D5844" s="224" t="s">
        <v>211</v>
      </c>
      <c r="E5844" s="235" t="s">
        <v>1</v>
      </c>
      <c r="F5844" s="236" t="s">
        <v>5068</v>
      </c>
      <c r="G5844" s="234"/>
      <c r="H5844" s="237">
        <v>1.3520000000000001</v>
      </c>
      <c r="I5844" s="238"/>
      <c r="J5844" s="234"/>
      <c r="K5844" s="234"/>
      <c r="L5844" s="239"/>
      <c r="M5844" s="240"/>
      <c r="N5844" s="241"/>
      <c r="O5844" s="241"/>
      <c r="P5844" s="241"/>
      <c r="Q5844" s="241"/>
      <c r="R5844" s="241"/>
      <c r="S5844" s="241"/>
      <c r="T5844" s="242"/>
      <c r="AT5844" s="243" t="s">
        <v>211</v>
      </c>
      <c r="AU5844" s="243" t="s">
        <v>84</v>
      </c>
      <c r="AV5844" s="14" t="s">
        <v>84</v>
      </c>
      <c r="AW5844" s="14" t="s">
        <v>31</v>
      </c>
      <c r="AX5844" s="14" t="s">
        <v>75</v>
      </c>
      <c r="AY5844" s="243" t="s">
        <v>203</v>
      </c>
    </row>
    <row r="5845" spans="2:51" s="14" customFormat="1" ht="11.25">
      <c r="B5845" s="233"/>
      <c r="C5845" s="234"/>
      <c r="D5845" s="224" t="s">
        <v>211</v>
      </c>
      <c r="E5845" s="235" t="s">
        <v>1</v>
      </c>
      <c r="F5845" s="236" t="s">
        <v>5069</v>
      </c>
      <c r="G5845" s="234"/>
      <c r="H5845" s="237">
        <v>1.3520000000000001</v>
      </c>
      <c r="I5845" s="238"/>
      <c r="J5845" s="234"/>
      <c r="K5845" s="234"/>
      <c r="L5845" s="239"/>
      <c r="M5845" s="240"/>
      <c r="N5845" s="241"/>
      <c r="O5845" s="241"/>
      <c r="P5845" s="241"/>
      <c r="Q5845" s="241"/>
      <c r="R5845" s="241"/>
      <c r="S5845" s="241"/>
      <c r="T5845" s="242"/>
      <c r="AT5845" s="243" t="s">
        <v>211</v>
      </c>
      <c r="AU5845" s="243" t="s">
        <v>84</v>
      </c>
      <c r="AV5845" s="14" t="s">
        <v>84</v>
      </c>
      <c r="AW5845" s="14" t="s">
        <v>31</v>
      </c>
      <c r="AX5845" s="14" t="s">
        <v>75</v>
      </c>
      <c r="AY5845" s="243" t="s">
        <v>203</v>
      </c>
    </row>
    <row r="5846" spans="2:51" s="14" customFormat="1" ht="11.25">
      <c r="B5846" s="233"/>
      <c r="C5846" s="234"/>
      <c r="D5846" s="224" t="s">
        <v>211</v>
      </c>
      <c r="E5846" s="235" t="s">
        <v>1</v>
      </c>
      <c r="F5846" s="236" t="s">
        <v>5070</v>
      </c>
      <c r="G5846" s="234"/>
      <c r="H5846" s="237">
        <v>1.3520000000000001</v>
      </c>
      <c r="I5846" s="238"/>
      <c r="J5846" s="234"/>
      <c r="K5846" s="234"/>
      <c r="L5846" s="239"/>
      <c r="M5846" s="240"/>
      <c r="N5846" s="241"/>
      <c r="O5846" s="241"/>
      <c r="P5846" s="241"/>
      <c r="Q5846" s="241"/>
      <c r="R5846" s="241"/>
      <c r="S5846" s="241"/>
      <c r="T5846" s="242"/>
      <c r="AT5846" s="243" t="s">
        <v>211</v>
      </c>
      <c r="AU5846" s="243" t="s">
        <v>84</v>
      </c>
      <c r="AV5846" s="14" t="s">
        <v>84</v>
      </c>
      <c r="AW5846" s="14" t="s">
        <v>31</v>
      </c>
      <c r="AX5846" s="14" t="s">
        <v>75</v>
      </c>
      <c r="AY5846" s="243" t="s">
        <v>203</v>
      </c>
    </row>
    <row r="5847" spans="2:51" s="14" customFormat="1" ht="11.25">
      <c r="B5847" s="233"/>
      <c r="C5847" s="234"/>
      <c r="D5847" s="224" t="s">
        <v>211</v>
      </c>
      <c r="E5847" s="235" t="s">
        <v>1</v>
      </c>
      <c r="F5847" s="236" t="s">
        <v>5071</v>
      </c>
      <c r="G5847" s="234"/>
      <c r="H5847" s="237">
        <v>1.3520000000000001</v>
      </c>
      <c r="I5847" s="238"/>
      <c r="J5847" s="234"/>
      <c r="K5847" s="234"/>
      <c r="L5847" s="239"/>
      <c r="M5847" s="240"/>
      <c r="N5847" s="241"/>
      <c r="O5847" s="241"/>
      <c r="P5847" s="241"/>
      <c r="Q5847" s="241"/>
      <c r="R5847" s="241"/>
      <c r="S5847" s="241"/>
      <c r="T5847" s="242"/>
      <c r="AT5847" s="243" t="s">
        <v>211</v>
      </c>
      <c r="AU5847" s="243" t="s">
        <v>84</v>
      </c>
      <c r="AV5847" s="14" t="s">
        <v>84</v>
      </c>
      <c r="AW5847" s="14" t="s">
        <v>31</v>
      </c>
      <c r="AX5847" s="14" t="s">
        <v>75</v>
      </c>
      <c r="AY5847" s="243" t="s">
        <v>203</v>
      </c>
    </row>
    <row r="5848" spans="2:51" s="14" customFormat="1" ht="11.25">
      <c r="B5848" s="233"/>
      <c r="C5848" s="234"/>
      <c r="D5848" s="224" t="s">
        <v>211</v>
      </c>
      <c r="E5848" s="235" t="s">
        <v>1</v>
      </c>
      <c r="F5848" s="236" t="s">
        <v>5072</v>
      </c>
      <c r="G5848" s="234"/>
      <c r="H5848" s="237">
        <v>1.3520000000000001</v>
      </c>
      <c r="I5848" s="238"/>
      <c r="J5848" s="234"/>
      <c r="K5848" s="234"/>
      <c r="L5848" s="239"/>
      <c r="M5848" s="240"/>
      <c r="N5848" s="241"/>
      <c r="O5848" s="241"/>
      <c r="P5848" s="241"/>
      <c r="Q5848" s="241"/>
      <c r="R5848" s="241"/>
      <c r="S5848" s="241"/>
      <c r="T5848" s="242"/>
      <c r="AT5848" s="243" t="s">
        <v>211</v>
      </c>
      <c r="AU5848" s="243" t="s">
        <v>84</v>
      </c>
      <c r="AV5848" s="14" t="s">
        <v>84</v>
      </c>
      <c r="AW5848" s="14" t="s">
        <v>31</v>
      </c>
      <c r="AX5848" s="14" t="s">
        <v>75</v>
      </c>
      <c r="AY5848" s="243" t="s">
        <v>203</v>
      </c>
    </row>
    <row r="5849" spans="2:51" s="14" customFormat="1" ht="11.25">
      <c r="B5849" s="233"/>
      <c r="C5849" s="234"/>
      <c r="D5849" s="224" t="s">
        <v>211</v>
      </c>
      <c r="E5849" s="235" t="s">
        <v>1</v>
      </c>
      <c r="F5849" s="236" t="s">
        <v>5073</v>
      </c>
      <c r="G5849" s="234"/>
      <c r="H5849" s="237">
        <v>1.3520000000000001</v>
      </c>
      <c r="I5849" s="238"/>
      <c r="J5849" s="234"/>
      <c r="K5849" s="234"/>
      <c r="L5849" s="239"/>
      <c r="M5849" s="240"/>
      <c r="N5849" s="241"/>
      <c r="O5849" s="241"/>
      <c r="P5849" s="241"/>
      <c r="Q5849" s="241"/>
      <c r="R5849" s="241"/>
      <c r="S5849" s="241"/>
      <c r="T5849" s="242"/>
      <c r="AT5849" s="243" t="s">
        <v>211</v>
      </c>
      <c r="AU5849" s="243" t="s">
        <v>84</v>
      </c>
      <c r="AV5849" s="14" t="s">
        <v>84</v>
      </c>
      <c r="AW5849" s="14" t="s">
        <v>31</v>
      </c>
      <c r="AX5849" s="14" t="s">
        <v>75</v>
      </c>
      <c r="AY5849" s="243" t="s">
        <v>203</v>
      </c>
    </row>
    <row r="5850" spans="2:51" s="14" customFormat="1" ht="11.25">
      <c r="B5850" s="233"/>
      <c r="C5850" s="234"/>
      <c r="D5850" s="224" t="s">
        <v>211</v>
      </c>
      <c r="E5850" s="235" t="s">
        <v>1</v>
      </c>
      <c r="F5850" s="236" t="s">
        <v>5074</v>
      </c>
      <c r="G5850" s="234"/>
      <c r="H5850" s="237">
        <v>1.3520000000000001</v>
      </c>
      <c r="I5850" s="238"/>
      <c r="J5850" s="234"/>
      <c r="K5850" s="234"/>
      <c r="L5850" s="239"/>
      <c r="M5850" s="240"/>
      <c r="N5850" s="241"/>
      <c r="O5850" s="241"/>
      <c r="P5850" s="241"/>
      <c r="Q5850" s="241"/>
      <c r="R5850" s="241"/>
      <c r="S5850" s="241"/>
      <c r="T5850" s="242"/>
      <c r="AT5850" s="243" t="s">
        <v>211</v>
      </c>
      <c r="AU5850" s="243" t="s">
        <v>84</v>
      </c>
      <c r="AV5850" s="14" t="s">
        <v>84</v>
      </c>
      <c r="AW5850" s="14" t="s">
        <v>31</v>
      </c>
      <c r="AX5850" s="14" t="s">
        <v>75</v>
      </c>
      <c r="AY5850" s="243" t="s">
        <v>203</v>
      </c>
    </row>
    <row r="5851" spans="2:51" s="14" customFormat="1" ht="11.25">
      <c r="B5851" s="233"/>
      <c r="C5851" s="234"/>
      <c r="D5851" s="224" t="s">
        <v>211</v>
      </c>
      <c r="E5851" s="235" t="s">
        <v>1</v>
      </c>
      <c r="F5851" s="236" t="s">
        <v>5075</v>
      </c>
      <c r="G5851" s="234"/>
      <c r="H5851" s="237">
        <v>2.1059999999999999</v>
      </c>
      <c r="I5851" s="238"/>
      <c r="J5851" s="234"/>
      <c r="K5851" s="234"/>
      <c r="L5851" s="239"/>
      <c r="M5851" s="240"/>
      <c r="N5851" s="241"/>
      <c r="O5851" s="241"/>
      <c r="P5851" s="241"/>
      <c r="Q5851" s="241"/>
      <c r="R5851" s="241"/>
      <c r="S5851" s="241"/>
      <c r="T5851" s="242"/>
      <c r="AT5851" s="243" t="s">
        <v>211</v>
      </c>
      <c r="AU5851" s="243" t="s">
        <v>84</v>
      </c>
      <c r="AV5851" s="14" t="s">
        <v>84</v>
      </c>
      <c r="AW5851" s="14" t="s">
        <v>31</v>
      </c>
      <c r="AX5851" s="14" t="s">
        <v>75</v>
      </c>
      <c r="AY5851" s="243" t="s">
        <v>203</v>
      </c>
    </row>
    <row r="5852" spans="2:51" s="14" customFormat="1" ht="11.25">
      <c r="B5852" s="233"/>
      <c r="C5852" s="234"/>
      <c r="D5852" s="224" t="s">
        <v>211</v>
      </c>
      <c r="E5852" s="235" t="s">
        <v>1</v>
      </c>
      <c r="F5852" s="236" t="s">
        <v>5076</v>
      </c>
      <c r="G5852" s="234"/>
      <c r="H5852" s="237">
        <v>1.17</v>
      </c>
      <c r="I5852" s="238"/>
      <c r="J5852" s="234"/>
      <c r="K5852" s="234"/>
      <c r="L5852" s="239"/>
      <c r="M5852" s="240"/>
      <c r="N5852" s="241"/>
      <c r="O5852" s="241"/>
      <c r="P5852" s="241"/>
      <c r="Q5852" s="241"/>
      <c r="R5852" s="241"/>
      <c r="S5852" s="241"/>
      <c r="T5852" s="242"/>
      <c r="AT5852" s="243" t="s">
        <v>211</v>
      </c>
      <c r="AU5852" s="243" t="s">
        <v>84</v>
      </c>
      <c r="AV5852" s="14" t="s">
        <v>84</v>
      </c>
      <c r="AW5852" s="14" t="s">
        <v>31</v>
      </c>
      <c r="AX5852" s="14" t="s">
        <v>75</v>
      </c>
      <c r="AY5852" s="243" t="s">
        <v>203</v>
      </c>
    </row>
    <row r="5853" spans="2:51" s="14" customFormat="1" ht="11.25">
      <c r="B5853" s="233"/>
      <c r="C5853" s="234"/>
      <c r="D5853" s="224" t="s">
        <v>211</v>
      </c>
      <c r="E5853" s="235" t="s">
        <v>1</v>
      </c>
      <c r="F5853" s="236" t="s">
        <v>5077</v>
      </c>
      <c r="G5853" s="234"/>
      <c r="H5853" s="237">
        <v>1.3520000000000001</v>
      </c>
      <c r="I5853" s="238"/>
      <c r="J5853" s="234"/>
      <c r="K5853" s="234"/>
      <c r="L5853" s="239"/>
      <c r="M5853" s="240"/>
      <c r="N5853" s="241"/>
      <c r="O5853" s="241"/>
      <c r="P5853" s="241"/>
      <c r="Q5853" s="241"/>
      <c r="R5853" s="241"/>
      <c r="S5853" s="241"/>
      <c r="T5853" s="242"/>
      <c r="AT5853" s="243" t="s">
        <v>211</v>
      </c>
      <c r="AU5853" s="243" t="s">
        <v>84</v>
      </c>
      <c r="AV5853" s="14" t="s">
        <v>84</v>
      </c>
      <c r="AW5853" s="14" t="s">
        <v>31</v>
      </c>
      <c r="AX5853" s="14" t="s">
        <v>75</v>
      </c>
      <c r="AY5853" s="243" t="s">
        <v>203</v>
      </c>
    </row>
    <row r="5854" spans="2:51" s="14" customFormat="1" ht="11.25">
      <c r="B5854" s="233"/>
      <c r="C5854" s="234"/>
      <c r="D5854" s="224" t="s">
        <v>211</v>
      </c>
      <c r="E5854" s="235" t="s">
        <v>1</v>
      </c>
      <c r="F5854" s="236" t="s">
        <v>5078</v>
      </c>
      <c r="G5854" s="234"/>
      <c r="H5854" s="237">
        <v>1.3520000000000001</v>
      </c>
      <c r="I5854" s="238"/>
      <c r="J5854" s="234"/>
      <c r="K5854" s="234"/>
      <c r="L5854" s="239"/>
      <c r="M5854" s="240"/>
      <c r="N5854" s="241"/>
      <c r="O5854" s="241"/>
      <c r="P5854" s="241"/>
      <c r="Q5854" s="241"/>
      <c r="R5854" s="241"/>
      <c r="S5854" s="241"/>
      <c r="T5854" s="242"/>
      <c r="AT5854" s="243" t="s">
        <v>211</v>
      </c>
      <c r="AU5854" s="243" t="s">
        <v>84</v>
      </c>
      <c r="AV5854" s="14" t="s">
        <v>84</v>
      </c>
      <c r="AW5854" s="14" t="s">
        <v>31</v>
      </c>
      <c r="AX5854" s="14" t="s">
        <v>75</v>
      </c>
      <c r="AY5854" s="243" t="s">
        <v>203</v>
      </c>
    </row>
    <row r="5855" spans="2:51" s="14" customFormat="1" ht="11.25">
      <c r="B5855" s="233"/>
      <c r="C5855" s="234"/>
      <c r="D5855" s="224" t="s">
        <v>211</v>
      </c>
      <c r="E5855" s="235" t="s">
        <v>1</v>
      </c>
      <c r="F5855" s="236" t="s">
        <v>5079</v>
      </c>
      <c r="G5855" s="234"/>
      <c r="H5855" s="237">
        <v>1.3520000000000001</v>
      </c>
      <c r="I5855" s="238"/>
      <c r="J5855" s="234"/>
      <c r="K5855" s="234"/>
      <c r="L5855" s="239"/>
      <c r="M5855" s="240"/>
      <c r="N5855" s="241"/>
      <c r="O5855" s="241"/>
      <c r="P5855" s="241"/>
      <c r="Q5855" s="241"/>
      <c r="R5855" s="241"/>
      <c r="S5855" s="241"/>
      <c r="T5855" s="242"/>
      <c r="AT5855" s="243" t="s">
        <v>211</v>
      </c>
      <c r="AU5855" s="243" t="s">
        <v>84</v>
      </c>
      <c r="AV5855" s="14" t="s">
        <v>84</v>
      </c>
      <c r="AW5855" s="14" t="s">
        <v>31</v>
      </c>
      <c r="AX5855" s="14" t="s">
        <v>75</v>
      </c>
      <c r="AY5855" s="243" t="s">
        <v>203</v>
      </c>
    </row>
    <row r="5856" spans="2:51" s="13" customFormat="1" ht="11.25">
      <c r="B5856" s="222"/>
      <c r="C5856" s="223"/>
      <c r="D5856" s="224" t="s">
        <v>211</v>
      </c>
      <c r="E5856" s="225" t="s">
        <v>1</v>
      </c>
      <c r="F5856" s="226" t="s">
        <v>213</v>
      </c>
      <c r="G5856" s="223"/>
      <c r="H5856" s="225" t="s">
        <v>1</v>
      </c>
      <c r="I5856" s="227"/>
      <c r="J5856" s="223"/>
      <c r="K5856" s="223"/>
      <c r="L5856" s="228"/>
      <c r="M5856" s="229"/>
      <c r="N5856" s="230"/>
      <c r="O5856" s="230"/>
      <c r="P5856" s="230"/>
      <c r="Q5856" s="230"/>
      <c r="R5856" s="230"/>
      <c r="S5856" s="230"/>
      <c r="T5856" s="231"/>
      <c r="AT5856" s="232" t="s">
        <v>211</v>
      </c>
      <c r="AU5856" s="232" t="s">
        <v>84</v>
      </c>
      <c r="AV5856" s="13" t="s">
        <v>82</v>
      </c>
      <c r="AW5856" s="13" t="s">
        <v>31</v>
      </c>
      <c r="AX5856" s="13" t="s">
        <v>75</v>
      </c>
      <c r="AY5856" s="232" t="s">
        <v>203</v>
      </c>
    </row>
    <row r="5857" spans="2:51" s="13" customFormat="1" ht="11.25">
      <c r="B5857" s="222"/>
      <c r="C5857" s="223"/>
      <c r="D5857" s="224" t="s">
        <v>211</v>
      </c>
      <c r="E5857" s="225" t="s">
        <v>1</v>
      </c>
      <c r="F5857" s="226" t="s">
        <v>420</v>
      </c>
      <c r="G5857" s="223"/>
      <c r="H5857" s="225" t="s">
        <v>1</v>
      </c>
      <c r="I5857" s="227"/>
      <c r="J5857" s="223"/>
      <c r="K5857" s="223"/>
      <c r="L5857" s="228"/>
      <c r="M5857" s="229"/>
      <c r="N5857" s="230"/>
      <c r="O5857" s="230"/>
      <c r="P5857" s="230"/>
      <c r="Q5857" s="230"/>
      <c r="R5857" s="230"/>
      <c r="S5857" s="230"/>
      <c r="T5857" s="231"/>
      <c r="AT5857" s="232" t="s">
        <v>211</v>
      </c>
      <c r="AU5857" s="232" t="s">
        <v>84</v>
      </c>
      <c r="AV5857" s="13" t="s">
        <v>82</v>
      </c>
      <c r="AW5857" s="13" t="s">
        <v>31</v>
      </c>
      <c r="AX5857" s="13" t="s">
        <v>75</v>
      </c>
      <c r="AY5857" s="232" t="s">
        <v>203</v>
      </c>
    </row>
    <row r="5858" spans="2:51" s="14" customFormat="1" ht="11.25">
      <c r="B5858" s="233"/>
      <c r="C5858" s="234"/>
      <c r="D5858" s="224" t="s">
        <v>211</v>
      </c>
      <c r="E5858" s="235" t="s">
        <v>1</v>
      </c>
      <c r="F5858" s="236" t="s">
        <v>5080</v>
      </c>
      <c r="G5858" s="234"/>
      <c r="H5858" s="237">
        <v>1.7809999999999999</v>
      </c>
      <c r="I5858" s="238"/>
      <c r="J5858" s="234"/>
      <c r="K5858" s="234"/>
      <c r="L5858" s="239"/>
      <c r="M5858" s="240"/>
      <c r="N5858" s="241"/>
      <c r="O5858" s="241"/>
      <c r="P5858" s="241"/>
      <c r="Q5858" s="241"/>
      <c r="R5858" s="241"/>
      <c r="S5858" s="241"/>
      <c r="T5858" s="242"/>
      <c r="AT5858" s="243" t="s">
        <v>211</v>
      </c>
      <c r="AU5858" s="243" t="s">
        <v>84</v>
      </c>
      <c r="AV5858" s="14" t="s">
        <v>84</v>
      </c>
      <c r="AW5858" s="14" t="s">
        <v>31</v>
      </c>
      <c r="AX5858" s="14" t="s">
        <v>75</v>
      </c>
      <c r="AY5858" s="243" t="s">
        <v>203</v>
      </c>
    </row>
    <row r="5859" spans="2:51" s="14" customFormat="1" ht="11.25">
      <c r="B5859" s="233"/>
      <c r="C5859" s="234"/>
      <c r="D5859" s="224" t="s">
        <v>211</v>
      </c>
      <c r="E5859" s="235" t="s">
        <v>1</v>
      </c>
      <c r="F5859" s="236" t="s">
        <v>5081</v>
      </c>
      <c r="G5859" s="234"/>
      <c r="H5859" s="237">
        <v>1.3520000000000001</v>
      </c>
      <c r="I5859" s="238"/>
      <c r="J5859" s="234"/>
      <c r="K5859" s="234"/>
      <c r="L5859" s="239"/>
      <c r="M5859" s="240"/>
      <c r="N5859" s="241"/>
      <c r="O5859" s="241"/>
      <c r="P5859" s="241"/>
      <c r="Q5859" s="241"/>
      <c r="R5859" s="241"/>
      <c r="S5859" s="241"/>
      <c r="T5859" s="242"/>
      <c r="AT5859" s="243" t="s">
        <v>211</v>
      </c>
      <c r="AU5859" s="243" t="s">
        <v>84</v>
      </c>
      <c r="AV5859" s="14" t="s">
        <v>84</v>
      </c>
      <c r="AW5859" s="14" t="s">
        <v>31</v>
      </c>
      <c r="AX5859" s="14" t="s">
        <v>75</v>
      </c>
      <c r="AY5859" s="243" t="s">
        <v>203</v>
      </c>
    </row>
    <row r="5860" spans="2:51" s="14" customFormat="1" ht="11.25">
      <c r="B5860" s="233"/>
      <c r="C5860" s="234"/>
      <c r="D5860" s="224" t="s">
        <v>211</v>
      </c>
      <c r="E5860" s="235" t="s">
        <v>1</v>
      </c>
      <c r="F5860" s="236" t="s">
        <v>5082</v>
      </c>
      <c r="G5860" s="234"/>
      <c r="H5860" s="237">
        <v>1.3520000000000001</v>
      </c>
      <c r="I5860" s="238"/>
      <c r="J5860" s="234"/>
      <c r="K5860" s="234"/>
      <c r="L5860" s="239"/>
      <c r="M5860" s="240"/>
      <c r="N5860" s="241"/>
      <c r="O5860" s="241"/>
      <c r="P5860" s="241"/>
      <c r="Q5860" s="241"/>
      <c r="R5860" s="241"/>
      <c r="S5860" s="241"/>
      <c r="T5860" s="242"/>
      <c r="AT5860" s="243" t="s">
        <v>211</v>
      </c>
      <c r="AU5860" s="243" t="s">
        <v>84</v>
      </c>
      <c r="AV5860" s="14" t="s">
        <v>84</v>
      </c>
      <c r="AW5860" s="14" t="s">
        <v>31</v>
      </c>
      <c r="AX5860" s="14" t="s">
        <v>75</v>
      </c>
      <c r="AY5860" s="243" t="s">
        <v>203</v>
      </c>
    </row>
    <row r="5861" spans="2:51" s="14" customFormat="1" ht="11.25">
      <c r="B5861" s="233"/>
      <c r="C5861" s="234"/>
      <c r="D5861" s="224" t="s">
        <v>211</v>
      </c>
      <c r="E5861" s="235" t="s">
        <v>1</v>
      </c>
      <c r="F5861" s="236" t="s">
        <v>5083</v>
      </c>
      <c r="G5861" s="234"/>
      <c r="H5861" s="237">
        <v>1.3520000000000001</v>
      </c>
      <c r="I5861" s="238"/>
      <c r="J5861" s="234"/>
      <c r="K5861" s="234"/>
      <c r="L5861" s="239"/>
      <c r="M5861" s="240"/>
      <c r="N5861" s="241"/>
      <c r="O5861" s="241"/>
      <c r="P5861" s="241"/>
      <c r="Q5861" s="241"/>
      <c r="R5861" s="241"/>
      <c r="S5861" s="241"/>
      <c r="T5861" s="242"/>
      <c r="AT5861" s="243" t="s">
        <v>211</v>
      </c>
      <c r="AU5861" s="243" t="s">
        <v>84</v>
      </c>
      <c r="AV5861" s="14" t="s">
        <v>84</v>
      </c>
      <c r="AW5861" s="14" t="s">
        <v>31</v>
      </c>
      <c r="AX5861" s="14" t="s">
        <v>75</v>
      </c>
      <c r="AY5861" s="243" t="s">
        <v>203</v>
      </c>
    </row>
    <row r="5862" spans="2:51" s="14" customFormat="1" ht="11.25">
      <c r="B5862" s="233"/>
      <c r="C5862" s="234"/>
      <c r="D5862" s="224" t="s">
        <v>211</v>
      </c>
      <c r="E5862" s="235" t="s">
        <v>1</v>
      </c>
      <c r="F5862" s="236" t="s">
        <v>5084</v>
      </c>
      <c r="G5862" s="234"/>
      <c r="H5862" s="237">
        <v>1.3520000000000001</v>
      </c>
      <c r="I5862" s="238"/>
      <c r="J5862" s="234"/>
      <c r="K5862" s="234"/>
      <c r="L5862" s="239"/>
      <c r="M5862" s="240"/>
      <c r="N5862" s="241"/>
      <c r="O5862" s="241"/>
      <c r="P5862" s="241"/>
      <c r="Q5862" s="241"/>
      <c r="R5862" s="241"/>
      <c r="S5862" s="241"/>
      <c r="T5862" s="242"/>
      <c r="AT5862" s="243" t="s">
        <v>211</v>
      </c>
      <c r="AU5862" s="243" t="s">
        <v>84</v>
      </c>
      <c r="AV5862" s="14" t="s">
        <v>84</v>
      </c>
      <c r="AW5862" s="14" t="s">
        <v>31</v>
      </c>
      <c r="AX5862" s="14" t="s">
        <v>75</v>
      </c>
      <c r="AY5862" s="243" t="s">
        <v>203</v>
      </c>
    </row>
    <row r="5863" spans="2:51" s="14" customFormat="1" ht="11.25">
      <c r="B5863" s="233"/>
      <c r="C5863" s="234"/>
      <c r="D5863" s="224" t="s">
        <v>211</v>
      </c>
      <c r="E5863" s="235" t="s">
        <v>1</v>
      </c>
      <c r="F5863" s="236" t="s">
        <v>5085</v>
      </c>
      <c r="G5863" s="234"/>
      <c r="H5863" s="237">
        <v>1.3520000000000001</v>
      </c>
      <c r="I5863" s="238"/>
      <c r="J5863" s="234"/>
      <c r="K5863" s="234"/>
      <c r="L5863" s="239"/>
      <c r="M5863" s="240"/>
      <c r="N5863" s="241"/>
      <c r="O5863" s="241"/>
      <c r="P5863" s="241"/>
      <c r="Q5863" s="241"/>
      <c r="R5863" s="241"/>
      <c r="S5863" s="241"/>
      <c r="T5863" s="242"/>
      <c r="AT5863" s="243" t="s">
        <v>211</v>
      </c>
      <c r="AU5863" s="243" t="s">
        <v>84</v>
      </c>
      <c r="AV5863" s="14" t="s">
        <v>84</v>
      </c>
      <c r="AW5863" s="14" t="s">
        <v>31</v>
      </c>
      <c r="AX5863" s="14" t="s">
        <v>75</v>
      </c>
      <c r="AY5863" s="243" t="s">
        <v>203</v>
      </c>
    </row>
    <row r="5864" spans="2:51" s="14" customFormat="1" ht="11.25">
      <c r="B5864" s="233"/>
      <c r="C5864" s="234"/>
      <c r="D5864" s="224" t="s">
        <v>211</v>
      </c>
      <c r="E5864" s="235" t="s">
        <v>1</v>
      </c>
      <c r="F5864" s="236" t="s">
        <v>5086</v>
      </c>
      <c r="G5864" s="234"/>
      <c r="H5864" s="237">
        <v>1.3520000000000001</v>
      </c>
      <c r="I5864" s="238"/>
      <c r="J5864" s="234"/>
      <c r="K5864" s="234"/>
      <c r="L5864" s="239"/>
      <c r="M5864" s="240"/>
      <c r="N5864" s="241"/>
      <c r="O5864" s="241"/>
      <c r="P5864" s="241"/>
      <c r="Q5864" s="241"/>
      <c r="R5864" s="241"/>
      <c r="S5864" s="241"/>
      <c r="T5864" s="242"/>
      <c r="AT5864" s="243" t="s">
        <v>211</v>
      </c>
      <c r="AU5864" s="243" t="s">
        <v>84</v>
      </c>
      <c r="AV5864" s="14" t="s">
        <v>84</v>
      </c>
      <c r="AW5864" s="14" t="s">
        <v>31</v>
      </c>
      <c r="AX5864" s="14" t="s">
        <v>75</v>
      </c>
      <c r="AY5864" s="243" t="s">
        <v>203</v>
      </c>
    </row>
    <row r="5865" spans="2:51" s="14" customFormat="1" ht="11.25">
      <c r="B5865" s="233"/>
      <c r="C5865" s="234"/>
      <c r="D5865" s="224" t="s">
        <v>211</v>
      </c>
      <c r="E5865" s="235" t="s">
        <v>1</v>
      </c>
      <c r="F5865" s="236" t="s">
        <v>5087</v>
      </c>
      <c r="G5865" s="234"/>
      <c r="H5865" s="237">
        <v>1.3520000000000001</v>
      </c>
      <c r="I5865" s="238"/>
      <c r="J5865" s="234"/>
      <c r="K5865" s="234"/>
      <c r="L5865" s="239"/>
      <c r="M5865" s="240"/>
      <c r="N5865" s="241"/>
      <c r="O5865" s="241"/>
      <c r="P5865" s="241"/>
      <c r="Q5865" s="241"/>
      <c r="R5865" s="241"/>
      <c r="S5865" s="241"/>
      <c r="T5865" s="242"/>
      <c r="AT5865" s="243" t="s">
        <v>211</v>
      </c>
      <c r="AU5865" s="243" t="s">
        <v>84</v>
      </c>
      <c r="AV5865" s="14" t="s">
        <v>84</v>
      </c>
      <c r="AW5865" s="14" t="s">
        <v>31</v>
      </c>
      <c r="AX5865" s="14" t="s">
        <v>75</v>
      </c>
      <c r="AY5865" s="243" t="s">
        <v>203</v>
      </c>
    </row>
    <row r="5866" spans="2:51" s="14" customFormat="1" ht="11.25">
      <c r="B5866" s="233"/>
      <c r="C5866" s="234"/>
      <c r="D5866" s="224" t="s">
        <v>211</v>
      </c>
      <c r="E5866" s="235" t="s">
        <v>1</v>
      </c>
      <c r="F5866" s="236" t="s">
        <v>5088</v>
      </c>
      <c r="G5866" s="234"/>
      <c r="H5866" s="237">
        <v>1.3520000000000001</v>
      </c>
      <c r="I5866" s="238"/>
      <c r="J5866" s="234"/>
      <c r="K5866" s="234"/>
      <c r="L5866" s="239"/>
      <c r="M5866" s="240"/>
      <c r="N5866" s="241"/>
      <c r="O5866" s="241"/>
      <c r="P5866" s="241"/>
      <c r="Q5866" s="241"/>
      <c r="R5866" s="241"/>
      <c r="S5866" s="241"/>
      <c r="T5866" s="242"/>
      <c r="AT5866" s="243" t="s">
        <v>211</v>
      </c>
      <c r="AU5866" s="243" t="s">
        <v>84</v>
      </c>
      <c r="AV5866" s="14" t="s">
        <v>84</v>
      </c>
      <c r="AW5866" s="14" t="s">
        <v>31</v>
      </c>
      <c r="AX5866" s="14" t="s">
        <v>75</v>
      </c>
      <c r="AY5866" s="243" t="s">
        <v>203</v>
      </c>
    </row>
    <row r="5867" spans="2:51" s="14" customFormat="1" ht="11.25">
      <c r="B5867" s="233"/>
      <c r="C5867" s="234"/>
      <c r="D5867" s="224" t="s">
        <v>211</v>
      </c>
      <c r="E5867" s="235" t="s">
        <v>1</v>
      </c>
      <c r="F5867" s="236" t="s">
        <v>5089</v>
      </c>
      <c r="G5867" s="234"/>
      <c r="H5867" s="237">
        <v>1.3520000000000001</v>
      </c>
      <c r="I5867" s="238"/>
      <c r="J5867" s="234"/>
      <c r="K5867" s="234"/>
      <c r="L5867" s="239"/>
      <c r="M5867" s="240"/>
      <c r="N5867" s="241"/>
      <c r="O5867" s="241"/>
      <c r="P5867" s="241"/>
      <c r="Q5867" s="241"/>
      <c r="R5867" s="241"/>
      <c r="S5867" s="241"/>
      <c r="T5867" s="242"/>
      <c r="AT5867" s="243" t="s">
        <v>211</v>
      </c>
      <c r="AU5867" s="243" t="s">
        <v>84</v>
      </c>
      <c r="AV5867" s="14" t="s">
        <v>84</v>
      </c>
      <c r="AW5867" s="14" t="s">
        <v>31</v>
      </c>
      <c r="AX5867" s="14" t="s">
        <v>75</v>
      </c>
      <c r="AY5867" s="243" t="s">
        <v>203</v>
      </c>
    </row>
    <row r="5868" spans="2:51" s="14" customFormat="1" ht="11.25">
      <c r="B5868" s="233"/>
      <c r="C5868" s="234"/>
      <c r="D5868" s="224" t="s">
        <v>211</v>
      </c>
      <c r="E5868" s="235" t="s">
        <v>1</v>
      </c>
      <c r="F5868" s="236" t="s">
        <v>5090</v>
      </c>
      <c r="G5868" s="234"/>
      <c r="H5868" s="237">
        <v>1.3520000000000001</v>
      </c>
      <c r="I5868" s="238"/>
      <c r="J5868" s="234"/>
      <c r="K5868" s="234"/>
      <c r="L5868" s="239"/>
      <c r="M5868" s="240"/>
      <c r="N5868" s="241"/>
      <c r="O5868" s="241"/>
      <c r="P5868" s="241"/>
      <c r="Q5868" s="241"/>
      <c r="R5868" s="241"/>
      <c r="S5868" s="241"/>
      <c r="T5868" s="242"/>
      <c r="AT5868" s="243" t="s">
        <v>211</v>
      </c>
      <c r="AU5868" s="243" t="s">
        <v>84</v>
      </c>
      <c r="AV5868" s="14" t="s">
        <v>84</v>
      </c>
      <c r="AW5868" s="14" t="s">
        <v>31</v>
      </c>
      <c r="AX5868" s="14" t="s">
        <v>75</v>
      </c>
      <c r="AY5868" s="243" t="s">
        <v>203</v>
      </c>
    </row>
    <row r="5869" spans="2:51" s="14" customFormat="1" ht="11.25">
      <c r="B5869" s="233"/>
      <c r="C5869" s="234"/>
      <c r="D5869" s="224" t="s">
        <v>211</v>
      </c>
      <c r="E5869" s="235" t="s">
        <v>1</v>
      </c>
      <c r="F5869" s="236" t="s">
        <v>5091</v>
      </c>
      <c r="G5869" s="234"/>
      <c r="H5869" s="237">
        <v>1.3520000000000001</v>
      </c>
      <c r="I5869" s="238"/>
      <c r="J5869" s="234"/>
      <c r="K5869" s="234"/>
      <c r="L5869" s="239"/>
      <c r="M5869" s="240"/>
      <c r="N5869" s="241"/>
      <c r="O5869" s="241"/>
      <c r="P5869" s="241"/>
      <c r="Q5869" s="241"/>
      <c r="R5869" s="241"/>
      <c r="S5869" s="241"/>
      <c r="T5869" s="242"/>
      <c r="AT5869" s="243" t="s">
        <v>211</v>
      </c>
      <c r="AU5869" s="243" t="s">
        <v>84</v>
      </c>
      <c r="AV5869" s="14" t="s">
        <v>84</v>
      </c>
      <c r="AW5869" s="14" t="s">
        <v>31</v>
      </c>
      <c r="AX5869" s="14" t="s">
        <v>75</v>
      </c>
      <c r="AY5869" s="243" t="s">
        <v>203</v>
      </c>
    </row>
    <row r="5870" spans="2:51" s="14" customFormat="1" ht="11.25">
      <c r="B5870" s="233"/>
      <c r="C5870" s="234"/>
      <c r="D5870" s="224" t="s">
        <v>211</v>
      </c>
      <c r="E5870" s="235" t="s">
        <v>1</v>
      </c>
      <c r="F5870" s="236" t="s">
        <v>5092</v>
      </c>
      <c r="G5870" s="234"/>
      <c r="H5870" s="237">
        <v>1.3520000000000001</v>
      </c>
      <c r="I5870" s="238"/>
      <c r="J5870" s="234"/>
      <c r="K5870" s="234"/>
      <c r="L5870" s="239"/>
      <c r="M5870" s="240"/>
      <c r="N5870" s="241"/>
      <c r="O5870" s="241"/>
      <c r="P5870" s="241"/>
      <c r="Q5870" s="241"/>
      <c r="R5870" s="241"/>
      <c r="S5870" s="241"/>
      <c r="T5870" s="242"/>
      <c r="AT5870" s="243" t="s">
        <v>211</v>
      </c>
      <c r="AU5870" s="243" t="s">
        <v>84</v>
      </c>
      <c r="AV5870" s="14" t="s">
        <v>84</v>
      </c>
      <c r="AW5870" s="14" t="s">
        <v>31</v>
      </c>
      <c r="AX5870" s="14" t="s">
        <v>75</v>
      </c>
      <c r="AY5870" s="243" t="s">
        <v>203</v>
      </c>
    </row>
    <row r="5871" spans="2:51" s="14" customFormat="1" ht="11.25">
      <c r="B5871" s="233"/>
      <c r="C5871" s="234"/>
      <c r="D5871" s="224" t="s">
        <v>211</v>
      </c>
      <c r="E5871" s="235" t="s">
        <v>1</v>
      </c>
      <c r="F5871" s="236" t="s">
        <v>5093</v>
      </c>
      <c r="G5871" s="234"/>
      <c r="H5871" s="237">
        <v>1.3520000000000001</v>
      </c>
      <c r="I5871" s="238"/>
      <c r="J5871" s="234"/>
      <c r="K5871" s="234"/>
      <c r="L5871" s="239"/>
      <c r="M5871" s="240"/>
      <c r="N5871" s="241"/>
      <c r="O5871" s="241"/>
      <c r="P5871" s="241"/>
      <c r="Q5871" s="241"/>
      <c r="R5871" s="241"/>
      <c r="S5871" s="241"/>
      <c r="T5871" s="242"/>
      <c r="AT5871" s="243" t="s">
        <v>211</v>
      </c>
      <c r="AU5871" s="243" t="s">
        <v>84</v>
      </c>
      <c r="AV5871" s="14" t="s">
        <v>84</v>
      </c>
      <c r="AW5871" s="14" t="s">
        <v>31</v>
      </c>
      <c r="AX5871" s="14" t="s">
        <v>75</v>
      </c>
      <c r="AY5871" s="243" t="s">
        <v>203</v>
      </c>
    </row>
    <row r="5872" spans="2:51" s="14" customFormat="1" ht="11.25">
      <c r="B5872" s="233"/>
      <c r="C5872" s="234"/>
      <c r="D5872" s="224" t="s">
        <v>211</v>
      </c>
      <c r="E5872" s="235" t="s">
        <v>1</v>
      </c>
      <c r="F5872" s="236" t="s">
        <v>5094</v>
      </c>
      <c r="G5872" s="234"/>
      <c r="H5872" s="237">
        <v>2.1059999999999999</v>
      </c>
      <c r="I5872" s="238"/>
      <c r="J5872" s="234"/>
      <c r="K5872" s="234"/>
      <c r="L5872" s="239"/>
      <c r="M5872" s="240"/>
      <c r="N5872" s="241"/>
      <c r="O5872" s="241"/>
      <c r="P5872" s="241"/>
      <c r="Q5872" s="241"/>
      <c r="R5872" s="241"/>
      <c r="S5872" s="241"/>
      <c r="T5872" s="242"/>
      <c r="AT5872" s="243" t="s">
        <v>211</v>
      </c>
      <c r="AU5872" s="243" t="s">
        <v>84</v>
      </c>
      <c r="AV5872" s="14" t="s">
        <v>84</v>
      </c>
      <c r="AW5872" s="14" t="s">
        <v>31</v>
      </c>
      <c r="AX5872" s="14" t="s">
        <v>75</v>
      </c>
      <c r="AY5872" s="243" t="s">
        <v>203</v>
      </c>
    </row>
    <row r="5873" spans="2:51" s="14" customFormat="1" ht="11.25">
      <c r="B5873" s="233"/>
      <c r="C5873" s="234"/>
      <c r="D5873" s="224" t="s">
        <v>211</v>
      </c>
      <c r="E5873" s="235" t="s">
        <v>1</v>
      </c>
      <c r="F5873" s="236" t="s">
        <v>5095</v>
      </c>
      <c r="G5873" s="234"/>
      <c r="H5873" s="237">
        <v>1.17</v>
      </c>
      <c r="I5873" s="238"/>
      <c r="J5873" s="234"/>
      <c r="K5873" s="234"/>
      <c r="L5873" s="239"/>
      <c r="M5873" s="240"/>
      <c r="N5873" s="241"/>
      <c r="O5873" s="241"/>
      <c r="P5873" s="241"/>
      <c r="Q5873" s="241"/>
      <c r="R5873" s="241"/>
      <c r="S5873" s="241"/>
      <c r="T5873" s="242"/>
      <c r="AT5873" s="243" t="s">
        <v>211</v>
      </c>
      <c r="AU5873" s="243" t="s">
        <v>84</v>
      </c>
      <c r="AV5873" s="14" t="s">
        <v>84</v>
      </c>
      <c r="AW5873" s="14" t="s">
        <v>31</v>
      </c>
      <c r="AX5873" s="14" t="s">
        <v>75</v>
      </c>
      <c r="AY5873" s="243" t="s">
        <v>203</v>
      </c>
    </row>
    <row r="5874" spans="2:51" s="14" customFormat="1" ht="11.25">
      <c r="B5874" s="233"/>
      <c r="C5874" s="234"/>
      <c r="D5874" s="224" t="s">
        <v>211</v>
      </c>
      <c r="E5874" s="235" t="s">
        <v>1</v>
      </c>
      <c r="F5874" s="236" t="s">
        <v>5096</v>
      </c>
      <c r="G5874" s="234"/>
      <c r="H5874" s="237">
        <v>1.3520000000000001</v>
      </c>
      <c r="I5874" s="238"/>
      <c r="J5874" s="234"/>
      <c r="K5874" s="234"/>
      <c r="L5874" s="239"/>
      <c r="M5874" s="240"/>
      <c r="N5874" s="241"/>
      <c r="O5874" s="241"/>
      <c r="P5874" s="241"/>
      <c r="Q5874" s="241"/>
      <c r="R5874" s="241"/>
      <c r="S5874" s="241"/>
      <c r="T5874" s="242"/>
      <c r="AT5874" s="243" t="s">
        <v>211</v>
      </c>
      <c r="AU5874" s="243" t="s">
        <v>84</v>
      </c>
      <c r="AV5874" s="14" t="s">
        <v>84</v>
      </c>
      <c r="AW5874" s="14" t="s">
        <v>31</v>
      </c>
      <c r="AX5874" s="14" t="s">
        <v>75</v>
      </c>
      <c r="AY5874" s="243" t="s">
        <v>203</v>
      </c>
    </row>
    <row r="5875" spans="2:51" s="14" customFormat="1" ht="11.25">
      <c r="B5875" s="233"/>
      <c r="C5875" s="234"/>
      <c r="D5875" s="224" t="s">
        <v>211</v>
      </c>
      <c r="E5875" s="235" t="s">
        <v>1</v>
      </c>
      <c r="F5875" s="236" t="s">
        <v>5097</v>
      </c>
      <c r="G5875" s="234"/>
      <c r="H5875" s="237">
        <v>1.3520000000000001</v>
      </c>
      <c r="I5875" s="238"/>
      <c r="J5875" s="234"/>
      <c r="K5875" s="234"/>
      <c r="L5875" s="239"/>
      <c r="M5875" s="240"/>
      <c r="N5875" s="241"/>
      <c r="O5875" s="241"/>
      <c r="P5875" s="241"/>
      <c r="Q5875" s="241"/>
      <c r="R5875" s="241"/>
      <c r="S5875" s="241"/>
      <c r="T5875" s="242"/>
      <c r="AT5875" s="243" t="s">
        <v>211</v>
      </c>
      <c r="AU5875" s="243" t="s">
        <v>84</v>
      </c>
      <c r="AV5875" s="14" t="s">
        <v>84</v>
      </c>
      <c r="AW5875" s="14" t="s">
        <v>31</v>
      </c>
      <c r="AX5875" s="14" t="s">
        <v>75</v>
      </c>
      <c r="AY5875" s="243" t="s">
        <v>203</v>
      </c>
    </row>
    <row r="5876" spans="2:51" s="14" customFormat="1" ht="11.25">
      <c r="B5876" s="233"/>
      <c r="C5876" s="234"/>
      <c r="D5876" s="224" t="s">
        <v>211</v>
      </c>
      <c r="E5876" s="235" t="s">
        <v>1</v>
      </c>
      <c r="F5876" s="236" t="s">
        <v>5098</v>
      </c>
      <c r="G5876" s="234"/>
      <c r="H5876" s="237">
        <v>1.3520000000000001</v>
      </c>
      <c r="I5876" s="238"/>
      <c r="J5876" s="234"/>
      <c r="K5876" s="234"/>
      <c r="L5876" s="239"/>
      <c r="M5876" s="240"/>
      <c r="N5876" s="241"/>
      <c r="O5876" s="241"/>
      <c r="P5876" s="241"/>
      <c r="Q5876" s="241"/>
      <c r="R5876" s="241"/>
      <c r="S5876" s="241"/>
      <c r="T5876" s="242"/>
      <c r="AT5876" s="243" t="s">
        <v>211</v>
      </c>
      <c r="AU5876" s="243" t="s">
        <v>84</v>
      </c>
      <c r="AV5876" s="14" t="s">
        <v>84</v>
      </c>
      <c r="AW5876" s="14" t="s">
        <v>31</v>
      </c>
      <c r="AX5876" s="14" t="s">
        <v>75</v>
      </c>
      <c r="AY5876" s="243" t="s">
        <v>203</v>
      </c>
    </row>
    <row r="5877" spans="2:51" s="14" customFormat="1" ht="11.25">
      <c r="B5877" s="233"/>
      <c r="C5877" s="234"/>
      <c r="D5877" s="224" t="s">
        <v>211</v>
      </c>
      <c r="E5877" s="235" t="s">
        <v>1</v>
      </c>
      <c r="F5877" s="236" t="s">
        <v>5099</v>
      </c>
      <c r="G5877" s="234"/>
      <c r="H5877" s="237">
        <v>1.7809999999999999</v>
      </c>
      <c r="I5877" s="238"/>
      <c r="J5877" s="234"/>
      <c r="K5877" s="234"/>
      <c r="L5877" s="239"/>
      <c r="M5877" s="240"/>
      <c r="N5877" s="241"/>
      <c r="O5877" s="241"/>
      <c r="P5877" s="241"/>
      <c r="Q5877" s="241"/>
      <c r="R5877" s="241"/>
      <c r="S5877" s="241"/>
      <c r="T5877" s="242"/>
      <c r="AT5877" s="243" t="s">
        <v>211</v>
      </c>
      <c r="AU5877" s="243" t="s">
        <v>84</v>
      </c>
      <c r="AV5877" s="14" t="s">
        <v>84</v>
      </c>
      <c r="AW5877" s="14" t="s">
        <v>31</v>
      </c>
      <c r="AX5877" s="14" t="s">
        <v>75</v>
      </c>
      <c r="AY5877" s="243" t="s">
        <v>203</v>
      </c>
    </row>
    <row r="5878" spans="2:51" s="14" customFormat="1" ht="11.25">
      <c r="B5878" s="233"/>
      <c r="C5878" s="234"/>
      <c r="D5878" s="224" t="s">
        <v>211</v>
      </c>
      <c r="E5878" s="235" t="s">
        <v>1</v>
      </c>
      <c r="F5878" s="236" t="s">
        <v>5100</v>
      </c>
      <c r="G5878" s="234"/>
      <c r="H5878" s="237">
        <v>1.3520000000000001</v>
      </c>
      <c r="I5878" s="238"/>
      <c r="J5878" s="234"/>
      <c r="K5878" s="234"/>
      <c r="L5878" s="239"/>
      <c r="M5878" s="240"/>
      <c r="N5878" s="241"/>
      <c r="O5878" s="241"/>
      <c r="P5878" s="241"/>
      <c r="Q5878" s="241"/>
      <c r="R5878" s="241"/>
      <c r="S5878" s="241"/>
      <c r="T5878" s="242"/>
      <c r="AT5878" s="243" t="s">
        <v>211</v>
      </c>
      <c r="AU5878" s="243" t="s">
        <v>84</v>
      </c>
      <c r="AV5878" s="14" t="s">
        <v>84</v>
      </c>
      <c r="AW5878" s="14" t="s">
        <v>31</v>
      </c>
      <c r="AX5878" s="14" t="s">
        <v>75</v>
      </c>
      <c r="AY5878" s="243" t="s">
        <v>203</v>
      </c>
    </row>
    <row r="5879" spans="2:51" s="14" customFormat="1" ht="11.25">
      <c r="B5879" s="233"/>
      <c r="C5879" s="234"/>
      <c r="D5879" s="224" t="s">
        <v>211</v>
      </c>
      <c r="E5879" s="235" t="s">
        <v>1</v>
      </c>
      <c r="F5879" s="236" t="s">
        <v>5101</v>
      </c>
      <c r="G5879" s="234"/>
      <c r="H5879" s="237">
        <v>1.3520000000000001</v>
      </c>
      <c r="I5879" s="238"/>
      <c r="J5879" s="234"/>
      <c r="K5879" s="234"/>
      <c r="L5879" s="239"/>
      <c r="M5879" s="240"/>
      <c r="N5879" s="241"/>
      <c r="O5879" s="241"/>
      <c r="P5879" s="241"/>
      <c r="Q5879" s="241"/>
      <c r="R5879" s="241"/>
      <c r="S5879" s="241"/>
      <c r="T5879" s="242"/>
      <c r="AT5879" s="243" t="s">
        <v>211</v>
      </c>
      <c r="AU5879" s="243" t="s">
        <v>84</v>
      </c>
      <c r="AV5879" s="14" t="s">
        <v>84</v>
      </c>
      <c r="AW5879" s="14" t="s">
        <v>31</v>
      </c>
      <c r="AX5879" s="14" t="s">
        <v>75</v>
      </c>
      <c r="AY5879" s="243" t="s">
        <v>203</v>
      </c>
    </row>
    <row r="5880" spans="2:51" s="14" customFormat="1" ht="11.25">
      <c r="B5880" s="233"/>
      <c r="C5880" s="234"/>
      <c r="D5880" s="224" t="s">
        <v>211</v>
      </c>
      <c r="E5880" s="235" t="s">
        <v>1</v>
      </c>
      <c r="F5880" s="236" t="s">
        <v>5102</v>
      </c>
      <c r="G5880" s="234"/>
      <c r="H5880" s="237">
        <v>1.3520000000000001</v>
      </c>
      <c r="I5880" s="238"/>
      <c r="J5880" s="234"/>
      <c r="K5880" s="234"/>
      <c r="L5880" s="239"/>
      <c r="M5880" s="240"/>
      <c r="N5880" s="241"/>
      <c r="O5880" s="241"/>
      <c r="P5880" s="241"/>
      <c r="Q5880" s="241"/>
      <c r="R5880" s="241"/>
      <c r="S5880" s="241"/>
      <c r="T5880" s="242"/>
      <c r="AT5880" s="243" t="s">
        <v>211</v>
      </c>
      <c r="AU5880" s="243" t="s">
        <v>84</v>
      </c>
      <c r="AV5880" s="14" t="s">
        <v>84</v>
      </c>
      <c r="AW5880" s="14" t="s">
        <v>31</v>
      </c>
      <c r="AX5880" s="14" t="s">
        <v>75</v>
      </c>
      <c r="AY5880" s="243" t="s">
        <v>203</v>
      </c>
    </row>
    <row r="5881" spans="2:51" s="14" customFormat="1" ht="11.25">
      <c r="B5881" s="233"/>
      <c r="C5881" s="234"/>
      <c r="D5881" s="224" t="s">
        <v>211</v>
      </c>
      <c r="E5881" s="235" t="s">
        <v>1</v>
      </c>
      <c r="F5881" s="236" t="s">
        <v>5103</v>
      </c>
      <c r="G5881" s="234"/>
      <c r="H5881" s="237">
        <v>1.3520000000000001</v>
      </c>
      <c r="I5881" s="238"/>
      <c r="J5881" s="234"/>
      <c r="K5881" s="234"/>
      <c r="L5881" s="239"/>
      <c r="M5881" s="240"/>
      <c r="N5881" s="241"/>
      <c r="O5881" s="241"/>
      <c r="P5881" s="241"/>
      <c r="Q5881" s="241"/>
      <c r="R5881" s="241"/>
      <c r="S5881" s="241"/>
      <c r="T5881" s="242"/>
      <c r="AT5881" s="243" t="s">
        <v>211</v>
      </c>
      <c r="AU5881" s="243" t="s">
        <v>84</v>
      </c>
      <c r="AV5881" s="14" t="s">
        <v>84</v>
      </c>
      <c r="AW5881" s="14" t="s">
        <v>31</v>
      </c>
      <c r="AX5881" s="14" t="s">
        <v>75</v>
      </c>
      <c r="AY5881" s="243" t="s">
        <v>203</v>
      </c>
    </row>
    <row r="5882" spans="2:51" s="14" customFormat="1" ht="11.25">
      <c r="B5882" s="233"/>
      <c r="C5882" s="234"/>
      <c r="D5882" s="224" t="s">
        <v>211</v>
      </c>
      <c r="E5882" s="235" t="s">
        <v>1</v>
      </c>
      <c r="F5882" s="236" t="s">
        <v>5104</v>
      </c>
      <c r="G5882" s="234"/>
      <c r="H5882" s="237">
        <v>1.3520000000000001</v>
      </c>
      <c r="I5882" s="238"/>
      <c r="J5882" s="234"/>
      <c r="K5882" s="234"/>
      <c r="L5882" s="239"/>
      <c r="M5882" s="240"/>
      <c r="N5882" s="241"/>
      <c r="O5882" s="241"/>
      <c r="P5882" s="241"/>
      <c r="Q5882" s="241"/>
      <c r="R5882" s="241"/>
      <c r="S5882" s="241"/>
      <c r="T5882" s="242"/>
      <c r="AT5882" s="243" t="s">
        <v>211</v>
      </c>
      <c r="AU5882" s="243" t="s">
        <v>84</v>
      </c>
      <c r="AV5882" s="14" t="s">
        <v>84</v>
      </c>
      <c r="AW5882" s="14" t="s">
        <v>31</v>
      </c>
      <c r="AX5882" s="14" t="s">
        <v>75</v>
      </c>
      <c r="AY5882" s="243" t="s">
        <v>203</v>
      </c>
    </row>
    <row r="5883" spans="2:51" s="14" customFormat="1" ht="11.25">
      <c r="B5883" s="233"/>
      <c r="C5883" s="234"/>
      <c r="D5883" s="224" t="s">
        <v>211</v>
      </c>
      <c r="E5883" s="235" t="s">
        <v>1</v>
      </c>
      <c r="F5883" s="236" t="s">
        <v>5105</v>
      </c>
      <c r="G5883" s="234"/>
      <c r="H5883" s="237">
        <v>1.3520000000000001</v>
      </c>
      <c r="I5883" s="238"/>
      <c r="J5883" s="234"/>
      <c r="K5883" s="234"/>
      <c r="L5883" s="239"/>
      <c r="M5883" s="240"/>
      <c r="N5883" s="241"/>
      <c r="O5883" s="241"/>
      <c r="P5883" s="241"/>
      <c r="Q5883" s="241"/>
      <c r="R5883" s="241"/>
      <c r="S5883" s="241"/>
      <c r="T5883" s="242"/>
      <c r="AT5883" s="243" t="s">
        <v>211</v>
      </c>
      <c r="AU5883" s="243" t="s">
        <v>84</v>
      </c>
      <c r="AV5883" s="14" t="s">
        <v>84</v>
      </c>
      <c r="AW5883" s="14" t="s">
        <v>31</v>
      </c>
      <c r="AX5883" s="14" t="s">
        <v>75</v>
      </c>
      <c r="AY5883" s="243" t="s">
        <v>203</v>
      </c>
    </row>
    <row r="5884" spans="2:51" s="14" customFormat="1" ht="11.25">
      <c r="B5884" s="233"/>
      <c r="C5884" s="234"/>
      <c r="D5884" s="224" t="s">
        <v>211</v>
      </c>
      <c r="E5884" s="235" t="s">
        <v>1</v>
      </c>
      <c r="F5884" s="236" t="s">
        <v>5106</v>
      </c>
      <c r="G5884" s="234"/>
      <c r="H5884" s="237">
        <v>1.3520000000000001</v>
      </c>
      <c r="I5884" s="238"/>
      <c r="J5884" s="234"/>
      <c r="K5884" s="234"/>
      <c r="L5884" s="239"/>
      <c r="M5884" s="240"/>
      <c r="N5884" s="241"/>
      <c r="O5884" s="241"/>
      <c r="P5884" s="241"/>
      <c r="Q5884" s="241"/>
      <c r="R5884" s="241"/>
      <c r="S5884" s="241"/>
      <c r="T5884" s="242"/>
      <c r="AT5884" s="243" t="s">
        <v>211</v>
      </c>
      <c r="AU5884" s="243" t="s">
        <v>84</v>
      </c>
      <c r="AV5884" s="14" t="s">
        <v>84</v>
      </c>
      <c r="AW5884" s="14" t="s">
        <v>31</v>
      </c>
      <c r="AX5884" s="14" t="s">
        <v>75</v>
      </c>
      <c r="AY5884" s="243" t="s">
        <v>203</v>
      </c>
    </row>
    <row r="5885" spans="2:51" s="14" customFormat="1" ht="11.25">
      <c r="B5885" s="233"/>
      <c r="C5885" s="234"/>
      <c r="D5885" s="224" t="s">
        <v>211</v>
      </c>
      <c r="E5885" s="235" t="s">
        <v>1</v>
      </c>
      <c r="F5885" s="236" t="s">
        <v>5107</v>
      </c>
      <c r="G5885" s="234"/>
      <c r="H5885" s="237">
        <v>1.3520000000000001</v>
      </c>
      <c r="I5885" s="238"/>
      <c r="J5885" s="234"/>
      <c r="K5885" s="234"/>
      <c r="L5885" s="239"/>
      <c r="M5885" s="240"/>
      <c r="N5885" s="241"/>
      <c r="O5885" s="241"/>
      <c r="P5885" s="241"/>
      <c r="Q5885" s="241"/>
      <c r="R5885" s="241"/>
      <c r="S5885" s="241"/>
      <c r="T5885" s="242"/>
      <c r="AT5885" s="243" t="s">
        <v>211</v>
      </c>
      <c r="AU5885" s="243" t="s">
        <v>84</v>
      </c>
      <c r="AV5885" s="14" t="s">
        <v>84</v>
      </c>
      <c r="AW5885" s="14" t="s">
        <v>31</v>
      </c>
      <c r="AX5885" s="14" t="s">
        <v>75</v>
      </c>
      <c r="AY5885" s="243" t="s">
        <v>203</v>
      </c>
    </row>
    <row r="5886" spans="2:51" s="14" customFormat="1" ht="11.25">
      <c r="B5886" s="233"/>
      <c r="C5886" s="234"/>
      <c r="D5886" s="224" t="s">
        <v>211</v>
      </c>
      <c r="E5886" s="235" t="s">
        <v>1</v>
      </c>
      <c r="F5886" s="236" t="s">
        <v>5108</v>
      </c>
      <c r="G5886" s="234"/>
      <c r="H5886" s="237">
        <v>1.3520000000000001</v>
      </c>
      <c r="I5886" s="238"/>
      <c r="J5886" s="234"/>
      <c r="K5886" s="234"/>
      <c r="L5886" s="239"/>
      <c r="M5886" s="240"/>
      <c r="N5886" s="241"/>
      <c r="O5886" s="241"/>
      <c r="P5886" s="241"/>
      <c r="Q5886" s="241"/>
      <c r="R5886" s="241"/>
      <c r="S5886" s="241"/>
      <c r="T5886" s="242"/>
      <c r="AT5886" s="243" t="s">
        <v>211</v>
      </c>
      <c r="AU5886" s="243" t="s">
        <v>84</v>
      </c>
      <c r="AV5886" s="14" t="s">
        <v>84</v>
      </c>
      <c r="AW5886" s="14" t="s">
        <v>31</v>
      </c>
      <c r="AX5886" s="14" t="s">
        <v>75</v>
      </c>
      <c r="AY5886" s="243" t="s">
        <v>203</v>
      </c>
    </row>
    <row r="5887" spans="2:51" s="14" customFormat="1" ht="11.25">
      <c r="B5887" s="233"/>
      <c r="C5887" s="234"/>
      <c r="D5887" s="224" t="s">
        <v>211</v>
      </c>
      <c r="E5887" s="235" t="s">
        <v>1</v>
      </c>
      <c r="F5887" s="236" t="s">
        <v>5109</v>
      </c>
      <c r="G5887" s="234"/>
      <c r="H5887" s="237">
        <v>1.3520000000000001</v>
      </c>
      <c r="I5887" s="238"/>
      <c r="J5887" s="234"/>
      <c r="K5887" s="234"/>
      <c r="L5887" s="239"/>
      <c r="M5887" s="240"/>
      <c r="N5887" s="241"/>
      <c r="O5887" s="241"/>
      <c r="P5887" s="241"/>
      <c r="Q5887" s="241"/>
      <c r="R5887" s="241"/>
      <c r="S5887" s="241"/>
      <c r="T5887" s="242"/>
      <c r="AT5887" s="243" t="s">
        <v>211</v>
      </c>
      <c r="AU5887" s="243" t="s">
        <v>84</v>
      </c>
      <c r="AV5887" s="14" t="s">
        <v>84</v>
      </c>
      <c r="AW5887" s="14" t="s">
        <v>31</v>
      </c>
      <c r="AX5887" s="14" t="s">
        <v>75</v>
      </c>
      <c r="AY5887" s="243" t="s">
        <v>203</v>
      </c>
    </row>
    <row r="5888" spans="2:51" s="14" customFormat="1" ht="11.25">
      <c r="B5888" s="233"/>
      <c r="C5888" s="234"/>
      <c r="D5888" s="224" t="s">
        <v>211</v>
      </c>
      <c r="E5888" s="235" t="s">
        <v>1</v>
      </c>
      <c r="F5888" s="236" t="s">
        <v>5110</v>
      </c>
      <c r="G5888" s="234"/>
      <c r="H5888" s="237">
        <v>1.3520000000000001</v>
      </c>
      <c r="I5888" s="238"/>
      <c r="J5888" s="234"/>
      <c r="K5888" s="234"/>
      <c r="L5888" s="239"/>
      <c r="M5888" s="240"/>
      <c r="N5888" s="241"/>
      <c r="O5888" s="241"/>
      <c r="P5888" s="241"/>
      <c r="Q5888" s="241"/>
      <c r="R5888" s="241"/>
      <c r="S5888" s="241"/>
      <c r="T5888" s="242"/>
      <c r="AT5888" s="243" t="s">
        <v>211</v>
      </c>
      <c r="AU5888" s="243" t="s">
        <v>84</v>
      </c>
      <c r="AV5888" s="14" t="s">
        <v>84</v>
      </c>
      <c r="AW5888" s="14" t="s">
        <v>31</v>
      </c>
      <c r="AX5888" s="14" t="s">
        <v>75</v>
      </c>
      <c r="AY5888" s="243" t="s">
        <v>203</v>
      </c>
    </row>
    <row r="5889" spans="1:65" s="14" customFormat="1" ht="11.25">
      <c r="B5889" s="233"/>
      <c r="C5889" s="234"/>
      <c r="D5889" s="224" t="s">
        <v>211</v>
      </c>
      <c r="E5889" s="235" t="s">
        <v>1</v>
      </c>
      <c r="F5889" s="236" t="s">
        <v>5111</v>
      </c>
      <c r="G5889" s="234"/>
      <c r="H5889" s="237">
        <v>1.3520000000000001</v>
      </c>
      <c r="I5889" s="238"/>
      <c r="J5889" s="234"/>
      <c r="K5889" s="234"/>
      <c r="L5889" s="239"/>
      <c r="M5889" s="240"/>
      <c r="N5889" s="241"/>
      <c r="O5889" s="241"/>
      <c r="P5889" s="241"/>
      <c r="Q5889" s="241"/>
      <c r="R5889" s="241"/>
      <c r="S5889" s="241"/>
      <c r="T5889" s="242"/>
      <c r="AT5889" s="243" t="s">
        <v>211</v>
      </c>
      <c r="AU5889" s="243" t="s">
        <v>84</v>
      </c>
      <c r="AV5889" s="14" t="s">
        <v>84</v>
      </c>
      <c r="AW5889" s="14" t="s">
        <v>31</v>
      </c>
      <c r="AX5889" s="14" t="s">
        <v>75</v>
      </c>
      <c r="AY5889" s="243" t="s">
        <v>203</v>
      </c>
    </row>
    <row r="5890" spans="1:65" s="14" customFormat="1" ht="11.25">
      <c r="B5890" s="233"/>
      <c r="C5890" s="234"/>
      <c r="D5890" s="224" t="s">
        <v>211</v>
      </c>
      <c r="E5890" s="235" t="s">
        <v>1</v>
      </c>
      <c r="F5890" s="236" t="s">
        <v>5112</v>
      </c>
      <c r="G5890" s="234"/>
      <c r="H5890" s="237">
        <v>1.3520000000000001</v>
      </c>
      <c r="I5890" s="238"/>
      <c r="J5890" s="234"/>
      <c r="K5890" s="234"/>
      <c r="L5890" s="239"/>
      <c r="M5890" s="240"/>
      <c r="N5890" s="241"/>
      <c r="O5890" s="241"/>
      <c r="P5890" s="241"/>
      <c r="Q5890" s="241"/>
      <c r="R5890" s="241"/>
      <c r="S5890" s="241"/>
      <c r="T5890" s="242"/>
      <c r="AT5890" s="243" t="s">
        <v>211</v>
      </c>
      <c r="AU5890" s="243" t="s">
        <v>84</v>
      </c>
      <c r="AV5890" s="14" t="s">
        <v>84</v>
      </c>
      <c r="AW5890" s="14" t="s">
        <v>31</v>
      </c>
      <c r="AX5890" s="14" t="s">
        <v>75</v>
      </c>
      <c r="AY5890" s="243" t="s">
        <v>203</v>
      </c>
    </row>
    <row r="5891" spans="1:65" s="14" customFormat="1" ht="11.25">
      <c r="B5891" s="233"/>
      <c r="C5891" s="234"/>
      <c r="D5891" s="224" t="s">
        <v>211</v>
      </c>
      <c r="E5891" s="235" t="s">
        <v>1</v>
      </c>
      <c r="F5891" s="236" t="s">
        <v>5113</v>
      </c>
      <c r="G5891" s="234"/>
      <c r="H5891" s="237">
        <v>2.1059999999999999</v>
      </c>
      <c r="I5891" s="238"/>
      <c r="J5891" s="234"/>
      <c r="K5891" s="234"/>
      <c r="L5891" s="239"/>
      <c r="M5891" s="240"/>
      <c r="N5891" s="241"/>
      <c r="O5891" s="241"/>
      <c r="P5891" s="241"/>
      <c r="Q5891" s="241"/>
      <c r="R5891" s="241"/>
      <c r="S5891" s="241"/>
      <c r="T5891" s="242"/>
      <c r="AT5891" s="243" t="s">
        <v>211</v>
      </c>
      <c r="AU5891" s="243" t="s">
        <v>84</v>
      </c>
      <c r="AV5891" s="14" t="s">
        <v>84</v>
      </c>
      <c r="AW5891" s="14" t="s">
        <v>31</v>
      </c>
      <c r="AX5891" s="14" t="s">
        <v>75</v>
      </c>
      <c r="AY5891" s="243" t="s">
        <v>203</v>
      </c>
    </row>
    <row r="5892" spans="1:65" s="14" customFormat="1" ht="11.25">
      <c r="B5892" s="233"/>
      <c r="C5892" s="234"/>
      <c r="D5892" s="224" t="s">
        <v>211</v>
      </c>
      <c r="E5892" s="235" t="s">
        <v>1</v>
      </c>
      <c r="F5892" s="236" t="s">
        <v>5114</v>
      </c>
      <c r="G5892" s="234"/>
      <c r="H5892" s="237">
        <v>1.17</v>
      </c>
      <c r="I5892" s="238"/>
      <c r="J5892" s="234"/>
      <c r="K5892" s="234"/>
      <c r="L5892" s="239"/>
      <c r="M5892" s="240"/>
      <c r="N5892" s="241"/>
      <c r="O5892" s="241"/>
      <c r="P5892" s="241"/>
      <c r="Q5892" s="241"/>
      <c r="R5892" s="241"/>
      <c r="S5892" s="241"/>
      <c r="T5892" s="242"/>
      <c r="AT5892" s="243" t="s">
        <v>211</v>
      </c>
      <c r="AU5892" s="243" t="s">
        <v>84</v>
      </c>
      <c r="AV5892" s="14" t="s">
        <v>84</v>
      </c>
      <c r="AW5892" s="14" t="s">
        <v>31</v>
      </c>
      <c r="AX5892" s="14" t="s">
        <v>75</v>
      </c>
      <c r="AY5892" s="243" t="s">
        <v>203</v>
      </c>
    </row>
    <row r="5893" spans="1:65" s="14" customFormat="1" ht="11.25">
      <c r="B5893" s="233"/>
      <c r="C5893" s="234"/>
      <c r="D5893" s="224" t="s">
        <v>211</v>
      </c>
      <c r="E5893" s="235" t="s">
        <v>1</v>
      </c>
      <c r="F5893" s="236" t="s">
        <v>5115</v>
      </c>
      <c r="G5893" s="234"/>
      <c r="H5893" s="237">
        <v>1.3520000000000001</v>
      </c>
      <c r="I5893" s="238"/>
      <c r="J5893" s="234"/>
      <c r="K5893" s="234"/>
      <c r="L5893" s="239"/>
      <c r="M5893" s="240"/>
      <c r="N5893" s="241"/>
      <c r="O5893" s="241"/>
      <c r="P5893" s="241"/>
      <c r="Q5893" s="241"/>
      <c r="R5893" s="241"/>
      <c r="S5893" s="241"/>
      <c r="T5893" s="242"/>
      <c r="AT5893" s="243" t="s">
        <v>211</v>
      </c>
      <c r="AU5893" s="243" t="s">
        <v>84</v>
      </c>
      <c r="AV5893" s="14" t="s">
        <v>84</v>
      </c>
      <c r="AW5893" s="14" t="s">
        <v>31</v>
      </c>
      <c r="AX5893" s="14" t="s">
        <v>75</v>
      </c>
      <c r="AY5893" s="243" t="s">
        <v>203</v>
      </c>
    </row>
    <row r="5894" spans="1:65" s="14" customFormat="1" ht="11.25">
      <c r="B5894" s="233"/>
      <c r="C5894" s="234"/>
      <c r="D5894" s="224" t="s">
        <v>211</v>
      </c>
      <c r="E5894" s="235" t="s">
        <v>1</v>
      </c>
      <c r="F5894" s="236" t="s">
        <v>5116</v>
      </c>
      <c r="G5894" s="234"/>
      <c r="H5894" s="237">
        <v>1.3520000000000001</v>
      </c>
      <c r="I5894" s="238"/>
      <c r="J5894" s="234"/>
      <c r="K5894" s="234"/>
      <c r="L5894" s="239"/>
      <c r="M5894" s="240"/>
      <c r="N5894" s="241"/>
      <c r="O5894" s="241"/>
      <c r="P5894" s="241"/>
      <c r="Q5894" s="241"/>
      <c r="R5894" s="241"/>
      <c r="S5894" s="241"/>
      <c r="T5894" s="242"/>
      <c r="AT5894" s="243" t="s">
        <v>211</v>
      </c>
      <c r="AU5894" s="243" t="s">
        <v>84</v>
      </c>
      <c r="AV5894" s="14" t="s">
        <v>84</v>
      </c>
      <c r="AW5894" s="14" t="s">
        <v>31</v>
      </c>
      <c r="AX5894" s="14" t="s">
        <v>75</v>
      </c>
      <c r="AY5894" s="243" t="s">
        <v>203</v>
      </c>
    </row>
    <row r="5895" spans="1:65" s="14" customFormat="1" ht="11.25">
      <c r="B5895" s="233"/>
      <c r="C5895" s="234"/>
      <c r="D5895" s="224" t="s">
        <v>211</v>
      </c>
      <c r="E5895" s="235" t="s">
        <v>1</v>
      </c>
      <c r="F5895" s="236" t="s">
        <v>5117</v>
      </c>
      <c r="G5895" s="234"/>
      <c r="H5895" s="237">
        <v>1.3520000000000001</v>
      </c>
      <c r="I5895" s="238"/>
      <c r="J5895" s="234"/>
      <c r="K5895" s="234"/>
      <c r="L5895" s="239"/>
      <c r="M5895" s="240"/>
      <c r="N5895" s="241"/>
      <c r="O5895" s="241"/>
      <c r="P5895" s="241"/>
      <c r="Q5895" s="241"/>
      <c r="R5895" s="241"/>
      <c r="S5895" s="241"/>
      <c r="T5895" s="242"/>
      <c r="AT5895" s="243" t="s">
        <v>211</v>
      </c>
      <c r="AU5895" s="243" t="s">
        <v>84</v>
      </c>
      <c r="AV5895" s="14" t="s">
        <v>84</v>
      </c>
      <c r="AW5895" s="14" t="s">
        <v>31</v>
      </c>
      <c r="AX5895" s="14" t="s">
        <v>75</v>
      </c>
      <c r="AY5895" s="243" t="s">
        <v>203</v>
      </c>
    </row>
    <row r="5896" spans="1:65" s="2" customFormat="1" ht="21.75" customHeight="1">
      <c r="A5896" s="35"/>
      <c r="B5896" s="36"/>
      <c r="C5896" s="247" t="s">
        <v>5118</v>
      </c>
      <c r="D5896" s="247" t="s">
        <v>413</v>
      </c>
      <c r="E5896" s="248" t="s">
        <v>5119</v>
      </c>
      <c r="F5896" s="249" t="s">
        <v>5120</v>
      </c>
      <c r="G5896" s="250" t="s">
        <v>240</v>
      </c>
      <c r="H5896" s="251">
        <v>116.626</v>
      </c>
      <c r="I5896" s="252"/>
      <c r="J5896" s="253">
        <f>ROUND(I5896*H5896,2)</f>
        <v>0</v>
      </c>
      <c r="K5896" s="249" t="s">
        <v>1</v>
      </c>
      <c r="L5896" s="254"/>
      <c r="M5896" s="255" t="s">
        <v>1</v>
      </c>
      <c r="N5896" s="256" t="s">
        <v>40</v>
      </c>
      <c r="O5896" s="72"/>
      <c r="P5896" s="218">
        <f>O5896*H5896</f>
        <v>0</v>
      </c>
      <c r="Q5896" s="218">
        <v>1.8699999999999999E-3</v>
      </c>
      <c r="R5896" s="218">
        <f>Q5896*H5896</f>
        <v>0.21809062000000001</v>
      </c>
      <c r="S5896" s="218">
        <v>0</v>
      </c>
      <c r="T5896" s="219">
        <f>S5896*H5896</f>
        <v>0</v>
      </c>
      <c r="U5896" s="35"/>
      <c r="V5896" s="35"/>
      <c r="W5896" s="35"/>
      <c r="X5896" s="35"/>
      <c r="Y5896" s="35"/>
      <c r="Z5896" s="35"/>
      <c r="AA5896" s="35"/>
      <c r="AB5896" s="35"/>
      <c r="AC5896" s="35"/>
      <c r="AD5896" s="35"/>
      <c r="AE5896" s="35"/>
      <c r="AR5896" s="220" t="s">
        <v>1661</v>
      </c>
      <c r="AT5896" s="220" t="s">
        <v>413</v>
      </c>
      <c r="AU5896" s="220" t="s">
        <v>84</v>
      </c>
      <c r="AY5896" s="18" t="s">
        <v>203</v>
      </c>
      <c r="BE5896" s="221">
        <f>IF(N5896="základní",J5896,0)</f>
        <v>0</v>
      </c>
      <c r="BF5896" s="221">
        <f>IF(N5896="snížená",J5896,0)</f>
        <v>0</v>
      </c>
      <c r="BG5896" s="221">
        <f>IF(N5896="zákl. přenesená",J5896,0)</f>
        <v>0</v>
      </c>
      <c r="BH5896" s="221">
        <f>IF(N5896="sníž. přenesená",J5896,0)</f>
        <v>0</v>
      </c>
      <c r="BI5896" s="221">
        <f>IF(N5896="nulová",J5896,0)</f>
        <v>0</v>
      </c>
      <c r="BJ5896" s="18" t="s">
        <v>82</v>
      </c>
      <c r="BK5896" s="221">
        <f>ROUND(I5896*H5896,2)</f>
        <v>0</v>
      </c>
      <c r="BL5896" s="18" t="s">
        <v>412</v>
      </c>
      <c r="BM5896" s="220" t="s">
        <v>5121</v>
      </c>
    </row>
    <row r="5897" spans="1:65" s="14" customFormat="1" ht="11.25">
      <c r="B5897" s="233"/>
      <c r="C5897" s="234"/>
      <c r="D5897" s="224" t="s">
        <v>211</v>
      </c>
      <c r="E5897" s="234"/>
      <c r="F5897" s="236" t="s">
        <v>5122</v>
      </c>
      <c r="G5897" s="234"/>
      <c r="H5897" s="237">
        <v>116.626</v>
      </c>
      <c r="I5897" s="238"/>
      <c r="J5897" s="234"/>
      <c r="K5897" s="234"/>
      <c r="L5897" s="239"/>
      <c r="M5897" s="240"/>
      <c r="N5897" s="241"/>
      <c r="O5897" s="241"/>
      <c r="P5897" s="241"/>
      <c r="Q5897" s="241"/>
      <c r="R5897" s="241"/>
      <c r="S5897" s="241"/>
      <c r="T5897" s="242"/>
      <c r="AT5897" s="243" t="s">
        <v>211</v>
      </c>
      <c r="AU5897" s="243" t="s">
        <v>84</v>
      </c>
      <c r="AV5897" s="14" t="s">
        <v>84</v>
      </c>
      <c r="AW5897" s="14" t="s">
        <v>4</v>
      </c>
      <c r="AX5897" s="14" t="s">
        <v>82</v>
      </c>
      <c r="AY5897" s="243" t="s">
        <v>203</v>
      </c>
    </row>
    <row r="5898" spans="1:65" s="2" customFormat="1" ht="21.75" customHeight="1">
      <c r="A5898" s="35"/>
      <c r="B5898" s="36"/>
      <c r="C5898" s="209" t="s">
        <v>5123</v>
      </c>
      <c r="D5898" s="209" t="s">
        <v>205</v>
      </c>
      <c r="E5898" s="210" t="s">
        <v>5124</v>
      </c>
      <c r="F5898" s="211" t="s">
        <v>5125</v>
      </c>
      <c r="G5898" s="212" t="s">
        <v>240</v>
      </c>
      <c r="H5898" s="213">
        <v>116.297</v>
      </c>
      <c r="I5898" s="214"/>
      <c r="J5898" s="215">
        <f>ROUND(I5898*H5898,2)</f>
        <v>0</v>
      </c>
      <c r="K5898" s="211" t="s">
        <v>218</v>
      </c>
      <c r="L5898" s="40"/>
      <c r="M5898" s="216" t="s">
        <v>1</v>
      </c>
      <c r="N5898" s="217" t="s">
        <v>40</v>
      </c>
      <c r="O5898" s="72"/>
      <c r="P5898" s="218">
        <f>O5898*H5898</f>
        <v>0</v>
      </c>
      <c r="Q5898" s="218">
        <v>0</v>
      </c>
      <c r="R5898" s="218">
        <f>Q5898*H5898</f>
        <v>0</v>
      </c>
      <c r="S5898" s="218">
        <v>0</v>
      </c>
      <c r="T5898" s="219">
        <f>S5898*H5898</f>
        <v>0</v>
      </c>
      <c r="U5898" s="35"/>
      <c r="V5898" s="35"/>
      <c r="W5898" s="35"/>
      <c r="X5898" s="35"/>
      <c r="Y5898" s="35"/>
      <c r="Z5898" s="35"/>
      <c r="AA5898" s="35"/>
      <c r="AB5898" s="35"/>
      <c r="AC5898" s="35"/>
      <c r="AD5898" s="35"/>
      <c r="AE5898" s="35"/>
      <c r="AR5898" s="220" t="s">
        <v>412</v>
      </c>
      <c r="AT5898" s="220" t="s">
        <v>205</v>
      </c>
      <c r="AU5898" s="220" t="s">
        <v>84</v>
      </c>
      <c r="AY5898" s="18" t="s">
        <v>203</v>
      </c>
      <c r="BE5898" s="221">
        <f>IF(N5898="základní",J5898,0)</f>
        <v>0</v>
      </c>
      <c r="BF5898" s="221">
        <f>IF(N5898="snížená",J5898,0)</f>
        <v>0</v>
      </c>
      <c r="BG5898" s="221">
        <f>IF(N5898="zákl. přenesená",J5898,0)</f>
        <v>0</v>
      </c>
      <c r="BH5898" s="221">
        <f>IF(N5898="sníž. přenesená",J5898,0)</f>
        <v>0</v>
      </c>
      <c r="BI5898" s="221">
        <f>IF(N5898="nulová",J5898,0)</f>
        <v>0</v>
      </c>
      <c r="BJ5898" s="18" t="s">
        <v>82</v>
      </c>
      <c r="BK5898" s="221">
        <f>ROUND(I5898*H5898,2)</f>
        <v>0</v>
      </c>
      <c r="BL5898" s="18" t="s">
        <v>412</v>
      </c>
      <c r="BM5898" s="220" t="s">
        <v>5126</v>
      </c>
    </row>
    <row r="5899" spans="1:65" s="13" customFormat="1" ht="22.5">
      <c r="B5899" s="222"/>
      <c r="C5899" s="223"/>
      <c r="D5899" s="224" t="s">
        <v>211</v>
      </c>
      <c r="E5899" s="225" t="s">
        <v>1</v>
      </c>
      <c r="F5899" s="226" t="s">
        <v>4670</v>
      </c>
      <c r="G5899" s="223"/>
      <c r="H5899" s="225" t="s">
        <v>1</v>
      </c>
      <c r="I5899" s="227"/>
      <c r="J5899" s="223"/>
      <c r="K5899" s="223"/>
      <c r="L5899" s="228"/>
      <c r="M5899" s="229"/>
      <c r="N5899" s="230"/>
      <c r="O5899" s="230"/>
      <c r="P5899" s="230"/>
      <c r="Q5899" s="230"/>
      <c r="R5899" s="230"/>
      <c r="S5899" s="230"/>
      <c r="T5899" s="231"/>
      <c r="AT5899" s="232" t="s">
        <v>211</v>
      </c>
      <c r="AU5899" s="232" t="s">
        <v>84</v>
      </c>
      <c r="AV5899" s="13" t="s">
        <v>82</v>
      </c>
      <c r="AW5899" s="13" t="s">
        <v>31</v>
      </c>
      <c r="AX5899" s="13" t="s">
        <v>75</v>
      </c>
      <c r="AY5899" s="232" t="s">
        <v>203</v>
      </c>
    </row>
    <row r="5900" spans="1:65" s="13" customFormat="1" ht="11.25">
      <c r="B5900" s="222"/>
      <c r="C5900" s="223"/>
      <c r="D5900" s="224" t="s">
        <v>211</v>
      </c>
      <c r="E5900" s="225" t="s">
        <v>1</v>
      </c>
      <c r="F5900" s="226" t="s">
        <v>213</v>
      </c>
      <c r="G5900" s="223"/>
      <c r="H5900" s="225" t="s">
        <v>1</v>
      </c>
      <c r="I5900" s="227"/>
      <c r="J5900" s="223"/>
      <c r="K5900" s="223"/>
      <c r="L5900" s="228"/>
      <c r="M5900" s="229"/>
      <c r="N5900" s="230"/>
      <c r="O5900" s="230"/>
      <c r="P5900" s="230"/>
      <c r="Q5900" s="230"/>
      <c r="R5900" s="230"/>
      <c r="S5900" s="230"/>
      <c r="T5900" s="231"/>
      <c r="AT5900" s="232" t="s">
        <v>211</v>
      </c>
      <c r="AU5900" s="232" t="s">
        <v>84</v>
      </c>
      <c r="AV5900" s="13" t="s">
        <v>82</v>
      </c>
      <c r="AW5900" s="13" t="s">
        <v>31</v>
      </c>
      <c r="AX5900" s="13" t="s">
        <v>75</v>
      </c>
      <c r="AY5900" s="232" t="s">
        <v>203</v>
      </c>
    </row>
    <row r="5901" spans="1:65" s="13" customFormat="1" ht="11.25">
      <c r="B5901" s="222"/>
      <c r="C5901" s="223"/>
      <c r="D5901" s="224" t="s">
        <v>211</v>
      </c>
      <c r="E5901" s="225" t="s">
        <v>1</v>
      </c>
      <c r="F5901" s="226" t="s">
        <v>5037</v>
      </c>
      <c r="G5901" s="223"/>
      <c r="H5901" s="225" t="s">
        <v>1</v>
      </c>
      <c r="I5901" s="227"/>
      <c r="J5901" s="223"/>
      <c r="K5901" s="223"/>
      <c r="L5901" s="228"/>
      <c r="M5901" s="229"/>
      <c r="N5901" s="230"/>
      <c r="O5901" s="230"/>
      <c r="P5901" s="230"/>
      <c r="Q5901" s="230"/>
      <c r="R5901" s="230"/>
      <c r="S5901" s="230"/>
      <c r="T5901" s="231"/>
      <c r="AT5901" s="232" t="s">
        <v>211</v>
      </c>
      <c r="AU5901" s="232" t="s">
        <v>84</v>
      </c>
      <c r="AV5901" s="13" t="s">
        <v>82</v>
      </c>
      <c r="AW5901" s="13" t="s">
        <v>31</v>
      </c>
      <c r="AX5901" s="13" t="s">
        <v>75</v>
      </c>
      <c r="AY5901" s="232" t="s">
        <v>203</v>
      </c>
    </row>
    <row r="5902" spans="1:65" s="13" customFormat="1" ht="11.25">
      <c r="B5902" s="222"/>
      <c r="C5902" s="223"/>
      <c r="D5902" s="224" t="s">
        <v>211</v>
      </c>
      <c r="E5902" s="225" t="s">
        <v>1</v>
      </c>
      <c r="F5902" s="226" t="s">
        <v>418</v>
      </c>
      <c r="G5902" s="223"/>
      <c r="H5902" s="225" t="s">
        <v>1</v>
      </c>
      <c r="I5902" s="227"/>
      <c r="J5902" s="223"/>
      <c r="K5902" s="223"/>
      <c r="L5902" s="228"/>
      <c r="M5902" s="229"/>
      <c r="N5902" s="230"/>
      <c r="O5902" s="230"/>
      <c r="P5902" s="230"/>
      <c r="Q5902" s="230"/>
      <c r="R5902" s="230"/>
      <c r="S5902" s="230"/>
      <c r="T5902" s="231"/>
      <c r="AT5902" s="232" t="s">
        <v>211</v>
      </c>
      <c r="AU5902" s="232" t="s">
        <v>84</v>
      </c>
      <c r="AV5902" s="13" t="s">
        <v>82</v>
      </c>
      <c r="AW5902" s="13" t="s">
        <v>31</v>
      </c>
      <c r="AX5902" s="13" t="s">
        <v>75</v>
      </c>
      <c r="AY5902" s="232" t="s">
        <v>203</v>
      </c>
    </row>
    <row r="5903" spans="1:65" s="14" customFormat="1" ht="11.25">
      <c r="B5903" s="233"/>
      <c r="C5903" s="234"/>
      <c r="D5903" s="224" t="s">
        <v>211</v>
      </c>
      <c r="E5903" s="235" t="s">
        <v>1</v>
      </c>
      <c r="F5903" s="236" t="s">
        <v>4676</v>
      </c>
      <c r="G5903" s="234"/>
      <c r="H5903" s="237">
        <v>1.53</v>
      </c>
      <c r="I5903" s="238"/>
      <c r="J5903" s="234"/>
      <c r="K5903" s="234"/>
      <c r="L5903" s="239"/>
      <c r="M5903" s="240"/>
      <c r="N5903" s="241"/>
      <c r="O5903" s="241"/>
      <c r="P5903" s="241"/>
      <c r="Q5903" s="241"/>
      <c r="R5903" s="241"/>
      <c r="S5903" s="241"/>
      <c r="T5903" s="242"/>
      <c r="AT5903" s="243" t="s">
        <v>211</v>
      </c>
      <c r="AU5903" s="243" t="s">
        <v>84</v>
      </c>
      <c r="AV5903" s="14" t="s">
        <v>84</v>
      </c>
      <c r="AW5903" s="14" t="s">
        <v>31</v>
      </c>
      <c r="AX5903" s="14" t="s">
        <v>75</v>
      </c>
      <c r="AY5903" s="243" t="s">
        <v>203</v>
      </c>
    </row>
    <row r="5904" spans="1:65" s="14" customFormat="1" ht="11.25">
      <c r="B5904" s="233"/>
      <c r="C5904" s="234"/>
      <c r="D5904" s="224" t="s">
        <v>211</v>
      </c>
      <c r="E5904" s="235" t="s">
        <v>1</v>
      </c>
      <c r="F5904" s="236" t="s">
        <v>4677</v>
      </c>
      <c r="G5904" s="234"/>
      <c r="H5904" s="237">
        <v>1.83</v>
      </c>
      <c r="I5904" s="238"/>
      <c r="J5904" s="234"/>
      <c r="K5904" s="234"/>
      <c r="L5904" s="239"/>
      <c r="M5904" s="240"/>
      <c r="N5904" s="241"/>
      <c r="O5904" s="241"/>
      <c r="P5904" s="241"/>
      <c r="Q5904" s="241"/>
      <c r="R5904" s="241"/>
      <c r="S5904" s="241"/>
      <c r="T5904" s="242"/>
      <c r="AT5904" s="243" t="s">
        <v>211</v>
      </c>
      <c r="AU5904" s="243" t="s">
        <v>84</v>
      </c>
      <c r="AV5904" s="14" t="s">
        <v>84</v>
      </c>
      <c r="AW5904" s="14" t="s">
        <v>31</v>
      </c>
      <c r="AX5904" s="14" t="s">
        <v>75</v>
      </c>
      <c r="AY5904" s="243" t="s">
        <v>203</v>
      </c>
    </row>
    <row r="5905" spans="2:51" s="14" customFormat="1" ht="11.25">
      <c r="B5905" s="233"/>
      <c r="C5905" s="234"/>
      <c r="D5905" s="224" t="s">
        <v>211</v>
      </c>
      <c r="E5905" s="235" t="s">
        <v>1</v>
      </c>
      <c r="F5905" s="236" t="s">
        <v>4678</v>
      </c>
      <c r="G5905" s="234"/>
      <c r="H5905" s="237">
        <v>1.53</v>
      </c>
      <c r="I5905" s="238"/>
      <c r="J5905" s="234"/>
      <c r="K5905" s="234"/>
      <c r="L5905" s="239"/>
      <c r="M5905" s="240"/>
      <c r="N5905" s="241"/>
      <c r="O5905" s="241"/>
      <c r="P5905" s="241"/>
      <c r="Q5905" s="241"/>
      <c r="R5905" s="241"/>
      <c r="S5905" s="241"/>
      <c r="T5905" s="242"/>
      <c r="AT5905" s="243" t="s">
        <v>211</v>
      </c>
      <c r="AU5905" s="243" t="s">
        <v>84</v>
      </c>
      <c r="AV5905" s="14" t="s">
        <v>84</v>
      </c>
      <c r="AW5905" s="14" t="s">
        <v>31</v>
      </c>
      <c r="AX5905" s="14" t="s">
        <v>75</v>
      </c>
      <c r="AY5905" s="243" t="s">
        <v>203</v>
      </c>
    </row>
    <row r="5906" spans="2:51" s="14" customFormat="1" ht="11.25">
      <c r="B5906" s="233"/>
      <c r="C5906" s="234"/>
      <c r="D5906" s="224" t="s">
        <v>211</v>
      </c>
      <c r="E5906" s="235" t="s">
        <v>1</v>
      </c>
      <c r="F5906" s="236" t="s">
        <v>4679</v>
      </c>
      <c r="G5906" s="234"/>
      <c r="H5906" s="237">
        <v>1.83</v>
      </c>
      <c r="I5906" s="238"/>
      <c r="J5906" s="234"/>
      <c r="K5906" s="234"/>
      <c r="L5906" s="239"/>
      <c r="M5906" s="240"/>
      <c r="N5906" s="241"/>
      <c r="O5906" s="241"/>
      <c r="P5906" s="241"/>
      <c r="Q5906" s="241"/>
      <c r="R5906" s="241"/>
      <c r="S5906" s="241"/>
      <c r="T5906" s="242"/>
      <c r="AT5906" s="243" t="s">
        <v>211</v>
      </c>
      <c r="AU5906" s="243" t="s">
        <v>84</v>
      </c>
      <c r="AV5906" s="14" t="s">
        <v>84</v>
      </c>
      <c r="AW5906" s="14" t="s">
        <v>31</v>
      </c>
      <c r="AX5906" s="14" t="s">
        <v>75</v>
      </c>
      <c r="AY5906" s="243" t="s">
        <v>203</v>
      </c>
    </row>
    <row r="5907" spans="2:51" s="13" customFormat="1" ht="11.25">
      <c r="B5907" s="222"/>
      <c r="C5907" s="223"/>
      <c r="D5907" s="224" t="s">
        <v>211</v>
      </c>
      <c r="E5907" s="225" t="s">
        <v>1</v>
      </c>
      <c r="F5907" s="226" t="s">
        <v>213</v>
      </c>
      <c r="G5907" s="223"/>
      <c r="H5907" s="225" t="s">
        <v>1</v>
      </c>
      <c r="I5907" s="227"/>
      <c r="J5907" s="223"/>
      <c r="K5907" s="223"/>
      <c r="L5907" s="228"/>
      <c r="M5907" s="229"/>
      <c r="N5907" s="230"/>
      <c r="O5907" s="230"/>
      <c r="P5907" s="230"/>
      <c r="Q5907" s="230"/>
      <c r="R5907" s="230"/>
      <c r="S5907" s="230"/>
      <c r="T5907" s="231"/>
      <c r="AT5907" s="232" t="s">
        <v>211</v>
      </c>
      <c r="AU5907" s="232" t="s">
        <v>84</v>
      </c>
      <c r="AV5907" s="13" t="s">
        <v>82</v>
      </c>
      <c r="AW5907" s="13" t="s">
        <v>31</v>
      </c>
      <c r="AX5907" s="13" t="s">
        <v>75</v>
      </c>
      <c r="AY5907" s="232" t="s">
        <v>203</v>
      </c>
    </row>
    <row r="5908" spans="2:51" s="13" customFormat="1" ht="11.25">
      <c r="B5908" s="222"/>
      <c r="C5908" s="223"/>
      <c r="D5908" s="224" t="s">
        <v>211</v>
      </c>
      <c r="E5908" s="225" t="s">
        <v>1</v>
      </c>
      <c r="F5908" s="226" t="s">
        <v>420</v>
      </c>
      <c r="G5908" s="223"/>
      <c r="H5908" s="225" t="s">
        <v>1</v>
      </c>
      <c r="I5908" s="227"/>
      <c r="J5908" s="223"/>
      <c r="K5908" s="223"/>
      <c r="L5908" s="228"/>
      <c r="M5908" s="229"/>
      <c r="N5908" s="230"/>
      <c r="O5908" s="230"/>
      <c r="P5908" s="230"/>
      <c r="Q5908" s="230"/>
      <c r="R5908" s="230"/>
      <c r="S5908" s="230"/>
      <c r="T5908" s="231"/>
      <c r="AT5908" s="232" t="s">
        <v>211</v>
      </c>
      <c r="AU5908" s="232" t="s">
        <v>84</v>
      </c>
      <c r="AV5908" s="13" t="s">
        <v>82</v>
      </c>
      <c r="AW5908" s="13" t="s">
        <v>31</v>
      </c>
      <c r="AX5908" s="13" t="s">
        <v>75</v>
      </c>
      <c r="AY5908" s="232" t="s">
        <v>203</v>
      </c>
    </row>
    <row r="5909" spans="2:51" s="14" customFormat="1" ht="11.25">
      <c r="B5909" s="233"/>
      <c r="C5909" s="234"/>
      <c r="D5909" s="224" t="s">
        <v>211</v>
      </c>
      <c r="E5909" s="235" t="s">
        <v>1</v>
      </c>
      <c r="F5909" s="236" t="s">
        <v>4680</v>
      </c>
      <c r="G5909" s="234"/>
      <c r="H5909" s="237">
        <v>1.53</v>
      </c>
      <c r="I5909" s="238"/>
      <c r="J5909" s="234"/>
      <c r="K5909" s="234"/>
      <c r="L5909" s="239"/>
      <c r="M5909" s="240"/>
      <c r="N5909" s="241"/>
      <c r="O5909" s="241"/>
      <c r="P5909" s="241"/>
      <c r="Q5909" s="241"/>
      <c r="R5909" s="241"/>
      <c r="S5909" s="241"/>
      <c r="T5909" s="242"/>
      <c r="AT5909" s="243" t="s">
        <v>211</v>
      </c>
      <c r="AU5909" s="243" t="s">
        <v>84</v>
      </c>
      <c r="AV5909" s="14" t="s">
        <v>84</v>
      </c>
      <c r="AW5909" s="14" t="s">
        <v>31</v>
      </c>
      <c r="AX5909" s="14" t="s">
        <v>75</v>
      </c>
      <c r="AY5909" s="243" t="s">
        <v>203</v>
      </c>
    </row>
    <row r="5910" spans="2:51" s="14" customFormat="1" ht="11.25">
      <c r="B5910" s="233"/>
      <c r="C5910" s="234"/>
      <c r="D5910" s="224" t="s">
        <v>211</v>
      </c>
      <c r="E5910" s="235" t="s">
        <v>1</v>
      </c>
      <c r="F5910" s="236" t="s">
        <v>4681</v>
      </c>
      <c r="G5910" s="234"/>
      <c r="H5910" s="237">
        <v>1.83</v>
      </c>
      <c r="I5910" s="238"/>
      <c r="J5910" s="234"/>
      <c r="K5910" s="234"/>
      <c r="L5910" s="239"/>
      <c r="M5910" s="240"/>
      <c r="N5910" s="241"/>
      <c r="O5910" s="241"/>
      <c r="P5910" s="241"/>
      <c r="Q5910" s="241"/>
      <c r="R5910" s="241"/>
      <c r="S5910" s="241"/>
      <c r="T5910" s="242"/>
      <c r="AT5910" s="243" t="s">
        <v>211</v>
      </c>
      <c r="AU5910" s="243" t="s">
        <v>84</v>
      </c>
      <c r="AV5910" s="14" t="s">
        <v>84</v>
      </c>
      <c r="AW5910" s="14" t="s">
        <v>31</v>
      </c>
      <c r="AX5910" s="14" t="s">
        <v>75</v>
      </c>
      <c r="AY5910" s="243" t="s">
        <v>203</v>
      </c>
    </row>
    <row r="5911" spans="2:51" s="14" customFormat="1" ht="11.25">
      <c r="B5911" s="233"/>
      <c r="C5911" s="234"/>
      <c r="D5911" s="224" t="s">
        <v>211</v>
      </c>
      <c r="E5911" s="235" t="s">
        <v>1</v>
      </c>
      <c r="F5911" s="236" t="s">
        <v>4682</v>
      </c>
      <c r="G5911" s="234"/>
      <c r="H5911" s="237">
        <v>1.53</v>
      </c>
      <c r="I5911" s="238"/>
      <c r="J5911" s="234"/>
      <c r="K5911" s="234"/>
      <c r="L5911" s="239"/>
      <c r="M5911" s="240"/>
      <c r="N5911" s="241"/>
      <c r="O5911" s="241"/>
      <c r="P5911" s="241"/>
      <c r="Q5911" s="241"/>
      <c r="R5911" s="241"/>
      <c r="S5911" s="241"/>
      <c r="T5911" s="242"/>
      <c r="AT5911" s="243" t="s">
        <v>211</v>
      </c>
      <c r="AU5911" s="243" t="s">
        <v>84</v>
      </c>
      <c r="AV5911" s="14" t="s">
        <v>84</v>
      </c>
      <c r="AW5911" s="14" t="s">
        <v>31</v>
      </c>
      <c r="AX5911" s="14" t="s">
        <v>75</v>
      </c>
      <c r="AY5911" s="243" t="s">
        <v>203</v>
      </c>
    </row>
    <row r="5912" spans="2:51" s="14" customFormat="1" ht="11.25">
      <c r="B5912" s="233"/>
      <c r="C5912" s="234"/>
      <c r="D5912" s="224" t="s">
        <v>211</v>
      </c>
      <c r="E5912" s="235" t="s">
        <v>1</v>
      </c>
      <c r="F5912" s="236" t="s">
        <v>4683</v>
      </c>
      <c r="G5912" s="234"/>
      <c r="H5912" s="237">
        <v>1.83</v>
      </c>
      <c r="I5912" s="238"/>
      <c r="J5912" s="234"/>
      <c r="K5912" s="234"/>
      <c r="L5912" s="239"/>
      <c r="M5912" s="240"/>
      <c r="N5912" s="241"/>
      <c r="O5912" s="241"/>
      <c r="P5912" s="241"/>
      <c r="Q5912" s="241"/>
      <c r="R5912" s="241"/>
      <c r="S5912" s="241"/>
      <c r="T5912" s="242"/>
      <c r="AT5912" s="243" t="s">
        <v>211</v>
      </c>
      <c r="AU5912" s="243" t="s">
        <v>84</v>
      </c>
      <c r="AV5912" s="14" t="s">
        <v>84</v>
      </c>
      <c r="AW5912" s="14" t="s">
        <v>31</v>
      </c>
      <c r="AX5912" s="14" t="s">
        <v>75</v>
      </c>
      <c r="AY5912" s="243" t="s">
        <v>203</v>
      </c>
    </row>
    <row r="5913" spans="2:51" s="13" customFormat="1" ht="11.25">
      <c r="B5913" s="222"/>
      <c r="C5913" s="223"/>
      <c r="D5913" s="224" t="s">
        <v>211</v>
      </c>
      <c r="E5913" s="225" t="s">
        <v>1</v>
      </c>
      <c r="F5913" s="226" t="s">
        <v>213</v>
      </c>
      <c r="G5913" s="223"/>
      <c r="H5913" s="225" t="s">
        <v>1</v>
      </c>
      <c r="I5913" s="227"/>
      <c r="J5913" s="223"/>
      <c r="K5913" s="223"/>
      <c r="L5913" s="228"/>
      <c r="M5913" s="229"/>
      <c r="N5913" s="230"/>
      <c r="O5913" s="230"/>
      <c r="P5913" s="230"/>
      <c r="Q5913" s="230"/>
      <c r="R5913" s="230"/>
      <c r="S5913" s="230"/>
      <c r="T5913" s="231"/>
      <c r="AT5913" s="232" t="s">
        <v>211</v>
      </c>
      <c r="AU5913" s="232" t="s">
        <v>84</v>
      </c>
      <c r="AV5913" s="13" t="s">
        <v>82</v>
      </c>
      <c r="AW5913" s="13" t="s">
        <v>31</v>
      </c>
      <c r="AX5913" s="13" t="s">
        <v>75</v>
      </c>
      <c r="AY5913" s="232" t="s">
        <v>203</v>
      </c>
    </row>
    <row r="5914" spans="2:51" s="13" customFormat="1" ht="11.25">
      <c r="B5914" s="222"/>
      <c r="C5914" s="223"/>
      <c r="D5914" s="224" t="s">
        <v>211</v>
      </c>
      <c r="E5914" s="225" t="s">
        <v>1</v>
      </c>
      <c r="F5914" s="226" t="s">
        <v>5040</v>
      </c>
      <c r="G5914" s="223"/>
      <c r="H5914" s="225" t="s">
        <v>1</v>
      </c>
      <c r="I5914" s="227"/>
      <c r="J5914" s="223"/>
      <c r="K5914" s="223"/>
      <c r="L5914" s="228"/>
      <c r="M5914" s="229"/>
      <c r="N5914" s="230"/>
      <c r="O5914" s="230"/>
      <c r="P5914" s="230"/>
      <c r="Q5914" s="230"/>
      <c r="R5914" s="230"/>
      <c r="S5914" s="230"/>
      <c r="T5914" s="231"/>
      <c r="AT5914" s="232" t="s">
        <v>211</v>
      </c>
      <c r="AU5914" s="232" t="s">
        <v>84</v>
      </c>
      <c r="AV5914" s="13" t="s">
        <v>82</v>
      </c>
      <c r="AW5914" s="13" t="s">
        <v>31</v>
      </c>
      <c r="AX5914" s="13" t="s">
        <v>75</v>
      </c>
      <c r="AY5914" s="232" t="s">
        <v>203</v>
      </c>
    </row>
    <row r="5915" spans="2:51" s="13" customFormat="1" ht="11.25">
      <c r="B5915" s="222"/>
      <c r="C5915" s="223"/>
      <c r="D5915" s="224" t="s">
        <v>211</v>
      </c>
      <c r="E5915" s="225" t="s">
        <v>1</v>
      </c>
      <c r="F5915" s="226" t="s">
        <v>1335</v>
      </c>
      <c r="G5915" s="223"/>
      <c r="H5915" s="225" t="s">
        <v>1</v>
      </c>
      <c r="I5915" s="227"/>
      <c r="J5915" s="223"/>
      <c r="K5915" s="223"/>
      <c r="L5915" s="228"/>
      <c r="M5915" s="229"/>
      <c r="N5915" s="230"/>
      <c r="O5915" s="230"/>
      <c r="P5915" s="230"/>
      <c r="Q5915" s="230"/>
      <c r="R5915" s="230"/>
      <c r="S5915" s="230"/>
      <c r="T5915" s="231"/>
      <c r="AT5915" s="232" t="s">
        <v>211</v>
      </c>
      <c r="AU5915" s="232" t="s">
        <v>84</v>
      </c>
      <c r="AV5915" s="13" t="s">
        <v>82</v>
      </c>
      <c r="AW5915" s="13" t="s">
        <v>31</v>
      </c>
      <c r="AX5915" s="13" t="s">
        <v>75</v>
      </c>
      <c r="AY5915" s="232" t="s">
        <v>203</v>
      </c>
    </row>
    <row r="5916" spans="2:51" s="14" customFormat="1" ht="11.25">
      <c r="B5916" s="233"/>
      <c r="C5916" s="234"/>
      <c r="D5916" s="224" t="s">
        <v>211</v>
      </c>
      <c r="E5916" s="235" t="s">
        <v>1</v>
      </c>
      <c r="F5916" s="236" t="s">
        <v>4701</v>
      </c>
      <c r="G5916" s="234"/>
      <c r="H5916" s="237">
        <v>1.8</v>
      </c>
      <c r="I5916" s="238"/>
      <c r="J5916" s="234"/>
      <c r="K5916" s="234"/>
      <c r="L5916" s="239"/>
      <c r="M5916" s="240"/>
      <c r="N5916" s="241"/>
      <c r="O5916" s="241"/>
      <c r="P5916" s="241"/>
      <c r="Q5916" s="241"/>
      <c r="R5916" s="241"/>
      <c r="S5916" s="241"/>
      <c r="T5916" s="242"/>
      <c r="AT5916" s="243" t="s">
        <v>211</v>
      </c>
      <c r="AU5916" s="243" t="s">
        <v>84</v>
      </c>
      <c r="AV5916" s="14" t="s">
        <v>84</v>
      </c>
      <c r="AW5916" s="14" t="s">
        <v>31</v>
      </c>
      <c r="AX5916" s="14" t="s">
        <v>75</v>
      </c>
      <c r="AY5916" s="243" t="s">
        <v>203</v>
      </c>
    </row>
    <row r="5917" spans="2:51" s="13" customFormat="1" ht="11.25">
      <c r="B5917" s="222"/>
      <c r="C5917" s="223"/>
      <c r="D5917" s="224" t="s">
        <v>211</v>
      </c>
      <c r="E5917" s="225" t="s">
        <v>1</v>
      </c>
      <c r="F5917" s="226" t="s">
        <v>213</v>
      </c>
      <c r="G5917" s="223"/>
      <c r="H5917" s="225" t="s">
        <v>1</v>
      </c>
      <c r="I5917" s="227"/>
      <c r="J5917" s="223"/>
      <c r="K5917" s="223"/>
      <c r="L5917" s="228"/>
      <c r="M5917" s="229"/>
      <c r="N5917" s="230"/>
      <c r="O5917" s="230"/>
      <c r="P5917" s="230"/>
      <c r="Q5917" s="230"/>
      <c r="R5917" s="230"/>
      <c r="S5917" s="230"/>
      <c r="T5917" s="231"/>
      <c r="AT5917" s="232" t="s">
        <v>211</v>
      </c>
      <c r="AU5917" s="232" t="s">
        <v>84</v>
      </c>
      <c r="AV5917" s="13" t="s">
        <v>82</v>
      </c>
      <c r="AW5917" s="13" t="s">
        <v>31</v>
      </c>
      <c r="AX5917" s="13" t="s">
        <v>75</v>
      </c>
      <c r="AY5917" s="232" t="s">
        <v>203</v>
      </c>
    </row>
    <row r="5918" spans="2:51" s="13" customFormat="1" ht="11.25">
      <c r="B5918" s="222"/>
      <c r="C5918" s="223"/>
      <c r="D5918" s="224" t="s">
        <v>211</v>
      </c>
      <c r="E5918" s="225" t="s">
        <v>1</v>
      </c>
      <c r="F5918" s="226" t="s">
        <v>418</v>
      </c>
      <c r="G5918" s="223"/>
      <c r="H5918" s="225" t="s">
        <v>1</v>
      </c>
      <c r="I5918" s="227"/>
      <c r="J5918" s="223"/>
      <c r="K5918" s="223"/>
      <c r="L5918" s="228"/>
      <c r="M5918" s="229"/>
      <c r="N5918" s="230"/>
      <c r="O5918" s="230"/>
      <c r="P5918" s="230"/>
      <c r="Q5918" s="230"/>
      <c r="R5918" s="230"/>
      <c r="S5918" s="230"/>
      <c r="T5918" s="231"/>
      <c r="AT5918" s="232" t="s">
        <v>211</v>
      </c>
      <c r="AU5918" s="232" t="s">
        <v>84</v>
      </c>
      <c r="AV5918" s="13" t="s">
        <v>82</v>
      </c>
      <c r="AW5918" s="13" t="s">
        <v>31</v>
      </c>
      <c r="AX5918" s="13" t="s">
        <v>75</v>
      </c>
      <c r="AY5918" s="232" t="s">
        <v>203</v>
      </c>
    </row>
    <row r="5919" spans="2:51" s="14" customFormat="1" ht="11.25">
      <c r="B5919" s="233"/>
      <c r="C5919" s="234"/>
      <c r="D5919" s="224" t="s">
        <v>211</v>
      </c>
      <c r="E5919" s="235" t="s">
        <v>1</v>
      </c>
      <c r="F5919" s="236" t="s">
        <v>4705</v>
      </c>
      <c r="G5919" s="234"/>
      <c r="H5919" s="237">
        <v>3.9380000000000002</v>
      </c>
      <c r="I5919" s="238"/>
      <c r="J5919" s="234"/>
      <c r="K5919" s="234"/>
      <c r="L5919" s="239"/>
      <c r="M5919" s="240"/>
      <c r="N5919" s="241"/>
      <c r="O5919" s="241"/>
      <c r="P5919" s="241"/>
      <c r="Q5919" s="241"/>
      <c r="R5919" s="241"/>
      <c r="S5919" s="241"/>
      <c r="T5919" s="242"/>
      <c r="AT5919" s="243" t="s">
        <v>211</v>
      </c>
      <c r="AU5919" s="243" t="s">
        <v>84</v>
      </c>
      <c r="AV5919" s="14" t="s">
        <v>84</v>
      </c>
      <c r="AW5919" s="14" t="s">
        <v>31</v>
      </c>
      <c r="AX5919" s="14" t="s">
        <v>75</v>
      </c>
      <c r="AY5919" s="243" t="s">
        <v>203</v>
      </c>
    </row>
    <row r="5920" spans="2:51" s="14" customFormat="1" ht="11.25">
      <c r="B5920" s="233"/>
      <c r="C5920" s="234"/>
      <c r="D5920" s="224" t="s">
        <v>211</v>
      </c>
      <c r="E5920" s="235" t="s">
        <v>1</v>
      </c>
      <c r="F5920" s="236" t="s">
        <v>4718</v>
      </c>
      <c r="G5920" s="234"/>
      <c r="H5920" s="237">
        <v>1.5</v>
      </c>
      <c r="I5920" s="238"/>
      <c r="J5920" s="234"/>
      <c r="K5920" s="234"/>
      <c r="L5920" s="239"/>
      <c r="M5920" s="240"/>
      <c r="N5920" s="241"/>
      <c r="O5920" s="241"/>
      <c r="P5920" s="241"/>
      <c r="Q5920" s="241"/>
      <c r="R5920" s="241"/>
      <c r="S5920" s="241"/>
      <c r="T5920" s="242"/>
      <c r="AT5920" s="243" t="s">
        <v>211</v>
      </c>
      <c r="AU5920" s="243" t="s">
        <v>84</v>
      </c>
      <c r="AV5920" s="14" t="s">
        <v>84</v>
      </c>
      <c r="AW5920" s="14" t="s">
        <v>31</v>
      </c>
      <c r="AX5920" s="14" t="s">
        <v>75</v>
      </c>
      <c r="AY5920" s="243" t="s">
        <v>203</v>
      </c>
    </row>
    <row r="5921" spans="2:51" s="14" customFormat="1" ht="11.25">
      <c r="B5921" s="233"/>
      <c r="C5921" s="234"/>
      <c r="D5921" s="224" t="s">
        <v>211</v>
      </c>
      <c r="E5921" s="235" t="s">
        <v>1</v>
      </c>
      <c r="F5921" s="236" t="s">
        <v>4719</v>
      </c>
      <c r="G5921" s="234"/>
      <c r="H5921" s="237">
        <v>1.71</v>
      </c>
      <c r="I5921" s="238"/>
      <c r="J5921" s="234"/>
      <c r="K5921" s="234"/>
      <c r="L5921" s="239"/>
      <c r="M5921" s="240"/>
      <c r="N5921" s="241"/>
      <c r="O5921" s="241"/>
      <c r="P5921" s="241"/>
      <c r="Q5921" s="241"/>
      <c r="R5921" s="241"/>
      <c r="S5921" s="241"/>
      <c r="T5921" s="242"/>
      <c r="AT5921" s="243" t="s">
        <v>211</v>
      </c>
      <c r="AU5921" s="243" t="s">
        <v>84</v>
      </c>
      <c r="AV5921" s="14" t="s">
        <v>84</v>
      </c>
      <c r="AW5921" s="14" t="s">
        <v>31</v>
      </c>
      <c r="AX5921" s="14" t="s">
        <v>75</v>
      </c>
      <c r="AY5921" s="243" t="s">
        <v>203</v>
      </c>
    </row>
    <row r="5922" spans="2:51" s="14" customFormat="1" ht="11.25">
      <c r="B5922" s="233"/>
      <c r="C5922" s="234"/>
      <c r="D5922" s="224" t="s">
        <v>211</v>
      </c>
      <c r="E5922" s="235" t="s">
        <v>1</v>
      </c>
      <c r="F5922" s="236" t="s">
        <v>4730</v>
      </c>
      <c r="G5922" s="234"/>
      <c r="H5922" s="237">
        <v>0.63</v>
      </c>
      <c r="I5922" s="238"/>
      <c r="J5922" s="234"/>
      <c r="K5922" s="234"/>
      <c r="L5922" s="239"/>
      <c r="M5922" s="240"/>
      <c r="N5922" s="241"/>
      <c r="O5922" s="241"/>
      <c r="P5922" s="241"/>
      <c r="Q5922" s="241"/>
      <c r="R5922" s="241"/>
      <c r="S5922" s="241"/>
      <c r="T5922" s="242"/>
      <c r="AT5922" s="243" t="s">
        <v>211</v>
      </c>
      <c r="AU5922" s="243" t="s">
        <v>84</v>
      </c>
      <c r="AV5922" s="14" t="s">
        <v>84</v>
      </c>
      <c r="AW5922" s="14" t="s">
        <v>31</v>
      </c>
      <c r="AX5922" s="14" t="s">
        <v>75</v>
      </c>
      <c r="AY5922" s="243" t="s">
        <v>203</v>
      </c>
    </row>
    <row r="5923" spans="2:51" s="14" customFormat="1" ht="11.25">
      <c r="B5923" s="233"/>
      <c r="C5923" s="234"/>
      <c r="D5923" s="224" t="s">
        <v>211</v>
      </c>
      <c r="E5923" s="235" t="s">
        <v>1</v>
      </c>
      <c r="F5923" s="236" t="s">
        <v>4731</v>
      </c>
      <c r="G5923" s="234"/>
      <c r="H5923" s="237">
        <v>1.89</v>
      </c>
      <c r="I5923" s="238"/>
      <c r="J5923" s="234"/>
      <c r="K5923" s="234"/>
      <c r="L5923" s="239"/>
      <c r="M5923" s="240"/>
      <c r="N5923" s="241"/>
      <c r="O5923" s="241"/>
      <c r="P5923" s="241"/>
      <c r="Q5923" s="241"/>
      <c r="R5923" s="241"/>
      <c r="S5923" s="241"/>
      <c r="T5923" s="242"/>
      <c r="AT5923" s="243" t="s">
        <v>211</v>
      </c>
      <c r="AU5923" s="243" t="s">
        <v>84</v>
      </c>
      <c r="AV5923" s="14" t="s">
        <v>84</v>
      </c>
      <c r="AW5923" s="14" t="s">
        <v>31</v>
      </c>
      <c r="AX5923" s="14" t="s">
        <v>75</v>
      </c>
      <c r="AY5923" s="243" t="s">
        <v>203</v>
      </c>
    </row>
    <row r="5924" spans="2:51" s="14" customFormat="1" ht="11.25">
      <c r="B5924" s="233"/>
      <c r="C5924" s="234"/>
      <c r="D5924" s="224" t="s">
        <v>211</v>
      </c>
      <c r="E5924" s="235" t="s">
        <v>1</v>
      </c>
      <c r="F5924" s="236" t="s">
        <v>4732</v>
      </c>
      <c r="G5924" s="234"/>
      <c r="H5924" s="237">
        <v>3.39</v>
      </c>
      <c r="I5924" s="238"/>
      <c r="J5924" s="234"/>
      <c r="K5924" s="234"/>
      <c r="L5924" s="239"/>
      <c r="M5924" s="240"/>
      <c r="N5924" s="241"/>
      <c r="O5924" s="241"/>
      <c r="P5924" s="241"/>
      <c r="Q5924" s="241"/>
      <c r="R5924" s="241"/>
      <c r="S5924" s="241"/>
      <c r="T5924" s="242"/>
      <c r="AT5924" s="243" t="s">
        <v>211</v>
      </c>
      <c r="AU5924" s="243" t="s">
        <v>84</v>
      </c>
      <c r="AV5924" s="14" t="s">
        <v>84</v>
      </c>
      <c r="AW5924" s="14" t="s">
        <v>31</v>
      </c>
      <c r="AX5924" s="14" t="s">
        <v>75</v>
      </c>
      <c r="AY5924" s="243" t="s">
        <v>203</v>
      </c>
    </row>
    <row r="5925" spans="2:51" s="14" customFormat="1" ht="11.25">
      <c r="B5925" s="233"/>
      <c r="C5925" s="234"/>
      <c r="D5925" s="224" t="s">
        <v>211</v>
      </c>
      <c r="E5925" s="235" t="s">
        <v>1</v>
      </c>
      <c r="F5925" s="236" t="s">
        <v>4733</v>
      </c>
      <c r="G5925" s="234"/>
      <c r="H5925" s="237">
        <v>3.39</v>
      </c>
      <c r="I5925" s="238"/>
      <c r="J5925" s="234"/>
      <c r="K5925" s="234"/>
      <c r="L5925" s="239"/>
      <c r="M5925" s="240"/>
      <c r="N5925" s="241"/>
      <c r="O5925" s="241"/>
      <c r="P5925" s="241"/>
      <c r="Q5925" s="241"/>
      <c r="R5925" s="241"/>
      <c r="S5925" s="241"/>
      <c r="T5925" s="242"/>
      <c r="AT5925" s="243" t="s">
        <v>211</v>
      </c>
      <c r="AU5925" s="243" t="s">
        <v>84</v>
      </c>
      <c r="AV5925" s="14" t="s">
        <v>84</v>
      </c>
      <c r="AW5925" s="14" t="s">
        <v>31</v>
      </c>
      <c r="AX5925" s="14" t="s">
        <v>75</v>
      </c>
      <c r="AY5925" s="243" t="s">
        <v>203</v>
      </c>
    </row>
    <row r="5926" spans="2:51" s="14" customFormat="1" ht="11.25">
      <c r="B5926" s="233"/>
      <c r="C5926" s="234"/>
      <c r="D5926" s="224" t="s">
        <v>211</v>
      </c>
      <c r="E5926" s="235" t="s">
        <v>1</v>
      </c>
      <c r="F5926" s="236" t="s">
        <v>4734</v>
      </c>
      <c r="G5926" s="234"/>
      <c r="H5926" s="237">
        <v>3.39</v>
      </c>
      <c r="I5926" s="238"/>
      <c r="J5926" s="234"/>
      <c r="K5926" s="234"/>
      <c r="L5926" s="239"/>
      <c r="M5926" s="240"/>
      <c r="N5926" s="241"/>
      <c r="O5926" s="241"/>
      <c r="P5926" s="241"/>
      <c r="Q5926" s="241"/>
      <c r="R5926" s="241"/>
      <c r="S5926" s="241"/>
      <c r="T5926" s="242"/>
      <c r="AT5926" s="243" t="s">
        <v>211</v>
      </c>
      <c r="AU5926" s="243" t="s">
        <v>84</v>
      </c>
      <c r="AV5926" s="14" t="s">
        <v>84</v>
      </c>
      <c r="AW5926" s="14" t="s">
        <v>31</v>
      </c>
      <c r="AX5926" s="14" t="s">
        <v>75</v>
      </c>
      <c r="AY5926" s="243" t="s">
        <v>203</v>
      </c>
    </row>
    <row r="5927" spans="2:51" s="14" customFormat="1" ht="11.25">
      <c r="B5927" s="233"/>
      <c r="C5927" s="234"/>
      <c r="D5927" s="224" t="s">
        <v>211</v>
      </c>
      <c r="E5927" s="235" t="s">
        <v>1</v>
      </c>
      <c r="F5927" s="236" t="s">
        <v>4735</v>
      </c>
      <c r="G5927" s="234"/>
      <c r="H5927" s="237">
        <v>2.4</v>
      </c>
      <c r="I5927" s="238"/>
      <c r="J5927" s="234"/>
      <c r="K5927" s="234"/>
      <c r="L5927" s="239"/>
      <c r="M5927" s="240"/>
      <c r="N5927" s="241"/>
      <c r="O5927" s="241"/>
      <c r="P5927" s="241"/>
      <c r="Q5927" s="241"/>
      <c r="R5927" s="241"/>
      <c r="S5927" s="241"/>
      <c r="T5927" s="242"/>
      <c r="AT5927" s="243" t="s">
        <v>211</v>
      </c>
      <c r="AU5927" s="243" t="s">
        <v>84</v>
      </c>
      <c r="AV5927" s="14" t="s">
        <v>84</v>
      </c>
      <c r="AW5927" s="14" t="s">
        <v>31</v>
      </c>
      <c r="AX5927" s="14" t="s">
        <v>75</v>
      </c>
      <c r="AY5927" s="243" t="s">
        <v>203</v>
      </c>
    </row>
    <row r="5928" spans="2:51" s="14" customFormat="1" ht="11.25">
      <c r="B5928" s="233"/>
      <c r="C5928" s="234"/>
      <c r="D5928" s="224" t="s">
        <v>211</v>
      </c>
      <c r="E5928" s="235" t="s">
        <v>1</v>
      </c>
      <c r="F5928" s="236" t="s">
        <v>4739</v>
      </c>
      <c r="G5928" s="234"/>
      <c r="H5928" s="237">
        <v>3.9380000000000002</v>
      </c>
      <c r="I5928" s="238"/>
      <c r="J5928" s="234"/>
      <c r="K5928" s="234"/>
      <c r="L5928" s="239"/>
      <c r="M5928" s="240"/>
      <c r="N5928" s="241"/>
      <c r="O5928" s="241"/>
      <c r="P5928" s="241"/>
      <c r="Q5928" s="241"/>
      <c r="R5928" s="241"/>
      <c r="S5928" s="241"/>
      <c r="T5928" s="242"/>
      <c r="AT5928" s="243" t="s">
        <v>211</v>
      </c>
      <c r="AU5928" s="243" t="s">
        <v>84</v>
      </c>
      <c r="AV5928" s="14" t="s">
        <v>84</v>
      </c>
      <c r="AW5928" s="14" t="s">
        <v>31</v>
      </c>
      <c r="AX5928" s="14" t="s">
        <v>75</v>
      </c>
      <c r="AY5928" s="243" t="s">
        <v>203</v>
      </c>
    </row>
    <row r="5929" spans="2:51" s="14" customFormat="1" ht="11.25">
      <c r="B5929" s="233"/>
      <c r="C5929" s="234"/>
      <c r="D5929" s="224" t="s">
        <v>211</v>
      </c>
      <c r="E5929" s="235" t="s">
        <v>1</v>
      </c>
      <c r="F5929" s="236" t="s">
        <v>4740</v>
      </c>
      <c r="G5929" s="234"/>
      <c r="H5929" s="237">
        <v>1.5</v>
      </c>
      <c r="I5929" s="238"/>
      <c r="J5929" s="234"/>
      <c r="K5929" s="234"/>
      <c r="L5929" s="239"/>
      <c r="M5929" s="240"/>
      <c r="N5929" s="241"/>
      <c r="O5929" s="241"/>
      <c r="P5929" s="241"/>
      <c r="Q5929" s="241"/>
      <c r="R5929" s="241"/>
      <c r="S5929" s="241"/>
      <c r="T5929" s="242"/>
      <c r="AT5929" s="243" t="s">
        <v>211</v>
      </c>
      <c r="AU5929" s="243" t="s">
        <v>84</v>
      </c>
      <c r="AV5929" s="14" t="s">
        <v>84</v>
      </c>
      <c r="AW5929" s="14" t="s">
        <v>31</v>
      </c>
      <c r="AX5929" s="14" t="s">
        <v>75</v>
      </c>
      <c r="AY5929" s="243" t="s">
        <v>203</v>
      </c>
    </row>
    <row r="5930" spans="2:51" s="14" customFormat="1" ht="11.25">
      <c r="B5930" s="233"/>
      <c r="C5930" s="234"/>
      <c r="D5930" s="224" t="s">
        <v>211</v>
      </c>
      <c r="E5930" s="235" t="s">
        <v>1</v>
      </c>
      <c r="F5930" s="236" t="s">
        <v>4752</v>
      </c>
      <c r="G5930" s="234"/>
      <c r="H5930" s="237">
        <v>1.5</v>
      </c>
      <c r="I5930" s="238"/>
      <c r="J5930" s="234"/>
      <c r="K5930" s="234"/>
      <c r="L5930" s="239"/>
      <c r="M5930" s="240"/>
      <c r="N5930" s="241"/>
      <c r="O5930" s="241"/>
      <c r="P5930" s="241"/>
      <c r="Q5930" s="241"/>
      <c r="R5930" s="241"/>
      <c r="S5930" s="241"/>
      <c r="T5930" s="242"/>
      <c r="AT5930" s="243" t="s">
        <v>211</v>
      </c>
      <c r="AU5930" s="243" t="s">
        <v>84</v>
      </c>
      <c r="AV5930" s="14" t="s">
        <v>84</v>
      </c>
      <c r="AW5930" s="14" t="s">
        <v>31</v>
      </c>
      <c r="AX5930" s="14" t="s">
        <v>75</v>
      </c>
      <c r="AY5930" s="243" t="s">
        <v>203</v>
      </c>
    </row>
    <row r="5931" spans="2:51" s="14" customFormat="1" ht="11.25">
      <c r="B5931" s="233"/>
      <c r="C5931" s="234"/>
      <c r="D5931" s="224" t="s">
        <v>211</v>
      </c>
      <c r="E5931" s="235" t="s">
        <v>1</v>
      </c>
      <c r="F5931" s="236" t="s">
        <v>4753</v>
      </c>
      <c r="G5931" s="234"/>
      <c r="H5931" s="237">
        <v>1.71</v>
      </c>
      <c r="I5931" s="238"/>
      <c r="J5931" s="234"/>
      <c r="K5931" s="234"/>
      <c r="L5931" s="239"/>
      <c r="M5931" s="240"/>
      <c r="N5931" s="241"/>
      <c r="O5931" s="241"/>
      <c r="P5931" s="241"/>
      <c r="Q5931" s="241"/>
      <c r="R5931" s="241"/>
      <c r="S5931" s="241"/>
      <c r="T5931" s="242"/>
      <c r="AT5931" s="243" t="s">
        <v>211</v>
      </c>
      <c r="AU5931" s="243" t="s">
        <v>84</v>
      </c>
      <c r="AV5931" s="14" t="s">
        <v>84</v>
      </c>
      <c r="AW5931" s="14" t="s">
        <v>31</v>
      </c>
      <c r="AX5931" s="14" t="s">
        <v>75</v>
      </c>
      <c r="AY5931" s="243" t="s">
        <v>203</v>
      </c>
    </row>
    <row r="5932" spans="2:51" s="14" customFormat="1" ht="11.25">
      <c r="B5932" s="233"/>
      <c r="C5932" s="234"/>
      <c r="D5932" s="224" t="s">
        <v>211</v>
      </c>
      <c r="E5932" s="235" t="s">
        <v>1</v>
      </c>
      <c r="F5932" s="236" t="s">
        <v>4757</v>
      </c>
      <c r="G5932" s="234"/>
      <c r="H5932" s="237">
        <v>1.5</v>
      </c>
      <c r="I5932" s="238"/>
      <c r="J5932" s="234"/>
      <c r="K5932" s="234"/>
      <c r="L5932" s="239"/>
      <c r="M5932" s="240"/>
      <c r="N5932" s="241"/>
      <c r="O5932" s="241"/>
      <c r="P5932" s="241"/>
      <c r="Q5932" s="241"/>
      <c r="R5932" s="241"/>
      <c r="S5932" s="241"/>
      <c r="T5932" s="242"/>
      <c r="AT5932" s="243" t="s">
        <v>211</v>
      </c>
      <c r="AU5932" s="243" t="s">
        <v>84</v>
      </c>
      <c r="AV5932" s="14" t="s">
        <v>84</v>
      </c>
      <c r="AW5932" s="14" t="s">
        <v>31</v>
      </c>
      <c r="AX5932" s="14" t="s">
        <v>75</v>
      </c>
      <c r="AY5932" s="243" t="s">
        <v>203</v>
      </c>
    </row>
    <row r="5933" spans="2:51" s="14" customFormat="1" ht="11.25">
      <c r="B5933" s="233"/>
      <c r="C5933" s="234"/>
      <c r="D5933" s="224" t="s">
        <v>211</v>
      </c>
      <c r="E5933" s="235" t="s">
        <v>1</v>
      </c>
      <c r="F5933" s="236" t="s">
        <v>4764</v>
      </c>
      <c r="G5933" s="234"/>
      <c r="H5933" s="237">
        <v>0.63</v>
      </c>
      <c r="I5933" s="238"/>
      <c r="J5933" s="234"/>
      <c r="K5933" s="234"/>
      <c r="L5933" s="239"/>
      <c r="M5933" s="240"/>
      <c r="N5933" s="241"/>
      <c r="O5933" s="241"/>
      <c r="P5933" s="241"/>
      <c r="Q5933" s="241"/>
      <c r="R5933" s="241"/>
      <c r="S5933" s="241"/>
      <c r="T5933" s="242"/>
      <c r="AT5933" s="243" t="s">
        <v>211</v>
      </c>
      <c r="AU5933" s="243" t="s">
        <v>84</v>
      </c>
      <c r="AV5933" s="14" t="s">
        <v>84</v>
      </c>
      <c r="AW5933" s="14" t="s">
        <v>31</v>
      </c>
      <c r="AX5933" s="14" t="s">
        <v>75</v>
      </c>
      <c r="AY5933" s="243" t="s">
        <v>203</v>
      </c>
    </row>
    <row r="5934" spans="2:51" s="14" customFormat="1" ht="11.25">
      <c r="B5934" s="233"/>
      <c r="C5934" s="234"/>
      <c r="D5934" s="224" t="s">
        <v>211</v>
      </c>
      <c r="E5934" s="235" t="s">
        <v>1</v>
      </c>
      <c r="F5934" s="236" t="s">
        <v>4765</v>
      </c>
      <c r="G5934" s="234"/>
      <c r="H5934" s="237">
        <v>2.5649999999999999</v>
      </c>
      <c r="I5934" s="238"/>
      <c r="J5934" s="234"/>
      <c r="K5934" s="234"/>
      <c r="L5934" s="239"/>
      <c r="M5934" s="240"/>
      <c r="N5934" s="241"/>
      <c r="O5934" s="241"/>
      <c r="P5934" s="241"/>
      <c r="Q5934" s="241"/>
      <c r="R5934" s="241"/>
      <c r="S5934" s="241"/>
      <c r="T5934" s="242"/>
      <c r="AT5934" s="243" t="s">
        <v>211</v>
      </c>
      <c r="AU5934" s="243" t="s">
        <v>84</v>
      </c>
      <c r="AV5934" s="14" t="s">
        <v>84</v>
      </c>
      <c r="AW5934" s="14" t="s">
        <v>31</v>
      </c>
      <c r="AX5934" s="14" t="s">
        <v>75</v>
      </c>
      <c r="AY5934" s="243" t="s">
        <v>203</v>
      </c>
    </row>
    <row r="5935" spans="2:51" s="14" customFormat="1" ht="11.25">
      <c r="B5935" s="233"/>
      <c r="C5935" s="234"/>
      <c r="D5935" s="224" t="s">
        <v>211</v>
      </c>
      <c r="E5935" s="235" t="s">
        <v>1</v>
      </c>
      <c r="F5935" s="236" t="s">
        <v>4766</v>
      </c>
      <c r="G5935" s="234"/>
      <c r="H5935" s="237">
        <v>1.89</v>
      </c>
      <c r="I5935" s="238"/>
      <c r="J5935" s="234"/>
      <c r="K5935" s="234"/>
      <c r="L5935" s="239"/>
      <c r="M5935" s="240"/>
      <c r="N5935" s="241"/>
      <c r="O5935" s="241"/>
      <c r="P5935" s="241"/>
      <c r="Q5935" s="241"/>
      <c r="R5935" s="241"/>
      <c r="S5935" s="241"/>
      <c r="T5935" s="242"/>
      <c r="AT5935" s="243" t="s">
        <v>211</v>
      </c>
      <c r="AU5935" s="243" t="s">
        <v>84</v>
      </c>
      <c r="AV5935" s="14" t="s">
        <v>84</v>
      </c>
      <c r="AW5935" s="14" t="s">
        <v>31</v>
      </c>
      <c r="AX5935" s="14" t="s">
        <v>75</v>
      </c>
      <c r="AY5935" s="243" t="s">
        <v>203</v>
      </c>
    </row>
    <row r="5936" spans="2:51" s="14" customFormat="1" ht="11.25">
      <c r="B5936" s="233"/>
      <c r="C5936" s="234"/>
      <c r="D5936" s="224" t="s">
        <v>211</v>
      </c>
      <c r="E5936" s="235" t="s">
        <v>1</v>
      </c>
      <c r="F5936" s="236" t="s">
        <v>4767</v>
      </c>
      <c r="G5936" s="234"/>
      <c r="H5936" s="237">
        <v>3.39</v>
      </c>
      <c r="I5936" s="238"/>
      <c r="J5936" s="234"/>
      <c r="K5936" s="234"/>
      <c r="L5936" s="239"/>
      <c r="M5936" s="240"/>
      <c r="N5936" s="241"/>
      <c r="O5936" s="241"/>
      <c r="P5936" s="241"/>
      <c r="Q5936" s="241"/>
      <c r="R5936" s="241"/>
      <c r="S5936" s="241"/>
      <c r="T5936" s="242"/>
      <c r="AT5936" s="243" t="s">
        <v>211</v>
      </c>
      <c r="AU5936" s="243" t="s">
        <v>84</v>
      </c>
      <c r="AV5936" s="14" t="s">
        <v>84</v>
      </c>
      <c r="AW5936" s="14" t="s">
        <v>31</v>
      </c>
      <c r="AX5936" s="14" t="s">
        <v>75</v>
      </c>
      <c r="AY5936" s="243" t="s">
        <v>203</v>
      </c>
    </row>
    <row r="5937" spans="2:51" s="14" customFormat="1" ht="11.25">
      <c r="B5937" s="233"/>
      <c r="C5937" s="234"/>
      <c r="D5937" s="224" t="s">
        <v>211</v>
      </c>
      <c r="E5937" s="235" t="s">
        <v>1</v>
      </c>
      <c r="F5937" s="236" t="s">
        <v>4768</v>
      </c>
      <c r="G5937" s="234"/>
      <c r="H5937" s="237">
        <v>3.39</v>
      </c>
      <c r="I5937" s="238"/>
      <c r="J5937" s="234"/>
      <c r="K5937" s="234"/>
      <c r="L5937" s="239"/>
      <c r="M5937" s="240"/>
      <c r="N5937" s="241"/>
      <c r="O5937" s="241"/>
      <c r="P5937" s="241"/>
      <c r="Q5937" s="241"/>
      <c r="R5937" s="241"/>
      <c r="S5937" s="241"/>
      <c r="T5937" s="242"/>
      <c r="AT5937" s="243" t="s">
        <v>211</v>
      </c>
      <c r="AU5937" s="243" t="s">
        <v>84</v>
      </c>
      <c r="AV5937" s="14" t="s">
        <v>84</v>
      </c>
      <c r="AW5937" s="14" t="s">
        <v>31</v>
      </c>
      <c r="AX5937" s="14" t="s">
        <v>75</v>
      </c>
      <c r="AY5937" s="243" t="s">
        <v>203</v>
      </c>
    </row>
    <row r="5938" spans="2:51" s="14" customFormat="1" ht="11.25">
      <c r="B5938" s="233"/>
      <c r="C5938" s="234"/>
      <c r="D5938" s="224" t="s">
        <v>211</v>
      </c>
      <c r="E5938" s="235" t="s">
        <v>1</v>
      </c>
      <c r="F5938" s="236" t="s">
        <v>4769</v>
      </c>
      <c r="G5938" s="234"/>
      <c r="H5938" s="237">
        <v>2.4</v>
      </c>
      <c r="I5938" s="238"/>
      <c r="J5938" s="234"/>
      <c r="K5938" s="234"/>
      <c r="L5938" s="239"/>
      <c r="M5938" s="240"/>
      <c r="N5938" s="241"/>
      <c r="O5938" s="241"/>
      <c r="P5938" s="241"/>
      <c r="Q5938" s="241"/>
      <c r="R5938" s="241"/>
      <c r="S5938" s="241"/>
      <c r="T5938" s="242"/>
      <c r="AT5938" s="243" t="s">
        <v>211</v>
      </c>
      <c r="AU5938" s="243" t="s">
        <v>84</v>
      </c>
      <c r="AV5938" s="14" t="s">
        <v>84</v>
      </c>
      <c r="AW5938" s="14" t="s">
        <v>31</v>
      </c>
      <c r="AX5938" s="14" t="s">
        <v>75</v>
      </c>
      <c r="AY5938" s="243" t="s">
        <v>203</v>
      </c>
    </row>
    <row r="5939" spans="2:51" s="14" customFormat="1" ht="11.25">
      <c r="B5939" s="233"/>
      <c r="C5939" s="234"/>
      <c r="D5939" s="224" t="s">
        <v>211</v>
      </c>
      <c r="E5939" s="235" t="s">
        <v>1</v>
      </c>
      <c r="F5939" s="236" t="s">
        <v>4771</v>
      </c>
      <c r="G5939" s="234"/>
      <c r="H5939" s="237">
        <v>1.5</v>
      </c>
      <c r="I5939" s="238"/>
      <c r="J5939" s="234"/>
      <c r="K5939" s="234"/>
      <c r="L5939" s="239"/>
      <c r="M5939" s="240"/>
      <c r="N5939" s="241"/>
      <c r="O5939" s="241"/>
      <c r="P5939" s="241"/>
      <c r="Q5939" s="241"/>
      <c r="R5939" s="241"/>
      <c r="S5939" s="241"/>
      <c r="T5939" s="242"/>
      <c r="AT5939" s="243" t="s">
        <v>211</v>
      </c>
      <c r="AU5939" s="243" t="s">
        <v>84</v>
      </c>
      <c r="AV5939" s="14" t="s">
        <v>84</v>
      </c>
      <c r="AW5939" s="14" t="s">
        <v>31</v>
      </c>
      <c r="AX5939" s="14" t="s">
        <v>75</v>
      </c>
      <c r="AY5939" s="243" t="s">
        <v>203</v>
      </c>
    </row>
    <row r="5940" spans="2:51" s="13" customFormat="1" ht="11.25">
      <c r="B5940" s="222"/>
      <c r="C5940" s="223"/>
      <c r="D5940" s="224" t="s">
        <v>211</v>
      </c>
      <c r="E5940" s="225" t="s">
        <v>1</v>
      </c>
      <c r="F5940" s="226" t="s">
        <v>213</v>
      </c>
      <c r="G5940" s="223"/>
      <c r="H5940" s="225" t="s">
        <v>1</v>
      </c>
      <c r="I5940" s="227"/>
      <c r="J5940" s="223"/>
      <c r="K5940" s="223"/>
      <c r="L5940" s="228"/>
      <c r="M5940" s="229"/>
      <c r="N5940" s="230"/>
      <c r="O5940" s="230"/>
      <c r="P5940" s="230"/>
      <c r="Q5940" s="230"/>
      <c r="R5940" s="230"/>
      <c r="S5940" s="230"/>
      <c r="T5940" s="231"/>
      <c r="AT5940" s="232" t="s">
        <v>211</v>
      </c>
      <c r="AU5940" s="232" t="s">
        <v>84</v>
      </c>
      <c r="AV5940" s="13" t="s">
        <v>82</v>
      </c>
      <c r="AW5940" s="13" t="s">
        <v>31</v>
      </c>
      <c r="AX5940" s="13" t="s">
        <v>75</v>
      </c>
      <c r="AY5940" s="232" t="s">
        <v>203</v>
      </c>
    </row>
    <row r="5941" spans="2:51" s="13" customFormat="1" ht="11.25">
      <c r="B5941" s="222"/>
      <c r="C5941" s="223"/>
      <c r="D5941" s="224" t="s">
        <v>211</v>
      </c>
      <c r="E5941" s="225" t="s">
        <v>1</v>
      </c>
      <c r="F5941" s="226" t="s">
        <v>420</v>
      </c>
      <c r="G5941" s="223"/>
      <c r="H5941" s="225" t="s">
        <v>1</v>
      </c>
      <c r="I5941" s="227"/>
      <c r="J5941" s="223"/>
      <c r="K5941" s="223"/>
      <c r="L5941" s="228"/>
      <c r="M5941" s="229"/>
      <c r="N5941" s="230"/>
      <c r="O5941" s="230"/>
      <c r="P5941" s="230"/>
      <c r="Q5941" s="230"/>
      <c r="R5941" s="230"/>
      <c r="S5941" s="230"/>
      <c r="T5941" s="231"/>
      <c r="AT5941" s="232" t="s">
        <v>211</v>
      </c>
      <c r="AU5941" s="232" t="s">
        <v>84</v>
      </c>
      <c r="AV5941" s="13" t="s">
        <v>82</v>
      </c>
      <c r="AW5941" s="13" t="s">
        <v>31</v>
      </c>
      <c r="AX5941" s="13" t="s">
        <v>75</v>
      </c>
      <c r="AY5941" s="232" t="s">
        <v>203</v>
      </c>
    </row>
    <row r="5942" spans="2:51" s="14" customFormat="1" ht="11.25">
      <c r="B5942" s="233"/>
      <c r="C5942" s="234"/>
      <c r="D5942" s="224" t="s">
        <v>211</v>
      </c>
      <c r="E5942" s="235" t="s">
        <v>1</v>
      </c>
      <c r="F5942" s="236" t="s">
        <v>4775</v>
      </c>
      <c r="G5942" s="234"/>
      <c r="H5942" s="237">
        <v>3.9380000000000002</v>
      </c>
      <c r="I5942" s="238"/>
      <c r="J5942" s="234"/>
      <c r="K5942" s="234"/>
      <c r="L5942" s="239"/>
      <c r="M5942" s="240"/>
      <c r="N5942" s="241"/>
      <c r="O5942" s="241"/>
      <c r="P5942" s="241"/>
      <c r="Q5942" s="241"/>
      <c r="R5942" s="241"/>
      <c r="S5942" s="241"/>
      <c r="T5942" s="242"/>
      <c r="AT5942" s="243" t="s">
        <v>211</v>
      </c>
      <c r="AU5942" s="243" t="s">
        <v>84</v>
      </c>
      <c r="AV5942" s="14" t="s">
        <v>84</v>
      </c>
      <c r="AW5942" s="14" t="s">
        <v>31</v>
      </c>
      <c r="AX5942" s="14" t="s">
        <v>75</v>
      </c>
      <c r="AY5942" s="243" t="s">
        <v>203</v>
      </c>
    </row>
    <row r="5943" spans="2:51" s="14" customFormat="1" ht="11.25">
      <c r="B5943" s="233"/>
      <c r="C5943" s="234"/>
      <c r="D5943" s="224" t="s">
        <v>211</v>
      </c>
      <c r="E5943" s="235" t="s">
        <v>1</v>
      </c>
      <c r="F5943" s="236" t="s">
        <v>4776</v>
      </c>
      <c r="G5943" s="234"/>
      <c r="H5943" s="237">
        <v>1.5</v>
      </c>
      <c r="I5943" s="238"/>
      <c r="J5943" s="234"/>
      <c r="K5943" s="234"/>
      <c r="L5943" s="239"/>
      <c r="M5943" s="240"/>
      <c r="N5943" s="241"/>
      <c r="O5943" s="241"/>
      <c r="P5943" s="241"/>
      <c r="Q5943" s="241"/>
      <c r="R5943" s="241"/>
      <c r="S5943" s="241"/>
      <c r="T5943" s="242"/>
      <c r="AT5943" s="243" t="s">
        <v>211</v>
      </c>
      <c r="AU5943" s="243" t="s">
        <v>84</v>
      </c>
      <c r="AV5943" s="14" t="s">
        <v>84</v>
      </c>
      <c r="AW5943" s="14" t="s">
        <v>31</v>
      </c>
      <c r="AX5943" s="14" t="s">
        <v>75</v>
      </c>
      <c r="AY5943" s="243" t="s">
        <v>203</v>
      </c>
    </row>
    <row r="5944" spans="2:51" s="14" customFormat="1" ht="11.25">
      <c r="B5944" s="233"/>
      <c r="C5944" s="234"/>
      <c r="D5944" s="224" t="s">
        <v>211</v>
      </c>
      <c r="E5944" s="235" t="s">
        <v>1</v>
      </c>
      <c r="F5944" s="236" t="s">
        <v>4788</v>
      </c>
      <c r="G5944" s="234"/>
      <c r="H5944" s="237">
        <v>1.5</v>
      </c>
      <c r="I5944" s="238"/>
      <c r="J5944" s="234"/>
      <c r="K5944" s="234"/>
      <c r="L5944" s="239"/>
      <c r="M5944" s="240"/>
      <c r="N5944" s="241"/>
      <c r="O5944" s="241"/>
      <c r="P5944" s="241"/>
      <c r="Q5944" s="241"/>
      <c r="R5944" s="241"/>
      <c r="S5944" s="241"/>
      <c r="T5944" s="242"/>
      <c r="AT5944" s="243" t="s">
        <v>211</v>
      </c>
      <c r="AU5944" s="243" t="s">
        <v>84</v>
      </c>
      <c r="AV5944" s="14" t="s">
        <v>84</v>
      </c>
      <c r="AW5944" s="14" t="s">
        <v>31</v>
      </c>
      <c r="AX5944" s="14" t="s">
        <v>75</v>
      </c>
      <c r="AY5944" s="243" t="s">
        <v>203</v>
      </c>
    </row>
    <row r="5945" spans="2:51" s="14" customFormat="1" ht="11.25">
      <c r="B5945" s="233"/>
      <c r="C5945" s="234"/>
      <c r="D5945" s="224" t="s">
        <v>211</v>
      </c>
      <c r="E5945" s="235" t="s">
        <v>1</v>
      </c>
      <c r="F5945" s="236" t="s">
        <v>4789</v>
      </c>
      <c r="G5945" s="234"/>
      <c r="H5945" s="237">
        <v>1.71</v>
      </c>
      <c r="I5945" s="238"/>
      <c r="J5945" s="234"/>
      <c r="K5945" s="234"/>
      <c r="L5945" s="239"/>
      <c r="M5945" s="240"/>
      <c r="N5945" s="241"/>
      <c r="O5945" s="241"/>
      <c r="P5945" s="241"/>
      <c r="Q5945" s="241"/>
      <c r="R5945" s="241"/>
      <c r="S5945" s="241"/>
      <c r="T5945" s="242"/>
      <c r="AT5945" s="243" t="s">
        <v>211</v>
      </c>
      <c r="AU5945" s="243" t="s">
        <v>84</v>
      </c>
      <c r="AV5945" s="14" t="s">
        <v>84</v>
      </c>
      <c r="AW5945" s="14" t="s">
        <v>31</v>
      </c>
      <c r="AX5945" s="14" t="s">
        <v>75</v>
      </c>
      <c r="AY5945" s="243" t="s">
        <v>203</v>
      </c>
    </row>
    <row r="5946" spans="2:51" s="14" customFormat="1" ht="11.25">
      <c r="B5946" s="233"/>
      <c r="C5946" s="234"/>
      <c r="D5946" s="224" t="s">
        <v>211</v>
      </c>
      <c r="E5946" s="235" t="s">
        <v>1</v>
      </c>
      <c r="F5946" s="236" t="s">
        <v>4793</v>
      </c>
      <c r="G5946" s="234"/>
      <c r="H5946" s="237">
        <v>3.2549999999999999</v>
      </c>
      <c r="I5946" s="238"/>
      <c r="J5946" s="234"/>
      <c r="K5946" s="234"/>
      <c r="L5946" s="239"/>
      <c r="M5946" s="240"/>
      <c r="N5946" s="241"/>
      <c r="O5946" s="241"/>
      <c r="P5946" s="241"/>
      <c r="Q5946" s="241"/>
      <c r="R5946" s="241"/>
      <c r="S5946" s="241"/>
      <c r="T5946" s="242"/>
      <c r="AT5946" s="243" t="s">
        <v>211</v>
      </c>
      <c r="AU5946" s="243" t="s">
        <v>84</v>
      </c>
      <c r="AV5946" s="14" t="s">
        <v>84</v>
      </c>
      <c r="AW5946" s="14" t="s">
        <v>31</v>
      </c>
      <c r="AX5946" s="14" t="s">
        <v>75</v>
      </c>
      <c r="AY5946" s="243" t="s">
        <v>203</v>
      </c>
    </row>
    <row r="5947" spans="2:51" s="14" customFormat="1" ht="11.25">
      <c r="B5947" s="233"/>
      <c r="C5947" s="234"/>
      <c r="D5947" s="224" t="s">
        <v>211</v>
      </c>
      <c r="E5947" s="235" t="s">
        <v>1</v>
      </c>
      <c r="F5947" s="236" t="s">
        <v>4800</v>
      </c>
      <c r="G5947" s="234"/>
      <c r="H5947" s="237">
        <v>0.63</v>
      </c>
      <c r="I5947" s="238"/>
      <c r="J5947" s="234"/>
      <c r="K5947" s="234"/>
      <c r="L5947" s="239"/>
      <c r="M5947" s="240"/>
      <c r="N5947" s="241"/>
      <c r="O5947" s="241"/>
      <c r="P5947" s="241"/>
      <c r="Q5947" s="241"/>
      <c r="R5947" s="241"/>
      <c r="S5947" s="241"/>
      <c r="T5947" s="242"/>
      <c r="AT5947" s="243" t="s">
        <v>211</v>
      </c>
      <c r="AU5947" s="243" t="s">
        <v>84</v>
      </c>
      <c r="AV5947" s="14" t="s">
        <v>84</v>
      </c>
      <c r="AW5947" s="14" t="s">
        <v>31</v>
      </c>
      <c r="AX5947" s="14" t="s">
        <v>75</v>
      </c>
      <c r="AY5947" s="243" t="s">
        <v>203</v>
      </c>
    </row>
    <row r="5948" spans="2:51" s="14" customFormat="1" ht="11.25">
      <c r="B5948" s="233"/>
      <c r="C5948" s="234"/>
      <c r="D5948" s="224" t="s">
        <v>211</v>
      </c>
      <c r="E5948" s="235" t="s">
        <v>1</v>
      </c>
      <c r="F5948" s="236" t="s">
        <v>4801</v>
      </c>
      <c r="G5948" s="234"/>
      <c r="H5948" s="237">
        <v>1.89</v>
      </c>
      <c r="I5948" s="238"/>
      <c r="J5948" s="234"/>
      <c r="K5948" s="234"/>
      <c r="L5948" s="239"/>
      <c r="M5948" s="240"/>
      <c r="N5948" s="241"/>
      <c r="O5948" s="241"/>
      <c r="P5948" s="241"/>
      <c r="Q5948" s="241"/>
      <c r="R5948" s="241"/>
      <c r="S5948" s="241"/>
      <c r="T5948" s="242"/>
      <c r="AT5948" s="243" t="s">
        <v>211</v>
      </c>
      <c r="AU5948" s="243" t="s">
        <v>84</v>
      </c>
      <c r="AV5948" s="14" t="s">
        <v>84</v>
      </c>
      <c r="AW5948" s="14" t="s">
        <v>31</v>
      </c>
      <c r="AX5948" s="14" t="s">
        <v>75</v>
      </c>
      <c r="AY5948" s="243" t="s">
        <v>203</v>
      </c>
    </row>
    <row r="5949" spans="2:51" s="14" customFormat="1" ht="11.25">
      <c r="B5949" s="233"/>
      <c r="C5949" s="234"/>
      <c r="D5949" s="224" t="s">
        <v>211</v>
      </c>
      <c r="E5949" s="235" t="s">
        <v>1</v>
      </c>
      <c r="F5949" s="236" t="s">
        <v>4802</v>
      </c>
      <c r="G5949" s="234"/>
      <c r="H5949" s="237">
        <v>3.39</v>
      </c>
      <c r="I5949" s="238"/>
      <c r="J5949" s="234"/>
      <c r="K5949" s="234"/>
      <c r="L5949" s="239"/>
      <c r="M5949" s="240"/>
      <c r="N5949" s="241"/>
      <c r="O5949" s="241"/>
      <c r="P5949" s="241"/>
      <c r="Q5949" s="241"/>
      <c r="R5949" s="241"/>
      <c r="S5949" s="241"/>
      <c r="T5949" s="242"/>
      <c r="AT5949" s="243" t="s">
        <v>211</v>
      </c>
      <c r="AU5949" s="243" t="s">
        <v>84</v>
      </c>
      <c r="AV5949" s="14" t="s">
        <v>84</v>
      </c>
      <c r="AW5949" s="14" t="s">
        <v>31</v>
      </c>
      <c r="AX5949" s="14" t="s">
        <v>75</v>
      </c>
      <c r="AY5949" s="243" t="s">
        <v>203</v>
      </c>
    </row>
    <row r="5950" spans="2:51" s="14" customFormat="1" ht="11.25">
      <c r="B5950" s="233"/>
      <c r="C5950" s="234"/>
      <c r="D5950" s="224" t="s">
        <v>211</v>
      </c>
      <c r="E5950" s="235" t="s">
        <v>1</v>
      </c>
      <c r="F5950" s="236" t="s">
        <v>4803</v>
      </c>
      <c r="G5950" s="234"/>
      <c r="H5950" s="237">
        <v>3.39</v>
      </c>
      <c r="I5950" s="238"/>
      <c r="J5950" s="234"/>
      <c r="K5950" s="234"/>
      <c r="L5950" s="239"/>
      <c r="M5950" s="240"/>
      <c r="N5950" s="241"/>
      <c r="O5950" s="241"/>
      <c r="P5950" s="241"/>
      <c r="Q5950" s="241"/>
      <c r="R5950" s="241"/>
      <c r="S5950" s="241"/>
      <c r="T5950" s="242"/>
      <c r="AT5950" s="243" t="s">
        <v>211</v>
      </c>
      <c r="AU5950" s="243" t="s">
        <v>84</v>
      </c>
      <c r="AV5950" s="14" t="s">
        <v>84</v>
      </c>
      <c r="AW5950" s="14" t="s">
        <v>31</v>
      </c>
      <c r="AX5950" s="14" t="s">
        <v>75</v>
      </c>
      <c r="AY5950" s="243" t="s">
        <v>203</v>
      </c>
    </row>
    <row r="5951" spans="2:51" s="14" customFormat="1" ht="11.25">
      <c r="B5951" s="233"/>
      <c r="C5951" s="234"/>
      <c r="D5951" s="224" t="s">
        <v>211</v>
      </c>
      <c r="E5951" s="235" t="s">
        <v>1</v>
      </c>
      <c r="F5951" s="236" t="s">
        <v>4804</v>
      </c>
      <c r="G5951" s="234"/>
      <c r="H5951" s="237">
        <v>3.39</v>
      </c>
      <c r="I5951" s="238"/>
      <c r="J5951" s="234"/>
      <c r="K5951" s="234"/>
      <c r="L5951" s="239"/>
      <c r="M5951" s="240"/>
      <c r="N5951" s="241"/>
      <c r="O5951" s="241"/>
      <c r="P5951" s="241"/>
      <c r="Q5951" s="241"/>
      <c r="R5951" s="241"/>
      <c r="S5951" s="241"/>
      <c r="T5951" s="242"/>
      <c r="AT5951" s="243" t="s">
        <v>211</v>
      </c>
      <c r="AU5951" s="243" t="s">
        <v>84</v>
      </c>
      <c r="AV5951" s="14" t="s">
        <v>84</v>
      </c>
      <c r="AW5951" s="14" t="s">
        <v>31</v>
      </c>
      <c r="AX5951" s="14" t="s">
        <v>75</v>
      </c>
      <c r="AY5951" s="243" t="s">
        <v>203</v>
      </c>
    </row>
    <row r="5952" spans="2:51" s="14" customFormat="1" ht="11.25">
      <c r="B5952" s="233"/>
      <c r="C5952" s="234"/>
      <c r="D5952" s="224" t="s">
        <v>211</v>
      </c>
      <c r="E5952" s="235" t="s">
        <v>1</v>
      </c>
      <c r="F5952" s="236" t="s">
        <v>4805</v>
      </c>
      <c r="G5952" s="234"/>
      <c r="H5952" s="237">
        <v>2.4</v>
      </c>
      <c r="I5952" s="238"/>
      <c r="J5952" s="234"/>
      <c r="K5952" s="234"/>
      <c r="L5952" s="239"/>
      <c r="M5952" s="240"/>
      <c r="N5952" s="241"/>
      <c r="O5952" s="241"/>
      <c r="P5952" s="241"/>
      <c r="Q5952" s="241"/>
      <c r="R5952" s="241"/>
      <c r="S5952" s="241"/>
      <c r="T5952" s="242"/>
      <c r="AT5952" s="243" t="s">
        <v>211</v>
      </c>
      <c r="AU5952" s="243" t="s">
        <v>84</v>
      </c>
      <c r="AV5952" s="14" t="s">
        <v>84</v>
      </c>
      <c r="AW5952" s="14" t="s">
        <v>31</v>
      </c>
      <c r="AX5952" s="14" t="s">
        <v>75</v>
      </c>
      <c r="AY5952" s="243" t="s">
        <v>203</v>
      </c>
    </row>
    <row r="5953" spans="1:65" s="14" customFormat="1" ht="11.25">
      <c r="B5953" s="233"/>
      <c r="C5953" s="234"/>
      <c r="D5953" s="224" t="s">
        <v>211</v>
      </c>
      <c r="E5953" s="235" t="s">
        <v>1</v>
      </c>
      <c r="F5953" s="236" t="s">
        <v>4809</v>
      </c>
      <c r="G5953" s="234"/>
      <c r="H5953" s="237">
        <v>3.9380000000000002</v>
      </c>
      <c r="I5953" s="238"/>
      <c r="J5953" s="234"/>
      <c r="K5953" s="234"/>
      <c r="L5953" s="239"/>
      <c r="M5953" s="240"/>
      <c r="N5953" s="241"/>
      <c r="O5953" s="241"/>
      <c r="P5953" s="241"/>
      <c r="Q5953" s="241"/>
      <c r="R5953" s="241"/>
      <c r="S5953" s="241"/>
      <c r="T5953" s="242"/>
      <c r="AT5953" s="243" t="s">
        <v>211</v>
      </c>
      <c r="AU5953" s="243" t="s">
        <v>84</v>
      </c>
      <c r="AV5953" s="14" t="s">
        <v>84</v>
      </c>
      <c r="AW5953" s="14" t="s">
        <v>31</v>
      </c>
      <c r="AX5953" s="14" t="s">
        <v>75</v>
      </c>
      <c r="AY5953" s="243" t="s">
        <v>203</v>
      </c>
    </row>
    <row r="5954" spans="1:65" s="14" customFormat="1" ht="11.25">
      <c r="B5954" s="233"/>
      <c r="C5954" s="234"/>
      <c r="D5954" s="224" t="s">
        <v>211</v>
      </c>
      <c r="E5954" s="235" t="s">
        <v>1</v>
      </c>
      <c r="F5954" s="236" t="s">
        <v>4810</v>
      </c>
      <c r="G5954" s="234"/>
      <c r="H5954" s="237">
        <v>1.5</v>
      </c>
      <c r="I5954" s="238"/>
      <c r="J5954" s="234"/>
      <c r="K5954" s="234"/>
      <c r="L5954" s="239"/>
      <c r="M5954" s="240"/>
      <c r="N5954" s="241"/>
      <c r="O5954" s="241"/>
      <c r="P5954" s="241"/>
      <c r="Q5954" s="241"/>
      <c r="R5954" s="241"/>
      <c r="S5954" s="241"/>
      <c r="T5954" s="242"/>
      <c r="AT5954" s="243" t="s">
        <v>211</v>
      </c>
      <c r="AU5954" s="243" t="s">
        <v>84</v>
      </c>
      <c r="AV5954" s="14" t="s">
        <v>84</v>
      </c>
      <c r="AW5954" s="14" t="s">
        <v>31</v>
      </c>
      <c r="AX5954" s="14" t="s">
        <v>75</v>
      </c>
      <c r="AY5954" s="243" t="s">
        <v>203</v>
      </c>
    </row>
    <row r="5955" spans="1:65" s="14" customFormat="1" ht="11.25">
      <c r="B5955" s="233"/>
      <c r="C5955" s="234"/>
      <c r="D5955" s="224" t="s">
        <v>211</v>
      </c>
      <c r="E5955" s="235" t="s">
        <v>1</v>
      </c>
      <c r="F5955" s="236" t="s">
        <v>4822</v>
      </c>
      <c r="G5955" s="234"/>
      <c r="H5955" s="237">
        <v>1.5</v>
      </c>
      <c r="I5955" s="238"/>
      <c r="J5955" s="234"/>
      <c r="K5955" s="234"/>
      <c r="L5955" s="239"/>
      <c r="M5955" s="240"/>
      <c r="N5955" s="241"/>
      <c r="O5955" s="241"/>
      <c r="P5955" s="241"/>
      <c r="Q5955" s="241"/>
      <c r="R5955" s="241"/>
      <c r="S5955" s="241"/>
      <c r="T5955" s="242"/>
      <c r="AT5955" s="243" t="s">
        <v>211</v>
      </c>
      <c r="AU5955" s="243" t="s">
        <v>84</v>
      </c>
      <c r="AV5955" s="14" t="s">
        <v>84</v>
      </c>
      <c r="AW5955" s="14" t="s">
        <v>31</v>
      </c>
      <c r="AX5955" s="14" t="s">
        <v>75</v>
      </c>
      <c r="AY5955" s="243" t="s">
        <v>203</v>
      </c>
    </row>
    <row r="5956" spans="1:65" s="14" customFormat="1" ht="11.25">
      <c r="B5956" s="233"/>
      <c r="C5956" s="234"/>
      <c r="D5956" s="224" t="s">
        <v>211</v>
      </c>
      <c r="E5956" s="235" t="s">
        <v>1</v>
      </c>
      <c r="F5956" s="236" t="s">
        <v>4823</v>
      </c>
      <c r="G5956" s="234"/>
      <c r="H5956" s="237">
        <v>1.71</v>
      </c>
      <c r="I5956" s="238"/>
      <c r="J5956" s="234"/>
      <c r="K5956" s="234"/>
      <c r="L5956" s="239"/>
      <c r="M5956" s="240"/>
      <c r="N5956" s="241"/>
      <c r="O5956" s="241"/>
      <c r="P5956" s="241"/>
      <c r="Q5956" s="241"/>
      <c r="R5956" s="241"/>
      <c r="S5956" s="241"/>
      <c r="T5956" s="242"/>
      <c r="AT5956" s="243" t="s">
        <v>211</v>
      </c>
      <c r="AU5956" s="243" t="s">
        <v>84</v>
      </c>
      <c r="AV5956" s="14" t="s">
        <v>84</v>
      </c>
      <c r="AW5956" s="14" t="s">
        <v>31</v>
      </c>
      <c r="AX5956" s="14" t="s">
        <v>75</v>
      </c>
      <c r="AY5956" s="243" t="s">
        <v>203</v>
      </c>
    </row>
    <row r="5957" spans="1:65" s="14" customFormat="1" ht="11.25">
      <c r="B5957" s="233"/>
      <c r="C5957" s="234"/>
      <c r="D5957" s="224" t="s">
        <v>211</v>
      </c>
      <c r="E5957" s="235" t="s">
        <v>1</v>
      </c>
      <c r="F5957" s="236" t="s">
        <v>4827</v>
      </c>
      <c r="G5957" s="234"/>
      <c r="H5957" s="237">
        <v>1.5</v>
      </c>
      <c r="I5957" s="238"/>
      <c r="J5957" s="234"/>
      <c r="K5957" s="234"/>
      <c r="L5957" s="239"/>
      <c r="M5957" s="240"/>
      <c r="N5957" s="241"/>
      <c r="O5957" s="241"/>
      <c r="P5957" s="241"/>
      <c r="Q5957" s="241"/>
      <c r="R5957" s="241"/>
      <c r="S5957" s="241"/>
      <c r="T5957" s="242"/>
      <c r="AT5957" s="243" t="s">
        <v>211</v>
      </c>
      <c r="AU5957" s="243" t="s">
        <v>84</v>
      </c>
      <c r="AV5957" s="14" t="s">
        <v>84</v>
      </c>
      <c r="AW5957" s="14" t="s">
        <v>31</v>
      </c>
      <c r="AX5957" s="14" t="s">
        <v>75</v>
      </c>
      <c r="AY5957" s="243" t="s">
        <v>203</v>
      </c>
    </row>
    <row r="5958" spans="1:65" s="14" customFormat="1" ht="11.25">
      <c r="B5958" s="233"/>
      <c r="C5958" s="234"/>
      <c r="D5958" s="224" t="s">
        <v>211</v>
      </c>
      <c r="E5958" s="235" t="s">
        <v>1</v>
      </c>
      <c r="F5958" s="236" t="s">
        <v>4834</v>
      </c>
      <c r="G5958" s="234"/>
      <c r="H5958" s="237">
        <v>0.63</v>
      </c>
      <c r="I5958" s="238"/>
      <c r="J5958" s="234"/>
      <c r="K5958" s="234"/>
      <c r="L5958" s="239"/>
      <c r="M5958" s="240"/>
      <c r="N5958" s="241"/>
      <c r="O5958" s="241"/>
      <c r="P5958" s="241"/>
      <c r="Q5958" s="241"/>
      <c r="R5958" s="241"/>
      <c r="S5958" s="241"/>
      <c r="T5958" s="242"/>
      <c r="AT5958" s="243" t="s">
        <v>211</v>
      </c>
      <c r="AU5958" s="243" t="s">
        <v>84</v>
      </c>
      <c r="AV5958" s="14" t="s">
        <v>84</v>
      </c>
      <c r="AW5958" s="14" t="s">
        <v>31</v>
      </c>
      <c r="AX5958" s="14" t="s">
        <v>75</v>
      </c>
      <c r="AY5958" s="243" t="s">
        <v>203</v>
      </c>
    </row>
    <row r="5959" spans="1:65" s="14" customFormat="1" ht="11.25">
      <c r="B5959" s="233"/>
      <c r="C5959" s="234"/>
      <c r="D5959" s="224" t="s">
        <v>211</v>
      </c>
      <c r="E5959" s="235" t="s">
        <v>1</v>
      </c>
      <c r="F5959" s="236" t="s">
        <v>4835</v>
      </c>
      <c r="G5959" s="234"/>
      <c r="H5959" s="237">
        <v>2.5649999999999999</v>
      </c>
      <c r="I5959" s="238"/>
      <c r="J5959" s="234"/>
      <c r="K5959" s="234"/>
      <c r="L5959" s="239"/>
      <c r="M5959" s="240"/>
      <c r="N5959" s="241"/>
      <c r="O5959" s="241"/>
      <c r="P5959" s="241"/>
      <c r="Q5959" s="241"/>
      <c r="R5959" s="241"/>
      <c r="S5959" s="241"/>
      <c r="T5959" s="242"/>
      <c r="AT5959" s="243" t="s">
        <v>211</v>
      </c>
      <c r="AU5959" s="243" t="s">
        <v>84</v>
      </c>
      <c r="AV5959" s="14" t="s">
        <v>84</v>
      </c>
      <c r="AW5959" s="14" t="s">
        <v>31</v>
      </c>
      <c r="AX5959" s="14" t="s">
        <v>75</v>
      </c>
      <c r="AY5959" s="243" t="s">
        <v>203</v>
      </c>
    </row>
    <row r="5960" spans="1:65" s="14" customFormat="1" ht="11.25">
      <c r="B5960" s="233"/>
      <c r="C5960" s="234"/>
      <c r="D5960" s="224" t="s">
        <v>211</v>
      </c>
      <c r="E5960" s="235" t="s">
        <v>1</v>
      </c>
      <c r="F5960" s="236" t="s">
        <v>4836</v>
      </c>
      <c r="G5960" s="234"/>
      <c r="H5960" s="237">
        <v>1.89</v>
      </c>
      <c r="I5960" s="238"/>
      <c r="J5960" s="234"/>
      <c r="K5960" s="234"/>
      <c r="L5960" s="239"/>
      <c r="M5960" s="240"/>
      <c r="N5960" s="241"/>
      <c r="O5960" s="241"/>
      <c r="P5960" s="241"/>
      <c r="Q5960" s="241"/>
      <c r="R5960" s="241"/>
      <c r="S5960" s="241"/>
      <c r="T5960" s="242"/>
      <c r="AT5960" s="243" t="s">
        <v>211</v>
      </c>
      <c r="AU5960" s="243" t="s">
        <v>84</v>
      </c>
      <c r="AV5960" s="14" t="s">
        <v>84</v>
      </c>
      <c r="AW5960" s="14" t="s">
        <v>31</v>
      </c>
      <c r="AX5960" s="14" t="s">
        <v>75</v>
      </c>
      <c r="AY5960" s="243" t="s">
        <v>203</v>
      </c>
    </row>
    <row r="5961" spans="1:65" s="14" customFormat="1" ht="11.25">
      <c r="B5961" s="233"/>
      <c r="C5961" s="234"/>
      <c r="D5961" s="224" t="s">
        <v>211</v>
      </c>
      <c r="E5961" s="235" t="s">
        <v>1</v>
      </c>
      <c r="F5961" s="236" t="s">
        <v>4837</v>
      </c>
      <c r="G5961" s="234"/>
      <c r="H5961" s="237">
        <v>3.39</v>
      </c>
      <c r="I5961" s="238"/>
      <c r="J5961" s="234"/>
      <c r="K5961" s="234"/>
      <c r="L5961" s="239"/>
      <c r="M5961" s="240"/>
      <c r="N5961" s="241"/>
      <c r="O5961" s="241"/>
      <c r="P5961" s="241"/>
      <c r="Q5961" s="241"/>
      <c r="R5961" s="241"/>
      <c r="S5961" s="241"/>
      <c r="T5961" s="242"/>
      <c r="AT5961" s="243" t="s">
        <v>211</v>
      </c>
      <c r="AU5961" s="243" t="s">
        <v>84</v>
      </c>
      <c r="AV5961" s="14" t="s">
        <v>84</v>
      </c>
      <c r="AW5961" s="14" t="s">
        <v>31</v>
      </c>
      <c r="AX5961" s="14" t="s">
        <v>75</v>
      </c>
      <c r="AY5961" s="243" t="s">
        <v>203</v>
      </c>
    </row>
    <row r="5962" spans="1:65" s="14" customFormat="1" ht="11.25">
      <c r="B5962" s="233"/>
      <c r="C5962" s="234"/>
      <c r="D5962" s="224" t="s">
        <v>211</v>
      </c>
      <c r="E5962" s="235" t="s">
        <v>1</v>
      </c>
      <c r="F5962" s="236" t="s">
        <v>4838</v>
      </c>
      <c r="G5962" s="234"/>
      <c r="H5962" s="237">
        <v>3.39</v>
      </c>
      <c r="I5962" s="238"/>
      <c r="J5962" s="234"/>
      <c r="K5962" s="234"/>
      <c r="L5962" s="239"/>
      <c r="M5962" s="240"/>
      <c r="N5962" s="241"/>
      <c r="O5962" s="241"/>
      <c r="P5962" s="241"/>
      <c r="Q5962" s="241"/>
      <c r="R5962" s="241"/>
      <c r="S5962" s="241"/>
      <c r="T5962" s="242"/>
      <c r="AT5962" s="243" t="s">
        <v>211</v>
      </c>
      <c r="AU5962" s="243" t="s">
        <v>84</v>
      </c>
      <c r="AV5962" s="14" t="s">
        <v>84</v>
      </c>
      <c r="AW5962" s="14" t="s">
        <v>31</v>
      </c>
      <c r="AX5962" s="14" t="s">
        <v>75</v>
      </c>
      <c r="AY5962" s="243" t="s">
        <v>203</v>
      </c>
    </row>
    <row r="5963" spans="1:65" s="14" customFormat="1" ht="11.25">
      <c r="B5963" s="233"/>
      <c r="C5963" s="234"/>
      <c r="D5963" s="224" t="s">
        <v>211</v>
      </c>
      <c r="E5963" s="235" t="s">
        <v>1</v>
      </c>
      <c r="F5963" s="236" t="s">
        <v>4839</v>
      </c>
      <c r="G5963" s="234"/>
      <c r="H5963" s="237">
        <v>2.4</v>
      </c>
      <c r="I5963" s="238"/>
      <c r="J5963" s="234"/>
      <c r="K5963" s="234"/>
      <c r="L5963" s="239"/>
      <c r="M5963" s="240"/>
      <c r="N5963" s="241"/>
      <c r="O5963" s="241"/>
      <c r="P5963" s="241"/>
      <c r="Q5963" s="241"/>
      <c r="R5963" s="241"/>
      <c r="S5963" s="241"/>
      <c r="T5963" s="242"/>
      <c r="AT5963" s="243" t="s">
        <v>211</v>
      </c>
      <c r="AU5963" s="243" t="s">
        <v>84</v>
      </c>
      <c r="AV5963" s="14" t="s">
        <v>84</v>
      </c>
      <c r="AW5963" s="14" t="s">
        <v>31</v>
      </c>
      <c r="AX5963" s="14" t="s">
        <v>75</v>
      </c>
      <c r="AY5963" s="243" t="s">
        <v>203</v>
      </c>
    </row>
    <row r="5964" spans="1:65" s="14" customFormat="1" ht="11.25">
      <c r="B5964" s="233"/>
      <c r="C5964" s="234"/>
      <c r="D5964" s="224" t="s">
        <v>211</v>
      </c>
      <c r="E5964" s="235" t="s">
        <v>1</v>
      </c>
      <c r="F5964" s="236" t="s">
        <v>4841</v>
      </c>
      <c r="G5964" s="234"/>
      <c r="H5964" s="237">
        <v>1.5</v>
      </c>
      <c r="I5964" s="238"/>
      <c r="J5964" s="234"/>
      <c r="K5964" s="234"/>
      <c r="L5964" s="239"/>
      <c r="M5964" s="240"/>
      <c r="N5964" s="241"/>
      <c r="O5964" s="241"/>
      <c r="P5964" s="241"/>
      <c r="Q5964" s="241"/>
      <c r="R5964" s="241"/>
      <c r="S5964" s="241"/>
      <c r="T5964" s="242"/>
      <c r="AT5964" s="243" t="s">
        <v>211</v>
      </c>
      <c r="AU5964" s="243" t="s">
        <v>84</v>
      </c>
      <c r="AV5964" s="14" t="s">
        <v>84</v>
      </c>
      <c r="AW5964" s="14" t="s">
        <v>31</v>
      </c>
      <c r="AX5964" s="14" t="s">
        <v>75</v>
      </c>
      <c r="AY5964" s="243" t="s">
        <v>203</v>
      </c>
    </row>
    <row r="5965" spans="1:65" s="2" customFormat="1" ht="21.75" customHeight="1">
      <c r="A5965" s="35"/>
      <c r="B5965" s="36"/>
      <c r="C5965" s="209" t="s">
        <v>5127</v>
      </c>
      <c r="D5965" s="209" t="s">
        <v>205</v>
      </c>
      <c r="E5965" s="210" t="s">
        <v>5128</v>
      </c>
      <c r="F5965" s="211" t="s">
        <v>5129</v>
      </c>
      <c r="G5965" s="212" t="s">
        <v>828</v>
      </c>
      <c r="H5965" s="213">
        <v>937.07600000000002</v>
      </c>
      <c r="I5965" s="214"/>
      <c r="J5965" s="215">
        <f>ROUND(I5965*H5965,2)</f>
        <v>0</v>
      </c>
      <c r="K5965" s="211" t="s">
        <v>218</v>
      </c>
      <c r="L5965" s="40"/>
      <c r="M5965" s="216" t="s">
        <v>1</v>
      </c>
      <c r="N5965" s="217" t="s">
        <v>40</v>
      </c>
      <c r="O5965" s="72"/>
      <c r="P5965" s="218">
        <f>O5965*H5965</f>
        <v>0</v>
      </c>
      <c r="Q5965" s="218">
        <v>8.0000000000000007E-5</v>
      </c>
      <c r="R5965" s="218">
        <f>Q5965*H5965</f>
        <v>7.4966080000000004E-2</v>
      </c>
      <c r="S5965" s="218">
        <v>0</v>
      </c>
      <c r="T5965" s="219">
        <f>S5965*H5965</f>
        <v>0</v>
      </c>
      <c r="U5965" s="35"/>
      <c r="V5965" s="35"/>
      <c r="W5965" s="35"/>
      <c r="X5965" s="35"/>
      <c r="Y5965" s="35"/>
      <c r="Z5965" s="35"/>
      <c r="AA5965" s="35"/>
      <c r="AB5965" s="35"/>
      <c r="AC5965" s="35"/>
      <c r="AD5965" s="35"/>
      <c r="AE5965" s="35"/>
      <c r="AR5965" s="220" t="s">
        <v>412</v>
      </c>
      <c r="AT5965" s="220" t="s">
        <v>205</v>
      </c>
      <c r="AU5965" s="220" t="s">
        <v>84</v>
      </c>
      <c r="AY5965" s="18" t="s">
        <v>203</v>
      </c>
      <c r="BE5965" s="221">
        <f>IF(N5965="základní",J5965,0)</f>
        <v>0</v>
      </c>
      <c r="BF5965" s="221">
        <f>IF(N5965="snížená",J5965,0)</f>
        <v>0</v>
      </c>
      <c r="BG5965" s="221">
        <f>IF(N5965="zákl. přenesená",J5965,0)</f>
        <v>0</v>
      </c>
      <c r="BH5965" s="221">
        <f>IF(N5965="sníž. přenesená",J5965,0)</f>
        <v>0</v>
      </c>
      <c r="BI5965" s="221">
        <f>IF(N5965="nulová",J5965,0)</f>
        <v>0</v>
      </c>
      <c r="BJ5965" s="18" t="s">
        <v>82</v>
      </c>
      <c r="BK5965" s="221">
        <f>ROUND(I5965*H5965,2)</f>
        <v>0</v>
      </c>
      <c r="BL5965" s="18" t="s">
        <v>412</v>
      </c>
      <c r="BM5965" s="220" t="s">
        <v>5130</v>
      </c>
    </row>
    <row r="5966" spans="1:65" s="13" customFormat="1" ht="22.5">
      <c r="B5966" s="222"/>
      <c r="C5966" s="223"/>
      <c r="D5966" s="224" t="s">
        <v>211</v>
      </c>
      <c r="E5966" s="225" t="s">
        <v>1</v>
      </c>
      <c r="F5966" s="226" t="s">
        <v>4670</v>
      </c>
      <c r="G5966" s="223"/>
      <c r="H5966" s="225" t="s">
        <v>1</v>
      </c>
      <c r="I5966" s="227"/>
      <c r="J5966" s="223"/>
      <c r="K5966" s="223"/>
      <c r="L5966" s="228"/>
      <c r="M5966" s="229"/>
      <c r="N5966" s="230"/>
      <c r="O5966" s="230"/>
      <c r="P5966" s="230"/>
      <c r="Q5966" s="230"/>
      <c r="R5966" s="230"/>
      <c r="S5966" s="230"/>
      <c r="T5966" s="231"/>
      <c r="AT5966" s="232" t="s">
        <v>211</v>
      </c>
      <c r="AU5966" s="232" t="s">
        <v>84</v>
      </c>
      <c r="AV5966" s="13" t="s">
        <v>82</v>
      </c>
      <c r="AW5966" s="13" t="s">
        <v>31</v>
      </c>
      <c r="AX5966" s="13" t="s">
        <v>75</v>
      </c>
      <c r="AY5966" s="232" t="s">
        <v>203</v>
      </c>
    </row>
    <row r="5967" spans="1:65" s="13" customFormat="1" ht="11.25">
      <c r="B5967" s="222"/>
      <c r="C5967" s="223"/>
      <c r="D5967" s="224" t="s">
        <v>211</v>
      </c>
      <c r="E5967" s="225" t="s">
        <v>1</v>
      </c>
      <c r="F5967" s="226" t="s">
        <v>213</v>
      </c>
      <c r="G5967" s="223"/>
      <c r="H5967" s="225" t="s">
        <v>1</v>
      </c>
      <c r="I5967" s="227"/>
      <c r="J5967" s="223"/>
      <c r="K5967" s="223"/>
      <c r="L5967" s="228"/>
      <c r="M5967" s="229"/>
      <c r="N5967" s="230"/>
      <c r="O5967" s="230"/>
      <c r="P5967" s="230"/>
      <c r="Q5967" s="230"/>
      <c r="R5967" s="230"/>
      <c r="S5967" s="230"/>
      <c r="T5967" s="231"/>
      <c r="AT5967" s="232" t="s">
        <v>211</v>
      </c>
      <c r="AU5967" s="232" t="s">
        <v>84</v>
      </c>
      <c r="AV5967" s="13" t="s">
        <v>82</v>
      </c>
      <c r="AW5967" s="13" t="s">
        <v>31</v>
      </c>
      <c r="AX5967" s="13" t="s">
        <v>75</v>
      </c>
      <c r="AY5967" s="232" t="s">
        <v>203</v>
      </c>
    </row>
    <row r="5968" spans="1:65" s="13" customFormat="1" ht="11.25">
      <c r="B5968" s="222"/>
      <c r="C5968" s="223"/>
      <c r="D5968" s="224" t="s">
        <v>211</v>
      </c>
      <c r="E5968" s="225" t="s">
        <v>1</v>
      </c>
      <c r="F5968" s="226" t="s">
        <v>1335</v>
      </c>
      <c r="G5968" s="223"/>
      <c r="H5968" s="225" t="s">
        <v>1</v>
      </c>
      <c r="I5968" s="227"/>
      <c r="J5968" s="223"/>
      <c r="K5968" s="223"/>
      <c r="L5968" s="228"/>
      <c r="M5968" s="229"/>
      <c r="N5968" s="230"/>
      <c r="O5968" s="230"/>
      <c r="P5968" s="230"/>
      <c r="Q5968" s="230"/>
      <c r="R5968" s="230"/>
      <c r="S5968" s="230"/>
      <c r="T5968" s="231"/>
      <c r="AT5968" s="232" t="s">
        <v>211</v>
      </c>
      <c r="AU5968" s="232" t="s">
        <v>84</v>
      </c>
      <c r="AV5968" s="13" t="s">
        <v>82</v>
      </c>
      <c r="AW5968" s="13" t="s">
        <v>31</v>
      </c>
      <c r="AX5968" s="13" t="s">
        <v>75</v>
      </c>
      <c r="AY5968" s="232" t="s">
        <v>203</v>
      </c>
    </row>
    <row r="5969" spans="2:51" s="14" customFormat="1" ht="11.25">
      <c r="B5969" s="233"/>
      <c r="C5969" s="234"/>
      <c r="D5969" s="224" t="s">
        <v>211</v>
      </c>
      <c r="E5969" s="235" t="s">
        <v>1</v>
      </c>
      <c r="F5969" s="236" t="s">
        <v>5131</v>
      </c>
      <c r="G5969" s="234"/>
      <c r="H5969" s="237">
        <v>8.75</v>
      </c>
      <c r="I5969" s="238"/>
      <c r="J5969" s="234"/>
      <c r="K5969" s="234"/>
      <c r="L5969" s="239"/>
      <c r="M5969" s="240"/>
      <c r="N5969" s="241"/>
      <c r="O5969" s="241"/>
      <c r="P5969" s="241"/>
      <c r="Q5969" s="241"/>
      <c r="R5969" s="241"/>
      <c r="S5969" s="241"/>
      <c r="T5969" s="242"/>
      <c r="AT5969" s="243" t="s">
        <v>211</v>
      </c>
      <c r="AU5969" s="243" t="s">
        <v>84</v>
      </c>
      <c r="AV5969" s="14" t="s">
        <v>84</v>
      </c>
      <c r="AW5969" s="14" t="s">
        <v>31</v>
      </c>
      <c r="AX5969" s="14" t="s">
        <v>75</v>
      </c>
      <c r="AY5969" s="243" t="s">
        <v>203</v>
      </c>
    </row>
    <row r="5970" spans="2:51" s="13" customFormat="1" ht="11.25">
      <c r="B5970" s="222"/>
      <c r="C5970" s="223"/>
      <c r="D5970" s="224" t="s">
        <v>211</v>
      </c>
      <c r="E5970" s="225" t="s">
        <v>1</v>
      </c>
      <c r="F5970" s="226" t="s">
        <v>213</v>
      </c>
      <c r="G5970" s="223"/>
      <c r="H5970" s="225" t="s">
        <v>1</v>
      </c>
      <c r="I5970" s="227"/>
      <c r="J5970" s="223"/>
      <c r="K5970" s="223"/>
      <c r="L5970" s="228"/>
      <c r="M5970" s="229"/>
      <c r="N5970" s="230"/>
      <c r="O5970" s="230"/>
      <c r="P5970" s="230"/>
      <c r="Q5970" s="230"/>
      <c r="R5970" s="230"/>
      <c r="S5970" s="230"/>
      <c r="T5970" s="231"/>
      <c r="AT5970" s="232" t="s">
        <v>211</v>
      </c>
      <c r="AU5970" s="232" t="s">
        <v>84</v>
      </c>
      <c r="AV5970" s="13" t="s">
        <v>82</v>
      </c>
      <c r="AW5970" s="13" t="s">
        <v>31</v>
      </c>
      <c r="AX5970" s="13" t="s">
        <v>75</v>
      </c>
      <c r="AY5970" s="232" t="s">
        <v>203</v>
      </c>
    </row>
    <row r="5971" spans="2:51" s="13" customFormat="1" ht="11.25">
      <c r="B5971" s="222"/>
      <c r="C5971" s="223"/>
      <c r="D5971" s="224" t="s">
        <v>211</v>
      </c>
      <c r="E5971" s="225" t="s">
        <v>1</v>
      </c>
      <c r="F5971" s="226" t="s">
        <v>418</v>
      </c>
      <c r="G5971" s="223"/>
      <c r="H5971" s="225" t="s">
        <v>1</v>
      </c>
      <c r="I5971" s="227"/>
      <c r="J5971" s="223"/>
      <c r="K5971" s="223"/>
      <c r="L5971" s="228"/>
      <c r="M5971" s="229"/>
      <c r="N5971" s="230"/>
      <c r="O5971" s="230"/>
      <c r="P5971" s="230"/>
      <c r="Q5971" s="230"/>
      <c r="R5971" s="230"/>
      <c r="S5971" s="230"/>
      <c r="T5971" s="231"/>
      <c r="AT5971" s="232" t="s">
        <v>211</v>
      </c>
      <c r="AU5971" s="232" t="s">
        <v>84</v>
      </c>
      <c r="AV5971" s="13" t="s">
        <v>82</v>
      </c>
      <c r="AW5971" s="13" t="s">
        <v>31</v>
      </c>
      <c r="AX5971" s="13" t="s">
        <v>75</v>
      </c>
      <c r="AY5971" s="232" t="s">
        <v>203</v>
      </c>
    </row>
    <row r="5972" spans="2:51" s="14" customFormat="1" ht="11.25">
      <c r="B5972" s="233"/>
      <c r="C5972" s="234"/>
      <c r="D5972" s="224" t="s">
        <v>211</v>
      </c>
      <c r="E5972" s="235" t="s">
        <v>1</v>
      </c>
      <c r="F5972" s="236" t="s">
        <v>4281</v>
      </c>
      <c r="G5972" s="234"/>
      <c r="H5972" s="237">
        <v>12.4</v>
      </c>
      <c r="I5972" s="238"/>
      <c r="J5972" s="234"/>
      <c r="K5972" s="234"/>
      <c r="L5972" s="239"/>
      <c r="M5972" s="240"/>
      <c r="N5972" s="241"/>
      <c r="O5972" s="241"/>
      <c r="P5972" s="241"/>
      <c r="Q5972" s="241"/>
      <c r="R5972" s="241"/>
      <c r="S5972" s="241"/>
      <c r="T5972" s="242"/>
      <c r="AT5972" s="243" t="s">
        <v>211</v>
      </c>
      <c r="AU5972" s="243" t="s">
        <v>84</v>
      </c>
      <c r="AV5972" s="14" t="s">
        <v>84</v>
      </c>
      <c r="AW5972" s="14" t="s">
        <v>31</v>
      </c>
      <c r="AX5972" s="14" t="s">
        <v>75</v>
      </c>
      <c r="AY5972" s="243" t="s">
        <v>203</v>
      </c>
    </row>
    <row r="5973" spans="2:51" s="14" customFormat="1" ht="11.25">
      <c r="B5973" s="233"/>
      <c r="C5973" s="234"/>
      <c r="D5973" s="224" t="s">
        <v>211</v>
      </c>
      <c r="E5973" s="235" t="s">
        <v>1</v>
      </c>
      <c r="F5973" s="236" t="s">
        <v>5132</v>
      </c>
      <c r="G5973" s="234"/>
      <c r="H5973" s="237">
        <v>7.5</v>
      </c>
      <c r="I5973" s="238"/>
      <c r="J5973" s="234"/>
      <c r="K5973" s="234"/>
      <c r="L5973" s="239"/>
      <c r="M5973" s="240"/>
      <c r="N5973" s="241"/>
      <c r="O5973" s="241"/>
      <c r="P5973" s="241"/>
      <c r="Q5973" s="241"/>
      <c r="R5973" s="241"/>
      <c r="S5973" s="241"/>
      <c r="T5973" s="242"/>
      <c r="AT5973" s="243" t="s">
        <v>211</v>
      </c>
      <c r="AU5973" s="243" t="s">
        <v>84</v>
      </c>
      <c r="AV5973" s="14" t="s">
        <v>84</v>
      </c>
      <c r="AW5973" s="14" t="s">
        <v>31</v>
      </c>
      <c r="AX5973" s="14" t="s">
        <v>75</v>
      </c>
      <c r="AY5973" s="243" t="s">
        <v>203</v>
      </c>
    </row>
    <row r="5974" spans="2:51" s="14" customFormat="1" ht="11.25">
      <c r="B5974" s="233"/>
      <c r="C5974" s="234"/>
      <c r="D5974" s="224" t="s">
        <v>211</v>
      </c>
      <c r="E5974" s="235" t="s">
        <v>1</v>
      </c>
      <c r="F5974" s="236" t="s">
        <v>5133</v>
      </c>
      <c r="G5974" s="234"/>
      <c r="H5974" s="237">
        <v>7.5</v>
      </c>
      <c r="I5974" s="238"/>
      <c r="J5974" s="234"/>
      <c r="K5974" s="234"/>
      <c r="L5974" s="239"/>
      <c r="M5974" s="240"/>
      <c r="N5974" s="241"/>
      <c r="O5974" s="241"/>
      <c r="P5974" s="241"/>
      <c r="Q5974" s="241"/>
      <c r="R5974" s="241"/>
      <c r="S5974" s="241"/>
      <c r="T5974" s="242"/>
      <c r="AT5974" s="243" t="s">
        <v>211</v>
      </c>
      <c r="AU5974" s="243" t="s">
        <v>84</v>
      </c>
      <c r="AV5974" s="14" t="s">
        <v>84</v>
      </c>
      <c r="AW5974" s="14" t="s">
        <v>31</v>
      </c>
      <c r="AX5974" s="14" t="s">
        <v>75</v>
      </c>
      <c r="AY5974" s="243" t="s">
        <v>203</v>
      </c>
    </row>
    <row r="5975" spans="2:51" s="14" customFormat="1" ht="11.25">
      <c r="B5975" s="233"/>
      <c r="C5975" s="234"/>
      <c r="D5975" s="224" t="s">
        <v>211</v>
      </c>
      <c r="E5975" s="235" t="s">
        <v>1</v>
      </c>
      <c r="F5975" s="236" t="s">
        <v>5134</v>
      </c>
      <c r="G5975" s="234"/>
      <c r="H5975" s="237">
        <v>7.5</v>
      </c>
      <c r="I5975" s="238"/>
      <c r="J5975" s="234"/>
      <c r="K5975" s="234"/>
      <c r="L5975" s="239"/>
      <c r="M5975" s="240"/>
      <c r="N5975" s="241"/>
      <c r="O5975" s="241"/>
      <c r="P5975" s="241"/>
      <c r="Q5975" s="241"/>
      <c r="R5975" s="241"/>
      <c r="S5975" s="241"/>
      <c r="T5975" s="242"/>
      <c r="AT5975" s="243" t="s">
        <v>211</v>
      </c>
      <c r="AU5975" s="243" t="s">
        <v>84</v>
      </c>
      <c r="AV5975" s="14" t="s">
        <v>84</v>
      </c>
      <c r="AW5975" s="14" t="s">
        <v>31</v>
      </c>
      <c r="AX5975" s="14" t="s">
        <v>75</v>
      </c>
      <c r="AY5975" s="243" t="s">
        <v>203</v>
      </c>
    </row>
    <row r="5976" spans="2:51" s="14" customFormat="1" ht="11.25">
      <c r="B5976" s="233"/>
      <c r="C5976" s="234"/>
      <c r="D5976" s="224" t="s">
        <v>211</v>
      </c>
      <c r="E5976" s="235" t="s">
        <v>1</v>
      </c>
      <c r="F5976" s="236" t="s">
        <v>5135</v>
      </c>
      <c r="G5976" s="234"/>
      <c r="H5976" s="237">
        <v>7.5</v>
      </c>
      <c r="I5976" s="238"/>
      <c r="J5976" s="234"/>
      <c r="K5976" s="234"/>
      <c r="L5976" s="239"/>
      <c r="M5976" s="240"/>
      <c r="N5976" s="241"/>
      <c r="O5976" s="241"/>
      <c r="P5976" s="241"/>
      <c r="Q5976" s="241"/>
      <c r="R5976" s="241"/>
      <c r="S5976" s="241"/>
      <c r="T5976" s="242"/>
      <c r="AT5976" s="243" t="s">
        <v>211</v>
      </c>
      <c r="AU5976" s="243" t="s">
        <v>84</v>
      </c>
      <c r="AV5976" s="14" t="s">
        <v>84</v>
      </c>
      <c r="AW5976" s="14" t="s">
        <v>31</v>
      </c>
      <c r="AX5976" s="14" t="s">
        <v>75</v>
      </c>
      <c r="AY5976" s="243" t="s">
        <v>203</v>
      </c>
    </row>
    <row r="5977" spans="2:51" s="14" customFormat="1" ht="11.25">
      <c r="B5977" s="233"/>
      <c r="C5977" s="234"/>
      <c r="D5977" s="224" t="s">
        <v>211</v>
      </c>
      <c r="E5977" s="235" t="s">
        <v>1</v>
      </c>
      <c r="F5977" s="236" t="s">
        <v>5136</v>
      </c>
      <c r="G5977" s="234"/>
      <c r="H5977" s="237">
        <v>7.5</v>
      </c>
      <c r="I5977" s="238"/>
      <c r="J5977" s="234"/>
      <c r="K5977" s="234"/>
      <c r="L5977" s="239"/>
      <c r="M5977" s="240"/>
      <c r="N5977" s="241"/>
      <c r="O5977" s="241"/>
      <c r="P5977" s="241"/>
      <c r="Q5977" s="241"/>
      <c r="R5977" s="241"/>
      <c r="S5977" s="241"/>
      <c r="T5977" s="242"/>
      <c r="AT5977" s="243" t="s">
        <v>211</v>
      </c>
      <c r="AU5977" s="243" t="s">
        <v>84</v>
      </c>
      <c r="AV5977" s="14" t="s">
        <v>84</v>
      </c>
      <c r="AW5977" s="14" t="s">
        <v>31</v>
      </c>
      <c r="AX5977" s="14" t="s">
        <v>75</v>
      </c>
      <c r="AY5977" s="243" t="s">
        <v>203</v>
      </c>
    </row>
    <row r="5978" spans="2:51" s="14" customFormat="1" ht="11.25">
      <c r="B5978" s="233"/>
      <c r="C5978" s="234"/>
      <c r="D5978" s="224" t="s">
        <v>211</v>
      </c>
      <c r="E5978" s="235" t="s">
        <v>1</v>
      </c>
      <c r="F5978" s="236" t="s">
        <v>5137</v>
      </c>
      <c r="G5978" s="234"/>
      <c r="H5978" s="237">
        <v>7.5</v>
      </c>
      <c r="I5978" s="238"/>
      <c r="J5978" s="234"/>
      <c r="K5978" s="234"/>
      <c r="L5978" s="239"/>
      <c r="M5978" s="240"/>
      <c r="N5978" s="241"/>
      <c r="O5978" s="241"/>
      <c r="P5978" s="241"/>
      <c r="Q5978" s="241"/>
      <c r="R5978" s="241"/>
      <c r="S5978" s="241"/>
      <c r="T5978" s="242"/>
      <c r="AT5978" s="243" t="s">
        <v>211</v>
      </c>
      <c r="AU5978" s="243" t="s">
        <v>84</v>
      </c>
      <c r="AV5978" s="14" t="s">
        <v>84</v>
      </c>
      <c r="AW5978" s="14" t="s">
        <v>31</v>
      </c>
      <c r="AX5978" s="14" t="s">
        <v>75</v>
      </c>
      <c r="AY5978" s="243" t="s">
        <v>203</v>
      </c>
    </row>
    <row r="5979" spans="2:51" s="14" customFormat="1" ht="11.25">
      <c r="B5979" s="233"/>
      <c r="C5979" s="234"/>
      <c r="D5979" s="224" t="s">
        <v>211</v>
      </c>
      <c r="E5979" s="235" t="s">
        <v>1</v>
      </c>
      <c r="F5979" s="236" t="s">
        <v>5138</v>
      </c>
      <c r="G5979" s="234"/>
      <c r="H5979" s="237">
        <v>7.5</v>
      </c>
      <c r="I5979" s="238"/>
      <c r="J5979" s="234"/>
      <c r="K5979" s="234"/>
      <c r="L5979" s="239"/>
      <c r="M5979" s="240"/>
      <c r="N5979" s="241"/>
      <c r="O5979" s="241"/>
      <c r="P5979" s="241"/>
      <c r="Q5979" s="241"/>
      <c r="R5979" s="241"/>
      <c r="S5979" s="241"/>
      <c r="T5979" s="242"/>
      <c r="AT5979" s="243" t="s">
        <v>211</v>
      </c>
      <c r="AU5979" s="243" t="s">
        <v>84</v>
      </c>
      <c r="AV5979" s="14" t="s">
        <v>84</v>
      </c>
      <c r="AW5979" s="14" t="s">
        <v>31</v>
      </c>
      <c r="AX5979" s="14" t="s">
        <v>75</v>
      </c>
      <c r="AY5979" s="243" t="s">
        <v>203</v>
      </c>
    </row>
    <row r="5980" spans="2:51" s="14" customFormat="1" ht="11.25">
      <c r="B5980" s="233"/>
      <c r="C5980" s="234"/>
      <c r="D5980" s="224" t="s">
        <v>211</v>
      </c>
      <c r="E5980" s="235" t="s">
        <v>1</v>
      </c>
      <c r="F5980" s="236" t="s">
        <v>5139</v>
      </c>
      <c r="G5980" s="234"/>
      <c r="H5980" s="237">
        <v>7.5</v>
      </c>
      <c r="I5980" s="238"/>
      <c r="J5980" s="234"/>
      <c r="K5980" s="234"/>
      <c r="L5980" s="239"/>
      <c r="M5980" s="240"/>
      <c r="N5980" s="241"/>
      <c r="O5980" s="241"/>
      <c r="P5980" s="241"/>
      <c r="Q5980" s="241"/>
      <c r="R5980" s="241"/>
      <c r="S5980" s="241"/>
      <c r="T5980" s="242"/>
      <c r="AT5980" s="243" t="s">
        <v>211</v>
      </c>
      <c r="AU5980" s="243" t="s">
        <v>84</v>
      </c>
      <c r="AV5980" s="14" t="s">
        <v>84</v>
      </c>
      <c r="AW5980" s="14" t="s">
        <v>31</v>
      </c>
      <c r="AX5980" s="14" t="s">
        <v>75</v>
      </c>
      <c r="AY5980" s="243" t="s">
        <v>203</v>
      </c>
    </row>
    <row r="5981" spans="2:51" s="14" customFormat="1" ht="11.25">
      <c r="B5981" s="233"/>
      <c r="C5981" s="234"/>
      <c r="D5981" s="224" t="s">
        <v>211</v>
      </c>
      <c r="E5981" s="235" t="s">
        <v>1</v>
      </c>
      <c r="F5981" s="236" t="s">
        <v>5140</v>
      </c>
      <c r="G5981" s="234"/>
      <c r="H5981" s="237">
        <v>7.5</v>
      </c>
      <c r="I5981" s="238"/>
      <c r="J5981" s="234"/>
      <c r="K5981" s="234"/>
      <c r="L5981" s="239"/>
      <c r="M5981" s="240"/>
      <c r="N5981" s="241"/>
      <c r="O5981" s="241"/>
      <c r="P5981" s="241"/>
      <c r="Q5981" s="241"/>
      <c r="R5981" s="241"/>
      <c r="S5981" s="241"/>
      <c r="T5981" s="242"/>
      <c r="AT5981" s="243" t="s">
        <v>211</v>
      </c>
      <c r="AU5981" s="243" t="s">
        <v>84</v>
      </c>
      <c r="AV5981" s="14" t="s">
        <v>84</v>
      </c>
      <c r="AW5981" s="14" t="s">
        <v>31</v>
      </c>
      <c r="AX5981" s="14" t="s">
        <v>75</v>
      </c>
      <c r="AY5981" s="243" t="s">
        <v>203</v>
      </c>
    </row>
    <row r="5982" spans="2:51" s="14" customFormat="1" ht="11.25">
      <c r="B5982" s="233"/>
      <c r="C5982" s="234"/>
      <c r="D5982" s="224" t="s">
        <v>211</v>
      </c>
      <c r="E5982" s="235" t="s">
        <v>1</v>
      </c>
      <c r="F5982" s="236" t="s">
        <v>5141</v>
      </c>
      <c r="G5982" s="234"/>
      <c r="H5982" s="237">
        <v>7.5</v>
      </c>
      <c r="I5982" s="238"/>
      <c r="J5982" s="234"/>
      <c r="K5982" s="234"/>
      <c r="L5982" s="239"/>
      <c r="M5982" s="240"/>
      <c r="N5982" s="241"/>
      <c r="O5982" s="241"/>
      <c r="P5982" s="241"/>
      <c r="Q5982" s="241"/>
      <c r="R5982" s="241"/>
      <c r="S5982" s="241"/>
      <c r="T5982" s="242"/>
      <c r="AT5982" s="243" t="s">
        <v>211</v>
      </c>
      <c r="AU5982" s="243" t="s">
        <v>84</v>
      </c>
      <c r="AV5982" s="14" t="s">
        <v>84</v>
      </c>
      <c r="AW5982" s="14" t="s">
        <v>31</v>
      </c>
      <c r="AX5982" s="14" t="s">
        <v>75</v>
      </c>
      <c r="AY5982" s="243" t="s">
        <v>203</v>
      </c>
    </row>
    <row r="5983" spans="2:51" s="14" customFormat="1" ht="11.25">
      <c r="B5983" s="233"/>
      <c r="C5983" s="234"/>
      <c r="D5983" s="224" t="s">
        <v>211</v>
      </c>
      <c r="E5983" s="235" t="s">
        <v>1</v>
      </c>
      <c r="F5983" s="236" t="s">
        <v>5142</v>
      </c>
      <c r="G5983" s="234"/>
      <c r="H5983" s="237">
        <v>7.5</v>
      </c>
      <c r="I5983" s="238"/>
      <c r="J5983" s="234"/>
      <c r="K5983" s="234"/>
      <c r="L5983" s="239"/>
      <c r="M5983" s="240"/>
      <c r="N5983" s="241"/>
      <c r="O5983" s="241"/>
      <c r="P5983" s="241"/>
      <c r="Q5983" s="241"/>
      <c r="R5983" s="241"/>
      <c r="S5983" s="241"/>
      <c r="T5983" s="242"/>
      <c r="AT5983" s="243" t="s">
        <v>211</v>
      </c>
      <c r="AU5983" s="243" t="s">
        <v>84</v>
      </c>
      <c r="AV5983" s="14" t="s">
        <v>84</v>
      </c>
      <c r="AW5983" s="14" t="s">
        <v>31</v>
      </c>
      <c r="AX5983" s="14" t="s">
        <v>75</v>
      </c>
      <c r="AY5983" s="243" t="s">
        <v>203</v>
      </c>
    </row>
    <row r="5984" spans="2:51" s="14" customFormat="1" ht="11.25">
      <c r="B5984" s="233"/>
      <c r="C5984" s="234"/>
      <c r="D5984" s="224" t="s">
        <v>211</v>
      </c>
      <c r="E5984" s="235" t="s">
        <v>1</v>
      </c>
      <c r="F5984" s="236" t="s">
        <v>5143</v>
      </c>
      <c r="G5984" s="234"/>
      <c r="H5984" s="237">
        <v>7.5</v>
      </c>
      <c r="I5984" s="238"/>
      <c r="J5984" s="234"/>
      <c r="K5984" s="234"/>
      <c r="L5984" s="239"/>
      <c r="M5984" s="240"/>
      <c r="N5984" s="241"/>
      <c r="O5984" s="241"/>
      <c r="P5984" s="241"/>
      <c r="Q5984" s="241"/>
      <c r="R5984" s="241"/>
      <c r="S5984" s="241"/>
      <c r="T5984" s="242"/>
      <c r="AT5984" s="243" t="s">
        <v>211</v>
      </c>
      <c r="AU5984" s="243" t="s">
        <v>84</v>
      </c>
      <c r="AV5984" s="14" t="s">
        <v>84</v>
      </c>
      <c r="AW5984" s="14" t="s">
        <v>31</v>
      </c>
      <c r="AX5984" s="14" t="s">
        <v>75</v>
      </c>
      <c r="AY5984" s="243" t="s">
        <v>203</v>
      </c>
    </row>
    <row r="5985" spans="2:51" s="14" customFormat="1" ht="11.25">
      <c r="B5985" s="233"/>
      <c r="C5985" s="234"/>
      <c r="D5985" s="224" t="s">
        <v>211</v>
      </c>
      <c r="E5985" s="235" t="s">
        <v>1</v>
      </c>
      <c r="F5985" s="236" t="s">
        <v>5144</v>
      </c>
      <c r="G5985" s="234"/>
      <c r="H5985" s="237">
        <v>7.5</v>
      </c>
      <c r="I5985" s="238"/>
      <c r="J5985" s="234"/>
      <c r="K5985" s="234"/>
      <c r="L5985" s="239"/>
      <c r="M5985" s="240"/>
      <c r="N5985" s="241"/>
      <c r="O5985" s="241"/>
      <c r="P5985" s="241"/>
      <c r="Q5985" s="241"/>
      <c r="R5985" s="241"/>
      <c r="S5985" s="241"/>
      <c r="T5985" s="242"/>
      <c r="AT5985" s="243" t="s">
        <v>211</v>
      </c>
      <c r="AU5985" s="243" t="s">
        <v>84</v>
      </c>
      <c r="AV5985" s="14" t="s">
        <v>84</v>
      </c>
      <c r="AW5985" s="14" t="s">
        <v>31</v>
      </c>
      <c r="AX5985" s="14" t="s">
        <v>75</v>
      </c>
      <c r="AY5985" s="243" t="s">
        <v>203</v>
      </c>
    </row>
    <row r="5986" spans="2:51" s="14" customFormat="1" ht="11.25">
      <c r="B5986" s="233"/>
      <c r="C5986" s="234"/>
      <c r="D5986" s="224" t="s">
        <v>211</v>
      </c>
      <c r="E5986" s="235" t="s">
        <v>1</v>
      </c>
      <c r="F5986" s="236" t="s">
        <v>5145</v>
      </c>
      <c r="G5986" s="234"/>
      <c r="H5986" s="237">
        <v>7.5</v>
      </c>
      <c r="I5986" s="238"/>
      <c r="J5986" s="234"/>
      <c r="K5986" s="234"/>
      <c r="L5986" s="239"/>
      <c r="M5986" s="240"/>
      <c r="N5986" s="241"/>
      <c r="O5986" s="241"/>
      <c r="P5986" s="241"/>
      <c r="Q5986" s="241"/>
      <c r="R5986" s="241"/>
      <c r="S5986" s="241"/>
      <c r="T5986" s="242"/>
      <c r="AT5986" s="243" t="s">
        <v>211</v>
      </c>
      <c r="AU5986" s="243" t="s">
        <v>84</v>
      </c>
      <c r="AV5986" s="14" t="s">
        <v>84</v>
      </c>
      <c r="AW5986" s="14" t="s">
        <v>31</v>
      </c>
      <c r="AX5986" s="14" t="s">
        <v>75</v>
      </c>
      <c r="AY5986" s="243" t="s">
        <v>203</v>
      </c>
    </row>
    <row r="5987" spans="2:51" s="14" customFormat="1" ht="11.25">
      <c r="B5987" s="233"/>
      <c r="C5987" s="234"/>
      <c r="D5987" s="224" t="s">
        <v>211</v>
      </c>
      <c r="E5987" s="235" t="s">
        <v>1</v>
      </c>
      <c r="F5987" s="236" t="s">
        <v>5146</v>
      </c>
      <c r="G5987" s="234"/>
      <c r="H5987" s="237">
        <v>9.4499999999999993</v>
      </c>
      <c r="I5987" s="238"/>
      <c r="J5987" s="234"/>
      <c r="K5987" s="234"/>
      <c r="L5987" s="239"/>
      <c r="M5987" s="240"/>
      <c r="N5987" s="241"/>
      <c r="O5987" s="241"/>
      <c r="P5987" s="241"/>
      <c r="Q5987" s="241"/>
      <c r="R5987" s="241"/>
      <c r="S5987" s="241"/>
      <c r="T5987" s="242"/>
      <c r="AT5987" s="243" t="s">
        <v>211</v>
      </c>
      <c r="AU5987" s="243" t="s">
        <v>84</v>
      </c>
      <c r="AV5987" s="14" t="s">
        <v>84</v>
      </c>
      <c r="AW5987" s="14" t="s">
        <v>31</v>
      </c>
      <c r="AX5987" s="14" t="s">
        <v>75</v>
      </c>
      <c r="AY5987" s="243" t="s">
        <v>203</v>
      </c>
    </row>
    <row r="5988" spans="2:51" s="14" customFormat="1" ht="11.25">
      <c r="B5988" s="233"/>
      <c r="C5988" s="234"/>
      <c r="D5988" s="224" t="s">
        <v>211</v>
      </c>
      <c r="E5988" s="235" t="s">
        <v>1</v>
      </c>
      <c r="F5988" s="236" t="s">
        <v>5147</v>
      </c>
      <c r="G5988" s="234"/>
      <c r="H5988" s="237">
        <v>9.27</v>
      </c>
      <c r="I5988" s="238"/>
      <c r="J5988" s="234"/>
      <c r="K5988" s="234"/>
      <c r="L5988" s="239"/>
      <c r="M5988" s="240"/>
      <c r="N5988" s="241"/>
      <c r="O5988" s="241"/>
      <c r="P5988" s="241"/>
      <c r="Q5988" s="241"/>
      <c r="R5988" s="241"/>
      <c r="S5988" s="241"/>
      <c r="T5988" s="242"/>
      <c r="AT5988" s="243" t="s">
        <v>211</v>
      </c>
      <c r="AU5988" s="243" t="s">
        <v>84</v>
      </c>
      <c r="AV5988" s="14" t="s">
        <v>84</v>
      </c>
      <c r="AW5988" s="14" t="s">
        <v>31</v>
      </c>
      <c r="AX5988" s="14" t="s">
        <v>75</v>
      </c>
      <c r="AY5988" s="243" t="s">
        <v>203</v>
      </c>
    </row>
    <row r="5989" spans="2:51" s="14" customFormat="1" ht="11.25">
      <c r="B5989" s="233"/>
      <c r="C5989" s="234"/>
      <c r="D5989" s="224" t="s">
        <v>211</v>
      </c>
      <c r="E5989" s="235" t="s">
        <v>1</v>
      </c>
      <c r="F5989" s="236" t="s">
        <v>5148</v>
      </c>
      <c r="G5989" s="234"/>
      <c r="H5989" s="237">
        <v>5.35</v>
      </c>
      <c r="I5989" s="238"/>
      <c r="J5989" s="234"/>
      <c r="K5989" s="234"/>
      <c r="L5989" s="239"/>
      <c r="M5989" s="240"/>
      <c r="N5989" s="241"/>
      <c r="O5989" s="241"/>
      <c r="P5989" s="241"/>
      <c r="Q5989" s="241"/>
      <c r="R5989" s="241"/>
      <c r="S5989" s="241"/>
      <c r="T5989" s="242"/>
      <c r="AT5989" s="243" t="s">
        <v>211</v>
      </c>
      <c r="AU5989" s="243" t="s">
        <v>84</v>
      </c>
      <c r="AV5989" s="14" t="s">
        <v>84</v>
      </c>
      <c r="AW5989" s="14" t="s">
        <v>31</v>
      </c>
      <c r="AX5989" s="14" t="s">
        <v>75</v>
      </c>
      <c r="AY5989" s="243" t="s">
        <v>203</v>
      </c>
    </row>
    <row r="5990" spans="2:51" s="14" customFormat="1" ht="11.25">
      <c r="B5990" s="233"/>
      <c r="C5990" s="234"/>
      <c r="D5990" s="224" t="s">
        <v>211</v>
      </c>
      <c r="E5990" s="235" t="s">
        <v>1</v>
      </c>
      <c r="F5990" s="236" t="s">
        <v>5149</v>
      </c>
      <c r="G5990" s="234"/>
      <c r="H5990" s="237">
        <v>5.55</v>
      </c>
      <c r="I5990" s="238"/>
      <c r="J5990" s="234"/>
      <c r="K5990" s="234"/>
      <c r="L5990" s="239"/>
      <c r="M5990" s="240"/>
      <c r="N5990" s="241"/>
      <c r="O5990" s="241"/>
      <c r="P5990" s="241"/>
      <c r="Q5990" s="241"/>
      <c r="R5990" s="241"/>
      <c r="S5990" s="241"/>
      <c r="T5990" s="242"/>
      <c r="AT5990" s="243" t="s">
        <v>211</v>
      </c>
      <c r="AU5990" s="243" t="s">
        <v>84</v>
      </c>
      <c r="AV5990" s="14" t="s">
        <v>84</v>
      </c>
      <c r="AW5990" s="14" t="s">
        <v>31</v>
      </c>
      <c r="AX5990" s="14" t="s">
        <v>75</v>
      </c>
      <c r="AY5990" s="243" t="s">
        <v>203</v>
      </c>
    </row>
    <row r="5991" spans="2:51" s="14" customFormat="1" ht="11.25">
      <c r="B5991" s="233"/>
      <c r="C5991" s="234"/>
      <c r="D5991" s="224" t="s">
        <v>211</v>
      </c>
      <c r="E5991" s="235" t="s">
        <v>1</v>
      </c>
      <c r="F5991" s="236" t="s">
        <v>5150</v>
      </c>
      <c r="G5991" s="234"/>
      <c r="H5991" s="237">
        <v>5.3140000000000001</v>
      </c>
      <c r="I5991" s="238"/>
      <c r="J5991" s="234"/>
      <c r="K5991" s="234"/>
      <c r="L5991" s="239"/>
      <c r="M5991" s="240"/>
      <c r="N5991" s="241"/>
      <c r="O5991" s="241"/>
      <c r="P5991" s="241"/>
      <c r="Q5991" s="241"/>
      <c r="R5991" s="241"/>
      <c r="S5991" s="241"/>
      <c r="T5991" s="242"/>
      <c r="AT5991" s="243" t="s">
        <v>211</v>
      </c>
      <c r="AU5991" s="243" t="s">
        <v>84</v>
      </c>
      <c r="AV5991" s="14" t="s">
        <v>84</v>
      </c>
      <c r="AW5991" s="14" t="s">
        <v>31</v>
      </c>
      <c r="AX5991" s="14" t="s">
        <v>75</v>
      </c>
      <c r="AY5991" s="243" t="s">
        <v>203</v>
      </c>
    </row>
    <row r="5992" spans="2:51" s="14" customFormat="1" ht="11.25">
      <c r="B5992" s="233"/>
      <c r="C5992" s="234"/>
      <c r="D5992" s="224" t="s">
        <v>211</v>
      </c>
      <c r="E5992" s="235" t="s">
        <v>1</v>
      </c>
      <c r="F5992" s="236" t="s">
        <v>5151</v>
      </c>
      <c r="G5992" s="234"/>
      <c r="H5992" s="237">
        <v>5.05</v>
      </c>
      <c r="I5992" s="238"/>
      <c r="J5992" s="234"/>
      <c r="K5992" s="234"/>
      <c r="L5992" s="239"/>
      <c r="M5992" s="240"/>
      <c r="N5992" s="241"/>
      <c r="O5992" s="241"/>
      <c r="P5992" s="241"/>
      <c r="Q5992" s="241"/>
      <c r="R5992" s="241"/>
      <c r="S5992" s="241"/>
      <c r="T5992" s="242"/>
      <c r="AT5992" s="243" t="s">
        <v>211</v>
      </c>
      <c r="AU5992" s="243" t="s">
        <v>84</v>
      </c>
      <c r="AV5992" s="14" t="s">
        <v>84</v>
      </c>
      <c r="AW5992" s="14" t="s">
        <v>31</v>
      </c>
      <c r="AX5992" s="14" t="s">
        <v>75</v>
      </c>
      <c r="AY5992" s="243" t="s">
        <v>203</v>
      </c>
    </row>
    <row r="5993" spans="2:51" s="14" customFormat="1" ht="11.25">
      <c r="B5993" s="233"/>
      <c r="C5993" s="234"/>
      <c r="D5993" s="224" t="s">
        <v>211</v>
      </c>
      <c r="E5993" s="235" t="s">
        <v>1</v>
      </c>
      <c r="F5993" s="236" t="s">
        <v>4522</v>
      </c>
      <c r="G5993" s="234"/>
      <c r="H5993" s="237">
        <v>7.4</v>
      </c>
      <c r="I5993" s="238"/>
      <c r="J5993" s="234"/>
      <c r="K5993" s="234"/>
      <c r="L5993" s="239"/>
      <c r="M5993" s="240"/>
      <c r="N5993" s="241"/>
      <c r="O5993" s="241"/>
      <c r="P5993" s="241"/>
      <c r="Q5993" s="241"/>
      <c r="R5993" s="241"/>
      <c r="S5993" s="241"/>
      <c r="T5993" s="242"/>
      <c r="AT5993" s="243" t="s">
        <v>211</v>
      </c>
      <c r="AU5993" s="243" t="s">
        <v>84</v>
      </c>
      <c r="AV5993" s="14" t="s">
        <v>84</v>
      </c>
      <c r="AW5993" s="14" t="s">
        <v>31</v>
      </c>
      <c r="AX5993" s="14" t="s">
        <v>75</v>
      </c>
      <c r="AY5993" s="243" t="s">
        <v>203</v>
      </c>
    </row>
    <row r="5994" spans="2:51" s="14" customFormat="1" ht="11.25">
      <c r="B5994" s="233"/>
      <c r="C5994" s="234"/>
      <c r="D5994" s="224" t="s">
        <v>211</v>
      </c>
      <c r="E5994" s="235" t="s">
        <v>1</v>
      </c>
      <c r="F5994" s="236" t="s">
        <v>4523</v>
      </c>
      <c r="G5994" s="234"/>
      <c r="H5994" s="237">
        <v>8</v>
      </c>
      <c r="I5994" s="238"/>
      <c r="J5994" s="234"/>
      <c r="K5994" s="234"/>
      <c r="L5994" s="239"/>
      <c r="M5994" s="240"/>
      <c r="N5994" s="241"/>
      <c r="O5994" s="241"/>
      <c r="P5994" s="241"/>
      <c r="Q5994" s="241"/>
      <c r="R5994" s="241"/>
      <c r="S5994" s="241"/>
      <c r="T5994" s="242"/>
      <c r="AT5994" s="243" t="s">
        <v>211</v>
      </c>
      <c r="AU5994" s="243" t="s">
        <v>84</v>
      </c>
      <c r="AV5994" s="14" t="s">
        <v>84</v>
      </c>
      <c r="AW5994" s="14" t="s">
        <v>31</v>
      </c>
      <c r="AX5994" s="14" t="s">
        <v>75</v>
      </c>
      <c r="AY5994" s="243" t="s">
        <v>203</v>
      </c>
    </row>
    <row r="5995" spans="2:51" s="14" customFormat="1" ht="11.25">
      <c r="B5995" s="233"/>
      <c r="C5995" s="234"/>
      <c r="D5995" s="224" t="s">
        <v>211</v>
      </c>
      <c r="E5995" s="235" t="s">
        <v>1</v>
      </c>
      <c r="F5995" s="236" t="s">
        <v>5152</v>
      </c>
      <c r="G5995" s="234"/>
      <c r="H5995" s="237">
        <v>7.5</v>
      </c>
      <c r="I5995" s="238"/>
      <c r="J5995" s="234"/>
      <c r="K5995" s="234"/>
      <c r="L5995" s="239"/>
      <c r="M5995" s="240"/>
      <c r="N5995" s="241"/>
      <c r="O5995" s="241"/>
      <c r="P5995" s="241"/>
      <c r="Q5995" s="241"/>
      <c r="R5995" s="241"/>
      <c r="S5995" s="241"/>
      <c r="T5995" s="242"/>
      <c r="AT5995" s="243" t="s">
        <v>211</v>
      </c>
      <c r="AU5995" s="243" t="s">
        <v>84</v>
      </c>
      <c r="AV5995" s="14" t="s">
        <v>84</v>
      </c>
      <c r="AW5995" s="14" t="s">
        <v>31</v>
      </c>
      <c r="AX5995" s="14" t="s">
        <v>75</v>
      </c>
      <c r="AY5995" s="243" t="s">
        <v>203</v>
      </c>
    </row>
    <row r="5996" spans="2:51" s="14" customFormat="1" ht="11.25">
      <c r="B5996" s="233"/>
      <c r="C5996" s="234"/>
      <c r="D5996" s="224" t="s">
        <v>211</v>
      </c>
      <c r="E5996" s="235" t="s">
        <v>1</v>
      </c>
      <c r="F5996" s="236" t="s">
        <v>5153</v>
      </c>
      <c r="G5996" s="234"/>
      <c r="H5996" s="237">
        <v>7.5</v>
      </c>
      <c r="I5996" s="238"/>
      <c r="J5996" s="234"/>
      <c r="K5996" s="234"/>
      <c r="L5996" s="239"/>
      <c r="M5996" s="240"/>
      <c r="N5996" s="241"/>
      <c r="O5996" s="241"/>
      <c r="P5996" s="241"/>
      <c r="Q5996" s="241"/>
      <c r="R5996" s="241"/>
      <c r="S5996" s="241"/>
      <c r="T5996" s="242"/>
      <c r="AT5996" s="243" t="s">
        <v>211</v>
      </c>
      <c r="AU5996" s="243" t="s">
        <v>84</v>
      </c>
      <c r="AV5996" s="14" t="s">
        <v>84</v>
      </c>
      <c r="AW5996" s="14" t="s">
        <v>31</v>
      </c>
      <c r="AX5996" s="14" t="s">
        <v>75</v>
      </c>
      <c r="AY5996" s="243" t="s">
        <v>203</v>
      </c>
    </row>
    <row r="5997" spans="2:51" s="14" customFormat="1" ht="11.25">
      <c r="B5997" s="233"/>
      <c r="C5997" s="234"/>
      <c r="D5997" s="224" t="s">
        <v>211</v>
      </c>
      <c r="E5997" s="235" t="s">
        <v>1</v>
      </c>
      <c r="F5997" s="236" t="s">
        <v>5154</v>
      </c>
      <c r="G5997" s="234"/>
      <c r="H5997" s="237">
        <v>9.15</v>
      </c>
      <c r="I5997" s="238"/>
      <c r="J5997" s="234"/>
      <c r="K5997" s="234"/>
      <c r="L5997" s="239"/>
      <c r="M5997" s="240"/>
      <c r="N5997" s="241"/>
      <c r="O5997" s="241"/>
      <c r="P5997" s="241"/>
      <c r="Q5997" s="241"/>
      <c r="R5997" s="241"/>
      <c r="S5997" s="241"/>
      <c r="T5997" s="242"/>
      <c r="AT5997" s="243" t="s">
        <v>211</v>
      </c>
      <c r="AU5997" s="243" t="s">
        <v>84</v>
      </c>
      <c r="AV5997" s="14" t="s">
        <v>84</v>
      </c>
      <c r="AW5997" s="14" t="s">
        <v>31</v>
      </c>
      <c r="AX5997" s="14" t="s">
        <v>75</v>
      </c>
      <c r="AY5997" s="243" t="s">
        <v>203</v>
      </c>
    </row>
    <row r="5998" spans="2:51" s="14" customFormat="1" ht="11.25">
      <c r="B5998" s="233"/>
      <c r="C5998" s="234"/>
      <c r="D5998" s="224" t="s">
        <v>211</v>
      </c>
      <c r="E5998" s="235" t="s">
        <v>1</v>
      </c>
      <c r="F5998" s="236" t="s">
        <v>5155</v>
      </c>
      <c r="G5998" s="234"/>
      <c r="H5998" s="237">
        <v>6.9</v>
      </c>
      <c r="I5998" s="238"/>
      <c r="J5998" s="234"/>
      <c r="K5998" s="234"/>
      <c r="L5998" s="239"/>
      <c r="M5998" s="240"/>
      <c r="N5998" s="241"/>
      <c r="O5998" s="241"/>
      <c r="P5998" s="241"/>
      <c r="Q5998" s="241"/>
      <c r="R5998" s="241"/>
      <c r="S5998" s="241"/>
      <c r="T5998" s="242"/>
      <c r="AT5998" s="243" t="s">
        <v>211</v>
      </c>
      <c r="AU5998" s="243" t="s">
        <v>84</v>
      </c>
      <c r="AV5998" s="14" t="s">
        <v>84</v>
      </c>
      <c r="AW5998" s="14" t="s">
        <v>31</v>
      </c>
      <c r="AX5998" s="14" t="s">
        <v>75</v>
      </c>
      <c r="AY5998" s="243" t="s">
        <v>203</v>
      </c>
    </row>
    <row r="5999" spans="2:51" s="14" customFormat="1" ht="11.25">
      <c r="B5999" s="233"/>
      <c r="C5999" s="234"/>
      <c r="D5999" s="224" t="s">
        <v>211</v>
      </c>
      <c r="E5999" s="235" t="s">
        <v>1</v>
      </c>
      <c r="F5999" s="236" t="s">
        <v>4527</v>
      </c>
      <c r="G5999" s="234"/>
      <c r="H5999" s="237">
        <v>5.65</v>
      </c>
      <c r="I5999" s="238"/>
      <c r="J5999" s="234"/>
      <c r="K5999" s="234"/>
      <c r="L5999" s="239"/>
      <c r="M5999" s="240"/>
      <c r="N5999" s="241"/>
      <c r="O5999" s="241"/>
      <c r="P5999" s="241"/>
      <c r="Q5999" s="241"/>
      <c r="R5999" s="241"/>
      <c r="S5999" s="241"/>
      <c r="T5999" s="242"/>
      <c r="AT5999" s="243" t="s">
        <v>211</v>
      </c>
      <c r="AU5999" s="243" t="s">
        <v>84</v>
      </c>
      <c r="AV5999" s="14" t="s">
        <v>84</v>
      </c>
      <c r="AW5999" s="14" t="s">
        <v>31</v>
      </c>
      <c r="AX5999" s="14" t="s">
        <v>75</v>
      </c>
      <c r="AY5999" s="243" t="s">
        <v>203</v>
      </c>
    </row>
    <row r="6000" spans="2:51" s="14" customFormat="1" ht="11.25">
      <c r="B6000" s="233"/>
      <c r="C6000" s="234"/>
      <c r="D6000" s="224" t="s">
        <v>211</v>
      </c>
      <c r="E6000" s="235" t="s">
        <v>1</v>
      </c>
      <c r="F6000" s="236" t="s">
        <v>5156</v>
      </c>
      <c r="G6000" s="234"/>
      <c r="H6000" s="237">
        <v>4.5</v>
      </c>
      <c r="I6000" s="238"/>
      <c r="J6000" s="234"/>
      <c r="K6000" s="234"/>
      <c r="L6000" s="239"/>
      <c r="M6000" s="240"/>
      <c r="N6000" s="241"/>
      <c r="O6000" s="241"/>
      <c r="P6000" s="241"/>
      <c r="Q6000" s="241"/>
      <c r="R6000" s="241"/>
      <c r="S6000" s="241"/>
      <c r="T6000" s="242"/>
      <c r="AT6000" s="243" t="s">
        <v>211</v>
      </c>
      <c r="AU6000" s="243" t="s">
        <v>84</v>
      </c>
      <c r="AV6000" s="14" t="s">
        <v>84</v>
      </c>
      <c r="AW6000" s="14" t="s">
        <v>31</v>
      </c>
      <c r="AX6000" s="14" t="s">
        <v>75</v>
      </c>
      <c r="AY6000" s="243" t="s">
        <v>203</v>
      </c>
    </row>
    <row r="6001" spans="2:51" s="14" customFormat="1" ht="11.25">
      <c r="B6001" s="233"/>
      <c r="C6001" s="234"/>
      <c r="D6001" s="224" t="s">
        <v>211</v>
      </c>
      <c r="E6001" s="235" t="s">
        <v>1</v>
      </c>
      <c r="F6001" s="236" t="s">
        <v>4529</v>
      </c>
      <c r="G6001" s="234"/>
      <c r="H6001" s="237">
        <v>4.5</v>
      </c>
      <c r="I6001" s="238"/>
      <c r="J6001" s="234"/>
      <c r="K6001" s="234"/>
      <c r="L6001" s="239"/>
      <c r="M6001" s="240"/>
      <c r="N6001" s="241"/>
      <c r="O6001" s="241"/>
      <c r="P6001" s="241"/>
      <c r="Q6001" s="241"/>
      <c r="R6001" s="241"/>
      <c r="S6001" s="241"/>
      <c r="T6001" s="242"/>
      <c r="AT6001" s="243" t="s">
        <v>211</v>
      </c>
      <c r="AU6001" s="243" t="s">
        <v>84</v>
      </c>
      <c r="AV6001" s="14" t="s">
        <v>84</v>
      </c>
      <c r="AW6001" s="14" t="s">
        <v>31</v>
      </c>
      <c r="AX6001" s="14" t="s">
        <v>75</v>
      </c>
      <c r="AY6001" s="243" t="s">
        <v>203</v>
      </c>
    </row>
    <row r="6002" spans="2:51" s="14" customFormat="1" ht="11.25">
      <c r="B6002" s="233"/>
      <c r="C6002" s="234"/>
      <c r="D6002" s="224" t="s">
        <v>211</v>
      </c>
      <c r="E6002" s="235" t="s">
        <v>1</v>
      </c>
      <c r="F6002" s="236" t="s">
        <v>5157</v>
      </c>
      <c r="G6002" s="234"/>
      <c r="H6002" s="237">
        <v>5.65</v>
      </c>
      <c r="I6002" s="238"/>
      <c r="J6002" s="234"/>
      <c r="K6002" s="234"/>
      <c r="L6002" s="239"/>
      <c r="M6002" s="240"/>
      <c r="N6002" s="241"/>
      <c r="O6002" s="241"/>
      <c r="P6002" s="241"/>
      <c r="Q6002" s="241"/>
      <c r="R6002" s="241"/>
      <c r="S6002" s="241"/>
      <c r="T6002" s="242"/>
      <c r="AT6002" s="243" t="s">
        <v>211</v>
      </c>
      <c r="AU6002" s="243" t="s">
        <v>84</v>
      </c>
      <c r="AV6002" s="14" t="s">
        <v>84</v>
      </c>
      <c r="AW6002" s="14" t="s">
        <v>31</v>
      </c>
      <c r="AX6002" s="14" t="s">
        <v>75</v>
      </c>
      <c r="AY6002" s="243" t="s">
        <v>203</v>
      </c>
    </row>
    <row r="6003" spans="2:51" s="14" customFormat="1" ht="11.25">
      <c r="B6003" s="233"/>
      <c r="C6003" s="234"/>
      <c r="D6003" s="224" t="s">
        <v>211</v>
      </c>
      <c r="E6003" s="235" t="s">
        <v>1</v>
      </c>
      <c r="F6003" s="236" t="s">
        <v>5158</v>
      </c>
      <c r="G6003" s="234"/>
      <c r="H6003" s="237">
        <v>4.8</v>
      </c>
      <c r="I6003" s="238"/>
      <c r="J6003" s="234"/>
      <c r="K6003" s="234"/>
      <c r="L6003" s="239"/>
      <c r="M6003" s="240"/>
      <c r="N6003" s="241"/>
      <c r="O6003" s="241"/>
      <c r="P6003" s="241"/>
      <c r="Q6003" s="241"/>
      <c r="R6003" s="241"/>
      <c r="S6003" s="241"/>
      <c r="T6003" s="242"/>
      <c r="AT6003" s="243" t="s">
        <v>211</v>
      </c>
      <c r="AU6003" s="243" t="s">
        <v>84</v>
      </c>
      <c r="AV6003" s="14" t="s">
        <v>84</v>
      </c>
      <c r="AW6003" s="14" t="s">
        <v>31</v>
      </c>
      <c r="AX6003" s="14" t="s">
        <v>75</v>
      </c>
      <c r="AY6003" s="243" t="s">
        <v>203</v>
      </c>
    </row>
    <row r="6004" spans="2:51" s="14" customFormat="1" ht="11.25">
      <c r="B6004" s="233"/>
      <c r="C6004" s="234"/>
      <c r="D6004" s="224" t="s">
        <v>211</v>
      </c>
      <c r="E6004" s="235" t="s">
        <v>1</v>
      </c>
      <c r="F6004" s="236" t="s">
        <v>4532</v>
      </c>
      <c r="G6004" s="234"/>
      <c r="H6004" s="237">
        <v>4.5999999999999996</v>
      </c>
      <c r="I6004" s="238"/>
      <c r="J6004" s="234"/>
      <c r="K6004" s="234"/>
      <c r="L6004" s="239"/>
      <c r="M6004" s="240"/>
      <c r="N6004" s="241"/>
      <c r="O6004" s="241"/>
      <c r="P6004" s="241"/>
      <c r="Q6004" s="241"/>
      <c r="R6004" s="241"/>
      <c r="S6004" s="241"/>
      <c r="T6004" s="242"/>
      <c r="AT6004" s="243" t="s">
        <v>211</v>
      </c>
      <c r="AU6004" s="243" t="s">
        <v>84</v>
      </c>
      <c r="AV6004" s="14" t="s">
        <v>84</v>
      </c>
      <c r="AW6004" s="14" t="s">
        <v>31</v>
      </c>
      <c r="AX6004" s="14" t="s">
        <v>75</v>
      </c>
      <c r="AY6004" s="243" t="s">
        <v>203</v>
      </c>
    </row>
    <row r="6005" spans="2:51" s="14" customFormat="1" ht="11.25">
      <c r="B6005" s="233"/>
      <c r="C6005" s="234"/>
      <c r="D6005" s="224" t="s">
        <v>211</v>
      </c>
      <c r="E6005" s="235" t="s">
        <v>1</v>
      </c>
      <c r="F6005" s="236" t="s">
        <v>4306</v>
      </c>
      <c r="G6005" s="234"/>
      <c r="H6005" s="237">
        <v>12.4</v>
      </c>
      <c r="I6005" s="238"/>
      <c r="J6005" s="234"/>
      <c r="K6005" s="234"/>
      <c r="L6005" s="239"/>
      <c r="M6005" s="240"/>
      <c r="N6005" s="241"/>
      <c r="O6005" s="241"/>
      <c r="P6005" s="241"/>
      <c r="Q6005" s="241"/>
      <c r="R6005" s="241"/>
      <c r="S6005" s="241"/>
      <c r="T6005" s="242"/>
      <c r="AT6005" s="243" t="s">
        <v>211</v>
      </c>
      <c r="AU6005" s="243" t="s">
        <v>84</v>
      </c>
      <c r="AV6005" s="14" t="s">
        <v>84</v>
      </c>
      <c r="AW6005" s="14" t="s">
        <v>31</v>
      </c>
      <c r="AX6005" s="14" t="s">
        <v>75</v>
      </c>
      <c r="AY6005" s="243" t="s">
        <v>203</v>
      </c>
    </row>
    <row r="6006" spans="2:51" s="14" customFormat="1" ht="11.25">
      <c r="B6006" s="233"/>
      <c r="C6006" s="234"/>
      <c r="D6006" s="224" t="s">
        <v>211</v>
      </c>
      <c r="E6006" s="235" t="s">
        <v>1</v>
      </c>
      <c r="F6006" s="236" t="s">
        <v>5159</v>
      </c>
      <c r="G6006" s="234"/>
      <c r="H6006" s="237">
        <v>7.5</v>
      </c>
      <c r="I6006" s="238"/>
      <c r="J6006" s="234"/>
      <c r="K6006" s="234"/>
      <c r="L6006" s="239"/>
      <c r="M6006" s="240"/>
      <c r="N6006" s="241"/>
      <c r="O6006" s="241"/>
      <c r="P6006" s="241"/>
      <c r="Q6006" s="241"/>
      <c r="R6006" s="241"/>
      <c r="S6006" s="241"/>
      <c r="T6006" s="242"/>
      <c r="AT6006" s="243" t="s">
        <v>211</v>
      </c>
      <c r="AU6006" s="243" t="s">
        <v>84</v>
      </c>
      <c r="AV6006" s="14" t="s">
        <v>84</v>
      </c>
      <c r="AW6006" s="14" t="s">
        <v>31</v>
      </c>
      <c r="AX6006" s="14" t="s">
        <v>75</v>
      </c>
      <c r="AY6006" s="243" t="s">
        <v>203</v>
      </c>
    </row>
    <row r="6007" spans="2:51" s="14" customFormat="1" ht="11.25">
      <c r="B6007" s="233"/>
      <c r="C6007" s="234"/>
      <c r="D6007" s="224" t="s">
        <v>211</v>
      </c>
      <c r="E6007" s="235" t="s">
        <v>1</v>
      </c>
      <c r="F6007" s="236" t="s">
        <v>5160</v>
      </c>
      <c r="G6007" s="234"/>
      <c r="H6007" s="237">
        <v>7.5</v>
      </c>
      <c r="I6007" s="238"/>
      <c r="J6007" s="234"/>
      <c r="K6007" s="234"/>
      <c r="L6007" s="239"/>
      <c r="M6007" s="240"/>
      <c r="N6007" s="241"/>
      <c r="O6007" s="241"/>
      <c r="P6007" s="241"/>
      <c r="Q6007" s="241"/>
      <c r="R6007" s="241"/>
      <c r="S6007" s="241"/>
      <c r="T6007" s="242"/>
      <c r="AT6007" s="243" t="s">
        <v>211</v>
      </c>
      <c r="AU6007" s="243" t="s">
        <v>84</v>
      </c>
      <c r="AV6007" s="14" t="s">
        <v>84</v>
      </c>
      <c r="AW6007" s="14" t="s">
        <v>31</v>
      </c>
      <c r="AX6007" s="14" t="s">
        <v>75</v>
      </c>
      <c r="AY6007" s="243" t="s">
        <v>203</v>
      </c>
    </row>
    <row r="6008" spans="2:51" s="14" customFormat="1" ht="11.25">
      <c r="B6008" s="233"/>
      <c r="C6008" s="234"/>
      <c r="D6008" s="224" t="s">
        <v>211</v>
      </c>
      <c r="E6008" s="235" t="s">
        <v>1</v>
      </c>
      <c r="F6008" s="236" t="s">
        <v>5161</v>
      </c>
      <c r="G6008" s="234"/>
      <c r="H6008" s="237">
        <v>7.5</v>
      </c>
      <c r="I6008" s="238"/>
      <c r="J6008" s="234"/>
      <c r="K6008" s="234"/>
      <c r="L6008" s="239"/>
      <c r="M6008" s="240"/>
      <c r="N6008" s="241"/>
      <c r="O6008" s="241"/>
      <c r="P6008" s="241"/>
      <c r="Q6008" s="241"/>
      <c r="R6008" s="241"/>
      <c r="S6008" s="241"/>
      <c r="T6008" s="242"/>
      <c r="AT6008" s="243" t="s">
        <v>211</v>
      </c>
      <c r="AU6008" s="243" t="s">
        <v>84</v>
      </c>
      <c r="AV6008" s="14" t="s">
        <v>84</v>
      </c>
      <c r="AW6008" s="14" t="s">
        <v>31</v>
      </c>
      <c r="AX6008" s="14" t="s">
        <v>75</v>
      </c>
      <c r="AY6008" s="243" t="s">
        <v>203</v>
      </c>
    </row>
    <row r="6009" spans="2:51" s="14" customFormat="1" ht="11.25">
      <c r="B6009" s="233"/>
      <c r="C6009" s="234"/>
      <c r="D6009" s="224" t="s">
        <v>211</v>
      </c>
      <c r="E6009" s="235" t="s">
        <v>1</v>
      </c>
      <c r="F6009" s="236" t="s">
        <v>5162</v>
      </c>
      <c r="G6009" s="234"/>
      <c r="H6009" s="237">
        <v>7.5</v>
      </c>
      <c r="I6009" s="238"/>
      <c r="J6009" s="234"/>
      <c r="K6009" s="234"/>
      <c r="L6009" s="239"/>
      <c r="M6009" s="240"/>
      <c r="N6009" s="241"/>
      <c r="O6009" s="241"/>
      <c r="P6009" s="241"/>
      <c r="Q6009" s="241"/>
      <c r="R6009" s="241"/>
      <c r="S6009" s="241"/>
      <c r="T6009" s="242"/>
      <c r="AT6009" s="243" t="s">
        <v>211</v>
      </c>
      <c r="AU6009" s="243" t="s">
        <v>84</v>
      </c>
      <c r="AV6009" s="14" t="s">
        <v>84</v>
      </c>
      <c r="AW6009" s="14" t="s">
        <v>31</v>
      </c>
      <c r="AX6009" s="14" t="s">
        <v>75</v>
      </c>
      <c r="AY6009" s="243" t="s">
        <v>203</v>
      </c>
    </row>
    <row r="6010" spans="2:51" s="14" customFormat="1" ht="11.25">
      <c r="B6010" s="233"/>
      <c r="C6010" s="234"/>
      <c r="D6010" s="224" t="s">
        <v>211</v>
      </c>
      <c r="E6010" s="235" t="s">
        <v>1</v>
      </c>
      <c r="F6010" s="236" t="s">
        <v>5163</v>
      </c>
      <c r="G6010" s="234"/>
      <c r="H6010" s="237">
        <v>7.5</v>
      </c>
      <c r="I6010" s="238"/>
      <c r="J6010" s="234"/>
      <c r="K6010" s="234"/>
      <c r="L6010" s="239"/>
      <c r="M6010" s="240"/>
      <c r="N6010" s="241"/>
      <c r="O6010" s="241"/>
      <c r="P6010" s="241"/>
      <c r="Q6010" s="241"/>
      <c r="R6010" s="241"/>
      <c r="S6010" s="241"/>
      <c r="T6010" s="242"/>
      <c r="AT6010" s="243" t="s">
        <v>211</v>
      </c>
      <c r="AU6010" s="243" t="s">
        <v>84</v>
      </c>
      <c r="AV6010" s="14" t="s">
        <v>84</v>
      </c>
      <c r="AW6010" s="14" t="s">
        <v>31</v>
      </c>
      <c r="AX6010" s="14" t="s">
        <v>75</v>
      </c>
      <c r="AY6010" s="243" t="s">
        <v>203</v>
      </c>
    </row>
    <row r="6011" spans="2:51" s="14" customFormat="1" ht="11.25">
      <c r="B6011" s="233"/>
      <c r="C6011" s="234"/>
      <c r="D6011" s="224" t="s">
        <v>211</v>
      </c>
      <c r="E6011" s="235" t="s">
        <v>1</v>
      </c>
      <c r="F6011" s="236" t="s">
        <v>5164</v>
      </c>
      <c r="G6011" s="234"/>
      <c r="H6011" s="237">
        <v>7.5</v>
      </c>
      <c r="I6011" s="238"/>
      <c r="J6011" s="234"/>
      <c r="K6011" s="234"/>
      <c r="L6011" s="239"/>
      <c r="M6011" s="240"/>
      <c r="N6011" s="241"/>
      <c r="O6011" s="241"/>
      <c r="P6011" s="241"/>
      <c r="Q6011" s="241"/>
      <c r="R6011" s="241"/>
      <c r="S6011" s="241"/>
      <c r="T6011" s="242"/>
      <c r="AT6011" s="243" t="s">
        <v>211</v>
      </c>
      <c r="AU6011" s="243" t="s">
        <v>84</v>
      </c>
      <c r="AV6011" s="14" t="s">
        <v>84</v>
      </c>
      <c r="AW6011" s="14" t="s">
        <v>31</v>
      </c>
      <c r="AX6011" s="14" t="s">
        <v>75</v>
      </c>
      <c r="AY6011" s="243" t="s">
        <v>203</v>
      </c>
    </row>
    <row r="6012" spans="2:51" s="14" customFormat="1" ht="11.25">
      <c r="B6012" s="233"/>
      <c r="C6012" s="234"/>
      <c r="D6012" s="224" t="s">
        <v>211</v>
      </c>
      <c r="E6012" s="235" t="s">
        <v>1</v>
      </c>
      <c r="F6012" s="236" t="s">
        <v>5165</v>
      </c>
      <c r="G6012" s="234"/>
      <c r="H6012" s="237">
        <v>7.5</v>
      </c>
      <c r="I6012" s="238"/>
      <c r="J6012" s="234"/>
      <c r="K6012" s="234"/>
      <c r="L6012" s="239"/>
      <c r="M6012" s="240"/>
      <c r="N6012" s="241"/>
      <c r="O6012" s="241"/>
      <c r="P6012" s="241"/>
      <c r="Q6012" s="241"/>
      <c r="R6012" s="241"/>
      <c r="S6012" s="241"/>
      <c r="T6012" s="242"/>
      <c r="AT6012" s="243" t="s">
        <v>211</v>
      </c>
      <c r="AU6012" s="243" t="s">
        <v>84</v>
      </c>
      <c r="AV6012" s="14" t="s">
        <v>84</v>
      </c>
      <c r="AW6012" s="14" t="s">
        <v>31</v>
      </c>
      <c r="AX6012" s="14" t="s">
        <v>75</v>
      </c>
      <c r="AY6012" s="243" t="s">
        <v>203</v>
      </c>
    </row>
    <row r="6013" spans="2:51" s="14" customFormat="1" ht="11.25">
      <c r="B6013" s="233"/>
      <c r="C6013" s="234"/>
      <c r="D6013" s="224" t="s">
        <v>211</v>
      </c>
      <c r="E6013" s="235" t="s">
        <v>1</v>
      </c>
      <c r="F6013" s="236" t="s">
        <v>5166</v>
      </c>
      <c r="G6013" s="234"/>
      <c r="H6013" s="237">
        <v>7.5</v>
      </c>
      <c r="I6013" s="238"/>
      <c r="J6013" s="234"/>
      <c r="K6013" s="234"/>
      <c r="L6013" s="239"/>
      <c r="M6013" s="240"/>
      <c r="N6013" s="241"/>
      <c r="O6013" s="241"/>
      <c r="P6013" s="241"/>
      <c r="Q6013" s="241"/>
      <c r="R6013" s="241"/>
      <c r="S6013" s="241"/>
      <c r="T6013" s="242"/>
      <c r="AT6013" s="243" t="s">
        <v>211</v>
      </c>
      <c r="AU6013" s="243" t="s">
        <v>84</v>
      </c>
      <c r="AV6013" s="14" t="s">
        <v>84</v>
      </c>
      <c r="AW6013" s="14" t="s">
        <v>31</v>
      </c>
      <c r="AX6013" s="14" t="s">
        <v>75</v>
      </c>
      <c r="AY6013" s="243" t="s">
        <v>203</v>
      </c>
    </row>
    <row r="6014" spans="2:51" s="14" customFormat="1" ht="11.25">
      <c r="B6014" s="233"/>
      <c r="C6014" s="234"/>
      <c r="D6014" s="224" t="s">
        <v>211</v>
      </c>
      <c r="E6014" s="235" t="s">
        <v>1</v>
      </c>
      <c r="F6014" s="236" t="s">
        <v>5167</v>
      </c>
      <c r="G6014" s="234"/>
      <c r="H6014" s="237">
        <v>7.5</v>
      </c>
      <c r="I6014" s="238"/>
      <c r="J6014" s="234"/>
      <c r="K6014" s="234"/>
      <c r="L6014" s="239"/>
      <c r="M6014" s="240"/>
      <c r="N6014" s="241"/>
      <c r="O6014" s="241"/>
      <c r="P6014" s="241"/>
      <c r="Q6014" s="241"/>
      <c r="R6014" s="241"/>
      <c r="S6014" s="241"/>
      <c r="T6014" s="242"/>
      <c r="AT6014" s="243" t="s">
        <v>211</v>
      </c>
      <c r="AU6014" s="243" t="s">
        <v>84</v>
      </c>
      <c r="AV6014" s="14" t="s">
        <v>84</v>
      </c>
      <c r="AW6014" s="14" t="s">
        <v>31</v>
      </c>
      <c r="AX6014" s="14" t="s">
        <v>75</v>
      </c>
      <c r="AY6014" s="243" t="s">
        <v>203</v>
      </c>
    </row>
    <row r="6015" spans="2:51" s="14" customFormat="1" ht="11.25">
      <c r="B6015" s="233"/>
      <c r="C6015" s="234"/>
      <c r="D6015" s="224" t="s">
        <v>211</v>
      </c>
      <c r="E6015" s="235" t="s">
        <v>1</v>
      </c>
      <c r="F6015" s="236" t="s">
        <v>5168</v>
      </c>
      <c r="G6015" s="234"/>
      <c r="H6015" s="237">
        <v>7.5</v>
      </c>
      <c r="I6015" s="238"/>
      <c r="J6015" s="234"/>
      <c r="K6015" s="234"/>
      <c r="L6015" s="239"/>
      <c r="M6015" s="240"/>
      <c r="N6015" s="241"/>
      <c r="O6015" s="241"/>
      <c r="P6015" s="241"/>
      <c r="Q6015" s="241"/>
      <c r="R6015" s="241"/>
      <c r="S6015" s="241"/>
      <c r="T6015" s="242"/>
      <c r="AT6015" s="243" t="s">
        <v>211</v>
      </c>
      <c r="AU6015" s="243" t="s">
        <v>84</v>
      </c>
      <c r="AV6015" s="14" t="s">
        <v>84</v>
      </c>
      <c r="AW6015" s="14" t="s">
        <v>31</v>
      </c>
      <c r="AX6015" s="14" t="s">
        <v>75</v>
      </c>
      <c r="AY6015" s="243" t="s">
        <v>203</v>
      </c>
    </row>
    <row r="6016" spans="2:51" s="14" customFormat="1" ht="11.25">
      <c r="B6016" s="233"/>
      <c r="C6016" s="234"/>
      <c r="D6016" s="224" t="s">
        <v>211</v>
      </c>
      <c r="E6016" s="235" t="s">
        <v>1</v>
      </c>
      <c r="F6016" s="236" t="s">
        <v>5169</v>
      </c>
      <c r="G6016" s="234"/>
      <c r="H6016" s="237">
        <v>7.5</v>
      </c>
      <c r="I6016" s="238"/>
      <c r="J6016" s="234"/>
      <c r="K6016" s="234"/>
      <c r="L6016" s="239"/>
      <c r="M6016" s="240"/>
      <c r="N6016" s="241"/>
      <c r="O6016" s="241"/>
      <c r="P6016" s="241"/>
      <c r="Q6016" s="241"/>
      <c r="R6016" s="241"/>
      <c r="S6016" s="241"/>
      <c r="T6016" s="242"/>
      <c r="AT6016" s="243" t="s">
        <v>211</v>
      </c>
      <c r="AU6016" s="243" t="s">
        <v>84</v>
      </c>
      <c r="AV6016" s="14" t="s">
        <v>84</v>
      </c>
      <c r="AW6016" s="14" t="s">
        <v>31</v>
      </c>
      <c r="AX6016" s="14" t="s">
        <v>75</v>
      </c>
      <c r="AY6016" s="243" t="s">
        <v>203</v>
      </c>
    </row>
    <row r="6017" spans="2:51" s="14" customFormat="1" ht="11.25">
      <c r="B6017" s="233"/>
      <c r="C6017" s="234"/>
      <c r="D6017" s="224" t="s">
        <v>211</v>
      </c>
      <c r="E6017" s="235" t="s">
        <v>1</v>
      </c>
      <c r="F6017" s="236" t="s">
        <v>5170</v>
      </c>
      <c r="G6017" s="234"/>
      <c r="H6017" s="237">
        <v>7.5</v>
      </c>
      <c r="I6017" s="238"/>
      <c r="J6017" s="234"/>
      <c r="K6017" s="234"/>
      <c r="L6017" s="239"/>
      <c r="M6017" s="240"/>
      <c r="N6017" s="241"/>
      <c r="O6017" s="241"/>
      <c r="P6017" s="241"/>
      <c r="Q6017" s="241"/>
      <c r="R6017" s="241"/>
      <c r="S6017" s="241"/>
      <c r="T6017" s="242"/>
      <c r="AT6017" s="243" t="s">
        <v>211</v>
      </c>
      <c r="AU6017" s="243" t="s">
        <v>84</v>
      </c>
      <c r="AV6017" s="14" t="s">
        <v>84</v>
      </c>
      <c r="AW6017" s="14" t="s">
        <v>31</v>
      </c>
      <c r="AX6017" s="14" t="s">
        <v>75</v>
      </c>
      <c r="AY6017" s="243" t="s">
        <v>203</v>
      </c>
    </row>
    <row r="6018" spans="2:51" s="14" customFormat="1" ht="11.25">
      <c r="B6018" s="233"/>
      <c r="C6018" s="234"/>
      <c r="D6018" s="224" t="s">
        <v>211</v>
      </c>
      <c r="E6018" s="235" t="s">
        <v>1</v>
      </c>
      <c r="F6018" s="236" t="s">
        <v>5171</v>
      </c>
      <c r="G6018" s="234"/>
      <c r="H6018" s="237">
        <v>7.5</v>
      </c>
      <c r="I6018" s="238"/>
      <c r="J6018" s="234"/>
      <c r="K6018" s="234"/>
      <c r="L6018" s="239"/>
      <c r="M6018" s="240"/>
      <c r="N6018" s="241"/>
      <c r="O6018" s="241"/>
      <c r="P6018" s="241"/>
      <c r="Q6018" s="241"/>
      <c r="R6018" s="241"/>
      <c r="S6018" s="241"/>
      <c r="T6018" s="242"/>
      <c r="AT6018" s="243" t="s">
        <v>211</v>
      </c>
      <c r="AU6018" s="243" t="s">
        <v>84</v>
      </c>
      <c r="AV6018" s="14" t="s">
        <v>84</v>
      </c>
      <c r="AW6018" s="14" t="s">
        <v>31</v>
      </c>
      <c r="AX6018" s="14" t="s">
        <v>75</v>
      </c>
      <c r="AY6018" s="243" t="s">
        <v>203</v>
      </c>
    </row>
    <row r="6019" spans="2:51" s="14" customFormat="1" ht="11.25">
      <c r="B6019" s="233"/>
      <c r="C6019" s="234"/>
      <c r="D6019" s="224" t="s">
        <v>211</v>
      </c>
      <c r="E6019" s="235" t="s">
        <v>1</v>
      </c>
      <c r="F6019" s="236" t="s">
        <v>5172</v>
      </c>
      <c r="G6019" s="234"/>
      <c r="H6019" s="237">
        <v>7.5</v>
      </c>
      <c r="I6019" s="238"/>
      <c r="J6019" s="234"/>
      <c r="K6019" s="234"/>
      <c r="L6019" s="239"/>
      <c r="M6019" s="240"/>
      <c r="N6019" s="241"/>
      <c r="O6019" s="241"/>
      <c r="P6019" s="241"/>
      <c r="Q6019" s="241"/>
      <c r="R6019" s="241"/>
      <c r="S6019" s="241"/>
      <c r="T6019" s="242"/>
      <c r="AT6019" s="243" t="s">
        <v>211</v>
      </c>
      <c r="AU6019" s="243" t="s">
        <v>84</v>
      </c>
      <c r="AV6019" s="14" t="s">
        <v>84</v>
      </c>
      <c r="AW6019" s="14" t="s">
        <v>31</v>
      </c>
      <c r="AX6019" s="14" t="s">
        <v>75</v>
      </c>
      <c r="AY6019" s="243" t="s">
        <v>203</v>
      </c>
    </row>
    <row r="6020" spans="2:51" s="14" customFormat="1" ht="11.25">
      <c r="B6020" s="233"/>
      <c r="C6020" s="234"/>
      <c r="D6020" s="224" t="s">
        <v>211</v>
      </c>
      <c r="E6020" s="235" t="s">
        <v>1</v>
      </c>
      <c r="F6020" s="236" t="s">
        <v>5173</v>
      </c>
      <c r="G6020" s="234"/>
      <c r="H6020" s="237">
        <v>9.4499999999999993</v>
      </c>
      <c r="I6020" s="238"/>
      <c r="J6020" s="234"/>
      <c r="K6020" s="234"/>
      <c r="L6020" s="239"/>
      <c r="M6020" s="240"/>
      <c r="N6020" s="241"/>
      <c r="O6020" s="241"/>
      <c r="P6020" s="241"/>
      <c r="Q6020" s="241"/>
      <c r="R6020" s="241"/>
      <c r="S6020" s="241"/>
      <c r="T6020" s="242"/>
      <c r="AT6020" s="243" t="s">
        <v>211</v>
      </c>
      <c r="AU6020" s="243" t="s">
        <v>84</v>
      </c>
      <c r="AV6020" s="14" t="s">
        <v>84</v>
      </c>
      <c r="AW6020" s="14" t="s">
        <v>31</v>
      </c>
      <c r="AX6020" s="14" t="s">
        <v>75</v>
      </c>
      <c r="AY6020" s="243" t="s">
        <v>203</v>
      </c>
    </row>
    <row r="6021" spans="2:51" s="14" customFormat="1" ht="11.25">
      <c r="B6021" s="233"/>
      <c r="C6021" s="234"/>
      <c r="D6021" s="224" t="s">
        <v>211</v>
      </c>
      <c r="E6021" s="235" t="s">
        <v>1</v>
      </c>
      <c r="F6021" s="236" t="s">
        <v>5174</v>
      </c>
      <c r="G6021" s="234"/>
      <c r="H6021" s="237">
        <v>10.7</v>
      </c>
      <c r="I6021" s="238"/>
      <c r="J6021" s="234"/>
      <c r="K6021" s="234"/>
      <c r="L6021" s="239"/>
      <c r="M6021" s="240"/>
      <c r="N6021" s="241"/>
      <c r="O6021" s="241"/>
      <c r="P6021" s="241"/>
      <c r="Q6021" s="241"/>
      <c r="R6021" s="241"/>
      <c r="S6021" s="241"/>
      <c r="T6021" s="242"/>
      <c r="AT6021" s="243" t="s">
        <v>211</v>
      </c>
      <c r="AU6021" s="243" t="s">
        <v>84</v>
      </c>
      <c r="AV6021" s="14" t="s">
        <v>84</v>
      </c>
      <c r="AW6021" s="14" t="s">
        <v>31</v>
      </c>
      <c r="AX6021" s="14" t="s">
        <v>75</v>
      </c>
      <c r="AY6021" s="243" t="s">
        <v>203</v>
      </c>
    </row>
    <row r="6022" spans="2:51" s="14" customFormat="1" ht="11.25">
      <c r="B6022" s="233"/>
      <c r="C6022" s="234"/>
      <c r="D6022" s="224" t="s">
        <v>211</v>
      </c>
      <c r="E6022" s="235" t="s">
        <v>1</v>
      </c>
      <c r="F6022" s="236" t="s">
        <v>5175</v>
      </c>
      <c r="G6022" s="234"/>
      <c r="H6022" s="237">
        <v>5.35</v>
      </c>
      <c r="I6022" s="238"/>
      <c r="J6022" s="234"/>
      <c r="K6022" s="234"/>
      <c r="L6022" s="239"/>
      <c r="M6022" s="240"/>
      <c r="N6022" s="241"/>
      <c r="O6022" s="241"/>
      <c r="P6022" s="241"/>
      <c r="Q6022" s="241"/>
      <c r="R6022" s="241"/>
      <c r="S6022" s="241"/>
      <c r="T6022" s="242"/>
      <c r="AT6022" s="243" t="s">
        <v>211</v>
      </c>
      <c r="AU6022" s="243" t="s">
        <v>84</v>
      </c>
      <c r="AV6022" s="14" t="s">
        <v>84</v>
      </c>
      <c r="AW6022" s="14" t="s">
        <v>31</v>
      </c>
      <c r="AX6022" s="14" t="s">
        <v>75</v>
      </c>
      <c r="AY6022" s="243" t="s">
        <v>203</v>
      </c>
    </row>
    <row r="6023" spans="2:51" s="14" customFormat="1" ht="11.25">
      <c r="B6023" s="233"/>
      <c r="C6023" s="234"/>
      <c r="D6023" s="224" t="s">
        <v>211</v>
      </c>
      <c r="E6023" s="235" t="s">
        <v>1</v>
      </c>
      <c r="F6023" s="236" t="s">
        <v>5176</v>
      </c>
      <c r="G6023" s="234"/>
      <c r="H6023" s="237">
        <v>5.55</v>
      </c>
      <c r="I6023" s="238"/>
      <c r="J6023" s="234"/>
      <c r="K6023" s="234"/>
      <c r="L6023" s="239"/>
      <c r="M6023" s="240"/>
      <c r="N6023" s="241"/>
      <c r="O6023" s="241"/>
      <c r="P6023" s="241"/>
      <c r="Q6023" s="241"/>
      <c r="R6023" s="241"/>
      <c r="S6023" s="241"/>
      <c r="T6023" s="242"/>
      <c r="AT6023" s="243" t="s">
        <v>211</v>
      </c>
      <c r="AU6023" s="243" t="s">
        <v>84</v>
      </c>
      <c r="AV6023" s="14" t="s">
        <v>84</v>
      </c>
      <c r="AW6023" s="14" t="s">
        <v>31</v>
      </c>
      <c r="AX6023" s="14" t="s">
        <v>75</v>
      </c>
      <c r="AY6023" s="243" t="s">
        <v>203</v>
      </c>
    </row>
    <row r="6024" spans="2:51" s="14" customFormat="1" ht="11.25">
      <c r="B6024" s="233"/>
      <c r="C6024" s="234"/>
      <c r="D6024" s="224" t="s">
        <v>211</v>
      </c>
      <c r="E6024" s="235" t="s">
        <v>1</v>
      </c>
      <c r="F6024" s="236" t="s">
        <v>5177</v>
      </c>
      <c r="G6024" s="234"/>
      <c r="H6024" s="237">
        <v>6.0140000000000002</v>
      </c>
      <c r="I6024" s="238"/>
      <c r="J6024" s="234"/>
      <c r="K6024" s="234"/>
      <c r="L6024" s="239"/>
      <c r="M6024" s="240"/>
      <c r="N6024" s="241"/>
      <c r="O6024" s="241"/>
      <c r="P6024" s="241"/>
      <c r="Q6024" s="241"/>
      <c r="R6024" s="241"/>
      <c r="S6024" s="241"/>
      <c r="T6024" s="242"/>
      <c r="AT6024" s="243" t="s">
        <v>211</v>
      </c>
      <c r="AU6024" s="243" t="s">
        <v>84</v>
      </c>
      <c r="AV6024" s="14" t="s">
        <v>84</v>
      </c>
      <c r="AW6024" s="14" t="s">
        <v>31</v>
      </c>
      <c r="AX6024" s="14" t="s">
        <v>75</v>
      </c>
      <c r="AY6024" s="243" t="s">
        <v>203</v>
      </c>
    </row>
    <row r="6025" spans="2:51" s="14" customFormat="1" ht="11.25">
      <c r="B6025" s="233"/>
      <c r="C6025" s="234"/>
      <c r="D6025" s="224" t="s">
        <v>211</v>
      </c>
      <c r="E6025" s="235" t="s">
        <v>1</v>
      </c>
      <c r="F6025" s="236" t="s">
        <v>5178</v>
      </c>
      <c r="G6025" s="234"/>
      <c r="H6025" s="237">
        <v>5.05</v>
      </c>
      <c r="I6025" s="238"/>
      <c r="J6025" s="234"/>
      <c r="K6025" s="234"/>
      <c r="L6025" s="239"/>
      <c r="M6025" s="240"/>
      <c r="N6025" s="241"/>
      <c r="O6025" s="241"/>
      <c r="P6025" s="241"/>
      <c r="Q6025" s="241"/>
      <c r="R6025" s="241"/>
      <c r="S6025" s="241"/>
      <c r="T6025" s="242"/>
      <c r="AT6025" s="243" t="s">
        <v>211</v>
      </c>
      <c r="AU6025" s="243" t="s">
        <v>84</v>
      </c>
      <c r="AV6025" s="14" t="s">
        <v>84</v>
      </c>
      <c r="AW6025" s="14" t="s">
        <v>31</v>
      </c>
      <c r="AX6025" s="14" t="s">
        <v>75</v>
      </c>
      <c r="AY6025" s="243" t="s">
        <v>203</v>
      </c>
    </row>
    <row r="6026" spans="2:51" s="14" customFormat="1" ht="11.25">
      <c r="B6026" s="233"/>
      <c r="C6026" s="234"/>
      <c r="D6026" s="224" t="s">
        <v>211</v>
      </c>
      <c r="E6026" s="235" t="s">
        <v>1</v>
      </c>
      <c r="F6026" s="236" t="s">
        <v>5179</v>
      </c>
      <c r="G6026" s="234"/>
      <c r="H6026" s="237">
        <v>8</v>
      </c>
      <c r="I6026" s="238"/>
      <c r="J6026" s="234"/>
      <c r="K6026" s="234"/>
      <c r="L6026" s="239"/>
      <c r="M6026" s="240"/>
      <c r="N6026" s="241"/>
      <c r="O6026" s="241"/>
      <c r="P6026" s="241"/>
      <c r="Q6026" s="241"/>
      <c r="R6026" s="241"/>
      <c r="S6026" s="241"/>
      <c r="T6026" s="242"/>
      <c r="AT6026" s="243" t="s">
        <v>211</v>
      </c>
      <c r="AU6026" s="243" t="s">
        <v>84</v>
      </c>
      <c r="AV6026" s="14" t="s">
        <v>84</v>
      </c>
      <c r="AW6026" s="14" t="s">
        <v>31</v>
      </c>
      <c r="AX6026" s="14" t="s">
        <v>75</v>
      </c>
      <c r="AY6026" s="243" t="s">
        <v>203</v>
      </c>
    </row>
    <row r="6027" spans="2:51" s="14" customFormat="1" ht="11.25">
      <c r="B6027" s="233"/>
      <c r="C6027" s="234"/>
      <c r="D6027" s="224" t="s">
        <v>211</v>
      </c>
      <c r="E6027" s="235" t="s">
        <v>1</v>
      </c>
      <c r="F6027" s="236" t="s">
        <v>5180</v>
      </c>
      <c r="G6027" s="234"/>
      <c r="H6027" s="237">
        <v>7.5</v>
      </c>
      <c r="I6027" s="238"/>
      <c r="J6027" s="234"/>
      <c r="K6027" s="234"/>
      <c r="L6027" s="239"/>
      <c r="M6027" s="240"/>
      <c r="N6027" s="241"/>
      <c r="O6027" s="241"/>
      <c r="P6027" s="241"/>
      <c r="Q6027" s="241"/>
      <c r="R6027" s="241"/>
      <c r="S6027" s="241"/>
      <c r="T6027" s="242"/>
      <c r="AT6027" s="243" t="s">
        <v>211</v>
      </c>
      <c r="AU6027" s="243" t="s">
        <v>84</v>
      </c>
      <c r="AV6027" s="14" t="s">
        <v>84</v>
      </c>
      <c r="AW6027" s="14" t="s">
        <v>31</v>
      </c>
      <c r="AX6027" s="14" t="s">
        <v>75</v>
      </c>
      <c r="AY6027" s="243" t="s">
        <v>203</v>
      </c>
    </row>
    <row r="6028" spans="2:51" s="14" customFormat="1" ht="11.25">
      <c r="B6028" s="233"/>
      <c r="C6028" s="234"/>
      <c r="D6028" s="224" t="s">
        <v>211</v>
      </c>
      <c r="E6028" s="235" t="s">
        <v>1</v>
      </c>
      <c r="F6028" s="236" t="s">
        <v>5181</v>
      </c>
      <c r="G6028" s="234"/>
      <c r="H6028" s="237">
        <v>7.5</v>
      </c>
      <c r="I6028" s="238"/>
      <c r="J6028" s="234"/>
      <c r="K6028" s="234"/>
      <c r="L6028" s="239"/>
      <c r="M6028" s="240"/>
      <c r="N6028" s="241"/>
      <c r="O6028" s="241"/>
      <c r="P6028" s="241"/>
      <c r="Q6028" s="241"/>
      <c r="R6028" s="241"/>
      <c r="S6028" s="241"/>
      <c r="T6028" s="242"/>
      <c r="AT6028" s="243" t="s">
        <v>211</v>
      </c>
      <c r="AU6028" s="243" t="s">
        <v>84</v>
      </c>
      <c r="AV6028" s="14" t="s">
        <v>84</v>
      </c>
      <c r="AW6028" s="14" t="s">
        <v>31</v>
      </c>
      <c r="AX6028" s="14" t="s">
        <v>75</v>
      </c>
      <c r="AY6028" s="243" t="s">
        <v>203</v>
      </c>
    </row>
    <row r="6029" spans="2:51" s="14" customFormat="1" ht="11.25">
      <c r="B6029" s="233"/>
      <c r="C6029" s="234"/>
      <c r="D6029" s="224" t="s">
        <v>211</v>
      </c>
      <c r="E6029" s="235" t="s">
        <v>1</v>
      </c>
      <c r="F6029" s="236" t="s">
        <v>5182</v>
      </c>
      <c r="G6029" s="234"/>
      <c r="H6029" s="237">
        <v>9.15</v>
      </c>
      <c r="I6029" s="238"/>
      <c r="J6029" s="234"/>
      <c r="K6029" s="234"/>
      <c r="L6029" s="239"/>
      <c r="M6029" s="240"/>
      <c r="N6029" s="241"/>
      <c r="O6029" s="241"/>
      <c r="P6029" s="241"/>
      <c r="Q6029" s="241"/>
      <c r="R6029" s="241"/>
      <c r="S6029" s="241"/>
      <c r="T6029" s="242"/>
      <c r="AT6029" s="243" t="s">
        <v>211</v>
      </c>
      <c r="AU6029" s="243" t="s">
        <v>84</v>
      </c>
      <c r="AV6029" s="14" t="s">
        <v>84</v>
      </c>
      <c r="AW6029" s="14" t="s">
        <v>31</v>
      </c>
      <c r="AX6029" s="14" t="s">
        <v>75</v>
      </c>
      <c r="AY6029" s="243" t="s">
        <v>203</v>
      </c>
    </row>
    <row r="6030" spans="2:51" s="14" customFormat="1" ht="11.25">
      <c r="B6030" s="233"/>
      <c r="C6030" s="234"/>
      <c r="D6030" s="224" t="s">
        <v>211</v>
      </c>
      <c r="E6030" s="235" t="s">
        <v>1</v>
      </c>
      <c r="F6030" s="236" t="s">
        <v>5183</v>
      </c>
      <c r="G6030" s="234"/>
      <c r="H6030" s="237">
        <v>6.9</v>
      </c>
      <c r="I6030" s="238"/>
      <c r="J6030" s="234"/>
      <c r="K6030" s="234"/>
      <c r="L6030" s="239"/>
      <c r="M6030" s="240"/>
      <c r="N6030" s="241"/>
      <c r="O6030" s="241"/>
      <c r="P6030" s="241"/>
      <c r="Q6030" s="241"/>
      <c r="R6030" s="241"/>
      <c r="S6030" s="241"/>
      <c r="T6030" s="242"/>
      <c r="AT6030" s="243" t="s">
        <v>211</v>
      </c>
      <c r="AU6030" s="243" t="s">
        <v>84</v>
      </c>
      <c r="AV6030" s="14" t="s">
        <v>84</v>
      </c>
      <c r="AW6030" s="14" t="s">
        <v>31</v>
      </c>
      <c r="AX6030" s="14" t="s">
        <v>75</v>
      </c>
      <c r="AY6030" s="243" t="s">
        <v>203</v>
      </c>
    </row>
    <row r="6031" spans="2:51" s="14" customFormat="1" ht="11.25">
      <c r="B6031" s="233"/>
      <c r="C6031" s="234"/>
      <c r="D6031" s="224" t="s">
        <v>211</v>
      </c>
      <c r="E6031" s="235" t="s">
        <v>1</v>
      </c>
      <c r="F6031" s="236" t="s">
        <v>5184</v>
      </c>
      <c r="G6031" s="234"/>
      <c r="H6031" s="237">
        <v>5.8</v>
      </c>
      <c r="I6031" s="238"/>
      <c r="J6031" s="234"/>
      <c r="K6031" s="234"/>
      <c r="L6031" s="239"/>
      <c r="M6031" s="240"/>
      <c r="N6031" s="241"/>
      <c r="O6031" s="241"/>
      <c r="P6031" s="241"/>
      <c r="Q6031" s="241"/>
      <c r="R6031" s="241"/>
      <c r="S6031" s="241"/>
      <c r="T6031" s="242"/>
      <c r="AT6031" s="243" t="s">
        <v>211</v>
      </c>
      <c r="AU6031" s="243" t="s">
        <v>84</v>
      </c>
      <c r="AV6031" s="14" t="s">
        <v>84</v>
      </c>
      <c r="AW6031" s="14" t="s">
        <v>31</v>
      </c>
      <c r="AX6031" s="14" t="s">
        <v>75</v>
      </c>
      <c r="AY6031" s="243" t="s">
        <v>203</v>
      </c>
    </row>
    <row r="6032" spans="2:51" s="14" customFormat="1" ht="11.25">
      <c r="B6032" s="233"/>
      <c r="C6032" s="234"/>
      <c r="D6032" s="224" t="s">
        <v>211</v>
      </c>
      <c r="E6032" s="235" t="s">
        <v>1</v>
      </c>
      <c r="F6032" s="236" t="s">
        <v>5185</v>
      </c>
      <c r="G6032" s="234"/>
      <c r="H6032" s="237">
        <v>4.9000000000000004</v>
      </c>
      <c r="I6032" s="238"/>
      <c r="J6032" s="234"/>
      <c r="K6032" s="234"/>
      <c r="L6032" s="239"/>
      <c r="M6032" s="240"/>
      <c r="N6032" s="241"/>
      <c r="O6032" s="241"/>
      <c r="P6032" s="241"/>
      <c r="Q6032" s="241"/>
      <c r="R6032" s="241"/>
      <c r="S6032" s="241"/>
      <c r="T6032" s="242"/>
      <c r="AT6032" s="243" t="s">
        <v>211</v>
      </c>
      <c r="AU6032" s="243" t="s">
        <v>84</v>
      </c>
      <c r="AV6032" s="14" t="s">
        <v>84</v>
      </c>
      <c r="AW6032" s="14" t="s">
        <v>31</v>
      </c>
      <c r="AX6032" s="14" t="s">
        <v>75</v>
      </c>
      <c r="AY6032" s="243" t="s">
        <v>203</v>
      </c>
    </row>
    <row r="6033" spans="2:51" s="14" customFormat="1" ht="11.25">
      <c r="B6033" s="233"/>
      <c r="C6033" s="234"/>
      <c r="D6033" s="224" t="s">
        <v>211</v>
      </c>
      <c r="E6033" s="235" t="s">
        <v>1</v>
      </c>
      <c r="F6033" s="236" t="s">
        <v>4551</v>
      </c>
      <c r="G6033" s="234"/>
      <c r="H6033" s="237">
        <v>6.25</v>
      </c>
      <c r="I6033" s="238"/>
      <c r="J6033" s="234"/>
      <c r="K6033" s="234"/>
      <c r="L6033" s="239"/>
      <c r="M6033" s="240"/>
      <c r="N6033" s="241"/>
      <c r="O6033" s="241"/>
      <c r="P6033" s="241"/>
      <c r="Q6033" s="241"/>
      <c r="R6033" s="241"/>
      <c r="S6033" s="241"/>
      <c r="T6033" s="242"/>
      <c r="AT6033" s="243" t="s">
        <v>211</v>
      </c>
      <c r="AU6033" s="243" t="s">
        <v>84</v>
      </c>
      <c r="AV6033" s="14" t="s">
        <v>84</v>
      </c>
      <c r="AW6033" s="14" t="s">
        <v>31</v>
      </c>
      <c r="AX6033" s="14" t="s">
        <v>75</v>
      </c>
      <c r="AY6033" s="243" t="s">
        <v>203</v>
      </c>
    </row>
    <row r="6034" spans="2:51" s="14" customFormat="1" ht="11.25">
      <c r="B6034" s="233"/>
      <c r="C6034" s="234"/>
      <c r="D6034" s="224" t="s">
        <v>211</v>
      </c>
      <c r="E6034" s="235" t="s">
        <v>1</v>
      </c>
      <c r="F6034" s="236" t="s">
        <v>5186</v>
      </c>
      <c r="G6034" s="234"/>
      <c r="H6034" s="237">
        <v>6.35</v>
      </c>
      <c r="I6034" s="238"/>
      <c r="J6034" s="234"/>
      <c r="K6034" s="234"/>
      <c r="L6034" s="239"/>
      <c r="M6034" s="240"/>
      <c r="N6034" s="241"/>
      <c r="O6034" s="241"/>
      <c r="P6034" s="241"/>
      <c r="Q6034" s="241"/>
      <c r="R6034" s="241"/>
      <c r="S6034" s="241"/>
      <c r="T6034" s="242"/>
      <c r="AT6034" s="243" t="s">
        <v>211</v>
      </c>
      <c r="AU6034" s="243" t="s">
        <v>84</v>
      </c>
      <c r="AV6034" s="14" t="s">
        <v>84</v>
      </c>
      <c r="AW6034" s="14" t="s">
        <v>31</v>
      </c>
      <c r="AX6034" s="14" t="s">
        <v>75</v>
      </c>
      <c r="AY6034" s="243" t="s">
        <v>203</v>
      </c>
    </row>
    <row r="6035" spans="2:51" s="14" customFormat="1" ht="11.25">
      <c r="B6035" s="233"/>
      <c r="C6035" s="234"/>
      <c r="D6035" s="224" t="s">
        <v>211</v>
      </c>
      <c r="E6035" s="235" t="s">
        <v>1</v>
      </c>
      <c r="F6035" s="236" t="s">
        <v>5187</v>
      </c>
      <c r="G6035" s="234"/>
      <c r="H6035" s="237">
        <v>4.8499999999999996</v>
      </c>
      <c r="I6035" s="238"/>
      <c r="J6035" s="234"/>
      <c r="K6035" s="234"/>
      <c r="L6035" s="239"/>
      <c r="M6035" s="240"/>
      <c r="N6035" s="241"/>
      <c r="O6035" s="241"/>
      <c r="P6035" s="241"/>
      <c r="Q6035" s="241"/>
      <c r="R6035" s="241"/>
      <c r="S6035" s="241"/>
      <c r="T6035" s="242"/>
      <c r="AT6035" s="243" t="s">
        <v>211</v>
      </c>
      <c r="AU6035" s="243" t="s">
        <v>84</v>
      </c>
      <c r="AV6035" s="14" t="s">
        <v>84</v>
      </c>
      <c r="AW6035" s="14" t="s">
        <v>31</v>
      </c>
      <c r="AX6035" s="14" t="s">
        <v>75</v>
      </c>
      <c r="AY6035" s="243" t="s">
        <v>203</v>
      </c>
    </row>
    <row r="6036" spans="2:51" s="14" customFormat="1" ht="11.25">
      <c r="B6036" s="233"/>
      <c r="C6036" s="234"/>
      <c r="D6036" s="224" t="s">
        <v>211</v>
      </c>
      <c r="E6036" s="235" t="s">
        <v>1</v>
      </c>
      <c r="F6036" s="236" t="s">
        <v>5188</v>
      </c>
      <c r="G6036" s="234"/>
      <c r="H6036" s="237">
        <v>6.55</v>
      </c>
      <c r="I6036" s="238"/>
      <c r="J6036" s="234"/>
      <c r="K6036" s="234"/>
      <c r="L6036" s="239"/>
      <c r="M6036" s="240"/>
      <c r="N6036" s="241"/>
      <c r="O6036" s="241"/>
      <c r="P6036" s="241"/>
      <c r="Q6036" s="241"/>
      <c r="R6036" s="241"/>
      <c r="S6036" s="241"/>
      <c r="T6036" s="242"/>
      <c r="AT6036" s="243" t="s">
        <v>211</v>
      </c>
      <c r="AU6036" s="243" t="s">
        <v>84</v>
      </c>
      <c r="AV6036" s="14" t="s">
        <v>84</v>
      </c>
      <c r="AW6036" s="14" t="s">
        <v>31</v>
      </c>
      <c r="AX6036" s="14" t="s">
        <v>75</v>
      </c>
      <c r="AY6036" s="243" t="s">
        <v>203</v>
      </c>
    </row>
    <row r="6037" spans="2:51" s="13" customFormat="1" ht="11.25">
      <c r="B6037" s="222"/>
      <c r="C6037" s="223"/>
      <c r="D6037" s="224" t="s">
        <v>211</v>
      </c>
      <c r="E6037" s="225" t="s">
        <v>1</v>
      </c>
      <c r="F6037" s="226" t="s">
        <v>213</v>
      </c>
      <c r="G6037" s="223"/>
      <c r="H6037" s="225" t="s">
        <v>1</v>
      </c>
      <c r="I6037" s="227"/>
      <c r="J6037" s="223"/>
      <c r="K6037" s="223"/>
      <c r="L6037" s="228"/>
      <c r="M6037" s="229"/>
      <c r="N6037" s="230"/>
      <c r="O6037" s="230"/>
      <c r="P6037" s="230"/>
      <c r="Q6037" s="230"/>
      <c r="R6037" s="230"/>
      <c r="S6037" s="230"/>
      <c r="T6037" s="231"/>
      <c r="AT6037" s="232" t="s">
        <v>211</v>
      </c>
      <c r="AU6037" s="232" t="s">
        <v>84</v>
      </c>
      <c r="AV6037" s="13" t="s">
        <v>82</v>
      </c>
      <c r="AW6037" s="13" t="s">
        <v>31</v>
      </c>
      <c r="AX6037" s="13" t="s">
        <v>75</v>
      </c>
      <c r="AY6037" s="232" t="s">
        <v>203</v>
      </c>
    </row>
    <row r="6038" spans="2:51" s="13" customFormat="1" ht="11.25">
      <c r="B6038" s="222"/>
      <c r="C6038" s="223"/>
      <c r="D6038" s="224" t="s">
        <v>211</v>
      </c>
      <c r="E6038" s="225" t="s">
        <v>1</v>
      </c>
      <c r="F6038" s="226" t="s">
        <v>420</v>
      </c>
      <c r="G6038" s="223"/>
      <c r="H6038" s="225" t="s">
        <v>1</v>
      </c>
      <c r="I6038" s="227"/>
      <c r="J6038" s="223"/>
      <c r="K6038" s="223"/>
      <c r="L6038" s="228"/>
      <c r="M6038" s="229"/>
      <c r="N6038" s="230"/>
      <c r="O6038" s="230"/>
      <c r="P6038" s="230"/>
      <c r="Q6038" s="230"/>
      <c r="R6038" s="230"/>
      <c r="S6038" s="230"/>
      <c r="T6038" s="231"/>
      <c r="AT6038" s="232" t="s">
        <v>211</v>
      </c>
      <c r="AU6038" s="232" t="s">
        <v>84</v>
      </c>
      <c r="AV6038" s="13" t="s">
        <v>82</v>
      </c>
      <c r="AW6038" s="13" t="s">
        <v>31</v>
      </c>
      <c r="AX6038" s="13" t="s">
        <v>75</v>
      </c>
      <c r="AY6038" s="232" t="s">
        <v>203</v>
      </c>
    </row>
    <row r="6039" spans="2:51" s="14" customFormat="1" ht="11.25">
      <c r="B6039" s="233"/>
      <c r="C6039" s="234"/>
      <c r="D6039" s="224" t="s">
        <v>211</v>
      </c>
      <c r="E6039" s="235" t="s">
        <v>1</v>
      </c>
      <c r="F6039" s="236" t="s">
        <v>4331</v>
      </c>
      <c r="G6039" s="234"/>
      <c r="H6039" s="237">
        <v>12.4</v>
      </c>
      <c r="I6039" s="238"/>
      <c r="J6039" s="234"/>
      <c r="K6039" s="234"/>
      <c r="L6039" s="239"/>
      <c r="M6039" s="240"/>
      <c r="N6039" s="241"/>
      <c r="O6039" s="241"/>
      <c r="P6039" s="241"/>
      <c r="Q6039" s="241"/>
      <c r="R6039" s="241"/>
      <c r="S6039" s="241"/>
      <c r="T6039" s="242"/>
      <c r="AT6039" s="243" t="s">
        <v>211</v>
      </c>
      <c r="AU6039" s="243" t="s">
        <v>84</v>
      </c>
      <c r="AV6039" s="14" t="s">
        <v>84</v>
      </c>
      <c r="AW6039" s="14" t="s">
        <v>31</v>
      </c>
      <c r="AX6039" s="14" t="s">
        <v>75</v>
      </c>
      <c r="AY6039" s="243" t="s">
        <v>203</v>
      </c>
    </row>
    <row r="6040" spans="2:51" s="14" customFormat="1" ht="11.25">
      <c r="B6040" s="233"/>
      <c r="C6040" s="234"/>
      <c r="D6040" s="224" t="s">
        <v>211</v>
      </c>
      <c r="E6040" s="235" t="s">
        <v>1</v>
      </c>
      <c r="F6040" s="236" t="s">
        <v>5189</v>
      </c>
      <c r="G6040" s="234"/>
      <c r="H6040" s="237">
        <v>7.5</v>
      </c>
      <c r="I6040" s="238"/>
      <c r="J6040" s="234"/>
      <c r="K6040" s="234"/>
      <c r="L6040" s="239"/>
      <c r="M6040" s="240"/>
      <c r="N6040" s="241"/>
      <c r="O6040" s="241"/>
      <c r="P6040" s="241"/>
      <c r="Q6040" s="241"/>
      <c r="R6040" s="241"/>
      <c r="S6040" s="241"/>
      <c r="T6040" s="242"/>
      <c r="AT6040" s="243" t="s">
        <v>211</v>
      </c>
      <c r="AU6040" s="243" t="s">
        <v>84</v>
      </c>
      <c r="AV6040" s="14" t="s">
        <v>84</v>
      </c>
      <c r="AW6040" s="14" t="s">
        <v>31</v>
      </c>
      <c r="AX6040" s="14" t="s">
        <v>75</v>
      </c>
      <c r="AY6040" s="243" t="s">
        <v>203</v>
      </c>
    </row>
    <row r="6041" spans="2:51" s="14" customFormat="1" ht="11.25">
      <c r="B6041" s="233"/>
      <c r="C6041" s="234"/>
      <c r="D6041" s="224" t="s">
        <v>211</v>
      </c>
      <c r="E6041" s="235" t="s">
        <v>1</v>
      </c>
      <c r="F6041" s="236" t="s">
        <v>5190</v>
      </c>
      <c r="G6041" s="234"/>
      <c r="H6041" s="237">
        <v>7.5</v>
      </c>
      <c r="I6041" s="238"/>
      <c r="J6041" s="234"/>
      <c r="K6041" s="234"/>
      <c r="L6041" s="239"/>
      <c r="M6041" s="240"/>
      <c r="N6041" s="241"/>
      <c r="O6041" s="241"/>
      <c r="P6041" s="241"/>
      <c r="Q6041" s="241"/>
      <c r="R6041" s="241"/>
      <c r="S6041" s="241"/>
      <c r="T6041" s="242"/>
      <c r="AT6041" s="243" t="s">
        <v>211</v>
      </c>
      <c r="AU6041" s="243" t="s">
        <v>84</v>
      </c>
      <c r="AV6041" s="14" t="s">
        <v>84</v>
      </c>
      <c r="AW6041" s="14" t="s">
        <v>31</v>
      </c>
      <c r="AX6041" s="14" t="s">
        <v>75</v>
      </c>
      <c r="AY6041" s="243" t="s">
        <v>203</v>
      </c>
    </row>
    <row r="6042" spans="2:51" s="14" customFormat="1" ht="11.25">
      <c r="B6042" s="233"/>
      <c r="C6042" s="234"/>
      <c r="D6042" s="224" t="s">
        <v>211</v>
      </c>
      <c r="E6042" s="235" t="s">
        <v>1</v>
      </c>
      <c r="F6042" s="236" t="s">
        <v>5191</v>
      </c>
      <c r="G6042" s="234"/>
      <c r="H6042" s="237">
        <v>7.5</v>
      </c>
      <c r="I6042" s="238"/>
      <c r="J6042" s="234"/>
      <c r="K6042" s="234"/>
      <c r="L6042" s="239"/>
      <c r="M6042" s="240"/>
      <c r="N6042" s="241"/>
      <c r="O6042" s="241"/>
      <c r="P6042" s="241"/>
      <c r="Q6042" s="241"/>
      <c r="R6042" s="241"/>
      <c r="S6042" s="241"/>
      <c r="T6042" s="242"/>
      <c r="AT6042" s="243" t="s">
        <v>211</v>
      </c>
      <c r="AU6042" s="243" t="s">
        <v>84</v>
      </c>
      <c r="AV6042" s="14" t="s">
        <v>84</v>
      </c>
      <c r="AW6042" s="14" t="s">
        <v>31</v>
      </c>
      <c r="AX6042" s="14" t="s">
        <v>75</v>
      </c>
      <c r="AY6042" s="243" t="s">
        <v>203</v>
      </c>
    </row>
    <row r="6043" spans="2:51" s="14" customFormat="1" ht="11.25">
      <c r="B6043" s="233"/>
      <c r="C6043" s="234"/>
      <c r="D6043" s="224" t="s">
        <v>211</v>
      </c>
      <c r="E6043" s="235" t="s">
        <v>1</v>
      </c>
      <c r="F6043" s="236" t="s">
        <v>5192</v>
      </c>
      <c r="G6043" s="234"/>
      <c r="H6043" s="237">
        <v>7.5</v>
      </c>
      <c r="I6043" s="238"/>
      <c r="J6043" s="234"/>
      <c r="K6043" s="234"/>
      <c r="L6043" s="239"/>
      <c r="M6043" s="240"/>
      <c r="N6043" s="241"/>
      <c r="O6043" s="241"/>
      <c r="P6043" s="241"/>
      <c r="Q6043" s="241"/>
      <c r="R6043" s="241"/>
      <c r="S6043" s="241"/>
      <c r="T6043" s="242"/>
      <c r="AT6043" s="243" t="s">
        <v>211</v>
      </c>
      <c r="AU6043" s="243" t="s">
        <v>84</v>
      </c>
      <c r="AV6043" s="14" t="s">
        <v>84</v>
      </c>
      <c r="AW6043" s="14" t="s">
        <v>31</v>
      </c>
      <c r="AX6043" s="14" t="s">
        <v>75</v>
      </c>
      <c r="AY6043" s="243" t="s">
        <v>203</v>
      </c>
    </row>
    <row r="6044" spans="2:51" s="14" customFormat="1" ht="11.25">
      <c r="B6044" s="233"/>
      <c r="C6044" s="234"/>
      <c r="D6044" s="224" t="s">
        <v>211</v>
      </c>
      <c r="E6044" s="235" t="s">
        <v>1</v>
      </c>
      <c r="F6044" s="236" t="s">
        <v>5193</v>
      </c>
      <c r="G6044" s="234"/>
      <c r="H6044" s="237">
        <v>7.5</v>
      </c>
      <c r="I6044" s="238"/>
      <c r="J6044" s="234"/>
      <c r="K6044" s="234"/>
      <c r="L6044" s="239"/>
      <c r="M6044" s="240"/>
      <c r="N6044" s="241"/>
      <c r="O6044" s="241"/>
      <c r="P6044" s="241"/>
      <c r="Q6044" s="241"/>
      <c r="R6044" s="241"/>
      <c r="S6044" s="241"/>
      <c r="T6044" s="242"/>
      <c r="AT6044" s="243" t="s">
        <v>211</v>
      </c>
      <c r="AU6044" s="243" t="s">
        <v>84</v>
      </c>
      <c r="AV6044" s="14" t="s">
        <v>84</v>
      </c>
      <c r="AW6044" s="14" t="s">
        <v>31</v>
      </c>
      <c r="AX6044" s="14" t="s">
        <v>75</v>
      </c>
      <c r="AY6044" s="243" t="s">
        <v>203</v>
      </c>
    </row>
    <row r="6045" spans="2:51" s="14" customFormat="1" ht="11.25">
      <c r="B6045" s="233"/>
      <c r="C6045" s="234"/>
      <c r="D6045" s="224" t="s">
        <v>211</v>
      </c>
      <c r="E6045" s="235" t="s">
        <v>1</v>
      </c>
      <c r="F6045" s="236" t="s">
        <v>5194</v>
      </c>
      <c r="G6045" s="234"/>
      <c r="H6045" s="237">
        <v>7.5</v>
      </c>
      <c r="I6045" s="238"/>
      <c r="J6045" s="234"/>
      <c r="K6045" s="234"/>
      <c r="L6045" s="239"/>
      <c r="M6045" s="240"/>
      <c r="N6045" s="241"/>
      <c r="O6045" s="241"/>
      <c r="P6045" s="241"/>
      <c r="Q6045" s="241"/>
      <c r="R6045" s="241"/>
      <c r="S6045" s="241"/>
      <c r="T6045" s="242"/>
      <c r="AT6045" s="243" t="s">
        <v>211</v>
      </c>
      <c r="AU6045" s="243" t="s">
        <v>84</v>
      </c>
      <c r="AV6045" s="14" t="s">
        <v>84</v>
      </c>
      <c r="AW6045" s="14" t="s">
        <v>31</v>
      </c>
      <c r="AX6045" s="14" t="s">
        <v>75</v>
      </c>
      <c r="AY6045" s="243" t="s">
        <v>203</v>
      </c>
    </row>
    <row r="6046" spans="2:51" s="14" customFormat="1" ht="11.25">
      <c r="B6046" s="233"/>
      <c r="C6046" s="234"/>
      <c r="D6046" s="224" t="s">
        <v>211</v>
      </c>
      <c r="E6046" s="235" t="s">
        <v>1</v>
      </c>
      <c r="F6046" s="236" t="s">
        <v>5195</v>
      </c>
      <c r="G6046" s="234"/>
      <c r="H6046" s="237">
        <v>7.5</v>
      </c>
      <c r="I6046" s="238"/>
      <c r="J6046" s="234"/>
      <c r="K6046" s="234"/>
      <c r="L6046" s="239"/>
      <c r="M6046" s="240"/>
      <c r="N6046" s="241"/>
      <c r="O6046" s="241"/>
      <c r="P6046" s="241"/>
      <c r="Q6046" s="241"/>
      <c r="R6046" s="241"/>
      <c r="S6046" s="241"/>
      <c r="T6046" s="242"/>
      <c r="AT6046" s="243" t="s">
        <v>211</v>
      </c>
      <c r="AU6046" s="243" t="s">
        <v>84</v>
      </c>
      <c r="AV6046" s="14" t="s">
        <v>84</v>
      </c>
      <c r="AW6046" s="14" t="s">
        <v>31</v>
      </c>
      <c r="AX6046" s="14" t="s">
        <v>75</v>
      </c>
      <c r="AY6046" s="243" t="s">
        <v>203</v>
      </c>
    </row>
    <row r="6047" spans="2:51" s="14" customFormat="1" ht="11.25">
      <c r="B6047" s="233"/>
      <c r="C6047" s="234"/>
      <c r="D6047" s="224" t="s">
        <v>211</v>
      </c>
      <c r="E6047" s="235" t="s">
        <v>1</v>
      </c>
      <c r="F6047" s="236" t="s">
        <v>5196</v>
      </c>
      <c r="G6047" s="234"/>
      <c r="H6047" s="237">
        <v>7.5</v>
      </c>
      <c r="I6047" s="238"/>
      <c r="J6047" s="234"/>
      <c r="K6047" s="234"/>
      <c r="L6047" s="239"/>
      <c r="M6047" s="240"/>
      <c r="N6047" s="241"/>
      <c r="O6047" s="241"/>
      <c r="P6047" s="241"/>
      <c r="Q6047" s="241"/>
      <c r="R6047" s="241"/>
      <c r="S6047" s="241"/>
      <c r="T6047" s="242"/>
      <c r="AT6047" s="243" t="s">
        <v>211</v>
      </c>
      <c r="AU6047" s="243" t="s">
        <v>84</v>
      </c>
      <c r="AV6047" s="14" t="s">
        <v>84</v>
      </c>
      <c r="AW6047" s="14" t="s">
        <v>31</v>
      </c>
      <c r="AX6047" s="14" t="s">
        <v>75</v>
      </c>
      <c r="AY6047" s="243" t="s">
        <v>203</v>
      </c>
    </row>
    <row r="6048" spans="2:51" s="14" customFormat="1" ht="11.25">
      <c r="B6048" s="233"/>
      <c r="C6048" s="234"/>
      <c r="D6048" s="224" t="s">
        <v>211</v>
      </c>
      <c r="E6048" s="235" t="s">
        <v>1</v>
      </c>
      <c r="F6048" s="236" t="s">
        <v>5197</v>
      </c>
      <c r="G6048" s="234"/>
      <c r="H6048" s="237">
        <v>7.5</v>
      </c>
      <c r="I6048" s="238"/>
      <c r="J6048" s="234"/>
      <c r="K6048" s="234"/>
      <c r="L6048" s="239"/>
      <c r="M6048" s="240"/>
      <c r="N6048" s="241"/>
      <c r="O6048" s="241"/>
      <c r="P6048" s="241"/>
      <c r="Q6048" s="241"/>
      <c r="R6048" s="241"/>
      <c r="S6048" s="241"/>
      <c r="T6048" s="242"/>
      <c r="AT6048" s="243" t="s">
        <v>211</v>
      </c>
      <c r="AU6048" s="243" t="s">
        <v>84</v>
      </c>
      <c r="AV6048" s="14" t="s">
        <v>84</v>
      </c>
      <c r="AW6048" s="14" t="s">
        <v>31</v>
      </c>
      <c r="AX6048" s="14" t="s">
        <v>75</v>
      </c>
      <c r="AY6048" s="243" t="s">
        <v>203</v>
      </c>
    </row>
    <row r="6049" spans="2:51" s="14" customFormat="1" ht="11.25">
      <c r="B6049" s="233"/>
      <c r="C6049" s="234"/>
      <c r="D6049" s="224" t="s">
        <v>211</v>
      </c>
      <c r="E6049" s="235" t="s">
        <v>1</v>
      </c>
      <c r="F6049" s="236" t="s">
        <v>5198</v>
      </c>
      <c r="G6049" s="234"/>
      <c r="H6049" s="237">
        <v>7.5</v>
      </c>
      <c r="I6049" s="238"/>
      <c r="J6049" s="234"/>
      <c r="K6049" s="234"/>
      <c r="L6049" s="239"/>
      <c r="M6049" s="240"/>
      <c r="N6049" s="241"/>
      <c r="O6049" s="241"/>
      <c r="P6049" s="241"/>
      <c r="Q6049" s="241"/>
      <c r="R6049" s="241"/>
      <c r="S6049" s="241"/>
      <c r="T6049" s="242"/>
      <c r="AT6049" s="243" t="s">
        <v>211</v>
      </c>
      <c r="AU6049" s="243" t="s">
        <v>84</v>
      </c>
      <c r="AV6049" s="14" t="s">
        <v>84</v>
      </c>
      <c r="AW6049" s="14" t="s">
        <v>31</v>
      </c>
      <c r="AX6049" s="14" t="s">
        <v>75</v>
      </c>
      <c r="AY6049" s="243" t="s">
        <v>203</v>
      </c>
    </row>
    <row r="6050" spans="2:51" s="14" customFormat="1" ht="11.25">
      <c r="B6050" s="233"/>
      <c r="C6050" s="234"/>
      <c r="D6050" s="224" t="s">
        <v>211</v>
      </c>
      <c r="E6050" s="235" t="s">
        <v>1</v>
      </c>
      <c r="F6050" s="236" t="s">
        <v>5199</v>
      </c>
      <c r="G6050" s="234"/>
      <c r="H6050" s="237">
        <v>7.5</v>
      </c>
      <c r="I6050" s="238"/>
      <c r="J6050" s="234"/>
      <c r="K6050" s="234"/>
      <c r="L6050" s="239"/>
      <c r="M6050" s="240"/>
      <c r="N6050" s="241"/>
      <c r="O6050" s="241"/>
      <c r="P6050" s="241"/>
      <c r="Q6050" s="241"/>
      <c r="R6050" s="241"/>
      <c r="S6050" s="241"/>
      <c r="T6050" s="242"/>
      <c r="AT6050" s="243" t="s">
        <v>211</v>
      </c>
      <c r="AU6050" s="243" t="s">
        <v>84</v>
      </c>
      <c r="AV6050" s="14" t="s">
        <v>84</v>
      </c>
      <c r="AW6050" s="14" t="s">
        <v>31</v>
      </c>
      <c r="AX6050" s="14" t="s">
        <v>75</v>
      </c>
      <c r="AY6050" s="243" t="s">
        <v>203</v>
      </c>
    </row>
    <row r="6051" spans="2:51" s="14" customFormat="1" ht="11.25">
      <c r="B6051" s="233"/>
      <c r="C6051" s="234"/>
      <c r="D6051" s="224" t="s">
        <v>211</v>
      </c>
      <c r="E6051" s="235" t="s">
        <v>1</v>
      </c>
      <c r="F6051" s="236" t="s">
        <v>5200</v>
      </c>
      <c r="G6051" s="234"/>
      <c r="H6051" s="237">
        <v>7.5</v>
      </c>
      <c r="I6051" s="238"/>
      <c r="J6051" s="234"/>
      <c r="K6051" s="234"/>
      <c r="L6051" s="239"/>
      <c r="M6051" s="240"/>
      <c r="N6051" s="241"/>
      <c r="O6051" s="241"/>
      <c r="P6051" s="241"/>
      <c r="Q6051" s="241"/>
      <c r="R6051" s="241"/>
      <c r="S6051" s="241"/>
      <c r="T6051" s="242"/>
      <c r="AT6051" s="243" t="s">
        <v>211</v>
      </c>
      <c r="AU6051" s="243" t="s">
        <v>84</v>
      </c>
      <c r="AV6051" s="14" t="s">
        <v>84</v>
      </c>
      <c r="AW6051" s="14" t="s">
        <v>31</v>
      </c>
      <c r="AX6051" s="14" t="s">
        <v>75</v>
      </c>
      <c r="AY6051" s="243" t="s">
        <v>203</v>
      </c>
    </row>
    <row r="6052" spans="2:51" s="14" customFormat="1" ht="11.25">
      <c r="B6052" s="233"/>
      <c r="C6052" s="234"/>
      <c r="D6052" s="224" t="s">
        <v>211</v>
      </c>
      <c r="E6052" s="235" t="s">
        <v>1</v>
      </c>
      <c r="F6052" s="236" t="s">
        <v>5201</v>
      </c>
      <c r="G6052" s="234"/>
      <c r="H6052" s="237">
        <v>7.5</v>
      </c>
      <c r="I6052" s="238"/>
      <c r="J6052" s="234"/>
      <c r="K6052" s="234"/>
      <c r="L6052" s="239"/>
      <c r="M6052" s="240"/>
      <c r="N6052" s="241"/>
      <c r="O6052" s="241"/>
      <c r="P6052" s="241"/>
      <c r="Q6052" s="241"/>
      <c r="R6052" s="241"/>
      <c r="S6052" s="241"/>
      <c r="T6052" s="242"/>
      <c r="AT6052" s="243" t="s">
        <v>211</v>
      </c>
      <c r="AU6052" s="243" t="s">
        <v>84</v>
      </c>
      <c r="AV6052" s="14" t="s">
        <v>84</v>
      </c>
      <c r="AW6052" s="14" t="s">
        <v>31</v>
      </c>
      <c r="AX6052" s="14" t="s">
        <v>75</v>
      </c>
      <c r="AY6052" s="243" t="s">
        <v>203</v>
      </c>
    </row>
    <row r="6053" spans="2:51" s="14" customFormat="1" ht="11.25">
      <c r="B6053" s="233"/>
      <c r="C6053" s="234"/>
      <c r="D6053" s="224" t="s">
        <v>211</v>
      </c>
      <c r="E6053" s="235" t="s">
        <v>1</v>
      </c>
      <c r="F6053" s="236" t="s">
        <v>5202</v>
      </c>
      <c r="G6053" s="234"/>
      <c r="H6053" s="237">
        <v>7.5</v>
      </c>
      <c r="I6053" s="238"/>
      <c r="J6053" s="234"/>
      <c r="K6053" s="234"/>
      <c r="L6053" s="239"/>
      <c r="M6053" s="240"/>
      <c r="N6053" s="241"/>
      <c r="O6053" s="241"/>
      <c r="P6053" s="241"/>
      <c r="Q6053" s="241"/>
      <c r="R6053" s="241"/>
      <c r="S6053" s="241"/>
      <c r="T6053" s="242"/>
      <c r="AT6053" s="243" t="s">
        <v>211</v>
      </c>
      <c r="AU6053" s="243" t="s">
        <v>84</v>
      </c>
      <c r="AV6053" s="14" t="s">
        <v>84</v>
      </c>
      <c r="AW6053" s="14" t="s">
        <v>31</v>
      </c>
      <c r="AX6053" s="14" t="s">
        <v>75</v>
      </c>
      <c r="AY6053" s="243" t="s">
        <v>203</v>
      </c>
    </row>
    <row r="6054" spans="2:51" s="14" customFormat="1" ht="11.25">
      <c r="B6054" s="233"/>
      <c r="C6054" s="234"/>
      <c r="D6054" s="224" t="s">
        <v>211</v>
      </c>
      <c r="E6054" s="235" t="s">
        <v>1</v>
      </c>
      <c r="F6054" s="236" t="s">
        <v>5203</v>
      </c>
      <c r="G6054" s="234"/>
      <c r="H6054" s="237">
        <v>9.4499999999999993</v>
      </c>
      <c r="I6054" s="238"/>
      <c r="J6054" s="234"/>
      <c r="K6054" s="234"/>
      <c r="L6054" s="239"/>
      <c r="M6054" s="240"/>
      <c r="N6054" s="241"/>
      <c r="O6054" s="241"/>
      <c r="P6054" s="241"/>
      <c r="Q6054" s="241"/>
      <c r="R6054" s="241"/>
      <c r="S6054" s="241"/>
      <c r="T6054" s="242"/>
      <c r="AT6054" s="243" t="s">
        <v>211</v>
      </c>
      <c r="AU6054" s="243" t="s">
        <v>84</v>
      </c>
      <c r="AV6054" s="14" t="s">
        <v>84</v>
      </c>
      <c r="AW6054" s="14" t="s">
        <v>31</v>
      </c>
      <c r="AX6054" s="14" t="s">
        <v>75</v>
      </c>
      <c r="AY6054" s="243" t="s">
        <v>203</v>
      </c>
    </row>
    <row r="6055" spans="2:51" s="14" customFormat="1" ht="11.25">
      <c r="B6055" s="233"/>
      <c r="C6055" s="234"/>
      <c r="D6055" s="224" t="s">
        <v>211</v>
      </c>
      <c r="E6055" s="235" t="s">
        <v>1</v>
      </c>
      <c r="F6055" s="236" t="s">
        <v>5204</v>
      </c>
      <c r="G6055" s="234"/>
      <c r="H6055" s="237">
        <v>10.7</v>
      </c>
      <c r="I6055" s="238"/>
      <c r="J6055" s="234"/>
      <c r="K6055" s="234"/>
      <c r="L6055" s="239"/>
      <c r="M6055" s="240"/>
      <c r="N6055" s="241"/>
      <c r="O6055" s="241"/>
      <c r="P6055" s="241"/>
      <c r="Q6055" s="241"/>
      <c r="R6055" s="241"/>
      <c r="S6055" s="241"/>
      <c r="T6055" s="242"/>
      <c r="AT6055" s="243" t="s">
        <v>211</v>
      </c>
      <c r="AU6055" s="243" t="s">
        <v>84</v>
      </c>
      <c r="AV6055" s="14" t="s">
        <v>84</v>
      </c>
      <c r="AW6055" s="14" t="s">
        <v>31</v>
      </c>
      <c r="AX6055" s="14" t="s">
        <v>75</v>
      </c>
      <c r="AY6055" s="243" t="s">
        <v>203</v>
      </c>
    </row>
    <row r="6056" spans="2:51" s="14" customFormat="1" ht="11.25">
      <c r="B6056" s="233"/>
      <c r="C6056" s="234"/>
      <c r="D6056" s="224" t="s">
        <v>211</v>
      </c>
      <c r="E6056" s="235" t="s">
        <v>1</v>
      </c>
      <c r="F6056" s="236" t="s">
        <v>5205</v>
      </c>
      <c r="G6056" s="234"/>
      <c r="H6056" s="237">
        <v>5.35</v>
      </c>
      <c r="I6056" s="238"/>
      <c r="J6056" s="234"/>
      <c r="K6056" s="234"/>
      <c r="L6056" s="239"/>
      <c r="M6056" s="240"/>
      <c r="N6056" s="241"/>
      <c r="O6056" s="241"/>
      <c r="P6056" s="241"/>
      <c r="Q6056" s="241"/>
      <c r="R6056" s="241"/>
      <c r="S6056" s="241"/>
      <c r="T6056" s="242"/>
      <c r="AT6056" s="243" t="s">
        <v>211</v>
      </c>
      <c r="AU6056" s="243" t="s">
        <v>84</v>
      </c>
      <c r="AV6056" s="14" t="s">
        <v>84</v>
      </c>
      <c r="AW6056" s="14" t="s">
        <v>31</v>
      </c>
      <c r="AX6056" s="14" t="s">
        <v>75</v>
      </c>
      <c r="AY6056" s="243" t="s">
        <v>203</v>
      </c>
    </row>
    <row r="6057" spans="2:51" s="14" customFormat="1" ht="11.25">
      <c r="B6057" s="233"/>
      <c r="C6057" s="234"/>
      <c r="D6057" s="224" t="s">
        <v>211</v>
      </c>
      <c r="E6057" s="235" t="s">
        <v>1</v>
      </c>
      <c r="F6057" s="236" t="s">
        <v>5206</v>
      </c>
      <c r="G6057" s="234"/>
      <c r="H6057" s="237">
        <v>5.55</v>
      </c>
      <c r="I6057" s="238"/>
      <c r="J6057" s="234"/>
      <c r="K6057" s="234"/>
      <c r="L6057" s="239"/>
      <c r="M6057" s="240"/>
      <c r="N6057" s="241"/>
      <c r="O6057" s="241"/>
      <c r="P6057" s="241"/>
      <c r="Q6057" s="241"/>
      <c r="R6057" s="241"/>
      <c r="S6057" s="241"/>
      <c r="T6057" s="242"/>
      <c r="AT6057" s="243" t="s">
        <v>211</v>
      </c>
      <c r="AU6057" s="243" t="s">
        <v>84</v>
      </c>
      <c r="AV6057" s="14" t="s">
        <v>84</v>
      </c>
      <c r="AW6057" s="14" t="s">
        <v>31</v>
      </c>
      <c r="AX6057" s="14" t="s">
        <v>75</v>
      </c>
      <c r="AY6057" s="243" t="s">
        <v>203</v>
      </c>
    </row>
    <row r="6058" spans="2:51" s="14" customFormat="1" ht="11.25">
      <c r="B6058" s="233"/>
      <c r="C6058" s="234"/>
      <c r="D6058" s="224" t="s">
        <v>211</v>
      </c>
      <c r="E6058" s="235" t="s">
        <v>1</v>
      </c>
      <c r="F6058" s="236" t="s">
        <v>5207</v>
      </c>
      <c r="G6058" s="234"/>
      <c r="H6058" s="237">
        <v>6.0140000000000002</v>
      </c>
      <c r="I6058" s="238"/>
      <c r="J6058" s="234"/>
      <c r="K6058" s="234"/>
      <c r="L6058" s="239"/>
      <c r="M6058" s="240"/>
      <c r="N6058" s="241"/>
      <c r="O6058" s="241"/>
      <c r="P6058" s="241"/>
      <c r="Q6058" s="241"/>
      <c r="R6058" s="241"/>
      <c r="S6058" s="241"/>
      <c r="T6058" s="242"/>
      <c r="AT6058" s="243" t="s">
        <v>211</v>
      </c>
      <c r="AU6058" s="243" t="s">
        <v>84</v>
      </c>
      <c r="AV6058" s="14" t="s">
        <v>84</v>
      </c>
      <c r="AW6058" s="14" t="s">
        <v>31</v>
      </c>
      <c r="AX6058" s="14" t="s">
        <v>75</v>
      </c>
      <c r="AY6058" s="243" t="s">
        <v>203</v>
      </c>
    </row>
    <row r="6059" spans="2:51" s="14" customFormat="1" ht="11.25">
      <c r="B6059" s="233"/>
      <c r="C6059" s="234"/>
      <c r="D6059" s="224" t="s">
        <v>211</v>
      </c>
      <c r="E6059" s="235" t="s">
        <v>1</v>
      </c>
      <c r="F6059" s="236" t="s">
        <v>5208</v>
      </c>
      <c r="G6059" s="234"/>
      <c r="H6059" s="237">
        <v>5.05</v>
      </c>
      <c r="I6059" s="238"/>
      <c r="J6059" s="234"/>
      <c r="K6059" s="234"/>
      <c r="L6059" s="239"/>
      <c r="M6059" s="240"/>
      <c r="N6059" s="241"/>
      <c r="O6059" s="241"/>
      <c r="P6059" s="241"/>
      <c r="Q6059" s="241"/>
      <c r="R6059" s="241"/>
      <c r="S6059" s="241"/>
      <c r="T6059" s="242"/>
      <c r="AT6059" s="243" t="s">
        <v>211</v>
      </c>
      <c r="AU6059" s="243" t="s">
        <v>84</v>
      </c>
      <c r="AV6059" s="14" t="s">
        <v>84</v>
      </c>
      <c r="AW6059" s="14" t="s">
        <v>31</v>
      </c>
      <c r="AX6059" s="14" t="s">
        <v>75</v>
      </c>
      <c r="AY6059" s="243" t="s">
        <v>203</v>
      </c>
    </row>
    <row r="6060" spans="2:51" s="14" customFormat="1" ht="11.25">
      <c r="B6060" s="233"/>
      <c r="C6060" s="234"/>
      <c r="D6060" s="224" t="s">
        <v>211</v>
      </c>
      <c r="E6060" s="235" t="s">
        <v>1</v>
      </c>
      <c r="F6060" s="236" t="s">
        <v>5209</v>
      </c>
      <c r="G6060" s="234"/>
      <c r="H6060" s="237">
        <v>8</v>
      </c>
      <c r="I6060" s="238"/>
      <c r="J6060" s="234"/>
      <c r="K6060" s="234"/>
      <c r="L6060" s="239"/>
      <c r="M6060" s="240"/>
      <c r="N6060" s="241"/>
      <c r="O6060" s="241"/>
      <c r="P6060" s="241"/>
      <c r="Q6060" s="241"/>
      <c r="R6060" s="241"/>
      <c r="S6060" s="241"/>
      <c r="T6060" s="242"/>
      <c r="AT6060" s="243" t="s">
        <v>211</v>
      </c>
      <c r="AU6060" s="243" t="s">
        <v>84</v>
      </c>
      <c r="AV6060" s="14" t="s">
        <v>84</v>
      </c>
      <c r="AW6060" s="14" t="s">
        <v>31</v>
      </c>
      <c r="AX6060" s="14" t="s">
        <v>75</v>
      </c>
      <c r="AY6060" s="243" t="s">
        <v>203</v>
      </c>
    </row>
    <row r="6061" spans="2:51" s="14" customFormat="1" ht="11.25">
      <c r="B6061" s="233"/>
      <c r="C6061" s="234"/>
      <c r="D6061" s="224" t="s">
        <v>211</v>
      </c>
      <c r="E6061" s="235" t="s">
        <v>1</v>
      </c>
      <c r="F6061" s="236" t="s">
        <v>5210</v>
      </c>
      <c r="G6061" s="234"/>
      <c r="H6061" s="237">
        <v>7.5</v>
      </c>
      <c r="I6061" s="238"/>
      <c r="J6061" s="234"/>
      <c r="K6061" s="234"/>
      <c r="L6061" s="239"/>
      <c r="M6061" s="240"/>
      <c r="N6061" s="241"/>
      <c r="O6061" s="241"/>
      <c r="P6061" s="241"/>
      <c r="Q6061" s="241"/>
      <c r="R6061" s="241"/>
      <c r="S6061" s="241"/>
      <c r="T6061" s="242"/>
      <c r="AT6061" s="243" t="s">
        <v>211</v>
      </c>
      <c r="AU6061" s="243" t="s">
        <v>84</v>
      </c>
      <c r="AV6061" s="14" t="s">
        <v>84</v>
      </c>
      <c r="AW6061" s="14" t="s">
        <v>31</v>
      </c>
      <c r="AX6061" s="14" t="s">
        <v>75</v>
      </c>
      <c r="AY6061" s="243" t="s">
        <v>203</v>
      </c>
    </row>
    <row r="6062" spans="2:51" s="14" customFormat="1" ht="11.25">
      <c r="B6062" s="233"/>
      <c r="C6062" s="234"/>
      <c r="D6062" s="224" t="s">
        <v>211</v>
      </c>
      <c r="E6062" s="235" t="s">
        <v>1</v>
      </c>
      <c r="F6062" s="236" t="s">
        <v>5211</v>
      </c>
      <c r="G6062" s="234"/>
      <c r="H6062" s="237">
        <v>7.5</v>
      </c>
      <c r="I6062" s="238"/>
      <c r="J6062" s="234"/>
      <c r="K6062" s="234"/>
      <c r="L6062" s="239"/>
      <c r="M6062" s="240"/>
      <c r="N6062" s="241"/>
      <c r="O6062" s="241"/>
      <c r="P6062" s="241"/>
      <c r="Q6062" s="241"/>
      <c r="R6062" s="241"/>
      <c r="S6062" s="241"/>
      <c r="T6062" s="242"/>
      <c r="AT6062" s="243" t="s">
        <v>211</v>
      </c>
      <c r="AU6062" s="243" t="s">
        <v>84</v>
      </c>
      <c r="AV6062" s="14" t="s">
        <v>84</v>
      </c>
      <c r="AW6062" s="14" t="s">
        <v>31</v>
      </c>
      <c r="AX6062" s="14" t="s">
        <v>75</v>
      </c>
      <c r="AY6062" s="243" t="s">
        <v>203</v>
      </c>
    </row>
    <row r="6063" spans="2:51" s="14" customFormat="1" ht="11.25">
      <c r="B6063" s="233"/>
      <c r="C6063" s="234"/>
      <c r="D6063" s="224" t="s">
        <v>211</v>
      </c>
      <c r="E6063" s="235" t="s">
        <v>1</v>
      </c>
      <c r="F6063" s="236" t="s">
        <v>5212</v>
      </c>
      <c r="G6063" s="234"/>
      <c r="H6063" s="237">
        <v>9.15</v>
      </c>
      <c r="I6063" s="238"/>
      <c r="J6063" s="234"/>
      <c r="K6063" s="234"/>
      <c r="L6063" s="239"/>
      <c r="M6063" s="240"/>
      <c r="N6063" s="241"/>
      <c r="O6063" s="241"/>
      <c r="P6063" s="241"/>
      <c r="Q6063" s="241"/>
      <c r="R6063" s="241"/>
      <c r="S6063" s="241"/>
      <c r="T6063" s="242"/>
      <c r="AT6063" s="243" t="s">
        <v>211</v>
      </c>
      <c r="AU6063" s="243" t="s">
        <v>84</v>
      </c>
      <c r="AV6063" s="14" t="s">
        <v>84</v>
      </c>
      <c r="AW6063" s="14" t="s">
        <v>31</v>
      </c>
      <c r="AX6063" s="14" t="s">
        <v>75</v>
      </c>
      <c r="AY6063" s="243" t="s">
        <v>203</v>
      </c>
    </row>
    <row r="6064" spans="2:51" s="14" customFormat="1" ht="11.25">
      <c r="B6064" s="233"/>
      <c r="C6064" s="234"/>
      <c r="D6064" s="224" t="s">
        <v>211</v>
      </c>
      <c r="E6064" s="235" t="s">
        <v>1</v>
      </c>
      <c r="F6064" s="236" t="s">
        <v>4570</v>
      </c>
      <c r="G6064" s="234"/>
      <c r="H6064" s="237">
        <v>6.9</v>
      </c>
      <c r="I6064" s="238"/>
      <c r="J6064" s="234"/>
      <c r="K6064" s="234"/>
      <c r="L6064" s="239"/>
      <c r="M6064" s="240"/>
      <c r="N6064" s="241"/>
      <c r="O6064" s="241"/>
      <c r="P6064" s="241"/>
      <c r="Q6064" s="241"/>
      <c r="R6064" s="241"/>
      <c r="S6064" s="241"/>
      <c r="T6064" s="242"/>
      <c r="AT6064" s="243" t="s">
        <v>211</v>
      </c>
      <c r="AU6064" s="243" t="s">
        <v>84</v>
      </c>
      <c r="AV6064" s="14" t="s">
        <v>84</v>
      </c>
      <c r="AW6064" s="14" t="s">
        <v>31</v>
      </c>
      <c r="AX6064" s="14" t="s">
        <v>75</v>
      </c>
      <c r="AY6064" s="243" t="s">
        <v>203</v>
      </c>
    </row>
    <row r="6065" spans="2:51" s="14" customFormat="1" ht="11.25">
      <c r="B6065" s="233"/>
      <c r="C6065" s="234"/>
      <c r="D6065" s="224" t="s">
        <v>211</v>
      </c>
      <c r="E6065" s="235" t="s">
        <v>1</v>
      </c>
      <c r="F6065" s="236" t="s">
        <v>4571</v>
      </c>
      <c r="G6065" s="234"/>
      <c r="H6065" s="237">
        <v>5.65</v>
      </c>
      <c r="I6065" s="238"/>
      <c r="J6065" s="234"/>
      <c r="K6065" s="234"/>
      <c r="L6065" s="239"/>
      <c r="M6065" s="240"/>
      <c r="N6065" s="241"/>
      <c r="O6065" s="241"/>
      <c r="P6065" s="241"/>
      <c r="Q6065" s="241"/>
      <c r="R6065" s="241"/>
      <c r="S6065" s="241"/>
      <c r="T6065" s="242"/>
      <c r="AT6065" s="243" t="s">
        <v>211</v>
      </c>
      <c r="AU6065" s="243" t="s">
        <v>84</v>
      </c>
      <c r="AV6065" s="14" t="s">
        <v>84</v>
      </c>
      <c r="AW6065" s="14" t="s">
        <v>31</v>
      </c>
      <c r="AX6065" s="14" t="s">
        <v>75</v>
      </c>
      <c r="AY6065" s="243" t="s">
        <v>203</v>
      </c>
    </row>
    <row r="6066" spans="2:51" s="14" customFormat="1" ht="11.25">
      <c r="B6066" s="233"/>
      <c r="C6066" s="234"/>
      <c r="D6066" s="224" t="s">
        <v>211</v>
      </c>
      <c r="E6066" s="235" t="s">
        <v>1</v>
      </c>
      <c r="F6066" s="236" t="s">
        <v>5213</v>
      </c>
      <c r="G6066" s="234"/>
      <c r="H6066" s="237">
        <v>4.5</v>
      </c>
      <c r="I6066" s="238"/>
      <c r="J6066" s="234"/>
      <c r="K6066" s="234"/>
      <c r="L6066" s="239"/>
      <c r="M6066" s="240"/>
      <c r="N6066" s="241"/>
      <c r="O6066" s="241"/>
      <c r="P6066" s="241"/>
      <c r="Q6066" s="241"/>
      <c r="R6066" s="241"/>
      <c r="S6066" s="241"/>
      <c r="T6066" s="242"/>
      <c r="AT6066" s="243" t="s">
        <v>211</v>
      </c>
      <c r="AU6066" s="243" t="s">
        <v>84</v>
      </c>
      <c r="AV6066" s="14" t="s">
        <v>84</v>
      </c>
      <c r="AW6066" s="14" t="s">
        <v>31</v>
      </c>
      <c r="AX6066" s="14" t="s">
        <v>75</v>
      </c>
      <c r="AY6066" s="243" t="s">
        <v>203</v>
      </c>
    </row>
    <row r="6067" spans="2:51" s="14" customFormat="1" ht="11.25">
      <c r="B6067" s="233"/>
      <c r="C6067" s="234"/>
      <c r="D6067" s="224" t="s">
        <v>211</v>
      </c>
      <c r="E6067" s="235" t="s">
        <v>1</v>
      </c>
      <c r="F6067" s="236" t="s">
        <v>4573</v>
      </c>
      <c r="G6067" s="234"/>
      <c r="H6067" s="237">
        <v>4.5</v>
      </c>
      <c r="I6067" s="238"/>
      <c r="J6067" s="234"/>
      <c r="K6067" s="234"/>
      <c r="L6067" s="239"/>
      <c r="M6067" s="240"/>
      <c r="N6067" s="241"/>
      <c r="O6067" s="241"/>
      <c r="P6067" s="241"/>
      <c r="Q6067" s="241"/>
      <c r="R6067" s="241"/>
      <c r="S6067" s="241"/>
      <c r="T6067" s="242"/>
      <c r="AT6067" s="243" t="s">
        <v>211</v>
      </c>
      <c r="AU6067" s="243" t="s">
        <v>84</v>
      </c>
      <c r="AV6067" s="14" t="s">
        <v>84</v>
      </c>
      <c r="AW6067" s="14" t="s">
        <v>31</v>
      </c>
      <c r="AX6067" s="14" t="s">
        <v>75</v>
      </c>
      <c r="AY6067" s="243" t="s">
        <v>203</v>
      </c>
    </row>
    <row r="6068" spans="2:51" s="14" customFormat="1" ht="11.25">
      <c r="B6068" s="233"/>
      <c r="C6068" s="234"/>
      <c r="D6068" s="224" t="s">
        <v>211</v>
      </c>
      <c r="E6068" s="235" t="s">
        <v>1</v>
      </c>
      <c r="F6068" s="236" t="s">
        <v>5214</v>
      </c>
      <c r="G6068" s="234"/>
      <c r="H6068" s="237">
        <v>5.65</v>
      </c>
      <c r="I6068" s="238"/>
      <c r="J6068" s="234"/>
      <c r="K6068" s="234"/>
      <c r="L6068" s="239"/>
      <c r="M6068" s="240"/>
      <c r="N6068" s="241"/>
      <c r="O6068" s="241"/>
      <c r="P6068" s="241"/>
      <c r="Q6068" s="241"/>
      <c r="R6068" s="241"/>
      <c r="S6068" s="241"/>
      <c r="T6068" s="242"/>
      <c r="AT6068" s="243" t="s">
        <v>211</v>
      </c>
      <c r="AU6068" s="243" t="s">
        <v>84</v>
      </c>
      <c r="AV6068" s="14" t="s">
        <v>84</v>
      </c>
      <c r="AW6068" s="14" t="s">
        <v>31</v>
      </c>
      <c r="AX6068" s="14" t="s">
        <v>75</v>
      </c>
      <c r="AY6068" s="243" t="s">
        <v>203</v>
      </c>
    </row>
    <row r="6069" spans="2:51" s="14" customFormat="1" ht="11.25">
      <c r="B6069" s="233"/>
      <c r="C6069" s="234"/>
      <c r="D6069" s="224" t="s">
        <v>211</v>
      </c>
      <c r="E6069" s="235" t="s">
        <v>1</v>
      </c>
      <c r="F6069" s="236" t="s">
        <v>5215</v>
      </c>
      <c r="G6069" s="234"/>
      <c r="H6069" s="237">
        <v>4.8</v>
      </c>
      <c r="I6069" s="238"/>
      <c r="J6069" s="234"/>
      <c r="K6069" s="234"/>
      <c r="L6069" s="239"/>
      <c r="M6069" s="240"/>
      <c r="N6069" s="241"/>
      <c r="O6069" s="241"/>
      <c r="P6069" s="241"/>
      <c r="Q6069" s="241"/>
      <c r="R6069" s="241"/>
      <c r="S6069" s="241"/>
      <c r="T6069" s="242"/>
      <c r="AT6069" s="243" t="s">
        <v>211</v>
      </c>
      <c r="AU6069" s="243" t="s">
        <v>84</v>
      </c>
      <c r="AV6069" s="14" t="s">
        <v>84</v>
      </c>
      <c r="AW6069" s="14" t="s">
        <v>31</v>
      </c>
      <c r="AX6069" s="14" t="s">
        <v>75</v>
      </c>
      <c r="AY6069" s="243" t="s">
        <v>203</v>
      </c>
    </row>
    <row r="6070" spans="2:51" s="14" customFormat="1" ht="11.25">
      <c r="B6070" s="233"/>
      <c r="C6070" s="234"/>
      <c r="D6070" s="224" t="s">
        <v>211</v>
      </c>
      <c r="E6070" s="235" t="s">
        <v>1</v>
      </c>
      <c r="F6070" s="236" t="s">
        <v>4576</v>
      </c>
      <c r="G6070" s="234"/>
      <c r="H6070" s="237">
        <v>4.5999999999999996</v>
      </c>
      <c r="I6070" s="238"/>
      <c r="J6070" s="234"/>
      <c r="K6070" s="234"/>
      <c r="L6070" s="239"/>
      <c r="M6070" s="240"/>
      <c r="N6070" s="241"/>
      <c r="O6070" s="241"/>
      <c r="P6070" s="241"/>
      <c r="Q6070" s="241"/>
      <c r="R6070" s="241"/>
      <c r="S6070" s="241"/>
      <c r="T6070" s="242"/>
      <c r="AT6070" s="243" t="s">
        <v>211</v>
      </c>
      <c r="AU6070" s="243" t="s">
        <v>84</v>
      </c>
      <c r="AV6070" s="14" t="s">
        <v>84</v>
      </c>
      <c r="AW6070" s="14" t="s">
        <v>31</v>
      </c>
      <c r="AX6070" s="14" t="s">
        <v>75</v>
      </c>
      <c r="AY6070" s="243" t="s">
        <v>203</v>
      </c>
    </row>
    <row r="6071" spans="2:51" s="14" customFormat="1" ht="11.25">
      <c r="B6071" s="233"/>
      <c r="C6071" s="234"/>
      <c r="D6071" s="224" t="s">
        <v>211</v>
      </c>
      <c r="E6071" s="235" t="s">
        <v>1</v>
      </c>
      <c r="F6071" s="236" t="s">
        <v>4357</v>
      </c>
      <c r="G6071" s="234"/>
      <c r="H6071" s="237">
        <v>12.4</v>
      </c>
      <c r="I6071" s="238"/>
      <c r="J6071" s="234"/>
      <c r="K6071" s="234"/>
      <c r="L6071" s="239"/>
      <c r="M6071" s="240"/>
      <c r="N6071" s="241"/>
      <c r="O6071" s="241"/>
      <c r="P6071" s="241"/>
      <c r="Q6071" s="241"/>
      <c r="R6071" s="241"/>
      <c r="S6071" s="241"/>
      <c r="T6071" s="242"/>
      <c r="AT6071" s="243" t="s">
        <v>211</v>
      </c>
      <c r="AU6071" s="243" t="s">
        <v>84</v>
      </c>
      <c r="AV6071" s="14" t="s">
        <v>84</v>
      </c>
      <c r="AW6071" s="14" t="s">
        <v>31</v>
      </c>
      <c r="AX6071" s="14" t="s">
        <v>75</v>
      </c>
      <c r="AY6071" s="243" t="s">
        <v>203</v>
      </c>
    </row>
    <row r="6072" spans="2:51" s="14" customFormat="1" ht="11.25">
      <c r="B6072" s="233"/>
      <c r="C6072" s="234"/>
      <c r="D6072" s="224" t="s">
        <v>211</v>
      </c>
      <c r="E6072" s="235" t="s">
        <v>1</v>
      </c>
      <c r="F6072" s="236" t="s">
        <v>5216</v>
      </c>
      <c r="G6072" s="234"/>
      <c r="H6072" s="237">
        <v>7.5</v>
      </c>
      <c r="I6072" s="238"/>
      <c r="J6072" s="234"/>
      <c r="K6072" s="234"/>
      <c r="L6072" s="239"/>
      <c r="M6072" s="240"/>
      <c r="N6072" s="241"/>
      <c r="O6072" s="241"/>
      <c r="P6072" s="241"/>
      <c r="Q6072" s="241"/>
      <c r="R6072" s="241"/>
      <c r="S6072" s="241"/>
      <c r="T6072" s="242"/>
      <c r="AT6072" s="243" t="s">
        <v>211</v>
      </c>
      <c r="AU6072" s="243" t="s">
        <v>84</v>
      </c>
      <c r="AV6072" s="14" t="s">
        <v>84</v>
      </c>
      <c r="AW6072" s="14" t="s">
        <v>31</v>
      </c>
      <c r="AX6072" s="14" t="s">
        <v>75</v>
      </c>
      <c r="AY6072" s="243" t="s">
        <v>203</v>
      </c>
    </row>
    <row r="6073" spans="2:51" s="14" customFormat="1" ht="11.25">
      <c r="B6073" s="233"/>
      <c r="C6073" s="234"/>
      <c r="D6073" s="224" t="s">
        <v>211</v>
      </c>
      <c r="E6073" s="235" t="s">
        <v>1</v>
      </c>
      <c r="F6073" s="236" t="s">
        <v>5217</v>
      </c>
      <c r="G6073" s="234"/>
      <c r="H6073" s="237">
        <v>7.5</v>
      </c>
      <c r="I6073" s="238"/>
      <c r="J6073" s="234"/>
      <c r="K6073" s="234"/>
      <c r="L6073" s="239"/>
      <c r="M6073" s="240"/>
      <c r="N6073" s="241"/>
      <c r="O6073" s="241"/>
      <c r="P6073" s="241"/>
      <c r="Q6073" s="241"/>
      <c r="R6073" s="241"/>
      <c r="S6073" s="241"/>
      <c r="T6073" s="242"/>
      <c r="AT6073" s="243" t="s">
        <v>211</v>
      </c>
      <c r="AU6073" s="243" t="s">
        <v>84</v>
      </c>
      <c r="AV6073" s="14" t="s">
        <v>84</v>
      </c>
      <c r="AW6073" s="14" t="s">
        <v>31</v>
      </c>
      <c r="AX6073" s="14" t="s">
        <v>75</v>
      </c>
      <c r="AY6073" s="243" t="s">
        <v>203</v>
      </c>
    </row>
    <row r="6074" spans="2:51" s="14" customFormat="1" ht="11.25">
      <c r="B6074" s="233"/>
      <c r="C6074" s="234"/>
      <c r="D6074" s="224" t="s">
        <v>211</v>
      </c>
      <c r="E6074" s="235" t="s">
        <v>1</v>
      </c>
      <c r="F6074" s="236" t="s">
        <v>5218</v>
      </c>
      <c r="G6074" s="234"/>
      <c r="H6074" s="237">
        <v>7.5</v>
      </c>
      <c r="I6074" s="238"/>
      <c r="J6074" s="234"/>
      <c r="K6074" s="234"/>
      <c r="L6074" s="239"/>
      <c r="M6074" s="240"/>
      <c r="N6074" s="241"/>
      <c r="O6074" s="241"/>
      <c r="P6074" s="241"/>
      <c r="Q6074" s="241"/>
      <c r="R6074" s="241"/>
      <c r="S6074" s="241"/>
      <c r="T6074" s="242"/>
      <c r="AT6074" s="243" t="s">
        <v>211</v>
      </c>
      <c r="AU6074" s="243" t="s">
        <v>84</v>
      </c>
      <c r="AV6074" s="14" t="s">
        <v>84</v>
      </c>
      <c r="AW6074" s="14" t="s">
        <v>31</v>
      </c>
      <c r="AX6074" s="14" t="s">
        <v>75</v>
      </c>
      <c r="AY6074" s="243" t="s">
        <v>203</v>
      </c>
    </row>
    <row r="6075" spans="2:51" s="14" customFormat="1" ht="11.25">
      <c r="B6075" s="233"/>
      <c r="C6075" s="234"/>
      <c r="D6075" s="224" t="s">
        <v>211</v>
      </c>
      <c r="E6075" s="235" t="s">
        <v>1</v>
      </c>
      <c r="F6075" s="236" t="s">
        <v>5219</v>
      </c>
      <c r="G6075" s="234"/>
      <c r="H6075" s="237">
        <v>7.5</v>
      </c>
      <c r="I6075" s="238"/>
      <c r="J6075" s="234"/>
      <c r="K6075" s="234"/>
      <c r="L6075" s="239"/>
      <c r="M6075" s="240"/>
      <c r="N6075" s="241"/>
      <c r="O6075" s="241"/>
      <c r="P6075" s="241"/>
      <c r="Q6075" s="241"/>
      <c r="R6075" s="241"/>
      <c r="S6075" s="241"/>
      <c r="T6075" s="242"/>
      <c r="AT6075" s="243" t="s">
        <v>211</v>
      </c>
      <c r="AU6075" s="243" t="s">
        <v>84</v>
      </c>
      <c r="AV6075" s="14" t="s">
        <v>84</v>
      </c>
      <c r="AW6075" s="14" t="s">
        <v>31</v>
      </c>
      <c r="AX6075" s="14" t="s">
        <v>75</v>
      </c>
      <c r="AY6075" s="243" t="s">
        <v>203</v>
      </c>
    </row>
    <row r="6076" spans="2:51" s="14" customFormat="1" ht="11.25">
      <c r="B6076" s="233"/>
      <c r="C6076" s="234"/>
      <c r="D6076" s="224" t="s">
        <v>211</v>
      </c>
      <c r="E6076" s="235" t="s">
        <v>1</v>
      </c>
      <c r="F6076" s="236" t="s">
        <v>5220</v>
      </c>
      <c r="G6076" s="234"/>
      <c r="H6076" s="237">
        <v>7.5</v>
      </c>
      <c r="I6076" s="238"/>
      <c r="J6076" s="234"/>
      <c r="K6076" s="234"/>
      <c r="L6076" s="239"/>
      <c r="M6076" s="240"/>
      <c r="N6076" s="241"/>
      <c r="O6076" s="241"/>
      <c r="P6076" s="241"/>
      <c r="Q6076" s="241"/>
      <c r="R6076" s="241"/>
      <c r="S6076" s="241"/>
      <c r="T6076" s="242"/>
      <c r="AT6076" s="243" t="s">
        <v>211</v>
      </c>
      <c r="AU6076" s="243" t="s">
        <v>84</v>
      </c>
      <c r="AV6076" s="14" t="s">
        <v>84</v>
      </c>
      <c r="AW6076" s="14" t="s">
        <v>31</v>
      </c>
      <c r="AX6076" s="14" t="s">
        <v>75</v>
      </c>
      <c r="AY6076" s="243" t="s">
        <v>203</v>
      </c>
    </row>
    <row r="6077" spans="2:51" s="14" customFormat="1" ht="11.25">
      <c r="B6077" s="233"/>
      <c r="C6077" s="234"/>
      <c r="D6077" s="224" t="s">
        <v>211</v>
      </c>
      <c r="E6077" s="235" t="s">
        <v>1</v>
      </c>
      <c r="F6077" s="236" t="s">
        <v>5221</v>
      </c>
      <c r="G6077" s="234"/>
      <c r="H6077" s="237">
        <v>7.5</v>
      </c>
      <c r="I6077" s="238"/>
      <c r="J6077" s="234"/>
      <c r="K6077" s="234"/>
      <c r="L6077" s="239"/>
      <c r="M6077" s="240"/>
      <c r="N6077" s="241"/>
      <c r="O6077" s="241"/>
      <c r="P6077" s="241"/>
      <c r="Q6077" s="241"/>
      <c r="R6077" s="241"/>
      <c r="S6077" s="241"/>
      <c r="T6077" s="242"/>
      <c r="AT6077" s="243" t="s">
        <v>211</v>
      </c>
      <c r="AU6077" s="243" t="s">
        <v>84</v>
      </c>
      <c r="AV6077" s="14" t="s">
        <v>84</v>
      </c>
      <c r="AW6077" s="14" t="s">
        <v>31</v>
      </c>
      <c r="AX6077" s="14" t="s">
        <v>75</v>
      </c>
      <c r="AY6077" s="243" t="s">
        <v>203</v>
      </c>
    </row>
    <row r="6078" spans="2:51" s="14" customFormat="1" ht="11.25">
      <c r="B6078" s="233"/>
      <c r="C6078" s="234"/>
      <c r="D6078" s="224" t="s">
        <v>211</v>
      </c>
      <c r="E6078" s="235" t="s">
        <v>1</v>
      </c>
      <c r="F6078" s="236" t="s">
        <v>5222</v>
      </c>
      <c r="G6078" s="234"/>
      <c r="H6078" s="237">
        <v>7.5</v>
      </c>
      <c r="I6078" s="238"/>
      <c r="J6078" s="234"/>
      <c r="K6078" s="234"/>
      <c r="L6078" s="239"/>
      <c r="M6078" s="240"/>
      <c r="N6078" s="241"/>
      <c r="O6078" s="241"/>
      <c r="P6078" s="241"/>
      <c r="Q6078" s="241"/>
      <c r="R6078" s="241"/>
      <c r="S6078" s="241"/>
      <c r="T6078" s="242"/>
      <c r="AT6078" s="243" t="s">
        <v>211</v>
      </c>
      <c r="AU6078" s="243" t="s">
        <v>84</v>
      </c>
      <c r="AV6078" s="14" t="s">
        <v>84</v>
      </c>
      <c r="AW6078" s="14" t="s">
        <v>31</v>
      </c>
      <c r="AX6078" s="14" t="s">
        <v>75</v>
      </c>
      <c r="AY6078" s="243" t="s">
        <v>203</v>
      </c>
    </row>
    <row r="6079" spans="2:51" s="14" customFormat="1" ht="11.25">
      <c r="B6079" s="233"/>
      <c r="C6079" s="234"/>
      <c r="D6079" s="224" t="s">
        <v>211</v>
      </c>
      <c r="E6079" s="235" t="s">
        <v>1</v>
      </c>
      <c r="F6079" s="236" t="s">
        <v>5223</v>
      </c>
      <c r="G6079" s="234"/>
      <c r="H6079" s="237">
        <v>7.5</v>
      </c>
      <c r="I6079" s="238"/>
      <c r="J6079" s="234"/>
      <c r="K6079" s="234"/>
      <c r="L6079" s="239"/>
      <c r="M6079" s="240"/>
      <c r="N6079" s="241"/>
      <c r="O6079" s="241"/>
      <c r="P6079" s="241"/>
      <c r="Q6079" s="241"/>
      <c r="R6079" s="241"/>
      <c r="S6079" s="241"/>
      <c r="T6079" s="242"/>
      <c r="AT6079" s="243" t="s">
        <v>211</v>
      </c>
      <c r="AU6079" s="243" t="s">
        <v>84</v>
      </c>
      <c r="AV6079" s="14" t="s">
        <v>84</v>
      </c>
      <c r="AW6079" s="14" t="s">
        <v>31</v>
      </c>
      <c r="AX6079" s="14" t="s">
        <v>75</v>
      </c>
      <c r="AY6079" s="243" t="s">
        <v>203</v>
      </c>
    </row>
    <row r="6080" spans="2:51" s="14" customFormat="1" ht="11.25">
      <c r="B6080" s="233"/>
      <c r="C6080" s="234"/>
      <c r="D6080" s="224" t="s">
        <v>211</v>
      </c>
      <c r="E6080" s="235" t="s">
        <v>1</v>
      </c>
      <c r="F6080" s="236" t="s">
        <v>5224</v>
      </c>
      <c r="G6080" s="234"/>
      <c r="H6080" s="237">
        <v>7.5</v>
      </c>
      <c r="I6080" s="238"/>
      <c r="J6080" s="234"/>
      <c r="K6080" s="234"/>
      <c r="L6080" s="239"/>
      <c r="M6080" s="240"/>
      <c r="N6080" s="241"/>
      <c r="O6080" s="241"/>
      <c r="P6080" s="241"/>
      <c r="Q6080" s="241"/>
      <c r="R6080" s="241"/>
      <c r="S6080" s="241"/>
      <c r="T6080" s="242"/>
      <c r="AT6080" s="243" t="s">
        <v>211</v>
      </c>
      <c r="AU6080" s="243" t="s">
        <v>84</v>
      </c>
      <c r="AV6080" s="14" t="s">
        <v>84</v>
      </c>
      <c r="AW6080" s="14" t="s">
        <v>31</v>
      </c>
      <c r="AX6080" s="14" t="s">
        <v>75</v>
      </c>
      <c r="AY6080" s="243" t="s">
        <v>203</v>
      </c>
    </row>
    <row r="6081" spans="2:51" s="14" customFormat="1" ht="11.25">
      <c r="B6081" s="233"/>
      <c r="C6081" s="234"/>
      <c r="D6081" s="224" t="s">
        <v>211</v>
      </c>
      <c r="E6081" s="235" t="s">
        <v>1</v>
      </c>
      <c r="F6081" s="236" t="s">
        <v>5225</v>
      </c>
      <c r="G6081" s="234"/>
      <c r="H6081" s="237">
        <v>7.5</v>
      </c>
      <c r="I6081" s="238"/>
      <c r="J6081" s="234"/>
      <c r="K6081" s="234"/>
      <c r="L6081" s="239"/>
      <c r="M6081" s="240"/>
      <c r="N6081" s="241"/>
      <c r="O6081" s="241"/>
      <c r="P6081" s="241"/>
      <c r="Q6081" s="241"/>
      <c r="R6081" s="241"/>
      <c r="S6081" s="241"/>
      <c r="T6081" s="242"/>
      <c r="AT6081" s="243" t="s">
        <v>211</v>
      </c>
      <c r="AU6081" s="243" t="s">
        <v>84</v>
      </c>
      <c r="AV6081" s="14" t="s">
        <v>84</v>
      </c>
      <c r="AW6081" s="14" t="s">
        <v>31</v>
      </c>
      <c r="AX6081" s="14" t="s">
        <v>75</v>
      </c>
      <c r="AY6081" s="243" t="s">
        <v>203</v>
      </c>
    </row>
    <row r="6082" spans="2:51" s="14" customFormat="1" ht="11.25">
      <c r="B6082" s="233"/>
      <c r="C6082" s="234"/>
      <c r="D6082" s="224" t="s">
        <v>211</v>
      </c>
      <c r="E6082" s="235" t="s">
        <v>1</v>
      </c>
      <c r="F6082" s="236" t="s">
        <v>5226</v>
      </c>
      <c r="G6082" s="234"/>
      <c r="H6082" s="237">
        <v>7.5</v>
      </c>
      <c r="I6082" s="238"/>
      <c r="J6082" s="234"/>
      <c r="K6082" s="234"/>
      <c r="L6082" s="239"/>
      <c r="M6082" s="240"/>
      <c r="N6082" s="241"/>
      <c r="O6082" s="241"/>
      <c r="P6082" s="241"/>
      <c r="Q6082" s="241"/>
      <c r="R6082" s="241"/>
      <c r="S6082" s="241"/>
      <c r="T6082" s="242"/>
      <c r="AT6082" s="243" t="s">
        <v>211</v>
      </c>
      <c r="AU6082" s="243" t="s">
        <v>84</v>
      </c>
      <c r="AV6082" s="14" t="s">
        <v>84</v>
      </c>
      <c r="AW6082" s="14" t="s">
        <v>31</v>
      </c>
      <c r="AX6082" s="14" t="s">
        <v>75</v>
      </c>
      <c r="AY6082" s="243" t="s">
        <v>203</v>
      </c>
    </row>
    <row r="6083" spans="2:51" s="14" customFormat="1" ht="11.25">
      <c r="B6083" s="233"/>
      <c r="C6083" s="234"/>
      <c r="D6083" s="224" t="s">
        <v>211</v>
      </c>
      <c r="E6083" s="235" t="s">
        <v>1</v>
      </c>
      <c r="F6083" s="236" t="s">
        <v>5227</v>
      </c>
      <c r="G6083" s="234"/>
      <c r="H6083" s="237">
        <v>7.5</v>
      </c>
      <c r="I6083" s="238"/>
      <c r="J6083" s="234"/>
      <c r="K6083" s="234"/>
      <c r="L6083" s="239"/>
      <c r="M6083" s="240"/>
      <c r="N6083" s="241"/>
      <c r="O6083" s="241"/>
      <c r="P6083" s="241"/>
      <c r="Q6083" s="241"/>
      <c r="R6083" s="241"/>
      <c r="S6083" s="241"/>
      <c r="T6083" s="242"/>
      <c r="AT6083" s="243" t="s">
        <v>211</v>
      </c>
      <c r="AU6083" s="243" t="s">
        <v>84</v>
      </c>
      <c r="AV6083" s="14" t="s">
        <v>84</v>
      </c>
      <c r="AW6083" s="14" t="s">
        <v>31</v>
      </c>
      <c r="AX6083" s="14" t="s">
        <v>75</v>
      </c>
      <c r="AY6083" s="243" t="s">
        <v>203</v>
      </c>
    </row>
    <row r="6084" spans="2:51" s="14" customFormat="1" ht="11.25">
      <c r="B6084" s="233"/>
      <c r="C6084" s="234"/>
      <c r="D6084" s="224" t="s">
        <v>211</v>
      </c>
      <c r="E6084" s="235" t="s">
        <v>1</v>
      </c>
      <c r="F6084" s="236" t="s">
        <v>5228</v>
      </c>
      <c r="G6084" s="234"/>
      <c r="H6084" s="237">
        <v>7.5</v>
      </c>
      <c r="I6084" s="238"/>
      <c r="J6084" s="234"/>
      <c r="K6084" s="234"/>
      <c r="L6084" s="239"/>
      <c r="M6084" s="240"/>
      <c r="N6084" s="241"/>
      <c r="O6084" s="241"/>
      <c r="P6084" s="241"/>
      <c r="Q6084" s="241"/>
      <c r="R6084" s="241"/>
      <c r="S6084" s="241"/>
      <c r="T6084" s="242"/>
      <c r="AT6084" s="243" t="s">
        <v>211</v>
      </c>
      <c r="AU6084" s="243" t="s">
        <v>84</v>
      </c>
      <c r="AV6084" s="14" t="s">
        <v>84</v>
      </c>
      <c r="AW6084" s="14" t="s">
        <v>31</v>
      </c>
      <c r="AX6084" s="14" t="s">
        <v>75</v>
      </c>
      <c r="AY6084" s="243" t="s">
        <v>203</v>
      </c>
    </row>
    <row r="6085" spans="2:51" s="14" customFormat="1" ht="11.25">
      <c r="B6085" s="233"/>
      <c r="C6085" s="234"/>
      <c r="D6085" s="224" t="s">
        <v>211</v>
      </c>
      <c r="E6085" s="235" t="s">
        <v>1</v>
      </c>
      <c r="F6085" s="236" t="s">
        <v>5229</v>
      </c>
      <c r="G6085" s="234"/>
      <c r="H6085" s="237">
        <v>7.5</v>
      </c>
      <c r="I6085" s="238"/>
      <c r="J6085" s="234"/>
      <c r="K6085" s="234"/>
      <c r="L6085" s="239"/>
      <c r="M6085" s="240"/>
      <c r="N6085" s="241"/>
      <c r="O6085" s="241"/>
      <c r="P6085" s="241"/>
      <c r="Q6085" s="241"/>
      <c r="R6085" s="241"/>
      <c r="S6085" s="241"/>
      <c r="T6085" s="242"/>
      <c r="AT6085" s="243" t="s">
        <v>211</v>
      </c>
      <c r="AU6085" s="243" t="s">
        <v>84</v>
      </c>
      <c r="AV6085" s="14" t="s">
        <v>84</v>
      </c>
      <c r="AW6085" s="14" t="s">
        <v>31</v>
      </c>
      <c r="AX6085" s="14" t="s">
        <v>75</v>
      </c>
      <c r="AY6085" s="243" t="s">
        <v>203</v>
      </c>
    </row>
    <row r="6086" spans="2:51" s="14" customFormat="1" ht="11.25">
      <c r="B6086" s="233"/>
      <c r="C6086" s="234"/>
      <c r="D6086" s="224" t="s">
        <v>211</v>
      </c>
      <c r="E6086" s="235" t="s">
        <v>1</v>
      </c>
      <c r="F6086" s="236" t="s">
        <v>5230</v>
      </c>
      <c r="G6086" s="234"/>
      <c r="H6086" s="237">
        <v>9.4499999999999993</v>
      </c>
      <c r="I6086" s="238"/>
      <c r="J6086" s="234"/>
      <c r="K6086" s="234"/>
      <c r="L6086" s="239"/>
      <c r="M6086" s="240"/>
      <c r="N6086" s="241"/>
      <c r="O6086" s="241"/>
      <c r="P6086" s="241"/>
      <c r="Q6086" s="241"/>
      <c r="R6086" s="241"/>
      <c r="S6086" s="241"/>
      <c r="T6086" s="242"/>
      <c r="AT6086" s="243" t="s">
        <v>211</v>
      </c>
      <c r="AU6086" s="243" t="s">
        <v>84</v>
      </c>
      <c r="AV6086" s="14" t="s">
        <v>84</v>
      </c>
      <c r="AW6086" s="14" t="s">
        <v>31</v>
      </c>
      <c r="AX6086" s="14" t="s">
        <v>75</v>
      </c>
      <c r="AY6086" s="243" t="s">
        <v>203</v>
      </c>
    </row>
    <row r="6087" spans="2:51" s="14" customFormat="1" ht="11.25">
      <c r="B6087" s="233"/>
      <c r="C6087" s="234"/>
      <c r="D6087" s="224" t="s">
        <v>211</v>
      </c>
      <c r="E6087" s="235" t="s">
        <v>1</v>
      </c>
      <c r="F6087" s="236" t="s">
        <v>5231</v>
      </c>
      <c r="G6087" s="234"/>
      <c r="H6087" s="237">
        <v>10.7</v>
      </c>
      <c r="I6087" s="238"/>
      <c r="J6087" s="234"/>
      <c r="K6087" s="234"/>
      <c r="L6087" s="239"/>
      <c r="M6087" s="240"/>
      <c r="N6087" s="241"/>
      <c r="O6087" s="241"/>
      <c r="P6087" s="241"/>
      <c r="Q6087" s="241"/>
      <c r="R6087" s="241"/>
      <c r="S6087" s="241"/>
      <c r="T6087" s="242"/>
      <c r="AT6087" s="243" t="s">
        <v>211</v>
      </c>
      <c r="AU6087" s="243" t="s">
        <v>84</v>
      </c>
      <c r="AV6087" s="14" t="s">
        <v>84</v>
      </c>
      <c r="AW6087" s="14" t="s">
        <v>31</v>
      </c>
      <c r="AX6087" s="14" t="s">
        <v>75</v>
      </c>
      <c r="AY6087" s="243" t="s">
        <v>203</v>
      </c>
    </row>
    <row r="6088" spans="2:51" s="14" customFormat="1" ht="11.25">
      <c r="B6088" s="233"/>
      <c r="C6088" s="234"/>
      <c r="D6088" s="224" t="s">
        <v>211</v>
      </c>
      <c r="E6088" s="235" t="s">
        <v>1</v>
      </c>
      <c r="F6088" s="236" t="s">
        <v>5232</v>
      </c>
      <c r="G6088" s="234"/>
      <c r="H6088" s="237">
        <v>5.35</v>
      </c>
      <c r="I6088" s="238"/>
      <c r="J6088" s="234"/>
      <c r="K6088" s="234"/>
      <c r="L6088" s="239"/>
      <c r="M6088" s="240"/>
      <c r="N6088" s="241"/>
      <c r="O6088" s="241"/>
      <c r="P6088" s="241"/>
      <c r="Q6088" s="241"/>
      <c r="R6088" s="241"/>
      <c r="S6088" s="241"/>
      <c r="T6088" s="242"/>
      <c r="AT6088" s="243" t="s">
        <v>211</v>
      </c>
      <c r="AU6088" s="243" t="s">
        <v>84</v>
      </c>
      <c r="AV6088" s="14" t="s">
        <v>84</v>
      </c>
      <c r="AW6088" s="14" t="s">
        <v>31</v>
      </c>
      <c r="AX6088" s="14" t="s">
        <v>75</v>
      </c>
      <c r="AY6088" s="243" t="s">
        <v>203</v>
      </c>
    </row>
    <row r="6089" spans="2:51" s="14" customFormat="1" ht="11.25">
      <c r="B6089" s="233"/>
      <c r="C6089" s="234"/>
      <c r="D6089" s="224" t="s">
        <v>211</v>
      </c>
      <c r="E6089" s="235" t="s">
        <v>1</v>
      </c>
      <c r="F6089" s="236" t="s">
        <v>5233</v>
      </c>
      <c r="G6089" s="234"/>
      <c r="H6089" s="237">
        <v>5.55</v>
      </c>
      <c r="I6089" s="238"/>
      <c r="J6089" s="234"/>
      <c r="K6089" s="234"/>
      <c r="L6089" s="239"/>
      <c r="M6089" s="240"/>
      <c r="N6089" s="241"/>
      <c r="O6089" s="241"/>
      <c r="P6089" s="241"/>
      <c r="Q6089" s="241"/>
      <c r="R6089" s="241"/>
      <c r="S6089" s="241"/>
      <c r="T6089" s="242"/>
      <c r="AT6089" s="243" t="s">
        <v>211</v>
      </c>
      <c r="AU6089" s="243" t="s">
        <v>84</v>
      </c>
      <c r="AV6089" s="14" t="s">
        <v>84</v>
      </c>
      <c r="AW6089" s="14" t="s">
        <v>31</v>
      </c>
      <c r="AX6089" s="14" t="s">
        <v>75</v>
      </c>
      <c r="AY6089" s="243" t="s">
        <v>203</v>
      </c>
    </row>
    <row r="6090" spans="2:51" s="14" customFormat="1" ht="11.25">
      <c r="B6090" s="233"/>
      <c r="C6090" s="234"/>
      <c r="D6090" s="224" t="s">
        <v>211</v>
      </c>
      <c r="E6090" s="235" t="s">
        <v>1</v>
      </c>
      <c r="F6090" s="236" t="s">
        <v>5234</v>
      </c>
      <c r="G6090" s="234"/>
      <c r="H6090" s="237">
        <v>6.0140000000000002</v>
      </c>
      <c r="I6090" s="238"/>
      <c r="J6090" s="234"/>
      <c r="K6090" s="234"/>
      <c r="L6090" s="239"/>
      <c r="M6090" s="240"/>
      <c r="N6090" s="241"/>
      <c r="O6090" s="241"/>
      <c r="P6090" s="241"/>
      <c r="Q6090" s="241"/>
      <c r="R6090" s="241"/>
      <c r="S6090" s="241"/>
      <c r="T6090" s="242"/>
      <c r="AT6090" s="243" t="s">
        <v>211</v>
      </c>
      <c r="AU6090" s="243" t="s">
        <v>84</v>
      </c>
      <c r="AV6090" s="14" t="s">
        <v>84</v>
      </c>
      <c r="AW6090" s="14" t="s">
        <v>31</v>
      </c>
      <c r="AX6090" s="14" t="s">
        <v>75</v>
      </c>
      <c r="AY6090" s="243" t="s">
        <v>203</v>
      </c>
    </row>
    <row r="6091" spans="2:51" s="14" customFormat="1" ht="11.25">
      <c r="B6091" s="233"/>
      <c r="C6091" s="234"/>
      <c r="D6091" s="224" t="s">
        <v>211</v>
      </c>
      <c r="E6091" s="235" t="s">
        <v>1</v>
      </c>
      <c r="F6091" s="236" t="s">
        <v>5235</v>
      </c>
      <c r="G6091" s="234"/>
      <c r="H6091" s="237">
        <v>5.05</v>
      </c>
      <c r="I6091" s="238"/>
      <c r="J6091" s="234"/>
      <c r="K6091" s="234"/>
      <c r="L6091" s="239"/>
      <c r="M6091" s="240"/>
      <c r="N6091" s="241"/>
      <c r="O6091" s="241"/>
      <c r="P6091" s="241"/>
      <c r="Q6091" s="241"/>
      <c r="R6091" s="241"/>
      <c r="S6091" s="241"/>
      <c r="T6091" s="242"/>
      <c r="AT6091" s="243" t="s">
        <v>211</v>
      </c>
      <c r="AU6091" s="243" t="s">
        <v>84</v>
      </c>
      <c r="AV6091" s="14" t="s">
        <v>84</v>
      </c>
      <c r="AW6091" s="14" t="s">
        <v>31</v>
      </c>
      <c r="AX6091" s="14" t="s">
        <v>75</v>
      </c>
      <c r="AY6091" s="243" t="s">
        <v>203</v>
      </c>
    </row>
    <row r="6092" spans="2:51" s="14" customFormat="1" ht="11.25">
      <c r="B6092" s="233"/>
      <c r="C6092" s="234"/>
      <c r="D6092" s="224" t="s">
        <v>211</v>
      </c>
      <c r="E6092" s="235" t="s">
        <v>1</v>
      </c>
      <c r="F6092" s="236" t="s">
        <v>5236</v>
      </c>
      <c r="G6092" s="234"/>
      <c r="H6092" s="237">
        <v>8</v>
      </c>
      <c r="I6092" s="238"/>
      <c r="J6092" s="234"/>
      <c r="K6092" s="234"/>
      <c r="L6092" s="239"/>
      <c r="M6092" s="240"/>
      <c r="N6092" s="241"/>
      <c r="O6092" s="241"/>
      <c r="P6092" s="241"/>
      <c r="Q6092" s="241"/>
      <c r="R6092" s="241"/>
      <c r="S6092" s="241"/>
      <c r="T6092" s="242"/>
      <c r="AT6092" s="243" t="s">
        <v>211</v>
      </c>
      <c r="AU6092" s="243" t="s">
        <v>84</v>
      </c>
      <c r="AV6092" s="14" t="s">
        <v>84</v>
      </c>
      <c r="AW6092" s="14" t="s">
        <v>31</v>
      </c>
      <c r="AX6092" s="14" t="s">
        <v>75</v>
      </c>
      <c r="AY6092" s="243" t="s">
        <v>203</v>
      </c>
    </row>
    <row r="6093" spans="2:51" s="14" customFormat="1" ht="11.25">
      <c r="B6093" s="233"/>
      <c r="C6093" s="234"/>
      <c r="D6093" s="224" t="s">
        <v>211</v>
      </c>
      <c r="E6093" s="235" t="s">
        <v>1</v>
      </c>
      <c r="F6093" s="236" t="s">
        <v>5237</v>
      </c>
      <c r="G6093" s="234"/>
      <c r="H6093" s="237">
        <v>7.5</v>
      </c>
      <c r="I6093" s="238"/>
      <c r="J6093" s="234"/>
      <c r="K6093" s="234"/>
      <c r="L6093" s="239"/>
      <c r="M6093" s="240"/>
      <c r="N6093" s="241"/>
      <c r="O6093" s="241"/>
      <c r="P6093" s="241"/>
      <c r="Q6093" s="241"/>
      <c r="R6093" s="241"/>
      <c r="S6093" s="241"/>
      <c r="T6093" s="242"/>
      <c r="AT6093" s="243" t="s">
        <v>211</v>
      </c>
      <c r="AU6093" s="243" t="s">
        <v>84</v>
      </c>
      <c r="AV6093" s="14" t="s">
        <v>84</v>
      </c>
      <c r="AW6093" s="14" t="s">
        <v>31</v>
      </c>
      <c r="AX6093" s="14" t="s">
        <v>75</v>
      </c>
      <c r="AY6093" s="243" t="s">
        <v>203</v>
      </c>
    </row>
    <row r="6094" spans="2:51" s="14" customFormat="1" ht="11.25">
      <c r="B6094" s="233"/>
      <c r="C6094" s="234"/>
      <c r="D6094" s="224" t="s">
        <v>211</v>
      </c>
      <c r="E6094" s="235" t="s">
        <v>1</v>
      </c>
      <c r="F6094" s="236" t="s">
        <v>5238</v>
      </c>
      <c r="G6094" s="234"/>
      <c r="H6094" s="237">
        <v>7.5</v>
      </c>
      <c r="I6094" s="238"/>
      <c r="J6094" s="234"/>
      <c r="K6094" s="234"/>
      <c r="L6094" s="239"/>
      <c r="M6094" s="240"/>
      <c r="N6094" s="241"/>
      <c r="O6094" s="241"/>
      <c r="P6094" s="241"/>
      <c r="Q6094" s="241"/>
      <c r="R6094" s="241"/>
      <c r="S6094" s="241"/>
      <c r="T6094" s="242"/>
      <c r="AT6094" s="243" t="s">
        <v>211</v>
      </c>
      <c r="AU6094" s="243" t="s">
        <v>84</v>
      </c>
      <c r="AV6094" s="14" t="s">
        <v>84</v>
      </c>
      <c r="AW6094" s="14" t="s">
        <v>31</v>
      </c>
      <c r="AX6094" s="14" t="s">
        <v>75</v>
      </c>
      <c r="AY6094" s="243" t="s">
        <v>203</v>
      </c>
    </row>
    <row r="6095" spans="2:51" s="14" customFormat="1" ht="11.25">
      <c r="B6095" s="233"/>
      <c r="C6095" s="234"/>
      <c r="D6095" s="224" t="s">
        <v>211</v>
      </c>
      <c r="E6095" s="235" t="s">
        <v>1</v>
      </c>
      <c r="F6095" s="236" t="s">
        <v>4594</v>
      </c>
      <c r="G6095" s="234"/>
      <c r="H6095" s="237">
        <v>9.15</v>
      </c>
      <c r="I6095" s="238"/>
      <c r="J6095" s="234"/>
      <c r="K6095" s="234"/>
      <c r="L6095" s="239"/>
      <c r="M6095" s="240"/>
      <c r="N6095" s="241"/>
      <c r="O6095" s="241"/>
      <c r="P6095" s="241"/>
      <c r="Q6095" s="241"/>
      <c r="R6095" s="241"/>
      <c r="S6095" s="241"/>
      <c r="T6095" s="242"/>
      <c r="AT6095" s="243" t="s">
        <v>211</v>
      </c>
      <c r="AU6095" s="243" t="s">
        <v>84</v>
      </c>
      <c r="AV6095" s="14" t="s">
        <v>84</v>
      </c>
      <c r="AW6095" s="14" t="s">
        <v>31</v>
      </c>
      <c r="AX6095" s="14" t="s">
        <v>75</v>
      </c>
      <c r="AY6095" s="243" t="s">
        <v>203</v>
      </c>
    </row>
    <row r="6096" spans="2:51" s="14" customFormat="1" ht="11.25">
      <c r="B6096" s="233"/>
      <c r="C6096" s="234"/>
      <c r="D6096" s="224" t="s">
        <v>211</v>
      </c>
      <c r="E6096" s="235" t="s">
        <v>1</v>
      </c>
      <c r="F6096" s="236" t="s">
        <v>4595</v>
      </c>
      <c r="G6096" s="234"/>
      <c r="H6096" s="237">
        <v>6.9</v>
      </c>
      <c r="I6096" s="238"/>
      <c r="J6096" s="234"/>
      <c r="K6096" s="234"/>
      <c r="L6096" s="239"/>
      <c r="M6096" s="240"/>
      <c r="N6096" s="241"/>
      <c r="O6096" s="241"/>
      <c r="P6096" s="241"/>
      <c r="Q6096" s="241"/>
      <c r="R6096" s="241"/>
      <c r="S6096" s="241"/>
      <c r="T6096" s="242"/>
      <c r="AT6096" s="243" t="s">
        <v>211</v>
      </c>
      <c r="AU6096" s="243" t="s">
        <v>84</v>
      </c>
      <c r="AV6096" s="14" t="s">
        <v>84</v>
      </c>
      <c r="AW6096" s="14" t="s">
        <v>31</v>
      </c>
      <c r="AX6096" s="14" t="s">
        <v>75</v>
      </c>
      <c r="AY6096" s="243" t="s">
        <v>203</v>
      </c>
    </row>
    <row r="6097" spans="1:65" s="14" customFormat="1" ht="11.25">
      <c r="B6097" s="233"/>
      <c r="C6097" s="234"/>
      <c r="D6097" s="224" t="s">
        <v>211</v>
      </c>
      <c r="E6097" s="235" t="s">
        <v>1</v>
      </c>
      <c r="F6097" s="236" t="s">
        <v>5239</v>
      </c>
      <c r="G6097" s="234"/>
      <c r="H6097" s="237">
        <v>5.8</v>
      </c>
      <c r="I6097" s="238"/>
      <c r="J6097" s="234"/>
      <c r="K6097" s="234"/>
      <c r="L6097" s="239"/>
      <c r="M6097" s="240"/>
      <c r="N6097" s="241"/>
      <c r="O6097" s="241"/>
      <c r="P6097" s="241"/>
      <c r="Q6097" s="241"/>
      <c r="R6097" s="241"/>
      <c r="S6097" s="241"/>
      <c r="T6097" s="242"/>
      <c r="AT6097" s="243" t="s">
        <v>211</v>
      </c>
      <c r="AU6097" s="243" t="s">
        <v>84</v>
      </c>
      <c r="AV6097" s="14" t="s">
        <v>84</v>
      </c>
      <c r="AW6097" s="14" t="s">
        <v>31</v>
      </c>
      <c r="AX6097" s="14" t="s">
        <v>75</v>
      </c>
      <c r="AY6097" s="243" t="s">
        <v>203</v>
      </c>
    </row>
    <row r="6098" spans="1:65" s="14" customFormat="1" ht="11.25">
      <c r="B6098" s="233"/>
      <c r="C6098" s="234"/>
      <c r="D6098" s="224" t="s">
        <v>211</v>
      </c>
      <c r="E6098" s="235" t="s">
        <v>1</v>
      </c>
      <c r="F6098" s="236" t="s">
        <v>5240</v>
      </c>
      <c r="G6098" s="234"/>
      <c r="H6098" s="237">
        <v>4.9000000000000004</v>
      </c>
      <c r="I6098" s="238"/>
      <c r="J6098" s="234"/>
      <c r="K6098" s="234"/>
      <c r="L6098" s="239"/>
      <c r="M6098" s="240"/>
      <c r="N6098" s="241"/>
      <c r="O6098" s="241"/>
      <c r="P6098" s="241"/>
      <c r="Q6098" s="241"/>
      <c r="R6098" s="241"/>
      <c r="S6098" s="241"/>
      <c r="T6098" s="242"/>
      <c r="AT6098" s="243" t="s">
        <v>211</v>
      </c>
      <c r="AU6098" s="243" t="s">
        <v>84</v>
      </c>
      <c r="AV6098" s="14" t="s">
        <v>84</v>
      </c>
      <c r="AW6098" s="14" t="s">
        <v>31</v>
      </c>
      <c r="AX6098" s="14" t="s">
        <v>75</v>
      </c>
      <c r="AY6098" s="243" t="s">
        <v>203</v>
      </c>
    </row>
    <row r="6099" spans="1:65" s="14" customFormat="1" ht="11.25">
      <c r="B6099" s="233"/>
      <c r="C6099" s="234"/>
      <c r="D6099" s="224" t="s">
        <v>211</v>
      </c>
      <c r="E6099" s="235" t="s">
        <v>1</v>
      </c>
      <c r="F6099" s="236" t="s">
        <v>4596</v>
      </c>
      <c r="G6099" s="234"/>
      <c r="H6099" s="237">
        <v>6.25</v>
      </c>
      <c r="I6099" s="238"/>
      <c r="J6099" s="234"/>
      <c r="K6099" s="234"/>
      <c r="L6099" s="239"/>
      <c r="M6099" s="240"/>
      <c r="N6099" s="241"/>
      <c r="O6099" s="241"/>
      <c r="P6099" s="241"/>
      <c r="Q6099" s="241"/>
      <c r="R6099" s="241"/>
      <c r="S6099" s="241"/>
      <c r="T6099" s="242"/>
      <c r="AT6099" s="243" t="s">
        <v>211</v>
      </c>
      <c r="AU6099" s="243" t="s">
        <v>84</v>
      </c>
      <c r="AV6099" s="14" t="s">
        <v>84</v>
      </c>
      <c r="AW6099" s="14" t="s">
        <v>31</v>
      </c>
      <c r="AX6099" s="14" t="s">
        <v>75</v>
      </c>
      <c r="AY6099" s="243" t="s">
        <v>203</v>
      </c>
    </row>
    <row r="6100" spans="1:65" s="14" customFormat="1" ht="11.25">
      <c r="B6100" s="233"/>
      <c r="C6100" s="234"/>
      <c r="D6100" s="224" t="s">
        <v>211</v>
      </c>
      <c r="E6100" s="235" t="s">
        <v>1</v>
      </c>
      <c r="F6100" s="236" t="s">
        <v>5241</v>
      </c>
      <c r="G6100" s="234"/>
      <c r="H6100" s="237">
        <v>6.35</v>
      </c>
      <c r="I6100" s="238"/>
      <c r="J6100" s="234"/>
      <c r="K6100" s="234"/>
      <c r="L6100" s="239"/>
      <c r="M6100" s="240"/>
      <c r="N6100" s="241"/>
      <c r="O6100" s="241"/>
      <c r="P6100" s="241"/>
      <c r="Q6100" s="241"/>
      <c r="R6100" s="241"/>
      <c r="S6100" s="241"/>
      <c r="T6100" s="242"/>
      <c r="AT6100" s="243" t="s">
        <v>211</v>
      </c>
      <c r="AU6100" s="243" t="s">
        <v>84</v>
      </c>
      <c r="AV6100" s="14" t="s">
        <v>84</v>
      </c>
      <c r="AW6100" s="14" t="s">
        <v>31</v>
      </c>
      <c r="AX6100" s="14" t="s">
        <v>75</v>
      </c>
      <c r="AY6100" s="243" t="s">
        <v>203</v>
      </c>
    </row>
    <row r="6101" spans="1:65" s="14" customFormat="1" ht="11.25">
      <c r="B6101" s="233"/>
      <c r="C6101" s="234"/>
      <c r="D6101" s="224" t="s">
        <v>211</v>
      </c>
      <c r="E6101" s="235" t="s">
        <v>1</v>
      </c>
      <c r="F6101" s="236" t="s">
        <v>5242</v>
      </c>
      <c r="G6101" s="234"/>
      <c r="H6101" s="237">
        <v>6.55</v>
      </c>
      <c r="I6101" s="238"/>
      <c r="J6101" s="234"/>
      <c r="K6101" s="234"/>
      <c r="L6101" s="239"/>
      <c r="M6101" s="240"/>
      <c r="N6101" s="241"/>
      <c r="O6101" s="241"/>
      <c r="P6101" s="241"/>
      <c r="Q6101" s="241"/>
      <c r="R6101" s="241"/>
      <c r="S6101" s="241"/>
      <c r="T6101" s="242"/>
      <c r="AT6101" s="243" t="s">
        <v>211</v>
      </c>
      <c r="AU6101" s="243" t="s">
        <v>84</v>
      </c>
      <c r="AV6101" s="14" t="s">
        <v>84</v>
      </c>
      <c r="AW6101" s="14" t="s">
        <v>31</v>
      </c>
      <c r="AX6101" s="14" t="s">
        <v>75</v>
      </c>
      <c r="AY6101" s="243" t="s">
        <v>203</v>
      </c>
    </row>
    <row r="6102" spans="1:65" s="14" customFormat="1" ht="11.25">
      <c r="B6102" s="233"/>
      <c r="C6102" s="234"/>
      <c r="D6102" s="224" t="s">
        <v>211</v>
      </c>
      <c r="E6102" s="235" t="s">
        <v>1</v>
      </c>
      <c r="F6102" s="236" t="s">
        <v>5243</v>
      </c>
      <c r="G6102" s="234"/>
      <c r="H6102" s="237">
        <v>4.8499999999999996</v>
      </c>
      <c r="I6102" s="238"/>
      <c r="J6102" s="234"/>
      <c r="K6102" s="234"/>
      <c r="L6102" s="239"/>
      <c r="M6102" s="240"/>
      <c r="N6102" s="241"/>
      <c r="O6102" s="241"/>
      <c r="P6102" s="241"/>
      <c r="Q6102" s="241"/>
      <c r="R6102" s="241"/>
      <c r="S6102" s="241"/>
      <c r="T6102" s="242"/>
      <c r="AT6102" s="243" t="s">
        <v>211</v>
      </c>
      <c r="AU6102" s="243" t="s">
        <v>84</v>
      </c>
      <c r="AV6102" s="14" t="s">
        <v>84</v>
      </c>
      <c r="AW6102" s="14" t="s">
        <v>31</v>
      </c>
      <c r="AX6102" s="14" t="s">
        <v>75</v>
      </c>
      <c r="AY6102" s="243" t="s">
        <v>203</v>
      </c>
    </row>
    <row r="6103" spans="1:65" s="2" customFormat="1" ht="21.75" customHeight="1">
      <c r="A6103" s="35"/>
      <c r="B6103" s="36"/>
      <c r="C6103" s="209" t="s">
        <v>5244</v>
      </c>
      <c r="D6103" s="209" t="s">
        <v>205</v>
      </c>
      <c r="E6103" s="210" t="s">
        <v>5245</v>
      </c>
      <c r="F6103" s="211" t="s">
        <v>5246</v>
      </c>
      <c r="G6103" s="212" t="s">
        <v>828</v>
      </c>
      <c r="H6103" s="213">
        <v>937.07600000000002</v>
      </c>
      <c r="I6103" s="214"/>
      <c r="J6103" s="215">
        <f>ROUND(I6103*H6103,2)</f>
        <v>0</v>
      </c>
      <c r="K6103" s="211" t="s">
        <v>218</v>
      </c>
      <c r="L6103" s="40"/>
      <c r="M6103" s="216" t="s">
        <v>1</v>
      </c>
      <c r="N6103" s="217" t="s">
        <v>40</v>
      </c>
      <c r="O6103" s="72"/>
      <c r="P6103" s="218">
        <f>O6103*H6103</f>
        <v>0</v>
      </c>
      <c r="Q6103" s="218">
        <v>0</v>
      </c>
      <c r="R6103" s="218">
        <f>Q6103*H6103</f>
        <v>0</v>
      </c>
      <c r="S6103" s="218">
        <v>0</v>
      </c>
      <c r="T6103" s="219">
        <f>S6103*H6103</f>
        <v>0</v>
      </c>
      <c r="U6103" s="35"/>
      <c r="V6103" s="35"/>
      <c r="W6103" s="35"/>
      <c r="X6103" s="35"/>
      <c r="Y6103" s="35"/>
      <c r="Z6103" s="35"/>
      <c r="AA6103" s="35"/>
      <c r="AB6103" s="35"/>
      <c r="AC6103" s="35"/>
      <c r="AD6103" s="35"/>
      <c r="AE6103" s="35"/>
      <c r="AR6103" s="220" t="s">
        <v>412</v>
      </c>
      <c r="AT6103" s="220" t="s">
        <v>205</v>
      </c>
      <c r="AU6103" s="220" t="s">
        <v>84</v>
      </c>
      <c r="AY6103" s="18" t="s">
        <v>203</v>
      </c>
      <c r="BE6103" s="221">
        <f>IF(N6103="základní",J6103,0)</f>
        <v>0</v>
      </c>
      <c r="BF6103" s="221">
        <f>IF(N6103="snížená",J6103,0)</f>
        <v>0</v>
      </c>
      <c r="BG6103" s="221">
        <f>IF(N6103="zákl. přenesená",J6103,0)</f>
        <v>0</v>
      </c>
      <c r="BH6103" s="221">
        <f>IF(N6103="sníž. přenesená",J6103,0)</f>
        <v>0</v>
      </c>
      <c r="BI6103" s="221">
        <f>IF(N6103="nulová",J6103,0)</f>
        <v>0</v>
      </c>
      <c r="BJ6103" s="18" t="s">
        <v>82</v>
      </c>
      <c r="BK6103" s="221">
        <f>ROUND(I6103*H6103,2)</f>
        <v>0</v>
      </c>
      <c r="BL6103" s="18" t="s">
        <v>412</v>
      </c>
      <c r="BM6103" s="220" t="s">
        <v>5247</v>
      </c>
    </row>
    <row r="6104" spans="1:65" s="13" customFormat="1" ht="22.5">
      <c r="B6104" s="222"/>
      <c r="C6104" s="223"/>
      <c r="D6104" s="224" t="s">
        <v>211</v>
      </c>
      <c r="E6104" s="225" t="s">
        <v>1</v>
      </c>
      <c r="F6104" s="226" t="s">
        <v>4670</v>
      </c>
      <c r="G6104" s="223"/>
      <c r="H6104" s="225" t="s">
        <v>1</v>
      </c>
      <c r="I6104" s="227"/>
      <c r="J6104" s="223"/>
      <c r="K6104" s="223"/>
      <c r="L6104" s="228"/>
      <c r="M6104" s="229"/>
      <c r="N6104" s="230"/>
      <c r="O6104" s="230"/>
      <c r="P6104" s="230"/>
      <c r="Q6104" s="230"/>
      <c r="R6104" s="230"/>
      <c r="S6104" s="230"/>
      <c r="T6104" s="231"/>
      <c r="AT6104" s="232" t="s">
        <v>211</v>
      </c>
      <c r="AU6104" s="232" t="s">
        <v>84</v>
      </c>
      <c r="AV6104" s="13" t="s">
        <v>82</v>
      </c>
      <c r="AW6104" s="13" t="s">
        <v>31</v>
      </c>
      <c r="AX6104" s="13" t="s">
        <v>75</v>
      </c>
      <c r="AY6104" s="232" t="s">
        <v>203</v>
      </c>
    </row>
    <row r="6105" spans="1:65" s="13" customFormat="1" ht="11.25">
      <c r="B6105" s="222"/>
      <c r="C6105" s="223"/>
      <c r="D6105" s="224" t="s">
        <v>211</v>
      </c>
      <c r="E6105" s="225" t="s">
        <v>1</v>
      </c>
      <c r="F6105" s="226" t="s">
        <v>213</v>
      </c>
      <c r="G6105" s="223"/>
      <c r="H6105" s="225" t="s">
        <v>1</v>
      </c>
      <c r="I6105" s="227"/>
      <c r="J6105" s="223"/>
      <c r="K6105" s="223"/>
      <c r="L6105" s="228"/>
      <c r="M6105" s="229"/>
      <c r="N6105" s="230"/>
      <c r="O6105" s="230"/>
      <c r="P6105" s="230"/>
      <c r="Q6105" s="230"/>
      <c r="R6105" s="230"/>
      <c r="S6105" s="230"/>
      <c r="T6105" s="231"/>
      <c r="AT6105" s="232" t="s">
        <v>211</v>
      </c>
      <c r="AU6105" s="232" t="s">
        <v>84</v>
      </c>
      <c r="AV6105" s="13" t="s">
        <v>82</v>
      </c>
      <c r="AW6105" s="13" t="s">
        <v>31</v>
      </c>
      <c r="AX6105" s="13" t="s">
        <v>75</v>
      </c>
      <c r="AY6105" s="232" t="s">
        <v>203</v>
      </c>
    </row>
    <row r="6106" spans="1:65" s="13" customFormat="1" ht="11.25">
      <c r="B6106" s="222"/>
      <c r="C6106" s="223"/>
      <c r="D6106" s="224" t="s">
        <v>211</v>
      </c>
      <c r="E6106" s="225" t="s">
        <v>1</v>
      </c>
      <c r="F6106" s="226" t="s">
        <v>1335</v>
      </c>
      <c r="G6106" s="223"/>
      <c r="H6106" s="225" t="s">
        <v>1</v>
      </c>
      <c r="I6106" s="227"/>
      <c r="J6106" s="223"/>
      <c r="K6106" s="223"/>
      <c r="L6106" s="228"/>
      <c r="M6106" s="229"/>
      <c r="N6106" s="230"/>
      <c r="O6106" s="230"/>
      <c r="P6106" s="230"/>
      <c r="Q6106" s="230"/>
      <c r="R6106" s="230"/>
      <c r="S6106" s="230"/>
      <c r="T6106" s="231"/>
      <c r="AT6106" s="232" t="s">
        <v>211</v>
      </c>
      <c r="AU6106" s="232" t="s">
        <v>84</v>
      </c>
      <c r="AV6106" s="13" t="s">
        <v>82</v>
      </c>
      <c r="AW6106" s="13" t="s">
        <v>31</v>
      </c>
      <c r="AX6106" s="13" t="s">
        <v>75</v>
      </c>
      <c r="AY6106" s="232" t="s">
        <v>203</v>
      </c>
    </row>
    <row r="6107" spans="1:65" s="14" customFormat="1" ht="11.25">
      <c r="B6107" s="233"/>
      <c r="C6107" s="234"/>
      <c r="D6107" s="224" t="s">
        <v>211</v>
      </c>
      <c r="E6107" s="235" t="s">
        <v>1</v>
      </c>
      <c r="F6107" s="236" t="s">
        <v>5131</v>
      </c>
      <c r="G6107" s="234"/>
      <c r="H6107" s="237">
        <v>8.75</v>
      </c>
      <c r="I6107" s="238"/>
      <c r="J6107" s="234"/>
      <c r="K6107" s="234"/>
      <c r="L6107" s="239"/>
      <c r="M6107" s="240"/>
      <c r="N6107" s="241"/>
      <c r="O6107" s="241"/>
      <c r="P6107" s="241"/>
      <c r="Q6107" s="241"/>
      <c r="R6107" s="241"/>
      <c r="S6107" s="241"/>
      <c r="T6107" s="242"/>
      <c r="AT6107" s="243" t="s">
        <v>211</v>
      </c>
      <c r="AU6107" s="243" t="s">
        <v>84</v>
      </c>
      <c r="AV6107" s="14" t="s">
        <v>84</v>
      </c>
      <c r="AW6107" s="14" t="s">
        <v>31</v>
      </c>
      <c r="AX6107" s="14" t="s">
        <v>75</v>
      </c>
      <c r="AY6107" s="243" t="s">
        <v>203</v>
      </c>
    </row>
    <row r="6108" spans="1:65" s="13" customFormat="1" ht="11.25">
      <c r="B6108" s="222"/>
      <c r="C6108" s="223"/>
      <c r="D6108" s="224" t="s">
        <v>211</v>
      </c>
      <c r="E6108" s="225" t="s">
        <v>1</v>
      </c>
      <c r="F6108" s="226" t="s">
        <v>213</v>
      </c>
      <c r="G6108" s="223"/>
      <c r="H6108" s="225" t="s">
        <v>1</v>
      </c>
      <c r="I6108" s="227"/>
      <c r="J6108" s="223"/>
      <c r="K6108" s="223"/>
      <c r="L6108" s="228"/>
      <c r="M6108" s="229"/>
      <c r="N6108" s="230"/>
      <c r="O6108" s="230"/>
      <c r="P6108" s="230"/>
      <c r="Q6108" s="230"/>
      <c r="R6108" s="230"/>
      <c r="S6108" s="230"/>
      <c r="T6108" s="231"/>
      <c r="AT6108" s="232" t="s">
        <v>211</v>
      </c>
      <c r="AU6108" s="232" t="s">
        <v>84</v>
      </c>
      <c r="AV6108" s="13" t="s">
        <v>82</v>
      </c>
      <c r="AW6108" s="13" t="s">
        <v>31</v>
      </c>
      <c r="AX6108" s="13" t="s">
        <v>75</v>
      </c>
      <c r="AY6108" s="232" t="s">
        <v>203</v>
      </c>
    </row>
    <row r="6109" spans="1:65" s="13" customFormat="1" ht="11.25">
      <c r="B6109" s="222"/>
      <c r="C6109" s="223"/>
      <c r="D6109" s="224" t="s">
        <v>211</v>
      </c>
      <c r="E6109" s="225" t="s">
        <v>1</v>
      </c>
      <c r="F6109" s="226" t="s">
        <v>418</v>
      </c>
      <c r="G6109" s="223"/>
      <c r="H6109" s="225" t="s">
        <v>1</v>
      </c>
      <c r="I6109" s="227"/>
      <c r="J6109" s="223"/>
      <c r="K6109" s="223"/>
      <c r="L6109" s="228"/>
      <c r="M6109" s="229"/>
      <c r="N6109" s="230"/>
      <c r="O6109" s="230"/>
      <c r="P6109" s="230"/>
      <c r="Q6109" s="230"/>
      <c r="R6109" s="230"/>
      <c r="S6109" s="230"/>
      <c r="T6109" s="231"/>
      <c r="AT6109" s="232" t="s">
        <v>211</v>
      </c>
      <c r="AU6109" s="232" t="s">
        <v>84</v>
      </c>
      <c r="AV6109" s="13" t="s">
        <v>82</v>
      </c>
      <c r="AW6109" s="13" t="s">
        <v>31</v>
      </c>
      <c r="AX6109" s="13" t="s">
        <v>75</v>
      </c>
      <c r="AY6109" s="232" t="s">
        <v>203</v>
      </c>
    </row>
    <row r="6110" spans="1:65" s="14" customFormat="1" ht="11.25">
      <c r="B6110" s="233"/>
      <c r="C6110" s="234"/>
      <c r="D6110" s="224" t="s">
        <v>211</v>
      </c>
      <c r="E6110" s="235" t="s">
        <v>1</v>
      </c>
      <c r="F6110" s="236" t="s">
        <v>4281</v>
      </c>
      <c r="G6110" s="234"/>
      <c r="H6110" s="237">
        <v>12.4</v>
      </c>
      <c r="I6110" s="238"/>
      <c r="J6110" s="234"/>
      <c r="K6110" s="234"/>
      <c r="L6110" s="239"/>
      <c r="M6110" s="240"/>
      <c r="N6110" s="241"/>
      <c r="O6110" s="241"/>
      <c r="P6110" s="241"/>
      <c r="Q6110" s="241"/>
      <c r="R6110" s="241"/>
      <c r="S6110" s="241"/>
      <c r="T6110" s="242"/>
      <c r="AT6110" s="243" t="s">
        <v>211</v>
      </c>
      <c r="AU6110" s="243" t="s">
        <v>84</v>
      </c>
      <c r="AV6110" s="14" t="s">
        <v>84</v>
      </c>
      <c r="AW6110" s="14" t="s">
        <v>31</v>
      </c>
      <c r="AX6110" s="14" t="s">
        <v>75</v>
      </c>
      <c r="AY6110" s="243" t="s">
        <v>203</v>
      </c>
    </row>
    <row r="6111" spans="1:65" s="14" customFormat="1" ht="11.25">
      <c r="B6111" s="233"/>
      <c r="C6111" s="234"/>
      <c r="D6111" s="224" t="s">
        <v>211</v>
      </c>
      <c r="E6111" s="235" t="s">
        <v>1</v>
      </c>
      <c r="F6111" s="236" t="s">
        <v>5132</v>
      </c>
      <c r="G6111" s="234"/>
      <c r="H6111" s="237">
        <v>7.5</v>
      </c>
      <c r="I6111" s="238"/>
      <c r="J6111" s="234"/>
      <c r="K6111" s="234"/>
      <c r="L6111" s="239"/>
      <c r="M6111" s="240"/>
      <c r="N6111" s="241"/>
      <c r="O6111" s="241"/>
      <c r="P6111" s="241"/>
      <c r="Q6111" s="241"/>
      <c r="R6111" s="241"/>
      <c r="S6111" s="241"/>
      <c r="T6111" s="242"/>
      <c r="AT6111" s="243" t="s">
        <v>211</v>
      </c>
      <c r="AU6111" s="243" t="s">
        <v>84</v>
      </c>
      <c r="AV6111" s="14" t="s">
        <v>84</v>
      </c>
      <c r="AW6111" s="14" t="s">
        <v>31</v>
      </c>
      <c r="AX6111" s="14" t="s">
        <v>75</v>
      </c>
      <c r="AY6111" s="243" t="s">
        <v>203</v>
      </c>
    </row>
    <row r="6112" spans="1:65" s="14" customFormat="1" ht="11.25">
      <c r="B6112" s="233"/>
      <c r="C6112" s="234"/>
      <c r="D6112" s="224" t="s">
        <v>211</v>
      </c>
      <c r="E6112" s="235" t="s">
        <v>1</v>
      </c>
      <c r="F6112" s="236" t="s">
        <v>5133</v>
      </c>
      <c r="G6112" s="234"/>
      <c r="H6112" s="237">
        <v>7.5</v>
      </c>
      <c r="I6112" s="238"/>
      <c r="J6112" s="234"/>
      <c r="K6112" s="234"/>
      <c r="L6112" s="239"/>
      <c r="M6112" s="240"/>
      <c r="N6112" s="241"/>
      <c r="O6112" s="241"/>
      <c r="P6112" s="241"/>
      <c r="Q6112" s="241"/>
      <c r="R6112" s="241"/>
      <c r="S6112" s="241"/>
      <c r="T6112" s="242"/>
      <c r="AT6112" s="243" t="s">
        <v>211</v>
      </c>
      <c r="AU6112" s="243" t="s">
        <v>84</v>
      </c>
      <c r="AV6112" s="14" t="s">
        <v>84</v>
      </c>
      <c r="AW6112" s="14" t="s">
        <v>31</v>
      </c>
      <c r="AX6112" s="14" t="s">
        <v>75</v>
      </c>
      <c r="AY6112" s="243" t="s">
        <v>203</v>
      </c>
    </row>
    <row r="6113" spans="2:51" s="14" customFormat="1" ht="11.25">
      <c r="B6113" s="233"/>
      <c r="C6113" s="234"/>
      <c r="D6113" s="224" t="s">
        <v>211</v>
      </c>
      <c r="E6113" s="235" t="s">
        <v>1</v>
      </c>
      <c r="F6113" s="236" t="s">
        <v>5134</v>
      </c>
      <c r="G6113" s="234"/>
      <c r="H6113" s="237">
        <v>7.5</v>
      </c>
      <c r="I6113" s="238"/>
      <c r="J6113" s="234"/>
      <c r="K6113" s="234"/>
      <c r="L6113" s="239"/>
      <c r="M6113" s="240"/>
      <c r="N6113" s="241"/>
      <c r="O6113" s="241"/>
      <c r="P6113" s="241"/>
      <c r="Q6113" s="241"/>
      <c r="R6113" s="241"/>
      <c r="S6113" s="241"/>
      <c r="T6113" s="242"/>
      <c r="AT6113" s="243" t="s">
        <v>211</v>
      </c>
      <c r="AU6113" s="243" t="s">
        <v>84</v>
      </c>
      <c r="AV6113" s="14" t="s">
        <v>84</v>
      </c>
      <c r="AW6113" s="14" t="s">
        <v>31</v>
      </c>
      <c r="AX6113" s="14" t="s">
        <v>75</v>
      </c>
      <c r="AY6113" s="243" t="s">
        <v>203</v>
      </c>
    </row>
    <row r="6114" spans="2:51" s="14" customFormat="1" ht="11.25">
      <c r="B6114" s="233"/>
      <c r="C6114" s="234"/>
      <c r="D6114" s="224" t="s">
        <v>211</v>
      </c>
      <c r="E6114" s="235" t="s">
        <v>1</v>
      </c>
      <c r="F6114" s="236" t="s">
        <v>5135</v>
      </c>
      <c r="G6114" s="234"/>
      <c r="H6114" s="237">
        <v>7.5</v>
      </c>
      <c r="I6114" s="238"/>
      <c r="J6114" s="234"/>
      <c r="K6114" s="234"/>
      <c r="L6114" s="239"/>
      <c r="M6114" s="240"/>
      <c r="N6114" s="241"/>
      <c r="O6114" s="241"/>
      <c r="P6114" s="241"/>
      <c r="Q6114" s="241"/>
      <c r="R6114" s="241"/>
      <c r="S6114" s="241"/>
      <c r="T6114" s="242"/>
      <c r="AT6114" s="243" t="s">
        <v>211</v>
      </c>
      <c r="AU6114" s="243" t="s">
        <v>84</v>
      </c>
      <c r="AV6114" s="14" t="s">
        <v>84</v>
      </c>
      <c r="AW6114" s="14" t="s">
        <v>31</v>
      </c>
      <c r="AX6114" s="14" t="s">
        <v>75</v>
      </c>
      <c r="AY6114" s="243" t="s">
        <v>203</v>
      </c>
    </row>
    <row r="6115" spans="2:51" s="14" customFormat="1" ht="11.25">
      <c r="B6115" s="233"/>
      <c r="C6115" s="234"/>
      <c r="D6115" s="224" t="s">
        <v>211</v>
      </c>
      <c r="E6115" s="235" t="s">
        <v>1</v>
      </c>
      <c r="F6115" s="236" t="s">
        <v>5136</v>
      </c>
      <c r="G6115" s="234"/>
      <c r="H6115" s="237">
        <v>7.5</v>
      </c>
      <c r="I6115" s="238"/>
      <c r="J6115" s="234"/>
      <c r="K6115" s="234"/>
      <c r="L6115" s="239"/>
      <c r="M6115" s="240"/>
      <c r="N6115" s="241"/>
      <c r="O6115" s="241"/>
      <c r="P6115" s="241"/>
      <c r="Q6115" s="241"/>
      <c r="R6115" s="241"/>
      <c r="S6115" s="241"/>
      <c r="T6115" s="242"/>
      <c r="AT6115" s="243" t="s">
        <v>211</v>
      </c>
      <c r="AU6115" s="243" t="s">
        <v>84</v>
      </c>
      <c r="AV6115" s="14" t="s">
        <v>84</v>
      </c>
      <c r="AW6115" s="14" t="s">
        <v>31</v>
      </c>
      <c r="AX6115" s="14" t="s">
        <v>75</v>
      </c>
      <c r="AY6115" s="243" t="s">
        <v>203</v>
      </c>
    </row>
    <row r="6116" spans="2:51" s="14" customFormat="1" ht="11.25">
      <c r="B6116" s="233"/>
      <c r="C6116" s="234"/>
      <c r="D6116" s="224" t="s">
        <v>211</v>
      </c>
      <c r="E6116" s="235" t="s">
        <v>1</v>
      </c>
      <c r="F6116" s="236" t="s">
        <v>5137</v>
      </c>
      <c r="G6116" s="234"/>
      <c r="H6116" s="237">
        <v>7.5</v>
      </c>
      <c r="I6116" s="238"/>
      <c r="J6116" s="234"/>
      <c r="K6116" s="234"/>
      <c r="L6116" s="239"/>
      <c r="M6116" s="240"/>
      <c r="N6116" s="241"/>
      <c r="O6116" s="241"/>
      <c r="P6116" s="241"/>
      <c r="Q6116" s="241"/>
      <c r="R6116" s="241"/>
      <c r="S6116" s="241"/>
      <c r="T6116" s="242"/>
      <c r="AT6116" s="243" t="s">
        <v>211</v>
      </c>
      <c r="AU6116" s="243" t="s">
        <v>84</v>
      </c>
      <c r="AV6116" s="14" t="s">
        <v>84</v>
      </c>
      <c r="AW6116" s="14" t="s">
        <v>31</v>
      </c>
      <c r="AX6116" s="14" t="s">
        <v>75</v>
      </c>
      <c r="AY6116" s="243" t="s">
        <v>203</v>
      </c>
    </row>
    <row r="6117" spans="2:51" s="14" customFormat="1" ht="11.25">
      <c r="B6117" s="233"/>
      <c r="C6117" s="234"/>
      <c r="D6117" s="224" t="s">
        <v>211</v>
      </c>
      <c r="E6117" s="235" t="s">
        <v>1</v>
      </c>
      <c r="F6117" s="236" t="s">
        <v>5138</v>
      </c>
      <c r="G6117" s="234"/>
      <c r="H6117" s="237">
        <v>7.5</v>
      </c>
      <c r="I6117" s="238"/>
      <c r="J6117" s="234"/>
      <c r="K6117" s="234"/>
      <c r="L6117" s="239"/>
      <c r="M6117" s="240"/>
      <c r="N6117" s="241"/>
      <c r="O6117" s="241"/>
      <c r="P6117" s="241"/>
      <c r="Q6117" s="241"/>
      <c r="R6117" s="241"/>
      <c r="S6117" s="241"/>
      <c r="T6117" s="242"/>
      <c r="AT6117" s="243" t="s">
        <v>211</v>
      </c>
      <c r="AU6117" s="243" t="s">
        <v>84</v>
      </c>
      <c r="AV6117" s="14" t="s">
        <v>84</v>
      </c>
      <c r="AW6117" s="14" t="s">
        <v>31</v>
      </c>
      <c r="AX6117" s="14" t="s">
        <v>75</v>
      </c>
      <c r="AY6117" s="243" t="s">
        <v>203</v>
      </c>
    </row>
    <row r="6118" spans="2:51" s="14" customFormat="1" ht="11.25">
      <c r="B6118" s="233"/>
      <c r="C6118" s="234"/>
      <c r="D6118" s="224" t="s">
        <v>211</v>
      </c>
      <c r="E6118" s="235" t="s">
        <v>1</v>
      </c>
      <c r="F6118" s="236" t="s">
        <v>5139</v>
      </c>
      <c r="G6118" s="234"/>
      <c r="H6118" s="237">
        <v>7.5</v>
      </c>
      <c r="I6118" s="238"/>
      <c r="J6118" s="234"/>
      <c r="K6118" s="234"/>
      <c r="L6118" s="239"/>
      <c r="M6118" s="240"/>
      <c r="N6118" s="241"/>
      <c r="O6118" s="241"/>
      <c r="P6118" s="241"/>
      <c r="Q6118" s="241"/>
      <c r="R6118" s="241"/>
      <c r="S6118" s="241"/>
      <c r="T6118" s="242"/>
      <c r="AT6118" s="243" t="s">
        <v>211</v>
      </c>
      <c r="AU6118" s="243" t="s">
        <v>84</v>
      </c>
      <c r="AV6118" s="14" t="s">
        <v>84</v>
      </c>
      <c r="AW6118" s="14" t="s">
        <v>31</v>
      </c>
      <c r="AX6118" s="14" t="s">
        <v>75</v>
      </c>
      <c r="AY6118" s="243" t="s">
        <v>203</v>
      </c>
    </row>
    <row r="6119" spans="2:51" s="14" customFormat="1" ht="11.25">
      <c r="B6119" s="233"/>
      <c r="C6119" s="234"/>
      <c r="D6119" s="224" t="s">
        <v>211</v>
      </c>
      <c r="E6119" s="235" t="s">
        <v>1</v>
      </c>
      <c r="F6119" s="236" t="s">
        <v>5140</v>
      </c>
      <c r="G6119" s="234"/>
      <c r="H6119" s="237">
        <v>7.5</v>
      </c>
      <c r="I6119" s="238"/>
      <c r="J6119" s="234"/>
      <c r="K6119" s="234"/>
      <c r="L6119" s="239"/>
      <c r="M6119" s="240"/>
      <c r="N6119" s="241"/>
      <c r="O6119" s="241"/>
      <c r="P6119" s="241"/>
      <c r="Q6119" s="241"/>
      <c r="R6119" s="241"/>
      <c r="S6119" s="241"/>
      <c r="T6119" s="242"/>
      <c r="AT6119" s="243" t="s">
        <v>211</v>
      </c>
      <c r="AU6119" s="243" t="s">
        <v>84</v>
      </c>
      <c r="AV6119" s="14" t="s">
        <v>84</v>
      </c>
      <c r="AW6119" s="14" t="s">
        <v>31</v>
      </c>
      <c r="AX6119" s="14" t="s">
        <v>75</v>
      </c>
      <c r="AY6119" s="243" t="s">
        <v>203</v>
      </c>
    </row>
    <row r="6120" spans="2:51" s="14" customFormat="1" ht="11.25">
      <c r="B6120" s="233"/>
      <c r="C6120" s="234"/>
      <c r="D6120" s="224" t="s">
        <v>211</v>
      </c>
      <c r="E6120" s="235" t="s">
        <v>1</v>
      </c>
      <c r="F6120" s="236" t="s">
        <v>5141</v>
      </c>
      <c r="G6120" s="234"/>
      <c r="H6120" s="237">
        <v>7.5</v>
      </c>
      <c r="I6120" s="238"/>
      <c r="J6120" s="234"/>
      <c r="K6120" s="234"/>
      <c r="L6120" s="239"/>
      <c r="M6120" s="240"/>
      <c r="N6120" s="241"/>
      <c r="O6120" s="241"/>
      <c r="P6120" s="241"/>
      <c r="Q6120" s="241"/>
      <c r="R6120" s="241"/>
      <c r="S6120" s="241"/>
      <c r="T6120" s="242"/>
      <c r="AT6120" s="243" t="s">
        <v>211</v>
      </c>
      <c r="AU6120" s="243" t="s">
        <v>84</v>
      </c>
      <c r="AV6120" s="14" t="s">
        <v>84</v>
      </c>
      <c r="AW6120" s="14" t="s">
        <v>31</v>
      </c>
      <c r="AX6120" s="14" t="s">
        <v>75</v>
      </c>
      <c r="AY6120" s="243" t="s">
        <v>203</v>
      </c>
    </row>
    <row r="6121" spans="2:51" s="14" customFormat="1" ht="11.25">
      <c r="B6121" s="233"/>
      <c r="C6121" s="234"/>
      <c r="D6121" s="224" t="s">
        <v>211</v>
      </c>
      <c r="E6121" s="235" t="s">
        <v>1</v>
      </c>
      <c r="F6121" s="236" t="s">
        <v>5142</v>
      </c>
      <c r="G6121" s="234"/>
      <c r="H6121" s="237">
        <v>7.5</v>
      </c>
      <c r="I6121" s="238"/>
      <c r="J6121" s="234"/>
      <c r="K6121" s="234"/>
      <c r="L6121" s="239"/>
      <c r="M6121" s="240"/>
      <c r="N6121" s="241"/>
      <c r="O6121" s="241"/>
      <c r="P6121" s="241"/>
      <c r="Q6121" s="241"/>
      <c r="R6121" s="241"/>
      <c r="S6121" s="241"/>
      <c r="T6121" s="242"/>
      <c r="AT6121" s="243" t="s">
        <v>211</v>
      </c>
      <c r="AU6121" s="243" t="s">
        <v>84</v>
      </c>
      <c r="AV6121" s="14" t="s">
        <v>84</v>
      </c>
      <c r="AW6121" s="14" t="s">
        <v>31</v>
      </c>
      <c r="AX6121" s="14" t="s">
        <v>75</v>
      </c>
      <c r="AY6121" s="243" t="s">
        <v>203</v>
      </c>
    </row>
    <row r="6122" spans="2:51" s="14" customFormat="1" ht="11.25">
      <c r="B6122" s="233"/>
      <c r="C6122" s="234"/>
      <c r="D6122" s="224" t="s">
        <v>211</v>
      </c>
      <c r="E6122" s="235" t="s">
        <v>1</v>
      </c>
      <c r="F6122" s="236" t="s">
        <v>5143</v>
      </c>
      <c r="G6122" s="234"/>
      <c r="H6122" s="237">
        <v>7.5</v>
      </c>
      <c r="I6122" s="238"/>
      <c r="J6122" s="234"/>
      <c r="K6122" s="234"/>
      <c r="L6122" s="239"/>
      <c r="M6122" s="240"/>
      <c r="N6122" s="241"/>
      <c r="O6122" s="241"/>
      <c r="P6122" s="241"/>
      <c r="Q6122" s="241"/>
      <c r="R6122" s="241"/>
      <c r="S6122" s="241"/>
      <c r="T6122" s="242"/>
      <c r="AT6122" s="243" t="s">
        <v>211</v>
      </c>
      <c r="AU6122" s="243" t="s">
        <v>84</v>
      </c>
      <c r="AV6122" s="14" t="s">
        <v>84</v>
      </c>
      <c r="AW6122" s="14" t="s">
        <v>31</v>
      </c>
      <c r="AX6122" s="14" t="s">
        <v>75</v>
      </c>
      <c r="AY6122" s="243" t="s">
        <v>203</v>
      </c>
    </row>
    <row r="6123" spans="2:51" s="14" customFormat="1" ht="11.25">
      <c r="B6123" s="233"/>
      <c r="C6123" s="234"/>
      <c r="D6123" s="224" t="s">
        <v>211</v>
      </c>
      <c r="E6123" s="235" t="s">
        <v>1</v>
      </c>
      <c r="F6123" s="236" t="s">
        <v>5144</v>
      </c>
      <c r="G6123" s="234"/>
      <c r="H6123" s="237">
        <v>7.5</v>
      </c>
      <c r="I6123" s="238"/>
      <c r="J6123" s="234"/>
      <c r="K6123" s="234"/>
      <c r="L6123" s="239"/>
      <c r="M6123" s="240"/>
      <c r="N6123" s="241"/>
      <c r="O6123" s="241"/>
      <c r="P6123" s="241"/>
      <c r="Q6123" s="241"/>
      <c r="R6123" s="241"/>
      <c r="S6123" s="241"/>
      <c r="T6123" s="242"/>
      <c r="AT6123" s="243" t="s">
        <v>211</v>
      </c>
      <c r="AU6123" s="243" t="s">
        <v>84</v>
      </c>
      <c r="AV6123" s="14" t="s">
        <v>84</v>
      </c>
      <c r="AW6123" s="14" t="s">
        <v>31</v>
      </c>
      <c r="AX6123" s="14" t="s">
        <v>75</v>
      </c>
      <c r="AY6123" s="243" t="s">
        <v>203</v>
      </c>
    </row>
    <row r="6124" spans="2:51" s="14" customFormat="1" ht="11.25">
      <c r="B6124" s="233"/>
      <c r="C6124" s="234"/>
      <c r="D6124" s="224" t="s">
        <v>211</v>
      </c>
      <c r="E6124" s="235" t="s">
        <v>1</v>
      </c>
      <c r="F6124" s="236" t="s">
        <v>5145</v>
      </c>
      <c r="G6124" s="234"/>
      <c r="H6124" s="237">
        <v>7.5</v>
      </c>
      <c r="I6124" s="238"/>
      <c r="J6124" s="234"/>
      <c r="K6124" s="234"/>
      <c r="L6124" s="239"/>
      <c r="M6124" s="240"/>
      <c r="N6124" s="241"/>
      <c r="O6124" s="241"/>
      <c r="P6124" s="241"/>
      <c r="Q6124" s="241"/>
      <c r="R6124" s="241"/>
      <c r="S6124" s="241"/>
      <c r="T6124" s="242"/>
      <c r="AT6124" s="243" t="s">
        <v>211</v>
      </c>
      <c r="AU6124" s="243" t="s">
        <v>84</v>
      </c>
      <c r="AV6124" s="14" t="s">
        <v>84</v>
      </c>
      <c r="AW6124" s="14" t="s">
        <v>31</v>
      </c>
      <c r="AX6124" s="14" t="s">
        <v>75</v>
      </c>
      <c r="AY6124" s="243" t="s">
        <v>203</v>
      </c>
    </row>
    <row r="6125" spans="2:51" s="14" customFormat="1" ht="11.25">
      <c r="B6125" s="233"/>
      <c r="C6125" s="234"/>
      <c r="D6125" s="224" t="s">
        <v>211</v>
      </c>
      <c r="E6125" s="235" t="s">
        <v>1</v>
      </c>
      <c r="F6125" s="236" t="s">
        <v>5146</v>
      </c>
      <c r="G6125" s="234"/>
      <c r="H6125" s="237">
        <v>9.4499999999999993</v>
      </c>
      <c r="I6125" s="238"/>
      <c r="J6125" s="234"/>
      <c r="K6125" s="234"/>
      <c r="L6125" s="239"/>
      <c r="M6125" s="240"/>
      <c r="N6125" s="241"/>
      <c r="O6125" s="241"/>
      <c r="P6125" s="241"/>
      <c r="Q6125" s="241"/>
      <c r="R6125" s="241"/>
      <c r="S6125" s="241"/>
      <c r="T6125" s="242"/>
      <c r="AT6125" s="243" t="s">
        <v>211</v>
      </c>
      <c r="AU6125" s="243" t="s">
        <v>84</v>
      </c>
      <c r="AV6125" s="14" t="s">
        <v>84</v>
      </c>
      <c r="AW6125" s="14" t="s">
        <v>31</v>
      </c>
      <c r="AX6125" s="14" t="s">
        <v>75</v>
      </c>
      <c r="AY6125" s="243" t="s">
        <v>203</v>
      </c>
    </row>
    <row r="6126" spans="2:51" s="14" customFormat="1" ht="11.25">
      <c r="B6126" s="233"/>
      <c r="C6126" s="234"/>
      <c r="D6126" s="224" t="s">
        <v>211</v>
      </c>
      <c r="E6126" s="235" t="s">
        <v>1</v>
      </c>
      <c r="F6126" s="236" t="s">
        <v>5147</v>
      </c>
      <c r="G6126" s="234"/>
      <c r="H6126" s="237">
        <v>9.27</v>
      </c>
      <c r="I6126" s="238"/>
      <c r="J6126" s="234"/>
      <c r="K6126" s="234"/>
      <c r="L6126" s="239"/>
      <c r="M6126" s="240"/>
      <c r="N6126" s="241"/>
      <c r="O6126" s="241"/>
      <c r="P6126" s="241"/>
      <c r="Q6126" s="241"/>
      <c r="R6126" s="241"/>
      <c r="S6126" s="241"/>
      <c r="T6126" s="242"/>
      <c r="AT6126" s="243" t="s">
        <v>211</v>
      </c>
      <c r="AU6126" s="243" t="s">
        <v>84</v>
      </c>
      <c r="AV6126" s="14" t="s">
        <v>84</v>
      </c>
      <c r="AW6126" s="14" t="s">
        <v>31</v>
      </c>
      <c r="AX6126" s="14" t="s">
        <v>75</v>
      </c>
      <c r="AY6126" s="243" t="s">
        <v>203</v>
      </c>
    </row>
    <row r="6127" spans="2:51" s="14" customFormat="1" ht="11.25">
      <c r="B6127" s="233"/>
      <c r="C6127" s="234"/>
      <c r="D6127" s="224" t="s">
        <v>211</v>
      </c>
      <c r="E6127" s="235" t="s">
        <v>1</v>
      </c>
      <c r="F6127" s="236" t="s">
        <v>5148</v>
      </c>
      <c r="G6127" s="234"/>
      <c r="H6127" s="237">
        <v>5.35</v>
      </c>
      <c r="I6127" s="238"/>
      <c r="J6127" s="234"/>
      <c r="K6127" s="234"/>
      <c r="L6127" s="239"/>
      <c r="M6127" s="240"/>
      <c r="N6127" s="241"/>
      <c r="O6127" s="241"/>
      <c r="P6127" s="241"/>
      <c r="Q6127" s="241"/>
      <c r="R6127" s="241"/>
      <c r="S6127" s="241"/>
      <c r="T6127" s="242"/>
      <c r="AT6127" s="243" t="s">
        <v>211</v>
      </c>
      <c r="AU6127" s="243" t="s">
        <v>84</v>
      </c>
      <c r="AV6127" s="14" t="s">
        <v>84</v>
      </c>
      <c r="AW6127" s="14" t="s">
        <v>31</v>
      </c>
      <c r="AX6127" s="14" t="s">
        <v>75</v>
      </c>
      <c r="AY6127" s="243" t="s">
        <v>203</v>
      </c>
    </row>
    <row r="6128" spans="2:51" s="14" customFormat="1" ht="11.25">
      <c r="B6128" s="233"/>
      <c r="C6128" s="234"/>
      <c r="D6128" s="224" t="s">
        <v>211</v>
      </c>
      <c r="E6128" s="235" t="s">
        <v>1</v>
      </c>
      <c r="F6128" s="236" t="s">
        <v>5149</v>
      </c>
      <c r="G6128" s="234"/>
      <c r="H6128" s="237">
        <v>5.55</v>
      </c>
      <c r="I6128" s="238"/>
      <c r="J6128" s="234"/>
      <c r="K6128" s="234"/>
      <c r="L6128" s="239"/>
      <c r="M6128" s="240"/>
      <c r="N6128" s="241"/>
      <c r="O6128" s="241"/>
      <c r="P6128" s="241"/>
      <c r="Q6128" s="241"/>
      <c r="R6128" s="241"/>
      <c r="S6128" s="241"/>
      <c r="T6128" s="242"/>
      <c r="AT6128" s="243" t="s">
        <v>211</v>
      </c>
      <c r="AU6128" s="243" t="s">
        <v>84</v>
      </c>
      <c r="AV6128" s="14" t="s">
        <v>84</v>
      </c>
      <c r="AW6128" s="14" t="s">
        <v>31</v>
      </c>
      <c r="AX6128" s="14" t="s">
        <v>75</v>
      </c>
      <c r="AY6128" s="243" t="s">
        <v>203</v>
      </c>
    </row>
    <row r="6129" spans="2:51" s="14" customFormat="1" ht="11.25">
      <c r="B6129" s="233"/>
      <c r="C6129" s="234"/>
      <c r="D6129" s="224" t="s">
        <v>211</v>
      </c>
      <c r="E6129" s="235" t="s">
        <v>1</v>
      </c>
      <c r="F6129" s="236" t="s">
        <v>5150</v>
      </c>
      <c r="G6129" s="234"/>
      <c r="H6129" s="237">
        <v>5.3140000000000001</v>
      </c>
      <c r="I6129" s="238"/>
      <c r="J6129" s="234"/>
      <c r="K6129" s="234"/>
      <c r="L6129" s="239"/>
      <c r="M6129" s="240"/>
      <c r="N6129" s="241"/>
      <c r="O6129" s="241"/>
      <c r="P6129" s="241"/>
      <c r="Q6129" s="241"/>
      <c r="R6129" s="241"/>
      <c r="S6129" s="241"/>
      <c r="T6129" s="242"/>
      <c r="AT6129" s="243" t="s">
        <v>211</v>
      </c>
      <c r="AU6129" s="243" t="s">
        <v>84</v>
      </c>
      <c r="AV6129" s="14" t="s">
        <v>84</v>
      </c>
      <c r="AW6129" s="14" t="s">
        <v>31</v>
      </c>
      <c r="AX6129" s="14" t="s">
        <v>75</v>
      </c>
      <c r="AY6129" s="243" t="s">
        <v>203</v>
      </c>
    </row>
    <row r="6130" spans="2:51" s="14" customFormat="1" ht="11.25">
      <c r="B6130" s="233"/>
      <c r="C6130" s="234"/>
      <c r="D6130" s="224" t="s">
        <v>211</v>
      </c>
      <c r="E6130" s="235" t="s">
        <v>1</v>
      </c>
      <c r="F6130" s="236" t="s">
        <v>5151</v>
      </c>
      <c r="G6130" s="234"/>
      <c r="H6130" s="237">
        <v>5.05</v>
      </c>
      <c r="I6130" s="238"/>
      <c r="J6130" s="234"/>
      <c r="K6130" s="234"/>
      <c r="L6130" s="239"/>
      <c r="M6130" s="240"/>
      <c r="N6130" s="241"/>
      <c r="O6130" s="241"/>
      <c r="P6130" s="241"/>
      <c r="Q6130" s="241"/>
      <c r="R6130" s="241"/>
      <c r="S6130" s="241"/>
      <c r="T6130" s="242"/>
      <c r="AT6130" s="243" t="s">
        <v>211</v>
      </c>
      <c r="AU6130" s="243" t="s">
        <v>84</v>
      </c>
      <c r="AV6130" s="14" t="s">
        <v>84</v>
      </c>
      <c r="AW6130" s="14" t="s">
        <v>31</v>
      </c>
      <c r="AX6130" s="14" t="s">
        <v>75</v>
      </c>
      <c r="AY6130" s="243" t="s">
        <v>203</v>
      </c>
    </row>
    <row r="6131" spans="2:51" s="14" customFormat="1" ht="11.25">
      <c r="B6131" s="233"/>
      <c r="C6131" s="234"/>
      <c r="D6131" s="224" t="s">
        <v>211</v>
      </c>
      <c r="E6131" s="235" t="s">
        <v>1</v>
      </c>
      <c r="F6131" s="236" t="s">
        <v>4522</v>
      </c>
      <c r="G6131" s="234"/>
      <c r="H6131" s="237">
        <v>7.4</v>
      </c>
      <c r="I6131" s="238"/>
      <c r="J6131" s="234"/>
      <c r="K6131" s="234"/>
      <c r="L6131" s="239"/>
      <c r="M6131" s="240"/>
      <c r="N6131" s="241"/>
      <c r="O6131" s="241"/>
      <c r="P6131" s="241"/>
      <c r="Q6131" s="241"/>
      <c r="R6131" s="241"/>
      <c r="S6131" s="241"/>
      <c r="T6131" s="242"/>
      <c r="AT6131" s="243" t="s">
        <v>211</v>
      </c>
      <c r="AU6131" s="243" t="s">
        <v>84</v>
      </c>
      <c r="AV6131" s="14" t="s">
        <v>84</v>
      </c>
      <c r="AW6131" s="14" t="s">
        <v>31</v>
      </c>
      <c r="AX6131" s="14" t="s">
        <v>75</v>
      </c>
      <c r="AY6131" s="243" t="s">
        <v>203</v>
      </c>
    </row>
    <row r="6132" spans="2:51" s="14" customFormat="1" ht="11.25">
      <c r="B6132" s="233"/>
      <c r="C6132" s="234"/>
      <c r="D6132" s="224" t="s">
        <v>211</v>
      </c>
      <c r="E6132" s="235" t="s">
        <v>1</v>
      </c>
      <c r="F6132" s="236" t="s">
        <v>4523</v>
      </c>
      <c r="G6132" s="234"/>
      <c r="H6132" s="237">
        <v>8</v>
      </c>
      <c r="I6132" s="238"/>
      <c r="J6132" s="234"/>
      <c r="K6132" s="234"/>
      <c r="L6132" s="239"/>
      <c r="M6132" s="240"/>
      <c r="N6132" s="241"/>
      <c r="O6132" s="241"/>
      <c r="P6132" s="241"/>
      <c r="Q6132" s="241"/>
      <c r="R6132" s="241"/>
      <c r="S6132" s="241"/>
      <c r="T6132" s="242"/>
      <c r="AT6132" s="243" t="s">
        <v>211</v>
      </c>
      <c r="AU6132" s="243" t="s">
        <v>84</v>
      </c>
      <c r="AV6132" s="14" t="s">
        <v>84</v>
      </c>
      <c r="AW6132" s="14" t="s">
        <v>31</v>
      </c>
      <c r="AX6132" s="14" t="s">
        <v>75</v>
      </c>
      <c r="AY6132" s="243" t="s">
        <v>203</v>
      </c>
    </row>
    <row r="6133" spans="2:51" s="14" customFormat="1" ht="11.25">
      <c r="B6133" s="233"/>
      <c r="C6133" s="234"/>
      <c r="D6133" s="224" t="s">
        <v>211</v>
      </c>
      <c r="E6133" s="235" t="s">
        <v>1</v>
      </c>
      <c r="F6133" s="236" t="s">
        <v>5152</v>
      </c>
      <c r="G6133" s="234"/>
      <c r="H6133" s="237">
        <v>7.5</v>
      </c>
      <c r="I6133" s="238"/>
      <c r="J6133" s="234"/>
      <c r="K6133" s="234"/>
      <c r="L6133" s="239"/>
      <c r="M6133" s="240"/>
      <c r="N6133" s="241"/>
      <c r="O6133" s="241"/>
      <c r="P6133" s="241"/>
      <c r="Q6133" s="241"/>
      <c r="R6133" s="241"/>
      <c r="S6133" s="241"/>
      <c r="T6133" s="242"/>
      <c r="AT6133" s="243" t="s">
        <v>211</v>
      </c>
      <c r="AU6133" s="243" t="s">
        <v>84</v>
      </c>
      <c r="AV6133" s="14" t="s">
        <v>84</v>
      </c>
      <c r="AW6133" s="14" t="s">
        <v>31</v>
      </c>
      <c r="AX6133" s="14" t="s">
        <v>75</v>
      </c>
      <c r="AY6133" s="243" t="s">
        <v>203</v>
      </c>
    </row>
    <row r="6134" spans="2:51" s="14" customFormat="1" ht="11.25">
      <c r="B6134" s="233"/>
      <c r="C6134" s="234"/>
      <c r="D6134" s="224" t="s">
        <v>211</v>
      </c>
      <c r="E6134" s="235" t="s">
        <v>1</v>
      </c>
      <c r="F6134" s="236" t="s">
        <v>5153</v>
      </c>
      <c r="G6134" s="234"/>
      <c r="H6134" s="237">
        <v>7.5</v>
      </c>
      <c r="I6134" s="238"/>
      <c r="J6134" s="234"/>
      <c r="K6134" s="234"/>
      <c r="L6134" s="239"/>
      <c r="M6134" s="240"/>
      <c r="N6134" s="241"/>
      <c r="O6134" s="241"/>
      <c r="P6134" s="241"/>
      <c r="Q6134" s="241"/>
      <c r="R6134" s="241"/>
      <c r="S6134" s="241"/>
      <c r="T6134" s="242"/>
      <c r="AT6134" s="243" t="s">
        <v>211</v>
      </c>
      <c r="AU6134" s="243" t="s">
        <v>84</v>
      </c>
      <c r="AV6134" s="14" t="s">
        <v>84</v>
      </c>
      <c r="AW6134" s="14" t="s">
        <v>31</v>
      </c>
      <c r="AX6134" s="14" t="s">
        <v>75</v>
      </c>
      <c r="AY6134" s="243" t="s">
        <v>203</v>
      </c>
    </row>
    <row r="6135" spans="2:51" s="14" customFormat="1" ht="11.25">
      <c r="B6135" s="233"/>
      <c r="C6135" s="234"/>
      <c r="D6135" s="224" t="s">
        <v>211</v>
      </c>
      <c r="E6135" s="235" t="s">
        <v>1</v>
      </c>
      <c r="F6135" s="236" t="s">
        <v>5154</v>
      </c>
      <c r="G6135" s="234"/>
      <c r="H6135" s="237">
        <v>9.15</v>
      </c>
      <c r="I6135" s="238"/>
      <c r="J6135" s="234"/>
      <c r="K6135" s="234"/>
      <c r="L6135" s="239"/>
      <c r="M6135" s="240"/>
      <c r="N6135" s="241"/>
      <c r="O6135" s="241"/>
      <c r="P6135" s="241"/>
      <c r="Q6135" s="241"/>
      <c r="R6135" s="241"/>
      <c r="S6135" s="241"/>
      <c r="T6135" s="242"/>
      <c r="AT6135" s="243" t="s">
        <v>211</v>
      </c>
      <c r="AU6135" s="243" t="s">
        <v>84</v>
      </c>
      <c r="AV6135" s="14" t="s">
        <v>84</v>
      </c>
      <c r="AW6135" s="14" t="s">
        <v>31</v>
      </c>
      <c r="AX6135" s="14" t="s">
        <v>75</v>
      </c>
      <c r="AY6135" s="243" t="s">
        <v>203</v>
      </c>
    </row>
    <row r="6136" spans="2:51" s="14" customFormat="1" ht="11.25">
      <c r="B6136" s="233"/>
      <c r="C6136" s="234"/>
      <c r="D6136" s="224" t="s">
        <v>211</v>
      </c>
      <c r="E6136" s="235" t="s">
        <v>1</v>
      </c>
      <c r="F6136" s="236" t="s">
        <v>5155</v>
      </c>
      <c r="G6136" s="234"/>
      <c r="H6136" s="237">
        <v>6.9</v>
      </c>
      <c r="I6136" s="238"/>
      <c r="J6136" s="234"/>
      <c r="K6136" s="234"/>
      <c r="L6136" s="239"/>
      <c r="M6136" s="240"/>
      <c r="N6136" s="241"/>
      <c r="O6136" s="241"/>
      <c r="P6136" s="241"/>
      <c r="Q6136" s="241"/>
      <c r="R6136" s="241"/>
      <c r="S6136" s="241"/>
      <c r="T6136" s="242"/>
      <c r="AT6136" s="243" t="s">
        <v>211</v>
      </c>
      <c r="AU6136" s="243" t="s">
        <v>84</v>
      </c>
      <c r="AV6136" s="14" t="s">
        <v>84</v>
      </c>
      <c r="AW6136" s="14" t="s">
        <v>31</v>
      </c>
      <c r="AX6136" s="14" t="s">
        <v>75</v>
      </c>
      <c r="AY6136" s="243" t="s">
        <v>203</v>
      </c>
    </row>
    <row r="6137" spans="2:51" s="14" customFormat="1" ht="11.25">
      <c r="B6137" s="233"/>
      <c r="C6137" s="234"/>
      <c r="D6137" s="224" t="s">
        <v>211</v>
      </c>
      <c r="E6137" s="235" t="s">
        <v>1</v>
      </c>
      <c r="F6137" s="236" t="s">
        <v>4527</v>
      </c>
      <c r="G6137" s="234"/>
      <c r="H6137" s="237">
        <v>5.65</v>
      </c>
      <c r="I6137" s="238"/>
      <c r="J6137" s="234"/>
      <c r="K6137" s="234"/>
      <c r="L6137" s="239"/>
      <c r="M6137" s="240"/>
      <c r="N6137" s="241"/>
      <c r="O6137" s="241"/>
      <c r="P6137" s="241"/>
      <c r="Q6137" s="241"/>
      <c r="R6137" s="241"/>
      <c r="S6137" s="241"/>
      <c r="T6137" s="242"/>
      <c r="AT6137" s="243" t="s">
        <v>211</v>
      </c>
      <c r="AU6137" s="243" t="s">
        <v>84</v>
      </c>
      <c r="AV6137" s="14" t="s">
        <v>84</v>
      </c>
      <c r="AW6137" s="14" t="s">
        <v>31</v>
      </c>
      <c r="AX6137" s="14" t="s">
        <v>75</v>
      </c>
      <c r="AY6137" s="243" t="s">
        <v>203</v>
      </c>
    </row>
    <row r="6138" spans="2:51" s="14" customFormat="1" ht="11.25">
      <c r="B6138" s="233"/>
      <c r="C6138" s="234"/>
      <c r="D6138" s="224" t="s">
        <v>211</v>
      </c>
      <c r="E6138" s="235" t="s">
        <v>1</v>
      </c>
      <c r="F6138" s="236" t="s">
        <v>5156</v>
      </c>
      <c r="G6138" s="234"/>
      <c r="H6138" s="237">
        <v>4.5</v>
      </c>
      <c r="I6138" s="238"/>
      <c r="J6138" s="234"/>
      <c r="K6138" s="234"/>
      <c r="L6138" s="239"/>
      <c r="M6138" s="240"/>
      <c r="N6138" s="241"/>
      <c r="O6138" s="241"/>
      <c r="P6138" s="241"/>
      <c r="Q6138" s="241"/>
      <c r="R6138" s="241"/>
      <c r="S6138" s="241"/>
      <c r="T6138" s="242"/>
      <c r="AT6138" s="243" t="s">
        <v>211</v>
      </c>
      <c r="AU6138" s="243" t="s">
        <v>84</v>
      </c>
      <c r="AV6138" s="14" t="s">
        <v>84</v>
      </c>
      <c r="AW6138" s="14" t="s">
        <v>31</v>
      </c>
      <c r="AX6138" s="14" t="s">
        <v>75</v>
      </c>
      <c r="AY6138" s="243" t="s">
        <v>203</v>
      </c>
    </row>
    <row r="6139" spans="2:51" s="14" customFormat="1" ht="11.25">
      <c r="B6139" s="233"/>
      <c r="C6139" s="234"/>
      <c r="D6139" s="224" t="s">
        <v>211</v>
      </c>
      <c r="E6139" s="235" t="s">
        <v>1</v>
      </c>
      <c r="F6139" s="236" t="s">
        <v>4529</v>
      </c>
      <c r="G6139" s="234"/>
      <c r="H6139" s="237">
        <v>4.5</v>
      </c>
      <c r="I6139" s="238"/>
      <c r="J6139" s="234"/>
      <c r="K6139" s="234"/>
      <c r="L6139" s="239"/>
      <c r="M6139" s="240"/>
      <c r="N6139" s="241"/>
      <c r="O6139" s="241"/>
      <c r="P6139" s="241"/>
      <c r="Q6139" s="241"/>
      <c r="R6139" s="241"/>
      <c r="S6139" s="241"/>
      <c r="T6139" s="242"/>
      <c r="AT6139" s="243" t="s">
        <v>211</v>
      </c>
      <c r="AU6139" s="243" t="s">
        <v>84</v>
      </c>
      <c r="AV6139" s="14" t="s">
        <v>84</v>
      </c>
      <c r="AW6139" s="14" t="s">
        <v>31</v>
      </c>
      <c r="AX6139" s="14" t="s">
        <v>75</v>
      </c>
      <c r="AY6139" s="243" t="s">
        <v>203</v>
      </c>
    </row>
    <row r="6140" spans="2:51" s="14" customFormat="1" ht="11.25">
      <c r="B6140" s="233"/>
      <c r="C6140" s="234"/>
      <c r="D6140" s="224" t="s">
        <v>211</v>
      </c>
      <c r="E6140" s="235" t="s">
        <v>1</v>
      </c>
      <c r="F6140" s="236" t="s">
        <v>5157</v>
      </c>
      <c r="G6140" s="234"/>
      <c r="H6140" s="237">
        <v>5.65</v>
      </c>
      <c r="I6140" s="238"/>
      <c r="J6140" s="234"/>
      <c r="K6140" s="234"/>
      <c r="L6140" s="239"/>
      <c r="M6140" s="240"/>
      <c r="N6140" s="241"/>
      <c r="O6140" s="241"/>
      <c r="P6140" s="241"/>
      <c r="Q6140" s="241"/>
      <c r="R6140" s="241"/>
      <c r="S6140" s="241"/>
      <c r="T6140" s="242"/>
      <c r="AT6140" s="243" t="s">
        <v>211</v>
      </c>
      <c r="AU6140" s="243" t="s">
        <v>84</v>
      </c>
      <c r="AV6140" s="14" t="s">
        <v>84</v>
      </c>
      <c r="AW6140" s="14" t="s">
        <v>31</v>
      </c>
      <c r="AX6140" s="14" t="s">
        <v>75</v>
      </c>
      <c r="AY6140" s="243" t="s">
        <v>203</v>
      </c>
    </row>
    <row r="6141" spans="2:51" s="14" customFormat="1" ht="11.25">
      <c r="B6141" s="233"/>
      <c r="C6141" s="234"/>
      <c r="D6141" s="224" t="s">
        <v>211</v>
      </c>
      <c r="E6141" s="235" t="s">
        <v>1</v>
      </c>
      <c r="F6141" s="236" t="s">
        <v>5158</v>
      </c>
      <c r="G6141" s="234"/>
      <c r="H6141" s="237">
        <v>4.8</v>
      </c>
      <c r="I6141" s="238"/>
      <c r="J6141" s="234"/>
      <c r="K6141" s="234"/>
      <c r="L6141" s="239"/>
      <c r="M6141" s="240"/>
      <c r="N6141" s="241"/>
      <c r="O6141" s="241"/>
      <c r="P6141" s="241"/>
      <c r="Q6141" s="241"/>
      <c r="R6141" s="241"/>
      <c r="S6141" s="241"/>
      <c r="T6141" s="242"/>
      <c r="AT6141" s="243" t="s">
        <v>211</v>
      </c>
      <c r="AU6141" s="243" t="s">
        <v>84</v>
      </c>
      <c r="AV6141" s="14" t="s">
        <v>84</v>
      </c>
      <c r="AW6141" s="14" t="s">
        <v>31</v>
      </c>
      <c r="AX6141" s="14" t="s">
        <v>75</v>
      </c>
      <c r="AY6141" s="243" t="s">
        <v>203</v>
      </c>
    </row>
    <row r="6142" spans="2:51" s="14" customFormat="1" ht="11.25">
      <c r="B6142" s="233"/>
      <c r="C6142" s="234"/>
      <c r="D6142" s="224" t="s">
        <v>211</v>
      </c>
      <c r="E6142" s="235" t="s">
        <v>1</v>
      </c>
      <c r="F6142" s="236" t="s">
        <v>4532</v>
      </c>
      <c r="G6142" s="234"/>
      <c r="H6142" s="237">
        <v>4.5999999999999996</v>
      </c>
      <c r="I6142" s="238"/>
      <c r="J6142" s="234"/>
      <c r="K6142" s="234"/>
      <c r="L6142" s="239"/>
      <c r="M6142" s="240"/>
      <c r="N6142" s="241"/>
      <c r="O6142" s="241"/>
      <c r="P6142" s="241"/>
      <c r="Q6142" s="241"/>
      <c r="R6142" s="241"/>
      <c r="S6142" s="241"/>
      <c r="T6142" s="242"/>
      <c r="AT6142" s="243" t="s">
        <v>211</v>
      </c>
      <c r="AU6142" s="243" t="s">
        <v>84</v>
      </c>
      <c r="AV6142" s="14" t="s">
        <v>84</v>
      </c>
      <c r="AW6142" s="14" t="s">
        <v>31</v>
      </c>
      <c r="AX6142" s="14" t="s">
        <v>75</v>
      </c>
      <c r="AY6142" s="243" t="s">
        <v>203</v>
      </c>
    </row>
    <row r="6143" spans="2:51" s="14" customFormat="1" ht="11.25">
      <c r="B6143" s="233"/>
      <c r="C6143" s="234"/>
      <c r="D6143" s="224" t="s">
        <v>211</v>
      </c>
      <c r="E6143" s="235" t="s">
        <v>1</v>
      </c>
      <c r="F6143" s="236" t="s">
        <v>4306</v>
      </c>
      <c r="G6143" s="234"/>
      <c r="H6143" s="237">
        <v>12.4</v>
      </c>
      <c r="I6143" s="238"/>
      <c r="J6143" s="234"/>
      <c r="K6143" s="234"/>
      <c r="L6143" s="239"/>
      <c r="M6143" s="240"/>
      <c r="N6143" s="241"/>
      <c r="O6143" s="241"/>
      <c r="P6143" s="241"/>
      <c r="Q6143" s="241"/>
      <c r="R6143" s="241"/>
      <c r="S6143" s="241"/>
      <c r="T6143" s="242"/>
      <c r="AT6143" s="243" t="s">
        <v>211</v>
      </c>
      <c r="AU6143" s="243" t="s">
        <v>84</v>
      </c>
      <c r="AV6143" s="14" t="s">
        <v>84</v>
      </c>
      <c r="AW6143" s="14" t="s">
        <v>31</v>
      </c>
      <c r="AX6143" s="14" t="s">
        <v>75</v>
      </c>
      <c r="AY6143" s="243" t="s">
        <v>203</v>
      </c>
    </row>
    <row r="6144" spans="2:51" s="14" customFormat="1" ht="11.25">
      <c r="B6144" s="233"/>
      <c r="C6144" s="234"/>
      <c r="D6144" s="224" t="s">
        <v>211</v>
      </c>
      <c r="E6144" s="235" t="s">
        <v>1</v>
      </c>
      <c r="F6144" s="236" t="s">
        <v>5159</v>
      </c>
      <c r="G6144" s="234"/>
      <c r="H6144" s="237">
        <v>7.5</v>
      </c>
      <c r="I6144" s="238"/>
      <c r="J6144" s="234"/>
      <c r="K6144" s="234"/>
      <c r="L6144" s="239"/>
      <c r="M6144" s="240"/>
      <c r="N6144" s="241"/>
      <c r="O6144" s="241"/>
      <c r="P6144" s="241"/>
      <c r="Q6144" s="241"/>
      <c r="R6144" s="241"/>
      <c r="S6144" s="241"/>
      <c r="T6144" s="242"/>
      <c r="AT6144" s="243" t="s">
        <v>211</v>
      </c>
      <c r="AU6144" s="243" t="s">
        <v>84</v>
      </c>
      <c r="AV6144" s="14" t="s">
        <v>84</v>
      </c>
      <c r="AW6144" s="14" t="s">
        <v>31</v>
      </c>
      <c r="AX6144" s="14" t="s">
        <v>75</v>
      </c>
      <c r="AY6144" s="243" t="s">
        <v>203</v>
      </c>
    </row>
    <row r="6145" spans="2:51" s="14" customFormat="1" ht="11.25">
      <c r="B6145" s="233"/>
      <c r="C6145" s="234"/>
      <c r="D6145" s="224" t="s">
        <v>211</v>
      </c>
      <c r="E6145" s="235" t="s">
        <v>1</v>
      </c>
      <c r="F6145" s="236" t="s">
        <v>5160</v>
      </c>
      <c r="G6145" s="234"/>
      <c r="H6145" s="237">
        <v>7.5</v>
      </c>
      <c r="I6145" s="238"/>
      <c r="J6145" s="234"/>
      <c r="K6145" s="234"/>
      <c r="L6145" s="239"/>
      <c r="M6145" s="240"/>
      <c r="N6145" s="241"/>
      <c r="O6145" s="241"/>
      <c r="P6145" s="241"/>
      <c r="Q6145" s="241"/>
      <c r="R6145" s="241"/>
      <c r="S6145" s="241"/>
      <c r="T6145" s="242"/>
      <c r="AT6145" s="243" t="s">
        <v>211</v>
      </c>
      <c r="AU6145" s="243" t="s">
        <v>84</v>
      </c>
      <c r="AV6145" s="14" t="s">
        <v>84</v>
      </c>
      <c r="AW6145" s="14" t="s">
        <v>31</v>
      </c>
      <c r="AX6145" s="14" t="s">
        <v>75</v>
      </c>
      <c r="AY6145" s="243" t="s">
        <v>203</v>
      </c>
    </row>
    <row r="6146" spans="2:51" s="14" customFormat="1" ht="11.25">
      <c r="B6146" s="233"/>
      <c r="C6146" s="234"/>
      <c r="D6146" s="224" t="s">
        <v>211</v>
      </c>
      <c r="E6146" s="235" t="s">
        <v>1</v>
      </c>
      <c r="F6146" s="236" t="s">
        <v>5161</v>
      </c>
      <c r="G6146" s="234"/>
      <c r="H6146" s="237">
        <v>7.5</v>
      </c>
      <c r="I6146" s="238"/>
      <c r="J6146" s="234"/>
      <c r="K6146" s="234"/>
      <c r="L6146" s="239"/>
      <c r="M6146" s="240"/>
      <c r="N6146" s="241"/>
      <c r="O6146" s="241"/>
      <c r="P6146" s="241"/>
      <c r="Q6146" s="241"/>
      <c r="R6146" s="241"/>
      <c r="S6146" s="241"/>
      <c r="T6146" s="242"/>
      <c r="AT6146" s="243" t="s">
        <v>211</v>
      </c>
      <c r="AU6146" s="243" t="s">
        <v>84</v>
      </c>
      <c r="AV6146" s="14" t="s">
        <v>84</v>
      </c>
      <c r="AW6146" s="14" t="s">
        <v>31</v>
      </c>
      <c r="AX6146" s="14" t="s">
        <v>75</v>
      </c>
      <c r="AY6146" s="243" t="s">
        <v>203</v>
      </c>
    </row>
    <row r="6147" spans="2:51" s="14" customFormat="1" ht="11.25">
      <c r="B6147" s="233"/>
      <c r="C6147" s="234"/>
      <c r="D6147" s="224" t="s">
        <v>211</v>
      </c>
      <c r="E6147" s="235" t="s">
        <v>1</v>
      </c>
      <c r="F6147" s="236" t="s">
        <v>5162</v>
      </c>
      <c r="G6147" s="234"/>
      <c r="H6147" s="237">
        <v>7.5</v>
      </c>
      <c r="I6147" s="238"/>
      <c r="J6147" s="234"/>
      <c r="K6147" s="234"/>
      <c r="L6147" s="239"/>
      <c r="M6147" s="240"/>
      <c r="N6147" s="241"/>
      <c r="O6147" s="241"/>
      <c r="P6147" s="241"/>
      <c r="Q6147" s="241"/>
      <c r="R6147" s="241"/>
      <c r="S6147" s="241"/>
      <c r="T6147" s="242"/>
      <c r="AT6147" s="243" t="s">
        <v>211</v>
      </c>
      <c r="AU6147" s="243" t="s">
        <v>84</v>
      </c>
      <c r="AV6147" s="14" t="s">
        <v>84</v>
      </c>
      <c r="AW6147" s="14" t="s">
        <v>31</v>
      </c>
      <c r="AX6147" s="14" t="s">
        <v>75</v>
      </c>
      <c r="AY6147" s="243" t="s">
        <v>203</v>
      </c>
    </row>
    <row r="6148" spans="2:51" s="14" customFormat="1" ht="11.25">
      <c r="B6148" s="233"/>
      <c r="C6148" s="234"/>
      <c r="D6148" s="224" t="s">
        <v>211</v>
      </c>
      <c r="E6148" s="235" t="s">
        <v>1</v>
      </c>
      <c r="F6148" s="236" t="s">
        <v>5163</v>
      </c>
      <c r="G6148" s="234"/>
      <c r="H6148" s="237">
        <v>7.5</v>
      </c>
      <c r="I6148" s="238"/>
      <c r="J6148" s="234"/>
      <c r="K6148" s="234"/>
      <c r="L6148" s="239"/>
      <c r="M6148" s="240"/>
      <c r="N6148" s="241"/>
      <c r="O6148" s="241"/>
      <c r="P6148" s="241"/>
      <c r="Q6148" s="241"/>
      <c r="R6148" s="241"/>
      <c r="S6148" s="241"/>
      <c r="T6148" s="242"/>
      <c r="AT6148" s="243" t="s">
        <v>211</v>
      </c>
      <c r="AU6148" s="243" t="s">
        <v>84</v>
      </c>
      <c r="AV6148" s="14" t="s">
        <v>84</v>
      </c>
      <c r="AW6148" s="14" t="s">
        <v>31</v>
      </c>
      <c r="AX6148" s="14" t="s">
        <v>75</v>
      </c>
      <c r="AY6148" s="243" t="s">
        <v>203</v>
      </c>
    </row>
    <row r="6149" spans="2:51" s="14" customFormat="1" ht="11.25">
      <c r="B6149" s="233"/>
      <c r="C6149" s="234"/>
      <c r="D6149" s="224" t="s">
        <v>211</v>
      </c>
      <c r="E6149" s="235" t="s">
        <v>1</v>
      </c>
      <c r="F6149" s="236" t="s">
        <v>5164</v>
      </c>
      <c r="G6149" s="234"/>
      <c r="H6149" s="237">
        <v>7.5</v>
      </c>
      <c r="I6149" s="238"/>
      <c r="J6149" s="234"/>
      <c r="K6149" s="234"/>
      <c r="L6149" s="239"/>
      <c r="M6149" s="240"/>
      <c r="N6149" s="241"/>
      <c r="O6149" s="241"/>
      <c r="P6149" s="241"/>
      <c r="Q6149" s="241"/>
      <c r="R6149" s="241"/>
      <c r="S6149" s="241"/>
      <c r="T6149" s="242"/>
      <c r="AT6149" s="243" t="s">
        <v>211</v>
      </c>
      <c r="AU6149" s="243" t="s">
        <v>84</v>
      </c>
      <c r="AV6149" s="14" t="s">
        <v>84</v>
      </c>
      <c r="AW6149" s="14" t="s">
        <v>31</v>
      </c>
      <c r="AX6149" s="14" t="s">
        <v>75</v>
      </c>
      <c r="AY6149" s="243" t="s">
        <v>203</v>
      </c>
    </row>
    <row r="6150" spans="2:51" s="14" customFormat="1" ht="11.25">
      <c r="B6150" s="233"/>
      <c r="C6150" s="234"/>
      <c r="D6150" s="224" t="s">
        <v>211</v>
      </c>
      <c r="E6150" s="235" t="s">
        <v>1</v>
      </c>
      <c r="F6150" s="236" t="s">
        <v>5165</v>
      </c>
      <c r="G6150" s="234"/>
      <c r="H6150" s="237">
        <v>7.5</v>
      </c>
      <c r="I6150" s="238"/>
      <c r="J6150" s="234"/>
      <c r="K6150" s="234"/>
      <c r="L6150" s="239"/>
      <c r="M6150" s="240"/>
      <c r="N6150" s="241"/>
      <c r="O6150" s="241"/>
      <c r="P6150" s="241"/>
      <c r="Q6150" s="241"/>
      <c r="R6150" s="241"/>
      <c r="S6150" s="241"/>
      <c r="T6150" s="242"/>
      <c r="AT6150" s="243" t="s">
        <v>211</v>
      </c>
      <c r="AU6150" s="243" t="s">
        <v>84</v>
      </c>
      <c r="AV6150" s="14" t="s">
        <v>84</v>
      </c>
      <c r="AW6150" s="14" t="s">
        <v>31</v>
      </c>
      <c r="AX6150" s="14" t="s">
        <v>75</v>
      </c>
      <c r="AY6150" s="243" t="s">
        <v>203</v>
      </c>
    </row>
    <row r="6151" spans="2:51" s="14" customFormat="1" ht="11.25">
      <c r="B6151" s="233"/>
      <c r="C6151" s="234"/>
      <c r="D6151" s="224" t="s">
        <v>211</v>
      </c>
      <c r="E6151" s="235" t="s">
        <v>1</v>
      </c>
      <c r="F6151" s="236" t="s">
        <v>5166</v>
      </c>
      <c r="G6151" s="234"/>
      <c r="H6151" s="237">
        <v>7.5</v>
      </c>
      <c r="I6151" s="238"/>
      <c r="J6151" s="234"/>
      <c r="K6151" s="234"/>
      <c r="L6151" s="239"/>
      <c r="M6151" s="240"/>
      <c r="N6151" s="241"/>
      <c r="O6151" s="241"/>
      <c r="P6151" s="241"/>
      <c r="Q6151" s="241"/>
      <c r="R6151" s="241"/>
      <c r="S6151" s="241"/>
      <c r="T6151" s="242"/>
      <c r="AT6151" s="243" t="s">
        <v>211</v>
      </c>
      <c r="AU6151" s="243" t="s">
        <v>84</v>
      </c>
      <c r="AV6151" s="14" t="s">
        <v>84</v>
      </c>
      <c r="AW6151" s="14" t="s">
        <v>31</v>
      </c>
      <c r="AX6151" s="14" t="s">
        <v>75</v>
      </c>
      <c r="AY6151" s="243" t="s">
        <v>203</v>
      </c>
    </row>
    <row r="6152" spans="2:51" s="14" customFormat="1" ht="11.25">
      <c r="B6152" s="233"/>
      <c r="C6152" s="234"/>
      <c r="D6152" s="224" t="s">
        <v>211</v>
      </c>
      <c r="E6152" s="235" t="s">
        <v>1</v>
      </c>
      <c r="F6152" s="236" t="s">
        <v>5167</v>
      </c>
      <c r="G6152" s="234"/>
      <c r="H6152" s="237">
        <v>7.5</v>
      </c>
      <c r="I6152" s="238"/>
      <c r="J6152" s="234"/>
      <c r="K6152" s="234"/>
      <c r="L6152" s="239"/>
      <c r="M6152" s="240"/>
      <c r="N6152" s="241"/>
      <c r="O6152" s="241"/>
      <c r="P6152" s="241"/>
      <c r="Q6152" s="241"/>
      <c r="R6152" s="241"/>
      <c r="S6152" s="241"/>
      <c r="T6152" s="242"/>
      <c r="AT6152" s="243" t="s">
        <v>211</v>
      </c>
      <c r="AU6152" s="243" t="s">
        <v>84</v>
      </c>
      <c r="AV6152" s="14" t="s">
        <v>84</v>
      </c>
      <c r="AW6152" s="14" t="s">
        <v>31</v>
      </c>
      <c r="AX6152" s="14" t="s">
        <v>75</v>
      </c>
      <c r="AY6152" s="243" t="s">
        <v>203</v>
      </c>
    </row>
    <row r="6153" spans="2:51" s="14" customFormat="1" ht="11.25">
      <c r="B6153" s="233"/>
      <c r="C6153" s="234"/>
      <c r="D6153" s="224" t="s">
        <v>211</v>
      </c>
      <c r="E6153" s="235" t="s">
        <v>1</v>
      </c>
      <c r="F6153" s="236" t="s">
        <v>5168</v>
      </c>
      <c r="G6153" s="234"/>
      <c r="H6153" s="237">
        <v>7.5</v>
      </c>
      <c r="I6153" s="238"/>
      <c r="J6153" s="234"/>
      <c r="K6153" s="234"/>
      <c r="L6153" s="239"/>
      <c r="M6153" s="240"/>
      <c r="N6153" s="241"/>
      <c r="O6153" s="241"/>
      <c r="P6153" s="241"/>
      <c r="Q6153" s="241"/>
      <c r="R6153" s="241"/>
      <c r="S6153" s="241"/>
      <c r="T6153" s="242"/>
      <c r="AT6153" s="243" t="s">
        <v>211</v>
      </c>
      <c r="AU6153" s="243" t="s">
        <v>84</v>
      </c>
      <c r="AV6153" s="14" t="s">
        <v>84</v>
      </c>
      <c r="AW6153" s="14" t="s">
        <v>31</v>
      </c>
      <c r="AX6153" s="14" t="s">
        <v>75</v>
      </c>
      <c r="AY6153" s="243" t="s">
        <v>203</v>
      </c>
    </row>
    <row r="6154" spans="2:51" s="14" customFormat="1" ht="11.25">
      <c r="B6154" s="233"/>
      <c r="C6154" s="234"/>
      <c r="D6154" s="224" t="s">
        <v>211</v>
      </c>
      <c r="E6154" s="235" t="s">
        <v>1</v>
      </c>
      <c r="F6154" s="236" t="s">
        <v>5169</v>
      </c>
      <c r="G6154" s="234"/>
      <c r="H6154" s="237">
        <v>7.5</v>
      </c>
      <c r="I6154" s="238"/>
      <c r="J6154" s="234"/>
      <c r="K6154" s="234"/>
      <c r="L6154" s="239"/>
      <c r="M6154" s="240"/>
      <c r="N6154" s="241"/>
      <c r="O6154" s="241"/>
      <c r="P6154" s="241"/>
      <c r="Q6154" s="241"/>
      <c r="R6154" s="241"/>
      <c r="S6154" s="241"/>
      <c r="T6154" s="242"/>
      <c r="AT6154" s="243" t="s">
        <v>211</v>
      </c>
      <c r="AU6154" s="243" t="s">
        <v>84</v>
      </c>
      <c r="AV6154" s="14" t="s">
        <v>84</v>
      </c>
      <c r="AW6154" s="14" t="s">
        <v>31</v>
      </c>
      <c r="AX6154" s="14" t="s">
        <v>75</v>
      </c>
      <c r="AY6154" s="243" t="s">
        <v>203</v>
      </c>
    </row>
    <row r="6155" spans="2:51" s="14" customFormat="1" ht="11.25">
      <c r="B6155" s="233"/>
      <c r="C6155" s="234"/>
      <c r="D6155" s="224" t="s">
        <v>211</v>
      </c>
      <c r="E6155" s="235" t="s">
        <v>1</v>
      </c>
      <c r="F6155" s="236" t="s">
        <v>5170</v>
      </c>
      <c r="G6155" s="234"/>
      <c r="H6155" s="237">
        <v>7.5</v>
      </c>
      <c r="I6155" s="238"/>
      <c r="J6155" s="234"/>
      <c r="K6155" s="234"/>
      <c r="L6155" s="239"/>
      <c r="M6155" s="240"/>
      <c r="N6155" s="241"/>
      <c r="O6155" s="241"/>
      <c r="P6155" s="241"/>
      <c r="Q6155" s="241"/>
      <c r="R6155" s="241"/>
      <c r="S6155" s="241"/>
      <c r="T6155" s="242"/>
      <c r="AT6155" s="243" t="s">
        <v>211</v>
      </c>
      <c r="AU6155" s="243" t="s">
        <v>84</v>
      </c>
      <c r="AV6155" s="14" t="s">
        <v>84</v>
      </c>
      <c r="AW6155" s="14" t="s">
        <v>31</v>
      </c>
      <c r="AX6155" s="14" t="s">
        <v>75</v>
      </c>
      <c r="AY6155" s="243" t="s">
        <v>203</v>
      </c>
    </row>
    <row r="6156" spans="2:51" s="14" customFormat="1" ht="11.25">
      <c r="B6156" s="233"/>
      <c r="C6156" s="234"/>
      <c r="D6156" s="224" t="s">
        <v>211</v>
      </c>
      <c r="E6156" s="235" t="s">
        <v>1</v>
      </c>
      <c r="F6156" s="236" t="s">
        <v>5171</v>
      </c>
      <c r="G6156" s="234"/>
      <c r="H6156" s="237">
        <v>7.5</v>
      </c>
      <c r="I6156" s="238"/>
      <c r="J6156" s="234"/>
      <c r="K6156" s="234"/>
      <c r="L6156" s="239"/>
      <c r="M6156" s="240"/>
      <c r="N6156" s="241"/>
      <c r="O6156" s="241"/>
      <c r="P6156" s="241"/>
      <c r="Q6156" s="241"/>
      <c r="R6156" s="241"/>
      <c r="S6156" s="241"/>
      <c r="T6156" s="242"/>
      <c r="AT6156" s="243" t="s">
        <v>211</v>
      </c>
      <c r="AU6156" s="243" t="s">
        <v>84</v>
      </c>
      <c r="AV6156" s="14" t="s">
        <v>84</v>
      </c>
      <c r="AW6156" s="14" t="s">
        <v>31</v>
      </c>
      <c r="AX6156" s="14" t="s">
        <v>75</v>
      </c>
      <c r="AY6156" s="243" t="s">
        <v>203</v>
      </c>
    </row>
    <row r="6157" spans="2:51" s="14" customFormat="1" ht="11.25">
      <c r="B6157" s="233"/>
      <c r="C6157" s="234"/>
      <c r="D6157" s="224" t="s">
        <v>211</v>
      </c>
      <c r="E6157" s="235" t="s">
        <v>1</v>
      </c>
      <c r="F6157" s="236" t="s">
        <v>5172</v>
      </c>
      <c r="G6157" s="234"/>
      <c r="H6157" s="237">
        <v>7.5</v>
      </c>
      <c r="I6157" s="238"/>
      <c r="J6157" s="234"/>
      <c r="K6157" s="234"/>
      <c r="L6157" s="239"/>
      <c r="M6157" s="240"/>
      <c r="N6157" s="241"/>
      <c r="O6157" s="241"/>
      <c r="P6157" s="241"/>
      <c r="Q6157" s="241"/>
      <c r="R6157" s="241"/>
      <c r="S6157" s="241"/>
      <c r="T6157" s="242"/>
      <c r="AT6157" s="243" t="s">
        <v>211</v>
      </c>
      <c r="AU6157" s="243" t="s">
        <v>84</v>
      </c>
      <c r="AV6157" s="14" t="s">
        <v>84</v>
      </c>
      <c r="AW6157" s="14" t="s">
        <v>31</v>
      </c>
      <c r="AX6157" s="14" t="s">
        <v>75</v>
      </c>
      <c r="AY6157" s="243" t="s">
        <v>203</v>
      </c>
    </row>
    <row r="6158" spans="2:51" s="14" customFormat="1" ht="11.25">
      <c r="B6158" s="233"/>
      <c r="C6158" s="234"/>
      <c r="D6158" s="224" t="s">
        <v>211</v>
      </c>
      <c r="E6158" s="235" t="s">
        <v>1</v>
      </c>
      <c r="F6158" s="236" t="s">
        <v>5173</v>
      </c>
      <c r="G6158" s="234"/>
      <c r="H6158" s="237">
        <v>9.4499999999999993</v>
      </c>
      <c r="I6158" s="238"/>
      <c r="J6158" s="234"/>
      <c r="K6158" s="234"/>
      <c r="L6158" s="239"/>
      <c r="M6158" s="240"/>
      <c r="N6158" s="241"/>
      <c r="O6158" s="241"/>
      <c r="P6158" s="241"/>
      <c r="Q6158" s="241"/>
      <c r="R6158" s="241"/>
      <c r="S6158" s="241"/>
      <c r="T6158" s="242"/>
      <c r="AT6158" s="243" t="s">
        <v>211</v>
      </c>
      <c r="AU6158" s="243" t="s">
        <v>84</v>
      </c>
      <c r="AV6158" s="14" t="s">
        <v>84</v>
      </c>
      <c r="AW6158" s="14" t="s">
        <v>31</v>
      </c>
      <c r="AX6158" s="14" t="s">
        <v>75</v>
      </c>
      <c r="AY6158" s="243" t="s">
        <v>203</v>
      </c>
    </row>
    <row r="6159" spans="2:51" s="14" customFormat="1" ht="11.25">
      <c r="B6159" s="233"/>
      <c r="C6159" s="234"/>
      <c r="D6159" s="224" t="s">
        <v>211</v>
      </c>
      <c r="E6159" s="235" t="s">
        <v>1</v>
      </c>
      <c r="F6159" s="236" t="s">
        <v>5174</v>
      </c>
      <c r="G6159" s="234"/>
      <c r="H6159" s="237">
        <v>10.7</v>
      </c>
      <c r="I6159" s="238"/>
      <c r="J6159" s="234"/>
      <c r="K6159" s="234"/>
      <c r="L6159" s="239"/>
      <c r="M6159" s="240"/>
      <c r="N6159" s="241"/>
      <c r="O6159" s="241"/>
      <c r="P6159" s="241"/>
      <c r="Q6159" s="241"/>
      <c r="R6159" s="241"/>
      <c r="S6159" s="241"/>
      <c r="T6159" s="242"/>
      <c r="AT6159" s="243" t="s">
        <v>211</v>
      </c>
      <c r="AU6159" s="243" t="s">
        <v>84</v>
      </c>
      <c r="AV6159" s="14" t="s">
        <v>84</v>
      </c>
      <c r="AW6159" s="14" t="s">
        <v>31</v>
      </c>
      <c r="AX6159" s="14" t="s">
        <v>75</v>
      </c>
      <c r="AY6159" s="243" t="s">
        <v>203</v>
      </c>
    </row>
    <row r="6160" spans="2:51" s="14" customFormat="1" ht="11.25">
      <c r="B6160" s="233"/>
      <c r="C6160" s="234"/>
      <c r="D6160" s="224" t="s">
        <v>211</v>
      </c>
      <c r="E6160" s="235" t="s">
        <v>1</v>
      </c>
      <c r="F6160" s="236" t="s">
        <v>5175</v>
      </c>
      <c r="G6160" s="234"/>
      <c r="H6160" s="237">
        <v>5.35</v>
      </c>
      <c r="I6160" s="238"/>
      <c r="J6160" s="234"/>
      <c r="K6160" s="234"/>
      <c r="L6160" s="239"/>
      <c r="M6160" s="240"/>
      <c r="N6160" s="241"/>
      <c r="O6160" s="241"/>
      <c r="P6160" s="241"/>
      <c r="Q6160" s="241"/>
      <c r="R6160" s="241"/>
      <c r="S6160" s="241"/>
      <c r="T6160" s="242"/>
      <c r="AT6160" s="243" t="s">
        <v>211</v>
      </c>
      <c r="AU6160" s="243" t="s">
        <v>84</v>
      </c>
      <c r="AV6160" s="14" t="s">
        <v>84</v>
      </c>
      <c r="AW6160" s="14" t="s">
        <v>31</v>
      </c>
      <c r="AX6160" s="14" t="s">
        <v>75</v>
      </c>
      <c r="AY6160" s="243" t="s">
        <v>203</v>
      </c>
    </row>
    <row r="6161" spans="2:51" s="14" customFormat="1" ht="11.25">
      <c r="B6161" s="233"/>
      <c r="C6161" s="234"/>
      <c r="D6161" s="224" t="s">
        <v>211</v>
      </c>
      <c r="E6161" s="235" t="s">
        <v>1</v>
      </c>
      <c r="F6161" s="236" t="s">
        <v>5176</v>
      </c>
      <c r="G6161" s="234"/>
      <c r="H6161" s="237">
        <v>5.55</v>
      </c>
      <c r="I6161" s="238"/>
      <c r="J6161" s="234"/>
      <c r="K6161" s="234"/>
      <c r="L6161" s="239"/>
      <c r="M6161" s="240"/>
      <c r="N6161" s="241"/>
      <c r="O6161" s="241"/>
      <c r="P6161" s="241"/>
      <c r="Q6161" s="241"/>
      <c r="R6161" s="241"/>
      <c r="S6161" s="241"/>
      <c r="T6161" s="242"/>
      <c r="AT6161" s="243" t="s">
        <v>211</v>
      </c>
      <c r="AU6161" s="243" t="s">
        <v>84</v>
      </c>
      <c r="AV6161" s="14" t="s">
        <v>84</v>
      </c>
      <c r="AW6161" s="14" t="s">
        <v>31</v>
      </c>
      <c r="AX6161" s="14" t="s">
        <v>75</v>
      </c>
      <c r="AY6161" s="243" t="s">
        <v>203</v>
      </c>
    </row>
    <row r="6162" spans="2:51" s="14" customFormat="1" ht="11.25">
      <c r="B6162" s="233"/>
      <c r="C6162" s="234"/>
      <c r="D6162" s="224" t="s">
        <v>211</v>
      </c>
      <c r="E6162" s="235" t="s">
        <v>1</v>
      </c>
      <c r="F6162" s="236" t="s">
        <v>5177</v>
      </c>
      <c r="G6162" s="234"/>
      <c r="H6162" s="237">
        <v>6.0140000000000002</v>
      </c>
      <c r="I6162" s="238"/>
      <c r="J6162" s="234"/>
      <c r="K6162" s="234"/>
      <c r="L6162" s="239"/>
      <c r="M6162" s="240"/>
      <c r="N6162" s="241"/>
      <c r="O6162" s="241"/>
      <c r="P6162" s="241"/>
      <c r="Q6162" s="241"/>
      <c r="R6162" s="241"/>
      <c r="S6162" s="241"/>
      <c r="T6162" s="242"/>
      <c r="AT6162" s="243" t="s">
        <v>211</v>
      </c>
      <c r="AU6162" s="243" t="s">
        <v>84</v>
      </c>
      <c r="AV6162" s="14" t="s">
        <v>84</v>
      </c>
      <c r="AW6162" s="14" t="s">
        <v>31</v>
      </c>
      <c r="AX6162" s="14" t="s">
        <v>75</v>
      </c>
      <c r="AY6162" s="243" t="s">
        <v>203</v>
      </c>
    </row>
    <row r="6163" spans="2:51" s="14" customFormat="1" ht="11.25">
      <c r="B6163" s="233"/>
      <c r="C6163" s="234"/>
      <c r="D6163" s="224" t="s">
        <v>211</v>
      </c>
      <c r="E6163" s="235" t="s">
        <v>1</v>
      </c>
      <c r="F6163" s="236" t="s">
        <v>5178</v>
      </c>
      <c r="G6163" s="234"/>
      <c r="H6163" s="237">
        <v>5.05</v>
      </c>
      <c r="I6163" s="238"/>
      <c r="J6163" s="234"/>
      <c r="K6163" s="234"/>
      <c r="L6163" s="239"/>
      <c r="M6163" s="240"/>
      <c r="N6163" s="241"/>
      <c r="O6163" s="241"/>
      <c r="P6163" s="241"/>
      <c r="Q6163" s="241"/>
      <c r="R6163" s="241"/>
      <c r="S6163" s="241"/>
      <c r="T6163" s="242"/>
      <c r="AT6163" s="243" t="s">
        <v>211</v>
      </c>
      <c r="AU6163" s="243" t="s">
        <v>84</v>
      </c>
      <c r="AV6163" s="14" t="s">
        <v>84</v>
      </c>
      <c r="AW6163" s="14" t="s">
        <v>31</v>
      </c>
      <c r="AX6163" s="14" t="s">
        <v>75</v>
      </c>
      <c r="AY6163" s="243" t="s">
        <v>203</v>
      </c>
    </row>
    <row r="6164" spans="2:51" s="14" customFormat="1" ht="11.25">
      <c r="B6164" s="233"/>
      <c r="C6164" s="234"/>
      <c r="D6164" s="224" t="s">
        <v>211</v>
      </c>
      <c r="E6164" s="235" t="s">
        <v>1</v>
      </c>
      <c r="F6164" s="236" t="s">
        <v>5179</v>
      </c>
      <c r="G6164" s="234"/>
      <c r="H6164" s="237">
        <v>8</v>
      </c>
      <c r="I6164" s="238"/>
      <c r="J6164" s="234"/>
      <c r="K6164" s="234"/>
      <c r="L6164" s="239"/>
      <c r="M6164" s="240"/>
      <c r="N6164" s="241"/>
      <c r="O6164" s="241"/>
      <c r="P6164" s="241"/>
      <c r="Q6164" s="241"/>
      <c r="R6164" s="241"/>
      <c r="S6164" s="241"/>
      <c r="T6164" s="242"/>
      <c r="AT6164" s="243" t="s">
        <v>211</v>
      </c>
      <c r="AU6164" s="243" t="s">
        <v>84</v>
      </c>
      <c r="AV6164" s="14" t="s">
        <v>84</v>
      </c>
      <c r="AW6164" s="14" t="s">
        <v>31</v>
      </c>
      <c r="AX6164" s="14" t="s">
        <v>75</v>
      </c>
      <c r="AY6164" s="243" t="s">
        <v>203</v>
      </c>
    </row>
    <row r="6165" spans="2:51" s="14" customFormat="1" ht="11.25">
      <c r="B6165" s="233"/>
      <c r="C6165" s="234"/>
      <c r="D6165" s="224" t="s">
        <v>211</v>
      </c>
      <c r="E6165" s="235" t="s">
        <v>1</v>
      </c>
      <c r="F6165" s="236" t="s">
        <v>5180</v>
      </c>
      <c r="G6165" s="234"/>
      <c r="H6165" s="237">
        <v>7.5</v>
      </c>
      <c r="I6165" s="238"/>
      <c r="J6165" s="234"/>
      <c r="K6165" s="234"/>
      <c r="L6165" s="239"/>
      <c r="M6165" s="240"/>
      <c r="N6165" s="241"/>
      <c r="O6165" s="241"/>
      <c r="P6165" s="241"/>
      <c r="Q6165" s="241"/>
      <c r="R6165" s="241"/>
      <c r="S6165" s="241"/>
      <c r="T6165" s="242"/>
      <c r="AT6165" s="243" t="s">
        <v>211</v>
      </c>
      <c r="AU6165" s="243" t="s">
        <v>84</v>
      </c>
      <c r="AV6165" s="14" t="s">
        <v>84</v>
      </c>
      <c r="AW6165" s="14" t="s">
        <v>31</v>
      </c>
      <c r="AX6165" s="14" t="s">
        <v>75</v>
      </c>
      <c r="AY6165" s="243" t="s">
        <v>203</v>
      </c>
    </row>
    <row r="6166" spans="2:51" s="14" customFormat="1" ht="11.25">
      <c r="B6166" s="233"/>
      <c r="C6166" s="234"/>
      <c r="D6166" s="224" t="s">
        <v>211</v>
      </c>
      <c r="E6166" s="235" t="s">
        <v>1</v>
      </c>
      <c r="F6166" s="236" t="s">
        <v>5181</v>
      </c>
      <c r="G6166" s="234"/>
      <c r="H6166" s="237">
        <v>7.5</v>
      </c>
      <c r="I6166" s="238"/>
      <c r="J6166" s="234"/>
      <c r="K6166" s="234"/>
      <c r="L6166" s="239"/>
      <c r="M6166" s="240"/>
      <c r="N6166" s="241"/>
      <c r="O6166" s="241"/>
      <c r="P6166" s="241"/>
      <c r="Q6166" s="241"/>
      <c r="R6166" s="241"/>
      <c r="S6166" s="241"/>
      <c r="T6166" s="242"/>
      <c r="AT6166" s="243" t="s">
        <v>211</v>
      </c>
      <c r="AU6166" s="243" t="s">
        <v>84</v>
      </c>
      <c r="AV6166" s="14" t="s">
        <v>84</v>
      </c>
      <c r="AW6166" s="14" t="s">
        <v>31</v>
      </c>
      <c r="AX6166" s="14" t="s">
        <v>75</v>
      </c>
      <c r="AY6166" s="243" t="s">
        <v>203</v>
      </c>
    </row>
    <row r="6167" spans="2:51" s="14" customFormat="1" ht="11.25">
      <c r="B6167" s="233"/>
      <c r="C6167" s="234"/>
      <c r="D6167" s="224" t="s">
        <v>211</v>
      </c>
      <c r="E6167" s="235" t="s">
        <v>1</v>
      </c>
      <c r="F6167" s="236" t="s">
        <v>5182</v>
      </c>
      <c r="G6167" s="234"/>
      <c r="H6167" s="237">
        <v>9.15</v>
      </c>
      <c r="I6167" s="238"/>
      <c r="J6167" s="234"/>
      <c r="K6167" s="234"/>
      <c r="L6167" s="239"/>
      <c r="M6167" s="240"/>
      <c r="N6167" s="241"/>
      <c r="O6167" s="241"/>
      <c r="P6167" s="241"/>
      <c r="Q6167" s="241"/>
      <c r="R6167" s="241"/>
      <c r="S6167" s="241"/>
      <c r="T6167" s="242"/>
      <c r="AT6167" s="243" t="s">
        <v>211</v>
      </c>
      <c r="AU6167" s="243" t="s">
        <v>84</v>
      </c>
      <c r="AV6167" s="14" t="s">
        <v>84</v>
      </c>
      <c r="AW6167" s="14" t="s">
        <v>31</v>
      </c>
      <c r="AX6167" s="14" t="s">
        <v>75</v>
      </c>
      <c r="AY6167" s="243" t="s">
        <v>203</v>
      </c>
    </row>
    <row r="6168" spans="2:51" s="14" customFormat="1" ht="11.25">
      <c r="B6168" s="233"/>
      <c r="C6168" s="234"/>
      <c r="D6168" s="224" t="s">
        <v>211</v>
      </c>
      <c r="E6168" s="235" t="s">
        <v>1</v>
      </c>
      <c r="F6168" s="236" t="s">
        <v>5183</v>
      </c>
      <c r="G6168" s="234"/>
      <c r="H6168" s="237">
        <v>6.9</v>
      </c>
      <c r="I6168" s="238"/>
      <c r="J6168" s="234"/>
      <c r="K6168" s="234"/>
      <c r="L6168" s="239"/>
      <c r="M6168" s="240"/>
      <c r="N6168" s="241"/>
      <c r="O6168" s="241"/>
      <c r="P6168" s="241"/>
      <c r="Q6168" s="241"/>
      <c r="R6168" s="241"/>
      <c r="S6168" s="241"/>
      <c r="T6168" s="242"/>
      <c r="AT6168" s="243" t="s">
        <v>211</v>
      </c>
      <c r="AU6168" s="243" t="s">
        <v>84</v>
      </c>
      <c r="AV6168" s="14" t="s">
        <v>84</v>
      </c>
      <c r="AW6168" s="14" t="s">
        <v>31</v>
      </c>
      <c r="AX6168" s="14" t="s">
        <v>75</v>
      </c>
      <c r="AY6168" s="243" t="s">
        <v>203</v>
      </c>
    </row>
    <row r="6169" spans="2:51" s="14" customFormat="1" ht="11.25">
      <c r="B6169" s="233"/>
      <c r="C6169" s="234"/>
      <c r="D6169" s="224" t="s">
        <v>211</v>
      </c>
      <c r="E6169" s="235" t="s">
        <v>1</v>
      </c>
      <c r="F6169" s="236" t="s">
        <v>5184</v>
      </c>
      <c r="G6169" s="234"/>
      <c r="H6169" s="237">
        <v>5.8</v>
      </c>
      <c r="I6169" s="238"/>
      <c r="J6169" s="234"/>
      <c r="K6169" s="234"/>
      <c r="L6169" s="239"/>
      <c r="M6169" s="240"/>
      <c r="N6169" s="241"/>
      <c r="O6169" s="241"/>
      <c r="P6169" s="241"/>
      <c r="Q6169" s="241"/>
      <c r="R6169" s="241"/>
      <c r="S6169" s="241"/>
      <c r="T6169" s="242"/>
      <c r="AT6169" s="243" t="s">
        <v>211</v>
      </c>
      <c r="AU6169" s="243" t="s">
        <v>84</v>
      </c>
      <c r="AV6169" s="14" t="s">
        <v>84</v>
      </c>
      <c r="AW6169" s="14" t="s">
        <v>31</v>
      </c>
      <c r="AX6169" s="14" t="s">
        <v>75</v>
      </c>
      <c r="AY6169" s="243" t="s">
        <v>203</v>
      </c>
    </row>
    <row r="6170" spans="2:51" s="14" customFormat="1" ht="11.25">
      <c r="B6170" s="233"/>
      <c r="C6170" s="234"/>
      <c r="D6170" s="224" t="s">
        <v>211</v>
      </c>
      <c r="E6170" s="235" t="s">
        <v>1</v>
      </c>
      <c r="F6170" s="236" t="s">
        <v>5185</v>
      </c>
      <c r="G6170" s="234"/>
      <c r="H6170" s="237">
        <v>4.9000000000000004</v>
      </c>
      <c r="I6170" s="238"/>
      <c r="J6170" s="234"/>
      <c r="K6170" s="234"/>
      <c r="L6170" s="239"/>
      <c r="M6170" s="240"/>
      <c r="N6170" s="241"/>
      <c r="O6170" s="241"/>
      <c r="P6170" s="241"/>
      <c r="Q6170" s="241"/>
      <c r="R6170" s="241"/>
      <c r="S6170" s="241"/>
      <c r="T6170" s="242"/>
      <c r="AT6170" s="243" t="s">
        <v>211</v>
      </c>
      <c r="AU6170" s="243" t="s">
        <v>84</v>
      </c>
      <c r="AV6170" s="14" t="s">
        <v>84</v>
      </c>
      <c r="AW6170" s="14" t="s">
        <v>31</v>
      </c>
      <c r="AX6170" s="14" t="s">
        <v>75</v>
      </c>
      <c r="AY6170" s="243" t="s">
        <v>203</v>
      </c>
    </row>
    <row r="6171" spans="2:51" s="14" customFormat="1" ht="11.25">
      <c r="B6171" s="233"/>
      <c r="C6171" s="234"/>
      <c r="D6171" s="224" t="s">
        <v>211</v>
      </c>
      <c r="E6171" s="235" t="s">
        <v>1</v>
      </c>
      <c r="F6171" s="236" t="s">
        <v>4551</v>
      </c>
      <c r="G6171" s="234"/>
      <c r="H6171" s="237">
        <v>6.25</v>
      </c>
      <c r="I6171" s="238"/>
      <c r="J6171" s="234"/>
      <c r="K6171" s="234"/>
      <c r="L6171" s="239"/>
      <c r="M6171" s="240"/>
      <c r="N6171" s="241"/>
      <c r="O6171" s="241"/>
      <c r="P6171" s="241"/>
      <c r="Q6171" s="241"/>
      <c r="R6171" s="241"/>
      <c r="S6171" s="241"/>
      <c r="T6171" s="242"/>
      <c r="AT6171" s="243" t="s">
        <v>211</v>
      </c>
      <c r="AU6171" s="243" t="s">
        <v>84</v>
      </c>
      <c r="AV6171" s="14" t="s">
        <v>84</v>
      </c>
      <c r="AW6171" s="14" t="s">
        <v>31</v>
      </c>
      <c r="AX6171" s="14" t="s">
        <v>75</v>
      </c>
      <c r="AY6171" s="243" t="s">
        <v>203</v>
      </c>
    </row>
    <row r="6172" spans="2:51" s="14" customFormat="1" ht="11.25">
      <c r="B6172" s="233"/>
      <c r="C6172" s="234"/>
      <c r="D6172" s="224" t="s">
        <v>211</v>
      </c>
      <c r="E6172" s="235" t="s">
        <v>1</v>
      </c>
      <c r="F6172" s="236" t="s">
        <v>5186</v>
      </c>
      <c r="G6172" s="234"/>
      <c r="H6172" s="237">
        <v>6.35</v>
      </c>
      <c r="I6172" s="238"/>
      <c r="J6172" s="234"/>
      <c r="K6172" s="234"/>
      <c r="L6172" s="239"/>
      <c r="M6172" s="240"/>
      <c r="N6172" s="241"/>
      <c r="O6172" s="241"/>
      <c r="P6172" s="241"/>
      <c r="Q6172" s="241"/>
      <c r="R6172" s="241"/>
      <c r="S6172" s="241"/>
      <c r="T6172" s="242"/>
      <c r="AT6172" s="243" t="s">
        <v>211</v>
      </c>
      <c r="AU6172" s="243" t="s">
        <v>84</v>
      </c>
      <c r="AV6172" s="14" t="s">
        <v>84</v>
      </c>
      <c r="AW6172" s="14" t="s">
        <v>31</v>
      </c>
      <c r="AX6172" s="14" t="s">
        <v>75</v>
      </c>
      <c r="AY6172" s="243" t="s">
        <v>203</v>
      </c>
    </row>
    <row r="6173" spans="2:51" s="14" customFormat="1" ht="11.25">
      <c r="B6173" s="233"/>
      <c r="C6173" s="234"/>
      <c r="D6173" s="224" t="s">
        <v>211</v>
      </c>
      <c r="E6173" s="235" t="s">
        <v>1</v>
      </c>
      <c r="F6173" s="236" t="s">
        <v>5187</v>
      </c>
      <c r="G6173" s="234"/>
      <c r="H6173" s="237">
        <v>4.8499999999999996</v>
      </c>
      <c r="I6173" s="238"/>
      <c r="J6173" s="234"/>
      <c r="K6173" s="234"/>
      <c r="L6173" s="239"/>
      <c r="M6173" s="240"/>
      <c r="N6173" s="241"/>
      <c r="O6173" s="241"/>
      <c r="P6173" s="241"/>
      <c r="Q6173" s="241"/>
      <c r="R6173" s="241"/>
      <c r="S6173" s="241"/>
      <c r="T6173" s="242"/>
      <c r="AT6173" s="243" t="s">
        <v>211</v>
      </c>
      <c r="AU6173" s="243" t="s">
        <v>84</v>
      </c>
      <c r="AV6173" s="14" t="s">
        <v>84</v>
      </c>
      <c r="AW6173" s="14" t="s">
        <v>31</v>
      </c>
      <c r="AX6173" s="14" t="s">
        <v>75</v>
      </c>
      <c r="AY6173" s="243" t="s">
        <v>203</v>
      </c>
    </row>
    <row r="6174" spans="2:51" s="14" customFormat="1" ht="11.25">
      <c r="B6174" s="233"/>
      <c r="C6174" s="234"/>
      <c r="D6174" s="224" t="s">
        <v>211</v>
      </c>
      <c r="E6174" s="235" t="s">
        <v>1</v>
      </c>
      <c r="F6174" s="236" t="s">
        <v>5188</v>
      </c>
      <c r="G6174" s="234"/>
      <c r="H6174" s="237">
        <v>6.55</v>
      </c>
      <c r="I6174" s="238"/>
      <c r="J6174" s="234"/>
      <c r="K6174" s="234"/>
      <c r="L6174" s="239"/>
      <c r="M6174" s="240"/>
      <c r="N6174" s="241"/>
      <c r="O6174" s="241"/>
      <c r="P6174" s="241"/>
      <c r="Q6174" s="241"/>
      <c r="R6174" s="241"/>
      <c r="S6174" s="241"/>
      <c r="T6174" s="242"/>
      <c r="AT6174" s="243" t="s">
        <v>211</v>
      </c>
      <c r="AU6174" s="243" t="s">
        <v>84</v>
      </c>
      <c r="AV6174" s="14" t="s">
        <v>84</v>
      </c>
      <c r="AW6174" s="14" t="s">
        <v>31</v>
      </c>
      <c r="AX6174" s="14" t="s">
        <v>75</v>
      </c>
      <c r="AY6174" s="243" t="s">
        <v>203</v>
      </c>
    </row>
    <row r="6175" spans="2:51" s="13" customFormat="1" ht="11.25">
      <c r="B6175" s="222"/>
      <c r="C6175" s="223"/>
      <c r="D6175" s="224" t="s">
        <v>211</v>
      </c>
      <c r="E6175" s="225" t="s">
        <v>1</v>
      </c>
      <c r="F6175" s="226" t="s">
        <v>213</v>
      </c>
      <c r="G6175" s="223"/>
      <c r="H6175" s="225" t="s">
        <v>1</v>
      </c>
      <c r="I6175" s="227"/>
      <c r="J6175" s="223"/>
      <c r="K6175" s="223"/>
      <c r="L6175" s="228"/>
      <c r="M6175" s="229"/>
      <c r="N6175" s="230"/>
      <c r="O6175" s="230"/>
      <c r="P6175" s="230"/>
      <c r="Q6175" s="230"/>
      <c r="R6175" s="230"/>
      <c r="S6175" s="230"/>
      <c r="T6175" s="231"/>
      <c r="AT6175" s="232" t="s">
        <v>211</v>
      </c>
      <c r="AU6175" s="232" t="s">
        <v>84</v>
      </c>
      <c r="AV6175" s="13" t="s">
        <v>82</v>
      </c>
      <c r="AW6175" s="13" t="s">
        <v>31</v>
      </c>
      <c r="AX6175" s="13" t="s">
        <v>75</v>
      </c>
      <c r="AY6175" s="232" t="s">
        <v>203</v>
      </c>
    </row>
    <row r="6176" spans="2:51" s="13" customFormat="1" ht="11.25">
      <c r="B6176" s="222"/>
      <c r="C6176" s="223"/>
      <c r="D6176" s="224" t="s">
        <v>211</v>
      </c>
      <c r="E6176" s="225" t="s">
        <v>1</v>
      </c>
      <c r="F6176" s="226" t="s">
        <v>420</v>
      </c>
      <c r="G6176" s="223"/>
      <c r="H6176" s="225" t="s">
        <v>1</v>
      </c>
      <c r="I6176" s="227"/>
      <c r="J6176" s="223"/>
      <c r="K6176" s="223"/>
      <c r="L6176" s="228"/>
      <c r="M6176" s="229"/>
      <c r="N6176" s="230"/>
      <c r="O6176" s="230"/>
      <c r="P6176" s="230"/>
      <c r="Q6176" s="230"/>
      <c r="R6176" s="230"/>
      <c r="S6176" s="230"/>
      <c r="T6176" s="231"/>
      <c r="AT6176" s="232" t="s">
        <v>211</v>
      </c>
      <c r="AU6176" s="232" t="s">
        <v>84</v>
      </c>
      <c r="AV6176" s="13" t="s">
        <v>82</v>
      </c>
      <c r="AW6176" s="13" t="s">
        <v>31</v>
      </c>
      <c r="AX6176" s="13" t="s">
        <v>75</v>
      </c>
      <c r="AY6176" s="232" t="s">
        <v>203</v>
      </c>
    </row>
    <row r="6177" spans="2:51" s="14" customFormat="1" ht="11.25">
      <c r="B6177" s="233"/>
      <c r="C6177" s="234"/>
      <c r="D6177" s="224" t="s">
        <v>211</v>
      </c>
      <c r="E6177" s="235" t="s">
        <v>1</v>
      </c>
      <c r="F6177" s="236" t="s">
        <v>4331</v>
      </c>
      <c r="G6177" s="234"/>
      <c r="H6177" s="237">
        <v>12.4</v>
      </c>
      <c r="I6177" s="238"/>
      <c r="J6177" s="234"/>
      <c r="K6177" s="234"/>
      <c r="L6177" s="239"/>
      <c r="M6177" s="240"/>
      <c r="N6177" s="241"/>
      <c r="O6177" s="241"/>
      <c r="P6177" s="241"/>
      <c r="Q6177" s="241"/>
      <c r="R6177" s="241"/>
      <c r="S6177" s="241"/>
      <c r="T6177" s="242"/>
      <c r="AT6177" s="243" t="s">
        <v>211</v>
      </c>
      <c r="AU6177" s="243" t="s">
        <v>84</v>
      </c>
      <c r="AV6177" s="14" t="s">
        <v>84</v>
      </c>
      <c r="AW6177" s="14" t="s">
        <v>31</v>
      </c>
      <c r="AX6177" s="14" t="s">
        <v>75</v>
      </c>
      <c r="AY6177" s="243" t="s">
        <v>203</v>
      </c>
    </row>
    <row r="6178" spans="2:51" s="14" customFormat="1" ht="11.25">
      <c r="B6178" s="233"/>
      <c r="C6178" s="234"/>
      <c r="D6178" s="224" t="s">
        <v>211</v>
      </c>
      <c r="E6178" s="235" t="s">
        <v>1</v>
      </c>
      <c r="F6178" s="236" t="s">
        <v>5189</v>
      </c>
      <c r="G6178" s="234"/>
      <c r="H6178" s="237">
        <v>7.5</v>
      </c>
      <c r="I6178" s="238"/>
      <c r="J6178" s="234"/>
      <c r="K6178" s="234"/>
      <c r="L6178" s="239"/>
      <c r="M6178" s="240"/>
      <c r="N6178" s="241"/>
      <c r="O6178" s="241"/>
      <c r="P6178" s="241"/>
      <c r="Q6178" s="241"/>
      <c r="R6178" s="241"/>
      <c r="S6178" s="241"/>
      <c r="T6178" s="242"/>
      <c r="AT6178" s="243" t="s">
        <v>211</v>
      </c>
      <c r="AU6178" s="243" t="s">
        <v>84</v>
      </c>
      <c r="AV6178" s="14" t="s">
        <v>84</v>
      </c>
      <c r="AW6178" s="14" t="s">
        <v>31</v>
      </c>
      <c r="AX6178" s="14" t="s">
        <v>75</v>
      </c>
      <c r="AY6178" s="243" t="s">
        <v>203</v>
      </c>
    </row>
    <row r="6179" spans="2:51" s="14" customFormat="1" ht="11.25">
      <c r="B6179" s="233"/>
      <c r="C6179" s="234"/>
      <c r="D6179" s="224" t="s">
        <v>211</v>
      </c>
      <c r="E6179" s="235" t="s">
        <v>1</v>
      </c>
      <c r="F6179" s="236" t="s">
        <v>5190</v>
      </c>
      <c r="G6179" s="234"/>
      <c r="H6179" s="237">
        <v>7.5</v>
      </c>
      <c r="I6179" s="238"/>
      <c r="J6179" s="234"/>
      <c r="K6179" s="234"/>
      <c r="L6179" s="239"/>
      <c r="M6179" s="240"/>
      <c r="N6179" s="241"/>
      <c r="O6179" s="241"/>
      <c r="P6179" s="241"/>
      <c r="Q6179" s="241"/>
      <c r="R6179" s="241"/>
      <c r="S6179" s="241"/>
      <c r="T6179" s="242"/>
      <c r="AT6179" s="243" t="s">
        <v>211</v>
      </c>
      <c r="AU6179" s="243" t="s">
        <v>84</v>
      </c>
      <c r="AV6179" s="14" t="s">
        <v>84</v>
      </c>
      <c r="AW6179" s="14" t="s">
        <v>31</v>
      </c>
      <c r="AX6179" s="14" t="s">
        <v>75</v>
      </c>
      <c r="AY6179" s="243" t="s">
        <v>203</v>
      </c>
    </row>
    <row r="6180" spans="2:51" s="14" customFormat="1" ht="11.25">
      <c r="B6180" s="233"/>
      <c r="C6180" s="234"/>
      <c r="D6180" s="224" t="s">
        <v>211</v>
      </c>
      <c r="E6180" s="235" t="s">
        <v>1</v>
      </c>
      <c r="F6180" s="236" t="s">
        <v>5191</v>
      </c>
      <c r="G6180" s="234"/>
      <c r="H6180" s="237">
        <v>7.5</v>
      </c>
      <c r="I6180" s="238"/>
      <c r="J6180" s="234"/>
      <c r="K6180" s="234"/>
      <c r="L6180" s="239"/>
      <c r="M6180" s="240"/>
      <c r="N6180" s="241"/>
      <c r="O6180" s="241"/>
      <c r="P6180" s="241"/>
      <c r="Q6180" s="241"/>
      <c r="R6180" s="241"/>
      <c r="S6180" s="241"/>
      <c r="T6180" s="242"/>
      <c r="AT6180" s="243" t="s">
        <v>211</v>
      </c>
      <c r="AU6180" s="243" t="s">
        <v>84</v>
      </c>
      <c r="AV6180" s="14" t="s">
        <v>84</v>
      </c>
      <c r="AW6180" s="14" t="s">
        <v>31</v>
      </c>
      <c r="AX6180" s="14" t="s">
        <v>75</v>
      </c>
      <c r="AY6180" s="243" t="s">
        <v>203</v>
      </c>
    </row>
    <row r="6181" spans="2:51" s="14" customFormat="1" ht="11.25">
      <c r="B6181" s="233"/>
      <c r="C6181" s="234"/>
      <c r="D6181" s="224" t="s">
        <v>211</v>
      </c>
      <c r="E6181" s="235" t="s">
        <v>1</v>
      </c>
      <c r="F6181" s="236" t="s">
        <v>5192</v>
      </c>
      <c r="G6181" s="234"/>
      <c r="H6181" s="237">
        <v>7.5</v>
      </c>
      <c r="I6181" s="238"/>
      <c r="J6181" s="234"/>
      <c r="K6181" s="234"/>
      <c r="L6181" s="239"/>
      <c r="M6181" s="240"/>
      <c r="N6181" s="241"/>
      <c r="O6181" s="241"/>
      <c r="P6181" s="241"/>
      <c r="Q6181" s="241"/>
      <c r="R6181" s="241"/>
      <c r="S6181" s="241"/>
      <c r="T6181" s="242"/>
      <c r="AT6181" s="243" t="s">
        <v>211</v>
      </c>
      <c r="AU6181" s="243" t="s">
        <v>84</v>
      </c>
      <c r="AV6181" s="14" t="s">
        <v>84</v>
      </c>
      <c r="AW6181" s="14" t="s">
        <v>31</v>
      </c>
      <c r="AX6181" s="14" t="s">
        <v>75</v>
      </c>
      <c r="AY6181" s="243" t="s">
        <v>203</v>
      </c>
    </row>
    <row r="6182" spans="2:51" s="14" customFormat="1" ht="11.25">
      <c r="B6182" s="233"/>
      <c r="C6182" s="234"/>
      <c r="D6182" s="224" t="s">
        <v>211</v>
      </c>
      <c r="E6182" s="235" t="s">
        <v>1</v>
      </c>
      <c r="F6182" s="236" t="s">
        <v>5193</v>
      </c>
      <c r="G6182" s="234"/>
      <c r="H6182" s="237">
        <v>7.5</v>
      </c>
      <c r="I6182" s="238"/>
      <c r="J6182" s="234"/>
      <c r="K6182" s="234"/>
      <c r="L6182" s="239"/>
      <c r="M6182" s="240"/>
      <c r="N6182" s="241"/>
      <c r="O6182" s="241"/>
      <c r="P6182" s="241"/>
      <c r="Q6182" s="241"/>
      <c r="R6182" s="241"/>
      <c r="S6182" s="241"/>
      <c r="T6182" s="242"/>
      <c r="AT6182" s="243" t="s">
        <v>211</v>
      </c>
      <c r="AU6182" s="243" t="s">
        <v>84</v>
      </c>
      <c r="AV6182" s="14" t="s">
        <v>84</v>
      </c>
      <c r="AW6182" s="14" t="s">
        <v>31</v>
      </c>
      <c r="AX6182" s="14" t="s">
        <v>75</v>
      </c>
      <c r="AY6182" s="243" t="s">
        <v>203</v>
      </c>
    </row>
    <row r="6183" spans="2:51" s="14" customFormat="1" ht="11.25">
      <c r="B6183" s="233"/>
      <c r="C6183" s="234"/>
      <c r="D6183" s="224" t="s">
        <v>211</v>
      </c>
      <c r="E6183" s="235" t="s">
        <v>1</v>
      </c>
      <c r="F6183" s="236" t="s">
        <v>5194</v>
      </c>
      <c r="G6183" s="234"/>
      <c r="H6183" s="237">
        <v>7.5</v>
      </c>
      <c r="I6183" s="238"/>
      <c r="J6183" s="234"/>
      <c r="K6183" s="234"/>
      <c r="L6183" s="239"/>
      <c r="M6183" s="240"/>
      <c r="N6183" s="241"/>
      <c r="O6183" s="241"/>
      <c r="P6183" s="241"/>
      <c r="Q6183" s="241"/>
      <c r="R6183" s="241"/>
      <c r="S6183" s="241"/>
      <c r="T6183" s="242"/>
      <c r="AT6183" s="243" t="s">
        <v>211</v>
      </c>
      <c r="AU6183" s="243" t="s">
        <v>84</v>
      </c>
      <c r="AV6183" s="14" t="s">
        <v>84</v>
      </c>
      <c r="AW6183" s="14" t="s">
        <v>31</v>
      </c>
      <c r="AX6183" s="14" t="s">
        <v>75</v>
      </c>
      <c r="AY6183" s="243" t="s">
        <v>203</v>
      </c>
    </row>
    <row r="6184" spans="2:51" s="14" customFormat="1" ht="11.25">
      <c r="B6184" s="233"/>
      <c r="C6184" s="234"/>
      <c r="D6184" s="224" t="s">
        <v>211</v>
      </c>
      <c r="E6184" s="235" t="s">
        <v>1</v>
      </c>
      <c r="F6184" s="236" t="s">
        <v>5195</v>
      </c>
      <c r="G6184" s="234"/>
      <c r="H6184" s="237">
        <v>7.5</v>
      </c>
      <c r="I6184" s="238"/>
      <c r="J6184" s="234"/>
      <c r="K6184" s="234"/>
      <c r="L6184" s="239"/>
      <c r="M6184" s="240"/>
      <c r="N6184" s="241"/>
      <c r="O6184" s="241"/>
      <c r="P6184" s="241"/>
      <c r="Q6184" s="241"/>
      <c r="R6184" s="241"/>
      <c r="S6184" s="241"/>
      <c r="T6184" s="242"/>
      <c r="AT6184" s="243" t="s">
        <v>211</v>
      </c>
      <c r="AU6184" s="243" t="s">
        <v>84</v>
      </c>
      <c r="AV6184" s="14" t="s">
        <v>84</v>
      </c>
      <c r="AW6184" s="14" t="s">
        <v>31</v>
      </c>
      <c r="AX6184" s="14" t="s">
        <v>75</v>
      </c>
      <c r="AY6184" s="243" t="s">
        <v>203</v>
      </c>
    </row>
    <row r="6185" spans="2:51" s="14" customFormat="1" ht="11.25">
      <c r="B6185" s="233"/>
      <c r="C6185" s="234"/>
      <c r="D6185" s="224" t="s">
        <v>211</v>
      </c>
      <c r="E6185" s="235" t="s">
        <v>1</v>
      </c>
      <c r="F6185" s="236" t="s">
        <v>5196</v>
      </c>
      <c r="G6185" s="234"/>
      <c r="H6185" s="237">
        <v>7.5</v>
      </c>
      <c r="I6185" s="238"/>
      <c r="J6185" s="234"/>
      <c r="K6185" s="234"/>
      <c r="L6185" s="239"/>
      <c r="M6185" s="240"/>
      <c r="N6185" s="241"/>
      <c r="O6185" s="241"/>
      <c r="P6185" s="241"/>
      <c r="Q6185" s="241"/>
      <c r="R6185" s="241"/>
      <c r="S6185" s="241"/>
      <c r="T6185" s="242"/>
      <c r="AT6185" s="243" t="s">
        <v>211</v>
      </c>
      <c r="AU6185" s="243" t="s">
        <v>84</v>
      </c>
      <c r="AV6185" s="14" t="s">
        <v>84</v>
      </c>
      <c r="AW6185" s="14" t="s">
        <v>31</v>
      </c>
      <c r="AX6185" s="14" t="s">
        <v>75</v>
      </c>
      <c r="AY6185" s="243" t="s">
        <v>203</v>
      </c>
    </row>
    <row r="6186" spans="2:51" s="14" customFormat="1" ht="11.25">
      <c r="B6186" s="233"/>
      <c r="C6186" s="234"/>
      <c r="D6186" s="224" t="s">
        <v>211</v>
      </c>
      <c r="E6186" s="235" t="s">
        <v>1</v>
      </c>
      <c r="F6186" s="236" t="s">
        <v>5197</v>
      </c>
      <c r="G6186" s="234"/>
      <c r="H6186" s="237">
        <v>7.5</v>
      </c>
      <c r="I6186" s="238"/>
      <c r="J6186" s="234"/>
      <c r="K6186" s="234"/>
      <c r="L6186" s="239"/>
      <c r="M6186" s="240"/>
      <c r="N6186" s="241"/>
      <c r="O6186" s="241"/>
      <c r="P6186" s="241"/>
      <c r="Q6186" s="241"/>
      <c r="R6186" s="241"/>
      <c r="S6186" s="241"/>
      <c r="T6186" s="242"/>
      <c r="AT6186" s="243" t="s">
        <v>211</v>
      </c>
      <c r="AU6186" s="243" t="s">
        <v>84</v>
      </c>
      <c r="AV6186" s="14" t="s">
        <v>84</v>
      </c>
      <c r="AW6186" s="14" t="s">
        <v>31</v>
      </c>
      <c r="AX6186" s="14" t="s">
        <v>75</v>
      </c>
      <c r="AY6186" s="243" t="s">
        <v>203</v>
      </c>
    </row>
    <row r="6187" spans="2:51" s="14" customFormat="1" ht="11.25">
      <c r="B6187" s="233"/>
      <c r="C6187" s="234"/>
      <c r="D6187" s="224" t="s">
        <v>211</v>
      </c>
      <c r="E6187" s="235" t="s">
        <v>1</v>
      </c>
      <c r="F6187" s="236" t="s">
        <v>5198</v>
      </c>
      <c r="G6187" s="234"/>
      <c r="H6187" s="237">
        <v>7.5</v>
      </c>
      <c r="I6187" s="238"/>
      <c r="J6187" s="234"/>
      <c r="K6187" s="234"/>
      <c r="L6187" s="239"/>
      <c r="M6187" s="240"/>
      <c r="N6187" s="241"/>
      <c r="O6187" s="241"/>
      <c r="P6187" s="241"/>
      <c r="Q6187" s="241"/>
      <c r="R6187" s="241"/>
      <c r="S6187" s="241"/>
      <c r="T6187" s="242"/>
      <c r="AT6187" s="243" t="s">
        <v>211</v>
      </c>
      <c r="AU6187" s="243" t="s">
        <v>84</v>
      </c>
      <c r="AV6187" s="14" t="s">
        <v>84</v>
      </c>
      <c r="AW6187" s="14" t="s">
        <v>31</v>
      </c>
      <c r="AX6187" s="14" t="s">
        <v>75</v>
      </c>
      <c r="AY6187" s="243" t="s">
        <v>203</v>
      </c>
    </row>
    <row r="6188" spans="2:51" s="14" customFormat="1" ht="11.25">
      <c r="B6188" s="233"/>
      <c r="C6188" s="234"/>
      <c r="D6188" s="224" t="s">
        <v>211</v>
      </c>
      <c r="E6188" s="235" t="s">
        <v>1</v>
      </c>
      <c r="F6188" s="236" t="s">
        <v>5199</v>
      </c>
      <c r="G6188" s="234"/>
      <c r="H6188" s="237">
        <v>7.5</v>
      </c>
      <c r="I6188" s="238"/>
      <c r="J6188" s="234"/>
      <c r="K6188" s="234"/>
      <c r="L6188" s="239"/>
      <c r="M6188" s="240"/>
      <c r="N6188" s="241"/>
      <c r="O6188" s="241"/>
      <c r="P6188" s="241"/>
      <c r="Q6188" s="241"/>
      <c r="R6188" s="241"/>
      <c r="S6188" s="241"/>
      <c r="T6188" s="242"/>
      <c r="AT6188" s="243" t="s">
        <v>211</v>
      </c>
      <c r="AU6188" s="243" t="s">
        <v>84</v>
      </c>
      <c r="AV6188" s="14" t="s">
        <v>84</v>
      </c>
      <c r="AW6188" s="14" t="s">
        <v>31</v>
      </c>
      <c r="AX6188" s="14" t="s">
        <v>75</v>
      </c>
      <c r="AY6188" s="243" t="s">
        <v>203</v>
      </c>
    </row>
    <row r="6189" spans="2:51" s="14" customFormat="1" ht="11.25">
      <c r="B6189" s="233"/>
      <c r="C6189" s="234"/>
      <c r="D6189" s="224" t="s">
        <v>211</v>
      </c>
      <c r="E6189" s="235" t="s">
        <v>1</v>
      </c>
      <c r="F6189" s="236" t="s">
        <v>5200</v>
      </c>
      <c r="G6189" s="234"/>
      <c r="H6189" s="237">
        <v>7.5</v>
      </c>
      <c r="I6189" s="238"/>
      <c r="J6189" s="234"/>
      <c r="K6189" s="234"/>
      <c r="L6189" s="239"/>
      <c r="M6189" s="240"/>
      <c r="N6189" s="241"/>
      <c r="O6189" s="241"/>
      <c r="P6189" s="241"/>
      <c r="Q6189" s="241"/>
      <c r="R6189" s="241"/>
      <c r="S6189" s="241"/>
      <c r="T6189" s="242"/>
      <c r="AT6189" s="243" t="s">
        <v>211</v>
      </c>
      <c r="AU6189" s="243" t="s">
        <v>84</v>
      </c>
      <c r="AV6189" s="14" t="s">
        <v>84</v>
      </c>
      <c r="AW6189" s="14" t="s">
        <v>31</v>
      </c>
      <c r="AX6189" s="14" t="s">
        <v>75</v>
      </c>
      <c r="AY6189" s="243" t="s">
        <v>203</v>
      </c>
    </row>
    <row r="6190" spans="2:51" s="14" customFormat="1" ht="11.25">
      <c r="B6190" s="233"/>
      <c r="C6190" s="234"/>
      <c r="D6190" s="224" t="s">
        <v>211</v>
      </c>
      <c r="E6190" s="235" t="s">
        <v>1</v>
      </c>
      <c r="F6190" s="236" t="s">
        <v>5201</v>
      </c>
      <c r="G6190" s="234"/>
      <c r="H6190" s="237">
        <v>7.5</v>
      </c>
      <c r="I6190" s="238"/>
      <c r="J6190" s="234"/>
      <c r="K6190" s="234"/>
      <c r="L6190" s="239"/>
      <c r="M6190" s="240"/>
      <c r="N6190" s="241"/>
      <c r="O6190" s="241"/>
      <c r="P6190" s="241"/>
      <c r="Q6190" s="241"/>
      <c r="R6190" s="241"/>
      <c r="S6190" s="241"/>
      <c r="T6190" s="242"/>
      <c r="AT6190" s="243" t="s">
        <v>211</v>
      </c>
      <c r="AU6190" s="243" t="s">
        <v>84</v>
      </c>
      <c r="AV6190" s="14" t="s">
        <v>84</v>
      </c>
      <c r="AW6190" s="14" t="s">
        <v>31</v>
      </c>
      <c r="AX6190" s="14" t="s">
        <v>75</v>
      </c>
      <c r="AY6190" s="243" t="s">
        <v>203</v>
      </c>
    </row>
    <row r="6191" spans="2:51" s="14" customFormat="1" ht="11.25">
      <c r="B6191" s="233"/>
      <c r="C6191" s="234"/>
      <c r="D6191" s="224" t="s">
        <v>211</v>
      </c>
      <c r="E6191" s="235" t="s">
        <v>1</v>
      </c>
      <c r="F6191" s="236" t="s">
        <v>5202</v>
      </c>
      <c r="G6191" s="234"/>
      <c r="H6191" s="237">
        <v>7.5</v>
      </c>
      <c r="I6191" s="238"/>
      <c r="J6191" s="234"/>
      <c r="K6191" s="234"/>
      <c r="L6191" s="239"/>
      <c r="M6191" s="240"/>
      <c r="N6191" s="241"/>
      <c r="O6191" s="241"/>
      <c r="P6191" s="241"/>
      <c r="Q6191" s="241"/>
      <c r="R6191" s="241"/>
      <c r="S6191" s="241"/>
      <c r="T6191" s="242"/>
      <c r="AT6191" s="243" t="s">
        <v>211</v>
      </c>
      <c r="AU6191" s="243" t="s">
        <v>84</v>
      </c>
      <c r="AV6191" s="14" t="s">
        <v>84</v>
      </c>
      <c r="AW6191" s="14" t="s">
        <v>31</v>
      </c>
      <c r="AX6191" s="14" t="s">
        <v>75</v>
      </c>
      <c r="AY6191" s="243" t="s">
        <v>203</v>
      </c>
    </row>
    <row r="6192" spans="2:51" s="14" customFormat="1" ht="11.25">
      <c r="B6192" s="233"/>
      <c r="C6192" s="234"/>
      <c r="D6192" s="224" t="s">
        <v>211</v>
      </c>
      <c r="E6192" s="235" t="s">
        <v>1</v>
      </c>
      <c r="F6192" s="236" t="s">
        <v>5203</v>
      </c>
      <c r="G6192" s="234"/>
      <c r="H6192" s="237">
        <v>9.4499999999999993</v>
      </c>
      <c r="I6192" s="238"/>
      <c r="J6192" s="234"/>
      <c r="K6192" s="234"/>
      <c r="L6192" s="239"/>
      <c r="M6192" s="240"/>
      <c r="N6192" s="241"/>
      <c r="O6192" s="241"/>
      <c r="P6192" s="241"/>
      <c r="Q6192" s="241"/>
      <c r="R6192" s="241"/>
      <c r="S6192" s="241"/>
      <c r="T6192" s="242"/>
      <c r="AT6192" s="243" t="s">
        <v>211</v>
      </c>
      <c r="AU6192" s="243" t="s">
        <v>84</v>
      </c>
      <c r="AV6192" s="14" t="s">
        <v>84</v>
      </c>
      <c r="AW6192" s="14" t="s">
        <v>31</v>
      </c>
      <c r="AX6192" s="14" t="s">
        <v>75</v>
      </c>
      <c r="AY6192" s="243" t="s">
        <v>203</v>
      </c>
    </row>
    <row r="6193" spans="2:51" s="14" customFormat="1" ht="11.25">
      <c r="B6193" s="233"/>
      <c r="C6193" s="234"/>
      <c r="D6193" s="224" t="s">
        <v>211</v>
      </c>
      <c r="E6193" s="235" t="s">
        <v>1</v>
      </c>
      <c r="F6193" s="236" t="s">
        <v>5204</v>
      </c>
      <c r="G6193" s="234"/>
      <c r="H6193" s="237">
        <v>10.7</v>
      </c>
      <c r="I6193" s="238"/>
      <c r="J6193" s="234"/>
      <c r="K6193" s="234"/>
      <c r="L6193" s="239"/>
      <c r="M6193" s="240"/>
      <c r="N6193" s="241"/>
      <c r="O6193" s="241"/>
      <c r="P6193" s="241"/>
      <c r="Q6193" s="241"/>
      <c r="R6193" s="241"/>
      <c r="S6193" s="241"/>
      <c r="T6193" s="242"/>
      <c r="AT6193" s="243" t="s">
        <v>211</v>
      </c>
      <c r="AU6193" s="243" t="s">
        <v>84</v>
      </c>
      <c r="AV6193" s="14" t="s">
        <v>84</v>
      </c>
      <c r="AW6193" s="14" t="s">
        <v>31</v>
      </c>
      <c r="AX6193" s="14" t="s">
        <v>75</v>
      </c>
      <c r="AY6193" s="243" t="s">
        <v>203</v>
      </c>
    </row>
    <row r="6194" spans="2:51" s="14" customFormat="1" ht="11.25">
      <c r="B6194" s="233"/>
      <c r="C6194" s="234"/>
      <c r="D6194" s="224" t="s">
        <v>211</v>
      </c>
      <c r="E6194" s="235" t="s">
        <v>1</v>
      </c>
      <c r="F6194" s="236" t="s">
        <v>5205</v>
      </c>
      <c r="G6194" s="234"/>
      <c r="H6194" s="237">
        <v>5.35</v>
      </c>
      <c r="I6194" s="238"/>
      <c r="J6194" s="234"/>
      <c r="K6194" s="234"/>
      <c r="L6194" s="239"/>
      <c r="M6194" s="240"/>
      <c r="N6194" s="241"/>
      <c r="O6194" s="241"/>
      <c r="P6194" s="241"/>
      <c r="Q6194" s="241"/>
      <c r="R6194" s="241"/>
      <c r="S6194" s="241"/>
      <c r="T6194" s="242"/>
      <c r="AT6194" s="243" t="s">
        <v>211</v>
      </c>
      <c r="AU6194" s="243" t="s">
        <v>84</v>
      </c>
      <c r="AV6194" s="14" t="s">
        <v>84</v>
      </c>
      <c r="AW6194" s="14" t="s">
        <v>31</v>
      </c>
      <c r="AX6194" s="14" t="s">
        <v>75</v>
      </c>
      <c r="AY6194" s="243" t="s">
        <v>203</v>
      </c>
    </row>
    <row r="6195" spans="2:51" s="14" customFormat="1" ht="11.25">
      <c r="B6195" s="233"/>
      <c r="C6195" s="234"/>
      <c r="D6195" s="224" t="s">
        <v>211</v>
      </c>
      <c r="E6195" s="235" t="s">
        <v>1</v>
      </c>
      <c r="F6195" s="236" t="s">
        <v>5206</v>
      </c>
      <c r="G6195" s="234"/>
      <c r="H6195" s="237">
        <v>5.55</v>
      </c>
      <c r="I6195" s="238"/>
      <c r="J6195" s="234"/>
      <c r="K6195" s="234"/>
      <c r="L6195" s="239"/>
      <c r="M6195" s="240"/>
      <c r="N6195" s="241"/>
      <c r="O6195" s="241"/>
      <c r="P6195" s="241"/>
      <c r="Q6195" s="241"/>
      <c r="R6195" s="241"/>
      <c r="S6195" s="241"/>
      <c r="T6195" s="242"/>
      <c r="AT6195" s="243" t="s">
        <v>211</v>
      </c>
      <c r="AU6195" s="243" t="s">
        <v>84</v>
      </c>
      <c r="AV6195" s="14" t="s">
        <v>84</v>
      </c>
      <c r="AW6195" s="14" t="s">
        <v>31</v>
      </c>
      <c r="AX6195" s="14" t="s">
        <v>75</v>
      </c>
      <c r="AY6195" s="243" t="s">
        <v>203</v>
      </c>
    </row>
    <row r="6196" spans="2:51" s="14" customFormat="1" ht="11.25">
      <c r="B6196" s="233"/>
      <c r="C6196" s="234"/>
      <c r="D6196" s="224" t="s">
        <v>211</v>
      </c>
      <c r="E6196" s="235" t="s">
        <v>1</v>
      </c>
      <c r="F6196" s="236" t="s">
        <v>5207</v>
      </c>
      <c r="G6196" s="234"/>
      <c r="H6196" s="237">
        <v>6.0140000000000002</v>
      </c>
      <c r="I6196" s="238"/>
      <c r="J6196" s="234"/>
      <c r="K6196" s="234"/>
      <c r="L6196" s="239"/>
      <c r="M6196" s="240"/>
      <c r="N6196" s="241"/>
      <c r="O6196" s="241"/>
      <c r="P6196" s="241"/>
      <c r="Q6196" s="241"/>
      <c r="R6196" s="241"/>
      <c r="S6196" s="241"/>
      <c r="T6196" s="242"/>
      <c r="AT6196" s="243" t="s">
        <v>211</v>
      </c>
      <c r="AU6196" s="243" t="s">
        <v>84</v>
      </c>
      <c r="AV6196" s="14" t="s">
        <v>84</v>
      </c>
      <c r="AW6196" s="14" t="s">
        <v>31</v>
      </c>
      <c r="AX6196" s="14" t="s">
        <v>75</v>
      </c>
      <c r="AY6196" s="243" t="s">
        <v>203</v>
      </c>
    </row>
    <row r="6197" spans="2:51" s="14" customFormat="1" ht="11.25">
      <c r="B6197" s="233"/>
      <c r="C6197" s="234"/>
      <c r="D6197" s="224" t="s">
        <v>211</v>
      </c>
      <c r="E6197" s="235" t="s">
        <v>1</v>
      </c>
      <c r="F6197" s="236" t="s">
        <v>5208</v>
      </c>
      <c r="G6197" s="234"/>
      <c r="H6197" s="237">
        <v>5.05</v>
      </c>
      <c r="I6197" s="238"/>
      <c r="J6197" s="234"/>
      <c r="K6197" s="234"/>
      <c r="L6197" s="239"/>
      <c r="M6197" s="240"/>
      <c r="N6197" s="241"/>
      <c r="O6197" s="241"/>
      <c r="P6197" s="241"/>
      <c r="Q6197" s="241"/>
      <c r="R6197" s="241"/>
      <c r="S6197" s="241"/>
      <c r="T6197" s="242"/>
      <c r="AT6197" s="243" t="s">
        <v>211</v>
      </c>
      <c r="AU6197" s="243" t="s">
        <v>84</v>
      </c>
      <c r="AV6197" s="14" t="s">
        <v>84</v>
      </c>
      <c r="AW6197" s="14" t="s">
        <v>31</v>
      </c>
      <c r="AX6197" s="14" t="s">
        <v>75</v>
      </c>
      <c r="AY6197" s="243" t="s">
        <v>203</v>
      </c>
    </row>
    <row r="6198" spans="2:51" s="14" customFormat="1" ht="11.25">
      <c r="B6198" s="233"/>
      <c r="C6198" s="234"/>
      <c r="D6198" s="224" t="s">
        <v>211</v>
      </c>
      <c r="E6198" s="235" t="s">
        <v>1</v>
      </c>
      <c r="F6198" s="236" t="s">
        <v>5209</v>
      </c>
      <c r="G6198" s="234"/>
      <c r="H6198" s="237">
        <v>8</v>
      </c>
      <c r="I6198" s="238"/>
      <c r="J6198" s="234"/>
      <c r="K6198" s="234"/>
      <c r="L6198" s="239"/>
      <c r="M6198" s="240"/>
      <c r="N6198" s="241"/>
      <c r="O6198" s="241"/>
      <c r="P6198" s="241"/>
      <c r="Q6198" s="241"/>
      <c r="R6198" s="241"/>
      <c r="S6198" s="241"/>
      <c r="T6198" s="242"/>
      <c r="AT6198" s="243" t="s">
        <v>211</v>
      </c>
      <c r="AU6198" s="243" t="s">
        <v>84</v>
      </c>
      <c r="AV6198" s="14" t="s">
        <v>84</v>
      </c>
      <c r="AW6198" s="14" t="s">
        <v>31</v>
      </c>
      <c r="AX6198" s="14" t="s">
        <v>75</v>
      </c>
      <c r="AY6198" s="243" t="s">
        <v>203</v>
      </c>
    </row>
    <row r="6199" spans="2:51" s="14" customFormat="1" ht="11.25">
      <c r="B6199" s="233"/>
      <c r="C6199" s="234"/>
      <c r="D6199" s="224" t="s">
        <v>211</v>
      </c>
      <c r="E6199" s="235" t="s">
        <v>1</v>
      </c>
      <c r="F6199" s="236" t="s">
        <v>5210</v>
      </c>
      <c r="G6199" s="234"/>
      <c r="H6199" s="237">
        <v>7.5</v>
      </c>
      <c r="I6199" s="238"/>
      <c r="J6199" s="234"/>
      <c r="K6199" s="234"/>
      <c r="L6199" s="239"/>
      <c r="M6199" s="240"/>
      <c r="N6199" s="241"/>
      <c r="O6199" s="241"/>
      <c r="P6199" s="241"/>
      <c r="Q6199" s="241"/>
      <c r="R6199" s="241"/>
      <c r="S6199" s="241"/>
      <c r="T6199" s="242"/>
      <c r="AT6199" s="243" t="s">
        <v>211</v>
      </c>
      <c r="AU6199" s="243" t="s">
        <v>84</v>
      </c>
      <c r="AV6199" s="14" t="s">
        <v>84</v>
      </c>
      <c r="AW6199" s="14" t="s">
        <v>31</v>
      </c>
      <c r="AX6199" s="14" t="s">
        <v>75</v>
      </c>
      <c r="AY6199" s="243" t="s">
        <v>203</v>
      </c>
    </row>
    <row r="6200" spans="2:51" s="14" customFormat="1" ht="11.25">
      <c r="B6200" s="233"/>
      <c r="C6200" s="234"/>
      <c r="D6200" s="224" t="s">
        <v>211</v>
      </c>
      <c r="E6200" s="235" t="s">
        <v>1</v>
      </c>
      <c r="F6200" s="236" t="s">
        <v>5211</v>
      </c>
      <c r="G6200" s="234"/>
      <c r="H6200" s="237">
        <v>7.5</v>
      </c>
      <c r="I6200" s="238"/>
      <c r="J6200" s="234"/>
      <c r="K6200" s="234"/>
      <c r="L6200" s="239"/>
      <c r="M6200" s="240"/>
      <c r="N6200" s="241"/>
      <c r="O6200" s="241"/>
      <c r="P6200" s="241"/>
      <c r="Q6200" s="241"/>
      <c r="R6200" s="241"/>
      <c r="S6200" s="241"/>
      <c r="T6200" s="242"/>
      <c r="AT6200" s="243" t="s">
        <v>211</v>
      </c>
      <c r="AU6200" s="243" t="s">
        <v>84</v>
      </c>
      <c r="AV6200" s="14" t="s">
        <v>84</v>
      </c>
      <c r="AW6200" s="14" t="s">
        <v>31</v>
      </c>
      <c r="AX6200" s="14" t="s">
        <v>75</v>
      </c>
      <c r="AY6200" s="243" t="s">
        <v>203</v>
      </c>
    </row>
    <row r="6201" spans="2:51" s="14" customFormat="1" ht="11.25">
      <c r="B6201" s="233"/>
      <c r="C6201" s="234"/>
      <c r="D6201" s="224" t="s">
        <v>211</v>
      </c>
      <c r="E6201" s="235" t="s">
        <v>1</v>
      </c>
      <c r="F6201" s="236" t="s">
        <v>5212</v>
      </c>
      <c r="G6201" s="234"/>
      <c r="H6201" s="237">
        <v>9.15</v>
      </c>
      <c r="I6201" s="238"/>
      <c r="J6201" s="234"/>
      <c r="K6201" s="234"/>
      <c r="L6201" s="239"/>
      <c r="M6201" s="240"/>
      <c r="N6201" s="241"/>
      <c r="O6201" s="241"/>
      <c r="P6201" s="241"/>
      <c r="Q6201" s="241"/>
      <c r="R6201" s="241"/>
      <c r="S6201" s="241"/>
      <c r="T6201" s="242"/>
      <c r="AT6201" s="243" t="s">
        <v>211</v>
      </c>
      <c r="AU6201" s="243" t="s">
        <v>84</v>
      </c>
      <c r="AV6201" s="14" t="s">
        <v>84</v>
      </c>
      <c r="AW6201" s="14" t="s">
        <v>31</v>
      </c>
      <c r="AX6201" s="14" t="s">
        <v>75</v>
      </c>
      <c r="AY6201" s="243" t="s">
        <v>203</v>
      </c>
    </row>
    <row r="6202" spans="2:51" s="14" customFormat="1" ht="11.25">
      <c r="B6202" s="233"/>
      <c r="C6202" s="234"/>
      <c r="D6202" s="224" t="s">
        <v>211</v>
      </c>
      <c r="E6202" s="235" t="s">
        <v>1</v>
      </c>
      <c r="F6202" s="236" t="s">
        <v>4570</v>
      </c>
      <c r="G6202" s="234"/>
      <c r="H6202" s="237">
        <v>6.9</v>
      </c>
      <c r="I6202" s="238"/>
      <c r="J6202" s="234"/>
      <c r="K6202" s="234"/>
      <c r="L6202" s="239"/>
      <c r="M6202" s="240"/>
      <c r="N6202" s="241"/>
      <c r="O6202" s="241"/>
      <c r="P6202" s="241"/>
      <c r="Q6202" s="241"/>
      <c r="R6202" s="241"/>
      <c r="S6202" s="241"/>
      <c r="T6202" s="242"/>
      <c r="AT6202" s="243" t="s">
        <v>211</v>
      </c>
      <c r="AU6202" s="243" t="s">
        <v>84</v>
      </c>
      <c r="AV6202" s="14" t="s">
        <v>84</v>
      </c>
      <c r="AW6202" s="14" t="s">
        <v>31</v>
      </c>
      <c r="AX6202" s="14" t="s">
        <v>75</v>
      </c>
      <c r="AY6202" s="243" t="s">
        <v>203</v>
      </c>
    </row>
    <row r="6203" spans="2:51" s="14" customFormat="1" ht="11.25">
      <c r="B6203" s="233"/>
      <c r="C6203" s="234"/>
      <c r="D6203" s="224" t="s">
        <v>211</v>
      </c>
      <c r="E6203" s="235" t="s">
        <v>1</v>
      </c>
      <c r="F6203" s="236" t="s">
        <v>4571</v>
      </c>
      <c r="G6203" s="234"/>
      <c r="H6203" s="237">
        <v>5.65</v>
      </c>
      <c r="I6203" s="238"/>
      <c r="J6203" s="234"/>
      <c r="K6203" s="234"/>
      <c r="L6203" s="239"/>
      <c r="M6203" s="240"/>
      <c r="N6203" s="241"/>
      <c r="O6203" s="241"/>
      <c r="P6203" s="241"/>
      <c r="Q6203" s="241"/>
      <c r="R6203" s="241"/>
      <c r="S6203" s="241"/>
      <c r="T6203" s="242"/>
      <c r="AT6203" s="243" t="s">
        <v>211</v>
      </c>
      <c r="AU6203" s="243" t="s">
        <v>84</v>
      </c>
      <c r="AV6203" s="14" t="s">
        <v>84</v>
      </c>
      <c r="AW6203" s="14" t="s">
        <v>31</v>
      </c>
      <c r="AX6203" s="14" t="s">
        <v>75</v>
      </c>
      <c r="AY6203" s="243" t="s">
        <v>203</v>
      </c>
    </row>
    <row r="6204" spans="2:51" s="14" customFormat="1" ht="11.25">
      <c r="B6204" s="233"/>
      <c r="C6204" s="234"/>
      <c r="D6204" s="224" t="s">
        <v>211</v>
      </c>
      <c r="E6204" s="235" t="s">
        <v>1</v>
      </c>
      <c r="F6204" s="236" t="s">
        <v>5213</v>
      </c>
      <c r="G6204" s="234"/>
      <c r="H6204" s="237">
        <v>4.5</v>
      </c>
      <c r="I6204" s="238"/>
      <c r="J6204" s="234"/>
      <c r="K6204" s="234"/>
      <c r="L6204" s="239"/>
      <c r="M6204" s="240"/>
      <c r="N6204" s="241"/>
      <c r="O6204" s="241"/>
      <c r="P6204" s="241"/>
      <c r="Q6204" s="241"/>
      <c r="R6204" s="241"/>
      <c r="S6204" s="241"/>
      <c r="T6204" s="242"/>
      <c r="AT6204" s="243" t="s">
        <v>211</v>
      </c>
      <c r="AU6204" s="243" t="s">
        <v>84</v>
      </c>
      <c r="AV6204" s="14" t="s">
        <v>84</v>
      </c>
      <c r="AW6204" s="14" t="s">
        <v>31</v>
      </c>
      <c r="AX6204" s="14" t="s">
        <v>75</v>
      </c>
      <c r="AY6204" s="243" t="s">
        <v>203</v>
      </c>
    </row>
    <row r="6205" spans="2:51" s="14" customFormat="1" ht="11.25">
      <c r="B6205" s="233"/>
      <c r="C6205" s="234"/>
      <c r="D6205" s="224" t="s">
        <v>211</v>
      </c>
      <c r="E6205" s="235" t="s">
        <v>1</v>
      </c>
      <c r="F6205" s="236" t="s">
        <v>4573</v>
      </c>
      <c r="G6205" s="234"/>
      <c r="H6205" s="237">
        <v>4.5</v>
      </c>
      <c r="I6205" s="238"/>
      <c r="J6205" s="234"/>
      <c r="K6205" s="234"/>
      <c r="L6205" s="239"/>
      <c r="M6205" s="240"/>
      <c r="N6205" s="241"/>
      <c r="O6205" s="241"/>
      <c r="P6205" s="241"/>
      <c r="Q6205" s="241"/>
      <c r="R6205" s="241"/>
      <c r="S6205" s="241"/>
      <c r="T6205" s="242"/>
      <c r="AT6205" s="243" t="s">
        <v>211</v>
      </c>
      <c r="AU6205" s="243" t="s">
        <v>84</v>
      </c>
      <c r="AV6205" s="14" t="s">
        <v>84</v>
      </c>
      <c r="AW6205" s="14" t="s">
        <v>31</v>
      </c>
      <c r="AX6205" s="14" t="s">
        <v>75</v>
      </c>
      <c r="AY6205" s="243" t="s">
        <v>203</v>
      </c>
    </row>
    <row r="6206" spans="2:51" s="14" customFormat="1" ht="11.25">
      <c r="B6206" s="233"/>
      <c r="C6206" s="234"/>
      <c r="D6206" s="224" t="s">
        <v>211</v>
      </c>
      <c r="E6206" s="235" t="s">
        <v>1</v>
      </c>
      <c r="F6206" s="236" t="s">
        <v>5214</v>
      </c>
      <c r="G6206" s="234"/>
      <c r="H6206" s="237">
        <v>5.65</v>
      </c>
      <c r="I6206" s="238"/>
      <c r="J6206" s="234"/>
      <c r="K6206" s="234"/>
      <c r="L6206" s="239"/>
      <c r="M6206" s="240"/>
      <c r="N6206" s="241"/>
      <c r="O6206" s="241"/>
      <c r="P6206" s="241"/>
      <c r="Q6206" s="241"/>
      <c r="R6206" s="241"/>
      <c r="S6206" s="241"/>
      <c r="T6206" s="242"/>
      <c r="AT6206" s="243" t="s">
        <v>211</v>
      </c>
      <c r="AU6206" s="243" t="s">
        <v>84</v>
      </c>
      <c r="AV6206" s="14" t="s">
        <v>84</v>
      </c>
      <c r="AW6206" s="14" t="s">
        <v>31</v>
      </c>
      <c r="AX6206" s="14" t="s">
        <v>75</v>
      </c>
      <c r="AY6206" s="243" t="s">
        <v>203</v>
      </c>
    </row>
    <row r="6207" spans="2:51" s="14" customFormat="1" ht="11.25">
      <c r="B6207" s="233"/>
      <c r="C6207" s="234"/>
      <c r="D6207" s="224" t="s">
        <v>211</v>
      </c>
      <c r="E6207" s="235" t="s">
        <v>1</v>
      </c>
      <c r="F6207" s="236" t="s">
        <v>5215</v>
      </c>
      <c r="G6207" s="234"/>
      <c r="H6207" s="237">
        <v>4.8</v>
      </c>
      <c r="I6207" s="238"/>
      <c r="J6207" s="234"/>
      <c r="K6207" s="234"/>
      <c r="L6207" s="239"/>
      <c r="M6207" s="240"/>
      <c r="N6207" s="241"/>
      <c r="O6207" s="241"/>
      <c r="P6207" s="241"/>
      <c r="Q6207" s="241"/>
      <c r="R6207" s="241"/>
      <c r="S6207" s="241"/>
      <c r="T6207" s="242"/>
      <c r="AT6207" s="243" t="s">
        <v>211</v>
      </c>
      <c r="AU6207" s="243" t="s">
        <v>84</v>
      </c>
      <c r="AV6207" s="14" t="s">
        <v>84</v>
      </c>
      <c r="AW6207" s="14" t="s">
        <v>31</v>
      </c>
      <c r="AX6207" s="14" t="s">
        <v>75</v>
      </c>
      <c r="AY6207" s="243" t="s">
        <v>203</v>
      </c>
    </row>
    <row r="6208" spans="2:51" s="14" customFormat="1" ht="11.25">
      <c r="B6208" s="233"/>
      <c r="C6208" s="234"/>
      <c r="D6208" s="224" t="s">
        <v>211</v>
      </c>
      <c r="E6208" s="235" t="s">
        <v>1</v>
      </c>
      <c r="F6208" s="236" t="s">
        <v>4576</v>
      </c>
      <c r="G6208" s="234"/>
      <c r="H6208" s="237">
        <v>4.5999999999999996</v>
      </c>
      <c r="I6208" s="238"/>
      <c r="J6208" s="234"/>
      <c r="K6208" s="234"/>
      <c r="L6208" s="239"/>
      <c r="M6208" s="240"/>
      <c r="N6208" s="241"/>
      <c r="O6208" s="241"/>
      <c r="P6208" s="241"/>
      <c r="Q6208" s="241"/>
      <c r="R6208" s="241"/>
      <c r="S6208" s="241"/>
      <c r="T6208" s="242"/>
      <c r="AT6208" s="243" t="s">
        <v>211</v>
      </c>
      <c r="AU6208" s="243" t="s">
        <v>84</v>
      </c>
      <c r="AV6208" s="14" t="s">
        <v>84</v>
      </c>
      <c r="AW6208" s="14" t="s">
        <v>31</v>
      </c>
      <c r="AX6208" s="14" t="s">
        <v>75</v>
      </c>
      <c r="AY6208" s="243" t="s">
        <v>203</v>
      </c>
    </row>
    <row r="6209" spans="2:51" s="14" customFormat="1" ht="11.25">
      <c r="B6209" s="233"/>
      <c r="C6209" s="234"/>
      <c r="D6209" s="224" t="s">
        <v>211</v>
      </c>
      <c r="E6209" s="235" t="s">
        <v>1</v>
      </c>
      <c r="F6209" s="236" t="s">
        <v>4357</v>
      </c>
      <c r="G6209" s="234"/>
      <c r="H6209" s="237">
        <v>12.4</v>
      </c>
      <c r="I6209" s="238"/>
      <c r="J6209" s="234"/>
      <c r="K6209" s="234"/>
      <c r="L6209" s="239"/>
      <c r="M6209" s="240"/>
      <c r="N6209" s="241"/>
      <c r="O6209" s="241"/>
      <c r="P6209" s="241"/>
      <c r="Q6209" s="241"/>
      <c r="R6209" s="241"/>
      <c r="S6209" s="241"/>
      <c r="T6209" s="242"/>
      <c r="AT6209" s="243" t="s">
        <v>211</v>
      </c>
      <c r="AU6209" s="243" t="s">
        <v>84</v>
      </c>
      <c r="AV6209" s="14" t="s">
        <v>84</v>
      </c>
      <c r="AW6209" s="14" t="s">
        <v>31</v>
      </c>
      <c r="AX6209" s="14" t="s">
        <v>75</v>
      </c>
      <c r="AY6209" s="243" t="s">
        <v>203</v>
      </c>
    </row>
    <row r="6210" spans="2:51" s="14" customFormat="1" ht="11.25">
      <c r="B6210" s="233"/>
      <c r="C6210" s="234"/>
      <c r="D6210" s="224" t="s">
        <v>211</v>
      </c>
      <c r="E6210" s="235" t="s">
        <v>1</v>
      </c>
      <c r="F6210" s="236" t="s">
        <v>5216</v>
      </c>
      <c r="G6210" s="234"/>
      <c r="H6210" s="237">
        <v>7.5</v>
      </c>
      <c r="I6210" s="238"/>
      <c r="J6210" s="234"/>
      <c r="K6210" s="234"/>
      <c r="L6210" s="239"/>
      <c r="M6210" s="240"/>
      <c r="N6210" s="241"/>
      <c r="O6210" s="241"/>
      <c r="P6210" s="241"/>
      <c r="Q6210" s="241"/>
      <c r="R6210" s="241"/>
      <c r="S6210" s="241"/>
      <c r="T6210" s="242"/>
      <c r="AT6210" s="243" t="s">
        <v>211</v>
      </c>
      <c r="AU6210" s="243" t="s">
        <v>84</v>
      </c>
      <c r="AV6210" s="14" t="s">
        <v>84</v>
      </c>
      <c r="AW6210" s="14" t="s">
        <v>31</v>
      </c>
      <c r="AX6210" s="14" t="s">
        <v>75</v>
      </c>
      <c r="AY6210" s="243" t="s">
        <v>203</v>
      </c>
    </row>
    <row r="6211" spans="2:51" s="14" customFormat="1" ht="11.25">
      <c r="B6211" s="233"/>
      <c r="C6211" s="234"/>
      <c r="D6211" s="224" t="s">
        <v>211</v>
      </c>
      <c r="E6211" s="235" t="s">
        <v>1</v>
      </c>
      <c r="F6211" s="236" t="s">
        <v>5217</v>
      </c>
      <c r="G6211" s="234"/>
      <c r="H6211" s="237">
        <v>7.5</v>
      </c>
      <c r="I6211" s="238"/>
      <c r="J6211" s="234"/>
      <c r="K6211" s="234"/>
      <c r="L6211" s="239"/>
      <c r="M6211" s="240"/>
      <c r="N6211" s="241"/>
      <c r="O6211" s="241"/>
      <c r="P6211" s="241"/>
      <c r="Q6211" s="241"/>
      <c r="R6211" s="241"/>
      <c r="S6211" s="241"/>
      <c r="T6211" s="242"/>
      <c r="AT6211" s="243" t="s">
        <v>211</v>
      </c>
      <c r="AU6211" s="243" t="s">
        <v>84</v>
      </c>
      <c r="AV6211" s="14" t="s">
        <v>84</v>
      </c>
      <c r="AW6211" s="14" t="s">
        <v>31</v>
      </c>
      <c r="AX6211" s="14" t="s">
        <v>75</v>
      </c>
      <c r="AY6211" s="243" t="s">
        <v>203</v>
      </c>
    </row>
    <row r="6212" spans="2:51" s="14" customFormat="1" ht="11.25">
      <c r="B6212" s="233"/>
      <c r="C6212" s="234"/>
      <c r="D6212" s="224" t="s">
        <v>211</v>
      </c>
      <c r="E6212" s="235" t="s">
        <v>1</v>
      </c>
      <c r="F6212" s="236" t="s">
        <v>5218</v>
      </c>
      <c r="G6212" s="234"/>
      <c r="H6212" s="237">
        <v>7.5</v>
      </c>
      <c r="I6212" s="238"/>
      <c r="J6212" s="234"/>
      <c r="K6212" s="234"/>
      <c r="L6212" s="239"/>
      <c r="M6212" s="240"/>
      <c r="N6212" s="241"/>
      <c r="O6212" s="241"/>
      <c r="P6212" s="241"/>
      <c r="Q6212" s="241"/>
      <c r="R6212" s="241"/>
      <c r="S6212" s="241"/>
      <c r="T6212" s="242"/>
      <c r="AT6212" s="243" t="s">
        <v>211</v>
      </c>
      <c r="AU6212" s="243" t="s">
        <v>84</v>
      </c>
      <c r="AV6212" s="14" t="s">
        <v>84</v>
      </c>
      <c r="AW6212" s="14" t="s">
        <v>31</v>
      </c>
      <c r="AX6212" s="14" t="s">
        <v>75</v>
      </c>
      <c r="AY6212" s="243" t="s">
        <v>203</v>
      </c>
    </row>
    <row r="6213" spans="2:51" s="14" customFormat="1" ht="11.25">
      <c r="B6213" s="233"/>
      <c r="C6213" s="234"/>
      <c r="D6213" s="224" t="s">
        <v>211</v>
      </c>
      <c r="E6213" s="235" t="s">
        <v>1</v>
      </c>
      <c r="F6213" s="236" t="s">
        <v>5219</v>
      </c>
      <c r="G6213" s="234"/>
      <c r="H6213" s="237">
        <v>7.5</v>
      </c>
      <c r="I6213" s="238"/>
      <c r="J6213" s="234"/>
      <c r="K6213" s="234"/>
      <c r="L6213" s="239"/>
      <c r="M6213" s="240"/>
      <c r="N6213" s="241"/>
      <c r="O6213" s="241"/>
      <c r="P6213" s="241"/>
      <c r="Q6213" s="241"/>
      <c r="R6213" s="241"/>
      <c r="S6213" s="241"/>
      <c r="T6213" s="242"/>
      <c r="AT6213" s="243" t="s">
        <v>211</v>
      </c>
      <c r="AU6213" s="243" t="s">
        <v>84</v>
      </c>
      <c r="AV6213" s="14" t="s">
        <v>84</v>
      </c>
      <c r="AW6213" s="14" t="s">
        <v>31</v>
      </c>
      <c r="AX6213" s="14" t="s">
        <v>75</v>
      </c>
      <c r="AY6213" s="243" t="s">
        <v>203</v>
      </c>
    </row>
    <row r="6214" spans="2:51" s="14" customFormat="1" ht="11.25">
      <c r="B6214" s="233"/>
      <c r="C6214" s="234"/>
      <c r="D6214" s="224" t="s">
        <v>211</v>
      </c>
      <c r="E6214" s="235" t="s">
        <v>1</v>
      </c>
      <c r="F6214" s="236" t="s">
        <v>5220</v>
      </c>
      <c r="G6214" s="234"/>
      <c r="H6214" s="237">
        <v>7.5</v>
      </c>
      <c r="I6214" s="238"/>
      <c r="J6214" s="234"/>
      <c r="K6214" s="234"/>
      <c r="L6214" s="239"/>
      <c r="M6214" s="240"/>
      <c r="N6214" s="241"/>
      <c r="O6214" s="241"/>
      <c r="P6214" s="241"/>
      <c r="Q6214" s="241"/>
      <c r="R6214" s="241"/>
      <c r="S6214" s="241"/>
      <c r="T6214" s="242"/>
      <c r="AT6214" s="243" t="s">
        <v>211</v>
      </c>
      <c r="AU6214" s="243" t="s">
        <v>84</v>
      </c>
      <c r="AV6214" s="14" t="s">
        <v>84</v>
      </c>
      <c r="AW6214" s="14" t="s">
        <v>31</v>
      </c>
      <c r="AX6214" s="14" t="s">
        <v>75</v>
      </c>
      <c r="AY6214" s="243" t="s">
        <v>203</v>
      </c>
    </row>
    <row r="6215" spans="2:51" s="14" customFormat="1" ht="11.25">
      <c r="B6215" s="233"/>
      <c r="C6215" s="234"/>
      <c r="D6215" s="224" t="s">
        <v>211</v>
      </c>
      <c r="E6215" s="235" t="s">
        <v>1</v>
      </c>
      <c r="F6215" s="236" t="s">
        <v>5221</v>
      </c>
      <c r="G6215" s="234"/>
      <c r="H6215" s="237">
        <v>7.5</v>
      </c>
      <c r="I6215" s="238"/>
      <c r="J6215" s="234"/>
      <c r="K6215" s="234"/>
      <c r="L6215" s="239"/>
      <c r="M6215" s="240"/>
      <c r="N6215" s="241"/>
      <c r="O6215" s="241"/>
      <c r="P6215" s="241"/>
      <c r="Q6215" s="241"/>
      <c r="R6215" s="241"/>
      <c r="S6215" s="241"/>
      <c r="T6215" s="242"/>
      <c r="AT6215" s="243" t="s">
        <v>211</v>
      </c>
      <c r="AU6215" s="243" t="s">
        <v>84</v>
      </c>
      <c r="AV6215" s="14" t="s">
        <v>84</v>
      </c>
      <c r="AW6215" s="14" t="s">
        <v>31</v>
      </c>
      <c r="AX6215" s="14" t="s">
        <v>75</v>
      </c>
      <c r="AY6215" s="243" t="s">
        <v>203</v>
      </c>
    </row>
    <row r="6216" spans="2:51" s="14" customFormat="1" ht="11.25">
      <c r="B6216" s="233"/>
      <c r="C6216" s="234"/>
      <c r="D6216" s="224" t="s">
        <v>211</v>
      </c>
      <c r="E6216" s="235" t="s">
        <v>1</v>
      </c>
      <c r="F6216" s="236" t="s">
        <v>5222</v>
      </c>
      <c r="G6216" s="234"/>
      <c r="H6216" s="237">
        <v>7.5</v>
      </c>
      <c r="I6216" s="238"/>
      <c r="J6216" s="234"/>
      <c r="K6216" s="234"/>
      <c r="L6216" s="239"/>
      <c r="M6216" s="240"/>
      <c r="N6216" s="241"/>
      <c r="O6216" s="241"/>
      <c r="P6216" s="241"/>
      <c r="Q6216" s="241"/>
      <c r="R6216" s="241"/>
      <c r="S6216" s="241"/>
      <c r="T6216" s="242"/>
      <c r="AT6216" s="243" t="s">
        <v>211</v>
      </c>
      <c r="AU6216" s="243" t="s">
        <v>84</v>
      </c>
      <c r="AV6216" s="14" t="s">
        <v>84</v>
      </c>
      <c r="AW6216" s="14" t="s">
        <v>31</v>
      </c>
      <c r="AX6216" s="14" t="s">
        <v>75</v>
      </c>
      <c r="AY6216" s="243" t="s">
        <v>203</v>
      </c>
    </row>
    <row r="6217" spans="2:51" s="14" customFormat="1" ht="11.25">
      <c r="B6217" s="233"/>
      <c r="C6217" s="234"/>
      <c r="D6217" s="224" t="s">
        <v>211</v>
      </c>
      <c r="E6217" s="235" t="s">
        <v>1</v>
      </c>
      <c r="F6217" s="236" t="s">
        <v>5223</v>
      </c>
      <c r="G6217" s="234"/>
      <c r="H6217" s="237">
        <v>7.5</v>
      </c>
      <c r="I6217" s="238"/>
      <c r="J6217" s="234"/>
      <c r="K6217" s="234"/>
      <c r="L6217" s="239"/>
      <c r="M6217" s="240"/>
      <c r="N6217" s="241"/>
      <c r="O6217" s="241"/>
      <c r="P6217" s="241"/>
      <c r="Q6217" s="241"/>
      <c r="R6217" s="241"/>
      <c r="S6217" s="241"/>
      <c r="T6217" s="242"/>
      <c r="AT6217" s="243" t="s">
        <v>211</v>
      </c>
      <c r="AU6217" s="243" t="s">
        <v>84</v>
      </c>
      <c r="AV6217" s="14" t="s">
        <v>84</v>
      </c>
      <c r="AW6217" s="14" t="s">
        <v>31</v>
      </c>
      <c r="AX6217" s="14" t="s">
        <v>75</v>
      </c>
      <c r="AY6217" s="243" t="s">
        <v>203</v>
      </c>
    </row>
    <row r="6218" spans="2:51" s="14" customFormat="1" ht="11.25">
      <c r="B6218" s="233"/>
      <c r="C6218" s="234"/>
      <c r="D6218" s="224" t="s">
        <v>211</v>
      </c>
      <c r="E6218" s="235" t="s">
        <v>1</v>
      </c>
      <c r="F6218" s="236" t="s">
        <v>5224</v>
      </c>
      <c r="G6218" s="234"/>
      <c r="H6218" s="237">
        <v>7.5</v>
      </c>
      <c r="I6218" s="238"/>
      <c r="J6218" s="234"/>
      <c r="K6218" s="234"/>
      <c r="L6218" s="239"/>
      <c r="M6218" s="240"/>
      <c r="N6218" s="241"/>
      <c r="O6218" s="241"/>
      <c r="P6218" s="241"/>
      <c r="Q6218" s="241"/>
      <c r="R6218" s="241"/>
      <c r="S6218" s="241"/>
      <c r="T6218" s="242"/>
      <c r="AT6218" s="243" t="s">
        <v>211</v>
      </c>
      <c r="AU6218" s="243" t="s">
        <v>84</v>
      </c>
      <c r="AV6218" s="14" t="s">
        <v>84</v>
      </c>
      <c r="AW6218" s="14" t="s">
        <v>31</v>
      </c>
      <c r="AX6218" s="14" t="s">
        <v>75</v>
      </c>
      <c r="AY6218" s="243" t="s">
        <v>203</v>
      </c>
    </row>
    <row r="6219" spans="2:51" s="14" customFormat="1" ht="11.25">
      <c r="B6219" s="233"/>
      <c r="C6219" s="234"/>
      <c r="D6219" s="224" t="s">
        <v>211</v>
      </c>
      <c r="E6219" s="235" t="s">
        <v>1</v>
      </c>
      <c r="F6219" s="236" t="s">
        <v>5225</v>
      </c>
      <c r="G6219" s="234"/>
      <c r="H6219" s="237">
        <v>7.5</v>
      </c>
      <c r="I6219" s="238"/>
      <c r="J6219" s="234"/>
      <c r="K6219" s="234"/>
      <c r="L6219" s="239"/>
      <c r="M6219" s="240"/>
      <c r="N6219" s="241"/>
      <c r="O6219" s="241"/>
      <c r="P6219" s="241"/>
      <c r="Q6219" s="241"/>
      <c r="R6219" s="241"/>
      <c r="S6219" s="241"/>
      <c r="T6219" s="242"/>
      <c r="AT6219" s="243" t="s">
        <v>211</v>
      </c>
      <c r="AU6219" s="243" t="s">
        <v>84</v>
      </c>
      <c r="AV6219" s="14" t="s">
        <v>84</v>
      </c>
      <c r="AW6219" s="14" t="s">
        <v>31</v>
      </c>
      <c r="AX6219" s="14" t="s">
        <v>75</v>
      </c>
      <c r="AY6219" s="243" t="s">
        <v>203</v>
      </c>
    </row>
    <row r="6220" spans="2:51" s="14" customFormat="1" ht="11.25">
      <c r="B6220" s="233"/>
      <c r="C6220" s="234"/>
      <c r="D6220" s="224" t="s">
        <v>211</v>
      </c>
      <c r="E6220" s="235" t="s">
        <v>1</v>
      </c>
      <c r="F6220" s="236" t="s">
        <v>5226</v>
      </c>
      <c r="G6220" s="234"/>
      <c r="H6220" s="237">
        <v>7.5</v>
      </c>
      <c r="I6220" s="238"/>
      <c r="J6220" s="234"/>
      <c r="K6220" s="234"/>
      <c r="L6220" s="239"/>
      <c r="M6220" s="240"/>
      <c r="N6220" s="241"/>
      <c r="O6220" s="241"/>
      <c r="P6220" s="241"/>
      <c r="Q6220" s="241"/>
      <c r="R6220" s="241"/>
      <c r="S6220" s="241"/>
      <c r="T6220" s="242"/>
      <c r="AT6220" s="243" t="s">
        <v>211</v>
      </c>
      <c r="AU6220" s="243" t="s">
        <v>84</v>
      </c>
      <c r="AV6220" s="14" t="s">
        <v>84</v>
      </c>
      <c r="AW6220" s="14" t="s">
        <v>31</v>
      </c>
      <c r="AX6220" s="14" t="s">
        <v>75</v>
      </c>
      <c r="AY6220" s="243" t="s">
        <v>203</v>
      </c>
    </row>
    <row r="6221" spans="2:51" s="14" customFormat="1" ht="11.25">
      <c r="B6221" s="233"/>
      <c r="C6221" s="234"/>
      <c r="D6221" s="224" t="s">
        <v>211</v>
      </c>
      <c r="E6221" s="235" t="s">
        <v>1</v>
      </c>
      <c r="F6221" s="236" t="s">
        <v>5227</v>
      </c>
      <c r="G6221" s="234"/>
      <c r="H6221" s="237">
        <v>7.5</v>
      </c>
      <c r="I6221" s="238"/>
      <c r="J6221" s="234"/>
      <c r="K6221" s="234"/>
      <c r="L6221" s="239"/>
      <c r="M6221" s="240"/>
      <c r="N6221" s="241"/>
      <c r="O6221" s="241"/>
      <c r="P6221" s="241"/>
      <c r="Q6221" s="241"/>
      <c r="R6221" s="241"/>
      <c r="S6221" s="241"/>
      <c r="T6221" s="242"/>
      <c r="AT6221" s="243" t="s">
        <v>211</v>
      </c>
      <c r="AU6221" s="243" t="s">
        <v>84</v>
      </c>
      <c r="AV6221" s="14" t="s">
        <v>84</v>
      </c>
      <c r="AW6221" s="14" t="s">
        <v>31</v>
      </c>
      <c r="AX6221" s="14" t="s">
        <v>75</v>
      </c>
      <c r="AY6221" s="243" t="s">
        <v>203</v>
      </c>
    </row>
    <row r="6222" spans="2:51" s="14" customFormat="1" ht="11.25">
      <c r="B6222" s="233"/>
      <c r="C6222" s="234"/>
      <c r="D6222" s="224" t="s">
        <v>211</v>
      </c>
      <c r="E6222" s="235" t="s">
        <v>1</v>
      </c>
      <c r="F6222" s="236" t="s">
        <v>5228</v>
      </c>
      <c r="G6222" s="234"/>
      <c r="H6222" s="237">
        <v>7.5</v>
      </c>
      <c r="I6222" s="238"/>
      <c r="J6222" s="234"/>
      <c r="K6222" s="234"/>
      <c r="L6222" s="239"/>
      <c r="M6222" s="240"/>
      <c r="N6222" s="241"/>
      <c r="O6222" s="241"/>
      <c r="P6222" s="241"/>
      <c r="Q6222" s="241"/>
      <c r="R6222" s="241"/>
      <c r="S6222" s="241"/>
      <c r="T6222" s="242"/>
      <c r="AT6222" s="243" t="s">
        <v>211</v>
      </c>
      <c r="AU6222" s="243" t="s">
        <v>84</v>
      </c>
      <c r="AV6222" s="14" t="s">
        <v>84</v>
      </c>
      <c r="AW6222" s="14" t="s">
        <v>31</v>
      </c>
      <c r="AX6222" s="14" t="s">
        <v>75</v>
      </c>
      <c r="AY6222" s="243" t="s">
        <v>203</v>
      </c>
    </row>
    <row r="6223" spans="2:51" s="14" customFormat="1" ht="11.25">
      <c r="B6223" s="233"/>
      <c r="C6223" s="234"/>
      <c r="D6223" s="224" t="s">
        <v>211</v>
      </c>
      <c r="E6223" s="235" t="s">
        <v>1</v>
      </c>
      <c r="F6223" s="236" t="s">
        <v>5229</v>
      </c>
      <c r="G6223" s="234"/>
      <c r="H6223" s="237">
        <v>7.5</v>
      </c>
      <c r="I6223" s="238"/>
      <c r="J6223" s="234"/>
      <c r="K6223" s="234"/>
      <c r="L6223" s="239"/>
      <c r="M6223" s="240"/>
      <c r="N6223" s="241"/>
      <c r="O6223" s="241"/>
      <c r="P6223" s="241"/>
      <c r="Q6223" s="241"/>
      <c r="R6223" s="241"/>
      <c r="S6223" s="241"/>
      <c r="T6223" s="242"/>
      <c r="AT6223" s="243" t="s">
        <v>211</v>
      </c>
      <c r="AU6223" s="243" t="s">
        <v>84</v>
      </c>
      <c r="AV6223" s="14" t="s">
        <v>84</v>
      </c>
      <c r="AW6223" s="14" t="s">
        <v>31</v>
      </c>
      <c r="AX6223" s="14" t="s">
        <v>75</v>
      </c>
      <c r="AY6223" s="243" t="s">
        <v>203</v>
      </c>
    </row>
    <row r="6224" spans="2:51" s="14" customFormat="1" ht="11.25">
      <c r="B6224" s="233"/>
      <c r="C6224" s="234"/>
      <c r="D6224" s="224" t="s">
        <v>211</v>
      </c>
      <c r="E6224" s="235" t="s">
        <v>1</v>
      </c>
      <c r="F6224" s="236" t="s">
        <v>5230</v>
      </c>
      <c r="G6224" s="234"/>
      <c r="H6224" s="237">
        <v>9.4499999999999993</v>
      </c>
      <c r="I6224" s="238"/>
      <c r="J6224" s="234"/>
      <c r="K6224" s="234"/>
      <c r="L6224" s="239"/>
      <c r="M6224" s="240"/>
      <c r="N6224" s="241"/>
      <c r="O6224" s="241"/>
      <c r="P6224" s="241"/>
      <c r="Q6224" s="241"/>
      <c r="R6224" s="241"/>
      <c r="S6224" s="241"/>
      <c r="T6224" s="242"/>
      <c r="AT6224" s="243" t="s">
        <v>211</v>
      </c>
      <c r="AU6224" s="243" t="s">
        <v>84</v>
      </c>
      <c r="AV6224" s="14" t="s">
        <v>84</v>
      </c>
      <c r="AW6224" s="14" t="s">
        <v>31</v>
      </c>
      <c r="AX6224" s="14" t="s">
        <v>75</v>
      </c>
      <c r="AY6224" s="243" t="s">
        <v>203</v>
      </c>
    </row>
    <row r="6225" spans="2:51" s="14" customFormat="1" ht="11.25">
      <c r="B6225" s="233"/>
      <c r="C6225" s="234"/>
      <c r="D6225" s="224" t="s">
        <v>211</v>
      </c>
      <c r="E6225" s="235" t="s">
        <v>1</v>
      </c>
      <c r="F6225" s="236" t="s">
        <v>5231</v>
      </c>
      <c r="G6225" s="234"/>
      <c r="H6225" s="237">
        <v>10.7</v>
      </c>
      <c r="I6225" s="238"/>
      <c r="J6225" s="234"/>
      <c r="K6225" s="234"/>
      <c r="L6225" s="239"/>
      <c r="M6225" s="240"/>
      <c r="N6225" s="241"/>
      <c r="O6225" s="241"/>
      <c r="P6225" s="241"/>
      <c r="Q6225" s="241"/>
      <c r="R6225" s="241"/>
      <c r="S6225" s="241"/>
      <c r="T6225" s="242"/>
      <c r="AT6225" s="243" t="s">
        <v>211</v>
      </c>
      <c r="AU6225" s="243" t="s">
        <v>84</v>
      </c>
      <c r="AV6225" s="14" t="s">
        <v>84</v>
      </c>
      <c r="AW6225" s="14" t="s">
        <v>31</v>
      </c>
      <c r="AX6225" s="14" t="s">
        <v>75</v>
      </c>
      <c r="AY6225" s="243" t="s">
        <v>203</v>
      </c>
    </row>
    <row r="6226" spans="2:51" s="14" customFormat="1" ht="11.25">
      <c r="B6226" s="233"/>
      <c r="C6226" s="234"/>
      <c r="D6226" s="224" t="s">
        <v>211</v>
      </c>
      <c r="E6226" s="235" t="s">
        <v>1</v>
      </c>
      <c r="F6226" s="236" t="s">
        <v>5232</v>
      </c>
      <c r="G6226" s="234"/>
      <c r="H6226" s="237">
        <v>5.35</v>
      </c>
      <c r="I6226" s="238"/>
      <c r="J6226" s="234"/>
      <c r="K6226" s="234"/>
      <c r="L6226" s="239"/>
      <c r="M6226" s="240"/>
      <c r="N6226" s="241"/>
      <c r="O6226" s="241"/>
      <c r="P6226" s="241"/>
      <c r="Q6226" s="241"/>
      <c r="R6226" s="241"/>
      <c r="S6226" s="241"/>
      <c r="T6226" s="242"/>
      <c r="AT6226" s="243" t="s">
        <v>211</v>
      </c>
      <c r="AU6226" s="243" t="s">
        <v>84</v>
      </c>
      <c r="AV6226" s="14" t="s">
        <v>84</v>
      </c>
      <c r="AW6226" s="14" t="s">
        <v>31</v>
      </c>
      <c r="AX6226" s="14" t="s">
        <v>75</v>
      </c>
      <c r="AY6226" s="243" t="s">
        <v>203</v>
      </c>
    </row>
    <row r="6227" spans="2:51" s="14" customFormat="1" ht="11.25">
      <c r="B6227" s="233"/>
      <c r="C6227" s="234"/>
      <c r="D6227" s="224" t="s">
        <v>211</v>
      </c>
      <c r="E6227" s="235" t="s">
        <v>1</v>
      </c>
      <c r="F6227" s="236" t="s">
        <v>5233</v>
      </c>
      <c r="G6227" s="234"/>
      <c r="H6227" s="237">
        <v>5.55</v>
      </c>
      <c r="I6227" s="238"/>
      <c r="J6227" s="234"/>
      <c r="K6227" s="234"/>
      <c r="L6227" s="239"/>
      <c r="M6227" s="240"/>
      <c r="N6227" s="241"/>
      <c r="O6227" s="241"/>
      <c r="P6227" s="241"/>
      <c r="Q6227" s="241"/>
      <c r="R6227" s="241"/>
      <c r="S6227" s="241"/>
      <c r="T6227" s="242"/>
      <c r="AT6227" s="243" t="s">
        <v>211</v>
      </c>
      <c r="AU6227" s="243" t="s">
        <v>84</v>
      </c>
      <c r="AV6227" s="14" t="s">
        <v>84</v>
      </c>
      <c r="AW6227" s="14" t="s">
        <v>31</v>
      </c>
      <c r="AX6227" s="14" t="s">
        <v>75</v>
      </c>
      <c r="AY6227" s="243" t="s">
        <v>203</v>
      </c>
    </row>
    <row r="6228" spans="2:51" s="14" customFormat="1" ht="11.25">
      <c r="B6228" s="233"/>
      <c r="C6228" s="234"/>
      <c r="D6228" s="224" t="s">
        <v>211</v>
      </c>
      <c r="E6228" s="235" t="s">
        <v>1</v>
      </c>
      <c r="F6228" s="236" t="s">
        <v>5234</v>
      </c>
      <c r="G6228" s="234"/>
      <c r="H6228" s="237">
        <v>6.0140000000000002</v>
      </c>
      <c r="I6228" s="238"/>
      <c r="J6228" s="234"/>
      <c r="K6228" s="234"/>
      <c r="L6228" s="239"/>
      <c r="M6228" s="240"/>
      <c r="N6228" s="241"/>
      <c r="O6228" s="241"/>
      <c r="P6228" s="241"/>
      <c r="Q6228" s="241"/>
      <c r="R6228" s="241"/>
      <c r="S6228" s="241"/>
      <c r="T6228" s="242"/>
      <c r="AT6228" s="243" t="s">
        <v>211</v>
      </c>
      <c r="AU6228" s="243" t="s">
        <v>84</v>
      </c>
      <c r="AV6228" s="14" t="s">
        <v>84</v>
      </c>
      <c r="AW6228" s="14" t="s">
        <v>31</v>
      </c>
      <c r="AX6228" s="14" t="s">
        <v>75</v>
      </c>
      <c r="AY6228" s="243" t="s">
        <v>203</v>
      </c>
    </row>
    <row r="6229" spans="2:51" s="14" customFormat="1" ht="11.25">
      <c r="B6229" s="233"/>
      <c r="C6229" s="234"/>
      <c r="D6229" s="224" t="s">
        <v>211</v>
      </c>
      <c r="E6229" s="235" t="s">
        <v>1</v>
      </c>
      <c r="F6229" s="236" t="s">
        <v>5235</v>
      </c>
      <c r="G6229" s="234"/>
      <c r="H6229" s="237">
        <v>5.05</v>
      </c>
      <c r="I6229" s="238"/>
      <c r="J6229" s="234"/>
      <c r="K6229" s="234"/>
      <c r="L6229" s="239"/>
      <c r="M6229" s="240"/>
      <c r="N6229" s="241"/>
      <c r="O6229" s="241"/>
      <c r="P6229" s="241"/>
      <c r="Q6229" s="241"/>
      <c r="R6229" s="241"/>
      <c r="S6229" s="241"/>
      <c r="T6229" s="242"/>
      <c r="AT6229" s="243" t="s">
        <v>211</v>
      </c>
      <c r="AU6229" s="243" t="s">
        <v>84</v>
      </c>
      <c r="AV6229" s="14" t="s">
        <v>84</v>
      </c>
      <c r="AW6229" s="14" t="s">
        <v>31</v>
      </c>
      <c r="AX6229" s="14" t="s">
        <v>75</v>
      </c>
      <c r="AY6229" s="243" t="s">
        <v>203</v>
      </c>
    </row>
    <row r="6230" spans="2:51" s="14" customFormat="1" ht="11.25">
      <c r="B6230" s="233"/>
      <c r="C6230" s="234"/>
      <c r="D6230" s="224" t="s">
        <v>211</v>
      </c>
      <c r="E6230" s="235" t="s">
        <v>1</v>
      </c>
      <c r="F6230" s="236" t="s">
        <v>5236</v>
      </c>
      <c r="G6230" s="234"/>
      <c r="H6230" s="237">
        <v>8</v>
      </c>
      <c r="I6230" s="238"/>
      <c r="J6230" s="234"/>
      <c r="K6230" s="234"/>
      <c r="L6230" s="239"/>
      <c r="M6230" s="240"/>
      <c r="N6230" s="241"/>
      <c r="O6230" s="241"/>
      <c r="P6230" s="241"/>
      <c r="Q6230" s="241"/>
      <c r="R6230" s="241"/>
      <c r="S6230" s="241"/>
      <c r="T6230" s="242"/>
      <c r="AT6230" s="243" t="s">
        <v>211</v>
      </c>
      <c r="AU6230" s="243" t="s">
        <v>84</v>
      </c>
      <c r="AV6230" s="14" t="s">
        <v>84</v>
      </c>
      <c r="AW6230" s="14" t="s">
        <v>31</v>
      </c>
      <c r="AX6230" s="14" t="s">
        <v>75</v>
      </c>
      <c r="AY6230" s="243" t="s">
        <v>203</v>
      </c>
    </row>
    <row r="6231" spans="2:51" s="14" customFormat="1" ht="11.25">
      <c r="B6231" s="233"/>
      <c r="C6231" s="234"/>
      <c r="D6231" s="224" t="s">
        <v>211</v>
      </c>
      <c r="E6231" s="235" t="s">
        <v>1</v>
      </c>
      <c r="F6231" s="236" t="s">
        <v>5237</v>
      </c>
      <c r="G6231" s="234"/>
      <c r="H6231" s="237">
        <v>7.5</v>
      </c>
      <c r="I6231" s="238"/>
      <c r="J6231" s="234"/>
      <c r="K6231" s="234"/>
      <c r="L6231" s="239"/>
      <c r="M6231" s="240"/>
      <c r="N6231" s="241"/>
      <c r="O6231" s="241"/>
      <c r="P6231" s="241"/>
      <c r="Q6231" s="241"/>
      <c r="R6231" s="241"/>
      <c r="S6231" s="241"/>
      <c r="T6231" s="242"/>
      <c r="AT6231" s="243" t="s">
        <v>211</v>
      </c>
      <c r="AU6231" s="243" t="s">
        <v>84</v>
      </c>
      <c r="AV6231" s="14" t="s">
        <v>84</v>
      </c>
      <c r="AW6231" s="14" t="s">
        <v>31</v>
      </c>
      <c r="AX6231" s="14" t="s">
        <v>75</v>
      </c>
      <c r="AY6231" s="243" t="s">
        <v>203</v>
      </c>
    </row>
    <row r="6232" spans="2:51" s="14" customFormat="1" ht="11.25">
      <c r="B6232" s="233"/>
      <c r="C6232" s="234"/>
      <c r="D6232" s="224" t="s">
        <v>211</v>
      </c>
      <c r="E6232" s="235" t="s">
        <v>1</v>
      </c>
      <c r="F6232" s="236" t="s">
        <v>5238</v>
      </c>
      <c r="G6232" s="234"/>
      <c r="H6232" s="237">
        <v>7.5</v>
      </c>
      <c r="I6232" s="238"/>
      <c r="J6232" s="234"/>
      <c r="K6232" s="234"/>
      <c r="L6232" s="239"/>
      <c r="M6232" s="240"/>
      <c r="N6232" s="241"/>
      <c r="O6232" s="241"/>
      <c r="P6232" s="241"/>
      <c r="Q6232" s="241"/>
      <c r="R6232" s="241"/>
      <c r="S6232" s="241"/>
      <c r="T6232" s="242"/>
      <c r="AT6232" s="243" t="s">
        <v>211</v>
      </c>
      <c r="AU6232" s="243" t="s">
        <v>84</v>
      </c>
      <c r="AV6232" s="14" t="s">
        <v>84</v>
      </c>
      <c r="AW6232" s="14" t="s">
        <v>31</v>
      </c>
      <c r="AX6232" s="14" t="s">
        <v>75</v>
      </c>
      <c r="AY6232" s="243" t="s">
        <v>203</v>
      </c>
    </row>
    <row r="6233" spans="2:51" s="14" customFormat="1" ht="11.25">
      <c r="B6233" s="233"/>
      <c r="C6233" s="234"/>
      <c r="D6233" s="224" t="s">
        <v>211</v>
      </c>
      <c r="E6233" s="235" t="s">
        <v>1</v>
      </c>
      <c r="F6233" s="236" t="s">
        <v>4594</v>
      </c>
      <c r="G6233" s="234"/>
      <c r="H6233" s="237">
        <v>9.15</v>
      </c>
      <c r="I6233" s="238"/>
      <c r="J6233" s="234"/>
      <c r="K6233" s="234"/>
      <c r="L6233" s="239"/>
      <c r="M6233" s="240"/>
      <c r="N6233" s="241"/>
      <c r="O6233" s="241"/>
      <c r="P6233" s="241"/>
      <c r="Q6233" s="241"/>
      <c r="R6233" s="241"/>
      <c r="S6233" s="241"/>
      <c r="T6233" s="242"/>
      <c r="AT6233" s="243" t="s">
        <v>211</v>
      </c>
      <c r="AU6233" s="243" t="s">
        <v>84</v>
      </c>
      <c r="AV6233" s="14" t="s">
        <v>84</v>
      </c>
      <c r="AW6233" s="14" t="s">
        <v>31</v>
      </c>
      <c r="AX6233" s="14" t="s">
        <v>75</v>
      </c>
      <c r="AY6233" s="243" t="s">
        <v>203</v>
      </c>
    </row>
    <row r="6234" spans="2:51" s="14" customFormat="1" ht="11.25">
      <c r="B6234" s="233"/>
      <c r="C6234" s="234"/>
      <c r="D6234" s="224" t="s">
        <v>211</v>
      </c>
      <c r="E6234" s="235" t="s">
        <v>1</v>
      </c>
      <c r="F6234" s="236" t="s">
        <v>4595</v>
      </c>
      <c r="G6234" s="234"/>
      <c r="H6234" s="237">
        <v>6.9</v>
      </c>
      <c r="I6234" s="238"/>
      <c r="J6234" s="234"/>
      <c r="K6234" s="234"/>
      <c r="L6234" s="239"/>
      <c r="M6234" s="240"/>
      <c r="N6234" s="241"/>
      <c r="O6234" s="241"/>
      <c r="P6234" s="241"/>
      <c r="Q6234" s="241"/>
      <c r="R6234" s="241"/>
      <c r="S6234" s="241"/>
      <c r="T6234" s="242"/>
      <c r="AT6234" s="243" t="s">
        <v>211</v>
      </c>
      <c r="AU6234" s="243" t="s">
        <v>84</v>
      </c>
      <c r="AV6234" s="14" t="s">
        <v>84</v>
      </c>
      <c r="AW6234" s="14" t="s">
        <v>31</v>
      </c>
      <c r="AX6234" s="14" t="s">
        <v>75</v>
      </c>
      <c r="AY6234" s="243" t="s">
        <v>203</v>
      </c>
    </row>
    <row r="6235" spans="2:51" s="14" customFormat="1" ht="11.25">
      <c r="B6235" s="233"/>
      <c r="C6235" s="234"/>
      <c r="D6235" s="224" t="s">
        <v>211</v>
      </c>
      <c r="E6235" s="235" t="s">
        <v>1</v>
      </c>
      <c r="F6235" s="236" t="s">
        <v>5239</v>
      </c>
      <c r="G6235" s="234"/>
      <c r="H6235" s="237">
        <v>5.8</v>
      </c>
      <c r="I6235" s="238"/>
      <c r="J6235" s="234"/>
      <c r="K6235" s="234"/>
      <c r="L6235" s="239"/>
      <c r="M6235" s="240"/>
      <c r="N6235" s="241"/>
      <c r="O6235" s="241"/>
      <c r="P6235" s="241"/>
      <c r="Q6235" s="241"/>
      <c r="R6235" s="241"/>
      <c r="S6235" s="241"/>
      <c r="T6235" s="242"/>
      <c r="AT6235" s="243" t="s">
        <v>211</v>
      </c>
      <c r="AU6235" s="243" t="s">
        <v>84</v>
      </c>
      <c r="AV6235" s="14" t="s">
        <v>84</v>
      </c>
      <c r="AW6235" s="14" t="s">
        <v>31</v>
      </c>
      <c r="AX6235" s="14" t="s">
        <v>75</v>
      </c>
      <c r="AY6235" s="243" t="s">
        <v>203</v>
      </c>
    </row>
    <row r="6236" spans="2:51" s="14" customFormat="1" ht="11.25">
      <c r="B6236" s="233"/>
      <c r="C6236" s="234"/>
      <c r="D6236" s="224" t="s">
        <v>211</v>
      </c>
      <c r="E6236" s="235" t="s">
        <v>1</v>
      </c>
      <c r="F6236" s="236" t="s">
        <v>5240</v>
      </c>
      <c r="G6236" s="234"/>
      <c r="H6236" s="237">
        <v>4.9000000000000004</v>
      </c>
      <c r="I6236" s="238"/>
      <c r="J6236" s="234"/>
      <c r="K6236" s="234"/>
      <c r="L6236" s="239"/>
      <c r="M6236" s="240"/>
      <c r="N6236" s="241"/>
      <c r="O6236" s="241"/>
      <c r="P6236" s="241"/>
      <c r="Q6236" s="241"/>
      <c r="R6236" s="241"/>
      <c r="S6236" s="241"/>
      <c r="T6236" s="242"/>
      <c r="AT6236" s="243" t="s">
        <v>211</v>
      </c>
      <c r="AU6236" s="243" t="s">
        <v>84</v>
      </c>
      <c r="AV6236" s="14" t="s">
        <v>84</v>
      </c>
      <c r="AW6236" s="14" t="s">
        <v>31</v>
      </c>
      <c r="AX6236" s="14" t="s">
        <v>75</v>
      </c>
      <c r="AY6236" s="243" t="s">
        <v>203</v>
      </c>
    </row>
    <row r="6237" spans="2:51" s="14" customFormat="1" ht="11.25">
      <c r="B6237" s="233"/>
      <c r="C6237" s="234"/>
      <c r="D6237" s="224" t="s">
        <v>211</v>
      </c>
      <c r="E6237" s="235" t="s">
        <v>1</v>
      </c>
      <c r="F6237" s="236" t="s">
        <v>4596</v>
      </c>
      <c r="G6237" s="234"/>
      <c r="H6237" s="237">
        <v>6.25</v>
      </c>
      <c r="I6237" s="238"/>
      <c r="J6237" s="234"/>
      <c r="K6237" s="234"/>
      <c r="L6237" s="239"/>
      <c r="M6237" s="240"/>
      <c r="N6237" s="241"/>
      <c r="O6237" s="241"/>
      <c r="P6237" s="241"/>
      <c r="Q6237" s="241"/>
      <c r="R6237" s="241"/>
      <c r="S6237" s="241"/>
      <c r="T6237" s="242"/>
      <c r="AT6237" s="243" t="s">
        <v>211</v>
      </c>
      <c r="AU6237" s="243" t="s">
        <v>84</v>
      </c>
      <c r="AV6237" s="14" t="s">
        <v>84</v>
      </c>
      <c r="AW6237" s="14" t="s">
        <v>31</v>
      </c>
      <c r="AX6237" s="14" t="s">
        <v>75</v>
      </c>
      <c r="AY6237" s="243" t="s">
        <v>203</v>
      </c>
    </row>
    <row r="6238" spans="2:51" s="14" customFormat="1" ht="11.25">
      <c r="B6238" s="233"/>
      <c r="C6238" s="234"/>
      <c r="D6238" s="224" t="s">
        <v>211</v>
      </c>
      <c r="E6238" s="235" t="s">
        <v>1</v>
      </c>
      <c r="F6238" s="236" t="s">
        <v>5241</v>
      </c>
      <c r="G6238" s="234"/>
      <c r="H6238" s="237">
        <v>6.35</v>
      </c>
      <c r="I6238" s="238"/>
      <c r="J6238" s="234"/>
      <c r="K6238" s="234"/>
      <c r="L6238" s="239"/>
      <c r="M6238" s="240"/>
      <c r="N6238" s="241"/>
      <c r="O6238" s="241"/>
      <c r="P6238" s="241"/>
      <c r="Q6238" s="241"/>
      <c r="R6238" s="241"/>
      <c r="S6238" s="241"/>
      <c r="T6238" s="242"/>
      <c r="AT6238" s="243" t="s">
        <v>211</v>
      </c>
      <c r="AU6238" s="243" t="s">
        <v>84</v>
      </c>
      <c r="AV6238" s="14" t="s">
        <v>84</v>
      </c>
      <c r="AW6238" s="14" t="s">
        <v>31</v>
      </c>
      <c r="AX6238" s="14" t="s">
        <v>75</v>
      </c>
      <c r="AY6238" s="243" t="s">
        <v>203</v>
      </c>
    </row>
    <row r="6239" spans="2:51" s="14" customFormat="1" ht="11.25">
      <c r="B6239" s="233"/>
      <c r="C6239" s="234"/>
      <c r="D6239" s="224" t="s">
        <v>211</v>
      </c>
      <c r="E6239" s="235" t="s">
        <v>1</v>
      </c>
      <c r="F6239" s="236" t="s">
        <v>5242</v>
      </c>
      <c r="G6239" s="234"/>
      <c r="H6239" s="237">
        <v>6.55</v>
      </c>
      <c r="I6239" s="238"/>
      <c r="J6239" s="234"/>
      <c r="K6239" s="234"/>
      <c r="L6239" s="239"/>
      <c r="M6239" s="240"/>
      <c r="N6239" s="241"/>
      <c r="O6239" s="241"/>
      <c r="P6239" s="241"/>
      <c r="Q6239" s="241"/>
      <c r="R6239" s="241"/>
      <c r="S6239" s="241"/>
      <c r="T6239" s="242"/>
      <c r="AT6239" s="243" t="s">
        <v>211</v>
      </c>
      <c r="AU6239" s="243" t="s">
        <v>84</v>
      </c>
      <c r="AV6239" s="14" t="s">
        <v>84</v>
      </c>
      <c r="AW6239" s="14" t="s">
        <v>31</v>
      </c>
      <c r="AX6239" s="14" t="s">
        <v>75</v>
      </c>
      <c r="AY6239" s="243" t="s">
        <v>203</v>
      </c>
    </row>
    <row r="6240" spans="2:51" s="14" customFormat="1" ht="11.25">
      <c r="B6240" s="233"/>
      <c r="C6240" s="234"/>
      <c r="D6240" s="224" t="s">
        <v>211</v>
      </c>
      <c r="E6240" s="235" t="s">
        <v>1</v>
      </c>
      <c r="F6240" s="236" t="s">
        <v>5243</v>
      </c>
      <c r="G6240" s="234"/>
      <c r="H6240" s="237">
        <v>4.8499999999999996</v>
      </c>
      <c r="I6240" s="238"/>
      <c r="J6240" s="234"/>
      <c r="K6240" s="234"/>
      <c r="L6240" s="239"/>
      <c r="M6240" s="240"/>
      <c r="N6240" s="241"/>
      <c r="O6240" s="241"/>
      <c r="P6240" s="241"/>
      <c r="Q6240" s="241"/>
      <c r="R6240" s="241"/>
      <c r="S6240" s="241"/>
      <c r="T6240" s="242"/>
      <c r="AT6240" s="243" t="s">
        <v>211</v>
      </c>
      <c r="AU6240" s="243" t="s">
        <v>84</v>
      </c>
      <c r="AV6240" s="14" t="s">
        <v>84</v>
      </c>
      <c r="AW6240" s="14" t="s">
        <v>31</v>
      </c>
      <c r="AX6240" s="14" t="s">
        <v>75</v>
      </c>
      <c r="AY6240" s="243" t="s">
        <v>203</v>
      </c>
    </row>
    <row r="6241" spans="1:65" s="2" customFormat="1" ht="21.75" customHeight="1">
      <c r="A6241" s="35"/>
      <c r="B6241" s="36"/>
      <c r="C6241" s="247" t="s">
        <v>5248</v>
      </c>
      <c r="D6241" s="247" t="s">
        <v>413</v>
      </c>
      <c r="E6241" s="248" t="s">
        <v>5249</v>
      </c>
      <c r="F6241" s="249" t="s">
        <v>5250</v>
      </c>
      <c r="G6241" s="250" t="s">
        <v>828</v>
      </c>
      <c r="H6241" s="251">
        <v>937.07600000000002</v>
      </c>
      <c r="I6241" s="252"/>
      <c r="J6241" s="253">
        <f>ROUND(I6241*H6241,2)</f>
        <v>0</v>
      </c>
      <c r="K6241" s="249" t="s">
        <v>1</v>
      </c>
      <c r="L6241" s="254"/>
      <c r="M6241" s="255" t="s">
        <v>1</v>
      </c>
      <c r="N6241" s="256" t="s">
        <v>40</v>
      </c>
      <c r="O6241" s="72"/>
      <c r="P6241" s="218">
        <f>O6241*H6241</f>
        <v>0</v>
      </c>
      <c r="Q6241" s="218">
        <v>0</v>
      </c>
      <c r="R6241" s="218">
        <f>Q6241*H6241</f>
        <v>0</v>
      </c>
      <c r="S6241" s="218">
        <v>0</v>
      </c>
      <c r="T6241" s="219">
        <f>S6241*H6241</f>
        <v>0</v>
      </c>
      <c r="U6241" s="35"/>
      <c r="V6241" s="35"/>
      <c r="W6241" s="35"/>
      <c r="X6241" s="35"/>
      <c r="Y6241" s="35"/>
      <c r="Z6241" s="35"/>
      <c r="AA6241" s="35"/>
      <c r="AB6241" s="35"/>
      <c r="AC6241" s="35"/>
      <c r="AD6241" s="35"/>
      <c r="AE6241" s="35"/>
      <c r="AR6241" s="220" t="s">
        <v>1661</v>
      </c>
      <c r="AT6241" s="220" t="s">
        <v>413</v>
      </c>
      <c r="AU6241" s="220" t="s">
        <v>84</v>
      </c>
      <c r="AY6241" s="18" t="s">
        <v>203</v>
      </c>
      <c r="BE6241" s="221">
        <f>IF(N6241="základní",J6241,0)</f>
        <v>0</v>
      </c>
      <c r="BF6241" s="221">
        <f>IF(N6241="snížená",J6241,0)</f>
        <v>0</v>
      </c>
      <c r="BG6241" s="221">
        <f>IF(N6241="zákl. přenesená",J6241,0)</f>
        <v>0</v>
      </c>
      <c r="BH6241" s="221">
        <f>IF(N6241="sníž. přenesená",J6241,0)</f>
        <v>0</v>
      </c>
      <c r="BI6241" s="221">
        <f>IF(N6241="nulová",J6241,0)</f>
        <v>0</v>
      </c>
      <c r="BJ6241" s="18" t="s">
        <v>82</v>
      </c>
      <c r="BK6241" s="221">
        <f>ROUND(I6241*H6241,2)</f>
        <v>0</v>
      </c>
      <c r="BL6241" s="18" t="s">
        <v>412</v>
      </c>
      <c r="BM6241" s="220" t="s">
        <v>5251</v>
      </c>
    </row>
    <row r="6242" spans="1:65" s="2" customFormat="1" ht="16.5" customHeight="1">
      <c r="A6242" s="35"/>
      <c r="B6242" s="36"/>
      <c r="C6242" s="209" t="s">
        <v>5252</v>
      </c>
      <c r="D6242" s="209" t="s">
        <v>205</v>
      </c>
      <c r="E6242" s="210" t="s">
        <v>5253</v>
      </c>
      <c r="F6242" s="211" t="s">
        <v>5254</v>
      </c>
      <c r="G6242" s="212" t="s">
        <v>828</v>
      </c>
      <c r="H6242" s="213">
        <v>65</v>
      </c>
      <c r="I6242" s="214"/>
      <c r="J6242" s="215">
        <f>ROUND(I6242*H6242,2)</f>
        <v>0</v>
      </c>
      <c r="K6242" s="211" t="s">
        <v>218</v>
      </c>
      <c r="L6242" s="40"/>
      <c r="M6242" s="216" t="s">
        <v>1</v>
      </c>
      <c r="N6242" s="217" t="s">
        <v>40</v>
      </c>
      <c r="O6242" s="72"/>
      <c r="P6242" s="218">
        <f>O6242*H6242</f>
        <v>0</v>
      </c>
      <c r="Q6242" s="218">
        <v>5.5000000000000003E-4</v>
      </c>
      <c r="R6242" s="218">
        <f>Q6242*H6242</f>
        <v>3.5750000000000004E-2</v>
      </c>
      <c r="S6242" s="218">
        <v>0</v>
      </c>
      <c r="T6242" s="219">
        <f>S6242*H6242</f>
        <v>0</v>
      </c>
      <c r="U6242" s="35"/>
      <c r="V6242" s="35"/>
      <c r="W6242" s="35"/>
      <c r="X6242" s="35"/>
      <c r="Y6242" s="35"/>
      <c r="Z6242" s="35"/>
      <c r="AA6242" s="35"/>
      <c r="AB6242" s="35"/>
      <c r="AC6242" s="35"/>
      <c r="AD6242" s="35"/>
      <c r="AE6242" s="35"/>
      <c r="AR6242" s="220" t="s">
        <v>412</v>
      </c>
      <c r="AT6242" s="220" t="s">
        <v>205</v>
      </c>
      <c r="AU6242" s="220" t="s">
        <v>84</v>
      </c>
      <c r="AY6242" s="18" t="s">
        <v>203</v>
      </c>
      <c r="BE6242" s="221">
        <f>IF(N6242="základní",J6242,0)</f>
        <v>0</v>
      </c>
      <c r="BF6242" s="221">
        <f>IF(N6242="snížená",J6242,0)</f>
        <v>0</v>
      </c>
      <c r="BG6242" s="221">
        <f>IF(N6242="zákl. přenesená",J6242,0)</f>
        <v>0</v>
      </c>
      <c r="BH6242" s="221">
        <f>IF(N6242="sníž. přenesená",J6242,0)</f>
        <v>0</v>
      </c>
      <c r="BI6242" s="221">
        <f>IF(N6242="nulová",J6242,0)</f>
        <v>0</v>
      </c>
      <c r="BJ6242" s="18" t="s">
        <v>82</v>
      </c>
      <c r="BK6242" s="221">
        <f>ROUND(I6242*H6242,2)</f>
        <v>0</v>
      </c>
      <c r="BL6242" s="18" t="s">
        <v>412</v>
      </c>
      <c r="BM6242" s="220" t="s">
        <v>5255</v>
      </c>
    </row>
    <row r="6243" spans="1:65" s="13" customFormat="1" ht="22.5">
      <c r="B6243" s="222"/>
      <c r="C6243" s="223"/>
      <c r="D6243" s="224" t="s">
        <v>211</v>
      </c>
      <c r="E6243" s="225" t="s">
        <v>1</v>
      </c>
      <c r="F6243" s="226" t="s">
        <v>4670</v>
      </c>
      <c r="G6243" s="223"/>
      <c r="H6243" s="225" t="s">
        <v>1</v>
      </c>
      <c r="I6243" s="227"/>
      <c r="J6243" s="223"/>
      <c r="K6243" s="223"/>
      <c r="L6243" s="228"/>
      <c r="M6243" s="229"/>
      <c r="N6243" s="230"/>
      <c r="O6243" s="230"/>
      <c r="P6243" s="230"/>
      <c r="Q6243" s="230"/>
      <c r="R6243" s="230"/>
      <c r="S6243" s="230"/>
      <c r="T6243" s="231"/>
      <c r="AT6243" s="232" t="s">
        <v>211</v>
      </c>
      <c r="AU6243" s="232" t="s">
        <v>84</v>
      </c>
      <c r="AV6243" s="13" t="s">
        <v>82</v>
      </c>
      <c r="AW6243" s="13" t="s">
        <v>31</v>
      </c>
      <c r="AX6243" s="13" t="s">
        <v>75</v>
      </c>
      <c r="AY6243" s="232" t="s">
        <v>203</v>
      </c>
    </row>
    <row r="6244" spans="1:65" s="13" customFormat="1" ht="11.25">
      <c r="B6244" s="222"/>
      <c r="C6244" s="223"/>
      <c r="D6244" s="224" t="s">
        <v>211</v>
      </c>
      <c r="E6244" s="225" t="s">
        <v>1</v>
      </c>
      <c r="F6244" s="226" t="s">
        <v>213</v>
      </c>
      <c r="G6244" s="223"/>
      <c r="H6244" s="225" t="s">
        <v>1</v>
      </c>
      <c r="I6244" s="227"/>
      <c r="J6244" s="223"/>
      <c r="K6244" s="223"/>
      <c r="L6244" s="228"/>
      <c r="M6244" s="229"/>
      <c r="N6244" s="230"/>
      <c r="O6244" s="230"/>
      <c r="P6244" s="230"/>
      <c r="Q6244" s="230"/>
      <c r="R6244" s="230"/>
      <c r="S6244" s="230"/>
      <c r="T6244" s="231"/>
      <c r="AT6244" s="232" t="s">
        <v>211</v>
      </c>
      <c r="AU6244" s="232" t="s">
        <v>84</v>
      </c>
      <c r="AV6244" s="13" t="s">
        <v>82</v>
      </c>
      <c r="AW6244" s="13" t="s">
        <v>31</v>
      </c>
      <c r="AX6244" s="13" t="s">
        <v>75</v>
      </c>
      <c r="AY6244" s="232" t="s">
        <v>203</v>
      </c>
    </row>
    <row r="6245" spans="1:65" s="14" customFormat="1" ht="11.25">
      <c r="B6245" s="233"/>
      <c r="C6245" s="234"/>
      <c r="D6245" s="224" t="s">
        <v>211</v>
      </c>
      <c r="E6245" s="235" t="s">
        <v>1</v>
      </c>
      <c r="F6245" s="236" t="s">
        <v>5256</v>
      </c>
      <c r="G6245" s="234"/>
      <c r="H6245" s="237">
        <v>23.4</v>
      </c>
      <c r="I6245" s="238"/>
      <c r="J6245" s="234"/>
      <c r="K6245" s="234"/>
      <c r="L6245" s="239"/>
      <c r="M6245" s="240"/>
      <c r="N6245" s="241"/>
      <c r="O6245" s="241"/>
      <c r="P6245" s="241"/>
      <c r="Q6245" s="241"/>
      <c r="R6245" s="241"/>
      <c r="S6245" s="241"/>
      <c r="T6245" s="242"/>
      <c r="AT6245" s="243" t="s">
        <v>211</v>
      </c>
      <c r="AU6245" s="243" t="s">
        <v>84</v>
      </c>
      <c r="AV6245" s="14" t="s">
        <v>84</v>
      </c>
      <c r="AW6245" s="14" t="s">
        <v>31</v>
      </c>
      <c r="AX6245" s="14" t="s">
        <v>75</v>
      </c>
      <c r="AY6245" s="243" t="s">
        <v>203</v>
      </c>
    </row>
    <row r="6246" spans="1:65" s="14" customFormat="1" ht="11.25">
      <c r="B6246" s="233"/>
      <c r="C6246" s="234"/>
      <c r="D6246" s="224" t="s">
        <v>211</v>
      </c>
      <c r="E6246" s="235" t="s">
        <v>1</v>
      </c>
      <c r="F6246" s="236" t="s">
        <v>5257</v>
      </c>
      <c r="G6246" s="234"/>
      <c r="H6246" s="237">
        <v>20.8</v>
      </c>
      <c r="I6246" s="238"/>
      <c r="J6246" s="234"/>
      <c r="K6246" s="234"/>
      <c r="L6246" s="239"/>
      <c r="M6246" s="240"/>
      <c r="N6246" s="241"/>
      <c r="O6246" s="241"/>
      <c r="P6246" s="241"/>
      <c r="Q6246" s="241"/>
      <c r="R6246" s="241"/>
      <c r="S6246" s="241"/>
      <c r="T6246" s="242"/>
      <c r="AT6246" s="243" t="s">
        <v>211</v>
      </c>
      <c r="AU6246" s="243" t="s">
        <v>84</v>
      </c>
      <c r="AV6246" s="14" t="s">
        <v>84</v>
      </c>
      <c r="AW6246" s="14" t="s">
        <v>31</v>
      </c>
      <c r="AX6246" s="14" t="s">
        <v>75</v>
      </c>
      <c r="AY6246" s="243" t="s">
        <v>203</v>
      </c>
    </row>
    <row r="6247" spans="1:65" s="14" customFormat="1" ht="11.25">
      <c r="B6247" s="233"/>
      <c r="C6247" s="234"/>
      <c r="D6247" s="224" t="s">
        <v>211</v>
      </c>
      <c r="E6247" s="235" t="s">
        <v>1</v>
      </c>
      <c r="F6247" s="236" t="s">
        <v>5258</v>
      </c>
      <c r="G6247" s="234"/>
      <c r="H6247" s="237">
        <v>20.8</v>
      </c>
      <c r="I6247" s="238"/>
      <c r="J6247" s="234"/>
      <c r="K6247" s="234"/>
      <c r="L6247" s="239"/>
      <c r="M6247" s="240"/>
      <c r="N6247" s="241"/>
      <c r="O6247" s="241"/>
      <c r="P6247" s="241"/>
      <c r="Q6247" s="241"/>
      <c r="R6247" s="241"/>
      <c r="S6247" s="241"/>
      <c r="T6247" s="242"/>
      <c r="AT6247" s="243" t="s">
        <v>211</v>
      </c>
      <c r="AU6247" s="243" t="s">
        <v>84</v>
      </c>
      <c r="AV6247" s="14" t="s">
        <v>84</v>
      </c>
      <c r="AW6247" s="14" t="s">
        <v>31</v>
      </c>
      <c r="AX6247" s="14" t="s">
        <v>75</v>
      </c>
      <c r="AY6247" s="243" t="s">
        <v>203</v>
      </c>
    </row>
    <row r="6248" spans="1:65" s="2" customFormat="1" ht="16.5" customHeight="1">
      <c r="A6248" s="35"/>
      <c r="B6248" s="36"/>
      <c r="C6248" s="209" t="s">
        <v>5259</v>
      </c>
      <c r="D6248" s="209" t="s">
        <v>205</v>
      </c>
      <c r="E6248" s="210" t="s">
        <v>5260</v>
      </c>
      <c r="F6248" s="211" t="s">
        <v>5261</v>
      </c>
      <c r="G6248" s="212" t="s">
        <v>828</v>
      </c>
      <c r="H6248" s="213">
        <v>26.1</v>
      </c>
      <c r="I6248" s="214"/>
      <c r="J6248" s="215">
        <f>ROUND(I6248*H6248,2)</f>
        <v>0</v>
      </c>
      <c r="K6248" s="211" t="s">
        <v>218</v>
      </c>
      <c r="L6248" s="40"/>
      <c r="M6248" s="216" t="s">
        <v>1</v>
      </c>
      <c r="N6248" s="217" t="s">
        <v>40</v>
      </c>
      <c r="O6248" s="72"/>
      <c r="P6248" s="218">
        <f>O6248*H6248</f>
        <v>0</v>
      </c>
      <c r="Q6248" s="218">
        <v>5.5000000000000003E-4</v>
      </c>
      <c r="R6248" s="218">
        <f>Q6248*H6248</f>
        <v>1.4355000000000001E-2</v>
      </c>
      <c r="S6248" s="218">
        <v>0</v>
      </c>
      <c r="T6248" s="219">
        <f>S6248*H6248</f>
        <v>0</v>
      </c>
      <c r="U6248" s="35"/>
      <c r="V6248" s="35"/>
      <c r="W6248" s="35"/>
      <c r="X6248" s="35"/>
      <c r="Y6248" s="35"/>
      <c r="Z6248" s="35"/>
      <c r="AA6248" s="35"/>
      <c r="AB6248" s="35"/>
      <c r="AC6248" s="35"/>
      <c r="AD6248" s="35"/>
      <c r="AE6248" s="35"/>
      <c r="AR6248" s="220" t="s">
        <v>412</v>
      </c>
      <c r="AT6248" s="220" t="s">
        <v>205</v>
      </c>
      <c r="AU6248" s="220" t="s">
        <v>84</v>
      </c>
      <c r="AY6248" s="18" t="s">
        <v>203</v>
      </c>
      <c r="BE6248" s="221">
        <f>IF(N6248="základní",J6248,0)</f>
        <v>0</v>
      </c>
      <c r="BF6248" s="221">
        <f>IF(N6248="snížená",J6248,0)</f>
        <v>0</v>
      </c>
      <c r="BG6248" s="221">
        <f>IF(N6248="zákl. přenesená",J6248,0)</f>
        <v>0</v>
      </c>
      <c r="BH6248" s="221">
        <f>IF(N6248="sníž. přenesená",J6248,0)</f>
        <v>0</v>
      </c>
      <c r="BI6248" s="221">
        <f>IF(N6248="nulová",J6248,0)</f>
        <v>0</v>
      </c>
      <c r="BJ6248" s="18" t="s">
        <v>82</v>
      </c>
      <c r="BK6248" s="221">
        <f>ROUND(I6248*H6248,2)</f>
        <v>0</v>
      </c>
      <c r="BL6248" s="18" t="s">
        <v>412</v>
      </c>
      <c r="BM6248" s="220" t="s">
        <v>5262</v>
      </c>
    </row>
    <row r="6249" spans="1:65" s="13" customFormat="1" ht="22.5">
      <c r="B6249" s="222"/>
      <c r="C6249" s="223"/>
      <c r="D6249" s="224" t="s">
        <v>211</v>
      </c>
      <c r="E6249" s="225" t="s">
        <v>1</v>
      </c>
      <c r="F6249" s="226" t="s">
        <v>4670</v>
      </c>
      <c r="G6249" s="223"/>
      <c r="H6249" s="225" t="s">
        <v>1</v>
      </c>
      <c r="I6249" s="227"/>
      <c r="J6249" s="223"/>
      <c r="K6249" s="223"/>
      <c r="L6249" s="228"/>
      <c r="M6249" s="229"/>
      <c r="N6249" s="230"/>
      <c r="O6249" s="230"/>
      <c r="P6249" s="230"/>
      <c r="Q6249" s="230"/>
      <c r="R6249" s="230"/>
      <c r="S6249" s="230"/>
      <c r="T6249" s="231"/>
      <c r="AT6249" s="232" t="s">
        <v>211</v>
      </c>
      <c r="AU6249" s="232" t="s">
        <v>84</v>
      </c>
      <c r="AV6249" s="13" t="s">
        <v>82</v>
      </c>
      <c r="AW6249" s="13" t="s">
        <v>31</v>
      </c>
      <c r="AX6249" s="13" t="s">
        <v>75</v>
      </c>
      <c r="AY6249" s="232" t="s">
        <v>203</v>
      </c>
    </row>
    <row r="6250" spans="1:65" s="13" customFormat="1" ht="11.25">
      <c r="B6250" s="222"/>
      <c r="C6250" s="223"/>
      <c r="D6250" s="224" t="s">
        <v>211</v>
      </c>
      <c r="E6250" s="225" t="s">
        <v>1</v>
      </c>
      <c r="F6250" s="226" t="s">
        <v>213</v>
      </c>
      <c r="G6250" s="223"/>
      <c r="H6250" s="225" t="s">
        <v>1</v>
      </c>
      <c r="I6250" s="227"/>
      <c r="J6250" s="223"/>
      <c r="K6250" s="223"/>
      <c r="L6250" s="228"/>
      <c r="M6250" s="229"/>
      <c r="N6250" s="230"/>
      <c r="O6250" s="230"/>
      <c r="P6250" s="230"/>
      <c r="Q6250" s="230"/>
      <c r="R6250" s="230"/>
      <c r="S6250" s="230"/>
      <c r="T6250" s="231"/>
      <c r="AT6250" s="232" t="s">
        <v>211</v>
      </c>
      <c r="AU6250" s="232" t="s">
        <v>84</v>
      </c>
      <c r="AV6250" s="13" t="s">
        <v>82</v>
      </c>
      <c r="AW6250" s="13" t="s">
        <v>31</v>
      </c>
      <c r="AX6250" s="13" t="s">
        <v>75</v>
      </c>
      <c r="AY6250" s="232" t="s">
        <v>203</v>
      </c>
    </row>
    <row r="6251" spans="1:65" s="14" customFormat="1" ht="11.25">
      <c r="B6251" s="233"/>
      <c r="C6251" s="234"/>
      <c r="D6251" s="224" t="s">
        <v>211</v>
      </c>
      <c r="E6251" s="235" t="s">
        <v>1</v>
      </c>
      <c r="F6251" s="236" t="s">
        <v>5263</v>
      </c>
      <c r="G6251" s="234"/>
      <c r="H6251" s="237">
        <v>2.7</v>
      </c>
      <c r="I6251" s="238"/>
      <c r="J6251" s="234"/>
      <c r="K6251" s="234"/>
      <c r="L6251" s="239"/>
      <c r="M6251" s="240"/>
      <c r="N6251" s="241"/>
      <c r="O6251" s="241"/>
      <c r="P6251" s="241"/>
      <c r="Q6251" s="241"/>
      <c r="R6251" s="241"/>
      <c r="S6251" s="241"/>
      <c r="T6251" s="242"/>
      <c r="AT6251" s="243" t="s">
        <v>211</v>
      </c>
      <c r="AU6251" s="243" t="s">
        <v>84</v>
      </c>
      <c r="AV6251" s="14" t="s">
        <v>84</v>
      </c>
      <c r="AW6251" s="14" t="s">
        <v>31</v>
      </c>
      <c r="AX6251" s="14" t="s">
        <v>75</v>
      </c>
      <c r="AY6251" s="243" t="s">
        <v>203</v>
      </c>
    </row>
    <row r="6252" spans="1:65" s="14" customFormat="1" ht="11.25">
      <c r="B6252" s="233"/>
      <c r="C6252" s="234"/>
      <c r="D6252" s="224" t="s">
        <v>211</v>
      </c>
      <c r="E6252" s="235" t="s">
        <v>1</v>
      </c>
      <c r="F6252" s="236" t="s">
        <v>5264</v>
      </c>
      <c r="G6252" s="234"/>
      <c r="H6252" s="237">
        <v>11.7</v>
      </c>
      <c r="I6252" s="238"/>
      <c r="J6252" s="234"/>
      <c r="K6252" s="234"/>
      <c r="L6252" s="239"/>
      <c r="M6252" s="240"/>
      <c r="N6252" s="241"/>
      <c r="O6252" s="241"/>
      <c r="P6252" s="241"/>
      <c r="Q6252" s="241"/>
      <c r="R6252" s="241"/>
      <c r="S6252" s="241"/>
      <c r="T6252" s="242"/>
      <c r="AT6252" s="243" t="s">
        <v>211</v>
      </c>
      <c r="AU6252" s="243" t="s">
        <v>84</v>
      </c>
      <c r="AV6252" s="14" t="s">
        <v>84</v>
      </c>
      <c r="AW6252" s="14" t="s">
        <v>31</v>
      </c>
      <c r="AX6252" s="14" t="s">
        <v>75</v>
      </c>
      <c r="AY6252" s="243" t="s">
        <v>203</v>
      </c>
    </row>
    <row r="6253" spans="1:65" s="14" customFormat="1" ht="11.25">
      <c r="B6253" s="233"/>
      <c r="C6253" s="234"/>
      <c r="D6253" s="224" t="s">
        <v>211</v>
      </c>
      <c r="E6253" s="235" t="s">
        <v>1</v>
      </c>
      <c r="F6253" s="236" t="s">
        <v>5265</v>
      </c>
      <c r="G6253" s="234"/>
      <c r="H6253" s="237">
        <v>11.7</v>
      </c>
      <c r="I6253" s="238"/>
      <c r="J6253" s="234"/>
      <c r="K6253" s="234"/>
      <c r="L6253" s="239"/>
      <c r="M6253" s="240"/>
      <c r="N6253" s="241"/>
      <c r="O6253" s="241"/>
      <c r="P6253" s="241"/>
      <c r="Q6253" s="241"/>
      <c r="R6253" s="241"/>
      <c r="S6253" s="241"/>
      <c r="T6253" s="242"/>
      <c r="AT6253" s="243" t="s">
        <v>211</v>
      </c>
      <c r="AU6253" s="243" t="s">
        <v>84</v>
      </c>
      <c r="AV6253" s="14" t="s">
        <v>84</v>
      </c>
      <c r="AW6253" s="14" t="s">
        <v>31</v>
      </c>
      <c r="AX6253" s="14" t="s">
        <v>75</v>
      </c>
      <c r="AY6253" s="243" t="s">
        <v>203</v>
      </c>
    </row>
    <row r="6254" spans="1:65" s="2" customFormat="1" ht="16.5" customHeight="1">
      <c r="A6254" s="35"/>
      <c r="B6254" s="36"/>
      <c r="C6254" s="209" t="s">
        <v>5266</v>
      </c>
      <c r="D6254" s="209" t="s">
        <v>205</v>
      </c>
      <c r="E6254" s="210" t="s">
        <v>5267</v>
      </c>
      <c r="F6254" s="211" t="s">
        <v>5268</v>
      </c>
      <c r="G6254" s="212" t="s">
        <v>828</v>
      </c>
      <c r="H6254" s="213">
        <v>393.85</v>
      </c>
      <c r="I6254" s="214"/>
      <c r="J6254" s="215">
        <f>ROUND(I6254*H6254,2)</f>
        <v>0</v>
      </c>
      <c r="K6254" s="211" t="s">
        <v>218</v>
      </c>
      <c r="L6254" s="40"/>
      <c r="M6254" s="216" t="s">
        <v>1</v>
      </c>
      <c r="N6254" s="217" t="s">
        <v>40</v>
      </c>
      <c r="O6254" s="72"/>
      <c r="P6254" s="218">
        <f>O6254*H6254</f>
        <v>0</v>
      </c>
      <c r="Q6254" s="218">
        <v>5.0000000000000001E-4</v>
      </c>
      <c r="R6254" s="218">
        <f>Q6254*H6254</f>
        <v>0.19692500000000002</v>
      </c>
      <c r="S6254" s="218">
        <v>0</v>
      </c>
      <c r="T6254" s="219">
        <f>S6254*H6254</f>
        <v>0</v>
      </c>
      <c r="U6254" s="35"/>
      <c r="V6254" s="35"/>
      <c r="W6254" s="35"/>
      <c r="X6254" s="35"/>
      <c r="Y6254" s="35"/>
      <c r="Z6254" s="35"/>
      <c r="AA6254" s="35"/>
      <c r="AB6254" s="35"/>
      <c r="AC6254" s="35"/>
      <c r="AD6254" s="35"/>
      <c r="AE6254" s="35"/>
      <c r="AR6254" s="220" t="s">
        <v>412</v>
      </c>
      <c r="AT6254" s="220" t="s">
        <v>205</v>
      </c>
      <c r="AU6254" s="220" t="s">
        <v>84</v>
      </c>
      <c r="AY6254" s="18" t="s">
        <v>203</v>
      </c>
      <c r="BE6254" s="221">
        <f>IF(N6254="základní",J6254,0)</f>
        <v>0</v>
      </c>
      <c r="BF6254" s="221">
        <f>IF(N6254="snížená",J6254,0)</f>
        <v>0</v>
      </c>
      <c r="BG6254" s="221">
        <f>IF(N6254="zákl. přenesená",J6254,0)</f>
        <v>0</v>
      </c>
      <c r="BH6254" s="221">
        <f>IF(N6254="sníž. přenesená",J6254,0)</f>
        <v>0</v>
      </c>
      <c r="BI6254" s="221">
        <f>IF(N6254="nulová",J6254,0)</f>
        <v>0</v>
      </c>
      <c r="BJ6254" s="18" t="s">
        <v>82</v>
      </c>
      <c r="BK6254" s="221">
        <f>ROUND(I6254*H6254,2)</f>
        <v>0</v>
      </c>
      <c r="BL6254" s="18" t="s">
        <v>412</v>
      </c>
      <c r="BM6254" s="220" t="s">
        <v>5269</v>
      </c>
    </row>
    <row r="6255" spans="1:65" s="13" customFormat="1" ht="22.5">
      <c r="B6255" s="222"/>
      <c r="C6255" s="223"/>
      <c r="D6255" s="224" t="s">
        <v>211</v>
      </c>
      <c r="E6255" s="225" t="s">
        <v>1</v>
      </c>
      <c r="F6255" s="226" t="s">
        <v>4670</v>
      </c>
      <c r="G6255" s="223"/>
      <c r="H6255" s="225" t="s">
        <v>1</v>
      </c>
      <c r="I6255" s="227"/>
      <c r="J6255" s="223"/>
      <c r="K6255" s="223"/>
      <c r="L6255" s="228"/>
      <c r="M6255" s="229"/>
      <c r="N6255" s="230"/>
      <c r="O6255" s="230"/>
      <c r="P6255" s="230"/>
      <c r="Q6255" s="230"/>
      <c r="R6255" s="230"/>
      <c r="S6255" s="230"/>
      <c r="T6255" s="231"/>
      <c r="AT6255" s="232" t="s">
        <v>211</v>
      </c>
      <c r="AU6255" s="232" t="s">
        <v>84</v>
      </c>
      <c r="AV6255" s="13" t="s">
        <v>82</v>
      </c>
      <c r="AW6255" s="13" t="s">
        <v>31</v>
      </c>
      <c r="AX6255" s="13" t="s">
        <v>75</v>
      </c>
      <c r="AY6255" s="232" t="s">
        <v>203</v>
      </c>
    </row>
    <row r="6256" spans="1:65" s="13" customFormat="1" ht="11.25">
      <c r="B6256" s="222"/>
      <c r="C6256" s="223"/>
      <c r="D6256" s="224" t="s">
        <v>211</v>
      </c>
      <c r="E6256" s="225" t="s">
        <v>1</v>
      </c>
      <c r="F6256" s="226" t="s">
        <v>213</v>
      </c>
      <c r="G6256" s="223"/>
      <c r="H6256" s="225" t="s">
        <v>1</v>
      </c>
      <c r="I6256" s="227"/>
      <c r="J6256" s="223"/>
      <c r="K6256" s="223"/>
      <c r="L6256" s="228"/>
      <c r="M6256" s="229"/>
      <c r="N6256" s="230"/>
      <c r="O6256" s="230"/>
      <c r="P6256" s="230"/>
      <c r="Q6256" s="230"/>
      <c r="R6256" s="230"/>
      <c r="S6256" s="230"/>
      <c r="T6256" s="231"/>
      <c r="AT6256" s="232" t="s">
        <v>211</v>
      </c>
      <c r="AU6256" s="232" t="s">
        <v>84</v>
      </c>
      <c r="AV6256" s="13" t="s">
        <v>82</v>
      </c>
      <c r="AW6256" s="13" t="s">
        <v>31</v>
      </c>
      <c r="AX6256" s="13" t="s">
        <v>75</v>
      </c>
      <c r="AY6256" s="232" t="s">
        <v>203</v>
      </c>
    </row>
    <row r="6257" spans="2:51" s="13" customFormat="1" ht="11.25">
      <c r="B6257" s="222"/>
      <c r="C6257" s="223"/>
      <c r="D6257" s="224" t="s">
        <v>211</v>
      </c>
      <c r="E6257" s="225" t="s">
        <v>1</v>
      </c>
      <c r="F6257" s="226" t="s">
        <v>1335</v>
      </c>
      <c r="G6257" s="223"/>
      <c r="H6257" s="225" t="s">
        <v>1</v>
      </c>
      <c r="I6257" s="227"/>
      <c r="J6257" s="223"/>
      <c r="K6257" s="223"/>
      <c r="L6257" s="228"/>
      <c r="M6257" s="229"/>
      <c r="N6257" s="230"/>
      <c r="O6257" s="230"/>
      <c r="P6257" s="230"/>
      <c r="Q6257" s="230"/>
      <c r="R6257" s="230"/>
      <c r="S6257" s="230"/>
      <c r="T6257" s="231"/>
      <c r="AT6257" s="232" t="s">
        <v>211</v>
      </c>
      <c r="AU6257" s="232" t="s">
        <v>84</v>
      </c>
      <c r="AV6257" s="13" t="s">
        <v>82</v>
      </c>
      <c r="AW6257" s="13" t="s">
        <v>31</v>
      </c>
      <c r="AX6257" s="13" t="s">
        <v>75</v>
      </c>
      <c r="AY6257" s="232" t="s">
        <v>203</v>
      </c>
    </row>
    <row r="6258" spans="2:51" s="14" customFormat="1" ht="11.25">
      <c r="B6258" s="233"/>
      <c r="C6258" s="234"/>
      <c r="D6258" s="224" t="s">
        <v>211</v>
      </c>
      <c r="E6258" s="235" t="s">
        <v>1</v>
      </c>
      <c r="F6258" s="236" t="s">
        <v>5270</v>
      </c>
      <c r="G6258" s="234"/>
      <c r="H6258" s="237">
        <v>7.2</v>
      </c>
      <c r="I6258" s="238"/>
      <c r="J6258" s="234"/>
      <c r="K6258" s="234"/>
      <c r="L6258" s="239"/>
      <c r="M6258" s="240"/>
      <c r="N6258" s="241"/>
      <c r="O6258" s="241"/>
      <c r="P6258" s="241"/>
      <c r="Q6258" s="241"/>
      <c r="R6258" s="241"/>
      <c r="S6258" s="241"/>
      <c r="T6258" s="242"/>
      <c r="AT6258" s="243" t="s">
        <v>211</v>
      </c>
      <c r="AU6258" s="243" t="s">
        <v>84</v>
      </c>
      <c r="AV6258" s="14" t="s">
        <v>84</v>
      </c>
      <c r="AW6258" s="14" t="s">
        <v>31</v>
      </c>
      <c r="AX6258" s="14" t="s">
        <v>75</v>
      </c>
      <c r="AY6258" s="243" t="s">
        <v>203</v>
      </c>
    </row>
    <row r="6259" spans="2:51" s="13" customFormat="1" ht="11.25">
      <c r="B6259" s="222"/>
      <c r="C6259" s="223"/>
      <c r="D6259" s="224" t="s">
        <v>211</v>
      </c>
      <c r="E6259" s="225" t="s">
        <v>1</v>
      </c>
      <c r="F6259" s="226" t="s">
        <v>213</v>
      </c>
      <c r="G6259" s="223"/>
      <c r="H6259" s="225" t="s">
        <v>1</v>
      </c>
      <c r="I6259" s="227"/>
      <c r="J6259" s="223"/>
      <c r="K6259" s="223"/>
      <c r="L6259" s="228"/>
      <c r="M6259" s="229"/>
      <c r="N6259" s="230"/>
      <c r="O6259" s="230"/>
      <c r="P6259" s="230"/>
      <c r="Q6259" s="230"/>
      <c r="R6259" s="230"/>
      <c r="S6259" s="230"/>
      <c r="T6259" s="231"/>
      <c r="AT6259" s="232" t="s">
        <v>211</v>
      </c>
      <c r="AU6259" s="232" t="s">
        <v>84</v>
      </c>
      <c r="AV6259" s="13" t="s">
        <v>82</v>
      </c>
      <c r="AW6259" s="13" t="s">
        <v>31</v>
      </c>
      <c r="AX6259" s="13" t="s">
        <v>75</v>
      </c>
      <c r="AY6259" s="232" t="s">
        <v>203</v>
      </c>
    </row>
    <row r="6260" spans="2:51" s="13" customFormat="1" ht="11.25">
      <c r="B6260" s="222"/>
      <c r="C6260" s="223"/>
      <c r="D6260" s="224" t="s">
        <v>211</v>
      </c>
      <c r="E6260" s="225" t="s">
        <v>1</v>
      </c>
      <c r="F6260" s="226" t="s">
        <v>418</v>
      </c>
      <c r="G6260" s="223"/>
      <c r="H6260" s="225" t="s">
        <v>1</v>
      </c>
      <c r="I6260" s="227"/>
      <c r="J6260" s="223"/>
      <c r="K6260" s="223"/>
      <c r="L6260" s="228"/>
      <c r="M6260" s="229"/>
      <c r="N6260" s="230"/>
      <c r="O6260" s="230"/>
      <c r="P6260" s="230"/>
      <c r="Q6260" s="230"/>
      <c r="R6260" s="230"/>
      <c r="S6260" s="230"/>
      <c r="T6260" s="231"/>
      <c r="AT6260" s="232" t="s">
        <v>211</v>
      </c>
      <c r="AU6260" s="232" t="s">
        <v>84</v>
      </c>
      <c r="AV6260" s="13" t="s">
        <v>82</v>
      </c>
      <c r="AW6260" s="13" t="s">
        <v>31</v>
      </c>
      <c r="AX6260" s="13" t="s">
        <v>75</v>
      </c>
      <c r="AY6260" s="232" t="s">
        <v>203</v>
      </c>
    </row>
    <row r="6261" spans="2:51" s="14" customFormat="1" ht="11.25">
      <c r="B6261" s="233"/>
      <c r="C6261" s="234"/>
      <c r="D6261" s="224" t="s">
        <v>211</v>
      </c>
      <c r="E6261" s="235" t="s">
        <v>1</v>
      </c>
      <c r="F6261" s="236" t="s">
        <v>5271</v>
      </c>
      <c r="G6261" s="234"/>
      <c r="H6261" s="237">
        <v>4</v>
      </c>
      <c r="I6261" s="238"/>
      <c r="J6261" s="234"/>
      <c r="K6261" s="234"/>
      <c r="L6261" s="239"/>
      <c r="M6261" s="240"/>
      <c r="N6261" s="241"/>
      <c r="O6261" s="241"/>
      <c r="P6261" s="241"/>
      <c r="Q6261" s="241"/>
      <c r="R6261" s="241"/>
      <c r="S6261" s="241"/>
      <c r="T6261" s="242"/>
      <c r="AT6261" s="243" t="s">
        <v>211</v>
      </c>
      <c r="AU6261" s="243" t="s">
        <v>84</v>
      </c>
      <c r="AV6261" s="14" t="s">
        <v>84</v>
      </c>
      <c r="AW6261" s="14" t="s">
        <v>31</v>
      </c>
      <c r="AX6261" s="14" t="s">
        <v>75</v>
      </c>
      <c r="AY6261" s="243" t="s">
        <v>203</v>
      </c>
    </row>
    <row r="6262" spans="2:51" s="14" customFormat="1" ht="11.25">
      <c r="B6262" s="233"/>
      <c r="C6262" s="234"/>
      <c r="D6262" s="224" t="s">
        <v>211</v>
      </c>
      <c r="E6262" s="235" t="s">
        <v>1</v>
      </c>
      <c r="F6262" s="236" t="s">
        <v>5272</v>
      </c>
      <c r="G6262" s="234"/>
      <c r="H6262" s="237">
        <v>4</v>
      </c>
      <c r="I6262" s="238"/>
      <c r="J6262" s="234"/>
      <c r="K6262" s="234"/>
      <c r="L6262" s="239"/>
      <c r="M6262" s="240"/>
      <c r="N6262" s="241"/>
      <c r="O6262" s="241"/>
      <c r="P6262" s="241"/>
      <c r="Q6262" s="241"/>
      <c r="R6262" s="241"/>
      <c r="S6262" s="241"/>
      <c r="T6262" s="242"/>
      <c r="AT6262" s="243" t="s">
        <v>211</v>
      </c>
      <c r="AU6262" s="243" t="s">
        <v>84</v>
      </c>
      <c r="AV6262" s="14" t="s">
        <v>84</v>
      </c>
      <c r="AW6262" s="14" t="s">
        <v>31</v>
      </c>
      <c r="AX6262" s="14" t="s">
        <v>75</v>
      </c>
      <c r="AY6262" s="243" t="s">
        <v>203</v>
      </c>
    </row>
    <row r="6263" spans="2:51" s="14" customFormat="1" ht="11.25">
      <c r="B6263" s="233"/>
      <c r="C6263" s="234"/>
      <c r="D6263" s="224" t="s">
        <v>211</v>
      </c>
      <c r="E6263" s="235" t="s">
        <v>1</v>
      </c>
      <c r="F6263" s="236" t="s">
        <v>5273</v>
      </c>
      <c r="G6263" s="234"/>
      <c r="H6263" s="237">
        <v>10.824999999999999</v>
      </c>
      <c r="I6263" s="238"/>
      <c r="J6263" s="234"/>
      <c r="K6263" s="234"/>
      <c r="L6263" s="239"/>
      <c r="M6263" s="240"/>
      <c r="N6263" s="241"/>
      <c r="O6263" s="241"/>
      <c r="P6263" s="241"/>
      <c r="Q6263" s="241"/>
      <c r="R6263" s="241"/>
      <c r="S6263" s="241"/>
      <c r="T6263" s="242"/>
      <c r="AT6263" s="243" t="s">
        <v>211</v>
      </c>
      <c r="AU6263" s="243" t="s">
        <v>84</v>
      </c>
      <c r="AV6263" s="14" t="s">
        <v>84</v>
      </c>
      <c r="AW6263" s="14" t="s">
        <v>31</v>
      </c>
      <c r="AX6263" s="14" t="s">
        <v>75</v>
      </c>
      <c r="AY6263" s="243" t="s">
        <v>203</v>
      </c>
    </row>
    <row r="6264" spans="2:51" s="14" customFormat="1" ht="11.25">
      <c r="B6264" s="233"/>
      <c r="C6264" s="234"/>
      <c r="D6264" s="224" t="s">
        <v>211</v>
      </c>
      <c r="E6264" s="235" t="s">
        <v>1</v>
      </c>
      <c r="F6264" s="236" t="s">
        <v>5274</v>
      </c>
      <c r="G6264" s="234"/>
      <c r="H6264" s="237">
        <v>4</v>
      </c>
      <c r="I6264" s="238"/>
      <c r="J6264" s="234"/>
      <c r="K6264" s="234"/>
      <c r="L6264" s="239"/>
      <c r="M6264" s="240"/>
      <c r="N6264" s="241"/>
      <c r="O6264" s="241"/>
      <c r="P6264" s="241"/>
      <c r="Q6264" s="241"/>
      <c r="R6264" s="241"/>
      <c r="S6264" s="241"/>
      <c r="T6264" s="242"/>
      <c r="AT6264" s="243" t="s">
        <v>211</v>
      </c>
      <c r="AU6264" s="243" t="s">
        <v>84</v>
      </c>
      <c r="AV6264" s="14" t="s">
        <v>84</v>
      </c>
      <c r="AW6264" s="14" t="s">
        <v>31</v>
      </c>
      <c r="AX6264" s="14" t="s">
        <v>75</v>
      </c>
      <c r="AY6264" s="243" t="s">
        <v>203</v>
      </c>
    </row>
    <row r="6265" spans="2:51" s="14" customFormat="1" ht="11.25">
      <c r="B6265" s="233"/>
      <c r="C6265" s="234"/>
      <c r="D6265" s="224" t="s">
        <v>211</v>
      </c>
      <c r="E6265" s="235" t="s">
        <v>1</v>
      </c>
      <c r="F6265" s="236" t="s">
        <v>5275</v>
      </c>
      <c r="G6265" s="234"/>
      <c r="H6265" s="237">
        <v>4</v>
      </c>
      <c r="I6265" s="238"/>
      <c r="J6265" s="234"/>
      <c r="K6265" s="234"/>
      <c r="L6265" s="239"/>
      <c r="M6265" s="240"/>
      <c r="N6265" s="241"/>
      <c r="O6265" s="241"/>
      <c r="P6265" s="241"/>
      <c r="Q6265" s="241"/>
      <c r="R6265" s="241"/>
      <c r="S6265" s="241"/>
      <c r="T6265" s="242"/>
      <c r="AT6265" s="243" t="s">
        <v>211</v>
      </c>
      <c r="AU6265" s="243" t="s">
        <v>84</v>
      </c>
      <c r="AV6265" s="14" t="s">
        <v>84</v>
      </c>
      <c r="AW6265" s="14" t="s">
        <v>31</v>
      </c>
      <c r="AX6265" s="14" t="s">
        <v>75</v>
      </c>
      <c r="AY6265" s="243" t="s">
        <v>203</v>
      </c>
    </row>
    <row r="6266" spans="2:51" s="14" customFormat="1" ht="11.25">
      <c r="B6266" s="233"/>
      <c r="C6266" s="234"/>
      <c r="D6266" s="224" t="s">
        <v>211</v>
      </c>
      <c r="E6266" s="235" t="s">
        <v>1</v>
      </c>
      <c r="F6266" s="236" t="s">
        <v>5276</v>
      </c>
      <c r="G6266" s="234"/>
      <c r="H6266" s="237">
        <v>6.3</v>
      </c>
      <c r="I6266" s="238"/>
      <c r="J6266" s="234"/>
      <c r="K6266" s="234"/>
      <c r="L6266" s="239"/>
      <c r="M6266" s="240"/>
      <c r="N6266" s="241"/>
      <c r="O6266" s="241"/>
      <c r="P6266" s="241"/>
      <c r="Q6266" s="241"/>
      <c r="R6266" s="241"/>
      <c r="S6266" s="241"/>
      <c r="T6266" s="242"/>
      <c r="AT6266" s="243" t="s">
        <v>211</v>
      </c>
      <c r="AU6266" s="243" t="s">
        <v>84</v>
      </c>
      <c r="AV6266" s="14" t="s">
        <v>84</v>
      </c>
      <c r="AW6266" s="14" t="s">
        <v>31</v>
      </c>
      <c r="AX6266" s="14" t="s">
        <v>75</v>
      </c>
      <c r="AY6266" s="243" t="s">
        <v>203</v>
      </c>
    </row>
    <row r="6267" spans="2:51" s="14" customFormat="1" ht="11.25">
      <c r="B6267" s="233"/>
      <c r="C6267" s="234"/>
      <c r="D6267" s="224" t="s">
        <v>211</v>
      </c>
      <c r="E6267" s="235" t="s">
        <v>1</v>
      </c>
      <c r="F6267" s="236" t="s">
        <v>5277</v>
      </c>
      <c r="G6267" s="234"/>
      <c r="H6267" s="237">
        <v>6.9</v>
      </c>
      <c r="I6267" s="238"/>
      <c r="J6267" s="234"/>
      <c r="K6267" s="234"/>
      <c r="L6267" s="239"/>
      <c r="M6267" s="240"/>
      <c r="N6267" s="241"/>
      <c r="O6267" s="241"/>
      <c r="P6267" s="241"/>
      <c r="Q6267" s="241"/>
      <c r="R6267" s="241"/>
      <c r="S6267" s="241"/>
      <c r="T6267" s="242"/>
      <c r="AT6267" s="243" t="s">
        <v>211</v>
      </c>
      <c r="AU6267" s="243" t="s">
        <v>84</v>
      </c>
      <c r="AV6267" s="14" t="s">
        <v>84</v>
      </c>
      <c r="AW6267" s="14" t="s">
        <v>31</v>
      </c>
      <c r="AX6267" s="14" t="s">
        <v>75</v>
      </c>
      <c r="AY6267" s="243" t="s">
        <v>203</v>
      </c>
    </row>
    <row r="6268" spans="2:51" s="14" customFormat="1" ht="11.25">
      <c r="B6268" s="233"/>
      <c r="C6268" s="234"/>
      <c r="D6268" s="224" t="s">
        <v>211</v>
      </c>
      <c r="E6268" s="235" t="s">
        <v>1</v>
      </c>
      <c r="F6268" s="236" t="s">
        <v>5278</v>
      </c>
      <c r="G6268" s="234"/>
      <c r="H6268" s="237">
        <v>7.3</v>
      </c>
      <c r="I6268" s="238"/>
      <c r="J6268" s="234"/>
      <c r="K6268" s="234"/>
      <c r="L6268" s="239"/>
      <c r="M6268" s="240"/>
      <c r="N6268" s="241"/>
      <c r="O6268" s="241"/>
      <c r="P6268" s="241"/>
      <c r="Q6268" s="241"/>
      <c r="R6268" s="241"/>
      <c r="S6268" s="241"/>
      <c r="T6268" s="242"/>
      <c r="AT6268" s="243" t="s">
        <v>211</v>
      </c>
      <c r="AU6268" s="243" t="s">
        <v>84</v>
      </c>
      <c r="AV6268" s="14" t="s">
        <v>84</v>
      </c>
      <c r="AW6268" s="14" t="s">
        <v>31</v>
      </c>
      <c r="AX6268" s="14" t="s">
        <v>75</v>
      </c>
      <c r="AY6268" s="243" t="s">
        <v>203</v>
      </c>
    </row>
    <row r="6269" spans="2:51" s="14" customFormat="1" ht="11.25">
      <c r="B6269" s="233"/>
      <c r="C6269" s="234"/>
      <c r="D6269" s="224" t="s">
        <v>211</v>
      </c>
      <c r="E6269" s="235" t="s">
        <v>1</v>
      </c>
      <c r="F6269" s="236" t="s">
        <v>5279</v>
      </c>
      <c r="G6269" s="234"/>
      <c r="H6269" s="237">
        <v>3.3</v>
      </c>
      <c r="I6269" s="238"/>
      <c r="J6269" s="234"/>
      <c r="K6269" s="234"/>
      <c r="L6269" s="239"/>
      <c r="M6269" s="240"/>
      <c r="N6269" s="241"/>
      <c r="O6269" s="241"/>
      <c r="P6269" s="241"/>
      <c r="Q6269" s="241"/>
      <c r="R6269" s="241"/>
      <c r="S6269" s="241"/>
      <c r="T6269" s="242"/>
      <c r="AT6269" s="243" t="s">
        <v>211</v>
      </c>
      <c r="AU6269" s="243" t="s">
        <v>84</v>
      </c>
      <c r="AV6269" s="14" t="s">
        <v>84</v>
      </c>
      <c r="AW6269" s="14" t="s">
        <v>31</v>
      </c>
      <c r="AX6269" s="14" t="s">
        <v>75</v>
      </c>
      <c r="AY6269" s="243" t="s">
        <v>203</v>
      </c>
    </row>
    <row r="6270" spans="2:51" s="14" customFormat="1" ht="11.25">
      <c r="B6270" s="233"/>
      <c r="C6270" s="234"/>
      <c r="D6270" s="224" t="s">
        <v>211</v>
      </c>
      <c r="E6270" s="235" t="s">
        <v>1</v>
      </c>
      <c r="F6270" s="236" t="s">
        <v>5280</v>
      </c>
      <c r="G6270" s="234"/>
      <c r="H6270" s="237">
        <v>8.1</v>
      </c>
      <c r="I6270" s="238"/>
      <c r="J6270" s="234"/>
      <c r="K6270" s="234"/>
      <c r="L6270" s="239"/>
      <c r="M6270" s="240"/>
      <c r="N6270" s="241"/>
      <c r="O6270" s="241"/>
      <c r="P6270" s="241"/>
      <c r="Q6270" s="241"/>
      <c r="R6270" s="241"/>
      <c r="S6270" s="241"/>
      <c r="T6270" s="242"/>
      <c r="AT6270" s="243" t="s">
        <v>211</v>
      </c>
      <c r="AU6270" s="243" t="s">
        <v>84</v>
      </c>
      <c r="AV6270" s="14" t="s">
        <v>84</v>
      </c>
      <c r="AW6270" s="14" t="s">
        <v>31</v>
      </c>
      <c r="AX6270" s="14" t="s">
        <v>75</v>
      </c>
      <c r="AY6270" s="243" t="s">
        <v>203</v>
      </c>
    </row>
    <row r="6271" spans="2:51" s="14" customFormat="1" ht="11.25">
      <c r="B6271" s="233"/>
      <c r="C6271" s="234"/>
      <c r="D6271" s="224" t="s">
        <v>211</v>
      </c>
      <c r="E6271" s="235" t="s">
        <v>1</v>
      </c>
      <c r="F6271" s="236" t="s">
        <v>5281</v>
      </c>
      <c r="G6271" s="234"/>
      <c r="H6271" s="237">
        <v>9.1</v>
      </c>
      <c r="I6271" s="238"/>
      <c r="J6271" s="234"/>
      <c r="K6271" s="234"/>
      <c r="L6271" s="239"/>
      <c r="M6271" s="240"/>
      <c r="N6271" s="241"/>
      <c r="O6271" s="241"/>
      <c r="P6271" s="241"/>
      <c r="Q6271" s="241"/>
      <c r="R6271" s="241"/>
      <c r="S6271" s="241"/>
      <c r="T6271" s="242"/>
      <c r="AT6271" s="243" t="s">
        <v>211</v>
      </c>
      <c r="AU6271" s="243" t="s">
        <v>84</v>
      </c>
      <c r="AV6271" s="14" t="s">
        <v>84</v>
      </c>
      <c r="AW6271" s="14" t="s">
        <v>31</v>
      </c>
      <c r="AX6271" s="14" t="s">
        <v>75</v>
      </c>
      <c r="AY6271" s="243" t="s">
        <v>203</v>
      </c>
    </row>
    <row r="6272" spans="2:51" s="14" customFormat="1" ht="11.25">
      <c r="B6272" s="233"/>
      <c r="C6272" s="234"/>
      <c r="D6272" s="224" t="s">
        <v>211</v>
      </c>
      <c r="E6272" s="235" t="s">
        <v>1</v>
      </c>
      <c r="F6272" s="236" t="s">
        <v>5282</v>
      </c>
      <c r="G6272" s="234"/>
      <c r="H6272" s="237">
        <v>9.1</v>
      </c>
      <c r="I6272" s="238"/>
      <c r="J6272" s="234"/>
      <c r="K6272" s="234"/>
      <c r="L6272" s="239"/>
      <c r="M6272" s="240"/>
      <c r="N6272" s="241"/>
      <c r="O6272" s="241"/>
      <c r="P6272" s="241"/>
      <c r="Q6272" s="241"/>
      <c r="R6272" s="241"/>
      <c r="S6272" s="241"/>
      <c r="T6272" s="242"/>
      <c r="AT6272" s="243" t="s">
        <v>211</v>
      </c>
      <c r="AU6272" s="243" t="s">
        <v>84</v>
      </c>
      <c r="AV6272" s="14" t="s">
        <v>84</v>
      </c>
      <c r="AW6272" s="14" t="s">
        <v>31</v>
      </c>
      <c r="AX6272" s="14" t="s">
        <v>75</v>
      </c>
      <c r="AY6272" s="243" t="s">
        <v>203</v>
      </c>
    </row>
    <row r="6273" spans="2:51" s="14" customFormat="1" ht="11.25">
      <c r="B6273" s="233"/>
      <c r="C6273" s="234"/>
      <c r="D6273" s="224" t="s">
        <v>211</v>
      </c>
      <c r="E6273" s="235" t="s">
        <v>1</v>
      </c>
      <c r="F6273" s="236" t="s">
        <v>5283</v>
      </c>
      <c r="G6273" s="234"/>
      <c r="H6273" s="237">
        <v>9.1</v>
      </c>
      <c r="I6273" s="238"/>
      <c r="J6273" s="234"/>
      <c r="K6273" s="234"/>
      <c r="L6273" s="239"/>
      <c r="M6273" s="240"/>
      <c r="N6273" s="241"/>
      <c r="O6273" s="241"/>
      <c r="P6273" s="241"/>
      <c r="Q6273" s="241"/>
      <c r="R6273" s="241"/>
      <c r="S6273" s="241"/>
      <c r="T6273" s="242"/>
      <c r="AT6273" s="243" t="s">
        <v>211</v>
      </c>
      <c r="AU6273" s="243" t="s">
        <v>84</v>
      </c>
      <c r="AV6273" s="14" t="s">
        <v>84</v>
      </c>
      <c r="AW6273" s="14" t="s">
        <v>31</v>
      </c>
      <c r="AX6273" s="14" t="s">
        <v>75</v>
      </c>
      <c r="AY6273" s="243" t="s">
        <v>203</v>
      </c>
    </row>
    <row r="6274" spans="2:51" s="14" customFormat="1" ht="11.25">
      <c r="B6274" s="233"/>
      <c r="C6274" s="234"/>
      <c r="D6274" s="224" t="s">
        <v>211</v>
      </c>
      <c r="E6274" s="235" t="s">
        <v>1</v>
      </c>
      <c r="F6274" s="236" t="s">
        <v>5284</v>
      </c>
      <c r="G6274" s="234"/>
      <c r="H6274" s="237">
        <v>4.5999999999999996</v>
      </c>
      <c r="I6274" s="238"/>
      <c r="J6274" s="234"/>
      <c r="K6274" s="234"/>
      <c r="L6274" s="239"/>
      <c r="M6274" s="240"/>
      <c r="N6274" s="241"/>
      <c r="O6274" s="241"/>
      <c r="P6274" s="241"/>
      <c r="Q6274" s="241"/>
      <c r="R6274" s="241"/>
      <c r="S6274" s="241"/>
      <c r="T6274" s="242"/>
      <c r="AT6274" s="243" t="s">
        <v>211</v>
      </c>
      <c r="AU6274" s="243" t="s">
        <v>84</v>
      </c>
      <c r="AV6274" s="14" t="s">
        <v>84</v>
      </c>
      <c r="AW6274" s="14" t="s">
        <v>31</v>
      </c>
      <c r="AX6274" s="14" t="s">
        <v>75</v>
      </c>
      <c r="AY6274" s="243" t="s">
        <v>203</v>
      </c>
    </row>
    <row r="6275" spans="2:51" s="14" customFormat="1" ht="11.25">
      <c r="B6275" s="233"/>
      <c r="C6275" s="234"/>
      <c r="D6275" s="224" t="s">
        <v>211</v>
      </c>
      <c r="E6275" s="235" t="s">
        <v>1</v>
      </c>
      <c r="F6275" s="236" t="s">
        <v>5285</v>
      </c>
      <c r="G6275" s="234"/>
      <c r="H6275" s="237">
        <v>4</v>
      </c>
      <c r="I6275" s="238"/>
      <c r="J6275" s="234"/>
      <c r="K6275" s="234"/>
      <c r="L6275" s="239"/>
      <c r="M6275" s="240"/>
      <c r="N6275" s="241"/>
      <c r="O6275" s="241"/>
      <c r="P6275" s="241"/>
      <c r="Q6275" s="241"/>
      <c r="R6275" s="241"/>
      <c r="S6275" s="241"/>
      <c r="T6275" s="242"/>
      <c r="AT6275" s="243" t="s">
        <v>211</v>
      </c>
      <c r="AU6275" s="243" t="s">
        <v>84</v>
      </c>
      <c r="AV6275" s="14" t="s">
        <v>84</v>
      </c>
      <c r="AW6275" s="14" t="s">
        <v>31</v>
      </c>
      <c r="AX6275" s="14" t="s">
        <v>75</v>
      </c>
      <c r="AY6275" s="243" t="s">
        <v>203</v>
      </c>
    </row>
    <row r="6276" spans="2:51" s="14" customFormat="1" ht="11.25">
      <c r="B6276" s="233"/>
      <c r="C6276" s="234"/>
      <c r="D6276" s="224" t="s">
        <v>211</v>
      </c>
      <c r="E6276" s="235" t="s">
        <v>1</v>
      </c>
      <c r="F6276" s="236" t="s">
        <v>5286</v>
      </c>
      <c r="G6276" s="234"/>
      <c r="H6276" s="237">
        <v>4</v>
      </c>
      <c r="I6276" s="238"/>
      <c r="J6276" s="234"/>
      <c r="K6276" s="234"/>
      <c r="L6276" s="239"/>
      <c r="M6276" s="240"/>
      <c r="N6276" s="241"/>
      <c r="O6276" s="241"/>
      <c r="P6276" s="241"/>
      <c r="Q6276" s="241"/>
      <c r="R6276" s="241"/>
      <c r="S6276" s="241"/>
      <c r="T6276" s="242"/>
      <c r="AT6276" s="243" t="s">
        <v>211</v>
      </c>
      <c r="AU6276" s="243" t="s">
        <v>84</v>
      </c>
      <c r="AV6276" s="14" t="s">
        <v>84</v>
      </c>
      <c r="AW6276" s="14" t="s">
        <v>31</v>
      </c>
      <c r="AX6276" s="14" t="s">
        <v>75</v>
      </c>
      <c r="AY6276" s="243" t="s">
        <v>203</v>
      </c>
    </row>
    <row r="6277" spans="2:51" s="14" customFormat="1" ht="11.25">
      <c r="B6277" s="233"/>
      <c r="C6277" s="234"/>
      <c r="D6277" s="224" t="s">
        <v>211</v>
      </c>
      <c r="E6277" s="235" t="s">
        <v>1</v>
      </c>
      <c r="F6277" s="236" t="s">
        <v>5287</v>
      </c>
      <c r="G6277" s="234"/>
      <c r="H6277" s="237">
        <v>10.824999999999999</v>
      </c>
      <c r="I6277" s="238"/>
      <c r="J6277" s="234"/>
      <c r="K6277" s="234"/>
      <c r="L6277" s="239"/>
      <c r="M6277" s="240"/>
      <c r="N6277" s="241"/>
      <c r="O6277" s="241"/>
      <c r="P6277" s="241"/>
      <c r="Q6277" s="241"/>
      <c r="R6277" s="241"/>
      <c r="S6277" s="241"/>
      <c r="T6277" s="242"/>
      <c r="AT6277" s="243" t="s">
        <v>211</v>
      </c>
      <c r="AU6277" s="243" t="s">
        <v>84</v>
      </c>
      <c r="AV6277" s="14" t="s">
        <v>84</v>
      </c>
      <c r="AW6277" s="14" t="s">
        <v>31</v>
      </c>
      <c r="AX6277" s="14" t="s">
        <v>75</v>
      </c>
      <c r="AY6277" s="243" t="s">
        <v>203</v>
      </c>
    </row>
    <row r="6278" spans="2:51" s="14" customFormat="1" ht="11.25">
      <c r="B6278" s="233"/>
      <c r="C6278" s="234"/>
      <c r="D6278" s="224" t="s">
        <v>211</v>
      </c>
      <c r="E6278" s="235" t="s">
        <v>1</v>
      </c>
      <c r="F6278" s="236" t="s">
        <v>5288</v>
      </c>
      <c r="G6278" s="234"/>
      <c r="H6278" s="237">
        <v>4</v>
      </c>
      <c r="I6278" s="238"/>
      <c r="J6278" s="234"/>
      <c r="K6278" s="234"/>
      <c r="L6278" s="239"/>
      <c r="M6278" s="240"/>
      <c r="N6278" s="241"/>
      <c r="O6278" s="241"/>
      <c r="P6278" s="241"/>
      <c r="Q6278" s="241"/>
      <c r="R6278" s="241"/>
      <c r="S6278" s="241"/>
      <c r="T6278" s="242"/>
      <c r="AT6278" s="243" t="s">
        <v>211</v>
      </c>
      <c r="AU6278" s="243" t="s">
        <v>84</v>
      </c>
      <c r="AV6278" s="14" t="s">
        <v>84</v>
      </c>
      <c r="AW6278" s="14" t="s">
        <v>31</v>
      </c>
      <c r="AX6278" s="14" t="s">
        <v>75</v>
      </c>
      <c r="AY6278" s="243" t="s">
        <v>203</v>
      </c>
    </row>
    <row r="6279" spans="2:51" s="14" customFormat="1" ht="11.25">
      <c r="B6279" s="233"/>
      <c r="C6279" s="234"/>
      <c r="D6279" s="224" t="s">
        <v>211</v>
      </c>
      <c r="E6279" s="235" t="s">
        <v>1</v>
      </c>
      <c r="F6279" s="236" t="s">
        <v>5289</v>
      </c>
      <c r="G6279" s="234"/>
      <c r="H6279" s="237">
        <v>4</v>
      </c>
      <c r="I6279" s="238"/>
      <c r="J6279" s="234"/>
      <c r="K6279" s="234"/>
      <c r="L6279" s="239"/>
      <c r="M6279" s="240"/>
      <c r="N6279" s="241"/>
      <c r="O6279" s="241"/>
      <c r="P6279" s="241"/>
      <c r="Q6279" s="241"/>
      <c r="R6279" s="241"/>
      <c r="S6279" s="241"/>
      <c r="T6279" s="242"/>
      <c r="AT6279" s="243" t="s">
        <v>211</v>
      </c>
      <c r="AU6279" s="243" t="s">
        <v>84</v>
      </c>
      <c r="AV6279" s="14" t="s">
        <v>84</v>
      </c>
      <c r="AW6279" s="14" t="s">
        <v>31</v>
      </c>
      <c r="AX6279" s="14" t="s">
        <v>75</v>
      </c>
      <c r="AY6279" s="243" t="s">
        <v>203</v>
      </c>
    </row>
    <row r="6280" spans="2:51" s="14" customFormat="1" ht="11.25">
      <c r="B6280" s="233"/>
      <c r="C6280" s="234"/>
      <c r="D6280" s="224" t="s">
        <v>211</v>
      </c>
      <c r="E6280" s="235" t="s">
        <v>1</v>
      </c>
      <c r="F6280" s="236" t="s">
        <v>5290</v>
      </c>
      <c r="G6280" s="234"/>
      <c r="H6280" s="237">
        <v>6.3</v>
      </c>
      <c r="I6280" s="238"/>
      <c r="J6280" s="234"/>
      <c r="K6280" s="234"/>
      <c r="L6280" s="239"/>
      <c r="M6280" s="240"/>
      <c r="N6280" s="241"/>
      <c r="O6280" s="241"/>
      <c r="P6280" s="241"/>
      <c r="Q6280" s="241"/>
      <c r="R6280" s="241"/>
      <c r="S6280" s="241"/>
      <c r="T6280" s="242"/>
      <c r="AT6280" s="243" t="s">
        <v>211</v>
      </c>
      <c r="AU6280" s="243" t="s">
        <v>84</v>
      </c>
      <c r="AV6280" s="14" t="s">
        <v>84</v>
      </c>
      <c r="AW6280" s="14" t="s">
        <v>31</v>
      </c>
      <c r="AX6280" s="14" t="s">
        <v>75</v>
      </c>
      <c r="AY6280" s="243" t="s">
        <v>203</v>
      </c>
    </row>
    <row r="6281" spans="2:51" s="14" customFormat="1" ht="11.25">
      <c r="B6281" s="233"/>
      <c r="C6281" s="234"/>
      <c r="D6281" s="224" t="s">
        <v>211</v>
      </c>
      <c r="E6281" s="235" t="s">
        <v>1</v>
      </c>
      <c r="F6281" s="236" t="s">
        <v>5291</v>
      </c>
      <c r="G6281" s="234"/>
      <c r="H6281" s="237">
        <v>6.9</v>
      </c>
      <c r="I6281" s="238"/>
      <c r="J6281" s="234"/>
      <c r="K6281" s="234"/>
      <c r="L6281" s="239"/>
      <c r="M6281" s="240"/>
      <c r="N6281" s="241"/>
      <c r="O6281" s="241"/>
      <c r="P6281" s="241"/>
      <c r="Q6281" s="241"/>
      <c r="R6281" s="241"/>
      <c r="S6281" s="241"/>
      <c r="T6281" s="242"/>
      <c r="AT6281" s="243" t="s">
        <v>211</v>
      </c>
      <c r="AU6281" s="243" t="s">
        <v>84</v>
      </c>
      <c r="AV6281" s="14" t="s">
        <v>84</v>
      </c>
      <c r="AW6281" s="14" t="s">
        <v>31</v>
      </c>
      <c r="AX6281" s="14" t="s">
        <v>75</v>
      </c>
      <c r="AY6281" s="243" t="s">
        <v>203</v>
      </c>
    </row>
    <row r="6282" spans="2:51" s="14" customFormat="1" ht="11.25">
      <c r="B6282" s="233"/>
      <c r="C6282" s="234"/>
      <c r="D6282" s="224" t="s">
        <v>211</v>
      </c>
      <c r="E6282" s="235" t="s">
        <v>1</v>
      </c>
      <c r="F6282" s="236" t="s">
        <v>5292</v>
      </c>
      <c r="G6282" s="234"/>
      <c r="H6282" s="237">
        <v>7.3</v>
      </c>
      <c r="I6282" s="238"/>
      <c r="J6282" s="234"/>
      <c r="K6282" s="234"/>
      <c r="L6282" s="239"/>
      <c r="M6282" s="240"/>
      <c r="N6282" s="241"/>
      <c r="O6282" s="241"/>
      <c r="P6282" s="241"/>
      <c r="Q6282" s="241"/>
      <c r="R6282" s="241"/>
      <c r="S6282" s="241"/>
      <c r="T6282" s="242"/>
      <c r="AT6282" s="243" t="s">
        <v>211</v>
      </c>
      <c r="AU6282" s="243" t="s">
        <v>84</v>
      </c>
      <c r="AV6282" s="14" t="s">
        <v>84</v>
      </c>
      <c r="AW6282" s="14" t="s">
        <v>31</v>
      </c>
      <c r="AX6282" s="14" t="s">
        <v>75</v>
      </c>
      <c r="AY6282" s="243" t="s">
        <v>203</v>
      </c>
    </row>
    <row r="6283" spans="2:51" s="14" customFormat="1" ht="11.25">
      <c r="B6283" s="233"/>
      <c r="C6283" s="234"/>
      <c r="D6283" s="224" t="s">
        <v>211</v>
      </c>
      <c r="E6283" s="235" t="s">
        <v>1</v>
      </c>
      <c r="F6283" s="236" t="s">
        <v>5293</v>
      </c>
      <c r="G6283" s="234"/>
      <c r="H6283" s="237">
        <v>4</v>
      </c>
      <c r="I6283" s="238"/>
      <c r="J6283" s="234"/>
      <c r="K6283" s="234"/>
      <c r="L6283" s="239"/>
      <c r="M6283" s="240"/>
      <c r="N6283" s="241"/>
      <c r="O6283" s="241"/>
      <c r="P6283" s="241"/>
      <c r="Q6283" s="241"/>
      <c r="R6283" s="241"/>
      <c r="S6283" s="241"/>
      <c r="T6283" s="242"/>
      <c r="AT6283" s="243" t="s">
        <v>211</v>
      </c>
      <c r="AU6283" s="243" t="s">
        <v>84</v>
      </c>
      <c r="AV6283" s="14" t="s">
        <v>84</v>
      </c>
      <c r="AW6283" s="14" t="s">
        <v>31</v>
      </c>
      <c r="AX6283" s="14" t="s">
        <v>75</v>
      </c>
      <c r="AY6283" s="243" t="s">
        <v>203</v>
      </c>
    </row>
    <row r="6284" spans="2:51" s="14" customFormat="1" ht="11.25">
      <c r="B6284" s="233"/>
      <c r="C6284" s="234"/>
      <c r="D6284" s="224" t="s">
        <v>211</v>
      </c>
      <c r="E6284" s="235" t="s">
        <v>1</v>
      </c>
      <c r="F6284" s="236" t="s">
        <v>5294</v>
      </c>
      <c r="G6284" s="234"/>
      <c r="H6284" s="237">
        <v>3.3</v>
      </c>
      <c r="I6284" s="238"/>
      <c r="J6284" s="234"/>
      <c r="K6284" s="234"/>
      <c r="L6284" s="239"/>
      <c r="M6284" s="240"/>
      <c r="N6284" s="241"/>
      <c r="O6284" s="241"/>
      <c r="P6284" s="241"/>
      <c r="Q6284" s="241"/>
      <c r="R6284" s="241"/>
      <c r="S6284" s="241"/>
      <c r="T6284" s="242"/>
      <c r="AT6284" s="243" t="s">
        <v>211</v>
      </c>
      <c r="AU6284" s="243" t="s">
        <v>84</v>
      </c>
      <c r="AV6284" s="14" t="s">
        <v>84</v>
      </c>
      <c r="AW6284" s="14" t="s">
        <v>31</v>
      </c>
      <c r="AX6284" s="14" t="s">
        <v>75</v>
      </c>
      <c r="AY6284" s="243" t="s">
        <v>203</v>
      </c>
    </row>
    <row r="6285" spans="2:51" s="14" customFormat="1" ht="11.25">
      <c r="B6285" s="233"/>
      <c r="C6285" s="234"/>
      <c r="D6285" s="224" t="s">
        <v>211</v>
      </c>
      <c r="E6285" s="235" t="s">
        <v>1</v>
      </c>
      <c r="F6285" s="236" t="s">
        <v>5295</v>
      </c>
      <c r="G6285" s="234"/>
      <c r="H6285" s="237">
        <v>8.5500000000000007</v>
      </c>
      <c r="I6285" s="238"/>
      <c r="J6285" s="234"/>
      <c r="K6285" s="234"/>
      <c r="L6285" s="239"/>
      <c r="M6285" s="240"/>
      <c r="N6285" s="241"/>
      <c r="O6285" s="241"/>
      <c r="P6285" s="241"/>
      <c r="Q6285" s="241"/>
      <c r="R6285" s="241"/>
      <c r="S6285" s="241"/>
      <c r="T6285" s="242"/>
      <c r="AT6285" s="243" t="s">
        <v>211</v>
      </c>
      <c r="AU6285" s="243" t="s">
        <v>84</v>
      </c>
      <c r="AV6285" s="14" t="s">
        <v>84</v>
      </c>
      <c r="AW6285" s="14" t="s">
        <v>31</v>
      </c>
      <c r="AX6285" s="14" t="s">
        <v>75</v>
      </c>
      <c r="AY6285" s="243" t="s">
        <v>203</v>
      </c>
    </row>
    <row r="6286" spans="2:51" s="14" customFormat="1" ht="11.25">
      <c r="B6286" s="233"/>
      <c r="C6286" s="234"/>
      <c r="D6286" s="224" t="s">
        <v>211</v>
      </c>
      <c r="E6286" s="235" t="s">
        <v>1</v>
      </c>
      <c r="F6286" s="236" t="s">
        <v>5296</v>
      </c>
      <c r="G6286" s="234"/>
      <c r="H6286" s="237">
        <v>8.1</v>
      </c>
      <c r="I6286" s="238"/>
      <c r="J6286" s="234"/>
      <c r="K6286" s="234"/>
      <c r="L6286" s="239"/>
      <c r="M6286" s="240"/>
      <c r="N6286" s="241"/>
      <c r="O6286" s="241"/>
      <c r="P6286" s="241"/>
      <c r="Q6286" s="241"/>
      <c r="R6286" s="241"/>
      <c r="S6286" s="241"/>
      <c r="T6286" s="242"/>
      <c r="AT6286" s="243" t="s">
        <v>211</v>
      </c>
      <c r="AU6286" s="243" t="s">
        <v>84</v>
      </c>
      <c r="AV6286" s="14" t="s">
        <v>84</v>
      </c>
      <c r="AW6286" s="14" t="s">
        <v>31</v>
      </c>
      <c r="AX6286" s="14" t="s">
        <v>75</v>
      </c>
      <c r="AY6286" s="243" t="s">
        <v>203</v>
      </c>
    </row>
    <row r="6287" spans="2:51" s="14" customFormat="1" ht="11.25">
      <c r="B6287" s="233"/>
      <c r="C6287" s="234"/>
      <c r="D6287" s="224" t="s">
        <v>211</v>
      </c>
      <c r="E6287" s="235" t="s">
        <v>1</v>
      </c>
      <c r="F6287" s="236" t="s">
        <v>5297</v>
      </c>
      <c r="G6287" s="234"/>
      <c r="H6287" s="237">
        <v>9.1</v>
      </c>
      <c r="I6287" s="238"/>
      <c r="J6287" s="234"/>
      <c r="K6287" s="234"/>
      <c r="L6287" s="239"/>
      <c r="M6287" s="240"/>
      <c r="N6287" s="241"/>
      <c r="O6287" s="241"/>
      <c r="P6287" s="241"/>
      <c r="Q6287" s="241"/>
      <c r="R6287" s="241"/>
      <c r="S6287" s="241"/>
      <c r="T6287" s="242"/>
      <c r="AT6287" s="243" t="s">
        <v>211</v>
      </c>
      <c r="AU6287" s="243" t="s">
        <v>84</v>
      </c>
      <c r="AV6287" s="14" t="s">
        <v>84</v>
      </c>
      <c r="AW6287" s="14" t="s">
        <v>31</v>
      </c>
      <c r="AX6287" s="14" t="s">
        <v>75</v>
      </c>
      <c r="AY6287" s="243" t="s">
        <v>203</v>
      </c>
    </row>
    <row r="6288" spans="2:51" s="14" customFormat="1" ht="11.25">
      <c r="B6288" s="233"/>
      <c r="C6288" s="234"/>
      <c r="D6288" s="224" t="s">
        <v>211</v>
      </c>
      <c r="E6288" s="235" t="s">
        <v>1</v>
      </c>
      <c r="F6288" s="236" t="s">
        <v>5298</v>
      </c>
      <c r="G6288" s="234"/>
      <c r="H6288" s="237">
        <v>9.1</v>
      </c>
      <c r="I6288" s="238"/>
      <c r="J6288" s="234"/>
      <c r="K6288" s="234"/>
      <c r="L6288" s="239"/>
      <c r="M6288" s="240"/>
      <c r="N6288" s="241"/>
      <c r="O6288" s="241"/>
      <c r="P6288" s="241"/>
      <c r="Q6288" s="241"/>
      <c r="R6288" s="241"/>
      <c r="S6288" s="241"/>
      <c r="T6288" s="242"/>
      <c r="AT6288" s="243" t="s">
        <v>211</v>
      </c>
      <c r="AU6288" s="243" t="s">
        <v>84</v>
      </c>
      <c r="AV6288" s="14" t="s">
        <v>84</v>
      </c>
      <c r="AW6288" s="14" t="s">
        <v>31</v>
      </c>
      <c r="AX6288" s="14" t="s">
        <v>75</v>
      </c>
      <c r="AY6288" s="243" t="s">
        <v>203</v>
      </c>
    </row>
    <row r="6289" spans="2:51" s="14" customFormat="1" ht="11.25">
      <c r="B6289" s="233"/>
      <c r="C6289" s="234"/>
      <c r="D6289" s="224" t="s">
        <v>211</v>
      </c>
      <c r="E6289" s="235" t="s">
        <v>1</v>
      </c>
      <c r="F6289" s="236" t="s">
        <v>5299</v>
      </c>
      <c r="G6289" s="234"/>
      <c r="H6289" s="237">
        <v>4.5999999999999996</v>
      </c>
      <c r="I6289" s="238"/>
      <c r="J6289" s="234"/>
      <c r="K6289" s="234"/>
      <c r="L6289" s="239"/>
      <c r="M6289" s="240"/>
      <c r="N6289" s="241"/>
      <c r="O6289" s="241"/>
      <c r="P6289" s="241"/>
      <c r="Q6289" s="241"/>
      <c r="R6289" s="241"/>
      <c r="S6289" s="241"/>
      <c r="T6289" s="242"/>
      <c r="AT6289" s="243" t="s">
        <v>211</v>
      </c>
      <c r="AU6289" s="243" t="s">
        <v>84</v>
      </c>
      <c r="AV6289" s="14" t="s">
        <v>84</v>
      </c>
      <c r="AW6289" s="14" t="s">
        <v>31</v>
      </c>
      <c r="AX6289" s="14" t="s">
        <v>75</v>
      </c>
      <c r="AY6289" s="243" t="s">
        <v>203</v>
      </c>
    </row>
    <row r="6290" spans="2:51" s="14" customFormat="1" ht="11.25">
      <c r="B6290" s="233"/>
      <c r="C6290" s="234"/>
      <c r="D6290" s="224" t="s">
        <v>211</v>
      </c>
      <c r="E6290" s="235" t="s">
        <v>1</v>
      </c>
      <c r="F6290" s="236" t="s">
        <v>5300</v>
      </c>
      <c r="G6290" s="234"/>
      <c r="H6290" s="237">
        <v>4</v>
      </c>
      <c r="I6290" s="238"/>
      <c r="J6290" s="234"/>
      <c r="K6290" s="234"/>
      <c r="L6290" s="239"/>
      <c r="M6290" s="240"/>
      <c r="N6290" s="241"/>
      <c r="O6290" s="241"/>
      <c r="P6290" s="241"/>
      <c r="Q6290" s="241"/>
      <c r="R6290" s="241"/>
      <c r="S6290" s="241"/>
      <c r="T6290" s="242"/>
      <c r="AT6290" s="243" t="s">
        <v>211</v>
      </c>
      <c r="AU6290" s="243" t="s">
        <v>84</v>
      </c>
      <c r="AV6290" s="14" t="s">
        <v>84</v>
      </c>
      <c r="AW6290" s="14" t="s">
        <v>31</v>
      </c>
      <c r="AX6290" s="14" t="s">
        <v>75</v>
      </c>
      <c r="AY6290" s="243" t="s">
        <v>203</v>
      </c>
    </row>
    <row r="6291" spans="2:51" s="13" customFormat="1" ht="11.25">
      <c r="B6291" s="222"/>
      <c r="C6291" s="223"/>
      <c r="D6291" s="224" t="s">
        <v>211</v>
      </c>
      <c r="E6291" s="225" t="s">
        <v>1</v>
      </c>
      <c r="F6291" s="226" t="s">
        <v>213</v>
      </c>
      <c r="G6291" s="223"/>
      <c r="H6291" s="225" t="s">
        <v>1</v>
      </c>
      <c r="I6291" s="227"/>
      <c r="J6291" s="223"/>
      <c r="K6291" s="223"/>
      <c r="L6291" s="228"/>
      <c r="M6291" s="229"/>
      <c r="N6291" s="230"/>
      <c r="O6291" s="230"/>
      <c r="P6291" s="230"/>
      <c r="Q6291" s="230"/>
      <c r="R6291" s="230"/>
      <c r="S6291" s="230"/>
      <c r="T6291" s="231"/>
      <c r="AT6291" s="232" t="s">
        <v>211</v>
      </c>
      <c r="AU6291" s="232" t="s">
        <v>84</v>
      </c>
      <c r="AV6291" s="13" t="s">
        <v>82</v>
      </c>
      <c r="AW6291" s="13" t="s">
        <v>31</v>
      </c>
      <c r="AX6291" s="13" t="s">
        <v>75</v>
      </c>
      <c r="AY6291" s="232" t="s">
        <v>203</v>
      </c>
    </row>
    <row r="6292" spans="2:51" s="13" customFormat="1" ht="11.25">
      <c r="B6292" s="222"/>
      <c r="C6292" s="223"/>
      <c r="D6292" s="224" t="s">
        <v>211</v>
      </c>
      <c r="E6292" s="225" t="s">
        <v>1</v>
      </c>
      <c r="F6292" s="226" t="s">
        <v>420</v>
      </c>
      <c r="G6292" s="223"/>
      <c r="H6292" s="225" t="s">
        <v>1</v>
      </c>
      <c r="I6292" s="227"/>
      <c r="J6292" s="223"/>
      <c r="K6292" s="223"/>
      <c r="L6292" s="228"/>
      <c r="M6292" s="229"/>
      <c r="N6292" s="230"/>
      <c r="O6292" s="230"/>
      <c r="P6292" s="230"/>
      <c r="Q6292" s="230"/>
      <c r="R6292" s="230"/>
      <c r="S6292" s="230"/>
      <c r="T6292" s="231"/>
      <c r="AT6292" s="232" t="s">
        <v>211</v>
      </c>
      <c r="AU6292" s="232" t="s">
        <v>84</v>
      </c>
      <c r="AV6292" s="13" t="s">
        <v>82</v>
      </c>
      <c r="AW6292" s="13" t="s">
        <v>31</v>
      </c>
      <c r="AX6292" s="13" t="s">
        <v>75</v>
      </c>
      <c r="AY6292" s="232" t="s">
        <v>203</v>
      </c>
    </row>
    <row r="6293" spans="2:51" s="14" customFormat="1" ht="11.25">
      <c r="B6293" s="233"/>
      <c r="C6293" s="234"/>
      <c r="D6293" s="224" t="s">
        <v>211</v>
      </c>
      <c r="E6293" s="235" t="s">
        <v>1</v>
      </c>
      <c r="F6293" s="236" t="s">
        <v>5301</v>
      </c>
      <c r="G6293" s="234"/>
      <c r="H6293" s="237">
        <v>4</v>
      </c>
      <c r="I6293" s="238"/>
      <c r="J6293" s="234"/>
      <c r="K6293" s="234"/>
      <c r="L6293" s="239"/>
      <c r="M6293" s="240"/>
      <c r="N6293" s="241"/>
      <c r="O6293" s="241"/>
      <c r="P6293" s="241"/>
      <c r="Q6293" s="241"/>
      <c r="R6293" s="241"/>
      <c r="S6293" s="241"/>
      <c r="T6293" s="242"/>
      <c r="AT6293" s="243" t="s">
        <v>211</v>
      </c>
      <c r="AU6293" s="243" t="s">
        <v>84</v>
      </c>
      <c r="AV6293" s="14" t="s">
        <v>84</v>
      </c>
      <c r="AW6293" s="14" t="s">
        <v>31</v>
      </c>
      <c r="AX6293" s="14" t="s">
        <v>75</v>
      </c>
      <c r="AY6293" s="243" t="s">
        <v>203</v>
      </c>
    </row>
    <row r="6294" spans="2:51" s="14" customFormat="1" ht="11.25">
      <c r="B6294" s="233"/>
      <c r="C6294" s="234"/>
      <c r="D6294" s="224" t="s">
        <v>211</v>
      </c>
      <c r="E6294" s="235" t="s">
        <v>1</v>
      </c>
      <c r="F6294" s="236" t="s">
        <v>5302</v>
      </c>
      <c r="G6294" s="234"/>
      <c r="H6294" s="237">
        <v>4</v>
      </c>
      <c r="I6294" s="238"/>
      <c r="J6294" s="234"/>
      <c r="K6294" s="234"/>
      <c r="L6294" s="239"/>
      <c r="M6294" s="240"/>
      <c r="N6294" s="241"/>
      <c r="O6294" s="241"/>
      <c r="P6294" s="241"/>
      <c r="Q6294" s="241"/>
      <c r="R6294" s="241"/>
      <c r="S6294" s="241"/>
      <c r="T6294" s="242"/>
      <c r="AT6294" s="243" t="s">
        <v>211</v>
      </c>
      <c r="AU6294" s="243" t="s">
        <v>84</v>
      </c>
      <c r="AV6294" s="14" t="s">
        <v>84</v>
      </c>
      <c r="AW6294" s="14" t="s">
        <v>31</v>
      </c>
      <c r="AX6294" s="14" t="s">
        <v>75</v>
      </c>
      <c r="AY6294" s="243" t="s">
        <v>203</v>
      </c>
    </row>
    <row r="6295" spans="2:51" s="14" customFormat="1" ht="11.25">
      <c r="B6295" s="233"/>
      <c r="C6295" s="234"/>
      <c r="D6295" s="224" t="s">
        <v>211</v>
      </c>
      <c r="E6295" s="235" t="s">
        <v>1</v>
      </c>
      <c r="F6295" s="236" t="s">
        <v>5303</v>
      </c>
      <c r="G6295" s="234"/>
      <c r="H6295" s="237">
        <v>10.824999999999999</v>
      </c>
      <c r="I6295" s="238"/>
      <c r="J6295" s="234"/>
      <c r="K6295" s="234"/>
      <c r="L6295" s="239"/>
      <c r="M6295" s="240"/>
      <c r="N6295" s="241"/>
      <c r="O6295" s="241"/>
      <c r="P6295" s="241"/>
      <c r="Q6295" s="241"/>
      <c r="R6295" s="241"/>
      <c r="S6295" s="241"/>
      <c r="T6295" s="242"/>
      <c r="AT6295" s="243" t="s">
        <v>211</v>
      </c>
      <c r="AU6295" s="243" t="s">
        <v>84</v>
      </c>
      <c r="AV6295" s="14" t="s">
        <v>84</v>
      </c>
      <c r="AW6295" s="14" t="s">
        <v>31</v>
      </c>
      <c r="AX6295" s="14" t="s">
        <v>75</v>
      </c>
      <c r="AY6295" s="243" t="s">
        <v>203</v>
      </c>
    </row>
    <row r="6296" spans="2:51" s="14" customFormat="1" ht="11.25">
      <c r="B6296" s="233"/>
      <c r="C6296" s="234"/>
      <c r="D6296" s="224" t="s">
        <v>211</v>
      </c>
      <c r="E6296" s="235" t="s">
        <v>1</v>
      </c>
      <c r="F6296" s="236" t="s">
        <v>5304</v>
      </c>
      <c r="G6296" s="234"/>
      <c r="H6296" s="237">
        <v>4</v>
      </c>
      <c r="I6296" s="238"/>
      <c r="J6296" s="234"/>
      <c r="K6296" s="234"/>
      <c r="L6296" s="239"/>
      <c r="M6296" s="240"/>
      <c r="N6296" s="241"/>
      <c r="O6296" s="241"/>
      <c r="P6296" s="241"/>
      <c r="Q6296" s="241"/>
      <c r="R6296" s="241"/>
      <c r="S6296" s="241"/>
      <c r="T6296" s="242"/>
      <c r="AT6296" s="243" t="s">
        <v>211</v>
      </c>
      <c r="AU6296" s="243" t="s">
        <v>84</v>
      </c>
      <c r="AV6296" s="14" t="s">
        <v>84</v>
      </c>
      <c r="AW6296" s="14" t="s">
        <v>31</v>
      </c>
      <c r="AX6296" s="14" t="s">
        <v>75</v>
      </c>
      <c r="AY6296" s="243" t="s">
        <v>203</v>
      </c>
    </row>
    <row r="6297" spans="2:51" s="14" customFormat="1" ht="11.25">
      <c r="B6297" s="233"/>
      <c r="C6297" s="234"/>
      <c r="D6297" s="224" t="s">
        <v>211</v>
      </c>
      <c r="E6297" s="235" t="s">
        <v>1</v>
      </c>
      <c r="F6297" s="236" t="s">
        <v>5305</v>
      </c>
      <c r="G6297" s="234"/>
      <c r="H6297" s="237">
        <v>4</v>
      </c>
      <c r="I6297" s="238"/>
      <c r="J6297" s="234"/>
      <c r="K6297" s="234"/>
      <c r="L6297" s="239"/>
      <c r="M6297" s="240"/>
      <c r="N6297" s="241"/>
      <c r="O6297" s="241"/>
      <c r="P6297" s="241"/>
      <c r="Q6297" s="241"/>
      <c r="R6297" s="241"/>
      <c r="S6297" s="241"/>
      <c r="T6297" s="242"/>
      <c r="AT6297" s="243" t="s">
        <v>211</v>
      </c>
      <c r="AU6297" s="243" t="s">
        <v>84</v>
      </c>
      <c r="AV6297" s="14" t="s">
        <v>84</v>
      </c>
      <c r="AW6297" s="14" t="s">
        <v>31</v>
      </c>
      <c r="AX6297" s="14" t="s">
        <v>75</v>
      </c>
      <c r="AY6297" s="243" t="s">
        <v>203</v>
      </c>
    </row>
    <row r="6298" spans="2:51" s="14" customFormat="1" ht="11.25">
      <c r="B6298" s="233"/>
      <c r="C6298" s="234"/>
      <c r="D6298" s="224" t="s">
        <v>211</v>
      </c>
      <c r="E6298" s="235" t="s">
        <v>1</v>
      </c>
      <c r="F6298" s="236" t="s">
        <v>5306</v>
      </c>
      <c r="G6298" s="234"/>
      <c r="H6298" s="237">
        <v>6.3</v>
      </c>
      <c r="I6298" s="238"/>
      <c r="J6298" s="234"/>
      <c r="K6298" s="234"/>
      <c r="L6298" s="239"/>
      <c r="M6298" s="240"/>
      <c r="N6298" s="241"/>
      <c r="O6298" s="241"/>
      <c r="P6298" s="241"/>
      <c r="Q6298" s="241"/>
      <c r="R6298" s="241"/>
      <c r="S6298" s="241"/>
      <c r="T6298" s="242"/>
      <c r="AT6298" s="243" t="s">
        <v>211</v>
      </c>
      <c r="AU6298" s="243" t="s">
        <v>84</v>
      </c>
      <c r="AV6298" s="14" t="s">
        <v>84</v>
      </c>
      <c r="AW6298" s="14" t="s">
        <v>31</v>
      </c>
      <c r="AX6298" s="14" t="s">
        <v>75</v>
      </c>
      <c r="AY6298" s="243" t="s">
        <v>203</v>
      </c>
    </row>
    <row r="6299" spans="2:51" s="14" customFormat="1" ht="11.25">
      <c r="B6299" s="233"/>
      <c r="C6299" s="234"/>
      <c r="D6299" s="224" t="s">
        <v>211</v>
      </c>
      <c r="E6299" s="235" t="s">
        <v>1</v>
      </c>
      <c r="F6299" s="236" t="s">
        <v>5307</v>
      </c>
      <c r="G6299" s="234"/>
      <c r="H6299" s="237">
        <v>6.9</v>
      </c>
      <c r="I6299" s="238"/>
      <c r="J6299" s="234"/>
      <c r="K6299" s="234"/>
      <c r="L6299" s="239"/>
      <c r="M6299" s="240"/>
      <c r="N6299" s="241"/>
      <c r="O6299" s="241"/>
      <c r="P6299" s="241"/>
      <c r="Q6299" s="241"/>
      <c r="R6299" s="241"/>
      <c r="S6299" s="241"/>
      <c r="T6299" s="242"/>
      <c r="AT6299" s="243" t="s">
        <v>211</v>
      </c>
      <c r="AU6299" s="243" t="s">
        <v>84</v>
      </c>
      <c r="AV6299" s="14" t="s">
        <v>84</v>
      </c>
      <c r="AW6299" s="14" t="s">
        <v>31</v>
      </c>
      <c r="AX6299" s="14" t="s">
        <v>75</v>
      </c>
      <c r="AY6299" s="243" t="s">
        <v>203</v>
      </c>
    </row>
    <row r="6300" spans="2:51" s="14" customFormat="1" ht="11.25">
      <c r="B6300" s="233"/>
      <c r="C6300" s="234"/>
      <c r="D6300" s="224" t="s">
        <v>211</v>
      </c>
      <c r="E6300" s="235" t="s">
        <v>1</v>
      </c>
      <c r="F6300" s="236" t="s">
        <v>5308</v>
      </c>
      <c r="G6300" s="234"/>
      <c r="H6300" s="237">
        <v>7.3</v>
      </c>
      <c r="I6300" s="238"/>
      <c r="J6300" s="234"/>
      <c r="K6300" s="234"/>
      <c r="L6300" s="239"/>
      <c r="M6300" s="240"/>
      <c r="N6300" s="241"/>
      <c r="O6300" s="241"/>
      <c r="P6300" s="241"/>
      <c r="Q6300" s="241"/>
      <c r="R6300" s="241"/>
      <c r="S6300" s="241"/>
      <c r="T6300" s="242"/>
      <c r="AT6300" s="243" t="s">
        <v>211</v>
      </c>
      <c r="AU6300" s="243" t="s">
        <v>84</v>
      </c>
      <c r="AV6300" s="14" t="s">
        <v>84</v>
      </c>
      <c r="AW6300" s="14" t="s">
        <v>31</v>
      </c>
      <c r="AX6300" s="14" t="s">
        <v>75</v>
      </c>
      <c r="AY6300" s="243" t="s">
        <v>203</v>
      </c>
    </row>
    <row r="6301" spans="2:51" s="14" customFormat="1" ht="11.25">
      <c r="B6301" s="233"/>
      <c r="C6301" s="234"/>
      <c r="D6301" s="224" t="s">
        <v>211</v>
      </c>
      <c r="E6301" s="235" t="s">
        <v>1</v>
      </c>
      <c r="F6301" s="236" t="s">
        <v>5309</v>
      </c>
      <c r="G6301" s="234"/>
      <c r="H6301" s="237">
        <v>9.25</v>
      </c>
      <c r="I6301" s="238"/>
      <c r="J6301" s="234"/>
      <c r="K6301" s="234"/>
      <c r="L6301" s="239"/>
      <c r="M6301" s="240"/>
      <c r="N6301" s="241"/>
      <c r="O6301" s="241"/>
      <c r="P6301" s="241"/>
      <c r="Q6301" s="241"/>
      <c r="R6301" s="241"/>
      <c r="S6301" s="241"/>
      <c r="T6301" s="242"/>
      <c r="AT6301" s="243" t="s">
        <v>211</v>
      </c>
      <c r="AU6301" s="243" t="s">
        <v>84</v>
      </c>
      <c r="AV6301" s="14" t="s">
        <v>84</v>
      </c>
      <c r="AW6301" s="14" t="s">
        <v>31</v>
      </c>
      <c r="AX6301" s="14" t="s">
        <v>75</v>
      </c>
      <c r="AY6301" s="243" t="s">
        <v>203</v>
      </c>
    </row>
    <row r="6302" spans="2:51" s="14" customFormat="1" ht="11.25">
      <c r="B6302" s="233"/>
      <c r="C6302" s="234"/>
      <c r="D6302" s="224" t="s">
        <v>211</v>
      </c>
      <c r="E6302" s="235" t="s">
        <v>1</v>
      </c>
      <c r="F6302" s="236" t="s">
        <v>5310</v>
      </c>
      <c r="G6302" s="234"/>
      <c r="H6302" s="237">
        <v>3.3</v>
      </c>
      <c r="I6302" s="238"/>
      <c r="J6302" s="234"/>
      <c r="K6302" s="234"/>
      <c r="L6302" s="239"/>
      <c r="M6302" s="240"/>
      <c r="N6302" s="241"/>
      <c r="O6302" s="241"/>
      <c r="P6302" s="241"/>
      <c r="Q6302" s="241"/>
      <c r="R6302" s="241"/>
      <c r="S6302" s="241"/>
      <c r="T6302" s="242"/>
      <c r="AT6302" s="243" t="s">
        <v>211</v>
      </c>
      <c r="AU6302" s="243" t="s">
        <v>84</v>
      </c>
      <c r="AV6302" s="14" t="s">
        <v>84</v>
      </c>
      <c r="AW6302" s="14" t="s">
        <v>31</v>
      </c>
      <c r="AX6302" s="14" t="s">
        <v>75</v>
      </c>
      <c r="AY6302" s="243" t="s">
        <v>203</v>
      </c>
    </row>
    <row r="6303" spans="2:51" s="14" customFormat="1" ht="11.25">
      <c r="B6303" s="233"/>
      <c r="C6303" s="234"/>
      <c r="D6303" s="224" t="s">
        <v>211</v>
      </c>
      <c r="E6303" s="235" t="s">
        <v>1</v>
      </c>
      <c r="F6303" s="236" t="s">
        <v>5311</v>
      </c>
      <c r="G6303" s="234"/>
      <c r="H6303" s="237">
        <v>8.1</v>
      </c>
      <c r="I6303" s="238"/>
      <c r="J6303" s="234"/>
      <c r="K6303" s="234"/>
      <c r="L6303" s="239"/>
      <c r="M6303" s="240"/>
      <c r="N6303" s="241"/>
      <c r="O6303" s="241"/>
      <c r="P6303" s="241"/>
      <c r="Q6303" s="241"/>
      <c r="R6303" s="241"/>
      <c r="S6303" s="241"/>
      <c r="T6303" s="242"/>
      <c r="AT6303" s="243" t="s">
        <v>211</v>
      </c>
      <c r="AU6303" s="243" t="s">
        <v>84</v>
      </c>
      <c r="AV6303" s="14" t="s">
        <v>84</v>
      </c>
      <c r="AW6303" s="14" t="s">
        <v>31</v>
      </c>
      <c r="AX6303" s="14" t="s">
        <v>75</v>
      </c>
      <c r="AY6303" s="243" t="s">
        <v>203</v>
      </c>
    </row>
    <row r="6304" spans="2:51" s="14" customFormat="1" ht="11.25">
      <c r="B6304" s="233"/>
      <c r="C6304" s="234"/>
      <c r="D6304" s="224" t="s">
        <v>211</v>
      </c>
      <c r="E6304" s="235" t="s">
        <v>1</v>
      </c>
      <c r="F6304" s="236" t="s">
        <v>5312</v>
      </c>
      <c r="G6304" s="234"/>
      <c r="H6304" s="237">
        <v>9.1</v>
      </c>
      <c r="I6304" s="238"/>
      <c r="J6304" s="234"/>
      <c r="K6304" s="234"/>
      <c r="L6304" s="239"/>
      <c r="M6304" s="240"/>
      <c r="N6304" s="241"/>
      <c r="O6304" s="241"/>
      <c r="P6304" s="241"/>
      <c r="Q6304" s="241"/>
      <c r="R6304" s="241"/>
      <c r="S6304" s="241"/>
      <c r="T6304" s="242"/>
      <c r="AT6304" s="243" t="s">
        <v>211</v>
      </c>
      <c r="AU6304" s="243" t="s">
        <v>84</v>
      </c>
      <c r="AV6304" s="14" t="s">
        <v>84</v>
      </c>
      <c r="AW6304" s="14" t="s">
        <v>31</v>
      </c>
      <c r="AX6304" s="14" t="s">
        <v>75</v>
      </c>
      <c r="AY6304" s="243" t="s">
        <v>203</v>
      </c>
    </row>
    <row r="6305" spans="2:51" s="14" customFormat="1" ht="11.25">
      <c r="B6305" s="233"/>
      <c r="C6305" s="234"/>
      <c r="D6305" s="224" t="s">
        <v>211</v>
      </c>
      <c r="E6305" s="235" t="s">
        <v>1</v>
      </c>
      <c r="F6305" s="236" t="s">
        <v>5313</v>
      </c>
      <c r="G6305" s="234"/>
      <c r="H6305" s="237">
        <v>9.1</v>
      </c>
      <c r="I6305" s="238"/>
      <c r="J6305" s="234"/>
      <c r="K6305" s="234"/>
      <c r="L6305" s="239"/>
      <c r="M6305" s="240"/>
      <c r="N6305" s="241"/>
      <c r="O6305" s="241"/>
      <c r="P6305" s="241"/>
      <c r="Q6305" s="241"/>
      <c r="R6305" s="241"/>
      <c r="S6305" s="241"/>
      <c r="T6305" s="242"/>
      <c r="AT6305" s="243" t="s">
        <v>211</v>
      </c>
      <c r="AU6305" s="243" t="s">
        <v>84</v>
      </c>
      <c r="AV6305" s="14" t="s">
        <v>84</v>
      </c>
      <c r="AW6305" s="14" t="s">
        <v>31</v>
      </c>
      <c r="AX6305" s="14" t="s">
        <v>75</v>
      </c>
      <c r="AY6305" s="243" t="s">
        <v>203</v>
      </c>
    </row>
    <row r="6306" spans="2:51" s="14" customFormat="1" ht="11.25">
      <c r="B6306" s="233"/>
      <c r="C6306" s="234"/>
      <c r="D6306" s="224" t="s">
        <v>211</v>
      </c>
      <c r="E6306" s="235" t="s">
        <v>1</v>
      </c>
      <c r="F6306" s="236" t="s">
        <v>5314</v>
      </c>
      <c r="G6306" s="234"/>
      <c r="H6306" s="237">
        <v>9.1</v>
      </c>
      <c r="I6306" s="238"/>
      <c r="J6306" s="234"/>
      <c r="K6306" s="234"/>
      <c r="L6306" s="239"/>
      <c r="M6306" s="240"/>
      <c r="N6306" s="241"/>
      <c r="O6306" s="241"/>
      <c r="P6306" s="241"/>
      <c r="Q6306" s="241"/>
      <c r="R6306" s="241"/>
      <c r="S6306" s="241"/>
      <c r="T6306" s="242"/>
      <c r="AT6306" s="243" t="s">
        <v>211</v>
      </c>
      <c r="AU6306" s="243" t="s">
        <v>84</v>
      </c>
      <c r="AV6306" s="14" t="s">
        <v>84</v>
      </c>
      <c r="AW6306" s="14" t="s">
        <v>31</v>
      </c>
      <c r="AX6306" s="14" t="s">
        <v>75</v>
      </c>
      <c r="AY6306" s="243" t="s">
        <v>203</v>
      </c>
    </row>
    <row r="6307" spans="2:51" s="14" customFormat="1" ht="11.25">
      <c r="B6307" s="233"/>
      <c r="C6307" s="234"/>
      <c r="D6307" s="224" t="s">
        <v>211</v>
      </c>
      <c r="E6307" s="235" t="s">
        <v>1</v>
      </c>
      <c r="F6307" s="236" t="s">
        <v>5315</v>
      </c>
      <c r="G6307" s="234"/>
      <c r="H6307" s="237">
        <v>4.5999999999999996</v>
      </c>
      <c r="I6307" s="238"/>
      <c r="J6307" s="234"/>
      <c r="K6307" s="234"/>
      <c r="L6307" s="239"/>
      <c r="M6307" s="240"/>
      <c r="N6307" s="241"/>
      <c r="O6307" s="241"/>
      <c r="P6307" s="241"/>
      <c r="Q6307" s="241"/>
      <c r="R6307" s="241"/>
      <c r="S6307" s="241"/>
      <c r="T6307" s="242"/>
      <c r="AT6307" s="243" t="s">
        <v>211</v>
      </c>
      <c r="AU6307" s="243" t="s">
        <v>84</v>
      </c>
      <c r="AV6307" s="14" t="s">
        <v>84</v>
      </c>
      <c r="AW6307" s="14" t="s">
        <v>31</v>
      </c>
      <c r="AX6307" s="14" t="s">
        <v>75</v>
      </c>
      <c r="AY6307" s="243" t="s">
        <v>203</v>
      </c>
    </row>
    <row r="6308" spans="2:51" s="14" customFormat="1" ht="11.25">
      <c r="B6308" s="233"/>
      <c r="C6308" s="234"/>
      <c r="D6308" s="224" t="s">
        <v>211</v>
      </c>
      <c r="E6308" s="235" t="s">
        <v>1</v>
      </c>
      <c r="F6308" s="236" t="s">
        <v>5316</v>
      </c>
      <c r="G6308" s="234"/>
      <c r="H6308" s="237">
        <v>4</v>
      </c>
      <c r="I6308" s="238"/>
      <c r="J6308" s="234"/>
      <c r="K6308" s="234"/>
      <c r="L6308" s="239"/>
      <c r="M6308" s="240"/>
      <c r="N6308" s="241"/>
      <c r="O6308" s="241"/>
      <c r="P6308" s="241"/>
      <c r="Q6308" s="241"/>
      <c r="R6308" s="241"/>
      <c r="S6308" s="241"/>
      <c r="T6308" s="242"/>
      <c r="AT6308" s="243" t="s">
        <v>211</v>
      </c>
      <c r="AU6308" s="243" t="s">
        <v>84</v>
      </c>
      <c r="AV6308" s="14" t="s">
        <v>84</v>
      </c>
      <c r="AW6308" s="14" t="s">
        <v>31</v>
      </c>
      <c r="AX6308" s="14" t="s">
        <v>75</v>
      </c>
      <c r="AY6308" s="243" t="s">
        <v>203</v>
      </c>
    </row>
    <row r="6309" spans="2:51" s="14" customFormat="1" ht="11.25">
      <c r="B6309" s="233"/>
      <c r="C6309" s="234"/>
      <c r="D6309" s="224" t="s">
        <v>211</v>
      </c>
      <c r="E6309" s="235" t="s">
        <v>1</v>
      </c>
      <c r="F6309" s="236" t="s">
        <v>5317</v>
      </c>
      <c r="G6309" s="234"/>
      <c r="H6309" s="237">
        <v>4</v>
      </c>
      <c r="I6309" s="238"/>
      <c r="J6309" s="234"/>
      <c r="K6309" s="234"/>
      <c r="L6309" s="239"/>
      <c r="M6309" s="240"/>
      <c r="N6309" s="241"/>
      <c r="O6309" s="241"/>
      <c r="P6309" s="241"/>
      <c r="Q6309" s="241"/>
      <c r="R6309" s="241"/>
      <c r="S6309" s="241"/>
      <c r="T6309" s="242"/>
      <c r="AT6309" s="243" t="s">
        <v>211</v>
      </c>
      <c r="AU6309" s="243" t="s">
        <v>84</v>
      </c>
      <c r="AV6309" s="14" t="s">
        <v>84</v>
      </c>
      <c r="AW6309" s="14" t="s">
        <v>31</v>
      </c>
      <c r="AX6309" s="14" t="s">
        <v>75</v>
      </c>
      <c r="AY6309" s="243" t="s">
        <v>203</v>
      </c>
    </row>
    <row r="6310" spans="2:51" s="14" customFormat="1" ht="11.25">
      <c r="B6310" s="233"/>
      <c r="C6310" s="234"/>
      <c r="D6310" s="224" t="s">
        <v>211</v>
      </c>
      <c r="E6310" s="235" t="s">
        <v>1</v>
      </c>
      <c r="F6310" s="236" t="s">
        <v>5318</v>
      </c>
      <c r="G6310" s="234"/>
      <c r="H6310" s="237">
        <v>10.824999999999999</v>
      </c>
      <c r="I6310" s="238"/>
      <c r="J6310" s="234"/>
      <c r="K6310" s="234"/>
      <c r="L6310" s="239"/>
      <c r="M6310" s="240"/>
      <c r="N6310" s="241"/>
      <c r="O6310" s="241"/>
      <c r="P6310" s="241"/>
      <c r="Q6310" s="241"/>
      <c r="R6310" s="241"/>
      <c r="S6310" s="241"/>
      <c r="T6310" s="242"/>
      <c r="AT6310" s="243" t="s">
        <v>211</v>
      </c>
      <c r="AU6310" s="243" t="s">
        <v>84</v>
      </c>
      <c r="AV6310" s="14" t="s">
        <v>84</v>
      </c>
      <c r="AW6310" s="14" t="s">
        <v>31</v>
      </c>
      <c r="AX6310" s="14" t="s">
        <v>75</v>
      </c>
      <c r="AY6310" s="243" t="s">
        <v>203</v>
      </c>
    </row>
    <row r="6311" spans="2:51" s="14" customFormat="1" ht="11.25">
      <c r="B6311" s="233"/>
      <c r="C6311" s="234"/>
      <c r="D6311" s="224" t="s">
        <v>211</v>
      </c>
      <c r="E6311" s="235" t="s">
        <v>1</v>
      </c>
      <c r="F6311" s="236" t="s">
        <v>5319</v>
      </c>
      <c r="G6311" s="234"/>
      <c r="H6311" s="237">
        <v>4</v>
      </c>
      <c r="I6311" s="238"/>
      <c r="J6311" s="234"/>
      <c r="K6311" s="234"/>
      <c r="L6311" s="239"/>
      <c r="M6311" s="240"/>
      <c r="N6311" s="241"/>
      <c r="O6311" s="241"/>
      <c r="P6311" s="241"/>
      <c r="Q6311" s="241"/>
      <c r="R6311" s="241"/>
      <c r="S6311" s="241"/>
      <c r="T6311" s="242"/>
      <c r="AT6311" s="243" t="s">
        <v>211</v>
      </c>
      <c r="AU6311" s="243" t="s">
        <v>84</v>
      </c>
      <c r="AV6311" s="14" t="s">
        <v>84</v>
      </c>
      <c r="AW6311" s="14" t="s">
        <v>31</v>
      </c>
      <c r="AX6311" s="14" t="s">
        <v>75</v>
      </c>
      <c r="AY6311" s="243" t="s">
        <v>203</v>
      </c>
    </row>
    <row r="6312" spans="2:51" s="14" customFormat="1" ht="11.25">
      <c r="B6312" s="233"/>
      <c r="C6312" s="234"/>
      <c r="D6312" s="224" t="s">
        <v>211</v>
      </c>
      <c r="E6312" s="235" t="s">
        <v>1</v>
      </c>
      <c r="F6312" s="236" t="s">
        <v>5320</v>
      </c>
      <c r="G6312" s="234"/>
      <c r="H6312" s="237">
        <v>4</v>
      </c>
      <c r="I6312" s="238"/>
      <c r="J6312" s="234"/>
      <c r="K6312" s="234"/>
      <c r="L6312" s="239"/>
      <c r="M6312" s="240"/>
      <c r="N6312" s="241"/>
      <c r="O6312" s="241"/>
      <c r="P6312" s="241"/>
      <c r="Q6312" s="241"/>
      <c r="R6312" s="241"/>
      <c r="S6312" s="241"/>
      <c r="T6312" s="242"/>
      <c r="AT6312" s="243" t="s">
        <v>211</v>
      </c>
      <c r="AU6312" s="243" t="s">
        <v>84</v>
      </c>
      <c r="AV6312" s="14" t="s">
        <v>84</v>
      </c>
      <c r="AW6312" s="14" t="s">
        <v>31</v>
      </c>
      <c r="AX6312" s="14" t="s">
        <v>75</v>
      </c>
      <c r="AY6312" s="243" t="s">
        <v>203</v>
      </c>
    </row>
    <row r="6313" spans="2:51" s="14" customFormat="1" ht="11.25">
      <c r="B6313" s="233"/>
      <c r="C6313" s="234"/>
      <c r="D6313" s="224" t="s">
        <v>211</v>
      </c>
      <c r="E6313" s="235" t="s">
        <v>1</v>
      </c>
      <c r="F6313" s="236" t="s">
        <v>5321</v>
      </c>
      <c r="G6313" s="234"/>
      <c r="H6313" s="237">
        <v>6.3</v>
      </c>
      <c r="I6313" s="238"/>
      <c r="J6313" s="234"/>
      <c r="K6313" s="234"/>
      <c r="L6313" s="239"/>
      <c r="M6313" s="240"/>
      <c r="N6313" s="241"/>
      <c r="O6313" s="241"/>
      <c r="P6313" s="241"/>
      <c r="Q6313" s="241"/>
      <c r="R6313" s="241"/>
      <c r="S6313" s="241"/>
      <c r="T6313" s="242"/>
      <c r="AT6313" s="243" t="s">
        <v>211</v>
      </c>
      <c r="AU6313" s="243" t="s">
        <v>84</v>
      </c>
      <c r="AV6313" s="14" t="s">
        <v>84</v>
      </c>
      <c r="AW6313" s="14" t="s">
        <v>31</v>
      </c>
      <c r="AX6313" s="14" t="s">
        <v>75</v>
      </c>
      <c r="AY6313" s="243" t="s">
        <v>203</v>
      </c>
    </row>
    <row r="6314" spans="2:51" s="14" customFormat="1" ht="11.25">
      <c r="B6314" s="233"/>
      <c r="C6314" s="234"/>
      <c r="D6314" s="224" t="s">
        <v>211</v>
      </c>
      <c r="E6314" s="235" t="s">
        <v>1</v>
      </c>
      <c r="F6314" s="236" t="s">
        <v>5322</v>
      </c>
      <c r="G6314" s="234"/>
      <c r="H6314" s="237">
        <v>6.9</v>
      </c>
      <c r="I6314" s="238"/>
      <c r="J6314" s="234"/>
      <c r="K6314" s="234"/>
      <c r="L6314" s="239"/>
      <c r="M6314" s="240"/>
      <c r="N6314" s="241"/>
      <c r="O6314" s="241"/>
      <c r="P6314" s="241"/>
      <c r="Q6314" s="241"/>
      <c r="R6314" s="241"/>
      <c r="S6314" s="241"/>
      <c r="T6314" s="242"/>
      <c r="AT6314" s="243" t="s">
        <v>211</v>
      </c>
      <c r="AU6314" s="243" t="s">
        <v>84</v>
      </c>
      <c r="AV6314" s="14" t="s">
        <v>84</v>
      </c>
      <c r="AW6314" s="14" t="s">
        <v>31</v>
      </c>
      <c r="AX6314" s="14" t="s">
        <v>75</v>
      </c>
      <c r="AY6314" s="243" t="s">
        <v>203</v>
      </c>
    </row>
    <row r="6315" spans="2:51" s="14" customFormat="1" ht="11.25">
      <c r="B6315" s="233"/>
      <c r="C6315" s="234"/>
      <c r="D6315" s="224" t="s">
        <v>211</v>
      </c>
      <c r="E6315" s="235" t="s">
        <v>1</v>
      </c>
      <c r="F6315" s="236" t="s">
        <v>5323</v>
      </c>
      <c r="G6315" s="234"/>
      <c r="H6315" s="237">
        <v>7.3</v>
      </c>
      <c r="I6315" s="238"/>
      <c r="J6315" s="234"/>
      <c r="K6315" s="234"/>
      <c r="L6315" s="239"/>
      <c r="M6315" s="240"/>
      <c r="N6315" s="241"/>
      <c r="O6315" s="241"/>
      <c r="P6315" s="241"/>
      <c r="Q6315" s="241"/>
      <c r="R6315" s="241"/>
      <c r="S6315" s="241"/>
      <c r="T6315" s="242"/>
      <c r="AT6315" s="243" t="s">
        <v>211</v>
      </c>
      <c r="AU6315" s="243" t="s">
        <v>84</v>
      </c>
      <c r="AV6315" s="14" t="s">
        <v>84</v>
      </c>
      <c r="AW6315" s="14" t="s">
        <v>31</v>
      </c>
      <c r="AX6315" s="14" t="s">
        <v>75</v>
      </c>
      <c r="AY6315" s="243" t="s">
        <v>203</v>
      </c>
    </row>
    <row r="6316" spans="2:51" s="14" customFormat="1" ht="11.25">
      <c r="B6316" s="233"/>
      <c r="C6316" s="234"/>
      <c r="D6316" s="224" t="s">
        <v>211</v>
      </c>
      <c r="E6316" s="235" t="s">
        <v>1</v>
      </c>
      <c r="F6316" s="236" t="s">
        <v>5324</v>
      </c>
      <c r="G6316" s="234"/>
      <c r="H6316" s="237">
        <v>4</v>
      </c>
      <c r="I6316" s="238"/>
      <c r="J6316" s="234"/>
      <c r="K6316" s="234"/>
      <c r="L6316" s="239"/>
      <c r="M6316" s="240"/>
      <c r="N6316" s="241"/>
      <c r="O6316" s="241"/>
      <c r="P6316" s="241"/>
      <c r="Q6316" s="241"/>
      <c r="R6316" s="241"/>
      <c r="S6316" s="241"/>
      <c r="T6316" s="242"/>
      <c r="AT6316" s="243" t="s">
        <v>211</v>
      </c>
      <c r="AU6316" s="243" t="s">
        <v>84</v>
      </c>
      <c r="AV6316" s="14" t="s">
        <v>84</v>
      </c>
      <c r="AW6316" s="14" t="s">
        <v>31</v>
      </c>
      <c r="AX6316" s="14" t="s">
        <v>75</v>
      </c>
      <c r="AY6316" s="243" t="s">
        <v>203</v>
      </c>
    </row>
    <row r="6317" spans="2:51" s="14" customFormat="1" ht="11.25">
      <c r="B6317" s="233"/>
      <c r="C6317" s="234"/>
      <c r="D6317" s="224" t="s">
        <v>211</v>
      </c>
      <c r="E6317" s="235" t="s">
        <v>1</v>
      </c>
      <c r="F6317" s="236" t="s">
        <v>5325</v>
      </c>
      <c r="G6317" s="234"/>
      <c r="H6317" s="237">
        <v>3.3</v>
      </c>
      <c r="I6317" s="238"/>
      <c r="J6317" s="234"/>
      <c r="K6317" s="234"/>
      <c r="L6317" s="239"/>
      <c r="M6317" s="240"/>
      <c r="N6317" s="241"/>
      <c r="O6317" s="241"/>
      <c r="P6317" s="241"/>
      <c r="Q6317" s="241"/>
      <c r="R6317" s="241"/>
      <c r="S6317" s="241"/>
      <c r="T6317" s="242"/>
      <c r="AT6317" s="243" t="s">
        <v>211</v>
      </c>
      <c r="AU6317" s="243" t="s">
        <v>84</v>
      </c>
      <c r="AV6317" s="14" t="s">
        <v>84</v>
      </c>
      <c r="AW6317" s="14" t="s">
        <v>31</v>
      </c>
      <c r="AX6317" s="14" t="s">
        <v>75</v>
      </c>
      <c r="AY6317" s="243" t="s">
        <v>203</v>
      </c>
    </row>
    <row r="6318" spans="2:51" s="14" customFormat="1" ht="11.25">
      <c r="B6318" s="233"/>
      <c r="C6318" s="234"/>
      <c r="D6318" s="224" t="s">
        <v>211</v>
      </c>
      <c r="E6318" s="235" t="s">
        <v>1</v>
      </c>
      <c r="F6318" s="236" t="s">
        <v>5326</v>
      </c>
      <c r="G6318" s="234"/>
      <c r="H6318" s="237">
        <v>8.5500000000000007</v>
      </c>
      <c r="I6318" s="238"/>
      <c r="J6318" s="234"/>
      <c r="K6318" s="234"/>
      <c r="L6318" s="239"/>
      <c r="M6318" s="240"/>
      <c r="N6318" s="241"/>
      <c r="O6318" s="241"/>
      <c r="P6318" s="241"/>
      <c r="Q6318" s="241"/>
      <c r="R6318" s="241"/>
      <c r="S6318" s="241"/>
      <c r="T6318" s="242"/>
      <c r="AT6318" s="243" t="s">
        <v>211</v>
      </c>
      <c r="AU6318" s="243" t="s">
        <v>84</v>
      </c>
      <c r="AV6318" s="14" t="s">
        <v>84</v>
      </c>
      <c r="AW6318" s="14" t="s">
        <v>31</v>
      </c>
      <c r="AX6318" s="14" t="s">
        <v>75</v>
      </c>
      <c r="AY6318" s="243" t="s">
        <v>203</v>
      </c>
    </row>
    <row r="6319" spans="2:51" s="14" customFormat="1" ht="11.25">
      <c r="B6319" s="233"/>
      <c r="C6319" s="234"/>
      <c r="D6319" s="224" t="s">
        <v>211</v>
      </c>
      <c r="E6319" s="235" t="s">
        <v>1</v>
      </c>
      <c r="F6319" s="236" t="s">
        <v>5327</v>
      </c>
      <c r="G6319" s="234"/>
      <c r="H6319" s="237">
        <v>8.1</v>
      </c>
      <c r="I6319" s="238"/>
      <c r="J6319" s="234"/>
      <c r="K6319" s="234"/>
      <c r="L6319" s="239"/>
      <c r="M6319" s="240"/>
      <c r="N6319" s="241"/>
      <c r="O6319" s="241"/>
      <c r="P6319" s="241"/>
      <c r="Q6319" s="241"/>
      <c r="R6319" s="241"/>
      <c r="S6319" s="241"/>
      <c r="T6319" s="242"/>
      <c r="AT6319" s="243" t="s">
        <v>211</v>
      </c>
      <c r="AU6319" s="243" t="s">
        <v>84</v>
      </c>
      <c r="AV6319" s="14" t="s">
        <v>84</v>
      </c>
      <c r="AW6319" s="14" t="s">
        <v>31</v>
      </c>
      <c r="AX6319" s="14" t="s">
        <v>75</v>
      </c>
      <c r="AY6319" s="243" t="s">
        <v>203</v>
      </c>
    </row>
    <row r="6320" spans="2:51" s="14" customFormat="1" ht="11.25">
      <c r="B6320" s="233"/>
      <c r="C6320" s="234"/>
      <c r="D6320" s="224" t="s">
        <v>211</v>
      </c>
      <c r="E6320" s="235" t="s">
        <v>1</v>
      </c>
      <c r="F6320" s="236" t="s">
        <v>5328</v>
      </c>
      <c r="G6320" s="234"/>
      <c r="H6320" s="237">
        <v>9.1</v>
      </c>
      <c r="I6320" s="238"/>
      <c r="J6320" s="234"/>
      <c r="K6320" s="234"/>
      <c r="L6320" s="239"/>
      <c r="M6320" s="240"/>
      <c r="N6320" s="241"/>
      <c r="O6320" s="241"/>
      <c r="P6320" s="241"/>
      <c r="Q6320" s="241"/>
      <c r="R6320" s="241"/>
      <c r="S6320" s="241"/>
      <c r="T6320" s="242"/>
      <c r="AT6320" s="243" t="s">
        <v>211</v>
      </c>
      <c r="AU6320" s="243" t="s">
        <v>84</v>
      </c>
      <c r="AV6320" s="14" t="s">
        <v>84</v>
      </c>
      <c r="AW6320" s="14" t="s">
        <v>31</v>
      </c>
      <c r="AX6320" s="14" t="s">
        <v>75</v>
      </c>
      <c r="AY6320" s="243" t="s">
        <v>203</v>
      </c>
    </row>
    <row r="6321" spans="1:65" s="14" customFormat="1" ht="11.25">
      <c r="B6321" s="233"/>
      <c r="C6321" s="234"/>
      <c r="D6321" s="224" t="s">
        <v>211</v>
      </c>
      <c r="E6321" s="235" t="s">
        <v>1</v>
      </c>
      <c r="F6321" s="236" t="s">
        <v>5329</v>
      </c>
      <c r="G6321" s="234"/>
      <c r="H6321" s="237">
        <v>9.1</v>
      </c>
      <c r="I6321" s="238"/>
      <c r="J6321" s="234"/>
      <c r="K6321" s="234"/>
      <c r="L6321" s="239"/>
      <c r="M6321" s="240"/>
      <c r="N6321" s="241"/>
      <c r="O6321" s="241"/>
      <c r="P6321" s="241"/>
      <c r="Q6321" s="241"/>
      <c r="R6321" s="241"/>
      <c r="S6321" s="241"/>
      <c r="T6321" s="242"/>
      <c r="AT6321" s="243" t="s">
        <v>211</v>
      </c>
      <c r="AU6321" s="243" t="s">
        <v>84</v>
      </c>
      <c r="AV6321" s="14" t="s">
        <v>84</v>
      </c>
      <c r="AW6321" s="14" t="s">
        <v>31</v>
      </c>
      <c r="AX6321" s="14" t="s">
        <v>75</v>
      </c>
      <c r="AY6321" s="243" t="s">
        <v>203</v>
      </c>
    </row>
    <row r="6322" spans="1:65" s="14" customFormat="1" ht="11.25">
      <c r="B6322" s="233"/>
      <c r="C6322" s="234"/>
      <c r="D6322" s="224" t="s">
        <v>211</v>
      </c>
      <c r="E6322" s="235" t="s">
        <v>1</v>
      </c>
      <c r="F6322" s="236" t="s">
        <v>5330</v>
      </c>
      <c r="G6322" s="234"/>
      <c r="H6322" s="237">
        <v>4.5999999999999996</v>
      </c>
      <c r="I6322" s="238"/>
      <c r="J6322" s="234"/>
      <c r="K6322" s="234"/>
      <c r="L6322" s="239"/>
      <c r="M6322" s="240"/>
      <c r="N6322" s="241"/>
      <c r="O6322" s="241"/>
      <c r="P6322" s="241"/>
      <c r="Q6322" s="241"/>
      <c r="R6322" s="241"/>
      <c r="S6322" s="241"/>
      <c r="T6322" s="242"/>
      <c r="AT6322" s="243" t="s">
        <v>211</v>
      </c>
      <c r="AU6322" s="243" t="s">
        <v>84</v>
      </c>
      <c r="AV6322" s="14" t="s">
        <v>84</v>
      </c>
      <c r="AW6322" s="14" t="s">
        <v>31</v>
      </c>
      <c r="AX6322" s="14" t="s">
        <v>75</v>
      </c>
      <c r="AY6322" s="243" t="s">
        <v>203</v>
      </c>
    </row>
    <row r="6323" spans="1:65" s="14" customFormat="1" ht="11.25">
      <c r="B6323" s="233"/>
      <c r="C6323" s="234"/>
      <c r="D6323" s="224" t="s">
        <v>211</v>
      </c>
      <c r="E6323" s="235" t="s">
        <v>1</v>
      </c>
      <c r="F6323" s="236" t="s">
        <v>5331</v>
      </c>
      <c r="G6323" s="234"/>
      <c r="H6323" s="237">
        <v>4</v>
      </c>
      <c r="I6323" s="238"/>
      <c r="J6323" s="234"/>
      <c r="K6323" s="234"/>
      <c r="L6323" s="239"/>
      <c r="M6323" s="240"/>
      <c r="N6323" s="241"/>
      <c r="O6323" s="241"/>
      <c r="P6323" s="241"/>
      <c r="Q6323" s="241"/>
      <c r="R6323" s="241"/>
      <c r="S6323" s="241"/>
      <c r="T6323" s="242"/>
      <c r="AT6323" s="243" t="s">
        <v>211</v>
      </c>
      <c r="AU6323" s="243" t="s">
        <v>84</v>
      </c>
      <c r="AV6323" s="14" t="s">
        <v>84</v>
      </c>
      <c r="AW6323" s="14" t="s">
        <v>31</v>
      </c>
      <c r="AX6323" s="14" t="s">
        <v>75</v>
      </c>
      <c r="AY6323" s="243" t="s">
        <v>203</v>
      </c>
    </row>
    <row r="6324" spans="1:65" s="2" customFormat="1" ht="16.5" customHeight="1">
      <c r="A6324" s="35"/>
      <c r="B6324" s="36"/>
      <c r="C6324" s="209" t="s">
        <v>5332</v>
      </c>
      <c r="D6324" s="209" t="s">
        <v>205</v>
      </c>
      <c r="E6324" s="210" t="s">
        <v>5333</v>
      </c>
      <c r="F6324" s="211" t="s">
        <v>5334</v>
      </c>
      <c r="G6324" s="212" t="s">
        <v>240</v>
      </c>
      <c r="H6324" s="213">
        <v>2330.348</v>
      </c>
      <c r="I6324" s="214"/>
      <c r="J6324" s="215">
        <f>ROUND(I6324*H6324,2)</f>
        <v>0</v>
      </c>
      <c r="K6324" s="211" t="s">
        <v>218</v>
      </c>
      <c r="L6324" s="40"/>
      <c r="M6324" s="216" t="s">
        <v>1</v>
      </c>
      <c r="N6324" s="217" t="s">
        <v>40</v>
      </c>
      <c r="O6324" s="72"/>
      <c r="P6324" s="218">
        <f>O6324*H6324</f>
        <v>0</v>
      </c>
      <c r="Q6324" s="218">
        <v>2.9999999999999997E-4</v>
      </c>
      <c r="R6324" s="218">
        <f>Q6324*H6324</f>
        <v>0.69910439999999996</v>
      </c>
      <c r="S6324" s="218">
        <v>0</v>
      </c>
      <c r="T6324" s="219">
        <f>S6324*H6324</f>
        <v>0</v>
      </c>
      <c r="U6324" s="35"/>
      <c r="V6324" s="35"/>
      <c r="W6324" s="35"/>
      <c r="X6324" s="35"/>
      <c r="Y6324" s="35"/>
      <c r="Z6324" s="35"/>
      <c r="AA6324" s="35"/>
      <c r="AB6324" s="35"/>
      <c r="AC6324" s="35"/>
      <c r="AD6324" s="35"/>
      <c r="AE6324" s="35"/>
      <c r="AR6324" s="220" t="s">
        <v>412</v>
      </c>
      <c r="AT6324" s="220" t="s">
        <v>205</v>
      </c>
      <c r="AU6324" s="220" t="s">
        <v>84</v>
      </c>
      <c r="AY6324" s="18" t="s">
        <v>203</v>
      </c>
      <c r="BE6324" s="221">
        <f>IF(N6324="základní",J6324,0)</f>
        <v>0</v>
      </c>
      <c r="BF6324" s="221">
        <f>IF(N6324="snížená",J6324,0)</f>
        <v>0</v>
      </c>
      <c r="BG6324" s="221">
        <f>IF(N6324="zákl. přenesená",J6324,0)</f>
        <v>0</v>
      </c>
      <c r="BH6324" s="221">
        <f>IF(N6324="sníž. přenesená",J6324,0)</f>
        <v>0</v>
      </c>
      <c r="BI6324" s="221">
        <f>IF(N6324="nulová",J6324,0)</f>
        <v>0</v>
      </c>
      <c r="BJ6324" s="18" t="s">
        <v>82</v>
      </c>
      <c r="BK6324" s="221">
        <f>ROUND(I6324*H6324,2)</f>
        <v>0</v>
      </c>
      <c r="BL6324" s="18" t="s">
        <v>412</v>
      </c>
      <c r="BM6324" s="220" t="s">
        <v>5335</v>
      </c>
    </row>
    <row r="6325" spans="1:65" s="13" customFormat="1" ht="22.5">
      <c r="B6325" s="222"/>
      <c r="C6325" s="223"/>
      <c r="D6325" s="224" t="s">
        <v>211</v>
      </c>
      <c r="E6325" s="225" t="s">
        <v>1</v>
      </c>
      <c r="F6325" s="226" t="s">
        <v>4670</v>
      </c>
      <c r="G6325" s="223"/>
      <c r="H6325" s="225" t="s">
        <v>1</v>
      </c>
      <c r="I6325" s="227"/>
      <c r="J6325" s="223"/>
      <c r="K6325" s="223"/>
      <c r="L6325" s="228"/>
      <c r="M6325" s="229"/>
      <c r="N6325" s="230"/>
      <c r="O6325" s="230"/>
      <c r="P6325" s="230"/>
      <c r="Q6325" s="230"/>
      <c r="R6325" s="230"/>
      <c r="S6325" s="230"/>
      <c r="T6325" s="231"/>
      <c r="AT6325" s="232" t="s">
        <v>211</v>
      </c>
      <c r="AU6325" s="232" t="s">
        <v>84</v>
      </c>
      <c r="AV6325" s="13" t="s">
        <v>82</v>
      </c>
      <c r="AW6325" s="13" t="s">
        <v>31</v>
      </c>
      <c r="AX6325" s="13" t="s">
        <v>75</v>
      </c>
      <c r="AY6325" s="232" t="s">
        <v>203</v>
      </c>
    </row>
    <row r="6326" spans="1:65" s="13" customFormat="1" ht="11.25">
      <c r="B6326" s="222"/>
      <c r="C6326" s="223"/>
      <c r="D6326" s="224" t="s">
        <v>211</v>
      </c>
      <c r="E6326" s="225" t="s">
        <v>1</v>
      </c>
      <c r="F6326" s="226" t="s">
        <v>213</v>
      </c>
      <c r="G6326" s="223"/>
      <c r="H6326" s="225" t="s">
        <v>1</v>
      </c>
      <c r="I6326" s="227"/>
      <c r="J6326" s="223"/>
      <c r="K6326" s="223"/>
      <c r="L6326" s="228"/>
      <c r="M6326" s="229"/>
      <c r="N6326" s="230"/>
      <c r="O6326" s="230"/>
      <c r="P6326" s="230"/>
      <c r="Q6326" s="230"/>
      <c r="R6326" s="230"/>
      <c r="S6326" s="230"/>
      <c r="T6326" s="231"/>
      <c r="AT6326" s="232" t="s">
        <v>211</v>
      </c>
      <c r="AU6326" s="232" t="s">
        <v>84</v>
      </c>
      <c r="AV6326" s="13" t="s">
        <v>82</v>
      </c>
      <c r="AW6326" s="13" t="s">
        <v>31</v>
      </c>
      <c r="AX6326" s="13" t="s">
        <v>75</v>
      </c>
      <c r="AY6326" s="232" t="s">
        <v>203</v>
      </c>
    </row>
    <row r="6327" spans="1:65" s="14" customFormat="1" ht="11.25">
      <c r="B6327" s="233"/>
      <c r="C6327" s="234"/>
      <c r="D6327" s="224" t="s">
        <v>211</v>
      </c>
      <c r="E6327" s="235" t="s">
        <v>1</v>
      </c>
      <c r="F6327" s="236" t="s">
        <v>5336</v>
      </c>
      <c r="G6327" s="234"/>
      <c r="H6327" s="237">
        <v>178.191</v>
      </c>
      <c r="I6327" s="238"/>
      <c r="J6327" s="234"/>
      <c r="K6327" s="234"/>
      <c r="L6327" s="239"/>
      <c r="M6327" s="240"/>
      <c r="N6327" s="241"/>
      <c r="O6327" s="241"/>
      <c r="P6327" s="241"/>
      <c r="Q6327" s="241"/>
      <c r="R6327" s="241"/>
      <c r="S6327" s="241"/>
      <c r="T6327" s="242"/>
      <c r="AT6327" s="243" t="s">
        <v>211</v>
      </c>
      <c r="AU6327" s="243" t="s">
        <v>84</v>
      </c>
      <c r="AV6327" s="14" t="s">
        <v>84</v>
      </c>
      <c r="AW6327" s="14" t="s">
        <v>31</v>
      </c>
      <c r="AX6327" s="14" t="s">
        <v>75</v>
      </c>
      <c r="AY6327" s="243" t="s">
        <v>203</v>
      </c>
    </row>
    <row r="6328" spans="1:65" s="14" customFormat="1" ht="11.25">
      <c r="B6328" s="233"/>
      <c r="C6328" s="234"/>
      <c r="D6328" s="224" t="s">
        <v>211</v>
      </c>
      <c r="E6328" s="235" t="s">
        <v>1</v>
      </c>
      <c r="F6328" s="236" t="s">
        <v>5337</v>
      </c>
      <c r="G6328" s="234"/>
      <c r="H6328" s="237">
        <v>1489.309</v>
      </c>
      <c r="I6328" s="238"/>
      <c r="J6328" s="234"/>
      <c r="K6328" s="234"/>
      <c r="L6328" s="239"/>
      <c r="M6328" s="240"/>
      <c r="N6328" s="241"/>
      <c r="O6328" s="241"/>
      <c r="P6328" s="241"/>
      <c r="Q6328" s="241"/>
      <c r="R6328" s="241"/>
      <c r="S6328" s="241"/>
      <c r="T6328" s="242"/>
      <c r="AT6328" s="243" t="s">
        <v>211</v>
      </c>
      <c r="AU6328" s="243" t="s">
        <v>84</v>
      </c>
      <c r="AV6328" s="14" t="s">
        <v>84</v>
      </c>
      <c r="AW6328" s="14" t="s">
        <v>31</v>
      </c>
      <c r="AX6328" s="14" t="s">
        <v>75</v>
      </c>
      <c r="AY6328" s="243" t="s">
        <v>203</v>
      </c>
    </row>
    <row r="6329" spans="1:65" s="14" customFormat="1" ht="11.25">
      <c r="B6329" s="233"/>
      <c r="C6329" s="234"/>
      <c r="D6329" s="224" t="s">
        <v>211</v>
      </c>
      <c r="E6329" s="235" t="s">
        <v>1</v>
      </c>
      <c r="F6329" s="236" t="s">
        <v>5338</v>
      </c>
      <c r="G6329" s="234"/>
      <c r="H6329" s="237">
        <v>102.492</v>
      </c>
      <c r="I6329" s="238"/>
      <c r="J6329" s="234"/>
      <c r="K6329" s="234"/>
      <c r="L6329" s="239"/>
      <c r="M6329" s="240"/>
      <c r="N6329" s="241"/>
      <c r="O6329" s="241"/>
      <c r="P6329" s="241"/>
      <c r="Q6329" s="241"/>
      <c r="R6329" s="241"/>
      <c r="S6329" s="241"/>
      <c r="T6329" s="242"/>
      <c r="AT6329" s="243" t="s">
        <v>211</v>
      </c>
      <c r="AU6329" s="243" t="s">
        <v>84</v>
      </c>
      <c r="AV6329" s="14" t="s">
        <v>84</v>
      </c>
      <c r="AW6329" s="14" t="s">
        <v>31</v>
      </c>
      <c r="AX6329" s="14" t="s">
        <v>75</v>
      </c>
      <c r="AY6329" s="243" t="s">
        <v>203</v>
      </c>
    </row>
    <row r="6330" spans="1:65" s="14" customFormat="1" ht="11.25">
      <c r="B6330" s="233"/>
      <c r="C6330" s="234"/>
      <c r="D6330" s="224" t="s">
        <v>211</v>
      </c>
      <c r="E6330" s="235" t="s">
        <v>1</v>
      </c>
      <c r="F6330" s="236" t="s">
        <v>5339</v>
      </c>
      <c r="G6330" s="234"/>
      <c r="H6330" s="237">
        <v>449.28399999999999</v>
      </c>
      <c r="I6330" s="238"/>
      <c r="J6330" s="234"/>
      <c r="K6330" s="234"/>
      <c r="L6330" s="239"/>
      <c r="M6330" s="240"/>
      <c r="N6330" s="241"/>
      <c r="O6330" s="241"/>
      <c r="P6330" s="241"/>
      <c r="Q6330" s="241"/>
      <c r="R6330" s="241"/>
      <c r="S6330" s="241"/>
      <c r="T6330" s="242"/>
      <c r="AT6330" s="243" t="s">
        <v>211</v>
      </c>
      <c r="AU6330" s="243" t="s">
        <v>84</v>
      </c>
      <c r="AV6330" s="14" t="s">
        <v>84</v>
      </c>
      <c r="AW6330" s="14" t="s">
        <v>31</v>
      </c>
      <c r="AX6330" s="14" t="s">
        <v>75</v>
      </c>
      <c r="AY6330" s="243" t="s">
        <v>203</v>
      </c>
    </row>
    <row r="6331" spans="1:65" s="14" customFormat="1" ht="11.25">
      <c r="B6331" s="233"/>
      <c r="C6331" s="234"/>
      <c r="D6331" s="224" t="s">
        <v>211</v>
      </c>
      <c r="E6331" s="235" t="s">
        <v>1</v>
      </c>
      <c r="F6331" s="236" t="s">
        <v>5340</v>
      </c>
      <c r="G6331" s="234"/>
      <c r="H6331" s="237">
        <v>111.072</v>
      </c>
      <c r="I6331" s="238"/>
      <c r="J6331" s="234"/>
      <c r="K6331" s="234"/>
      <c r="L6331" s="239"/>
      <c r="M6331" s="240"/>
      <c r="N6331" s="241"/>
      <c r="O6331" s="241"/>
      <c r="P6331" s="241"/>
      <c r="Q6331" s="241"/>
      <c r="R6331" s="241"/>
      <c r="S6331" s="241"/>
      <c r="T6331" s="242"/>
      <c r="AT6331" s="243" t="s">
        <v>211</v>
      </c>
      <c r="AU6331" s="243" t="s">
        <v>84</v>
      </c>
      <c r="AV6331" s="14" t="s">
        <v>84</v>
      </c>
      <c r="AW6331" s="14" t="s">
        <v>31</v>
      </c>
      <c r="AX6331" s="14" t="s">
        <v>75</v>
      </c>
      <c r="AY6331" s="243" t="s">
        <v>203</v>
      </c>
    </row>
    <row r="6332" spans="1:65" s="2" customFormat="1" ht="16.5" customHeight="1">
      <c r="A6332" s="35"/>
      <c r="B6332" s="36"/>
      <c r="C6332" s="209" t="s">
        <v>5341</v>
      </c>
      <c r="D6332" s="209" t="s">
        <v>205</v>
      </c>
      <c r="E6332" s="210" t="s">
        <v>5342</v>
      </c>
      <c r="F6332" s="211" t="s">
        <v>5343</v>
      </c>
      <c r="G6332" s="212" t="s">
        <v>828</v>
      </c>
      <c r="H6332" s="213">
        <v>1874.152</v>
      </c>
      <c r="I6332" s="214"/>
      <c r="J6332" s="215">
        <f>ROUND(I6332*H6332,2)</f>
        <v>0</v>
      </c>
      <c r="K6332" s="211" t="s">
        <v>218</v>
      </c>
      <c r="L6332" s="40"/>
      <c r="M6332" s="216" t="s">
        <v>1</v>
      </c>
      <c r="N6332" s="217" t="s">
        <v>40</v>
      </c>
      <c r="O6332" s="72"/>
      <c r="P6332" s="218">
        <f>O6332*H6332</f>
        <v>0</v>
      </c>
      <c r="Q6332" s="218">
        <v>3.0000000000000001E-5</v>
      </c>
      <c r="R6332" s="218">
        <f>Q6332*H6332</f>
        <v>5.622456E-2</v>
      </c>
      <c r="S6332" s="218">
        <v>0</v>
      </c>
      <c r="T6332" s="219">
        <f>S6332*H6332</f>
        <v>0</v>
      </c>
      <c r="U6332" s="35"/>
      <c r="V6332" s="35"/>
      <c r="W6332" s="35"/>
      <c r="X6332" s="35"/>
      <c r="Y6332" s="35"/>
      <c r="Z6332" s="35"/>
      <c r="AA6332" s="35"/>
      <c r="AB6332" s="35"/>
      <c r="AC6332" s="35"/>
      <c r="AD6332" s="35"/>
      <c r="AE6332" s="35"/>
      <c r="AR6332" s="220" t="s">
        <v>412</v>
      </c>
      <c r="AT6332" s="220" t="s">
        <v>205</v>
      </c>
      <c r="AU6332" s="220" t="s">
        <v>84</v>
      </c>
      <c r="AY6332" s="18" t="s">
        <v>203</v>
      </c>
      <c r="BE6332" s="221">
        <f>IF(N6332="základní",J6332,0)</f>
        <v>0</v>
      </c>
      <c r="BF6332" s="221">
        <f>IF(N6332="snížená",J6332,0)</f>
        <v>0</v>
      </c>
      <c r="BG6332" s="221">
        <f>IF(N6332="zákl. přenesená",J6332,0)</f>
        <v>0</v>
      </c>
      <c r="BH6332" s="221">
        <f>IF(N6332="sníž. přenesená",J6332,0)</f>
        <v>0</v>
      </c>
      <c r="BI6332" s="221">
        <f>IF(N6332="nulová",J6332,0)</f>
        <v>0</v>
      </c>
      <c r="BJ6332" s="18" t="s">
        <v>82</v>
      </c>
      <c r="BK6332" s="221">
        <f>ROUND(I6332*H6332,2)</f>
        <v>0</v>
      </c>
      <c r="BL6332" s="18" t="s">
        <v>412</v>
      </c>
      <c r="BM6332" s="220" t="s">
        <v>5344</v>
      </c>
    </row>
    <row r="6333" spans="1:65" s="2" customFormat="1" ht="39">
      <c r="A6333" s="35"/>
      <c r="B6333" s="36"/>
      <c r="C6333" s="37"/>
      <c r="D6333" s="224" t="s">
        <v>355</v>
      </c>
      <c r="E6333" s="37"/>
      <c r="F6333" s="244" t="s">
        <v>5345</v>
      </c>
      <c r="G6333" s="37"/>
      <c r="H6333" s="37"/>
      <c r="I6333" s="123"/>
      <c r="J6333" s="37"/>
      <c r="K6333" s="37"/>
      <c r="L6333" s="40"/>
      <c r="M6333" s="245"/>
      <c r="N6333" s="246"/>
      <c r="O6333" s="72"/>
      <c r="P6333" s="72"/>
      <c r="Q6333" s="72"/>
      <c r="R6333" s="72"/>
      <c r="S6333" s="72"/>
      <c r="T6333" s="73"/>
      <c r="U6333" s="35"/>
      <c r="V6333" s="35"/>
      <c r="W6333" s="35"/>
      <c r="X6333" s="35"/>
      <c r="Y6333" s="35"/>
      <c r="Z6333" s="35"/>
      <c r="AA6333" s="35"/>
      <c r="AB6333" s="35"/>
      <c r="AC6333" s="35"/>
      <c r="AD6333" s="35"/>
      <c r="AE6333" s="35"/>
      <c r="AT6333" s="18" t="s">
        <v>355</v>
      </c>
      <c r="AU6333" s="18" t="s">
        <v>84</v>
      </c>
    </row>
    <row r="6334" spans="1:65" s="13" customFormat="1" ht="22.5">
      <c r="B6334" s="222"/>
      <c r="C6334" s="223"/>
      <c r="D6334" s="224" t="s">
        <v>211</v>
      </c>
      <c r="E6334" s="225" t="s">
        <v>1</v>
      </c>
      <c r="F6334" s="226" t="s">
        <v>4670</v>
      </c>
      <c r="G6334" s="223"/>
      <c r="H6334" s="225" t="s">
        <v>1</v>
      </c>
      <c r="I6334" s="227"/>
      <c r="J6334" s="223"/>
      <c r="K6334" s="223"/>
      <c r="L6334" s="228"/>
      <c r="M6334" s="229"/>
      <c r="N6334" s="230"/>
      <c r="O6334" s="230"/>
      <c r="P6334" s="230"/>
      <c r="Q6334" s="230"/>
      <c r="R6334" s="230"/>
      <c r="S6334" s="230"/>
      <c r="T6334" s="231"/>
      <c r="AT6334" s="232" t="s">
        <v>211</v>
      </c>
      <c r="AU6334" s="232" t="s">
        <v>84</v>
      </c>
      <c r="AV6334" s="13" t="s">
        <v>82</v>
      </c>
      <c r="AW6334" s="13" t="s">
        <v>31</v>
      </c>
      <c r="AX6334" s="13" t="s">
        <v>75</v>
      </c>
      <c r="AY6334" s="232" t="s">
        <v>203</v>
      </c>
    </row>
    <row r="6335" spans="1:65" s="13" customFormat="1" ht="11.25">
      <c r="B6335" s="222"/>
      <c r="C6335" s="223"/>
      <c r="D6335" s="224" t="s">
        <v>211</v>
      </c>
      <c r="E6335" s="225" t="s">
        <v>1</v>
      </c>
      <c r="F6335" s="226" t="s">
        <v>213</v>
      </c>
      <c r="G6335" s="223"/>
      <c r="H6335" s="225" t="s">
        <v>1</v>
      </c>
      <c r="I6335" s="227"/>
      <c r="J6335" s="223"/>
      <c r="K6335" s="223"/>
      <c r="L6335" s="228"/>
      <c r="M6335" s="229"/>
      <c r="N6335" s="230"/>
      <c r="O6335" s="230"/>
      <c r="P6335" s="230"/>
      <c r="Q6335" s="230"/>
      <c r="R6335" s="230"/>
      <c r="S6335" s="230"/>
      <c r="T6335" s="231"/>
      <c r="AT6335" s="232" t="s">
        <v>211</v>
      </c>
      <c r="AU6335" s="232" t="s">
        <v>84</v>
      </c>
      <c r="AV6335" s="13" t="s">
        <v>82</v>
      </c>
      <c r="AW6335" s="13" t="s">
        <v>31</v>
      </c>
      <c r="AX6335" s="13" t="s">
        <v>75</v>
      </c>
      <c r="AY6335" s="232" t="s">
        <v>203</v>
      </c>
    </row>
    <row r="6336" spans="1:65" s="13" customFormat="1" ht="11.25">
      <c r="B6336" s="222"/>
      <c r="C6336" s="223"/>
      <c r="D6336" s="224" t="s">
        <v>211</v>
      </c>
      <c r="E6336" s="225" t="s">
        <v>1</v>
      </c>
      <c r="F6336" s="226" t="s">
        <v>5346</v>
      </c>
      <c r="G6336" s="223"/>
      <c r="H6336" s="225" t="s">
        <v>1</v>
      </c>
      <c r="I6336" s="227"/>
      <c r="J6336" s="223"/>
      <c r="K6336" s="223"/>
      <c r="L6336" s="228"/>
      <c r="M6336" s="229"/>
      <c r="N6336" s="230"/>
      <c r="O6336" s="230"/>
      <c r="P6336" s="230"/>
      <c r="Q6336" s="230"/>
      <c r="R6336" s="230"/>
      <c r="S6336" s="230"/>
      <c r="T6336" s="231"/>
      <c r="AT6336" s="232" t="s">
        <v>211</v>
      </c>
      <c r="AU6336" s="232" t="s">
        <v>84</v>
      </c>
      <c r="AV6336" s="13" t="s">
        <v>82</v>
      </c>
      <c r="AW6336" s="13" t="s">
        <v>31</v>
      </c>
      <c r="AX6336" s="13" t="s">
        <v>75</v>
      </c>
      <c r="AY6336" s="232" t="s">
        <v>203</v>
      </c>
    </row>
    <row r="6337" spans="1:65" s="14" customFormat="1" ht="11.25">
      <c r="B6337" s="233"/>
      <c r="C6337" s="234"/>
      <c r="D6337" s="224" t="s">
        <v>211</v>
      </c>
      <c r="E6337" s="235" t="s">
        <v>1</v>
      </c>
      <c r="F6337" s="236" t="s">
        <v>5347</v>
      </c>
      <c r="G6337" s="234"/>
      <c r="H6337" s="237">
        <v>1874.152</v>
      </c>
      <c r="I6337" s="238"/>
      <c r="J6337" s="234"/>
      <c r="K6337" s="234"/>
      <c r="L6337" s="239"/>
      <c r="M6337" s="240"/>
      <c r="N6337" s="241"/>
      <c r="O6337" s="241"/>
      <c r="P6337" s="241"/>
      <c r="Q6337" s="241"/>
      <c r="R6337" s="241"/>
      <c r="S6337" s="241"/>
      <c r="T6337" s="242"/>
      <c r="AT6337" s="243" t="s">
        <v>211</v>
      </c>
      <c r="AU6337" s="243" t="s">
        <v>84</v>
      </c>
      <c r="AV6337" s="14" t="s">
        <v>84</v>
      </c>
      <c r="AW6337" s="14" t="s">
        <v>31</v>
      </c>
      <c r="AX6337" s="14" t="s">
        <v>75</v>
      </c>
      <c r="AY6337" s="243" t="s">
        <v>203</v>
      </c>
    </row>
    <row r="6338" spans="1:65" s="2" customFormat="1" ht="16.5" customHeight="1">
      <c r="A6338" s="35"/>
      <c r="B6338" s="36"/>
      <c r="C6338" s="209" t="s">
        <v>5348</v>
      </c>
      <c r="D6338" s="209" t="s">
        <v>205</v>
      </c>
      <c r="E6338" s="210" t="s">
        <v>5349</v>
      </c>
      <c r="F6338" s="211" t="s">
        <v>5350</v>
      </c>
      <c r="G6338" s="212" t="s">
        <v>828</v>
      </c>
      <c r="H6338" s="213">
        <v>1547</v>
      </c>
      <c r="I6338" s="214"/>
      <c r="J6338" s="215">
        <f>ROUND(I6338*H6338,2)</f>
        <v>0</v>
      </c>
      <c r="K6338" s="211" t="s">
        <v>218</v>
      </c>
      <c r="L6338" s="40"/>
      <c r="M6338" s="216" t="s">
        <v>1</v>
      </c>
      <c r="N6338" s="217" t="s">
        <v>40</v>
      </c>
      <c r="O6338" s="72"/>
      <c r="P6338" s="218">
        <f>O6338*H6338</f>
        <v>0</v>
      </c>
      <c r="Q6338" s="218">
        <v>5.0000000000000002E-5</v>
      </c>
      <c r="R6338" s="218">
        <f>Q6338*H6338</f>
        <v>7.7350000000000002E-2</v>
      </c>
      <c r="S6338" s="218">
        <v>0</v>
      </c>
      <c r="T6338" s="219">
        <f>S6338*H6338</f>
        <v>0</v>
      </c>
      <c r="U6338" s="35"/>
      <c r="V6338" s="35"/>
      <c r="W6338" s="35"/>
      <c r="X6338" s="35"/>
      <c r="Y6338" s="35"/>
      <c r="Z6338" s="35"/>
      <c r="AA6338" s="35"/>
      <c r="AB6338" s="35"/>
      <c r="AC6338" s="35"/>
      <c r="AD6338" s="35"/>
      <c r="AE6338" s="35"/>
      <c r="AR6338" s="220" t="s">
        <v>412</v>
      </c>
      <c r="AT6338" s="220" t="s">
        <v>205</v>
      </c>
      <c r="AU6338" s="220" t="s">
        <v>84</v>
      </c>
      <c r="AY6338" s="18" t="s">
        <v>203</v>
      </c>
      <c r="BE6338" s="221">
        <f>IF(N6338="základní",J6338,0)</f>
        <v>0</v>
      </c>
      <c r="BF6338" s="221">
        <f>IF(N6338="snížená",J6338,0)</f>
        <v>0</v>
      </c>
      <c r="BG6338" s="221">
        <f>IF(N6338="zákl. přenesená",J6338,0)</f>
        <v>0</v>
      </c>
      <c r="BH6338" s="221">
        <f>IF(N6338="sníž. přenesená",J6338,0)</f>
        <v>0</v>
      </c>
      <c r="BI6338" s="221">
        <f>IF(N6338="nulová",J6338,0)</f>
        <v>0</v>
      </c>
      <c r="BJ6338" s="18" t="s">
        <v>82</v>
      </c>
      <c r="BK6338" s="221">
        <f>ROUND(I6338*H6338,2)</f>
        <v>0</v>
      </c>
      <c r="BL6338" s="18" t="s">
        <v>412</v>
      </c>
      <c r="BM6338" s="220" t="s">
        <v>5351</v>
      </c>
    </row>
    <row r="6339" spans="1:65" s="13" customFormat="1" ht="22.5">
      <c r="B6339" s="222"/>
      <c r="C6339" s="223"/>
      <c r="D6339" s="224" t="s">
        <v>211</v>
      </c>
      <c r="E6339" s="225" t="s">
        <v>1</v>
      </c>
      <c r="F6339" s="226" t="s">
        <v>4670</v>
      </c>
      <c r="G6339" s="223"/>
      <c r="H6339" s="225" t="s">
        <v>1</v>
      </c>
      <c r="I6339" s="227"/>
      <c r="J6339" s="223"/>
      <c r="K6339" s="223"/>
      <c r="L6339" s="228"/>
      <c r="M6339" s="229"/>
      <c r="N6339" s="230"/>
      <c r="O6339" s="230"/>
      <c r="P6339" s="230"/>
      <c r="Q6339" s="230"/>
      <c r="R6339" s="230"/>
      <c r="S6339" s="230"/>
      <c r="T6339" s="231"/>
      <c r="AT6339" s="232" t="s">
        <v>211</v>
      </c>
      <c r="AU6339" s="232" t="s">
        <v>84</v>
      </c>
      <c r="AV6339" s="13" t="s">
        <v>82</v>
      </c>
      <c r="AW6339" s="13" t="s">
        <v>31</v>
      </c>
      <c r="AX6339" s="13" t="s">
        <v>75</v>
      </c>
      <c r="AY6339" s="232" t="s">
        <v>203</v>
      </c>
    </row>
    <row r="6340" spans="1:65" s="13" customFormat="1" ht="11.25">
      <c r="B6340" s="222"/>
      <c r="C6340" s="223"/>
      <c r="D6340" s="224" t="s">
        <v>211</v>
      </c>
      <c r="E6340" s="225" t="s">
        <v>1</v>
      </c>
      <c r="F6340" s="226" t="s">
        <v>213</v>
      </c>
      <c r="G6340" s="223"/>
      <c r="H6340" s="225" t="s">
        <v>1</v>
      </c>
      <c r="I6340" s="227"/>
      <c r="J6340" s="223"/>
      <c r="K6340" s="223"/>
      <c r="L6340" s="228"/>
      <c r="M6340" s="229"/>
      <c r="N6340" s="230"/>
      <c r="O6340" s="230"/>
      <c r="P6340" s="230"/>
      <c r="Q6340" s="230"/>
      <c r="R6340" s="230"/>
      <c r="S6340" s="230"/>
      <c r="T6340" s="231"/>
      <c r="AT6340" s="232" t="s">
        <v>211</v>
      </c>
      <c r="AU6340" s="232" t="s">
        <v>84</v>
      </c>
      <c r="AV6340" s="13" t="s">
        <v>82</v>
      </c>
      <c r="AW6340" s="13" t="s">
        <v>31</v>
      </c>
      <c r="AX6340" s="13" t="s">
        <v>75</v>
      </c>
      <c r="AY6340" s="232" t="s">
        <v>203</v>
      </c>
    </row>
    <row r="6341" spans="1:65" s="14" customFormat="1" ht="11.25">
      <c r="B6341" s="233"/>
      <c r="C6341" s="234"/>
      <c r="D6341" s="224" t="s">
        <v>211</v>
      </c>
      <c r="E6341" s="235" t="s">
        <v>1</v>
      </c>
      <c r="F6341" s="236" t="s">
        <v>5352</v>
      </c>
      <c r="G6341" s="234"/>
      <c r="H6341" s="237">
        <v>80.599999999999994</v>
      </c>
      <c r="I6341" s="238"/>
      <c r="J6341" s="234"/>
      <c r="K6341" s="234"/>
      <c r="L6341" s="239"/>
      <c r="M6341" s="240"/>
      <c r="N6341" s="241"/>
      <c r="O6341" s="241"/>
      <c r="P6341" s="241"/>
      <c r="Q6341" s="241"/>
      <c r="R6341" s="241"/>
      <c r="S6341" s="241"/>
      <c r="T6341" s="242"/>
      <c r="AT6341" s="243" t="s">
        <v>211</v>
      </c>
      <c r="AU6341" s="243" t="s">
        <v>84</v>
      </c>
      <c r="AV6341" s="14" t="s">
        <v>84</v>
      </c>
      <c r="AW6341" s="14" t="s">
        <v>31</v>
      </c>
      <c r="AX6341" s="14" t="s">
        <v>75</v>
      </c>
      <c r="AY6341" s="243" t="s">
        <v>203</v>
      </c>
    </row>
    <row r="6342" spans="1:65" s="14" customFormat="1" ht="11.25">
      <c r="B6342" s="233"/>
      <c r="C6342" s="234"/>
      <c r="D6342" s="224" t="s">
        <v>211</v>
      </c>
      <c r="E6342" s="235" t="s">
        <v>1</v>
      </c>
      <c r="F6342" s="236" t="s">
        <v>5353</v>
      </c>
      <c r="G6342" s="234"/>
      <c r="H6342" s="237">
        <v>738.4</v>
      </c>
      <c r="I6342" s="238"/>
      <c r="J6342" s="234"/>
      <c r="K6342" s="234"/>
      <c r="L6342" s="239"/>
      <c r="M6342" s="240"/>
      <c r="N6342" s="241"/>
      <c r="O6342" s="241"/>
      <c r="P6342" s="241"/>
      <c r="Q6342" s="241"/>
      <c r="R6342" s="241"/>
      <c r="S6342" s="241"/>
      <c r="T6342" s="242"/>
      <c r="AT6342" s="243" t="s">
        <v>211</v>
      </c>
      <c r="AU6342" s="243" t="s">
        <v>84</v>
      </c>
      <c r="AV6342" s="14" t="s">
        <v>84</v>
      </c>
      <c r="AW6342" s="14" t="s">
        <v>31</v>
      </c>
      <c r="AX6342" s="14" t="s">
        <v>75</v>
      </c>
      <c r="AY6342" s="243" t="s">
        <v>203</v>
      </c>
    </row>
    <row r="6343" spans="1:65" s="14" customFormat="1" ht="11.25">
      <c r="B6343" s="233"/>
      <c r="C6343" s="234"/>
      <c r="D6343" s="224" t="s">
        <v>211</v>
      </c>
      <c r="E6343" s="235" t="s">
        <v>1</v>
      </c>
      <c r="F6343" s="236" t="s">
        <v>5354</v>
      </c>
      <c r="G6343" s="234"/>
      <c r="H6343" s="237">
        <v>728</v>
      </c>
      <c r="I6343" s="238"/>
      <c r="J6343" s="234"/>
      <c r="K6343" s="234"/>
      <c r="L6343" s="239"/>
      <c r="M6343" s="240"/>
      <c r="N6343" s="241"/>
      <c r="O6343" s="241"/>
      <c r="P6343" s="241"/>
      <c r="Q6343" s="241"/>
      <c r="R6343" s="241"/>
      <c r="S6343" s="241"/>
      <c r="T6343" s="242"/>
      <c r="AT6343" s="243" t="s">
        <v>211</v>
      </c>
      <c r="AU6343" s="243" t="s">
        <v>84</v>
      </c>
      <c r="AV6343" s="14" t="s">
        <v>84</v>
      </c>
      <c r="AW6343" s="14" t="s">
        <v>31</v>
      </c>
      <c r="AX6343" s="14" t="s">
        <v>75</v>
      </c>
      <c r="AY6343" s="243" t="s">
        <v>203</v>
      </c>
    </row>
    <row r="6344" spans="1:65" s="2" customFormat="1" ht="21.75" customHeight="1">
      <c r="A6344" s="35"/>
      <c r="B6344" s="36"/>
      <c r="C6344" s="209" t="s">
        <v>5355</v>
      </c>
      <c r="D6344" s="209" t="s">
        <v>205</v>
      </c>
      <c r="E6344" s="210" t="s">
        <v>5356</v>
      </c>
      <c r="F6344" s="211" t="s">
        <v>5357</v>
      </c>
      <c r="G6344" s="212" t="s">
        <v>2644</v>
      </c>
      <c r="H6344" s="257"/>
      <c r="I6344" s="214"/>
      <c r="J6344" s="215">
        <f>ROUND(I6344*H6344,2)</f>
        <v>0</v>
      </c>
      <c r="K6344" s="211" t="s">
        <v>218</v>
      </c>
      <c r="L6344" s="40"/>
      <c r="M6344" s="216" t="s">
        <v>1</v>
      </c>
      <c r="N6344" s="217" t="s">
        <v>40</v>
      </c>
      <c r="O6344" s="72"/>
      <c r="P6344" s="218">
        <f>O6344*H6344</f>
        <v>0</v>
      </c>
      <c r="Q6344" s="218">
        <v>0</v>
      </c>
      <c r="R6344" s="218">
        <f>Q6344*H6344</f>
        <v>0</v>
      </c>
      <c r="S6344" s="218">
        <v>0</v>
      </c>
      <c r="T6344" s="219">
        <f>S6344*H6344</f>
        <v>0</v>
      </c>
      <c r="U6344" s="35"/>
      <c r="V6344" s="35"/>
      <c r="W6344" s="35"/>
      <c r="X6344" s="35"/>
      <c r="Y6344" s="35"/>
      <c r="Z6344" s="35"/>
      <c r="AA6344" s="35"/>
      <c r="AB6344" s="35"/>
      <c r="AC6344" s="35"/>
      <c r="AD6344" s="35"/>
      <c r="AE6344" s="35"/>
      <c r="AR6344" s="220" t="s">
        <v>412</v>
      </c>
      <c r="AT6344" s="220" t="s">
        <v>205</v>
      </c>
      <c r="AU6344" s="220" t="s">
        <v>84</v>
      </c>
      <c r="AY6344" s="18" t="s">
        <v>203</v>
      </c>
      <c r="BE6344" s="221">
        <f>IF(N6344="základní",J6344,0)</f>
        <v>0</v>
      </c>
      <c r="BF6344" s="221">
        <f>IF(N6344="snížená",J6344,0)</f>
        <v>0</v>
      </c>
      <c r="BG6344" s="221">
        <f>IF(N6344="zákl. přenesená",J6344,0)</f>
        <v>0</v>
      </c>
      <c r="BH6344" s="221">
        <f>IF(N6344="sníž. přenesená",J6344,0)</f>
        <v>0</v>
      </c>
      <c r="BI6344" s="221">
        <f>IF(N6344="nulová",J6344,0)</f>
        <v>0</v>
      </c>
      <c r="BJ6344" s="18" t="s">
        <v>82</v>
      </c>
      <c r="BK6344" s="221">
        <f>ROUND(I6344*H6344,2)</f>
        <v>0</v>
      </c>
      <c r="BL6344" s="18" t="s">
        <v>412</v>
      </c>
      <c r="BM6344" s="220" t="s">
        <v>5358</v>
      </c>
    </row>
    <row r="6345" spans="1:65" s="2" customFormat="1" ht="107.25">
      <c r="A6345" s="35"/>
      <c r="B6345" s="36"/>
      <c r="C6345" s="37"/>
      <c r="D6345" s="224" t="s">
        <v>355</v>
      </c>
      <c r="E6345" s="37"/>
      <c r="F6345" s="244" t="s">
        <v>5359</v>
      </c>
      <c r="G6345" s="37"/>
      <c r="H6345" s="37"/>
      <c r="I6345" s="123"/>
      <c r="J6345" s="37"/>
      <c r="K6345" s="37"/>
      <c r="L6345" s="40"/>
      <c r="M6345" s="245"/>
      <c r="N6345" s="246"/>
      <c r="O6345" s="72"/>
      <c r="P6345" s="72"/>
      <c r="Q6345" s="72"/>
      <c r="R6345" s="72"/>
      <c r="S6345" s="72"/>
      <c r="T6345" s="73"/>
      <c r="U6345" s="35"/>
      <c r="V6345" s="35"/>
      <c r="W6345" s="35"/>
      <c r="X6345" s="35"/>
      <c r="Y6345" s="35"/>
      <c r="Z6345" s="35"/>
      <c r="AA6345" s="35"/>
      <c r="AB6345" s="35"/>
      <c r="AC6345" s="35"/>
      <c r="AD6345" s="35"/>
      <c r="AE6345" s="35"/>
      <c r="AT6345" s="18" t="s">
        <v>355</v>
      </c>
      <c r="AU6345" s="18" t="s">
        <v>84</v>
      </c>
    </row>
    <row r="6346" spans="1:65" s="12" customFormat="1" ht="22.9" customHeight="1">
      <c r="B6346" s="193"/>
      <c r="C6346" s="194"/>
      <c r="D6346" s="195" t="s">
        <v>74</v>
      </c>
      <c r="E6346" s="207" t="s">
        <v>5360</v>
      </c>
      <c r="F6346" s="207" t="s">
        <v>5361</v>
      </c>
      <c r="G6346" s="194"/>
      <c r="H6346" s="194"/>
      <c r="I6346" s="197"/>
      <c r="J6346" s="208">
        <f>BK6346</f>
        <v>0</v>
      </c>
      <c r="K6346" s="194"/>
      <c r="L6346" s="199"/>
      <c r="M6346" s="200"/>
      <c r="N6346" s="201"/>
      <c r="O6346" s="201"/>
      <c r="P6346" s="202">
        <f>SUM(P6347:P6769)</f>
        <v>0</v>
      </c>
      <c r="Q6346" s="201"/>
      <c r="R6346" s="202">
        <f>SUM(R6347:R6769)</f>
        <v>3.732742</v>
      </c>
      <c r="S6346" s="201"/>
      <c r="T6346" s="203">
        <f>SUM(T6347:T6769)</f>
        <v>0</v>
      </c>
      <c r="AR6346" s="204" t="s">
        <v>84</v>
      </c>
      <c r="AT6346" s="205" t="s">
        <v>74</v>
      </c>
      <c r="AU6346" s="205" t="s">
        <v>82</v>
      </c>
      <c r="AY6346" s="204" t="s">
        <v>203</v>
      </c>
      <c r="BK6346" s="206">
        <f>SUM(BK6347:BK6769)</f>
        <v>0</v>
      </c>
    </row>
    <row r="6347" spans="1:65" s="2" customFormat="1" ht="21.75" customHeight="1">
      <c r="A6347" s="35"/>
      <c r="B6347" s="36"/>
      <c r="C6347" s="209" t="s">
        <v>5362</v>
      </c>
      <c r="D6347" s="209" t="s">
        <v>205</v>
      </c>
      <c r="E6347" s="210" t="s">
        <v>5363</v>
      </c>
      <c r="F6347" s="211" t="s">
        <v>5364</v>
      </c>
      <c r="G6347" s="212" t="s">
        <v>828</v>
      </c>
      <c r="H6347" s="213">
        <v>2514.59</v>
      </c>
      <c r="I6347" s="214"/>
      <c r="J6347" s="215">
        <f>ROUND(I6347*H6347,2)</f>
        <v>0</v>
      </c>
      <c r="K6347" s="211" t="s">
        <v>218</v>
      </c>
      <c r="L6347" s="40"/>
      <c r="M6347" s="216" t="s">
        <v>1</v>
      </c>
      <c r="N6347" s="217" t="s">
        <v>40</v>
      </c>
      <c r="O6347" s="72"/>
      <c r="P6347" s="218">
        <f>O6347*H6347</f>
        <v>0</v>
      </c>
      <c r="Q6347" s="218">
        <v>0</v>
      </c>
      <c r="R6347" s="218">
        <f>Q6347*H6347</f>
        <v>0</v>
      </c>
      <c r="S6347" s="218">
        <v>0</v>
      </c>
      <c r="T6347" s="219">
        <f>S6347*H6347</f>
        <v>0</v>
      </c>
      <c r="U6347" s="35"/>
      <c r="V6347" s="35"/>
      <c r="W6347" s="35"/>
      <c r="X6347" s="35"/>
      <c r="Y6347" s="35"/>
      <c r="Z6347" s="35"/>
      <c r="AA6347" s="35"/>
      <c r="AB6347" s="35"/>
      <c r="AC6347" s="35"/>
      <c r="AD6347" s="35"/>
      <c r="AE6347" s="35"/>
      <c r="AR6347" s="220" t="s">
        <v>412</v>
      </c>
      <c r="AT6347" s="220" t="s">
        <v>205</v>
      </c>
      <c r="AU6347" s="220" t="s">
        <v>84</v>
      </c>
      <c r="AY6347" s="18" t="s">
        <v>203</v>
      </c>
      <c r="BE6347" s="221">
        <f>IF(N6347="základní",J6347,0)</f>
        <v>0</v>
      </c>
      <c r="BF6347" s="221">
        <f>IF(N6347="snížená",J6347,0)</f>
        <v>0</v>
      </c>
      <c r="BG6347" s="221">
        <f>IF(N6347="zákl. přenesená",J6347,0)</f>
        <v>0</v>
      </c>
      <c r="BH6347" s="221">
        <f>IF(N6347="sníž. přenesená",J6347,0)</f>
        <v>0</v>
      </c>
      <c r="BI6347" s="221">
        <f>IF(N6347="nulová",J6347,0)</f>
        <v>0</v>
      </c>
      <c r="BJ6347" s="18" t="s">
        <v>82</v>
      </c>
      <c r="BK6347" s="221">
        <f>ROUND(I6347*H6347,2)</f>
        <v>0</v>
      </c>
      <c r="BL6347" s="18" t="s">
        <v>412</v>
      </c>
      <c r="BM6347" s="220" t="s">
        <v>5365</v>
      </c>
    </row>
    <row r="6348" spans="1:65" s="13" customFormat="1" ht="22.5">
      <c r="B6348" s="222"/>
      <c r="C6348" s="223"/>
      <c r="D6348" s="224" t="s">
        <v>211</v>
      </c>
      <c r="E6348" s="225" t="s">
        <v>1</v>
      </c>
      <c r="F6348" s="226" t="s">
        <v>357</v>
      </c>
      <c r="G6348" s="223"/>
      <c r="H6348" s="225" t="s">
        <v>1</v>
      </c>
      <c r="I6348" s="227"/>
      <c r="J6348" s="223"/>
      <c r="K6348" s="223"/>
      <c r="L6348" s="228"/>
      <c r="M6348" s="229"/>
      <c r="N6348" s="230"/>
      <c r="O6348" s="230"/>
      <c r="P6348" s="230"/>
      <c r="Q6348" s="230"/>
      <c r="R6348" s="230"/>
      <c r="S6348" s="230"/>
      <c r="T6348" s="231"/>
      <c r="AT6348" s="232" t="s">
        <v>211</v>
      </c>
      <c r="AU6348" s="232" t="s">
        <v>84</v>
      </c>
      <c r="AV6348" s="13" t="s">
        <v>82</v>
      </c>
      <c r="AW6348" s="13" t="s">
        <v>31</v>
      </c>
      <c r="AX6348" s="13" t="s">
        <v>75</v>
      </c>
      <c r="AY6348" s="232" t="s">
        <v>203</v>
      </c>
    </row>
    <row r="6349" spans="1:65" s="13" customFormat="1" ht="11.25">
      <c r="B6349" s="222"/>
      <c r="C6349" s="223"/>
      <c r="D6349" s="224" t="s">
        <v>211</v>
      </c>
      <c r="E6349" s="225" t="s">
        <v>1</v>
      </c>
      <c r="F6349" s="226" t="s">
        <v>213</v>
      </c>
      <c r="G6349" s="223"/>
      <c r="H6349" s="225" t="s">
        <v>1</v>
      </c>
      <c r="I6349" s="227"/>
      <c r="J6349" s="223"/>
      <c r="K6349" s="223"/>
      <c r="L6349" s="228"/>
      <c r="M6349" s="229"/>
      <c r="N6349" s="230"/>
      <c r="O6349" s="230"/>
      <c r="P6349" s="230"/>
      <c r="Q6349" s="230"/>
      <c r="R6349" s="230"/>
      <c r="S6349" s="230"/>
      <c r="T6349" s="231"/>
      <c r="AT6349" s="232" t="s">
        <v>211</v>
      </c>
      <c r="AU6349" s="232" t="s">
        <v>84</v>
      </c>
      <c r="AV6349" s="13" t="s">
        <v>82</v>
      </c>
      <c r="AW6349" s="13" t="s">
        <v>31</v>
      </c>
      <c r="AX6349" s="13" t="s">
        <v>75</v>
      </c>
      <c r="AY6349" s="232" t="s">
        <v>203</v>
      </c>
    </row>
    <row r="6350" spans="1:65" s="13" customFormat="1" ht="11.25">
      <c r="B6350" s="222"/>
      <c r="C6350" s="223"/>
      <c r="D6350" s="224" t="s">
        <v>211</v>
      </c>
      <c r="E6350" s="225" t="s">
        <v>1</v>
      </c>
      <c r="F6350" s="226" t="s">
        <v>1812</v>
      </c>
      <c r="G6350" s="223"/>
      <c r="H6350" s="225" t="s">
        <v>1</v>
      </c>
      <c r="I6350" s="227"/>
      <c r="J6350" s="223"/>
      <c r="K6350" s="223"/>
      <c r="L6350" s="228"/>
      <c r="M6350" s="229"/>
      <c r="N6350" s="230"/>
      <c r="O6350" s="230"/>
      <c r="P6350" s="230"/>
      <c r="Q6350" s="230"/>
      <c r="R6350" s="230"/>
      <c r="S6350" s="230"/>
      <c r="T6350" s="231"/>
      <c r="AT6350" s="232" t="s">
        <v>211</v>
      </c>
      <c r="AU6350" s="232" t="s">
        <v>84</v>
      </c>
      <c r="AV6350" s="13" t="s">
        <v>82</v>
      </c>
      <c r="AW6350" s="13" t="s">
        <v>31</v>
      </c>
      <c r="AX6350" s="13" t="s">
        <v>75</v>
      </c>
      <c r="AY6350" s="232" t="s">
        <v>203</v>
      </c>
    </row>
    <row r="6351" spans="1:65" s="13" customFormat="1" ht="11.25">
      <c r="B6351" s="222"/>
      <c r="C6351" s="223"/>
      <c r="D6351" s="224" t="s">
        <v>211</v>
      </c>
      <c r="E6351" s="225" t="s">
        <v>1</v>
      </c>
      <c r="F6351" s="226" t="s">
        <v>438</v>
      </c>
      <c r="G6351" s="223"/>
      <c r="H6351" s="225" t="s">
        <v>1</v>
      </c>
      <c r="I6351" s="227"/>
      <c r="J6351" s="223"/>
      <c r="K6351" s="223"/>
      <c r="L6351" s="228"/>
      <c r="M6351" s="229"/>
      <c r="N6351" s="230"/>
      <c r="O6351" s="230"/>
      <c r="P6351" s="230"/>
      <c r="Q6351" s="230"/>
      <c r="R6351" s="230"/>
      <c r="S6351" s="230"/>
      <c r="T6351" s="231"/>
      <c r="AT6351" s="232" t="s">
        <v>211</v>
      </c>
      <c r="AU6351" s="232" t="s">
        <v>84</v>
      </c>
      <c r="AV6351" s="13" t="s">
        <v>82</v>
      </c>
      <c r="AW6351" s="13" t="s">
        <v>31</v>
      </c>
      <c r="AX6351" s="13" t="s">
        <v>75</v>
      </c>
      <c r="AY6351" s="232" t="s">
        <v>203</v>
      </c>
    </row>
    <row r="6352" spans="1:65" s="14" customFormat="1" ht="22.5">
      <c r="B6352" s="233"/>
      <c r="C6352" s="234"/>
      <c r="D6352" s="224" t="s">
        <v>211</v>
      </c>
      <c r="E6352" s="235" t="s">
        <v>1</v>
      </c>
      <c r="F6352" s="236" t="s">
        <v>5366</v>
      </c>
      <c r="G6352" s="234"/>
      <c r="H6352" s="237">
        <v>101.36</v>
      </c>
      <c r="I6352" s="238"/>
      <c r="J6352" s="234"/>
      <c r="K6352" s="234"/>
      <c r="L6352" s="239"/>
      <c r="M6352" s="240"/>
      <c r="N6352" s="241"/>
      <c r="O6352" s="241"/>
      <c r="P6352" s="241"/>
      <c r="Q6352" s="241"/>
      <c r="R6352" s="241"/>
      <c r="S6352" s="241"/>
      <c r="T6352" s="242"/>
      <c r="AT6352" s="243" t="s">
        <v>211</v>
      </c>
      <c r="AU6352" s="243" t="s">
        <v>84</v>
      </c>
      <c r="AV6352" s="14" t="s">
        <v>84</v>
      </c>
      <c r="AW6352" s="14" t="s">
        <v>31</v>
      </c>
      <c r="AX6352" s="14" t="s">
        <v>75</v>
      </c>
      <c r="AY6352" s="243" t="s">
        <v>203</v>
      </c>
    </row>
    <row r="6353" spans="1:65" s="13" customFormat="1" ht="11.25">
      <c r="B6353" s="222"/>
      <c r="C6353" s="223"/>
      <c r="D6353" s="224" t="s">
        <v>211</v>
      </c>
      <c r="E6353" s="225" t="s">
        <v>1</v>
      </c>
      <c r="F6353" s="226" t="s">
        <v>447</v>
      </c>
      <c r="G6353" s="223"/>
      <c r="H6353" s="225" t="s">
        <v>1</v>
      </c>
      <c r="I6353" s="227"/>
      <c r="J6353" s="223"/>
      <c r="K6353" s="223"/>
      <c r="L6353" s="228"/>
      <c r="M6353" s="229"/>
      <c r="N6353" s="230"/>
      <c r="O6353" s="230"/>
      <c r="P6353" s="230"/>
      <c r="Q6353" s="230"/>
      <c r="R6353" s="230"/>
      <c r="S6353" s="230"/>
      <c r="T6353" s="231"/>
      <c r="AT6353" s="232" t="s">
        <v>211</v>
      </c>
      <c r="AU6353" s="232" t="s">
        <v>84</v>
      </c>
      <c r="AV6353" s="13" t="s">
        <v>82</v>
      </c>
      <c r="AW6353" s="13" t="s">
        <v>31</v>
      </c>
      <c r="AX6353" s="13" t="s">
        <v>75</v>
      </c>
      <c r="AY6353" s="232" t="s">
        <v>203</v>
      </c>
    </row>
    <row r="6354" spans="1:65" s="14" customFormat="1" ht="22.5">
      <c r="B6354" s="233"/>
      <c r="C6354" s="234"/>
      <c r="D6354" s="224" t="s">
        <v>211</v>
      </c>
      <c r="E6354" s="235" t="s">
        <v>1</v>
      </c>
      <c r="F6354" s="236" t="s">
        <v>5367</v>
      </c>
      <c r="G6354" s="234"/>
      <c r="H6354" s="237">
        <v>520.96</v>
      </c>
      <c r="I6354" s="238"/>
      <c r="J6354" s="234"/>
      <c r="K6354" s="234"/>
      <c r="L6354" s="239"/>
      <c r="M6354" s="240"/>
      <c r="N6354" s="241"/>
      <c r="O6354" s="241"/>
      <c r="P6354" s="241"/>
      <c r="Q6354" s="241"/>
      <c r="R6354" s="241"/>
      <c r="S6354" s="241"/>
      <c r="T6354" s="242"/>
      <c r="AT6354" s="243" t="s">
        <v>211</v>
      </c>
      <c r="AU6354" s="243" t="s">
        <v>84</v>
      </c>
      <c r="AV6354" s="14" t="s">
        <v>84</v>
      </c>
      <c r="AW6354" s="14" t="s">
        <v>31</v>
      </c>
      <c r="AX6354" s="14" t="s">
        <v>75</v>
      </c>
      <c r="AY6354" s="243" t="s">
        <v>203</v>
      </c>
    </row>
    <row r="6355" spans="1:65" s="14" customFormat="1" ht="22.5">
      <c r="B6355" s="233"/>
      <c r="C6355" s="234"/>
      <c r="D6355" s="224" t="s">
        <v>211</v>
      </c>
      <c r="E6355" s="235" t="s">
        <v>1</v>
      </c>
      <c r="F6355" s="236" t="s">
        <v>5368</v>
      </c>
      <c r="G6355" s="234"/>
      <c r="H6355" s="237">
        <v>360.73</v>
      </c>
      <c r="I6355" s="238"/>
      <c r="J6355" s="234"/>
      <c r="K6355" s="234"/>
      <c r="L6355" s="239"/>
      <c r="M6355" s="240"/>
      <c r="N6355" s="241"/>
      <c r="O6355" s="241"/>
      <c r="P6355" s="241"/>
      <c r="Q6355" s="241"/>
      <c r="R6355" s="241"/>
      <c r="S6355" s="241"/>
      <c r="T6355" s="242"/>
      <c r="AT6355" s="243" t="s">
        <v>211</v>
      </c>
      <c r="AU6355" s="243" t="s">
        <v>84</v>
      </c>
      <c r="AV6355" s="14" t="s">
        <v>84</v>
      </c>
      <c r="AW6355" s="14" t="s">
        <v>31</v>
      </c>
      <c r="AX6355" s="14" t="s">
        <v>75</v>
      </c>
      <c r="AY6355" s="243" t="s">
        <v>203</v>
      </c>
    </row>
    <row r="6356" spans="1:65" s="13" customFormat="1" ht="11.25">
      <c r="B6356" s="222"/>
      <c r="C6356" s="223"/>
      <c r="D6356" s="224" t="s">
        <v>211</v>
      </c>
      <c r="E6356" s="225" t="s">
        <v>1</v>
      </c>
      <c r="F6356" s="226" t="s">
        <v>521</v>
      </c>
      <c r="G6356" s="223"/>
      <c r="H6356" s="225" t="s">
        <v>1</v>
      </c>
      <c r="I6356" s="227"/>
      <c r="J6356" s="223"/>
      <c r="K6356" s="223"/>
      <c r="L6356" s="228"/>
      <c r="M6356" s="229"/>
      <c r="N6356" s="230"/>
      <c r="O6356" s="230"/>
      <c r="P6356" s="230"/>
      <c r="Q6356" s="230"/>
      <c r="R6356" s="230"/>
      <c r="S6356" s="230"/>
      <c r="T6356" s="231"/>
      <c r="AT6356" s="232" t="s">
        <v>211</v>
      </c>
      <c r="AU6356" s="232" t="s">
        <v>84</v>
      </c>
      <c r="AV6356" s="13" t="s">
        <v>82</v>
      </c>
      <c r="AW6356" s="13" t="s">
        <v>31</v>
      </c>
      <c r="AX6356" s="13" t="s">
        <v>75</v>
      </c>
      <c r="AY6356" s="232" t="s">
        <v>203</v>
      </c>
    </row>
    <row r="6357" spans="1:65" s="14" customFormat="1" ht="22.5">
      <c r="B6357" s="233"/>
      <c r="C6357" s="234"/>
      <c r="D6357" s="224" t="s">
        <v>211</v>
      </c>
      <c r="E6357" s="235" t="s">
        <v>1</v>
      </c>
      <c r="F6357" s="236" t="s">
        <v>5367</v>
      </c>
      <c r="G6357" s="234"/>
      <c r="H6357" s="237">
        <v>520.96</v>
      </c>
      <c r="I6357" s="238"/>
      <c r="J6357" s="234"/>
      <c r="K6357" s="234"/>
      <c r="L6357" s="239"/>
      <c r="M6357" s="240"/>
      <c r="N6357" s="241"/>
      <c r="O6357" s="241"/>
      <c r="P6357" s="241"/>
      <c r="Q6357" s="241"/>
      <c r="R6357" s="241"/>
      <c r="S6357" s="241"/>
      <c r="T6357" s="242"/>
      <c r="AT6357" s="243" t="s">
        <v>211</v>
      </c>
      <c r="AU6357" s="243" t="s">
        <v>84</v>
      </c>
      <c r="AV6357" s="14" t="s">
        <v>84</v>
      </c>
      <c r="AW6357" s="14" t="s">
        <v>31</v>
      </c>
      <c r="AX6357" s="14" t="s">
        <v>75</v>
      </c>
      <c r="AY6357" s="243" t="s">
        <v>203</v>
      </c>
    </row>
    <row r="6358" spans="1:65" s="14" customFormat="1" ht="22.5">
      <c r="B6358" s="233"/>
      <c r="C6358" s="234"/>
      <c r="D6358" s="224" t="s">
        <v>211</v>
      </c>
      <c r="E6358" s="235" t="s">
        <v>1</v>
      </c>
      <c r="F6358" s="236" t="s">
        <v>5368</v>
      </c>
      <c r="G6358" s="234"/>
      <c r="H6358" s="237">
        <v>360.73</v>
      </c>
      <c r="I6358" s="238"/>
      <c r="J6358" s="234"/>
      <c r="K6358" s="234"/>
      <c r="L6358" s="239"/>
      <c r="M6358" s="240"/>
      <c r="N6358" s="241"/>
      <c r="O6358" s="241"/>
      <c r="P6358" s="241"/>
      <c r="Q6358" s="241"/>
      <c r="R6358" s="241"/>
      <c r="S6358" s="241"/>
      <c r="T6358" s="242"/>
      <c r="AT6358" s="243" t="s">
        <v>211</v>
      </c>
      <c r="AU6358" s="243" t="s">
        <v>84</v>
      </c>
      <c r="AV6358" s="14" t="s">
        <v>84</v>
      </c>
      <c r="AW6358" s="14" t="s">
        <v>31</v>
      </c>
      <c r="AX6358" s="14" t="s">
        <v>75</v>
      </c>
      <c r="AY6358" s="243" t="s">
        <v>203</v>
      </c>
    </row>
    <row r="6359" spans="1:65" s="13" customFormat="1" ht="11.25">
      <c r="B6359" s="222"/>
      <c r="C6359" s="223"/>
      <c r="D6359" s="224" t="s">
        <v>211</v>
      </c>
      <c r="E6359" s="225" t="s">
        <v>1</v>
      </c>
      <c r="F6359" s="226" t="s">
        <v>213</v>
      </c>
      <c r="G6359" s="223"/>
      <c r="H6359" s="225" t="s">
        <v>1</v>
      </c>
      <c r="I6359" s="227"/>
      <c r="J6359" s="223"/>
      <c r="K6359" s="223"/>
      <c r="L6359" s="228"/>
      <c r="M6359" s="229"/>
      <c r="N6359" s="230"/>
      <c r="O6359" s="230"/>
      <c r="P6359" s="230"/>
      <c r="Q6359" s="230"/>
      <c r="R6359" s="230"/>
      <c r="S6359" s="230"/>
      <c r="T6359" s="231"/>
      <c r="AT6359" s="232" t="s">
        <v>211</v>
      </c>
      <c r="AU6359" s="232" t="s">
        <v>84</v>
      </c>
      <c r="AV6359" s="13" t="s">
        <v>82</v>
      </c>
      <c r="AW6359" s="13" t="s">
        <v>31</v>
      </c>
      <c r="AX6359" s="13" t="s">
        <v>75</v>
      </c>
      <c r="AY6359" s="232" t="s">
        <v>203</v>
      </c>
    </row>
    <row r="6360" spans="1:65" s="13" customFormat="1" ht="11.25">
      <c r="B6360" s="222"/>
      <c r="C6360" s="223"/>
      <c r="D6360" s="224" t="s">
        <v>211</v>
      </c>
      <c r="E6360" s="225" t="s">
        <v>1</v>
      </c>
      <c r="F6360" s="226" t="s">
        <v>1815</v>
      </c>
      <c r="G6360" s="223"/>
      <c r="H6360" s="225" t="s">
        <v>1</v>
      </c>
      <c r="I6360" s="227"/>
      <c r="J6360" s="223"/>
      <c r="K6360" s="223"/>
      <c r="L6360" s="228"/>
      <c r="M6360" s="229"/>
      <c r="N6360" s="230"/>
      <c r="O6360" s="230"/>
      <c r="P6360" s="230"/>
      <c r="Q6360" s="230"/>
      <c r="R6360" s="230"/>
      <c r="S6360" s="230"/>
      <c r="T6360" s="231"/>
      <c r="AT6360" s="232" t="s">
        <v>211</v>
      </c>
      <c r="AU6360" s="232" t="s">
        <v>84</v>
      </c>
      <c r="AV6360" s="13" t="s">
        <v>82</v>
      </c>
      <c r="AW6360" s="13" t="s">
        <v>31</v>
      </c>
      <c r="AX6360" s="13" t="s">
        <v>75</v>
      </c>
      <c r="AY6360" s="232" t="s">
        <v>203</v>
      </c>
    </row>
    <row r="6361" spans="1:65" s="13" customFormat="1" ht="11.25">
      <c r="B6361" s="222"/>
      <c r="C6361" s="223"/>
      <c r="D6361" s="224" t="s">
        <v>211</v>
      </c>
      <c r="E6361" s="225" t="s">
        <v>1</v>
      </c>
      <c r="F6361" s="226" t="s">
        <v>438</v>
      </c>
      <c r="G6361" s="223"/>
      <c r="H6361" s="225" t="s">
        <v>1</v>
      </c>
      <c r="I6361" s="227"/>
      <c r="J6361" s="223"/>
      <c r="K6361" s="223"/>
      <c r="L6361" s="228"/>
      <c r="M6361" s="229"/>
      <c r="N6361" s="230"/>
      <c r="O6361" s="230"/>
      <c r="P6361" s="230"/>
      <c r="Q6361" s="230"/>
      <c r="R6361" s="230"/>
      <c r="S6361" s="230"/>
      <c r="T6361" s="231"/>
      <c r="AT6361" s="232" t="s">
        <v>211</v>
      </c>
      <c r="AU6361" s="232" t="s">
        <v>84</v>
      </c>
      <c r="AV6361" s="13" t="s">
        <v>82</v>
      </c>
      <c r="AW6361" s="13" t="s">
        <v>31</v>
      </c>
      <c r="AX6361" s="13" t="s">
        <v>75</v>
      </c>
      <c r="AY6361" s="232" t="s">
        <v>203</v>
      </c>
    </row>
    <row r="6362" spans="1:65" s="14" customFormat="1" ht="11.25">
      <c r="B6362" s="233"/>
      <c r="C6362" s="234"/>
      <c r="D6362" s="224" t="s">
        <v>211</v>
      </c>
      <c r="E6362" s="235" t="s">
        <v>1</v>
      </c>
      <c r="F6362" s="236" t="s">
        <v>5369</v>
      </c>
      <c r="G6362" s="234"/>
      <c r="H6362" s="237">
        <v>27.45</v>
      </c>
      <c r="I6362" s="238"/>
      <c r="J6362" s="234"/>
      <c r="K6362" s="234"/>
      <c r="L6362" s="239"/>
      <c r="M6362" s="240"/>
      <c r="N6362" s="241"/>
      <c r="O6362" s="241"/>
      <c r="P6362" s="241"/>
      <c r="Q6362" s="241"/>
      <c r="R6362" s="241"/>
      <c r="S6362" s="241"/>
      <c r="T6362" s="242"/>
      <c r="AT6362" s="243" t="s">
        <v>211</v>
      </c>
      <c r="AU6362" s="243" t="s">
        <v>84</v>
      </c>
      <c r="AV6362" s="14" t="s">
        <v>84</v>
      </c>
      <c r="AW6362" s="14" t="s">
        <v>31</v>
      </c>
      <c r="AX6362" s="14" t="s">
        <v>75</v>
      </c>
      <c r="AY6362" s="243" t="s">
        <v>203</v>
      </c>
    </row>
    <row r="6363" spans="1:65" s="13" customFormat="1" ht="11.25">
      <c r="B6363" s="222"/>
      <c r="C6363" s="223"/>
      <c r="D6363" s="224" t="s">
        <v>211</v>
      </c>
      <c r="E6363" s="225" t="s">
        <v>1</v>
      </c>
      <c r="F6363" s="226" t="s">
        <v>447</v>
      </c>
      <c r="G6363" s="223"/>
      <c r="H6363" s="225" t="s">
        <v>1</v>
      </c>
      <c r="I6363" s="227"/>
      <c r="J6363" s="223"/>
      <c r="K6363" s="223"/>
      <c r="L6363" s="228"/>
      <c r="M6363" s="229"/>
      <c r="N6363" s="230"/>
      <c r="O6363" s="230"/>
      <c r="P6363" s="230"/>
      <c r="Q6363" s="230"/>
      <c r="R6363" s="230"/>
      <c r="S6363" s="230"/>
      <c r="T6363" s="231"/>
      <c r="AT6363" s="232" t="s">
        <v>211</v>
      </c>
      <c r="AU6363" s="232" t="s">
        <v>84</v>
      </c>
      <c r="AV6363" s="13" t="s">
        <v>82</v>
      </c>
      <c r="AW6363" s="13" t="s">
        <v>31</v>
      </c>
      <c r="AX6363" s="13" t="s">
        <v>75</v>
      </c>
      <c r="AY6363" s="232" t="s">
        <v>203</v>
      </c>
    </row>
    <row r="6364" spans="1:65" s="14" customFormat="1" ht="22.5">
      <c r="B6364" s="233"/>
      <c r="C6364" s="234"/>
      <c r="D6364" s="224" t="s">
        <v>211</v>
      </c>
      <c r="E6364" s="235" t="s">
        <v>1</v>
      </c>
      <c r="F6364" s="236" t="s">
        <v>5370</v>
      </c>
      <c r="G6364" s="234"/>
      <c r="H6364" s="237">
        <v>311.2</v>
      </c>
      <c r="I6364" s="238"/>
      <c r="J6364" s="234"/>
      <c r="K6364" s="234"/>
      <c r="L6364" s="239"/>
      <c r="M6364" s="240"/>
      <c r="N6364" s="241"/>
      <c r="O6364" s="241"/>
      <c r="P6364" s="241"/>
      <c r="Q6364" s="241"/>
      <c r="R6364" s="241"/>
      <c r="S6364" s="241"/>
      <c r="T6364" s="242"/>
      <c r="AT6364" s="243" t="s">
        <v>211</v>
      </c>
      <c r="AU6364" s="243" t="s">
        <v>84</v>
      </c>
      <c r="AV6364" s="14" t="s">
        <v>84</v>
      </c>
      <c r="AW6364" s="14" t="s">
        <v>31</v>
      </c>
      <c r="AX6364" s="14" t="s">
        <v>75</v>
      </c>
      <c r="AY6364" s="243" t="s">
        <v>203</v>
      </c>
    </row>
    <row r="6365" spans="1:65" s="13" customFormat="1" ht="11.25">
      <c r="B6365" s="222"/>
      <c r="C6365" s="223"/>
      <c r="D6365" s="224" t="s">
        <v>211</v>
      </c>
      <c r="E6365" s="225" t="s">
        <v>1</v>
      </c>
      <c r="F6365" s="226" t="s">
        <v>521</v>
      </c>
      <c r="G6365" s="223"/>
      <c r="H6365" s="225" t="s">
        <v>1</v>
      </c>
      <c r="I6365" s="227"/>
      <c r="J6365" s="223"/>
      <c r="K6365" s="223"/>
      <c r="L6365" s="228"/>
      <c r="M6365" s="229"/>
      <c r="N6365" s="230"/>
      <c r="O6365" s="230"/>
      <c r="P6365" s="230"/>
      <c r="Q6365" s="230"/>
      <c r="R6365" s="230"/>
      <c r="S6365" s="230"/>
      <c r="T6365" s="231"/>
      <c r="AT6365" s="232" t="s">
        <v>211</v>
      </c>
      <c r="AU6365" s="232" t="s">
        <v>84</v>
      </c>
      <c r="AV6365" s="13" t="s">
        <v>82</v>
      </c>
      <c r="AW6365" s="13" t="s">
        <v>31</v>
      </c>
      <c r="AX6365" s="13" t="s">
        <v>75</v>
      </c>
      <c r="AY6365" s="232" t="s">
        <v>203</v>
      </c>
    </row>
    <row r="6366" spans="1:65" s="14" customFormat="1" ht="22.5">
      <c r="B6366" s="233"/>
      <c r="C6366" s="234"/>
      <c r="D6366" s="224" t="s">
        <v>211</v>
      </c>
      <c r="E6366" s="235" t="s">
        <v>1</v>
      </c>
      <c r="F6366" s="236" t="s">
        <v>5370</v>
      </c>
      <c r="G6366" s="234"/>
      <c r="H6366" s="237">
        <v>311.2</v>
      </c>
      <c r="I6366" s="238"/>
      <c r="J6366" s="234"/>
      <c r="K6366" s="234"/>
      <c r="L6366" s="239"/>
      <c r="M6366" s="240"/>
      <c r="N6366" s="241"/>
      <c r="O6366" s="241"/>
      <c r="P6366" s="241"/>
      <c r="Q6366" s="241"/>
      <c r="R6366" s="241"/>
      <c r="S6366" s="241"/>
      <c r="T6366" s="242"/>
      <c r="AT6366" s="243" t="s">
        <v>211</v>
      </c>
      <c r="AU6366" s="243" t="s">
        <v>84</v>
      </c>
      <c r="AV6366" s="14" t="s">
        <v>84</v>
      </c>
      <c r="AW6366" s="14" t="s">
        <v>31</v>
      </c>
      <c r="AX6366" s="14" t="s">
        <v>75</v>
      </c>
      <c r="AY6366" s="243" t="s">
        <v>203</v>
      </c>
    </row>
    <row r="6367" spans="1:65" s="2" customFormat="1" ht="21.75" customHeight="1">
      <c r="A6367" s="35"/>
      <c r="B6367" s="36"/>
      <c r="C6367" s="247" t="s">
        <v>5371</v>
      </c>
      <c r="D6367" s="247" t="s">
        <v>413</v>
      </c>
      <c r="E6367" s="248" t="s">
        <v>5372</v>
      </c>
      <c r="F6367" s="249" t="s">
        <v>5373</v>
      </c>
      <c r="G6367" s="250" t="s">
        <v>828</v>
      </c>
      <c r="H6367" s="251">
        <v>2640.32</v>
      </c>
      <c r="I6367" s="252"/>
      <c r="J6367" s="253">
        <f>ROUND(I6367*H6367,2)</f>
        <v>0</v>
      </c>
      <c r="K6367" s="249" t="s">
        <v>218</v>
      </c>
      <c r="L6367" s="254"/>
      <c r="M6367" s="255" t="s">
        <v>1</v>
      </c>
      <c r="N6367" s="256" t="s">
        <v>40</v>
      </c>
      <c r="O6367" s="72"/>
      <c r="P6367" s="218">
        <f>O6367*H6367</f>
        <v>0</v>
      </c>
      <c r="Q6367" s="218">
        <v>0</v>
      </c>
      <c r="R6367" s="218">
        <f>Q6367*H6367</f>
        <v>0</v>
      </c>
      <c r="S6367" s="218">
        <v>0</v>
      </c>
      <c r="T6367" s="219">
        <f>S6367*H6367</f>
        <v>0</v>
      </c>
      <c r="U6367" s="35"/>
      <c r="V6367" s="35"/>
      <c r="W6367" s="35"/>
      <c r="X6367" s="35"/>
      <c r="Y6367" s="35"/>
      <c r="Z6367" s="35"/>
      <c r="AA6367" s="35"/>
      <c r="AB6367" s="35"/>
      <c r="AC6367" s="35"/>
      <c r="AD6367" s="35"/>
      <c r="AE6367" s="35"/>
      <c r="AR6367" s="220" t="s">
        <v>1661</v>
      </c>
      <c r="AT6367" s="220" t="s">
        <v>413</v>
      </c>
      <c r="AU6367" s="220" t="s">
        <v>84</v>
      </c>
      <c r="AY6367" s="18" t="s">
        <v>203</v>
      </c>
      <c r="BE6367" s="221">
        <f>IF(N6367="základní",J6367,0)</f>
        <v>0</v>
      </c>
      <c r="BF6367" s="221">
        <f>IF(N6367="snížená",J6367,0)</f>
        <v>0</v>
      </c>
      <c r="BG6367" s="221">
        <f>IF(N6367="zákl. přenesená",J6367,0)</f>
        <v>0</v>
      </c>
      <c r="BH6367" s="221">
        <f>IF(N6367="sníž. přenesená",J6367,0)</f>
        <v>0</v>
      </c>
      <c r="BI6367" s="221">
        <f>IF(N6367="nulová",J6367,0)</f>
        <v>0</v>
      </c>
      <c r="BJ6367" s="18" t="s">
        <v>82</v>
      </c>
      <c r="BK6367" s="221">
        <f>ROUND(I6367*H6367,2)</f>
        <v>0</v>
      </c>
      <c r="BL6367" s="18" t="s">
        <v>412</v>
      </c>
      <c r="BM6367" s="220" t="s">
        <v>5374</v>
      </c>
    </row>
    <row r="6368" spans="1:65" s="14" customFormat="1" ht="11.25">
      <c r="B6368" s="233"/>
      <c r="C6368" s="234"/>
      <c r="D6368" s="224" t="s">
        <v>211</v>
      </c>
      <c r="E6368" s="234"/>
      <c r="F6368" s="236" t="s">
        <v>5375</v>
      </c>
      <c r="G6368" s="234"/>
      <c r="H6368" s="237">
        <v>2640.32</v>
      </c>
      <c r="I6368" s="238"/>
      <c r="J6368" s="234"/>
      <c r="K6368" s="234"/>
      <c r="L6368" s="239"/>
      <c r="M6368" s="240"/>
      <c r="N6368" s="241"/>
      <c r="O6368" s="241"/>
      <c r="P6368" s="241"/>
      <c r="Q6368" s="241"/>
      <c r="R6368" s="241"/>
      <c r="S6368" s="241"/>
      <c r="T6368" s="242"/>
      <c r="AT6368" s="243" t="s">
        <v>211</v>
      </c>
      <c r="AU6368" s="243" t="s">
        <v>84</v>
      </c>
      <c r="AV6368" s="14" t="s">
        <v>84</v>
      </c>
      <c r="AW6368" s="14" t="s">
        <v>4</v>
      </c>
      <c r="AX6368" s="14" t="s">
        <v>82</v>
      </c>
      <c r="AY6368" s="243" t="s">
        <v>203</v>
      </c>
    </row>
    <row r="6369" spans="1:65" s="2" customFormat="1" ht="21.75" customHeight="1">
      <c r="A6369" s="35"/>
      <c r="B6369" s="36"/>
      <c r="C6369" s="209" t="s">
        <v>5376</v>
      </c>
      <c r="D6369" s="209" t="s">
        <v>205</v>
      </c>
      <c r="E6369" s="210" t="s">
        <v>5377</v>
      </c>
      <c r="F6369" s="211" t="s">
        <v>5378</v>
      </c>
      <c r="G6369" s="212" t="s">
        <v>240</v>
      </c>
      <c r="H6369" s="213">
        <v>1641.508</v>
      </c>
      <c r="I6369" s="214"/>
      <c r="J6369" s="215">
        <f>ROUND(I6369*H6369,2)</f>
        <v>0</v>
      </c>
      <c r="K6369" s="211" t="s">
        <v>218</v>
      </c>
      <c r="L6369" s="40"/>
      <c r="M6369" s="216" t="s">
        <v>1</v>
      </c>
      <c r="N6369" s="217" t="s">
        <v>40</v>
      </c>
      <c r="O6369" s="72"/>
      <c r="P6369" s="218">
        <f>O6369*H6369</f>
        <v>0</v>
      </c>
      <c r="Q6369" s="218">
        <v>0</v>
      </c>
      <c r="R6369" s="218">
        <f>Q6369*H6369</f>
        <v>0</v>
      </c>
      <c r="S6369" s="218">
        <v>0</v>
      </c>
      <c r="T6369" s="219">
        <f>S6369*H6369</f>
        <v>0</v>
      </c>
      <c r="U6369" s="35"/>
      <c r="V6369" s="35"/>
      <c r="W6369" s="35"/>
      <c r="X6369" s="35"/>
      <c r="Y6369" s="35"/>
      <c r="Z6369" s="35"/>
      <c r="AA6369" s="35"/>
      <c r="AB6369" s="35"/>
      <c r="AC6369" s="35"/>
      <c r="AD6369" s="35"/>
      <c r="AE6369" s="35"/>
      <c r="AR6369" s="220" t="s">
        <v>412</v>
      </c>
      <c r="AT6369" s="220" t="s">
        <v>205</v>
      </c>
      <c r="AU6369" s="220" t="s">
        <v>84</v>
      </c>
      <c r="AY6369" s="18" t="s">
        <v>203</v>
      </c>
      <c r="BE6369" s="221">
        <f>IF(N6369="základní",J6369,0)</f>
        <v>0</v>
      </c>
      <c r="BF6369" s="221">
        <f>IF(N6369="snížená",J6369,0)</f>
        <v>0</v>
      </c>
      <c r="BG6369" s="221">
        <f>IF(N6369="zákl. přenesená",J6369,0)</f>
        <v>0</v>
      </c>
      <c r="BH6369" s="221">
        <f>IF(N6369="sníž. přenesená",J6369,0)</f>
        <v>0</v>
      </c>
      <c r="BI6369" s="221">
        <f>IF(N6369="nulová",J6369,0)</f>
        <v>0</v>
      </c>
      <c r="BJ6369" s="18" t="s">
        <v>82</v>
      </c>
      <c r="BK6369" s="221">
        <f>ROUND(I6369*H6369,2)</f>
        <v>0</v>
      </c>
      <c r="BL6369" s="18" t="s">
        <v>412</v>
      </c>
      <c r="BM6369" s="220" t="s">
        <v>5379</v>
      </c>
    </row>
    <row r="6370" spans="1:65" s="13" customFormat="1" ht="22.5">
      <c r="B6370" s="222"/>
      <c r="C6370" s="223"/>
      <c r="D6370" s="224" t="s">
        <v>211</v>
      </c>
      <c r="E6370" s="225" t="s">
        <v>1</v>
      </c>
      <c r="F6370" s="226" t="s">
        <v>357</v>
      </c>
      <c r="G6370" s="223"/>
      <c r="H6370" s="225" t="s">
        <v>1</v>
      </c>
      <c r="I6370" s="227"/>
      <c r="J6370" s="223"/>
      <c r="K6370" s="223"/>
      <c r="L6370" s="228"/>
      <c r="M6370" s="229"/>
      <c r="N6370" s="230"/>
      <c r="O6370" s="230"/>
      <c r="P6370" s="230"/>
      <c r="Q6370" s="230"/>
      <c r="R6370" s="230"/>
      <c r="S6370" s="230"/>
      <c r="T6370" s="231"/>
      <c r="AT6370" s="232" t="s">
        <v>211</v>
      </c>
      <c r="AU6370" s="232" t="s">
        <v>84</v>
      </c>
      <c r="AV6370" s="13" t="s">
        <v>82</v>
      </c>
      <c r="AW6370" s="13" t="s">
        <v>31</v>
      </c>
      <c r="AX6370" s="13" t="s">
        <v>75</v>
      </c>
      <c r="AY6370" s="232" t="s">
        <v>203</v>
      </c>
    </row>
    <row r="6371" spans="1:65" s="13" customFormat="1" ht="11.25">
      <c r="B6371" s="222"/>
      <c r="C6371" s="223"/>
      <c r="D6371" s="224" t="s">
        <v>211</v>
      </c>
      <c r="E6371" s="225" t="s">
        <v>1</v>
      </c>
      <c r="F6371" s="226" t="s">
        <v>213</v>
      </c>
      <c r="G6371" s="223"/>
      <c r="H6371" s="225" t="s">
        <v>1</v>
      </c>
      <c r="I6371" s="227"/>
      <c r="J6371" s="223"/>
      <c r="K6371" s="223"/>
      <c r="L6371" s="228"/>
      <c r="M6371" s="229"/>
      <c r="N6371" s="230"/>
      <c r="O6371" s="230"/>
      <c r="P6371" s="230"/>
      <c r="Q6371" s="230"/>
      <c r="R6371" s="230"/>
      <c r="S6371" s="230"/>
      <c r="T6371" s="231"/>
      <c r="AT6371" s="232" t="s">
        <v>211</v>
      </c>
      <c r="AU6371" s="232" t="s">
        <v>84</v>
      </c>
      <c r="AV6371" s="13" t="s">
        <v>82</v>
      </c>
      <c r="AW6371" s="13" t="s">
        <v>31</v>
      </c>
      <c r="AX6371" s="13" t="s">
        <v>75</v>
      </c>
      <c r="AY6371" s="232" t="s">
        <v>203</v>
      </c>
    </row>
    <row r="6372" spans="1:65" s="13" customFormat="1" ht="11.25">
      <c r="B6372" s="222"/>
      <c r="C6372" s="223"/>
      <c r="D6372" s="224" t="s">
        <v>211</v>
      </c>
      <c r="E6372" s="225" t="s">
        <v>1</v>
      </c>
      <c r="F6372" s="226" t="s">
        <v>1812</v>
      </c>
      <c r="G6372" s="223"/>
      <c r="H6372" s="225" t="s">
        <v>1</v>
      </c>
      <c r="I6372" s="227"/>
      <c r="J6372" s="223"/>
      <c r="K6372" s="223"/>
      <c r="L6372" s="228"/>
      <c r="M6372" s="229"/>
      <c r="N6372" s="230"/>
      <c r="O6372" s="230"/>
      <c r="P6372" s="230"/>
      <c r="Q6372" s="230"/>
      <c r="R6372" s="230"/>
      <c r="S6372" s="230"/>
      <c r="T6372" s="231"/>
      <c r="AT6372" s="232" t="s">
        <v>211</v>
      </c>
      <c r="AU6372" s="232" t="s">
        <v>84</v>
      </c>
      <c r="AV6372" s="13" t="s">
        <v>82</v>
      </c>
      <c r="AW6372" s="13" t="s">
        <v>31</v>
      </c>
      <c r="AX6372" s="13" t="s">
        <v>75</v>
      </c>
      <c r="AY6372" s="232" t="s">
        <v>203</v>
      </c>
    </row>
    <row r="6373" spans="1:65" s="13" customFormat="1" ht="11.25">
      <c r="B6373" s="222"/>
      <c r="C6373" s="223"/>
      <c r="D6373" s="224" t="s">
        <v>211</v>
      </c>
      <c r="E6373" s="225" t="s">
        <v>1</v>
      </c>
      <c r="F6373" s="226" t="s">
        <v>438</v>
      </c>
      <c r="G6373" s="223"/>
      <c r="H6373" s="225" t="s">
        <v>1</v>
      </c>
      <c r="I6373" s="227"/>
      <c r="J6373" s="223"/>
      <c r="K6373" s="223"/>
      <c r="L6373" s="228"/>
      <c r="M6373" s="229"/>
      <c r="N6373" s="230"/>
      <c r="O6373" s="230"/>
      <c r="P6373" s="230"/>
      <c r="Q6373" s="230"/>
      <c r="R6373" s="230"/>
      <c r="S6373" s="230"/>
      <c r="T6373" s="231"/>
      <c r="AT6373" s="232" t="s">
        <v>211</v>
      </c>
      <c r="AU6373" s="232" t="s">
        <v>84</v>
      </c>
      <c r="AV6373" s="13" t="s">
        <v>82</v>
      </c>
      <c r="AW6373" s="13" t="s">
        <v>31</v>
      </c>
      <c r="AX6373" s="13" t="s">
        <v>75</v>
      </c>
      <c r="AY6373" s="232" t="s">
        <v>203</v>
      </c>
    </row>
    <row r="6374" spans="1:65" s="14" customFormat="1" ht="11.25">
      <c r="B6374" s="233"/>
      <c r="C6374" s="234"/>
      <c r="D6374" s="224" t="s">
        <v>211</v>
      </c>
      <c r="E6374" s="235" t="s">
        <v>1</v>
      </c>
      <c r="F6374" s="236" t="s">
        <v>1813</v>
      </c>
      <c r="G6374" s="234"/>
      <c r="H6374" s="237">
        <v>76.924000000000007</v>
      </c>
      <c r="I6374" s="238"/>
      <c r="J6374" s="234"/>
      <c r="K6374" s="234"/>
      <c r="L6374" s="239"/>
      <c r="M6374" s="240"/>
      <c r="N6374" s="241"/>
      <c r="O6374" s="241"/>
      <c r="P6374" s="241"/>
      <c r="Q6374" s="241"/>
      <c r="R6374" s="241"/>
      <c r="S6374" s="241"/>
      <c r="T6374" s="242"/>
      <c r="AT6374" s="243" t="s">
        <v>211</v>
      </c>
      <c r="AU6374" s="243" t="s">
        <v>84</v>
      </c>
      <c r="AV6374" s="14" t="s">
        <v>84</v>
      </c>
      <c r="AW6374" s="14" t="s">
        <v>31</v>
      </c>
      <c r="AX6374" s="14" t="s">
        <v>75</v>
      </c>
      <c r="AY6374" s="243" t="s">
        <v>203</v>
      </c>
    </row>
    <row r="6375" spans="1:65" s="13" customFormat="1" ht="11.25">
      <c r="B6375" s="222"/>
      <c r="C6375" s="223"/>
      <c r="D6375" s="224" t="s">
        <v>211</v>
      </c>
      <c r="E6375" s="225" t="s">
        <v>1</v>
      </c>
      <c r="F6375" s="226" t="s">
        <v>447</v>
      </c>
      <c r="G6375" s="223"/>
      <c r="H6375" s="225" t="s">
        <v>1</v>
      </c>
      <c r="I6375" s="227"/>
      <c r="J6375" s="223"/>
      <c r="K6375" s="223"/>
      <c r="L6375" s="228"/>
      <c r="M6375" s="229"/>
      <c r="N6375" s="230"/>
      <c r="O6375" s="230"/>
      <c r="P6375" s="230"/>
      <c r="Q6375" s="230"/>
      <c r="R6375" s="230"/>
      <c r="S6375" s="230"/>
      <c r="T6375" s="231"/>
      <c r="AT6375" s="232" t="s">
        <v>211</v>
      </c>
      <c r="AU6375" s="232" t="s">
        <v>84</v>
      </c>
      <c r="AV6375" s="13" t="s">
        <v>82</v>
      </c>
      <c r="AW6375" s="13" t="s">
        <v>31</v>
      </c>
      <c r="AX6375" s="13" t="s">
        <v>75</v>
      </c>
      <c r="AY6375" s="232" t="s">
        <v>203</v>
      </c>
    </row>
    <row r="6376" spans="1:65" s="14" customFormat="1" ht="33.75">
      <c r="B6376" s="233"/>
      <c r="C6376" s="234"/>
      <c r="D6376" s="224" t="s">
        <v>211</v>
      </c>
      <c r="E6376" s="235" t="s">
        <v>1</v>
      </c>
      <c r="F6376" s="236" t="s">
        <v>1814</v>
      </c>
      <c r="G6376" s="234"/>
      <c r="H6376" s="237">
        <v>561.30499999999995</v>
      </c>
      <c r="I6376" s="238"/>
      <c r="J6376" s="234"/>
      <c r="K6376" s="234"/>
      <c r="L6376" s="239"/>
      <c r="M6376" s="240"/>
      <c r="N6376" s="241"/>
      <c r="O6376" s="241"/>
      <c r="P6376" s="241"/>
      <c r="Q6376" s="241"/>
      <c r="R6376" s="241"/>
      <c r="S6376" s="241"/>
      <c r="T6376" s="242"/>
      <c r="AT6376" s="243" t="s">
        <v>211</v>
      </c>
      <c r="AU6376" s="243" t="s">
        <v>84</v>
      </c>
      <c r="AV6376" s="14" t="s">
        <v>84</v>
      </c>
      <c r="AW6376" s="14" t="s">
        <v>31</v>
      </c>
      <c r="AX6376" s="14" t="s">
        <v>75</v>
      </c>
      <c r="AY6376" s="243" t="s">
        <v>203</v>
      </c>
    </row>
    <row r="6377" spans="1:65" s="13" customFormat="1" ht="11.25">
      <c r="B6377" s="222"/>
      <c r="C6377" s="223"/>
      <c r="D6377" s="224" t="s">
        <v>211</v>
      </c>
      <c r="E6377" s="225" t="s">
        <v>1</v>
      </c>
      <c r="F6377" s="226" t="s">
        <v>521</v>
      </c>
      <c r="G6377" s="223"/>
      <c r="H6377" s="225" t="s">
        <v>1</v>
      </c>
      <c r="I6377" s="227"/>
      <c r="J6377" s="223"/>
      <c r="K6377" s="223"/>
      <c r="L6377" s="228"/>
      <c r="M6377" s="229"/>
      <c r="N6377" s="230"/>
      <c r="O6377" s="230"/>
      <c r="P6377" s="230"/>
      <c r="Q6377" s="230"/>
      <c r="R6377" s="230"/>
      <c r="S6377" s="230"/>
      <c r="T6377" s="231"/>
      <c r="AT6377" s="232" t="s">
        <v>211</v>
      </c>
      <c r="AU6377" s="232" t="s">
        <v>84</v>
      </c>
      <c r="AV6377" s="13" t="s">
        <v>82</v>
      </c>
      <c r="AW6377" s="13" t="s">
        <v>31</v>
      </c>
      <c r="AX6377" s="13" t="s">
        <v>75</v>
      </c>
      <c r="AY6377" s="232" t="s">
        <v>203</v>
      </c>
    </row>
    <row r="6378" spans="1:65" s="14" customFormat="1" ht="33.75">
      <c r="B6378" s="233"/>
      <c r="C6378" s="234"/>
      <c r="D6378" s="224" t="s">
        <v>211</v>
      </c>
      <c r="E6378" s="235" t="s">
        <v>1</v>
      </c>
      <c r="F6378" s="236" t="s">
        <v>1814</v>
      </c>
      <c r="G6378" s="234"/>
      <c r="H6378" s="237">
        <v>561.30499999999995</v>
      </c>
      <c r="I6378" s="238"/>
      <c r="J6378" s="234"/>
      <c r="K6378" s="234"/>
      <c r="L6378" s="239"/>
      <c r="M6378" s="240"/>
      <c r="N6378" s="241"/>
      <c r="O6378" s="241"/>
      <c r="P6378" s="241"/>
      <c r="Q6378" s="241"/>
      <c r="R6378" s="241"/>
      <c r="S6378" s="241"/>
      <c r="T6378" s="242"/>
      <c r="AT6378" s="243" t="s">
        <v>211</v>
      </c>
      <c r="AU6378" s="243" t="s">
        <v>84</v>
      </c>
      <c r="AV6378" s="14" t="s">
        <v>84</v>
      </c>
      <c r="AW6378" s="14" t="s">
        <v>31</v>
      </c>
      <c r="AX6378" s="14" t="s">
        <v>75</v>
      </c>
      <c r="AY6378" s="243" t="s">
        <v>203</v>
      </c>
    </row>
    <row r="6379" spans="1:65" s="13" customFormat="1" ht="11.25">
      <c r="B6379" s="222"/>
      <c r="C6379" s="223"/>
      <c r="D6379" s="224" t="s">
        <v>211</v>
      </c>
      <c r="E6379" s="225" t="s">
        <v>1</v>
      </c>
      <c r="F6379" s="226" t="s">
        <v>213</v>
      </c>
      <c r="G6379" s="223"/>
      <c r="H6379" s="225" t="s">
        <v>1</v>
      </c>
      <c r="I6379" s="227"/>
      <c r="J6379" s="223"/>
      <c r="K6379" s="223"/>
      <c r="L6379" s="228"/>
      <c r="M6379" s="229"/>
      <c r="N6379" s="230"/>
      <c r="O6379" s="230"/>
      <c r="P6379" s="230"/>
      <c r="Q6379" s="230"/>
      <c r="R6379" s="230"/>
      <c r="S6379" s="230"/>
      <c r="T6379" s="231"/>
      <c r="AT6379" s="232" t="s">
        <v>211</v>
      </c>
      <c r="AU6379" s="232" t="s">
        <v>84</v>
      </c>
      <c r="AV6379" s="13" t="s">
        <v>82</v>
      </c>
      <c r="AW6379" s="13" t="s">
        <v>31</v>
      </c>
      <c r="AX6379" s="13" t="s">
        <v>75</v>
      </c>
      <c r="AY6379" s="232" t="s">
        <v>203</v>
      </c>
    </row>
    <row r="6380" spans="1:65" s="13" customFormat="1" ht="11.25">
      <c r="B6380" s="222"/>
      <c r="C6380" s="223"/>
      <c r="D6380" s="224" t="s">
        <v>211</v>
      </c>
      <c r="E6380" s="225" t="s">
        <v>1</v>
      </c>
      <c r="F6380" s="226" t="s">
        <v>1815</v>
      </c>
      <c r="G6380" s="223"/>
      <c r="H6380" s="225" t="s">
        <v>1</v>
      </c>
      <c r="I6380" s="227"/>
      <c r="J6380" s="223"/>
      <c r="K6380" s="223"/>
      <c r="L6380" s="228"/>
      <c r="M6380" s="229"/>
      <c r="N6380" s="230"/>
      <c r="O6380" s="230"/>
      <c r="P6380" s="230"/>
      <c r="Q6380" s="230"/>
      <c r="R6380" s="230"/>
      <c r="S6380" s="230"/>
      <c r="T6380" s="231"/>
      <c r="AT6380" s="232" t="s">
        <v>211</v>
      </c>
      <c r="AU6380" s="232" t="s">
        <v>84</v>
      </c>
      <c r="AV6380" s="13" t="s">
        <v>82</v>
      </c>
      <c r="AW6380" s="13" t="s">
        <v>31</v>
      </c>
      <c r="AX6380" s="13" t="s">
        <v>75</v>
      </c>
      <c r="AY6380" s="232" t="s">
        <v>203</v>
      </c>
    </row>
    <row r="6381" spans="1:65" s="13" customFormat="1" ht="11.25">
      <c r="B6381" s="222"/>
      <c r="C6381" s="223"/>
      <c r="D6381" s="224" t="s">
        <v>211</v>
      </c>
      <c r="E6381" s="225" t="s">
        <v>1</v>
      </c>
      <c r="F6381" s="226" t="s">
        <v>438</v>
      </c>
      <c r="G6381" s="223"/>
      <c r="H6381" s="225" t="s">
        <v>1</v>
      </c>
      <c r="I6381" s="227"/>
      <c r="J6381" s="223"/>
      <c r="K6381" s="223"/>
      <c r="L6381" s="228"/>
      <c r="M6381" s="229"/>
      <c r="N6381" s="230"/>
      <c r="O6381" s="230"/>
      <c r="P6381" s="230"/>
      <c r="Q6381" s="230"/>
      <c r="R6381" s="230"/>
      <c r="S6381" s="230"/>
      <c r="T6381" s="231"/>
      <c r="AT6381" s="232" t="s">
        <v>211</v>
      </c>
      <c r="AU6381" s="232" t="s">
        <v>84</v>
      </c>
      <c r="AV6381" s="13" t="s">
        <v>82</v>
      </c>
      <c r="AW6381" s="13" t="s">
        <v>31</v>
      </c>
      <c r="AX6381" s="13" t="s">
        <v>75</v>
      </c>
      <c r="AY6381" s="232" t="s">
        <v>203</v>
      </c>
    </row>
    <row r="6382" spans="1:65" s="14" customFormat="1" ht="11.25">
      <c r="B6382" s="233"/>
      <c r="C6382" s="234"/>
      <c r="D6382" s="224" t="s">
        <v>211</v>
      </c>
      <c r="E6382" s="235" t="s">
        <v>1</v>
      </c>
      <c r="F6382" s="236" t="s">
        <v>1816</v>
      </c>
      <c r="G6382" s="234"/>
      <c r="H6382" s="237">
        <v>15.454000000000001</v>
      </c>
      <c r="I6382" s="238"/>
      <c r="J6382" s="234"/>
      <c r="K6382" s="234"/>
      <c r="L6382" s="239"/>
      <c r="M6382" s="240"/>
      <c r="N6382" s="241"/>
      <c r="O6382" s="241"/>
      <c r="P6382" s="241"/>
      <c r="Q6382" s="241"/>
      <c r="R6382" s="241"/>
      <c r="S6382" s="241"/>
      <c r="T6382" s="242"/>
      <c r="AT6382" s="243" t="s">
        <v>211</v>
      </c>
      <c r="AU6382" s="243" t="s">
        <v>84</v>
      </c>
      <c r="AV6382" s="14" t="s">
        <v>84</v>
      </c>
      <c r="AW6382" s="14" t="s">
        <v>31</v>
      </c>
      <c r="AX6382" s="14" t="s">
        <v>75</v>
      </c>
      <c r="AY6382" s="243" t="s">
        <v>203</v>
      </c>
    </row>
    <row r="6383" spans="1:65" s="13" customFormat="1" ht="11.25">
      <c r="B6383" s="222"/>
      <c r="C6383" s="223"/>
      <c r="D6383" s="224" t="s">
        <v>211</v>
      </c>
      <c r="E6383" s="225" t="s">
        <v>1</v>
      </c>
      <c r="F6383" s="226" t="s">
        <v>447</v>
      </c>
      <c r="G6383" s="223"/>
      <c r="H6383" s="225" t="s">
        <v>1</v>
      </c>
      <c r="I6383" s="227"/>
      <c r="J6383" s="223"/>
      <c r="K6383" s="223"/>
      <c r="L6383" s="228"/>
      <c r="M6383" s="229"/>
      <c r="N6383" s="230"/>
      <c r="O6383" s="230"/>
      <c r="P6383" s="230"/>
      <c r="Q6383" s="230"/>
      <c r="R6383" s="230"/>
      <c r="S6383" s="230"/>
      <c r="T6383" s="231"/>
      <c r="AT6383" s="232" t="s">
        <v>211</v>
      </c>
      <c r="AU6383" s="232" t="s">
        <v>84</v>
      </c>
      <c r="AV6383" s="13" t="s">
        <v>82</v>
      </c>
      <c r="AW6383" s="13" t="s">
        <v>31</v>
      </c>
      <c r="AX6383" s="13" t="s">
        <v>75</v>
      </c>
      <c r="AY6383" s="232" t="s">
        <v>203</v>
      </c>
    </row>
    <row r="6384" spans="1:65" s="14" customFormat="1" ht="11.25">
      <c r="B6384" s="233"/>
      <c r="C6384" s="234"/>
      <c r="D6384" s="224" t="s">
        <v>211</v>
      </c>
      <c r="E6384" s="235" t="s">
        <v>1</v>
      </c>
      <c r="F6384" s="236" t="s">
        <v>1817</v>
      </c>
      <c r="G6384" s="234"/>
      <c r="H6384" s="237">
        <v>213.26</v>
      </c>
      <c r="I6384" s="238"/>
      <c r="J6384" s="234"/>
      <c r="K6384" s="234"/>
      <c r="L6384" s="239"/>
      <c r="M6384" s="240"/>
      <c r="N6384" s="241"/>
      <c r="O6384" s="241"/>
      <c r="P6384" s="241"/>
      <c r="Q6384" s="241"/>
      <c r="R6384" s="241"/>
      <c r="S6384" s="241"/>
      <c r="T6384" s="242"/>
      <c r="AT6384" s="243" t="s">
        <v>211</v>
      </c>
      <c r="AU6384" s="243" t="s">
        <v>84</v>
      </c>
      <c r="AV6384" s="14" t="s">
        <v>84</v>
      </c>
      <c r="AW6384" s="14" t="s">
        <v>31</v>
      </c>
      <c r="AX6384" s="14" t="s">
        <v>75</v>
      </c>
      <c r="AY6384" s="243" t="s">
        <v>203</v>
      </c>
    </row>
    <row r="6385" spans="1:65" s="13" customFormat="1" ht="11.25">
      <c r="B6385" s="222"/>
      <c r="C6385" s="223"/>
      <c r="D6385" s="224" t="s">
        <v>211</v>
      </c>
      <c r="E6385" s="225" t="s">
        <v>1</v>
      </c>
      <c r="F6385" s="226" t="s">
        <v>521</v>
      </c>
      <c r="G6385" s="223"/>
      <c r="H6385" s="225" t="s">
        <v>1</v>
      </c>
      <c r="I6385" s="227"/>
      <c r="J6385" s="223"/>
      <c r="K6385" s="223"/>
      <c r="L6385" s="228"/>
      <c r="M6385" s="229"/>
      <c r="N6385" s="230"/>
      <c r="O6385" s="230"/>
      <c r="P6385" s="230"/>
      <c r="Q6385" s="230"/>
      <c r="R6385" s="230"/>
      <c r="S6385" s="230"/>
      <c r="T6385" s="231"/>
      <c r="AT6385" s="232" t="s">
        <v>211</v>
      </c>
      <c r="AU6385" s="232" t="s">
        <v>84</v>
      </c>
      <c r="AV6385" s="13" t="s">
        <v>82</v>
      </c>
      <c r="AW6385" s="13" t="s">
        <v>31</v>
      </c>
      <c r="AX6385" s="13" t="s">
        <v>75</v>
      </c>
      <c r="AY6385" s="232" t="s">
        <v>203</v>
      </c>
    </row>
    <row r="6386" spans="1:65" s="14" customFormat="1" ht="11.25">
      <c r="B6386" s="233"/>
      <c r="C6386" s="234"/>
      <c r="D6386" s="224" t="s">
        <v>211</v>
      </c>
      <c r="E6386" s="235" t="s">
        <v>1</v>
      </c>
      <c r="F6386" s="236" t="s">
        <v>1817</v>
      </c>
      <c r="G6386" s="234"/>
      <c r="H6386" s="237">
        <v>213.26</v>
      </c>
      <c r="I6386" s="238"/>
      <c r="J6386" s="234"/>
      <c r="K6386" s="234"/>
      <c r="L6386" s="239"/>
      <c r="M6386" s="240"/>
      <c r="N6386" s="241"/>
      <c r="O6386" s="241"/>
      <c r="P6386" s="241"/>
      <c r="Q6386" s="241"/>
      <c r="R6386" s="241"/>
      <c r="S6386" s="241"/>
      <c r="T6386" s="242"/>
      <c r="AT6386" s="243" t="s">
        <v>211</v>
      </c>
      <c r="AU6386" s="243" t="s">
        <v>84</v>
      </c>
      <c r="AV6386" s="14" t="s">
        <v>84</v>
      </c>
      <c r="AW6386" s="14" t="s">
        <v>31</v>
      </c>
      <c r="AX6386" s="14" t="s">
        <v>75</v>
      </c>
      <c r="AY6386" s="243" t="s">
        <v>203</v>
      </c>
    </row>
    <row r="6387" spans="1:65" s="2" customFormat="1" ht="16.5" customHeight="1">
      <c r="A6387" s="35"/>
      <c r="B6387" s="36"/>
      <c r="C6387" s="247" t="s">
        <v>5380</v>
      </c>
      <c r="D6387" s="247" t="s">
        <v>413</v>
      </c>
      <c r="E6387" s="248" t="s">
        <v>5381</v>
      </c>
      <c r="F6387" s="249" t="s">
        <v>5382</v>
      </c>
      <c r="G6387" s="250" t="s">
        <v>240</v>
      </c>
      <c r="H6387" s="251">
        <v>1723.5830000000001</v>
      </c>
      <c r="I6387" s="252"/>
      <c r="J6387" s="253">
        <f>ROUND(I6387*H6387,2)</f>
        <v>0</v>
      </c>
      <c r="K6387" s="249" t="s">
        <v>218</v>
      </c>
      <c r="L6387" s="254"/>
      <c r="M6387" s="255" t="s">
        <v>1</v>
      </c>
      <c r="N6387" s="256" t="s">
        <v>40</v>
      </c>
      <c r="O6387" s="72"/>
      <c r="P6387" s="218">
        <f>O6387*H6387</f>
        <v>0</v>
      </c>
      <c r="Q6387" s="218">
        <v>0</v>
      </c>
      <c r="R6387" s="218">
        <f>Q6387*H6387</f>
        <v>0</v>
      </c>
      <c r="S6387" s="218">
        <v>0</v>
      </c>
      <c r="T6387" s="219">
        <f>S6387*H6387</f>
        <v>0</v>
      </c>
      <c r="U6387" s="35"/>
      <c r="V6387" s="35"/>
      <c r="W6387" s="35"/>
      <c r="X6387" s="35"/>
      <c r="Y6387" s="35"/>
      <c r="Z6387" s="35"/>
      <c r="AA6387" s="35"/>
      <c r="AB6387" s="35"/>
      <c r="AC6387" s="35"/>
      <c r="AD6387" s="35"/>
      <c r="AE6387" s="35"/>
      <c r="AR6387" s="220" t="s">
        <v>1661</v>
      </c>
      <c r="AT6387" s="220" t="s">
        <v>413</v>
      </c>
      <c r="AU6387" s="220" t="s">
        <v>84</v>
      </c>
      <c r="AY6387" s="18" t="s">
        <v>203</v>
      </c>
      <c r="BE6387" s="221">
        <f>IF(N6387="základní",J6387,0)</f>
        <v>0</v>
      </c>
      <c r="BF6387" s="221">
        <f>IF(N6387="snížená",J6387,0)</f>
        <v>0</v>
      </c>
      <c r="BG6387" s="221">
        <f>IF(N6387="zákl. přenesená",J6387,0)</f>
        <v>0</v>
      </c>
      <c r="BH6387" s="221">
        <f>IF(N6387="sníž. přenesená",J6387,0)</f>
        <v>0</v>
      </c>
      <c r="BI6387" s="221">
        <f>IF(N6387="nulová",J6387,0)</f>
        <v>0</v>
      </c>
      <c r="BJ6387" s="18" t="s">
        <v>82</v>
      </c>
      <c r="BK6387" s="221">
        <f>ROUND(I6387*H6387,2)</f>
        <v>0</v>
      </c>
      <c r="BL6387" s="18" t="s">
        <v>412</v>
      </c>
      <c r="BM6387" s="220" t="s">
        <v>5383</v>
      </c>
    </row>
    <row r="6388" spans="1:65" s="14" customFormat="1" ht="11.25">
      <c r="B6388" s="233"/>
      <c r="C6388" s="234"/>
      <c r="D6388" s="224" t="s">
        <v>211</v>
      </c>
      <c r="E6388" s="234"/>
      <c r="F6388" s="236" t="s">
        <v>5384</v>
      </c>
      <c r="G6388" s="234"/>
      <c r="H6388" s="237">
        <v>1723.5830000000001</v>
      </c>
      <c r="I6388" s="238"/>
      <c r="J6388" s="234"/>
      <c r="K6388" s="234"/>
      <c r="L6388" s="239"/>
      <c r="M6388" s="240"/>
      <c r="N6388" s="241"/>
      <c r="O6388" s="241"/>
      <c r="P6388" s="241"/>
      <c r="Q6388" s="241"/>
      <c r="R6388" s="241"/>
      <c r="S6388" s="241"/>
      <c r="T6388" s="242"/>
      <c r="AT6388" s="243" t="s">
        <v>211</v>
      </c>
      <c r="AU6388" s="243" t="s">
        <v>84</v>
      </c>
      <c r="AV6388" s="14" t="s">
        <v>84</v>
      </c>
      <c r="AW6388" s="14" t="s">
        <v>4</v>
      </c>
      <c r="AX6388" s="14" t="s">
        <v>82</v>
      </c>
      <c r="AY6388" s="243" t="s">
        <v>203</v>
      </c>
    </row>
    <row r="6389" spans="1:65" s="2" customFormat="1" ht="33" customHeight="1">
      <c r="A6389" s="35"/>
      <c r="B6389" s="36"/>
      <c r="C6389" s="209" t="s">
        <v>5385</v>
      </c>
      <c r="D6389" s="209" t="s">
        <v>205</v>
      </c>
      <c r="E6389" s="210" t="s">
        <v>5386</v>
      </c>
      <c r="F6389" s="211" t="s">
        <v>5387</v>
      </c>
      <c r="G6389" s="212" t="s">
        <v>240</v>
      </c>
      <c r="H6389" s="213">
        <v>12324.168</v>
      </c>
      <c r="I6389" s="214"/>
      <c r="J6389" s="215">
        <f>ROUND(I6389*H6389,2)</f>
        <v>0</v>
      </c>
      <c r="K6389" s="211" t="s">
        <v>218</v>
      </c>
      <c r="L6389" s="40"/>
      <c r="M6389" s="216" t="s">
        <v>1</v>
      </c>
      <c r="N6389" s="217" t="s">
        <v>40</v>
      </c>
      <c r="O6389" s="72"/>
      <c r="P6389" s="218">
        <f>O6389*H6389</f>
        <v>0</v>
      </c>
      <c r="Q6389" s="218">
        <v>1.0000000000000001E-5</v>
      </c>
      <c r="R6389" s="218">
        <f>Q6389*H6389</f>
        <v>0.12324168000000001</v>
      </c>
      <c r="S6389" s="218">
        <v>0</v>
      </c>
      <c r="T6389" s="219">
        <f>S6389*H6389</f>
        <v>0</v>
      </c>
      <c r="U6389" s="35"/>
      <c r="V6389" s="35"/>
      <c r="W6389" s="35"/>
      <c r="X6389" s="35"/>
      <c r="Y6389" s="35"/>
      <c r="Z6389" s="35"/>
      <c r="AA6389" s="35"/>
      <c r="AB6389" s="35"/>
      <c r="AC6389" s="35"/>
      <c r="AD6389" s="35"/>
      <c r="AE6389" s="35"/>
      <c r="AR6389" s="220" t="s">
        <v>412</v>
      </c>
      <c r="AT6389" s="220" t="s">
        <v>205</v>
      </c>
      <c r="AU6389" s="220" t="s">
        <v>84</v>
      </c>
      <c r="AY6389" s="18" t="s">
        <v>203</v>
      </c>
      <c r="BE6389" s="221">
        <f>IF(N6389="základní",J6389,0)</f>
        <v>0</v>
      </c>
      <c r="BF6389" s="221">
        <f>IF(N6389="snížená",J6389,0)</f>
        <v>0</v>
      </c>
      <c r="BG6389" s="221">
        <f>IF(N6389="zákl. přenesená",J6389,0)</f>
        <v>0</v>
      </c>
      <c r="BH6389" s="221">
        <f>IF(N6389="sníž. přenesená",J6389,0)</f>
        <v>0</v>
      </c>
      <c r="BI6389" s="221">
        <f>IF(N6389="nulová",J6389,0)</f>
        <v>0</v>
      </c>
      <c r="BJ6389" s="18" t="s">
        <v>82</v>
      </c>
      <c r="BK6389" s="221">
        <f>ROUND(I6389*H6389,2)</f>
        <v>0</v>
      </c>
      <c r="BL6389" s="18" t="s">
        <v>412</v>
      </c>
      <c r="BM6389" s="220" t="s">
        <v>5388</v>
      </c>
    </row>
    <row r="6390" spans="1:65" s="13" customFormat="1" ht="22.5">
      <c r="B6390" s="222"/>
      <c r="C6390" s="223"/>
      <c r="D6390" s="224" t="s">
        <v>211</v>
      </c>
      <c r="E6390" s="225" t="s">
        <v>1</v>
      </c>
      <c r="F6390" s="226" t="s">
        <v>5389</v>
      </c>
      <c r="G6390" s="223"/>
      <c r="H6390" s="225" t="s">
        <v>1</v>
      </c>
      <c r="I6390" s="227"/>
      <c r="J6390" s="223"/>
      <c r="K6390" s="223"/>
      <c r="L6390" s="228"/>
      <c r="M6390" s="229"/>
      <c r="N6390" s="230"/>
      <c r="O6390" s="230"/>
      <c r="P6390" s="230"/>
      <c r="Q6390" s="230"/>
      <c r="R6390" s="230"/>
      <c r="S6390" s="230"/>
      <c r="T6390" s="231"/>
      <c r="AT6390" s="232" t="s">
        <v>211</v>
      </c>
      <c r="AU6390" s="232" t="s">
        <v>84</v>
      </c>
      <c r="AV6390" s="13" t="s">
        <v>82</v>
      </c>
      <c r="AW6390" s="13" t="s">
        <v>31</v>
      </c>
      <c r="AX6390" s="13" t="s">
        <v>75</v>
      </c>
      <c r="AY6390" s="232" t="s">
        <v>203</v>
      </c>
    </row>
    <row r="6391" spans="1:65" s="13" customFormat="1" ht="11.25">
      <c r="B6391" s="222"/>
      <c r="C6391" s="223"/>
      <c r="D6391" s="224" t="s">
        <v>211</v>
      </c>
      <c r="E6391" s="225" t="s">
        <v>1</v>
      </c>
      <c r="F6391" s="226" t="s">
        <v>213</v>
      </c>
      <c r="G6391" s="223"/>
      <c r="H6391" s="225" t="s">
        <v>1</v>
      </c>
      <c r="I6391" s="227"/>
      <c r="J6391" s="223"/>
      <c r="K6391" s="223"/>
      <c r="L6391" s="228"/>
      <c r="M6391" s="229"/>
      <c r="N6391" s="230"/>
      <c r="O6391" s="230"/>
      <c r="P6391" s="230"/>
      <c r="Q6391" s="230"/>
      <c r="R6391" s="230"/>
      <c r="S6391" s="230"/>
      <c r="T6391" s="231"/>
      <c r="AT6391" s="232" t="s">
        <v>211</v>
      </c>
      <c r="AU6391" s="232" t="s">
        <v>84</v>
      </c>
      <c r="AV6391" s="13" t="s">
        <v>82</v>
      </c>
      <c r="AW6391" s="13" t="s">
        <v>31</v>
      </c>
      <c r="AX6391" s="13" t="s">
        <v>75</v>
      </c>
      <c r="AY6391" s="232" t="s">
        <v>203</v>
      </c>
    </row>
    <row r="6392" spans="1:65" s="13" customFormat="1" ht="11.25">
      <c r="B6392" s="222"/>
      <c r="C6392" s="223"/>
      <c r="D6392" s="224" t="s">
        <v>211</v>
      </c>
      <c r="E6392" s="225" t="s">
        <v>1</v>
      </c>
      <c r="F6392" s="226" t="s">
        <v>5390</v>
      </c>
      <c r="G6392" s="223"/>
      <c r="H6392" s="225" t="s">
        <v>1</v>
      </c>
      <c r="I6392" s="227"/>
      <c r="J6392" s="223"/>
      <c r="K6392" s="223"/>
      <c r="L6392" s="228"/>
      <c r="M6392" s="229"/>
      <c r="N6392" s="230"/>
      <c r="O6392" s="230"/>
      <c r="P6392" s="230"/>
      <c r="Q6392" s="230"/>
      <c r="R6392" s="230"/>
      <c r="S6392" s="230"/>
      <c r="T6392" s="231"/>
      <c r="AT6392" s="232" t="s">
        <v>211</v>
      </c>
      <c r="AU6392" s="232" t="s">
        <v>84</v>
      </c>
      <c r="AV6392" s="13" t="s">
        <v>82</v>
      </c>
      <c r="AW6392" s="13" t="s">
        <v>31</v>
      </c>
      <c r="AX6392" s="13" t="s">
        <v>75</v>
      </c>
      <c r="AY6392" s="232" t="s">
        <v>203</v>
      </c>
    </row>
    <row r="6393" spans="1:65" s="13" customFormat="1" ht="11.25">
      <c r="B6393" s="222"/>
      <c r="C6393" s="223"/>
      <c r="D6393" s="224" t="s">
        <v>211</v>
      </c>
      <c r="E6393" s="225" t="s">
        <v>1</v>
      </c>
      <c r="F6393" s="226" t="s">
        <v>1335</v>
      </c>
      <c r="G6393" s="223"/>
      <c r="H6393" s="225" t="s">
        <v>1</v>
      </c>
      <c r="I6393" s="227"/>
      <c r="J6393" s="223"/>
      <c r="K6393" s="223"/>
      <c r="L6393" s="228"/>
      <c r="M6393" s="229"/>
      <c r="N6393" s="230"/>
      <c r="O6393" s="230"/>
      <c r="P6393" s="230"/>
      <c r="Q6393" s="230"/>
      <c r="R6393" s="230"/>
      <c r="S6393" s="230"/>
      <c r="T6393" s="231"/>
      <c r="AT6393" s="232" t="s">
        <v>211</v>
      </c>
      <c r="AU6393" s="232" t="s">
        <v>84</v>
      </c>
      <c r="AV6393" s="13" t="s">
        <v>82</v>
      </c>
      <c r="AW6393" s="13" t="s">
        <v>31</v>
      </c>
      <c r="AX6393" s="13" t="s">
        <v>75</v>
      </c>
      <c r="AY6393" s="232" t="s">
        <v>203</v>
      </c>
    </row>
    <row r="6394" spans="1:65" s="14" customFormat="1" ht="11.25">
      <c r="B6394" s="233"/>
      <c r="C6394" s="234"/>
      <c r="D6394" s="224" t="s">
        <v>211</v>
      </c>
      <c r="E6394" s="235" t="s">
        <v>1</v>
      </c>
      <c r="F6394" s="236" t="s">
        <v>5391</v>
      </c>
      <c r="G6394" s="234"/>
      <c r="H6394" s="237">
        <v>14.958</v>
      </c>
      <c r="I6394" s="238"/>
      <c r="J6394" s="234"/>
      <c r="K6394" s="234"/>
      <c r="L6394" s="239"/>
      <c r="M6394" s="240"/>
      <c r="N6394" s="241"/>
      <c r="O6394" s="241"/>
      <c r="P6394" s="241"/>
      <c r="Q6394" s="241"/>
      <c r="R6394" s="241"/>
      <c r="S6394" s="241"/>
      <c r="T6394" s="242"/>
      <c r="AT6394" s="243" t="s">
        <v>211</v>
      </c>
      <c r="AU6394" s="243" t="s">
        <v>84</v>
      </c>
      <c r="AV6394" s="14" t="s">
        <v>84</v>
      </c>
      <c r="AW6394" s="14" t="s">
        <v>31</v>
      </c>
      <c r="AX6394" s="14" t="s">
        <v>75</v>
      </c>
      <c r="AY6394" s="243" t="s">
        <v>203</v>
      </c>
    </row>
    <row r="6395" spans="1:65" s="14" customFormat="1" ht="11.25">
      <c r="B6395" s="233"/>
      <c r="C6395" s="234"/>
      <c r="D6395" s="224" t="s">
        <v>211</v>
      </c>
      <c r="E6395" s="235" t="s">
        <v>1</v>
      </c>
      <c r="F6395" s="236" t="s">
        <v>5392</v>
      </c>
      <c r="G6395" s="234"/>
      <c r="H6395" s="237">
        <v>5.13</v>
      </c>
      <c r="I6395" s="238"/>
      <c r="J6395" s="234"/>
      <c r="K6395" s="234"/>
      <c r="L6395" s="239"/>
      <c r="M6395" s="240"/>
      <c r="N6395" s="241"/>
      <c r="O6395" s="241"/>
      <c r="P6395" s="241"/>
      <c r="Q6395" s="241"/>
      <c r="R6395" s="241"/>
      <c r="S6395" s="241"/>
      <c r="T6395" s="242"/>
      <c r="AT6395" s="243" t="s">
        <v>211</v>
      </c>
      <c r="AU6395" s="243" t="s">
        <v>84</v>
      </c>
      <c r="AV6395" s="14" t="s">
        <v>84</v>
      </c>
      <c r="AW6395" s="14" t="s">
        <v>31</v>
      </c>
      <c r="AX6395" s="14" t="s">
        <v>75</v>
      </c>
      <c r="AY6395" s="243" t="s">
        <v>203</v>
      </c>
    </row>
    <row r="6396" spans="1:65" s="13" customFormat="1" ht="11.25">
      <c r="B6396" s="222"/>
      <c r="C6396" s="223"/>
      <c r="D6396" s="224" t="s">
        <v>211</v>
      </c>
      <c r="E6396" s="225" t="s">
        <v>1</v>
      </c>
      <c r="F6396" s="226" t="s">
        <v>213</v>
      </c>
      <c r="G6396" s="223"/>
      <c r="H6396" s="225" t="s">
        <v>1</v>
      </c>
      <c r="I6396" s="227"/>
      <c r="J6396" s="223"/>
      <c r="K6396" s="223"/>
      <c r="L6396" s="228"/>
      <c r="M6396" s="229"/>
      <c r="N6396" s="230"/>
      <c r="O6396" s="230"/>
      <c r="P6396" s="230"/>
      <c r="Q6396" s="230"/>
      <c r="R6396" s="230"/>
      <c r="S6396" s="230"/>
      <c r="T6396" s="231"/>
      <c r="AT6396" s="232" t="s">
        <v>211</v>
      </c>
      <c r="AU6396" s="232" t="s">
        <v>84</v>
      </c>
      <c r="AV6396" s="13" t="s">
        <v>82</v>
      </c>
      <c r="AW6396" s="13" t="s">
        <v>31</v>
      </c>
      <c r="AX6396" s="13" t="s">
        <v>75</v>
      </c>
      <c r="AY6396" s="232" t="s">
        <v>203</v>
      </c>
    </row>
    <row r="6397" spans="1:65" s="13" customFormat="1" ht="11.25">
      <c r="B6397" s="222"/>
      <c r="C6397" s="223"/>
      <c r="D6397" s="224" t="s">
        <v>211</v>
      </c>
      <c r="E6397" s="225" t="s">
        <v>1</v>
      </c>
      <c r="F6397" s="226" t="s">
        <v>447</v>
      </c>
      <c r="G6397" s="223"/>
      <c r="H6397" s="225" t="s">
        <v>1</v>
      </c>
      <c r="I6397" s="227"/>
      <c r="J6397" s="223"/>
      <c r="K6397" s="223"/>
      <c r="L6397" s="228"/>
      <c r="M6397" s="229"/>
      <c r="N6397" s="230"/>
      <c r="O6397" s="230"/>
      <c r="P6397" s="230"/>
      <c r="Q6397" s="230"/>
      <c r="R6397" s="230"/>
      <c r="S6397" s="230"/>
      <c r="T6397" s="231"/>
      <c r="AT6397" s="232" t="s">
        <v>211</v>
      </c>
      <c r="AU6397" s="232" t="s">
        <v>84</v>
      </c>
      <c r="AV6397" s="13" t="s">
        <v>82</v>
      </c>
      <c r="AW6397" s="13" t="s">
        <v>31</v>
      </c>
      <c r="AX6397" s="13" t="s">
        <v>75</v>
      </c>
      <c r="AY6397" s="232" t="s">
        <v>203</v>
      </c>
    </row>
    <row r="6398" spans="1:65" s="14" customFormat="1" ht="11.25">
      <c r="B6398" s="233"/>
      <c r="C6398" s="234"/>
      <c r="D6398" s="224" t="s">
        <v>211</v>
      </c>
      <c r="E6398" s="235" t="s">
        <v>1</v>
      </c>
      <c r="F6398" s="236" t="s">
        <v>5393</v>
      </c>
      <c r="G6398" s="234"/>
      <c r="H6398" s="237">
        <v>83.433000000000007</v>
      </c>
      <c r="I6398" s="238"/>
      <c r="J6398" s="234"/>
      <c r="K6398" s="234"/>
      <c r="L6398" s="239"/>
      <c r="M6398" s="240"/>
      <c r="N6398" s="241"/>
      <c r="O6398" s="241"/>
      <c r="P6398" s="241"/>
      <c r="Q6398" s="241"/>
      <c r="R6398" s="241"/>
      <c r="S6398" s="241"/>
      <c r="T6398" s="242"/>
      <c r="AT6398" s="243" t="s">
        <v>211</v>
      </c>
      <c r="AU6398" s="243" t="s">
        <v>84</v>
      </c>
      <c r="AV6398" s="14" t="s">
        <v>84</v>
      </c>
      <c r="AW6398" s="14" t="s">
        <v>31</v>
      </c>
      <c r="AX6398" s="14" t="s">
        <v>75</v>
      </c>
      <c r="AY6398" s="243" t="s">
        <v>203</v>
      </c>
    </row>
    <row r="6399" spans="1:65" s="14" customFormat="1" ht="11.25">
      <c r="B6399" s="233"/>
      <c r="C6399" s="234"/>
      <c r="D6399" s="224" t="s">
        <v>211</v>
      </c>
      <c r="E6399" s="235" t="s">
        <v>1</v>
      </c>
      <c r="F6399" s="236" t="s">
        <v>5394</v>
      </c>
      <c r="G6399" s="234"/>
      <c r="H6399" s="237">
        <v>230.36600000000001</v>
      </c>
      <c r="I6399" s="238"/>
      <c r="J6399" s="234"/>
      <c r="K6399" s="234"/>
      <c r="L6399" s="239"/>
      <c r="M6399" s="240"/>
      <c r="N6399" s="241"/>
      <c r="O6399" s="241"/>
      <c r="P6399" s="241"/>
      <c r="Q6399" s="241"/>
      <c r="R6399" s="241"/>
      <c r="S6399" s="241"/>
      <c r="T6399" s="242"/>
      <c r="AT6399" s="243" t="s">
        <v>211</v>
      </c>
      <c r="AU6399" s="243" t="s">
        <v>84</v>
      </c>
      <c r="AV6399" s="14" t="s">
        <v>84</v>
      </c>
      <c r="AW6399" s="14" t="s">
        <v>31</v>
      </c>
      <c r="AX6399" s="14" t="s">
        <v>75</v>
      </c>
      <c r="AY6399" s="243" t="s">
        <v>203</v>
      </c>
    </row>
    <row r="6400" spans="1:65" s="14" customFormat="1" ht="11.25">
      <c r="B6400" s="233"/>
      <c r="C6400" s="234"/>
      <c r="D6400" s="224" t="s">
        <v>211</v>
      </c>
      <c r="E6400" s="235" t="s">
        <v>1</v>
      </c>
      <c r="F6400" s="236" t="s">
        <v>5395</v>
      </c>
      <c r="G6400" s="234"/>
      <c r="H6400" s="237">
        <v>55.828000000000003</v>
      </c>
      <c r="I6400" s="238"/>
      <c r="J6400" s="234"/>
      <c r="K6400" s="234"/>
      <c r="L6400" s="239"/>
      <c r="M6400" s="240"/>
      <c r="N6400" s="241"/>
      <c r="O6400" s="241"/>
      <c r="P6400" s="241"/>
      <c r="Q6400" s="241"/>
      <c r="R6400" s="241"/>
      <c r="S6400" s="241"/>
      <c r="T6400" s="242"/>
      <c r="AT6400" s="243" t="s">
        <v>211</v>
      </c>
      <c r="AU6400" s="243" t="s">
        <v>84</v>
      </c>
      <c r="AV6400" s="14" t="s">
        <v>84</v>
      </c>
      <c r="AW6400" s="14" t="s">
        <v>31</v>
      </c>
      <c r="AX6400" s="14" t="s">
        <v>75</v>
      </c>
      <c r="AY6400" s="243" t="s">
        <v>203</v>
      </c>
    </row>
    <row r="6401" spans="2:51" s="14" customFormat="1" ht="11.25">
      <c r="B6401" s="233"/>
      <c r="C6401" s="234"/>
      <c r="D6401" s="224" t="s">
        <v>211</v>
      </c>
      <c r="E6401" s="235" t="s">
        <v>1</v>
      </c>
      <c r="F6401" s="236" t="s">
        <v>5396</v>
      </c>
      <c r="G6401" s="234"/>
      <c r="H6401" s="237">
        <v>193.03299999999999</v>
      </c>
      <c r="I6401" s="238"/>
      <c r="J6401" s="234"/>
      <c r="K6401" s="234"/>
      <c r="L6401" s="239"/>
      <c r="M6401" s="240"/>
      <c r="N6401" s="241"/>
      <c r="O6401" s="241"/>
      <c r="P6401" s="241"/>
      <c r="Q6401" s="241"/>
      <c r="R6401" s="241"/>
      <c r="S6401" s="241"/>
      <c r="T6401" s="242"/>
      <c r="AT6401" s="243" t="s">
        <v>211</v>
      </c>
      <c r="AU6401" s="243" t="s">
        <v>84</v>
      </c>
      <c r="AV6401" s="14" t="s">
        <v>84</v>
      </c>
      <c r="AW6401" s="14" t="s">
        <v>31</v>
      </c>
      <c r="AX6401" s="14" t="s">
        <v>75</v>
      </c>
      <c r="AY6401" s="243" t="s">
        <v>203</v>
      </c>
    </row>
    <row r="6402" spans="2:51" s="14" customFormat="1" ht="11.25">
      <c r="B6402" s="233"/>
      <c r="C6402" s="234"/>
      <c r="D6402" s="224" t="s">
        <v>211</v>
      </c>
      <c r="E6402" s="235" t="s">
        <v>1</v>
      </c>
      <c r="F6402" s="236" t="s">
        <v>5397</v>
      </c>
      <c r="G6402" s="234"/>
      <c r="H6402" s="237">
        <v>50.210999999999999</v>
      </c>
      <c r="I6402" s="238"/>
      <c r="J6402" s="234"/>
      <c r="K6402" s="234"/>
      <c r="L6402" s="239"/>
      <c r="M6402" s="240"/>
      <c r="N6402" s="241"/>
      <c r="O6402" s="241"/>
      <c r="P6402" s="241"/>
      <c r="Q6402" s="241"/>
      <c r="R6402" s="241"/>
      <c r="S6402" s="241"/>
      <c r="T6402" s="242"/>
      <c r="AT6402" s="243" t="s">
        <v>211</v>
      </c>
      <c r="AU6402" s="243" t="s">
        <v>84</v>
      </c>
      <c r="AV6402" s="14" t="s">
        <v>84</v>
      </c>
      <c r="AW6402" s="14" t="s">
        <v>31</v>
      </c>
      <c r="AX6402" s="14" t="s">
        <v>75</v>
      </c>
      <c r="AY6402" s="243" t="s">
        <v>203</v>
      </c>
    </row>
    <row r="6403" spans="2:51" s="14" customFormat="1" ht="11.25">
      <c r="B6403" s="233"/>
      <c r="C6403" s="234"/>
      <c r="D6403" s="224" t="s">
        <v>211</v>
      </c>
      <c r="E6403" s="235" t="s">
        <v>1</v>
      </c>
      <c r="F6403" s="236" t="s">
        <v>5398</v>
      </c>
      <c r="G6403" s="234"/>
      <c r="H6403" s="237">
        <v>79.322999999999993</v>
      </c>
      <c r="I6403" s="238"/>
      <c r="J6403" s="234"/>
      <c r="K6403" s="234"/>
      <c r="L6403" s="239"/>
      <c r="M6403" s="240"/>
      <c r="N6403" s="241"/>
      <c r="O6403" s="241"/>
      <c r="P6403" s="241"/>
      <c r="Q6403" s="241"/>
      <c r="R6403" s="241"/>
      <c r="S6403" s="241"/>
      <c r="T6403" s="242"/>
      <c r="AT6403" s="243" t="s">
        <v>211</v>
      </c>
      <c r="AU6403" s="243" t="s">
        <v>84</v>
      </c>
      <c r="AV6403" s="14" t="s">
        <v>84</v>
      </c>
      <c r="AW6403" s="14" t="s">
        <v>31</v>
      </c>
      <c r="AX6403" s="14" t="s">
        <v>75</v>
      </c>
      <c r="AY6403" s="243" t="s">
        <v>203</v>
      </c>
    </row>
    <row r="6404" spans="2:51" s="14" customFormat="1" ht="11.25">
      <c r="B6404" s="233"/>
      <c r="C6404" s="234"/>
      <c r="D6404" s="224" t="s">
        <v>211</v>
      </c>
      <c r="E6404" s="235" t="s">
        <v>1</v>
      </c>
      <c r="F6404" s="236" t="s">
        <v>5399</v>
      </c>
      <c r="G6404" s="234"/>
      <c r="H6404" s="237">
        <v>77.953000000000003</v>
      </c>
      <c r="I6404" s="238"/>
      <c r="J6404" s="234"/>
      <c r="K6404" s="234"/>
      <c r="L6404" s="239"/>
      <c r="M6404" s="240"/>
      <c r="N6404" s="241"/>
      <c r="O6404" s="241"/>
      <c r="P6404" s="241"/>
      <c r="Q6404" s="241"/>
      <c r="R6404" s="241"/>
      <c r="S6404" s="241"/>
      <c r="T6404" s="242"/>
      <c r="AT6404" s="243" t="s">
        <v>211</v>
      </c>
      <c r="AU6404" s="243" t="s">
        <v>84</v>
      </c>
      <c r="AV6404" s="14" t="s">
        <v>84</v>
      </c>
      <c r="AW6404" s="14" t="s">
        <v>31</v>
      </c>
      <c r="AX6404" s="14" t="s">
        <v>75</v>
      </c>
      <c r="AY6404" s="243" t="s">
        <v>203</v>
      </c>
    </row>
    <row r="6405" spans="2:51" s="14" customFormat="1" ht="11.25">
      <c r="B6405" s="233"/>
      <c r="C6405" s="234"/>
      <c r="D6405" s="224" t="s">
        <v>211</v>
      </c>
      <c r="E6405" s="235" t="s">
        <v>1</v>
      </c>
      <c r="F6405" s="236" t="s">
        <v>5400</v>
      </c>
      <c r="G6405" s="234"/>
      <c r="H6405" s="237">
        <v>77.748000000000005</v>
      </c>
      <c r="I6405" s="238"/>
      <c r="J6405" s="234"/>
      <c r="K6405" s="234"/>
      <c r="L6405" s="239"/>
      <c r="M6405" s="240"/>
      <c r="N6405" s="241"/>
      <c r="O6405" s="241"/>
      <c r="P6405" s="241"/>
      <c r="Q6405" s="241"/>
      <c r="R6405" s="241"/>
      <c r="S6405" s="241"/>
      <c r="T6405" s="242"/>
      <c r="AT6405" s="243" t="s">
        <v>211</v>
      </c>
      <c r="AU6405" s="243" t="s">
        <v>84</v>
      </c>
      <c r="AV6405" s="14" t="s">
        <v>84</v>
      </c>
      <c r="AW6405" s="14" t="s">
        <v>31</v>
      </c>
      <c r="AX6405" s="14" t="s">
        <v>75</v>
      </c>
      <c r="AY6405" s="243" t="s">
        <v>203</v>
      </c>
    </row>
    <row r="6406" spans="2:51" s="14" customFormat="1" ht="11.25">
      <c r="B6406" s="233"/>
      <c r="C6406" s="234"/>
      <c r="D6406" s="224" t="s">
        <v>211</v>
      </c>
      <c r="E6406" s="235" t="s">
        <v>1</v>
      </c>
      <c r="F6406" s="236" t="s">
        <v>5401</v>
      </c>
      <c r="G6406" s="234"/>
      <c r="H6406" s="237">
        <v>76.926000000000002</v>
      </c>
      <c r="I6406" s="238"/>
      <c r="J6406" s="234"/>
      <c r="K6406" s="234"/>
      <c r="L6406" s="239"/>
      <c r="M6406" s="240"/>
      <c r="N6406" s="241"/>
      <c r="O6406" s="241"/>
      <c r="P6406" s="241"/>
      <c r="Q6406" s="241"/>
      <c r="R6406" s="241"/>
      <c r="S6406" s="241"/>
      <c r="T6406" s="242"/>
      <c r="AT6406" s="243" t="s">
        <v>211</v>
      </c>
      <c r="AU6406" s="243" t="s">
        <v>84</v>
      </c>
      <c r="AV6406" s="14" t="s">
        <v>84</v>
      </c>
      <c r="AW6406" s="14" t="s">
        <v>31</v>
      </c>
      <c r="AX6406" s="14" t="s">
        <v>75</v>
      </c>
      <c r="AY6406" s="243" t="s">
        <v>203</v>
      </c>
    </row>
    <row r="6407" spans="2:51" s="14" customFormat="1" ht="11.25">
      <c r="B6407" s="233"/>
      <c r="C6407" s="234"/>
      <c r="D6407" s="224" t="s">
        <v>211</v>
      </c>
      <c r="E6407" s="235" t="s">
        <v>1</v>
      </c>
      <c r="F6407" s="236" t="s">
        <v>5402</v>
      </c>
      <c r="G6407" s="234"/>
      <c r="H6407" s="237">
        <v>77.953000000000003</v>
      </c>
      <c r="I6407" s="238"/>
      <c r="J6407" s="234"/>
      <c r="K6407" s="234"/>
      <c r="L6407" s="239"/>
      <c r="M6407" s="240"/>
      <c r="N6407" s="241"/>
      <c r="O6407" s="241"/>
      <c r="P6407" s="241"/>
      <c r="Q6407" s="241"/>
      <c r="R6407" s="241"/>
      <c r="S6407" s="241"/>
      <c r="T6407" s="242"/>
      <c r="AT6407" s="243" t="s">
        <v>211</v>
      </c>
      <c r="AU6407" s="243" t="s">
        <v>84</v>
      </c>
      <c r="AV6407" s="14" t="s">
        <v>84</v>
      </c>
      <c r="AW6407" s="14" t="s">
        <v>31</v>
      </c>
      <c r="AX6407" s="14" t="s">
        <v>75</v>
      </c>
      <c r="AY6407" s="243" t="s">
        <v>203</v>
      </c>
    </row>
    <row r="6408" spans="2:51" s="14" customFormat="1" ht="11.25">
      <c r="B6408" s="233"/>
      <c r="C6408" s="234"/>
      <c r="D6408" s="224" t="s">
        <v>211</v>
      </c>
      <c r="E6408" s="235" t="s">
        <v>1</v>
      </c>
      <c r="F6408" s="236" t="s">
        <v>5403</v>
      </c>
      <c r="G6408" s="234"/>
      <c r="H6408" s="237">
        <v>77.953000000000003</v>
      </c>
      <c r="I6408" s="238"/>
      <c r="J6408" s="234"/>
      <c r="K6408" s="234"/>
      <c r="L6408" s="239"/>
      <c r="M6408" s="240"/>
      <c r="N6408" s="241"/>
      <c r="O6408" s="241"/>
      <c r="P6408" s="241"/>
      <c r="Q6408" s="241"/>
      <c r="R6408" s="241"/>
      <c r="S6408" s="241"/>
      <c r="T6408" s="242"/>
      <c r="AT6408" s="243" t="s">
        <v>211</v>
      </c>
      <c r="AU6408" s="243" t="s">
        <v>84</v>
      </c>
      <c r="AV6408" s="14" t="s">
        <v>84</v>
      </c>
      <c r="AW6408" s="14" t="s">
        <v>31</v>
      </c>
      <c r="AX6408" s="14" t="s">
        <v>75</v>
      </c>
      <c r="AY6408" s="243" t="s">
        <v>203</v>
      </c>
    </row>
    <row r="6409" spans="2:51" s="14" customFormat="1" ht="11.25">
      <c r="B6409" s="233"/>
      <c r="C6409" s="234"/>
      <c r="D6409" s="224" t="s">
        <v>211</v>
      </c>
      <c r="E6409" s="235" t="s">
        <v>1</v>
      </c>
      <c r="F6409" s="236" t="s">
        <v>5404</v>
      </c>
      <c r="G6409" s="234"/>
      <c r="H6409" s="237">
        <v>76.926000000000002</v>
      </c>
      <c r="I6409" s="238"/>
      <c r="J6409" s="234"/>
      <c r="K6409" s="234"/>
      <c r="L6409" s="239"/>
      <c r="M6409" s="240"/>
      <c r="N6409" s="241"/>
      <c r="O6409" s="241"/>
      <c r="P6409" s="241"/>
      <c r="Q6409" s="241"/>
      <c r="R6409" s="241"/>
      <c r="S6409" s="241"/>
      <c r="T6409" s="242"/>
      <c r="AT6409" s="243" t="s">
        <v>211</v>
      </c>
      <c r="AU6409" s="243" t="s">
        <v>84</v>
      </c>
      <c r="AV6409" s="14" t="s">
        <v>84</v>
      </c>
      <c r="AW6409" s="14" t="s">
        <v>31</v>
      </c>
      <c r="AX6409" s="14" t="s">
        <v>75</v>
      </c>
      <c r="AY6409" s="243" t="s">
        <v>203</v>
      </c>
    </row>
    <row r="6410" spans="2:51" s="14" customFormat="1" ht="11.25">
      <c r="B6410" s="233"/>
      <c r="C6410" s="234"/>
      <c r="D6410" s="224" t="s">
        <v>211</v>
      </c>
      <c r="E6410" s="235" t="s">
        <v>1</v>
      </c>
      <c r="F6410" s="236" t="s">
        <v>5405</v>
      </c>
      <c r="G6410" s="234"/>
      <c r="H6410" s="237">
        <v>76.926000000000002</v>
      </c>
      <c r="I6410" s="238"/>
      <c r="J6410" s="234"/>
      <c r="K6410" s="234"/>
      <c r="L6410" s="239"/>
      <c r="M6410" s="240"/>
      <c r="N6410" s="241"/>
      <c r="O6410" s="241"/>
      <c r="P6410" s="241"/>
      <c r="Q6410" s="241"/>
      <c r="R6410" s="241"/>
      <c r="S6410" s="241"/>
      <c r="T6410" s="242"/>
      <c r="AT6410" s="243" t="s">
        <v>211</v>
      </c>
      <c r="AU6410" s="243" t="s">
        <v>84</v>
      </c>
      <c r="AV6410" s="14" t="s">
        <v>84</v>
      </c>
      <c r="AW6410" s="14" t="s">
        <v>31</v>
      </c>
      <c r="AX6410" s="14" t="s">
        <v>75</v>
      </c>
      <c r="AY6410" s="243" t="s">
        <v>203</v>
      </c>
    </row>
    <row r="6411" spans="2:51" s="14" customFormat="1" ht="11.25">
      <c r="B6411" s="233"/>
      <c r="C6411" s="234"/>
      <c r="D6411" s="224" t="s">
        <v>211</v>
      </c>
      <c r="E6411" s="235" t="s">
        <v>1</v>
      </c>
      <c r="F6411" s="236" t="s">
        <v>5406</v>
      </c>
      <c r="G6411" s="234"/>
      <c r="H6411" s="237">
        <v>77.953000000000003</v>
      </c>
      <c r="I6411" s="238"/>
      <c r="J6411" s="234"/>
      <c r="K6411" s="234"/>
      <c r="L6411" s="239"/>
      <c r="M6411" s="240"/>
      <c r="N6411" s="241"/>
      <c r="O6411" s="241"/>
      <c r="P6411" s="241"/>
      <c r="Q6411" s="241"/>
      <c r="R6411" s="241"/>
      <c r="S6411" s="241"/>
      <c r="T6411" s="242"/>
      <c r="AT6411" s="243" t="s">
        <v>211</v>
      </c>
      <c r="AU6411" s="243" t="s">
        <v>84</v>
      </c>
      <c r="AV6411" s="14" t="s">
        <v>84</v>
      </c>
      <c r="AW6411" s="14" t="s">
        <v>31</v>
      </c>
      <c r="AX6411" s="14" t="s">
        <v>75</v>
      </c>
      <c r="AY6411" s="243" t="s">
        <v>203</v>
      </c>
    </row>
    <row r="6412" spans="2:51" s="14" customFormat="1" ht="11.25">
      <c r="B6412" s="233"/>
      <c r="C6412" s="234"/>
      <c r="D6412" s="224" t="s">
        <v>211</v>
      </c>
      <c r="E6412" s="235" t="s">
        <v>1</v>
      </c>
      <c r="F6412" s="236" t="s">
        <v>5407</v>
      </c>
      <c r="G6412" s="234"/>
      <c r="H6412" s="237">
        <v>77.953000000000003</v>
      </c>
      <c r="I6412" s="238"/>
      <c r="J6412" s="234"/>
      <c r="K6412" s="234"/>
      <c r="L6412" s="239"/>
      <c r="M6412" s="240"/>
      <c r="N6412" s="241"/>
      <c r="O6412" s="241"/>
      <c r="P6412" s="241"/>
      <c r="Q6412" s="241"/>
      <c r="R6412" s="241"/>
      <c r="S6412" s="241"/>
      <c r="T6412" s="242"/>
      <c r="AT6412" s="243" t="s">
        <v>211</v>
      </c>
      <c r="AU6412" s="243" t="s">
        <v>84</v>
      </c>
      <c r="AV6412" s="14" t="s">
        <v>84</v>
      </c>
      <c r="AW6412" s="14" t="s">
        <v>31</v>
      </c>
      <c r="AX6412" s="14" t="s">
        <v>75</v>
      </c>
      <c r="AY6412" s="243" t="s">
        <v>203</v>
      </c>
    </row>
    <row r="6413" spans="2:51" s="14" customFormat="1" ht="11.25">
      <c r="B6413" s="233"/>
      <c r="C6413" s="234"/>
      <c r="D6413" s="224" t="s">
        <v>211</v>
      </c>
      <c r="E6413" s="235" t="s">
        <v>1</v>
      </c>
      <c r="F6413" s="236" t="s">
        <v>1392</v>
      </c>
      <c r="G6413" s="234"/>
      <c r="H6413" s="237">
        <v>24.388000000000002</v>
      </c>
      <c r="I6413" s="238"/>
      <c r="J6413" s="234"/>
      <c r="K6413" s="234"/>
      <c r="L6413" s="239"/>
      <c r="M6413" s="240"/>
      <c r="N6413" s="241"/>
      <c r="O6413" s="241"/>
      <c r="P6413" s="241"/>
      <c r="Q6413" s="241"/>
      <c r="R6413" s="241"/>
      <c r="S6413" s="241"/>
      <c r="T6413" s="242"/>
      <c r="AT6413" s="243" t="s">
        <v>211</v>
      </c>
      <c r="AU6413" s="243" t="s">
        <v>84</v>
      </c>
      <c r="AV6413" s="14" t="s">
        <v>84</v>
      </c>
      <c r="AW6413" s="14" t="s">
        <v>31</v>
      </c>
      <c r="AX6413" s="14" t="s">
        <v>75</v>
      </c>
      <c r="AY6413" s="243" t="s">
        <v>203</v>
      </c>
    </row>
    <row r="6414" spans="2:51" s="14" customFormat="1" ht="11.25">
      <c r="B6414" s="233"/>
      <c r="C6414" s="234"/>
      <c r="D6414" s="224" t="s">
        <v>211</v>
      </c>
      <c r="E6414" s="235" t="s">
        <v>1</v>
      </c>
      <c r="F6414" s="236" t="s">
        <v>5408</v>
      </c>
      <c r="G6414" s="234"/>
      <c r="H6414" s="237">
        <v>66.171000000000006</v>
      </c>
      <c r="I6414" s="238"/>
      <c r="J6414" s="234"/>
      <c r="K6414" s="234"/>
      <c r="L6414" s="239"/>
      <c r="M6414" s="240"/>
      <c r="N6414" s="241"/>
      <c r="O6414" s="241"/>
      <c r="P6414" s="241"/>
      <c r="Q6414" s="241"/>
      <c r="R6414" s="241"/>
      <c r="S6414" s="241"/>
      <c r="T6414" s="242"/>
      <c r="AT6414" s="243" t="s">
        <v>211</v>
      </c>
      <c r="AU6414" s="243" t="s">
        <v>84</v>
      </c>
      <c r="AV6414" s="14" t="s">
        <v>84</v>
      </c>
      <c r="AW6414" s="14" t="s">
        <v>31</v>
      </c>
      <c r="AX6414" s="14" t="s">
        <v>75</v>
      </c>
      <c r="AY6414" s="243" t="s">
        <v>203</v>
      </c>
    </row>
    <row r="6415" spans="2:51" s="14" customFormat="1" ht="11.25">
      <c r="B6415" s="233"/>
      <c r="C6415" s="234"/>
      <c r="D6415" s="224" t="s">
        <v>211</v>
      </c>
      <c r="E6415" s="235" t="s">
        <v>1</v>
      </c>
      <c r="F6415" s="236" t="s">
        <v>5409</v>
      </c>
      <c r="G6415" s="234"/>
      <c r="H6415" s="237">
        <v>55.143000000000001</v>
      </c>
      <c r="I6415" s="238"/>
      <c r="J6415" s="234"/>
      <c r="K6415" s="234"/>
      <c r="L6415" s="239"/>
      <c r="M6415" s="240"/>
      <c r="N6415" s="241"/>
      <c r="O6415" s="241"/>
      <c r="P6415" s="241"/>
      <c r="Q6415" s="241"/>
      <c r="R6415" s="241"/>
      <c r="S6415" s="241"/>
      <c r="T6415" s="242"/>
      <c r="AT6415" s="243" t="s">
        <v>211</v>
      </c>
      <c r="AU6415" s="243" t="s">
        <v>84</v>
      </c>
      <c r="AV6415" s="14" t="s">
        <v>84</v>
      </c>
      <c r="AW6415" s="14" t="s">
        <v>31</v>
      </c>
      <c r="AX6415" s="14" t="s">
        <v>75</v>
      </c>
      <c r="AY6415" s="243" t="s">
        <v>203</v>
      </c>
    </row>
    <row r="6416" spans="2:51" s="14" customFormat="1" ht="11.25">
      <c r="B6416" s="233"/>
      <c r="C6416" s="234"/>
      <c r="D6416" s="224" t="s">
        <v>211</v>
      </c>
      <c r="E6416" s="235" t="s">
        <v>1</v>
      </c>
      <c r="F6416" s="236" t="s">
        <v>5410</v>
      </c>
      <c r="G6416" s="234"/>
      <c r="H6416" s="237">
        <v>52.265999999999998</v>
      </c>
      <c r="I6416" s="238"/>
      <c r="J6416" s="234"/>
      <c r="K6416" s="234"/>
      <c r="L6416" s="239"/>
      <c r="M6416" s="240"/>
      <c r="N6416" s="241"/>
      <c r="O6416" s="241"/>
      <c r="P6416" s="241"/>
      <c r="Q6416" s="241"/>
      <c r="R6416" s="241"/>
      <c r="S6416" s="241"/>
      <c r="T6416" s="242"/>
      <c r="AT6416" s="243" t="s">
        <v>211</v>
      </c>
      <c r="AU6416" s="243" t="s">
        <v>84</v>
      </c>
      <c r="AV6416" s="14" t="s">
        <v>84</v>
      </c>
      <c r="AW6416" s="14" t="s">
        <v>31</v>
      </c>
      <c r="AX6416" s="14" t="s">
        <v>75</v>
      </c>
      <c r="AY6416" s="243" t="s">
        <v>203</v>
      </c>
    </row>
    <row r="6417" spans="2:51" s="14" customFormat="1" ht="11.25">
      <c r="B6417" s="233"/>
      <c r="C6417" s="234"/>
      <c r="D6417" s="224" t="s">
        <v>211</v>
      </c>
      <c r="E6417" s="235" t="s">
        <v>1</v>
      </c>
      <c r="F6417" s="236" t="s">
        <v>5411</v>
      </c>
      <c r="G6417" s="234"/>
      <c r="H6417" s="237">
        <v>67.198999999999998</v>
      </c>
      <c r="I6417" s="238"/>
      <c r="J6417" s="234"/>
      <c r="K6417" s="234"/>
      <c r="L6417" s="239"/>
      <c r="M6417" s="240"/>
      <c r="N6417" s="241"/>
      <c r="O6417" s="241"/>
      <c r="P6417" s="241"/>
      <c r="Q6417" s="241"/>
      <c r="R6417" s="241"/>
      <c r="S6417" s="241"/>
      <c r="T6417" s="242"/>
      <c r="AT6417" s="243" t="s">
        <v>211</v>
      </c>
      <c r="AU6417" s="243" t="s">
        <v>84</v>
      </c>
      <c r="AV6417" s="14" t="s">
        <v>84</v>
      </c>
      <c r="AW6417" s="14" t="s">
        <v>31</v>
      </c>
      <c r="AX6417" s="14" t="s">
        <v>75</v>
      </c>
      <c r="AY6417" s="243" t="s">
        <v>203</v>
      </c>
    </row>
    <row r="6418" spans="2:51" s="14" customFormat="1" ht="11.25">
      <c r="B6418" s="233"/>
      <c r="C6418" s="234"/>
      <c r="D6418" s="224" t="s">
        <v>211</v>
      </c>
      <c r="E6418" s="235" t="s">
        <v>1</v>
      </c>
      <c r="F6418" s="236" t="s">
        <v>5412</v>
      </c>
      <c r="G6418" s="234"/>
      <c r="H6418" s="237">
        <v>77.953000000000003</v>
      </c>
      <c r="I6418" s="238"/>
      <c r="J6418" s="234"/>
      <c r="K6418" s="234"/>
      <c r="L6418" s="239"/>
      <c r="M6418" s="240"/>
      <c r="N6418" s="241"/>
      <c r="O6418" s="241"/>
      <c r="P6418" s="241"/>
      <c r="Q6418" s="241"/>
      <c r="R6418" s="241"/>
      <c r="S6418" s="241"/>
      <c r="T6418" s="242"/>
      <c r="AT6418" s="243" t="s">
        <v>211</v>
      </c>
      <c r="AU6418" s="243" t="s">
        <v>84</v>
      </c>
      <c r="AV6418" s="14" t="s">
        <v>84</v>
      </c>
      <c r="AW6418" s="14" t="s">
        <v>31</v>
      </c>
      <c r="AX6418" s="14" t="s">
        <v>75</v>
      </c>
      <c r="AY6418" s="243" t="s">
        <v>203</v>
      </c>
    </row>
    <row r="6419" spans="2:51" s="14" customFormat="1" ht="11.25">
      <c r="B6419" s="233"/>
      <c r="C6419" s="234"/>
      <c r="D6419" s="224" t="s">
        <v>211</v>
      </c>
      <c r="E6419" s="235" t="s">
        <v>1</v>
      </c>
      <c r="F6419" s="236" t="s">
        <v>5413</v>
      </c>
      <c r="G6419" s="234"/>
      <c r="H6419" s="237">
        <v>77.953000000000003</v>
      </c>
      <c r="I6419" s="238"/>
      <c r="J6419" s="234"/>
      <c r="K6419" s="234"/>
      <c r="L6419" s="239"/>
      <c r="M6419" s="240"/>
      <c r="N6419" s="241"/>
      <c r="O6419" s="241"/>
      <c r="P6419" s="241"/>
      <c r="Q6419" s="241"/>
      <c r="R6419" s="241"/>
      <c r="S6419" s="241"/>
      <c r="T6419" s="242"/>
      <c r="AT6419" s="243" t="s">
        <v>211</v>
      </c>
      <c r="AU6419" s="243" t="s">
        <v>84</v>
      </c>
      <c r="AV6419" s="14" t="s">
        <v>84</v>
      </c>
      <c r="AW6419" s="14" t="s">
        <v>31</v>
      </c>
      <c r="AX6419" s="14" t="s">
        <v>75</v>
      </c>
      <c r="AY6419" s="243" t="s">
        <v>203</v>
      </c>
    </row>
    <row r="6420" spans="2:51" s="14" customFormat="1" ht="11.25">
      <c r="B6420" s="233"/>
      <c r="C6420" s="234"/>
      <c r="D6420" s="224" t="s">
        <v>211</v>
      </c>
      <c r="E6420" s="235" t="s">
        <v>1</v>
      </c>
      <c r="F6420" s="236" t="s">
        <v>5414</v>
      </c>
      <c r="G6420" s="234"/>
      <c r="H6420" s="237">
        <v>77.953000000000003</v>
      </c>
      <c r="I6420" s="238"/>
      <c r="J6420" s="234"/>
      <c r="K6420" s="234"/>
      <c r="L6420" s="239"/>
      <c r="M6420" s="240"/>
      <c r="N6420" s="241"/>
      <c r="O6420" s="241"/>
      <c r="P6420" s="241"/>
      <c r="Q6420" s="241"/>
      <c r="R6420" s="241"/>
      <c r="S6420" s="241"/>
      <c r="T6420" s="242"/>
      <c r="AT6420" s="243" t="s">
        <v>211</v>
      </c>
      <c r="AU6420" s="243" t="s">
        <v>84</v>
      </c>
      <c r="AV6420" s="14" t="s">
        <v>84</v>
      </c>
      <c r="AW6420" s="14" t="s">
        <v>31</v>
      </c>
      <c r="AX6420" s="14" t="s">
        <v>75</v>
      </c>
      <c r="AY6420" s="243" t="s">
        <v>203</v>
      </c>
    </row>
    <row r="6421" spans="2:51" s="14" customFormat="1" ht="11.25">
      <c r="B6421" s="233"/>
      <c r="C6421" s="234"/>
      <c r="D6421" s="224" t="s">
        <v>211</v>
      </c>
      <c r="E6421" s="235" t="s">
        <v>1</v>
      </c>
      <c r="F6421" s="236" t="s">
        <v>5415</v>
      </c>
      <c r="G6421" s="234"/>
      <c r="H6421" s="237">
        <v>82.748000000000005</v>
      </c>
      <c r="I6421" s="238"/>
      <c r="J6421" s="234"/>
      <c r="K6421" s="234"/>
      <c r="L6421" s="239"/>
      <c r="M6421" s="240"/>
      <c r="N6421" s="241"/>
      <c r="O6421" s="241"/>
      <c r="P6421" s="241"/>
      <c r="Q6421" s="241"/>
      <c r="R6421" s="241"/>
      <c r="S6421" s="241"/>
      <c r="T6421" s="242"/>
      <c r="AT6421" s="243" t="s">
        <v>211</v>
      </c>
      <c r="AU6421" s="243" t="s">
        <v>84</v>
      </c>
      <c r="AV6421" s="14" t="s">
        <v>84</v>
      </c>
      <c r="AW6421" s="14" t="s">
        <v>31</v>
      </c>
      <c r="AX6421" s="14" t="s">
        <v>75</v>
      </c>
      <c r="AY6421" s="243" t="s">
        <v>203</v>
      </c>
    </row>
    <row r="6422" spans="2:51" s="14" customFormat="1" ht="11.25">
      <c r="B6422" s="233"/>
      <c r="C6422" s="234"/>
      <c r="D6422" s="224" t="s">
        <v>211</v>
      </c>
      <c r="E6422" s="235" t="s">
        <v>1</v>
      </c>
      <c r="F6422" s="236" t="s">
        <v>5416</v>
      </c>
      <c r="G6422" s="234"/>
      <c r="H6422" s="237">
        <v>91.037000000000006</v>
      </c>
      <c r="I6422" s="238"/>
      <c r="J6422" s="234"/>
      <c r="K6422" s="234"/>
      <c r="L6422" s="239"/>
      <c r="M6422" s="240"/>
      <c r="N6422" s="241"/>
      <c r="O6422" s="241"/>
      <c r="P6422" s="241"/>
      <c r="Q6422" s="241"/>
      <c r="R6422" s="241"/>
      <c r="S6422" s="241"/>
      <c r="T6422" s="242"/>
      <c r="AT6422" s="243" t="s">
        <v>211</v>
      </c>
      <c r="AU6422" s="243" t="s">
        <v>84</v>
      </c>
      <c r="AV6422" s="14" t="s">
        <v>84</v>
      </c>
      <c r="AW6422" s="14" t="s">
        <v>31</v>
      </c>
      <c r="AX6422" s="14" t="s">
        <v>75</v>
      </c>
      <c r="AY6422" s="243" t="s">
        <v>203</v>
      </c>
    </row>
    <row r="6423" spans="2:51" s="14" customFormat="1" ht="11.25">
      <c r="B6423" s="233"/>
      <c r="C6423" s="234"/>
      <c r="D6423" s="224" t="s">
        <v>211</v>
      </c>
      <c r="E6423" s="235" t="s">
        <v>1</v>
      </c>
      <c r="F6423" s="236" t="s">
        <v>5417</v>
      </c>
      <c r="G6423" s="234"/>
      <c r="H6423" s="237">
        <v>77.063000000000002</v>
      </c>
      <c r="I6423" s="238"/>
      <c r="J6423" s="234"/>
      <c r="K6423" s="234"/>
      <c r="L6423" s="239"/>
      <c r="M6423" s="240"/>
      <c r="N6423" s="241"/>
      <c r="O6423" s="241"/>
      <c r="P6423" s="241"/>
      <c r="Q6423" s="241"/>
      <c r="R6423" s="241"/>
      <c r="S6423" s="241"/>
      <c r="T6423" s="242"/>
      <c r="AT6423" s="243" t="s">
        <v>211</v>
      </c>
      <c r="AU6423" s="243" t="s">
        <v>84</v>
      </c>
      <c r="AV6423" s="14" t="s">
        <v>84</v>
      </c>
      <c r="AW6423" s="14" t="s">
        <v>31</v>
      </c>
      <c r="AX6423" s="14" t="s">
        <v>75</v>
      </c>
      <c r="AY6423" s="243" t="s">
        <v>203</v>
      </c>
    </row>
    <row r="6424" spans="2:51" s="14" customFormat="1" ht="11.25">
      <c r="B6424" s="233"/>
      <c r="C6424" s="234"/>
      <c r="D6424" s="224" t="s">
        <v>211</v>
      </c>
      <c r="E6424" s="235" t="s">
        <v>1</v>
      </c>
      <c r="F6424" s="236" t="s">
        <v>5418</v>
      </c>
      <c r="G6424" s="234"/>
      <c r="H6424" s="237">
        <v>77.063000000000002</v>
      </c>
      <c r="I6424" s="238"/>
      <c r="J6424" s="234"/>
      <c r="K6424" s="234"/>
      <c r="L6424" s="239"/>
      <c r="M6424" s="240"/>
      <c r="N6424" s="241"/>
      <c r="O6424" s="241"/>
      <c r="P6424" s="241"/>
      <c r="Q6424" s="241"/>
      <c r="R6424" s="241"/>
      <c r="S6424" s="241"/>
      <c r="T6424" s="242"/>
      <c r="AT6424" s="243" t="s">
        <v>211</v>
      </c>
      <c r="AU6424" s="243" t="s">
        <v>84</v>
      </c>
      <c r="AV6424" s="14" t="s">
        <v>84</v>
      </c>
      <c r="AW6424" s="14" t="s">
        <v>31</v>
      </c>
      <c r="AX6424" s="14" t="s">
        <v>75</v>
      </c>
      <c r="AY6424" s="243" t="s">
        <v>203</v>
      </c>
    </row>
    <row r="6425" spans="2:51" s="14" customFormat="1" ht="11.25">
      <c r="B6425" s="233"/>
      <c r="C6425" s="234"/>
      <c r="D6425" s="224" t="s">
        <v>211</v>
      </c>
      <c r="E6425" s="235" t="s">
        <v>1</v>
      </c>
      <c r="F6425" s="236" t="s">
        <v>5419</v>
      </c>
      <c r="G6425" s="234"/>
      <c r="H6425" s="237">
        <v>81.721000000000004</v>
      </c>
      <c r="I6425" s="238"/>
      <c r="J6425" s="234"/>
      <c r="K6425" s="234"/>
      <c r="L6425" s="239"/>
      <c r="M6425" s="240"/>
      <c r="N6425" s="241"/>
      <c r="O6425" s="241"/>
      <c r="P6425" s="241"/>
      <c r="Q6425" s="241"/>
      <c r="R6425" s="241"/>
      <c r="S6425" s="241"/>
      <c r="T6425" s="242"/>
      <c r="AT6425" s="243" t="s">
        <v>211</v>
      </c>
      <c r="AU6425" s="243" t="s">
        <v>84</v>
      </c>
      <c r="AV6425" s="14" t="s">
        <v>84</v>
      </c>
      <c r="AW6425" s="14" t="s">
        <v>31</v>
      </c>
      <c r="AX6425" s="14" t="s">
        <v>75</v>
      </c>
      <c r="AY6425" s="243" t="s">
        <v>203</v>
      </c>
    </row>
    <row r="6426" spans="2:51" s="14" customFormat="1" ht="11.25">
      <c r="B6426" s="233"/>
      <c r="C6426" s="234"/>
      <c r="D6426" s="224" t="s">
        <v>211</v>
      </c>
      <c r="E6426" s="235" t="s">
        <v>1</v>
      </c>
      <c r="F6426" s="236" t="s">
        <v>5420</v>
      </c>
      <c r="G6426" s="234"/>
      <c r="H6426" s="237">
        <v>83.433000000000007</v>
      </c>
      <c r="I6426" s="238"/>
      <c r="J6426" s="234"/>
      <c r="K6426" s="234"/>
      <c r="L6426" s="239"/>
      <c r="M6426" s="240"/>
      <c r="N6426" s="241"/>
      <c r="O6426" s="241"/>
      <c r="P6426" s="241"/>
      <c r="Q6426" s="241"/>
      <c r="R6426" s="241"/>
      <c r="S6426" s="241"/>
      <c r="T6426" s="242"/>
      <c r="AT6426" s="243" t="s">
        <v>211</v>
      </c>
      <c r="AU6426" s="243" t="s">
        <v>84</v>
      </c>
      <c r="AV6426" s="14" t="s">
        <v>84</v>
      </c>
      <c r="AW6426" s="14" t="s">
        <v>31</v>
      </c>
      <c r="AX6426" s="14" t="s">
        <v>75</v>
      </c>
      <c r="AY6426" s="243" t="s">
        <v>203</v>
      </c>
    </row>
    <row r="6427" spans="2:51" s="14" customFormat="1" ht="11.25">
      <c r="B6427" s="233"/>
      <c r="C6427" s="234"/>
      <c r="D6427" s="224" t="s">
        <v>211</v>
      </c>
      <c r="E6427" s="235" t="s">
        <v>1</v>
      </c>
      <c r="F6427" s="236" t="s">
        <v>5421</v>
      </c>
      <c r="G6427" s="234"/>
      <c r="H6427" s="237">
        <v>230.36600000000001</v>
      </c>
      <c r="I6427" s="238"/>
      <c r="J6427" s="234"/>
      <c r="K6427" s="234"/>
      <c r="L6427" s="239"/>
      <c r="M6427" s="240"/>
      <c r="N6427" s="241"/>
      <c r="O6427" s="241"/>
      <c r="P6427" s="241"/>
      <c r="Q6427" s="241"/>
      <c r="R6427" s="241"/>
      <c r="S6427" s="241"/>
      <c r="T6427" s="242"/>
      <c r="AT6427" s="243" t="s">
        <v>211</v>
      </c>
      <c r="AU6427" s="243" t="s">
        <v>84</v>
      </c>
      <c r="AV6427" s="14" t="s">
        <v>84</v>
      </c>
      <c r="AW6427" s="14" t="s">
        <v>31</v>
      </c>
      <c r="AX6427" s="14" t="s">
        <v>75</v>
      </c>
      <c r="AY6427" s="243" t="s">
        <v>203</v>
      </c>
    </row>
    <row r="6428" spans="2:51" s="14" customFormat="1" ht="11.25">
      <c r="B6428" s="233"/>
      <c r="C6428" s="234"/>
      <c r="D6428" s="224" t="s">
        <v>211</v>
      </c>
      <c r="E6428" s="235" t="s">
        <v>1</v>
      </c>
      <c r="F6428" s="236" t="s">
        <v>5422</v>
      </c>
      <c r="G6428" s="234"/>
      <c r="H6428" s="237">
        <v>55.828000000000003</v>
      </c>
      <c r="I6428" s="238"/>
      <c r="J6428" s="234"/>
      <c r="K6428" s="234"/>
      <c r="L6428" s="239"/>
      <c r="M6428" s="240"/>
      <c r="N6428" s="241"/>
      <c r="O6428" s="241"/>
      <c r="P6428" s="241"/>
      <c r="Q6428" s="241"/>
      <c r="R6428" s="241"/>
      <c r="S6428" s="241"/>
      <c r="T6428" s="242"/>
      <c r="AT6428" s="243" t="s">
        <v>211</v>
      </c>
      <c r="AU6428" s="243" t="s">
        <v>84</v>
      </c>
      <c r="AV6428" s="14" t="s">
        <v>84</v>
      </c>
      <c r="AW6428" s="14" t="s">
        <v>31</v>
      </c>
      <c r="AX6428" s="14" t="s">
        <v>75</v>
      </c>
      <c r="AY6428" s="243" t="s">
        <v>203</v>
      </c>
    </row>
    <row r="6429" spans="2:51" s="14" customFormat="1" ht="11.25">
      <c r="B6429" s="233"/>
      <c r="C6429" s="234"/>
      <c r="D6429" s="224" t="s">
        <v>211</v>
      </c>
      <c r="E6429" s="235" t="s">
        <v>1</v>
      </c>
      <c r="F6429" s="236" t="s">
        <v>5423</v>
      </c>
      <c r="G6429" s="234"/>
      <c r="H6429" s="237">
        <v>193.03299999999999</v>
      </c>
      <c r="I6429" s="238"/>
      <c r="J6429" s="234"/>
      <c r="K6429" s="234"/>
      <c r="L6429" s="239"/>
      <c r="M6429" s="240"/>
      <c r="N6429" s="241"/>
      <c r="O6429" s="241"/>
      <c r="P6429" s="241"/>
      <c r="Q6429" s="241"/>
      <c r="R6429" s="241"/>
      <c r="S6429" s="241"/>
      <c r="T6429" s="242"/>
      <c r="AT6429" s="243" t="s">
        <v>211</v>
      </c>
      <c r="AU6429" s="243" t="s">
        <v>84</v>
      </c>
      <c r="AV6429" s="14" t="s">
        <v>84</v>
      </c>
      <c r="AW6429" s="14" t="s">
        <v>31</v>
      </c>
      <c r="AX6429" s="14" t="s">
        <v>75</v>
      </c>
      <c r="AY6429" s="243" t="s">
        <v>203</v>
      </c>
    </row>
    <row r="6430" spans="2:51" s="14" customFormat="1" ht="11.25">
      <c r="B6430" s="233"/>
      <c r="C6430" s="234"/>
      <c r="D6430" s="224" t="s">
        <v>211</v>
      </c>
      <c r="E6430" s="235" t="s">
        <v>1</v>
      </c>
      <c r="F6430" s="236" t="s">
        <v>5424</v>
      </c>
      <c r="G6430" s="234"/>
      <c r="H6430" s="237">
        <v>50.210999999999999</v>
      </c>
      <c r="I6430" s="238"/>
      <c r="J6430" s="234"/>
      <c r="K6430" s="234"/>
      <c r="L6430" s="239"/>
      <c r="M6430" s="240"/>
      <c r="N6430" s="241"/>
      <c r="O6430" s="241"/>
      <c r="P6430" s="241"/>
      <c r="Q6430" s="241"/>
      <c r="R6430" s="241"/>
      <c r="S6430" s="241"/>
      <c r="T6430" s="242"/>
      <c r="AT6430" s="243" t="s">
        <v>211</v>
      </c>
      <c r="AU6430" s="243" t="s">
        <v>84</v>
      </c>
      <c r="AV6430" s="14" t="s">
        <v>84</v>
      </c>
      <c r="AW6430" s="14" t="s">
        <v>31</v>
      </c>
      <c r="AX6430" s="14" t="s">
        <v>75</v>
      </c>
      <c r="AY6430" s="243" t="s">
        <v>203</v>
      </c>
    </row>
    <row r="6431" spans="2:51" s="14" customFormat="1" ht="11.25">
      <c r="B6431" s="233"/>
      <c r="C6431" s="234"/>
      <c r="D6431" s="224" t="s">
        <v>211</v>
      </c>
      <c r="E6431" s="235" t="s">
        <v>1</v>
      </c>
      <c r="F6431" s="236" t="s">
        <v>5425</v>
      </c>
      <c r="G6431" s="234"/>
      <c r="H6431" s="237">
        <v>79.322999999999993</v>
      </c>
      <c r="I6431" s="238"/>
      <c r="J6431" s="234"/>
      <c r="K6431" s="234"/>
      <c r="L6431" s="239"/>
      <c r="M6431" s="240"/>
      <c r="N6431" s="241"/>
      <c r="O6431" s="241"/>
      <c r="P6431" s="241"/>
      <c r="Q6431" s="241"/>
      <c r="R6431" s="241"/>
      <c r="S6431" s="241"/>
      <c r="T6431" s="242"/>
      <c r="AT6431" s="243" t="s">
        <v>211</v>
      </c>
      <c r="AU6431" s="243" t="s">
        <v>84</v>
      </c>
      <c r="AV6431" s="14" t="s">
        <v>84</v>
      </c>
      <c r="AW6431" s="14" t="s">
        <v>31</v>
      </c>
      <c r="AX6431" s="14" t="s">
        <v>75</v>
      </c>
      <c r="AY6431" s="243" t="s">
        <v>203</v>
      </c>
    </row>
    <row r="6432" spans="2:51" s="14" customFormat="1" ht="11.25">
      <c r="B6432" s="233"/>
      <c r="C6432" s="234"/>
      <c r="D6432" s="224" t="s">
        <v>211</v>
      </c>
      <c r="E6432" s="235" t="s">
        <v>1</v>
      </c>
      <c r="F6432" s="236" t="s">
        <v>5426</v>
      </c>
      <c r="G6432" s="234"/>
      <c r="H6432" s="237">
        <v>77.953000000000003</v>
      </c>
      <c r="I6432" s="238"/>
      <c r="J6432" s="234"/>
      <c r="K6432" s="234"/>
      <c r="L6432" s="239"/>
      <c r="M6432" s="240"/>
      <c r="N6432" s="241"/>
      <c r="O6432" s="241"/>
      <c r="P6432" s="241"/>
      <c r="Q6432" s="241"/>
      <c r="R6432" s="241"/>
      <c r="S6432" s="241"/>
      <c r="T6432" s="242"/>
      <c r="AT6432" s="243" t="s">
        <v>211</v>
      </c>
      <c r="AU6432" s="243" t="s">
        <v>84</v>
      </c>
      <c r="AV6432" s="14" t="s">
        <v>84</v>
      </c>
      <c r="AW6432" s="14" t="s">
        <v>31</v>
      </c>
      <c r="AX6432" s="14" t="s">
        <v>75</v>
      </c>
      <c r="AY6432" s="243" t="s">
        <v>203</v>
      </c>
    </row>
    <row r="6433" spans="2:51" s="14" customFormat="1" ht="11.25">
      <c r="B6433" s="233"/>
      <c r="C6433" s="234"/>
      <c r="D6433" s="224" t="s">
        <v>211</v>
      </c>
      <c r="E6433" s="235" t="s">
        <v>1</v>
      </c>
      <c r="F6433" s="236" t="s">
        <v>5427</v>
      </c>
      <c r="G6433" s="234"/>
      <c r="H6433" s="237">
        <v>77.748000000000005</v>
      </c>
      <c r="I6433" s="238"/>
      <c r="J6433" s="234"/>
      <c r="K6433" s="234"/>
      <c r="L6433" s="239"/>
      <c r="M6433" s="240"/>
      <c r="N6433" s="241"/>
      <c r="O6433" s="241"/>
      <c r="P6433" s="241"/>
      <c r="Q6433" s="241"/>
      <c r="R6433" s="241"/>
      <c r="S6433" s="241"/>
      <c r="T6433" s="242"/>
      <c r="AT6433" s="243" t="s">
        <v>211</v>
      </c>
      <c r="AU6433" s="243" t="s">
        <v>84</v>
      </c>
      <c r="AV6433" s="14" t="s">
        <v>84</v>
      </c>
      <c r="AW6433" s="14" t="s">
        <v>31</v>
      </c>
      <c r="AX6433" s="14" t="s">
        <v>75</v>
      </c>
      <c r="AY6433" s="243" t="s">
        <v>203</v>
      </c>
    </row>
    <row r="6434" spans="2:51" s="14" customFormat="1" ht="11.25">
      <c r="B6434" s="233"/>
      <c r="C6434" s="234"/>
      <c r="D6434" s="224" t="s">
        <v>211</v>
      </c>
      <c r="E6434" s="235" t="s">
        <v>1</v>
      </c>
      <c r="F6434" s="236" t="s">
        <v>5428</v>
      </c>
      <c r="G6434" s="234"/>
      <c r="H6434" s="237">
        <v>76.926000000000002</v>
      </c>
      <c r="I6434" s="238"/>
      <c r="J6434" s="234"/>
      <c r="K6434" s="234"/>
      <c r="L6434" s="239"/>
      <c r="M6434" s="240"/>
      <c r="N6434" s="241"/>
      <c r="O6434" s="241"/>
      <c r="P6434" s="241"/>
      <c r="Q6434" s="241"/>
      <c r="R6434" s="241"/>
      <c r="S6434" s="241"/>
      <c r="T6434" s="242"/>
      <c r="AT6434" s="243" t="s">
        <v>211</v>
      </c>
      <c r="AU6434" s="243" t="s">
        <v>84</v>
      </c>
      <c r="AV6434" s="14" t="s">
        <v>84</v>
      </c>
      <c r="AW6434" s="14" t="s">
        <v>31</v>
      </c>
      <c r="AX6434" s="14" t="s">
        <v>75</v>
      </c>
      <c r="AY6434" s="243" t="s">
        <v>203</v>
      </c>
    </row>
    <row r="6435" spans="2:51" s="14" customFormat="1" ht="11.25">
      <c r="B6435" s="233"/>
      <c r="C6435" s="234"/>
      <c r="D6435" s="224" t="s">
        <v>211</v>
      </c>
      <c r="E6435" s="235" t="s">
        <v>1</v>
      </c>
      <c r="F6435" s="236" t="s">
        <v>5429</v>
      </c>
      <c r="G6435" s="234"/>
      <c r="H6435" s="237">
        <v>77.953000000000003</v>
      </c>
      <c r="I6435" s="238"/>
      <c r="J6435" s="234"/>
      <c r="K6435" s="234"/>
      <c r="L6435" s="239"/>
      <c r="M6435" s="240"/>
      <c r="N6435" s="241"/>
      <c r="O6435" s="241"/>
      <c r="P6435" s="241"/>
      <c r="Q6435" s="241"/>
      <c r="R6435" s="241"/>
      <c r="S6435" s="241"/>
      <c r="T6435" s="242"/>
      <c r="AT6435" s="243" t="s">
        <v>211</v>
      </c>
      <c r="AU6435" s="243" t="s">
        <v>84</v>
      </c>
      <c r="AV6435" s="14" t="s">
        <v>84</v>
      </c>
      <c r="AW6435" s="14" t="s">
        <v>31</v>
      </c>
      <c r="AX6435" s="14" t="s">
        <v>75</v>
      </c>
      <c r="AY6435" s="243" t="s">
        <v>203</v>
      </c>
    </row>
    <row r="6436" spans="2:51" s="14" customFormat="1" ht="11.25">
      <c r="B6436" s="233"/>
      <c r="C6436" s="234"/>
      <c r="D6436" s="224" t="s">
        <v>211</v>
      </c>
      <c r="E6436" s="235" t="s">
        <v>1</v>
      </c>
      <c r="F6436" s="236" t="s">
        <v>5430</v>
      </c>
      <c r="G6436" s="234"/>
      <c r="H6436" s="237">
        <v>77.953000000000003</v>
      </c>
      <c r="I6436" s="238"/>
      <c r="J6436" s="234"/>
      <c r="K6436" s="234"/>
      <c r="L6436" s="239"/>
      <c r="M6436" s="240"/>
      <c r="N6436" s="241"/>
      <c r="O6436" s="241"/>
      <c r="P6436" s="241"/>
      <c r="Q6436" s="241"/>
      <c r="R6436" s="241"/>
      <c r="S6436" s="241"/>
      <c r="T6436" s="242"/>
      <c r="AT6436" s="243" t="s">
        <v>211</v>
      </c>
      <c r="AU6436" s="243" t="s">
        <v>84</v>
      </c>
      <c r="AV6436" s="14" t="s">
        <v>84</v>
      </c>
      <c r="AW6436" s="14" t="s">
        <v>31</v>
      </c>
      <c r="AX6436" s="14" t="s">
        <v>75</v>
      </c>
      <c r="AY6436" s="243" t="s">
        <v>203</v>
      </c>
    </row>
    <row r="6437" spans="2:51" s="14" customFormat="1" ht="11.25">
      <c r="B6437" s="233"/>
      <c r="C6437" s="234"/>
      <c r="D6437" s="224" t="s">
        <v>211</v>
      </c>
      <c r="E6437" s="235" t="s">
        <v>1</v>
      </c>
      <c r="F6437" s="236" t="s">
        <v>5431</v>
      </c>
      <c r="G6437" s="234"/>
      <c r="H6437" s="237">
        <v>76.926000000000002</v>
      </c>
      <c r="I6437" s="238"/>
      <c r="J6437" s="234"/>
      <c r="K6437" s="234"/>
      <c r="L6437" s="239"/>
      <c r="M6437" s="240"/>
      <c r="N6437" s="241"/>
      <c r="O6437" s="241"/>
      <c r="P6437" s="241"/>
      <c r="Q6437" s="241"/>
      <c r="R6437" s="241"/>
      <c r="S6437" s="241"/>
      <c r="T6437" s="242"/>
      <c r="AT6437" s="243" t="s">
        <v>211</v>
      </c>
      <c r="AU6437" s="243" t="s">
        <v>84</v>
      </c>
      <c r="AV6437" s="14" t="s">
        <v>84</v>
      </c>
      <c r="AW6437" s="14" t="s">
        <v>31</v>
      </c>
      <c r="AX6437" s="14" t="s">
        <v>75</v>
      </c>
      <c r="AY6437" s="243" t="s">
        <v>203</v>
      </c>
    </row>
    <row r="6438" spans="2:51" s="14" customFormat="1" ht="11.25">
      <c r="B6438" s="233"/>
      <c r="C6438" s="234"/>
      <c r="D6438" s="224" t="s">
        <v>211</v>
      </c>
      <c r="E6438" s="235" t="s">
        <v>1</v>
      </c>
      <c r="F6438" s="236" t="s">
        <v>5432</v>
      </c>
      <c r="G6438" s="234"/>
      <c r="H6438" s="237">
        <v>76.926000000000002</v>
      </c>
      <c r="I6438" s="238"/>
      <c r="J6438" s="234"/>
      <c r="K6438" s="234"/>
      <c r="L6438" s="239"/>
      <c r="M6438" s="240"/>
      <c r="N6438" s="241"/>
      <c r="O6438" s="241"/>
      <c r="P6438" s="241"/>
      <c r="Q6438" s="241"/>
      <c r="R6438" s="241"/>
      <c r="S6438" s="241"/>
      <c r="T6438" s="242"/>
      <c r="AT6438" s="243" t="s">
        <v>211</v>
      </c>
      <c r="AU6438" s="243" t="s">
        <v>84</v>
      </c>
      <c r="AV6438" s="14" t="s">
        <v>84</v>
      </c>
      <c r="AW6438" s="14" t="s">
        <v>31</v>
      </c>
      <c r="AX6438" s="14" t="s">
        <v>75</v>
      </c>
      <c r="AY6438" s="243" t="s">
        <v>203</v>
      </c>
    </row>
    <row r="6439" spans="2:51" s="14" customFormat="1" ht="11.25">
      <c r="B6439" s="233"/>
      <c r="C6439" s="234"/>
      <c r="D6439" s="224" t="s">
        <v>211</v>
      </c>
      <c r="E6439" s="235" t="s">
        <v>1</v>
      </c>
      <c r="F6439" s="236" t="s">
        <v>5433</v>
      </c>
      <c r="G6439" s="234"/>
      <c r="H6439" s="237">
        <v>77.953000000000003</v>
      </c>
      <c r="I6439" s="238"/>
      <c r="J6439" s="234"/>
      <c r="K6439" s="234"/>
      <c r="L6439" s="239"/>
      <c r="M6439" s="240"/>
      <c r="N6439" s="241"/>
      <c r="O6439" s="241"/>
      <c r="P6439" s="241"/>
      <c r="Q6439" s="241"/>
      <c r="R6439" s="241"/>
      <c r="S6439" s="241"/>
      <c r="T6439" s="242"/>
      <c r="AT6439" s="243" t="s">
        <v>211</v>
      </c>
      <c r="AU6439" s="243" t="s">
        <v>84</v>
      </c>
      <c r="AV6439" s="14" t="s">
        <v>84</v>
      </c>
      <c r="AW6439" s="14" t="s">
        <v>31</v>
      </c>
      <c r="AX6439" s="14" t="s">
        <v>75</v>
      </c>
      <c r="AY6439" s="243" t="s">
        <v>203</v>
      </c>
    </row>
    <row r="6440" spans="2:51" s="14" customFormat="1" ht="11.25">
      <c r="B6440" s="233"/>
      <c r="C6440" s="234"/>
      <c r="D6440" s="224" t="s">
        <v>211</v>
      </c>
      <c r="E6440" s="235" t="s">
        <v>1</v>
      </c>
      <c r="F6440" s="236" t="s">
        <v>5434</v>
      </c>
      <c r="G6440" s="234"/>
      <c r="H6440" s="237">
        <v>77.953000000000003</v>
      </c>
      <c r="I6440" s="238"/>
      <c r="J6440" s="234"/>
      <c r="K6440" s="234"/>
      <c r="L6440" s="239"/>
      <c r="M6440" s="240"/>
      <c r="N6440" s="241"/>
      <c r="O6440" s="241"/>
      <c r="P6440" s="241"/>
      <c r="Q6440" s="241"/>
      <c r="R6440" s="241"/>
      <c r="S6440" s="241"/>
      <c r="T6440" s="242"/>
      <c r="AT6440" s="243" t="s">
        <v>211</v>
      </c>
      <c r="AU6440" s="243" t="s">
        <v>84</v>
      </c>
      <c r="AV6440" s="14" t="s">
        <v>84</v>
      </c>
      <c r="AW6440" s="14" t="s">
        <v>31</v>
      </c>
      <c r="AX6440" s="14" t="s">
        <v>75</v>
      </c>
      <c r="AY6440" s="243" t="s">
        <v>203</v>
      </c>
    </row>
    <row r="6441" spans="2:51" s="14" customFormat="1" ht="11.25">
      <c r="B6441" s="233"/>
      <c r="C6441" s="234"/>
      <c r="D6441" s="224" t="s">
        <v>211</v>
      </c>
      <c r="E6441" s="235" t="s">
        <v>1</v>
      </c>
      <c r="F6441" s="236" t="s">
        <v>5435</v>
      </c>
      <c r="G6441" s="234"/>
      <c r="H6441" s="237">
        <v>33.188000000000002</v>
      </c>
      <c r="I6441" s="238"/>
      <c r="J6441" s="234"/>
      <c r="K6441" s="234"/>
      <c r="L6441" s="239"/>
      <c r="M6441" s="240"/>
      <c r="N6441" s="241"/>
      <c r="O6441" s="241"/>
      <c r="P6441" s="241"/>
      <c r="Q6441" s="241"/>
      <c r="R6441" s="241"/>
      <c r="S6441" s="241"/>
      <c r="T6441" s="242"/>
      <c r="AT6441" s="243" t="s">
        <v>211</v>
      </c>
      <c r="AU6441" s="243" t="s">
        <v>84</v>
      </c>
      <c r="AV6441" s="14" t="s">
        <v>84</v>
      </c>
      <c r="AW6441" s="14" t="s">
        <v>31</v>
      </c>
      <c r="AX6441" s="14" t="s">
        <v>75</v>
      </c>
      <c r="AY6441" s="243" t="s">
        <v>203</v>
      </c>
    </row>
    <row r="6442" spans="2:51" s="14" customFormat="1" ht="11.25">
      <c r="B6442" s="233"/>
      <c r="C6442" s="234"/>
      <c r="D6442" s="224" t="s">
        <v>211</v>
      </c>
      <c r="E6442" s="235" t="s">
        <v>1</v>
      </c>
      <c r="F6442" s="236" t="s">
        <v>5436</v>
      </c>
      <c r="G6442" s="234"/>
      <c r="H6442" s="237">
        <v>55.143000000000001</v>
      </c>
      <c r="I6442" s="238"/>
      <c r="J6442" s="234"/>
      <c r="K6442" s="234"/>
      <c r="L6442" s="239"/>
      <c r="M6442" s="240"/>
      <c r="N6442" s="241"/>
      <c r="O6442" s="241"/>
      <c r="P6442" s="241"/>
      <c r="Q6442" s="241"/>
      <c r="R6442" s="241"/>
      <c r="S6442" s="241"/>
      <c r="T6442" s="242"/>
      <c r="AT6442" s="243" t="s">
        <v>211</v>
      </c>
      <c r="AU6442" s="243" t="s">
        <v>84</v>
      </c>
      <c r="AV6442" s="14" t="s">
        <v>84</v>
      </c>
      <c r="AW6442" s="14" t="s">
        <v>31</v>
      </c>
      <c r="AX6442" s="14" t="s">
        <v>75</v>
      </c>
      <c r="AY6442" s="243" t="s">
        <v>203</v>
      </c>
    </row>
    <row r="6443" spans="2:51" s="14" customFormat="1" ht="11.25">
      <c r="B6443" s="233"/>
      <c r="C6443" s="234"/>
      <c r="D6443" s="224" t="s">
        <v>211</v>
      </c>
      <c r="E6443" s="235" t="s">
        <v>1</v>
      </c>
      <c r="F6443" s="236" t="s">
        <v>5437</v>
      </c>
      <c r="G6443" s="234"/>
      <c r="H6443" s="237">
        <v>52.265999999999998</v>
      </c>
      <c r="I6443" s="238"/>
      <c r="J6443" s="234"/>
      <c r="K6443" s="234"/>
      <c r="L6443" s="239"/>
      <c r="M6443" s="240"/>
      <c r="N6443" s="241"/>
      <c r="O6443" s="241"/>
      <c r="P6443" s="241"/>
      <c r="Q6443" s="241"/>
      <c r="R6443" s="241"/>
      <c r="S6443" s="241"/>
      <c r="T6443" s="242"/>
      <c r="AT6443" s="243" t="s">
        <v>211</v>
      </c>
      <c r="AU6443" s="243" t="s">
        <v>84</v>
      </c>
      <c r="AV6443" s="14" t="s">
        <v>84</v>
      </c>
      <c r="AW6443" s="14" t="s">
        <v>31</v>
      </c>
      <c r="AX6443" s="14" t="s">
        <v>75</v>
      </c>
      <c r="AY6443" s="243" t="s">
        <v>203</v>
      </c>
    </row>
    <row r="6444" spans="2:51" s="14" customFormat="1" ht="11.25">
      <c r="B6444" s="233"/>
      <c r="C6444" s="234"/>
      <c r="D6444" s="224" t="s">
        <v>211</v>
      </c>
      <c r="E6444" s="235" t="s">
        <v>1</v>
      </c>
      <c r="F6444" s="236" t="s">
        <v>5438</v>
      </c>
      <c r="G6444" s="234"/>
      <c r="H6444" s="237">
        <v>67.198999999999998</v>
      </c>
      <c r="I6444" s="238"/>
      <c r="J6444" s="234"/>
      <c r="K6444" s="234"/>
      <c r="L6444" s="239"/>
      <c r="M6444" s="240"/>
      <c r="N6444" s="241"/>
      <c r="O6444" s="241"/>
      <c r="P6444" s="241"/>
      <c r="Q6444" s="241"/>
      <c r="R6444" s="241"/>
      <c r="S6444" s="241"/>
      <c r="T6444" s="242"/>
      <c r="AT6444" s="243" t="s">
        <v>211</v>
      </c>
      <c r="AU6444" s="243" t="s">
        <v>84</v>
      </c>
      <c r="AV6444" s="14" t="s">
        <v>84</v>
      </c>
      <c r="AW6444" s="14" t="s">
        <v>31</v>
      </c>
      <c r="AX6444" s="14" t="s">
        <v>75</v>
      </c>
      <c r="AY6444" s="243" t="s">
        <v>203</v>
      </c>
    </row>
    <row r="6445" spans="2:51" s="14" customFormat="1" ht="11.25">
      <c r="B6445" s="233"/>
      <c r="C6445" s="234"/>
      <c r="D6445" s="224" t="s">
        <v>211</v>
      </c>
      <c r="E6445" s="235" t="s">
        <v>1</v>
      </c>
      <c r="F6445" s="236" t="s">
        <v>5439</v>
      </c>
      <c r="G6445" s="234"/>
      <c r="H6445" s="237">
        <v>77.953000000000003</v>
      </c>
      <c r="I6445" s="238"/>
      <c r="J6445" s="234"/>
      <c r="K6445" s="234"/>
      <c r="L6445" s="239"/>
      <c r="M6445" s="240"/>
      <c r="N6445" s="241"/>
      <c r="O6445" s="241"/>
      <c r="P6445" s="241"/>
      <c r="Q6445" s="241"/>
      <c r="R6445" s="241"/>
      <c r="S6445" s="241"/>
      <c r="T6445" s="242"/>
      <c r="AT6445" s="243" t="s">
        <v>211</v>
      </c>
      <c r="AU6445" s="243" t="s">
        <v>84</v>
      </c>
      <c r="AV6445" s="14" t="s">
        <v>84</v>
      </c>
      <c r="AW6445" s="14" t="s">
        <v>31</v>
      </c>
      <c r="AX6445" s="14" t="s">
        <v>75</v>
      </c>
      <c r="AY6445" s="243" t="s">
        <v>203</v>
      </c>
    </row>
    <row r="6446" spans="2:51" s="14" customFormat="1" ht="11.25">
      <c r="B6446" s="233"/>
      <c r="C6446" s="234"/>
      <c r="D6446" s="224" t="s">
        <v>211</v>
      </c>
      <c r="E6446" s="235" t="s">
        <v>1</v>
      </c>
      <c r="F6446" s="236" t="s">
        <v>5440</v>
      </c>
      <c r="G6446" s="234"/>
      <c r="H6446" s="237">
        <v>77.953000000000003</v>
      </c>
      <c r="I6446" s="238"/>
      <c r="J6446" s="234"/>
      <c r="K6446" s="234"/>
      <c r="L6446" s="239"/>
      <c r="M6446" s="240"/>
      <c r="N6446" s="241"/>
      <c r="O6446" s="241"/>
      <c r="P6446" s="241"/>
      <c r="Q6446" s="241"/>
      <c r="R6446" s="241"/>
      <c r="S6446" s="241"/>
      <c r="T6446" s="242"/>
      <c r="AT6446" s="243" t="s">
        <v>211</v>
      </c>
      <c r="AU6446" s="243" t="s">
        <v>84</v>
      </c>
      <c r="AV6446" s="14" t="s">
        <v>84</v>
      </c>
      <c r="AW6446" s="14" t="s">
        <v>31</v>
      </c>
      <c r="AX6446" s="14" t="s">
        <v>75</v>
      </c>
      <c r="AY6446" s="243" t="s">
        <v>203</v>
      </c>
    </row>
    <row r="6447" spans="2:51" s="14" customFormat="1" ht="11.25">
      <c r="B6447" s="233"/>
      <c r="C6447" s="234"/>
      <c r="D6447" s="224" t="s">
        <v>211</v>
      </c>
      <c r="E6447" s="235" t="s">
        <v>1</v>
      </c>
      <c r="F6447" s="236" t="s">
        <v>5441</v>
      </c>
      <c r="G6447" s="234"/>
      <c r="H6447" s="237">
        <v>77.953000000000003</v>
      </c>
      <c r="I6447" s="238"/>
      <c r="J6447" s="234"/>
      <c r="K6447" s="234"/>
      <c r="L6447" s="239"/>
      <c r="M6447" s="240"/>
      <c r="N6447" s="241"/>
      <c r="O6447" s="241"/>
      <c r="P6447" s="241"/>
      <c r="Q6447" s="241"/>
      <c r="R6447" s="241"/>
      <c r="S6447" s="241"/>
      <c r="T6447" s="242"/>
      <c r="AT6447" s="243" t="s">
        <v>211</v>
      </c>
      <c r="AU6447" s="243" t="s">
        <v>84</v>
      </c>
      <c r="AV6447" s="14" t="s">
        <v>84</v>
      </c>
      <c r="AW6447" s="14" t="s">
        <v>31</v>
      </c>
      <c r="AX6447" s="14" t="s">
        <v>75</v>
      </c>
      <c r="AY6447" s="243" t="s">
        <v>203</v>
      </c>
    </row>
    <row r="6448" spans="2:51" s="14" customFormat="1" ht="11.25">
      <c r="B6448" s="233"/>
      <c r="C6448" s="234"/>
      <c r="D6448" s="224" t="s">
        <v>211</v>
      </c>
      <c r="E6448" s="235" t="s">
        <v>1</v>
      </c>
      <c r="F6448" s="236" t="s">
        <v>5442</v>
      </c>
      <c r="G6448" s="234"/>
      <c r="H6448" s="237">
        <v>91.037000000000006</v>
      </c>
      <c r="I6448" s="238"/>
      <c r="J6448" s="234"/>
      <c r="K6448" s="234"/>
      <c r="L6448" s="239"/>
      <c r="M6448" s="240"/>
      <c r="N6448" s="241"/>
      <c r="O6448" s="241"/>
      <c r="P6448" s="241"/>
      <c r="Q6448" s="241"/>
      <c r="R6448" s="241"/>
      <c r="S6448" s="241"/>
      <c r="T6448" s="242"/>
      <c r="AT6448" s="243" t="s">
        <v>211</v>
      </c>
      <c r="AU6448" s="243" t="s">
        <v>84</v>
      </c>
      <c r="AV6448" s="14" t="s">
        <v>84</v>
      </c>
      <c r="AW6448" s="14" t="s">
        <v>31</v>
      </c>
      <c r="AX6448" s="14" t="s">
        <v>75</v>
      </c>
      <c r="AY6448" s="243" t="s">
        <v>203</v>
      </c>
    </row>
    <row r="6449" spans="2:51" s="14" customFormat="1" ht="11.25">
      <c r="B6449" s="233"/>
      <c r="C6449" s="234"/>
      <c r="D6449" s="224" t="s">
        <v>211</v>
      </c>
      <c r="E6449" s="235" t="s">
        <v>1</v>
      </c>
      <c r="F6449" s="236" t="s">
        <v>5443</v>
      </c>
      <c r="G6449" s="234"/>
      <c r="H6449" s="237">
        <v>77.063000000000002</v>
      </c>
      <c r="I6449" s="238"/>
      <c r="J6449" s="234"/>
      <c r="K6449" s="234"/>
      <c r="L6449" s="239"/>
      <c r="M6449" s="240"/>
      <c r="N6449" s="241"/>
      <c r="O6449" s="241"/>
      <c r="P6449" s="241"/>
      <c r="Q6449" s="241"/>
      <c r="R6449" s="241"/>
      <c r="S6449" s="241"/>
      <c r="T6449" s="242"/>
      <c r="AT6449" s="243" t="s">
        <v>211</v>
      </c>
      <c r="AU6449" s="243" t="s">
        <v>84</v>
      </c>
      <c r="AV6449" s="14" t="s">
        <v>84</v>
      </c>
      <c r="AW6449" s="14" t="s">
        <v>31</v>
      </c>
      <c r="AX6449" s="14" t="s">
        <v>75</v>
      </c>
      <c r="AY6449" s="243" t="s">
        <v>203</v>
      </c>
    </row>
    <row r="6450" spans="2:51" s="14" customFormat="1" ht="11.25">
      <c r="B6450" s="233"/>
      <c r="C6450" s="234"/>
      <c r="D6450" s="224" t="s">
        <v>211</v>
      </c>
      <c r="E6450" s="235" t="s">
        <v>1</v>
      </c>
      <c r="F6450" s="236" t="s">
        <v>5444</v>
      </c>
      <c r="G6450" s="234"/>
      <c r="H6450" s="237">
        <v>77.063000000000002</v>
      </c>
      <c r="I6450" s="238"/>
      <c r="J6450" s="234"/>
      <c r="K6450" s="234"/>
      <c r="L6450" s="239"/>
      <c r="M6450" s="240"/>
      <c r="N6450" s="241"/>
      <c r="O6450" s="241"/>
      <c r="P6450" s="241"/>
      <c r="Q6450" s="241"/>
      <c r="R6450" s="241"/>
      <c r="S6450" s="241"/>
      <c r="T6450" s="242"/>
      <c r="AT6450" s="243" t="s">
        <v>211</v>
      </c>
      <c r="AU6450" s="243" t="s">
        <v>84</v>
      </c>
      <c r="AV6450" s="14" t="s">
        <v>84</v>
      </c>
      <c r="AW6450" s="14" t="s">
        <v>31</v>
      </c>
      <c r="AX6450" s="14" t="s">
        <v>75</v>
      </c>
      <c r="AY6450" s="243" t="s">
        <v>203</v>
      </c>
    </row>
    <row r="6451" spans="2:51" s="14" customFormat="1" ht="11.25">
      <c r="B6451" s="233"/>
      <c r="C6451" s="234"/>
      <c r="D6451" s="224" t="s">
        <v>211</v>
      </c>
      <c r="E6451" s="235" t="s">
        <v>1</v>
      </c>
      <c r="F6451" s="236" t="s">
        <v>5445</v>
      </c>
      <c r="G6451" s="234"/>
      <c r="H6451" s="237">
        <v>81.721000000000004</v>
      </c>
      <c r="I6451" s="238"/>
      <c r="J6451" s="234"/>
      <c r="K6451" s="234"/>
      <c r="L6451" s="239"/>
      <c r="M6451" s="240"/>
      <c r="N6451" s="241"/>
      <c r="O6451" s="241"/>
      <c r="P6451" s="241"/>
      <c r="Q6451" s="241"/>
      <c r="R6451" s="241"/>
      <c r="S6451" s="241"/>
      <c r="T6451" s="242"/>
      <c r="AT6451" s="243" t="s">
        <v>211</v>
      </c>
      <c r="AU6451" s="243" t="s">
        <v>84</v>
      </c>
      <c r="AV6451" s="14" t="s">
        <v>84</v>
      </c>
      <c r="AW6451" s="14" t="s">
        <v>31</v>
      </c>
      <c r="AX6451" s="14" t="s">
        <v>75</v>
      </c>
      <c r="AY6451" s="243" t="s">
        <v>203</v>
      </c>
    </row>
    <row r="6452" spans="2:51" s="13" customFormat="1" ht="11.25">
      <c r="B6452" s="222"/>
      <c r="C6452" s="223"/>
      <c r="D6452" s="224" t="s">
        <v>211</v>
      </c>
      <c r="E6452" s="225" t="s">
        <v>1</v>
      </c>
      <c r="F6452" s="226" t="s">
        <v>213</v>
      </c>
      <c r="G6452" s="223"/>
      <c r="H6452" s="225" t="s">
        <v>1</v>
      </c>
      <c r="I6452" s="227"/>
      <c r="J6452" s="223"/>
      <c r="K6452" s="223"/>
      <c r="L6452" s="228"/>
      <c r="M6452" s="229"/>
      <c r="N6452" s="230"/>
      <c r="O6452" s="230"/>
      <c r="P6452" s="230"/>
      <c r="Q6452" s="230"/>
      <c r="R6452" s="230"/>
      <c r="S6452" s="230"/>
      <c r="T6452" s="231"/>
      <c r="AT6452" s="232" t="s">
        <v>211</v>
      </c>
      <c r="AU6452" s="232" t="s">
        <v>84</v>
      </c>
      <c r="AV6452" s="13" t="s">
        <v>82</v>
      </c>
      <c r="AW6452" s="13" t="s">
        <v>31</v>
      </c>
      <c r="AX6452" s="13" t="s">
        <v>75</v>
      </c>
      <c r="AY6452" s="232" t="s">
        <v>203</v>
      </c>
    </row>
    <row r="6453" spans="2:51" s="13" customFormat="1" ht="11.25">
      <c r="B6453" s="222"/>
      <c r="C6453" s="223"/>
      <c r="D6453" s="224" t="s">
        <v>211</v>
      </c>
      <c r="E6453" s="225" t="s">
        <v>1</v>
      </c>
      <c r="F6453" s="226" t="s">
        <v>5446</v>
      </c>
      <c r="G6453" s="223"/>
      <c r="H6453" s="225" t="s">
        <v>1</v>
      </c>
      <c r="I6453" s="227"/>
      <c r="J6453" s="223"/>
      <c r="K6453" s="223"/>
      <c r="L6453" s="228"/>
      <c r="M6453" s="229"/>
      <c r="N6453" s="230"/>
      <c r="O6453" s="230"/>
      <c r="P6453" s="230"/>
      <c r="Q6453" s="230"/>
      <c r="R6453" s="230"/>
      <c r="S6453" s="230"/>
      <c r="T6453" s="231"/>
      <c r="AT6453" s="232" t="s">
        <v>211</v>
      </c>
      <c r="AU6453" s="232" t="s">
        <v>84</v>
      </c>
      <c r="AV6453" s="13" t="s">
        <v>82</v>
      </c>
      <c r="AW6453" s="13" t="s">
        <v>31</v>
      </c>
      <c r="AX6453" s="13" t="s">
        <v>75</v>
      </c>
      <c r="AY6453" s="232" t="s">
        <v>203</v>
      </c>
    </row>
    <row r="6454" spans="2:51" s="13" customFormat="1" ht="11.25">
      <c r="B6454" s="222"/>
      <c r="C6454" s="223"/>
      <c r="D6454" s="224" t="s">
        <v>211</v>
      </c>
      <c r="E6454" s="225" t="s">
        <v>1</v>
      </c>
      <c r="F6454" s="226" t="s">
        <v>258</v>
      </c>
      <c r="G6454" s="223"/>
      <c r="H6454" s="225" t="s">
        <v>1</v>
      </c>
      <c r="I6454" s="227"/>
      <c r="J6454" s="223"/>
      <c r="K6454" s="223"/>
      <c r="L6454" s="228"/>
      <c r="M6454" s="229"/>
      <c r="N6454" s="230"/>
      <c r="O6454" s="230"/>
      <c r="P6454" s="230"/>
      <c r="Q6454" s="230"/>
      <c r="R6454" s="230"/>
      <c r="S6454" s="230"/>
      <c r="T6454" s="231"/>
      <c r="AT6454" s="232" t="s">
        <v>211</v>
      </c>
      <c r="AU6454" s="232" t="s">
        <v>84</v>
      </c>
      <c r="AV6454" s="13" t="s">
        <v>82</v>
      </c>
      <c r="AW6454" s="13" t="s">
        <v>31</v>
      </c>
      <c r="AX6454" s="13" t="s">
        <v>75</v>
      </c>
      <c r="AY6454" s="232" t="s">
        <v>203</v>
      </c>
    </row>
    <row r="6455" spans="2:51" s="14" customFormat="1" ht="11.25">
      <c r="B6455" s="233"/>
      <c r="C6455" s="234"/>
      <c r="D6455" s="224" t="s">
        <v>211</v>
      </c>
      <c r="E6455" s="235" t="s">
        <v>1</v>
      </c>
      <c r="F6455" s="236" t="s">
        <v>5447</v>
      </c>
      <c r="G6455" s="234"/>
      <c r="H6455" s="237">
        <v>46.442999999999998</v>
      </c>
      <c r="I6455" s="238"/>
      <c r="J6455" s="234"/>
      <c r="K6455" s="234"/>
      <c r="L6455" s="239"/>
      <c r="M6455" s="240"/>
      <c r="N6455" s="241"/>
      <c r="O6455" s="241"/>
      <c r="P6455" s="241"/>
      <c r="Q6455" s="241"/>
      <c r="R6455" s="241"/>
      <c r="S6455" s="241"/>
      <c r="T6455" s="242"/>
      <c r="AT6455" s="243" t="s">
        <v>211</v>
      </c>
      <c r="AU6455" s="243" t="s">
        <v>84</v>
      </c>
      <c r="AV6455" s="14" t="s">
        <v>84</v>
      </c>
      <c r="AW6455" s="14" t="s">
        <v>31</v>
      </c>
      <c r="AX6455" s="14" t="s">
        <v>75</v>
      </c>
      <c r="AY6455" s="243" t="s">
        <v>203</v>
      </c>
    </row>
    <row r="6456" spans="2:51" s="14" customFormat="1" ht="11.25">
      <c r="B6456" s="233"/>
      <c r="C6456" s="234"/>
      <c r="D6456" s="224" t="s">
        <v>211</v>
      </c>
      <c r="E6456" s="235" t="s">
        <v>1</v>
      </c>
      <c r="F6456" s="236" t="s">
        <v>5448</v>
      </c>
      <c r="G6456" s="234"/>
      <c r="H6456" s="237">
        <v>40.140999999999998</v>
      </c>
      <c r="I6456" s="238"/>
      <c r="J6456" s="234"/>
      <c r="K6456" s="234"/>
      <c r="L6456" s="239"/>
      <c r="M6456" s="240"/>
      <c r="N6456" s="241"/>
      <c r="O6456" s="241"/>
      <c r="P6456" s="241"/>
      <c r="Q6456" s="241"/>
      <c r="R6456" s="241"/>
      <c r="S6456" s="241"/>
      <c r="T6456" s="242"/>
      <c r="AT6456" s="243" t="s">
        <v>211</v>
      </c>
      <c r="AU6456" s="243" t="s">
        <v>84</v>
      </c>
      <c r="AV6456" s="14" t="s">
        <v>84</v>
      </c>
      <c r="AW6456" s="14" t="s">
        <v>31</v>
      </c>
      <c r="AX6456" s="14" t="s">
        <v>75</v>
      </c>
      <c r="AY6456" s="243" t="s">
        <v>203</v>
      </c>
    </row>
    <row r="6457" spans="2:51" s="14" customFormat="1" ht="11.25">
      <c r="B6457" s="233"/>
      <c r="C6457" s="234"/>
      <c r="D6457" s="224" t="s">
        <v>211</v>
      </c>
      <c r="E6457" s="235" t="s">
        <v>1</v>
      </c>
      <c r="F6457" s="236" t="s">
        <v>5449</v>
      </c>
      <c r="G6457" s="234"/>
      <c r="H6457" s="237">
        <v>113.779</v>
      </c>
      <c r="I6457" s="238"/>
      <c r="J6457" s="234"/>
      <c r="K6457" s="234"/>
      <c r="L6457" s="239"/>
      <c r="M6457" s="240"/>
      <c r="N6457" s="241"/>
      <c r="O6457" s="241"/>
      <c r="P6457" s="241"/>
      <c r="Q6457" s="241"/>
      <c r="R6457" s="241"/>
      <c r="S6457" s="241"/>
      <c r="T6457" s="242"/>
      <c r="AT6457" s="243" t="s">
        <v>211</v>
      </c>
      <c r="AU6457" s="243" t="s">
        <v>84</v>
      </c>
      <c r="AV6457" s="14" t="s">
        <v>84</v>
      </c>
      <c r="AW6457" s="14" t="s">
        <v>31</v>
      </c>
      <c r="AX6457" s="14" t="s">
        <v>75</v>
      </c>
      <c r="AY6457" s="243" t="s">
        <v>203</v>
      </c>
    </row>
    <row r="6458" spans="2:51" s="14" customFormat="1" ht="11.25">
      <c r="B6458" s="233"/>
      <c r="C6458" s="234"/>
      <c r="D6458" s="224" t="s">
        <v>211</v>
      </c>
      <c r="E6458" s="235" t="s">
        <v>1</v>
      </c>
      <c r="F6458" s="236" t="s">
        <v>5450</v>
      </c>
      <c r="G6458" s="234"/>
      <c r="H6458" s="237">
        <v>64.596000000000004</v>
      </c>
      <c r="I6458" s="238"/>
      <c r="J6458" s="234"/>
      <c r="K6458" s="234"/>
      <c r="L6458" s="239"/>
      <c r="M6458" s="240"/>
      <c r="N6458" s="241"/>
      <c r="O6458" s="241"/>
      <c r="P6458" s="241"/>
      <c r="Q6458" s="241"/>
      <c r="R6458" s="241"/>
      <c r="S6458" s="241"/>
      <c r="T6458" s="242"/>
      <c r="AT6458" s="243" t="s">
        <v>211</v>
      </c>
      <c r="AU6458" s="243" t="s">
        <v>84</v>
      </c>
      <c r="AV6458" s="14" t="s">
        <v>84</v>
      </c>
      <c r="AW6458" s="14" t="s">
        <v>31</v>
      </c>
      <c r="AX6458" s="14" t="s">
        <v>75</v>
      </c>
      <c r="AY6458" s="243" t="s">
        <v>203</v>
      </c>
    </row>
    <row r="6459" spans="2:51" s="14" customFormat="1" ht="11.25">
      <c r="B6459" s="233"/>
      <c r="C6459" s="234"/>
      <c r="D6459" s="224" t="s">
        <v>211</v>
      </c>
      <c r="E6459" s="235" t="s">
        <v>1</v>
      </c>
      <c r="F6459" s="236" t="s">
        <v>5451</v>
      </c>
      <c r="G6459" s="234"/>
      <c r="H6459" s="237">
        <v>80.899000000000001</v>
      </c>
      <c r="I6459" s="238"/>
      <c r="J6459" s="234"/>
      <c r="K6459" s="234"/>
      <c r="L6459" s="239"/>
      <c r="M6459" s="240"/>
      <c r="N6459" s="241"/>
      <c r="O6459" s="241"/>
      <c r="P6459" s="241"/>
      <c r="Q6459" s="241"/>
      <c r="R6459" s="241"/>
      <c r="S6459" s="241"/>
      <c r="T6459" s="242"/>
      <c r="AT6459" s="243" t="s">
        <v>211</v>
      </c>
      <c r="AU6459" s="243" t="s">
        <v>84</v>
      </c>
      <c r="AV6459" s="14" t="s">
        <v>84</v>
      </c>
      <c r="AW6459" s="14" t="s">
        <v>31</v>
      </c>
      <c r="AX6459" s="14" t="s">
        <v>75</v>
      </c>
      <c r="AY6459" s="243" t="s">
        <v>203</v>
      </c>
    </row>
    <row r="6460" spans="2:51" s="14" customFormat="1" ht="11.25">
      <c r="B6460" s="233"/>
      <c r="C6460" s="234"/>
      <c r="D6460" s="224" t="s">
        <v>211</v>
      </c>
      <c r="E6460" s="235" t="s">
        <v>1</v>
      </c>
      <c r="F6460" s="236" t="s">
        <v>5452</v>
      </c>
      <c r="G6460" s="234"/>
      <c r="H6460" s="237">
        <v>78.843999999999994</v>
      </c>
      <c r="I6460" s="238"/>
      <c r="J6460" s="234"/>
      <c r="K6460" s="234"/>
      <c r="L6460" s="239"/>
      <c r="M6460" s="240"/>
      <c r="N6460" s="241"/>
      <c r="O6460" s="241"/>
      <c r="P6460" s="241"/>
      <c r="Q6460" s="241"/>
      <c r="R6460" s="241"/>
      <c r="S6460" s="241"/>
      <c r="T6460" s="242"/>
      <c r="AT6460" s="243" t="s">
        <v>211</v>
      </c>
      <c r="AU6460" s="243" t="s">
        <v>84</v>
      </c>
      <c r="AV6460" s="14" t="s">
        <v>84</v>
      </c>
      <c r="AW6460" s="14" t="s">
        <v>31</v>
      </c>
      <c r="AX6460" s="14" t="s">
        <v>75</v>
      </c>
      <c r="AY6460" s="243" t="s">
        <v>203</v>
      </c>
    </row>
    <row r="6461" spans="2:51" s="14" customFormat="1" ht="11.25">
      <c r="B6461" s="233"/>
      <c r="C6461" s="234"/>
      <c r="D6461" s="224" t="s">
        <v>211</v>
      </c>
      <c r="E6461" s="235" t="s">
        <v>1</v>
      </c>
      <c r="F6461" s="236" t="s">
        <v>5453</v>
      </c>
      <c r="G6461" s="234"/>
      <c r="H6461" s="237">
        <v>75.212999999999994</v>
      </c>
      <c r="I6461" s="238"/>
      <c r="J6461" s="234"/>
      <c r="K6461" s="234"/>
      <c r="L6461" s="239"/>
      <c r="M6461" s="240"/>
      <c r="N6461" s="241"/>
      <c r="O6461" s="241"/>
      <c r="P6461" s="241"/>
      <c r="Q6461" s="241"/>
      <c r="R6461" s="241"/>
      <c r="S6461" s="241"/>
      <c r="T6461" s="242"/>
      <c r="AT6461" s="243" t="s">
        <v>211</v>
      </c>
      <c r="AU6461" s="243" t="s">
        <v>84</v>
      </c>
      <c r="AV6461" s="14" t="s">
        <v>84</v>
      </c>
      <c r="AW6461" s="14" t="s">
        <v>31</v>
      </c>
      <c r="AX6461" s="14" t="s">
        <v>75</v>
      </c>
      <c r="AY6461" s="243" t="s">
        <v>203</v>
      </c>
    </row>
    <row r="6462" spans="2:51" s="14" customFormat="1" ht="11.25">
      <c r="B6462" s="233"/>
      <c r="C6462" s="234"/>
      <c r="D6462" s="224" t="s">
        <v>211</v>
      </c>
      <c r="E6462" s="235" t="s">
        <v>1</v>
      </c>
      <c r="F6462" s="236" t="s">
        <v>5454</v>
      </c>
      <c r="G6462" s="234"/>
      <c r="H6462" s="237">
        <v>75.212999999999994</v>
      </c>
      <c r="I6462" s="238"/>
      <c r="J6462" s="234"/>
      <c r="K6462" s="234"/>
      <c r="L6462" s="239"/>
      <c r="M6462" s="240"/>
      <c r="N6462" s="241"/>
      <c r="O6462" s="241"/>
      <c r="P6462" s="241"/>
      <c r="Q6462" s="241"/>
      <c r="R6462" s="241"/>
      <c r="S6462" s="241"/>
      <c r="T6462" s="242"/>
      <c r="AT6462" s="243" t="s">
        <v>211</v>
      </c>
      <c r="AU6462" s="243" t="s">
        <v>84</v>
      </c>
      <c r="AV6462" s="14" t="s">
        <v>84</v>
      </c>
      <c r="AW6462" s="14" t="s">
        <v>31</v>
      </c>
      <c r="AX6462" s="14" t="s">
        <v>75</v>
      </c>
      <c r="AY6462" s="243" t="s">
        <v>203</v>
      </c>
    </row>
    <row r="6463" spans="2:51" s="14" customFormat="1" ht="11.25">
      <c r="B6463" s="233"/>
      <c r="C6463" s="234"/>
      <c r="D6463" s="224" t="s">
        <v>211</v>
      </c>
      <c r="E6463" s="235" t="s">
        <v>1</v>
      </c>
      <c r="F6463" s="236" t="s">
        <v>5455</v>
      </c>
      <c r="G6463" s="234"/>
      <c r="H6463" s="237">
        <v>78.638000000000005</v>
      </c>
      <c r="I6463" s="238"/>
      <c r="J6463" s="234"/>
      <c r="K6463" s="234"/>
      <c r="L6463" s="239"/>
      <c r="M6463" s="240"/>
      <c r="N6463" s="241"/>
      <c r="O6463" s="241"/>
      <c r="P6463" s="241"/>
      <c r="Q6463" s="241"/>
      <c r="R6463" s="241"/>
      <c r="S6463" s="241"/>
      <c r="T6463" s="242"/>
      <c r="AT6463" s="243" t="s">
        <v>211</v>
      </c>
      <c r="AU6463" s="243" t="s">
        <v>84</v>
      </c>
      <c r="AV6463" s="14" t="s">
        <v>84</v>
      </c>
      <c r="AW6463" s="14" t="s">
        <v>31</v>
      </c>
      <c r="AX6463" s="14" t="s">
        <v>75</v>
      </c>
      <c r="AY6463" s="243" t="s">
        <v>203</v>
      </c>
    </row>
    <row r="6464" spans="2:51" s="14" customFormat="1" ht="11.25">
      <c r="B6464" s="233"/>
      <c r="C6464" s="234"/>
      <c r="D6464" s="224" t="s">
        <v>211</v>
      </c>
      <c r="E6464" s="235" t="s">
        <v>1</v>
      </c>
      <c r="F6464" s="236" t="s">
        <v>5456</v>
      </c>
      <c r="G6464" s="234"/>
      <c r="H6464" s="237">
        <v>73.021000000000001</v>
      </c>
      <c r="I6464" s="238"/>
      <c r="J6464" s="234"/>
      <c r="K6464" s="234"/>
      <c r="L6464" s="239"/>
      <c r="M6464" s="240"/>
      <c r="N6464" s="241"/>
      <c r="O6464" s="241"/>
      <c r="P6464" s="241"/>
      <c r="Q6464" s="241"/>
      <c r="R6464" s="241"/>
      <c r="S6464" s="241"/>
      <c r="T6464" s="242"/>
      <c r="AT6464" s="243" t="s">
        <v>211</v>
      </c>
      <c r="AU6464" s="243" t="s">
        <v>84</v>
      </c>
      <c r="AV6464" s="14" t="s">
        <v>84</v>
      </c>
      <c r="AW6464" s="14" t="s">
        <v>31</v>
      </c>
      <c r="AX6464" s="14" t="s">
        <v>75</v>
      </c>
      <c r="AY6464" s="243" t="s">
        <v>203</v>
      </c>
    </row>
    <row r="6465" spans="2:51" s="14" customFormat="1" ht="11.25">
      <c r="B6465" s="233"/>
      <c r="C6465" s="234"/>
      <c r="D6465" s="224" t="s">
        <v>211</v>
      </c>
      <c r="E6465" s="235" t="s">
        <v>1</v>
      </c>
      <c r="F6465" s="236" t="s">
        <v>5457</v>
      </c>
      <c r="G6465" s="234"/>
      <c r="H6465" s="237">
        <v>81.036000000000001</v>
      </c>
      <c r="I6465" s="238"/>
      <c r="J6465" s="234"/>
      <c r="K6465" s="234"/>
      <c r="L6465" s="239"/>
      <c r="M6465" s="240"/>
      <c r="N6465" s="241"/>
      <c r="O6465" s="241"/>
      <c r="P6465" s="241"/>
      <c r="Q6465" s="241"/>
      <c r="R6465" s="241"/>
      <c r="S6465" s="241"/>
      <c r="T6465" s="242"/>
      <c r="AT6465" s="243" t="s">
        <v>211</v>
      </c>
      <c r="AU6465" s="243" t="s">
        <v>84</v>
      </c>
      <c r="AV6465" s="14" t="s">
        <v>84</v>
      </c>
      <c r="AW6465" s="14" t="s">
        <v>31</v>
      </c>
      <c r="AX6465" s="14" t="s">
        <v>75</v>
      </c>
      <c r="AY6465" s="243" t="s">
        <v>203</v>
      </c>
    </row>
    <row r="6466" spans="2:51" s="14" customFormat="1" ht="11.25">
      <c r="B6466" s="233"/>
      <c r="C6466" s="234"/>
      <c r="D6466" s="224" t="s">
        <v>211</v>
      </c>
      <c r="E6466" s="235" t="s">
        <v>1</v>
      </c>
      <c r="F6466" s="236" t="s">
        <v>5458</v>
      </c>
      <c r="G6466" s="234"/>
      <c r="H6466" s="237">
        <v>46.442999999999998</v>
      </c>
      <c r="I6466" s="238"/>
      <c r="J6466" s="234"/>
      <c r="K6466" s="234"/>
      <c r="L6466" s="239"/>
      <c r="M6466" s="240"/>
      <c r="N6466" s="241"/>
      <c r="O6466" s="241"/>
      <c r="P6466" s="241"/>
      <c r="Q6466" s="241"/>
      <c r="R6466" s="241"/>
      <c r="S6466" s="241"/>
      <c r="T6466" s="242"/>
      <c r="AT6466" s="243" t="s">
        <v>211</v>
      </c>
      <c r="AU6466" s="243" t="s">
        <v>84</v>
      </c>
      <c r="AV6466" s="14" t="s">
        <v>84</v>
      </c>
      <c r="AW6466" s="14" t="s">
        <v>31</v>
      </c>
      <c r="AX6466" s="14" t="s">
        <v>75</v>
      </c>
      <c r="AY6466" s="243" t="s">
        <v>203</v>
      </c>
    </row>
    <row r="6467" spans="2:51" s="14" customFormat="1" ht="11.25">
      <c r="B6467" s="233"/>
      <c r="C6467" s="234"/>
      <c r="D6467" s="224" t="s">
        <v>211</v>
      </c>
      <c r="E6467" s="235" t="s">
        <v>1</v>
      </c>
      <c r="F6467" s="236" t="s">
        <v>5459</v>
      </c>
      <c r="G6467" s="234"/>
      <c r="H6467" s="237">
        <v>82.748000000000005</v>
      </c>
      <c r="I6467" s="238"/>
      <c r="J6467" s="234"/>
      <c r="K6467" s="234"/>
      <c r="L6467" s="239"/>
      <c r="M6467" s="240"/>
      <c r="N6467" s="241"/>
      <c r="O6467" s="241"/>
      <c r="P6467" s="241"/>
      <c r="Q6467" s="241"/>
      <c r="R6467" s="241"/>
      <c r="S6467" s="241"/>
      <c r="T6467" s="242"/>
      <c r="AT6467" s="243" t="s">
        <v>211</v>
      </c>
      <c r="AU6467" s="243" t="s">
        <v>84</v>
      </c>
      <c r="AV6467" s="14" t="s">
        <v>84</v>
      </c>
      <c r="AW6467" s="14" t="s">
        <v>31</v>
      </c>
      <c r="AX6467" s="14" t="s">
        <v>75</v>
      </c>
      <c r="AY6467" s="243" t="s">
        <v>203</v>
      </c>
    </row>
    <row r="6468" spans="2:51" s="14" customFormat="1" ht="11.25">
      <c r="B6468" s="233"/>
      <c r="C6468" s="234"/>
      <c r="D6468" s="224" t="s">
        <v>211</v>
      </c>
      <c r="E6468" s="235" t="s">
        <v>1</v>
      </c>
      <c r="F6468" s="236" t="s">
        <v>5460</v>
      </c>
      <c r="G6468" s="234"/>
      <c r="H6468" s="237">
        <v>35.619999999999997</v>
      </c>
      <c r="I6468" s="238"/>
      <c r="J6468" s="234"/>
      <c r="K6468" s="234"/>
      <c r="L6468" s="239"/>
      <c r="M6468" s="240"/>
      <c r="N6468" s="241"/>
      <c r="O6468" s="241"/>
      <c r="P6468" s="241"/>
      <c r="Q6468" s="241"/>
      <c r="R6468" s="241"/>
      <c r="S6468" s="241"/>
      <c r="T6468" s="242"/>
      <c r="AT6468" s="243" t="s">
        <v>211</v>
      </c>
      <c r="AU6468" s="243" t="s">
        <v>84</v>
      </c>
      <c r="AV6468" s="14" t="s">
        <v>84</v>
      </c>
      <c r="AW6468" s="14" t="s">
        <v>31</v>
      </c>
      <c r="AX6468" s="14" t="s">
        <v>75</v>
      </c>
      <c r="AY6468" s="243" t="s">
        <v>203</v>
      </c>
    </row>
    <row r="6469" spans="2:51" s="14" customFormat="1" ht="11.25">
      <c r="B6469" s="233"/>
      <c r="C6469" s="234"/>
      <c r="D6469" s="224" t="s">
        <v>211</v>
      </c>
      <c r="E6469" s="235" t="s">
        <v>1</v>
      </c>
      <c r="F6469" s="236" t="s">
        <v>5461</v>
      </c>
      <c r="G6469" s="234"/>
      <c r="H6469" s="237">
        <v>113.779</v>
      </c>
      <c r="I6469" s="238"/>
      <c r="J6469" s="234"/>
      <c r="K6469" s="234"/>
      <c r="L6469" s="239"/>
      <c r="M6469" s="240"/>
      <c r="N6469" s="241"/>
      <c r="O6469" s="241"/>
      <c r="P6469" s="241"/>
      <c r="Q6469" s="241"/>
      <c r="R6469" s="241"/>
      <c r="S6469" s="241"/>
      <c r="T6469" s="242"/>
      <c r="AT6469" s="243" t="s">
        <v>211</v>
      </c>
      <c r="AU6469" s="243" t="s">
        <v>84</v>
      </c>
      <c r="AV6469" s="14" t="s">
        <v>84</v>
      </c>
      <c r="AW6469" s="14" t="s">
        <v>31</v>
      </c>
      <c r="AX6469" s="14" t="s">
        <v>75</v>
      </c>
      <c r="AY6469" s="243" t="s">
        <v>203</v>
      </c>
    </row>
    <row r="6470" spans="2:51" s="14" customFormat="1" ht="11.25">
      <c r="B6470" s="233"/>
      <c r="C6470" s="234"/>
      <c r="D6470" s="224" t="s">
        <v>211</v>
      </c>
      <c r="E6470" s="235" t="s">
        <v>1</v>
      </c>
      <c r="F6470" s="236" t="s">
        <v>5462</v>
      </c>
      <c r="G6470" s="234"/>
      <c r="H6470" s="237">
        <v>64.596000000000004</v>
      </c>
      <c r="I6470" s="238"/>
      <c r="J6470" s="234"/>
      <c r="K6470" s="234"/>
      <c r="L6470" s="239"/>
      <c r="M6470" s="240"/>
      <c r="N6470" s="241"/>
      <c r="O6470" s="241"/>
      <c r="P6470" s="241"/>
      <c r="Q6470" s="241"/>
      <c r="R6470" s="241"/>
      <c r="S6470" s="241"/>
      <c r="T6470" s="242"/>
      <c r="AT6470" s="243" t="s">
        <v>211</v>
      </c>
      <c r="AU6470" s="243" t="s">
        <v>84</v>
      </c>
      <c r="AV6470" s="14" t="s">
        <v>84</v>
      </c>
      <c r="AW6470" s="14" t="s">
        <v>31</v>
      </c>
      <c r="AX6470" s="14" t="s">
        <v>75</v>
      </c>
      <c r="AY6470" s="243" t="s">
        <v>203</v>
      </c>
    </row>
    <row r="6471" spans="2:51" s="14" customFormat="1" ht="11.25">
      <c r="B6471" s="233"/>
      <c r="C6471" s="234"/>
      <c r="D6471" s="224" t="s">
        <v>211</v>
      </c>
      <c r="E6471" s="235" t="s">
        <v>1</v>
      </c>
      <c r="F6471" s="236" t="s">
        <v>5463</v>
      </c>
      <c r="G6471" s="234"/>
      <c r="H6471" s="237">
        <v>80.899000000000001</v>
      </c>
      <c r="I6471" s="238"/>
      <c r="J6471" s="234"/>
      <c r="K6471" s="234"/>
      <c r="L6471" s="239"/>
      <c r="M6471" s="240"/>
      <c r="N6471" s="241"/>
      <c r="O6471" s="241"/>
      <c r="P6471" s="241"/>
      <c r="Q6471" s="241"/>
      <c r="R6471" s="241"/>
      <c r="S6471" s="241"/>
      <c r="T6471" s="242"/>
      <c r="AT6471" s="243" t="s">
        <v>211</v>
      </c>
      <c r="AU6471" s="243" t="s">
        <v>84</v>
      </c>
      <c r="AV6471" s="14" t="s">
        <v>84</v>
      </c>
      <c r="AW6471" s="14" t="s">
        <v>31</v>
      </c>
      <c r="AX6471" s="14" t="s">
        <v>75</v>
      </c>
      <c r="AY6471" s="243" t="s">
        <v>203</v>
      </c>
    </row>
    <row r="6472" spans="2:51" s="14" customFormat="1" ht="11.25">
      <c r="B6472" s="233"/>
      <c r="C6472" s="234"/>
      <c r="D6472" s="224" t="s">
        <v>211</v>
      </c>
      <c r="E6472" s="235" t="s">
        <v>1</v>
      </c>
      <c r="F6472" s="236" t="s">
        <v>5464</v>
      </c>
      <c r="G6472" s="234"/>
      <c r="H6472" s="237">
        <v>78.843999999999994</v>
      </c>
      <c r="I6472" s="238"/>
      <c r="J6472" s="234"/>
      <c r="K6472" s="234"/>
      <c r="L6472" s="239"/>
      <c r="M6472" s="240"/>
      <c r="N6472" s="241"/>
      <c r="O6472" s="241"/>
      <c r="P6472" s="241"/>
      <c r="Q6472" s="241"/>
      <c r="R6472" s="241"/>
      <c r="S6472" s="241"/>
      <c r="T6472" s="242"/>
      <c r="AT6472" s="243" t="s">
        <v>211</v>
      </c>
      <c r="AU6472" s="243" t="s">
        <v>84</v>
      </c>
      <c r="AV6472" s="14" t="s">
        <v>84</v>
      </c>
      <c r="AW6472" s="14" t="s">
        <v>31</v>
      </c>
      <c r="AX6472" s="14" t="s">
        <v>75</v>
      </c>
      <c r="AY6472" s="243" t="s">
        <v>203</v>
      </c>
    </row>
    <row r="6473" spans="2:51" s="14" customFormat="1" ht="11.25">
      <c r="B6473" s="233"/>
      <c r="C6473" s="234"/>
      <c r="D6473" s="224" t="s">
        <v>211</v>
      </c>
      <c r="E6473" s="235" t="s">
        <v>1</v>
      </c>
      <c r="F6473" s="236" t="s">
        <v>5465</v>
      </c>
      <c r="G6473" s="234"/>
      <c r="H6473" s="237">
        <v>75.212999999999994</v>
      </c>
      <c r="I6473" s="238"/>
      <c r="J6473" s="234"/>
      <c r="K6473" s="234"/>
      <c r="L6473" s="239"/>
      <c r="M6473" s="240"/>
      <c r="N6473" s="241"/>
      <c r="O6473" s="241"/>
      <c r="P6473" s="241"/>
      <c r="Q6473" s="241"/>
      <c r="R6473" s="241"/>
      <c r="S6473" s="241"/>
      <c r="T6473" s="242"/>
      <c r="AT6473" s="243" t="s">
        <v>211</v>
      </c>
      <c r="AU6473" s="243" t="s">
        <v>84</v>
      </c>
      <c r="AV6473" s="14" t="s">
        <v>84</v>
      </c>
      <c r="AW6473" s="14" t="s">
        <v>31</v>
      </c>
      <c r="AX6473" s="14" t="s">
        <v>75</v>
      </c>
      <c r="AY6473" s="243" t="s">
        <v>203</v>
      </c>
    </row>
    <row r="6474" spans="2:51" s="14" customFormat="1" ht="11.25">
      <c r="B6474" s="233"/>
      <c r="C6474" s="234"/>
      <c r="D6474" s="224" t="s">
        <v>211</v>
      </c>
      <c r="E6474" s="235" t="s">
        <v>1</v>
      </c>
      <c r="F6474" s="236" t="s">
        <v>5466</v>
      </c>
      <c r="G6474" s="234"/>
      <c r="H6474" s="237">
        <v>75.212999999999994</v>
      </c>
      <c r="I6474" s="238"/>
      <c r="J6474" s="234"/>
      <c r="K6474" s="234"/>
      <c r="L6474" s="239"/>
      <c r="M6474" s="240"/>
      <c r="N6474" s="241"/>
      <c r="O6474" s="241"/>
      <c r="P6474" s="241"/>
      <c r="Q6474" s="241"/>
      <c r="R6474" s="241"/>
      <c r="S6474" s="241"/>
      <c r="T6474" s="242"/>
      <c r="AT6474" s="243" t="s">
        <v>211</v>
      </c>
      <c r="AU6474" s="243" t="s">
        <v>84</v>
      </c>
      <c r="AV6474" s="14" t="s">
        <v>84</v>
      </c>
      <c r="AW6474" s="14" t="s">
        <v>31</v>
      </c>
      <c r="AX6474" s="14" t="s">
        <v>75</v>
      </c>
      <c r="AY6474" s="243" t="s">
        <v>203</v>
      </c>
    </row>
    <row r="6475" spans="2:51" s="14" customFormat="1" ht="11.25">
      <c r="B6475" s="233"/>
      <c r="C6475" s="234"/>
      <c r="D6475" s="224" t="s">
        <v>211</v>
      </c>
      <c r="E6475" s="235" t="s">
        <v>1</v>
      </c>
      <c r="F6475" s="236" t="s">
        <v>5467</v>
      </c>
      <c r="G6475" s="234"/>
      <c r="H6475" s="237">
        <v>78.638000000000005</v>
      </c>
      <c r="I6475" s="238"/>
      <c r="J6475" s="234"/>
      <c r="K6475" s="234"/>
      <c r="L6475" s="239"/>
      <c r="M6475" s="240"/>
      <c r="N6475" s="241"/>
      <c r="O6475" s="241"/>
      <c r="P6475" s="241"/>
      <c r="Q6475" s="241"/>
      <c r="R6475" s="241"/>
      <c r="S6475" s="241"/>
      <c r="T6475" s="242"/>
      <c r="AT6475" s="243" t="s">
        <v>211</v>
      </c>
      <c r="AU6475" s="243" t="s">
        <v>84</v>
      </c>
      <c r="AV6475" s="14" t="s">
        <v>84</v>
      </c>
      <c r="AW6475" s="14" t="s">
        <v>31</v>
      </c>
      <c r="AX6475" s="14" t="s">
        <v>75</v>
      </c>
      <c r="AY6475" s="243" t="s">
        <v>203</v>
      </c>
    </row>
    <row r="6476" spans="2:51" s="14" customFormat="1" ht="11.25">
      <c r="B6476" s="233"/>
      <c r="C6476" s="234"/>
      <c r="D6476" s="224" t="s">
        <v>211</v>
      </c>
      <c r="E6476" s="235" t="s">
        <v>1</v>
      </c>
      <c r="F6476" s="236" t="s">
        <v>5468</v>
      </c>
      <c r="G6476" s="234"/>
      <c r="H6476" s="237">
        <v>73.021000000000001</v>
      </c>
      <c r="I6476" s="238"/>
      <c r="J6476" s="234"/>
      <c r="K6476" s="234"/>
      <c r="L6476" s="239"/>
      <c r="M6476" s="240"/>
      <c r="N6476" s="241"/>
      <c r="O6476" s="241"/>
      <c r="P6476" s="241"/>
      <c r="Q6476" s="241"/>
      <c r="R6476" s="241"/>
      <c r="S6476" s="241"/>
      <c r="T6476" s="242"/>
      <c r="AT6476" s="243" t="s">
        <v>211</v>
      </c>
      <c r="AU6476" s="243" t="s">
        <v>84</v>
      </c>
      <c r="AV6476" s="14" t="s">
        <v>84</v>
      </c>
      <c r="AW6476" s="14" t="s">
        <v>31</v>
      </c>
      <c r="AX6476" s="14" t="s">
        <v>75</v>
      </c>
      <c r="AY6476" s="243" t="s">
        <v>203</v>
      </c>
    </row>
    <row r="6477" spans="2:51" s="14" customFormat="1" ht="11.25">
      <c r="B6477" s="233"/>
      <c r="C6477" s="234"/>
      <c r="D6477" s="224" t="s">
        <v>211</v>
      </c>
      <c r="E6477" s="235" t="s">
        <v>1</v>
      </c>
      <c r="F6477" s="236" t="s">
        <v>5457</v>
      </c>
      <c r="G6477" s="234"/>
      <c r="H6477" s="237">
        <v>81.036000000000001</v>
      </c>
      <c r="I6477" s="238"/>
      <c r="J6477" s="234"/>
      <c r="K6477" s="234"/>
      <c r="L6477" s="239"/>
      <c r="M6477" s="240"/>
      <c r="N6477" s="241"/>
      <c r="O6477" s="241"/>
      <c r="P6477" s="241"/>
      <c r="Q6477" s="241"/>
      <c r="R6477" s="241"/>
      <c r="S6477" s="241"/>
      <c r="T6477" s="242"/>
      <c r="AT6477" s="243" t="s">
        <v>211</v>
      </c>
      <c r="AU6477" s="243" t="s">
        <v>84</v>
      </c>
      <c r="AV6477" s="14" t="s">
        <v>84</v>
      </c>
      <c r="AW6477" s="14" t="s">
        <v>31</v>
      </c>
      <c r="AX6477" s="14" t="s">
        <v>75</v>
      </c>
      <c r="AY6477" s="243" t="s">
        <v>203</v>
      </c>
    </row>
    <row r="6478" spans="2:51" s="13" customFormat="1" ht="11.25">
      <c r="B6478" s="222"/>
      <c r="C6478" s="223"/>
      <c r="D6478" s="224" t="s">
        <v>211</v>
      </c>
      <c r="E6478" s="225" t="s">
        <v>1</v>
      </c>
      <c r="F6478" s="226" t="s">
        <v>213</v>
      </c>
      <c r="G6478" s="223"/>
      <c r="H6478" s="225" t="s">
        <v>1</v>
      </c>
      <c r="I6478" s="227"/>
      <c r="J6478" s="223"/>
      <c r="K6478" s="223"/>
      <c r="L6478" s="228"/>
      <c r="M6478" s="229"/>
      <c r="N6478" s="230"/>
      <c r="O6478" s="230"/>
      <c r="P6478" s="230"/>
      <c r="Q6478" s="230"/>
      <c r="R6478" s="230"/>
      <c r="S6478" s="230"/>
      <c r="T6478" s="231"/>
      <c r="AT6478" s="232" t="s">
        <v>211</v>
      </c>
      <c r="AU6478" s="232" t="s">
        <v>84</v>
      </c>
      <c r="AV6478" s="13" t="s">
        <v>82</v>
      </c>
      <c r="AW6478" s="13" t="s">
        <v>31</v>
      </c>
      <c r="AX6478" s="13" t="s">
        <v>75</v>
      </c>
      <c r="AY6478" s="232" t="s">
        <v>203</v>
      </c>
    </row>
    <row r="6479" spans="2:51" s="13" customFormat="1" ht="11.25">
      <c r="B6479" s="222"/>
      <c r="C6479" s="223"/>
      <c r="D6479" s="224" t="s">
        <v>211</v>
      </c>
      <c r="E6479" s="225" t="s">
        <v>1</v>
      </c>
      <c r="F6479" s="226" t="s">
        <v>521</v>
      </c>
      <c r="G6479" s="223"/>
      <c r="H6479" s="225" t="s">
        <v>1</v>
      </c>
      <c r="I6479" s="227"/>
      <c r="J6479" s="223"/>
      <c r="K6479" s="223"/>
      <c r="L6479" s="228"/>
      <c r="M6479" s="229"/>
      <c r="N6479" s="230"/>
      <c r="O6479" s="230"/>
      <c r="P6479" s="230"/>
      <c r="Q6479" s="230"/>
      <c r="R6479" s="230"/>
      <c r="S6479" s="230"/>
      <c r="T6479" s="231"/>
      <c r="AT6479" s="232" t="s">
        <v>211</v>
      </c>
      <c r="AU6479" s="232" t="s">
        <v>84</v>
      </c>
      <c r="AV6479" s="13" t="s">
        <v>82</v>
      </c>
      <c r="AW6479" s="13" t="s">
        <v>31</v>
      </c>
      <c r="AX6479" s="13" t="s">
        <v>75</v>
      </c>
      <c r="AY6479" s="232" t="s">
        <v>203</v>
      </c>
    </row>
    <row r="6480" spans="2:51" s="14" customFormat="1" ht="11.25">
      <c r="B6480" s="233"/>
      <c r="C6480" s="234"/>
      <c r="D6480" s="224" t="s">
        <v>211</v>
      </c>
      <c r="E6480" s="235" t="s">
        <v>1</v>
      </c>
      <c r="F6480" s="236" t="s">
        <v>5469</v>
      </c>
      <c r="G6480" s="234"/>
      <c r="H6480" s="237">
        <v>6152.04</v>
      </c>
      <c r="I6480" s="238"/>
      <c r="J6480" s="234"/>
      <c r="K6480" s="234"/>
      <c r="L6480" s="239"/>
      <c r="M6480" s="240"/>
      <c r="N6480" s="241"/>
      <c r="O6480" s="241"/>
      <c r="P6480" s="241"/>
      <c r="Q6480" s="241"/>
      <c r="R6480" s="241"/>
      <c r="S6480" s="241"/>
      <c r="T6480" s="242"/>
      <c r="AT6480" s="243" t="s">
        <v>211</v>
      </c>
      <c r="AU6480" s="243" t="s">
        <v>84</v>
      </c>
      <c r="AV6480" s="14" t="s">
        <v>84</v>
      </c>
      <c r="AW6480" s="14" t="s">
        <v>31</v>
      </c>
      <c r="AX6480" s="14" t="s">
        <v>75</v>
      </c>
      <c r="AY6480" s="243" t="s">
        <v>203</v>
      </c>
    </row>
    <row r="6481" spans="1:65" s="2" customFormat="1" ht="33" customHeight="1">
      <c r="A6481" s="35"/>
      <c r="B6481" s="36"/>
      <c r="C6481" s="209" t="s">
        <v>5470</v>
      </c>
      <c r="D6481" s="209" t="s">
        <v>205</v>
      </c>
      <c r="E6481" s="210" t="s">
        <v>5471</v>
      </c>
      <c r="F6481" s="211" t="s">
        <v>5472</v>
      </c>
      <c r="G6481" s="212" t="s">
        <v>240</v>
      </c>
      <c r="H6481" s="213">
        <v>9400.9889999999996</v>
      </c>
      <c r="I6481" s="214"/>
      <c r="J6481" s="215">
        <f>ROUND(I6481*H6481,2)</f>
        <v>0</v>
      </c>
      <c r="K6481" s="211" t="s">
        <v>1</v>
      </c>
      <c r="L6481" s="40"/>
      <c r="M6481" s="216" t="s">
        <v>1</v>
      </c>
      <c r="N6481" s="217" t="s">
        <v>40</v>
      </c>
      <c r="O6481" s="72"/>
      <c r="P6481" s="218">
        <f>O6481*H6481</f>
        <v>0</v>
      </c>
      <c r="Q6481" s="218">
        <v>2.9E-4</v>
      </c>
      <c r="R6481" s="218">
        <f>Q6481*H6481</f>
        <v>2.7262868099999999</v>
      </c>
      <c r="S6481" s="218">
        <v>0</v>
      </c>
      <c r="T6481" s="219">
        <f>S6481*H6481</f>
        <v>0</v>
      </c>
      <c r="U6481" s="35"/>
      <c r="V6481" s="35"/>
      <c r="W6481" s="35"/>
      <c r="X6481" s="35"/>
      <c r="Y6481" s="35"/>
      <c r="Z6481" s="35"/>
      <c r="AA6481" s="35"/>
      <c r="AB6481" s="35"/>
      <c r="AC6481" s="35"/>
      <c r="AD6481" s="35"/>
      <c r="AE6481" s="35"/>
      <c r="AR6481" s="220" t="s">
        <v>412</v>
      </c>
      <c r="AT6481" s="220" t="s">
        <v>205</v>
      </c>
      <c r="AU6481" s="220" t="s">
        <v>84</v>
      </c>
      <c r="AY6481" s="18" t="s">
        <v>203</v>
      </c>
      <c r="BE6481" s="221">
        <f>IF(N6481="základní",J6481,0)</f>
        <v>0</v>
      </c>
      <c r="BF6481" s="221">
        <f>IF(N6481="snížená",J6481,0)</f>
        <v>0</v>
      </c>
      <c r="BG6481" s="221">
        <f>IF(N6481="zákl. přenesená",J6481,0)</f>
        <v>0</v>
      </c>
      <c r="BH6481" s="221">
        <f>IF(N6481="sníž. přenesená",J6481,0)</f>
        <v>0</v>
      </c>
      <c r="BI6481" s="221">
        <f>IF(N6481="nulová",J6481,0)</f>
        <v>0</v>
      </c>
      <c r="BJ6481" s="18" t="s">
        <v>82</v>
      </c>
      <c r="BK6481" s="221">
        <f>ROUND(I6481*H6481,2)</f>
        <v>0</v>
      </c>
      <c r="BL6481" s="18" t="s">
        <v>412</v>
      </c>
      <c r="BM6481" s="220" t="s">
        <v>5473</v>
      </c>
    </row>
    <row r="6482" spans="1:65" s="13" customFormat="1" ht="22.5">
      <c r="B6482" s="222"/>
      <c r="C6482" s="223"/>
      <c r="D6482" s="224" t="s">
        <v>211</v>
      </c>
      <c r="E6482" s="225" t="s">
        <v>1</v>
      </c>
      <c r="F6482" s="226" t="s">
        <v>1673</v>
      </c>
      <c r="G6482" s="223"/>
      <c r="H6482" s="225" t="s">
        <v>1</v>
      </c>
      <c r="I6482" s="227"/>
      <c r="J6482" s="223"/>
      <c r="K6482" s="223"/>
      <c r="L6482" s="228"/>
      <c r="M6482" s="229"/>
      <c r="N6482" s="230"/>
      <c r="O6482" s="230"/>
      <c r="P6482" s="230"/>
      <c r="Q6482" s="230"/>
      <c r="R6482" s="230"/>
      <c r="S6482" s="230"/>
      <c r="T6482" s="231"/>
      <c r="AT6482" s="232" t="s">
        <v>211</v>
      </c>
      <c r="AU6482" s="232" t="s">
        <v>84</v>
      </c>
      <c r="AV6482" s="13" t="s">
        <v>82</v>
      </c>
      <c r="AW6482" s="13" t="s">
        <v>31</v>
      </c>
      <c r="AX6482" s="13" t="s">
        <v>75</v>
      </c>
      <c r="AY6482" s="232" t="s">
        <v>203</v>
      </c>
    </row>
    <row r="6483" spans="1:65" s="13" customFormat="1" ht="11.25">
      <c r="B6483" s="222"/>
      <c r="C6483" s="223"/>
      <c r="D6483" s="224" t="s">
        <v>211</v>
      </c>
      <c r="E6483" s="225" t="s">
        <v>1</v>
      </c>
      <c r="F6483" s="226" t="s">
        <v>213</v>
      </c>
      <c r="G6483" s="223"/>
      <c r="H6483" s="225" t="s">
        <v>1</v>
      </c>
      <c r="I6483" s="227"/>
      <c r="J6483" s="223"/>
      <c r="K6483" s="223"/>
      <c r="L6483" s="228"/>
      <c r="M6483" s="229"/>
      <c r="N6483" s="230"/>
      <c r="O6483" s="230"/>
      <c r="P6483" s="230"/>
      <c r="Q6483" s="230"/>
      <c r="R6483" s="230"/>
      <c r="S6483" s="230"/>
      <c r="T6483" s="231"/>
      <c r="AT6483" s="232" t="s">
        <v>211</v>
      </c>
      <c r="AU6483" s="232" t="s">
        <v>84</v>
      </c>
      <c r="AV6483" s="13" t="s">
        <v>82</v>
      </c>
      <c r="AW6483" s="13" t="s">
        <v>31</v>
      </c>
      <c r="AX6483" s="13" t="s">
        <v>75</v>
      </c>
      <c r="AY6483" s="232" t="s">
        <v>203</v>
      </c>
    </row>
    <row r="6484" spans="1:65" s="13" customFormat="1" ht="11.25">
      <c r="B6484" s="222"/>
      <c r="C6484" s="223"/>
      <c r="D6484" s="224" t="s">
        <v>211</v>
      </c>
      <c r="E6484" s="225" t="s">
        <v>1</v>
      </c>
      <c r="F6484" s="226" t="s">
        <v>5474</v>
      </c>
      <c r="G6484" s="223"/>
      <c r="H6484" s="225" t="s">
        <v>1</v>
      </c>
      <c r="I6484" s="227"/>
      <c r="J6484" s="223"/>
      <c r="K6484" s="223"/>
      <c r="L6484" s="228"/>
      <c r="M6484" s="229"/>
      <c r="N6484" s="230"/>
      <c r="O6484" s="230"/>
      <c r="P6484" s="230"/>
      <c r="Q6484" s="230"/>
      <c r="R6484" s="230"/>
      <c r="S6484" s="230"/>
      <c r="T6484" s="231"/>
      <c r="AT6484" s="232" t="s">
        <v>211</v>
      </c>
      <c r="AU6484" s="232" t="s">
        <v>84</v>
      </c>
      <c r="AV6484" s="13" t="s">
        <v>82</v>
      </c>
      <c r="AW6484" s="13" t="s">
        <v>31</v>
      </c>
      <c r="AX6484" s="13" t="s">
        <v>75</v>
      </c>
      <c r="AY6484" s="232" t="s">
        <v>203</v>
      </c>
    </row>
    <row r="6485" spans="1:65" s="13" customFormat="1" ht="11.25">
      <c r="B6485" s="222"/>
      <c r="C6485" s="223"/>
      <c r="D6485" s="224" t="s">
        <v>211</v>
      </c>
      <c r="E6485" s="225" t="s">
        <v>1</v>
      </c>
      <c r="F6485" s="226" t="s">
        <v>213</v>
      </c>
      <c r="G6485" s="223"/>
      <c r="H6485" s="225" t="s">
        <v>1</v>
      </c>
      <c r="I6485" s="227"/>
      <c r="J6485" s="223"/>
      <c r="K6485" s="223"/>
      <c r="L6485" s="228"/>
      <c r="M6485" s="229"/>
      <c r="N6485" s="230"/>
      <c r="O6485" s="230"/>
      <c r="P6485" s="230"/>
      <c r="Q6485" s="230"/>
      <c r="R6485" s="230"/>
      <c r="S6485" s="230"/>
      <c r="T6485" s="231"/>
      <c r="AT6485" s="232" t="s">
        <v>211</v>
      </c>
      <c r="AU6485" s="232" t="s">
        <v>84</v>
      </c>
      <c r="AV6485" s="13" t="s">
        <v>82</v>
      </c>
      <c r="AW6485" s="13" t="s">
        <v>31</v>
      </c>
      <c r="AX6485" s="13" t="s">
        <v>75</v>
      </c>
      <c r="AY6485" s="232" t="s">
        <v>203</v>
      </c>
    </row>
    <row r="6486" spans="1:65" s="13" customFormat="1" ht="11.25">
      <c r="B6486" s="222"/>
      <c r="C6486" s="223"/>
      <c r="D6486" s="224" t="s">
        <v>211</v>
      </c>
      <c r="E6486" s="225" t="s">
        <v>1</v>
      </c>
      <c r="F6486" s="226" t="s">
        <v>600</v>
      </c>
      <c r="G6486" s="223"/>
      <c r="H6486" s="225" t="s">
        <v>1</v>
      </c>
      <c r="I6486" s="227"/>
      <c r="J6486" s="223"/>
      <c r="K6486" s="223"/>
      <c r="L6486" s="228"/>
      <c r="M6486" s="229"/>
      <c r="N6486" s="230"/>
      <c r="O6486" s="230"/>
      <c r="P6486" s="230"/>
      <c r="Q6486" s="230"/>
      <c r="R6486" s="230"/>
      <c r="S6486" s="230"/>
      <c r="T6486" s="231"/>
      <c r="AT6486" s="232" t="s">
        <v>211</v>
      </c>
      <c r="AU6486" s="232" t="s">
        <v>84</v>
      </c>
      <c r="AV6486" s="13" t="s">
        <v>82</v>
      </c>
      <c r="AW6486" s="13" t="s">
        <v>31</v>
      </c>
      <c r="AX6486" s="13" t="s">
        <v>75</v>
      </c>
      <c r="AY6486" s="232" t="s">
        <v>203</v>
      </c>
    </row>
    <row r="6487" spans="1:65" s="14" customFormat="1" ht="11.25">
      <c r="B6487" s="233"/>
      <c r="C6487" s="234"/>
      <c r="D6487" s="224" t="s">
        <v>211</v>
      </c>
      <c r="E6487" s="235" t="s">
        <v>1</v>
      </c>
      <c r="F6487" s="236" t="s">
        <v>5475</v>
      </c>
      <c r="G6487" s="234"/>
      <c r="H6487" s="237">
        <v>67.057000000000002</v>
      </c>
      <c r="I6487" s="238"/>
      <c r="J6487" s="234"/>
      <c r="K6487" s="234"/>
      <c r="L6487" s="239"/>
      <c r="M6487" s="240"/>
      <c r="N6487" s="241"/>
      <c r="O6487" s="241"/>
      <c r="P6487" s="241"/>
      <c r="Q6487" s="241"/>
      <c r="R6487" s="241"/>
      <c r="S6487" s="241"/>
      <c r="T6487" s="242"/>
      <c r="AT6487" s="243" t="s">
        <v>211</v>
      </c>
      <c r="AU6487" s="243" t="s">
        <v>84</v>
      </c>
      <c r="AV6487" s="14" t="s">
        <v>84</v>
      </c>
      <c r="AW6487" s="14" t="s">
        <v>31</v>
      </c>
      <c r="AX6487" s="14" t="s">
        <v>75</v>
      </c>
      <c r="AY6487" s="243" t="s">
        <v>203</v>
      </c>
    </row>
    <row r="6488" spans="1:65" s="14" customFormat="1" ht="11.25">
      <c r="B6488" s="233"/>
      <c r="C6488" s="234"/>
      <c r="D6488" s="224" t="s">
        <v>211</v>
      </c>
      <c r="E6488" s="235" t="s">
        <v>1</v>
      </c>
      <c r="F6488" s="236" t="s">
        <v>5476</v>
      </c>
      <c r="G6488" s="234"/>
      <c r="H6488" s="237">
        <v>40.088999999999999</v>
      </c>
      <c r="I6488" s="238"/>
      <c r="J6488" s="234"/>
      <c r="K6488" s="234"/>
      <c r="L6488" s="239"/>
      <c r="M6488" s="240"/>
      <c r="N6488" s="241"/>
      <c r="O6488" s="241"/>
      <c r="P6488" s="241"/>
      <c r="Q6488" s="241"/>
      <c r="R6488" s="241"/>
      <c r="S6488" s="241"/>
      <c r="T6488" s="242"/>
      <c r="AT6488" s="243" t="s">
        <v>211</v>
      </c>
      <c r="AU6488" s="243" t="s">
        <v>84</v>
      </c>
      <c r="AV6488" s="14" t="s">
        <v>84</v>
      </c>
      <c r="AW6488" s="14" t="s">
        <v>31</v>
      </c>
      <c r="AX6488" s="14" t="s">
        <v>75</v>
      </c>
      <c r="AY6488" s="243" t="s">
        <v>203</v>
      </c>
    </row>
    <row r="6489" spans="1:65" s="14" customFormat="1" ht="11.25">
      <c r="B6489" s="233"/>
      <c r="C6489" s="234"/>
      <c r="D6489" s="224" t="s">
        <v>211</v>
      </c>
      <c r="E6489" s="235" t="s">
        <v>1</v>
      </c>
      <c r="F6489" s="236" t="s">
        <v>5477</v>
      </c>
      <c r="G6489" s="234"/>
      <c r="H6489" s="237">
        <v>43.47</v>
      </c>
      <c r="I6489" s="238"/>
      <c r="J6489" s="234"/>
      <c r="K6489" s="234"/>
      <c r="L6489" s="239"/>
      <c r="M6489" s="240"/>
      <c r="N6489" s="241"/>
      <c r="O6489" s="241"/>
      <c r="P6489" s="241"/>
      <c r="Q6489" s="241"/>
      <c r="R6489" s="241"/>
      <c r="S6489" s="241"/>
      <c r="T6489" s="242"/>
      <c r="AT6489" s="243" t="s">
        <v>211</v>
      </c>
      <c r="AU6489" s="243" t="s">
        <v>84</v>
      </c>
      <c r="AV6489" s="14" t="s">
        <v>84</v>
      </c>
      <c r="AW6489" s="14" t="s">
        <v>31</v>
      </c>
      <c r="AX6489" s="14" t="s">
        <v>75</v>
      </c>
      <c r="AY6489" s="243" t="s">
        <v>203</v>
      </c>
    </row>
    <row r="6490" spans="1:65" s="13" customFormat="1" ht="11.25">
      <c r="B6490" s="222"/>
      <c r="C6490" s="223"/>
      <c r="D6490" s="224" t="s">
        <v>211</v>
      </c>
      <c r="E6490" s="225" t="s">
        <v>1</v>
      </c>
      <c r="F6490" s="226" t="s">
        <v>213</v>
      </c>
      <c r="G6490" s="223"/>
      <c r="H6490" s="225" t="s">
        <v>1</v>
      </c>
      <c r="I6490" s="227"/>
      <c r="J6490" s="223"/>
      <c r="K6490" s="223"/>
      <c r="L6490" s="228"/>
      <c r="M6490" s="229"/>
      <c r="N6490" s="230"/>
      <c r="O6490" s="230"/>
      <c r="P6490" s="230"/>
      <c r="Q6490" s="230"/>
      <c r="R6490" s="230"/>
      <c r="S6490" s="230"/>
      <c r="T6490" s="231"/>
      <c r="AT6490" s="232" t="s">
        <v>211</v>
      </c>
      <c r="AU6490" s="232" t="s">
        <v>84</v>
      </c>
      <c r="AV6490" s="13" t="s">
        <v>82</v>
      </c>
      <c r="AW6490" s="13" t="s">
        <v>31</v>
      </c>
      <c r="AX6490" s="13" t="s">
        <v>75</v>
      </c>
      <c r="AY6490" s="232" t="s">
        <v>203</v>
      </c>
    </row>
    <row r="6491" spans="1:65" s="13" customFormat="1" ht="11.25">
      <c r="B6491" s="222"/>
      <c r="C6491" s="223"/>
      <c r="D6491" s="224" t="s">
        <v>211</v>
      </c>
      <c r="E6491" s="225" t="s">
        <v>1</v>
      </c>
      <c r="F6491" s="226" t="s">
        <v>258</v>
      </c>
      <c r="G6491" s="223"/>
      <c r="H6491" s="225" t="s">
        <v>1</v>
      </c>
      <c r="I6491" s="227"/>
      <c r="J6491" s="223"/>
      <c r="K6491" s="223"/>
      <c r="L6491" s="228"/>
      <c r="M6491" s="229"/>
      <c r="N6491" s="230"/>
      <c r="O6491" s="230"/>
      <c r="P6491" s="230"/>
      <c r="Q6491" s="230"/>
      <c r="R6491" s="230"/>
      <c r="S6491" s="230"/>
      <c r="T6491" s="231"/>
      <c r="AT6491" s="232" t="s">
        <v>211</v>
      </c>
      <c r="AU6491" s="232" t="s">
        <v>84</v>
      </c>
      <c r="AV6491" s="13" t="s">
        <v>82</v>
      </c>
      <c r="AW6491" s="13" t="s">
        <v>31</v>
      </c>
      <c r="AX6491" s="13" t="s">
        <v>75</v>
      </c>
      <c r="AY6491" s="232" t="s">
        <v>203</v>
      </c>
    </row>
    <row r="6492" spans="1:65" s="14" customFormat="1" ht="11.25">
      <c r="B6492" s="233"/>
      <c r="C6492" s="234"/>
      <c r="D6492" s="224" t="s">
        <v>211</v>
      </c>
      <c r="E6492" s="235" t="s">
        <v>1</v>
      </c>
      <c r="F6492" s="236" t="s">
        <v>5393</v>
      </c>
      <c r="G6492" s="234"/>
      <c r="H6492" s="237">
        <v>83.433000000000007</v>
      </c>
      <c r="I6492" s="238"/>
      <c r="J6492" s="234"/>
      <c r="K6492" s="234"/>
      <c r="L6492" s="239"/>
      <c r="M6492" s="240"/>
      <c r="N6492" s="241"/>
      <c r="O6492" s="241"/>
      <c r="P6492" s="241"/>
      <c r="Q6492" s="241"/>
      <c r="R6492" s="241"/>
      <c r="S6492" s="241"/>
      <c r="T6492" s="242"/>
      <c r="AT6492" s="243" t="s">
        <v>211</v>
      </c>
      <c r="AU6492" s="243" t="s">
        <v>84</v>
      </c>
      <c r="AV6492" s="14" t="s">
        <v>84</v>
      </c>
      <c r="AW6492" s="14" t="s">
        <v>31</v>
      </c>
      <c r="AX6492" s="14" t="s">
        <v>75</v>
      </c>
      <c r="AY6492" s="243" t="s">
        <v>203</v>
      </c>
    </row>
    <row r="6493" spans="1:65" s="14" customFormat="1" ht="11.25">
      <c r="B6493" s="233"/>
      <c r="C6493" s="234"/>
      <c r="D6493" s="224" t="s">
        <v>211</v>
      </c>
      <c r="E6493" s="235" t="s">
        <v>1</v>
      </c>
      <c r="F6493" s="236" t="s">
        <v>5394</v>
      </c>
      <c r="G6493" s="234"/>
      <c r="H6493" s="237">
        <v>230.36600000000001</v>
      </c>
      <c r="I6493" s="238"/>
      <c r="J6493" s="234"/>
      <c r="K6493" s="234"/>
      <c r="L6493" s="239"/>
      <c r="M6493" s="240"/>
      <c r="N6493" s="241"/>
      <c r="O6493" s="241"/>
      <c r="P6493" s="241"/>
      <c r="Q6493" s="241"/>
      <c r="R6493" s="241"/>
      <c r="S6493" s="241"/>
      <c r="T6493" s="242"/>
      <c r="AT6493" s="243" t="s">
        <v>211</v>
      </c>
      <c r="AU6493" s="243" t="s">
        <v>84</v>
      </c>
      <c r="AV6493" s="14" t="s">
        <v>84</v>
      </c>
      <c r="AW6493" s="14" t="s">
        <v>31</v>
      </c>
      <c r="AX6493" s="14" t="s">
        <v>75</v>
      </c>
      <c r="AY6493" s="243" t="s">
        <v>203</v>
      </c>
    </row>
    <row r="6494" spans="1:65" s="14" customFormat="1" ht="11.25">
      <c r="B6494" s="233"/>
      <c r="C6494" s="234"/>
      <c r="D6494" s="224" t="s">
        <v>211</v>
      </c>
      <c r="E6494" s="235" t="s">
        <v>1</v>
      </c>
      <c r="F6494" s="236" t="s">
        <v>5395</v>
      </c>
      <c r="G6494" s="234"/>
      <c r="H6494" s="237">
        <v>55.828000000000003</v>
      </c>
      <c r="I6494" s="238"/>
      <c r="J6494" s="234"/>
      <c r="K6494" s="234"/>
      <c r="L6494" s="239"/>
      <c r="M6494" s="240"/>
      <c r="N6494" s="241"/>
      <c r="O6494" s="241"/>
      <c r="P6494" s="241"/>
      <c r="Q6494" s="241"/>
      <c r="R6494" s="241"/>
      <c r="S6494" s="241"/>
      <c r="T6494" s="242"/>
      <c r="AT6494" s="243" t="s">
        <v>211</v>
      </c>
      <c r="AU6494" s="243" t="s">
        <v>84</v>
      </c>
      <c r="AV6494" s="14" t="s">
        <v>84</v>
      </c>
      <c r="AW6494" s="14" t="s">
        <v>31</v>
      </c>
      <c r="AX6494" s="14" t="s">
        <v>75</v>
      </c>
      <c r="AY6494" s="243" t="s">
        <v>203</v>
      </c>
    </row>
    <row r="6495" spans="1:65" s="14" customFormat="1" ht="11.25">
      <c r="B6495" s="233"/>
      <c r="C6495" s="234"/>
      <c r="D6495" s="224" t="s">
        <v>211</v>
      </c>
      <c r="E6495" s="235" t="s">
        <v>1</v>
      </c>
      <c r="F6495" s="236" t="s">
        <v>5396</v>
      </c>
      <c r="G6495" s="234"/>
      <c r="H6495" s="237">
        <v>193.03299999999999</v>
      </c>
      <c r="I6495" s="238"/>
      <c r="J6495" s="234"/>
      <c r="K6495" s="234"/>
      <c r="L6495" s="239"/>
      <c r="M6495" s="240"/>
      <c r="N6495" s="241"/>
      <c r="O6495" s="241"/>
      <c r="P6495" s="241"/>
      <c r="Q6495" s="241"/>
      <c r="R6495" s="241"/>
      <c r="S6495" s="241"/>
      <c r="T6495" s="242"/>
      <c r="AT6495" s="243" t="s">
        <v>211</v>
      </c>
      <c r="AU6495" s="243" t="s">
        <v>84</v>
      </c>
      <c r="AV6495" s="14" t="s">
        <v>84</v>
      </c>
      <c r="AW6495" s="14" t="s">
        <v>31</v>
      </c>
      <c r="AX6495" s="14" t="s">
        <v>75</v>
      </c>
      <c r="AY6495" s="243" t="s">
        <v>203</v>
      </c>
    </row>
    <row r="6496" spans="1:65" s="14" customFormat="1" ht="11.25">
      <c r="B6496" s="233"/>
      <c r="C6496" s="234"/>
      <c r="D6496" s="224" t="s">
        <v>211</v>
      </c>
      <c r="E6496" s="235" t="s">
        <v>1</v>
      </c>
      <c r="F6496" s="236" t="s">
        <v>5397</v>
      </c>
      <c r="G6496" s="234"/>
      <c r="H6496" s="237">
        <v>50.210999999999999</v>
      </c>
      <c r="I6496" s="238"/>
      <c r="J6496" s="234"/>
      <c r="K6496" s="234"/>
      <c r="L6496" s="239"/>
      <c r="M6496" s="240"/>
      <c r="N6496" s="241"/>
      <c r="O6496" s="241"/>
      <c r="P6496" s="241"/>
      <c r="Q6496" s="241"/>
      <c r="R6496" s="241"/>
      <c r="S6496" s="241"/>
      <c r="T6496" s="242"/>
      <c r="AT6496" s="243" t="s">
        <v>211</v>
      </c>
      <c r="AU6496" s="243" t="s">
        <v>84</v>
      </c>
      <c r="AV6496" s="14" t="s">
        <v>84</v>
      </c>
      <c r="AW6496" s="14" t="s">
        <v>31</v>
      </c>
      <c r="AX6496" s="14" t="s">
        <v>75</v>
      </c>
      <c r="AY6496" s="243" t="s">
        <v>203</v>
      </c>
    </row>
    <row r="6497" spans="2:51" s="14" customFormat="1" ht="11.25">
      <c r="B6497" s="233"/>
      <c r="C6497" s="234"/>
      <c r="D6497" s="224" t="s">
        <v>211</v>
      </c>
      <c r="E6497" s="235" t="s">
        <v>1</v>
      </c>
      <c r="F6497" s="236" t="s">
        <v>5398</v>
      </c>
      <c r="G6497" s="234"/>
      <c r="H6497" s="237">
        <v>79.322999999999993</v>
      </c>
      <c r="I6497" s="238"/>
      <c r="J6497" s="234"/>
      <c r="K6497" s="234"/>
      <c r="L6497" s="239"/>
      <c r="M6497" s="240"/>
      <c r="N6497" s="241"/>
      <c r="O6497" s="241"/>
      <c r="P6497" s="241"/>
      <c r="Q6497" s="241"/>
      <c r="R6497" s="241"/>
      <c r="S6497" s="241"/>
      <c r="T6497" s="242"/>
      <c r="AT6497" s="243" t="s">
        <v>211</v>
      </c>
      <c r="AU6497" s="243" t="s">
        <v>84</v>
      </c>
      <c r="AV6497" s="14" t="s">
        <v>84</v>
      </c>
      <c r="AW6497" s="14" t="s">
        <v>31</v>
      </c>
      <c r="AX6497" s="14" t="s">
        <v>75</v>
      </c>
      <c r="AY6497" s="243" t="s">
        <v>203</v>
      </c>
    </row>
    <row r="6498" spans="2:51" s="14" customFormat="1" ht="11.25">
      <c r="B6498" s="233"/>
      <c r="C6498" s="234"/>
      <c r="D6498" s="224" t="s">
        <v>211</v>
      </c>
      <c r="E6498" s="235" t="s">
        <v>1</v>
      </c>
      <c r="F6498" s="236" t="s">
        <v>5399</v>
      </c>
      <c r="G6498" s="234"/>
      <c r="H6498" s="237">
        <v>77.953000000000003</v>
      </c>
      <c r="I6498" s="238"/>
      <c r="J6498" s="234"/>
      <c r="K6498" s="234"/>
      <c r="L6498" s="239"/>
      <c r="M6498" s="240"/>
      <c r="N6498" s="241"/>
      <c r="O6498" s="241"/>
      <c r="P6498" s="241"/>
      <c r="Q6498" s="241"/>
      <c r="R6498" s="241"/>
      <c r="S6498" s="241"/>
      <c r="T6498" s="242"/>
      <c r="AT6498" s="243" t="s">
        <v>211</v>
      </c>
      <c r="AU6498" s="243" t="s">
        <v>84</v>
      </c>
      <c r="AV6498" s="14" t="s">
        <v>84</v>
      </c>
      <c r="AW6498" s="14" t="s">
        <v>31</v>
      </c>
      <c r="AX6498" s="14" t="s">
        <v>75</v>
      </c>
      <c r="AY6498" s="243" t="s">
        <v>203</v>
      </c>
    </row>
    <row r="6499" spans="2:51" s="14" customFormat="1" ht="11.25">
      <c r="B6499" s="233"/>
      <c r="C6499" s="234"/>
      <c r="D6499" s="224" t="s">
        <v>211</v>
      </c>
      <c r="E6499" s="235" t="s">
        <v>1</v>
      </c>
      <c r="F6499" s="236" t="s">
        <v>5400</v>
      </c>
      <c r="G6499" s="234"/>
      <c r="H6499" s="237">
        <v>77.748000000000005</v>
      </c>
      <c r="I6499" s="238"/>
      <c r="J6499" s="234"/>
      <c r="K6499" s="234"/>
      <c r="L6499" s="239"/>
      <c r="M6499" s="240"/>
      <c r="N6499" s="241"/>
      <c r="O6499" s="241"/>
      <c r="P6499" s="241"/>
      <c r="Q6499" s="241"/>
      <c r="R6499" s="241"/>
      <c r="S6499" s="241"/>
      <c r="T6499" s="242"/>
      <c r="AT6499" s="243" t="s">
        <v>211</v>
      </c>
      <c r="AU6499" s="243" t="s">
        <v>84</v>
      </c>
      <c r="AV6499" s="14" t="s">
        <v>84</v>
      </c>
      <c r="AW6499" s="14" t="s">
        <v>31</v>
      </c>
      <c r="AX6499" s="14" t="s">
        <v>75</v>
      </c>
      <c r="AY6499" s="243" t="s">
        <v>203</v>
      </c>
    </row>
    <row r="6500" spans="2:51" s="14" customFormat="1" ht="11.25">
      <c r="B6500" s="233"/>
      <c r="C6500" s="234"/>
      <c r="D6500" s="224" t="s">
        <v>211</v>
      </c>
      <c r="E6500" s="235" t="s">
        <v>1</v>
      </c>
      <c r="F6500" s="236" t="s">
        <v>5401</v>
      </c>
      <c r="G6500" s="234"/>
      <c r="H6500" s="237">
        <v>76.926000000000002</v>
      </c>
      <c r="I6500" s="238"/>
      <c r="J6500" s="234"/>
      <c r="K6500" s="234"/>
      <c r="L6500" s="239"/>
      <c r="M6500" s="240"/>
      <c r="N6500" s="241"/>
      <c r="O6500" s="241"/>
      <c r="P6500" s="241"/>
      <c r="Q6500" s="241"/>
      <c r="R6500" s="241"/>
      <c r="S6500" s="241"/>
      <c r="T6500" s="242"/>
      <c r="AT6500" s="243" t="s">
        <v>211</v>
      </c>
      <c r="AU6500" s="243" t="s">
        <v>84</v>
      </c>
      <c r="AV6500" s="14" t="s">
        <v>84</v>
      </c>
      <c r="AW6500" s="14" t="s">
        <v>31</v>
      </c>
      <c r="AX6500" s="14" t="s">
        <v>75</v>
      </c>
      <c r="AY6500" s="243" t="s">
        <v>203</v>
      </c>
    </row>
    <row r="6501" spans="2:51" s="14" customFormat="1" ht="11.25">
      <c r="B6501" s="233"/>
      <c r="C6501" s="234"/>
      <c r="D6501" s="224" t="s">
        <v>211</v>
      </c>
      <c r="E6501" s="235" t="s">
        <v>1</v>
      </c>
      <c r="F6501" s="236" t="s">
        <v>5402</v>
      </c>
      <c r="G6501" s="234"/>
      <c r="H6501" s="237">
        <v>77.953000000000003</v>
      </c>
      <c r="I6501" s="238"/>
      <c r="J6501" s="234"/>
      <c r="K6501" s="234"/>
      <c r="L6501" s="239"/>
      <c r="M6501" s="240"/>
      <c r="N6501" s="241"/>
      <c r="O6501" s="241"/>
      <c r="P6501" s="241"/>
      <c r="Q6501" s="241"/>
      <c r="R6501" s="241"/>
      <c r="S6501" s="241"/>
      <c r="T6501" s="242"/>
      <c r="AT6501" s="243" t="s">
        <v>211</v>
      </c>
      <c r="AU6501" s="243" t="s">
        <v>84</v>
      </c>
      <c r="AV6501" s="14" t="s">
        <v>84</v>
      </c>
      <c r="AW6501" s="14" t="s">
        <v>31</v>
      </c>
      <c r="AX6501" s="14" t="s">
        <v>75</v>
      </c>
      <c r="AY6501" s="243" t="s">
        <v>203</v>
      </c>
    </row>
    <row r="6502" spans="2:51" s="14" customFormat="1" ht="11.25">
      <c r="B6502" s="233"/>
      <c r="C6502" s="234"/>
      <c r="D6502" s="224" t="s">
        <v>211</v>
      </c>
      <c r="E6502" s="235" t="s">
        <v>1</v>
      </c>
      <c r="F6502" s="236" t="s">
        <v>5403</v>
      </c>
      <c r="G6502" s="234"/>
      <c r="H6502" s="237">
        <v>77.953000000000003</v>
      </c>
      <c r="I6502" s="238"/>
      <c r="J6502" s="234"/>
      <c r="K6502" s="234"/>
      <c r="L6502" s="239"/>
      <c r="M6502" s="240"/>
      <c r="N6502" s="241"/>
      <c r="O6502" s="241"/>
      <c r="P6502" s="241"/>
      <c r="Q6502" s="241"/>
      <c r="R6502" s="241"/>
      <c r="S6502" s="241"/>
      <c r="T6502" s="242"/>
      <c r="AT6502" s="243" t="s">
        <v>211</v>
      </c>
      <c r="AU6502" s="243" t="s">
        <v>84</v>
      </c>
      <c r="AV6502" s="14" t="s">
        <v>84</v>
      </c>
      <c r="AW6502" s="14" t="s">
        <v>31</v>
      </c>
      <c r="AX6502" s="14" t="s">
        <v>75</v>
      </c>
      <c r="AY6502" s="243" t="s">
        <v>203</v>
      </c>
    </row>
    <row r="6503" spans="2:51" s="14" customFormat="1" ht="11.25">
      <c r="B6503" s="233"/>
      <c r="C6503" s="234"/>
      <c r="D6503" s="224" t="s">
        <v>211</v>
      </c>
      <c r="E6503" s="235" t="s">
        <v>1</v>
      </c>
      <c r="F6503" s="236" t="s">
        <v>5404</v>
      </c>
      <c r="G6503" s="234"/>
      <c r="H6503" s="237">
        <v>76.926000000000002</v>
      </c>
      <c r="I6503" s="238"/>
      <c r="J6503" s="234"/>
      <c r="K6503" s="234"/>
      <c r="L6503" s="239"/>
      <c r="M6503" s="240"/>
      <c r="N6503" s="241"/>
      <c r="O6503" s="241"/>
      <c r="P6503" s="241"/>
      <c r="Q6503" s="241"/>
      <c r="R6503" s="241"/>
      <c r="S6503" s="241"/>
      <c r="T6503" s="242"/>
      <c r="AT6503" s="243" t="s">
        <v>211</v>
      </c>
      <c r="AU6503" s="243" t="s">
        <v>84</v>
      </c>
      <c r="AV6503" s="14" t="s">
        <v>84</v>
      </c>
      <c r="AW6503" s="14" t="s">
        <v>31</v>
      </c>
      <c r="AX6503" s="14" t="s">
        <v>75</v>
      </c>
      <c r="AY6503" s="243" t="s">
        <v>203</v>
      </c>
    </row>
    <row r="6504" spans="2:51" s="14" customFormat="1" ht="11.25">
      <c r="B6504" s="233"/>
      <c r="C6504" s="234"/>
      <c r="D6504" s="224" t="s">
        <v>211</v>
      </c>
      <c r="E6504" s="235" t="s">
        <v>1</v>
      </c>
      <c r="F6504" s="236" t="s">
        <v>5405</v>
      </c>
      <c r="G6504" s="234"/>
      <c r="H6504" s="237">
        <v>76.926000000000002</v>
      </c>
      <c r="I6504" s="238"/>
      <c r="J6504" s="234"/>
      <c r="K6504" s="234"/>
      <c r="L6504" s="239"/>
      <c r="M6504" s="240"/>
      <c r="N6504" s="241"/>
      <c r="O6504" s="241"/>
      <c r="P6504" s="241"/>
      <c r="Q6504" s="241"/>
      <c r="R6504" s="241"/>
      <c r="S6504" s="241"/>
      <c r="T6504" s="242"/>
      <c r="AT6504" s="243" t="s">
        <v>211</v>
      </c>
      <c r="AU6504" s="243" t="s">
        <v>84</v>
      </c>
      <c r="AV6504" s="14" t="s">
        <v>84</v>
      </c>
      <c r="AW6504" s="14" t="s">
        <v>31</v>
      </c>
      <c r="AX6504" s="14" t="s">
        <v>75</v>
      </c>
      <c r="AY6504" s="243" t="s">
        <v>203</v>
      </c>
    </row>
    <row r="6505" spans="2:51" s="14" customFormat="1" ht="11.25">
      <c r="B6505" s="233"/>
      <c r="C6505" s="234"/>
      <c r="D6505" s="224" t="s">
        <v>211</v>
      </c>
      <c r="E6505" s="235" t="s">
        <v>1</v>
      </c>
      <c r="F6505" s="236" t="s">
        <v>5406</v>
      </c>
      <c r="G6505" s="234"/>
      <c r="H6505" s="237">
        <v>77.953000000000003</v>
      </c>
      <c r="I6505" s="238"/>
      <c r="J6505" s="234"/>
      <c r="K6505" s="234"/>
      <c r="L6505" s="239"/>
      <c r="M6505" s="240"/>
      <c r="N6505" s="241"/>
      <c r="O6505" s="241"/>
      <c r="P6505" s="241"/>
      <c r="Q6505" s="241"/>
      <c r="R6505" s="241"/>
      <c r="S6505" s="241"/>
      <c r="T6505" s="242"/>
      <c r="AT6505" s="243" t="s">
        <v>211</v>
      </c>
      <c r="AU6505" s="243" t="s">
        <v>84</v>
      </c>
      <c r="AV6505" s="14" t="s">
        <v>84</v>
      </c>
      <c r="AW6505" s="14" t="s">
        <v>31</v>
      </c>
      <c r="AX6505" s="14" t="s">
        <v>75</v>
      </c>
      <c r="AY6505" s="243" t="s">
        <v>203</v>
      </c>
    </row>
    <row r="6506" spans="2:51" s="14" customFormat="1" ht="11.25">
      <c r="B6506" s="233"/>
      <c r="C6506" s="234"/>
      <c r="D6506" s="224" t="s">
        <v>211</v>
      </c>
      <c r="E6506" s="235" t="s">
        <v>1</v>
      </c>
      <c r="F6506" s="236" t="s">
        <v>5407</v>
      </c>
      <c r="G6506" s="234"/>
      <c r="H6506" s="237">
        <v>77.953000000000003</v>
      </c>
      <c r="I6506" s="238"/>
      <c r="J6506" s="234"/>
      <c r="K6506" s="234"/>
      <c r="L6506" s="239"/>
      <c r="M6506" s="240"/>
      <c r="N6506" s="241"/>
      <c r="O6506" s="241"/>
      <c r="P6506" s="241"/>
      <c r="Q6506" s="241"/>
      <c r="R6506" s="241"/>
      <c r="S6506" s="241"/>
      <c r="T6506" s="242"/>
      <c r="AT6506" s="243" t="s">
        <v>211</v>
      </c>
      <c r="AU6506" s="243" t="s">
        <v>84</v>
      </c>
      <c r="AV6506" s="14" t="s">
        <v>84</v>
      </c>
      <c r="AW6506" s="14" t="s">
        <v>31</v>
      </c>
      <c r="AX6506" s="14" t="s">
        <v>75</v>
      </c>
      <c r="AY6506" s="243" t="s">
        <v>203</v>
      </c>
    </row>
    <row r="6507" spans="2:51" s="14" customFormat="1" ht="11.25">
      <c r="B6507" s="233"/>
      <c r="C6507" s="234"/>
      <c r="D6507" s="224" t="s">
        <v>211</v>
      </c>
      <c r="E6507" s="235" t="s">
        <v>1</v>
      </c>
      <c r="F6507" s="236" t="s">
        <v>5478</v>
      </c>
      <c r="G6507" s="234"/>
      <c r="H6507" s="237">
        <v>33.188000000000002</v>
      </c>
      <c r="I6507" s="238"/>
      <c r="J6507" s="234"/>
      <c r="K6507" s="234"/>
      <c r="L6507" s="239"/>
      <c r="M6507" s="240"/>
      <c r="N6507" s="241"/>
      <c r="O6507" s="241"/>
      <c r="P6507" s="241"/>
      <c r="Q6507" s="241"/>
      <c r="R6507" s="241"/>
      <c r="S6507" s="241"/>
      <c r="T6507" s="242"/>
      <c r="AT6507" s="243" t="s">
        <v>211</v>
      </c>
      <c r="AU6507" s="243" t="s">
        <v>84</v>
      </c>
      <c r="AV6507" s="14" t="s">
        <v>84</v>
      </c>
      <c r="AW6507" s="14" t="s">
        <v>31</v>
      </c>
      <c r="AX6507" s="14" t="s">
        <v>75</v>
      </c>
      <c r="AY6507" s="243" t="s">
        <v>203</v>
      </c>
    </row>
    <row r="6508" spans="2:51" s="14" customFormat="1" ht="11.25">
      <c r="B6508" s="233"/>
      <c r="C6508" s="234"/>
      <c r="D6508" s="224" t="s">
        <v>211</v>
      </c>
      <c r="E6508" s="235" t="s">
        <v>1</v>
      </c>
      <c r="F6508" s="236" t="s">
        <v>5408</v>
      </c>
      <c r="G6508" s="234"/>
      <c r="H6508" s="237">
        <v>66.171000000000006</v>
      </c>
      <c r="I6508" s="238"/>
      <c r="J6508" s="234"/>
      <c r="K6508" s="234"/>
      <c r="L6508" s="239"/>
      <c r="M6508" s="240"/>
      <c r="N6508" s="241"/>
      <c r="O6508" s="241"/>
      <c r="P6508" s="241"/>
      <c r="Q6508" s="241"/>
      <c r="R6508" s="241"/>
      <c r="S6508" s="241"/>
      <c r="T6508" s="242"/>
      <c r="AT6508" s="243" t="s">
        <v>211</v>
      </c>
      <c r="AU6508" s="243" t="s">
        <v>84</v>
      </c>
      <c r="AV6508" s="14" t="s">
        <v>84</v>
      </c>
      <c r="AW6508" s="14" t="s">
        <v>31</v>
      </c>
      <c r="AX6508" s="14" t="s">
        <v>75</v>
      </c>
      <c r="AY6508" s="243" t="s">
        <v>203</v>
      </c>
    </row>
    <row r="6509" spans="2:51" s="14" customFormat="1" ht="11.25">
      <c r="B6509" s="233"/>
      <c r="C6509" s="234"/>
      <c r="D6509" s="224" t="s">
        <v>211</v>
      </c>
      <c r="E6509" s="235" t="s">
        <v>1</v>
      </c>
      <c r="F6509" s="236" t="s">
        <v>5409</v>
      </c>
      <c r="G6509" s="234"/>
      <c r="H6509" s="237">
        <v>55.143000000000001</v>
      </c>
      <c r="I6509" s="238"/>
      <c r="J6509" s="234"/>
      <c r="K6509" s="234"/>
      <c r="L6509" s="239"/>
      <c r="M6509" s="240"/>
      <c r="N6509" s="241"/>
      <c r="O6509" s="241"/>
      <c r="P6509" s="241"/>
      <c r="Q6509" s="241"/>
      <c r="R6509" s="241"/>
      <c r="S6509" s="241"/>
      <c r="T6509" s="242"/>
      <c r="AT6509" s="243" t="s">
        <v>211</v>
      </c>
      <c r="AU6509" s="243" t="s">
        <v>84</v>
      </c>
      <c r="AV6509" s="14" t="s">
        <v>84</v>
      </c>
      <c r="AW6509" s="14" t="s">
        <v>31</v>
      </c>
      <c r="AX6509" s="14" t="s">
        <v>75</v>
      </c>
      <c r="AY6509" s="243" t="s">
        <v>203</v>
      </c>
    </row>
    <row r="6510" spans="2:51" s="14" customFormat="1" ht="11.25">
      <c r="B6510" s="233"/>
      <c r="C6510" s="234"/>
      <c r="D6510" s="224" t="s">
        <v>211</v>
      </c>
      <c r="E6510" s="235" t="s">
        <v>1</v>
      </c>
      <c r="F6510" s="236" t="s">
        <v>5410</v>
      </c>
      <c r="G6510" s="234"/>
      <c r="H6510" s="237">
        <v>52.265999999999998</v>
      </c>
      <c r="I6510" s="238"/>
      <c r="J6510" s="234"/>
      <c r="K6510" s="234"/>
      <c r="L6510" s="239"/>
      <c r="M6510" s="240"/>
      <c r="N6510" s="241"/>
      <c r="O6510" s="241"/>
      <c r="P6510" s="241"/>
      <c r="Q6510" s="241"/>
      <c r="R6510" s="241"/>
      <c r="S6510" s="241"/>
      <c r="T6510" s="242"/>
      <c r="AT6510" s="243" t="s">
        <v>211</v>
      </c>
      <c r="AU6510" s="243" t="s">
        <v>84</v>
      </c>
      <c r="AV6510" s="14" t="s">
        <v>84</v>
      </c>
      <c r="AW6510" s="14" t="s">
        <v>31</v>
      </c>
      <c r="AX6510" s="14" t="s">
        <v>75</v>
      </c>
      <c r="AY6510" s="243" t="s">
        <v>203</v>
      </c>
    </row>
    <row r="6511" spans="2:51" s="14" customFormat="1" ht="11.25">
      <c r="B6511" s="233"/>
      <c r="C6511" s="234"/>
      <c r="D6511" s="224" t="s">
        <v>211</v>
      </c>
      <c r="E6511" s="235" t="s">
        <v>1</v>
      </c>
      <c r="F6511" s="236" t="s">
        <v>5411</v>
      </c>
      <c r="G6511" s="234"/>
      <c r="H6511" s="237">
        <v>67.198999999999998</v>
      </c>
      <c r="I6511" s="238"/>
      <c r="J6511" s="234"/>
      <c r="K6511" s="234"/>
      <c r="L6511" s="239"/>
      <c r="M6511" s="240"/>
      <c r="N6511" s="241"/>
      <c r="O6511" s="241"/>
      <c r="P6511" s="241"/>
      <c r="Q6511" s="241"/>
      <c r="R6511" s="241"/>
      <c r="S6511" s="241"/>
      <c r="T6511" s="242"/>
      <c r="AT6511" s="243" t="s">
        <v>211</v>
      </c>
      <c r="AU6511" s="243" t="s">
        <v>84</v>
      </c>
      <c r="AV6511" s="14" t="s">
        <v>84</v>
      </c>
      <c r="AW6511" s="14" t="s">
        <v>31</v>
      </c>
      <c r="AX6511" s="14" t="s">
        <v>75</v>
      </c>
      <c r="AY6511" s="243" t="s">
        <v>203</v>
      </c>
    </row>
    <row r="6512" spans="2:51" s="14" customFormat="1" ht="11.25">
      <c r="B6512" s="233"/>
      <c r="C6512" s="234"/>
      <c r="D6512" s="224" t="s">
        <v>211</v>
      </c>
      <c r="E6512" s="235" t="s">
        <v>1</v>
      </c>
      <c r="F6512" s="236" t="s">
        <v>5412</v>
      </c>
      <c r="G6512" s="234"/>
      <c r="H6512" s="237">
        <v>77.953000000000003</v>
      </c>
      <c r="I6512" s="238"/>
      <c r="J6512" s="234"/>
      <c r="K6512" s="234"/>
      <c r="L6512" s="239"/>
      <c r="M6512" s="240"/>
      <c r="N6512" s="241"/>
      <c r="O6512" s="241"/>
      <c r="P6512" s="241"/>
      <c r="Q6512" s="241"/>
      <c r="R6512" s="241"/>
      <c r="S6512" s="241"/>
      <c r="T6512" s="242"/>
      <c r="AT6512" s="243" t="s">
        <v>211</v>
      </c>
      <c r="AU6512" s="243" t="s">
        <v>84</v>
      </c>
      <c r="AV6512" s="14" t="s">
        <v>84</v>
      </c>
      <c r="AW6512" s="14" t="s">
        <v>31</v>
      </c>
      <c r="AX6512" s="14" t="s">
        <v>75</v>
      </c>
      <c r="AY6512" s="243" t="s">
        <v>203</v>
      </c>
    </row>
    <row r="6513" spans="2:51" s="14" customFormat="1" ht="11.25">
      <c r="B6513" s="233"/>
      <c r="C6513" s="234"/>
      <c r="D6513" s="224" t="s">
        <v>211</v>
      </c>
      <c r="E6513" s="235" t="s">
        <v>1</v>
      </c>
      <c r="F6513" s="236" t="s">
        <v>5413</v>
      </c>
      <c r="G6513" s="234"/>
      <c r="H6513" s="237">
        <v>77.953000000000003</v>
      </c>
      <c r="I6513" s="238"/>
      <c r="J6513" s="234"/>
      <c r="K6513" s="234"/>
      <c r="L6513" s="239"/>
      <c r="M6513" s="240"/>
      <c r="N6513" s="241"/>
      <c r="O6513" s="241"/>
      <c r="P6513" s="241"/>
      <c r="Q6513" s="241"/>
      <c r="R6513" s="241"/>
      <c r="S6513" s="241"/>
      <c r="T6513" s="242"/>
      <c r="AT6513" s="243" t="s">
        <v>211</v>
      </c>
      <c r="AU6513" s="243" t="s">
        <v>84</v>
      </c>
      <c r="AV6513" s="14" t="s">
        <v>84</v>
      </c>
      <c r="AW6513" s="14" t="s">
        <v>31</v>
      </c>
      <c r="AX6513" s="14" t="s">
        <v>75</v>
      </c>
      <c r="AY6513" s="243" t="s">
        <v>203</v>
      </c>
    </row>
    <row r="6514" spans="2:51" s="14" customFormat="1" ht="11.25">
      <c r="B6514" s="233"/>
      <c r="C6514" s="234"/>
      <c r="D6514" s="224" t="s">
        <v>211</v>
      </c>
      <c r="E6514" s="235" t="s">
        <v>1</v>
      </c>
      <c r="F6514" s="236" t="s">
        <v>5414</v>
      </c>
      <c r="G6514" s="234"/>
      <c r="H6514" s="237">
        <v>77.953000000000003</v>
      </c>
      <c r="I6514" s="238"/>
      <c r="J6514" s="234"/>
      <c r="K6514" s="234"/>
      <c r="L6514" s="239"/>
      <c r="M6514" s="240"/>
      <c r="N6514" s="241"/>
      <c r="O6514" s="241"/>
      <c r="P6514" s="241"/>
      <c r="Q6514" s="241"/>
      <c r="R6514" s="241"/>
      <c r="S6514" s="241"/>
      <c r="T6514" s="242"/>
      <c r="AT6514" s="243" t="s">
        <v>211</v>
      </c>
      <c r="AU6514" s="243" t="s">
        <v>84</v>
      </c>
      <c r="AV6514" s="14" t="s">
        <v>84</v>
      </c>
      <c r="AW6514" s="14" t="s">
        <v>31</v>
      </c>
      <c r="AX6514" s="14" t="s">
        <v>75</v>
      </c>
      <c r="AY6514" s="243" t="s">
        <v>203</v>
      </c>
    </row>
    <row r="6515" spans="2:51" s="14" customFormat="1" ht="11.25">
      <c r="B6515" s="233"/>
      <c r="C6515" s="234"/>
      <c r="D6515" s="224" t="s">
        <v>211</v>
      </c>
      <c r="E6515" s="235" t="s">
        <v>1</v>
      </c>
      <c r="F6515" s="236" t="s">
        <v>5415</v>
      </c>
      <c r="G6515" s="234"/>
      <c r="H6515" s="237">
        <v>82.748000000000005</v>
      </c>
      <c r="I6515" s="238"/>
      <c r="J6515" s="234"/>
      <c r="K6515" s="234"/>
      <c r="L6515" s="239"/>
      <c r="M6515" s="240"/>
      <c r="N6515" s="241"/>
      <c r="O6515" s="241"/>
      <c r="P6515" s="241"/>
      <c r="Q6515" s="241"/>
      <c r="R6515" s="241"/>
      <c r="S6515" s="241"/>
      <c r="T6515" s="242"/>
      <c r="AT6515" s="243" t="s">
        <v>211</v>
      </c>
      <c r="AU6515" s="243" t="s">
        <v>84</v>
      </c>
      <c r="AV6515" s="14" t="s">
        <v>84</v>
      </c>
      <c r="AW6515" s="14" t="s">
        <v>31</v>
      </c>
      <c r="AX6515" s="14" t="s">
        <v>75</v>
      </c>
      <c r="AY6515" s="243" t="s">
        <v>203</v>
      </c>
    </row>
    <row r="6516" spans="2:51" s="14" customFormat="1" ht="11.25">
      <c r="B6516" s="233"/>
      <c r="C6516" s="234"/>
      <c r="D6516" s="224" t="s">
        <v>211</v>
      </c>
      <c r="E6516" s="235" t="s">
        <v>1</v>
      </c>
      <c r="F6516" s="236" t="s">
        <v>5416</v>
      </c>
      <c r="G6516" s="234"/>
      <c r="H6516" s="237">
        <v>91.037000000000006</v>
      </c>
      <c r="I6516" s="238"/>
      <c r="J6516" s="234"/>
      <c r="K6516" s="234"/>
      <c r="L6516" s="239"/>
      <c r="M6516" s="240"/>
      <c r="N6516" s="241"/>
      <c r="O6516" s="241"/>
      <c r="P6516" s="241"/>
      <c r="Q6516" s="241"/>
      <c r="R6516" s="241"/>
      <c r="S6516" s="241"/>
      <c r="T6516" s="242"/>
      <c r="AT6516" s="243" t="s">
        <v>211</v>
      </c>
      <c r="AU6516" s="243" t="s">
        <v>84</v>
      </c>
      <c r="AV6516" s="14" t="s">
        <v>84</v>
      </c>
      <c r="AW6516" s="14" t="s">
        <v>31</v>
      </c>
      <c r="AX6516" s="14" t="s">
        <v>75</v>
      </c>
      <c r="AY6516" s="243" t="s">
        <v>203</v>
      </c>
    </row>
    <row r="6517" spans="2:51" s="14" customFormat="1" ht="11.25">
      <c r="B6517" s="233"/>
      <c r="C6517" s="234"/>
      <c r="D6517" s="224" t="s">
        <v>211</v>
      </c>
      <c r="E6517" s="235" t="s">
        <v>1</v>
      </c>
      <c r="F6517" s="236" t="s">
        <v>5417</v>
      </c>
      <c r="G6517" s="234"/>
      <c r="H6517" s="237">
        <v>77.063000000000002</v>
      </c>
      <c r="I6517" s="238"/>
      <c r="J6517" s="234"/>
      <c r="K6517" s="234"/>
      <c r="L6517" s="239"/>
      <c r="M6517" s="240"/>
      <c r="N6517" s="241"/>
      <c r="O6517" s="241"/>
      <c r="P6517" s="241"/>
      <c r="Q6517" s="241"/>
      <c r="R6517" s="241"/>
      <c r="S6517" s="241"/>
      <c r="T6517" s="242"/>
      <c r="AT6517" s="243" t="s">
        <v>211</v>
      </c>
      <c r="AU6517" s="243" t="s">
        <v>84</v>
      </c>
      <c r="AV6517" s="14" t="s">
        <v>84</v>
      </c>
      <c r="AW6517" s="14" t="s">
        <v>31</v>
      </c>
      <c r="AX6517" s="14" t="s">
        <v>75</v>
      </c>
      <c r="AY6517" s="243" t="s">
        <v>203</v>
      </c>
    </row>
    <row r="6518" spans="2:51" s="14" customFormat="1" ht="11.25">
      <c r="B6518" s="233"/>
      <c r="C6518" s="234"/>
      <c r="D6518" s="224" t="s">
        <v>211</v>
      </c>
      <c r="E6518" s="235" t="s">
        <v>1</v>
      </c>
      <c r="F6518" s="236" t="s">
        <v>5418</v>
      </c>
      <c r="G6518" s="234"/>
      <c r="H6518" s="237">
        <v>77.063000000000002</v>
      </c>
      <c r="I6518" s="238"/>
      <c r="J6518" s="234"/>
      <c r="K6518" s="234"/>
      <c r="L6518" s="239"/>
      <c r="M6518" s="240"/>
      <c r="N6518" s="241"/>
      <c r="O6518" s="241"/>
      <c r="P6518" s="241"/>
      <c r="Q6518" s="241"/>
      <c r="R6518" s="241"/>
      <c r="S6518" s="241"/>
      <c r="T6518" s="242"/>
      <c r="AT6518" s="243" t="s">
        <v>211</v>
      </c>
      <c r="AU6518" s="243" t="s">
        <v>84</v>
      </c>
      <c r="AV6518" s="14" t="s">
        <v>84</v>
      </c>
      <c r="AW6518" s="14" t="s">
        <v>31</v>
      </c>
      <c r="AX6518" s="14" t="s">
        <v>75</v>
      </c>
      <c r="AY6518" s="243" t="s">
        <v>203</v>
      </c>
    </row>
    <row r="6519" spans="2:51" s="14" customFormat="1" ht="11.25">
      <c r="B6519" s="233"/>
      <c r="C6519" s="234"/>
      <c r="D6519" s="224" t="s">
        <v>211</v>
      </c>
      <c r="E6519" s="235" t="s">
        <v>1</v>
      </c>
      <c r="F6519" s="236" t="s">
        <v>5419</v>
      </c>
      <c r="G6519" s="234"/>
      <c r="H6519" s="237">
        <v>81.721000000000004</v>
      </c>
      <c r="I6519" s="238"/>
      <c r="J6519" s="234"/>
      <c r="K6519" s="234"/>
      <c r="L6519" s="239"/>
      <c r="M6519" s="240"/>
      <c r="N6519" s="241"/>
      <c r="O6519" s="241"/>
      <c r="P6519" s="241"/>
      <c r="Q6519" s="241"/>
      <c r="R6519" s="241"/>
      <c r="S6519" s="241"/>
      <c r="T6519" s="242"/>
      <c r="AT6519" s="243" t="s">
        <v>211</v>
      </c>
      <c r="AU6519" s="243" t="s">
        <v>84</v>
      </c>
      <c r="AV6519" s="14" t="s">
        <v>84</v>
      </c>
      <c r="AW6519" s="14" t="s">
        <v>31</v>
      </c>
      <c r="AX6519" s="14" t="s">
        <v>75</v>
      </c>
      <c r="AY6519" s="243" t="s">
        <v>203</v>
      </c>
    </row>
    <row r="6520" spans="2:51" s="14" customFormat="1" ht="11.25">
      <c r="B6520" s="233"/>
      <c r="C6520" s="234"/>
      <c r="D6520" s="224" t="s">
        <v>211</v>
      </c>
      <c r="E6520" s="235" t="s">
        <v>1</v>
      </c>
      <c r="F6520" s="236" t="s">
        <v>5420</v>
      </c>
      <c r="G6520" s="234"/>
      <c r="H6520" s="237">
        <v>83.433000000000007</v>
      </c>
      <c r="I6520" s="238"/>
      <c r="J6520" s="234"/>
      <c r="K6520" s="234"/>
      <c r="L6520" s="239"/>
      <c r="M6520" s="240"/>
      <c r="N6520" s="241"/>
      <c r="O6520" s="241"/>
      <c r="P6520" s="241"/>
      <c r="Q6520" s="241"/>
      <c r="R6520" s="241"/>
      <c r="S6520" s="241"/>
      <c r="T6520" s="242"/>
      <c r="AT6520" s="243" t="s">
        <v>211</v>
      </c>
      <c r="AU6520" s="243" t="s">
        <v>84</v>
      </c>
      <c r="AV6520" s="14" t="s">
        <v>84</v>
      </c>
      <c r="AW6520" s="14" t="s">
        <v>31</v>
      </c>
      <c r="AX6520" s="14" t="s">
        <v>75</v>
      </c>
      <c r="AY6520" s="243" t="s">
        <v>203</v>
      </c>
    </row>
    <row r="6521" spans="2:51" s="14" customFormat="1" ht="11.25">
      <c r="B6521" s="233"/>
      <c r="C6521" s="234"/>
      <c r="D6521" s="224" t="s">
        <v>211</v>
      </c>
      <c r="E6521" s="235" t="s">
        <v>1</v>
      </c>
      <c r="F6521" s="236" t="s">
        <v>5421</v>
      </c>
      <c r="G6521" s="234"/>
      <c r="H6521" s="237">
        <v>230.36600000000001</v>
      </c>
      <c r="I6521" s="238"/>
      <c r="J6521" s="234"/>
      <c r="K6521" s="234"/>
      <c r="L6521" s="239"/>
      <c r="M6521" s="240"/>
      <c r="N6521" s="241"/>
      <c r="O6521" s="241"/>
      <c r="P6521" s="241"/>
      <c r="Q6521" s="241"/>
      <c r="R6521" s="241"/>
      <c r="S6521" s="241"/>
      <c r="T6521" s="242"/>
      <c r="AT6521" s="243" t="s">
        <v>211</v>
      </c>
      <c r="AU6521" s="243" t="s">
        <v>84</v>
      </c>
      <c r="AV6521" s="14" t="s">
        <v>84</v>
      </c>
      <c r="AW6521" s="14" t="s">
        <v>31</v>
      </c>
      <c r="AX6521" s="14" t="s">
        <v>75</v>
      </c>
      <c r="AY6521" s="243" t="s">
        <v>203</v>
      </c>
    </row>
    <row r="6522" spans="2:51" s="14" customFormat="1" ht="11.25">
      <c r="B6522" s="233"/>
      <c r="C6522" s="234"/>
      <c r="D6522" s="224" t="s">
        <v>211</v>
      </c>
      <c r="E6522" s="235" t="s">
        <v>1</v>
      </c>
      <c r="F6522" s="236" t="s">
        <v>5422</v>
      </c>
      <c r="G6522" s="234"/>
      <c r="H6522" s="237">
        <v>55.828000000000003</v>
      </c>
      <c r="I6522" s="238"/>
      <c r="J6522" s="234"/>
      <c r="K6522" s="234"/>
      <c r="L6522" s="239"/>
      <c r="M6522" s="240"/>
      <c r="N6522" s="241"/>
      <c r="O6522" s="241"/>
      <c r="P6522" s="241"/>
      <c r="Q6522" s="241"/>
      <c r="R6522" s="241"/>
      <c r="S6522" s="241"/>
      <c r="T6522" s="242"/>
      <c r="AT6522" s="243" t="s">
        <v>211</v>
      </c>
      <c r="AU6522" s="243" t="s">
        <v>84</v>
      </c>
      <c r="AV6522" s="14" t="s">
        <v>84</v>
      </c>
      <c r="AW6522" s="14" t="s">
        <v>31</v>
      </c>
      <c r="AX6522" s="14" t="s">
        <v>75</v>
      </c>
      <c r="AY6522" s="243" t="s">
        <v>203</v>
      </c>
    </row>
    <row r="6523" spans="2:51" s="14" customFormat="1" ht="11.25">
      <c r="B6523" s="233"/>
      <c r="C6523" s="234"/>
      <c r="D6523" s="224" t="s">
        <v>211</v>
      </c>
      <c r="E6523" s="235" t="s">
        <v>1</v>
      </c>
      <c r="F6523" s="236" t="s">
        <v>5423</v>
      </c>
      <c r="G6523" s="234"/>
      <c r="H6523" s="237">
        <v>193.03299999999999</v>
      </c>
      <c r="I6523" s="238"/>
      <c r="J6523" s="234"/>
      <c r="K6523" s="234"/>
      <c r="L6523" s="239"/>
      <c r="M6523" s="240"/>
      <c r="N6523" s="241"/>
      <c r="O6523" s="241"/>
      <c r="P6523" s="241"/>
      <c r="Q6523" s="241"/>
      <c r="R6523" s="241"/>
      <c r="S6523" s="241"/>
      <c r="T6523" s="242"/>
      <c r="AT6523" s="243" t="s">
        <v>211</v>
      </c>
      <c r="AU6523" s="243" t="s">
        <v>84</v>
      </c>
      <c r="AV6523" s="14" t="s">
        <v>84</v>
      </c>
      <c r="AW6523" s="14" t="s">
        <v>31</v>
      </c>
      <c r="AX6523" s="14" t="s">
        <v>75</v>
      </c>
      <c r="AY6523" s="243" t="s">
        <v>203</v>
      </c>
    </row>
    <row r="6524" spans="2:51" s="14" customFormat="1" ht="11.25">
      <c r="B6524" s="233"/>
      <c r="C6524" s="234"/>
      <c r="D6524" s="224" t="s">
        <v>211</v>
      </c>
      <c r="E6524" s="235" t="s">
        <v>1</v>
      </c>
      <c r="F6524" s="236" t="s">
        <v>5424</v>
      </c>
      <c r="G6524" s="234"/>
      <c r="H6524" s="237">
        <v>50.210999999999999</v>
      </c>
      <c r="I6524" s="238"/>
      <c r="J6524" s="234"/>
      <c r="K6524" s="234"/>
      <c r="L6524" s="239"/>
      <c r="M6524" s="240"/>
      <c r="N6524" s="241"/>
      <c r="O6524" s="241"/>
      <c r="P6524" s="241"/>
      <c r="Q6524" s="241"/>
      <c r="R6524" s="241"/>
      <c r="S6524" s="241"/>
      <c r="T6524" s="242"/>
      <c r="AT6524" s="243" t="s">
        <v>211</v>
      </c>
      <c r="AU6524" s="243" t="s">
        <v>84</v>
      </c>
      <c r="AV6524" s="14" t="s">
        <v>84</v>
      </c>
      <c r="AW6524" s="14" t="s">
        <v>31</v>
      </c>
      <c r="AX6524" s="14" t="s">
        <v>75</v>
      </c>
      <c r="AY6524" s="243" t="s">
        <v>203</v>
      </c>
    </row>
    <row r="6525" spans="2:51" s="14" customFormat="1" ht="11.25">
      <c r="B6525" s="233"/>
      <c r="C6525" s="234"/>
      <c r="D6525" s="224" t="s">
        <v>211</v>
      </c>
      <c r="E6525" s="235" t="s">
        <v>1</v>
      </c>
      <c r="F6525" s="236" t="s">
        <v>5425</v>
      </c>
      <c r="G6525" s="234"/>
      <c r="H6525" s="237">
        <v>79.322999999999993</v>
      </c>
      <c r="I6525" s="238"/>
      <c r="J6525" s="234"/>
      <c r="K6525" s="234"/>
      <c r="L6525" s="239"/>
      <c r="M6525" s="240"/>
      <c r="N6525" s="241"/>
      <c r="O6525" s="241"/>
      <c r="P6525" s="241"/>
      <c r="Q6525" s="241"/>
      <c r="R6525" s="241"/>
      <c r="S6525" s="241"/>
      <c r="T6525" s="242"/>
      <c r="AT6525" s="243" t="s">
        <v>211</v>
      </c>
      <c r="AU6525" s="243" t="s">
        <v>84</v>
      </c>
      <c r="AV6525" s="14" t="s">
        <v>84</v>
      </c>
      <c r="AW6525" s="14" t="s">
        <v>31</v>
      </c>
      <c r="AX6525" s="14" t="s">
        <v>75</v>
      </c>
      <c r="AY6525" s="243" t="s">
        <v>203</v>
      </c>
    </row>
    <row r="6526" spans="2:51" s="14" customFormat="1" ht="11.25">
      <c r="B6526" s="233"/>
      <c r="C6526" s="234"/>
      <c r="D6526" s="224" t="s">
        <v>211</v>
      </c>
      <c r="E6526" s="235" t="s">
        <v>1</v>
      </c>
      <c r="F6526" s="236" t="s">
        <v>5426</v>
      </c>
      <c r="G6526" s="234"/>
      <c r="H6526" s="237">
        <v>77.953000000000003</v>
      </c>
      <c r="I6526" s="238"/>
      <c r="J6526" s="234"/>
      <c r="K6526" s="234"/>
      <c r="L6526" s="239"/>
      <c r="M6526" s="240"/>
      <c r="N6526" s="241"/>
      <c r="O6526" s="241"/>
      <c r="P6526" s="241"/>
      <c r="Q6526" s="241"/>
      <c r="R6526" s="241"/>
      <c r="S6526" s="241"/>
      <c r="T6526" s="242"/>
      <c r="AT6526" s="243" t="s">
        <v>211</v>
      </c>
      <c r="AU6526" s="243" t="s">
        <v>84</v>
      </c>
      <c r="AV6526" s="14" t="s">
        <v>84</v>
      </c>
      <c r="AW6526" s="14" t="s">
        <v>31</v>
      </c>
      <c r="AX6526" s="14" t="s">
        <v>75</v>
      </c>
      <c r="AY6526" s="243" t="s">
        <v>203</v>
      </c>
    </row>
    <row r="6527" spans="2:51" s="14" customFormat="1" ht="11.25">
      <c r="B6527" s="233"/>
      <c r="C6527" s="234"/>
      <c r="D6527" s="224" t="s">
        <v>211</v>
      </c>
      <c r="E6527" s="235" t="s">
        <v>1</v>
      </c>
      <c r="F6527" s="236" t="s">
        <v>5427</v>
      </c>
      <c r="G6527" s="234"/>
      <c r="H6527" s="237">
        <v>77.748000000000005</v>
      </c>
      <c r="I6527" s="238"/>
      <c r="J6527" s="234"/>
      <c r="K6527" s="234"/>
      <c r="L6527" s="239"/>
      <c r="M6527" s="240"/>
      <c r="N6527" s="241"/>
      <c r="O6527" s="241"/>
      <c r="P6527" s="241"/>
      <c r="Q6527" s="241"/>
      <c r="R6527" s="241"/>
      <c r="S6527" s="241"/>
      <c r="T6527" s="242"/>
      <c r="AT6527" s="243" t="s">
        <v>211</v>
      </c>
      <c r="AU6527" s="243" t="s">
        <v>84</v>
      </c>
      <c r="AV6527" s="14" t="s">
        <v>84</v>
      </c>
      <c r="AW6527" s="14" t="s">
        <v>31</v>
      </c>
      <c r="AX6527" s="14" t="s">
        <v>75</v>
      </c>
      <c r="AY6527" s="243" t="s">
        <v>203</v>
      </c>
    </row>
    <row r="6528" spans="2:51" s="14" customFormat="1" ht="11.25">
      <c r="B6528" s="233"/>
      <c r="C6528" s="234"/>
      <c r="D6528" s="224" t="s">
        <v>211</v>
      </c>
      <c r="E6528" s="235" t="s">
        <v>1</v>
      </c>
      <c r="F6528" s="236" t="s">
        <v>5428</v>
      </c>
      <c r="G6528" s="234"/>
      <c r="H6528" s="237">
        <v>76.926000000000002</v>
      </c>
      <c r="I6528" s="238"/>
      <c r="J6528" s="234"/>
      <c r="K6528" s="234"/>
      <c r="L6528" s="239"/>
      <c r="M6528" s="240"/>
      <c r="N6528" s="241"/>
      <c r="O6528" s="241"/>
      <c r="P6528" s="241"/>
      <c r="Q6528" s="241"/>
      <c r="R6528" s="241"/>
      <c r="S6528" s="241"/>
      <c r="T6528" s="242"/>
      <c r="AT6528" s="243" t="s">
        <v>211</v>
      </c>
      <c r="AU6528" s="243" t="s">
        <v>84</v>
      </c>
      <c r="AV6528" s="14" t="s">
        <v>84</v>
      </c>
      <c r="AW6528" s="14" t="s">
        <v>31</v>
      </c>
      <c r="AX6528" s="14" t="s">
        <v>75</v>
      </c>
      <c r="AY6528" s="243" t="s">
        <v>203</v>
      </c>
    </row>
    <row r="6529" spans="2:51" s="14" customFormat="1" ht="11.25">
      <c r="B6529" s="233"/>
      <c r="C6529" s="234"/>
      <c r="D6529" s="224" t="s">
        <v>211</v>
      </c>
      <c r="E6529" s="235" t="s">
        <v>1</v>
      </c>
      <c r="F6529" s="236" t="s">
        <v>5429</v>
      </c>
      <c r="G6529" s="234"/>
      <c r="H6529" s="237">
        <v>77.953000000000003</v>
      </c>
      <c r="I6529" s="238"/>
      <c r="J6529" s="234"/>
      <c r="K6529" s="234"/>
      <c r="L6529" s="239"/>
      <c r="M6529" s="240"/>
      <c r="N6529" s="241"/>
      <c r="O6529" s="241"/>
      <c r="P6529" s="241"/>
      <c r="Q6529" s="241"/>
      <c r="R6529" s="241"/>
      <c r="S6529" s="241"/>
      <c r="T6529" s="242"/>
      <c r="AT6529" s="243" t="s">
        <v>211</v>
      </c>
      <c r="AU6529" s="243" t="s">
        <v>84</v>
      </c>
      <c r="AV6529" s="14" t="s">
        <v>84</v>
      </c>
      <c r="AW6529" s="14" t="s">
        <v>31</v>
      </c>
      <c r="AX6529" s="14" t="s">
        <v>75</v>
      </c>
      <c r="AY6529" s="243" t="s">
        <v>203</v>
      </c>
    </row>
    <row r="6530" spans="2:51" s="14" customFormat="1" ht="11.25">
      <c r="B6530" s="233"/>
      <c r="C6530" s="234"/>
      <c r="D6530" s="224" t="s">
        <v>211</v>
      </c>
      <c r="E6530" s="235" t="s">
        <v>1</v>
      </c>
      <c r="F6530" s="236" t="s">
        <v>5430</v>
      </c>
      <c r="G6530" s="234"/>
      <c r="H6530" s="237">
        <v>77.953000000000003</v>
      </c>
      <c r="I6530" s="238"/>
      <c r="J6530" s="234"/>
      <c r="K6530" s="234"/>
      <c r="L6530" s="239"/>
      <c r="M6530" s="240"/>
      <c r="N6530" s="241"/>
      <c r="O6530" s="241"/>
      <c r="P6530" s="241"/>
      <c r="Q6530" s="241"/>
      <c r="R6530" s="241"/>
      <c r="S6530" s="241"/>
      <c r="T6530" s="242"/>
      <c r="AT6530" s="243" t="s">
        <v>211</v>
      </c>
      <c r="AU6530" s="243" t="s">
        <v>84</v>
      </c>
      <c r="AV6530" s="14" t="s">
        <v>84</v>
      </c>
      <c r="AW6530" s="14" t="s">
        <v>31</v>
      </c>
      <c r="AX6530" s="14" t="s">
        <v>75</v>
      </c>
      <c r="AY6530" s="243" t="s">
        <v>203</v>
      </c>
    </row>
    <row r="6531" spans="2:51" s="14" customFormat="1" ht="11.25">
      <c r="B6531" s="233"/>
      <c r="C6531" s="234"/>
      <c r="D6531" s="224" t="s">
        <v>211</v>
      </c>
      <c r="E6531" s="235" t="s">
        <v>1</v>
      </c>
      <c r="F6531" s="236" t="s">
        <v>5431</v>
      </c>
      <c r="G6531" s="234"/>
      <c r="H6531" s="237">
        <v>76.926000000000002</v>
      </c>
      <c r="I6531" s="238"/>
      <c r="J6531" s="234"/>
      <c r="K6531" s="234"/>
      <c r="L6531" s="239"/>
      <c r="M6531" s="240"/>
      <c r="N6531" s="241"/>
      <c r="O6531" s="241"/>
      <c r="P6531" s="241"/>
      <c r="Q6531" s="241"/>
      <c r="R6531" s="241"/>
      <c r="S6531" s="241"/>
      <c r="T6531" s="242"/>
      <c r="AT6531" s="243" t="s">
        <v>211</v>
      </c>
      <c r="AU6531" s="243" t="s">
        <v>84</v>
      </c>
      <c r="AV6531" s="14" t="s">
        <v>84</v>
      </c>
      <c r="AW6531" s="14" t="s">
        <v>31</v>
      </c>
      <c r="AX6531" s="14" t="s">
        <v>75</v>
      </c>
      <c r="AY6531" s="243" t="s">
        <v>203</v>
      </c>
    </row>
    <row r="6532" spans="2:51" s="14" customFormat="1" ht="11.25">
      <c r="B6532" s="233"/>
      <c r="C6532" s="234"/>
      <c r="D6532" s="224" t="s">
        <v>211</v>
      </c>
      <c r="E6532" s="235" t="s">
        <v>1</v>
      </c>
      <c r="F6532" s="236" t="s">
        <v>5432</v>
      </c>
      <c r="G6532" s="234"/>
      <c r="H6532" s="237">
        <v>76.926000000000002</v>
      </c>
      <c r="I6532" s="238"/>
      <c r="J6532" s="234"/>
      <c r="K6532" s="234"/>
      <c r="L6532" s="239"/>
      <c r="M6532" s="240"/>
      <c r="N6532" s="241"/>
      <c r="O6532" s="241"/>
      <c r="P6532" s="241"/>
      <c r="Q6532" s="241"/>
      <c r="R6532" s="241"/>
      <c r="S6532" s="241"/>
      <c r="T6532" s="242"/>
      <c r="AT6532" s="243" t="s">
        <v>211</v>
      </c>
      <c r="AU6532" s="243" t="s">
        <v>84</v>
      </c>
      <c r="AV6532" s="14" t="s">
        <v>84</v>
      </c>
      <c r="AW6532" s="14" t="s">
        <v>31</v>
      </c>
      <c r="AX6532" s="14" t="s">
        <v>75</v>
      </c>
      <c r="AY6532" s="243" t="s">
        <v>203</v>
      </c>
    </row>
    <row r="6533" spans="2:51" s="14" customFormat="1" ht="11.25">
      <c r="B6533" s="233"/>
      <c r="C6533" s="234"/>
      <c r="D6533" s="224" t="s">
        <v>211</v>
      </c>
      <c r="E6533" s="235" t="s">
        <v>1</v>
      </c>
      <c r="F6533" s="236" t="s">
        <v>5433</v>
      </c>
      <c r="G6533" s="234"/>
      <c r="H6533" s="237">
        <v>77.953000000000003</v>
      </c>
      <c r="I6533" s="238"/>
      <c r="J6533" s="234"/>
      <c r="K6533" s="234"/>
      <c r="L6533" s="239"/>
      <c r="M6533" s="240"/>
      <c r="N6533" s="241"/>
      <c r="O6533" s="241"/>
      <c r="P6533" s="241"/>
      <c r="Q6533" s="241"/>
      <c r="R6533" s="241"/>
      <c r="S6533" s="241"/>
      <c r="T6533" s="242"/>
      <c r="AT6533" s="243" t="s">
        <v>211</v>
      </c>
      <c r="AU6533" s="243" t="s">
        <v>84</v>
      </c>
      <c r="AV6533" s="14" t="s">
        <v>84</v>
      </c>
      <c r="AW6533" s="14" t="s">
        <v>31</v>
      </c>
      <c r="AX6533" s="14" t="s">
        <v>75</v>
      </c>
      <c r="AY6533" s="243" t="s">
        <v>203</v>
      </c>
    </row>
    <row r="6534" spans="2:51" s="14" customFormat="1" ht="11.25">
      <c r="B6534" s="233"/>
      <c r="C6534" s="234"/>
      <c r="D6534" s="224" t="s">
        <v>211</v>
      </c>
      <c r="E6534" s="235" t="s">
        <v>1</v>
      </c>
      <c r="F6534" s="236" t="s">
        <v>5434</v>
      </c>
      <c r="G6534" s="234"/>
      <c r="H6534" s="237">
        <v>77.953000000000003</v>
      </c>
      <c r="I6534" s="238"/>
      <c r="J6534" s="234"/>
      <c r="K6534" s="234"/>
      <c r="L6534" s="239"/>
      <c r="M6534" s="240"/>
      <c r="N6534" s="241"/>
      <c r="O6534" s="241"/>
      <c r="P6534" s="241"/>
      <c r="Q6534" s="241"/>
      <c r="R6534" s="241"/>
      <c r="S6534" s="241"/>
      <c r="T6534" s="242"/>
      <c r="AT6534" s="243" t="s">
        <v>211</v>
      </c>
      <c r="AU6534" s="243" t="s">
        <v>84</v>
      </c>
      <c r="AV6534" s="14" t="s">
        <v>84</v>
      </c>
      <c r="AW6534" s="14" t="s">
        <v>31</v>
      </c>
      <c r="AX6534" s="14" t="s">
        <v>75</v>
      </c>
      <c r="AY6534" s="243" t="s">
        <v>203</v>
      </c>
    </row>
    <row r="6535" spans="2:51" s="14" customFormat="1" ht="11.25">
      <c r="B6535" s="233"/>
      <c r="C6535" s="234"/>
      <c r="D6535" s="224" t="s">
        <v>211</v>
      </c>
      <c r="E6535" s="235" t="s">
        <v>1</v>
      </c>
      <c r="F6535" s="236" t="s">
        <v>5435</v>
      </c>
      <c r="G6535" s="234"/>
      <c r="H6535" s="237">
        <v>33.188000000000002</v>
      </c>
      <c r="I6535" s="238"/>
      <c r="J6535" s="234"/>
      <c r="K6535" s="234"/>
      <c r="L6535" s="239"/>
      <c r="M6535" s="240"/>
      <c r="N6535" s="241"/>
      <c r="O6535" s="241"/>
      <c r="P6535" s="241"/>
      <c r="Q6535" s="241"/>
      <c r="R6535" s="241"/>
      <c r="S6535" s="241"/>
      <c r="T6535" s="242"/>
      <c r="AT6535" s="243" t="s">
        <v>211</v>
      </c>
      <c r="AU6535" s="243" t="s">
        <v>84</v>
      </c>
      <c r="AV6535" s="14" t="s">
        <v>84</v>
      </c>
      <c r="AW6535" s="14" t="s">
        <v>31</v>
      </c>
      <c r="AX6535" s="14" t="s">
        <v>75</v>
      </c>
      <c r="AY6535" s="243" t="s">
        <v>203</v>
      </c>
    </row>
    <row r="6536" spans="2:51" s="14" customFormat="1" ht="11.25">
      <c r="B6536" s="233"/>
      <c r="C6536" s="234"/>
      <c r="D6536" s="224" t="s">
        <v>211</v>
      </c>
      <c r="E6536" s="235" t="s">
        <v>1</v>
      </c>
      <c r="F6536" s="236" t="s">
        <v>5479</v>
      </c>
      <c r="G6536" s="234"/>
      <c r="H6536" s="237">
        <v>66.171000000000006</v>
      </c>
      <c r="I6536" s="238"/>
      <c r="J6536" s="234"/>
      <c r="K6536" s="234"/>
      <c r="L6536" s="239"/>
      <c r="M6536" s="240"/>
      <c r="N6536" s="241"/>
      <c r="O6536" s="241"/>
      <c r="P6536" s="241"/>
      <c r="Q6536" s="241"/>
      <c r="R6536" s="241"/>
      <c r="S6536" s="241"/>
      <c r="T6536" s="242"/>
      <c r="AT6536" s="243" t="s">
        <v>211</v>
      </c>
      <c r="AU6536" s="243" t="s">
        <v>84</v>
      </c>
      <c r="AV6536" s="14" t="s">
        <v>84</v>
      </c>
      <c r="AW6536" s="14" t="s">
        <v>31</v>
      </c>
      <c r="AX6536" s="14" t="s">
        <v>75</v>
      </c>
      <c r="AY6536" s="243" t="s">
        <v>203</v>
      </c>
    </row>
    <row r="6537" spans="2:51" s="14" customFormat="1" ht="11.25">
      <c r="B6537" s="233"/>
      <c r="C6537" s="234"/>
      <c r="D6537" s="224" t="s">
        <v>211</v>
      </c>
      <c r="E6537" s="235" t="s">
        <v>1</v>
      </c>
      <c r="F6537" s="236" t="s">
        <v>5436</v>
      </c>
      <c r="G6537" s="234"/>
      <c r="H6537" s="237">
        <v>55.143000000000001</v>
      </c>
      <c r="I6537" s="238"/>
      <c r="J6537" s="234"/>
      <c r="K6537" s="234"/>
      <c r="L6537" s="239"/>
      <c r="M6537" s="240"/>
      <c r="N6537" s="241"/>
      <c r="O6537" s="241"/>
      <c r="P6537" s="241"/>
      <c r="Q6537" s="241"/>
      <c r="R6537" s="241"/>
      <c r="S6537" s="241"/>
      <c r="T6537" s="242"/>
      <c r="AT6537" s="243" t="s">
        <v>211</v>
      </c>
      <c r="AU6537" s="243" t="s">
        <v>84</v>
      </c>
      <c r="AV6537" s="14" t="s">
        <v>84</v>
      </c>
      <c r="AW6537" s="14" t="s">
        <v>31</v>
      </c>
      <c r="AX6537" s="14" t="s">
        <v>75</v>
      </c>
      <c r="AY6537" s="243" t="s">
        <v>203</v>
      </c>
    </row>
    <row r="6538" spans="2:51" s="14" customFormat="1" ht="11.25">
      <c r="B6538" s="233"/>
      <c r="C6538" s="234"/>
      <c r="D6538" s="224" t="s">
        <v>211</v>
      </c>
      <c r="E6538" s="235" t="s">
        <v>1</v>
      </c>
      <c r="F6538" s="236" t="s">
        <v>5437</v>
      </c>
      <c r="G6538" s="234"/>
      <c r="H6538" s="237">
        <v>52.265999999999998</v>
      </c>
      <c r="I6538" s="238"/>
      <c r="J6538" s="234"/>
      <c r="K6538" s="234"/>
      <c r="L6538" s="239"/>
      <c r="M6538" s="240"/>
      <c r="N6538" s="241"/>
      <c r="O6538" s="241"/>
      <c r="P6538" s="241"/>
      <c r="Q6538" s="241"/>
      <c r="R6538" s="241"/>
      <c r="S6538" s="241"/>
      <c r="T6538" s="242"/>
      <c r="AT6538" s="243" t="s">
        <v>211</v>
      </c>
      <c r="AU6538" s="243" t="s">
        <v>84</v>
      </c>
      <c r="AV6538" s="14" t="s">
        <v>84</v>
      </c>
      <c r="AW6538" s="14" t="s">
        <v>31</v>
      </c>
      <c r="AX6538" s="14" t="s">
        <v>75</v>
      </c>
      <c r="AY6538" s="243" t="s">
        <v>203</v>
      </c>
    </row>
    <row r="6539" spans="2:51" s="14" customFormat="1" ht="11.25">
      <c r="B6539" s="233"/>
      <c r="C6539" s="234"/>
      <c r="D6539" s="224" t="s">
        <v>211</v>
      </c>
      <c r="E6539" s="235" t="s">
        <v>1</v>
      </c>
      <c r="F6539" s="236" t="s">
        <v>5438</v>
      </c>
      <c r="G6539" s="234"/>
      <c r="H6539" s="237">
        <v>67.198999999999998</v>
      </c>
      <c r="I6539" s="238"/>
      <c r="J6539" s="234"/>
      <c r="K6539" s="234"/>
      <c r="L6539" s="239"/>
      <c r="M6539" s="240"/>
      <c r="N6539" s="241"/>
      <c r="O6539" s="241"/>
      <c r="P6539" s="241"/>
      <c r="Q6539" s="241"/>
      <c r="R6539" s="241"/>
      <c r="S6539" s="241"/>
      <c r="T6539" s="242"/>
      <c r="AT6539" s="243" t="s">
        <v>211</v>
      </c>
      <c r="AU6539" s="243" t="s">
        <v>84</v>
      </c>
      <c r="AV6539" s="14" t="s">
        <v>84</v>
      </c>
      <c r="AW6539" s="14" t="s">
        <v>31</v>
      </c>
      <c r="AX6539" s="14" t="s">
        <v>75</v>
      </c>
      <c r="AY6539" s="243" t="s">
        <v>203</v>
      </c>
    </row>
    <row r="6540" spans="2:51" s="14" customFormat="1" ht="11.25">
      <c r="B6540" s="233"/>
      <c r="C6540" s="234"/>
      <c r="D6540" s="224" t="s">
        <v>211</v>
      </c>
      <c r="E6540" s="235" t="s">
        <v>1</v>
      </c>
      <c r="F6540" s="236" t="s">
        <v>5439</v>
      </c>
      <c r="G6540" s="234"/>
      <c r="H6540" s="237">
        <v>77.953000000000003</v>
      </c>
      <c r="I6540" s="238"/>
      <c r="J6540" s="234"/>
      <c r="K6540" s="234"/>
      <c r="L6540" s="239"/>
      <c r="M6540" s="240"/>
      <c r="N6540" s="241"/>
      <c r="O6540" s="241"/>
      <c r="P6540" s="241"/>
      <c r="Q6540" s="241"/>
      <c r="R6540" s="241"/>
      <c r="S6540" s="241"/>
      <c r="T6540" s="242"/>
      <c r="AT6540" s="243" t="s">
        <v>211</v>
      </c>
      <c r="AU6540" s="243" t="s">
        <v>84</v>
      </c>
      <c r="AV6540" s="14" t="s">
        <v>84</v>
      </c>
      <c r="AW6540" s="14" t="s">
        <v>31</v>
      </c>
      <c r="AX6540" s="14" t="s">
        <v>75</v>
      </c>
      <c r="AY6540" s="243" t="s">
        <v>203</v>
      </c>
    </row>
    <row r="6541" spans="2:51" s="14" customFormat="1" ht="11.25">
      <c r="B6541" s="233"/>
      <c r="C6541" s="234"/>
      <c r="D6541" s="224" t="s">
        <v>211</v>
      </c>
      <c r="E6541" s="235" t="s">
        <v>1</v>
      </c>
      <c r="F6541" s="236" t="s">
        <v>5440</v>
      </c>
      <c r="G6541" s="234"/>
      <c r="H6541" s="237">
        <v>77.953000000000003</v>
      </c>
      <c r="I6541" s="238"/>
      <c r="J6541" s="234"/>
      <c r="K6541" s="234"/>
      <c r="L6541" s="239"/>
      <c r="M6541" s="240"/>
      <c r="N6541" s="241"/>
      <c r="O6541" s="241"/>
      <c r="P6541" s="241"/>
      <c r="Q6541" s="241"/>
      <c r="R6541" s="241"/>
      <c r="S6541" s="241"/>
      <c r="T6541" s="242"/>
      <c r="AT6541" s="243" t="s">
        <v>211</v>
      </c>
      <c r="AU6541" s="243" t="s">
        <v>84</v>
      </c>
      <c r="AV6541" s="14" t="s">
        <v>84</v>
      </c>
      <c r="AW6541" s="14" t="s">
        <v>31</v>
      </c>
      <c r="AX6541" s="14" t="s">
        <v>75</v>
      </c>
      <c r="AY6541" s="243" t="s">
        <v>203</v>
      </c>
    </row>
    <row r="6542" spans="2:51" s="14" customFormat="1" ht="11.25">
      <c r="B6542" s="233"/>
      <c r="C6542" s="234"/>
      <c r="D6542" s="224" t="s">
        <v>211</v>
      </c>
      <c r="E6542" s="235" t="s">
        <v>1</v>
      </c>
      <c r="F6542" s="236" t="s">
        <v>5441</v>
      </c>
      <c r="G6542" s="234"/>
      <c r="H6542" s="237">
        <v>77.953000000000003</v>
      </c>
      <c r="I6542" s="238"/>
      <c r="J6542" s="234"/>
      <c r="K6542" s="234"/>
      <c r="L6542" s="239"/>
      <c r="M6542" s="240"/>
      <c r="N6542" s="241"/>
      <c r="O6542" s="241"/>
      <c r="P6542" s="241"/>
      <c r="Q6542" s="241"/>
      <c r="R6542" s="241"/>
      <c r="S6542" s="241"/>
      <c r="T6542" s="242"/>
      <c r="AT6542" s="243" t="s">
        <v>211</v>
      </c>
      <c r="AU6542" s="243" t="s">
        <v>84</v>
      </c>
      <c r="AV6542" s="14" t="s">
        <v>84</v>
      </c>
      <c r="AW6542" s="14" t="s">
        <v>31</v>
      </c>
      <c r="AX6542" s="14" t="s">
        <v>75</v>
      </c>
      <c r="AY6542" s="243" t="s">
        <v>203</v>
      </c>
    </row>
    <row r="6543" spans="2:51" s="14" customFormat="1" ht="11.25">
      <c r="B6543" s="233"/>
      <c r="C6543" s="234"/>
      <c r="D6543" s="224" t="s">
        <v>211</v>
      </c>
      <c r="E6543" s="235" t="s">
        <v>1</v>
      </c>
      <c r="F6543" s="236" t="s">
        <v>5442</v>
      </c>
      <c r="G6543" s="234"/>
      <c r="H6543" s="237">
        <v>91.037000000000006</v>
      </c>
      <c r="I6543" s="238"/>
      <c r="J6543" s="234"/>
      <c r="K6543" s="234"/>
      <c r="L6543" s="239"/>
      <c r="M6543" s="240"/>
      <c r="N6543" s="241"/>
      <c r="O6543" s="241"/>
      <c r="P6543" s="241"/>
      <c r="Q6543" s="241"/>
      <c r="R6543" s="241"/>
      <c r="S6543" s="241"/>
      <c r="T6543" s="242"/>
      <c r="AT6543" s="243" t="s">
        <v>211</v>
      </c>
      <c r="AU6543" s="243" t="s">
        <v>84</v>
      </c>
      <c r="AV6543" s="14" t="s">
        <v>84</v>
      </c>
      <c r="AW6543" s="14" t="s">
        <v>31</v>
      </c>
      <c r="AX6543" s="14" t="s">
        <v>75</v>
      </c>
      <c r="AY6543" s="243" t="s">
        <v>203</v>
      </c>
    </row>
    <row r="6544" spans="2:51" s="14" customFormat="1" ht="11.25">
      <c r="B6544" s="233"/>
      <c r="C6544" s="234"/>
      <c r="D6544" s="224" t="s">
        <v>211</v>
      </c>
      <c r="E6544" s="235" t="s">
        <v>1</v>
      </c>
      <c r="F6544" s="236" t="s">
        <v>5443</v>
      </c>
      <c r="G6544" s="234"/>
      <c r="H6544" s="237">
        <v>77.063000000000002</v>
      </c>
      <c r="I6544" s="238"/>
      <c r="J6544" s="234"/>
      <c r="K6544" s="234"/>
      <c r="L6544" s="239"/>
      <c r="M6544" s="240"/>
      <c r="N6544" s="241"/>
      <c r="O6544" s="241"/>
      <c r="P6544" s="241"/>
      <c r="Q6544" s="241"/>
      <c r="R6544" s="241"/>
      <c r="S6544" s="241"/>
      <c r="T6544" s="242"/>
      <c r="AT6544" s="243" t="s">
        <v>211</v>
      </c>
      <c r="AU6544" s="243" t="s">
        <v>84</v>
      </c>
      <c r="AV6544" s="14" t="s">
        <v>84</v>
      </c>
      <c r="AW6544" s="14" t="s">
        <v>31</v>
      </c>
      <c r="AX6544" s="14" t="s">
        <v>75</v>
      </c>
      <c r="AY6544" s="243" t="s">
        <v>203</v>
      </c>
    </row>
    <row r="6545" spans="2:51" s="14" customFormat="1" ht="11.25">
      <c r="B6545" s="233"/>
      <c r="C6545" s="234"/>
      <c r="D6545" s="224" t="s">
        <v>211</v>
      </c>
      <c r="E6545" s="235" t="s">
        <v>1</v>
      </c>
      <c r="F6545" s="236" t="s">
        <v>5444</v>
      </c>
      <c r="G6545" s="234"/>
      <c r="H6545" s="237">
        <v>77.063000000000002</v>
      </c>
      <c r="I6545" s="238"/>
      <c r="J6545" s="234"/>
      <c r="K6545" s="234"/>
      <c r="L6545" s="239"/>
      <c r="M6545" s="240"/>
      <c r="N6545" s="241"/>
      <c r="O6545" s="241"/>
      <c r="P6545" s="241"/>
      <c r="Q6545" s="241"/>
      <c r="R6545" s="241"/>
      <c r="S6545" s="241"/>
      <c r="T6545" s="242"/>
      <c r="AT6545" s="243" t="s">
        <v>211</v>
      </c>
      <c r="AU6545" s="243" t="s">
        <v>84</v>
      </c>
      <c r="AV6545" s="14" t="s">
        <v>84</v>
      </c>
      <c r="AW6545" s="14" t="s">
        <v>31</v>
      </c>
      <c r="AX6545" s="14" t="s">
        <v>75</v>
      </c>
      <c r="AY6545" s="243" t="s">
        <v>203</v>
      </c>
    </row>
    <row r="6546" spans="2:51" s="14" customFormat="1" ht="11.25">
      <c r="B6546" s="233"/>
      <c r="C6546" s="234"/>
      <c r="D6546" s="224" t="s">
        <v>211</v>
      </c>
      <c r="E6546" s="235" t="s">
        <v>1</v>
      </c>
      <c r="F6546" s="236" t="s">
        <v>5445</v>
      </c>
      <c r="G6546" s="234"/>
      <c r="H6546" s="237">
        <v>81.721000000000004</v>
      </c>
      <c r="I6546" s="238"/>
      <c r="J6546" s="234"/>
      <c r="K6546" s="234"/>
      <c r="L6546" s="239"/>
      <c r="M6546" s="240"/>
      <c r="N6546" s="241"/>
      <c r="O6546" s="241"/>
      <c r="P6546" s="241"/>
      <c r="Q6546" s="241"/>
      <c r="R6546" s="241"/>
      <c r="S6546" s="241"/>
      <c r="T6546" s="242"/>
      <c r="AT6546" s="243" t="s">
        <v>211</v>
      </c>
      <c r="AU6546" s="243" t="s">
        <v>84</v>
      </c>
      <c r="AV6546" s="14" t="s">
        <v>84</v>
      </c>
      <c r="AW6546" s="14" t="s">
        <v>31</v>
      </c>
      <c r="AX6546" s="14" t="s">
        <v>75</v>
      </c>
      <c r="AY6546" s="243" t="s">
        <v>203</v>
      </c>
    </row>
    <row r="6547" spans="2:51" s="13" customFormat="1" ht="11.25">
      <c r="B6547" s="222"/>
      <c r="C6547" s="223"/>
      <c r="D6547" s="224" t="s">
        <v>211</v>
      </c>
      <c r="E6547" s="225" t="s">
        <v>1</v>
      </c>
      <c r="F6547" s="226" t="s">
        <v>213</v>
      </c>
      <c r="G6547" s="223"/>
      <c r="H6547" s="225" t="s">
        <v>1</v>
      </c>
      <c r="I6547" s="227"/>
      <c r="J6547" s="223"/>
      <c r="K6547" s="223"/>
      <c r="L6547" s="228"/>
      <c r="M6547" s="229"/>
      <c r="N6547" s="230"/>
      <c r="O6547" s="230"/>
      <c r="P6547" s="230"/>
      <c r="Q6547" s="230"/>
      <c r="R6547" s="230"/>
      <c r="S6547" s="230"/>
      <c r="T6547" s="231"/>
      <c r="AT6547" s="232" t="s">
        <v>211</v>
      </c>
      <c r="AU6547" s="232" t="s">
        <v>84</v>
      </c>
      <c r="AV6547" s="13" t="s">
        <v>82</v>
      </c>
      <c r="AW6547" s="13" t="s">
        <v>31</v>
      </c>
      <c r="AX6547" s="13" t="s">
        <v>75</v>
      </c>
      <c r="AY6547" s="232" t="s">
        <v>203</v>
      </c>
    </row>
    <row r="6548" spans="2:51" s="13" customFormat="1" ht="11.25">
      <c r="B6548" s="222"/>
      <c r="C6548" s="223"/>
      <c r="D6548" s="224" t="s">
        <v>211</v>
      </c>
      <c r="E6548" s="225" t="s">
        <v>1</v>
      </c>
      <c r="F6548" s="226" t="s">
        <v>306</v>
      </c>
      <c r="G6548" s="223"/>
      <c r="H6548" s="225" t="s">
        <v>1</v>
      </c>
      <c r="I6548" s="227"/>
      <c r="J6548" s="223"/>
      <c r="K6548" s="223"/>
      <c r="L6548" s="228"/>
      <c r="M6548" s="229"/>
      <c r="N6548" s="230"/>
      <c r="O6548" s="230"/>
      <c r="P6548" s="230"/>
      <c r="Q6548" s="230"/>
      <c r="R6548" s="230"/>
      <c r="S6548" s="230"/>
      <c r="T6548" s="231"/>
      <c r="AT6548" s="232" t="s">
        <v>211</v>
      </c>
      <c r="AU6548" s="232" t="s">
        <v>84</v>
      </c>
      <c r="AV6548" s="13" t="s">
        <v>82</v>
      </c>
      <c r="AW6548" s="13" t="s">
        <v>31</v>
      </c>
      <c r="AX6548" s="13" t="s">
        <v>75</v>
      </c>
      <c r="AY6548" s="232" t="s">
        <v>203</v>
      </c>
    </row>
    <row r="6549" spans="2:51" s="14" customFormat="1" ht="11.25">
      <c r="B6549" s="233"/>
      <c r="C6549" s="234"/>
      <c r="D6549" s="224" t="s">
        <v>211</v>
      </c>
      <c r="E6549" s="235" t="s">
        <v>1</v>
      </c>
      <c r="F6549" s="236" t="s">
        <v>5480</v>
      </c>
      <c r="G6549" s="234"/>
      <c r="H6549" s="237">
        <v>83.433000000000007</v>
      </c>
      <c r="I6549" s="238"/>
      <c r="J6549" s="234"/>
      <c r="K6549" s="234"/>
      <c r="L6549" s="239"/>
      <c r="M6549" s="240"/>
      <c r="N6549" s="241"/>
      <c r="O6549" s="241"/>
      <c r="P6549" s="241"/>
      <c r="Q6549" s="241"/>
      <c r="R6549" s="241"/>
      <c r="S6549" s="241"/>
      <c r="T6549" s="242"/>
      <c r="AT6549" s="243" t="s">
        <v>211</v>
      </c>
      <c r="AU6549" s="243" t="s">
        <v>84</v>
      </c>
      <c r="AV6549" s="14" t="s">
        <v>84</v>
      </c>
      <c r="AW6549" s="14" t="s">
        <v>31</v>
      </c>
      <c r="AX6549" s="14" t="s">
        <v>75</v>
      </c>
      <c r="AY6549" s="243" t="s">
        <v>203</v>
      </c>
    </row>
    <row r="6550" spans="2:51" s="14" customFormat="1" ht="11.25">
      <c r="B6550" s="233"/>
      <c r="C6550" s="234"/>
      <c r="D6550" s="224" t="s">
        <v>211</v>
      </c>
      <c r="E6550" s="235" t="s">
        <v>1</v>
      </c>
      <c r="F6550" s="236" t="s">
        <v>5481</v>
      </c>
      <c r="G6550" s="234"/>
      <c r="H6550" s="237">
        <v>230.36600000000001</v>
      </c>
      <c r="I6550" s="238"/>
      <c r="J6550" s="234"/>
      <c r="K6550" s="234"/>
      <c r="L6550" s="239"/>
      <c r="M6550" s="240"/>
      <c r="N6550" s="241"/>
      <c r="O6550" s="241"/>
      <c r="P6550" s="241"/>
      <c r="Q6550" s="241"/>
      <c r="R6550" s="241"/>
      <c r="S6550" s="241"/>
      <c r="T6550" s="242"/>
      <c r="AT6550" s="243" t="s">
        <v>211</v>
      </c>
      <c r="AU6550" s="243" t="s">
        <v>84</v>
      </c>
      <c r="AV6550" s="14" t="s">
        <v>84</v>
      </c>
      <c r="AW6550" s="14" t="s">
        <v>31</v>
      </c>
      <c r="AX6550" s="14" t="s">
        <v>75</v>
      </c>
      <c r="AY6550" s="243" t="s">
        <v>203</v>
      </c>
    </row>
    <row r="6551" spans="2:51" s="14" customFormat="1" ht="11.25">
      <c r="B6551" s="233"/>
      <c r="C6551" s="234"/>
      <c r="D6551" s="224" t="s">
        <v>211</v>
      </c>
      <c r="E6551" s="235" t="s">
        <v>1</v>
      </c>
      <c r="F6551" s="236" t="s">
        <v>5482</v>
      </c>
      <c r="G6551" s="234"/>
      <c r="H6551" s="237">
        <v>55.828000000000003</v>
      </c>
      <c r="I6551" s="238"/>
      <c r="J6551" s="234"/>
      <c r="K6551" s="234"/>
      <c r="L6551" s="239"/>
      <c r="M6551" s="240"/>
      <c r="N6551" s="241"/>
      <c r="O6551" s="241"/>
      <c r="P6551" s="241"/>
      <c r="Q6551" s="241"/>
      <c r="R6551" s="241"/>
      <c r="S6551" s="241"/>
      <c r="T6551" s="242"/>
      <c r="AT6551" s="243" t="s">
        <v>211</v>
      </c>
      <c r="AU6551" s="243" t="s">
        <v>84</v>
      </c>
      <c r="AV6551" s="14" t="s">
        <v>84</v>
      </c>
      <c r="AW6551" s="14" t="s">
        <v>31</v>
      </c>
      <c r="AX6551" s="14" t="s">
        <v>75</v>
      </c>
      <c r="AY6551" s="243" t="s">
        <v>203</v>
      </c>
    </row>
    <row r="6552" spans="2:51" s="14" customFormat="1" ht="11.25">
      <c r="B6552" s="233"/>
      <c r="C6552" s="234"/>
      <c r="D6552" s="224" t="s">
        <v>211</v>
      </c>
      <c r="E6552" s="235" t="s">
        <v>1</v>
      </c>
      <c r="F6552" s="236" t="s">
        <v>5483</v>
      </c>
      <c r="G6552" s="234"/>
      <c r="H6552" s="237">
        <v>193.03299999999999</v>
      </c>
      <c r="I6552" s="238"/>
      <c r="J6552" s="234"/>
      <c r="K6552" s="234"/>
      <c r="L6552" s="239"/>
      <c r="M6552" s="240"/>
      <c r="N6552" s="241"/>
      <c r="O6552" s="241"/>
      <c r="P6552" s="241"/>
      <c r="Q6552" s="241"/>
      <c r="R6552" s="241"/>
      <c r="S6552" s="241"/>
      <c r="T6552" s="242"/>
      <c r="AT6552" s="243" t="s">
        <v>211</v>
      </c>
      <c r="AU6552" s="243" t="s">
        <v>84</v>
      </c>
      <c r="AV6552" s="14" t="s">
        <v>84</v>
      </c>
      <c r="AW6552" s="14" t="s">
        <v>31</v>
      </c>
      <c r="AX6552" s="14" t="s">
        <v>75</v>
      </c>
      <c r="AY6552" s="243" t="s">
        <v>203</v>
      </c>
    </row>
    <row r="6553" spans="2:51" s="14" customFormat="1" ht="11.25">
      <c r="B6553" s="233"/>
      <c r="C6553" s="234"/>
      <c r="D6553" s="224" t="s">
        <v>211</v>
      </c>
      <c r="E6553" s="235" t="s">
        <v>1</v>
      </c>
      <c r="F6553" s="236" t="s">
        <v>5484</v>
      </c>
      <c r="G6553" s="234"/>
      <c r="H6553" s="237">
        <v>50.210999999999999</v>
      </c>
      <c r="I6553" s="238"/>
      <c r="J6553" s="234"/>
      <c r="K6553" s="234"/>
      <c r="L6553" s="239"/>
      <c r="M6553" s="240"/>
      <c r="N6553" s="241"/>
      <c r="O6553" s="241"/>
      <c r="P6553" s="241"/>
      <c r="Q6553" s="241"/>
      <c r="R6553" s="241"/>
      <c r="S6553" s="241"/>
      <c r="T6553" s="242"/>
      <c r="AT6553" s="243" t="s">
        <v>211</v>
      </c>
      <c r="AU6553" s="243" t="s">
        <v>84</v>
      </c>
      <c r="AV6553" s="14" t="s">
        <v>84</v>
      </c>
      <c r="AW6553" s="14" t="s">
        <v>31</v>
      </c>
      <c r="AX6553" s="14" t="s">
        <v>75</v>
      </c>
      <c r="AY6553" s="243" t="s">
        <v>203</v>
      </c>
    </row>
    <row r="6554" spans="2:51" s="14" customFormat="1" ht="11.25">
      <c r="B6554" s="233"/>
      <c r="C6554" s="234"/>
      <c r="D6554" s="224" t="s">
        <v>211</v>
      </c>
      <c r="E6554" s="235" t="s">
        <v>1</v>
      </c>
      <c r="F6554" s="236" t="s">
        <v>5485</v>
      </c>
      <c r="G6554" s="234"/>
      <c r="H6554" s="237">
        <v>79.322999999999993</v>
      </c>
      <c r="I6554" s="238"/>
      <c r="J6554" s="234"/>
      <c r="K6554" s="234"/>
      <c r="L6554" s="239"/>
      <c r="M6554" s="240"/>
      <c r="N6554" s="241"/>
      <c r="O6554" s="241"/>
      <c r="P6554" s="241"/>
      <c r="Q6554" s="241"/>
      <c r="R6554" s="241"/>
      <c r="S6554" s="241"/>
      <c r="T6554" s="242"/>
      <c r="AT6554" s="243" t="s">
        <v>211</v>
      </c>
      <c r="AU6554" s="243" t="s">
        <v>84</v>
      </c>
      <c r="AV6554" s="14" t="s">
        <v>84</v>
      </c>
      <c r="AW6554" s="14" t="s">
        <v>31</v>
      </c>
      <c r="AX6554" s="14" t="s">
        <v>75</v>
      </c>
      <c r="AY6554" s="243" t="s">
        <v>203</v>
      </c>
    </row>
    <row r="6555" spans="2:51" s="14" customFormat="1" ht="11.25">
      <c r="B6555" s="233"/>
      <c r="C6555" s="234"/>
      <c r="D6555" s="224" t="s">
        <v>211</v>
      </c>
      <c r="E6555" s="235" t="s">
        <v>1</v>
      </c>
      <c r="F6555" s="236" t="s">
        <v>5486</v>
      </c>
      <c r="G6555" s="234"/>
      <c r="H6555" s="237">
        <v>77.953000000000003</v>
      </c>
      <c r="I6555" s="238"/>
      <c r="J6555" s="234"/>
      <c r="K6555" s="234"/>
      <c r="L6555" s="239"/>
      <c r="M6555" s="240"/>
      <c r="N6555" s="241"/>
      <c r="O6555" s="241"/>
      <c r="P6555" s="241"/>
      <c r="Q6555" s="241"/>
      <c r="R6555" s="241"/>
      <c r="S6555" s="241"/>
      <c r="T6555" s="242"/>
      <c r="AT6555" s="243" t="s">
        <v>211</v>
      </c>
      <c r="AU6555" s="243" t="s">
        <v>84</v>
      </c>
      <c r="AV6555" s="14" t="s">
        <v>84</v>
      </c>
      <c r="AW6555" s="14" t="s">
        <v>31</v>
      </c>
      <c r="AX6555" s="14" t="s">
        <v>75</v>
      </c>
      <c r="AY6555" s="243" t="s">
        <v>203</v>
      </c>
    </row>
    <row r="6556" spans="2:51" s="14" customFormat="1" ht="11.25">
      <c r="B6556" s="233"/>
      <c r="C6556" s="234"/>
      <c r="D6556" s="224" t="s">
        <v>211</v>
      </c>
      <c r="E6556" s="235" t="s">
        <v>1</v>
      </c>
      <c r="F6556" s="236" t="s">
        <v>5487</v>
      </c>
      <c r="G6556" s="234"/>
      <c r="H6556" s="237">
        <v>77.748000000000005</v>
      </c>
      <c r="I6556" s="238"/>
      <c r="J6556" s="234"/>
      <c r="K6556" s="234"/>
      <c r="L6556" s="239"/>
      <c r="M6556" s="240"/>
      <c r="N6556" s="241"/>
      <c r="O6556" s="241"/>
      <c r="P6556" s="241"/>
      <c r="Q6556" s="241"/>
      <c r="R6556" s="241"/>
      <c r="S6556" s="241"/>
      <c r="T6556" s="242"/>
      <c r="AT6556" s="243" t="s">
        <v>211</v>
      </c>
      <c r="AU6556" s="243" t="s">
        <v>84</v>
      </c>
      <c r="AV6556" s="14" t="s">
        <v>84</v>
      </c>
      <c r="AW6556" s="14" t="s">
        <v>31</v>
      </c>
      <c r="AX6556" s="14" t="s">
        <v>75</v>
      </c>
      <c r="AY6556" s="243" t="s">
        <v>203</v>
      </c>
    </row>
    <row r="6557" spans="2:51" s="14" customFormat="1" ht="11.25">
      <c r="B6557" s="233"/>
      <c r="C6557" s="234"/>
      <c r="D6557" s="224" t="s">
        <v>211</v>
      </c>
      <c r="E6557" s="235" t="s">
        <v>1</v>
      </c>
      <c r="F6557" s="236" t="s">
        <v>5488</v>
      </c>
      <c r="G6557" s="234"/>
      <c r="H6557" s="237">
        <v>76.926000000000002</v>
      </c>
      <c r="I6557" s="238"/>
      <c r="J6557" s="234"/>
      <c r="K6557" s="234"/>
      <c r="L6557" s="239"/>
      <c r="M6557" s="240"/>
      <c r="N6557" s="241"/>
      <c r="O6557" s="241"/>
      <c r="P6557" s="241"/>
      <c r="Q6557" s="241"/>
      <c r="R6557" s="241"/>
      <c r="S6557" s="241"/>
      <c r="T6557" s="242"/>
      <c r="AT6557" s="243" t="s">
        <v>211</v>
      </c>
      <c r="AU6557" s="243" t="s">
        <v>84</v>
      </c>
      <c r="AV6557" s="14" t="s">
        <v>84</v>
      </c>
      <c r="AW6557" s="14" t="s">
        <v>31</v>
      </c>
      <c r="AX6557" s="14" t="s">
        <v>75</v>
      </c>
      <c r="AY6557" s="243" t="s">
        <v>203</v>
      </c>
    </row>
    <row r="6558" spans="2:51" s="14" customFormat="1" ht="11.25">
      <c r="B6558" s="233"/>
      <c r="C6558" s="234"/>
      <c r="D6558" s="224" t="s">
        <v>211</v>
      </c>
      <c r="E6558" s="235" t="s">
        <v>1</v>
      </c>
      <c r="F6558" s="236" t="s">
        <v>5489</v>
      </c>
      <c r="G6558" s="234"/>
      <c r="H6558" s="237">
        <v>77.953000000000003</v>
      </c>
      <c r="I6558" s="238"/>
      <c r="J6558" s="234"/>
      <c r="K6558" s="234"/>
      <c r="L6558" s="239"/>
      <c r="M6558" s="240"/>
      <c r="N6558" s="241"/>
      <c r="O6558" s="241"/>
      <c r="P6558" s="241"/>
      <c r="Q6558" s="241"/>
      <c r="R6558" s="241"/>
      <c r="S6558" s="241"/>
      <c r="T6558" s="242"/>
      <c r="AT6558" s="243" t="s">
        <v>211</v>
      </c>
      <c r="AU6558" s="243" t="s">
        <v>84</v>
      </c>
      <c r="AV6558" s="14" t="s">
        <v>84</v>
      </c>
      <c r="AW6558" s="14" t="s">
        <v>31</v>
      </c>
      <c r="AX6558" s="14" t="s">
        <v>75</v>
      </c>
      <c r="AY6558" s="243" t="s">
        <v>203</v>
      </c>
    </row>
    <row r="6559" spans="2:51" s="14" customFormat="1" ht="11.25">
      <c r="B6559" s="233"/>
      <c r="C6559" s="234"/>
      <c r="D6559" s="224" t="s">
        <v>211</v>
      </c>
      <c r="E6559" s="235" t="s">
        <v>1</v>
      </c>
      <c r="F6559" s="236" t="s">
        <v>5490</v>
      </c>
      <c r="G6559" s="234"/>
      <c r="H6559" s="237">
        <v>77.953000000000003</v>
      </c>
      <c r="I6559" s="238"/>
      <c r="J6559" s="234"/>
      <c r="K6559" s="234"/>
      <c r="L6559" s="239"/>
      <c r="M6559" s="240"/>
      <c r="N6559" s="241"/>
      <c r="O6559" s="241"/>
      <c r="P6559" s="241"/>
      <c r="Q6559" s="241"/>
      <c r="R6559" s="241"/>
      <c r="S6559" s="241"/>
      <c r="T6559" s="242"/>
      <c r="AT6559" s="243" t="s">
        <v>211</v>
      </c>
      <c r="AU6559" s="243" t="s">
        <v>84</v>
      </c>
      <c r="AV6559" s="14" t="s">
        <v>84</v>
      </c>
      <c r="AW6559" s="14" t="s">
        <v>31</v>
      </c>
      <c r="AX6559" s="14" t="s">
        <v>75</v>
      </c>
      <c r="AY6559" s="243" t="s">
        <v>203</v>
      </c>
    </row>
    <row r="6560" spans="2:51" s="14" customFormat="1" ht="11.25">
      <c r="B6560" s="233"/>
      <c r="C6560" s="234"/>
      <c r="D6560" s="224" t="s">
        <v>211</v>
      </c>
      <c r="E6560" s="235" t="s">
        <v>1</v>
      </c>
      <c r="F6560" s="236" t="s">
        <v>5491</v>
      </c>
      <c r="G6560" s="234"/>
      <c r="H6560" s="237">
        <v>76.926000000000002</v>
      </c>
      <c r="I6560" s="238"/>
      <c r="J6560" s="234"/>
      <c r="K6560" s="234"/>
      <c r="L6560" s="239"/>
      <c r="M6560" s="240"/>
      <c r="N6560" s="241"/>
      <c r="O6560" s="241"/>
      <c r="P6560" s="241"/>
      <c r="Q6560" s="241"/>
      <c r="R6560" s="241"/>
      <c r="S6560" s="241"/>
      <c r="T6560" s="242"/>
      <c r="AT6560" s="243" t="s">
        <v>211</v>
      </c>
      <c r="AU6560" s="243" t="s">
        <v>84</v>
      </c>
      <c r="AV6560" s="14" t="s">
        <v>84</v>
      </c>
      <c r="AW6560" s="14" t="s">
        <v>31</v>
      </c>
      <c r="AX6560" s="14" t="s">
        <v>75</v>
      </c>
      <c r="AY6560" s="243" t="s">
        <v>203</v>
      </c>
    </row>
    <row r="6561" spans="2:51" s="14" customFormat="1" ht="11.25">
      <c r="B6561" s="233"/>
      <c r="C6561" s="234"/>
      <c r="D6561" s="224" t="s">
        <v>211</v>
      </c>
      <c r="E6561" s="235" t="s">
        <v>1</v>
      </c>
      <c r="F6561" s="236" t="s">
        <v>5492</v>
      </c>
      <c r="G6561" s="234"/>
      <c r="H6561" s="237">
        <v>76.582999999999998</v>
      </c>
      <c r="I6561" s="238"/>
      <c r="J6561" s="234"/>
      <c r="K6561" s="234"/>
      <c r="L6561" s="239"/>
      <c r="M6561" s="240"/>
      <c r="N6561" s="241"/>
      <c r="O6561" s="241"/>
      <c r="P6561" s="241"/>
      <c r="Q6561" s="241"/>
      <c r="R6561" s="241"/>
      <c r="S6561" s="241"/>
      <c r="T6561" s="242"/>
      <c r="AT6561" s="243" t="s">
        <v>211</v>
      </c>
      <c r="AU6561" s="243" t="s">
        <v>84</v>
      </c>
      <c r="AV6561" s="14" t="s">
        <v>84</v>
      </c>
      <c r="AW6561" s="14" t="s">
        <v>31</v>
      </c>
      <c r="AX6561" s="14" t="s">
        <v>75</v>
      </c>
      <c r="AY6561" s="243" t="s">
        <v>203</v>
      </c>
    </row>
    <row r="6562" spans="2:51" s="14" customFormat="1" ht="11.25">
      <c r="B6562" s="233"/>
      <c r="C6562" s="234"/>
      <c r="D6562" s="224" t="s">
        <v>211</v>
      </c>
      <c r="E6562" s="235" t="s">
        <v>1</v>
      </c>
      <c r="F6562" s="236" t="s">
        <v>5493</v>
      </c>
      <c r="G6562" s="234"/>
      <c r="H6562" s="237">
        <v>77.953000000000003</v>
      </c>
      <c r="I6562" s="238"/>
      <c r="J6562" s="234"/>
      <c r="K6562" s="234"/>
      <c r="L6562" s="239"/>
      <c r="M6562" s="240"/>
      <c r="N6562" s="241"/>
      <c r="O6562" s="241"/>
      <c r="P6562" s="241"/>
      <c r="Q6562" s="241"/>
      <c r="R6562" s="241"/>
      <c r="S6562" s="241"/>
      <c r="T6562" s="242"/>
      <c r="AT6562" s="243" t="s">
        <v>211</v>
      </c>
      <c r="AU6562" s="243" t="s">
        <v>84</v>
      </c>
      <c r="AV6562" s="14" t="s">
        <v>84</v>
      </c>
      <c r="AW6562" s="14" t="s">
        <v>31</v>
      </c>
      <c r="AX6562" s="14" t="s">
        <v>75</v>
      </c>
      <c r="AY6562" s="243" t="s">
        <v>203</v>
      </c>
    </row>
    <row r="6563" spans="2:51" s="14" customFormat="1" ht="11.25">
      <c r="B6563" s="233"/>
      <c r="C6563" s="234"/>
      <c r="D6563" s="224" t="s">
        <v>211</v>
      </c>
      <c r="E6563" s="235" t="s">
        <v>1</v>
      </c>
      <c r="F6563" s="236" t="s">
        <v>5494</v>
      </c>
      <c r="G6563" s="234"/>
      <c r="H6563" s="237">
        <v>77.953000000000003</v>
      </c>
      <c r="I6563" s="238"/>
      <c r="J6563" s="234"/>
      <c r="K6563" s="234"/>
      <c r="L6563" s="239"/>
      <c r="M6563" s="240"/>
      <c r="N6563" s="241"/>
      <c r="O6563" s="241"/>
      <c r="P6563" s="241"/>
      <c r="Q6563" s="241"/>
      <c r="R6563" s="241"/>
      <c r="S6563" s="241"/>
      <c r="T6563" s="242"/>
      <c r="AT6563" s="243" t="s">
        <v>211</v>
      </c>
      <c r="AU6563" s="243" t="s">
        <v>84</v>
      </c>
      <c r="AV6563" s="14" t="s">
        <v>84</v>
      </c>
      <c r="AW6563" s="14" t="s">
        <v>31</v>
      </c>
      <c r="AX6563" s="14" t="s">
        <v>75</v>
      </c>
      <c r="AY6563" s="243" t="s">
        <v>203</v>
      </c>
    </row>
    <row r="6564" spans="2:51" s="14" customFormat="1" ht="11.25">
      <c r="B6564" s="233"/>
      <c r="C6564" s="234"/>
      <c r="D6564" s="224" t="s">
        <v>211</v>
      </c>
      <c r="E6564" s="235" t="s">
        <v>1</v>
      </c>
      <c r="F6564" s="236" t="s">
        <v>5495</v>
      </c>
      <c r="G6564" s="234"/>
      <c r="H6564" s="237">
        <v>33.085999999999999</v>
      </c>
      <c r="I6564" s="238"/>
      <c r="J6564" s="234"/>
      <c r="K6564" s="234"/>
      <c r="L6564" s="239"/>
      <c r="M6564" s="240"/>
      <c r="N6564" s="241"/>
      <c r="O6564" s="241"/>
      <c r="P6564" s="241"/>
      <c r="Q6564" s="241"/>
      <c r="R6564" s="241"/>
      <c r="S6564" s="241"/>
      <c r="T6564" s="242"/>
      <c r="AT6564" s="243" t="s">
        <v>211</v>
      </c>
      <c r="AU6564" s="243" t="s">
        <v>84</v>
      </c>
      <c r="AV6564" s="14" t="s">
        <v>84</v>
      </c>
      <c r="AW6564" s="14" t="s">
        <v>31</v>
      </c>
      <c r="AX6564" s="14" t="s">
        <v>75</v>
      </c>
      <c r="AY6564" s="243" t="s">
        <v>203</v>
      </c>
    </row>
    <row r="6565" spans="2:51" s="14" customFormat="1" ht="11.25">
      <c r="B6565" s="233"/>
      <c r="C6565" s="234"/>
      <c r="D6565" s="224" t="s">
        <v>211</v>
      </c>
      <c r="E6565" s="235" t="s">
        <v>1</v>
      </c>
      <c r="F6565" s="236" t="s">
        <v>5496</v>
      </c>
      <c r="G6565" s="234"/>
      <c r="H6565" s="237">
        <v>66.308000000000007</v>
      </c>
      <c r="I6565" s="238"/>
      <c r="J6565" s="234"/>
      <c r="K6565" s="234"/>
      <c r="L6565" s="239"/>
      <c r="M6565" s="240"/>
      <c r="N6565" s="241"/>
      <c r="O6565" s="241"/>
      <c r="P6565" s="241"/>
      <c r="Q6565" s="241"/>
      <c r="R6565" s="241"/>
      <c r="S6565" s="241"/>
      <c r="T6565" s="242"/>
      <c r="AT6565" s="243" t="s">
        <v>211</v>
      </c>
      <c r="AU6565" s="243" t="s">
        <v>84</v>
      </c>
      <c r="AV6565" s="14" t="s">
        <v>84</v>
      </c>
      <c r="AW6565" s="14" t="s">
        <v>31</v>
      </c>
      <c r="AX6565" s="14" t="s">
        <v>75</v>
      </c>
      <c r="AY6565" s="243" t="s">
        <v>203</v>
      </c>
    </row>
    <row r="6566" spans="2:51" s="14" customFormat="1" ht="11.25">
      <c r="B6566" s="233"/>
      <c r="C6566" s="234"/>
      <c r="D6566" s="224" t="s">
        <v>211</v>
      </c>
      <c r="E6566" s="235" t="s">
        <v>1</v>
      </c>
      <c r="F6566" s="236" t="s">
        <v>5497</v>
      </c>
      <c r="G6566" s="234"/>
      <c r="H6566" s="237">
        <v>55.143000000000001</v>
      </c>
      <c r="I6566" s="238"/>
      <c r="J6566" s="234"/>
      <c r="K6566" s="234"/>
      <c r="L6566" s="239"/>
      <c r="M6566" s="240"/>
      <c r="N6566" s="241"/>
      <c r="O6566" s="241"/>
      <c r="P6566" s="241"/>
      <c r="Q6566" s="241"/>
      <c r="R6566" s="241"/>
      <c r="S6566" s="241"/>
      <c r="T6566" s="242"/>
      <c r="AT6566" s="243" t="s">
        <v>211</v>
      </c>
      <c r="AU6566" s="243" t="s">
        <v>84</v>
      </c>
      <c r="AV6566" s="14" t="s">
        <v>84</v>
      </c>
      <c r="AW6566" s="14" t="s">
        <v>31</v>
      </c>
      <c r="AX6566" s="14" t="s">
        <v>75</v>
      </c>
      <c r="AY6566" s="243" t="s">
        <v>203</v>
      </c>
    </row>
    <row r="6567" spans="2:51" s="14" customFormat="1" ht="11.25">
      <c r="B6567" s="233"/>
      <c r="C6567" s="234"/>
      <c r="D6567" s="224" t="s">
        <v>211</v>
      </c>
      <c r="E6567" s="235" t="s">
        <v>1</v>
      </c>
      <c r="F6567" s="236" t="s">
        <v>5498</v>
      </c>
      <c r="G6567" s="234"/>
      <c r="H6567" s="237">
        <v>52.265999999999998</v>
      </c>
      <c r="I6567" s="238"/>
      <c r="J6567" s="234"/>
      <c r="K6567" s="234"/>
      <c r="L6567" s="239"/>
      <c r="M6567" s="240"/>
      <c r="N6567" s="241"/>
      <c r="O6567" s="241"/>
      <c r="P6567" s="241"/>
      <c r="Q6567" s="241"/>
      <c r="R6567" s="241"/>
      <c r="S6567" s="241"/>
      <c r="T6567" s="242"/>
      <c r="AT6567" s="243" t="s">
        <v>211</v>
      </c>
      <c r="AU6567" s="243" t="s">
        <v>84</v>
      </c>
      <c r="AV6567" s="14" t="s">
        <v>84</v>
      </c>
      <c r="AW6567" s="14" t="s">
        <v>31</v>
      </c>
      <c r="AX6567" s="14" t="s">
        <v>75</v>
      </c>
      <c r="AY6567" s="243" t="s">
        <v>203</v>
      </c>
    </row>
    <row r="6568" spans="2:51" s="14" customFormat="1" ht="11.25">
      <c r="B6568" s="233"/>
      <c r="C6568" s="234"/>
      <c r="D6568" s="224" t="s">
        <v>211</v>
      </c>
      <c r="E6568" s="235" t="s">
        <v>1</v>
      </c>
      <c r="F6568" s="236" t="s">
        <v>5499</v>
      </c>
      <c r="G6568" s="234"/>
      <c r="H6568" s="237">
        <v>67.198999999999998</v>
      </c>
      <c r="I6568" s="238"/>
      <c r="J6568" s="234"/>
      <c r="K6568" s="234"/>
      <c r="L6568" s="239"/>
      <c r="M6568" s="240"/>
      <c r="N6568" s="241"/>
      <c r="O6568" s="241"/>
      <c r="P6568" s="241"/>
      <c r="Q6568" s="241"/>
      <c r="R6568" s="241"/>
      <c r="S6568" s="241"/>
      <c r="T6568" s="242"/>
      <c r="AT6568" s="243" t="s">
        <v>211</v>
      </c>
      <c r="AU6568" s="243" t="s">
        <v>84</v>
      </c>
      <c r="AV6568" s="14" t="s">
        <v>84</v>
      </c>
      <c r="AW6568" s="14" t="s">
        <v>31</v>
      </c>
      <c r="AX6568" s="14" t="s">
        <v>75</v>
      </c>
      <c r="AY6568" s="243" t="s">
        <v>203</v>
      </c>
    </row>
    <row r="6569" spans="2:51" s="14" customFormat="1" ht="11.25">
      <c r="B6569" s="233"/>
      <c r="C6569" s="234"/>
      <c r="D6569" s="224" t="s">
        <v>211</v>
      </c>
      <c r="E6569" s="235" t="s">
        <v>1</v>
      </c>
      <c r="F6569" s="236" t="s">
        <v>5500</v>
      </c>
      <c r="G6569" s="234"/>
      <c r="H6569" s="237">
        <v>77.953000000000003</v>
      </c>
      <c r="I6569" s="238"/>
      <c r="J6569" s="234"/>
      <c r="K6569" s="234"/>
      <c r="L6569" s="239"/>
      <c r="M6569" s="240"/>
      <c r="N6569" s="241"/>
      <c r="O6569" s="241"/>
      <c r="P6569" s="241"/>
      <c r="Q6569" s="241"/>
      <c r="R6569" s="241"/>
      <c r="S6569" s="241"/>
      <c r="T6569" s="242"/>
      <c r="AT6569" s="243" t="s">
        <v>211</v>
      </c>
      <c r="AU6569" s="243" t="s">
        <v>84</v>
      </c>
      <c r="AV6569" s="14" t="s">
        <v>84</v>
      </c>
      <c r="AW6569" s="14" t="s">
        <v>31</v>
      </c>
      <c r="AX6569" s="14" t="s">
        <v>75</v>
      </c>
      <c r="AY6569" s="243" t="s">
        <v>203</v>
      </c>
    </row>
    <row r="6570" spans="2:51" s="14" customFormat="1" ht="11.25">
      <c r="B6570" s="233"/>
      <c r="C6570" s="234"/>
      <c r="D6570" s="224" t="s">
        <v>211</v>
      </c>
      <c r="E6570" s="235" t="s">
        <v>1</v>
      </c>
      <c r="F6570" s="236" t="s">
        <v>5501</v>
      </c>
      <c r="G6570" s="234"/>
      <c r="H6570" s="237">
        <v>77.953000000000003</v>
      </c>
      <c r="I6570" s="238"/>
      <c r="J6570" s="234"/>
      <c r="K6570" s="234"/>
      <c r="L6570" s="239"/>
      <c r="M6570" s="240"/>
      <c r="N6570" s="241"/>
      <c r="O6570" s="241"/>
      <c r="P6570" s="241"/>
      <c r="Q6570" s="241"/>
      <c r="R6570" s="241"/>
      <c r="S6570" s="241"/>
      <c r="T6570" s="242"/>
      <c r="AT6570" s="243" t="s">
        <v>211</v>
      </c>
      <c r="AU6570" s="243" t="s">
        <v>84</v>
      </c>
      <c r="AV6570" s="14" t="s">
        <v>84</v>
      </c>
      <c r="AW6570" s="14" t="s">
        <v>31</v>
      </c>
      <c r="AX6570" s="14" t="s">
        <v>75</v>
      </c>
      <c r="AY6570" s="243" t="s">
        <v>203</v>
      </c>
    </row>
    <row r="6571" spans="2:51" s="14" customFormat="1" ht="11.25">
      <c r="B6571" s="233"/>
      <c r="C6571" s="234"/>
      <c r="D6571" s="224" t="s">
        <v>211</v>
      </c>
      <c r="E6571" s="235" t="s">
        <v>1</v>
      </c>
      <c r="F6571" s="236" t="s">
        <v>5502</v>
      </c>
      <c r="G6571" s="234"/>
      <c r="H6571" s="237">
        <v>77.953000000000003</v>
      </c>
      <c r="I6571" s="238"/>
      <c r="J6571" s="234"/>
      <c r="K6571" s="234"/>
      <c r="L6571" s="239"/>
      <c r="M6571" s="240"/>
      <c r="N6571" s="241"/>
      <c r="O6571" s="241"/>
      <c r="P6571" s="241"/>
      <c r="Q6571" s="241"/>
      <c r="R6571" s="241"/>
      <c r="S6571" s="241"/>
      <c r="T6571" s="242"/>
      <c r="AT6571" s="243" t="s">
        <v>211</v>
      </c>
      <c r="AU6571" s="243" t="s">
        <v>84</v>
      </c>
      <c r="AV6571" s="14" t="s">
        <v>84</v>
      </c>
      <c r="AW6571" s="14" t="s">
        <v>31</v>
      </c>
      <c r="AX6571" s="14" t="s">
        <v>75</v>
      </c>
      <c r="AY6571" s="243" t="s">
        <v>203</v>
      </c>
    </row>
    <row r="6572" spans="2:51" s="14" customFormat="1" ht="11.25">
      <c r="B6572" s="233"/>
      <c r="C6572" s="234"/>
      <c r="D6572" s="224" t="s">
        <v>211</v>
      </c>
      <c r="E6572" s="235" t="s">
        <v>1</v>
      </c>
      <c r="F6572" s="236" t="s">
        <v>5503</v>
      </c>
      <c r="G6572" s="234"/>
      <c r="H6572" s="237">
        <v>82.748000000000005</v>
      </c>
      <c r="I6572" s="238"/>
      <c r="J6572" s="234"/>
      <c r="K6572" s="234"/>
      <c r="L6572" s="239"/>
      <c r="M6572" s="240"/>
      <c r="N6572" s="241"/>
      <c r="O6572" s="241"/>
      <c r="P6572" s="241"/>
      <c r="Q6572" s="241"/>
      <c r="R6572" s="241"/>
      <c r="S6572" s="241"/>
      <c r="T6572" s="242"/>
      <c r="AT6572" s="243" t="s">
        <v>211</v>
      </c>
      <c r="AU6572" s="243" t="s">
        <v>84</v>
      </c>
      <c r="AV6572" s="14" t="s">
        <v>84</v>
      </c>
      <c r="AW6572" s="14" t="s">
        <v>31</v>
      </c>
      <c r="AX6572" s="14" t="s">
        <v>75</v>
      </c>
      <c r="AY6572" s="243" t="s">
        <v>203</v>
      </c>
    </row>
    <row r="6573" spans="2:51" s="14" customFormat="1" ht="11.25">
      <c r="B6573" s="233"/>
      <c r="C6573" s="234"/>
      <c r="D6573" s="224" t="s">
        <v>211</v>
      </c>
      <c r="E6573" s="235" t="s">
        <v>1</v>
      </c>
      <c r="F6573" s="236" t="s">
        <v>5504</v>
      </c>
      <c r="G6573" s="234"/>
      <c r="H6573" s="237">
        <v>91.037000000000006</v>
      </c>
      <c r="I6573" s="238"/>
      <c r="J6573" s="234"/>
      <c r="K6573" s="234"/>
      <c r="L6573" s="239"/>
      <c r="M6573" s="240"/>
      <c r="N6573" s="241"/>
      <c r="O6573" s="241"/>
      <c r="P6573" s="241"/>
      <c r="Q6573" s="241"/>
      <c r="R6573" s="241"/>
      <c r="S6573" s="241"/>
      <c r="T6573" s="242"/>
      <c r="AT6573" s="243" t="s">
        <v>211</v>
      </c>
      <c r="AU6573" s="243" t="s">
        <v>84</v>
      </c>
      <c r="AV6573" s="14" t="s">
        <v>84</v>
      </c>
      <c r="AW6573" s="14" t="s">
        <v>31</v>
      </c>
      <c r="AX6573" s="14" t="s">
        <v>75</v>
      </c>
      <c r="AY6573" s="243" t="s">
        <v>203</v>
      </c>
    </row>
    <row r="6574" spans="2:51" s="14" customFormat="1" ht="11.25">
      <c r="B6574" s="233"/>
      <c r="C6574" s="234"/>
      <c r="D6574" s="224" t="s">
        <v>211</v>
      </c>
      <c r="E6574" s="235" t="s">
        <v>1</v>
      </c>
      <c r="F6574" s="236" t="s">
        <v>5505</v>
      </c>
      <c r="G6574" s="234"/>
      <c r="H6574" s="237">
        <v>77.063000000000002</v>
      </c>
      <c r="I6574" s="238"/>
      <c r="J6574" s="234"/>
      <c r="K6574" s="234"/>
      <c r="L6574" s="239"/>
      <c r="M6574" s="240"/>
      <c r="N6574" s="241"/>
      <c r="O6574" s="241"/>
      <c r="P6574" s="241"/>
      <c r="Q6574" s="241"/>
      <c r="R6574" s="241"/>
      <c r="S6574" s="241"/>
      <c r="T6574" s="242"/>
      <c r="AT6574" s="243" t="s">
        <v>211</v>
      </c>
      <c r="AU6574" s="243" t="s">
        <v>84</v>
      </c>
      <c r="AV6574" s="14" t="s">
        <v>84</v>
      </c>
      <c r="AW6574" s="14" t="s">
        <v>31</v>
      </c>
      <c r="AX6574" s="14" t="s">
        <v>75</v>
      </c>
      <c r="AY6574" s="243" t="s">
        <v>203</v>
      </c>
    </row>
    <row r="6575" spans="2:51" s="14" customFormat="1" ht="11.25">
      <c r="B6575" s="233"/>
      <c r="C6575" s="234"/>
      <c r="D6575" s="224" t="s">
        <v>211</v>
      </c>
      <c r="E6575" s="235" t="s">
        <v>1</v>
      </c>
      <c r="F6575" s="236" t="s">
        <v>5506</v>
      </c>
      <c r="G6575" s="234"/>
      <c r="H6575" s="237">
        <v>77.063000000000002</v>
      </c>
      <c r="I6575" s="238"/>
      <c r="J6575" s="234"/>
      <c r="K6575" s="234"/>
      <c r="L6575" s="239"/>
      <c r="M6575" s="240"/>
      <c r="N6575" s="241"/>
      <c r="O6575" s="241"/>
      <c r="P6575" s="241"/>
      <c r="Q6575" s="241"/>
      <c r="R6575" s="241"/>
      <c r="S6575" s="241"/>
      <c r="T6575" s="242"/>
      <c r="AT6575" s="243" t="s">
        <v>211</v>
      </c>
      <c r="AU6575" s="243" t="s">
        <v>84</v>
      </c>
      <c r="AV6575" s="14" t="s">
        <v>84</v>
      </c>
      <c r="AW6575" s="14" t="s">
        <v>31</v>
      </c>
      <c r="AX6575" s="14" t="s">
        <v>75</v>
      </c>
      <c r="AY6575" s="243" t="s">
        <v>203</v>
      </c>
    </row>
    <row r="6576" spans="2:51" s="14" customFormat="1" ht="11.25">
      <c r="B6576" s="233"/>
      <c r="C6576" s="234"/>
      <c r="D6576" s="224" t="s">
        <v>211</v>
      </c>
      <c r="E6576" s="235" t="s">
        <v>1</v>
      </c>
      <c r="F6576" s="236" t="s">
        <v>5507</v>
      </c>
      <c r="G6576" s="234"/>
      <c r="H6576" s="237">
        <v>81.721000000000004</v>
      </c>
      <c r="I6576" s="238"/>
      <c r="J6576" s="234"/>
      <c r="K6576" s="234"/>
      <c r="L6576" s="239"/>
      <c r="M6576" s="240"/>
      <c r="N6576" s="241"/>
      <c r="O6576" s="241"/>
      <c r="P6576" s="241"/>
      <c r="Q6576" s="241"/>
      <c r="R6576" s="241"/>
      <c r="S6576" s="241"/>
      <c r="T6576" s="242"/>
      <c r="AT6576" s="243" t="s">
        <v>211</v>
      </c>
      <c r="AU6576" s="243" t="s">
        <v>84</v>
      </c>
      <c r="AV6576" s="14" t="s">
        <v>84</v>
      </c>
      <c r="AW6576" s="14" t="s">
        <v>31</v>
      </c>
      <c r="AX6576" s="14" t="s">
        <v>75</v>
      </c>
      <c r="AY6576" s="243" t="s">
        <v>203</v>
      </c>
    </row>
    <row r="6577" spans="2:51" s="14" customFormat="1" ht="11.25">
      <c r="B6577" s="233"/>
      <c r="C6577" s="234"/>
      <c r="D6577" s="224" t="s">
        <v>211</v>
      </c>
      <c r="E6577" s="235" t="s">
        <v>1</v>
      </c>
      <c r="F6577" s="236" t="s">
        <v>5508</v>
      </c>
      <c r="G6577" s="234"/>
      <c r="H6577" s="237">
        <v>83.433000000000007</v>
      </c>
      <c r="I6577" s="238"/>
      <c r="J6577" s="234"/>
      <c r="K6577" s="234"/>
      <c r="L6577" s="239"/>
      <c r="M6577" s="240"/>
      <c r="N6577" s="241"/>
      <c r="O6577" s="241"/>
      <c r="P6577" s="241"/>
      <c r="Q6577" s="241"/>
      <c r="R6577" s="241"/>
      <c r="S6577" s="241"/>
      <c r="T6577" s="242"/>
      <c r="AT6577" s="243" t="s">
        <v>211</v>
      </c>
      <c r="AU6577" s="243" t="s">
        <v>84</v>
      </c>
      <c r="AV6577" s="14" t="s">
        <v>84</v>
      </c>
      <c r="AW6577" s="14" t="s">
        <v>31</v>
      </c>
      <c r="AX6577" s="14" t="s">
        <v>75</v>
      </c>
      <c r="AY6577" s="243" t="s">
        <v>203</v>
      </c>
    </row>
    <row r="6578" spans="2:51" s="14" customFormat="1" ht="11.25">
      <c r="B6578" s="233"/>
      <c r="C6578" s="234"/>
      <c r="D6578" s="224" t="s">
        <v>211</v>
      </c>
      <c r="E6578" s="235" t="s">
        <v>1</v>
      </c>
      <c r="F6578" s="236" t="s">
        <v>5509</v>
      </c>
      <c r="G6578" s="234"/>
      <c r="H6578" s="237">
        <v>230.36600000000001</v>
      </c>
      <c r="I6578" s="238"/>
      <c r="J6578" s="234"/>
      <c r="K6578" s="234"/>
      <c r="L6578" s="239"/>
      <c r="M6578" s="240"/>
      <c r="N6578" s="241"/>
      <c r="O6578" s="241"/>
      <c r="P6578" s="241"/>
      <c r="Q6578" s="241"/>
      <c r="R6578" s="241"/>
      <c r="S6578" s="241"/>
      <c r="T6578" s="242"/>
      <c r="AT6578" s="243" t="s">
        <v>211</v>
      </c>
      <c r="AU6578" s="243" t="s">
        <v>84</v>
      </c>
      <c r="AV6578" s="14" t="s">
        <v>84</v>
      </c>
      <c r="AW6578" s="14" t="s">
        <v>31</v>
      </c>
      <c r="AX6578" s="14" t="s">
        <v>75</v>
      </c>
      <c r="AY6578" s="243" t="s">
        <v>203</v>
      </c>
    </row>
    <row r="6579" spans="2:51" s="14" customFormat="1" ht="11.25">
      <c r="B6579" s="233"/>
      <c r="C6579" s="234"/>
      <c r="D6579" s="224" t="s">
        <v>211</v>
      </c>
      <c r="E6579" s="235" t="s">
        <v>1</v>
      </c>
      <c r="F6579" s="236" t="s">
        <v>5510</v>
      </c>
      <c r="G6579" s="234"/>
      <c r="H6579" s="237">
        <v>55.828000000000003</v>
      </c>
      <c r="I6579" s="238"/>
      <c r="J6579" s="234"/>
      <c r="K6579" s="234"/>
      <c r="L6579" s="239"/>
      <c r="M6579" s="240"/>
      <c r="N6579" s="241"/>
      <c r="O6579" s="241"/>
      <c r="P6579" s="241"/>
      <c r="Q6579" s="241"/>
      <c r="R6579" s="241"/>
      <c r="S6579" s="241"/>
      <c r="T6579" s="242"/>
      <c r="AT6579" s="243" t="s">
        <v>211</v>
      </c>
      <c r="AU6579" s="243" t="s">
        <v>84</v>
      </c>
      <c r="AV6579" s="14" t="s">
        <v>84</v>
      </c>
      <c r="AW6579" s="14" t="s">
        <v>31</v>
      </c>
      <c r="AX6579" s="14" t="s">
        <v>75</v>
      </c>
      <c r="AY6579" s="243" t="s">
        <v>203</v>
      </c>
    </row>
    <row r="6580" spans="2:51" s="14" customFormat="1" ht="11.25">
      <c r="B6580" s="233"/>
      <c r="C6580" s="234"/>
      <c r="D6580" s="224" t="s">
        <v>211</v>
      </c>
      <c r="E6580" s="235" t="s">
        <v>1</v>
      </c>
      <c r="F6580" s="236" t="s">
        <v>5511</v>
      </c>
      <c r="G6580" s="234"/>
      <c r="H6580" s="237">
        <v>193.03299999999999</v>
      </c>
      <c r="I6580" s="238"/>
      <c r="J6580" s="234"/>
      <c r="K6580" s="234"/>
      <c r="L6580" s="239"/>
      <c r="M6580" s="240"/>
      <c r="N6580" s="241"/>
      <c r="O6580" s="241"/>
      <c r="P6580" s="241"/>
      <c r="Q6580" s="241"/>
      <c r="R6580" s="241"/>
      <c r="S6580" s="241"/>
      <c r="T6580" s="242"/>
      <c r="AT6580" s="243" t="s">
        <v>211</v>
      </c>
      <c r="AU6580" s="243" t="s">
        <v>84</v>
      </c>
      <c r="AV6580" s="14" t="s">
        <v>84</v>
      </c>
      <c r="AW6580" s="14" t="s">
        <v>31</v>
      </c>
      <c r="AX6580" s="14" t="s">
        <v>75</v>
      </c>
      <c r="AY6580" s="243" t="s">
        <v>203</v>
      </c>
    </row>
    <row r="6581" spans="2:51" s="14" customFormat="1" ht="11.25">
      <c r="B6581" s="233"/>
      <c r="C6581" s="234"/>
      <c r="D6581" s="224" t="s">
        <v>211</v>
      </c>
      <c r="E6581" s="235" t="s">
        <v>1</v>
      </c>
      <c r="F6581" s="236" t="s">
        <v>5512</v>
      </c>
      <c r="G6581" s="234"/>
      <c r="H6581" s="237">
        <v>50.210999999999999</v>
      </c>
      <c r="I6581" s="238"/>
      <c r="J6581" s="234"/>
      <c r="K6581" s="234"/>
      <c r="L6581" s="239"/>
      <c r="M6581" s="240"/>
      <c r="N6581" s="241"/>
      <c r="O6581" s="241"/>
      <c r="P6581" s="241"/>
      <c r="Q6581" s="241"/>
      <c r="R6581" s="241"/>
      <c r="S6581" s="241"/>
      <c r="T6581" s="242"/>
      <c r="AT6581" s="243" t="s">
        <v>211</v>
      </c>
      <c r="AU6581" s="243" t="s">
        <v>84</v>
      </c>
      <c r="AV6581" s="14" t="s">
        <v>84</v>
      </c>
      <c r="AW6581" s="14" t="s">
        <v>31</v>
      </c>
      <c r="AX6581" s="14" t="s">
        <v>75</v>
      </c>
      <c r="AY6581" s="243" t="s">
        <v>203</v>
      </c>
    </row>
    <row r="6582" spans="2:51" s="14" customFormat="1" ht="11.25">
      <c r="B6582" s="233"/>
      <c r="C6582" s="234"/>
      <c r="D6582" s="224" t="s">
        <v>211</v>
      </c>
      <c r="E6582" s="235" t="s">
        <v>1</v>
      </c>
      <c r="F6582" s="236" t="s">
        <v>5513</v>
      </c>
      <c r="G6582" s="234"/>
      <c r="H6582" s="237">
        <v>79.322999999999993</v>
      </c>
      <c r="I6582" s="238"/>
      <c r="J6582" s="234"/>
      <c r="K6582" s="234"/>
      <c r="L6582" s="239"/>
      <c r="M6582" s="240"/>
      <c r="N6582" s="241"/>
      <c r="O6582" s="241"/>
      <c r="P6582" s="241"/>
      <c r="Q6582" s="241"/>
      <c r="R6582" s="241"/>
      <c r="S6582" s="241"/>
      <c r="T6582" s="242"/>
      <c r="AT6582" s="243" t="s">
        <v>211</v>
      </c>
      <c r="AU6582" s="243" t="s">
        <v>84</v>
      </c>
      <c r="AV6582" s="14" t="s">
        <v>84</v>
      </c>
      <c r="AW6582" s="14" t="s">
        <v>31</v>
      </c>
      <c r="AX6582" s="14" t="s">
        <v>75</v>
      </c>
      <c r="AY6582" s="243" t="s">
        <v>203</v>
      </c>
    </row>
    <row r="6583" spans="2:51" s="14" customFormat="1" ht="11.25">
      <c r="B6583" s="233"/>
      <c r="C6583" s="234"/>
      <c r="D6583" s="224" t="s">
        <v>211</v>
      </c>
      <c r="E6583" s="235" t="s">
        <v>1</v>
      </c>
      <c r="F6583" s="236" t="s">
        <v>5514</v>
      </c>
      <c r="G6583" s="234"/>
      <c r="H6583" s="237">
        <v>77.953000000000003</v>
      </c>
      <c r="I6583" s="238"/>
      <c r="J6583" s="234"/>
      <c r="K6583" s="234"/>
      <c r="L6583" s="239"/>
      <c r="M6583" s="240"/>
      <c r="N6583" s="241"/>
      <c r="O6583" s="241"/>
      <c r="P6583" s="241"/>
      <c r="Q6583" s="241"/>
      <c r="R6583" s="241"/>
      <c r="S6583" s="241"/>
      <c r="T6583" s="242"/>
      <c r="AT6583" s="243" t="s">
        <v>211</v>
      </c>
      <c r="AU6583" s="243" t="s">
        <v>84</v>
      </c>
      <c r="AV6583" s="14" t="s">
        <v>84</v>
      </c>
      <c r="AW6583" s="14" t="s">
        <v>31</v>
      </c>
      <c r="AX6583" s="14" t="s">
        <v>75</v>
      </c>
      <c r="AY6583" s="243" t="s">
        <v>203</v>
      </c>
    </row>
    <row r="6584" spans="2:51" s="14" customFormat="1" ht="11.25">
      <c r="B6584" s="233"/>
      <c r="C6584" s="234"/>
      <c r="D6584" s="224" t="s">
        <v>211</v>
      </c>
      <c r="E6584" s="235" t="s">
        <v>1</v>
      </c>
      <c r="F6584" s="236" t="s">
        <v>5515</v>
      </c>
      <c r="G6584" s="234"/>
      <c r="H6584" s="237">
        <v>77.748000000000005</v>
      </c>
      <c r="I6584" s="238"/>
      <c r="J6584" s="234"/>
      <c r="K6584" s="234"/>
      <c r="L6584" s="239"/>
      <c r="M6584" s="240"/>
      <c r="N6584" s="241"/>
      <c r="O6584" s="241"/>
      <c r="P6584" s="241"/>
      <c r="Q6584" s="241"/>
      <c r="R6584" s="241"/>
      <c r="S6584" s="241"/>
      <c r="T6584" s="242"/>
      <c r="AT6584" s="243" t="s">
        <v>211</v>
      </c>
      <c r="AU6584" s="243" t="s">
        <v>84</v>
      </c>
      <c r="AV6584" s="14" t="s">
        <v>84</v>
      </c>
      <c r="AW6584" s="14" t="s">
        <v>31</v>
      </c>
      <c r="AX6584" s="14" t="s">
        <v>75</v>
      </c>
      <c r="AY6584" s="243" t="s">
        <v>203</v>
      </c>
    </row>
    <row r="6585" spans="2:51" s="14" customFormat="1" ht="11.25">
      <c r="B6585" s="233"/>
      <c r="C6585" s="234"/>
      <c r="D6585" s="224" t="s">
        <v>211</v>
      </c>
      <c r="E6585" s="235" t="s">
        <v>1</v>
      </c>
      <c r="F6585" s="236" t="s">
        <v>5516</v>
      </c>
      <c r="G6585" s="234"/>
      <c r="H6585" s="237">
        <v>76.926000000000002</v>
      </c>
      <c r="I6585" s="238"/>
      <c r="J6585" s="234"/>
      <c r="K6585" s="234"/>
      <c r="L6585" s="239"/>
      <c r="M6585" s="240"/>
      <c r="N6585" s="241"/>
      <c r="O6585" s="241"/>
      <c r="P6585" s="241"/>
      <c r="Q6585" s="241"/>
      <c r="R6585" s="241"/>
      <c r="S6585" s="241"/>
      <c r="T6585" s="242"/>
      <c r="AT6585" s="243" t="s">
        <v>211</v>
      </c>
      <c r="AU6585" s="243" t="s">
        <v>84</v>
      </c>
      <c r="AV6585" s="14" t="s">
        <v>84</v>
      </c>
      <c r="AW6585" s="14" t="s">
        <v>31</v>
      </c>
      <c r="AX6585" s="14" t="s">
        <v>75</v>
      </c>
      <c r="AY6585" s="243" t="s">
        <v>203</v>
      </c>
    </row>
    <row r="6586" spans="2:51" s="14" customFormat="1" ht="11.25">
      <c r="B6586" s="233"/>
      <c r="C6586" s="234"/>
      <c r="D6586" s="224" t="s">
        <v>211</v>
      </c>
      <c r="E6586" s="235" t="s">
        <v>1</v>
      </c>
      <c r="F6586" s="236" t="s">
        <v>5517</v>
      </c>
      <c r="G6586" s="234"/>
      <c r="H6586" s="237">
        <v>77.953000000000003</v>
      </c>
      <c r="I6586" s="238"/>
      <c r="J6586" s="234"/>
      <c r="K6586" s="234"/>
      <c r="L6586" s="239"/>
      <c r="M6586" s="240"/>
      <c r="N6586" s="241"/>
      <c r="O6586" s="241"/>
      <c r="P6586" s="241"/>
      <c r="Q6586" s="241"/>
      <c r="R6586" s="241"/>
      <c r="S6586" s="241"/>
      <c r="T6586" s="242"/>
      <c r="AT6586" s="243" t="s">
        <v>211</v>
      </c>
      <c r="AU6586" s="243" t="s">
        <v>84</v>
      </c>
      <c r="AV6586" s="14" t="s">
        <v>84</v>
      </c>
      <c r="AW6586" s="14" t="s">
        <v>31</v>
      </c>
      <c r="AX6586" s="14" t="s">
        <v>75</v>
      </c>
      <c r="AY6586" s="243" t="s">
        <v>203</v>
      </c>
    </row>
    <row r="6587" spans="2:51" s="14" customFormat="1" ht="11.25">
      <c r="B6587" s="233"/>
      <c r="C6587" s="234"/>
      <c r="D6587" s="224" t="s">
        <v>211</v>
      </c>
      <c r="E6587" s="235" t="s">
        <v>1</v>
      </c>
      <c r="F6587" s="236" t="s">
        <v>5518</v>
      </c>
      <c r="G6587" s="234"/>
      <c r="H6587" s="237">
        <v>77.953000000000003</v>
      </c>
      <c r="I6587" s="238"/>
      <c r="J6587" s="234"/>
      <c r="K6587" s="234"/>
      <c r="L6587" s="239"/>
      <c r="M6587" s="240"/>
      <c r="N6587" s="241"/>
      <c r="O6587" s="241"/>
      <c r="P6587" s="241"/>
      <c r="Q6587" s="241"/>
      <c r="R6587" s="241"/>
      <c r="S6587" s="241"/>
      <c r="T6587" s="242"/>
      <c r="AT6587" s="243" t="s">
        <v>211</v>
      </c>
      <c r="AU6587" s="243" t="s">
        <v>84</v>
      </c>
      <c r="AV6587" s="14" t="s">
        <v>84</v>
      </c>
      <c r="AW6587" s="14" t="s">
        <v>31</v>
      </c>
      <c r="AX6587" s="14" t="s">
        <v>75</v>
      </c>
      <c r="AY6587" s="243" t="s">
        <v>203</v>
      </c>
    </row>
    <row r="6588" spans="2:51" s="14" customFormat="1" ht="11.25">
      <c r="B6588" s="233"/>
      <c r="C6588" s="234"/>
      <c r="D6588" s="224" t="s">
        <v>211</v>
      </c>
      <c r="E6588" s="235" t="s">
        <v>1</v>
      </c>
      <c r="F6588" s="236" t="s">
        <v>5519</v>
      </c>
      <c r="G6588" s="234"/>
      <c r="H6588" s="237">
        <v>76.926000000000002</v>
      </c>
      <c r="I6588" s="238"/>
      <c r="J6588" s="234"/>
      <c r="K6588" s="234"/>
      <c r="L6588" s="239"/>
      <c r="M6588" s="240"/>
      <c r="N6588" s="241"/>
      <c r="O6588" s="241"/>
      <c r="P6588" s="241"/>
      <c r="Q6588" s="241"/>
      <c r="R6588" s="241"/>
      <c r="S6588" s="241"/>
      <c r="T6588" s="242"/>
      <c r="AT6588" s="243" t="s">
        <v>211</v>
      </c>
      <c r="AU6588" s="243" t="s">
        <v>84</v>
      </c>
      <c r="AV6588" s="14" t="s">
        <v>84</v>
      </c>
      <c r="AW6588" s="14" t="s">
        <v>31</v>
      </c>
      <c r="AX6588" s="14" t="s">
        <v>75</v>
      </c>
      <c r="AY6588" s="243" t="s">
        <v>203</v>
      </c>
    </row>
    <row r="6589" spans="2:51" s="14" customFormat="1" ht="11.25">
      <c r="B6589" s="233"/>
      <c r="C6589" s="234"/>
      <c r="D6589" s="224" t="s">
        <v>211</v>
      </c>
      <c r="E6589" s="235" t="s">
        <v>1</v>
      </c>
      <c r="F6589" s="236" t="s">
        <v>5520</v>
      </c>
      <c r="G6589" s="234"/>
      <c r="H6589" s="237">
        <v>76.582999999999998</v>
      </c>
      <c r="I6589" s="238"/>
      <c r="J6589" s="234"/>
      <c r="K6589" s="234"/>
      <c r="L6589" s="239"/>
      <c r="M6589" s="240"/>
      <c r="N6589" s="241"/>
      <c r="O6589" s="241"/>
      <c r="P6589" s="241"/>
      <c r="Q6589" s="241"/>
      <c r="R6589" s="241"/>
      <c r="S6589" s="241"/>
      <c r="T6589" s="242"/>
      <c r="AT6589" s="243" t="s">
        <v>211</v>
      </c>
      <c r="AU6589" s="243" t="s">
        <v>84</v>
      </c>
      <c r="AV6589" s="14" t="s">
        <v>84</v>
      </c>
      <c r="AW6589" s="14" t="s">
        <v>31</v>
      </c>
      <c r="AX6589" s="14" t="s">
        <v>75</v>
      </c>
      <c r="AY6589" s="243" t="s">
        <v>203</v>
      </c>
    </row>
    <row r="6590" spans="2:51" s="14" customFormat="1" ht="11.25">
      <c r="B6590" s="233"/>
      <c r="C6590" s="234"/>
      <c r="D6590" s="224" t="s">
        <v>211</v>
      </c>
      <c r="E6590" s="235" t="s">
        <v>1</v>
      </c>
      <c r="F6590" s="236" t="s">
        <v>5521</v>
      </c>
      <c r="G6590" s="234"/>
      <c r="H6590" s="237">
        <v>77.953000000000003</v>
      </c>
      <c r="I6590" s="238"/>
      <c r="J6590" s="234"/>
      <c r="K6590" s="234"/>
      <c r="L6590" s="239"/>
      <c r="M6590" s="240"/>
      <c r="N6590" s="241"/>
      <c r="O6590" s="241"/>
      <c r="P6590" s="241"/>
      <c r="Q6590" s="241"/>
      <c r="R6590" s="241"/>
      <c r="S6590" s="241"/>
      <c r="T6590" s="242"/>
      <c r="AT6590" s="243" t="s">
        <v>211</v>
      </c>
      <c r="AU6590" s="243" t="s">
        <v>84</v>
      </c>
      <c r="AV6590" s="14" t="s">
        <v>84</v>
      </c>
      <c r="AW6590" s="14" t="s">
        <v>31</v>
      </c>
      <c r="AX6590" s="14" t="s">
        <v>75</v>
      </c>
      <c r="AY6590" s="243" t="s">
        <v>203</v>
      </c>
    </row>
    <row r="6591" spans="2:51" s="14" customFormat="1" ht="11.25">
      <c r="B6591" s="233"/>
      <c r="C6591" s="234"/>
      <c r="D6591" s="224" t="s">
        <v>211</v>
      </c>
      <c r="E6591" s="235" t="s">
        <v>1</v>
      </c>
      <c r="F6591" s="236" t="s">
        <v>5522</v>
      </c>
      <c r="G6591" s="234"/>
      <c r="H6591" s="237">
        <v>77.953000000000003</v>
      </c>
      <c r="I6591" s="238"/>
      <c r="J6591" s="234"/>
      <c r="K6591" s="234"/>
      <c r="L6591" s="239"/>
      <c r="M6591" s="240"/>
      <c r="N6591" s="241"/>
      <c r="O6591" s="241"/>
      <c r="P6591" s="241"/>
      <c r="Q6591" s="241"/>
      <c r="R6591" s="241"/>
      <c r="S6591" s="241"/>
      <c r="T6591" s="242"/>
      <c r="AT6591" s="243" t="s">
        <v>211</v>
      </c>
      <c r="AU6591" s="243" t="s">
        <v>84</v>
      </c>
      <c r="AV6591" s="14" t="s">
        <v>84</v>
      </c>
      <c r="AW6591" s="14" t="s">
        <v>31</v>
      </c>
      <c r="AX6591" s="14" t="s">
        <v>75</v>
      </c>
      <c r="AY6591" s="243" t="s">
        <v>203</v>
      </c>
    </row>
    <row r="6592" spans="2:51" s="14" customFormat="1" ht="11.25">
      <c r="B6592" s="233"/>
      <c r="C6592" s="234"/>
      <c r="D6592" s="224" t="s">
        <v>211</v>
      </c>
      <c r="E6592" s="235" t="s">
        <v>1</v>
      </c>
      <c r="F6592" s="236" t="s">
        <v>5523</v>
      </c>
      <c r="G6592" s="234"/>
      <c r="H6592" s="237">
        <v>33.188000000000002</v>
      </c>
      <c r="I6592" s="238"/>
      <c r="J6592" s="234"/>
      <c r="K6592" s="234"/>
      <c r="L6592" s="239"/>
      <c r="M6592" s="240"/>
      <c r="N6592" s="241"/>
      <c r="O6592" s="241"/>
      <c r="P6592" s="241"/>
      <c r="Q6592" s="241"/>
      <c r="R6592" s="241"/>
      <c r="S6592" s="241"/>
      <c r="T6592" s="242"/>
      <c r="AT6592" s="243" t="s">
        <v>211</v>
      </c>
      <c r="AU6592" s="243" t="s">
        <v>84</v>
      </c>
      <c r="AV6592" s="14" t="s">
        <v>84</v>
      </c>
      <c r="AW6592" s="14" t="s">
        <v>31</v>
      </c>
      <c r="AX6592" s="14" t="s">
        <v>75</v>
      </c>
      <c r="AY6592" s="243" t="s">
        <v>203</v>
      </c>
    </row>
    <row r="6593" spans="1:65" s="14" customFormat="1" ht="11.25">
      <c r="B6593" s="233"/>
      <c r="C6593" s="234"/>
      <c r="D6593" s="224" t="s">
        <v>211</v>
      </c>
      <c r="E6593" s="235" t="s">
        <v>1</v>
      </c>
      <c r="F6593" s="236" t="s">
        <v>5524</v>
      </c>
      <c r="G6593" s="234"/>
      <c r="H6593" s="237">
        <v>66.171000000000006</v>
      </c>
      <c r="I6593" s="238"/>
      <c r="J6593" s="234"/>
      <c r="K6593" s="234"/>
      <c r="L6593" s="239"/>
      <c r="M6593" s="240"/>
      <c r="N6593" s="241"/>
      <c r="O6593" s="241"/>
      <c r="P6593" s="241"/>
      <c r="Q6593" s="241"/>
      <c r="R6593" s="241"/>
      <c r="S6593" s="241"/>
      <c r="T6593" s="242"/>
      <c r="AT6593" s="243" t="s">
        <v>211</v>
      </c>
      <c r="AU6593" s="243" t="s">
        <v>84</v>
      </c>
      <c r="AV6593" s="14" t="s">
        <v>84</v>
      </c>
      <c r="AW6593" s="14" t="s">
        <v>31</v>
      </c>
      <c r="AX6593" s="14" t="s">
        <v>75</v>
      </c>
      <c r="AY6593" s="243" t="s">
        <v>203</v>
      </c>
    </row>
    <row r="6594" spans="1:65" s="14" customFormat="1" ht="11.25">
      <c r="B6594" s="233"/>
      <c r="C6594" s="234"/>
      <c r="D6594" s="224" t="s">
        <v>211</v>
      </c>
      <c r="E6594" s="235" t="s">
        <v>1</v>
      </c>
      <c r="F6594" s="236" t="s">
        <v>5525</v>
      </c>
      <c r="G6594" s="234"/>
      <c r="H6594" s="237">
        <v>55.143000000000001</v>
      </c>
      <c r="I6594" s="238"/>
      <c r="J6594" s="234"/>
      <c r="K6594" s="234"/>
      <c r="L6594" s="239"/>
      <c r="M6594" s="240"/>
      <c r="N6594" s="241"/>
      <c r="O6594" s="241"/>
      <c r="P6594" s="241"/>
      <c r="Q6594" s="241"/>
      <c r="R6594" s="241"/>
      <c r="S6594" s="241"/>
      <c r="T6594" s="242"/>
      <c r="AT6594" s="243" t="s">
        <v>211</v>
      </c>
      <c r="AU6594" s="243" t="s">
        <v>84</v>
      </c>
      <c r="AV6594" s="14" t="s">
        <v>84</v>
      </c>
      <c r="AW6594" s="14" t="s">
        <v>31</v>
      </c>
      <c r="AX6594" s="14" t="s">
        <v>75</v>
      </c>
      <c r="AY6594" s="243" t="s">
        <v>203</v>
      </c>
    </row>
    <row r="6595" spans="1:65" s="14" customFormat="1" ht="11.25">
      <c r="B6595" s="233"/>
      <c r="C6595" s="234"/>
      <c r="D6595" s="224" t="s">
        <v>211</v>
      </c>
      <c r="E6595" s="235" t="s">
        <v>1</v>
      </c>
      <c r="F6595" s="236" t="s">
        <v>5526</v>
      </c>
      <c r="G6595" s="234"/>
      <c r="H6595" s="237">
        <v>52.265999999999998</v>
      </c>
      <c r="I6595" s="238"/>
      <c r="J6595" s="234"/>
      <c r="K6595" s="234"/>
      <c r="L6595" s="239"/>
      <c r="M6595" s="240"/>
      <c r="N6595" s="241"/>
      <c r="O6595" s="241"/>
      <c r="P6595" s="241"/>
      <c r="Q6595" s="241"/>
      <c r="R6595" s="241"/>
      <c r="S6595" s="241"/>
      <c r="T6595" s="242"/>
      <c r="AT6595" s="243" t="s">
        <v>211</v>
      </c>
      <c r="AU6595" s="243" t="s">
        <v>84</v>
      </c>
      <c r="AV6595" s="14" t="s">
        <v>84</v>
      </c>
      <c r="AW6595" s="14" t="s">
        <v>31</v>
      </c>
      <c r="AX6595" s="14" t="s">
        <v>75</v>
      </c>
      <c r="AY6595" s="243" t="s">
        <v>203</v>
      </c>
    </row>
    <row r="6596" spans="1:65" s="14" customFormat="1" ht="11.25">
      <c r="B6596" s="233"/>
      <c r="C6596" s="234"/>
      <c r="D6596" s="224" t="s">
        <v>211</v>
      </c>
      <c r="E6596" s="235" t="s">
        <v>1</v>
      </c>
      <c r="F6596" s="236" t="s">
        <v>5527</v>
      </c>
      <c r="G6596" s="234"/>
      <c r="H6596" s="237">
        <v>67.198999999999998</v>
      </c>
      <c r="I6596" s="238"/>
      <c r="J6596" s="234"/>
      <c r="K6596" s="234"/>
      <c r="L6596" s="239"/>
      <c r="M6596" s="240"/>
      <c r="N6596" s="241"/>
      <c r="O6596" s="241"/>
      <c r="P6596" s="241"/>
      <c r="Q6596" s="241"/>
      <c r="R6596" s="241"/>
      <c r="S6596" s="241"/>
      <c r="T6596" s="242"/>
      <c r="AT6596" s="243" t="s">
        <v>211</v>
      </c>
      <c r="AU6596" s="243" t="s">
        <v>84</v>
      </c>
      <c r="AV6596" s="14" t="s">
        <v>84</v>
      </c>
      <c r="AW6596" s="14" t="s">
        <v>31</v>
      </c>
      <c r="AX6596" s="14" t="s">
        <v>75</v>
      </c>
      <c r="AY6596" s="243" t="s">
        <v>203</v>
      </c>
    </row>
    <row r="6597" spans="1:65" s="14" customFormat="1" ht="11.25">
      <c r="B6597" s="233"/>
      <c r="C6597" s="234"/>
      <c r="D6597" s="224" t="s">
        <v>211</v>
      </c>
      <c r="E6597" s="235" t="s">
        <v>1</v>
      </c>
      <c r="F6597" s="236" t="s">
        <v>5528</v>
      </c>
      <c r="G6597" s="234"/>
      <c r="H6597" s="237">
        <v>77.953000000000003</v>
      </c>
      <c r="I6597" s="238"/>
      <c r="J6597" s="234"/>
      <c r="K6597" s="234"/>
      <c r="L6597" s="239"/>
      <c r="M6597" s="240"/>
      <c r="N6597" s="241"/>
      <c r="O6597" s="241"/>
      <c r="P6597" s="241"/>
      <c r="Q6597" s="241"/>
      <c r="R6597" s="241"/>
      <c r="S6597" s="241"/>
      <c r="T6597" s="242"/>
      <c r="AT6597" s="243" t="s">
        <v>211</v>
      </c>
      <c r="AU6597" s="243" t="s">
        <v>84</v>
      </c>
      <c r="AV6597" s="14" t="s">
        <v>84</v>
      </c>
      <c r="AW6597" s="14" t="s">
        <v>31</v>
      </c>
      <c r="AX6597" s="14" t="s">
        <v>75</v>
      </c>
      <c r="AY6597" s="243" t="s">
        <v>203</v>
      </c>
    </row>
    <row r="6598" spans="1:65" s="14" customFormat="1" ht="11.25">
      <c r="B6598" s="233"/>
      <c r="C6598" s="234"/>
      <c r="D6598" s="224" t="s">
        <v>211</v>
      </c>
      <c r="E6598" s="235" t="s">
        <v>1</v>
      </c>
      <c r="F6598" s="236" t="s">
        <v>5529</v>
      </c>
      <c r="G6598" s="234"/>
      <c r="H6598" s="237">
        <v>77.953000000000003</v>
      </c>
      <c r="I6598" s="238"/>
      <c r="J6598" s="234"/>
      <c r="K6598" s="234"/>
      <c r="L6598" s="239"/>
      <c r="M6598" s="240"/>
      <c r="N6598" s="241"/>
      <c r="O6598" s="241"/>
      <c r="P6598" s="241"/>
      <c r="Q6598" s="241"/>
      <c r="R6598" s="241"/>
      <c r="S6598" s="241"/>
      <c r="T6598" s="242"/>
      <c r="AT6598" s="243" t="s">
        <v>211</v>
      </c>
      <c r="AU6598" s="243" t="s">
        <v>84</v>
      </c>
      <c r="AV6598" s="14" t="s">
        <v>84</v>
      </c>
      <c r="AW6598" s="14" t="s">
        <v>31</v>
      </c>
      <c r="AX6598" s="14" t="s">
        <v>75</v>
      </c>
      <c r="AY6598" s="243" t="s">
        <v>203</v>
      </c>
    </row>
    <row r="6599" spans="1:65" s="14" customFormat="1" ht="11.25">
      <c r="B6599" s="233"/>
      <c r="C6599" s="234"/>
      <c r="D6599" s="224" t="s">
        <v>211</v>
      </c>
      <c r="E6599" s="235" t="s">
        <v>1</v>
      </c>
      <c r="F6599" s="236" t="s">
        <v>5530</v>
      </c>
      <c r="G6599" s="234"/>
      <c r="H6599" s="237">
        <v>77.953000000000003</v>
      </c>
      <c r="I6599" s="238"/>
      <c r="J6599" s="234"/>
      <c r="K6599" s="234"/>
      <c r="L6599" s="239"/>
      <c r="M6599" s="240"/>
      <c r="N6599" s="241"/>
      <c r="O6599" s="241"/>
      <c r="P6599" s="241"/>
      <c r="Q6599" s="241"/>
      <c r="R6599" s="241"/>
      <c r="S6599" s="241"/>
      <c r="T6599" s="242"/>
      <c r="AT6599" s="243" t="s">
        <v>211</v>
      </c>
      <c r="AU6599" s="243" t="s">
        <v>84</v>
      </c>
      <c r="AV6599" s="14" t="s">
        <v>84</v>
      </c>
      <c r="AW6599" s="14" t="s">
        <v>31</v>
      </c>
      <c r="AX6599" s="14" t="s">
        <v>75</v>
      </c>
      <c r="AY6599" s="243" t="s">
        <v>203</v>
      </c>
    </row>
    <row r="6600" spans="1:65" s="14" customFormat="1" ht="11.25">
      <c r="B6600" s="233"/>
      <c r="C6600" s="234"/>
      <c r="D6600" s="224" t="s">
        <v>211</v>
      </c>
      <c r="E6600" s="235" t="s">
        <v>1</v>
      </c>
      <c r="F6600" s="236" t="s">
        <v>5531</v>
      </c>
      <c r="G6600" s="234"/>
      <c r="H6600" s="237">
        <v>82.748000000000005</v>
      </c>
      <c r="I6600" s="238"/>
      <c r="J6600" s="234"/>
      <c r="K6600" s="234"/>
      <c r="L6600" s="239"/>
      <c r="M6600" s="240"/>
      <c r="N6600" s="241"/>
      <c r="O6600" s="241"/>
      <c r="P6600" s="241"/>
      <c r="Q6600" s="241"/>
      <c r="R6600" s="241"/>
      <c r="S6600" s="241"/>
      <c r="T6600" s="242"/>
      <c r="AT6600" s="243" t="s">
        <v>211</v>
      </c>
      <c r="AU6600" s="243" t="s">
        <v>84</v>
      </c>
      <c r="AV6600" s="14" t="s">
        <v>84</v>
      </c>
      <c r="AW6600" s="14" t="s">
        <v>31</v>
      </c>
      <c r="AX6600" s="14" t="s">
        <v>75</v>
      </c>
      <c r="AY6600" s="243" t="s">
        <v>203</v>
      </c>
    </row>
    <row r="6601" spans="1:65" s="14" customFormat="1" ht="11.25">
      <c r="B6601" s="233"/>
      <c r="C6601" s="234"/>
      <c r="D6601" s="224" t="s">
        <v>211</v>
      </c>
      <c r="E6601" s="235" t="s">
        <v>1</v>
      </c>
      <c r="F6601" s="236" t="s">
        <v>5532</v>
      </c>
      <c r="G6601" s="234"/>
      <c r="H6601" s="237">
        <v>91.037000000000006</v>
      </c>
      <c r="I6601" s="238"/>
      <c r="J6601" s="234"/>
      <c r="K6601" s="234"/>
      <c r="L6601" s="239"/>
      <c r="M6601" s="240"/>
      <c r="N6601" s="241"/>
      <c r="O6601" s="241"/>
      <c r="P6601" s="241"/>
      <c r="Q6601" s="241"/>
      <c r="R6601" s="241"/>
      <c r="S6601" s="241"/>
      <c r="T6601" s="242"/>
      <c r="AT6601" s="243" t="s">
        <v>211</v>
      </c>
      <c r="AU6601" s="243" t="s">
        <v>84</v>
      </c>
      <c r="AV6601" s="14" t="s">
        <v>84</v>
      </c>
      <c r="AW6601" s="14" t="s">
        <v>31</v>
      </c>
      <c r="AX6601" s="14" t="s">
        <v>75</v>
      </c>
      <c r="AY6601" s="243" t="s">
        <v>203</v>
      </c>
    </row>
    <row r="6602" spans="1:65" s="14" customFormat="1" ht="11.25">
      <c r="B6602" s="233"/>
      <c r="C6602" s="234"/>
      <c r="D6602" s="224" t="s">
        <v>211</v>
      </c>
      <c r="E6602" s="235" t="s">
        <v>1</v>
      </c>
      <c r="F6602" s="236" t="s">
        <v>5533</v>
      </c>
      <c r="G6602" s="234"/>
      <c r="H6602" s="237">
        <v>77.063000000000002</v>
      </c>
      <c r="I6602" s="238"/>
      <c r="J6602" s="234"/>
      <c r="K6602" s="234"/>
      <c r="L6602" s="239"/>
      <c r="M6602" s="240"/>
      <c r="N6602" s="241"/>
      <c r="O6602" s="241"/>
      <c r="P6602" s="241"/>
      <c r="Q6602" s="241"/>
      <c r="R6602" s="241"/>
      <c r="S6602" s="241"/>
      <c r="T6602" s="242"/>
      <c r="AT6602" s="243" t="s">
        <v>211</v>
      </c>
      <c r="AU6602" s="243" t="s">
        <v>84</v>
      </c>
      <c r="AV6602" s="14" t="s">
        <v>84</v>
      </c>
      <c r="AW6602" s="14" t="s">
        <v>31</v>
      </c>
      <c r="AX6602" s="14" t="s">
        <v>75</v>
      </c>
      <c r="AY6602" s="243" t="s">
        <v>203</v>
      </c>
    </row>
    <row r="6603" spans="1:65" s="14" customFormat="1" ht="11.25">
      <c r="B6603" s="233"/>
      <c r="C6603" s="234"/>
      <c r="D6603" s="224" t="s">
        <v>211</v>
      </c>
      <c r="E6603" s="235" t="s">
        <v>1</v>
      </c>
      <c r="F6603" s="236" t="s">
        <v>5534</v>
      </c>
      <c r="G6603" s="234"/>
      <c r="H6603" s="237">
        <v>77.063000000000002</v>
      </c>
      <c r="I6603" s="238"/>
      <c r="J6603" s="234"/>
      <c r="K6603" s="234"/>
      <c r="L6603" s="239"/>
      <c r="M6603" s="240"/>
      <c r="N6603" s="241"/>
      <c r="O6603" s="241"/>
      <c r="P6603" s="241"/>
      <c r="Q6603" s="241"/>
      <c r="R6603" s="241"/>
      <c r="S6603" s="241"/>
      <c r="T6603" s="242"/>
      <c r="AT6603" s="243" t="s">
        <v>211</v>
      </c>
      <c r="AU6603" s="243" t="s">
        <v>84</v>
      </c>
      <c r="AV6603" s="14" t="s">
        <v>84</v>
      </c>
      <c r="AW6603" s="14" t="s">
        <v>31</v>
      </c>
      <c r="AX6603" s="14" t="s">
        <v>75</v>
      </c>
      <c r="AY6603" s="243" t="s">
        <v>203</v>
      </c>
    </row>
    <row r="6604" spans="1:65" s="14" customFormat="1" ht="11.25">
      <c r="B6604" s="233"/>
      <c r="C6604" s="234"/>
      <c r="D6604" s="224" t="s">
        <v>211</v>
      </c>
      <c r="E6604" s="235" t="s">
        <v>1</v>
      </c>
      <c r="F6604" s="236" t="s">
        <v>5535</v>
      </c>
      <c r="G6604" s="234"/>
      <c r="H6604" s="237">
        <v>81.721000000000004</v>
      </c>
      <c r="I6604" s="238"/>
      <c r="J6604" s="234"/>
      <c r="K6604" s="234"/>
      <c r="L6604" s="239"/>
      <c r="M6604" s="240"/>
      <c r="N6604" s="241"/>
      <c r="O6604" s="241"/>
      <c r="P6604" s="241"/>
      <c r="Q6604" s="241"/>
      <c r="R6604" s="241"/>
      <c r="S6604" s="241"/>
      <c r="T6604" s="242"/>
      <c r="AT6604" s="243" t="s">
        <v>211</v>
      </c>
      <c r="AU6604" s="243" t="s">
        <v>84</v>
      </c>
      <c r="AV6604" s="14" t="s">
        <v>84</v>
      </c>
      <c r="AW6604" s="14" t="s">
        <v>31</v>
      </c>
      <c r="AX6604" s="14" t="s">
        <v>75</v>
      </c>
      <c r="AY6604" s="243" t="s">
        <v>203</v>
      </c>
    </row>
    <row r="6605" spans="1:65" s="14" customFormat="1" ht="11.25">
      <c r="B6605" s="233"/>
      <c r="C6605" s="234"/>
      <c r="D6605" s="224" t="s">
        <v>211</v>
      </c>
      <c r="E6605" s="235" t="s">
        <v>1</v>
      </c>
      <c r="F6605" s="236" t="s">
        <v>5536</v>
      </c>
      <c r="G6605" s="234"/>
      <c r="H6605" s="237">
        <v>102</v>
      </c>
      <c r="I6605" s="238"/>
      <c r="J6605" s="234"/>
      <c r="K6605" s="234"/>
      <c r="L6605" s="239"/>
      <c r="M6605" s="240"/>
      <c r="N6605" s="241"/>
      <c r="O6605" s="241"/>
      <c r="P6605" s="241"/>
      <c r="Q6605" s="241"/>
      <c r="R6605" s="241"/>
      <c r="S6605" s="241"/>
      <c r="T6605" s="242"/>
      <c r="AT6605" s="243" t="s">
        <v>211</v>
      </c>
      <c r="AU6605" s="243" t="s">
        <v>84</v>
      </c>
      <c r="AV6605" s="14" t="s">
        <v>84</v>
      </c>
      <c r="AW6605" s="14" t="s">
        <v>31</v>
      </c>
      <c r="AX6605" s="14" t="s">
        <v>75</v>
      </c>
      <c r="AY6605" s="243" t="s">
        <v>203</v>
      </c>
    </row>
    <row r="6606" spans="1:65" s="2" customFormat="1" ht="44.25" customHeight="1">
      <c r="A6606" s="35"/>
      <c r="B6606" s="36"/>
      <c r="C6606" s="209" t="s">
        <v>5537</v>
      </c>
      <c r="D6606" s="209" t="s">
        <v>205</v>
      </c>
      <c r="E6606" s="210" t="s">
        <v>5538</v>
      </c>
      <c r="F6606" s="211" t="s">
        <v>5539</v>
      </c>
      <c r="G6606" s="212" t="s">
        <v>240</v>
      </c>
      <c r="H6606" s="213">
        <v>3851.6080000000002</v>
      </c>
      <c r="I6606" s="214"/>
      <c r="J6606" s="215">
        <f>ROUND(I6606*H6606,2)</f>
        <v>0</v>
      </c>
      <c r="K6606" s="211" t="s">
        <v>1</v>
      </c>
      <c r="L6606" s="40"/>
      <c r="M6606" s="216" t="s">
        <v>1</v>
      </c>
      <c r="N6606" s="217" t="s">
        <v>40</v>
      </c>
      <c r="O6606" s="72"/>
      <c r="P6606" s="218">
        <f>O6606*H6606</f>
        <v>0</v>
      </c>
      <c r="Q6606" s="218">
        <v>0</v>
      </c>
      <c r="R6606" s="218">
        <f>Q6606*H6606</f>
        <v>0</v>
      </c>
      <c r="S6606" s="218">
        <v>0</v>
      </c>
      <c r="T6606" s="219">
        <f>S6606*H6606</f>
        <v>0</v>
      </c>
      <c r="U6606" s="35"/>
      <c r="V6606" s="35"/>
      <c r="W6606" s="35"/>
      <c r="X6606" s="35"/>
      <c r="Y6606" s="35"/>
      <c r="Z6606" s="35"/>
      <c r="AA6606" s="35"/>
      <c r="AB6606" s="35"/>
      <c r="AC6606" s="35"/>
      <c r="AD6606" s="35"/>
      <c r="AE6606" s="35"/>
      <c r="AR6606" s="220" t="s">
        <v>412</v>
      </c>
      <c r="AT6606" s="220" t="s">
        <v>205</v>
      </c>
      <c r="AU6606" s="220" t="s">
        <v>84</v>
      </c>
      <c r="AY6606" s="18" t="s">
        <v>203</v>
      </c>
      <c r="BE6606" s="221">
        <f>IF(N6606="základní",J6606,0)</f>
        <v>0</v>
      </c>
      <c r="BF6606" s="221">
        <f>IF(N6606="snížená",J6606,0)</f>
        <v>0</v>
      </c>
      <c r="BG6606" s="221">
        <f>IF(N6606="zákl. přenesená",J6606,0)</f>
        <v>0</v>
      </c>
      <c r="BH6606" s="221">
        <f>IF(N6606="sníž. přenesená",J6606,0)</f>
        <v>0</v>
      </c>
      <c r="BI6606" s="221">
        <f>IF(N6606="nulová",J6606,0)</f>
        <v>0</v>
      </c>
      <c r="BJ6606" s="18" t="s">
        <v>82</v>
      </c>
      <c r="BK6606" s="221">
        <f>ROUND(I6606*H6606,2)</f>
        <v>0</v>
      </c>
      <c r="BL6606" s="18" t="s">
        <v>412</v>
      </c>
      <c r="BM6606" s="220" t="s">
        <v>5540</v>
      </c>
    </row>
    <row r="6607" spans="1:65" s="13" customFormat="1" ht="22.5">
      <c r="B6607" s="222"/>
      <c r="C6607" s="223"/>
      <c r="D6607" s="224" t="s">
        <v>211</v>
      </c>
      <c r="E6607" s="225" t="s">
        <v>1</v>
      </c>
      <c r="F6607" s="226" t="s">
        <v>1673</v>
      </c>
      <c r="G6607" s="223"/>
      <c r="H6607" s="225" t="s">
        <v>1</v>
      </c>
      <c r="I6607" s="227"/>
      <c r="J6607" s="223"/>
      <c r="K6607" s="223"/>
      <c r="L6607" s="228"/>
      <c r="M6607" s="229"/>
      <c r="N6607" s="230"/>
      <c r="O6607" s="230"/>
      <c r="P6607" s="230"/>
      <c r="Q6607" s="230"/>
      <c r="R6607" s="230"/>
      <c r="S6607" s="230"/>
      <c r="T6607" s="231"/>
      <c r="AT6607" s="232" t="s">
        <v>211</v>
      </c>
      <c r="AU6607" s="232" t="s">
        <v>84</v>
      </c>
      <c r="AV6607" s="13" t="s">
        <v>82</v>
      </c>
      <c r="AW6607" s="13" t="s">
        <v>31</v>
      </c>
      <c r="AX6607" s="13" t="s">
        <v>75</v>
      </c>
      <c r="AY6607" s="232" t="s">
        <v>203</v>
      </c>
    </row>
    <row r="6608" spans="1:65" s="13" customFormat="1" ht="11.25">
      <c r="B6608" s="222"/>
      <c r="C6608" s="223"/>
      <c r="D6608" s="224" t="s">
        <v>211</v>
      </c>
      <c r="E6608" s="225" t="s">
        <v>1</v>
      </c>
      <c r="F6608" s="226" t="s">
        <v>213</v>
      </c>
      <c r="G6608" s="223"/>
      <c r="H6608" s="225" t="s">
        <v>1</v>
      </c>
      <c r="I6608" s="227"/>
      <c r="J6608" s="223"/>
      <c r="K6608" s="223"/>
      <c r="L6608" s="228"/>
      <c r="M6608" s="229"/>
      <c r="N6608" s="230"/>
      <c r="O6608" s="230"/>
      <c r="P6608" s="230"/>
      <c r="Q6608" s="230"/>
      <c r="R6608" s="230"/>
      <c r="S6608" s="230"/>
      <c r="T6608" s="231"/>
      <c r="AT6608" s="232" t="s">
        <v>211</v>
      </c>
      <c r="AU6608" s="232" t="s">
        <v>84</v>
      </c>
      <c r="AV6608" s="13" t="s">
        <v>82</v>
      </c>
      <c r="AW6608" s="13" t="s">
        <v>31</v>
      </c>
      <c r="AX6608" s="13" t="s">
        <v>75</v>
      </c>
      <c r="AY6608" s="232" t="s">
        <v>203</v>
      </c>
    </row>
    <row r="6609" spans="2:51" s="13" customFormat="1" ht="11.25">
      <c r="B6609" s="222"/>
      <c r="C6609" s="223"/>
      <c r="D6609" s="224" t="s">
        <v>211</v>
      </c>
      <c r="E6609" s="225" t="s">
        <v>1</v>
      </c>
      <c r="F6609" s="226" t="s">
        <v>5541</v>
      </c>
      <c r="G6609" s="223"/>
      <c r="H6609" s="225" t="s">
        <v>1</v>
      </c>
      <c r="I6609" s="227"/>
      <c r="J6609" s="223"/>
      <c r="K6609" s="223"/>
      <c r="L6609" s="228"/>
      <c r="M6609" s="229"/>
      <c r="N6609" s="230"/>
      <c r="O6609" s="230"/>
      <c r="P6609" s="230"/>
      <c r="Q6609" s="230"/>
      <c r="R6609" s="230"/>
      <c r="S6609" s="230"/>
      <c r="T6609" s="231"/>
      <c r="AT6609" s="232" t="s">
        <v>211</v>
      </c>
      <c r="AU6609" s="232" t="s">
        <v>84</v>
      </c>
      <c r="AV6609" s="13" t="s">
        <v>82</v>
      </c>
      <c r="AW6609" s="13" t="s">
        <v>31</v>
      </c>
      <c r="AX6609" s="13" t="s">
        <v>75</v>
      </c>
      <c r="AY6609" s="232" t="s">
        <v>203</v>
      </c>
    </row>
    <row r="6610" spans="2:51" s="13" customFormat="1" ht="11.25">
      <c r="B6610" s="222"/>
      <c r="C6610" s="223"/>
      <c r="D6610" s="224" t="s">
        <v>211</v>
      </c>
      <c r="E6610" s="225" t="s">
        <v>1</v>
      </c>
      <c r="F6610" s="226" t="s">
        <v>600</v>
      </c>
      <c r="G6610" s="223"/>
      <c r="H6610" s="225" t="s">
        <v>1</v>
      </c>
      <c r="I6610" s="227"/>
      <c r="J6610" s="223"/>
      <c r="K6610" s="223"/>
      <c r="L6610" s="228"/>
      <c r="M6610" s="229"/>
      <c r="N6610" s="230"/>
      <c r="O6610" s="230"/>
      <c r="P6610" s="230"/>
      <c r="Q6610" s="230"/>
      <c r="R6610" s="230"/>
      <c r="S6610" s="230"/>
      <c r="T6610" s="231"/>
      <c r="AT6610" s="232" t="s">
        <v>211</v>
      </c>
      <c r="AU6610" s="232" t="s">
        <v>84</v>
      </c>
      <c r="AV6610" s="13" t="s">
        <v>82</v>
      </c>
      <c r="AW6610" s="13" t="s">
        <v>31</v>
      </c>
      <c r="AX6610" s="13" t="s">
        <v>75</v>
      </c>
      <c r="AY6610" s="232" t="s">
        <v>203</v>
      </c>
    </row>
    <row r="6611" spans="2:51" s="14" customFormat="1" ht="11.25">
      <c r="B6611" s="233"/>
      <c r="C6611" s="234"/>
      <c r="D6611" s="224" t="s">
        <v>211</v>
      </c>
      <c r="E6611" s="235" t="s">
        <v>1</v>
      </c>
      <c r="F6611" s="236" t="s">
        <v>5542</v>
      </c>
      <c r="G6611" s="234"/>
      <c r="H6611" s="237">
        <v>75.67</v>
      </c>
      <c r="I6611" s="238"/>
      <c r="J6611" s="234"/>
      <c r="K6611" s="234"/>
      <c r="L6611" s="239"/>
      <c r="M6611" s="240"/>
      <c r="N6611" s="241"/>
      <c r="O6611" s="241"/>
      <c r="P6611" s="241"/>
      <c r="Q6611" s="241"/>
      <c r="R6611" s="241"/>
      <c r="S6611" s="241"/>
      <c r="T6611" s="242"/>
      <c r="AT6611" s="243" t="s">
        <v>211</v>
      </c>
      <c r="AU6611" s="243" t="s">
        <v>84</v>
      </c>
      <c r="AV6611" s="14" t="s">
        <v>84</v>
      </c>
      <c r="AW6611" s="14" t="s">
        <v>31</v>
      </c>
      <c r="AX6611" s="14" t="s">
        <v>75</v>
      </c>
      <c r="AY6611" s="243" t="s">
        <v>203</v>
      </c>
    </row>
    <row r="6612" spans="2:51" s="14" customFormat="1" ht="11.25">
      <c r="B6612" s="233"/>
      <c r="C6612" s="234"/>
      <c r="D6612" s="224" t="s">
        <v>211</v>
      </c>
      <c r="E6612" s="235" t="s">
        <v>1</v>
      </c>
      <c r="F6612" s="236" t="s">
        <v>5543</v>
      </c>
      <c r="G6612" s="234"/>
      <c r="H6612" s="237">
        <v>81.869</v>
      </c>
      <c r="I6612" s="238"/>
      <c r="J6612" s="234"/>
      <c r="K6612" s="234"/>
      <c r="L6612" s="239"/>
      <c r="M6612" s="240"/>
      <c r="N6612" s="241"/>
      <c r="O6612" s="241"/>
      <c r="P6612" s="241"/>
      <c r="Q6612" s="241"/>
      <c r="R6612" s="241"/>
      <c r="S6612" s="241"/>
      <c r="T6612" s="242"/>
      <c r="AT6612" s="243" t="s">
        <v>211</v>
      </c>
      <c r="AU6612" s="243" t="s">
        <v>84</v>
      </c>
      <c r="AV6612" s="14" t="s">
        <v>84</v>
      </c>
      <c r="AW6612" s="14" t="s">
        <v>31</v>
      </c>
      <c r="AX6612" s="14" t="s">
        <v>75</v>
      </c>
      <c r="AY6612" s="243" t="s">
        <v>203</v>
      </c>
    </row>
    <row r="6613" spans="2:51" s="14" customFormat="1" ht="11.25">
      <c r="B6613" s="233"/>
      <c r="C6613" s="234"/>
      <c r="D6613" s="224" t="s">
        <v>211</v>
      </c>
      <c r="E6613" s="235" t="s">
        <v>1</v>
      </c>
      <c r="F6613" s="236" t="s">
        <v>5544</v>
      </c>
      <c r="G6613" s="234"/>
      <c r="H6613" s="237">
        <v>6.3650000000000002</v>
      </c>
      <c r="I6613" s="238"/>
      <c r="J6613" s="234"/>
      <c r="K6613" s="234"/>
      <c r="L6613" s="239"/>
      <c r="M6613" s="240"/>
      <c r="N6613" s="241"/>
      <c r="O6613" s="241"/>
      <c r="P6613" s="241"/>
      <c r="Q6613" s="241"/>
      <c r="R6613" s="241"/>
      <c r="S6613" s="241"/>
      <c r="T6613" s="242"/>
      <c r="AT6613" s="243" t="s">
        <v>211</v>
      </c>
      <c r="AU6613" s="243" t="s">
        <v>84</v>
      </c>
      <c r="AV6613" s="14" t="s">
        <v>84</v>
      </c>
      <c r="AW6613" s="14" t="s">
        <v>31</v>
      </c>
      <c r="AX6613" s="14" t="s">
        <v>75</v>
      </c>
      <c r="AY6613" s="243" t="s">
        <v>203</v>
      </c>
    </row>
    <row r="6614" spans="2:51" s="14" customFormat="1" ht="11.25">
      <c r="B6614" s="233"/>
      <c r="C6614" s="234"/>
      <c r="D6614" s="224" t="s">
        <v>211</v>
      </c>
      <c r="E6614" s="235" t="s">
        <v>1</v>
      </c>
      <c r="F6614" s="236" t="s">
        <v>5545</v>
      </c>
      <c r="G6614" s="234"/>
      <c r="H6614" s="237">
        <v>43.792000000000002</v>
      </c>
      <c r="I6614" s="238"/>
      <c r="J6614" s="234"/>
      <c r="K6614" s="234"/>
      <c r="L6614" s="239"/>
      <c r="M6614" s="240"/>
      <c r="N6614" s="241"/>
      <c r="O6614" s="241"/>
      <c r="P6614" s="241"/>
      <c r="Q6614" s="241"/>
      <c r="R6614" s="241"/>
      <c r="S6614" s="241"/>
      <c r="T6614" s="242"/>
      <c r="AT6614" s="243" t="s">
        <v>211</v>
      </c>
      <c r="AU6614" s="243" t="s">
        <v>84</v>
      </c>
      <c r="AV6614" s="14" t="s">
        <v>84</v>
      </c>
      <c r="AW6614" s="14" t="s">
        <v>31</v>
      </c>
      <c r="AX6614" s="14" t="s">
        <v>75</v>
      </c>
      <c r="AY6614" s="243" t="s">
        <v>203</v>
      </c>
    </row>
    <row r="6615" spans="2:51" s="14" customFormat="1" ht="11.25">
      <c r="B6615" s="233"/>
      <c r="C6615" s="234"/>
      <c r="D6615" s="224" t="s">
        <v>211</v>
      </c>
      <c r="E6615" s="235" t="s">
        <v>1</v>
      </c>
      <c r="F6615" s="236" t="s">
        <v>5546</v>
      </c>
      <c r="G6615" s="234"/>
      <c r="H6615" s="237">
        <v>68.183999999999997</v>
      </c>
      <c r="I6615" s="238"/>
      <c r="J6615" s="234"/>
      <c r="K6615" s="234"/>
      <c r="L6615" s="239"/>
      <c r="M6615" s="240"/>
      <c r="N6615" s="241"/>
      <c r="O6615" s="241"/>
      <c r="P6615" s="241"/>
      <c r="Q6615" s="241"/>
      <c r="R6615" s="241"/>
      <c r="S6615" s="241"/>
      <c r="T6615" s="242"/>
      <c r="AT6615" s="243" t="s">
        <v>211</v>
      </c>
      <c r="AU6615" s="243" t="s">
        <v>84</v>
      </c>
      <c r="AV6615" s="14" t="s">
        <v>84</v>
      </c>
      <c r="AW6615" s="14" t="s">
        <v>31</v>
      </c>
      <c r="AX6615" s="14" t="s">
        <v>75</v>
      </c>
      <c r="AY6615" s="243" t="s">
        <v>203</v>
      </c>
    </row>
    <row r="6616" spans="2:51" s="14" customFormat="1" ht="11.25">
      <c r="B6616" s="233"/>
      <c r="C6616" s="234"/>
      <c r="D6616" s="224" t="s">
        <v>211</v>
      </c>
      <c r="E6616" s="235" t="s">
        <v>1</v>
      </c>
      <c r="F6616" s="236" t="s">
        <v>5547</v>
      </c>
      <c r="G6616" s="234"/>
      <c r="H6616" s="237">
        <v>29.061</v>
      </c>
      <c r="I6616" s="238"/>
      <c r="J6616" s="234"/>
      <c r="K6616" s="234"/>
      <c r="L6616" s="239"/>
      <c r="M6616" s="240"/>
      <c r="N6616" s="241"/>
      <c r="O6616" s="241"/>
      <c r="P6616" s="241"/>
      <c r="Q6616" s="241"/>
      <c r="R6616" s="241"/>
      <c r="S6616" s="241"/>
      <c r="T6616" s="242"/>
      <c r="AT6616" s="243" t="s">
        <v>211</v>
      </c>
      <c r="AU6616" s="243" t="s">
        <v>84</v>
      </c>
      <c r="AV6616" s="14" t="s">
        <v>84</v>
      </c>
      <c r="AW6616" s="14" t="s">
        <v>31</v>
      </c>
      <c r="AX6616" s="14" t="s">
        <v>75</v>
      </c>
      <c r="AY6616" s="243" t="s">
        <v>203</v>
      </c>
    </row>
    <row r="6617" spans="2:51" s="13" customFormat="1" ht="11.25">
      <c r="B6617" s="222"/>
      <c r="C6617" s="223"/>
      <c r="D6617" s="224" t="s">
        <v>211</v>
      </c>
      <c r="E6617" s="225" t="s">
        <v>1</v>
      </c>
      <c r="F6617" s="226" t="s">
        <v>213</v>
      </c>
      <c r="G6617" s="223"/>
      <c r="H6617" s="225" t="s">
        <v>1</v>
      </c>
      <c r="I6617" s="227"/>
      <c r="J6617" s="223"/>
      <c r="K6617" s="223"/>
      <c r="L6617" s="228"/>
      <c r="M6617" s="229"/>
      <c r="N6617" s="230"/>
      <c r="O6617" s="230"/>
      <c r="P6617" s="230"/>
      <c r="Q6617" s="230"/>
      <c r="R6617" s="230"/>
      <c r="S6617" s="230"/>
      <c r="T6617" s="231"/>
      <c r="AT6617" s="232" t="s">
        <v>211</v>
      </c>
      <c r="AU6617" s="232" t="s">
        <v>84</v>
      </c>
      <c r="AV6617" s="13" t="s">
        <v>82</v>
      </c>
      <c r="AW6617" s="13" t="s">
        <v>31</v>
      </c>
      <c r="AX6617" s="13" t="s">
        <v>75</v>
      </c>
      <c r="AY6617" s="232" t="s">
        <v>203</v>
      </c>
    </row>
    <row r="6618" spans="2:51" s="13" customFormat="1" ht="11.25">
      <c r="B6618" s="222"/>
      <c r="C6618" s="223"/>
      <c r="D6618" s="224" t="s">
        <v>211</v>
      </c>
      <c r="E6618" s="225" t="s">
        <v>1</v>
      </c>
      <c r="F6618" s="226" t="s">
        <v>258</v>
      </c>
      <c r="G6618" s="223"/>
      <c r="H6618" s="225" t="s">
        <v>1</v>
      </c>
      <c r="I6618" s="227"/>
      <c r="J6618" s="223"/>
      <c r="K6618" s="223"/>
      <c r="L6618" s="228"/>
      <c r="M6618" s="229"/>
      <c r="N6618" s="230"/>
      <c r="O6618" s="230"/>
      <c r="P6618" s="230"/>
      <c r="Q6618" s="230"/>
      <c r="R6618" s="230"/>
      <c r="S6618" s="230"/>
      <c r="T6618" s="231"/>
      <c r="AT6618" s="232" t="s">
        <v>211</v>
      </c>
      <c r="AU6618" s="232" t="s">
        <v>84</v>
      </c>
      <c r="AV6618" s="13" t="s">
        <v>82</v>
      </c>
      <c r="AW6618" s="13" t="s">
        <v>31</v>
      </c>
      <c r="AX6618" s="13" t="s">
        <v>75</v>
      </c>
      <c r="AY6618" s="232" t="s">
        <v>203</v>
      </c>
    </row>
    <row r="6619" spans="2:51" s="14" customFormat="1" ht="11.25">
      <c r="B6619" s="233"/>
      <c r="C6619" s="234"/>
      <c r="D6619" s="224" t="s">
        <v>211</v>
      </c>
      <c r="E6619" s="235" t="s">
        <v>1</v>
      </c>
      <c r="F6619" s="236" t="s">
        <v>5447</v>
      </c>
      <c r="G6619" s="234"/>
      <c r="H6619" s="237">
        <v>46.442999999999998</v>
      </c>
      <c r="I6619" s="238"/>
      <c r="J6619" s="234"/>
      <c r="K6619" s="234"/>
      <c r="L6619" s="239"/>
      <c r="M6619" s="240"/>
      <c r="N6619" s="241"/>
      <c r="O6619" s="241"/>
      <c r="P6619" s="241"/>
      <c r="Q6619" s="241"/>
      <c r="R6619" s="241"/>
      <c r="S6619" s="241"/>
      <c r="T6619" s="242"/>
      <c r="AT6619" s="243" t="s">
        <v>211</v>
      </c>
      <c r="AU6619" s="243" t="s">
        <v>84</v>
      </c>
      <c r="AV6619" s="14" t="s">
        <v>84</v>
      </c>
      <c r="AW6619" s="14" t="s">
        <v>31</v>
      </c>
      <c r="AX6619" s="14" t="s">
        <v>75</v>
      </c>
      <c r="AY6619" s="243" t="s">
        <v>203</v>
      </c>
    </row>
    <row r="6620" spans="2:51" s="14" customFormat="1" ht="11.25">
      <c r="B6620" s="233"/>
      <c r="C6620" s="234"/>
      <c r="D6620" s="224" t="s">
        <v>211</v>
      </c>
      <c r="E6620" s="235" t="s">
        <v>1</v>
      </c>
      <c r="F6620" s="236" t="s">
        <v>5548</v>
      </c>
      <c r="G6620" s="234"/>
      <c r="H6620" s="237">
        <v>31.167999999999999</v>
      </c>
      <c r="I6620" s="238"/>
      <c r="J6620" s="234"/>
      <c r="K6620" s="234"/>
      <c r="L6620" s="239"/>
      <c r="M6620" s="240"/>
      <c r="N6620" s="241"/>
      <c r="O6620" s="241"/>
      <c r="P6620" s="241"/>
      <c r="Q6620" s="241"/>
      <c r="R6620" s="241"/>
      <c r="S6620" s="241"/>
      <c r="T6620" s="242"/>
      <c r="AT6620" s="243" t="s">
        <v>211</v>
      </c>
      <c r="AU6620" s="243" t="s">
        <v>84</v>
      </c>
      <c r="AV6620" s="14" t="s">
        <v>84</v>
      </c>
      <c r="AW6620" s="14" t="s">
        <v>31</v>
      </c>
      <c r="AX6620" s="14" t="s">
        <v>75</v>
      </c>
      <c r="AY6620" s="243" t="s">
        <v>203</v>
      </c>
    </row>
    <row r="6621" spans="2:51" s="14" customFormat="1" ht="11.25">
      <c r="B6621" s="233"/>
      <c r="C6621" s="234"/>
      <c r="D6621" s="224" t="s">
        <v>211</v>
      </c>
      <c r="E6621" s="235" t="s">
        <v>1</v>
      </c>
      <c r="F6621" s="236" t="s">
        <v>5448</v>
      </c>
      <c r="G6621" s="234"/>
      <c r="H6621" s="237">
        <v>40.140999999999998</v>
      </c>
      <c r="I6621" s="238"/>
      <c r="J6621" s="234"/>
      <c r="K6621" s="234"/>
      <c r="L6621" s="239"/>
      <c r="M6621" s="240"/>
      <c r="N6621" s="241"/>
      <c r="O6621" s="241"/>
      <c r="P6621" s="241"/>
      <c r="Q6621" s="241"/>
      <c r="R6621" s="241"/>
      <c r="S6621" s="241"/>
      <c r="T6621" s="242"/>
      <c r="AT6621" s="243" t="s">
        <v>211</v>
      </c>
      <c r="AU6621" s="243" t="s">
        <v>84</v>
      </c>
      <c r="AV6621" s="14" t="s">
        <v>84</v>
      </c>
      <c r="AW6621" s="14" t="s">
        <v>31</v>
      </c>
      <c r="AX6621" s="14" t="s">
        <v>75</v>
      </c>
      <c r="AY6621" s="243" t="s">
        <v>203</v>
      </c>
    </row>
    <row r="6622" spans="2:51" s="14" customFormat="1" ht="11.25">
      <c r="B6622" s="233"/>
      <c r="C6622" s="234"/>
      <c r="D6622" s="224" t="s">
        <v>211</v>
      </c>
      <c r="E6622" s="235" t="s">
        <v>1</v>
      </c>
      <c r="F6622" s="236" t="s">
        <v>5449</v>
      </c>
      <c r="G6622" s="234"/>
      <c r="H6622" s="237">
        <v>113.779</v>
      </c>
      <c r="I6622" s="238"/>
      <c r="J6622" s="234"/>
      <c r="K6622" s="234"/>
      <c r="L6622" s="239"/>
      <c r="M6622" s="240"/>
      <c r="N6622" s="241"/>
      <c r="O6622" s="241"/>
      <c r="P6622" s="241"/>
      <c r="Q6622" s="241"/>
      <c r="R6622" s="241"/>
      <c r="S6622" s="241"/>
      <c r="T6622" s="242"/>
      <c r="AT6622" s="243" t="s">
        <v>211</v>
      </c>
      <c r="AU6622" s="243" t="s">
        <v>84</v>
      </c>
      <c r="AV6622" s="14" t="s">
        <v>84</v>
      </c>
      <c r="AW6622" s="14" t="s">
        <v>31</v>
      </c>
      <c r="AX6622" s="14" t="s">
        <v>75</v>
      </c>
      <c r="AY6622" s="243" t="s">
        <v>203</v>
      </c>
    </row>
    <row r="6623" spans="2:51" s="14" customFormat="1" ht="11.25">
      <c r="B6623" s="233"/>
      <c r="C6623" s="234"/>
      <c r="D6623" s="224" t="s">
        <v>211</v>
      </c>
      <c r="E6623" s="235" t="s">
        <v>1</v>
      </c>
      <c r="F6623" s="236" t="s">
        <v>5450</v>
      </c>
      <c r="G6623" s="234"/>
      <c r="H6623" s="237">
        <v>64.596000000000004</v>
      </c>
      <c r="I6623" s="238"/>
      <c r="J6623" s="234"/>
      <c r="K6623" s="234"/>
      <c r="L6623" s="239"/>
      <c r="M6623" s="240"/>
      <c r="N6623" s="241"/>
      <c r="O6623" s="241"/>
      <c r="P6623" s="241"/>
      <c r="Q6623" s="241"/>
      <c r="R6623" s="241"/>
      <c r="S6623" s="241"/>
      <c r="T6623" s="242"/>
      <c r="AT6623" s="243" t="s">
        <v>211</v>
      </c>
      <c r="AU6623" s="243" t="s">
        <v>84</v>
      </c>
      <c r="AV6623" s="14" t="s">
        <v>84</v>
      </c>
      <c r="AW6623" s="14" t="s">
        <v>31</v>
      </c>
      <c r="AX6623" s="14" t="s">
        <v>75</v>
      </c>
      <c r="AY6623" s="243" t="s">
        <v>203</v>
      </c>
    </row>
    <row r="6624" spans="2:51" s="14" customFormat="1" ht="11.25">
      <c r="B6624" s="233"/>
      <c r="C6624" s="234"/>
      <c r="D6624" s="224" t="s">
        <v>211</v>
      </c>
      <c r="E6624" s="235" t="s">
        <v>1</v>
      </c>
      <c r="F6624" s="236" t="s">
        <v>5451</v>
      </c>
      <c r="G6624" s="234"/>
      <c r="H6624" s="237">
        <v>80.899000000000001</v>
      </c>
      <c r="I6624" s="238"/>
      <c r="J6624" s="234"/>
      <c r="K6624" s="234"/>
      <c r="L6624" s="239"/>
      <c r="M6624" s="240"/>
      <c r="N6624" s="241"/>
      <c r="O6624" s="241"/>
      <c r="P6624" s="241"/>
      <c r="Q6624" s="241"/>
      <c r="R6624" s="241"/>
      <c r="S6624" s="241"/>
      <c r="T6624" s="242"/>
      <c r="AT6624" s="243" t="s">
        <v>211</v>
      </c>
      <c r="AU6624" s="243" t="s">
        <v>84</v>
      </c>
      <c r="AV6624" s="14" t="s">
        <v>84</v>
      </c>
      <c r="AW6624" s="14" t="s">
        <v>31</v>
      </c>
      <c r="AX6624" s="14" t="s">
        <v>75</v>
      </c>
      <c r="AY6624" s="243" t="s">
        <v>203</v>
      </c>
    </row>
    <row r="6625" spans="2:51" s="14" customFormat="1" ht="11.25">
      <c r="B6625" s="233"/>
      <c r="C6625" s="234"/>
      <c r="D6625" s="224" t="s">
        <v>211</v>
      </c>
      <c r="E6625" s="235" t="s">
        <v>1</v>
      </c>
      <c r="F6625" s="236" t="s">
        <v>5452</v>
      </c>
      <c r="G6625" s="234"/>
      <c r="H6625" s="237">
        <v>78.843999999999994</v>
      </c>
      <c r="I6625" s="238"/>
      <c r="J6625" s="234"/>
      <c r="K6625" s="234"/>
      <c r="L6625" s="239"/>
      <c r="M6625" s="240"/>
      <c r="N6625" s="241"/>
      <c r="O6625" s="241"/>
      <c r="P6625" s="241"/>
      <c r="Q6625" s="241"/>
      <c r="R6625" s="241"/>
      <c r="S6625" s="241"/>
      <c r="T6625" s="242"/>
      <c r="AT6625" s="243" t="s">
        <v>211</v>
      </c>
      <c r="AU6625" s="243" t="s">
        <v>84</v>
      </c>
      <c r="AV6625" s="14" t="s">
        <v>84</v>
      </c>
      <c r="AW6625" s="14" t="s">
        <v>31</v>
      </c>
      <c r="AX6625" s="14" t="s">
        <v>75</v>
      </c>
      <c r="AY6625" s="243" t="s">
        <v>203</v>
      </c>
    </row>
    <row r="6626" spans="2:51" s="14" customFormat="1" ht="11.25">
      <c r="B6626" s="233"/>
      <c r="C6626" s="234"/>
      <c r="D6626" s="224" t="s">
        <v>211</v>
      </c>
      <c r="E6626" s="235" t="s">
        <v>1</v>
      </c>
      <c r="F6626" s="236" t="s">
        <v>5453</v>
      </c>
      <c r="G6626" s="234"/>
      <c r="H6626" s="237">
        <v>75.212999999999994</v>
      </c>
      <c r="I6626" s="238"/>
      <c r="J6626" s="234"/>
      <c r="K6626" s="234"/>
      <c r="L6626" s="239"/>
      <c r="M6626" s="240"/>
      <c r="N6626" s="241"/>
      <c r="O6626" s="241"/>
      <c r="P6626" s="241"/>
      <c r="Q6626" s="241"/>
      <c r="R6626" s="241"/>
      <c r="S6626" s="241"/>
      <c r="T6626" s="242"/>
      <c r="AT6626" s="243" t="s">
        <v>211</v>
      </c>
      <c r="AU6626" s="243" t="s">
        <v>84</v>
      </c>
      <c r="AV6626" s="14" t="s">
        <v>84</v>
      </c>
      <c r="AW6626" s="14" t="s">
        <v>31</v>
      </c>
      <c r="AX6626" s="14" t="s">
        <v>75</v>
      </c>
      <c r="AY6626" s="243" t="s">
        <v>203</v>
      </c>
    </row>
    <row r="6627" spans="2:51" s="14" customFormat="1" ht="11.25">
      <c r="B6627" s="233"/>
      <c r="C6627" s="234"/>
      <c r="D6627" s="224" t="s">
        <v>211</v>
      </c>
      <c r="E6627" s="235" t="s">
        <v>1</v>
      </c>
      <c r="F6627" s="236" t="s">
        <v>5454</v>
      </c>
      <c r="G6627" s="234"/>
      <c r="H6627" s="237">
        <v>75.212999999999994</v>
      </c>
      <c r="I6627" s="238"/>
      <c r="J6627" s="234"/>
      <c r="K6627" s="234"/>
      <c r="L6627" s="239"/>
      <c r="M6627" s="240"/>
      <c r="N6627" s="241"/>
      <c r="O6627" s="241"/>
      <c r="P6627" s="241"/>
      <c r="Q6627" s="241"/>
      <c r="R6627" s="241"/>
      <c r="S6627" s="241"/>
      <c r="T6627" s="242"/>
      <c r="AT6627" s="243" t="s">
        <v>211</v>
      </c>
      <c r="AU6627" s="243" t="s">
        <v>84</v>
      </c>
      <c r="AV6627" s="14" t="s">
        <v>84</v>
      </c>
      <c r="AW6627" s="14" t="s">
        <v>31</v>
      </c>
      <c r="AX6627" s="14" t="s">
        <v>75</v>
      </c>
      <c r="AY6627" s="243" t="s">
        <v>203</v>
      </c>
    </row>
    <row r="6628" spans="2:51" s="14" customFormat="1" ht="11.25">
      <c r="B6628" s="233"/>
      <c r="C6628" s="234"/>
      <c r="D6628" s="224" t="s">
        <v>211</v>
      </c>
      <c r="E6628" s="235" t="s">
        <v>1</v>
      </c>
      <c r="F6628" s="236" t="s">
        <v>5455</v>
      </c>
      <c r="G6628" s="234"/>
      <c r="H6628" s="237">
        <v>78.638000000000005</v>
      </c>
      <c r="I6628" s="238"/>
      <c r="J6628" s="234"/>
      <c r="K6628" s="234"/>
      <c r="L6628" s="239"/>
      <c r="M6628" s="240"/>
      <c r="N6628" s="241"/>
      <c r="O6628" s="241"/>
      <c r="P6628" s="241"/>
      <c r="Q6628" s="241"/>
      <c r="R6628" s="241"/>
      <c r="S6628" s="241"/>
      <c r="T6628" s="242"/>
      <c r="AT6628" s="243" t="s">
        <v>211</v>
      </c>
      <c r="AU6628" s="243" t="s">
        <v>84</v>
      </c>
      <c r="AV6628" s="14" t="s">
        <v>84</v>
      </c>
      <c r="AW6628" s="14" t="s">
        <v>31</v>
      </c>
      <c r="AX6628" s="14" t="s">
        <v>75</v>
      </c>
      <c r="AY6628" s="243" t="s">
        <v>203</v>
      </c>
    </row>
    <row r="6629" spans="2:51" s="14" customFormat="1" ht="11.25">
      <c r="B6629" s="233"/>
      <c r="C6629" s="234"/>
      <c r="D6629" s="224" t="s">
        <v>211</v>
      </c>
      <c r="E6629" s="235" t="s">
        <v>1</v>
      </c>
      <c r="F6629" s="236" t="s">
        <v>5456</v>
      </c>
      <c r="G6629" s="234"/>
      <c r="H6629" s="237">
        <v>73.021000000000001</v>
      </c>
      <c r="I6629" s="238"/>
      <c r="J6629" s="234"/>
      <c r="K6629" s="234"/>
      <c r="L6629" s="239"/>
      <c r="M6629" s="240"/>
      <c r="N6629" s="241"/>
      <c r="O6629" s="241"/>
      <c r="P6629" s="241"/>
      <c r="Q6629" s="241"/>
      <c r="R6629" s="241"/>
      <c r="S6629" s="241"/>
      <c r="T6629" s="242"/>
      <c r="AT6629" s="243" t="s">
        <v>211</v>
      </c>
      <c r="AU6629" s="243" t="s">
        <v>84</v>
      </c>
      <c r="AV6629" s="14" t="s">
        <v>84</v>
      </c>
      <c r="AW6629" s="14" t="s">
        <v>31</v>
      </c>
      <c r="AX6629" s="14" t="s">
        <v>75</v>
      </c>
      <c r="AY6629" s="243" t="s">
        <v>203</v>
      </c>
    </row>
    <row r="6630" spans="2:51" s="14" customFormat="1" ht="11.25">
      <c r="B6630" s="233"/>
      <c r="C6630" s="234"/>
      <c r="D6630" s="224" t="s">
        <v>211</v>
      </c>
      <c r="E6630" s="235" t="s">
        <v>1</v>
      </c>
      <c r="F6630" s="236" t="s">
        <v>5457</v>
      </c>
      <c r="G6630" s="234"/>
      <c r="H6630" s="237">
        <v>81.036000000000001</v>
      </c>
      <c r="I6630" s="238"/>
      <c r="J6630" s="234"/>
      <c r="K6630" s="234"/>
      <c r="L6630" s="239"/>
      <c r="M6630" s="240"/>
      <c r="N6630" s="241"/>
      <c r="O6630" s="241"/>
      <c r="P6630" s="241"/>
      <c r="Q6630" s="241"/>
      <c r="R6630" s="241"/>
      <c r="S6630" s="241"/>
      <c r="T6630" s="242"/>
      <c r="AT6630" s="243" t="s">
        <v>211</v>
      </c>
      <c r="AU6630" s="243" t="s">
        <v>84</v>
      </c>
      <c r="AV6630" s="14" t="s">
        <v>84</v>
      </c>
      <c r="AW6630" s="14" t="s">
        <v>31</v>
      </c>
      <c r="AX6630" s="14" t="s">
        <v>75</v>
      </c>
      <c r="AY6630" s="243" t="s">
        <v>203</v>
      </c>
    </row>
    <row r="6631" spans="2:51" s="14" customFormat="1" ht="11.25">
      <c r="B6631" s="233"/>
      <c r="C6631" s="234"/>
      <c r="D6631" s="224" t="s">
        <v>211</v>
      </c>
      <c r="E6631" s="235" t="s">
        <v>1</v>
      </c>
      <c r="F6631" s="236" t="s">
        <v>5458</v>
      </c>
      <c r="G6631" s="234"/>
      <c r="H6631" s="237">
        <v>46.442999999999998</v>
      </c>
      <c r="I6631" s="238"/>
      <c r="J6631" s="234"/>
      <c r="K6631" s="234"/>
      <c r="L6631" s="239"/>
      <c r="M6631" s="240"/>
      <c r="N6631" s="241"/>
      <c r="O6631" s="241"/>
      <c r="P6631" s="241"/>
      <c r="Q6631" s="241"/>
      <c r="R6631" s="241"/>
      <c r="S6631" s="241"/>
      <c r="T6631" s="242"/>
      <c r="AT6631" s="243" t="s">
        <v>211</v>
      </c>
      <c r="AU6631" s="243" t="s">
        <v>84</v>
      </c>
      <c r="AV6631" s="14" t="s">
        <v>84</v>
      </c>
      <c r="AW6631" s="14" t="s">
        <v>31</v>
      </c>
      <c r="AX6631" s="14" t="s">
        <v>75</v>
      </c>
      <c r="AY6631" s="243" t="s">
        <v>203</v>
      </c>
    </row>
    <row r="6632" spans="2:51" s="14" customFormat="1" ht="11.25">
      <c r="B6632" s="233"/>
      <c r="C6632" s="234"/>
      <c r="D6632" s="224" t="s">
        <v>211</v>
      </c>
      <c r="E6632" s="235" t="s">
        <v>1</v>
      </c>
      <c r="F6632" s="236" t="s">
        <v>5459</v>
      </c>
      <c r="G6632" s="234"/>
      <c r="H6632" s="237">
        <v>82.748000000000005</v>
      </c>
      <c r="I6632" s="238"/>
      <c r="J6632" s="234"/>
      <c r="K6632" s="234"/>
      <c r="L6632" s="239"/>
      <c r="M6632" s="240"/>
      <c r="N6632" s="241"/>
      <c r="O6632" s="241"/>
      <c r="P6632" s="241"/>
      <c r="Q6632" s="241"/>
      <c r="R6632" s="241"/>
      <c r="S6632" s="241"/>
      <c r="T6632" s="242"/>
      <c r="AT6632" s="243" t="s">
        <v>211</v>
      </c>
      <c r="AU6632" s="243" t="s">
        <v>84</v>
      </c>
      <c r="AV6632" s="14" t="s">
        <v>84</v>
      </c>
      <c r="AW6632" s="14" t="s">
        <v>31</v>
      </c>
      <c r="AX6632" s="14" t="s">
        <v>75</v>
      </c>
      <c r="AY6632" s="243" t="s">
        <v>203</v>
      </c>
    </row>
    <row r="6633" spans="2:51" s="14" customFormat="1" ht="11.25">
      <c r="B6633" s="233"/>
      <c r="C6633" s="234"/>
      <c r="D6633" s="224" t="s">
        <v>211</v>
      </c>
      <c r="E6633" s="235" t="s">
        <v>1</v>
      </c>
      <c r="F6633" s="236" t="s">
        <v>5460</v>
      </c>
      <c r="G6633" s="234"/>
      <c r="H6633" s="237">
        <v>35.619999999999997</v>
      </c>
      <c r="I6633" s="238"/>
      <c r="J6633" s="234"/>
      <c r="K6633" s="234"/>
      <c r="L6633" s="239"/>
      <c r="M6633" s="240"/>
      <c r="N6633" s="241"/>
      <c r="O6633" s="241"/>
      <c r="P6633" s="241"/>
      <c r="Q6633" s="241"/>
      <c r="R6633" s="241"/>
      <c r="S6633" s="241"/>
      <c r="T6633" s="242"/>
      <c r="AT6633" s="243" t="s">
        <v>211</v>
      </c>
      <c r="AU6633" s="243" t="s">
        <v>84</v>
      </c>
      <c r="AV6633" s="14" t="s">
        <v>84</v>
      </c>
      <c r="AW6633" s="14" t="s">
        <v>31</v>
      </c>
      <c r="AX6633" s="14" t="s">
        <v>75</v>
      </c>
      <c r="AY6633" s="243" t="s">
        <v>203</v>
      </c>
    </row>
    <row r="6634" spans="2:51" s="14" customFormat="1" ht="11.25">
      <c r="B6634" s="233"/>
      <c r="C6634" s="234"/>
      <c r="D6634" s="224" t="s">
        <v>211</v>
      </c>
      <c r="E6634" s="235" t="s">
        <v>1</v>
      </c>
      <c r="F6634" s="236" t="s">
        <v>5549</v>
      </c>
      <c r="G6634" s="234"/>
      <c r="H6634" s="237">
        <v>31.167999999999999</v>
      </c>
      <c r="I6634" s="238"/>
      <c r="J6634" s="234"/>
      <c r="K6634" s="234"/>
      <c r="L6634" s="239"/>
      <c r="M6634" s="240"/>
      <c r="N6634" s="241"/>
      <c r="O6634" s="241"/>
      <c r="P6634" s="241"/>
      <c r="Q6634" s="241"/>
      <c r="R6634" s="241"/>
      <c r="S6634" s="241"/>
      <c r="T6634" s="242"/>
      <c r="AT6634" s="243" t="s">
        <v>211</v>
      </c>
      <c r="AU6634" s="243" t="s">
        <v>84</v>
      </c>
      <c r="AV6634" s="14" t="s">
        <v>84</v>
      </c>
      <c r="AW6634" s="14" t="s">
        <v>31</v>
      </c>
      <c r="AX6634" s="14" t="s">
        <v>75</v>
      </c>
      <c r="AY6634" s="243" t="s">
        <v>203</v>
      </c>
    </row>
    <row r="6635" spans="2:51" s="14" customFormat="1" ht="11.25">
      <c r="B6635" s="233"/>
      <c r="C6635" s="234"/>
      <c r="D6635" s="224" t="s">
        <v>211</v>
      </c>
      <c r="E6635" s="235" t="s">
        <v>1</v>
      </c>
      <c r="F6635" s="236" t="s">
        <v>5550</v>
      </c>
      <c r="G6635" s="234"/>
      <c r="H6635" s="237">
        <v>40.140999999999998</v>
      </c>
      <c r="I6635" s="238"/>
      <c r="J6635" s="234"/>
      <c r="K6635" s="234"/>
      <c r="L6635" s="239"/>
      <c r="M6635" s="240"/>
      <c r="N6635" s="241"/>
      <c r="O6635" s="241"/>
      <c r="P6635" s="241"/>
      <c r="Q6635" s="241"/>
      <c r="R6635" s="241"/>
      <c r="S6635" s="241"/>
      <c r="T6635" s="242"/>
      <c r="AT6635" s="243" t="s">
        <v>211</v>
      </c>
      <c r="AU6635" s="243" t="s">
        <v>84</v>
      </c>
      <c r="AV6635" s="14" t="s">
        <v>84</v>
      </c>
      <c r="AW6635" s="14" t="s">
        <v>31</v>
      </c>
      <c r="AX6635" s="14" t="s">
        <v>75</v>
      </c>
      <c r="AY6635" s="243" t="s">
        <v>203</v>
      </c>
    </row>
    <row r="6636" spans="2:51" s="14" customFormat="1" ht="11.25">
      <c r="B6636" s="233"/>
      <c r="C6636" s="234"/>
      <c r="D6636" s="224" t="s">
        <v>211</v>
      </c>
      <c r="E6636" s="235" t="s">
        <v>1</v>
      </c>
      <c r="F6636" s="236" t="s">
        <v>5461</v>
      </c>
      <c r="G6636" s="234"/>
      <c r="H6636" s="237">
        <v>113.779</v>
      </c>
      <c r="I6636" s="238"/>
      <c r="J6636" s="234"/>
      <c r="K6636" s="234"/>
      <c r="L6636" s="239"/>
      <c r="M6636" s="240"/>
      <c r="N6636" s="241"/>
      <c r="O6636" s="241"/>
      <c r="P6636" s="241"/>
      <c r="Q6636" s="241"/>
      <c r="R6636" s="241"/>
      <c r="S6636" s="241"/>
      <c r="T6636" s="242"/>
      <c r="AT6636" s="243" t="s">
        <v>211</v>
      </c>
      <c r="AU6636" s="243" t="s">
        <v>84</v>
      </c>
      <c r="AV6636" s="14" t="s">
        <v>84</v>
      </c>
      <c r="AW6636" s="14" t="s">
        <v>31</v>
      </c>
      <c r="AX6636" s="14" t="s">
        <v>75</v>
      </c>
      <c r="AY6636" s="243" t="s">
        <v>203</v>
      </c>
    </row>
    <row r="6637" spans="2:51" s="14" customFormat="1" ht="11.25">
      <c r="B6637" s="233"/>
      <c r="C6637" s="234"/>
      <c r="D6637" s="224" t="s">
        <v>211</v>
      </c>
      <c r="E6637" s="235" t="s">
        <v>1</v>
      </c>
      <c r="F6637" s="236" t="s">
        <v>5462</v>
      </c>
      <c r="G6637" s="234"/>
      <c r="H6637" s="237">
        <v>64.596000000000004</v>
      </c>
      <c r="I6637" s="238"/>
      <c r="J6637" s="234"/>
      <c r="K6637" s="234"/>
      <c r="L6637" s="239"/>
      <c r="M6637" s="240"/>
      <c r="N6637" s="241"/>
      <c r="O6637" s="241"/>
      <c r="P6637" s="241"/>
      <c r="Q6637" s="241"/>
      <c r="R6637" s="241"/>
      <c r="S6637" s="241"/>
      <c r="T6637" s="242"/>
      <c r="AT6637" s="243" t="s">
        <v>211</v>
      </c>
      <c r="AU6637" s="243" t="s">
        <v>84</v>
      </c>
      <c r="AV6637" s="14" t="s">
        <v>84</v>
      </c>
      <c r="AW6637" s="14" t="s">
        <v>31</v>
      </c>
      <c r="AX6637" s="14" t="s">
        <v>75</v>
      </c>
      <c r="AY6637" s="243" t="s">
        <v>203</v>
      </c>
    </row>
    <row r="6638" spans="2:51" s="14" customFormat="1" ht="11.25">
      <c r="B6638" s="233"/>
      <c r="C6638" s="234"/>
      <c r="D6638" s="224" t="s">
        <v>211</v>
      </c>
      <c r="E6638" s="235" t="s">
        <v>1</v>
      </c>
      <c r="F6638" s="236" t="s">
        <v>5463</v>
      </c>
      <c r="G6638" s="234"/>
      <c r="H6638" s="237">
        <v>80.899000000000001</v>
      </c>
      <c r="I6638" s="238"/>
      <c r="J6638" s="234"/>
      <c r="K6638" s="234"/>
      <c r="L6638" s="239"/>
      <c r="M6638" s="240"/>
      <c r="N6638" s="241"/>
      <c r="O6638" s="241"/>
      <c r="P6638" s="241"/>
      <c r="Q6638" s="241"/>
      <c r="R6638" s="241"/>
      <c r="S6638" s="241"/>
      <c r="T6638" s="242"/>
      <c r="AT6638" s="243" t="s">
        <v>211</v>
      </c>
      <c r="AU6638" s="243" t="s">
        <v>84</v>
      </c>
      <c r="AV6638" s="14" t="s">
        <v>84</v>
      </c>
      <c r="AW6638" s="14" t="s">
        <v>31</v>
      </c>
      <c r="AX6638" s="14" t="s">
        <v>75</v>
      </c>
      <c r="AY6638" s="243" t="s">
        <v>203</v>
      </c>
    </row>
    <row r="6639" spans="2:51" s="14" customFormat="1" ht="11.25">
      <c r="B6639" s="233"/>
      <c r="C6639" s="234"/>
      <c r="D6639" s="224" t="s">
        <v>211</v>
      </c>
      <c r="E6639" s="235" t="s">
        <v>1</v>
      </c>
      <c r="F6639" s="236" t="s">
        <v>5464</v>
      </c>
      <c r="G6639" s="234"/>
      <c r="H6639" s="237">
        <v>78.843999999999994</v>
      </c>
      <c r="I6639" s="238"/>
      <c r="J6639" s="234"/>
      <c r="K6639" s="234"/>
      <c r="L6639" s="239"/>
      <c r="M6639" s="240"/>
      <c r="N6639" s="241"/>
      <c r="O6639" s="241"/>
      <c r="P6639" s="241"/>
      <c r="Q6639" s="241"/>
      <c r="R6639" s="241"/>
      <c r="S6639" s="241"/>
      <c r="T6639" s="242"/>
      <c r="AT6639" s="243" t="s">
        <v>211</v>
      </c>
      <c r="AU6639" s="243" t="s">
        <v>84</v>
      </c>
      <c r="AV6639" s="14" t="s">
        <v>84</v>
      </c>
      <c r="AW6639" s="14" t="s">
        <v>31</v>
      </c>
      <c r="AX6639" s="14" t="s">
        <v>75</v>
      </c>
      <c r="AY6639" s="243" t="s">
        <v>203</v>
      </c>
    </row>
    <row r="6640" spans="2:51" s="14" customFormat="1" ht="11.25">
      <c r="B6640" s="233"/>
      <c r="C6640" s="234"/>
      <c r="D6640" s="224" t="s">
        <v>211</v>
      </c>
      <c r="E6640" s="235" t="s">
        <v>1</v>
      </c>
      <c r="F6640" s="236" t="s">
        <v>5465</v>
      </c>
      <c r="G6640" s="234"/>
      <c r="H6640" s="237">
        <v>75.212999999999994</v>
      </c>
      <c r="I6640" s="238"/>
      <c r="J6640" s="234"/>
      <c r="K6640" s="234"/>
      <c r="L6640" s="239"/>
      <c r="M6640" s="240"/>
      <c r="N6640" s="241"/>
      <c r="O6640" s="241"/>
      <c r="P6640" s="241"/>
      <c r="Q6640" s="241"/>
      <c r="R6640" s="241"/>
      <c r="S6640" s="241"/>
      <c r="T6640" s="242"/>
      <c r="AT6640" s="243" t="s">
        <v>211</v>
      </c>
      <c r="AU6640" s="243" t="s">
        <v>84</v>
      </c>
      <c r="AV6640" s="14" t="s">
        <v>84</v>
      </c>
      <c r="AW6640" s="14" t="s">
        <v>31</v>
      </c>
      <c r="AX6640" s="14" t="s">
        <v>75</v>
      </c>
      <c r="AY6640" s="243" t="s">
        <v>203</v>
      </c>
    </row>
    <row r="6641" spans="2:51" s="14" customFormat="1" ht="11.25">
      <c r="B6641" s="233"/>
      <c r="C6641" s="234"/>
      <c r="D6641" s="224" t="s">
        <v>211</v>
      </c>
      <c r="E6641" s="235" t="s">
        <v>1</v>
      </c>
      <c r="F6641" s="236" t="s">
        <v>5466</v>
      </c>
      <c r="G6641" s="234"/>
      <c r="H6641" s="237">
        <v>75.212999999999994</v>
      </c>
      <c r="I6641" s="238"/>
      <c r="J6641" s="234"/>
      <c r="K6641" s="234"/>
      <c r="L6641" s="239"/>
      <c r="M6641" s="240"/>
      <c r="N6641" s="241"/>
      <c r="O6641" s="241"/>
      <c r="P6641" s="241"/>
      <c r="Q6641" s="241"/>
      <c r="R6641" s="241"/>
      <c r="S6641" s="241"/>
      <c r="T6641" s="242"/>
      <c r="AT6641" s="243" t="s">
        <v>211</v>
      </c>
      <c r="AU6641" s="243" t="s">
        <v>84</v>
      </c>
      <c r="AV6641" s="14" t="s">
        <v>84</v>
      </c>
      <c r="AW6641" s="14" t="s">
        <v>31</v>
      </c>
      <c r="AX6641" s="14" t="s">
        <v>75</v>
      </c>
      <c r="AY6641" s="243" t="s">
        <v>203</v>
      </c>
    </row>
    <row r="6642" spans="2:51" s="14" customFormat="1" ht="11.25">
      <c r="B6642" s="233"/>
      <c r="C6642" s="234"/>
      <c r="D6642" s="224" t="s">
        <v>211</v>
      </c>
      <c r="E6642" s="235" t="s">
        <v>1</v>
      </c>
      <c r="F6642" s="236" t="s">
        <v>5467</v>
      </c>
      <c r="G6642" s="234"/>
      <c r="H6642" s="237">
        <v>78.638000000000005</v>
      </c>
      <c r="I6642" s="238"/>
      <c r="J6642" s="234"/>
      <c r="K6642" s="234"/>
      <c r="L6642" s="239"/>
      <c r="M6642" s="240"/>
      <c r="N6642" s="241"/>
      <c r="O6642" s="241"/>
      <c r="P6642" s="241"/>
      <c r="Q6642" s="241"/>
      <c r="R6642" s="241"/>
      <c r="S6642" s="241"/>
      <c r="T6642" s="242"/>
      <c r="AT6642" s="243" t="s">
        <v>211</v>
      </c>
      <c r="AU6642" s="243" t="s">
        <v>84</v>
      </c>
      <c r="AV6642" s="14" t="s">
        <v>84</v>
      </c>
      <c r="AW6642" s="14" t="s">
        <v>31</v>
      </c>
      <c r="AX6642" s="14" t="s">
        <v>75</v>
      </c>
      <c r="AY6642" s="243" t="s">
        <v>203</v>
      </c>
    </row>
    <row r="6643" spans="2:51" s="14" customFormat="1" ht="11.25">
      <c r="B6643" s="233"/>
      <c r="C6643" s="234"/>
      <c r="D6643" s="224" t="s">
        <v>211</v>
      </c>
      <c r="E6643" s="235" t="s">
        <v>1</v>
      </c>
      <c r="F6643" s="236" t="s">
        <v>5468</v>
      </c>
      <c r="G6643" s="234"/>
      <c r="H6643" s="237">
        <v>73.021000000000001</v>
      </c>
      <c r="I6643" s="238"/>
      <c r="J6643" s="234"/>
      <c r="K6643" s="234"/>
      <c r="L6643" s="239"/>
      <c r="M6643" s="240"/>
      <c r="N6643" s="241"/>
      <c r="O6643" s="241"/>
      <c r="P6643" s="241"/>
      <c r="Q6643" s="241"/>
      <c r="R6643" s="241"/>
      <c r="S6643" s="241"/>
      <c r="T6643" s="242"/>
      <c r="AT6643" s="243" t="s">
        <v>211</v>
      </c>
      <c r="AU6643" s="243" t="s">
        <v>84</v>
      </c>
      <c r="AV6643" s="14" t="s">
        <v>84</v>
      </c>
      <c r="AW6643" s="14" t="s">
        <v>31</v>
      </c>
      <c r="AX6643" s="14" t="s">
        <v>75</v>
      </c>
      <c r="AY6643" s="243" t="s">
        <v>203</v>
      </c>
    </row>
    <row r="6644" spans="2:51" s="14" customFormat="1" ht="11.25">
      <c r="B6644" s="233"/>
      <c r="C6644" s="234"/>
      <c r="D6644" s="224" t="s">
        <v>211</v>
      </c>
      <c r="E6644" s="235" t="s">
        <v>1</v>
      </c>
      <c r="F6644" s="236" t="s">
        <v>5457</v>
      </c>
      <c r="G6644" s="234"/>
      <c r="H6644" s="237">
        <v>81.036000000000001</v>
      </c>
      <c r="I6644" s="238"/>
      <c r="J6644" s="234"/>
      <c r="K6644" s="234"/>
      <c r="L6644" s="239"/>
      <c r="M6644" s="240"/>
      <c r="N6644" s="241"/>
      <c r="O6644" s="241"/>
      <c r="P6644" s="241"/>
      <c r="Q6644" s="241"/>
      <c r="R6644" s="241"/>
      <c r="S6644" s="241"/>
      <c r="T6644" s="242"/>
      <c r="AT6644" s="243" t="s">
        <v>211</v>
      </c>
      <c r="AU6644" s="243" t="s">
        <v>84</v>
      </c>
      <c r="AV6644" s="14" t="s">
        <v>84</v>
      </c>
      <c r="AW6644" s="14" t="s">
        <v>31</v>
      </c>
      <c r="AX6644" s="14" t="s">
        <v>75</v>
      </c>
      <c r="AY6644" s="243" t="s">
        <v>203</v>
      </c>
    </row>
    <row r="6645" spans="2:51" s="13" customFormat="1" ht="11.25">
      <c r="B6645" s="222"/>
      <c r="C6645" s="223"/>
      <c r="D6645" s="224" t="s">
        <v>211</v>
      </c>
      <c r="E6645" s="225" t="s">
        <v>1</v>
      </c>
      <c r="F6645" s="226" t="s">
        <v>213</v>
      </c>
      <c r="G6645" s="223"/>
      <c r="H6645" s="225" t="s">
        <v>1</v>
      </c>
      <c r="I6645" s="227"/>
      <c r="J6645" s="223"/>
      <c r="K6645" s="223"/>
      <c r="L6645" s="228"/>
      <c r="M6645" s="229"/>
      <c r="N6645" s="230"/>
      <c r="O6645" s="230"/>
      <c r="P6645" s="230"/>
      <c r="Q6645" s="230"/>
      <c r="R6645" s="230"/>
      <c r="S6645" s="230"/>
      <c r="T6645" s="231"/>
      <c r="AT6645" s="232" t="s">
        <v>211</v>
      </c>
      <c r="AU6645" s="232" t="s">
        <v>84</v>
      </c>
      <c r="AV6645" s="13" t="s">
        <v>82</v>
      </c>
      <c r="AW6645" s="13" t="s">
        <v>31</v>
      </c>
      <c r="AX6645" s="13" t="s">
        <v>75</v>
      </c>
      <c r="AY6645" s="232" t="s">
        <v>203</v>
      </c>
    </row>
    <row r="6646" spans="2:51" s="13" customFormat="1" ht="11.25">
      <c r="B6646" s="222"/>
      <c r="C6646" s="223"/>
      <c r="D6646" s="224" t="s">
        <v>211</v>
      </c>
      <c r="E6646" s="225" t="s">
        <v>1</v>
      </c>
      <c r="F6646" s="226" t="s">
        <v>306</v>
      </c>
      <c r="G6646" s="223"/>
      <c r="H6646" s="225" t="s">
        <v>1</v>
      </c>
      <c r="I6646" s="227"/>
      <c r="J6646" s="223"/>
      <c r="K6646" s="223"/>
      <c r="L6646" s="228"/>
      <c r="M6646" s="229"/>
      <c r="N6646" s="230"/>
      <c r="O6646" s="230"/>
      <c r="P6646" s="230"/>
      <c r="Q6646" s="230"/>
      <c r="R6646" s="230"/>
      <c r="S6646" s="230"/>
      <c r="T6646" s="231"/>
      <c r="AT6646" s="232" t="s">
        <v>211</v>
      </c>
      <c r="AU6646" s="232" t="s">
        <v>84</v>
      </c>
      <c r="AV6646" s="13" t="s">
        <v>82</v>
      </c>
      <c r="AW6646" s="13" t="s">
        <v>31</v>
      </c>
      <c r="AX6646" s="13" t="s">
        <v>75</v>
      </c>
      <c r="AY6646" s="232" t="s">
        <v>203</v>
      </c>
    </row>
    <row r="6647" spans="2:51" s="14" customFormat="1" ht="11.25">
      <c r="B6647" s="233"/>
      <c r="C6647" s="234"/>
      <c r="D6647" s="224" t="s">
        <v>211</v>
      </c>
      <c r="E6647" s="235" t="s">
        <v>1</v>
      </c>
      <c r="F6647" s="236" t="s">
        <v>5551</v>
      </c>
      <c r="G6647" s="234"/>
      <c r="H6647" s="237">
        <v>46.442999999999998</v>
      </c>
      <c r="I6647" s="238"/>
      <c r="J6647" s="234"/>
      <c r="K6647" s="234"/>
      <c r="L6647" s="239"/>
      <c r="M6647" s="240"/>
      <c r="N6647" s="241"/>
      <c r="O6647" s="241"/>
      <c r="P6647" s="241"/>
      <c r="Q6647" s="241"/>
      <c r="R6647" s="241"/>
      <c r="S6647" s="241"/>
      <c r="T6647" s="242"/>
      <c r="AT6647" s="243" t="s">
        <v>211</v>
      </c>
      <c r="AU6647" s="243" t="s">
        <v>84</v>
      </c>
      <c r="AV6647" s="14" t="s">
        <v>84</v>
      </c>
      <c r="AW6647" s="14" t="s">
        <v>31</v>
      </c>
      <c r="AX6647" s="14" t="s">
        <v>75</v>
      </c>
      <c r="AY6647" s="243" t="s">
        <v>203</v>
      </c>
    </row>
    <row r="6648" spans="2:51" s="14" customFormat="1" ht="11.25">
      <c r="B6648" s="233"/>
      <c r="C6648" s="234"/>
      <c r="D6648" s="224" t="s">
        <v>211</v>
      </c>
      <c r="E6648" s="235" t="s">
        <v>1</v>
      </c>
      <c r="F6648" s="236" t="s">
        <v>5552</v>
      </c>
      <c r="G6648" s="234"/>
      <c r="H6648" s="237">
        <v>41.305999999999997</v>
      </c>
      <c r="I6648" s="238"/>
      <c r="J6648" s="234"/>
      <c r="K6648" s="234"/>
      <c r="L6648" s="239"/>
      <c r="M6648" s="240"/>
      <c r="N6648" s="241"/>
      <c r="O6648" s="241"/>
      <c r="P6648" s="241"/>
      <c r="Q6648" s="241"/>
      <c r="R6648" s="241"/>
      <c r="S6648" s="241"/>
      <c r="T6648" s="242"/>
      <c r="AT6648" s="243" t="s">
        <v>211</v>
      </c>
      <c r="AU6648" s="243" t="s">
        <v>84</v>
      </c>
      <c r="AV6648" s="14" t="s">
        <v>84</v>
      </c>
      <c r="AW6648" s="14" t="s">
        <v>31</v>
      </c>
      <c r="AX6648" s="14" t="s">
        <v>75</v>
      </c>
      <c r="AY6648" s="243" t="s">
        <v>203</v>
      </c>
    </row>
    <row r="6649" spans="2:51" s="14" customFormat="1" ht="11.25">
      <c r="B6649" s="233"/>
      <c r="C6649" s="234"/>
      <c r="D6649" s="224" t="s">
        <v>211</v>
      </c>
      <c r="E6649" s="235" t="s">
        <v>1</v>
      </c>
      <c r="F6649" s="236" t="s">
        <v>5553</v>
      </c>
      <c r="G6649" s="234"/>
      <c r="H6649" s="237">
        <v>36.99</v>
      </c>
      <c r="I6649" s="238"/>
      <c r="J6649" s="234"/>
      <c r="K6649" s="234"/>
      <c r="L6649" s="239"/>
      <c r="M6649" s="240"/>
      <c r="N6649" s="241"/>
      <c r="O6649" s="241"/>
      <c r="P6649" s="241"/>
      <c r="Q6649" s="241"/>
      <c r="R6649" s="241"/>
      <c r="S6649" s="241"/>
      <c r="T6649" s="242"/>
      <c r="AT6649" s="243" t="s">
        <v>211</v>
      </c>
      <c r="AU6649" s="243" t="s">
        <v>84</v>
      </c>
      <c r="AV6649" s="14" t="s">
        <v>84</v>
      </c>
      <c r="AW6649" s="14" t="s">
        <v>31</v>
      </c>
      <c r="AX6649" s="14" t="s">
        <v>75</v>
      </c>
      <c r="AY6649" s="243" t="s">
        <v>203</v>
      </c>
    </row>
    <row r="6650" spans="2:51" s="14" customFormat="1" ht="11.25">
      <c r="B6650" s="233"/>
      <c r="C6650" s="234"/>
      <c r="D6650" s="224" t="s">
        <v>211</v>
      </c>
      <c r="E6650" s="235" t="s">
        <v>1</v>
      </c>
      <c r="F6650" s="236" t="s">
        <v>5554</v>
      </c>
      <c r="G6650" s="234"/>
      <c r="H6650" s="237">
        <v>34.798000000000002</v>
      </c>
      <c r="I6650" s="238"/>
      <c r="J6650" s="234"/>
      <c r="K6650" s="234"/>
      <c r="L6650" s="239"/>
      <c r="M6650" s="240"/>
      <c r="N6650" s="241"/>
      <c r="O6650" s="241"/>
      <c r="P6650" s="241"/>
      <c r="Q6650" s="241"/>
      <c r="R6650" s="241"/>
      <c r="S6650" s="241"/>
      <c r="T6650" s="242"/>
      <c r="AT6650" s="243" t="s">
        <v>211</v>
      </c>
      <c r="AU6650" s="243" t="s">
        <v>84</v>
      </c>
      <c r="AV6650" s="14" t="s">
        <v>84</v>
      </c>
      <c r="AW6650" s="14" t="s">
        <v>31</v>
      </c>
      <c r="AX6650" s="14" t="s">
        <v>75</v>
      </c>
      <c r="AY6650" s="243" t="s">
        <v>203</v>
      </c>
    </row>
    <row r="6651" spans="2:51" s="14" customFormat="1" ht="11.25">
      <c r="B6651" s="233"/>
      <c r="C6651" s="234"/>
      <c r="D6651" s="224" t="s">
        <v>211</v>
      </c>
      <c r="E6651" s="235" t="s">
        <v>1</v>
      </c>
      <c r="F6651" s="236" t="s">
        <v>5555</v>
      </c>
      <c r="G6651" s="234"/>
      <c r="H6651" s="237">
        <v>113.779</v>
      </c>
      <c r="I6651" s="238"/>
      <c r="J6651" s="234"/>
      <c r="K6651" s="234"/>
      <c r="L6651" s="239"/>
      <c r="M6651" s="240"/>
      <c r="N6651" s="241"/>
      <c r="O6651" s="241"/>
      <c r="P6651" s="241"/>
      <c r="Q6651" s="241"/>
      <c r="R6651" s="241"/>
      <c r="S6651" s="241"/>
      <c r="T6651" s="242"/>
      <c r="AT6651" s="243" t="s">
        <v>211</v>
      </c>
      <c r="AU6651" s="243" t="s">
        <v>84</v>
      </c>
      <c r="AV6651" s="14" t="s">
        <v>84</v>
      </c>
      <c r="AW6651" s="14" t="s">
        <v>31</v>
      </c>
      <c r="AX6651" s="14" t="s">
        <v>75</v>
      </c>
      <c r="AY6651" s="243" t="s">
        <v>203</v>
      </c>
    </row>
    <row r="6652" spans="2:51" s="14" customFormat="1" ht="11.25">
      <c r="B6652" s="233"/>
      <c r="C6652" s="234"/>
      <c r="D6652" s="224" t="s">
        <v>211</v>
      </c>
      <c r="E6652" s="235" t="s">
        <v>1</v>
      </c>
      <c r="F6652" s="236" t="s">
        <v>5556</v>
      </c>
      <c r="G6652" s="234"/>
      <c r="H6652" s="237">
        <v>64.596000000000004</v>
      </c>
      <c r="I6652" s="238"/>
      <c r="J6652" s="234"/>
      <c r="K6652" s="234"/>
      <c r="L6652" s="239"/>
      <c r="M6652" s="240"/>
      <c r="N6652" s="241"/>
      <c r="O6652" s="241"/>
      <c r="P6652" s="241"/>
      <c r="Q6652" s="241"/>
      <c r="R6652" s="241"/>
      <c r="S6652" s="241"/>
      <c r="T6652" s="242"/>
      <c r="AT6652" s="243" t="s">
        <v>211</v>
      </c>
      <c r="AU6652" s="243" t="s">
        <v>84</v>
      </c>
      <c r="AV6652" s="14" t="s">
        <v>84</v>
      </c>
      <c r="AW6652" s="14" t="s">
        <v>31</v>
      </c>
      <c r="AX6652" s="14" t="s">
        <v>75</v>
      </c>
      <c r="AY6652" s="243" t="s">
        <v>203</v>
      </c>
    </row>
    <row r="6653" spans="2:51" s="14" customFormat="1" ht="11.25">
      <c r="B6653" s="233"/>
      <c r="C6653" s="234"/>
      <c r="D6653" s="224" t="s">
        <v>211</v>
      </c>
      <c r="E6653" s="235" t="s">
        <v>1</v>
      </c>
      <c r="F6653" s="236" t="s">
        <v>5557</v>
      </c>
      <c r="G6653" s="234"/>
      <c r="H6653" s="237">
        <v>80.899000000000001</v>
      </c>
      <c r="I6653" s="238"/>
      <c r="J6653" s="234"/>
      <c r="K6653" s="234"/>
      <c r="L6653" s="239"/>
      <c r="M6653" s="240"/>
      <c r="N6653" s="241"/>
      <c r="O6653" s="241"/>
      <c r="P6653" s="241"/>
      <c r="Q6653" s="241"/>
      <c r="R6653" s="241"/>
      <c r="S6653" s="241"/>
      <c r="T6653" s="242"/>
      <c r="AT6653" s="243" t="s">
        <v>211</v>
      </c>
      <c r="AU6653" s="243" t="s">
        <v>84</v>
      </c>
      <c r="AV6653" s="14" t="s">
        <v>84</v>
      </c>
      <c r="AW6653" s="14" t="s">
        <v>31</v>
      </c>
      <c r="AX6653" s="14" t="s">
        <v>75</v>
      </c>
      <c r="AY6653" s="243" t="s">
        <v>203</v>
      </c>
    </row>
    <row r="6654" spans="2:51" s="14" customFormat="1" ht="11.25">
      <c r="B6654" s="233"/>
      <c r="C6654" s="234"/>
      <c r="D6654" s="224" t="s">
        <v>211</v>
      </c>
      <c r="E6654" s="235" t="s">
        <v>1</v>
      </c>
      <c r="F6654" s="236" t="s">
        <v>5558</v>
      </c>
      <c r="G6654" s="234"/>
      <c r="H6654" s="237">
        <v>78.843999999999994</v>
      </c>
      <c r="I6654" s="238"/>
      <c r="J6654" s="234"/>
      <c r="K6654" s="234"/>
      <c r="L6654" s="239"/>
      <c r="M6654" s="240"/>
      <c r="N6654" s="241"/>
      <c r="O6654" s="241"/>
      <c r="P6654" s="241"/>
      <c r="Q6654" s="241"/>
      <c r="R6654" s="241"/>
      <c r="S6654" s="241"/>
      <c r="T6654" s="242"/>
      <c r="AT6654" s="243" t="s">
        <v>211</v>
      </c>
      <c r="AU6654" s="243" t="s">
        <v>84</v>
      </c>
      <c r="AV6654" s="14" t="s">
        <v>84</v>
      </c>
      <c r="AW6654" s="14" t="s">
        <v>31</v>
      </c>
      <c r="AX6654" s="14" t="s">
        <v>75</v>
      </c>
      <c r="AY6654" s="243" t="s">
        <v>203</v>
      </c>
    </row>
    <row r="6655" spans="2:51" s="14" customFormat="1" ht="11.25">
      <c r="B6655" s="233"/>
      <c r="C6655" s="234"/>
      <c r="D6655" s="224" t="s">
        <v>211</v>
      </c>
      <c r="E6655" s="235" t="s">
        <v>1</v>
      </c>
      <c r="F6655" s="236" t="s">
        <v>5559</v>
      </c>
      <c r="G6655" s="234"/>
      <c r="H6655" s="237">
        <v>75.212999999999994</v>
      </c>
      <c r="I6655" s="238"/>
      <c r="J6655" s="234"/>
      <c r="K6655" s="234"/>
      <c r="L6655" s="239"/>
      <c r="M6655" s="240"/>
      <c r="N6655" s="241"/>
      <c r="O6655" s="241"/>
      <c r="P6655" s="241"/>
      <c r="Q6655" s="241"/>
      <c r="R6655" s="241"/>
      <c r="S6655" s="241"/>
      <c r="T6655" s="242"/>
      <c r="AT6655" s="243" t="s">
        <v>211</v>
      </c>
      <c r="AU6655" s="243" t="s">
        <v>84</v>
      </c>
      <c r="AV6655" s="14" t="s">
        <v>84</v>
      </c>
      <c r="AW6655" s="14" t="s">
        <v>31</v>
      </c>
      <c r="AX6655" s="14" t="s">
        <v>75</v>
      </c>
      <c r="AY6655" s="243" t="s">
        <v>203</v>
      </c>
    </row>
    <row r="6656" spans="2:51" s="14" customFormat="1" ht="11.25">
      <c r="B6656" s="233"/>
      <c r="C6656" s="234"/>
      <c r="D6656" s="224" t="s">
        <v>211</v>
      </c>
      <c r="E6656" s="235" t="s">
        <v>1</v>
      </c>
      <c r="F6656" s="236" t="s">
        <v>5560</v>
      </c>
      <c r="G6656" s="234"/>
      <c r="H6656" s="237">
        <v>75.212999999999994</v>
      </c>
      <c r="I6656" s="238"/>
      <c r="J6656" s="234"/>
      <c r="K6656" s="234"/>
      <c r="L6656" s="239"/>
      <c r="M6656" s="240"/>
      <c r="N6656" s="241"/>
      <c r="O6656" s="241"/>
      <c r="P6656" s="241"/>
      <c r="Q6656" s="241"/>
      <c r="R6656" s="241"/>
      <c r="S6656" s="241"/>
      <c r="T6656" s="242"/>
      <c r="AT6656" s="243" t="s">
        <v>211</v>
      </c>
      <c r="AU6656" s="243" t="s">
        <v>84</v>
      </c>
      <c r="AV6656" s="14" t="s">
        <v>84</v>
      </c>
      <c r="AW6656" s="14" t="s">
        <v>31</v>
      </c>
      <c r="AX6656" s="14" t="s">
        <v>75</v>
      </c>
      <c r="AY6656" s="243" t="s">
        <v>203</v>
      </c>
    </row>
    <row r="6657" spans="2:51" s="14" customFormat="1" ht="11.25">
      <c r="B6657" s="233"/>
      <c r="C6657" s="234"/>
      <c r="D6657" s="224" t="s">
        <v>211</v>
      </c>
      <c r="E6657" s="235" t="s">
        <v>1</v>
      </c>
      <c r="F6657" s="236" t="s">
        <v>5561</v>
      </c>
      <c r="G6657" s="234"/>
      <c r="H6657" s="237">
        <v>78.638000000000005</v>
      </c>
      <c r="I6657" s="238"/>
      <c r="J6657" s="234"/>
      <c r="K6657" s="234"/>
      <c r="L6657" s="239"/>
      <c r="M6657" s="240"/>
      <c r="N6657" s="241"/>
      <c r="O6657" s="241"/>
      <c r="P6657" s="241"/>
      <c r="Q6657" s="241"/>
      <c r="R6657" s="241"/>
      <c r="S6657" s="241"/>
      <c r="T6657" s="242"/>
      <c r="AT6657" s="243" t="s">
        <v>211</v>
      </c>
      <c r="AU6657" s="243" t="s">
        <v>84</v>
      </c>
      <c r="AV6657" s="14" t="s">
        <v>84</v>
      </c>
      <c r="AW6657" s="14" t="s">
        <v>31</v>
      </c>
      <c r="AX6657" s="14" t="s">
        <v>75</v>
      </c>
      <c r="AY6657" s="243" t="s">
        <v>203</v>
      </c>
    </row>
    <row r="6658" spans="2:51" s="14" customFormat="1" ht="11.25">
      <c r="B6658" s="233"/>
      <c r="C6658" s="234"/>
      <c r="D6658" s="224" t="s">
        <v>211</v>
      </c>
      <c r="E6658" s="235" t="s">
        <v>1</v>
      </c>
      <c r="F6658" s="236" t="s">
        <v>5562</v>
      </c>
      <c r="G6658" s="234"/>
      <c r="H6658" s="237">
        <v>73.021000000000001</v>
      </c>
      <c r="I6658" s="238"/>
      <c r="J6658" s="234"/>
      <c r="K6658" s="234"/>
      <c r="L6658" s="239"/>
      <c r="M6658" s="240"/>
      <c r="N6658" s="241"/>
      <c r="O6658" s="241"/>
      <c r="P6658" s="241"/>
      <c r="Q6658" s="241"/>
      <c r="R6658" s="241"/>
      <c r="S6658" s="241"/>
      <c r="T6658" s="242"/>
      <c r="AT6658" s="243" t="s">
        <v>211</v>
      </c>
      <c r="AU6658" s="243" t="s">
        <v>84</v>
      </c>
      <c r="AV6658" s="14" t="s">
        <v>84</v>
      </c>
      <c r="AW6658" s="14" t="s">
        <v>31</v>
      </c>
      <c r="AX6658" s="14" t="s">
        <v>75</v>
      </c>
      <c r="AY6658" s="243" t="s">
        <v>203</v>
      </c>
    </row>
    <row r="6659" spans="2:51" s="14" customFormat="1" ht="11.25">
      <c r="B6659" s="233"/>
      <c r="C6659" s="234"/>
      <c r="D6659" s="224" t="s">
        <v>211</v>
      </c>
      <c r="E6659" s="235" t="s">
        <v>1</v>
      </c>
      <c r="F6659" s="236" t="s">
        <v>5563</v>
      </c>
      <c r="G6659" s="234"/>
      <c r="H6659" s="237">
        <v>73.843000000000004</v>
      </c>
      <c r="I6659" s="238"/>
      <c r="J6659" s="234"/>
      <c r="K6659" s="234"/>
      <c r="L6659" s="239"/>
      <c r="M6659" s="240"/>
      <c r="N6659" s="241"/>
      <c r="O6659" s="241"/>
      <c r="P6659" s="241"/>
      <c r="Q6659" s="241"/>
      <c r="R6659" s="241"/>
      <c r="S6659" s="241"/>
      <c r="T6659" s="242"/>
      <c r="AT6659" s="243" t="s">
        <v>211</v>
      </c>
      <c r="AU6659" s="243" t="s">
        <v>84</v>
      </c>
      <c r="AV6659" s="14" t="s">
        <v>84</v>
      </c>
      <c r="AW6659" s="14" t="s">
        <v>31</v>
      </c>
      <c r="AX6659" s="14" t="s">
        <v>75</v>
      </c>
      <c r="AY6659" s="243" t="s">
        <v>203</v>
      </c>
    </row>
    <row r="6660" spans="2:51" s="14" customFormat="1" ht="11.25">
      <c r="B6660" s="233"/>
      <c r="C6660" s="234"/>
      <c r="D6660" s="224" t="s">
        <v>211</v>
      </c>
      <c r="E6660" s="235" t="s">
        <v>1</v>
      </c>
      <c r="F6660" s="236" t="s">
        <v>5564</v>
      </c>
      <c r="G6660" s="234"/>
      <c r="H6660" s="237">
        <v>46.442999999999998</v>
      </c>
      <c r="I6660" s="238"/>
      <c r="J6660" s="234"/>
      <c r="K6660" s="234"/>
      <c r="L6660" s="239"/>
      <c r="M6660" s="240"/>
      <c r="N6660" s="241"/>
      <c r="O6660" s="241"/>
      <c r="P6660" s="241"/>
      <c r="Q6660" s="241"/>
      <c r="R6660" s="241"/>
      <c r="S6660" s="241"/>
      <c r="T6660" s="242"/>
      <c r="AT6660" s="243" t="s">
        <v>211</v>
      </c>
      <c r="AU6660" s="243" t="s">
        <v>84</v>
      </c>
      <c r="AV6660" s="14" t="s">
        <v>84</v>
      </c>
      <c r="AW6660" s="14" t="s">
        <v>31</v>
      </c>
      <c r="AX6660" s="14" t="s">
        <v>75</v>
      </c>
      <c r="AY6660" s="243" t="s">
        <v>203</v>
      </c>
    </row>
    <row r="6661" spans="2:51" s="14" customFormat="1" ht="11.25">
      <c r="B6661" s="233"/>
      <c r="C6661" s="234"/>
      <c r="D6661" s="224" t="s">
        <v>211</v>
      </c>
      <c r="E6661" s="235" t="s">
        <v>1</v>
      </c>
      <c r="F6661" s="236" t="s">
        <v>5565</v>
      </c>
      <c r="G6661" s="234"/>
      <c r="H6661" s="237">
        <v>43.155000000000001</v>
      </c>
      <c r="I6661" s="238"/>
      <c r="J6661" s="234"/>
      <c r="K6661" s="234"/>
      <c r="L6661" s="239"/>
      <c r="M6661" s="240"/>
      <c r="N6661" s="241"/>
      <c r="O6661" s="241"/>
      <c r="P6661" s="241"/>
      <c r="Q6661" s="241"/>
      <c r="R6661" s="241"/>
      <c r="S6661" s="241"/>
      <c r="T6661" s="242"/>
      <c r="AT6661" s="243" t="s">
        <v>211</v>
      </c>
      <c r="AU6661" s="243" t="s">
        <v>84</v>
      </c>
      <c r="AV6661" s="14" t="s">
        <v>84</v>
      </c>
      <c r="AW6661" s="14" t="s">
        <v>31</v>
      </c>
      <c r="AX6661" s="14" t="s">
        <v>75</v>
      </c>
      <c r="AY6661" s="243" t="s">
        <v>203</v>
      </c>
    </row>
    <row r="6662" spans="2:51" s="14" customFormat="1" ht="11.25">
      <c r="B6662" s="233"/>
      <c r="C6662" s="234"/>
      <c r="D6662" s="224" t="s">
        <v>211</v>
      </c>
      <c r="E6662" s="235" t="s">
        <v>1</v>
      </c>
      <c r="F6662" s="236" t="s">
        <v>5566</v>
      </c>
      <c r="G6662" s="234"/>
      <c r="H6662" s="237">
        <v>36.99</v>
      </c>
      <c r="I6662" s="238"/>
      <c r="J6662" s="234"/>
      <c r="K6662" s="234"/>
      <c r="L6662" s="239"/>
      <c r="M6662" s="240"/>
      <c r="N6662" s="241"/>
      <c r="O6662" s="241"/>
      <c r="P6662" s="241"/>
      <c r="Q6662" s="241"/>
      <c r="R6662" s="241"/>
      <c r="S6662" s="241"/>
      <c r="T6662" s="242"/>
      <c r="AT6662" s="243" t="s">
        <v>211</v>
      </c>
      <c r="AU6662" s="243" t="s">
        <v>84</v>
      </c>
      <c r="AV6662" s="14" t="s">
        <v>84</v>
      </c>
      <c r="AW6662" s="14" t="s">
        <v>31</v>
      </c>
      <c r="AX6662" s="14" t="s">
        <v>75</v>
      </c>
      <c r="AY6662" s="243" t="s">
        <v>203</v>
      </c>
    </row>
    <row r="6663" spans="2:51" s="14" customFormat="1" ht="11.25">
      <c r="B6663" s="233"/>
      <c r="C6663" s="234"/>
      <c r="D6663" s="224" t="s">
        <v>211</v>
      </c>
      <c r="E6663" s="235" t="s">
        <v>1</v>
      </c>
      <c r="F6663" s="236" t="s">
        <v>5567</v>
      </c>
      <c r="G6663" s="234"/>
      <c r="H6663" s="237">
        <v>34.798000000000002</v>
      </c>
      <c r="I6663" s="238"/>
      <c r="J6663" s="234"/>
      <c r="K6663" s="234"/>
      <c r="L6663" s="239"/>
      <c r="M6663" s="240"/>
      <c r="N6663" s="241"/>
      <c r="O6663" s="241"/>
      <c r="P6663" s="241"/>
      <c r="Q6663" s="241"/>
      <c r="R6663" s="241"/>
      <c r="S6663" s="241"/>
      <c r="T6663" s="242"/>
      <c r="AT6663" s="243" t="s">
        <v>211</v>
      </c>
      <c r="AU6663" s="243" t="s">
        <v>84</v>
      </c>
      <c r="AV6663" s="14" t="s">
        <v>84</v>
      </c>
      <c r="AW6663" s="14" t="s">
        <v>31</v>
      </c>
      <c r="AX6663" s="14" t="s">
        <v>75</v>
      </c>
      <c r="AY6663" s="243" t="s">
        <v>203</v>
      </c>
    </row>
    <row r="6664" spans="2:51" s="14" customFormat="1" ht="11.25">
      <c r="B6664" s="233"/>
      <c r="C6664" s="234"/>
      <c r="D6664" s="224" t="s">
        <v>211</v>
      </c>
      <c r="E6664" s="235" t="s">
        <v>1</v>
      </c>
      <c r="F6664" s="236" t="s">
        <v>5568</v>
      </c>
      <c r="G6664" s="234"/>
      <c r="H6664" s="237">
        <v>113.779</v>
      </c>
      <c r="I6664" s="238"/>
      <c r="J6664" s="234"/>
      <c r="K6664" s="234"/>
      <c r="L6664" s="239"/>
      <c r="M6664" s="240"/>
      <c r="N6664" s="241"/>
      <c r="O6664" s="241"/>
      <c r="P6664" s="241"/>
      <c r="Q6664" s="241"/>
      <c r="R6664" s="241"/>
      <c r="S6664" s="241"/>
      <c r="T6664" s="242"/>
      <c r="AT6664" s="243" t="s">
        <v>211</v>
      </c>
      <c r="AU6664" s="243" t="s">
        <v>84</v>
      </c>
      <c r="AV6664" s="14" t="s">
        <v>84</v>
      </c>
      <c r="AW6664" s="14" t="s">
        <v>31</v>
      </c>
      <c r="AX6664" s="14" t="s">
        <v>75</v>
      </c>
      <c r="AY6664" s="243" t="s">
        <v>203</v>
      </c>
    </row>
    <row r="6665" spans="2:51" s="14" customFormat="1" ht="11.25">
      <c r="B6665" s="233"/>
      <c r="C6665" s="234"/>
      <c r="D6665" s="224" t="s">
        <v>211</v>
      </c>
      <c r="E6665" s="235" t="s">
        <v>1</v>
      </c>
      <c r="F6665" s="236" t="s">
        <v>5569</v>
      </c>
      <c r="G6665" s="234"/>
      <c r="H6665" s="237">
        <v>64.596000000000004</v>
      </c>
      <c r="I6665" s="238"/>
      <c r="J6665" s="234"/>
      <c r="K6665" s="234"/>
      <c r="L6665" s="239"/>
      <c r="M6665" s="240"/>
      <c r="N6665" s="241"/>
      <c r="O6665" s="241"/>
      <c r="P6665" s="241"/>
      <c r="Q6665" s="241"/>
      <c r="R6665" s="241"/>
      <c r="S6665" s="241"/>
      <c r="T6665" s="242"/>
      <c r="AT6665" s="243" t="s">
        <v>211</v>
      </c>
      <c r="AU6665" s="243" t="s">
        <v>84</v>
      </c>
      <c r="AV6665" s="14" t="s">
        <v>84</v>
      </c>
      <c r="AW6665" s="14" t="s">
        <v>31</v>
      </c>
      <c r="AX6665" s="14" t="s">
        <v>75</v>
      </c>
      <c r="AY6665" s="243" t="s">
        <v>203</v>
      </c>
    </row>
    <row r="6666" spans="2:51" s="14" customFormat="1" ht="11.25">
      <c r="B6666" s="233"/>
      <c r="C6666" s="234"/>
      <c r="D6666" s="224" t="s">
        <v>211</v>
      </c>
      <c r="E6666" s="235" t="s">
        <v>1</v>
      </c>
      <c r="F6666" s="236" t="s">
        <v>5570</v>
      </c>
      <c r="G6666" s="234"/>
      <c r="H6666" s="237">
        <v>80.899000000000001</v>
      </c>
      <c r="I6666" s="238"/>
      <c r="J6666" s="234"/>
      <c r="K6666" s="234"/>
      <c r="L6666" s="239"/>
      <c r="M6666" s="240"/>
      <c r="N6666" s="241"/>
      <c r="O6666" s="241"/>
      <c r="P6666" s="241"/>
      <c r="Q6666" s="241"/>
      <c r="R6666" s="241"/>
      <c r="S6666" s="241"/>
      <c r="T6666" s="242"/>
      <c r="AT6666" s="243" t="s">
        <v>211</v>
      </c>
      <c r="AU6666" s="243" t="s">
        <v>84</v>
      </c>
      <c r="AV6666" s="14" t="s">
        <v>84</v>
      </c>
      <c r="AW6666" s="14" t="s">
        <v>31</v>
      </c>
      <c r="AX6666" s="14" t="s">
        <v>75</v>
      </c>
      <c r="AY6666" s="243" t="s">
        <v>203</v>
      </c>
    </row>
    <row r="6667" spans="2:51" s="14" customFormat="1" ht="11.25">
      <c r="B6667" s="233"/>
      <c r="C6667" s="234"/>
      <c r="D6667" s="224" t="s">
        <v>211</v>
      </c>
      <c r="E6667" s="235" t="s">
        <v>1</v>
      </c>
      <c r="F6667" s="236" t="s">
        <v>5571</v>
      </c>
      <c r="G6667" s="234"/>
      <c r="H6667" s="237">
        <v>78.843999999999994</v>
      </c>
      <c r="I6667" s="238"/>
      <c r="J6667" s="234"/>
      <c r="K6667" s="234"/>
      <c r="L6667" s="239"/>
      <c r="M6667" s="240"/>
      <c r="N6667" s="241"/>
      <c r="O6667" s="241"/>
      <c r="P6667" s="241"/>
      <c r="Q6667" s="241"/>
      <c r="R6667" s="241"/>
      <c r="S6667" s="241"/>
      <c r="T6667" s="242"/>
      <c r="AT6667" s="243" t="s">
        <v>211</v>
      </c>
      <c r="AU6667" s="243" t="s">
        <v>84</v>
      </c>
      <c r="AV6667" s="14" t="s">
        <v>84</v>
      </c>
      <c r="AW6667" s="14" t="s">
        <v>31</v>
      </c>
      <c r="AX6667" s="14" t="s">
        <v>75</v>
      </c>
      <c r="AY6667" s="243" t="s">
        <v>203</v>
      </c>
    </row>
    <row r="6668" spans="2:51" s="14" customFormat="1" ht="11.25">
      <c r="B6668" s="233"/>
      <c r="C6668" s="234"/>
      <c r="D6668" s="224" t="s">
        <v>211</v>
      </c>
      <c r="E6668" s="235" t="s">
        <v>1</v>
      </c>
      <c r="F6668" s="236" t="s">
        <v>5572</v>
      </c>
      <c r="G6668" s="234"/>
      <c r="H6668" s="237">
        <v>75.212999999999994</v>
      </c>
      <c r="I6668" s="238"/>
      <c r="J6668" s="234"/>
      <c r="K6668" s="234"/>
      <c r="L6668" s="239"/>
      <c r="M6668" s="240"/>
      <c r="N6668" s="241"/>
      <c r="O6668" s="241"/>
      <c r="P6668" s="241"/>
      <c r="Q6668" s="241"/>
      <c r="R6668" s="241"/>
      <c r="S6668" s="241"/>
      <c r="T6668" s="242"/>
      <c r="AT6668" s="243" t="s">
        <v>211</v>
      </c>
      <c r="AU6668" s="243" t="s">
        <v>84</v>
      </c>
      <c r="AV6668" s="14" t="s">
        <v>84</v>
      </c>
      <c r="AW6668" s="14" t="s">
        <v>31</v>
      </c>
      <c r="AX6668" s="14" t="s">
        <v>75</v>
      </c>
      <c r="AY6668" s="243" t="s">
        <v>203</v>
      </c>
    </row>
    <row r="6669" spans="2:51" s="14" customFormat="1" ht="11.25">
      <c r="B6669" s="233"/>
      <c r="C6669" s="234"/>
      <c r="D6669" s="224" t="s">
        <v>211</v>
      </c>
      <c r="E6669" s="235" t="s">
        <v>1</v>
      </c>
      <c r="F6669" s="236" t="s">
        <v>5573</v>
      </c>
      <c r="G6669" s="234"/>
      <c r="H6669" s="237">
        <v>75.212999999999994</v>
      </c>
      <c r="I6669" s="238"/>
      <c r="J6669" s="234"/>
      <c r="K6669" s="234"/>
      <c r="L6669" s="239"/>
      <c r="M6669" s="240"/>
      <c r="N6669" s="241"/>
      <c r="O6669" s="241"/>
      <c r="P6669" s="241"/>
      <c r="Q6669" s="241"/>
      <c r="R6669" s="241"/>
      <c r="S6669" s="241"/>
      <c r="T6669" s="242"/>
      <c r="AT6669" s="243" t="s">
        <v>211</v>
      </c>
      <c r="AU6669" s="243" t="s">
        <v>84</v>
      </c>
      <c r="AV6669" s="14" t="s">
        <v>84</v>
      </c>
      <c r="AW6669" s="14" t="s">
        <v>31</v>
      </c>
      <c r="AX6669" s="14" t="s">
        <v>75</v>
      </c>
      <c r="AY6669" s="243" t="s">
        <v>203</v>
      </c>
    </row>
    <row r="6670" spans="2:51" s="14" customFormat="1" ht="11.25">
      <c r="B6670" s="233"/>
      <c r="C6670" s="234"/>
      <c r="D6670" s="224" t="s">
        <v>211</v>
      </c>
      <c r="E6670" s="235" t="s">
        <v>1</v>
      </c>
      <c r="F6670" s="236" t="s">
        <v>5574</v>
      </c>
      <c r="G6670" s="234"/>
      <c r="H6670" s="237">
        <v>78.638000000000005</v>
      </c>
      <c r="I6670" s="238"/>
      <c r="J6670" s="234"/>
      <c r="K6670" s="234"/>
      <c r="L6670" s="239"/>
      <c r="M6670" s="240"/>
      <c r="N6670" s="241"/>
      <c r="O6670" s="241"/>
      <c r="P6670" s="241"/>
      <c r="Q6670" s="241"/>
      <c r="R6670" s="241"/>
      <c r="S6670" s="241"/>
      <c r="T6670" s="242"/>
      <c r="AT6670" s="243" t="s">
        <v>211</v>
      </c>
      <c r="AU6670" s="243" t="s">
        <v>84</v>
      </c>
      <c r="AV6670" s="14" t="s">
        <v>84</v>
      </c>
      <c r="AW6670" s="14" t="s">
        <v>31</v>
      </c>
      <c r="AX6670" s="14" t="s">
        <v>75</v>
      </c>
      <c r="AY6670" s="243" t="s">
        <v>203</v>
      </c>
    </row>
    <row r="6671" spans="2:51" s="14" customFormat="1" ht="11.25">
      <c r="B6671" s="233"/>
      <c r="C6671" s="234"/>
      <c r="D6671" s="224" t="s">
        <v>211</v>
      </c>
      <c r="E6671" s="235" t="s">
        <v>1</v>
      </c>
      <c r="F6671" s="236" t="s">
        <v>5575</v>
      </c>
      <c r="G6671" s="234"/>
      <c r="H6671" s="237">
        <v>73.021000000000001</v>
      </c>
      <c r="I6671" s="238"/>
      <c r="J6671" s="234"/>
      <c r="K6671" s="234"/>
      <c r="L6671" s="239"/>
      <c r="M6671" s="240"/>
      <c r="N6671" s="241"/>
      <c r="O6671" s="241"/>
      <c r="P6671" s="241"/>
      <c r="Q6671" s="241"/>
      <c r="R6671" s="241"/>
      <c r="S6671" s="241"/>
      <c r="T6671" s="242"/>
      <c r="AT6671" s="243" t="s">
        <v>211</v>
      </c>
      <c r="AU6671" s="243" t="s">
        <v>84</v>
      </c>
      <c r="AV6671" s="14" t="s">
        <v>84</v>
      </c>
      <c r="AW6671" s="14" t="s">
        <v>31</v>
      </c>
      <c r="AX6671" s="14" t="s">
        <v>75</v>
      </c>
      <c r="AY6671" s="243" t="s">
        <v>203</v>
      </c>
    </row>
    <row r="6672" spans="2:51" s="14" customFormat="1" ht="11.25">
      <c r="B6672" s="233"/>
      <c r="C6672" s="234"/>
      <c r="D6672" s="224" t="s">
        <v>211</v>
      </c>
      <c r="E6672" s="235" t="s">
        <v>1</v>
      </c>
      <c r="F6672" s="236" t="s">
        <v>5576</v>
      </c>
      <c r="G6672" s="234"/>
      <c r="H6672" s="237">
        <v>75.144999999999996</v>
      </c>
      <c r="I6672" s="238"/>
      <c r="J6672" s="234"/>
      <c r="K6672" s="234"/>
      <c r="L6672" s="239"/>
      <c r="M6672" s="240"/>
      <c r="N6672" s="241"/>
      <c r="O6672" s="241"/>
      <c r="P6672" s="241"/>
      <c r="Q6672" s="241"/>
      <c r="R6672" s="241"/>
      <c r="S6672" s="241"/>
      <c r="T6672" s="242"/>
      <c r="AT6672" s="243" t="s">
        <v>211</v>
      </c>
      <c r="AU6672" s="243" t="s">
        <v>84</v>
      </c>
      <c r="AV6672" s="14" t="s">
        <v>84</v>
      </c>
      <c r="AW6672" s="14" t="s">
        <v>31</v>
      </c>
      <c r="AX6672" s="14" t="s">
        <v>75</v>
      </c>
      <c r="AY6672" s="243" t="s">
        <v>203</v>
      </c>
    </row>
    <row r="6673" spans="1:65" s="2" customFormat="1" ht="21.75" customHeight="1">
      <c r="A6673" s="35"/>
      <c r="B6673" s="36"/>
      <c r="C6673" s="209" t="s">
        <v>5577</v>
      </c>
      <c r="D6673" s="209" t="s">
        <v>205</v>
      </c>
      <c r="E6673" s="210" t="s">
        <v>5578</v>
      </c>
      <c r="F6673" s="211" t="s">
        <v>5579</v>
      </c>
      <c r="G6673" s="212" t="s">
        <v>240</v>
      </c>
      <c r="H6673" s="213">
        <v>48.36</v>
      </c>
      <c r="I6673" s="214"/>
      <c r="J6673" s="215">
        <f>ROUND(I6673*H6673,2)</f>
        <v>0</v>
      </c>
      <c r="K6673" s="211" t="s">
        <v>1</v>
      </c>
      <c r="L6673" s="40"/>
      <c r="M6673" s="216" t="s">
        <v>1</v>
      </c>
      <c r="N6673" s="217" t="s">
        <v>40</v>
      </c>
      <c r="O6673" s="72"/>
      <c r="P6673" s="218">
        <f>O6673*H6673</f>
        <v>0</v>
      </c>
      <c r="Q6673" s="218">
        <v>0</v>
      </c>
      <c r="R6673" s="218">
        <f>Q6673*H6673</f>
        <v>0</v>
      </c>
      <c r="S6673" s="218">
        <v>0</v>
      </c>
      <c r="T6673" s="219">
        <f>S6673*H6673</f>
        <v>0</v>
      </c>
      <c r="U6673" s="35"/>
      <c r="V6673" s="35"/>
      <c r="W6673" s="35"/>
      <c r="X6673" s="35"/>
      <c r="Y6673" s="35"/>
      <c r="Z6673" s="35"/>
      <c r="AA6673" s="35"/>
      <c r="AB6673" s="35"/>
      <c r="AC6673" s="35"/>
      <c r="AD6673" s="35"/>
      <c r="AE6673" s="35"/>
      <c r="AR6673" s="220" t="s">
        <v>412</v>
      </c>
      <c r="AT6673" s="220" t="s">
        <v>205</v>
      </c>
      <c r="AU6673" s="220" t="s">
        <v>84</v>
      </c>
      <c r="AY6673" s="18" t="s">
        <v>203</v>
      </c>
      <c r="BE6673" s="221">
        <f>IF(N6673="základní",J6673,0)</f>
        <v>0</v>
      </c>
      <c r="BF6673" s="221">
        <f>IF(N6673="snížená",J6673,0)</f>
        <v>0</v>
      </c>
      <c r="BG6673" s="221">
        <f>IF(N6673="zákl. přenesená",J6673,0)</f>
        <v>0</v>
      </c>
      <c r="BH6673" s="221">
        <f>IF(N6673="sníž. přenesená",J6673,0)</f>
        <v>0</v>
      </c>
      <c r="BI6673" s="221">
        <f>IF(N6673="nulová",J6673,0)</f>
        <v>0</v>
      </c>
      <c r="BJ6673" s="18" t="s">
        <v>82</v>
      </c>
      <c r="BK6673" s="221">
        <f>ROUND(I6673*H6673,2)</f>
        <v>0</v>
      </c>
      <c r="BL6673" s="18" t="s">
        <v>412</v>
      </c>
      <c r="BM6673" s="220" t="s">
        <v>5580</v>
      </c>
    </row>
    <row r="6674" spans="1:65" s="13" customFormat="1" ht="22.5">
      <c r="B6674" s="222"/>
      <c r="C6674" s="223"/>
      <c r="D6674" s="224" t="s">
        <v>211</v>
      </c>
      <c r="E6674" s="225" t="s">
        <v>1</v>
      </c>
      <c r="F6674" s="226" t="s">
        <v>357</v>
      </c>
      <c r="G6674" s="223"/>
      <c r="H6674" s="225" t="s">
        <v>1</v>
      </c>
      <c r="I6674" s="227"/>
      <c r="J6674" s="223"/>
      <c r="K6674" s="223"/>
      <c r="L6674" s="228"/>
      <c r="M6674" s="229"/>
      <c r="N6674" s="230"/>
      <c r="O6674" s="230"/>
      <c r="P6674" s="230"/>
      <c r="Q6674" s="230"/>
      <c r="R6674" s="230"/>
      <c r="S6674" s="230"/>
      <c r="T6674" s="231"/>
      <c r="AT6674" s="232" t="s">
        <v>211</v>
      </c>
      <c r="AU6674" s="232" t="s">
        <v>84</v>
      </c>
      <c r="AV6674" s="13" t="s">
        <v>82</v>
      </c>
      <c r="AW6674" s="13" t="s">
        <v>31</v>
      </c>
      <c r="AX6674" s="13" t="s">
        <v>75</v>
      </c>
      <c r="AY6674" s="232" t="s">
        <v>203</v>
      </c>
    </row>
    <row r="6675" spans="1:65" s="13" customFormat="1" ht="11.25">
      <c r="B6675" s="222"/>
      <c r="C6675" s="223"/>
      <c r="D6675" s="224" t="s">
        <v>211</v>
      </c>
      <c r="E6675" s="225" t="s">
        <v>1</v>
      </c>
      <c r="F6675" s="226" t="s">
        <v>213</v>
      </c>
      <c r="G6675" s="223"/>
      <c r="H6675" s="225" t="s">
        <v>1</v>
      </c>
      <c r="I6675" s="227"/>
      <c r="J6675" s="223"/>
      <c r="K6675" s="223"/>
      <c r="L6675" s="228"/>
      <c r="M6675" s="229"/>
      <c r="N6675" s="230"/>
      <c r="O6675" s="230"/>
      <c r="P6675" s="230"/>
      <c r="Q6675" s="230"/>
      <c r="R6675" s="230"/>
      <c r="S6675" s="230"/>
      <c r="T6675" s="231"/>
      <c r="AT6675" s="232" t="s">
        <v>211</v>
      </c>
      <c r="AU6675" s="232" t="s">
        <v>84</v>
      </c>
      <c r="AV6675" s="13" t="s">
        <v>82</v>
      </c>
      <c r="AW6675" s="13" t="s">
        <v>31</v>
      </c>
      <c r="AX6675" s="13" t="s">
        <v>75</v>
      </c>
      <c r="AY6675" s="232" t="s">
        <v>203</v>
      </c>
    </row>
    <row r="6676" spans="1:65" s="13" customFormat="1" ht="11.25">
      <c r="B6676" s="222"/>
      <c r="C6676" s="223"/>
      <c r="D6676" s="224" t="s">
        <v>211</v>
      </c>
      <c r="E6676" s="225" t="s">
        <v>1</v>
      </c>
      <c r="F6676" s="226" t="s">
        <v>5581</v>
      </c>
      <c r="G6676" s="223"/>
      <c r="H6676" s="225" t="s">
        <v>1</v>
      </c>
      <c r="I6676" s="227"/>
      <c r="J6676" s="223"/>
      <c r="K6676" s="223"/>
      <c r="L6676" s="228"/>
      <c r="M6676" s="229"/>
      <c r="N6676" s="230"/>
      <c r="O6676" s="230"/>
      <c r="P6676" s="230"/>
      <c r="Q6676" s="230"/>
      <c r="R6676" s="230"/>
      <c r="S6676" s="230"/>
      <c r="T6676" s="231"/>
      <c r="AT6676" s="232" t="s">
        <v>211</v>
      </c>
      <c r="AU6676" s="232" t="s">
        <v>84</v>
      </c>
      <c r="AV6676" s="13" t="s">
        <v>82</v>
      </c>
      <c r="AW6676" s="13" t="s">
        <v>31</v>
      </c>
      <c r="AX6676" s="13" t="s">
        <v>75</v>
      </c>
      <c r="AY6676" s="232" t="s">
        <v>203</v>
      </c>
    </row>
    <row r="6677" spans="1:65" s="13" customFormat="1" ht="11.25">
      <c r="B6677" s="222"/>
      <c r="C6677" s="223"/>
      <c r="D6677" s="224" t="s">
        <v>211</v>
      </c>
      <c r="E6677" s="225" t="s">
        <v>1</v>
      </c>
      <c r="F6677" s="226" t="s">
        <v>5582</v>
      </c>
      <c r="G6677" s="223"/>
      <c r="H6677" s="225" t="s">
        <v>1</v>
      </c>
      <c r="I6677" s="227"/>
      <c r="J6677" s="223"/>
      <c r="K6677" s="223"/>
      <c r="L6677" s="228"/>
      <c r="M6677" s="229"/>
      <c r="N6677" s="230"/>
      <c r="O6677" s="230"/>
      <c r="P6677" s="230"/>
      <c r="Q6677" s="230"/>
      <c r="R6677" s="230"/>
      <c r="S6677" s="230"/>
      <c r="T6677" s="231"/>
      <c r="AT6677" s="232" t="s">
        <v>211</v>
      </c>
      <c r="AU6677" s="232" t="s">
        <v>84</v>
      </c>
      <c r="AV6677" s="13" t="s">
        <v>82</v>
      </c>
      <c r="AW6677" s="13" t="s">
        <v>31</v>
      </c>
      <c r="AX6677" s="13" t="s">
        <v>75</v>
      </c>
      <c r="AY6677" s="232" t="s">
        <v>203</v>
      </c>
    </row>
    <row r="6678" spans="1:65" s="14" customFormat="1" ht="11.25">
      <c r="B6678" s="233"/>
      <c r="C6678" s="234"/>
      <c r="D6678" s="224" t="s">
        <v>211</v>
      </c>
      <c r="E6678" s="235" t="s">
        <v>1</v>
      </c>
      <c r="F6678" s="236" t="s">
        <v>5583</v>
      </c>
      <c r="G6678" s="234"/>
      <c r="H6678" s="237">
        <v>48.36</v>
      </c>
      <c r="I6678" s="238"/>
      <c r="J6678" s="234"/>
      <c r="K6678" s="234"/>
      <c r="L6678" s="239"/>
      <c r="M6678" s="240"/>
      <c r="N6678" s="241"/>
      <c r="O6678" s="241"/>
      <c r="P6678" s="241"/>
      <c r="Q6678" s="241"/>
      <c r="R6678" s="241"/>
      <c r="S6678" s="241"/>
      <c r="T6678" s="242"/>
      <c r="AT6678" s="243" t="s">
        <v>211</v>
      </c>
      <c r="AU6678" s="243" t="s">
        <v>84</v>
      </c>
      <c r="AV6678" s="14" t="s">
        <v>84</v>
      </c>
      <c r="AW6678" s="14" t="s">
        <v>31</v>
      </c>
      <c r="AX6678" s="14" t="s">
        <v>75</v>
      </c>
      <c r="AY6678" s="243" t="s">
        <v>203</v>
      </c>
    </row>
    <row r="6679" spans="1:65" s="2" customFormat="1" ht="21.75" customHeight="1">
      <c r="A6679" s="35"/>
      <c r="B6679" s="36"/>
      <c r="C6679" s="209" t="s">
        <v>5584</v>
      </c>
      <c r="D6679" s="209" t="s">
        <v>205</v>
      </c>
      <c r="E6679" s="210" t="s">
        <v>5585</v>
      </c>
      <c r="F6679" s="211" t="s">
        <v>5586</v>
      </c>
      <c r="G6679" s="212" t="s">
        <v>240</v>
      </c>
      <c r="H6679" s="213">
        <v>159.76300000000001</v>
      </c>
      <c r="I6679" s="214"/>
      <c r="J6679" s="215">
        <f>ROUND(I6679*H6679,2)</f>
        <v>0</v>
      </c>
      <c r="K6679" s="211" t="s">
        <v>1</v>
      </c>
      <c r="L6679" s="40"/>
      <c r="M6679" s="216" t="s">
        <v>1</v>
      </c>
      <c r="N6679" s="217" t="s">
        <v>40</v>
      </c>
      <c r="O6679" s="72"/>
      <c r="P6679" s="218">
        <f>O6679*H6679</f>
        <v>0</v>
      </c>
      <c r="Q6679" s="218">
        <v>0</v>
      </c>
      <c r="R6679" s="218">
        <f>Q6679*H6679</f>
        <v>0</v>
      </c>
      <c r="S6679" s="218">
        <v>0</v>
      </c>
      <c r="T6679" s="219">
        <f>S6679*H6679</f>
        <v>0</v>
      </c>
      <c r="U6679" s="35"/>
      <c r="V6679" s="35"/>
      <c r="W6679" s="35"/>
      <c r="X6679" s="35"/>
      <c r="Y6679" s="35"/>
      <c r="Z6679" s="35"/>
      <c r="AA6679" s="35"/>
      <c r="AB6679" s="35"/>
      <c r="AC6679" s="35"/>
      <c r="AD6679" s="35"/>
      <c r="AE6679" s="35"/>
      <c r="AR6679" s="220" t="s">
        <v>412</v>
      </c>
      <c r="AT6679" s="220" t="s">
        <v>205</v>
      </c>
      <c r="AU6679" s="220" t="s">
        <v>84</v>
      </c>
      <c r="AY6679" s="18" t="s">
        <v>203</v>
      </c>
      <c r="BE6679" s="221">
        <f>IF(N6679="základní",J6679,0)</f>
        <v>0</v>
      </c>
      <c r="BF6679" s="221">
        <f>IF(N6679="snížená",J6679,0)</f>
        <v>0</v>
      </c>
      <c r="BG6679" s="221">
        <f>IF(N6679="zákl. přenesená",J6679,0)</f>
        <v>0</v>
      </c>
      <c r="BH6679" s="221">
        <f>IF(N6679="sníž. přenesená",J6679,0)</f>
        <v>0</v>
      </c>
      <c r="BI6679" s="221">
        <f>IF(N6679="nulová",J6679,0)</f>
        <v>0</v>
      </c>
      <c r="BJ6679" s="18" t="s">
        <v>82</v>
      </c>
      <c r="BK6679" s="221">
        <f>ROUND(I6679*H6679,2)</f>
        <v>0</v>
      </c>
      <c r="BL6679" s="18" t="s">
        <v>412</v>
      </c>
      <c r="BM6679" s="220" t="s">
        <v>5587</v>
      </c>
    </row>
    <row r="6680" spans="1:65" s="13" customFormat="1" ht="22.5">
      <c r="B6680" s="222"/>
      <c r="C6680" s="223"/>
      <c r="D6680" s="224" t="s">
        <v>211</v>
      </c>
      <c r="E6680" s="225" t="s">
        <v>1</v>
      </c>
      <c r="F6680" s="226" t="s">
        <v>212</v>
      </c>
      <c r="G6680" s="223"/>
      <c r="H6680" s="225" t="s">
        <v>1</v>
      </c>
      <c r="I6680" s="227"/>
      <c r="J6680" s="223"/>
      <c r="K6680" s="223"/>
      <c r="L6680" s="228"/>
      <c r="M6680" s="229"/>
      <c r="N6680" s="230"/>
      <c r="O6680" s="230"/>
      <c r="P6680" s="230"/>
      <c r="Q6680" s="230"/>
      <c r="R6680" s="230"/>
      <c r="S6680" s="230"/>
      <c r="T6680" s="231"/>
      <c r="AT6680" s="232" t="s">
        <v>211</v>
      </c>
      <c r="AU6680" s="232" t="s">
        <v>84</v>
      </c>
      <c r="AV6680" s="13" t="s">
        <v>82</v>
      </c>
      <c r="AW6680" s="13" t="s">
        <v>31</v>
      </c>
      <c r="AX6680" s="13" t="s">
        <v>75</v>
      </c>
      <c r="AY6680" s="232" t="s">
        <v>203</v>
      </c>
    </row>
    <row r="6681" spans="1:65" s="13" customFormat="1" ht="11.25">
      <c r="B6681" s="222"/>
      <c r="C6681" s="223"/>
      <c r="D6681" s="224" t="s">
        <v>211</v>
      </c>
      <c r="E6681" s="225" t="s">
        <v>1</v>
      </c>
      <c r="F6681" s="226" t="s">
        <v>5588</v>
      </c>
      <c r="G6681" s="223"/>
      <c r="H6681" s="225" t="s">
        <v>1</v>
      </c>
      <c r="I6681" s="227"/>
      <c r="J6681" s="223"/>
      <c r="K6681" s="223"/>
      <c r="L6681" s="228"/>
      <c r="M6681" s="229"/>
      <c r="N6681" s="230"/>
      <c r="O6681" s="230"/>
      <c r="P6681" s="230"/>
      <c r="Q6681" s="230"/>
      <c r="R6681" s="230"/>
      <c r="S6681" s="230"/>
      <c r="T6681" s="231"/>
      <c r="AT6681" s="232" t="s">
        <v>211</v>
      </c>
      <c r="AU6681" s="232" t="s">
        <v>84</v>
      </c>
      <c r="AV6681" s="13" t="s">
        <v>82</v>
      </c>
      <c r="AW6681" s="13" t="s">
        <v>31</v>
      </c>
      <c r="AX6681" s="13" t="s">
        <v>75</v>
      </c>
      <c r="AY6681" s="232" t="s">
        <v>203</v>
      </c>
    </row>
    <row r="6682" spans="1:65" s="13" customFormat="1" ht="11.25">
      <c r="B6682" s="222"/>
      <c r="C6682" s="223"/>
      <c r="D6682" s="224" t="s">
        <v>211</v>
      </c>
      <c r="E6682" s="225" t="s">
        <v>1</v>
      </c>
      <c r="F6682" s="226" t="s">
        <v>5589</v>
      </c>
      <c r="G6682" s="223"/>
      <c r="H6682" s="225" t="s">
        <v>1</v>
      </c>
      <c r="I6682" s="227"/>
      <c r="J6682" s="223"/>
      <c r="K6682" s="223"/>
      <c r="L6682" s="228"/>
      <c r="M6682" s="229"/>
      <c r="N6682" s="230"/>
      <c r="O6682" s="230"/>
      <c r="P6682" s="230"/>
      <c r="Q6682" s="230"/>
      <c r="R6682" s="230"/>
      <c r="S6682" s="230"/>
      <c r="T6682" s="231"/>
      <c r="AT6682" s="232" t="s">
        <v>211</v>
      </c>
      <c r="AU6682" s="232" t="s">
        <v>84</v>
      </c>
      <c r="AV6682" s="13" t="s">
        <v>82</v>
      </c>
      <c r="AW6682" s="13" t="s">
        <v>31</v>
      </c>
      <c r="AX6682" s="13" t="s">
        <v>75</v>
      </c>
      <c r="AY6682" s="232" t="s">
        <v>203</v>
      </c>
    </row>
    <row r="6683" spans="1:65" s="13" customFormat="1" ht="11.25">
      <c r="B6683" s="222"/>
      <c r="C6683" s="223"/>
      <c r="D6683" s="224" t="s">
        <v>211</v>
      </c>
      <c r="E6683" s="225" t="s">
        <v>1</v>
      </c>
      <c r="F6683" s="226" t="s">
        <v>213</v>
      </c>
      <c r="G6683" s="223"/>
      <c r="H6683" s="225" t="s">
        <v>1</v>
      </c>
      <c r="I6683" s="227"/>
      <c r="J6683" s="223"/>
      <c r="K6683" s="223"/>
      <c r="L6683" s="228"/>
      <c r="M6683" s="229"/>
      <c r="N6683" s="230"/>
      <c r="O6683" s="230"/>
      <c r="P6683" s="230"/>
      <c r="Q6683" s="230"/>
      <c r="R6683" s="230"/>
      <c r="S6683" s="230"/>
      <c r="T6683" s="231"/>
      <c r="AT6683" s="232" t="s">
        <v>211</v>
      </c>
      <c r="AU6683" s="232" t="s">
        <v>84</v>
      </c>
      <c r="AV6683" s="13" t="s">
        <v>82</v>
      </c>
      <c r="AW6683" s="13" t="s">
        <v>31</v>
      </c>
      <c r="AX6683" s="13" t="s">
        <v>75</v>
      </c>
      <c r="AY6683" s="232" t="s">
        <v>203</v>
      </c>
    </row>
    <row r="6684" spans="1:65" s="13" customFormat="1" ht="11.25">
      <c r="B6684" s="222"/>
      <c r="C6684" s="223"/>
      <c r="D6684" s="224" t="s">
        <v>211</v>
      </c>
      <c r="E6684" s="225" t="s">
        <v>1</v>
      </c>
      <c r="F6684" s="226" t="s">
        <v>258</v>
      </c>
      <c r="G6684" s="223"/>
      <c r="H6684" s="225" t="s">
        <v>1</v>
      </c>
      <c r="I6684" s="227"/>
      <c r="J6684" s="223"/>
      <c r="K6684" s="223"/>
      <c r="L6684" s="228"/>
      <c r="M6684" s="229"/>
      <c r="N6684" s="230"/>
      <c r="O6684" s="230"/>
      <c r="P6684" s="230"/>
      <c r="Q6684" s="230"/>
      <c r="R6684" s="230"/>
      <c r="S6684" s="230"/>
      <c r="T6684" s="231"/>
      <c r="AT6684" s="232" t="s">
        <v>211</v>
      </c>
      <c r="AU6684" s="232" t="s">
        <v>84</v>
      </c>
      <c r="AV6684" s="13" t="s">
        <v>82</v>
      </c>
      <c r="AW6684" s="13" t="s">
        <v>31</v>
      </c>
      <c r="AX6684" s="13" t="s">
        <v>75</v>
      </c>
      <c r="AY6684" s="232" t="s">
        <v>203</v>
      </c>
    </row>
    <row r="6685" spans="1:65" s="14" customFormat="1" ht="11.25">
      <c r="B6685" s="233"/>
      <c r="C6685" s="234"/>
      <c r="D6685" s="224" t="s">
        <v>211</v>
      </c>
      <c r="E6685" s="235" t="s">
        <v>1</v>
      </c>
      <c r="F6685" s="236" t="s">
        <v>5590</v>
      </c>
      <c r="G6685" s="234"/>
      <c r="H6685" s="237">
        <v>66.960999999999999</v>
      </c>
      <c r="I6685" s="238"/>
      <c r="J6685" s="234"/>
      <c r="K6685" s="234"/>
      <c r="L6685" s="239"/>
      <c r="M6685" s="240"/>
      <c r="N6685" s="241"/>
      <c r="O6685" s="241"/>
      <c r="P6685" s="241"/>
      <c r="Q6685" s="241"/>
      <c r="R6685" s="241"/>
      <c r="S6685" s="241"/>
      <c r="T6685" s="242"/>
      <c r="AT6685" s="243" t="s">
        <v>211</v>
      </c>
      <c r="AU6685" s="243" t="s">
        <v>84</v>
      </c>
      <c r="AV6685" s="14" t="s">
        <v>84</v>
      </c>
      <c r="AW6685" s="14" t="s">
        <v>31</v>
      </c>
      <c r="AX6685" s="14" t="s">
        <v>75</v>
      </c>
      <c r="AY6685" s="243" t="s">
        <v>203</v>
      </c>
    </row>
    <row r="6686" spans="1:65" s="14" customFormat="1" ht="11.25">
      <c r="B6686" s="233"/>
      <c r="C6686" s="234"/>
      <c r="D6686" s="224" t="s">
        <v>211</v>
      </c>
      <c r="E6686" s="235" t="s">
        <v>1</v>
      </c>
      <c r="F6686" s="236" t="s">
        <v>5591</v>
      </c>
      <c r="G6686" s="234"/>
      <c r="H6686" s="237">
        <v>66.960999999999999</v>
      </c>
      <c r="I6686" s="238"/>
      <c r="J6686" s="234"/>
      <c r="K6686" s="234"/>
      <c r="L6686" s="239"/>
      <c r="M6686" s="240"/>
      <c r="N6686" s="241"/>
      <c r="O6686" s="241"/>
      <c r="P6686" s="241"/>
      <c r="Q6686" s="241"/>
      <c r="R6686" s="241"/>
      <c r="S6686" s="241"/>
      <c r="T6686" s="242"/>
      <c r="AT6686" s="243" t="s">
        <v>211</v>
      </c>
      <c r="AU6686" s="243" t="s">
        <v>84</v>
      </c>
      <c r="AV6686" s="14" t="s">
        <v>84</v>
      </c>
      <c r="AW6686" s="14" t="s">
        <v>31</v>
      </c>
      <c r="AX6686" s="14" t="s">
        <v>75</v>
      </c>
      <c r="AY6686" s="243" t="s">
        <v>203</v>
      </c>
    </row>
    <row r="6687" spans="1:65" s="13" customFormat="1" ht="11.25">
      <c r="B6687" s="222"/>
      <c r="C6687" s="223"/>
      <c r="D6687" s="224" t="s">
        <v>211</v>
      </c>
      <c r="E6687" s="225" t="s">
        <v>1</v>
      </c>
      <c r="F6687" s="226" t="s">
        <v>213</v>
      </c>
      <c r="G6687" s="223"/>
      <c r="H6687" s="225" t="s">
        <v>1</v>
      </c>
      <c r="I6687" s="227"/>
      <c r="J6687" s="223"/>
      <c r="K6687" s="223"/>
      <c r="L6687" s="228"/>
      <c r="M6687" s="229"/>
      <c r="N6687" s="230"/>
      <c r="O6687" s="230"/>
      <c r="P6687" s="230"/>
      <c r="Q6687" s="230"/>
      <c r="R6687" s="230"/>
      <c r="S6687" s="230"/>
      <c r="T6687" s="231"/>
      <c r="AT6687" s="232" t="s">
        <v>211</v>
      </c>
      <c r="AU6687" s="232" t="s">
        <v>84</v>
      </c>
      <c r="AV6687" s="13" t="s">
        <v>82</v>
      </c>
      <c r="AW6687" s="13" t="s">
        <v>31</v>
      </c>
      <c r="AX6687" s="13" t="s">
        <v>75</v>
      </c>
      <c r="AY6687" s="232" t="s">
        <v>203</v>
      </c>
    </row>
    <row r="6688" spans="1:65" s="13" customFormat="1" ht="11.25">
      <c r="B6688" s="222"/>
      <c r="C6688" s="223"/>
      <c r="D6688" s="224" t="s">
        <v>211</v>
      </c>
      <c r="E6688" s="225" t="s">
        <v>1</v>
      </c>
      <c r="F6688" s="226" t="s">
        <v>306</v>
      </c>
      <c r="G6688" s="223"/>
      <c r="H6688" s="225" t="s">
        <v>1</v>
      </c>
      <c r="I6688" s="227"/>
      <c r="J6688" s="223"/>
      <c r="K6688" s="223"/>
      <c r="L6688" s="228"/>
      <c r="M6688" s="229"/>
      <c r="N6688" s="230"/>
      <c r="O6688" s="230"/>
      <c r="P6688" s="230"/>
      <c r="Q6688" s="230"/>
      <c r="R6688" s="230"/>
      <c r="S6688" s="230"/>
      <c r="T6688" s="231"/>
      <c r="AT6688" s="232" t="s">
        <v>211</v>
      </c>
      <c r="AU6688" s="232" t="s">
        <v>84</v>
      </c>
      <c r="AV6688" s="13" t="s">
        <v>82</v>
      </c>
      <c r="AW6688" s="13" t="s">
        <v>31</v>
      </c>
      <c r="AX6688" s="13" t="s">
        <v>75</v>
      </c>
      <c r="AY6688" s="232" t="s">
        <v>203</v>
      </c>
    </row>
    <row r="6689" spans="1:65" s="14" customFormat="1" ht="11.25">
      <c r="B6689" s="233"/>
      <c r="C6689" s="234"/>
      <c r="D6689" s="224" t="s">
        <v>211</v>
      </c>
      <c r="E6689" s="235" t="s">
        <v>1</v>
      </c>
      <c r="F6689" s="236" t="s">
        <v>5592</v>
      </c>
      <c r="G6689" s="234"/>
      <c r="H6689" s="237">
        <v>12.88</v>
      </c>
      <c r="I6689" s="238"/>
      <c r="J6689" s="234"/>
      <c r="K6689" s="234"/>
      <c r="L6689" s="239"/>
      <c r="M6689" s="240"/>
      <c r="N6689" s="241"/>
      <c r="O6689" s="241"/>
      <c r="P6689" s="241"/>
      <c r="Q6689" s="241"/>
      <c r="R6689" s="241"/>
      <c r="S6689" s="241"/>
      <c r="T6689" s="242"/>
      <c r="AT6689" s="243" t="s">
        <v>211</v>
      </c>
      <c r="AU6689" s="243" t="s">
        <v>84</v>
      </c>
      <c r="AV6689" s="14" t="s">
        <v>84</v>
      </c>
      <c r="AW6689" s="14" t="s">
        <v>31</v>
      </c>
      <c r="AX6689" s="14" t="s">
        <v>75</v>
      </c>
      <c r="AY6689" s="243" t="s">
        <v>203</v>
      </c>
    </row>
    <row r="6690" spans="1:65" s="14" customFormat="1" ht="11.25">
      <c r="B6690" s="233"/>
      <c r="C6690" s="234"/>
      <c r="D6690" s="224" t="s">
        <v>211</v>
      </c>
      <c r="E6690" s="235" t="s">
        <v>1</v>
      </c>
      <c r="F6690" s="236" t="s">
        <v>5593</v>
      </c>
      <c r="G6690" s="234"/>
      <c r="H6690" s="237">
        <v>12.961</v>
      </c>
      <c r="I6690" s="238"/>
      <c r="J6690" s="234"/>
      <c r="K6690" s="234"/>
      <c r="L6690" s="239"/>
      <c r="M6690" s="240"/>
      <c r="N6690" s="241"/>
      <c r="O6690" s="241"/>
      <c r="P6690" s="241"/>
      <c r="Q6690" s="241"/>
      <c r="R6690" s="241"/>
      <c r="S6690" s="241"/>
      <c r="T6690" s="242"/>
      <c r="AT6690" s="243" t="s">
        <v>211</v>
      </c>
      <c r="AU6690" s="243" t="s">
        <v>84</v>
      </c>
      <c r="AV6690" s="14" t="s">
        <v>84</v>
      </c>
      <c r="AW6690" s="14" t="s">
        <v>31</v>
      </c>
      <c r="AX6690" s="14" t="s">
        <v>75</v>
      </c>
      <c r="AY6690" s="243" t="s">
        <v>203</v>
      </c>
    </row>
    <row r="6691" spans="1:65" s="13" customFormat="1" ht="11.25">
      <c r="B6691" s="222"/>
      <c r="C6691" s="223"/>
      <c r="D6691" s="224" t="s">
        <v>211</v>
      </c>
      <c r="E6691" s="225" t="s">
        <v>1</v>
      </c>
      <c r="F6691" s="226" t="s">
        <v>213</v>
      </c>
      <c r="G6691" s="223"/>
      <c r="H6691" s="225" t="s">
        <v>1</v>
      </c>
      <c r="I6691" s="227"/>
      <c r="J6691" s="223"/>
      <c r="K6691" s="223"/>
      <c r="L6691" s="228"/>
      <c r="M6691" s="229"/>
      <c r="N6691" s="230"/>
      <c r="O6691" s="230"/>
      <c r="P6691" s="230"/>
      <c r="Q6691" s="230"/>
      <c r="R6691" s="230"/>
      <c r="S6691" s="230"/>
      <c r="T6691" s="231"/>
      <c r="AT6691" s="232" t="s">
        <v>211</v>
      </c>
      <c r="AU6691" s="232" t="s">
        <v>84</v>
      </c>
      <c r="AV6691" s="13" t="s">
        <v>82</v>
      </c>
      <c r="AW6691" s="13" t="s">
        <v>31</v>
      </c>
      <c r="AX6691" s="13" t="s">
        <v>75</v>
      </c>
      <c r="AY6691" s="232" t="s">
        <v>203</v>
      </c>
    </row>
    <row r="6692" spans="1:65" s="2" customFormat="1" ht="21.75" customHeight="1">
      <c r="A6692" s="35"/>
      <c r="B6692" s="36"/>
      <c r="C6692" s="209" t="s">
        <v>5594</v>
      </c>
      <c r="D6692" s="209" t="s">
        <v>205</v>
      </c>
      <c r="E6692" s="210" t="s">
        <v>5595</v>
      </c>
      <c r="F6692" s="211" t="s">
        <v>5596</v>
      </c>
      <c r="G6692" s="212" t="s">
        <v>240</v>
      </c>
      <c r="H6692" s="213">
        <v>908.18899999999996</v>
      </c>
      <c r="I6692" s="214"/>
      <c r="J6692" s="215">
        <f>ROUND(I6692*H6692,2)</f>
        <v>0</v>
      </c>
      <c r="K6692" s="211" t="s">
        <v>218</v>
      </c>
      <c r="L6692" s="40"/>
      <c r="M6692" s="216" t="s">
        <v>1</v>
      </c>
      <c r="N6692" s="217" t="s">
        <v>40</v>
      </c>
      <c r="O6692" s="72"/>
      <c r="P6692" s="218">
        <f>O6692*H6692</f>
        <v>0</v>
      </c>
      <c r="Q6692" s="218">
        <v>2.9E-4</v>
      </c>
      <c r="R6692" s="218">
        <f>Q6692*H6692</f>
        <v>0.26337481000000001</v>
      </c>
      <c r="S6692" s="218">
        <v>0</v>
      </c>
      <c r="T6692" s="219">
        <f>S6692*H6692</f>
        <v>0</v>
      </c>
      <c r="U6692" s="35"/>
      <c r="V6692" s="35"/>
      <c r="W6692" s="35"/>
      <c r="X6692" s="35"/>
      <c r="Y6692" s="35"/>
      <c r="Z6692" s="35"/>
      <c r="AA6692" s="35"/>
      <c r="AB6692" s="35"/>
      <c r="AC6692" s="35"/>
      <c r="AD6692" s="35"/>
      <c r="AE6692" s="35"/>
      <c r="AR6692" s="220" t="s">
        <v>412</v>
      </c>
      <c r="AT6692" s="220" t="s">
        <v>205</v>
      </c>
      <c r="AU6692" s="220" t="s">
        <v>84</v>
      </c>
      <c r="AY6692" s="18" t="s">
        <v>203</v>
      </c>
      <c r="BE6692" s="221">
        <f>IF(N6692="základní",J6692,0)</f>
        <v>0</v>
      </c>
      <c r="BF6692" s="221">
        <f>IF(N6692="snížená",J6692,0)</f>
        <v>0</v>
      </c>
      <c r="BG6692" s="221">
        <f>IF(N6692="zákl. přenesená",J6692,0)</f>
        <v>0</v>
      </c>
      <c r="BH6692" s="221">
        <f>IF(N6692="sníž. přenesená",J6692,0)</f>
        <v>0</v>
      </c>
      <c r="BI6692" s="221">
        <f>IF(N6692="nulová",J6692,0)</f>
        <v>0</v>
      </c>
      <c r="BJ6692" s="18" t="s">
        <v>82</v>
      </c>
      <c r="BK6692" s="221">
        <f>ROUND(I6692*H6692,2)</f>
        <v>0</v>
      </c>
      <c r="BL6692" s="18" t="s">
        <v>412</v>
      </c>
      <c r="BM6692" s="220" t="s">
        <v>5597</v>
      </c>
    </row>
    <row r="6693" spans="1:65" s="2" customFormat="1" ht="29.25">
      <c r="A6693" s="35"/>
      <c r="B6693" s="36"/>
      <c r="C6693" s="37"/>
      <c r="D6693" s="224" t="s">
        <v>355</v>
      </c>
      <c r="E6693" s="37"/>
      <c r="F6693" s="244" t="s">
        <v>5598</v>
      </c>
      <c r="G6693" s="37"/>
      <c r="H6693" s="37"/>
      <c r="I6693" s="123"/>
      <c r="J6693" s="37"/>
      <c r="K6693" s="37"/>
      <c r="L6693" s="40"/>
      <c r="M6693" s="245"/>
      <c r="N6693" s="246"/>
      <c r="O6693" s="72"/>
      <c r="P6693" s="72"/>
      <c r="Q6693" s="72"/>
      <c r="R6693" s="72"/>
      <c r="S6693" s="72"/>
      <c r="T6693" s="73"/>
      <c r="U6693" s="35"/>
      <c r="V6693" s="35"/>
      <c r="W6693" s="35"/>
      <c r="X6693" s="35"/>
      <c r="Y6693" s="35"/>
      <c r="Z6693" s="35"/>
      <c r="AA6693" s="35"/>
      <c r="AB6693" s="35"/>
      <c r="AC6693" s="35"/>
      <c r="AD6693" s="35"/>
      <c r="AE6693" s="35"/>
      <c r="AT6693" s="18" t="s">
        <v>355</v>
      </c>
      <c r="AU6693" s="18" t="s">
        <v>84</v>
      </c>
    </row>
    <row r="6694" spans="1:65" s="13" customFormat="1" ht="22.5">
      <c r="B6694" s="222"/>
      <c r="C6694" s="223"/>
      <c r="D6694" s="224" t="s">
        <v>211</v>
      </c>
      <c r="E6694" s="225" t="s">
        <v>1</v>
      </c>
      <c r="F6694" s="226" t="s">
        <v>1673</v>
      </c>
      <c r="G6694" s="223"/>
      <c r="H6694" s="225" t="s">
        <v>1</v>
      </c>
      <c r="I6694" s="227"/>
      <c r="J6694" s="223"/>
      <c r="K6694" s="223"/>
      <c r="L6694" s="228"/>
      <c r="M6694" s="229"/>
      <c r="N6694" s="230"/>
      <c r="O6694" s="230"/>
      <c r="P6694" s="230"/>
      <c r="Q6694" s="230"/>
      <c r="R6694" s="230"/>
      <c r="S6694" s="230"/>
      <c r="T6694" s="231"/>
      <c r="AT6694" s="232" t="s">
        <v>211</v>
      </c>
      <c r="AU6694" s="232" t="s">
        <v>84</v>
      </c>
      <c r="AV6694" s="13" t="s">
        <v>82</v>
      </c>
      <c r="AW6694" s="13" t="s">
        <v>31</v>
      </c>
      <c r="AX6694" s="13" t="s">
        <v>75</v>
      </c>
      <c r="AY6694" s="232" t="s">
        <v>203</v>
      </c>
    </row>
    <row r="6695" spans="1:65" s="13" customFormat="1" ht="11.25">
      <c r="B6695" s="222"/>
      <c r="C6695" s="223"/>
      <c r="D6695" s="224" t="s">
        <v>211</v>
      </c>
      <c r="E6695" s="225" t="s">
        <v>1</v>
      </c>
      <c r="F6695" s="226" t="s">
        <v>213</v>
      </c>
      <c r="G6695" s="223"/>
      <c r="H6695" s="225" t="s">
        <v>1</v>
      </c>
      <c r="I6695" s="227"/>
      <c r="J6695" s="223"/>
      <c r="K6695" s="223"/>
      <c r="L6695" s="228"/>
      <c r="M6695" s="229"/>
      <c r="N6695" s="230"/>
      <c r="O6695" s="230"/>
      <c r="P6695" s="230"/>
      <c r="Q6695" s="230"/>
      <c r="R6695" s="230"/>
      <c r="S6695" s="230"/>
      <c r="T6695" s="231"/>
      <c r="AT6695" s="232" t="s">
        <v>211</v>
      </c>
      <c r="AU6695" s="232" t="s">
        <v>84</v>
      </c>
      <c r="AV6695" s="13" t="s">
        <v>82</v>
      </c>
      <c r="AW6695" s="13" t="s">
        <v>31</v>
      </c>
      <c r="AX6695" s="13" t="s">
        <v>75</v>
      </c>
      <c r="AY6695" s="232" t="s">
        <v>203</v>
      </c>
    </row>
    <row r="6696" spans="1:65" s="13" customFormat="1" ht="11.25">
      <c r="B6696" s="222"/>
      <c r="C6696" s="223"/>
      <c r="D6696" s="224" t="s">
        <v>211</v>
      </c>
      <c r="E6696" s="225" t="s">
        <v>1</v>
      </c>
      <c r="F6696" s="226" t="s">
        <v>1674</v>
      </c>
      <c r="G6696" s="223"/>
      <c r="H6696" s="225" t="s">
        <v>1</v>
      </c>
      <c r="I6696" s="227"/>
      <c r="J6696" s="223"/>
      <c r="K6696" s="223"/>
      <c r="L6696" s="228"/>
      <c r="M6696" s="229"/>
      <c r="N6696" s="230"/>
      <c r="O6696" s="230"/>
      <c r="P6696" s="230"/>
      <c r="Q6696" s="230"/>
      <c r="R6696" s="230"/>
      <c r="S6696" s="230"/>
      <c r="T6696" s="231"/>
      <c r="AT6696" s="232" t="s">
        <v>211</v>
      </c>
      <c r="AU6696" s="232" t="s">
        <v>84</v>
      </c>
      <c r="AV6696" s="13" t="s">
        <v>82</v>
      </c>
      <c r="AW6696" s="13" t="s">
        <v>31</v>
      </c>
      <c r="AX6696" s="13" t="s">
        <v>75</v>
      </c>
      <c r="AY6696" s="232" t="s">
        <v>203</v>
      </c>
    </row>
    <row r="6697" spans="1:65" s="14" customFormat="1" ht="11.25">
      <c r="B6697" s="233"/>
      <c r="C6697" s="234"/>
      <c r="D6697" s="224" t="s">
        <v>211</v>
      </c>
      <c r="E6697" s="235" t="s">
        <v>1</v>
      </c>
      <c r="F6697" s="236" t="s">
        <v>1675</v>
      </c>
      <c r="G6697" s="234"/>
      <c r="H6697" s="237">
        <v>13.183999999999999</v>
      </c>
      <c r="I6697" s="238"/>
      <c r="J6697" s="234"/>
      <c r="K6697" s="234"/>
      <c r="L6697" s="239"/>
      <c r="M6697" s="240"/>
      <c r="N6697" s="241"/>
      <c r="O6697" s="241"/>
      <c r="P6697" s="241"/>
      <c r="Q6697" s="241"/>
      <c r="R6697" s="241"/>
      <c r="S6697" s="241"/>
      <c r="T6697" s="242"/>
      <c r="AT6697" s="243" t="s">
        <v>211</v>
      </c>
      <c r="AU6697" s="243" t="s">
        <v>84</v>
      </c>
      <c r="AV6697" s="14" t="s">
        <v>84</v>
      </c>
      <c r="AW6697" s="14" t="s">
        <v>31</v>
      </c>
      <c r="AX6697" s="14" t="s">
        <v>75</v>
      </c>
      <c r="AY6697" s="243" t="s">
        <v>203</v>
      </c>
    </row>
    <row r="6698" spans="1:65" s="14" customFormat="1" ht="11.25">
      <c r="B6698" s="233"/>
      <c r="C6698" s="234"/>
      <c r="D6698" s="224" t="s">
        <v>211</v>
      </c>
      <c r="E6698" s="235" t="s">
        <v>1</v>
      </c>
      <c r="F6698" s="236" t="s">
        <v>1676</v>
      </c>
      <c r="G6698" s="234"/>
      <c r="H6698" s="237">
        <v>13.183999999999999</v>
      </c>
      <c r="I6698" s="238"/>
      <c r="J6698" s="234"/>
      <c r="K6698" s="234"/>
      <c r="L6698" s="239"/>
      <c r="M6698" s="240"/>
      <c r="N6698" s="241"/>
      <c r="O6698" s="241"/>
      <c r="P6698" s="241"/>
      <c r="Q6698" s="241"/>
      <c r="R6698" s="241"/>
      <c r="S6698" s="241"/>
      <c r="T6698" s="242"/>
      <c r="AT6698" s="243" t="s">
        <v>211</v>
      </c>
      <c r="AU6698" s="243" t="s">
        <v>84</v>
      </c>
      <c r="AV6698" s="14" t="s">
        <v>84</v>
      </c>
      <c r="AW6698" s="14" t="s">
        <v>31</v>
      </c>
      <c r="AX6698" s="14" t="s">
        <v>75</v>
      </c>
      <c r="AY6698" s="243" t="s">
        <v>203</v>
      </c>
    </row>
    <row r="6699" spans="1:65" s="14" customFormat="1" ht="11.25">
      <c r="B6699" s="233"/>
      <c r="C6699" s="234"/>
      <c r="D6699" s="224" t="s">
        <v>211</v>
      </c>
      <c r="E6699" s="235" t="s">
        <v>1</v>
      </c>
      <c r="F6699" s="236" t="s">
        <v>1677</v>
      </c>
      <c r="G6699" s="234"/>
      <c r="H6699" s="237">
        <v>12.853</v>
      </c>
      <c r="I6699" s="238"/>
      <c r="J6699" s="234"/>
      <c r="K6699" s="234"/>
      <c r="L6699" s="239"/>
      <c r="M6699" s="240"/>
      <c r="N6699" s="241"/>
      <c r="O6699" s="241"/>
      <c r="P6699" s="241"/>
      <c r="Q6699" s="241"/>
      <c r="R6699" s="241"/>
      <c r="S6699" s="241"/>
      <c r="T6699" s="242"/>
      <c r="AT6699" s="243" t="s">
        <v>211</v>
      </c>
      <c r="AU6699" s="243" t="s">
        <v>84</v>
      </c>
      <c r="AV6699" s="14" t="s">
        <v>84</v>
      </c>
      <c r="AW6699" s="14" t="s">
        <v>31</v>
      </c>
      <c r="AX6699" s="14" t="s">
        <v>75</v>
      </c>
      <c r="AY6699" s="243" t="s">
        <v>203</v>
      </c>
    </row>
    <row r="6700" spans="1:65" s="14" customFormat="1" ht="11.25">
      <c r="B6700" s="233"/>
      <c r="C6700" s="234"/>
      <c r="D6700" s="224" t="s">
        <v>211</v>
      </c>
      <c r="E6700" s="235" t="s">
        <v>1</v>
      </c>
      <c r="F6700" s="236" t="s">
        <v>1678</v>
      </c>
      <c r="G6700" s="234"/>
      <c r="H6700" s="237">
        <v>12.853</v>
      </c>
      <c r="I6700" s="238"/>
      <c r="J6700" s="234"/>
      <c r="K6700" s="234"/>
      <c r="L6700" s="239"/>
      <c r="M6700" s="240"/>
      <c r="N6700" s="241"/>
      <c r="O6700" s="241"/>
      <c r="P6700" s="241"/>
      <c r="Q6700" s="241"/>
      <c r="R6700" s="241"/>
      <c r="S6700" s="241"/>
      <c r="T6700" s="242"/>
      <c r="AT6700" s="243" t="s">
        <v>211</v>
      </c>
      <c r="AU6700" s="243" t="s">
        <v>84</v>
      </c>
      <c r="AV6700" s="14" t="s">
        <v>84</v>
      </c>
      <c r="AW6700" s="14" t="s">
        <v>31</v>
      </c>
      <c r="AX6700" s="14" t="s">
        <v>75</v>
      </c>
      <c r="AY6700" s="243" t="s">
        <v>203</v>
      </c>
    </row>
    <row r="6701" spans="1:65" s="14" customFormat="1" ht="11.25">
      <c r="B6701" s="233"/>
      <c r="C6701" s="234"/>
      <c r="D6701" s="224" t="s">
        <v>211</v>
      </c>
      <c r="E6701" s="235" t="s">
        <v>1</v>
      </c>
      <c r="F6701" s="236" t="s">
        <v>1679</v>
      </c>
      <c r="G6701" s="234"/>
      <c r="H6701" s="237">
        <v>13.183999999999999</v>
      </c>
      <c r="I6701" s="238"/>
      <c r="J6701" s="234"/>
      <c r="K6701" s="234"/>
      <c r="L6701" s="239"/>
      <c r="M6701" s="240"/>
      <c r="N6701" s="241"/>
      <c r="O6701" s="241"/>
      <c r="P6701" s="241"/>
      <c r="Q6701" s="241"/>
      <c r="R6701" s="241"/>
      <c r="S6701" s="241"/>
      <c r="T6701" s="242"/>
      <c r="AT6701" s="243" t="s">
        <v>211</v>
      </c>
      <c r="AU6701" s="243" t="s">
        <v>84</v>
      </c>
      <c r="AV6701" s="14" t="s">
        <v>84</v>
      </c>
      <c r="AW6701" s="14" t="s">
        <v>31</v>
      </c>
      <c r="AX6701" s="14" t="s">
        <v>75</v>
      </c>
      <c r="AY6701" s="243" t="s">
        <v>203</v>
      </c>
    </row>
    <row r="6702" spans="1:65" s="14" customFormat="1" ht="11.25">
      <c r="B6702" s="233"/>
      <c r="C6702" s="234"/>
      <c r="D6702" s="224" t="s">
        <v>211</v>
      </c>
      <c r="E6702" s="235" t="s">
        <v>1</v>
      </c>
      <c r="F6702" s="236" t="s">
        <v>1680</v>
      </c>
      <c r="G6702" s="234"/>
      <c r="H6702" s="237">
        <v>13.183999999999999</v>
      </c>
      <c r="I6702" s="238"/>
      <c r="J6702" s="234"/>
      <c r="K6702" s="234"/>
      <c r="L6702" s="239"/>
      <c r="M6702" s="240"/>
      <c r="N6702" s="241"/>
      <c r="O6702" s="241"/>
      <c r="P6702" s="241"/>
      <c r="Q6702" s="241"/>
      <c r="R6702" s="241"/>
      <c r="S6702" s="241"/>
      <c r="T6702" s="242"/>
      <c r="AT6702" s="243" t="s">
        <v>211</v>
      </c>
      <c r="AU6702" s="243" t="s">
        <v>84</v>
      </c>
      <c r="AV6702" s="14" t="s">
        <v>84</v>
      </c>
      <c r="AW6702" s="14" t="s">
        <v>31</v>
      </c>
      <c r="AX6702" s="14" t="s">
        <v>75</v>
      </c>
      <c r="AY6702" s="243" t="s">
        <v>203</v>
      </c>
    </row>
    <row r="6703" spans="1:65" s="14" customFormat="1" ht="11.25">
      <c r="B6703" s="233"/>
      <c r="C6703" s="234"/>
      <c r="D6703" s="224" t="s">
        <v>211</v>
      </c>
      <c r="E6703" s="235" t="s">
        <v>1</v>
      </c>
      <c r="F6703" s="236" t="s">
        <v>1681</v>
      </c>
      <c r="G6703" s="234"/>
      <c r="H6703" s="237">
        <v>12.853</v>
      </c>
      <c r="I6703" s="238"/>
      <c r="J6703" s="234"/>
      <c r="K6703" s="234"/>
      <c r="L6703" s="239"/>
      <c r="M6703" s="240"/>
      <c r="N6703" s="241"/>
      <c r="O6703" s="241"/>
      <c r="P6703" s="241"/>
      <c r="Q6703" s="241"/>
      <c r="R6703" s="241"/>
      <c r="S6703" s="241"/>
      <c r="T6703" s="242"/>
      <c r="AT6703" s="243" t="s">
        <v>211</v>
      </c>
      <c r="AU6703" s="243" t="s">
        <v>84</v>
      </c>
      <c r="AV6703" s="14" t="s">
        <v>84</v>
      </c>
      <c r="AW6703" s="14" t="s">
        <v>31</v>
      </c>
      <c r="AX6703" s="14" t="s">
        <v>75</v>
      </c>
      <c r="AY6703" s="243" t="s">
        <v>203</v>
      </c>
    </row>
    <row r="6704" spans="1:65" s="14" customFormat="1" ht="11.25">
      <c r="B6704" s="233"/>
      <c r="C6704" s="234"/>
      <c r="D6704" s="224" t="s">
        <v>211</v>
      </c>
      <c r="E6704" s="235" t="s">
        <v>1</v>
      </c>
      <c r="F6704" s="236" t="s">
        <v>1682</v>
      </c>
      <c r="G6704" s="234"/>
      <c r="H6704" s="237">
        <v>12.853</v>
      </c>
      <c r="I6704" s="238"/>
      <c r="J6704" s="234"/>
      <c r="K6704" s="234"/>
      <c r="L6704" s="239"/>
      <c r="M6704" s="240"/>
      <c r="N6704" s="241"/>
      <c r="O6704" s="241"/>
      <c r="P6704" s="241"/>
      <c r="Q6704" s="241"/>
      <c r="R6704" s="241"/>
      <c r="S6704" s="241"/>
      <c r="T6704" s="242"/>
      <c r="AT6704" s="243" t="s">
        <v>211</v>
      </c>
      <c r="AU6704" s="243" t="s">
        <v>84</v>
      </c>
      <c r="AV6704" s="14" t="s">
        <v>84</v>
      </c>
      <c r="AW6704" s="14" t="s">
        <v>31</v>
      </c>
      <c r="AX6704" s="14" t="s">
        <v>75</v>
      </c>
      <c r="AY6704" s="243" t="s">
        <v>203</v>
      </c>
    </row>
    <row r="6705" spans="2:51" s="14" customFormat="1" ht="11.25">
      <c r="B6705" s="233"/>
      <c r="C6705" s="234"/>
      <c r="D6705" s="224" t="s">
        <v>211</v>
      </c>
      <c r="E6705" s="235" t="s">
        <v>1</v>
      </c>
      <c r="F6705" s="236" t="s">
        <v>1683</v>
      </c>
      <c r="G6705" s="234"/>
      <c r="H6705" s="237">
        <v>13.183999999999999</v>
      </c>
      <c r="I6705" s="238"/>
      <c r="J6705" s="234"/>
      <c r="K6705" s="234"/>
      <c r="L6705" s="239"/>
      <c r="M6705" s="240"/>
      <c r="N6705" s="241"/>
      <c r="O6705" s="241"/>
      <c r="P6705" s="241"/>
      <c r="Q6705" s="241"/>
      <c r="R6705" s="241"/>
      <c r="S6705" s="241"/>
      <c r="T6705" s="242"/>
      <c r="AT6705" s="243" t="s">
        <v>211</v>
      </c>
      <c r="AU6705" s="243" t="s">
        <v>84</v>
      </c>
      <c r="AV6705" s="14" t="s">
        <v>84</v>
      </c>
      <c r="AW6705" s="14" t="s">
        <v>31</v>
      </c>
      <c r="AX6705" s="14" t="s">
        <v>75</v>
      </c>
      <c r="AY6705" s="243" t="s">
        <v>203</v>
      </c>
    </row>
    <row r="6706" spans="2:51" s="14" customFormat="1" ht="11.25">
      <c r="B6706" s="233"/>
      <c r="C6706" s="234"/>
      <c r="D6706" s="224" t="s">
        <v>211</v>
      </c>
      <c r="E6706" s="235" t="s">
        <v>1</v>
      </c>
      <c r="F6706" s="236" t="s">
        <v>1684</v>
      </c>
      <c r="G6706" s="234"/>
      <c r="H6706" s="237">
        <v>13.183999999999999</v>
      </c>
      <c r="I6706" s="238"/>
      <c r="J6706" s="234"/>
      <c r="K6706" s="234"/>
      <c r="L6706" s="239"/>
      <c r="M6706" s="240"/>
      <c r="N6706" s="241"/>
      <c r="O6706" s="241"/>
      <c r="P6706" s="241"/>
      <c r="Q6706" s="241"/>
      <c r="R6706" s="241"/>
      <c r="S6706" s="241"/>
      <c r="T6706" s="242"/>
      <c r="AT6706" s="243" t="s">
        <v>211</v>
      </c>
      <c r="AU6706" s="243" t="s">
        <v>84</v>
      </c>
      <c r="AV6706" s="14" t="s">
        <v>84</v>
      </c>
      <c r="AW6706" s="14" t="s">
        <v>31</v>
      </c>
      <c r="AX6706" s="14" t="s">
        <v>75</v>
      </c>
      <c r="AY6706" s="243" t="s">
        <v>203</v>
      </c>
    </row>
    <row r="6707" spans="2:51" s="14" customFormat="1" ht="11.25">
      <c r="B6707" s="233"/>
      <c r="C6707" s="234"/>
      <c r="D6707" s="224" t="s">
        <v>211</v>
      </c>
      <c r="E6707" s="235" t="s">
        <v>1</v>
      </c>
      <c r="F6707" s="236" t="s">
        <v>1685</v>
      </c>
      <c r="G6707" s="234"/>
      <c r="H6707" s="237">
        <v>13.183999999999999</v>
      </c>
      <c r="I6707" s="238"/>
      <c r="J6707" s="234"/>
      <c r="K6707" s="234"/>
      <c r="L6707" s="239"/>
      <c r="M6707" s="240"/>
      <c r="N6707" s="241"/>
      <c r="O6707" s="241"/>
      <c r="P6707" s="241"/>
      <c r="Q6707" s="241"/>
      <c r="R6707" s="241"/>
      <c r="S6707" s="241"/>
      <c r="T6707" s="242"/>
      <c r="AT6707" s="243" t="s">
        <v>211</v>
      </c>
      <c r="AU6707" s="243" t="s">
        <v>84</v>
      </c>
      <c r="AV6707" s="14" t="s">
        <v>84</v>
      </c>
      <c r="AW6707" s="14" t="s">
        <v>31</v>
      </c>
      <c r="AX6707" s="14" t="s">
        <v>75</v>
      </c>
      <c r="AY6707" s="243" t="s">
        <v>203</v>
      </c>
    </row>
    <row r="6708" spans="2:51" s="14" customFormat="1" ht="11.25">
      <c r="B6708" s="233"/>
      <c r="C6708" s="234"/>
      <c r="D6708" s="224" t="s">
        <v>211</v>
      </c>
      <c r="E6708" s="235" t="s">
        <v>1</v>
      </c>
      <c r="F6708" s="236" t="s">
        <v>1686</v>
      </c>
      <c r="G6708" s="234"/>
      <c r="H6708" s="237">
        <v>13.183999999999999</v>
      </c>
      <c r="I6708" s="238"/>
      <c r="J6708" s="234"/>
      <c r="K6708" s="234"/>
      <c r="L6708" s="239"/>
      <c r="M6708" s="240"/>
      <c r="N6708" s="241"/>
      <c r="O6708" s="241"/>
      <c r="P6708" s="241"/>
      <c r="Q6708" s="241"/>
      <c r="R6708" s="241"/>
      <c r="S6708" s="241"/>
      <c r="T6708" s="242"/>
      <c r="AT6708" s="243" t="s">
        <v>211</v>
      </c>
      <c r="AU6708" s="243" t="s">
        <v>84</v>
      </c>
      <c r="AV6708" s="14" t="s">
        <v>84</v>
      </c>
      <c r="AW6708" s="14" t="s">
        <v>31</v>
      </c>
      <c r="AX6708" s="14" t="s">
        <v>75</v>
      </c>
      <c r="AY6708" s="243" t="s">
        <v>203</v>
      </c>
    </row>
    <row r="6709" spans="2:51" s="14" customFormat="1" ht="11.25">
      <c r="B6709" s="233"/>
      <c r="C6709" s="234"/>
      <c r="D6709" s="224" t="s">
        <v>211</v>
      </c>
      <c r="E6709" s="235" t="s">
        <v>1</v>
      </c>
      <c r="F6709" s="236" t="s">
        <v>1687</v>
      </c>
      <c r="G6709" s="234"/>
      <c r="H6709" s="237">
        <v>13.634</v>
      </c>
      <c r="I6709" s="238"/>
      <c r="J6709" s="234"/>
      <c r="K6709" s="234"/>
      <c r="L6709" s="239"/>
      <c r="M6709" s="240"/>
      <c r="N6709" s="241"/>
      <c r="O6709" s="241"/>
      <c r="P6709" s="241"/>
      <c r="Q6709" s="241"/>
      <c r="R6709" s="241"/>
      <c r="S6709" s="241"/>
      <c r="T6709" s="242"/>
      <c r="AT6709" s="243" t="s">
        <v>211</v>
      </c>
      <c r="AU6709" s="243" t="s">
        <v>84</v>
      </c>
      <c r="AV6709" s="14" t="s">
        <v>84</v>
      </c>
      <c r="AW6709" s="14" t="s">
        <v>31</v>
      </c>
      <c r="AX6709" s="14" t="s">
        <v>75</v>
      </c>
      <c r="AY6709" s="243" t="s">
        <v>203</v>
      </c>
    </row>
    <row r="6710" spans="2:51" s="14" customFormat="1" ht="11.25">
      <c r="B6710" s="233"/>
      <c r="C6710" s="234"/>
      <c r="D6710" s="224" t="s">
        <v>211</v>
      </c>
      <c r="E6710" s="235" t="s">
        <v>1</v>
      </c>
      <c r="F6710" s="236" t="s">
        <v>1688</v>
      </c>
      <c r="G6710" s="234"/>
      <c r="H6710" s="237">
        <v>14.641</v>
      </c>
      <c r="I6710" s="238"/>
      <c r="J6710" s="234"/>
      <c r="K6710" s="234"/>
      <c r="L6710" s="239"/>
      <c r="M6710" s="240"/>
      <c r="N6710" s="241"/>
      <c r="O6710" s="241"/>
      <c r="P6710" s="241"/>
      <c r="Q6710" s="241"/>
      <c r="R6710" s="241"/>
      <c r="S6710" s="241"/>
      <c r="T6710" s="242"/>
      <c r="AT6710" s="243" t="s">
        <v>211</v>
      </c>
      <c r="AU6710" s="243" t="s">
        <v>84</v>
      </c>
      <c r="AV6710" s="14" t="s">
        <v>84</v>
      </c>
      <c r="AW6710" s="14" t="s">
        <v>31</v>
      </c>
      <c r="AX6710" s="14" t="s">
        <v>75</v>
      </c>
      <c r="AY6710" s="243" t="s">
        <v>203</v>
      </c>
    </row>
    <row r="6711" spans="2:51" s="14" customFormat="1" ht="11.25">
      <c r="B6711" s="233"/>
      <c r="C6711" s="234"/>
      <c r="D6711" s="224" t="s">
        <v>211</v>
      </c>
      <c r="E6711" s="235" t="s">
        <v>1</v>
      </c>
      <c r="F6711" s="236" t="s">
        <v>1689</v>
      </c>
      <c r="G6711" s="234"/>
      <c r="H6711" s="237">
        <v>14.31</v>
      </c>
      <c r="I6711" s="238"/>
      <c r="J6711" s="234"/>
      <c r="K6711" s="234"/>
      <c r="L6711" s="239"/>
      <c r="M6711" s="240"/>
      <c r="N6711" s="241"/>
      <c r="O6711" s="241"/>
      <c r="P6711" s="241"/>
      <c r="Q6711" s="241"/>
      <c r="R6711" s="241"/>
      <c r="S6711" s="241"/>
      <c r="T6711" s="242"/>
      <c r="AT6711" s="243" t="s">
        <v>211</v>
      </c>
      <c r="AU6711" s="243" t="s">
        <v>84</v>
      </c>
      <c r="AV6711" s="14" t="s">
        <v>84</v>
      </c>
      <c r="AW6711" s="14" t="s">
        <v>31</v>
      </c>
      <c r="AX6711" s="14" t="s">
        <v>75</v>
      </c>
      <c r="AY6711" s="243" t="s">
        <v>203</v>
      </c>
    </row>
    <row r="6712" spans="2:51" s="14" customFormat="1" ht="11.25">
      <c r="B6712" s="233"/>
      <c r="C6712" s="234"/>
      <c r="D6712" s="224" t="s">
        <v>211</v>
      </c>
      <c r="E6712" s="235" t="s">
        <v>1</v>
      </c>
      <c r="F6712" s="236" t="s">
        <v>1690</v>
      </c>
      <c r="G6712" s="234"/>
      <c r="H6712" s="237">
        <v>12.853</v>
      </c>
      <c r="I6712" s="238"/>
      <c r="J6712" s="234"/>
      <c r="K6712" s="234"/>
      <c r="L6712" s="239"/>
      <c r="M6712" s="240"/>
      <c r="N6712" s="241"/>
      <c r="O6712" s="241"/>
      <c r="P6712" s="241"/>
      <c r="Q6712" s="241"/>
      <c r="R6712" s="241"/>
      <c r="S6712" s="241"/>
      <c r="T6712" s="242"/>
      <c r="AT6712" s="243" t="s">
        <v>211</v>
      </c>
      <c r="AU6712" s="243" t="s">
        <v>84</v>
      </c>
      <c r="AV6712" s="14" t="s">
        <v>84</v>
      </c>
      <c r="AW6712" s="14" t="s">
        <v>31</v>
      </c>
      <c r="AX6712" s="14" t="s">
        <v>75</v>
      </c>
      <c r="AY6712" s="243" t="s">
        <v>203</v>
      </c>
    </row>
    <row r="6713" spans="2:51" s="14" customFormat="1" ht="11.25">
      <c r="B6713" s="233"/>
      <c r="C6713" s="234"/>
      <c r="D6713" s="224" t="s">
        <v>211</v>
      </c>
      <c r="E6713" s="235" t="s">
        <v>1</v>
      </c>
      <c r="F6713" s="236" t="s">
        <v>1691</v>
      </c>
      <c r="G6713" s="234"/>
      <c r="H6713" s="237">
        <v>12.853</v>
      </c>
      <c r="I6713" s="238"/>
      <c r="J6713" s="234"/>
      <c r="K6713" s="234"/>
      <c r="L6713" s="239"/>
      <c r="M6713" s="240"/>
      <c r="N6713" s="241"/>
      <c r="O6713" s="241"/>
      <c r="P6713" s="241"/>
      <c r="Q6713" s="241"/>
      <c r="R6713" s="241"/>
      <c r="S6713" s="241"/>
      <c r="T6713" s="242"/>
      <c r="AT6713" s="243" t="s">
        <v>211</v>
      </c>
      <c r="AU6713" s="243" t="s">
        <v>84</v>
      </c>
      <c r="AV6713" s="14" t="s">
        <v>84</v>
      </c>
      <c r="AW6713" s="14" t="s">
        <v>31</v>
      </c>
      <c r="AX6713" s="14" t="s">
        <v>75</v>
      </c>
      <c r="AY6713" s="243" t="s">
        <v>203</v>
      </c>
    </row>
    <row r="6714" spans="2:51" s="14" customFormat="1" ht="11.25">
      <c r="B6714" s="233"/>
      <c r="C6714" s="234"/>
      <c r="D6714" s="224" t="s">
        <v>211</v>
      </c>
      <c r="E6714" s="235" t="s">
        <v>1</v>
      </c>
      <c r="F6714" s="236" t="s">
        <v>1692</v>
      </c>
      <c r="G6714" s="234"/>
      <c r="H6714" s="237">
        <v>12.853</v>
      </c>
      <c r="I6714" s="238"/>
      <c r="J6714" s="234"/>
      <c r="K6714" s="234"/>
      <c r="L6714" s="239"/>
      <c r="M6714" s="240"/>
      <c r="N6714" s="241"/>
      <c r="O6714" s="241"/>
      <c r="P6714" s="241"/>
      <c r="Q6714" s="241"/>
      <c r="R6714" s="241"/>
      <c r="S6714" s="241"/>
      <c r="T6714" s="242"/>
      <c r="AT6714" s="243" t="s">
        <v>211</v>
      </c>
      <c r="AU6714" s="243" t="s">
        <v>84</v>
      </c>
      <c r="AV6714" s="14" t="s">
        <v>84</v>
      </c>
      <c r="AW6714" s="14" t="s">
        <v>31</v>
      </c>
      <c r="AX6714" s="14" t="s">
        <v>75</v>
      </c>
      <c r="AY6714" s="243" t="s">
        <v>203</v>
      </c>
    </row>
    <row r="6715" spans="2:51" s="14" customFormat="1" ht="11.25">
      <c r="B6715" s="233"/>
      <c r="C6715" s="234"/>
      <c r="D6715" s="224" t="s">
        <v>211</v>
      </c>
      <c r="E6715" s="235" t="s">
        <v>1</v>
      </c>
      <c r="F6715" s="236" t="s">
        <v>1693</v>
      </c>
      <c r="G6715" s="234"/>
      <c r="H6715" s="237">
        <v>13.183999999999999</v>
      </c>
      <c r="I6715" s="238"/>
      <c r="J6715" s="234"/>
      <c r="K6715" s="234"/>
      <c r="L6715" s="239"/>
      <c r="M6715" s="240"/>
      <c r="N6715" s="241"/>
      <c r="O6715" s="241"/>
      <c r="P6715" s="241"/>
      <c r="Q6715" s="241"/>
      <c r="R6715" s="241"/>
      <c r="S6715" s="241"/>
      <c r="T6715" s="242"/>
      <c r="AT6715" s="243" t="s">
        <v>211</v>
      </c>
      <c r="AU6715" s="243" t="s">
        <v>84</v>
      </c>
      <c r="AV6715" s="14" t="s">
        <v>84</v>
      </c>
      <c r="AW6715" s="14" t="s">
        <v>31</v>
      </c>
      <c r="AX6715" s="14" t="s">
        <v>75</v>
      </c>
      <c r="AY6715" s="243" t="s">
        <v>203</v>
      </c>
    </row>
    <row r="6716" spans="2:51" s="14" customFormat="1" ht="11.25">
      <c r="B6716" s="233"/>
      <c r="C6716" s="234"/>
      <c r="D6716" s="224" t="s">
        <v>211</v>
      </c>
      <c r="E6716" s="235" t="s">
        <v>1</v>
      </c>
      <c r="F6716" s="236" t="s">
        <v>1694</v>
      </c>
      <c r="G6716" s="234"/>
      <c r="H6716" s="237">
        <v>13.183999999999999</v>
      </c>
      <c r="I6716" s="238"/>
      <c r="J6716" s="234"/>
      <c r="K6716" s="234"/>
      <c r="L6716" s="239"/>
      <c r="M6716" s="240"/>
      <c r="N6716" s="241"/>
      <c r="O6716" s="241"/>
      <c r="P6716" s="241"/>
      <c r="Q6716" s="241"/>
      <c r="R6716" s="241"/>
      <c r="S6716" s="241"/>
      <c r="T6716" s="242"/>
      <c r="AT6716" s="243" t="s">
        <v>211</v>
      </c>
      <c r="AU6716" s="243" t="s">
        <v>84</v>
      </c>
      <c r="AV6716" s="14" t="s">
        <v>84</v>
      </c>
      <c r="AW6716" s="14" t="s">
        <v>31</v>
      </c>
      <c r="AX6716" s="14" t="s">
        <v>75</v>
      </c>
      <c r="AY6716" s="243" t="s">
        <v>203</v>
      </c>
    </row>
    <row r="6717" spans="2:51" s="14" customFormat="1" ht="11.25">
      <c r="B6717" s="233"/>
      <c r="C6717" s="234"/>
      <c r="D6717" s="224" t="s">
        <v>211</v>
      </c>
      <c r="E6717" s="235" t="s">
        <v>1</v>
      </c>
      <c r="F6717" s="236" t="s">
        <v>1695</v>
      </c>
      <c r="G6717" s="234"/>
      <c r="H6717" s="237">
        <v>12.853</v>
      </c>
      <c r="I6717" s="238"/>
      <c r="J6717" s="234"/>
      <c r="K6717" s="234"/>
      <c r="L6717" s="239"/>
      <c r="M6717" s="240"/>
      <c r="N6717" s="241"/>
      <c r="O6717" s="241"/>
      <c r="P6717" s="241"/>
      <c r="Q6717" s="241"/>
      <c r="R6717" s="241"/>
      <c r="S6717" s="241"/>
      <c r="T6717" s="242"/>
      <c r="AT6717" s="243" t="s">
        <v>211</v>
      </c>
      <c r="AU6717" s="243" t="s">
        <v>84</v>
      </c>
      <c r="AV6717" s="14" t="s">
        <v>84</v>
      </c>
      <c r="AW6717" s="14" t="s">
        <v>31</v>
      </c>
      <c r="AX6717" s="14" t="s">
        <v>75</v>
      </c>
      <c r="AY6717" s="243" t="s">
        <v>203</v>
      </c>
    </row>
    <row r="6718" spans="2:51" s="14" customFormat="1" ht="11.25">
      <c r="B6718" s="233"/>
      <c r="C6718" s="234"/>
      <c r="D6718" s="224" t="s">
        <v>211</v>
      </c>
      <c r="E6718" s="235" t="s">
        <v>1</v>
      </c>
      <c r="F6718" s="236" t="s">
        <v>1696</v>
      </c>
      <c r="G6718" s="234"/>
      <c r="H6718" s="237">
        <v>12.853</v>
      </c>
      <c r="I6718" s="238"/>
      <c r="J6718" s="234"/>
      <c r="K6718" s="234"/>
      <c r="L6718" s="239"/>
      <c r="M6718" s="240"/>
      <c r="N6718" s="241"/>
      <c r="O6718" s="241"/>
      <c r="P6718" s="241"/>
      <c r="Q6718" s="241"/>
      <c r="R6718" s="241"/>
      <c r="S6718" s="241"/>
      <c r="T6718" s="242"/>
      <c r="AT6718" s="243" t="s">
        <v>211</v>
      </c>
      <c r="AU6718" s="243" t="s">
        <v>84</v>
      </c>
      <c r="AV6718" s="14" t="s">
        <v>84</v>
      </c>
      <c r="AW6718" s="14" t="s">
        <v>31</v>
      </c>
      <c r="AX6718" s="14" t="s">
        <v>75</v>
      </c>
      <c r="AY6718" s="243" t="s">
        <v>203</v>
      </c>
    </row>
    <row r="6719" spans="2:51" s="14" customFormat="1" ht="11.25">
      <c r="B6719" s="233"/>
      <c r="C6719" s="234"/>
      <c r="D6719" s="224" t="s">
        <v>211</v>
      </c>
      <c r="E6719" s="235" t="s">
        <v>1</v>
      </c>
      <c r="F6719" s="236" t="s">
        <v>1697</v>
      </c>
      <c r="G6719" s="234"/>
      <c r="H6719" s="237">
        <v>13.183999999999999</v>
      </c>
      <c r="I6719" s="238"/>
      <c r="J6719" s="234"/>
      <c r="K6719" s="234"/>
      <c r="L6719" s="239"/>
      <c r="M6719" s="240"/>
      <c r="N6719" s="241"/>
      <c r="O6719" s="241"/>
      <c r="P6719" s="241"/>
      <c r="Q6719" s="241"/>
      <c r="R6719" s="241"/>
      <c r="S6719" s="241"/>
      <c r="T6719" s="242"/>
      <c r="AT6719" s="243" t="s">
        <v>211</v>
      </c>
      <c r="AU6719" s="243" t="s">
        <v>84</v>
      </c>
      <c r="AV6719" s="14" t="s">
        <v>84</v>
      </c>
      <c r="AW6719" s="14" t="s">
        <v>31</v>
      </c>
      <c r="AX6719" s="14" t="s">
        <v>75</v>
      </c>
      <c r="AY6719" s="243" t="s">
        <v>203</v>
      </c>
    </row>
    <row r="6720" spans="2:51" s="14" customFormat="1" ht="11.25">
      <c r="B6720" s="233"/>
      <c r="C6720" s="234"/>
      <c r="D6720" s="224" t="s">
        <v>211</v>
      </c>
      <c r="E6720" s="235" t="s">
        <v>1</v>
      </c>
      <c r="F6720" s="236" t="s">
        <v>1698</v>
      </c>
      <c r="G6720" s="234"/>
      <c r="H6720" s="237">
        <v>13.183999999999999</v>
      </c>
      <c r="I6720" s="238"/>
      <c r="J6720" s="234"/>
      <c r="K6720" s="234"/>
      <c r="L6720" s="239"/>
      <c r="M6720" s="240"/>
      <c r="N6720" s="241"/>
      <c r="O6720" s="241"/>
      <c r="P6720" s="241"/>
      <c r="Q6720" s="241"/>
      <c r="R6720" s="241"/>
      <c r="S6720" s="241"/>
      <c r="T6720" s="242"/>
      <c r="AT6720" s="243" t="s">
        <v>211</v>
      </c>
      <c r="AU6720" s="243" t="s">
        <v>84</v>
      </c>
      <c r="AV6720" s="14" t="s">
        <v>84</v>
      </c>
      <c r="AW6720" s="14" t="s">
        <v>31</v>
      </c>
      <c r="AX6720" s="14" t="s">
        <v>75</v>
      </c>
      <c r="AY6720" s="243" t="s">
        <v>203</v>
      </c>
    </row>
    <row r="6721" spans="2:51" s="14" customFormat="1" ht="11.25">
      <c r="B6721" s="233"/>
      <c r="C6721" s="234"/>
      <c r="D6721" s="224" t="s">
        <v>211</v>
      </c>
      <c r="E6721" s="235" t="s">
        <v>1</v>
      </c>
      <c r="F6721" s="236" t="s">
        <v>1699</v>
      </c>
      <c r="G6721" s="234"/>
      <c r="H6721" s="237">
        <v>12.853</v>
      </c>
      <c r="I6721" s="238"/>
      <c r="J6721" s="234"/>
      <c r="K6721" s="234"/>
      <c r="L6721" s="239"/>
      <c r="M6721" s="240"/>
      <c r="N6721" s="241"/>
      <c r="O6721" s="241"/>
      <c r="P6721" s="241"/>
      <c r="Q6721" s="241"/>
      <c r="R6721" s="241"/>
      <c r="S6721" s="241"/>
      <c r="T6721" s="242"/>
      <c r="AT6721" s="243" t="s">
        <v>211</v>
      </c>
      <c r="AU6721" s="243" t="s">
        <v>84</v>
      </c>
      <c r="AV6721" s="14" t="s">
        <v>84</v>
      </c>
      <c r="AW6721" s="14" t="s">
        <v>31</v>
      </c>
      <c r="AX6721" s="14" t="s">
        <v>75</v>
      </c>
      <c r="AY6721" s="243" t="s">
        <v>203</v>
      </c>
    </row>
    <row r="6722" spans="2:51" s="14" customFormat="1" ht="11.25">
      <c r="B6722" s="233"/>
      <c r="C6722" s="234"/>
      <c r="D6722" s="224" t="s">
        <v>211</v>
      </c>
      <c r="E6722" s="235" t="s">
        <v>1</v>
      </c>
      <c r="F6722" s="236" t="s">
        <v>1700</v>
      </c>
      <c r="G6722" s="234"/>
      <c r="H6722" s="237">
        <v>12.853</v>
      </c>
      <c r="I6722" s="238"/>
      <c r="J6722" s="234"/>
      <c r="K6722" s="234"/>
      <c r="L6722" s="239"/>
      <c r="M6722" s="240"/>
      <c r="N6722" s="241"/>
      <c r="O6722" s="241"/>
      <c r="P6722" s="241"/>
      <c r="Q6722" s="241"/>
      <c r="R6722" s="241"/>
      <c r="S6722" s="241"/>
      <c r="T6722" s="242"/>
      <c r="AT6722" s="243" t="s">
        <v>211</v>
      </c>
      <c r="AU6722" s="243" t="s">
        <v>84</v>
      </c>
      <c r="AV6722" s="14" t="s">
        <v>84</v>
      </c>
      <c r="AW6722" s="14" t="s">
        <v>31</v>
      </c>
      <c r="AX6722" s="14" t="s">
        <v>75</v>
      </c>
      <c r="AY6722" s="243" t="s">
        <v>203</v>
      </c>
    </row>
    <row r="6723" spans="2:51" s="14" customFormat="1" ht="11.25">
      <c r="B6723" s="233"/>
      <c r="C6723" s="234"/>
      <c r="D6723" s="224" t="s">
        <v>211</v>
      </c>
      <c r="E6723" s="235" t="s">
        <v>1</v>
      </c>
      <c r="F6723" s="236" t="s">
        <v>1701</v>
      </c>
      <c r="G6723" s="234"/>
      <c r="H6723" s="237">
        <v>13.183999999999999</v>
      </c>
      <c r="I6723" s="238"/>
      <c r="J6723" s="234"/>
      <c r="K6723" s="234"/>
      <c r="L6723" s="239"/>
      <c r="M6723" s="240"/>
      <c r="N6723" s="241"/>
      <c r="O6723" s="241"/>
      <c r="P6723" s="241"/>
      <c r="Q6723" s="241"/>
      <c r="R6723" s="241"/>
      <c r="S6723" s="241"/>
      <c r="T6723" s="242"/>
      <c r="AT6723" s="243" t="s">
        <v>211</v>
      </c>
      <c r="AU6723" s="243" t="s">
        <v>84</v>
      </c>
      <c r="AV6723" s="14" t="s">
        <v>84</v>
      </c>
      <c r="AW6723" s="14" t="s">
        <v>31</v>
      </c>
      <c r="AX6723" s="14" t="s">
        <v>75</v>
      </c>
      <c r="AY6723" s="243" t="s">
        <v>203</v>
      </c>
    </row>
    <row r="6724" spans="2:51" s="14" customFormat="1" ht="11.25">
      <c r="B6724" s="233"/>
      <c r="C6724" s="234"/>
      <c r="D6724" s="224" t="s">
        <v>211</v>
      </c>
      <c r="E6724" s="235" t="s">
        <v>1</v>
      </c>
      <c r="F6724" s="236" t="s">
        <v>1702</v>
      </c>
      <c r="G6724" s="234"/>
      <c r="H6724" s="237">
        <v>13.183999999999999</v>
      </c>
      <c r="I6724" s="238"/>
      <c r="J6724" s="234"/>
      <c r="K6724" s="234"/>
      <c r="L6724" s="239"/>
      <c r="M6724" s="240"/>
      <c r="N6724" s="241"/>
      <c r="O6724" s="241"/>
      <c r="P6724" s="241"/>
      <c r="Q6724" s="241"/>
      <c r="R6724" s="241"/>
      <c r="S6724" s="241"/>
      <c r="T6724" s="242"/>
      <c r="AT6724" s="243" t="s">
        <v>211</v>
      </c>
      <c r="AU6724" s="243" t="s">
        <v>84</v>
      </c>
      <c r="AV6724" s="14" t="s">
        <v>84</v>
      </c>
      <c r="AW6724" s="14" t="s">
        <v>31</v>
      </c>
      <c r="AX6724" s="14" t="s">
        <v>75</v>
      </c>
      <c r="AY6724" s="243" t="s">
        <v>203</v>
      </c>
    </row>
    <row r="6725" spans="2:51" s="14" customFormat="1" ht="11.25">
      <c r="B6725" s="233"/>
      <c r="C6725" s="234"/>
      <c r="D6725" s="224" t="s">
        <v>211</v>
      </c>
      <c r="E6725" s="235" t="s">
        <v>1</v>
      </c>
      <c r="F6725" s="236" t="s">
        <v>1703</v>
      </c>
      <c r="G6725" s="234"/>
      <c r="H6725" s="237">
        <v>13.183999999999999</v>
      </c>
      <c r="I6725" s="238"/>
      <c r="J6725" s="234"/>
      <c r="K6725" s="234"/>
      <c r="L6725" s="239"/>
      <c r="M6725" s="240"/>
      <c r="N6725" s="241"/>
      <c r="O6725" s="241"/>
      <c r="P6725" s="241"/>
      <c r="Q6725" s="241"/>
      <c r="R6725" s="241"/>
      <c r="S6725" s="241"/>
      <c r="T6725" s="242"/>
      <c r="AT6725" s="243" t="s">
        <v>211</v>
      </c>
      <c r="AU6725" s="243" t="s">
        <v>84</v>
      </c>
      <c r="AV6725" s="14" t="s">
        <v>84</v>
      </c>
      <c r="AW6725" s="14" t="s">
        <v>31</v>
      </c>
      <c r="AX6725" s="14" t="s">
        <v>75</v>
      </c>
      <c r="AY6725" s="243" t="s">
        <v>203</v>
      </c>
    </row>
    <row r="6726" spans="2:51" s="14" customFormat="1" ht="11.25">
      <c r="B6726" s="233"/>
      <c r="C6726" s="234"/>
      <c r="D6726" s="224" t="s">
        <v>211</v>
      </c>
      <c r="E6726" s="235" t="s">
        <v>1</v>
      </c>
      <c r="F6726" s="236" t="s">
        <v>1704</v>
      </c>
      <c r="G6726" s="234"/>
      <c r="H6726" s="237">
        <v>13.183999999999999</v>
      </c>
      <c r="I6726" s="238"/>
      <c r="J6726" s="234"/>
      <c r="K6726" s="234"/>
      <c r="L6726" s="239"/>
      <c r="M6726" s="240"/>
      <c r="N6726" s="241"/>
      <c r="O6726" s="241"/>
      <c r="P6726" s="241"/>
      <c r="Q6726" s="241"/>
      <c r="R6726" s="241"/>
      <c r="S6726" s="241"/>
      <c r="T6726" s="242"/>
      <c r="AT6726" s="243" t="s">
        <v>211</v>
      </c>
      <c r="AU6726" s="243" t="s">
        <v>84</v>
      </c>
      <c r="AV6726" s="14" t="s">
        <v>84</v>
      </c>
      <c r="AW6726" s="14" t="s">
        <v>31</v>
      </c>
      <c r="AX6726" s="14" t="s">
        <v>75</v>
      </c>
      <c r="AY6726" s="243" t="s">
        <v>203</v>
      </c>
    </row>
    <row r="6727" spans="2:51" s="14" customFormat="1" ht="11.25">
      <c r="B6727" s="233"/>
      <c r="C6727" s="234"/>
      <c r="D6727" s="224" t="s">
        <v>211</v>
      </c>
      <c r="E6727" s="235" t="s">
        <v>1</v>
      </c>
      <c r="F6727" s="236" t="s">
        <v>1705</v>
      </c>
      <c r="G6727" s="234"/>
      <c r="H6727" s="237">
        <v>13.634</v>
      </c>
      <c r="I6727" s="238"/>
      <c r="J6727" s="234"/>
      <c r="K6727" s="234"/>
      <c r="L6727" s="239"/>
      <c r="M6727" s="240"/>
      <c r="N6727" s="241"/>
      <c r="O6727" s="241"/>
      <c r="P6727" s="241"/>
      <c r="Q6727" s="241"/>
      <c r="R6727" s="241"/>
      <c r="S6727" s="241"/>
      <c r="T6727" s="242"/>
      <c r="AT6727" s="243" t="s">
        <v>211</v>
      </c>
      <c r="AU6727" s="243" t="s">
        <v>84</v>
      </c>
      <c r="AV6727" s="14" t="s">
        <v>84</v>
      </c>
      <c r="AW6727" s="14" t="s">
        <v>31</v>
      </c>
      <c r="AX6727" s="14" t="s">
        <v>75</v>
      </c>
      <c r="AY6727" s="243" t="s">
        <v>203</v>
      </c>
    </row>
    <row r="6728" spans="2:51" s="14" customFormat="1" ht="11.25">
      <c r="B6728" s="233"/>
      <c r="C6728" s="234"/>
      <c r="D6728" s="224" t="s">
        <v>211</v>
      </c>
      <c r="E6728" s="235" t="s">
        <v>1</v>
      </c>
      <c r="F6728" s="236" t="s">
        <v>1706</v>
      </c>
      <c r="G6728" s="234"/>
      <c r="H6728" s="237">
        <v>14.31</v>
      </c>
      <c r="I6728" s="238"/>
      <c r="J6728" s="234"/>
      <c r="K6728" s="234"/>
      <c r="L6728" s="239"/>
      <c r="M6728" s="240"/>
      <c r="N6728" s="241"/>
      <c r="O6728" s="241"/>
      <c r="P6728" s="241"/>
      <c r="Q6728" s="241"/>
      <c r="R6728" s="241"/>
      <c r="S6728" s="241"/>
      <c r="T6728" s="242"/>
      <c r="AT6728" s="243" t="s">
        <v>211</v>
      </c>
      <c r="AU6728" s="243" t="s">
        <v>84</v>
      </c>
      <c r="AV6728" s="14" t="s">
        <v>84</v>
      </c>
      <c r="AW6728" s="14" t="s">
        <v>31</v>
      </c>
      <c r="AX6728" s="14" t="s">
        <v>75</v>
      </c>
      <c r="AY6728" s="243" t="s">
        <v>203</v>
      </c>
    </row>
    <row r="6729" spans="2:51" s="14" customFormat="1" ht="11.25">
      <c r="B6729" s="233"/>
      <c r="C6729" s="234"/>
      <c r="D6729" s="224" t="s">
        <v>211</v>
      </c>
      <c r="E6729" s="235" t="s">
        <v>1</v>
      </c>
      <c r="F6729" s="236" t="s">
        <v>1707</v>
      </c>
      <c r="G6729" s="234"/>
      <c r="H6729" s="237">
        <v>12.853</v>
      </c>
      <c r="I6729" s="238"/>
      <c r="J6729" s="234"/>
      <c r="K6729" s="234"/>
      <c r="L6729" s="239"/>
      <c r="M6729" s="240"/>
      <c r="N6729" s="241"/>
      <c r="O6729" s="241"/>
      <c r="P6729" s="241"/>
      <c r="Q6729" s="241"/>
      <c r="R6729" s="241"/>
      <c r="S6729" s="241"/>
      <c r="T6729" s="242"/>
      <c r="AT6729" s="243" t="s">
        <v>211</v>
      </c>
      <c r="AU6729" s="243" t="s">
        <v>84</v>
      </c>
      <c r="AV6729" s="14" t="s">
        <v>84</v>
      </c>
      <c r="AW6729" s="14" t="s">
        <v>31</v>
      </c>
      <c r="AX6729" s="14" t="s">
        <v>75</v>
      </c>
      <c r="AY6729" s="243" t="s">
        <v>203</v>
      </c>
    </row>
    <row r="6730" spans="2:51" s="14" customFormat="1" ht="11.25">
      <c r="B6730" s="233"/>
      <c r="C6730" s="234"/>
      <c r="D6730" s="224" t="s">
        <v>211</v>
      </c>
      <c r="E6730" s="235" t="s">
        <v>1</v>
      </c>
      <c r="F6730" s="236" t="s">
        <v>1708</v>
      </c>
      <c r="G6730" s="234"/>
      <c r="H6730" s="237">
        <v>12.853</v>
      </c>
      <c r="I6730" s="238"/>
      <c r="J6730" s="234"/>
      <c r="K6730" s="234"/>
      <c r="L6730" s="239"/>
      <c r="M6730" s="240"/>
      <c r="N6730" s="241"/>
      <c r="O6730" s="241"/>
      <c r="P6730" s="241"/>
      <c r="Q6730" s="241"/>
      <c r="R6730" s="241"/>
      <c r="S6730" s="241"/>
      <c r="T6730" s="242"/>
      <c r="AT6730" s="243" t="s">
        <v>211</v>
      </c>
      <c r="AU6730" s="243" t="s">
        <v>84</v>
      </c>
      <c r="AV6730" s="14" t="s">
        <v>84</v>
      </c>
      <c r="AW6730" s="14" t="s">
        <v>31</v>
      </c>
      <c r="AX6730" s="14" t="s">
        <v>75</v>
      </c>
      <c r="AY6730" s="243" t="s">
        <v>203</v>
      </c>
    </row>
    <row r="6731" spans="2:51" s="14" customFormat="1" ht="11.25">
      <c r="B6731" s="233"/>
      <c r="C6731" s="234"/>
      <c r="D6731" s="224" t="s">
        <v>211</v>
      </c>
      <c r="E6731" s="235" t="s">
        <v>1</v>
      </c>
      <c r="F6731" s="236" t="s">
        <v>1709</v>
      </c>
      <c r="G6731" s="234"/>
      <c r="H6731" s="237">
        <v>12.853</v>
      </c>
      <c r="I6731" s="238"/>
      <c r="J6731" s="234"/>
      <c r="K6731" s="234"/>
      <c r="L6731" s="239"/>
      <c r="M6731" s="240"/>
      <c r="N6731" s="241"/>
      <c r="O6731" s="241"/>
      <c r="P6731" s="241"/>
      <c r="Q6731" s="241"/>
      <c r="R6731" s="241"/>
      <c r="S6731" s="241"/>
      <c r="T6731" s="242"/>
      <c r="AT6731" s="243" t="s">
        <v>211</v>
      </c>
      <c r="AU6731" s="243" t="s">
        <v>84</v>
      </c>
      <c r="AV6731" s="14" t="s">
        <v>84</v>
      </c>
      <c r="AW6731" s="14" t="s">
        <v>31</v>
      </c>
      <c r="AX6731" s="14" t="s">
        <v>75</v>
      </c>
      <c r="AY6731" s="243" t="s">
        <v>203</v>
      </c>
    </row>
    <row r="6732" spans="2:51" s="13" customFormat="1" ht="11.25">
      <c r="B6732" s="222"/>
      <c r="C6732" s="223"/>
      <c r="D6732" s="224" t="s">
        <v>211</v>
      </c>
      <c r="E6732" s="225" t="s">
        <v>1</v>
      </c>
      <c r="F6732" s="226" t="s">
        <v>213</v>
      </c>
      <c r="G6732" s="223"/>
      <c r="H6732" s="225" t="s">
        <v>1</v>
      </c>
      <c r="I6732" s="227"/>
      <c r="J6732" s="223"/>
      <c r="K6732" s="223"/>
      <c r="L6732" s="228"/>
      <c r="M6732" s="229"/>
      <c r="N6732" s="230"/>
      <c r="O6732" s="230"/>
      <c r="P6732" s="230"/>
      <c r="Q6732" s="230"/>
      <c r="R6732" s="230"/>
      <c r="S6732" s="230"/>
      <c r="T6732" s="231"/>
      <c r="AT6732" s="232" t="s">
        <v>211</v>
      </c>
      <c r="AU6732" s="232" t="s">
        <v>84</v>
      </c>
      <c r="AV6732" s="13" t="s">
        <v>82</v>
      </c>
      <c r="AW6732" s="13" t="s">
        <v>31</v>
      </c>
      <c r="AX6732" s="13" t="s">
        <v>75</v>
      </c>
      <c r="AY6732" s="232" t="s">
        <v>203</v>
      </c>
    </row>
    <row r="6733" spans="2:51" s="13" customFormat="1" ht="11.25">
      <c r="B6733" s="222"/>
      <c r="C6733" s="223"/>
      <c r="D6733" s="224" t="s">
        <v>211</v>
      </c>
      <c r="E6733" s="225" t="s">
        <v>1</v>
      </c>
      <c r="F6733" s="226" t="s">
        <v>1710</v>
      </c>
      <c r="G6733" s="223"/>
      <c r="H6733" s="225" t="s">
        <v>1</v>
      </c>
      <c r="I6733" s="227"/>
      <c r="J6733" s="223"/>
      <c r="K6733" s="223"/>
      <c r="L6733" s="228"/>
      <c r="M6733" s="229"/>
      <c r="N6733" s="230"/>
      <c r="O6733" s="230"/>
      <c r="P6733" s="230"/>
      <c r="Q6733" s="230"/>
      <c r="R6733" s="230"/>
      <c r="S6733" s="230"/>
      <c r="T6733" s="231"/>
      <c r="AT6733" s="232" t="s">
        <v>211</v>
      </c>
      <c r="AU6733" s="232" t="s">
        <v>84</v>
      </c>
      <c r="AV6733" s="13" t="s">
        <v>82</v>
      </c>
      <c r="AW6733" s="13" t="s">
        <v>31</v>
      </c>
      <c r="AX6733" s="13" t="s">
        <v>75</v>
      </c>
      <c r="AY6733" s="232" t="s">
        <v>203</v>
      </c>
    </row>
    <row r="6734" spans="2:51" s="14" customFormat="1" ht="11.25">
      <c r="B6734" s="233"/>
      <c r="C6734" s="234"/>
      <c r="D6734" s="224" t="s">
        <v>211</v>
      </c>
      <c r="E6734" s="235" t="s">
        <v>1</v>
      </c>
      <c r="F6734" s="236" t="s">
        <v>1711</v>
      </c>
      <c r="G6734" s="234"/>
      <c r="H6734" s="237">
        <v>13.183999999999999</v>
      </c>
      <c r="I6734" s="238"/>
      <c r="J6734" s="234"/>
      <c r="K6734" s="234"/>
      <c r="L6734" s="239"/>
      <c r="M6734" s="240"/>
      <c r="N6734" s="241"/>
      <c r="O6734" s="241"/>
      <c r="P6734" s="241"/>
      <c r="Q6734" s="241"/>
      <c r="R6734" s="241"/>
      <c r="S6734" s="241"/>
      <c r="T6734" s="242"/>
      <c r="AT6734" s="243" t="s">
        <v>211</v>
      </c>
      <c r="AU6734" s="243" t="s">
        <v>84</v>
      </c>
      <c r="AV6734" s="14" t="s">
        <v>84</v>
      </c>
      <c r="AW6734" s="14" t="s">
        <v>31</v>
      </c>
      <c r="AX6734" s="14" t="s">
        <v>75</v>
      </c>
      <c r="AY6734" s="243" t="s">
        <v>203</v>
      </c>
    </row>
    <row r="6735" spans="2:51" s="14" customFormat="1" ht="11.25">
      <c r="B6735" s="233"/>
      <c r="C6735" s="234"/>
      <c r="D6735" s="224" t="s">
        <v>211</v>
      </c>
      <c r="E6735" s="235" t="s">
        <v>1</v>
      </c>
      <c r="F6735" s="236" t="s">
        <v>1712</v>
      </c>
      <c r="G6735" s="234"/>
      <c r="H6735" s="237">
        <v>13.183999999999999</v>
      </c>
      <c r="I6735" s="238"/>
      <c r="J6735" s="234"/>
      <c r="K6735" s="234"/>
      <c r="L6735" s="239"/>
      <c r="M6735" s="240"/>
      <c r="N6735" s="241"/>
      <c r="O6735" s="241"/>
      <c r="P6735" s="241"/>
      <c r="Q6735" s="241"/>
      <c r="R6735" s="241"/>
      <c r="S6735" s="241"/>
      <c r="T6735" s="242"/>
      <c r="AT6735" s="243" t="s">
        <v>211</v>
      </c>
      <c r="AU6735" s="243" t="s">
        <v>84</v>
      </c>
      <c r="AV6735" s="14" t="s">
        <v>84</v>
      </c>
      <c r="AW6735" s="14" t="s">
        <v>31</v>
      </c>
      <c r="AX6735" s="14" t="s">
        <v>75</v>
      </c>
      <c r="AY6735" s="243" t="s">
        <v>203</v>
      </c>
    </row>
    <row r="6736" spans="2:51" s="14" customFormat="1" ht="11.25">
      <c r="B6736" s="233"/>
      <c r="C6736" s="234"/>
      <c r="D6736" s="224" t="s">
        <v>211</v>
      </c>
      <c r="E6736" s="235" t="s">
        <v>1</v>
      </c>
      <c r="F6736" s="236" t="s">
        <v>1713</v>
      </c>
      <c r="G6736" s="234"/>
      <c r="H6736" s="237">
        <v>12.853</v>
      </c>
      <c r="I6736" s="238"/>
      <c r="J6736" s="234"/>
      <c r="K6736" s="234"/>
      <c r="L6736" s="239"/>
      <c r="M6736" s="240"/>
      <c r="N6736" s="241"/>
      <c r="O6736" s="241"/>
      <c r="P6736" s="241"/>
      <c r="Q6736" s="241"/>
      <c r="R6736" s="241"/>
      <c r="S6736" s="241"/>
      <c r="T6736" s="242"/>
      <c r="AT6736" s="243" t="s">
        <v>211</v>
      </c>
      <c r="AU6736" s="243" t="s">
        <v>84</v>
      </c>
      <c r="AV6736" s="14" t="s">
        <v>84</v>
      </c>
      <c r="AW6736" s="14" t="s">
        <v>31</v>
      </c>
      <c r="AX6736" s="14" t="s">
        <v>75</v>
      </c>
      <c r="AY6736" s="243" t="s">
        <v>203</v>
      </c>
    </row>
    <row r="6737" spans="2:51" s="14" customFormat="1" ht="11.25">
      <c r="B6737" s="233"/>
      <c r="C6737" s="234"/>
      <c r="D6737" s="224" t="s">
        <v>211</v>
      </c>
      <c r="E6737" s="235" t="s">
        <v>1</v>
      </c>
      <c r="F6737" s="236" t="s">
        <v>1714</v>
      </c>
      <c r="G6737" s="234"/>
      <c r="H6737" s="237">
        <v>12.853</v>
      </c>
      <c r="I6737" s="238"/>
      <c r="J6737" s="234"/>
      <c r="K6737" s="234"/>
      <c r="L6737" s="239"/>
      <c r="M6737" s="240"/>
      <c r="N6737" s="241"/>
      <c r="O6737" s="241"/>
      <c r="P6737" s="241"/>
      <c r="Q6737" s="241"/>
      <c r="R6737" s="241"/>
      <c r="S6737" s="241"/>
      <c r="T6737" s="242"/>
      <c r="AT6737" s="243" t="s">
        <v>211</v>
      </c>
      <c r="AU6737" s="243" t="s">
        <v>84</v>
      </c>
      <c r="AV6737" s="14" t="s">
        <v>84</v>
      </c>
      <c r="AW6737" s="14" t="s">
        <v>31</v>
      </c>
      <c r="AX6737" s="14" t="s">
        <v>75</v>
      </c>
      <c r="AY6737" s="243" t="s">
        <v>203</v>
      </c>
    </row>
    <row r="6738" spans="2:51" s="14" customFormat="1" ht="11.25">
      <c r="B6738" s="233"/>
      <c r="C6738" s="234"/>
      <c r="D6738" s="224" t="s">
        <v>211</v>
      </c>
      <c r="E6738" s="235" t="s">
        <v>1</v>
      </c>
      <c r="F6738" s="236" t="s">
        <v>1715</v>
      </c>
      <c r="G6738" s="234"/>
      <c r="H6738" s="237">
        <v>13.183999999999999</v>
      </c>
      <c r="I6738" s="238"/>
      <c r="J6738" s="234"/>
      <c r="K6738" s="234"/>
      <c r="L6738" s="239"/>
      <c r="M6738" s="240"/>
      <c r="N6738" s="241"/>
      <c r="O6738" s="241"/>
      <c r="P6738" s="241"/>
      <c r="Q6738" s="241"/>
      <c r="R6738" s="241"/>
      <c r="S6738" s="241"/>
      <c r="T6738" s="242"/>
      <c r="AT6738" s="243" t="s">
        <v>211</v>
      </c>
      <c r="AU6738" s="243" t="s">
        <v>84</v>
      </c>
      <c r="AV6738" s="14" t="s">
        <v>84</v>
      </c>
      <c r="AW6738" s="14" t="s">
        <v>31</v>
      </c>
      <c r="AX6738" s="14" t="s">
        <v>75</v>
      </c>
      <c r="AY6738" s="243" t="s">
        <v>203</v>
      </c>
    </row>
    <row r="6739" spans="2:51" s="14" customFormat="1" ht="11.25">
      <c r="B6739" s="233"/>
      <c r="C6739" s="234"/>
      <c r="D6739" s="224" t="s">
        <v>211</v>
      </c>
      <c r="E6739" s="235" t="s">
        <v>1</v>
      </c>
      <c r="F6739" s="236" t="s">
        <v>1716</v>
      </c>
      <c r="G6739" s="234"/>
      <c r="H6739" s="237">
        <v>13.183999999999999</v>
      </c>
      <c r="I6739" s="238"/>
      <c r="J6739" s="234"/>
      <c r="K6739" s="234"/>
      <c r="L6739" s="239"/>
      <c r="M6739" s="240"/>
      <c r="N6739" s="241"/>
      <c r="O6739" s="241"/>
      <c r="P6739" s="241"/>
      <c r="Q6739" s="241"/>
      <c r="R6739" s="241"/>
      <c r="S6739" s="241"/>
      <c r="T6739" s="242"/>
      <c r="AT6739" s="243" t="s">
        <v>211</v>
      </c>
      <c r="AU6739" s="243" t="s">
        <v>84</v>
      </c>
      <c r="AV6739" s="14" t="s">
        <v>84</v>
      </c>
      <c r="AW6739" s="14" t="s">
        <v>31</v>
      </c>
      <c r="AX6739" s="14" t="s">
        <v>75</v>
      </c>
      <c r="AY6739" s="243" t="s">
        <v>203</v>
      </c>
    </row>
    <row r="6740" spans="2:51" s="14" customFormat="1" ht="11.25">
      <c r="B6740" s="233"/>
      <c r="C6740" s="234"/>
      <c r="D6740" s="224" t="s">
        <v>211</v>
      </c>
      <c r="E6740" s="235" t="s">
        <v>1</v>
      </c>
      <c r="F6740" s="236" t="s">
        <v>1717</v>
      </c>
      <c r="G6740" s="234"/>
      <c r="H6740" s="237">
        <v>12.853</v>
      </c>
      <c r="I6740" s="238"/>
      <c r="J6740" s="234"/>
      <c r="K6740" s="234"/>
      <c r="L6740" s="239"/>
      <c r="M6740" s="240"/>
      <c r="N6740" s="241"/>
      <c r="O6740" s="241"/>
      <c r="P6740" s="241"/>
      <c r="Q6740" s="241"/>
      <c r="R6740" s="241"/>
      <c r="S6740" s="241"/>
      <c r="T6740" s="242"/>
      <c r="AT6740" s="243" t="s">
        <v>211</v>
      </c>
      <c r="AU6740" s="243" t="s">
        <v>84</v>
      </c>
      <c r="AV6740" s="14" t="s">
        <v>84</v>
      </c>
      <c r="AW6740" s="14" t="s">
        <v>31</v>
      </c>
      <c r="AX6740" s="14" t="s">
        <v>75</v>
      </c>
      <c r="AY6740" s="243" t="s">
        <v>203</v>
      </c>
    </row>
    <row r="6741" spans="2:51" s="14" customFormat="1" ht="11.25">
      <c r="B6741" s="233"/>
      <c r="C6741" s="234"/>
      <c r="D6741" s="224" t="s">
        <v>211</v>
      </c>
      <c r="E6741" s="235" t="s">
        <v>1</v>
      </c>
      <c r="F6741" s="236" t="s">
        <v>1718</v>
      </c>
      <c r="G6741" s="234"/>
      <c r="H6741" s="237">
        <v>12.853</v>
      </c>
      <c r="I6741" s="238"/>
      <c r="J6741" s="234"/>
      <c r="K6741" s="234"/>
      <c r="L6741" s="239"/>
      <c r="M6741" s="240"/>
      <c r="N6741" s="241"/>
      <c r="O6741" s="241"/>
      <c r="P6741" s="241"/>
      <c r="Q6741" s="241"/>
      <c r="R6741" s="241"/>
      <c r="S6741" s="241"/>
      <c r="T6741" s="242"/>
      <c r="AT6741" s="243" t="s">
        <v>211</v>
      </c>
      <c r="AU6741" s="243" t="s">
        <v>84</v>
      </c>
      <c r="AV6741" s="14" t="s">
        <v>84</v>
      </c>
      <c r="AW6741" s="14" t="s">
        <v>31</v>
      </c>
      <c r="AX6741" s="14" t="s">
        <v>75</v>
      </c>
      <c r="AY6741" s="243" t="s">
        <v>203</v>
      </c>
    </row>
    <row r="6742" spans="2:51" s="14" customFormat="1" ht="11.25">
      <c r="B6742" s="233"/>
      <c r="C6742" s="234"/>
      <c r="D6742" s="224" t="s">
        <v>211</v>
      </c>
      <c r="E6742" s="235" t="s">
        <v>1</v>
      </c>
      <c r="F6742" s="236" t="s">
        <v>1719</v>
      </c>
      <c r="G6742" s="234"/>
      <c r="H6742" s="237">
        <v>13.183999999999999</v>
      </c>
      <c r="I6742" s="238"/>
      <c r="J6742" s="234"/>
      <c r="K6742" s="234"/>
      <c r="L6742" s="239"/>
      <c r="M6742" s="240"/>
      <c r="N6742" s="241"/>
      <c r="O6742" s="241"/>
      <c r="P6742" s="241"/>
      <c r="Q6742" s="241"/>
      <c r="R6742" s="241"/>
      <c r="S6742" s="241"/>
      <c r="T6742" s="242"/>
      <c r="AT6742" s="243" t="s">
        <v>211</v>
      </c>
      <c r="AU6742" s="243" t="s">
        <v>84</v>
      </c>
      <c r="AV6742" s="14" t="s">
        <v>84</v>
      </c>
      <c r="AW6742" s="14" t="s">
        <v>31</v>
      </c>
      <c r="AX6742" s="14" t="s">
        <v>75</v>
      </c>
      <c r="AY6742" s="243" t="s">
        <v>203</v>
      </c>
    </row>
    <row r="6743" spans="2:51" s="14" customFormat="1" ht="11.25">
      <c r="B6743" s="233"/>
      <c r="C6743" s="234"/>
      <c r="D6743" s="224" t="s">
        <v>211</v>
      </c>
      <c r="E6743" s="235" t="s">
        <v>1</v>
      </c>
      <c r="F6743" s="236" t="s">
        <v>1720</v>
      </c>
      <c r="G6743" s="234"/>
      <c r="H6743" s="237">
        <v>13.183999999999999</v>
      </c>
      <c r="I6743" s="238"/>
      <c r="J6743" s="234"/>
      <c r="K6743" s="234"/>
      <c r="L6743" s="239"/>
      <c r="M6743" s="240"/>
      <c r="N6743" s="241"/>
      <c r="O6743" s="241"/>
      <c r="P6743" s="241"/>
      <c r="Q6743" s="241"/>
      <c r="R6743" s="241"/>
      <c r="S6743" s="241"/>
      <c r="T6743" s="242"/>
      <c r="AT6743" s="243" t="s">
        <v>211</v>
      </c>
      <c r="AU6743" s="243" t="s">
        <v>84</v>
      </c>
      <c r="AV6743" s="14" t="s">
        <v>84</v>
      </c>
      <c r="AW6743" s="14" t="s">
        <v>31</v>
      </c>
      <c r="AX6743" s="14" t="s">
        <v>75</v>
      </c>
      <c r="AY6743" s="243" t="s">
        <v>203</v>
      </c>
    </row>
    <row r="6744" spans="2:51" s="14" customFormat="1" ht="11.25">
      <c r="B6744" s="233"/>
      <c r="C6744" s="234"/>
      <c r="D6744" s="224" t="s">
        <v>211</v>
      </c>
      <c r="E6744" s="235" t="s">
        <v>1</v>
      </c>
      <c r="F6744" s="236" t="s">
        <v>1721</v>
      </c>
      <c r="G6744" s="234"/>
      <c r="H6744" s="237">
        <v>13.183999999999999</v>
      </c>
      <c r="I6744" s="238"/>
      <c r="J6744" s="234"/>
      <c r="K6744" s="234"/>
      <c r="L6744" s="239"/>
      <c r="M6744" s="240"/>
      <c r="N6744" s="241"/>
      <c r="O6744" s="241"/>
      <c r="P6744" s="241"/>
      <c r="Q6744" s="241"/>
      <c r="R6744" s="241"/>
      <c r="S6744" s="241"/>
      <c r="T6744" s="242"/>
      <c r="AT6744" s="243" t="s">
        <v>211</v>
      </c>
      <c r="AU6744" s="243" t="s">
        <v>84</v>
      </c>
      <c r="AV6744" s="14" t="s">
        <v>84</v>
      </c>
      <c r="AW6744" s="14" t="s">
        <v>31</v>
      </c>
      <c r="AX6744" s="14" t="s">
        <v>75</v>
      </c>
      <c r="AY6744" s="243" t="s">
        <v>203</v>
      </c>
    </row>
    <row r="6745" spans="2:51" s="14" customFormat="1" ht="11.25">
      <c r="B6745" s="233"/>
      <c r="C6745" s="234"/>
      <c r="D6745" s="224" t="s">
        <v>211</v>
      </c>
      <c r="E6745" s="235" t="s">
        <v>1</v>
      </c>
      <c r="F6745" s="236" t="s">
        <v>1722</v>
      </c>
      <c r="G6745" s="234"/>
      <c r="H6745" s="237">
        <v>13.183999999999999</v>
      </c>
      <c r="I6745" s="238"/>
      <c r="J6745" s="234"/>
      <c r="K6745" s="234"/>
      <c r="L6745" s="239"/>
      <c r="M6745" s="240"/>
      <c r="N6745" s="241"/>
      <c r="O6745" s="241"/>
      <c r="P6745" s="241"/>
      <c r="Q6745" s="241"/>
      <c r="R6745" s="241"/>
      <c r="S6745" s="241"/>
      <c r="T6745" s="242"/>
      <c r="AT6745" s="243" t="s">
        <v>211</v>
      </c>
      <c r="AU6745" s="243" t="s">
        <v>84</v>
      </c>
      <c r="AV6745" s="14" t="s">
        <v>84</v>
      </c>
      <c r="AW6745" s="14" t="s">
        <v>31</v>
      </c>
      <c r="AX6745" s="14" t="s">
        <v>75</v>
      </c>
      <c r="AY6745" s="243" t="s">
        <v>203</v>
      </c>
    </row>
    <row r="6746" spans="2:51" s="14" customFormat="1" ht="11.25">
      <c r="B6746" s="233"/>
      <c r="C6746" s="234"/>
      <c r="D6746" s="224" t="s">
        <v>211</v>
      </c>
      <c r="E6746" s="235" t="s">
        <v>1</v>
      </c>
      <c r="F6746" s="236" t="s">
        <v>1723</v>
      </c>
      <c r="G6746" s="234"/>
      <c r="H6746" s="237">
        <v>13.634</v>
      </c>
      <c r="I6746" s="238"/>
      <c r="J6746" s="234"/>
      <c r="K6746" s="234"/>
      <c r="L6746" s="239"/>
      <c r="M6746" s="240"/>
      <c r="N6746" s="241"/>
      <c r="O6746" s="241"/>
      <c r="P6746" s="241"/>
      <c r="Q6746" s="241"/>
      <c r="R6746" s="241"/>
      <c r="S6746" s="241"/>
      <c r="T6746" s="242"/>
      <c r="AT6746" s="243" t="s">
        <v>211</v>
      </c>
      <c r="AU6746" s="243" t="s">
        <v>84</v>
      </c>
      <c r="AV6746" s="14" t="s">
        <v>84</v>
      </c>
      <c r="AW6746" s="14" t="s">
        <v>31</v>
      </c>
      <c r="AX6746" s="14" t="s">
        <v>75</v>
      </c>
      <c r="AY6746" s="243" t="s">
        <v>203</v>
      </c>
    </row>
    <row r="6747" spans="2:51" s="14" customFormat="1" ht="11.25">
      <c r="B6747" s="233"/>
      <c r="C6747" s="234"/>
      <c r="D6747" s="224" t="s">
        <v>211</v>
      </c>
      <c r="E6747" s="235" t="s">
        <v>1</v>
      </c>
      <c r="F6747" s="236" t="s">
        <v>1724</v>
      </c>
      <c r="G6747" s="234"/>
      <c r="H6747" s="237">
        <v>14.31</v>
      </c>
      <c r="I6747" s="238"/>
      <c r="J6747" s="234"/>
      <c r="K6747" s="234"/>
      <c r="L6747" s="239"/>
      <c r="M6747" s="240"/>
      <c r="N6747" s="241"/>
      <c r="O6747" s="241"/>
      <c r="P6747" s="241"/>
      <c r="Q6747" s="241"/>
      <c r="R6747" s="241"/>
      <c r="S6747" s="241"/>
      <c r="T6747" s="242"/>
      <c r="AT6747" s="243" t="s">
        <v>211</v>
      </c>
      <c r="AU6747" s="243" t="s">
        <v>84</v>
      </c>
      <c r="AV6747" s="14" t="s">
        <v>84</v>
      </c>
      <c r="AW6747" s="14" t="s">
        <v>31</v>
      </c>
      <c r="AX6747" s="14" t="s">
        <v>75</v>
      </c>
      <c r="AY6747" s="243" t="s">
        <v>203</v>
      </c>
    </row>
    <row r="6748" spans="2:51" s="14" customFormat="1" ht="11.25">
      <c r="B6748" s="233"/>
      <c r="C6748" s="234"/>
      <c r="D6748" s="224" t="s">
        <v>211</v>
      </c>
      <c r="E6748" s="235" t="s">
        <v>1</v>
      </c>
      <c r="F6748" s="236" t="s">
        <v>1725</v>
      </c>
      <c r="G6748" s="234"/>
      <c r="H6748" s="237">
        <v>12.853</v>
      </c>
      <c r="I6748" s="238"/>
      <c r="J6748" s="234"/>
      <c r="K6748" s="234"/>
      <c r="L6748" s="239"/>
      <c r="M6748" s="240"/>
      <c r="N6748" s="241"/>
      <c r="O6748" s="241"/>
      <c r="P6748" s="241"/>
      <c r="Q6748" s="241"/>
      <c r="R6748" s="241"/>
      <c r="S6748" s="241"/>
      <c r="T6748" s="242"/>
      <c r="AT6748" s="243" t="s">
        <v>211</v>
      </c>
      <c r="AU6748" s="243" t="s">
        <v>84</v>
      </c>
      <c r="AV6748" s="14" t="s">
        <v>84</v>
      </c>
      <c r="AW6748" s="14" t="s">
        <v>31</v>
      </c>
      <c r="AX6748" s="14" t="s">
        <v>75</v>
      </c>
      <c r="AY6748" s="243" t="s">
        <v>203</v>
      </c>
    </row>
    <row r="6749" spans="2:51" s="14" customFormat="1" ht="11.25">
      <c r="B6749" s="233"/>
      <c r="C6749" s="234"/>
      <c r="D6749" s="224" t="s">
        <v>211</v>
      </c>
      <c r="E6749" s="235" t="s">
        <v>1</v>
      </c>
      <c r="F6749" s="236" t="s">
        <v>1726</v>
      </c>
      <c r="G6749" s="234"/>
      <c r="H6749" s="237">
        <v>12.853</v>
      </c>
      <c r="I6749" s="238"/>
      <c r="J6749" s="234"/>
      <c r="K6749" s="234"/>
      <c r="L6749" s="239"/>
      <c r="M6749" s="240"/>
      <c r="N6749" s="241"/>
      <c r="O6749" s="241"/>
      <c r="P6749" s="241"/>
      <c r="Q6749" s="241"/>
      <c r="R6749" s="241"/>
      <c r="S6749" s="241"/>
      <c r="T6749" s="242"/>
      <c r="AT6749" s="243" t="s">
        <v>211</v>
      </c>
      <c r="AU6749" s="243" t="s">
        <v>84</v>
      </c>
      <c r="AV6749" s="14" t="s">
        <v>84</v>
      </c>
      <c r="AW6749" s="14" t="s">
        <v>31</v>
      </c>
      <c r="AX6749" s="14" t="s">
        <v>75</v>
      </c>
      <c r="AY6749" s="243" t="s">
        <v>203</v>
      </c>
    </row>
    <row r="6750" spans="2:51" s="14" customFormat="1" ht="11.25">
      <c r="B6750" s="233"/>
      <c r="C6750" s="234"/>
      <c r="D6750" s="224" t="s">
        <v>211</v>
      </c>
      <c r="E6750" s="235" t="s">
        <v>1</v>
      </c>
      <c r="F6750" s="236" t="s">
        <v>1727</v>
      </c>
      <c r="G6750" s="234"/>
      <c r="H6750" s="237">
        <v>12.853</v>
      </c>
      <c r="I6750" s="238"/>
      <c r="J6750" s="234"/>
      <c r="K6750" s="234"/>
      <c r="L6750" s="239"/>
      <c r="M6750" s="240"/>
      <c r="N6750" s="241"/>
      <c r="O6750" s="241"/>
      <c r="P6750" s="241"/>
      <c r="Q6750" s="241"/>
      <c r="R6750" s="241"/>
      <c r="S6750" s="241"/>
      <c r="T6750" s="242"/>
      <c r="AT6750" s="243" t="s">
        <v>211</v>
      </c>
      <c r="AU6750" s="243" t="s">
        <v>84</v>
      </c>
      <c r="AV6750" s="14" t="s">
        <v>84</v>
      </c>
      <c r="AW6750" s="14" t="s">
        <v>31</v>
      </c>
      <c r="AX6750" s="14" t="s">
        <v>75</v>
      </c>
      <c r="AY6750" s="243" t="s">
        <v>203</v>
      </c>
    </row>
    <row r="6751" spans="2:51" s="14" customFormat="1" ht="11.25">
      <c r="B6751" s="233"/>
      <c r="C6751" s="234"/>
      <c r="D6751" s="224" t="s">
        <v>211</v>
      </c>
      <c r="E6751" s="235" t="s">
        <v>1</v>
      </c>
      <c r="F6751" s="236" t="s">
        <v>1728</v>
      </c>
      <c r="G6751" s="234"/>
      <c r="H6751" s="237">
        <v>13.183999999999999</v>
      </c>
      <c r="I6751" s="238"/>
      <c r="J6751" s="234"/>
      <c r="K6751" s="234"/>
      <c r="L6751" s="239"/>
      <c r="M6751" s="240"/>
      <c r="N6751" s="241"/>
      <c r="O6751" s="241"/>
      <c r="P6751" s="241"/>
      <c r="Q6751" s="241"/>
      <c r="R6751" s="241"/>
      <c r="S6751" s="241"/>
      <c r="T6751" s="242"/>
      <c r="AT6751" s="243" t="s">
        <v>211</v>
      </c>
      <c r="AU6751" s="243" t="s">
        <v>84</v>
      </c>
      <c r="AV6751" s="14" t="s">
        <v>84</v>
      </c>
      <c r="AW6751" s="14" t="s">
        <v>31</v>
      </c>
      <c r="AX6751" s="14" t="s">
        <v>75</v>
      </c>
      <c r="AY6751" s="243" t="s">
        <v>203</v>
      </c>
    </row>
    <row r="6752" spans="2:51" s="14" customFormat="1" ht="11.25">
      <c r="B6752" s="233"/>
      <c r="C6752" s="234"/>
      <c r="D6752" s="224" t="s">
        <v>211</v>
      </c>
      <c r="E6752" s="235" t="s">
        <v>1</v>
      </c>
      <c r="F6752" s="236" t="s">
        <v>1729</v>
      </c>
      <c r="G6752" s="234"/>
      <c r="H6752" s="237">
        <v>13.183999999999999</v>
      </c>
      <c r="I6752" s="238"/>
      <c r="J6752" s="234"/>
      <c r="K6752" s="234"/>
      <c r="L6752" s="239"/>
      <c r="M6752" s="240"/>
      <c r="N6752" s="241"/>
      <c r="O6752" s="241"/>
      <c r="P6752" s="241"/>
      <c r="Q6752" s="241"/>
      <c r="R6752" s="241"/>
      <c r="S6752" s="241"/>
      <c r="T6752" s="242"/>
      <c r="AT6752" s="243" t="s">
        <v>211</v>
      </c>
      <c r="AU6752" s="243" t="s">
        <v>84</v>
      </c>
      <c r="AV6752" s="14" t="s">
        <v>84</v>
      </c>
      <c r="AW6752" s="14" t="s">
        <v>31</v>
      </c>
      <c r="AX6752" s="14" t="s">
        <v>75</v>
      </c>
      <c r="AY6752" s="243" t="s">
        <v>203</v>
      </c>
    </row>
    <row r="6753" spans="1:65" s="14" customFormat="1" ht="11.25">
      <c r="B6753" s="233"/>
      <c r="C6753" s="234"/>
      <c r="D6753" s="224" t="s">
        <v>211</v>
      </c>
      <c r="E6753" s="235" t="s">
        <v>1</v>
      </c>
      <c r="F6753" s="236" t="s">
        <v>1730</v>
      </c>
      <c r="G6753" s="234"/>
      <c r="H6753" s="237">
        <v>12.853</v>
      </c>
      <c r="I6753" s="238"/>
      <c r="J6753" s="234"/>
      <c r="K6753" s="234"/>
      <c r="L6753" s="239"/>
      <c r="M6753" s="240"/>
      <c r="N6753" s="241"/>
      <c r="O6753" s="241"/>
      <c r="P6753" s="241"/>
      <c r="Q6753" s="241"/>
      <c r="R6753" s="241"/>
      <c r="S6753" s="241"/>
      <c r="T6753" s="242"/>
      <c r="AT6753" s="243" t="s">
        <v>211</v>
      </c>
      <c r="AU6753" s="243" t="s">
        <v>84</v>
      </c>
      <c r="AV6753" s="14" t="s">
        <v>84</v>
      </c>
      <c r="AW6753" s="14" t="s">
        <v>31</v>
      </c>
      <c r="AX6753" s="14" t="s">
        <v>75</v>
      </c>
      <c r="AY6753" s="243" t="s">
        <v>203</v>
      </c>
    </row>
    <row r="6754" spans="1:65" s="14" customFormat="1" ht="11.25">
      <c r="B6754" s="233"/>
      <c r="C6754" s="234"/>
      <c r="D6754" s="224" t="s">
        <v>211</v>
      </c>
      <c r="E6754" s="235" t="s">
        <v>1</v>
      </c>
      <c r="F6754" s="236" t="s">
        <v>1731</v>
      </c>
      <c r="G6754" s="234"/>
      <c r="H6754" s="237">
        <v>12.853</v>
      </c>
      <c r="I6754" s="238"/>
      <c r="J6754" s="234"/>
      <c r="K6754" s="234"/>
      <c r="L6754" s="239"/>
      <c r="M6754" s="240"/>
      <c r="N6754" s="241"/>
      <c r="O6754" s="241"/>
      <c r="P6754" s="241"/>
      <c r="Q6754" s="241"/>
      <c r="R6754" s="241"/>
      <c r="S6754" s="241"/>
      <c r="T6754" s="242"/>
      <c r="AT6754" s="243" t="s">
        <v>211</v>
      </c>
      <c r="AU6754" s="243" t="s">
        <v>84</v>
      </c>
      <c r="AV6754" s="14" t="s">
        <v>84</v>
      </c>
      <c r="AW6754" s="14" t="s">
        <v>31</v>
      </c>
      <c r="AX6754" s="14" t="s">
        <v>75</v>
      </c>
      <c r="AY6754" s="243" t="s">
        <v>203</v>
      </c>
    </row>
    <row r="6755" spans="1:65" s="14" customFormat="1" ht="11.25">
      <c r="B6755" s="233"/>
      <c r="C6755" s="234"/>
      <c r="D6755" s="224" t="s">
        <v>211</v>
      </c>
      <c r="E6755" s="235" t="s">
        <v>1</v>
      </c>
      <c r="F6755" s="236" t="s">
        <v>1732</v>
      </c>
      <c r="G6755" s="234"/>
      <c r="H6755" s="237">
        <v>13.183999999999999</v>
      </c>
      <c r="I6755" s="238"/>
      <c r="J6755" s="234"/>
      <c r="K6755" s="234"/>
      <c r="L6755" s="239"/>
      <c r="M6755" s="240"/>
      <c r="N6755" s="241"/>
      <c r="O6755" s="241"/>
      <c r="P6755" s="241"/>
      <c r="Q6755" s="241"/>
      <c r="R6755" s="241"/>
      <c r="S6755" s="241"/>
      <c r="T6755" s="242"/>
      <c r="AT6755" s="243" t="s">
        <v>211</v>
      </c>
      <c r="AU6755" s="243" t="s">
        <v>84</v>
      </c>
      <c r="AV6755" s="14" t="s">
        <v>84</v>
      </c>
      <c r="AW6755" s="14" t="s">
        <v>31</v>
      </c>
      <c r="AX6755" s="14" t="s">
        <v>75</v>
      </c>
      <c r="AY6755" s="243" t="s">
        <v>203</v>
      </c>
    </row>
    <row r="6756" spans="1:65" s="14" customFormat="1" ht="11.25">
      <c r="B6756" s="233"/>
      <c r="C6756" s="234"/>
      <c r="D6756" s="224" t="s">
        <v>211</v>
      </c>
      <c r="E6756" s="235" t="s">
        <v>1</v>
      </c>
      <c r="F6756" s="236" t="s">
        <v>1733</v>
      </c>
      <c r="G6756" s="234"/>
      <c r="H6756" s="237">
        <v>13.183999999999999</v>
      </c>
      <c r="I6756" s="238"/>
      <c r="J6756" s="234"/>
      <c r="K6756" s="234"/>
      <c r="L6756" s="239"/>
      <c r="M6756" s="240"/>
      <c r="N6756" s="241"/>
      <c r="O6756" s="241"/>
      <c r="P6756" s="241"/>
      <c r="Q6756" s="241"/>
      <c r="R6756" s="241"/>
      <c r="S6756" s="241"/>
      <c r="T6756" s="242"/>
      <c r="AT6756" s="243" t="s">
        <v>211</v>
      </c>
      <c r="AU6756" s="243" t="s">
        <v>84</v>
      </c>
      <c r="AV6756" s="14" t="s">
        <v>84</v>
      </c>
      <c r="AW6756" s="14" t="s">
        <v>31</v>
      </c>
      <c r="AX6756" s="14" t="s">
        <v>75</v>
      </c>
      <c r="AY6756" s="243" t="s">
        <v>203</v>
      </c>
    </row>
    <row r="6757" spans="1:65" s="14" customFormat="1" ht="11.25">
      <c r="B6757" s="233"/>
      <c r="C6757" s="234"/>
      <c r="D6757" s="224" t="s">
        <v>211</v>
      </c>
      <c r="E6757" s="235" t="s">
        <v>1</v>
      </c>
      <c r="F6757" s="236" t="s">
        <v>1734</v>
      </c>
      <c r="G6757" s="234"/>
      <c r="H6757" s="237">
        <v>12.853</v>
      </c>
      <c r="I6757" s="238"/>
      <c r="J6757" s="234"/>
      <c r="K6757" s="234"/>
      <c r="L6757" s="239"/>
      <c r="M6757" s="240"/>
      <c r="N6757" s="241"/>
      <c r="O6757" s="241"/>
      <c r="P6757" s="241"/>
      <c r="Q6757" s="241"/>
      <c r="R6757" s="241"/>
      <c r="S6757" s="241"/>
      <c r="T6757" s="242"/>
      <c r="AT6757" s="243" t="s">
        <v>211</v>
      </c>
      <c r="AU6757" s="243" t="s">
        <v>84</v>
      </c>
      <c r="AV6757" s="14" t="s">
        <v>84</v>
      </c>
      <c r="AW6757" s="14" t="s">
        <v>31</v>
      </c>
      <c r="AX6757" s="14" t="s">
        <v>75</v>
      </c>
      <c r="AY6757" s="243" t="s">
        <v>203</v>
      </c>
    </row>
    <row r="6758" spans="1:65" s="14" customFormat="1" ht="11.25">
      <c r="B6758" s="233"/>
      <c r="C6758" s="234"/>
      <c r="D6758" s="224" t="s">
        <v>211</v>
      </c>
      <c r="E6758" s="235" t="s">
        <v>1</v>
      </c>
      <c r="F6758" s="236" t="s">
        <v>1735</v>
      </c>
      <c r="G6758" s="234"/>
      <c r="H6758" s="237">
        <v>12.853</v>
      </c>
      <c r="I6758" s="238"/>
      <c r="J6758" s="234"/>
      <c r="K6758" s="234"/>
      <c r="L6758" s="239"/>
      <c r="M6758" s="240"/>
      <c r="N6758" s="241"/>
      <c r="O6758" s="241"/>
      <c r="P6758" s="241"/>
      <c r="Q6758" s="241"/>
      <c r="R6758" s="241"/>
      <c r="S6758" s="241"/>
      <c r="T6758" s="242"/>
      <c r="AT6758" s="243" t="s">
        <v>211</v>
      </c>
      <c r="AU6758" s="243" t="s">
        <v>84</v>
      </c>
      <c r="AV6758" s="14" t="s">
        <v>84</v>
      </c>
      <c r="AW6758" s="14" t="s">
        <v>31</v>
      </c>
      <c r="AX6758" s="14" t="s">
        <v>75</v>
      </c>
      <c r="AY6758" s="243" t="s">
        <v>203</v>
      </c>
    </row>
    <row r="6759" spans="1:65" s="14" customFormat="1" ht="11.25">
      <c r="B6759" s="233"/>
      <c r="C6759" s="234"/>
      <c r="D6759" s="224" t="s">
        <v>211</v>
      </c>
      <c r="E6759" s="235" t="s">
        <v>1</v>
      </c>
      <c r="F6759" s="236" t="s">
        <v>1736</v>
      </c>
      <c r="G6759" s="234"/>
      <c r="H6759" s="237">
        <v>13.183999999999999</v>
      </c>
      <c r="I6759" s="238"/>
      <c r="J6759" s="234"/>
      <c r="K6759" s="234"/>
      <c r="L6759" s="239"/>
      <c r="M6759" s="240"/>
      <c r="N6759" s="241"/>
      <c r="O6759" s="241"/>
      <c r="P6759" s="241"/>
      <c r="Q6759" s="241"/>
      <c r="R6759" s="241"/>
      <c r="S6759" s="241"/>
      <c r="T6759" s="242"/>
      <c r="AT6759" s="243" t="s">
        <v>211</v>
      </c>
      <c r="AU6759" s="243" t="s">
        <v>84</v>
      </c>
      <c r="AV6759" s="14" t="s">
        <v>84</v>
      </c>
      <c r="AW6759" s="14" t="s">
        <v>31</v>
      </c>
      <c r="AX6759" s="14" t="s">
        <v>75</v>
      </c>
      <c r="AY6759" s="243" t="s">
        <v>203</v>
      </c>
    </row>
    <row r="6760" spans="1:65" s="14" customFormat="1" ht="11.25">
      <c r="B6760" s="233"/>
      <c r="C6760" s="234"/>
      <c r="D6760" s="224" t="s">
        <v>211</v>
      </c>
      <c r="E6760" s="235" t="s">
        <v>1</v>
      </c>
      <c r="F6760" s="236" t="s">
        <v>1737</v>
      </c>
      <c r="G6760" s="234"/>
      <c r="H6760" s="237">
        <v>13.183999999999999</v>
      </c>
      <c r="I6760" s="238"/>
      <c r="J6760" s="234"/>
      <c r="K6760" s="234"/>
      <c r="L6760" s="239"/>
      <c r="M6760" s="240"/>
      <c r="N6760" s="241"/>
      <c r="O6760" s="241"/>
      <c r="P6760" s="241"/>
      <c r="Q6760" s="241"/>
      <c r="R6760" s="241"/>
      <c r="S6760" s="241"/>
      <c r="T6760" s="242"/>
      <c r="AT6760" s="243" t="s">
        <v>211</v>
      </c>
      <c r="AU6760" s="243" t="s">
        <v>84</v>
      </c>
      <c r="AV6760" s="14" t="s">
        <v>84</v>
      </c>
      <c r="AW6760" s="14" t="s">
        <v>31</v>
      </c>
      <c r="AX6760" s="14" t="s">
        <v>75</v>
      </c>
      <c r="AY6760" s="243" t="s">
        <v>203</v>
      </c>
    </row>
    <row r="6761" spans="1:65" s="14" customFormat="1" ht="11.25">
      <c r="B6761" s="233"/>
      <c r="C6761" s="234"/>
      <c r="D6761" s="224" t="s">
        <v>211</v>
      </c>
      <c r="E6761" s="235" t="s">
        <v>1</v>
      </c>
      <c r="F6761" s="236" t="s">
        <v>1738</v>
      </c>
      <c r="G6761" s="234"/>
      <c r="H6761" s="237">
        <v>13.183999999999999</v>
      </c>
      <c r="I6761" s="238"/>
      <c r="J6761" s="234"/>
      <c r="K6761" s="234"/>
      <c r="L6761" s="239"/>
      <c r="M6761" s="240"/>
      <c r="N6761" s="241"/>
      <c r="O6761" s="241"/>
      <c r="P6761" s="241"/>
      <c r="Q6761" s="241"/>
      <c r="R6761" s="241"/>
      <c r="S6761" s="241"/>
      <c r="T6761" s="242"/>
      <c r="AT6761" s="243" t="s">
        <v>211</v>
      </c>
      <c r="AU6761" s="243" t="s">
        <v>84</v>
      </c>
      <c r="AV6761" s="14" t="s">
        <v>84</v>
      </c>
      <c r="AW6761" s="14" t="s">
        <v>31</v>
      </c>
      <c r="AX6761" s="14" t="s">
        <v>75</v>
      </c>
      <c r="AY6761" s="243" t="s">
        <v>203</v>
      </c>
    </row>
    <row r="6762" spans="1:65" s="14" customFormat="1" ht="11.25">
      <c r="B6762" s="233"/>
      <c r="C6762" s="234"/>
      <c r="D6762" s="224" t="s">
        <v>211</v>
      </c>
      <c r="E6762" s="235" t="s">
        <v>1</v>
      </c>
      <c r="F6762" s="236" t="s">
        <v>1739</v>
      </c>
      <c r="G6762" s="234"/>
      <c r="H6762" s="237">
        <v>13.183999999999999</v>
      </c>
      <c r="I6762" s="238"/>
      <c r="J6762" s="234"/>
      <c r="K6762" s="234"/>
      <c r="L6762" s="239"/>
      <c r="M6762" s="240"/>
      <c r="N6762" s="241"/>
      <c r="O6762" s="241"/>
      <c r="P6762" s="241"/>
      <c r="Q6762" s="241"/>
      <c r="R6762" s="241"/>
      <c r="S6762" s="241"/>
      <c r="T6762" s="242"/>
      <c r="AT6762" s="243" t="s">
        <v>211</v>
      </c>
      <c r="AU6762" s="243" t="s">
        <v>84</v>
      </c>
      <c r="AV6762" s="14" t="s">
        <v>84</v>
      </c>
      <c r="AW6762" s="14" t="s">
        <v>31</v>
      </c>
      <c r="AX6762" s="14" t="s">
        <v>75</v>
      </c>
      <c r="AY6762" s="243" t="s">
        <v>203</v>
      </c>
    </row>
    <row r="6763" spans="1:65" s="14" customFormat="1" ht="11.25">
      <c r="B6763" s="233"/>
      <c r="C6763" s="234"/>
      <c r="D6763" s="224" t="s">
        <v>211</v>
      </c>
      <c r="E6763" s="235" t="s">
        <v>1</v>
      </c>
      <c r="F6763" s="236" t="s">
        <v>1740</v>
      </c>
      <c r="G6763" s="234"/>
      <c r="H6763" s="237">
        <v>13.634</v>
      </c>
      <c r="I6763" s="238"/>
      <c r="J6763" s="234"/>
      <c r="K6763" s="234"/>
      <c r="L6763" s="239"/>
      <c r="M6763" s="240"/>
      <c r="N6763" s="241"/>
      <c r="O6763" s="241"/>
      <c r="P6763" s="241"/>
      <c r="Q6763" s="241"/>
      <c r="R6763" s="241"/>
      <c r="S6763" s="241"/>
      <c r="T6763" s="242"/>
      <c r="AT6763" s="243" t="s">
        <v>211</v>
      </c>
      <c r="AU6763" s="243" t="s">
        <v>84</v>
      </c>
      <c r="AV6763" s="14" t="s">
        <v>84</v>
      </c>
      <c r="AW6763" s="14" t="s">
        <v>31</v>
      </c>
      <c r="AX6763" s="14" t="s">
        <v>75</v>
      </c>
      <c r="AY6763" s="243" t="s">
        <v>203</v>
      </c>
    </row>
    <row r="6764" spans="1:65" s="14" customFormat="1" ht="11.25">
      <c r="B6764" s="233"/>
      <c r="C6764" s="234"/>
      <c r="D6764" s="224" t="s">
        <v>211</v>
      </c>
      <c r="E6764" s="235" t="s">
        <v>1</v>
      </c>
      <c r="F6764" s="236" t="s">
        <v>1741</v>
      </c>
      <c r="G6764" s="234"/>
      <c r="H6764" s="237">
        <v>14.31</v>
      </c>
      <c r="I6764" s="238"/>
      <c r="J6764" s="234"/>
      <c r="K6764" s="234"/>
      <c r="L6764" s="239"/>
      <c r="M6764" s="240"/>
      <c r="N6764" s="241"/>
      <c r="O6764" s="241"/>
      <c r="P6764" s="241"/>
      <c r="Q6764" s="241"/>
      <c r="R6764" s="241"/>
      <c r="S6764" s="241"/>
      <c r="T6764" s="242"/>
      <c r="AT6764" s="243" t="s">
        <v>211</v>
      </c>
      <c r="AU6764" s="243" t="s">
        <v>84</v>
      </c>
      <c r="AV6764" s="14" t="s">
        <v>84</v>
      </c>
      <c r="AW6764" s="14" t="s">
        <v>31</v>
      </c>
      <c r="AX6764" s="14" t="s">
        <v>75</v>
      </c>
      <c r="AY6764" s="243" t="s">
        <v>203</v>
      </c>
    </row>
    <row r="6765" spans="1:65" s="14" customFormat="1" ht="11.25">
      <c r="B6765" s="233"/>
      <c r="C6765" s="234"/>
      <c r="D6765" s="224" t="s">
        <v>211</v>
      </c>
      <c r="E6765" s="235" t="s">
        <v>1</v>
      </c>
      <c r="F6765" s="236" t="s">
        <v>1742</v>
      </c>
      <c r="G6765" s="234"/>
      <c r="H6765" s="237">
        <v>12.853</v>
      </c>
      <c r="I6765" s="238"/>
      <c r="J6765" s="234"/>
      <c r="K6765" s="234"/>
      <c r="L6765" s="239"/>
      <c r="M6765" s="240"/>
      <c r="N6765" s="241"/>
      <c r="O6765" s="241"/>
      <c r="P6765" s="241"/>
      <c r="Q6765" s="241"/>
      <c r="R6765" s="241"/>
      <c r="S6765" s="241"/>
      <c r="T6765" s="242"/>
      <c r="AT6765" s="243" t="s">
        <v>211</v>
      </c>
      <c r="AU6765" s="243" t="s">
        <v>84</v>
      </c>
      <c r="AV6765" s="14" t="s">
        <v>84</v>
      </c>
      <c r="AW6765" s="14" t="s">
        <v>31</v>
      </c>
      <c r="AX6765" s="14" t="s">
        <v>75</v>
      </c>
      <c r="AY6765" s="243" t="s">
        <v>203</v>
      </c>
    </row>
    <row r="6766" spans="1:65" s="14" customFormat="1" ht="11.25">
      <c r="B6766" s="233"/>
      <c r="C6766" s="234"/>
      <c r="D6766" s="224" t="s">
        <v>211</v>
      </c>
      <c r="E6766" s="235" t="s">
        <v>1</v>
      </c>
      <c r="F6766" s="236" t="s">
        <v>1743</v>
      </c>
      <c r="G6766" s="234"/>
      <c r="H6766" s="237">
        <v>12.853</v>
      </c>
      <c r="I6766" s="238"/>
      <c r="J6766" s="234"/>
      <c r="K6766" s="234"/>
      <c r="L6766" s="239"/>
      <c r="M6766" s="240"/>
      <c r="N6766" s="241"/>
      <c r="O6766" s="241"/>
      <c r="P6766" s="241"/>
      <c r="Q6766" s="241"/>
      <c r="R6766" s="241"/>
      <c r="S6766" s="241"/>
      <c r="T6766" s="242"/>
      <c r="AT6766" s="243" t="s">
        <v>211</v>
      </c>
      <c r="AU6766" s="243" t="s">
        <v>84</v>
      </c>
      <c r="AV6766" s="14" t="s">
        <v>84</v>
      </c>
      <c r="AW6766" s="14" t="s">
        <v>31</v>
      </c>
      <c r="AX6766" s="14" t="s">
        <v>75</v>
      </c>
      <c r="AY6766" s="243" t="s">
        <v>203</v>
      </c>
    </row>
    <row r="6767" spans="1:65" s="14" customFormat="1" ht="11.25">
      <c r="B6767" s="233"/>
      <c r="C6767" s="234"/>
      <c r="D6767" s="224" t="s">
        <v>211</v>
      </c>
      <c r="E6767" s="235" t="s">
        <v>1</v>
      </c>
      <c r="F6767" s="236" t="s">
        <v>1744</v>
      </c>
      <c r="G6767" s="234"/>
      <c r="H6767" s="237">
        <v>12.853</v>
      </c>
      <c r="I6767" s="238"/>
      <c r="J6767" s="234"/>
      <c r="K6767" s="234"/>
      <c r="L6767" s="239"/>
      <c r="M6767" s="240"/>
      <c r="N6767" s="241"/>
      <c r="O6767" s="241"/>
      <c r="P6767" s="241"/>
      <c r="Q6767" s="241"/>
      <c r="R6767" s="241"/>
      <c r="S6767" s="241"/>
      <c r="T6767" s="242"/>
      <c r="AT6767" s="243" t="s">
        <v>211</v>
      </c>
      <c r="AU6767" s="243" t="s">
        <v>84</v>
      </c>
      <c r="AV6767" s="14" t="s">
        <v>84</v>
      </c>
      <c r="AW6767" s="14" t="s">
        <v>31</v>
      </c>
      <c r="AX6767" s="14" t="s">
        <v>75</v>
      </c>
      <c r="AY6767" s="243" t="s">
        <v>203</v>
      </c>
    </row>
    <row r="6768" spans="1:65" s="2" customFormat="1" ht="21.75" customHeight="1">
      <c r="A6768" s="35"/>
      <c r="B6768" s="36"/>
      <c r="C6768" s="247" t="s">
        <v>5599</v>
      </c>
      <c r="D6768" s="247" t="s">
        <v>413</v>
      </c>
      <c r="E6768" s="248" t="s">
        <v>5600</v>
      </c>
      <c r="F6768" s="249" t="s">
        <v>5601</v>
      </c>
      <c r="G6768" s="250" t="s">
        <v>240</v>
      </c>
      <c r="H6768" s="251">
        <v>953.59799999999996</v>
      </c>
      <c r="I6768" s="252"/>
      <c r="J6768" s="253">
        <f>ROUND(I6768*H6768,2)</f>
        <v>0</v>
      </c>
      <c r="K6768" s="249" t="s">
        <v>1</v>
      </c>
      <c r="L6768" s="254"/>
      <c r="M6768" s="255" t="s">
        <v>1</v>
      </c>
      <c r="N6768" s="256" t="s">
        <v>40</v>
      </c>
      <c r="O6768" s="72"/>
      <c r="P6768" s="218">
        <f>O6768*H6768</f>
        <v>0</v>
      </c>
      <c r="Q6768" s="218">
        <v>6.4999999999999997E-4</v>
      </c>
      <c r="R6768" s="218">
        <f>Q6768*H6768</f>
        <v>0.61983869999999996</v>
      </c>
      <c r="S6768" s="218">
        <v>0</v>
      </c>
      <c r="T6768" s="219">
        <f>S6768*H6768</f>
        <v>0</v>
      </c>
      <c r="U6768" s="35"/>
      <c r="V6768" s="35"/>
      <c r="W6768" s="35"/>
      <c r="X6768" s="35"/>
      <c r="Y6768" s="35"/>
      <c r="Z6768" s="35"/>
      <c r="AA6768" s="35"/>
      <c r="AB6768" s="35"/>
      <c r="AC6768" s="35"/>
      <c r="AD6768" s="35"/>
      <c r="AE6768" s="35"/>
      <c r="AR6768" s="220" t="s">
        <v>1661</v>
      </c>
      <c r="AT6768" s="220" t="s">
        <v>413</v>
      </c>
      <c r="AU6768" s="220" t="s">
        <v>84</v>
      </c>
      <c r="AY6768" s="18" t="s">
        <v>203</v>
      </c>
      <c r="BE6768" s="221">
        <f>IF(N6768="základní",J6768,0)</f>
        <v>0</v>
      </c>
      <c r="BF6768" s="221">
        <f>IF(N6768="snížená",J6768,0)</f>
        <v>0</v>
      </c>
      <c r="BG6768" s="221">
        <f>IF(N6768="zákl. přenesená",J6768,0)</f>
        <v>0</v>
      </c>
      <c r="BH6768" s="221">
        <f>IF(N6768="sníž. přenesená",J6768,0)</f>
        <v>0</v>
      </c>
      <c r="BI6768" s="221">
        <f>IF(N6768="nulová",J6768,0)</f>
        <v>0</v>
      </c>
      <c r="BJ6768" s="18" t="s">
        <v>82</v>
      </c>
      <c r="BK6768" s="221">
        <f>ROUND(I6768*H6768,2)</f>
        <v>0</v>
      </c>
      <c r="BL6768" s="18" t="s">
        <v>412</v>
      </c>
      <c r="BM6768" s="220" t="s">
        <v>5602</v>
      </c>
    </row>
    <row r="6769" spans="1:51" s="14" customFormat="1" ht="11.25">
      <c r="B6769" s="233"/>
      <c r="C6769" s="234"/>
      <c r="D6769" s="224" t="s">
        <v>211</v>
      </c>
      <c r="E6769" s="234"/>
      <c r="F6769" s="236" t="s">
        <v>5603</v>
      </c>
      <c r="G6769" s="234"/>
      <c r="H6769" s="237">
        <v>953.59799999999996</v>
      </c>
      <c r="I6769" s="238"/>
      <c r="J6769" s="234"/>
      <c r="K6769" s="234"/>
      <c r="L6769" s="239"/>
      <c r="M6769" s="258"/>
      <c r="N6769" s="259"/>
      <c r="O6769" s="259"/>
      <c r="P6769" s="259"/>
      <c r="Q6769" s="259"/>
      <c r="R6769" s="259"/>
      <c r="S6769" s="259"/>
      <c r="T6769" s="260"/>
      <c r="AT6769" s="243" t="s">
        <v>211</v>
      </c>
      <c r="AU6769" s="243" t="s">
        <v>84</v>
      </c>
      <c r="AV6769" s="14" t="s">
        <v>84</v>
      </c>
      <c r="AW6769" s="14" t="s">
        <v>4</v>
      </c>
      <c r="AX6769" s="14" t="s">
        <v>82</v>
      </c>
      <c r="AY6769" s="243" t="s">
        <v>203</v>
      </c>
    </row>
    <row r="6770" spans="1:51" s="2" customFormat="1" ht="6.95" customHeight="1">
      <c r="A6770" s="35"/>
      <c r="B6770" s="55"/>
      <c r="C6770" s="56"/>
      <c r="D6770" s="56"/>
      <c r="E6770" s="56"/>
      <c r="F6770" s="56"/>
      <c r="G6770" s="56"/>
      <c r="H6770" s="56"/>
      <c r="I6770" s="159"/>
      <c r="J6770" s="56"/>
      <c r="K6770" s="56"/>
      <c r="L6770" s="40"/>
      <c r="M6770" s="35"/>
      <c r="O6770" s="35"/>
      <c r="P6770" s="35"/>
      <c r="Q6770" s="35"/>
      <c r="R6770" s="35"/>
      <c r="S6770" s="35"/>
      <c r="T6770" s="35"/>
      <c r="U6770" s="35"/>
      <c r="V6770" s="35"/>
      <c r="W6770" s="35"/>
      <c r="X6770" s="35"/>
      <c r="Y6770" s="35"/>
      <c r="Z6770" s="35"/>
      <c r="AA6770" s="35"/>
      <c r="AB6770" s="35"/>
      <c r="AC6770" s="35"/>
      <c r="AD6770" s="35"/>
      <c r="AE6770" s="35"/>
    </row>
  </sheetData>
  <sheetProtection algorithmName="SHA-512" hashValue="PmDnVTclv6ufcv46Alw2C7bGYCV1ItSAz6v/Cqtt8mKrARdkLZgmKTZX5h7pRL5z0c5jVqPUlaR8QTOw0jpuMA==" saltValue="5C4HjUygLXr/Ihco1NdZ9hlrC2+A0amFIU3rzU5GlgVPW3dt97DZ1fJbo3uCd0DR2ZgWgtAPs6gPVmjQ5yzJfQ==" spinCount="100000" sheet="1" objects="1" scenarios="1" formatColumns="0" formatRows="0" autoFilter="0"/>
  <autoFilter ref="C153:K6769"/>
  <mergeCells count="12">
    <mergeCell ref="E146:H146"/>
    <mergeCell ref="L2:V2"/>
    <mergeCell ref="E85:H85"/>
    <mergeCell ref="E87:H87"/>
    <mergeCell ref="E89:H89"/>
    <mergeCell ref="E142:H142"/>
    <mergeCell ref="E144:H14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92</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5604</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44118</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5605</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ROUND((SUM(BE124:BE209)),  2)</f>
        <v>0</v>
      </c>
      <c r="G35" s="35"/>
      <c r="H35" s="35"/>
      <c r="I35" s="138">
        <v>0.21</v>
      </c>
      <c r="J35" s="137">
        <f>ROUND(((SUM(BE124:BE209))*I35),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ROUND((SUM(BF124:BF209)),  2)</f>
        <v>0</v>
      </c>
      <c r="G36" s="35"/>
      <c r="H36" s="35"/>
      <c r="I36" s="138">
        <v>0.15</v>
      </c>
      <c r="J36" s="137">
        <f>ROUND(((SUM(BF124:BF209))*I36),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ROUND((SUM(BG124:BG209)),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ROUND((SUM(BH124:BH209)),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ROUND((SUM(BI124:BI209)),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D1_01_3 - Požárně bezpečnostní řešení</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44118</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Polický</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5606</v>
      </c>
      <c r="E99" s="171"/>
      <c r="F99" s="171"/>
      <c r="G99" s="171"/>
      <c r="H99" s="171"/>
      <c r="I99" s="172"/>
      <c r="J99" s="173">
        <f>J125</f>
        <v>0</v>
      </c>
      <c r="K99" s="169"/>
      <c r="L99" s="174"/>
    </row>
    <row r="100" spans="1:47" s="10" customFormat="1" ht="19.899999999999999" customHeight="1">
      <c r="B100" s="175"/>
      <c r="C100" s="105"/>
      <c r="D100" s="176" t="s">
        <v>5607</v>
      </c>
      <c r="E100" s="177"/>
      <c r="F100" s="177"/>
      <c r="G100" s="177"/>
      <c r="H100" s="177"/>
      <c r="I100" s="178"/>
      <c r="J100" s="179">
        <f>J126</f>
        <v>0</v>
      </c>
      <c r="K100" s="105"/>
      <c r="L100" s="180"/>
    </row>
    <row r="101" spans="1:47" s="9" customFormat="1" ht="24.95" customHeight="1">
      <c r="B101" s="168"/>
      <c r="C101" s="169"/>
      <c r="D101" s="170" t="s">
        <v>165</v>
      </c>
      <c r="E101" s="171"/>
      <c r="F101" s="171"/>
      <c r="G101" s="171"/>
      <c r="H101" s="171"/>
      <c r="I101" s="172"/>
      <c r="J101" s="173">
        <f>J202</f>
        <v>0</v>
      </c>
      <c r="K101" s="169"/>
      <c r="L101" s="174"/>
    </row>
    <row r="102" spans="1:47" s="10" customFormat="1" ht="19.899999999999999" customHeight="1">
      <c r="B102" s="175"/>
      <c r="C102" s="105"/>
      <c r="D102" s="176" t="s">
        <v>167</v>
      </c>
      <c r="E102" s="177"/>
      <c r="F102" s="177"/>
      <c r="G102" s="177"/>
      <c r="H102" s="177"/>
      <c r="I102" s="178"/>
      <c r="J102" s="179">
        <f>J203</f>
        <v>0</v>
      </c>
      <c r="K102" s="105"/>
      <c r="L102" s="180"/>
    </row>
    <row r="103" spans="1:47" s="2" customFormat="1" ht="21.75" customHeight="1">
      <c r="A103" s="35"/>
      <c r="B103" s="36"/>
      <c r="C103" s="37"/>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159"/>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162"/>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188</v>
      </c>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47" s="2" customFormat="1" ht="23.25" customHeight="1">
      <c r="A112" s="35"/>
      <c r="B112" s="36"/>
      <c r="C112" s="37"/>
      <c r="D112" s="37"/>
      <c r="E112" s="344" t="str">
        <f>E7</f>
        <v>NPK a.s., Pardubická nemocnice, Výstavba pavilonu CUP s centralizací akutních provozů - fáze II.</v>
      </c>
      <c r="F112" s="345"/>
      <c r="G112" s="345"/>
      <c r="H112" s="345"/>
      <c r="I112" s="123"/>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144</v>
      </c>
      <c r="D113" s="23"/>
      <c r="E113" s="23"/>
      <c r="F113" s="23"/>
      <c r="G113" s="23"/>
      <c r="H113" s="23"/>
      <c r="I113" s="116"/>
      <c r="J113" s="23"/>
      <c r="K113" s="23"/>
      <c r="L113" s="21"/>
    </row>
    <row r="114" spans="1:65" s="2" customFormat="1" ht="16.5" customHeight="1">
      <c r="A114" s="35"/>
      <c r="B114" s="36"/>
      <c r="C114" s="37"/>
      <c r="D114" s="37"/>
      <c r="E114" s="344" t="s">
        <v>145</v>
      </c>
      <c r="F114" s="346"/>
      <c r="G114" s="346"/>
      <c r="H114" s="346"/>
      <c r="I114" s="123"/>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146</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96" t="str">
        <f>E11</f>
        <v>D1_01_3 - Požárně bezpečnostní řešení</v>
      </c>
      <c r="F116" s="346"/>
      <c r="G116" s="346"/>
      <c r="H116" s="346"/>
      <c r="I116" s="123"/>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Pardubice</v>
      </c>
      <c r="G118" s="37"/>
      <c r="H118" s="37"/>
      <c r="I118" s="124" t="s">
        <v>22</v>
      </c>
      <c r="J118" s="67">
        <f>IF(J14="","",J14)</f>
        <v>44118</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65" s="2" customFormat="1" ht="40.15" customHeight="1">
      <c r="A120" s="35"/>
      <c r="B120" s="36"/>
      <c r="C120" s="30" t="s">
        <v>23</v>
      </c>
      <c r="D120" s="37"/>
      <c r="E120" s="37"/>
      <c r="F120" s="28" t="str">
        <f>E17</f>
        <v>Pardubický kraj</v>
      </c>
      <c r="G120" s="37"/>
      <c r="H120" s="37"/>
      <c r="I120" s="124" t="s">
        <v>29</v>
      </c>
      <c r="J120" s="33" t="str">
        <f>E23</f>
        <v>Atelier Penta v.o.s., Mrštíkova 12, Jihlava</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27</v>
      </c>
      <c r="D121" s="37"/>
      <c r="E121" s="37"/>
      <c r="F121" s="28" t="str">
        <f>IF(E20="","",E20)</f>
        <v>Vyplň údaj</v>
      </c>
      <c r="G121" s="37"/>
      <c r="H121" s="37"/>
      <c r="I121" s="124" t="s">
        <v>32</v>
      </c>
      <c r="J121" s="33" t="str">
        <f>E26</f>
        <v>Ing. Polický</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65" s="11" customFormat="1" ht="29.25" customHeight="1">
      <c r="A123" s="181"/>
      <c r="B123" s="182"/>
      <c r="C123" s="183" t="s">
        <v>189</v>
      </c>
      <c r="D123" s="184" t="s">
        <v>60</v>
      </c>
      <c r="E123" s="184" t="s">
        <v>56</v>
      </c>
      <c r="F123" s="184" t="s">
        <v>57</v>
      </c>
      <c r="G123" s="184" t="s">
        <v>190</v>
      </c>
      <c r="H123" s="184" t="s">
        <v>191</v>
      </c>
      <c r="I123" s="185" t="s">
        <v>192</v>
      </c>
      <c r="J123" s="184" t="s">
        <v>151</v>
      </c>
      <c r="K123" s="186" t="s">
        <v>193</v>
      </c>
      <c r="L123" s="187"/>
      <c r="M123" s="76" t="s">
        <v>1</v>
      </c>
      <c r="N123" s="77" t="s">
        <v>39</v>
      </c>
      <c r="O123" s="77" t="s">
        <v>194</v>
      </c>
      <c r="P123" s="77" t="s">
        <v>195</v>
      </c>
      <c r="Q123" s="77" t="s">
        <v>196</v>
      </c>
      <c r="R123" s="77" t="s">
        <v>197</v>
      </c>
      <c r="S123" s="77" t="s">
        <v>198</v>
      </c>
      <c r="T123" s="78" t="s">
        <v>199</v>
      </c>
      <c r="U123" s="181"/>
      <c r="V123" s="181"/>
      <c r="W123" s="181"/>
      <c r="X123" s="181"/>
      <c r="Y123" s="181"/>
      <c r="Z123" s="181"/>
      <c r="AA123" s="181"/>
      <c r="AB123" s="181"/>
      <c r="AC123" s="181"/>
      <c r="AD123" s="181"/>
      <c r="AE123" s="181"/>
    </row>
    <row r="124" spans="1:65" s="2" customFormat="1" ht="22.9" customHeight="1">
      <c r="A124" s="35"/>
      <c r="B124" s="36"/>
      <c r="C124" s="83" t="s">
        <v>200</v>
      </c>
      <c r="D124" s="37"/>
      <c r="E124" s="37"/>
      <c r="F124" s="37"/>
      <c r="G124" s="37"/>
      <c r="H124" s="37"/>
      <c r="I124" s="123"/>
      <c r="J124" s="188">
        <f>BK124</f>
        <v>0</v>
      </c>
      <c r="K124" s="37"/>
      <c r="L124" s="40"/>
      <c r="M124" s="79"/>
      <c r="N124" s="189"/>
      <c r="O124" s="80"/>
      <c r="P124" s="190">
        <f>P125+P202</f>
        <v>0</v>
      </c>
      <c r="Q124" s="80"/>
      <c r="R124" s="190">
        <f>R125+R202</f>
        <v>0.32280000000000003</v>
      </c>
      <c r="S124" s="80"/>
      <c r="T124" s="191">
        <f>T125+T202</f>
        <v>0</v>
      </c>
      <c r="U124" s="35"/>
      <c r="V124" s="35"/>
      <c r="W124" s="35"/>
      <c r="X124" s="35"/>
      <c r="Y124" s="35"/>
      <c r="Z124" s="35"/>
      <c r="AA124" s="35"/>
      <c r="AB124" s="35"/>
      <c r="AC124" s="35"/>
      <c r="AD124" s="35"/>
      <c r="AE124" s="35"/>
      <c r="AT124" s="18" t="s">
        <v>74</v>
      </c>
      <c r="AU124" s="18" t="s">
        <v>153</v>
      </c>
      <c r="BK124" s="192">
        <f>BK125+BK202</f>
        <v>0</v>
      </c>
    </row>
    <row r="125" spans="1:65" s="12" customFormat="1" ht="25.9" customHeight="1">
      <c r="B125" s="193"/>
      <c r="C125" s="194"/>
      <c r="D125" s="195" t="s">
        <v>74</v>
      </c>
      <c r="E125" s="196" t="s">
        <v>201</v>
      </c>
      <c r="F125" s="196" t="s">
        <v>201</v>
      </c>
      <c r="G125" s="194"/>
      <c r="H125" s="194"/>
      <c r="I125" s="197"/>
      <c r="J125" s="198">
        <f>BK125</f>
        <v>0</v>
      </c>
      <c r="K125" s="194"/>
      <c r="L125" s="199"/>
      <c r="M125" s="200"/>
      <c r="N125" s="201"/>
      <c r="O125" s="201"/>
      <c r="P125" s="202">
        <f>P126</f>
        <v>0</v>
      </c>
      <c r="Q125" s="201"/>
      <c r="R125" s="202">
        <f>R126</f>
        <v>0.21480000000000005</v>
      </c>
      <c r="S125" s="201"/>
      <c r="T125" s="203">
        <f>T126</f>
        <v>0</v>
      </c>
      <c r="AR125" s="204" t="s">
        <v>82</v>
      </c>
      <c r="AT125" s="205" t="s">
        <v>74</v>
      </c>
      <c r="AU125" s="205" t="s">
        <v>75</v>
      </c>
      <c r="AY125" s="204" t="s">
        <v>203</v>
      </c>
      <c r="BK125" s="206">
        <f>BK126</f>
        <v>0</v>
      </c>
    </row>
    <row r="126" spans="1:65" s="12" customFormat="1" ht="22.9" customHeight="1">
      <c r="B126" s="193"/>
      <c r="C126" s="194"/>
      <c r="D126" s="195" t="s">
        <v>74</v>
      </c>
      <c r="E126" s="207" t="s">
        <v>5608</v>
      </c>
      <c r="F126" s="207" t="s">
        <v>5609</v>
      </c>
      <c r="G126" s="194"/>
      <c r="H126" s="194"/>
      <c r="I126" s="197"/>
      <c r="J126" s="208">
        <f>BK126</f>
        <v>0</v>
      </c>
      <c r="K126" s="194"/>
      <c r="L126" s="199"/>
      <c r="M126" s="200"/>
      <c r="N126" s="201"/>
      <c r="O126" s="201"/>
      <c r="P126" s="202">
        <f>SUM(P127:P201)</f>
        <v>0</v>
      </c>
      <c r="Q126" s="201"/>
      <c r="R126" s="202">
        <f>SUM(R127:R201)</f>
        <v>0.21480000000000005</v>
      </c>
      <c r="S126" s="201"/>
      <c r="T126" s="203">
        <f>SUM(T127:T201)</f>
        <v>0</v>
      </c>
      <c r="AR126" s="204" t="s">
        <v>82</v>
      </c>
      <c r="AT126" s="205" t="s">
        <v>74</v>
      </c>
      <c r="AU126" s="205" t="s">
        <v>82</v>
      </c>
      <c r="AY126" s="204" t="s">
        <v>203</v>
      </c>
      <c r="BK126" s="206">
        <f>SUM(BK127:BK201)</f>
        <v>0</v>
      </c>
    </row>
    <row r="127" spans="1:65" s="2" customFormat="1" ht="16.5" customHeight="1">
      <c r="A127" s="35"/>
      <c r="B127" s="36"/>
      <c r="C127" s="209" t="s">
        <v>82</v>
      </c>
      <c r="D127" s="209" t="s">
        <v>205</v>
      </c>
      <c r="E127" s="210" t="s">
        <v>5610</v>
      </c>
      <c r="F127" s="211" t="s">
        <v>5611</v>
      </c>
      <c r="G127" s="212" t="s">
        <v>5612</v>
      </c>
      <c r="H127" s="213">
        <v>30</v>
      </c>
      <c r="I127" s="214"/>
      <c r="J127" s="215">
        <f>ROUND(I127*H127,2)</f>
        <v>0</v>
      </c>
      <c r="K127" s="211" t="s">
        <v>1</v>
      </c>
      <c r="L127" s="40"/>
      <c r="M127" s="216" t="s">
        <v>1</v>
      </c>
      <c r="N127" s="217" t="s">
        <v>40</v>
      </c>
      <c r="O127" s="72"/>
      <c r="P127" s="218">
        <f>O127*H127</f>
        <v>0</v>
      </c>
      <c r="Q127" s="218">
        <v>0</v>
      </c>
      <c r="R127" s="218">
        <f>Q127*H127</f>
        <v>0</v>
      </c>
      <c r="S127" s="218">
        <v>0</v>
      </c>
      <c r="T127" s="219">
        <f>S127*H127</f>
        <v>0</v>
      </c>
      <c r="U127" s="35"/>
      <c r="V127" s="35"/>
      <c r="W127" s="35"/>
      <c r="X127" s="35"/>
      <c r="Y127" s="35"/>
      <c r="Z127" s="35"/>
      <c r="AA127" s="35"/>
      <c r="AB127" s="35"/>
      <c r="AC127" s="35"/>
      <c r="AD127" s="35"/>
      <c r="AE127" s="35"/>
      <c r="AR127" s="220" t="s">
        <v>209</v>
      </c>
      <c r="AT127" s="220" t="s">
        <v>205</v>
      </c>
      <c r="AU127" s="220" t="s">
        <v>84</v>
      </c>
      <c r="AY127" s="18" t="s">
        <v>203</v>
      </c>
      <c r="BE127" s="221">
        <f>IF(N127="základní",J127,0)</f>
        <v>0</v>
      </c>
      <c r="BF127" s="221">
        <f>IF(N127="snížená",J127,0)</f>
        <v>0</v>
      </c>
      <c r="BG127" s="221">
        <f>IF(N127="zákl. přenesená",J127,0)</f>
        <v>0</v>
      </c>
      <c r="BH127" s="221">
        <f>IF(N127="sníž. přenesená",J127,0)</f>
        <v>0</v>
      </c>
      <c r="BI127" s="221">
        <f>IF(N127="nulová",J127,0)</f>
        <v>0</v>
      </c>
      <c r="BJ127" s="18" t="s">
        <v>82</v>
      </c>
      <c r="BK127" s="221">
        <f>ROUND(I127*H127,2)</f>
        <v>0</v>
      </c>
      <c r="BL127" s="18" t="s">
        <v>209</v>
      </c>
      <c r="BM127" s="220" t="s">
        <v>5613</v>
      </c>
    </row>
    <row r="128" spans="1:65" s="14" customFormat="1" ht="11.25">
      <c r="B128" s="233"/>
      <c r="C128" s="234"/>
      <c r="D128" s="224" t="s">
        <v>211</v>
      </c>
      <c r="E128" s="235" t="s">
        <v>1</v>
      </c>
      <c r="F128" s="236" t="s">
        <v>1341</v>
      </c>
      <c r="G128" s="234"/>
      <c r="H128" s="237">
        <v>30</v>
      </c>
      <c r="I128" s="238"/>
      <c r="J128" s="234"/>
      <c r="K128" s="234"/>
      <c r="L128" s="239"/>
      <c r="M128" s="240"/>
      <c r="N128" s="241"/>
      <c r="O128" s="241"/>
      <c r="P128" s="241"/>
      <c r="Q128" s="241"/>
      <c r="R128" s="241"/>
      <c r="S128" s="241"/>
      <c r="T128" s="242"/>
      <c r="AT128" s="243" t="s">
        <v>211</v>
      </c>
      <c r="AU128" s="243" t="s">
        <v>84</v>
      </c>
      <c r="AV128" s="14" t="s">
        <v>84</v>
      </c>
      <c r="AW128" s="14" t="s">
        <v>31</v>
      </c>
      <c r="AX128" s="14" t="s">
        <v>75</v>
      </c>
      <c r="AY128" s="243" t="s">
        <v>203</v>
      </c>
    </row>
    <row r="129" spans="1:65" s="15" customFormat="1" ht="11.25">
      <c r="B129" s="261"/>
      <c r="C129" s="262"/>
      <c r="D129" s="224" t="s">
        <v>211</v>
      </c>
      <c r="E129" s="263" t="s">
        <v>1</v>
      </c>
      <c r="F129" s="264" t="s">
        <v>5614</v>
      </c>
      <c r="G129" s="262"/>
      <c r="H129" s="265">
        <v>30</v>
      </c>
      <c r="I129" s="266"/>
      <c r="J129" s="262"/>
      <c r="K129" s="262"/>
      <c r="L129" s="267"/>
      <c r="M129" s="268"/>
      <c r="N129" s="269"/>
      <c r="O129" s="269"/>
      <c r="P129" s="269"/>
      <c r="Q129" s="269"/>
      <c r="R129" s="269"/>
      <c r="S129" s="269"/>
      <c r="T129" s="270"/>
      <c r="AT129" s="271" t="s">
        <v>211</v>
      </c>
      <c r="AU129" s="271" t="s">
        <v>84</v>
      </c>
      <c r="AV129" s="15" t="s">
        <v>209</v>
      </c>
      <c r="AW129" s="15" t="s">
        <v>31</v>
      </c>
      <c r="AX129" s="15" t="s">
        <v>82</v>
      </c>
      <c r="AY129" s="271" t="s">
        <v>203</v>
      </c>
    </row>
    <row r="130" spans="1:65" s="2" customFormat="1" ht="16.5" customHeight="1">
      <c r="A130" s="35"/>
      <c r="B130" s="36"/>
      <c r="C130" s="209" t="s">
        <v>84</v>
      </c>
      <c r="D130" s="209" t="s">
        <v>205</v>
      </c>
      <c r="E130" s="210" t="s">
        <v>5615</v>
      </c>
      <c r="F130" s="211" t="s">
        <v>5616</v>
      </c>
      <c r="G130" s="212" t="s">
        <v>5612</v>
      </c>
      <c r="H130" s="213">
        <v>7</v>
      </c>
      <c r="I130" s="214"/>
      <c r="J130" s="215">
        <f>ROUND(I130*H130,2)</f>
        <v>0</v>
      </c>
      <c r="K130" s="211" t="s">
        <v>1</v>
      </c>
      <c r="L130" s="40"/>
      <c r="M130" s="216" t="s">
        <v>1</v>
      </c>
      <c r="N130" s="217" t="s">
        <v>40</v>
      </c>
      <c r="O130" s="72"/>
      <c r="P130" s="218">
        <f>O130*H130</f>
        <v>0</v>
      </c>
      <c r="Q130" s="218">
        <v>0</v>
      </c>
      <c r="R130" s="218">
        <f>Q130*H130</f>
        <v>0</v>
      </c>
      <c r="S130" s="218">
        <v>0</v>
      </c>
      <c r="T130" s="219">
        <f>S130*H130</f>
        <v>0</v>
      </c>
      <c r="U130" s="35"/>
      <c r="V130" s="35"/>
      <c r="W130" s="35"/>
      <c r="X130" s="35"/>
      <c r="Y130" s="35"/>
      <c r="Z130" s="35"/>
      <c r="AA130" s="35"/>
      <c r="AB130" s="35"/>
      <c r="AC130" s="35"/>
      <c r="AD130" s="35"/>
      <c r="AE130" s="35"/>
      <c r="AR130" s="220" t="s">
        <v>209</v>
      </c>
      <c r="AT130" s="220" t="s">
        <v>205</v>
      </c>
      <c r="AU130" s="220" t="s">
        <v>84</v>
      </c>
      <c r="AY130" s="18" t="s">
        <v>203</v>
      </c>
      <c r="BE130" s="221">
        <f>IF(N130="základní",J130,0)</f>
        <v>0</v>
      </c>
      <c r="BF130" s="221">
        <f>IF(N130="snížená",J130,0)</f>
        <v>0</v>
      </c>
      <c r="BG130" s="221">
        <f>IF(N130="zákl. přenesená",J130,0)</f>
        <v>0</v>
      </c>
      <c r="BH130" s="221">
        <f>IF(N130="sníž. přenesená",J130,0)</f>
        <v>0</v>
      </c>
      <c r="BI130" s="221">
        <f>IF(N130="nulová",J130,0)</f>
        <v>0</v>
      </c>
      <c r="BJ130" s="18" t="s">
        <v>82</v>
      </c>
      <c r="BK130" s="221">
        <f>ROUND(I130*H130,2)</f>
        <v>0</v>
      </c>
      <c r="BL130" s="18" t="s">
        <v>209</v>
      </c>
      <c r="BM130" s="220" t="s">
        <v>5617</v>
      </c>
    </row>
    <row r="131" spans="1:65" s="14" customFormat="1" ht="11.25">
      <c r="B131" s="233"/>
      <c r="C131" s="234"/>
      <c r="D131" s="224" t="s">
        <v>211</v>
      </c>
      <c r="E131" s="235" t="s">
        <v>1</v>
      </c>
      <c r="F131" s="236" t="s">
        <v>351</v>
      </c>
      <c r="G131" s="234"/>
      <c r="H131" s="237">
        <v>7</v>
      </c>
      <c r="I131" s="238"/>
      <c r="J131" s="234"/>
      <c r="K131" s="234"/>
      <c r="L131" s="239"/>
      <c r="M131" s="240"/>
      <c r="N131" s="241"/>
      <c r="O131" s="241"/>
      <c r="P131" s="241"/>
      <c r="Q131" s="241"/>
      <c r="R131" s="241"/>
      <c r="S131" s="241"/>
      <c r="T131" s="242"/>
      <c r="AT131" s="243" t="s">
        <v>211</v>
      </c>
      <c r="AU131" s="243" t="s">
        <v>84</v>
      </c>
      <c r="AV131" s="14" t="s">
        <v>84</v>
      </c>
      <c r="AW131" s="14" t="s">
        <v>31</v>
      </c>
      <c r="AX131" s="14" t="s">
        <v>75</v>
      </c>
      <c r="AY131" s="243" t="s">
        <v>203</v>
      </c>
    </row>
    <row r="132" spans="1:65" s="15" customFormat="1" ht="11.25">
      <c r="B132" s="261"/>
      <c r="C132" s="262"/>
      <c r="D132" s="224" t="s">
        <v>211</v>
      </c>
      <c r="E132" s="263" t="s">
        <v>1</v>
      </c>
      <c r="F132" s="264" t="s">
        <v>5614</v>
      </c>
      <c r="G132" s="262"/>
      <c r="H132" s="265">
        <v>7</v>
      </c>
      <c r="I132" s="266"/>
      <c r="J132" s="262"/>
      <c r="K132" s="262"/>
      <c r="L132" s="267"/>
      <c r="M132" s="268"/>
      <c r="N132" s="269"/>
      <c r="O132" s="269"/>
      <c r="P132" s="269"/>
      <c r="Q132" s="269"/>
      <c r="R132" s="269"/>
      <c r="S132" s="269"/>
      <c r="T132" s="270"/>
      <c r="AT132" s="271" t="s">
        <v>211</v>
      </c>
      <c r="AU132" s="271" t="s">
        <v>84</v>
      </c>
      <c r="AV132" s="15" t="s">
        <v>209</v>
      </c>
      <c r="AW132" s="15" t="s">
        <v>31</v>
      </c>
      <c r="AX132" s="15" t="s">
        <v>82</v>
      </c>
      <c r="AY132" s="271" t="s">
        <v>203</v>
      </c>
    </row>
    <row r="133" spans="1:65" s="2" customFormat="1" ht="21.75" customHeight="1">
      <c r="A133" s="35"/>
      <c r="B133" s="36"/>
      <c r="C133" s="209" t="s">
        <v>104</v>
      </c>
      <c r="D133" s="209" t="s">
        <v>205</v>
      </c>
      <c r="E133" s="210" t="s">
        <v>5618</v>
      </c>
      <c r="F133" s="211" t="s">
        <v>5619</v>
      </c>
      <c r="G133" s="212" t="s">
        <v>5612</v>
      </c>
      <c r="H133" s="213">
        <v>10</v>
      </c>
      <c r="I133" s="214"/>
      <c r="J133" s="215">
        <f>ROUND(I133*H133,2)</f>
        <v>0</v>
      </c>
      <c r="K133" s="211" t="s">
        <v>1</v>
      </c>
      <c r="L133" s="40"/>
      <c r="M133" s="216" t="s">
        <v>1</v>
      </c>
      <c r="N133" s="217" t="s">
        <v>40</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209</v>
      </c>
      <c r="AT133" s="220" t="s">
        <v>205</v>
      </c>
      <c r="AU133" s="220" t="s">
        <v>84</v>
      </c>
      <c r="AY133" s="18" t="s">
        <v>203</v>
      </c>
      <c r="BE133" s="221">
        <f>IF(N133="základní",J133,0)</f>
        <v>0</v>
      </c>
      <c r="BF133" s="221">
        <f>IF(N133="snížená",J133,0)</f>
        <v>0</v>
      </c>
      <c r="BG133" s="221">
        <f>IF(N133="zákl. přenesená",J133,0)</f>
        <v>0</v>
      </c>
      <c r="BH133" s="221">
        <f>IF(N133="sníž. přenesená",J133,0)</f>
        <v>0</v>
      </c>
      <c r="BI133" s="221">
        <f>IF(N133="nulová",J133,0)</f>
        <v>0</v>
      </c>
      <c r="BJ133" s="18" t="s">
        <v>82</v>
      </c>
      <c r="BK133" s="221">
        <f>ROUND(I133*H133,2)</f>
        <v>0</v>
      </c>
      <c r="BL133" s="18" t="s">
        <v>209</v>
      </c>
      <c r="BM133" s="220" t="s">
        <v>5620</v>
      </c>
    </row>
    <row r="134" spans="1:65" s="14" customFormat="1" ht="11.25">
      <c r="B134" s="233"/>
      <c r="C134" s="234"/>
      <c r="D134" s="224" t="s">
        <v>211</v>
      </c>
      <c r="E134" s="235" t="s">
        <v>1</v>
      </c>
      <c r="F134" s="236" t="s">
        <v>375</v>
      </c>
      <c r="G134" s="234"/>
      <c r="H134" s="237">
        <v>10</v>
      </c>
      <c r="I134" s="238"/>
      <c r="J134" s="234"/>
      <c r="K134" s="234"/>
      <c r="L134" s="239"/>
      <c r="M134" s="240"/>
      <c r="N134" s="241"/>
      <c r="O134" s="241"/>
      <c r="P134" s="241"/>
      <c r="Q134" s="241"/>
      <c r="R134" s="241"/>
      <c r="S134" s="241"/>
      <c r="T134" s="242"/>
      <c r="AT134" s="243" t="s">
        <v>211</v>
      </c>
      <c r="AU134" s="243" t="s">
        <v>84</v>
      </c>
      <c r="AV134" s="14" t="s">
        <v>84</v>
      </c>
      <c r="AW134" s="14" t="s">
        <v>31</v>
      </c>
      <c r="AX134" s="14" t="s">
        <v>75</v>
      </c>
      <c r="AY134" s="243" t="s">
        <v>203</v>
      </c>
    </row>
    <row r="135" spans="1:65" s="15" customFormat="1" ht="11.25">
      <c r="B135" s="261"/>
      <c r="C135" s="262"/>
      <c r="D135" s="224" t="s">
        <v>211</v>
      </c>
      <c r="E135" s="263" t="s">
        <v>1</v>
      </c>
      <c r="F135" s="264" t="s">
        <v>5614</v>
      </c>
      <c r="G135" s="262"/>
      <c r="H135" s="265">
        <v>10</v>
      </c>
      <c r="I135" s="266"/>
      <c r="J135" s="262"/>
      <c r="K135" s="262"/>
      <c r="L135" s="267"/>
      <c r="M135" s="268"/>
      <c r="N135" s="269"/>
      <c r="O135" s="269"/>
      <c r="P135" s="269"/>
      <c r="Q135" s="269"/>
      <c r="R135" s="269"/>
      <c r="S135" s="269"/>
      <c r="T135" s="270"/>
      <c r="AT135" s="271" t="s">
        <v>211</v>
      </c>
      <c r="AU135" s="271" t="s">
        <v>84</v>
      </c>
      <c r="AV135" s="15" t="s">
        <v>209</v>
      </c>
      <c r="AW135" s="15" t="s">
        <v>31</v>
      </c>
      <c r="AX135" s="15" t="s">
        <v>82</v>
      </c>
      <c r="AY135" s="271" t="s">
        <v>203</v>
      </c>
    </row>
    <row r="136" spans="1:65" s="2" customFormat="1" ht="16.5" customHeight="1">
      <c r="A136" s="35"/>
      <c r="B136" s="36"/>
      <c r="C136" s="209" t="s">
        <v>209</v>
      </c>
      <c r="D136" s="209" t="s">
        <v>205</v>
      </c>
      <c r="E136" s="210" t="s">
        <v>5621</v>
      </c>
      <c r="F136" s="211" t="s">
        <v>5622</v>
      </c>
      <c r="G136" s="212" t="s">
        <v>5612</v>
      </c>
      <c r="H136" s="213">
        <v>10</v>
      </c>
      <c r="I136" s="214"/>
      <c r="J136" s="215">
        <f>ROUND(I136*H136,2)</f>
        <v>0</v>
      </c>
      <c r="K136" s="211" t="s">
        <v>1</v>
      </c>
      <c r="L136" s="40"/>
      <c r="M136" s="216" t="s">
        <v>1</v>
      </c>
      <c r="N136" s="217" t="s">
        <v>40</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209</v>
      </c>
      <c r="AT136" s="220" t="s">
        <v>205</v>
      </c>
      <c r="AU136" s="220" t="s">
        <v>84</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209</v>
      </c>
      <c r="BM136" s="220" t="s">
        <v>5623</v>
      </c>
    </row>
    <row r="137" spans="1:65" s="14" customFormat="1" ht="11.25">
      <c r="B137" s="233"/>
      <c r="C137" s="234"/>
      <c r="D137" s="224" t="s">
        <v>211</v>
      </c>
      <c r="E137" s="235" t="s">
        <v>1</v>
      </c>
      <c r="F137" s="236" t="s">
        <v>375</v>
      </c>
      <c r="G137" s="234"/>
      <c r="H137" s="237">
        <v>10</v>
      </c>
      <c r="I137" s="238"/>
      <c r="J137" s="234"/>
      <c r="K137" s="234"/>
      <c r="L137" s="239"/>
      <c r="M137" s="240"/>
      <c r="N137" s="241"/>
      <c r="O137" s="241"/>
      <c r="P137" s="241"/>
      <c r="Q137" s="241"/>
      <c r="R137" s="241"/>
      <c r="S137" s="241"/>
      <c r="T137" s="242"/>
      <c r="AT137" s="243" t="s">
        <v>211</v>
      </c>
      <c r="AU137" s="243" t="s">
        <v>84</v>
      </c>
      <c r="AV137" s="14" t="s">
        <v>84</v>
      </c>
      <c r="AW137" s="14" t="s">
        <v>31</v>
      </c>
      <c r="AX137" s="14" t="s">
        <v>75</v>
      </c>
      <c r="AY137" s="243" t="s">
        <v>203</v>
      </c>
    </row>
    <row r="138" spans="1:65" s="15" customFormat="1" ht="11.25">
      <c r="B138" s="261"/>
      <c r="C138" s="262"/>
      <c r="D138" s="224" t="s">
        <v>211</v>
      </c>
      <c r="E138" s="263" t="s">
        <v>1</v>
      </c>
      <c r="F138" s="264" t="s">
        <v>5614</v>
      </c>
      <c r="G138" s="262"/>
      <c r="H138" s="265">
        <v>10</v>
      </c>
      <c r="I138" s="266"/>
      <c r="J138" s="262"/>
      <c r="K138" s="262"/>
      <c r="L138" s="267"/>
      <c r="M138" s="268"/>
      <c r="N138" s="269"/>
      <c r="O138" s="269"/>
      <c r="P138" s="269"/>
      <c r="Q138" s="269"/>
      <c r="R138" s="269"/>
      <c r="S138" s="269"/>
      <c r="T138" s="270"/>
      <c r="AT138" s="271" t="s">
        <v>211</v>
      </c>
      <c r="AU138" s="271" t="s">
        <v>84</v>
      </c>
      <c r="AV138" s="15" t="s">
        <v>209</v>
      </c>
      <c r="AW138" s="15" t="s">
        <v>31</v>
      </c>
      <c r="AX138" s="15" t="s">
        <v>82</v>
      </c>
      <c r="AY138" s="271" t="s">
        <v>203</v>
      </c>
    </row>
    <row r="139" spans="1:65" s="2" customFormat="1" ht="16.5" customHeight="1">
      <c r="A139" s="35"/>
      <c r="B139" s="36"/>
      <c r="C139" s="209" t="s">
        <v>237</v>
      </c>
      <c r="D139" s="209" t="s">
        <v>205</v>
      </c>
      <c r="E139" s="210" t="s">
        <v>5624</v>
      </c>
      <c r="F139" s="211" t="s">
        <v>5625</v>
      </c>
      <c r="G139" s="212" t="s">
        <v>5612</v>
      </c>
      <c r="H139" s="213">
        <v>25</v>
      </c>
      <c r="I139" s="214"/>
      <c r="J139" s="215">
        <f>ROUND(I139*H139,2)</f>
        <v>0</v>
      </c>
      <c r="K139" s="211" t="s">
        <v>1</v>
      </c>
      <c r="L139" s="40"/>
      <c r="M139" s="216" t="s">
        <v>1</v>
      </c>
      <c r="N139" s="217" t="s">
        <v>40</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209</v>
      </c>
      <c r="AT139" s="220" t="s">
        <v>205</v>
      </c>
      <c r="AU139" s="220" t="s">
        <v>84</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209</v>
      </c>
      <c r="BM139" s="220" t="s">
        <v>5626</v>
      </c>
    </row>
    <row r="140" spans="1:65" s="14" customFormat="1" ht="11.25">
      <c r="B140" s="233"/>
      <c r="C140" s="234"/>
      <c r="D140" s="224" t="s">
        <v>211</v>
      </c>
      <c r="E140" s="235" t="s">
        <v>1</v>
      </c>
      <c r="F140" s="236" t="s">
        <v>1313</v>
      </c>
      <c r="G140" s="234"/>
      <c r="H140" s="237">
        <v>25</v>
      </c>
      <c r="I140" s="238"/>
      <c r="J140" s="234"/>
      <c r="K140" s="234"/>
      <c r="L140" s="239"/>
      <c r="M140" s="240"/>
      <c r="N140" s="241"/>
      <c r="O140" s="241"/>
      <c r="P140" s="241"/>
      <c r="Q140" s="241"/>
      <c r="R140" s="241"/>
      <c r="S140" s="241"/>
      <c r="T140" s="242"/>
      <c r="AT140" s="243" t="s">
        <v>211</v>
      </c>
      <c r="AU140" s="243" t="s">
        <v>84</v>
      </c>
      <c r="AV140" s="14" t="s">
        <v>84</v>
      </c>
      <c r="AW140" s="14" t="s">
        <v>31</v>
      </c>
      <c r="AX140" s="14" t="s">
        <v>75</v>
      </c>
      <c r="AY140" s="243" t="s">
        <v>203</v>
      </c>
    </row>
    <row r="141" spans="1:65" s="15" customFormat="1" ht="11.25">
      <c r="B141" s="261"/>
      <c r="C141" s="262"/>
      <c r="D141" s="224" t="s">
        <v>211</v>
      </c>
      <c r="E141" s="263" t="s">
        <v>1</v>
      </c>
      <c r="F141" s="264" t="s">
        <v>5614</v>
      </c>
      <c r="G141" s="262"/>
      <c r="H141" s="265">
        <v>25</v>
      </c>
      <c r="I141" s="266"/>
      <c r="J141" s="262"/>
      <c r="K141" s="262"/>
      <c r="L141" s="267"/>
      <c r="M141" s="268"/>
      <c r="N141" s="269"/>
      <c r="O141" s="269"/>
      <c r="P141" s="269"/>
      <c r="Q141" s="269"/>
      <c r="R141" s="269"/>
      <c r="S141" s="269"/>
      <c r="T141" s="270"/>
      <c r="AT141" s="271" t="s">
        <v>211</v>
      </c>
      <c r="AU141" s="271" t="s">
        <v>84</v>
      </c>
      <c r="AV141" s="15" t="s">
        <v>209</v>
      </c>
      <c r="AW141" s="15" t="s">
        <v>31</v>
      </c>
      <c r="AX141" s="15" t="s">
        <v>82</v>
      </c>
      <c r="AY141" s="271" t="s">
        <v>203</v>
      </c>
    </row>
    <row r="142" spans="1:65" s="2" customFormat="1" ht="16.5" customHeight="1">
      <c r="A142" s="35"/>
      <c r="B142" s="36"/>
      <c r="C142" s="209" t="s">
        <v>252</v>
      </c>
      <c r="D142" s="209" t="s">
        <v>205</v>
      </c>
      <c r="E142" s="210" t="s">
        <v>5627</v>
      </c>
      <c r="F142" s="211" t="s">
        <v>5628</v>
      </c>
      <c r="G142" s="212" t="s">
        <v>5612</v>
      </c>
      <c r="H142" s="213">
        <v>30</v>
      </c>
      <c r="I142" s="214"/>
      <c r="J142" s="215">
        <f>ROUND(I142*H142,2)</f>
        <v>0</v>
      </c>
      <c r="K142" s="211" t="s">
        <v>1</v>
      </c>
      <c r="L142" s="40"/>
      <c r="M142" s="216" t="s">
        <v>1</v>
      </c>
      <c r="N142" s="217" t="s">
        <v>40</v>
      </c>
      <c r="O142" s="72"/>
      <c r="P142" s="218">
        <f>O142*H142</f>
        <v>0</v>
      </c>
      <c r="Q142" s="218">
        <v>0</v>
      </c>
      <c r="R142" s="218">
        <f>Q142*H142</f>
        <v>0</v>
      </c>
      <c r="S142" s="218">
        <v>0</v>
      </c>
      <c r="T142" s="219">
        <f>S142*H142</f>
        <v>0</v>
      </c>
      <c r="U142" s="35"/>
      <c r="V142" s="35"/>
      <c r="W142" s="35"/>
      <c r="X142" s="35"/>
      <c r="Y142" s="35"/>
      <c r="Z142" s="35"/>
      <c r="AA142" s="35"/>
      <c r="AB142" s="35"/>
      <c r="AC142" s="35"/>
      <c r="AD142" s="35"/>
      <c r="AE142" s="35"/>
      <c r="AR142" s="220" t="s">
        <v>209</v>
      </c>
      <c r="AT142" s="220" t="s">
        <v>205</v>
      </c>
      <c r="AU142" s="220" t="s">
        <v>84</v>
      </c>
      <c r="AY142" s="18" t="s">
        <v>203</v>
      </c>
      <c r="BE142" s="221">
        <f>IF(N142="základní",J142,0)</f>
        <v>0</v>
      </c>
      <c r="BF142" s="221">
        <f>IF(N142="snížená",J142,0)</f>
        <v>0</v>
      </c>
      <c r="BG142" s="221">
        <f>IF(N142="zákl. přenesená",J142,0)</f>
        <v>0</v>
      </c>
      <c r="BH142" s="221">
        <f>IF(N142="sníž. přenesená",J142,0)</f>
        <v>0</v>
      </c>
      <c r="BI142" s="221">
        <f>IF(N142="nulová",J142,0)</f>
        <v>0</v>
      </c>
      <c r="BJ142" s="18" t="s">
        <v>82</v>
      </c>
      <c r="BK142" s="221">
        <f>ROUND(I142*H142,2)</f>
        <v>0</v>
      </c>
      <c r="BL142" s="18" t="s">
        <v>209</v>
      </c>
      <c r="BM142" s="220" t="s">
        <v>5629</v>
      </c>
    </row>
    <row r="143" spans="1:65" s="14" customFormat="1" ht="11.25">
      <c r="B143" s="233"/>
      <c r="C143" s="234"/>
      <c r="D143" s="224" t="s">
        <v>211</v>
      </c>
      <c r="E143" s="235" t="s">
        <v>1</v>
      </c>
      <c r="F143" s="236" t="s">
        <v>1341</v>
      </c>
      <c r="G143" s="234"/>
      <c r="H143" s="237">
        <v>30</v>
      </c>
      <c r="I143" s="238"/>
      <c r="J143" s="234"/>
      <c r="K143" s="234"/>
      <c r="L143" s="239"/>
      <c r="M143" s="240"/>
      <c r="N143" s="241"/>
      <c r="O143" s="241"/>
      <c r="P143" s="241"/>
      <c r="Q143" s="241"/>
      <c r="R143" s="241"/>
      <c r="S143" s="241"/>
      <c r="T143" s="242"/>
      <c r="AT143" s="243" t="s">
        <v>211</v>
      </c>
      <c r="AU143" s="243" t="s">
        <v>84</v>
      </c>
      <c r="AV143" s="14" t="s">
        <v>84</v>
      </c>
      <c r="AW143" s="14" t="s">
        <v>31</v>
      </c>
      <c r="AX143" s="14" t="s">
        <v>75</v>
      </c>
      <c r="AY143" s="243" t="s">
        <v>203</v>
      </c>
    </row>
    <row r="144" spans="1:65" s="15" customFormat="1" ht="11.25">
      <c r="B144" s="261"/>
      <c r="C144" s="262"/>
      <c r="D144" s="224" t="s">
        <v>211</v>
      </c>
      <c r="E144" s="263" t="s">
        <v>1</v>
      </c>
      <c r="F144" s="264" t="s">
        <v>5614</v>
      </c>
      <c r="G144" s="262"/>
      <c r="H144" s="265">
        <v>30</v>
      </c>
      <c r="I144" s="266"/>
      <c r="J144" s="262"/>
      <c r="K144" s="262"/>
      <c r="L144" s="267"/>
      <c r="M144" s="268"/>
      <c r="N144" s="269"/>
      <c r="O144" s="269"/>
      <c r="P144" s="269"/>
      <c r="Q144" s="269"/>
      <c r="R144" s="269"/>
      <c r="S144" s="269"/>
      <c r="T144" s="270"/>
      <c r="AT144" s="271" t="s">
        <v>211</v>
      </c>
      <c r="AU144" s="271" t="s">
        <v>84</v>
      </c>
      <c r="AV144" s="15" t="s">
        <v>209</v>
      </c>
      <c r="AW144" s="15" t="s">
        <v>31</v>
      </c>
      <c r="AX144" s="15" t="s">
        <v>82</v>
      </c>
      <c r="AY144" s="271" t="s">
        <v>203</v>
      </c>
    </row>
    <row r="145" spans="1:65" s="2" customFormat="1" ht="21.75" customHeight="1">
      <c r="A145" s="35"/>
      <c r="B145" s="36"/>
      <c r="C145" s="247" t="s">
        <v>351</v>
      </c>
      <c r="D145" s="247" t="s">
        <v>413</v>
      </c>
      <c r="E145" s="248" t="s">
        <v>5630</v>
      </c>
      <c r="F145" s="249" t="s">
        <v>5631</v>
      </c>
      <c r="G145" s="250" t="s">
        <v>5612</v>
      </c>
      <c r="H145" s="251">
        <v>30</v>
      </c>
      <c r="I145" s="252"/>
      <c r="J145" s="253">
        <f>ROUND(I145*H145,2)</f>
        <v>0</v>
      </c>
      <c r="K145" s="249" t="s">
        <v>1</v>
      </c>
      <c r="L145" s="254"/>
      <c r="M145" s="255" t="s">
        <v>1</v>
      </c>
      <c r="N145" s="256" t="s">
        <v>40</v>
      </c>
      <c r="O145" s="72"/>
      <c r="P145" s="218">
        <f>O145*H145</f>
        <v>0</v>
      </c>
      <c r="Q145" s="218">
        <v>4.0000000000000002E-4</v>
      </c>
      <c r="R145" s="218">
        <f>Q145*H145</f>
        <v>1.2E-2</v>
      </c>
      <c r="S145" s="218">
        <v>0</v>
      </c>
      <c r="T145" s="219">
        <f>S145*H145</f>
        <v>0</v>
      </c>
      <c r="U145" s="35"/>
      <c r="V145" s="35"/>
      <c r="W145" s="35"/>
      <c r="X145" s="35"/>
      <c r="Y145" s="35"/>
      <c r="Z145" s="35"/>
      <c r="AA145" s="35"/>
      <c r="AB145" s="35"/>
      <c r="AC145" s="35"/>
      <c r="AD145" s="35"/>
      <c r="AE145" s="35"/>
      <c r="AR145" s="220" t="s">
        <v>361</v>
      </c>
      <c r="AT145" s="220" t="s">
        <v>413</v>
      </c>
      <c r="AU145" s="220" t="s">
        <v>84</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209</v>
      </c>
      <c r="BM145" s="220" t="s">
        <v>5632</v>
      </c>
    </row>
    <row r="146" spans="1:65" s="14" customFormat="1" ht="11.25">
      <c r="B146" s="233"/>
      <c r="C146" s="234"/>
      <c r="D146" s="224" t="s">
        <v>211</v>
      </c>
      <c r="E146" s="235" t="s">
        <v>1</v>
      </c>
      <c r="F146" s="236" t="s">
        <v>1341</v>
      </c>
      <c r="G146" s="234"/>
      <c r="H146" s="237">
        <v>30</v>
      </c>
      <c r="I146" s="238"/>
      <c r="J146" s="234"/>
      <c r="K146" s="234"/>
      <c r="L146" s="239"/>
      <c r="M146" s="240"/>
      <c r="N146" s="241"/>
      <c r="O146" s="241"/>
      <c r="P146" s="241"/>
      <c r="Q146" s="241"/>
      <c r="R146" s="241"/>
      <c r="S146" s="241"/>
      <c r="T146" s="242"/>
      <c r="AT146" s="243" t="s">
        <v>211</v>
      </c>
      <c r="AU146" s="243" t="s">
        <v>84</v>
      </c>
      <c r="AV146" s="14" t="s">
        <v>84</v>
      </c>
      <c r="AW146" s="14" t="s">
        <v>31</v>
      </c>
      <c r="AX146" s="14" t="s">
        <v>75</v>
      </c>
      <c r="AY146" s="243" t="s">
        <v>203</v>
      </c>
    </row>
    <row r="147" spans="1:65" s="15" customFormat="1" ht="11.25">
      <c r="B147" s="261"/>
      <c r="C147" s="262"/>
      <c r="D147" s="224" t="s">
        <v>211</v>
      </c>
      <c r="E147" s="263" t="s">
        <v>1</v>
      </c>
      <c r="F147" s="264" t="s">
        <v>5614</v>
      </c>
      <c r="G147" s="262"/>
      <c r="H147" s="265">
        <v>30</v>
      </c>
      <c r="I147" s="266"/>
      <c r="J147" s="262"/>
      <c r="K147" s="262"/>
      <c r="L147" s="267"/>
      <c r="M147" s="268"/>
      <c r="N147" s="269"/>
      <c r="O147" s="269"/>
      <c r="P147" s="269"/>
      <c r="Q147" s="269"/>
      <c r="R147" s="269"/>
      <c r="S147" s="269"/>
      <c r="T147" s="270"/>
      <c r="AT147" s="271" t="s">
        <v>211</v>
      </c>
      <c r="AU147" s="271" t="s">
        <v>84</v>
      </c>
      <c r="AV147" s="15" t="s">
        <v>209</v>
      </c>
      <c r="AW147" s="15" t="s">
        <v>31</v>
      </c>
      <c r="AX147" s="15" t="s">
        <v>82</v>
      </c>
      <c r="AY147" s="271" t="s">
        <v>203</v>
      </c>
    </row>
    <row r="148" spans="1:65" s="2" customFormat="1" ht="16.5" customHeight="1">
      <c r="A148" s="35"/>
      <c r="B148" s="36"/>
      <c r="C148" s="247" t="s">
        <v>361</v>
      </c>
      <c r="D148" s="247" t="s">
        <v>413</v>
      </c>
      <c r="E148" s="248" t="s">
        <v>5633</v>
      </c>
      <c r="F148" s="249" t="s">
        <v>5634</v>
      </c>
      <c r="G148" s="250" t="s">
        <v>5612</v>
      </c>
      <c r="H148" s="251">
        <v>25</v>
      </c>
      <c r="I148" s="252"/>
      <c r="J148" s="253">
        <f>ROUND(I148*H148,2)</f>
        <v>0</v>
      </c>
      <c r="K148" s="249" t="s">
        <v>1</v>
      </c>
      <c r="L148" s="254"/>
      <c r="M148" s="255" t="s">
        <v>1</v>
      </c>
      <c r="N148" s="256" t="s">
        <v>40</v>
      </c>
      <c r="O148" s="72"/>
      <c r="P148" s="218">
        <f>O148*H148</f>
        <v>0</v>
      </c>
      <c r="Q148" s="218">
        <v>4.0000000000000002E-4</v>
      </c>
      <c r="R148" s="218">
        <f>Q148*H148</f>
        <v>0.01</v>
      </c>
      <c r="S148" s="218">
        <v>0</v>
      </c>
      <c r="T148" s="219">
        <f>S148*H148</f>
        <v>0</v>
      </c>
      <c r="U148" s="35"/>
      <c r="V148" s="35"/>
      <c r="W148" s="35"/>
      <c r="X148" s="35"/>
      <c r="Y148" s="35"/>
      <c r="Z148" s="35"/>
      <c r="AA148" s="35"/>
      <c r="AB148" s="35"/>
      <c r="AC148" s="35"/>
      <c r="AD148" s="35"/>
      <c r="AE148" s="35"/>
      <c r="AR148" s="220" t="s">
        <v>361</v>
      </c>
      <c r="AT148" s="220" t="s">
        <v>413</v>
      </c>
      <c r="AU148" s="220" t="s">
        <v>84</v>
      </c>
      <c r="AY148" s="18" t="s">
        <v>203</v>
      </c>
      <c r="BE148" s="221">
        <f>IF(N148="základní",J148,0)</f>
        <v>0</v>
      </c>
      <c r="BF148" s="221">
        <f>IF(N148="snížená",J148,0)</f>
        <v>0</v>
      </c>
      <c r="BG148" s="221">
        <f>IF(N148="zákl. přenesená",J148,0)</f>
        <v>0</v>
      </c>
      <c r="BH148" s="221">
        <f>IF(N148="sníž. přenesená",J148,0)</f>
        <v>0</v>
      </c>
      <c r="BI148" s="221">
        <f>IF(N148="nulová",J148,0)</f>
        <v>0</v>
      </c>
      <c r="BJ148" s="18" t="s">
        <v>82</v>
      </c>
      <c r="BK148" s="221">
        <f>ROUND(I148*H148,2)</f>
        <v>0</v>
      </c>
      <c r="BL148" s="18" t="s">
        <v>209</v>
      </c>
      <c r="BM148" s="220" t="s">
        <v>5635</v>
      </c>
    </row>
    <row r="149" spans="1:65" s="14" customFormat="1" ht="11.25">
      <c r="B149" s="233"/>
      <c r="C149" s="234"/>
      <c r="D149" s="224" t="s">
        <v>211</v>
      </c>
      <c r="E149" s="235" t="s">
        <v>1</v>
      </c>
      <c r="F149" s="236" t="s">
        <v>1313</v>
      </c>
      <c r="G149" s="234"/>
      <c r="H149" s="237">
        <v>25</v>
      </c>
      <c r="I149" s="238"/>
      <c r="J149" s="234"/>
      <c r="K149" s="234"/>
      <c r="L149" s="239"/>
      <c r="M149" s="240"/>
      <c r="N149" s="241"/>
      <c r="O149" s="241"/>
      <c r="P149" s="241"/>
      <c r="Q149" s="241"/>
      <c r="R149" s="241"/>
      <c r="S149" s="241"/>
      <c r="T149" s="242"/>
      <c r="AT149" s="243" t="s">
        <v>211</v>
      </c>
      <c r="AU149" s="243" t="s">
        <v>84</v>
      </c>
      <c r="AV149" s="14" t="s">
        <v>84</v>
      </c>
      <c r="AW149" s="14" t="s">
        <v>31</v>
      </c>
      <c r="AX149" s="14" t="s">
        <v>75</v>
      </c>
      <c r="AY149" s="243" t="s">
        <v>203</v>
      </c>
    </row>
    <row r="150" spans="1:65" s="15" customFormat="1" ht="11.25">
      <c r="B150" s="261"/>
      <c r="C150" s="262"/>
      <c r="D150" s="224" t="s">
        <v>211</v>
      </c>
      <c r="E150" s="263" t="s">
        <v>1</v>
      </c>
      <c r="F150" s="264" t="s">
        <v>5614</v>
      </c>
      <c r="G150" s="262"/>
      <c r="H150" s="265">
        <v>25</v>
      </c>
      <c r="I150" s="266"/>
      <c r="J150" s="262"/>
      <c r="K150" s="262"/>
      <c r="L150" s="267"/>
      <c r="M150" s="268"/>
      <c r="N150" s="269"/>
      <c r="O150" s="269"/>
      <c r="P150" s="269"/>
      <c r="Q150" s="269"/>
      <c r="R150" s="269"/>
      <c r="S150" s="269"/>
      <c r="T150" s="270"/>
      <c r="AT150" s="271" t="s">
        <v>211</v>
      </c>
      <c r="AU150" s="271" t="s">
        <v>84</v>
      </c>
      <c r="AV150" s="15" t="s">
        <v>209</v>
      </c>
      <c r="AW150" s="15" t="s">
        <v>31</v>
      </c>
      <c r="AX150" s="15" t="s">
        <v>82</v>
      </c>
      <c r="AY150" s="271" t="s">
        <v>203</v>
      </c>
    </row>
    <row r="151" spans="1:65" s="2" customFormat="1" ht="21.75" customHeight="1">
      <c r="A151" s="35"/>
      <c r="B151" s="36"/>
      <c r="C151" s="247" t="s">
        <v>368</v>
      </c>
      <c r="D151" s="247" t="s">
        <v>413</v>
      </c>
      <c r="E151" s="248" t="s">
        <v>5636</v>
      </c>
      <c r="F151" s="249" t="s">
        <v>5637</v>
      </c>
      <c r="G151" s="250" t="s">
        <v>5612</v>
      </c>
      <c r="H151" s="251">
        <v>30</v>
      </c>
      <c r="I151" s="252"/>
      <c r="J151" s="253">
        <f>ROUND(I151*H151,2)</f>
        <v>0</v>
      </c>
      <c r="K151" s="249" t="s">
        <v>1</v>
      </c>
      <c r="L151" s="254"/>
      <c r="M151" s="255" t="s">
        <v>1</v>
      </c>
      <c r="N151" s="256" t="s">
        <v>40</v>
      </c>
      <c r="O151" s="72"/>
      <c r="P151" s="218">
        <f>O151*H151</f>
        <v>0</v>
      </c>
      <c r="Q151" s="218">
        <v>4.0000000000000002E-4</v>
      </c>
      <c r="R151" s="218">
        <f>Q151*H151</f>
        <v>1.2E-2</v>
      </c>
      <c r="S151" s="218">
        <v>0</v>
      </c>
      <c r="T151" s="219">
        <f>S151*H151</f>
        <v>0</v>
      </c>
      <c r="U151" s="35"/>
      <c r="V151" s="35"/>
      <c r="W151" s="35"/>
      <c r="X151" s="35"/>
      <c r="Y151" s="35"/>
      <c r="Z151" s="35"/>
      <c r="AA151" s="35"/>
      <c r="AB151" s="35"/>
      <c r="AC151" s="35"/>
      <c r="AD151" s="35"/>
      <c r="AE151" s="35"/>
      <c r="AR151" s="220" t="s">
        <v>361</v>
      </c>
      <c r="AT151" s="220" t="s">
        <v>413</v>
      </c>
      <c r="AU151" s="220" t="s">
        <v>84</v>
      </c>
      <c r="AY151" s="18" t="s">
        <v>203</v>
      </c>
      <c r="BE151" s="221">
        <f>IF(N151="základní",J151,0)</f>
        <v>0</v>
      </c>
      <c r="BF151" s="221">
        <f>IF(N151="snížená",J151,0)</f>
        <v>0</v>
      </c>
      <c r="BG151" s="221">
        <f>IF(N151="zákl. přenesená",J151,0)</f>
        <v>0</v>
      </c>
      <c r="BH151" s="221">
        <f>IF(N151="sníž. přenesená",J151,0)</f>
        <v>0</v>
      </c>
      <c r="BI151" s="221">
        <f>IF(N151="nulová",J151,0)</f>
        <v>0</v>
      </c>
      <c r="BJ151" s="18" t="s">
        <v>82</v>
      </c>
      <c r="BK151" s="221">
        <f>ROUND(I151*H151,2)</f>
        <v>0</v>
      </c>
      <c r="BL151" s="18" t="s">
        <v>209</v>
      </c>
      <c r="BM151" s="220" t="s">
        <v>5638</v>
      </c>
    </row>
    <row r="152" spans="1:65" s="14" customFormat="1" ht="11.25">
      <c r="B152" s="233"/>
      <c r="C152" s="234"/>
      <c r="D152" s="224" t="s">
        <v>211</v>
      </c>
      <c r="E152" s="235" t="s">
        <v>1</v>
      </c>
      <c r="F152" s="236" t="s">
        <v>1341</v>
      </c>
      <c r="G152" s="234"/>
      <c r="H152" s="237">
        <v>30</v>
      </c>
      <c r="I152" s="238"/>
      <c r="J152" s="234"/>
      <c r="K152" s="234"/>
      <c r="L152" s="239"/>
      <c r="M152" s="240"/>
      <c r="N152" s="241"/>
      <c r="O152" s="241"/>
      <c r="P152" s="241"/>
      <c r="Q152" s="241"/>
      <c r="R152" s="241"/>
      <c r="S152" s="241"/>
      <c r="T152" s="242"/>
      <c r="AT152" s="243" t="s">
        <v>211</v>
      </c>
      <c r="AU152" s="243" t="s">
        <v>84</v>
      </c>
      <c r="AV152" s="14" t="s">
        <v>84</v>
      </c>
      <c r="AW152" s="14" t="s">
        <v>31</v>
      </c>
      <c r="AX152" s="14" t="s">
        <v>75</v>
      </c>
      <c r="AY152" s="243" t="s">
        <v>203</v>
      </c>
    </row>
    <row r="153" spans="1:65" s="15" customFormat="1" ht="11.25">
      <c r="B153" s="261"/>
      <c r="C153" s="262"/>
      <c r="D153" s="224" t="s">
        <v>211</v>
      </c>
      <c r="E153" s="263" t="s">
        <v>1</v>
      </c>
      <c r="F153" s="264" t="s">
        <v>5614</v>
      </c>
      <c r="G153" s="262"/>
      <c r="H153" s="265">
        <v>30</v>
      </c>
      <c r="I153" s="266"/>
      <c r="J153" s="262"/>
      <c r="K153" s="262"/>
      <c r="L153" s="267"/>
      <c r="M153" s="268"/>
      <c r="N153" s="269"/>
      <c r="O153" s="269"/>
      <c r="P153" s="269"/>
      <c r="Q153" s="269"/>
      <c r="R153" s="269"/>
      <c r="S153" s="269"/>
      <c r="T153" s="270"/>
      <c r="AT153" s="271" t="s">
        <v>211</v>
      </c>
      <c r="AU153" s="271" t="s">
        <v>84</v>
      </c>
      <c r="AV153" s="15" t="s">
        <v>209</v>
      </c>
      <c r="AW153" s="15" t="s">
        <v>31</v>
      </c>
      <c r="AX153" s="15" t="s">
        <v>82</v>
      </c>
      <c r="AY153" s="271" t="s">
        <v>203</v>
      </c>
    </row>
    <row r="154" spans="1:65" s="2" customFormat="1" ht="16.5" customHeight="1">
      <c r="A154" s="35"/>
      <c r="B154" s="36"/>
      <c r="C154" s="247" t="s">
        <v>375</v>
      </c>
      <c r="D154" s="247" t="s">
        <v>413</v>
      </c>
      <c r="E154" s="248" t="s">
        <v>5639</v>
      </c>
      <c r="F154" s="249" t="s">
        <v>5640</v>
      </c>
      <c r="G154" s="250" t="s">
        <v>5612</v>
      </c>
      <c r="H154" s="251">
        <v>10</v>
      </c>
      <c r="I154" s="252"/>
      <c r="J154" s="253">
        <f>ROUND(I154*H154,2)</f>
        <v>0</v>
      </c>
      <c r="K154" s="249" t="s">
        <v>1</v>
      </c>
      <c r="L154" s="254"/>
      <c r="M154" s="255" t="s">
        <v>1</v>
      </c>
      <c r="N154" s="256" t="s">
        <v>40</v>
      </c>
      <c r="O154" s="72"/>
      <c r="P154" s="218">
        <f>O154*H154</f>
        <v>0</v>
      </c>
      <c r="Q154" s="218">
        <v>4.0000000000000002E-4</v>
      </c>
      <c r="R154" s="218">
        <f>Q154*H154</f>
        <v>4.0000000000000001E-3</v>
      </c>
      <c r="S154" s="218">
        <v>0</v>
      </c>
      <c r="T154" s="219">
        <f>S154*H154</f>
        <v>0</v>
      </c>
      <c r="U154" s="35"/>
      <c r="V154" s="35"/>
      <c r="W154" s="35"/>
      <c r="X154" s="35"/>
      <c r="Y154" s="35"/>
      <c r="Z154" s="35"/>
      <c r="AA154" s="35"/>
      <c r="AB154" s="35"/>
      <c r="AC154" s="35"/>
      <c r="AD154" s="35"/>
      <c r="AE154" s="35"/>
      <c r="AR154" s="220" t="s">
        <v>361</v>
      </c>
      <c r="AT154" s="220" t="s">
        <v>413</v>
      </c>
      <c r="AU154" s="220" t="s">
        <v>84</v>
      </c>
      <c r="AY154" s="18" t="s">
        <v>203</v>
      </c>
      <c r="BE154" s="221">
        <f>IF(N154="základní",J154,0)</f>
        <v>0</v>
      </c>
      <c r="BF154" s="221">
        <f>IF(N154="snížená",J154,0)</f>
        <v>0</v>
      </c>
      <c r="BG154" s="221">
        <f>IF(N154="zákl. přenesená",J154,0)</f>
        <v>0</v>
      </c>
      <c r="BH154" s="221">
        <f>IF(N154="sníž. přenesená",J154,0)</f>
        <v>0</v>
      </c>
      <c r="BI154" s="221">
        <f>IF(N154="nulová",J154,0)</f>
        <v>0</v>
      </c>
      <c r="BJ154" s="18" t="s">
        <v>82</v>
      </c>
      <c r="BK154" s="221">
        <f>ROUND(I154*H154,2)</f>
        <v>0</v>
      </c>
      <c r="BL154" s="18" t="s">
        <v>209</v>
      </c>
      <c r="BM154" s="220" t="s">
        <v>5641</v>
      </c>
    </row>
    <row r="155" spans="1:65" s="14" customFormat="1" ht="11.25">
      <c r="B155" s="233"/>
      <c r="C155" s="234"/>
      <c r="D155" s="224" t="s">
        <v>211</v>
      </c>
      <c r="E155" s="235" t="s">
        <v>1</v>
      </c>
      <c r="F155" s="236" t="s">
        <v>375</v>
      </c>
      <c r="G155" s="234"/>
      <c r="H155" s="237">
        <v>10</v>
      </c>
      <c r="I155" s="238"/>
      <c r="J155" s="234"/>
      <c r="K155" s="234"/>
      <c r="L155" s="239"/>
      <c r="M155" s="240"/>
      <c r="N155" s="241"/>
      <c r="O155" s="241"/>
      <c r="P155" s="241"/>
      <c r="Q155" s="241"/>
      <c r="R155" s="241"/>
      <c r="S155" s="241"/>
      <c r="T155" s="242"/>
      <c r="AT155" s="243" t="s">
        <v>211</v>
      </c>
      <c r="AU155" s="243" t="s">
        <v>84</v>
      </c>
      <c r="AV155" s="14" t="s">
        <v>84</v>
      </c>
      <c r="AW155" s="14" t="s">
        <v>31</v>
      </c>
      <c r="AX155" s="14" t="s">
        <v>75</v>
      </c>
      <c r="AY155" s="243" t="s">
        <v>203</v>
      </c>
    </row>
    <row r="156" spans="1:65" s="15" customFormat="1" ht="11.25">
      <c r="B156" s="261"/>
      <c r="C156" s="262"/>
      <c r="D156" s="224" t="s">
        <v>211</v>
      </c>
      <c r="E156" s="263" t="s">
        <v>1</v>
      </c>
      <c r="F156" s="264" t="s">
        <v>5614</v>
      </c>
      <c r="G156" s="262"/>
      <c r="H156" s="265">
        <v>10</v>
      </c>
      <c r="I156" s="266"/>
      <c r="J156" s="262"/>
      <c r="K156" s="262"/>
      <c r="L156" s="267"/>
      <c r="M156" s="268"/>
      <c r="N156" s="269"/>
      <c r="O156" s="269"/>
      <c r="P156" s="269"/>
      <c r="Q156" s="269"/>
      <c r="R156" s="269"/>
      <c r="S156" s="269"/>
      <c r="T156" s="270"/>
      <c r="AT156" s="271" t="s">
        <v>211</v>
      </c>
      <c r="AU156" s="271" t="s">
        <v>84</v>
      </c>
      <c r="AV156" s="15" t="s">
        <v>209</v>
      </c>
      <c r="AW156" s="15" t="s">
        <v>31</v>
      </c>
      <c r="AX156" s="15" t="s">
        <v>82</v>
      </c>
      <c r="AY156" s="271" t="s">
        <v>203</v>
      </c>
    </row>
    <row r="157" spans="1:65" s="2" customFormat="1" ht="21.75" customHeight="1">
      <c r="A157" s="35"/>
      <c r="B157" s="36"/>
      <c r="C157" s="247" t="s">
        <v>382</v>
      </c>
      <c r="D157" s="247" t="s">
        <v>413</v>
      </c>
      <c r="E157" s="248" t="s">
        <v>5642</v>
      </c>
      <c r="F157" s="249" t="s">
        <v>5643</v>
      </c>
      <c r="G157" s="250" t="s">
        <v>5612</v>
      </c>
      <c r="H157" s="251">
        <v>7</v>
      </c>
      <c r="I157" s="252"/>
      <c r="J157" s="253">
        <f>ROUND(I157*H157,2)</f>
        <v>0</v>
      </c>
      <c r="K157" s="249" t="s">
        <v>1</v>
      </c>
      <c r="L157" s="254"/>
      <c r="M157" s="255" t="s">
        <v>1</v>
      </c>
      <c r="N157" s="256" t="s">
        <v>40</v>
      </c>
      <c r="O157" s="72"/>
      <c r="P157" s="218">
        <f>O157*H157</f>
        <v>0</v>
      </c>
      <c r="Q157" s="218">
        <v>4.0000000000000002E-4</v>
      </c>
      <c r="R157" s="218">
        <f>Q157*H157</f>
        <v>2.8E-3</v>
      </c>
      <c r="S157" s="218">
        <v>0</v>
      </c>
      <c r="T157" s="219">
        <f>S157*H157</f>
        <v>0</v>
      </c>
      <c r="U157" s="35"/>
      <c r="V157" s="35"/>
      <c r="W157" s="35"/>
      <c r="X157" s="35"/>
      <c r="Y157" s="35"/>
      <c r="Z157" s="35"/>
      <c r="AA157" s="35"/>
      <c r="AB157" s="35"/>
      <c r="AC157" s="35"/>
      <c r="AD157" s="35"/>
      <c r="AE157" s="35"/>
      <c r="AR157" s="220" t="s">
        <v>361</v>
      </c>
      <c r="AT157" s="220" t="s">
        <v>413</v>
      </c>
      <c r="AU157" s="220" t="s">
        <v>84</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5644</v>
      </c>
    </row>
    <row r="158" spans="1:65" s="14" customFormat="1" ht="11.25">
      <c r="B158" s="233"/>
      <c r="C158" s="234"/>
      <c r="D158" s="224" t="s">
        <v>211</v>
      </c>
      <c r="E158" s="235" t="s">
        <v>1</v>
      </c>
      <c r="F158" s="236" t="s">
        <v>351</v>
      </c>
      <c r="G158" s="234"/>
      <c r="H158" s="237">
        <v>7</v>
      </c>
      <c r="I158" s="238"/>
      <c r="J158" s="234"/>
      <c r="K158" s="234"/>
      <c r="L158" s="239"/>
      <c r="M158" s="240"/>
      <c r="N158" s="241"/>
      <c r="O158" s="241"/>
      <c r="P158" s="241"/>
      <c r="Q158" s="241"/>
      <c r="R158" s="241"/>
      <c r="S158" s="241"/>
      <c r="T158" s="242"/>
      <c r="AT158" s="243" t="s">
        <v>211</v>
      </c>
      <c r="AU158" s="243" t="s">
        <v>84</v>
      </c>
      <c r="AV158" s="14" t="s">
        <v>84</v>
      </c>
      <c r="AW158" s="14" t="s">
        <v>31</v>
      </c>
      <c r="AX158" s="14" t="s">
        <v>75</v>
      </c>
      <c r="AY158" s="243" t="s">
        <v>203</v>
      </c>
    </row>
    <row r="159" spans="1:65" s="15" customFormat="1" ht="11.25">
      <c r="B159" s="261"/>
      <c r="C159" s="262"/>
      <c r="D159" s="224" t="s">
        <v>211</v>
      </c>
      <c r="E159" s="263" t="s">
        <v>1</v>
      </c>
      <c r="F159" s="264" t="s">
        <v>5614</v>
      </c>
      <c r="G159" s="262"/>
      <c r="H159" s="265">
        <v>7</v>
      </c>
      <c r="I159" s="266"/>
      <c r="J159" s="262"/>
      <c r="K159" s="262"/>
      <c r="L159" s="267"/>
      <c r="M159" s="268"/>
      <c r="N159" s="269"/>
      <c r="O159" s="269"/>
      <c r="P159" s="269"/>
      <c r="Q159" s="269"/>
      <c r="R159" s="269"/>
      <c r="S159" s="269"/>
      <c r="T159" s="270"/>
      <c r="AT159" s="271" t="s">
        <v>211</v>
      </c>
      <c r="AU159" s="271" t="s">
        <v>84</v>
      </c>
      <c r="AV159" s="15" t="s">
        <v>209</v>
      </c>
      <c r="AW159" s="15" t="s">
        <v>31</v>
      </c>
      <c r="AX159" s="15" t="s">
        <v>82</v>
      </c>
      <c r="AY159" s="271" t="s">
        <v>203</v>
      </c>
    </row>
    <row r="160" spans="1:65" s="2" customFormat="1" ht="21.75" customHeight="1">
      <c r="A160" s="35"/>
      <c r="B160" s="36"/>
      <c r="C160" s="247" t="s">
        <v>389</v>
      </c>
      <c r="D160" s="247" t="s">
        <v>413</v>
      </c>
      <c r="E160" s="248" t="s">
        <v>5645</v>
      </c>
      <c r="F160" s="249" t="s">
        <v>5646</v>
      </c>
      <c r="G160" s="250" t="s">
        <v>5612</v>
      </c>
      <c r="H160" s="251">
        <v>10</v>
      </c>
      <c r="I160" s="252"/>
      <c r="J160" s="253">
        <f>ROUND(I160*H160,2)</f>
        <v>0</v>
      </c>
      <c r="K160" s="249" t="s">
        <v>1</v>
      </c>
      <c r="L160" s="254"/>
      <c r="M160" s="255" t="s">
        <v>1</v>
      </c>
      <c r="N160" s="256" t="s">
        <v>40</v>
      </c>
      <c r="O160" s="72"/>
      <c r="P160" s="218">
        <f>O160*H160</f>
        <v>0</v>
      </c>
      <c r="Q160" s="218">
        <v>4.0000000000000002E-4</v>
      </c>
      <c r="R160" s="218">
        <f>Q160*H160</f>
        <v>4.0000000000000001E-3</v>
      </c>
      <c r="S160" s="218">
        <v>0</v>
      </c>
      <c r="T160" s="219">
        <f>S160*H160</f>
        <v>0</v>
      </c>
      <c r="U160" s="35"/>
      <c r="V160" s="35"/>
      <c r="W160" s="35"/>
      <c r="X160" s="35"/>
      <c r="Y160" s="35"/>
      <c r="Z160" s="35"/>
      <c r="AA160" s="35"/>
      <c r="AB160" s="35"/>
      <c r="AC160" s="35"/>
      <c r="AD160" s="35"/>
      <c r="AE160" s="35"/>
      <c r="AR160" s="220" t="s">
        <v>361</v>
      </c>
      <c r="AT160" s="220" t="s">
        <v>413</v>
      </c>
      <c r="AU160" s="220" t="s">
        <v>84</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209</v>
      </c>
      <c r="BM160" s="220" t="s">
        <v>5647</v>
      </c>
    </row>
    <row r="161" spans="1:65" s="14" customFormat="1" ht="11.25">
      <c r="B161" s="233"/>
      <c r="C161" s="234"/>
      <c r="D161" s="224" t="s">
        <v>211</v>
      </c>
      <c r="E161" s="235" t="s">
        <v>1</v>
      </c>
      <c r="F161" s="236" t="s">
        <v>375</v>
      </c>
      <c r="G161" s="234"/>
      <c r="H161" s="237">
        <v>10</v>
      </c>
      <c r="I161" s="238"/>
      <c r="J161" s="234"/>
      <c r="K161" s="234"/>
      <c r="L161" s="239"/>
      <c r="M161" s="240"/>
      <c r="N161" s="241"/>
      <c r="O161" s="241"/>
      <c r="P161" s="241"/>
      <c r="Q161" s="241"/>
      <c r="R161" s="241"/>
      <c r="S161" s="241"/>
      <c r="T161" s="242"/>
      <c r="AT161" s="243" t="s">
        <v>211</v>
      </c>
      <c r="AU161" s="243" t="s">
        <v>84</v>
      </c>
      <c r="AV161" s="14" t="s">
        <v>84</v>
      </c>
      <c r="AW161" s="14" t="s">
        <v>31</v>
      </c>
      <c r="AX161" s="14" t="s">
        <v>75</v>
      </c>
      <c r="AY161" s="243" t="s">
        <v>203</v>
      </c>
    </row>
    <row r="162" spans="1:65" s="15" customFormat="1" ht="11.25">
      <c r="B162" s="261"/>
      <c r="C162" s="262"/>
      <c r="D162" s="224" t="s">
        <v>211</v>
      </c>
      <c r="E162" s="263" t="s">
        <v>1</v>
      </c>
      <c r="F162" s="264" t="s">
        <v>5614</v>
      </c>
      <c r="G162" s="262"/>
      <c r="H162" s="265">
        <v>10</v>
      </c>
      <c r="I162" s="266"/>
      <c r="J162" s="262"/>
      <c r="K162" s="262"/>
      <c r="L162" s="267"/>
      <c r="M162" s="268"/>
      <c r="N162" s="269"/>
      <c r="O162" s="269"/>
      <c r="P162" s="269"/>
      <c r="Q162" s="269"/>
      <c r="R162" s="269"/>
      <c r="S162" s="269"/>
      <c r="T162" s="270"/>
      <c r="AT162" s="271" t="s">
        <v>211</v>
      </c>
      <c r="AU162" s="271" t="s">
        <v>84</v>
      </c>
      <c r="AV162" s="15" t="s">
        <v>209</v>
      </c>
      <c r="AW162" s="15" t="s">
        <v>31</v>
      </c>
      <c r="AX162" s="15" t="s">
        <v>82</v>
      </c>
      <c r="AY162" s="271" t="s">
        <v>203</v>
      </c>
    </row>
    <row r="163" spans="1:65" s="2" customFormat="1" ht="16.5" customHeight="1">
      <c r="A163" s="35"/>
      <c r="B163" s="36"/>
      <c r="C163" s="247" t="s">
        <v>395</v>
      </c>
      <c r="D163" s="247" t="s">
        <v>413</v>
      </c>
      <c r="E163" s="248" t="s">
        <v>5648</v>
      </c>
      <c r="F163" s="249" t="s">
        <v>5649</v>
      </c>
      <c r="G163" s="250" t="s">
        <v>5612</v>
      </c>
      <c r="H163" s="251">
        <v>150</v>
      </c>
      <c r="I163" s="252"/>
      <c r="J163" s="253">
        <f>ROUND(I163*H163,2)</f>
        <v>0</v>
      </c>
      <c r="K163" s="249" t="s">
        <v>1</v>
      </c>
      <c r="L163" s="254"/>
      <c r="M163" s="255" t="s">
        <v>1</v>
      </c>
      <c r="N163" s="256" t="s">
        <v>40</v>
      </c>
      <c r="O163" s="72"/>
      <c r="P163" s="218">
        <f>O163*H163</f>
        <v>0</v>
      </c>
      <c r="Q163" s="218">
        <v>4.0000000000000002E-4</v>
      </c>
      <c r="R163" s="218">
        <f>Q163*H163</f>
        <v>6.0000000000000005E-2</v>
      </c>
      <c r="S163" s="218">
        <v>0</v>
      </c>
      <c r="T163" s="219">
        <f>S163*H163</f>
        <v>0</v>
      </c>
      <c r="U163" s="35"/>
      <c r="V163" s="35"/>
      <c r="W163" s="35"/>
      <c r="X163" s="35"/>
      <c r="Y163" s="35"/>
      <c r="Z163" s="35"/>
      <c r="AA163" s="35"/>
      <c r="AB163" s="35"/>
      <c r="AC163" s="35"/>
      <c r="AD163" s="35"/>
      <c r="AE163" s="35"/>
      <c r="AR163" s="220" t="s">
        <v>361</v>
      </c>
      <c r="AT163" s="220" t="s">
        <v>413</v>
      </c>
      <c r="AU163" s="220" t="s">
        <v>84</v>
      </c>
      <c r="AY163" s="18" t="s">
        <v>203</v>
      </c>
      <c r="BE163" s="221">
        <f>IF(N163="základní",J163,0)</f>
        <v>0</v>
      </c>
      <c r="BF163" s="221">
        <f>IF(N163="snížená",J163,0)</f>
        <v>0</v>
      </c>
      <c r="BG163" s="221">
        <f>IF(N163="zákl. přenesená",J163,0)</f>
        <v>0</v>
      </c>
      <c r="BH163" s="221">
        <f>IF(N163="sníž. přenesená",J163,0)</f>
        <v>0</v>
      </c>
      <c r="BI163" s="221">
        <f>IF(N163="nulová",J163,0)</f>
        <v>0</v>
      </c>
      <c r="BJ163" s="18" t="s">
        <v>82</v>
      </c>
      <c r="BK163" s="221">
        <f>ROUND(I163*H163,2)</f>
        <v>0</v>
      </c>
      <c r="BL163" s="18" t="s">
        <v>209</v>
      </c>
      <c r="BM163" s="220" t="s">
        <v>5650</v>
      </c>
    </row>
    <row r="164" spans="1:65" s="14" customFormat="1" ht="11.25">
      <c r="B164" s="233"/>
      <c r="C164" s="234"/>
      <c r="D164" s="224" t="s">
        <v>211</v>
      </c>
      <c r="E164" s="235" t="s">
        <v>1</v>
      </c>
      <c r="F164" s="236" t="s">
        <v>3491</v>
      </c>
      <c r="G164" s="234"/>
      <c r="H164" s="237">
        <v>150</v>
      </c>
      <c r="I164" s="238"/>
      <c r="J164" s="234"/>
      <c r="K164" s="234"/>
      <c r="L164" s="239"/>
      <c r="M164" s="240"/>
      <c r="N164" s="241"/>
      <c r="O164" s="241"/>
      <c r="P164" s="241"/>
      <c r="Q164" s="241"/>
      <c r="R164" s="241"/>
      <c r="S164" s="241"/>
      <c r="T164" s="242"/>
      <c r="AT164" s="243" t="s">
        <v>211</v>
      </c>
      <c r="AU164" s="243" t="s">
        <v>84</v>
      </c>
      <c r="AV164" s="14" t="s">
        <v>84</v>
      </c>
      <c r="AW164" s="14" t="s">
        <v>31</v>
      </c>
      <c r="AX164" s="14" t="s">
        <v>75</v>
      </c>
      <c r="AY164" s="243" t="s">
        <v>203</v>
      </c>
    </row>
    <row r="165" spans="1:65" s="15" customFormat="1" ht="11.25">
      <c r="B165" s="261"/>
      <c r="C165" s="262"/>
      <c r="D165" s="224" t="s">
        <v>211</v>
      </c>
      <c r="E165" s="263" t="s">
        <v>1</v>
      </c>
      <c r="F165" s="264" t="s">
        <v>5614</v>
      </c>
      <c r="G165" s="262"/>
      <c r="H165" s="265">
        <v>150</v>
      </c>
      <c r="I165" s="266"/>
      <c r="J165" s="262"/>
      <c r="K165" s="262"/>
      <c r="L165" s="267"/>
      <c r="M165" s="268"/>
      <c r="N165" s="269"/>
      <c r="O165" s="269"/>
      <c r="P165" s="269"/>
      <c r="Q165" s="269"/>
      <c r="R165" s="269"/>
      <c r="S165" s="269"/>
      <c r="T165" s="270"/>
      <c r="AT165" s="271" t="s">
        <v>211</v>
      </c>
      <c r="AU165" s="271" t="s">
        <v>84</v>
      </c>
      <c r="AV165" s="15" t="s">
        <v>209</v>
      </c>
      <c r="AW165" s="15" t="s">
        <v>31</v>
      </c>
      <c r="AX165" s="15" t="s">
        <v>82</v>
      </c>
      <c r="AY165" s="271" t="s">
        <v>203</v>
      </c>
    </row>
    <row r="166" spans="1:65" s="2" customFormat="1" ht="21.75" customHeight="1">
      <c r="A166" s="35"/>
      <c r="B166" s="36"/>
      <c r="C166" s="209" t="s">
        <v>401</v>
      </c>
      <c r="D166" s="209" t="s">
        <v>205</v>
      </c>
      <c r="E166" s="210" t="s">
        <v>5651</v>
      </c>
      <c r="F166" s="211" t="s">
        <v>5652</v>
      </c>
      <c r="G166" s="212" t="s">
        <v>5612</v>
      </c>
      <c r="H166" s="213">
        <v>150</v>
      </c>
      <c r="I166" s="214"/>
      <c r="J166" s="215">
        <f>ROUND(I166*H166,2)</f>
        <v>0</v>
      </c>
      <c r="K166" s="211" t="s">
        <v>1</v>
      </c>
      <c r="L166" s="40"/>
      <c r="M166" s="216" t="s">
        <v>1</v>
      </c>
      <c r="N166" s="217" t="s">
        <v>40</v>
      </c>
      <c r="O166" s="72"/>
      <c r="P166" s="218">
        <f>O166*H166</f>
        <v>0</v>
      </c>
      <c r="Q166" s="218">
        <v>0</v>
      </c>
      <c r="R166" s="218">
        <f>Q166*H166</f>
        <v>0</v>
      </c>
      <c r="S166" s="218">
        <v>0</v>
      </c>
      <c r="T166" s="219">
        <f>S166*H166</f>
        <v>0</v>
      </c>
      <c r="U166" s="35"/>
      <c r="V166" s="35"/>
      <c r="W166" s="35"/>
      <c r="X166" s="35"/>
      <c r="Y166" s="35"/>
      <c r="Z166" s="35"/>
      <c r="AA166" s="35"/>
      <c r="AB166" s="35"/>
      <c r="AC166" s="35"/>
      <c r="AD166" s="35"/>
      <c r="AE166" s="35"/>
      <c r="AR166" s="220" t="s">
        <v>209</v>
      </c>
      <c r="AT166" s="220" t="s">
        <v>205</v>
      </c>
      <c r="AU166" s="220" t="s">
        <v>84</v>
      </c>
      <c r="AY166" s="18" t="s">
        <v>203</v>
      </c>
      <c r="BE166" s="221">
        <f>IF(N166="základní",J166,0)</f>
        <v>0</v>
      </c>
      <c r="BF166" s="221">
        <f>IF(N166="snížená",J166,0)</f>
        <v>0</v>
      </c>
      <c r="BG166" s="221">
        <f>IF(N166="zákl. přenesená",J166,0)</f>
        <v>0</v>
      </c>
      <c r="BH166" s="221">
        <f>IF(N166="sníž. přenesená",J166,0)</f>
        <v>0</v>
      </c>
      <c r="BI166" s="221">
        <f>IF(N166="nulová",J166,0)</f>
        <v>0</v>
      </c>
      <c r="BJ166" s="18" t="s">
        <v>82</v>
      </c>
      <c r="BK166" s="221">
        <f>ROUND(I166*H166,2)</f>
        <v>0</v>
      </c>
      <c r="BL166" s="18" t="s">
        <v>209</v>
      </c>
      <c r="BM166" s="220" t="s">
        <v>5653</v>
      </c>
    </row>
    <row r="167" spans="1:65" s="14" customFormat="1" ht="11.25">
      <c r="B167" s="233"/>
      <c r="C167" s="234"/>
      <c r="D167" s="224" t="s">
        <v>211</v>
      </c>
      <c r="E167" s="235" t="s">
        <v>1</v>
      </c>
      <c r="F167" s="236" t="s">
        <v>3491</v>
      </c>
      <c r="G167" s="234"/>
      <c r="H167" s="237">
        <v>150</v>
      </c>
      <c r="I167" s="238"/>
      <c r="J167" s="234"/>
      <c r="K167" s="234"/>
      <c r="L167" s="239"/>
      <c r="M167" s="240"/>
      <c r="N167" s="241"/>
      <c r="O167" s="241"/>
      <c r="P167" s="241"/>
      <c r="Q167" s="241"/>
      <c r="R167" s="241"/>
      <c r="S167" s="241"/>
      <c r="T167" s="242"/>
      <c r="AT167" s="243" t="s">
        <v>211</v>
      </c>
      <c r="AU167" s="243" t="s">
        <v>84</v>
      </c>
      <c r="AV167" s="14" t="s">
        <v>84</v>
      </c>
      <c r="AW167" s="14" t="s">
        <v>31</v>
      </c>
      <c r="AX167" s="14" t="s">
        <v>75</v>
      </c>
      <c r="AY167" s="243" t="s">
        <v>203</v>
      </c>
    </row>
    <row r="168" spans="1:65" s="15" customFormat="1" ht="11.25">
      <c r="B168" s="261"/>
      <c r="C168" s="262"/>
      <c r="D168" s="224" t="s">
        <v>211</v>
      </c>
      <c r="E168" s="263" t="s">
        <v>1</v>
      </c>
      <c r="F168" s="264" t="s">
        <v>5614</v>
      </c>
      <c r="G168" s="262"/>
      <c r="H168" s="265">
        <v>150</v>
      </c>
      <c r="I168" s="266"/>
      <c r="J168" s="262"/>
      <c r="K168" s="262"/>
      <c r="L168" s="267"/>
      <c r="M168" s="268"/>
      <c r="N168" s="269"/>
      <c r="O168" s="269"/>
      <c r="P168" s="269"/>
      <c r="Q168" s="269"/>
      <c r="R168" s="269"/>
      <c r="S168" s="269"/>
      <c r="T168" s="270"/>
      <c r="AT168" s="271" t="s">
        <v>211</v>
      </c>
      <c r="AU168" s="271" t="s">
        <v>84</v>
      </c>
      <c r="AV168" s="15" t="s">
        <v>209</v>
      </c>
      <c r="AW168" s="15" t="s">
        <v>31</v>
      </c>
      <c r="AX168" s="15" t="s">
        <v>82</v>
      </c>
      <c r="AY168" s="271" t="s">
        <v>203</v>
      </c>
    </row>
    <row r="169" spans="1:65" s="2" customFormat="1" ht="21.75" customHeight="1">
      <c r="A169" s="35"/>
      <c r="B169" s="36"/>
      <c r="C169" s="247" t="s">
        <v>8</v>
      </c>
      <c r="D169" s="247" t="s">
        <v>413</v>
      </c>
      <c r="E169" s="248" t="s">
        <v>5654</v>
      </c>
      <c r="F169" s="249" t="s">
        <v>5655</v>
      </c>
      <c r="G169" s="250" t="s">
        <v>5612</v>
      </c>
      <c r="H169" s="251">
        <v>70</v>
      </c>
      <c r="I169" s="252"/>
      <c r="J169" s="253">
        <f>ROUND(I169*H169,2)</f>
        <v>0</v>
      </c>
      <c r="K169" s="249" t="s">
        <v>1</v>
      </c>
      <c r="L169" s="254"/>
      <c r="M169" s="255" t="s">
        <v>1</v>
      </c>
      <c r="N169" s="256" t="s">
        <v>40</v>
      </c>
      <c r="O169" s="72"/>
      <c r="P169" s="218">
        <f>O169*H169</f>
        <v>0</v>
      </c>
      <c r="Q169" s="218">
        <v>4.0000000000000002E-4</v>
      </c>
      <c r="R169" s="218">
        <f>Q169*H169</f>
        <v>2.8000000000000001E-2</v>
      </c>
      <c r="S169" s="218">
        <v>0</v>
      </c>
      <c r="T169" s="219">
        <f>S169*H169</f>
        <v>0</v>
      </c>
      <c r="U169" s="35"/>
      <c r="V169" s="35"/>
      <c r="W169" s="35"/>
      <c r="X169" s="35"/>
      <c r="Y169" s="35"/>
      <c r="Z169" s="35"/>
      <c r="AA169" s="35"/>
      <c r="AB169" s="35"/>
      <c r="AC169" s="35"/>
      <c r="AD169" s="35"/>
      <c r="AE169" s="35"/>
      <c r="AR169" s="220" t="s">
        <v>361</v>
      </c>
      <c r="AT169" s="220" t="s">
        <v>413</v>
      </c>
      <c r="AU169" s="220" t="s">
        <v>84</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209</v>
      </c>
      <c r="BM169" s="220" t="s">
        <v>5656</v>
      </c>
    </row>
    <row r="170" spans="1:65" s="14" customFormat="1" ht="11.25">
      <c r="B170" s="233"/>
      <c r="C170" s="234"/>
      <c r="D170" s="224" t="s">
        <v>211</v>
      </c>
      <c r="E170" s="235" t="s">
        <v>1</v>
      </c>
      <c r="F170" s="236" t="s">
        <v>2315</v>
      </c>
      <c r="G170" s="234"/>
      <c r="H170" s="237">
        <v>70</v>
      </c>
      <c r="I170" s="238"/>
      <c r="J170" s="234"/>
      <c r="K170" s="234"/>
      <c r="L170" s="239"/>
      <c r="M170" s="240"/>
      <c r="N170" s="241"/>
      <c r="O170" s="241"/>
      <c r="P170" s="241"/>
      <c r="Q170" s="241"/>
      <c r="R170" s="241"/>
      <c r="S170" s="241"/>
      <c r="T170" s="242"/>
      <c r="AT170" s="243" t="s">
        <v>211</v>
      </c>
      <c r="AU170" s="243" t="s">
        <v>84</v>
      </c>
      <c r="AV170" s="14" t="s">
        <v>84</v>
      </c>
      <c r="AW170" s="14" t="s">
        <v>31</v>
      </c>
      <c r="AX170" s="14" t="s">
        <v>75</v>
      </c>
      <c r="AY170" s="243" t="s">
        <v>203</v>
      </c>
    </row>
    <row r="171" spans="1:65" s="15" customFormat="1" ht="11.25">
      <c r="B171" s="261"/>
      <c r="C171" s="262"/>
      <c r="D171" s="224" t="s">
        <v>211</v>
      </c>
      <c r="E171" s="263" t="s">
        <v>1</v>
      </c>
      <c r="F171" s="264" t="s">
        <v>5614</v>
      </c>
      <c r="G171" s="262"/>
      <c r="H171" s="265">
        <v>70</v>
      </c>
      <c r="I171" s="266"/>
      <c r="J171" s="262"/>
      <c r="K171" s="262"/>
      <c r="L171" s="267"/>
      <c r="M171" s="268"/>
      <c r="N171" s="269"/>
      <c r="O171" s="269"/>
      <c r="P171" s="269"/>
      <c r="Q171" s="269"/>
      <c r="R171" s="269"/>
      <c r="S171" s="269"/>
      <c r="T171" s="270"/>
      <c r="AT171" s="271" t="s">
        <v>211</v>
      </c>
      <c r="AU171" s="271" t="s">
        <v>84</v>
      </c>
      <c r="AV171" s="15" t="s">
        <v>209</v>
      </c>
      <c r="AW171" s="15" t="s">
        <v>31</v>
      </c>
      <c r="AX171" s="15" t="s">
        <v>82</v>
      </c>
      <c r="AY171" s="271" t="s">
        <v>203</v>
      </c>
    </row>
    <row r="172" spans="1:65" s="2" customFormat="1" ht="21.75" customHeight="1">
      <c r="A172" s="35"/>
      <c r="B172" s="36"/>
      <c r="C172" s="247" t="s">
        <v>412</v>
      </c>
      <c r="D172" s="247" t="s">
        <v>413</v>
      </c>
      <c r="E172" s="248" t="s">
        <v>5657</v>
      </c>
      <c r="F172" s="249" t="s">
        <v>5658</v>
      </c>
      <c r="G172" s="250" t="s">
        <v>5612</v>
      </c>
      <c r="H172" s="251">
        <v>85</v>
      </c>
      <c r="I172" s="252"/>
      <c r="J172" s="253">
        <f>ROUND(I172*H172,2)</f>
        <v>0</v>
      </c>
      <c r="K172" s="249" t="s">
        <v>1</v>
      </c>
      <c r="L172" s="254"/>
      <c r="M172" s="255" t="s">
        <v>1</v>
      </c>
      <c r="N172" s="256" t="s">
        <v>40</v>
      </c>
      <c r="O172" s="72"/>
      <c r="P172" s="218">
        <f>O172*H172</f>
        <v>0</v>
      </c>
      <c r="Q172" s="218">
        <v>4.0000000000000002E-4</v>
      </c>
      <c r="R172" s="218">
        <f>Q172*H172</f>
        <v>3.4000000000000002E-2</v>
      </c>
      <c r="S172" s="218">
        <v>0</v>
      </c>
      <c r="T172" s="219">
        <f>S172*H172</f>
        <v>0</v>
      </c>
      <c r="U172" s="35"/>
      <c r="V172" s="35"/>
      <c r="W172" s="35"/>
      <c r="X172" s="35"/>
      <c r="Y172" s="35"/>
      <c r="Z172" s="35"/>
      <c r="AA172" s="35"/>
      <c r="AB172" s="35"/>
      <c r="AC172" s="35"/>
      <c r="AD172" s="35"/>
      <c r="AE172" s="35"/>
      <c r="AR172" s="220" t="s">
        <v>361</v>
      </c>
      <c r="AT172" s="220" t="s">
        <v>413</v>
      </c>
      <c r="AU172" s="220" t="s">
        <v>84</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209</v>
      </c>
      <c r="BM172" s="220" t="s">
        <v>5659</v>
      </c>
    </row>
    <row r="173" spans="1:65" s="14" customFormat="1" ht="11.25">
      <c r="B173" s="233"/>
      <c r="C173" s="234"/>
      <c r="D173" s="224" t="s">
        <v>211</v>
      </c>
      <c r="E173" s="235" t="s">
        <v>1</v>
      </c>
      <c r="F173" s="236" t="s">
        <v>5660</v>
      </c>
      <c r="G173" s="234"/>
      <c r="H173" s="237">
        <v>85</v>
      </c>
      <c r="I173" s="238"/>
      <c r="J173" s="234"/>
      <c r="K173" s="234"/>
      <c r="L173" s="239"/>
      <c r="M173" s="240"/>
      <c r="N173" s="241"/>
      <c r="O173" s="241"/>
      <c r="P173" s="241"/>
      <c r="Q173" s="241"/>
      <c r="R173" s="241"/>
      <c r="S173" s="241"/>
      <c r="T173" s="242"/>
      <c r="AT173" s="243" t="s">
        <v>211</v>
      </c>
      <c r="AU173" s="243" t="s">
        <v>84</v>
      </c>
      <c r="AV173" s="14" t="s">
        <v>84</v>
      </c>
      <c r="AW173" s="14" t="s">
        <v>31</v>
      </c>
      <c r="AX173" s="14" t="s">
        <v>75</v>
      </c>
      <c r="AY173" s="243" t="s">
        <v>203</v>
      </c>
    </row>
    <row r="174" spans="1:65" s="15" customFormat="1" ht="11.25">
      <c r="B174" s="261"/>
      <c r="C174" s="262"/>
      <c r="D174" s="224" t="s">
        <v>211</v>
      </c>
      <c r="E174" s="263" t="s">
        <v>1</v>
      </c>
      <c r="F174" s="264" t="s">
        <v>5614</v>
      </c>
      <c r="G174" s="262"/>
      <c r="H174" s="265">
        <v>85</v>
      </c>
      <c r="I174" s="266"/>
      <c r="J174" s="262"/>
      <c r="K174" s="262"/>
      <c r="L174" s="267"/>
      <c r="M174" s="268"/>
      <c r="N174" s="269"/>
      <c r="O174" s="269"/>
      <c r="P174" s="269"/>
      <c r="Q174" s="269"/>
      <c r="R174" s="269"/>
      <c r="S174" s="269"/>
      <c r="T174" s="270"/>
      <c r="AT174" s="271" t="s">
        <v>211</v>
      </c>
      <c r="AU174" s="271" t="s">
        <v>84</v>
      </c>
      <c r="AV174" s="15" t="s">
        <v>209</v>
      </c>
      <c r="AW174" s="15" t="s">
        <v>31</v>
      </c>
      <c r="AX174" s="15" t="s">
        <v>82</v>
      </c>
      <c r="AY174" s="271" t="s">
        <v>203</v>
      </c>
    </row>
    <row r="175" spans="1:65" s="2" customFormat="1" ht="21.75" customHeight="1">
      <c r="A175" s="35"/>
      <c r="B175" s="36"/>
      <c r="C175" s="247" t="s">
        <v>421</v>
      </c>
      <c r="D175" s="247" t="s">
        <v>413</v>
      </c>
      <c r="E175" s="248" t="s">
        <v>5661</v>
      </c>
      <c r="F175" s="249" t="s">
        <v>5662</v>
      </c>
      <c r="G175" s="250" t="s">
        <v>5612</v>
      </c>
      <c r="H175" s="251">
        <v>69</v>
      </c>
      <c r="I175" s="252"/>
      <c r="J175" s="253">
        <f>ROUND(I175*H175,2)</f>
        <v>0</v>
      </c>
      <c r="K175" s="249" t="s">
        <v>1</v>
      </c>
      <c r="L175" s="254"/>
      <c r="M175" s="255" t="s">
        <v>1</v>
      </c>
      <c r="N175" s="256" t="s">
        <v>40</v>
      </c>
      <c r="O175" s="72"/>
      <c r="P175" s="218">
        <f>O175*H175</f>
        <v>0</v>
      </c>
      <c r="Q175" s="218">
        <v>4.0000000000000002E-4</v>
      </c>
      <c r="R175" s="218">
        <f>Q175*H175</f>
        <v>2.7600000000000003E-2</v>
      </c>
      <c r="S175" s="218">
        <v>0</v>
      </c>
      <c r="T175" s="219">
        <f>S175*H175</f>
        <v>0</v>
      </c>
      <c r="U175" s="35"/>
      <c r="V175" s="35"/>
      <c r="W175" s="35"/>
      <c r="X175" s="35"/>
      <c r="Y175" s="35"/>
      <c r="Z175" s="35"/>
      <c r="AA175" s="35"/>
      <c r="AB175" s="35"/>
      <c r="AC175" s="35"/>
      <c r="AD175" s="35"/>
      <c r="AE175" s="35"/>
      <c r="AR175" s="220" t="s">
        <v>361</v>
      </c>
      <c r="AT175" s="220" t="s">
        <v>413</v>
      </c>
      <c r="AU175" s="220" t="s">
        <v>84</v>
      </c>
      <c r="AY175" s="18" t="s">
        <v>203</v>
      </c>
      <c r="BE175" s="221">
        <f>IF(N175="základní",J175,0)</f>
        <v>0</v>
      </c>
      <c r="BF175" s="221">
        <f>IF(N175="snížená",J175,0)</f>
        <v>0</v>
      </c>
      <c r="BG175" s="221">
        <f>IF(N175="zákl. přenesená",J175,0)</f>
        <v>0</v>
      </c>
      <c r="BH175" s="221">
        <f>IF(N175="sníž. přenesená",J175,0)</f>
        <v>0</v>
      </c>
      <c r="BI175" s="221">
        <f>IF(N175="nulová",J175,0)</f>
        <v>0</v>
      </c>
      <c r="BJ175" s="18" t="s">
        <v>82</v>
      </c>
      <c r="BK175" s="221">
        <f>ROUND(I175*H175,2)</f>
        <v>0</v>
      </c>
      <c r="BL175" s="18" t="s">
        <v>209</v>
      </c>
      <c r="BM175" s="220" t="s">
        <v>5663</v>
      </c>
    </row>
    <row r="176" spans="1:65" s="14" customFormat="1" ht="11.25">
      <c r="B176" s="233"/>
      <c r="C176" s="234"/>
      <c r="D176" s="224" t="s">
        <v>211</v>
      </c>
      <c r="E176" s="235" t="s">
        <v>1</v>
      </c>
      <c r="F176" s="236" t="s">
        <v>5664</v>
      </c>
      <c r="G176" s="234"/>
      <c r="H176" s="237">
        <v>69</v>
      </c>
      <c r="I176" s="238"/>
      <c r="J176" s="234"/>
      <c r="K176" s="234"/>
      <c r="L176" s="239"/>
      <c r="M176" s="240"/>
      <c r="N176" s="241"/>
      <c r="O176" s="241"/>
      <c r="P176" s="241"/>
      <c r="Q176" s="241"/>
      <c r="R176" s="241"/>
      <c r="S176" s="241"/>
      <c r="T176" s="242"/>
      <c r="AT176" s="243" t="s">
        <v>211</v>
      </c>
      <c r="AU176" s="243" t="s">
        <v>84</v>
      </c>
      <c r="AV176" s="14" t="s">
        <v>84</v>
      </c>
      <c r="AW176" s="14" t="s">
        <v>31</v>
      </c>
      <c r="AX176" s="14" t="s">
        <v>75</v>
      </c>
      <c r="AY176" s="243" t="s">
        <v>203</v>
      </c>
    </row>
    <row r="177" spans="1:65" s="15" customFormat="1" ht="11.25">
      <c r="B177" s="261"/>
      <c r="C177" s="262"/>
      <c r="D177" s="224" t="s">
        <v>211</v>
      </c>
      <c r="E177" s="263" t="s">
        <v>1</v>
      </c>
      <c r="F177" s="264" t="s">
        <v>5614</v>
      </c>
      <c r="G177" s="262"/>
      <c r="H177" s="265">
        <v>69</v>
      </c>
      <c r="I177" s="266"/>
      <c r="J177" s="262"/>
      <c r="K177" s="262"/>
      <c r="L177" s="267"/>
      <c r="M177" s="268"/>
      <c r="N177" s="269"/>
      <c r="O177" s="269"/>
      <c r="P177" s="269"/>
      <c r="Q177" s="269"/>
      <c r="R177" s="269"/>
      <c r="S177" s="269"/>
      <c r="T177" s="270"/>
      <c r="AT177" s="271" t="s">
        <v>211</v>
      </c>
      <c r="AU177" s="271" t="s">
        <v>84</v>
      </c>
      <c r="AV177" s="15" t="s">
        <v>209</v>
      </c>
      <c r="AW177" s="15" t="s">
        <v>31</v>
      </c>
      <c r="AX177" s="15" t="s">
        <v>82</v>
      </c>
      <c r="AY177" s="271" t="s">
        <v>203</v>
      </c>
    </row>
    <row r="178" spans="1:65" s="2" customFormat="1" ht="16.5" customHeight="1">
      <c r="A178" s="35"/>
      <c r="B178" s="36"/>
      <c r="C178" s="209" t="s">
        <v>428</v>
      </c>
      <c r="D178" s="209" t="s">
        <v>205</v>
      </c>
      <c r="E178" s="210" t="s">
        <v>5665</v>
      </c>
      <c r="F178" s="211" t="s">
        <v>5666</v>
      </c>
      <c r="G178" s="212" t="s">
        <v>5612</v>
      </c>
      <c r="H178" s="213">
        <v>224</v>
      </c>
      <c r="I178" s="214"/>
      <c r="J178" s="215">
        <f>ROUND(I178*H178,2)</f>
        <v>0</v>
      </c>
      <c r="K178" s="211" t="s">
        <v>1</v>
      </c>
      <c r="L178" s="40"/>
      <c r="M178" s="216" t="s">
        <v>1</v>
      </c>
      <c r="N178" s="217" t="s">
        <v>40</v>
      </c>
      <c r="O178" s="72"/>
      <c r="P178" s="218">
        <f>O178*H178</f>
        <v>0</v>
      </c>
      <c r="Q178" s="218">
        <v>0</v>
      </c>
      <c r="R178" s="218">
        <f>Q178*H178</f>
        <v>0</v>
      </c>
      <c r="S178" s="218">
        <v>0</v>
      </c>
      <c r="T178" s="219">
        <f>S178*H178</f>
        <v>0</v>
      </c>
      <c r="U178" s="35"/>
      <c r="V178" s="35"/>
      <c r="W178" s="35"/>
      <c r="X178" s="35"/>
      <c r="Y178" s="35"/>
      <c r="Z178" s="35"/>
      <c r="AA178" s="35"/>
      <c r="AB178" s="35"/>
      <c r="AC178" s="35"/>
      <c r="AD178" s="35"/>
      <c r="AE178" s="35"/>
      <c r="AR178" s="220" t="s">
        <v>209</v>
      </c>
      <c r="AT178" s="220" t="s">
        <v>205</v>
      </c>
      <c r="AU178" s="220" t="s">
        <v>84</v>
      </c>
      <c r="AY178" s="18" t="s">
        <v>203</v>
      </c>
      <c r="BE178" s="221">
        <f>IF(N178="základní",J178,0)</f>
        <v>0</v>
      </c>
      <c r="BF178" s="221">
        <f>IF(N178="snížená",J178,0)</f>
        <v>0</v>
      </c>
      <c r="BG178" s="221">
        <f>IF(N178="zákl. přenesená",J178,0)</f>
        <v>0</v>
      </c>
      <c r="BH178" s="221">
        <f>IF(N178="sníž. přenesená",J178,0)</f>
        <v>0</v>
      </c>
      <c r="BI178" s="221">
        <f>IF(N178="nulová",J178,0)</f>
        <v>0</v>
      </c>
      <c r="BJ178" s="18" t="s">
        <v>82</v>
      </c>
      <c r="BK178" s="221">
        <f>ROUND(I178*H178,2)</f>
        <v>0</v>
      </c>
      <c r="BL178" s="18" t="s">
        <v>209</v>
      </c>
      <c r="BM178" s="220" t="s">
        <v>5667</v>
      </c>
    </row>
    <row r="179" spans="1:65" s="14" customFormat="1" ht="11.25">
      <c r="B179" s="233"/>
      <c r="C179" s="234"/>
      <c r="D179" s="224" t="s">
        <v>211</v>
      </c>
      <c r="E179" s="235" t="s">
        <v>1</v>
      </c>
      <c r="F179" s="236" t="s">
        <v>5668</v>
      </c>
      <c r="G179" s="234"/>
      <c r="H179" s="237">
        <v>224</v>
      </c>
      <c r="I179" s="238"/>
      <c r="J179" s="234"/>
      <c r="K179" s="234"/>
      <c r="L179" s="239"/>
      <c r="M179" s="240"/>
      <c r="N179" s="241"/>
      <c r="O179" s="241"/>
      <c r="P179" s="241"/>
      <c r="Q179" s="241"/>
      <c r="R179" s="241"/>
      <c r="S179" s="241"/>
      <c r="T179" s="242"/>
      <c r="AT179" s="243" t="s">
        <v>211</v>
      </c>
      <c r="AU179" s="243" t="s">
        <v>84</v>
      </c>
      <c r="AV179" s="14" t="s">
        <v>84</v>
      </c>
      <c r="AW179" s="14" t="s">
        <v>31</v>
      </c>
      <c r="AX179" s="14" t="s">
        <v>75</v>
      </c>
      <c r="AY179" s="243" t="s">
        <v>203</v>
      </c>
    </row>
    <row r="180" spans="1:65" s="15" customFormat="1" ht="11.25">
      <c r="B180" s="261"/>
      <c r="C180" s="262"/>
      <c r="D180" s="224" t="s">
        <v>211</v>
      </c>
      <c r="E180" s="263" t="s">
        <v>1</v>
      </c>
      <c r="F180" s="264" t="s">
        <v>5614</v>
      </c>
      <c r="G180" s="262"/>
      <c r="H180" s="265">
        <v>224</v>
      </c>
      <c r="I180" s="266"/>
      <c r="J180" s="262"/>
      <c r="K180" s="262"/>
      <c r="L180" s="267"/>
      <c r="M180" s="268"/>
      <c r="N180" s="269"/>
      <c r="O180" s="269"/>
      <c r="P180" s="269"/>
      <c r="Q180" s="269"/>
      <c r="R180" s="269"/>
      <c r="S180" s="269"/>
      <c r="T180" s="270"/>
      <c r="AT180" s="271" t="s">
        <v>211</v>
      </c>
      <c r="AU180" s="271" t="s">
        <v>84</v>
      </c>
      <c r="AV180" s="15" t="s">
        <v>209</v>
      </c>
      <c r="AW180" s="15" t="s">
        <v>31</v>
      </c>
      <c r="AX180" s="15" t="s">
        <v>82</v>
      </c>
      <c r="AY180" s="271" t="s">
        <v>203</v>
      </c>
    </row>
    <row r="181" spans="1:65" s="2" customFormat="1" ht="16.5" customHeight="1">
      <c r="A181" s="35"/>
      <c r="B181" s="36"/>
      <c r="C181" s="247" t="s">
        <v>434</v>
      </c>
      <c r="D181" s="247" t="s">
        <v>413</v>
      </c>
      <c r="E181" s="248" t="s">
        <v>5669</v>
      </c>
      <c r="F181" s="249" t="s">
        <v>5670</v>
      </c>
      <c r="G181" s="250" t="s">
        <v>5671</v>
      </c>
      <c r="H181" s="251">
        <v>1</v>
      </c>
      <c r="I181" s="252"/>
      <c r="J181" s="253">
        <f>ROUND(I181*H181,2)</f>
        <v>0</v>
      </c>
      <c r="K181" s="249" t="s">
        <v>1</v>
      </c>
      <c r="L181" s="254"/>
      <c r="M181" s="255" t="s">
        <v>1</v>
      </c>
      <c r="N181" s="256" t="s">
        <v>40</v>
      </c>
      <c r="O181" s="72"/>
      <c r="P181" s="218">
        <f>O181*H181</f>
        <v>0</v>
      </c>
      <c r="Q181" s="218">
        <v>2.3999999999999998E-3</v>
      </c>
      <c r="R181" s="218">
        <f>Q181*H181</f>
        <v>2.3999999999999998E-3</v>
      </c>
      <c r="S181" s="218">
        <v>0</v>
      </c>
      <c r="T181" s="219">
        <f>S181*H181</f>
        <v>0</v>
      </c>
      <c r="U181" s="35"/>
      <c r="V181" s="35"/>
      <c r="W181" s="35"/>
      <c r="X181" s="35"/>
      <c r="Y181" s="35"/>
      <c r="Z181" s="35"/>
      <c r="AA181" s="35"/>
      <c r="AB181" s="35"/>
      <c r="AC181" s="35"/>
      <c r="AD181" s="35"/>
      <c r="AE181" s="35"/>
      <c r="AR181" s="220" t="s">
        <v>1661</v>
      </c>
      <c r="AT181" s="220" t="s">
        <v>413</v>
      </c>
      <c r="AU181" s="220" t="s">
        <v>84</v>
      </c>
      <c r="AY181" s="18" t="s">
        <v>203</v>
      </c>
      <c r="BE181" s="221">
        <f>IF(N181="základní",J181,0)</f>
        <v>0</v>
      </c>
      <c r="BF181" s="221">
        <f>IF(N181="snížená",J181,0)</f>
        <v>0</v>
      </c>
      <c r="BG181" s="221">
        <f>IF(N181="zákl. přenesená",J181,0)</f>
        <v>0</v>
      </c>
      <c r="BH181" s="221">
        <f>IF(N181="sníž. přenesená",J181,0)</f>
        <v>0</v>
      </c>
      <c r="BI181" s="221">
        <f>IF(N181="nulová",J181,0)</f>
        <v>0</v>
      </c>
      <c r="BJ181" s="18" t="s">
        <v>82</v>
      </c>
      <c r="BK181" s="221">
        <f>ROUND(I181*H181,2)</f>
        <v>0</v>
      </c>
      <c r="BL181" s="18" t="s">
        <v>412</v>
      </c>
      <c r="BM181" s="220" t="s">
        <v>5672</v>
      </c>
    </row>
    <row r="182" spans="1:65" s="14" customFormat="1" ht="11.25">
      <c r="B182" s="233"/>
      <c r="C182" s="234"/>
      <c r="D182" s="224" t="s">
        <v>211</v>
      </c>
      <c r="E182" s="235" t="s">
        <v>1</v>
      </c>
      <c r="F182" s="236" t="s">
        <v>82</v>
      </c>
      <c r="G182" s="234"/>
      <c r="H182" s="237">
        <v>1</v>
      </c>
      <c r="I182" s="238"/>
      <c r="J182" s="234"/>
      <c r="K182" s="234"/>
      <c r="L182" s="239"/>
      <c r="M182" s="240"/>
      <c r="N182" s="241"/>
      <c r="O182" s="241"/>
      <c r="P182" s="241"/>
      <c r="Q182" s="241"/>
      <c r="R182" s="241"/>
      <c r="S182" s="241"/>
      <c r="T182" s="242"/>
      <c r="AT182" s="243" t="s">
        <v>211</v>
      </c>
      <c r="AU182" s="243" t="s">
        <v>84</v>
      </c>
      <c r="AV182" s="14" t="s">
        <v>84</v>
      </c>
      <c r="AW182" s="14" t="s">
        <v>31</v>
      </c>
      <c r="AX182" s="14" t="s">
        <v>75</v>
      </c>
      <c r="AY182" s="243" t="s">
        <v>203</v>
      </c>
    </row>
    <row r="183" spans="1:65" s="15" customFormat="1" ht="11.25">
      <c r="B183" s="261"/>
      <c r="C183" s="262"/>
      <c r="D183" s="224" t="s">
        <v>211</v>
      </c>
      <c r="E183" s="263" t="s">
        <v>1</v>
      </c>
      <c r="F183" s="264" t="s">
        <v>5614</v>
      </c>
      <c r="G183" s="262"/>
      <c r="H183" s="265">
        <v>1</v>
      </c>
      <c r="I183" s="266"/>
      <c r="J183" s="262"/>
      <c r="K183" s="262"/>
      <c r="L183" s="267"/>
      <c r="M183" s="268"/>
      <c r="N183" s="269"/>
      <c r="O183" s="269"/>
      <c r="P183" s="269"/>
      <c r="Q183" s="269"/>
      <c r="R183" s="269"/>
      <c r="S183" s="269"/>
      <c r="T183" s="270"/>
      <c r="AT183" s="271" t="s">
        <v>211</v>
      </c>
      <c r="AU183" s="271" t="s">
        <v>84</v>
      </c>
      <c r="AV183" s="15" t="s">
        <v>209</v>
      </c>
      <c r="AW183" s="15" t="s">
        <v>31</v>
      </c>
      <c r="AX183" s="15" t="s">
        <v>82</v>
      </c>
      <c r="AY183" s="271" t="s">
        <v>203</v>
      </c>
    </row>
    <row r="184" spans="1:65" s="2" customFormat="1" ht="16.5" customHeight="1">
      <c r="A184" s="35"/>
      <c r="B184" s="36"/>
      <c r="C184" s="209" t="s">
        <v>596</v>
      </c>
      <c r="D184" s="209" t="s">
        <v>205</v>
      </c>
      <c r="E184" s="210" t="s">
        <v>5673</v>
      </c>
      <c r="F184" s="211" t="s">
        <v>5674</v>
      </c>
      <c r="G184" s="212" t="s">
        <v>5675</v>
      </c>
      <c r="H184" s="213">
        <v>1</v>
      </c>
      <c r="I184" s="214"/>
      <c r="J184" s="215">
        <f>ROUND(I184*H184,2)</f>
        <v>0</v>
      </c>
      <c r="K184" s="211" t="s">
        <v>1</v>
      </c>
      <c r="L184" s="40"/>
      <c r="M184" s="216" t="s">
        <v>1</v>
      </c>
      <c r="N184" s="217" t="s">
        <v>40</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412</v>
      </c>
      <c r="AT184" s="220" t="s">
        <v>205</v>
      </c>
      <c r="AU184" s="220" t="s">
        <v>84</v>
      </c>
      <c r="AY184" s="18" t="s">
        <v>203</v>
      </c>
      <c r="BE184" s="221">
        <f>IF(N184="základní",J184,0)</f>
        <v>0</v>
      </c>
      <c r="BF184" s="221">
        <f>IF(N184="snížená",J184,0)</f>
        <v>0</v>
      </c>
      <c r="BG184" s="221">
        <f>IF(N184="zákl. přenesená",J184,0)</f>
        <v>0</v>
      </c>
      <c r="BH184" s="221">
        <f>IF(N184="sníž. přenesená",J184,0)</f>
        <v>0</v>
      </c>
      <c r="BI184" s="221">
        <f>IF(N184="nulová",J184,0)</f>
        <v>0</v>
      </c>
      <c r="BJ184" s="18" t="s">
        <v>82</v>
      </c>
      <c r="BK184" s="221">
        <f>ROUND(I184*H184,2)</f>
        <v>0</v>
      </c>
      <c r="BL184" s="18" t="s">
        <v>412</v>
      </c>
      <c r="BM184" s="220" t="s">
        <v>5676</v>
      </c>
    </row>
    <row r="185" spans="1:65" s="14" customFormat="1" ht="11.25">
      <c r="B185" s="233"/>
      <c r="C185" s="234"/>
      <c r="D185" s="224" t="s">
        <v>211</v>
      </c>
      <c r="E185" s="235" t="s">
        <v>1</v>
      </c>
      <c r="F185" s="236" t="s">
        <v>82</v>
      </c>
      <c r="G185" s="234"/>
      <c r="H185" s="237">
        <v>1</v>
      </c>
      <c r="I185" s="238"/>
      <c r="J185" s="234"/>
      <c r="K185" s="234"/>
      <c r="L185" s="239"/>
      <c r="M185" s="240"/>
      <c r="N185" s="241"/>
      <c r="O185" s="241"/>
      <c r="P185" s="241"/>
      <c r="Q185" s="241"/>
      <c r="R185" s="241"/>
      <c r="S185" s="241"/>
      <c r="T185" s="242"/>
      <c r="AT185" s="243" t="s">
        <v>211</v>
      </c>
      <c r="AU185" s="243" t="s">
        <v>84</v>
      </c>
      <c r="AV185" s="14" t="s">
        <v>84</v>
      </c>
      <c r="AW185" s="14" t="s">
        <v>31</v>
      </c>
      <c r="AX185" s="14" t="s">
        <v>75</v>
      </c>
      <c r="AY185" s="243" t="s">
        <v>203</v>
      </c>
    </row>
    <row r="186" spans="1:65" s="15" customFormat="1" ht="11.25">
      <c r="B186" s="261"/>
      <c r="C186" s="262"/>
      <c r="D186" s="224" t="s">
        <v>211</v>
      </c>
      <c r="E186" s="263" t="s">
        <v>1</v>
      </c>
      <c r="F186" s="264" t="s">
        <v>5614</v>
      </c>
      <c r="G186" s="262"/>
      <c r="H186" s="265">
        <v>1</v>
      </c>
      <c r="I186" s="266"/>
      <c r="J186" s="262"/>
      <c r="K186" s="262"/>
      <c r="L186" s="267"/>
      <c r="M186" s="268"/>
      <c r="N186" s="269"/>
      <c r="O186" s="269"/>
      <c r="P186" s="269"/>
      <c r="Q186" s="269"/>
      <c r="R186" s="269"/>
      <c r="S186" s="269"/>
      <c r="T186" s="270"/>
      <c r="AT186" s="271" t="s">
        <v>211</v>
      </c>
      <c r="AU186" s="271" t="s">
        <v>84</v>
      </c>
      <c r="AV186" s="15" t="s">
        <v>209</v>
      </c>
      <c r="AW186" s="15" t="s">
        <v>31</v>
      </c>
      <c r="AX186" s="15" t="s">
        <v>82</v>
      </c>
      <c r="AY186" s="271" t="s">
        <v>203</v>
      </c>
    </row>
    <row r="187" spans="1:65" s="2" customFormat="1" ht="21.75" customHeight="1">
      <c r="A187" s="35"/>
      <c r="B187" s="36"/>
      <c r="C187" s="247" t="s">
        <v>7</v>
      </c>
      <c r="D187" s="247" t="s">
        <v>413</v>
      </c>
      <c r="E187" s="248" t="s">
        <v>5677</v>
      </c>
      <c r="F187" s="249" t="s">
        <v>5678</v>
      </c>
      <c r="G187" s="250" t="s">
        <v>5612</v>
      </c>
      <c r="H187" s="251">
        <v>27</v>
      </c>
      <c r="I187" s="252"/>
      <c r="J187" s="253">
        <f>ROUND(I187*H187,2)</f>
        <v>0</v>
      </c>
      <c r="K187" s="249" t="s">
        <v>1</v>
      </c>
      <c r="L187" s="254"/>
      <c r="M187" s="255" t="s">
        <v>1</v>
      </c>
      <c r="N187" s="256" t="s">
        <v>40</v>
      </c>
      <c r="O187" s="72"/>
      <c r="P187" s="218">
        <f>O187*H187</f>
        <v>0</v>
      </c>
      <c r="Q187" s="218">
        <v>4.0000000000000002E-4</v>
      </c>
      <c r="R187" s="218">
        <f>Q187*H187</f>
        <v>1.0800000000000001E-2</v>
      </c>
      <c r="S187" s="218">
        <v>0</v>
      </c>
      <c r="T187" s="219">
        <f>S187*H187</f>
        <v>0</v>
      </c>
      <c r="U187" s="35"/>
      <c r="V187" s="35"/>
      <c r="W187" s="35"/>
      <c r="X187" s="35"/>
      <c r="Y187" s="35"/>
      <c r="Z187" s="35"/>
      <c r="AA187" s="35"/>
      <c r="AB187" s="35"/>
      <c r="AC187" s="35"/>
      <c r="AD187" s="35"/>
      <c r="AE187" s="35"/>
      <c r="AR187" s="220" t="s">
        <v>361</v>
      </c>
      <c r="AT187" s="220" t="s">
        <v>413</v>
      </c>
      <c r="AU187" s="220" t="s">
        <v>84</v>
      </c>
      <c r="AY187" s="18" t="s">
        <v>203</v>
      </c>
      <c r="BE187" s="221">
        <f>IF(N187="základní",J187,0)</f>
        <v>0</v>
      </c>
      <c r="BF187" s="221">
        <f>IF(N187="snížená",J187,0)</f>
        <v>0</v>
      </c>
      <c r="BG187" s="221">
        <f>IF(N187="zákl. přenesená",J187,0)</f>
        <v>0</v>
      </c>
      <c r="BH187" s="221">
        <f>IF(N187="sníž. přenesená",J187,0)</f>
        <v>0</v>
      </c>
      <c r="BI187" s="221">
        <f>IF(N187="nulová",J187,0)</f>
        <v>0</v>
      </c>
      <c r="BJ187" s="18" t="s">
        <v>82</v>
      </c>
      <c r="BK187" s="221">
        <f>ROUND(I187*H187,2)</f>
        <v>0</v>
      </c>
      <c r="BL187" s="18" t="s">
        <v>209</v>
      </c>
      <c r="BM187" s="220" t="s">
        <v>5679</v>
      </c>
    </row>
    <row r="188" spans="1:65" s="14" customFormat="1" ht="11.25">
      <c r="B188" s="233"/>
      <c r="C188" s="234"/>
      <c r="D188" s="224" t="s">
        <v>211</v>
      </c>
      <c r="E188" s="235" t="s">
        <v>1</v>
      </c>
      <c r="F188" s="236" t="s">
        <v>1322</v>
      </c>
      <c r="G188" s="234"/>
      <c r="H188" s="237">
        <v>27</v>
      </c>
      <c r="I188" s="238"/>
      <c r="J188" s="234"/>
      <c r="K188" s="234"/>
      <c r="L188" s="239"/>
      <c r="M188" s="240"/>
      <c r="N188" s="241"/>
      <c r="O188" s="241"/>
      <c r="P188" s="241"/>
      <c r="Q188" s="241"/>
      <c r="R188" s="241"/>
      <c r="S188" s="241"/>
      <c r="T188" s="242"/>
      <c r="AT188" s="243" t="s">
        <v>211</v>
      </c>
      <c r="AU188" s="243" t="s">
        <v>84</v>
      </c>
      <c r="AV188" s="14" t="s">
        <v>84</v>
      </c>
      <c r="AW188" s="14" t="s">
        <v>31</v>
      </c>
      <c r="AX188" s="14" t="s">
        <v>75</v>
      </c>
      <c r="AY188" s="243" t="s">
        <v>203</v>
      </c>
    </row>
    <row r="189" spans="1:65" s="15" customFormat="1" ht="11.25">
      <c r="B189" s="261"/>
      <c r="C189" s="262"/>
      <c r="D189" s="224" t="s">
        <v>211</v>
      </c>
      <c r="E189" s="263" t="s">
        <v>1</v>
      </c>
      <c r="F189" s="264" t="s">
        <v>5614</v>
      </c>
      <c r="G189" s="262"/>
      <c r="H189" s="265">
        <v>27</v>
      </c>
      <c r="I189" s="266"/>
      <c r="J189" s="262"/>
      <c r="K189" s="262"/>
      <c r="L189" s="267"/>
      <c r="M189" s="268"/>
      <c r="N189" s="269"/>
      <c r="O189" s="269"/>
      <c r="P189" s="269"/>
      <c r="Q189" s="269"/>
      <c r="R189" s="269"/>
      <c r="S189" s="269"/>
      <c r="T189" s="270"/>
      <c r="AT189" s="271" t="s">
        <v>211</v>
      </c>
      <c r="AU189" s="271" t="s">
        <v>84</v>
      </c>
      <c r="AV189" s="15" t="s">
        <v>209</v>
      </c>
      <c r="AW189" s="15" t="s">
        <v>31</v>
      </c>
      <c r="AX189" s="15" t="s">
        <v>82</v>
      </c>
      <c r="AY189" s="271" t="s">
        <v>203</v>
      </c>
    </row>
    <row r="190" spans="1:65" s="2" customFormat="1" ht="21.75" customHeight="1">
      <c r="A190" s="35"/>
      <c r="B190" s="36"/>
      <c r="C190" s="247" t="s">
        <v>1291</v>
      </c>
      <c r="D190" s="247" t="s">
        <v>413</v>
      </c>
      <c r="E190" s="248" t="s">
        <v>5680</v>
      </c>
      <c r="F190" s="249" t="s">
        <v>5681</v>
      </c>
      <c r="G190" s="250" t="s">
        <v>5612</v>
      </c>
      <c r="H190" s="251">
        <v>18</v>
      </c>
      <c r="I190" s="252"/>
      <c r="J190" s="253">
        <f>ROUND(I190*H190,2)</f>
        <v>0</v>
      </c>
      <c r="K190" s="249" t="s">
        <v>1</v>
      </c>
      <c r="L190" s="254"/>
      <c r="M190" s="255" t="s">
        <v>1</v>
      </c>
      <c r="N190" s="256" t="s">
        <v>40</v>
      </c>
      <c r="O190" s="72"/>
      <c r="P190" s="218">
        <f>O190*H190</f>
        <v>0</v>
      </c>
      <c r="Q190" s="218">
        <v>4.0000000000000002E-4</v>
      </c>
      <c r="R190" s="218">
        <f>Q190*H190</f>
        <v>7.2000000000000007E-3</v>
      </c>
      <c r="S190" s="218">
        <v>0</v>
      </c>
      <c r="T190" s="219">
        <f>S190*H190</f>
        <v>0</v>
      </c>
      <c r="U190" s="35"/>
      <c r="V190" s="35"/>
      <c r="W190" s="35"/>
      <c r="X190" s="35"/>
      <c r="Y190" s="35"/>
      <c r="Z190" s="35"/>
      <c r="AA190" s="35"/>
      <c r="AB190" s="35"/>
      <c r="AC190" s="35"/>
      <c r="AD190" s="35"/>
      <c r="AE190" s="35"/>
      <c r="AR190" s="220" t="s">
        <v>361</v>
      </c>
      <c r="AT190" s="220" t="s">
        <v>413</v>
      </c>
      <c r="AU190" s="220" t="s">
        <v>84</v>
      </c>
      <c r="AY190" s="18" t="s">
        <v>203</v>
      </c>
      <c r="BE190" s="221">
        <f>IF(N190="základní",J190,0)</f>
        <v>0</v>
      </c>
      <c r="BF190" s="221">
        <f>IF(N190="snížená",J190,0)</f>
        <v>0</v>
      </c>
      <c r="BG190" s="221">
        <f>IF(N190="zákl. přenesená",J190,0)</f>
        <v>0</v>
      </c>
      <c r="BH190" s="221">
        <f>IF(N190="sníž. přenesená",J190,0)</f>
        <v>0</v>
      </c>
      <c r="BI190" s="221">
        <f>IF(N190="nulová",J190,0)</f>
        <v>0</v>
      </c>
      <c r="BJ190" s="18" t="s">
        <v>82</v>
      </c>
      <c r="BK190" s="221">
        <f>ROUND(I190*H190,2)</f>
        <v>0</v>
      </c>
      <c r="BL190" s="18" t="s">
        <v>209</v>
      </c>
      <c r="BM190" s="220" t="s">
        <v>5682</v>
      </c>
    </row>
    <row r="191" spans="1:65" s="14" customFormat="1" ht="11.25">
      <c r="B191" s="233"/>
      <c r="C191" s="234"/>
      <c r="D191" s="224" t="s">
        <v>211</v>
      </c>
      <c r="E191" s="235" t="s">
        <v>1</v>
      </c>
      <c r="F191" s="236" t="s">
        <v>428</v>
      </c>
      <c r="G191" s="234"/>
      <c r="H191" s="237">
        <v>18</v>
      </c>
      <c r="I191" s="238"/>
      <c r="J191" s="234"/>
      <c r="K191" s="234"/>
      <c r="L191" s="239"/>
      <c r="M191" s="240"/>
      <c r="N191" s="241"/>
      <c r="O191" s="241"/>
      <c r="P191" s="241"/>
      <c r="Q191" s="241"/>
      <c r="R191" s="241"/>
      <c r="S191" s="241"/>
      <c r="T191" s="242"/>
      <c r="AT191" s="243" t="s">
        <v>211</v>
      </c>
      <c r="AU191" s="243" t="s">
        <v>84</v>
      </c>
      <c r="AV191" s="14" t="s">
        <v>84</v>
      </c>
      <c r="AW191" s="14" t="s">
        <v>31</v>
      </c>
      <c r="AX191" s="14" t="s">
        <v>75</v>
      </c>
      <c r="AY191" s="243" t="s">
        <v>203</v>
      </c>
    </row>
    <row r="192" spans="1:65" s="15" customFormat="1" ht="11.25">
      <c r="B192" s="261"/>
      <c r="C192" s="262"/>
      <c r="D192" s="224" t="s">
        <v>211</v>
      </c>
      <c r="E192" s="263" t="s">
        <v>1</v>
      </c>
      <c r="F192" s="264" t="s">
        <v>5614</v>
      </c>
      <c r="G192" s="262"/>
      <c r="H192" s="265">
        <v>18</v>
      </c>
      <c r="I192" s="266"/>
      <c r="J192" s="262"/>
      <c r="K192" s="262"/>
      <c r="L192" s="267"/>
      <c r="M192" s="268"/>
      <c r="N192" s="269"/>
      <c r="O192" s="269"/>
      <c r="P192" s="269"/>
      <c r="Q192" s="269"/>
      <c r="R192" s="269"/>
      <c r="S192" s="269"/>
      <c r="T192" s="270"/>
      <c r="AT192" s="271" t="s">
        <v>211</v>
      </c>
      <c r="AU192" s="271" t="s">
        <v>84</v>
      </c>
      <c r="AV192" s="15" t="s">
        <v>209</v>
      </c>
      <c r="AW192" s="15" t="s">
        <v>31</v>
      </c>
      <c r="AX192" s="15" t="s">
        <v>82</v>
      </c>
      <c r="AY192" s="271" t="s">
        <v>203</v>
      </c>
    </row>
    <row r="193" spans="1:65" s="2" customFormat="1" ht="16.5" customHeight="1">
      <c r="A193" s="35"/>
      <c r="B193" s="36"/>
      <c r="C193" s="209" t="s">
        <v>1299</v>
      </c>
      <c r="D193" s="209" t="s">
        <v>205</v>
      </c>
      <c r="E193" s="210" t="s">
        <v>5683</v>
      </c>
      <c r="F193" s="211" t="s">
        <v>5684</v>
      </c>
      <c r="G193" s="212" t="s">
        <v>5612</v>
      </c>
      <c r="H193" s="213">
        <v>45</v>
      </c>
      <c r="I193" s="214"/>
      <c r="J193" s="215">
        <f>ROUND(I193*H193,2)</f>
        <v>0</v>
      </c>
      <c r="K193" s="211" t="s">
        <v>1</v>
      </c>
      <c r="L193" s="40"/>
      <c r="M193" s="216" t="s">
        <v>1</v>
      </c>
      <c r="N193" s="217" t="s">
        <v>40</v>
      </c>
      <c r="O193" s="72"/>
      <c r="P193" s="218">
        <f>O193*H193</f>
        <v>0</v>
      </c>
      <c r="Q193" s="218">
        <v>0</v>
      </c>
      <c r="R193" s="218">
        <f>Q193*H193</f>
        <v>0</v>
      </c>
      <c r="S193" s="218">
        <v>0</v>
      </c>
      <c r="T193" s="219">
        <f>S193*H193</f>
        <v>0</v>
      </c>
      <c r="U193" s="35"/>
      <c r="V193" s="35"/>
      <c r="W193" s="35"/>
      <c r="X193" s="35"/>
      <c r="Y193" s="35"/>
      <c r="Z193" s="35"/>
      <c r="AA193" s="35"/>
      <c r="AB193" s="35"/>
      <c r="AC193" s="35"/>
      <c r="AD193" s="35"/>
      <c r="AE193" s="35"/>
      <c r="AR193" s="220" t="s">
        <v>209</v>
      </c>
      <c r="AT193" s="220" t="s">
        <v>205</v>
      </c>
      <c r="AU193" s="220" t="s">
        <v>84</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209</v>
      </c>
      <c r="BM193" s="220" t="s">
        <v>5685</v>
      </c>
    </row>
    <row r="194" spans="1:65" s="14" customFormat="1" ht="11.25">
      <c r="B194" s="233"/>
      <c r="C194" s="234"/>
      <c r="D194" s="224" t="s">
        <v>211</v>
      </c>
      <c r="E194" s="235" t="s">
        <v>1</v>
      </c>
      <c r="F194" s="236" t="s">
        <v>5686</v>
      </c>
      <c r="G194" s="234"/>
      <c r="H194" s="237">
        <v>45</v>
      </c>
      <c r="I194" s="238"/>
      <c r="J194" s="234"/>
      <c r="K194" s="234"/>
      <c r="L194" s="239"/>
      <c r="M194" s="240"/>
      <c r="N194" s="241"/>
      <c r="O194" s="241"/>
      <c r="P194" s="241"/>
      <c r="Q194" s="241"/>
      <c r="R194" s="241"/>
      <c r="S194" s="241"/>
      <c r="T194" s="242"/>
      <c r="AT194" s="243" t="s">
        <v>211</v>
      </c>
      <c r="AU194" s="243" t="s">
        <v>84</v>
      </c>
      <c r="AV194" s="14" t="s">
        <v>84</v>
      </c>
      <c r="AW194" s="14" t="s">
        <v>31</v>
      </c>
      <c r="AX194" s="14" t="s">
        <v>75</v>
      </c>
      <c r="AY194" s="243" t="s">
        <v>203</v>
      </c>
    </row>
    <row r="195" spans="1:65" s="15" customFormat="1" ht="11.25">
      <c r="B195" s="261"/>
      <c r="C195" s="262"/>
      <c r="D195" s="224" t="s">
        <v>211</v>
      </c>
      <c r="E195" s="263" t="s">
        <v>1</v>
      </c>
      <c r="F195" s="264" t="s">
        <v>5614</v>
      </c>
      <c r="G195" s="262"/>
      <c r="H195" s="265">
        <v>45</v>
      </c>
      <c r="I195" s="266"/>
      <c r="J195" s="262"/>
      <c r="K195" s="262"/>
      <c r="L195" s="267"/>
      <c r="M195" s="268"/>
      <c r="N195" s="269"/>
      <c r="O195" s="269"/>
      <c r="P195" s="269"/>
      <c r="Q195" s="269"/>
      <c r="R195" s="269"/>
      <c r="S195" s="269"/>
      <c r="T195" s="270"/>
      <c r="AT195" s="271" t="s">
        <v>211</v>
      </c>
      <c r="AU195" s="271" t="s">
        <v>84</v>
      </c>
      <c r="AV195" s="15" t="s">
        <v>209</v>
      </c>
      <c r="AW195" s="15" t="s">
        <v>31</v>
      </c>
      <c r="AX195" s="15" t="s">
        <v>82</v>
      </c>
      <c r="AY195" s="271" t="s">
        <v>203</v>
      </c>
    </row>
    <row r="196" spans="1:65" s="2" customFormat="1" ht="16.5" customHeight="1">
      <c r="A196" s="35"/>
      <c r="B196" s="36"/>
      <c r="C196" s="209" t="s">
        <v>1306</v>
      </c>
      <c r="D196" s="209" t="s">
        <v>205</v>
      </c>
      <c r="E196" s="210" t="s">
        <v>5687</v>
      </c>
      <c r="F196" s="211" t="s">
        <v>5688</v>
      </c>
      <c r="G196" s="212" t="s">
        <v>5612</v>
      </c>
      <c r="H196" s="213">
        <v>45</v>
      </c>
      <c r="I196" s="214"/>
      <c r="J196" s="215">
        <f>ROUND(I196*H196,2)</f>
        <v>0</v>
      </c>
      <c r="K196" s="211" t="s">
        <v>1</v>
      </c>
      <c r="L196" s="40"/>
      <c r="M196" s="216" t="s">
        <v>1</v>
      </c>
      <c r="N196" s="217" t="s">
        <v>40</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209</v>
      </c>
      <c r="AT196" s="220" t="s">
        <v>205</v>
      </c>
      <c r="AU196" s="220" t="s">
        <v>84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209</v>
      </c>
      <c r="BM196" s="220" t="s">
        <v>5689</v>
      </c>
    </row>
    <row r="197" spans="1:65" s="14" customFormat="1" ht="11.25">
      <c r="B197" s="233"/>
      <c r="C197" s="234"/>
      <c r="D197" s="224" t="s">
        <v>211</v>
      </c>
      <c r="E197" s="235" t="s">
        <v>1</v>
      </c>
      <c r="F197" s="236" t="s">
        <v>5686</v>
      </c>
      <c r="G197" s="234"/>
      <c r="H197" s="237">
        <v>45</v>
      </c>
      <c r="I197" s="238"/>
      <c r="J197" s="234"/>
      <c r="K197" s="234"/>
      <c r="L197" s="239"/>
      <c r="M197" s="240"/>
      <c r="N197" s="241"/>
      <c r="O197" s="241"/>
      <c r="P197" s="241"/>
      <c r="Q197" s="241"/>
      <c r="R197" s="241"/>
      <c r="S197" s="241"/>
      <c r="T197" s="242"/>
      <c r="AT197" s="243" t="s">
        <v>211</v>
      </c>
      <c r="AU197" s="243" t="s">
        <v>84</v>
      </c>
      <c r="AV197" s="14" t="s">
        <v>84</v>
      </c>
      <c r="AW197" s="14" t="s">
        <v>31</v>
      </c>
      <c r="AX197" s="14" t="s">
        <v>75</v>
      </c>
      <c r="AY197" s="243" t="s">
        <v>203</v>
      </c>
    </row>
    <row r="198" spans="1:65" s="15" customFormat="1" ht="11.25">
      <c r="B198" s="261"/>
      <c r="C198" s="262"/>
      <c r="D198" s="224" t="s">
        <v>211</v>
      </c>
      <c r="E198" s="263" t="s">
        <v>1</v>
      </c>
      <c r="F198" s="264" t="s">
        <v>5614</v>
      </c>
      <c r="G198" s="262"/>
      <c r="H198" s="265">
        <v>45</v>
      </c>
      <c r="I198" s="266"/>
      <c r="J198" s="262"/>
      <c r="K198" s="262"/>
      <c r="L198" s="267"/>
      <c r="M198" s="268"/>
      <c r="N198" s="269"/>
      <c r="O198" s="269"/>
      <c r="P198" s="269"/>
      <c r="Q198" s="269"/>
      <c r="R198" s="269"/>
      <c r="S198" s="269"/>
      <c r="T198" s="270"/>
      <c r="AT198" s="271" t="s">
        <v>211</v>
      </c>
      <c r="AU198" s="271" t="s">
        <v>84</v>
      </c>
      <c r="AV198" s="15" t="s">
        <v>209</v>
      </c>
      <c r="AW198" s="15" t="s">
        <v>31</v>
      </c>
      <c r="AX198" s="15" t="s">
        <v>82</v>
      </c>
      <c r="AY198" s="271" t="s">
        <v>203</v>
      </c>
    </row>
    <row r="199" spans="1:65" s="2" customFormat="1" ht="16.5" customHeight="1">
      <c r="A199" s="35"/>
      <c r="B199" s="36"/>
      <c r="C199" s="209" t="s">
        <v>1313</v>
      </c>
      <c r="D199" s="209" t="s">
        <v>205</v>
      </c>
      <c r="E199" s="210" t="s">
        <v>5690</v>
      </c>
      <c r="F199" s="211" t="s">
        <v>5691</v>
      </c>
      <c r="G199" s="212" t="s">
        <v>5612</v>
      </c>
      <c r="H199" s="213">
        <v>1</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209</v>
      </c>
      <c r="AT199" s="220" t="s">
        <v>205</v>
      </c>
      <c r="AU199" s="220" t="s">
        <v>84</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209</v>
      </c>
      <c r="BM199" s="220" t="s">
        <v>5692</v>
      </c>
    </row>
    <row r="200" spans="1:65" s="14" customFormat="1" ht="11.25">
      <c r="B200" s="233"/>
      <c r="C200" s="234"/>
      <c r="D200" s="224" t="s">
        <v>211</v>
      </c>
      <c r="E200" s="235" t="s">
        <v>1</v>
      </c>
      <c r="F200" s="236" t="s">
        <v>82</v>
      </c>
      <c r="G200" s="234"/>
      <c r="H200" s="237">
        <v>1</v>
      </c>
      <c r="I200" s="238"/>
      <c r="J200" s="234"/>
      <c r="K200" s="234"/>
      <c r="L200" s="239"/>
      <c r="M200" s="240"/>
      <c r="N200" s="241"/>
      <c r="O200" s="241"/>
      <c r="P200" s="241"/>
      <c r="Q200" s="241"/>
      <c r="R200" s="241"/>
      <c r="S200" s="241"/>
      <c r="T200" s="242"/>
      <c r="AT200" s="243" t="s">
        <v>211</v>
      </c>
      <c r="AU200" s="243" t="s">
        <v>84</v>
      </c>
      <c r="AV200" s="14" t="s">
        <v>84</v>
      </c>
      <c r="AW200" s="14" t="s">
        <v>31</v>
      </c>
      <c r="AX200" s="14" t="s">
        <v>75</v>
      </c>
      <c r="AY200" s="243" t="s">
        <v>203</v>
      </c>
    </row>
    <row r="201" spans="1:65" s="15" customFormat="1" ht="11.25">
      <c r="B201" s="261"/>
      <c r="C201" s="262"/>
      <c r="D201" s="224" t="s">
        <v>211</v>
      </c>
      <c r="E201" s="263" t="s">
        <v>1</v>
      </c>
      <c r="F201" s="264" t="s">
        <v>5614</v>
      </c>
      <c r="G201" s="262"/>
      <c r="H201" s="265">
        <v>1</v>
      </c>
      <c r="I201" s="266"/>
      <c r="J201" s="262"/>
      <c r="K201" s="262"/>
      <c r="L201" s="267"/>
      <c r="M201" s="268"/>
      <c r="N201" s="269"/>
      <c r="O201" s="269"/>
      <c r="P201" s="269"/>
      <c r="Q201" s="269"/>
      <c r="R201" s="269"/>
      <c r="S201" s="269"/>
      <c r="T201" s="270"/>
      <c r="AT201" s="271" t="s">
        <v>211</v>
      </c>
      <c r="AU201" s="271" t="s">
        <v>84</v>
      </c>
      <c r="AV201" s="15" t="s">
        <v>209</v>
      </c>
      <c r="AW201" s="15" t="s">
        <v>31</v>
      </c>
      <c r="AX201" s="15" t="s">
        <v>82</v>
      </c>
      <c r="AY201" s="271" t="s">
        <v>203</v>
      </c>
    </row>
    <row r="202" spans="1:65" s="12" customFormat="1" ht="25.9" customHeight="1">
      <c r="B202" s="193"/>
      <c r="C202" s="194"/>
      <c r="D202" s="195" t="s">
        <v>74</v>
      </c>
      <c r="E202" s="196" t="s">
        <v>2439</v>
      </c>
      <c r="F202" s="196" t="s">
        <v>2440</v>
      </c>
      <c r="G202" s="194"/>
      <c r="H202" s="194"/>
      <c r="I202" s="197"/>
      <c r="J202" s="198">
        <f>BK202</f>
        <v>0</v>
      </c>
      <c r="K202" s="194"/>
      <c r="L202" s="199"/>
      <c r="M202" s="200"/>
      <c r="N202" s="201"/>
      <c r="O202" s="201"/>
      <c r="P202" s="202">
        <f>P203</f>
        <v>0</v>
      </c>
      <c r="Q202" s="201"/>
      <c r="R202" s="202">
        <f>R203</f>
        <v>0.108</v>
      </c>
      <c r="S202" s="201"/>
      <c r="T202" s="203">
        <f>T203</f>
        <v>0</v>
      </c>
      <c r="AR202" s="204" t="s">
        <v>84</v>
      </c>
      <c r="AT202" s="205" t="s">
        <v>74</v>
      </c>
      <c r="AU202" s="205" t="s">
        <v>75</v>
      </c>
      <c r="AY202" s="204" t="s">
        <v>203</v>
      </c>
      <c r="BK202" s="206">
        <f>BK203</f>
        <v>0</v>
      </c>
    </row>
    <row r="203" spans="1:65" s="12" customFormat="1" ht="22.9" customHeight="1">
      <c r="B203" s="193"/>
      <c r="C203" s="194"/>
      <c r="D203" s="195" t="s">
        <v>74</v>
      </c>
      <c r="E203" s="207" t="s">
        <v>2646</v>
      </c>
      <c r="F203" s="207" t="s">
        <v>2647</v>
      </c>
      <c r="G203" s="194"/>
      <c r="H203" s="194"/>
      <c r="I203" s="197"/>
      <c r="J203" s="208">
        <f>BK203</f>
        <v>0</v>
      </c>
      <c r="K203" s="194"/>
      <c r="L203" s="199"/>
      <c r="M203" s="200"/>
      <c r="N203" s="201"/>
      <c r="O203" s="201"/>
      <c r="P203" s="202">
        <f>SUM(P204:P209)</f>
        <v>0</v>
      </c>
      <c r="Q203" s="201"/>
      <c r="R203" s="202">
        <f>SUM(R204:R209)</f>
        <v>0.108</v>
      </c>
      <c r="S203" s="201"/>
      <c r="T203" s="203">
        <f>SUM(T204:T209)</f>
        <v>0</v>
      </c>
      <c r="AR203" s="204" t="s">
        <v>84</v>
      </c>
      <c r="AT203" s="205" t="s">
        <v>74</v>
      </c>
      <c r="AU203" s="205" t="s">
        <v>82</v>
      </c>
      <c r="AY203" s="204" t="s">
        <v>203</v>
      </c>
      <c r="BK203" s="206">
        <f>SUM(BK204:BK209)</f>
        <v>0</v>
      </c>
    </row>
    <row r="204" spans="1:65" s="2" customFormat="1" ht="21.75" customHeight="1">
      <c r="A204" s="35"/>
      <c r="B204" s="36"/>
      <c r="C204" s="247" t="s">
        <v>1318</v>
      </c>
      <c r="D204" s="247" t="s">
        <v>413</v>
      </c>
      <c r="E204" s="248" t="s">
        <v>5693</v>
      </c>
      <c r="F204" s="249" t="s">
        <v>5694</v>
      </c>
      <c r="G204" s="250" t="s">
        <v>240</v>
      </c>
      <c r="H204" s="251">
        <v>120</v>
      </c>
      <c r="I204" s="252"/>
      <c r="J204" s="253">
        <f>ROUND(I204*H204,2)</f>
        <v>0</v>
      </c>
      <c r="K204" s="249" t="s">
        <v>1</v>
      </c>
      <c r="L204" s="254"/>
      <c r="M204" s="255" t="s">
        <v>1</v>
      </c>
      <c r="N204" s="256" t="s">
        <v>40</v>
      </c>
      <c r="O204" s="72"/>
      <c r="P204" s="218">
        <f>O204*H204</f>
        <v>0</v>
      </c>
      <c r="Q204" s="218">
        <v>8.0000000000000004E-4</v>
      </c>
      <c r="R204" s="218">
        <f>Q204*H204</f>
        <v>9.6000000000000002E-2</v>
      </c>
      <c r="S204" s="218">
        <v>0</v>
      </c>
      <c r="T204" s="219">
        <f>S204*H204</f>
        <v>0</v>
      </c>
      <c r="U204" s="35"/>
      <c r="V204" s="35"/>
      <c r="W204" s="35"/>
      <c r="X204" s="35"/>
      <c r="Y204" s="35"/>
      <c r="Z204" s="35"/>
      <c r="AA204" s="35"/>
      <c r="AB204" s="35"/>
      <c r="AC204" s="35"/>
      <c r="AD204" s="35"/>
      <c r="AE204" s="35"/>
      <c r="AR204" s="220" t="s">
        <v>1661</v>
      </c>
      <c r="AT204" s="220" t="s">
        <v>413</v>
      </c>
      <c r="AU204" s="220" t="s">
        <v>84</v>
      </c>
      <c r="AY204" s="18" t="s">
        <v>203</v>
      </c>
      <c r="BE204" s="221">
        <f>IF(N204="základní",J204,0)</f>
        <v>0</v>
      </c>
      <c r="BF204" s="221">
        <f>IF(N204="snížená",J204,0)</f>
        <v>0</v>
      </c>
      <c r="BG204" s="221">
        <f>IF(N204="zákl. přenesená",J204,0)</f>
        <v>0</v>
      </c>
      <c r="BH204" s="221">
        <f>IF(N204="sníž. přenesená",J204,0)</f>
        <v>0</v>
      </c>
      <c r="BI204" s="221">
        <f>IF(N204="nulová",J204,0)</f>
        <v>0</v>
      </c>
      <c r="BJ204" s="18" t="s">
        <v>82</v>
      </c>
      <c r="BK204" s="221">
        <f>ROUND(I204*H204,2)</f>
        <v>0</v>
      </c>
      <c r="BL204" s="18" t="s">
        <v>412</v>
      </c>
      <c r="BM204" s="220" t="s">
        <v>5695</v>
      </c>
    </row>
    <row r="205" spans="1:65" s="14" customFormat="1" ht="11.25">
      <c r="B205" s="233"/>
      <c r="C205" s="234"/>
      <c r="D205" s="224" t="s">
        <v>211</v>
      </c>
      <c r="E205" s="235" t="s">
        <v>1</v>
      </c>
      <c r="F205" s="236" t="s">
        <v>3280</v>
      </c>
      <c r="G205" s="234"/>
      <c r="H205" s="237">
        <v>120</v>
      </c>
      <c r="I205" s="238"/>
      <c r="J205" s="234"/>
      <c r="K205" s="234"/>
      <c r="L205" s="239"/>
      <c r="M205" s="240"/>
      <c r="N205" s="241"/>
      <c r="O205" s="241"/>
      <c r="P205" s="241"/>
      <c r="Q205" s="241"/>
      <c r="R205" s="241"/>
      <c r="S205" s="241"/>
      <c r="T205" s="242"/>
      <c r="AT205" s="243" t="s">
        <v>211</v>
      </c>
      <c r="AU205" s="243" t="s">
        <v>84</v>
      </c>
      <c r="AV205" s="14" t="s">
        <v>84</v>
      </c>
      <c r="AW205" s="14" t="s">
        <v>31</v>
      </c>
      <c r="AX205" s="14" t="s">
        <v>75</v>
      </c>
      <c r="AY205" s="243" t="s">
        <v>203</v>
      </c>
    </row>
    <row r="206" spans="1:65" s="15" customFormat="1" ht="11.25">
      <c r="B206" s="261"/>
      <c r="C206" s="262"/>
      <c r="D206" s="224" t="s">
        <v>211</v>
      </c>
      <c r="E206" s="263" t="s">
        <v>1</v>
      </c>
      <c r="F206" s="264" t="s">
        <v>5614</v>
      </c>
      <c r="G206" s="262"/>
      <c r="H206" s="265">
        <v>120</v>
      </c>
      <c r="I206" s="266"/>
      <c r="J206" s="262"/>
      <c r="K206" s="262"/>
      <c r="L206" s="267"/>
      <c r="M206" s="268"/>
      <c r="N206" s="269"/>
      <c r="O206" s="269"/>
      <c r="P206" s="269"/>
      <c r="Q206" s="269"/>
      <c r="R206" s="269"/>
      <c r="S206" s="269"/>
      <c r="T206" s="270"/>
      <c r="AT206" s="271" t="s">
        <v>211</v>
      </c>
      <c r="AU206" s="271" t="s">
        <v>84</v>
      </c>
      <c r="AV206" s="15" t="s">
        <v>209</v>
      </c>
      <c r="AW206" s="15" t="s">
        <v>31</v>
      </c>
      <c r="AX206" s="15" t="s">
        <v>82</v>
      </c>
      <c r="AY206" s="271" t="s">
        <v>203</v>
      </c>
    </row>
    <row r="207" spans="1:65" s="2" customFormat="1" ht="16.5" customHeight="1">
      <c r="A207" s="35"/>
      <c r="B207" s="36"/>
      <c r="C207" s="209" t="s">
        <v>1322</v>
      </c>
      <c r="D207" s="209" t="s">
        <v>205</v>
      </c>
      <c r="E207" s="210" t="s">
        <v>5696</v>
      </c>
      <c r="F207" s="211" t="s">
        <v>5697</v>
      </c>
      <c r="G207" s="212" t="s">
        <v>240</v>
      </c>
      <c r="H207" s="213">
        <v>120</v>
      </c>
      <c r="I207" s="214"/>
      <c r="J207" s="215">
        <f>ROUND(I207*H207,2)</f>
        <v>0</v>
      </c>
      <c r="K207" s="211" t="s">
        <v>1</v>
      </c>
      <c r="L207" s="40"/>
      <c r="M207" s="216" t="s">
        <v>1</v>
      </c>
      <c r="N207" s="217" t="s">
        <v>40</v>
      </c>
      <c r="O207" s="72"/>
      <c r="P207" s="218">
        <f>O207*H207</f>
        <v>0</v>
      </c>
      <c r="Q207" s="218">
        <v>1E-4</v>
      </c>
      <c r="R207" s="218">
        <f>Q207*H207</f>
        <v>1.2E-2</v>
      </c>
      <c r="S207" s="218">
        <v>0</v>
      </c>
      <c r="T207" s="219">
        <f>S207*H207</f>
        <v>0</v>
      </c>
      <c r="U207" s="35"/>
      <c r="V207" s="35"/>
      <c r="W207" s="35"/>
      <c r="X207" s="35"/>
      <c r="Y207" s="35"/>
      <c r="Z207" s="35"/>
      <c r="AA207" s="35"/>
      <c r="AB207" s="35"/>
      <c r="AC207" s="35"/>
      <c r="AD207" s="35"/>
      <c r="AE207" s="35"/>
      <c r="AR207" s="220" t="s">
        <v>412</v>
      </c>
      <c r="AT207" s="220" t="s">
        <v>205</v>
      </c>
      <c r="AU207" s="220" t="s">
        <v>84</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412</v>
      </c>
      <c r="BM207" s="220" t="s">
        <v>5698</v>
      </c>
    </row>
    <row r="208" spans="1:65" s="14" customFormat="1" ht="11.25">
      <c r="B208" s="233"/>
      <c r="C208" s="234"/>
      <c r="D208" s="224" t="s">
        <v>211</v>
      </c>
      <c r="E208" s="235" t="s">
        <v>1</v>
      </c>
      <c r="F208" s="236" t="s">
        <v>3280</v>
      </c>
      <c r="G208" s="234"/>
      <c r="H208" s="237">
        <v>120</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1:51" s="15" customFormat="1" ht="11.25">
      <c r="B209" s="261"/>
      <c r="C209" s="262"/>
      <c r="D209" s="224" t="s">
        <v>211</v>
      </c>
      <c r="E209" s="263" t="s">
        <v>1</v>
      </c>
      <c r="F209" s="264" t="s">
        <v>5614</v>
      </c>
      <c r="G209" s="262"/>
      <c r="H209" s="265">
        <v>120</v>
      </c>
      <c r="I209" s="266"/>
      <c r="J209" s="262"/>
      <c r="K209" s="262"/>
      <c r="L209" s="267"/>
      <c r="M209" s="272"/>
      <c r="N209" s="273"/>
      <c r="O209" s="273"/>
      <c r="P209" s="273"/>
      <c r="Q209" s="273"/>
      <c r="R209" s="273"/>
      <c r="S209" s="273"/>
      <c r="T209" s="274"/>
      <c r="AT209" s="271" t="s">
        <v>211</v>
      </c>
      <c r="AU209" s="271" t="s">
        <v>84</v>
      </c>
      <c r="AV209" s="15" t="s">
        <v>209</v>
      </c>
      <c r="AW209" s="15" t="s">
        <v>31</v>
      </c>
      <c r="AX209" s="15" t="s">
        <v>82</v>
      </c>
      <c r="AY209" s="271" t="s">
        <v>203</v>
      </c>
    </row>
    <row r="210" spans="1:51" s="2" customFormat="1" ht="6.95" customHeight="1">
      <c r="A210" s="35"/>
      <c r="B210" s="55"/>
      <c r="C210" s="56"/>
      <c r="D210" s="56"/>
      <c r="E210" s="56"/>
      <c r="F210" s="56"/>
      <c r="G210" s="56"/>
      <c r="H210" s="56"/>
      <c r="I210" s="159"/>
      <c r="J210" s="56"/>
      <c r="K210" s="56"/>
      <c r="L210" s="40"/>
      <c r="M210" s="35"/>
      <c r="O210" s="35"/>
      <c r="P210" s="35"/>
      <c r="Q210" s="35"/>
      <c r="R210" s="35"/>
      <c r="S210" s="35"/>
      <c r="T210" s="35"/>
      <c r="U210" s="35"/>
      <c r="V210" s="35"/>
      <c r="W210" s="35"/>
      <c r="X210" s="35"/>
      <c r="Y210" s="35"/>
      <c r="Z210" s="35"/>
      <c r="AA210" s="35"/>
      <c r="AB210" s="35"/>
      <c r="AC210" s="35"/>
      <c r="AD210" s="35"/>
      <c r="AE210" s="35"/>
    </row>
  </sheetData>
  <sheetProtection algorithmName="SHA-512" hashValue="AxEfPbWoIVqDPL1PFLOzJjqv3q0SG8AktlTH7SCcI+Nn6sRDaflAY5/TKQ4dUw2jxmixvSI7yG7T1qeWwDzkEw==" saltValue="BCbGrx1II/iYm9i06kmqR1RbA/sBeR7xqGIYgLudSLUc+64ObDPGy57GrmEcoXdYWY4bBVD2vT4wCTGMy6fyQg==" spinCount="100000" sheet="1" objects="1" scenarios="1" formatColumns="0" formatRows="0" autoFilter="0"/>
  <autoFilter ref="C123:K209"/>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9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95</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5699</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44118</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5700</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ROUND((SUM(BE130:BE495)),  2)</f>
        <v>0</v>
      </c>
      <c r="G35" s="35"/>
      <c r="H35" s="35"/>
      <c r="I35" s="138">
        <v>0.21</v>
      </c>
      <c r="J35" s="137">
        <f>ROUND(((SUM(BE130:BE495))*I35),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ROUND((SUM(BF130:BF495)),  2)</f>
        <v>0</v>
      </c>
      <c r="G36" s="35"/>
      <c r="H36" s="35"/>
      <c r="I36" s="138">
        <v>0.15</v>
      </c>
      <c r="J36" s="137">
        <f>ROUND(((SUM(BF130:BF495))*I36),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ROUND((SUM(BG130:BG495)),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ROUND((SUM(BH130:BH495)),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ROUND((SUM(BI130:BI495)),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D1_01_4a1 - Vytápění</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44118</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Lédl</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J130</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165</v>
      </c>
      <c r="E99" s="171"/>
      <c r="F99" s="171"/>
      <c r="G99" s="171"/>
      <c r="H99" s="171"/>
      <c r="I99" s="172"/>
      <c r="J99" s="173">
        <f>J131</f>
        <v>0</v>
      </c>
      <c r="K99" s="169"/>
      <c r="L99" s="174"/>
    </row>
    <row r="100" spans="1:47" s="10" customFormat="1" ht="19.899999999999999" customHeight="1">
      <c r="B100" s="175"/>
      <c r="C100" s="105"/>
      <c r="D100" s="176" t="s">
        <v>5701</v>
      </c>
      <c r="E100" s="177"/>
      <c r="F100" s="177"/>
      <c r="G100" s="177"/>
      <c r="H100" s="177"/>
      <c r="I100" s="178"/>
      <c r="J100" s="179">
        <f>J132</f>
        <v>0</v>
      </c>
      <c r="K100" s="105"/>
      <c r="L100" s="180"/>
    </row>
    <row r="101" spans="1:47" s="10" customFormat="1" ht="19.899999999999999" customHeight="1">
      <c r="B101" s="175"/>
      <c r="C101" s="105"/>
      <c r="D101" s="176" t="s">
        <v>167</v>
      </c>
      <c r="E101" s="177"/>
      <c r="F101" s="177"/>
      <c r="G101" s="177"/>
      <c r="H101" s="177"/>
      <c r="I101" s="178"/>
      <c r="J101" s="179">
        <f>J142</f>
        <v>0</v>
      </c>
      <c r="K101" s="105"/>
      <c r="L101" s="180"/>
    </row>
    <row r="102" spans="1:47" s="10" customFormat="1" ht="19.899999999999999" customHeight="1">
      <c r="B102" s="175"/>
      <c r="C102" s="105"/>
      <c r="D102" s="176" t="s">
        <v>5702</v>
      </c>
      <c r="E102" s="177"/>
      <c r="F102" s="177"/>
      <c r="G102" s="177"/>
      <c r="H102" s="177"/>
      <c r="I102" s="178"/>
      <c r="J102" s="179">
        <f>J184</f>
        <v>0</v>
      </c>
      <c r="K102" s="105"/>
      <c r="L102" s="180"/>
    </row>
    <row r="103" spans="1:47" s="10" customFormat="1" ht="19.899999999999999" customHeight="1">
      <c r="B103" s="175"/>
      <c r="C103" s="105"/>
      <c r="D103" s="176" t="s">
        <v>5703</v>
      </c>
      <c r="E103" s="177"/>
      <c r="F103" s="177"/>
      <c r="G103" s="177"/>
      <c r="H103" s="177"/>
      <c r="I103" s="178"/>
      <c r="J103" s="179">
        <f>J192</f>
        <v>0</v>
      </c>
      <c r="K103" s="105"/>
      <c r="L103" s="180"/>
    </row>
    <row r="104" spans="1:47" s="10" customFormat="1" ht="19.899999999999999" customHeight="1">
      <c r="B104" s="175"/>
      <c r="C104" s="105"/>
      <c r="D104" s="176" t="s">
        <v>5704</v>
      </c>
      <c r="E104" s="177"/>
      <c r="F104" s="177"/>
      <c r="G104" s="177"/>
      <c r="H104" s="177"/>
      <c r="I104" s="178"/>
      <c r="J104" s="179">
        <f>J265</f>
        <v>0</v>
      </c>
      <c r="K104" s="105"/>
      <c r="L104" s="180"/>
    </row>
    <row r="105" spans="1:47" s="10" customFormat="1" ht="19.899999999999999" customHeight="1">
      <c r="B105" s="175"/>
      <c r="C105" s="105"/>
      <c r="D105" s="176" t="s">
        <v>5705</v>
      </c>
      <c r="E105" s="177"/>
      <c r="F105" s="177"/>
      <c r="G105" s="177"/>
      <c r="H105" s="177"/>
      <c r="I105" s="178"/>
      <c r="J105" s="179">
        <f>J377</f>
        <v>0</v>
      </c>
      <c r="K105" s="105"/>
      <c r="L105" s="180"/>
    </row>
    <row r="106" spans="1:47" s="10" customFormat="1" ht="19.899999999999999" customHeight="1">
      <c r="B106" s="175"/>
      <c r="C106" s="105"/>
      <c r="D106" s="176" t="s">
        <v>5706</v>
      </c>
      <c r="E106" s="177"/>
      <c r="F106" s="177"/>
      <c r="G106" s="177"/>
      <c r="H106" s="177"/>
      <c r="I106" s="178"/>
      <c r="J106" s="179">
        <f>J461</f>
        <v>0</v>
      </c>
      <c r="K106" s="105"/>
      <c r="L106" s="180"/>
    </row>
    <row r="107" spans="1:47" s="10" customFormat="1" ht="19.899999999999999" customHeight="1">
      <c r="B107" s="175"/>
      <c r="C107" s="105"/>
      <c r="D107" s="176" t="s">
        <v>5707</v>
      </c>
      <c r="E107" s="177"/>
      <c r="F107" s="177"/>
      <c r="G107" s="177"/>
      <c r="H107" s="177"/>
      <c r="I107" s="178"/>
      <c r="J107" s="179">
        <f>J473</f>
        <v>0</v>
      </c>
      <c r="K107" s="105"/>
      <c r="L107" s="180"/>
    </row>
    <row r="108" spans="1:47" s="10" customFormat="1" ht="19.899999999999999" customHeight="1">
      <c r="B108" s="175"/>
      <c r="C108" s="105"/>
      <c r="D108" s="176" t="s">
        <v>5708</v>
      </c>
      <c r="E108" s="177"/>
      <c r="F108" s="177"/>
      <c r="G108" s="177"/>
      <c r="H108" s="177"/>
      <c r="I108" s="178"/>
      <c r="J108" s="179">
        <f>J477</f>
        <v>0</v>
      </c>
      <c r="K108" s="105"/>
      <c r="L108" s="180"/>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4" t="str">
        <f>E7</f>
        <v>NPK a.s., Pardubická nemocnice, Výstavba pavilonu CUP s centralizací akutních provozů - fáze II.</v>
      </c>
      <c r="F118" s="345"/>
      <c r="G118" s="345"/>
      <c r="H118" s="345"/>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2" customFormat="1" ht="16.5" customHeight="1">
      <c r="A120" s="35"/>
      <c r="B120" s="36"/>
      <c r="C120" s="37"/>
      <c r="D120" s="37"/>
      <c r="E120" s="344" t="s">
        <v>145</v>
      </c>
      <c r="F120" s="346"/>
      <c r="G120" s="346"/>
      <c r="H120" s="346"/>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146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6" t="str">
        <f>E11</f>
        <v>D1_01_4a1 - Vytápění</v>
      </c>
      <c r="F122" s="346"/>
      <c r="G122" s="346"/>
      <c r="H122" s="346"/>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Pardubice</v>
      </c>
      <c r="G124" s="37"/>
      <c r="H124" s="37"/>
      <c r="I124" s="124" t="s">
        <v>22</v>
      </c>
      <c r="J124" s="67">
        <f>IF(J14="","",J14)</f>
        <v>44118</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23</v>
      </c>
      <c r="D126" s="37"/>
      <c r="E126" s="37"/>
      <c r="F126" s="28" t="str">
        <f>E17</f>
        <v>Pardubický kraj</v>
      </c>
      <c r="G126" s="37"/>
      <c r="H126" s="37"/>
      <c r="I126" s="124" t="s">
        <v>29</v>
      </c>
      <c r="J126" s="33" t="str">
        <f>E23</f>
        <v>Atelier Penta v.o.s., Mrštíkova 12, Jihlava</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27</v>
      </c>
      <c r="D127" s="37"/>
      <c r="E127" s="37"/>
      <c r="F127" s="28" t="str">
        <f>IF(E20="","",E20)</f>
        <v>Vyplň údaj</v>
      </c>
      <c r="G127" s="37"/>
      <c r="H127" s="37"/>
      <c r="I127" s="124" t="s">
        <v>32</v>
      </c>
      <c r="J127" s="33" t="str">
        <f>E26</f>
        <v>Ing. Lédl</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189</v>
      </c>
      <c r="D129" s="184" t="s">
        <v>60</v>
      </c>
      <c r="E129" s="184" t="s">
        <v>56</v>
      </c>
      <c r="F129" s="184" t="s">
        <v>57</v>
      </c>
      <c r="G129" s="184" t="s">
        <v>190</v>
      </c>
      <c r="H129" s="184" t="s">
        <v>191</v>
      </c>
      <c r="I129" s="185" t="s">
        <v>192</v>
      </c>
      <c r="J129" s="184" t="s">
        <v>151</v>
      </c>
      <c r="K129" s="186" t="s">
        <v>193</v>
      </c>
      <c r="L129" s="187"/>
      <c r="M129" s="76" t="s">
        <v>1</v>
      </c>
      <c r="N129" s="77" t="s">
        <v>39</v>
      </c>
      <c r="O129" s="77" t="s">
        <v>194</v>
      </c>
      <c r="P129" s="77" t="s">
        <v>195</v>
      </c>
      <c r="Q129" s="77" t="s">
        <v>196</v>
      </c>
      <c r="R129" s="77" t="s">
        <v>197</v>
      </c>
      <c r="S129" s="77" t="s">
        <v>198</v>
      </c>
      <c r="T129" s="78" t="s">
        <v>199</v>
      </c>
      <c r="U129" s="181"/>
      <c r="V129" s="181"/>
      <c r="W129" s="181"/>
      <c r="X129" s="181"/>
      <c r="Y129" s="181"/>
      <c r="Z129" s="181"/>
      <c r="AA129" s="181"/>
      <c r="AB129" s="181"/>
      <c r="AC129" s="181"/>
      <c r="AD129" s="181"/>
      <c r="AE129" s="181"/>
    </row>
    <row r="130" spans="1:65" s="2" customFormat="1" ht="22.9" customHeight="1">
      <c r="A130" s="35"/>
      <c r="B130" s="36"/>
      <c r="C130" s="83" t="s">
        <v>200</v>
      </c>
      <c r="D130" s="37"/>
      <c r="E130" s="37"/>
      <c r="F130" s="37"/>
      <c r="G130" s="37"/>
      <c r="H130" s="37"/>
      <c r="I130" s="123"/>
      <c r="J130" s="188">
        <f>BK130</f>
        <v>0</v>
      </c>
      <c r="K130" s="37"/>
      <c r="L130" s="40"/>
      <c r="M130" s="79"/>
      <c r="N130" s="189"/>
      <c r="O130" s="80"/>
      <c r="P130" s="190">
        <f>P131</f>
        <v>0</v>
      </c>
      <c r="Q130" s="80"/>
      <c r="R130" s="190">
        <f>R131</f>
        <v>23.763419999999996</v>
      </c>
      <c r="S130" s="80"/>
      <c r="T130" s="191">
        <f>T131</f>
        <v>3.0305400000000002</v>
      </c>
      <c r="U130" s="35"/>
      <c r="V130" s="35"/>
      <c r="W130" s="35"/>
      <c r="X130" s="35"/>
      <c r="Y130" s="35"/>
      <c r="Z130" s="35"/>
      <c r="AA130" s="35"/>
      <c r="AB130" s="35"/>
      <c r="AC130" s="35"/>
      <c r="AD130" s="35"/>
      <c r="AE130" s="35"/>
      <c r="AT130" s="18" t="s">
        <v>74</v>
      </c>
      <c r="AU130" s="18" t="s">
        <v>153</v>
      </c>
      <c r="BK130" s="192">
        <f>BK131</f>
        <v>0</v>
      </c>
    </row>
    <row r="131" spans="1:65" s="12" customFormat="1" ht="25.9" customHeight="1">
      <c r="B131" s="193"/>
      <c r="C131" s="194"/>
      <c r="D131" s="195" t="s">
        <v>74</v>
      </c>
      <c r="E131" s="196" t="s">
        <v>2439</v>
      </c>
      <c r="F131" s="196" t="s">
        <v>2440</v>
      </c>
      <c r="G131" s="194"/>
      <c r="H131" s="194"/>
      <c r="I131" s="197"/>
      <c r="J131" s="198">
        <f>BK131</f>
        <v>0</v>
      </c>
      <c r="K131" s="194"/>
      <c r="L131" s="199"/>
      <c r="M131" s="200"/>
      <c r="N131" s="201"/>
      <c r="O131" s="201"/>
      <c r="P131" s="202">
        <f>P132+P142+P184+P192+P265+P377+P461+P473+P477</f>
        <v>0</v>
      </c>
      <c r="Q131" s="201"/>
      <c r="R131" s="202">
        <f>R132+R142+R184+R192+R265+R377+R461+R473+R477</f>
        <v>23.763419999999996</v>
      </c>
      <c r="S131" s="201"/>
      <c r="T131" s="203">
        <f>T132+T142+T184+T192+T265+T377+T461+T473+T477</f>
        <v>3.0305400000000002</v>
      </c>
      <c r="AR131" s="204" t="s">
        <v>84</v>
      </c>
      <c r="AT131" s="205" t="s">
        <v>74</v>
      </c>
      <c r="AU131" s="205" t="s">
        <v>75</v>
      </c>
      <c r="AY131" s="204" t="s">
        <v>203</v>
      </c>
      <c r="BK131" s="206">
        <f>BK132+BK142+BK184+BK192+BK265+BK377+BK461+BK473+BK477</f>
        <v>0</v>
      </c>
    </row>
    <row r="132" spans="1:65" s="12" customFormat="1" ht="22.9" customHeight="1">
      <c r="B132" s="193"/>
      <c r="C132" s="194"/>
      <c r="D132" s="195" t="s">
        <v>74</v>
      </c>
      <c r="E132" s="207" t="s">
        <v>5709</v>
      </c>
      <c r="F132" s="207" t="s">
        <v>5710</v>
      </c>
      <c r="G132" s="194"/>
      <c r="H132" s="194"/>
      <c r="I132" s="197"/>
      <c r="J132" s="208">
        <f>BK132</f>
        <v>0</v>
      </c>
      <c r="K132" s="194"/>
      <c r="L132" s="199"/>
      <c r="M132" s="200"/>
      <c r="N132" s="201"/>
      <c r="O132" s="201"/>
      <c r="P132" s="202">
        <f>SUM(P133:P141)</f>
        <v>0</v>
      </c>
      <c r="Q132" s="201"/>
      <c r="R132" s="202">
        <f>SUM(R133:R141)</f>
        <v>0.17400000000000002</v>
      </c>
      <c r="S132" s="201"/>
      <c r="T132" s="203">
        <f>SUM(T133:T141)</f>
        <v>0</v>
      </c>
      <c r="AR132" s="204" t="s">
        <v>82</v>
      </c>
      <c r="AT132" s="205" t="s">
        <v>74</v>
      </c>
      <c r="AU132" s="205" t="s">
        <v>82</v>
      </c>
      <c r="AY132" s="204" t="s">
        <v>203</v>
      </c>
      <c r="BK132" s="206">
        <f>SUM(BK133:BK141)</f>
        <v>0</v>
      </c>
    </row>
    <row r="133" spans="1:65" s="2" customFormat="1" ht="16.5" customHeight="1">
      <c r="A133" s="35"/>
      <c r="B133" s="36"/>
      <c r="C133" s="209" t="s">
        <v>82</v>
      </c>
      <c r="D133" s="209" t="s">
        <v>205</v>
      </c>
      <c r="E133" s="210" t="s">
        <v>5711</v>
      </c>
      <c r="F133" s="211" t="s">
        <v>5712</v>
      </c>
      <c r="G133" s="212" t="s">
        <v>2638</v>
      </c>
      <c r="H133" s="213">
        <v>18</v>
      </c>
      <c r="I133" s="214"/>
      <c r="J133" s="215">
        <f>ROUND(I133*H133,2)</f>
        <v>0</v>
      </c>
      <c r="K133" s="211" t="s">
        <v>1</v>
      </c>
      <c r="L133" s="40"/>
      <c r="M133" s="216" t="s">
        <v>1</v>
      </c>
      <c r="N133" s="217" t="s">
        <v>40</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209</v>
      </c>
      <c r="AT133" s="220" t="s">
        <v>205</v>
      </c>
      <c r="AU133" s="220" t="s">
        <v>84</v>
      </c>
      <c r="AY133" s="18" t="s">
        <v>203</v>
      </c>
      <c r="BE133" s="221">
        <f>IF(N133="základní",J133,0)</f>
        <v>0</v>
      </c>
      <c r="BF133" s="221">
        <f>IF(N133="snížená",J133,0)</f>
        <v>0</v>
      </c>
      <c r="BG133" s="221">
        <f>IF(N133="zákl. přenesená",J133,0)</f>
        <v>0</v>
      </c>
      <c r="BH133" s="221">
        <f>IF(N133="sníž. přenesená",J133,0)</f>
        <v>0</v>
      </c>
      <c r="BI133" s="221">
        <f>IF(N133="nulová",J133,0)</f>
        <v>0</v>
      </c>
      <c r="BJ133" s="18" t="s">
        <v>82</v>
      </c>
      <c r="BK133" s="221">
        <f>ROUND(I133*H133,2)</f>
        <v>0</v>
      </c>
      <c r="BL133" s="18" t="s">
        <v>209</v>
      </c>
      <c r="BM133" s="220" t="s">
        <v>5713</v>
      </c>
    </row>
    <row r="134" spans="1:65" s="13" customFormat="1" ht="11.25">
      <c r="B134" s="222"/>
      <c r="C134" s="223"/>
      <c r="D134" s="224" t="s">
        <v>211</v>
      </c>
      <c r="E134" s="225" t="s">
        <v>1</v>
      </c>
      <c r="F134" s="226" t="s">
        <v>5714</v>
      </c>
      <c r="G134" s="223"/>
      <c r="H134" s="225" t="s">
        <v>1</v>
      </c>
      <c r="I134" s="227"/>
      <c r="J134" s="223"/>
      <c r="K134" s="223"/>
      <c r="L134" s="228"/>
      <c r="M134" s="229"/>
      <c r="N134" s="230"/>
      <c r="O134" s="230"/>
      <c r="P134" s="230"/>
      <c r="Q134" s="230"/>
      <c r="R134" s="230"/>
      <c r="S134" s="230"/>
      <c r="T134" s="231"/>
      <c r="AT134" s="232" t="s">
        <v>211</v>
      </c>
      <c r="AU134" s="232" t="s">
        <v>84</v>
      </c>
      <c r="AV134" s="13" t="s">
        <v>82</v>
      </c>
      <c r="AW134" s="13" t="s">
        <v>31</v>
      </c>
      <c r="AX134" s="13" t="s">
        <v>75</v>
      </c>
      <c r="AY134" s="232" t="s">
        <v>203</v>
      </c>
    </row>
    <row r="135" spans="1:65" s="14" customFormat="1" ht="11.25">
      <c r="B135" s="233"/>
      <c r="C135" s="234"/>
      <c r="D135" s="224" t="s">
        <v>211</v>
      </c>
      <c r="E135" s="235" t="s">
        <v>1</v>
      </c>
      <c r="F135" s="236" t="s">
        <v>428</v>
      </c>
      <c r="G135" s="234"/>
      <c r="H135" s="237">
        <v>18</v>
      </c>
      <c r="I135" s="238"/>
      <c r="J135" s="234"/>
      <c r="K135" s="234"/>
      <c r="L135" s="239"/>
      <c r="M135" s="240"/>
      <c r="N135" s="241"/>
      <c r="O135" s="241"/>
      <c r="P135" s="241"/>
      <c r="Q135" s="241"/>
      <c r="R135" s="241"/>
      <c r="S135" s="241"/>
      <c r="T135" s="242"/>
      <c r="AT135" s="243" t="s">
        <v>211</v>
      </c>
      <c r="AU135" s="243" t="s">
        <v>84</v>
      </c>
      <c r="AV135" s="14" t="s">
        <v>84</v>
      </c>
      <c r="AW135" s="14" t="s">
        <v>31</v>
      </c>
      <c r="AX135" s="14" t="s">
        <v>82</v>
      </c>
      <c r="AY135" s="243" t="s">
        <v>203</v>
      </c>
    </row>
    <row r="136" spans="1:65" s="2" customFormat="1" ht="44.25" customHeight="1">
      <c r="A136" s="35"/>
      <c r="B136" s="36"/>
      <c r="C136" s="247" t="s">
        <v>84</v>
      </c>
      <c r="D136" s="247" t="s">
        <v>413</v>
      </c>
      <c r="E136" s="248" t="s">
        <v>5715</v>
      </c>
      <c r="F136" s="249" t="s">
        <v>5716</v>
      </c>
      <c r="G136" s="250" t="s">
        <v>208</v>
      </c>
      <c r="H136" s="251">
        <v>29</v>
      </c>
      <c r="I136" s="252"/>
      <c r="J136" s="253">
        <f>ROUND(I136*H136,2)</f>
        <v>0</v>
      </c>
      <c r="K136" s="249" t="s">
        <v>1</v>
      </c>
      <c r="L136" s="254"/>
      <c r="M136" s="255" t="s">
        <v>1</v>
      </c>
      <c r="N136" s="256" t="s">
        <v>40</v>
      </c>
      <c r="O136" s="72"/>
      <c r="P136" s="218">
        <f>O136*H136</f>
        <v>0</v>
      </c>
      <c r="Q136" s="218">
        <v>6.0000000000000001E-3</v>
      </c>
      <c r="R136" s="218">
        <f>Q136*H136</f>
        <v>0.17400000000000002</v>
      </c>
      <c r="S136" s="218">
        <v>0</v>
      </c>
      <c r="T136" s="219">
        <f>S136*H136</f>
        <v>0</v>
      </c>
      <c r="U136" s="35"/>
      <c r="V136" s="35"/>
      <c r="W136" s="35"/>
      <c r="X136" s="35"/>
      <c r="Y136" s="35"/>
      <c r="Z136" s="35"/>
      <c r="AA136" s="35"/>
      <c r="AB136" s="35"/>
      <c r="AC136" s="35"/>
      <c r="AD136" s="35"/>
      <c r="AE136" s="35"/>
      <c r="AR136" s="220" t="s">
        <v>361</v>
      </c>
      <c r="AT136" s="220" t="s">
        <v>413</v>
      </c>
      <c r="AU136" s="220" t="s">
        <v>84</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209</v>
      </c>
      <c r="BM136" s="220" t="s">
        <v>5717</v>
      </c>
    </row>
    <row r="137" spans="1:65" s="13" customFormat="1" ht="11.25">
      <c r="B137" s="222"/>
      <c r="C137" s="223"/>
      <c r="D137" s="224" t="s">
        <v>211</v>
      </c>
      <c r="E137" s="225" t="s">
        <v>1</v>
      </c>
      <c r="F137" s="226" t="s">
        <v>5714</v>
      </c>
      <c r="G137" s="223"/>
      <c r="H137" s="225" t="s">
        <v>1</v>
      </c>
      <c r="I137" s="227"/>
      <c r="J137" s="223"/>
      <c r="K137" s="223"/>
      <c r="L137" s="228"/>
      <c r="M137" s="229"/>
      <c r="N137" s="230"/>
      <c r="O137" s="230"/>
      <c r="P137" s="230"/>
      <c r="Q137" s="230"/>
      <c r="R137" s="230"/>
      <c r="S137" s="230"/>
      <c r="T137" s="231"/>
      <c r="AT137" s="232" t="s">
        <v>211</v>
      </c>
      <c r="AU137" s="232" t="s">
        <v>84</v>
      </c>
      <c r="AV137" s="13" t="s">
        <v>82</v>
      </c>
      <c r="AW137" s="13" t="s">
        <v>31</v>
      </c>
      <c r="AX137" s="13" t="s">
        <v>75</v>
      </c>
      <c r="AY137" s="232" t="s">
        <v>203</v>
      </c>
    </row>
    <row r="138" spans="1:65" s="14" customFormat="1" ht="11.25">
      <c r="B138" s="233"/>
      <c r="C138" s="234"/>
      <c r="D138" s="224" t="s">
        <v>211</v>
      </c>
      <c r="E138" s="235" t="s">
        <v>1</v>
      </c>
      <c r="F138" s="236" t="s">
        <v>1337</v>
      </c>
      <c r="G138" s="234"/>
      <c r="H138" s="237">
        <v>29</v>
      </c>
      <c r="I138" s="238"/>
      <c r="J138" s="234"/>
      <c r="K138" s="234"/>
      <c r="L138" s="239"/>
      <c r="M138" s="240"/>
      <c r="N138" s="241"/>
      <c r="O138" s="241"/>
      <c r="P138" s="241"/>
      <c r="Q138" s="241"/>
      <c r="R138" s="241"/>
      <c r="S138" s="241"/>
      <c r="T138" s="242"/>
      <c r="AT138" s="243" t="s">
        <v>211</v>
      </c>
      <c r="AU138" s="243" t="s">
        <v>84</v>
      </c>
      <c r="AV138" s="14" t="s">
        <v>84</v>
      </c>
      <c r="AW138" s="14" t="s">
        <v>31</v>
      </c>
      <c r="AX138" s="14" t="s">
        <v>82</v>
      </c>
      <c r="AY138" s="243" t="s">
        <v>203</v>
      </c>
    </row>
    <row r="139" spans="1:65" s="2" customFormat="1" ht="16.5" customHeight="1">
      <c r="A139" s="35"/>
      <c r="B139" s="36"/>
      <c r="C139" s="209" t="s">
        <v>104</v>
      </c>
      <c r="D139" s="209" t="s">
        <v>205</v>
      </c>
      <c r="E139" s="210" t="s">
        <v>5718</v>
      </c>
      <c r="F139" s="211" t="s">
        <v>5719</v>
      </c>
      <c r="G139" s="212" t="s">
        <v>208</v>
      </c>
      <c r="H139" s="213">
        <v>122</v>
      </c>
      <c r="I139" s="214"/>
      <c r="J139" s="215">
        <f>ROUND(I139*H139,2)</f>
        <v>0</v>
      </c>
      <c r="K139" s="211" t="s">
        <v>1</v>
      </c>
      <c r="L139" s="40"/>
      <c r="M139" s="216" t="s">
        <v>1</v>
      </c>
      <c r="N139" s="217" t="s">
        <v>40</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209</v>
      </c>
      <c r="AT139" s="220" t="s">
        <v>205</v>
      </c>
      <c r="AU139" s="220" t="s">
        <v>84</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209</v>
      </c>
      <c r="BM139" s="220" t="s">
        <v>5720</v>
      </c>
    </row>
    <row r="140" spans="1:65" s="13" customFormat="1" ht="11.25">
      <c r="B140" s="222"/>
      <c r="C140" s="223"/>
      <c r="D140" s="224" t="s">
        <v>211</v>
      </c>
      <c r="E140" s="225" t="s">
        <v>1</v>
      </c>
      <c r="F140" s="226" t="s">
        <v>5714</v>
      </c>
      <c r="G140" s="223"/>
      <c r="H140" s="225" t="s">
        <v>1</v>
      </c>
      <c r="I140" s="227"/>
      <c r="J140" s="223"/>
      <c r="K140" s="223"/>
      <c r="L140" s="228"/>
      <c r="M140" s="229"/>
      <c r="N140" s="230"/>
      <c r="O140" s="230"/>
      <c r="P140" s="230"/>
      <c r="Q140" s="230"/>
      <c r="R140" s="230"/>
      <c r="S140" s="230"/>
      <c r="T140" s="231"/>
      <c r="AT140" s="232" t="s">
        <v>211</v>
      </c>
      <c r="AU140" s="232" t="s">
        <v>84</v>
      </c>
      <c r="AV140" s="13" t="s">
        <v>82</v>
      </c>
      <c r="AW140" s="13" t="s">
        <v>31</v>
      </c>
      <c r="AX140" s="13" t="s">
        <v>75</v>
      </c>
      <c r="AY140" s="232" t="s">
        <v>203</v>
      </c>
    </row>
    <row r="141" spans="1:65" s="14" customFormat="1" ht="11.25">
      <c r="B141" s="233"/>
      <c r="C141" s="234"/>
      <c r="D141" s="224" t="s">
        <v>211</v>
      </c>
      <c r="E141" s="235" t="s">
        <v>1</v>
      </c>
      <c r="F141" s="236" t="s">
        <v>3316</v>
      </c>
      <c r="G141" s="234"/>
      <c r="H141" s="237">
        <v>122</v>
      </c>
      <c r="I141" s="238"/>
      <c r="J141" s="234"/>
      <c r="K141" s="234"/>
      <c r="L141" s="239"/>
      <c r="M141" s="240"/>
      <c r="N141" s="241"/>
      <c r="O141" s="241"/>
      <c r="P141" s="241"/>
      <c r="Q141" s="241"/>
      <c r="R141" s="241"/>
      <c r="S141" s="241"/>
      <c r="T141" s="242"/>
      <c r="AT141" s="243" t="s">
        <v>211</v>
      </c>
      <c r="AU141" s="243" t="s">
        <v>84</v>
      </c>
      <c r="AV141" s="14" t="s">
        <v>84</v>
      </c>
      <c r="AW141" s="14" t="s">
        <v>31</v>
      </c>
      <c r="AX141" s="14" t="s">
        <v>82</v>
      </c>
      <c r="AY141" s="243" t="s">
        <v>203</v>
      </c>
    </row>
    <row r="142" spans="1:65" s="12" customFormat="1" ht="22.9" customHeight="1">
      <c r="B142" s="193"/>
      <c r="C142" s="194"/>
      <c r="D142" s="195" t="s">
        <v>74</v>
      </c>
      <c r="E142" s="207" t="s">
        <v>2646</v>
      </c>
      <c r="F142" s="207" t="s">
        <v>2647</v>
      </c>
      <c r="G142" s="194"/>
      <c r="H142" s="194"/>
      <c r="I142" s="197"/>
      <c r="J142" s="208">
        <f>BK142</f>
        <v>0</v>
      </c>
      <c r="K142" s="194"/>
      <c r="L142" s="199"/>
      <c r="M142" s="200"/>
      <c r="N142" s="201"/>
      <c r="O142" s="201"/>
      <c r="P142" s="202">
        <f>SUM(P143:P183)</f>
        <v>0</v>
      </c>
      <c r="Q142" s="201"/>
      <c r="R142" s="202">
        <f>SUM(R143:R183)</f>
        <v>0.87185999999999997</v>
      </c>
      <c r="S142" s="201"/>
      <c r="T142" s="203">
        <f>SUM(T143:T183)</f>
        <v>0</v>
      </c>
      <c r="AR142" s="204" t="s">
        <v>84</v>
      </c>
      <c r="AT142" s="205" t="s">
        <v>74</v>
      </c>
      <c r="AU142" s="205" t="s">
        <v>82</v>
      </c>
      <c r="AY142" s="204" t="s">
        <v>203</v>
      </c>
      <c r="BK142" s="206">
        <f>SUM(BK143:BK183)</f>
        <v>0</v>
      </c>
    </row>
    <row r="143" spans="1:65" s="2" customFormat="1" ht="21.75" customHeight="1">
      <c r="A143" s="35"/>
      <c r="B143" s="36"/>
      <c r="C143" s="209" t="s">
        <v>209</v>
      </c>
      <c r="D143" s="209" t="s">
        <v>205</v>
      </c>
      <c r="E143" s="210" t="s">
        <v>5721</v>
      </c>
      <c r="F143" s="211" t="s">
        <v>5722</v>
      </c>
      <c r="G143" s="212" t="s">
        <v>828</v>
      </c>
      <c r="H143" s="213">
        <v>316</v>
      </c>
      <c r="I143" s="214"/>
      <c r="J143" s="215">
        <f>ROUND(I143*H143,2)</f>
        <v>0</v>
      </c>
      <c r="K143" s="211" t="s">
        <v>218</v>
      </c>
      <c r="L143" s="40"/>
      <c r="M143" s="216" t="s">
        <v>1</v>
      </c>
      <c r="N143" s="217" t="s">
        <v>40</v>
      </c>
      <c r="O143" s="72"/>
      <c r="P143" s="218">
        <f>O143*H143</f>
        <v>0</v>
      </c>
      <c r="Q143" s="218">
        <v>9.0000000000000006E-5</v>
      </c>
      <c r="R143" s="218">
        <f>Q143*H143</f>
        <v>2.8440000000000003E-2</v>
      </c>
      <c r="S143" s="218">
        <v>0</v>
      </c>
      <c r="T143" s="219">
        <f>S143*H143</f>
        <v>0</v>
      </c>
      <c r="U143" s="35"/>
      <c r="V143" s="35"/>
      <c r="W143" s="35"/>
      <c r="X143" s="35"/>
      <c r="Y143" s="35"/>
      <c r="Z143" s="35"/>
      <c r="AA143" s="35"/>
      <c r="AB143" s="35"/>
      <c r="AC143" s="35"/>
      <c r="AD143" s="35"/>
      <c r="AE143" s="35"/>
      <c r="AR143" s="220" t="s">
        <v>412</v>
      </c>
      <c r="AT143" s="220" t="s">
        <v>205</v>
      </c>
      <c r="AU143" s="220" t="s">
        <v>84</v>
      </c>
      <c r="AY143" s="18" t="s">
        <v>203</v>
      </c>
      <c r="BE143" s="221">
        <f>IF(N143="základní",J143,0)</f>
        <v>0</v>
      </c>
      <c r="BF143" s="221">
        <f>IF(N143="snížená",J143,0)</f>
        <v>0</v>
      </c>
      <c r="BG143" s="221">
        <f>IF(N143="zákl. přenesená",J143,0)</f>
        <v>0</v>
      </c>
      <c r="BH143" s="221">
        <f>IF(N143="sníž. přenesená",J143,0)</f>
        <v>0</v>
      </c>
      <c r="BI143" s="221">
        <f>IF(N143="nulová",J143,0)</f>
        <v>0</v>
      </c>
      <c r="BJ143" s="18" t="s">
        <v>82</v>
      </c>
      <c r="BK143" s="221">
        <f>ROUND(I143*H143,2)</f>
        <v>0</v>
      </c>
      <c r="BL143" s="18" t="s">
        <v>412</v>
      </c>
      <c r="BM143" s="220" t="s">
        <v>5723</v>
      </c>
    </row>
    <row r="144" spans="1:65" s="13" customFormat="1" ht="11.25">
      <c r="B144" s="222"/>
      <c r="C144" s="223"/>
      <c r="D144" s="224" t="s">
        <v>211</v>
      </c>
      <c r="E144" s="225" t="s">
        <v>1</v>
      </c>
      <c r="F144" s="226" t="s">
        <v>5714</v>
      </c>
      <c r="G144" s="223"/>
      <c r="H144" s="225" t="s">
        <v>1</v>
      </c>
      <c r="I144" s="227"/>
      <c r="J144" s="223"/>
      <c r="K144" s="223"/>
      <c r="L144" s="228"/>
      <c r="M144" s="229"/>
      <c r="N144" s="230"/>
      <c r="O144" s="230"/>
      <c r="P144" s="230"/>
      <c r="Q144" s="230"/>
      <c r="R144" s="230"/>
      <c r="S144" s="230"/>
      <c r="T144" s="231"/>
      <c r="AT144" s="232" t="s">
        <v>211</v>
      </c>
      <c r="AU144" s="232" t="s">
        <v>84</v>
      </c>
      <c r="AV144" s="13" t="s">
        <v>82</v>
      </c>
      <c r="AW144" s="13" t="s">
        <v>31</v>
      </c>
      <c r="AX144" s="13" t="s">
        <v>75</v>
      </c>
      <c r="AY144" s="232" t="s">
        <v>203</v>
      </c>
    </row>
    <row r="145" spans="1:65" s="14" customFormat="1" ht="11.25">
      <c r="B145" s="233"/>
      <c r="C145" s="234"/>
      <c r="D145" s="224" t="s">
        <v>211</v>
      </c>
      <c r="E145" s="235" t="s">
        <v>1</v>
      </c>
      <c r="F145" s="236" t="s">
        <v>5724</v>
      </c>
      <c r="G145" s="234"/>
      <c r="H145" s="237">
        <v>316</v>
      </c>
      <c r="I145" s="238"/>
      <c r="J145" s="234"/>
      <c r="K145" s="234"/>
      <c r="L145" s="239"/>
      <c r="M145" s="240"/>
      <c r="N145" s="241"/>
      <c r="O145" s="241"/>
      <c r="P145" s="241"/>
      <c r="Q145" s="241"/>
      <c r="R145" s="241"/>
      <c r="S145" s="241"/>
      <c r="T145" s="242"/>
      <c r="AT145" s="243" t="s">
        <v>211</v>
      </c>
      <c r="AU145" s="243" t="s">
        <v>84</v>
      </c>
      <c r="AV145" s="14" t="s">
        <v>84</v>
      </c>
      <c r="AW145" s="14" t="s">
        <v>31</v>
      </c>
      <c r="AX145" s="14" t="s">
        <v>82</v>
      </c>
      <c r="AY145" s="243" t="s">
        <v>203</v>
      </c>
    </row>
    <row r="146" spans="1:65" s="2" customFormat="1" ht="21.75" customHeight="1">
      <c r="A146" s="35"/>
      <c r="B146" s="36"/>
      <c r="C146" s="247" t="s">
        <v>237</v>
      </c>
      <c r="D146" s="247" t="s">
        <v>413</v>
      </c>
      <c r="E146" s="248" t="s">
        <v>5725</v>
      </c>
      <c r="F146" s="249" t="s">
        <v>5726</v>
      </c>
      <c r="G146" s="250" t="s">
        <v>828</v>
      </c>
      <c r="H146" s="251">
        <v>92</v>
      </c>
      <c r="I146" s="252"/>
      <c r="J146" s="253">
        <f>ROUND(I146*H146,2)</f>
        <v>0</v>
      </c>
      <c r="K146" s="249" t="s">
        <v>1</v>
      </c>
      <c r="L146" s="254"/>
      <c r="M146" s="255" t="s">
        <v>1</v>
      </c>
      <c r="N146" s="256" t="s">
        <v>40</v>
      </c>
      <c r="O146" s="72"/>
      <c r="P146" s="218">
        <f>O146*H146</f>
        <v>0</v>
      </c>
      <c r="Q146" s="218">
        <v>2.9E-4</v>
      </c>
      <c r="R146" s="218">
        <f>Q146*H146</f>
        <v>2.6679999999999999E-2</v>
      </c>
      <c r="S146" s="218">
        <v>0</v>
      </c>
      <c r="T146" s="219">
        <f>S146*H146</f>
        <v>0</v>
      </c>
      <c r="U146" s="35"/>
      <c r="V146" s="35"/>
      <c r="W146" s="35"/>
      <c r="X146" s="35"/>
      <c r="Y146" s="35"/>
      <c r="Z146" s="35"/>
      <c r="AA146" s="35"/>
      <c r="AB146" s="35"/>
      <c r="AC146" s="35"/>
      <c r="AD146" s="35"/>
      <c r="AE146" s="35"/>
      <c r="AR146" s="220" t="s">
        <v>1661</v>
      </c>
      <c r="AT146" s="220" t="s">
        <v>413</v>
      </c>
      <c r="AU146" s="220" t="s">
        <v>84</v>
      </c>
      <c r="AY146" s="18" t="s">
        <v>203</v>
      </c>
      <c r="BE146" s="221">
        <f>IF(N146="základní",J146,0)</f>
        <v>0</v>
      </c>
      <c r="BF146" s="221">
        <f>IF(N146="snížená",J146,0)</f>
        <v>0</v>
      </c>
      <c r="BG146" s="221">
        <f>IF(N146="zákl. přenesená",J146,0)</f>
        <v>0</v>
      </c>
      <c r="BH146" s="221">
        <f>IF(N146="sníž. přenesená",J146,0)</f>
        <v>0</v>
      </c>
      <c r="BI146" s="221">
        <f>IF(N146="nulová",J146,0)</f>
        <v>0</v>
      </c>
      <c r="BJ146" s="18" t="s">
        <v>82</v>
      </c>
      <c r="BK146" s="221">
        <f>ROUND(I146*H146,2)</f>
        <v>0</v>
      </c>
      <c r="BL146" s="18" t="s">
        <v>412</v>
      </c>
      <c r="BM146" s="220" t="s">
        <v>5727</v>
      </c>
    </row>
    <row r="147" spans="1:65" s="13" customFormat="1" ht="11.25">
      <c r="B147" s="222"/>
      <c r="C147" s="223"/>
      <c r="D147" s="224" t="s">
        <v>211</v>
      </c>
      <c r="E147" s="225" t="s">
        <v>1</v>
      </c>
      <c r="F147" s="226" t="s">
        <v>5714</v>
      </c>
      <c r="G147" s="223"/>
      <c r="H147" s="225" t="s">
        <v>1</v>
      </c>
      <c r="I147" s="227"/>
      <c r="J147" s="223"/>
      <c r="K147" s="223"/>
      <c r="L147" s="228"/>
      <c r="M147" s="229"/>
      <c r="N147" s="230"/>
      <c r="O147" s="230"/>
      <c r="P147" s="230"/>
      <c r="Q147" s="230"/>
      <c r="R147" s="230"/>
      <c r="S147" s="230"/>
      <c r="T147" s="231"/>
      <c r="AT147" s="232" t="s">
        <v>211</v>
      </c>
      <c r="AU147" s="232" t="s">
        <v>84</v>
      </c>
      <c r="AV147" s="13" t="s">
        <v>82</v>
      </c>
      <c r="AW147" s="13" t="s">
        <v>31</v>
      </c>
      <c r="AX147" s="13" t="s">
        <v>75</v>
      </c>
      <c r="AY147" s="232" t="s">
        <v>203</v>
      </c>
    </row>
    <row r="148" spans="1:65" s="14" customFormat="1" ht="11.25">
      <c r="B148" s="233"/>
      <c r="C148" s="234"/>
      <c r="D148" s="224" t="s">
        <v>211</v>
      </c>
      <c r="E148" s="235" t="s">
        <v>1</v>
      </c>
      <c r="F148" s="236" t="s">
        <v>2426</v>
      </c>
      <c r="G148" s="234"/>
      <c r="H148" s="237">
        <v>92</v>
      </c>
      <c r="I148" s="238"/>
      <c r="J148" s="234"/>
      <c r="K148" s="234"/>
      <c r="L148" s="239"/>
      <c r="M148" s="240"/>
      <c r="N148" s="241"/>
      <c r="O148" s="241"/>
      <c r="P148" s="241"/>
      <c r="Q148" s="241"/>
      <c r="R148" s="241"/>
      <c r="S148" s="241"/>
      <c r="T148" s="242"/>
      <c r="AT148" s="243" t="s">
        <v>211</v>
      </c>
      <c r="AU148" s="243" t="s">
        <v>84</v>
      </c>
      <c r="AV148" s="14" t="s">
        <v>84</v>
      </c>
      <c r="AW148" s="14" t="s">
        <v>31</v>
      </c>
      <c r="AX148" s="14" t="s">
        <v>82</v>
      </c>
      <c r="AY148" s="243" t="s">
        <v>203</v>
      </c>
    </row>
    <row r="149" spans="1:65" s="2" customFormat="1" ht="21.75" customHeight="1">
      <c r="A149" s="35"/>
      <c r="B149" s="36"/>
      <c r="C149" s="247" t="s">
        <v>252</v>
      </c>
      <c r="D149" s="247" t="s">
        <v>413</v>
      </c>
      <c r="E149" s="248" t="s">
        <v>5728</v>
      </c>
      <c r="F149" s="249" t="s">
        <v>5729</v>
      </c>
      <c r="G149" s="250" t="s">
        <v>828</v>
      </c>
      <c r="H149" s="251">
        <v>28</v>
      </c>
      <c r="I149" s="252"/>
      <c r="J149" s="253">
        <f>ROUND(I149*H149,2)</f>
        <v>0</v>
      </c>
      <c r="K149" s="249" t="s">
        <v>1</v>
      </c>
      <c r="L149" s="254"/>
      <c r="M149" s="255" t="s">
        <v>1</v>
      </c>
      <c r="N149" s="256" t="s">
        <v>40</v>
      </c>
      <c r="O149" s="72"/>
      <c r="P149" s="218">
        <f>O149*H149</f>
        <v>0</v>
      </c>
      <c r="Q149" s="218">
        <v>6.4999999999999997E-4</v>
      </c>
      <c r="R149" s="218">
        <f>Q149*H149</f>
        <v>1.8200000000000001E-2</v>
      </c>
      <c r="S149" s="218">
        <v>0</v>
      </c>
      <c r="T149" s="219">
        <f>S149*H149</f>
        <v>0</v>
      </c>
      <c r="U149" s="35"/>
      <c r="V149" s="35"/>
      <c r="W149" s="35"/>
      <c r="X149" s="35"/>
      <c r="Y149" s="35"/>
      <c r="Z149" s="35"/>
      <c r="AA149" s="35"/>
      <c r="AB149" s="35"/>
      <c r="AC149" s="35"/>
      <c r="AD149" s="35"/>
      <c r="AE149" s="35"/>
      <c r="AR149" s="220" t="s">
        <v>1661</v>
      </c>
      <c r="AT149" s="220" t="s">
        <v>413</v>
      </c>
      <c r="AU149" s="220" t="s">
        <v>84</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412</v>
      </c>
      <c r="BM149" s="220" t="s">
        <v>5730</v>
      </c>
    </row>
    <row r="150" spans="1:65" s="13" customFormat="1" ht="11.25">
      <c r="B150" s="222"/>
      <c r="C150" s="223"/>
      <c r="D150" s="224" t="s">
        <v>211</v>
      </c>
      <c r="E150" s="225" t="s">
        <v>1</v>
      </c>
      <c r="F150" s="226" t="s">
        <v>5714</v>
      </c>
      <c r="G150" s="223"/>
      <c r="H150" s="225" t="s">
        <v>1</v>
      </c>
      <c r="I150" s="227"/>
      <c r="J150" s="223"/>
      <c r="K150" s="223"/>
      <c r="L150" s="228"/>
      <c r="M150" s="229"/>
      <c r="N150" s="230"/>
      <c r="O150" s="230"/>
      <c r="P150" s="230"/>
      <c r="Q150" s="230"/>
      <c r="R150" s="230"/>
      <c r="S150" s="230"/>
      <c r="T150" s="231"/>
      <c r="AT150" s="232" t="s">
        <v>211</v>
      </c>
      <c r="AU150" s="232" t="s">
        <v>84</v>
      </c>
      <c r="AV150" s="13" t="s">
        <v>82</v>
      </c>
      <c r="AW150" s="13" t="s">
        <v>31</v>
      </c>
      <c r="AX150" s="13" t="s">
        <v>75</v>
      </c>
      <c r="AY150" s="232" t="s">
        <v>203</v>
      </c>
    </row>
    <row r="151" spans="1:65" s="14" customFormat="1" ht="11.25">
      <c r="B151" s="233"/>
      <c r="C151" s="234"/>
      <c r="D151" s="224" t="s">
        <v>211</v>
      </c>
      <c r="E151" s="235" t="s">
        <v>1</v>
      </c>
      <c r="F151" s="236" t="s">
        <v>1331</v>
      </c>
      <c r="G151" s="234"/>
      <c r="H151" s="237">
        <v>28</v>
      </c>
      <c r="I151" s="238"/>
      <c r="J151" s="234"/>
      <c r="K151" s="234"/>
      <c r="L151" s="239"/>
      <c r="M151" s="240"/>
      <c r="N151" s="241"/>
      <c r="O151" s="241"/>
      <c r="P151" s="241"/>
      <c r="Q151" s="241"/>
      <c r="R151" s="241"/>
      <c r="S151" s="241"/>
      <c r="T151" s="242"/>
      <c r="AT151" s="243" t="s">
        <v>211</v>
      </c>
      <c r="AU151" s="243" t="s">
        <v>84</v>
      </c>
      <c r="AV151" s="14" t="s">
        <v>84</v>
      </c>
      <c r="AW151" s="14" t="s">
        <v>31</v>
      </c>
      <c r="AX151" s="14" t="s">
        <v>82</v>
      </c>
      <c r="AY151" s="243" t="s">
        <v>203</v>
      </c>
    </row>
    <row r="152" spans="1:65" s="2" customFormat="1" ht="21.75" customHeight="1">
      <c r="A152" s="35"/>
      <c r="B152" s="36"/>
      <c r="C152" s="247" t="s">
        <v>351</v>
      </c>
      <c r="D152" s="247" t="s">
        <v>413</v>
      </c>
      <c r="E152" s="248" t="s">
        <v>5731</v>
      </c>
      <c r="F152" s="249" t="s">
        <v>5732</v>
      </c>
      <c r="G152" s="250" t="s">
        <v>828</v>
      </c>
      <c r="H152" s="251">
        <v>174</v>
      </c>
      <c r="I152" s="252"/>
      <c r="J152" s="253">
        <f>ROUND(I152*H152,2)</f>
        <v>0</v>
      </c>
      <c r="K152" s="249" t="s">
        <v>1</v>
      </c>
      <c r="L152" s="254"/>
      <c r="M152" s="255" t="s">
        <v>1</v>
      </c>
      <c r="N152" s="256" t="s">
        <v>40</v>
      </c>
      <c r="O152" s="72"/>
      <c r="P152" s="218">
        <f>O152*H152</f>
        <v>0</v>
      </c>
      <c r="Q152" s="218">
        <v>6.4999999999999997E-4</v>
      </c>
      <c r="R152" s="218">
        <f>Q152*H152</f>
        <v>0.11309999999999999</v>
      </c>
      <c r="S152" s="218">
        <v>0</v>
      </c>
      <c r="T152" s="219">
        <f>S152*H152</f>
        <v>0</v>
      </c>
      <c r="U152" s="35"/>
      <c r="V152" s="35"/>
      <c r="W152" s="35"/>
      <c r="X152" s="35"/>
      <c r="Y152" s="35"/>
      <c r="Z152" s="35"/>
      <c r="AA152" s="35"/>
      <c r="AB152" s="35"/>
      <c r="AC152" s="35"/>
      <c r="AD152" s="35"/>
      <c r="AE152" s="35"/>
      <c r="AR152" s="220" t="s">
        <v>1661</v>
      </c>
      <c r="AT152" s="220" t="s">
        <v>413</v>
      </c>
      <c r="AU152" s="220" t="s">
        <v>84</v>
      </c>
      <c r="AY152" s="18" t="s">
        <v>203</v>
      </c>
      <c r="BE152" s="221">
        <f>IF(N152="základní",J152,0)</f>
        <v>0</v>
      </c>
      <c r="BF152" s="221">
        <f>IF(N152="snížená",J152,0)</f>
        <v>0</v>
      </c>
      <c r="BG152" s="221">
        <f>IF(N152="zákl. přenesená",J152,0)</f>
        <v>0</v>
      </c>
      <c r="BH152" s="221">
        <f>IF(N152="sníž. přenesená",J152,0)</f>
        <v>0</v>
      </c>
      <c r="BI152" s="221">
        <f>IF(N152="nulová",J152,0)</f>
        <v>0</v>
      </c>
      <c r="BJ152" s="18" t="s">
        <v>82</v>
      </c>
      <c r="BK152" s="221">
        <f>ROUND(I152*H152,2)</f>
        <v>0</v>
      </c>
      <c r="BL152" s="18" t="s">
        <v>412</v>
      </c>
      <c r="BM152" s="220" t="s">
        <v>5733</v>
      </c>
    </row>
    <row r="153" spans="1:65" s="13" customFormat="1" ht="11.25">
      <c r="B153" s="222"/>
      <c r="C153" s="223"/>
      <c r="D153" s="224" t="s">
        <v>211</v>
      </c>
      <c r="E153" s="225" t="s">
        <v>1</v>
      </c>
      <c r="F153" s="226" t="s">
        <v>5714</v>
      </c>
      <c r="G153" s="223"/>
      <c r="H153" s="225" t="s">
        <v>1</v>
      </c>
      <c r="I153" s="227"/>
      <c r="J153" s="223"/>
      <c r="K153" s="223"/>
      <c r="L153" s="228"/>
      <c r="M153" s="229"/>
      <c r="N153" s="230"/>
      <c r="O153" s="230"/>
      <c r="P153" s="230"/>
      <c r="Q153" s="230"/>
      <c r="R153" s="230"/>
      <c r="S153" s="230"/>
      <c r="T153" s="231"/>
      <c r="AT153" s="232" t="s">
        <v>211</v>
      </c>
      <c r="AU153" s="232" t="s">
        <v>84</v>
      </c>
      <c r="AV153" s="13" t="s">
        <v>82</v>
      </c>
      <c r="AW153" s="13" t="s">
        <v>31</v>
      </c>
      <c r="AX153" s="13" t="s">
        <v>75</v>
      </c>
      <c r="AY153" s="232" t="s">
        <v>203</v>
      </c>
    </row>
    <row r="154" spans="1:65" s="14" customFormat="1" ht="11.25">
      <c r="B154" s="233"/>
      <c r="C154" s="234"/>
      <c r="D154" s="224" t="s">
        <v>211</v>
      </c>
      <c r="E154" s="235" t="s">
        <v>1</v>
      </c>
      <c r="F154" s="236" t="s">
        <v>3606</v>
      </c>
      <c r="G154" s="234"/>
      <c r="H154" s="237">
        <v>174</v>
      </c>
      <c r="I154" s="238"/>
      <c r="J154" s="234"/>
      <c r="K154" s="234"/>
      <c r="L154" s="239"/>
      <c r="M154" s="240"/>
      <c r="N154" s="241"/>
      <c r="O154" s="241"/>
      <c r="P154" s="241"/>
      <c r="Q154" s="241"/>
      <c r="R154" s="241"/>
      <c r="S154" s="241"/>
      <c r="T154" s="242"/>
      <c r="AT154" s="243" t="s">
        <v>211</v>
      </c>
      <c r="AU154" s="243" t="s">
        <v>84</v>
      </c>
      <c r="AV154" s="14" t="s">
        <v>84</v>
      </c>
      <c r="AW154" s="14" t="s">
        <v>31</v>
      </c>
      <c r="AX154" s="14" t="s">
        <v>82</v>
      </c>
      <c r="AY154" s="243" t="s">
        <v>203</v>
      </c>
    </row>
    <row r="155" spans="1:65" s="2" customFormat="1" ht="21.75" customHeight="1">
      <c r="A155" s="35"/>
      <c r="B155" s="36"/>
      <c r="C155" s="247" t="s">
        <v>361</v>
      </c>
      <c r="D155" s="247" t="s">
        <v>413</v>
      </c>
      <c r="E155" s="248" t="s">
        <v>5734</v>
      </c>
      <c r="F155" s="249" t="s">
        <v>5735</v>
      </c>
      <c r="G155" s="250" t="s">
        <v>828</v>
      </c>
      <c r="H155" s="251">
        <v>6</v>
      </c>
      <c r="I155" s="252"/>
      <c r="J155" s="253">
        <f>ROUND(I155*H155,2)</f>
        <v>0</v>
      </c>
      <c r="K155" s="249" t="s">
        <v>1</v>
      </c>
      <c r="L155" s="254"/>
      <c r="M155" s="255" t="s">
        <v>1</v>
      </c>
      <c r="N155" s="256" t="s">
        <v>40</v>
      </c>
      <c r="O155" s="72"/>
      <c r="P155" s="218">
        <f>O155*H155</f>
        <v>0</v>
      </c>
      <c r="Q155" s="218">
        <v>7.7999999999999999E-4</v>
      </c>
      <c r="R155" s="218">
        <f>Q155*H155</f>
        <v>4.6800000000000001E-3</v>
      </c>
      <c r="S155" s="218">
        <v>0</v>
      </c>
      <c r="T155" s="219">
        <f>S155*H155</f>
        <v>0</v>
      </c>
      <c r="U155" s="35"/>
      <c r="V155" s="35"/>
      <c r="W155" s="35"/>
      <c r="X155" s="35"/>
      <c r="Y155" s="35"/>
      <c r="Z155" s="35"/>
      <c r="AA155" s="35"/>
      <c r="AB155" s="35"/>
      <c r="AC155" s="35"/>
      <c r="AD155" s="35"/>
      <c r="AE155" s="35"/>
      <c r="AR155" s="220" t="s">
        <v>1661</v>
      </c>
      <c r="AT155" s="220" t="s">
        <v>413</v>
      </c>
      <c r="AU155" s="220" t="s">
        <v>84</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412</v>
      </c>
      <c r="BM155" s="220" t="s">
        <v>5736</v>
      </c>
    </row>
    <row r="156" spans="1:65" s="13" customFormat="1" ht="11.25">
      <c r="B156" s="222"/>
      <c r="C156" s="223"/>
      <c r="D156" s="224" t="s">
        <v>211</v>
      </c>
      <c r="E156" s="225" t="s">
        <v>1</v>
      </c>
      <c r="F156" s="226" t="s">
        <v>5714</v>
      </c>
      <c r="G156" s="223"/>
      <c r="H156" s="225" t="s">
        <v>1</v>
      </c>
      <c r="I156" s="227"/>
      <c r="J156" s="223"/>
      <c r="K156" s="223"/>
      <c r="L156" s="228"/>
      <c r="M156" s="229"/>
      <c r="N156" s="230"/>
      <c r="O156" s="230"/>
      <c r="P156" s="230"/>
      <c r="Q156" s="230"/>
      <c r="R156" s="230"/>
      <c r="S156" s="230"/>
      <c r="T156" s="231"/>
      <c r="AT156" s="232" t="s">
        <v>211</v>
      </c>
      <c r="AU156" s="232" t="s">
        <v>84</v>
      </c>
      <c r="AV156" s="13" t="s">
        <v>82</v>
      </c>
      <c r="AW156" s="13" t="s">
        <v>31</v>
      </c>
      <c r="AX156" s="13" t="s">
        <v>75</v>
      </c>
      <c r="AY156" s="232" t="s">
        <v>203</v>
      </c>
    </row>
    <row r="157" spans="1:65" s="14" customFormat="1" ht="11.25">
      <c r="B157" s="233"/>
      <c r="C157" s="234"/>
      <c r="D157" s="224" t="s">
        <v>211</v>
      </c>
      <c r="E157" s="235" t="s">
        <v>1</v>
      </c>
      <c r="F157" s="236" t="s">
        <v>252</v>
      </c>
      <c r="G157" s="234"/>
      <c r="H157" s="237">
        <v>6</v>
      </c>
      <c r="I157" s="238"/>
      <c r="J157" s="234"/>
      <c r="K157" s="234"/>
      <c r="L157" s="239"/>
      <c r="M157" s="240"/>
      <c r="N157" s="241"/>
      <c r="O157" s="241"/>
      <c r="P157" s="241"/>
      <c r="Q157" s="241"/>
      <c r="R157" s="241"/>
      <c r="S157" s="241"/>
      <c r="T157" s="242"/>
      <c r="AT157" s="243" t="s">
        <v>211</v>
      </c>
      <c r="AU157" s="243" t="s">
        <v>84</v>
      </c>
      <c r="AV157" s="14" t="s">
        <v>84</v>
      </c>
      <c r="AW157" s="14" t="s">
        <v>31</v>
      </c>
      <c r="AX157" s="14" t="s">
        <v>82</v>
      </c>
      <c r="AY157" s="243" t="s">
        <v>203</v>
      </c>
    </row>
    <row r="158" spans="1:65" s="2" customFormat="1" ht="21.75" customHeight="1">
      <c r="A158" s="35"/>
      <c r="B158" s="36"/>
      <c r="C158" s="247" t="s">
        <v>368</v>
      </c>
      <c r="D158" s="247" t="s">
        <v>413</v>
      </c>
      <c r="E158" s="248" t="s">
        <v>5737</v>
      </c>
      <c r="F158" s="249" t="s">
        <v>5738</v>
      </c>
      <c r="G158" s="250" t="s">
        <v>828</v>
      </c>
      <c r="H158" s="251">
        <v>16</v>
      </c>
      <c r="I158" s="252"/>
      <c r="J158" s="253">
        <f>ROUND(I158*H158,2)</f>
        <v>0</v>
      </c>
      <c r="K158" s="249" t="s">
        <v>1</v>
      </c>
      <c r="L158" s="254"/>
      <c r="M158" s="255" t="s">
        <v>1</v>
      </c>
      <c r="N158" s="256" t="s">
        <v>40</v>
      </c>
      <c r="O158" s="72"/>
      <c r="P158" s="218">
        <f>O158*H158</f>
        <v>0</v>
      </c>
      <c r="Q158" s="218">
        <v>1.2099999999999999E-3</v>
      </c>
      <c r="R158" s="218">
        <f>Q158*H158</f>
        <v>1.9359999999999999E-2</v>
      </c>
      <c r="S158" s="218">
        <v>0</v>
      </c>
      <c r="T158" s="219">
        <f>S158*H158</f>
        <v>0</v>
      </c>
      <c r="U158" s="35"/>
      <c r="V158" s="35"/>
      <c r="W158" s="35"/>
      <c r="X158" s="35"/>
      <c r="Y158" s="35"/>
      <c r="Z158" s="35"/>
      <c r="AA158" s="35"/>
      <c r="AB158" s="35"/>
      <c r="AC158" s="35"/>
      <c r="AD158" s="35"/>
      <c r="AE158" s="35"/>
      <c r="AR158" s="220" t="s">
        <v>1661</v>
      </c>
      <c r="AT158" s="220" t="s">
        <v>413</v>
      </c>
      <c r="AU158" s="220" t="s">
        <v>84</v>
      </c>
      <c r="AY158" s="18" t="s">
        <v>203</v>
      </c>
      <c r="BE158" s="221">
        <f>IF(N158="základní",J158,0)</f>
        <v>0</v>
      </c>
      <c r="BF158" s="221">
        <f>IF(N158="snížená",J158,0)</f>
        <v>0</v>
      </c>
      <c r="BG158" s="221">
        <f>IF(N158="zákl. přenesená",J158,0)</f>
        <v>0</v>
      </c>
      <c r="BH158" s="221">
        <f>IF(N158="sníž. přenesená",J158,0)</f>
        <v>0</v>
      </c>
      <c r="BI158" s="221">
        <f>IF(N158="nulová",J158,0)</f>
        <v>0</v>
      </c>
      <c r="BJ158" s="18" t="s">
        <v>82</v>
      </c>
      <c r="BK158" s="221">
        <f>ROUND(I158*H158,2)</f>
        <v>0</v>
      </c>
      <c r="BL158" s="18" t="s">
        <v>412</v>
      </c>
      <c r="BM158" s="220" t="s">
        <v>5739</v>
      </c>
    </row>
    <row r="159" spans="1:65" s="13" customFormat="1" ht="11.25">
      <c r="B159" s="222"/>
      <c r="C159" s="223"/>
      <c r="D159" s="224" t="s">
        <v>211</v>
      </c>
      <c r="E159" s="225" t="s">
        <v>1</v>
      </c>
      <c r="F159" s="226" t="s">
        <v>5714</v>
      </c>
      <c r="G159" s="223"/>
      <c r="H159" s="225" t="s">
        <v>1</v>
      </c>
      <c r="I159" s="227"/>
      <c r="J159" s="223"/>
      <c r="K159" s="223"/>
      <c r="L159" s="228"/>
      <c r="M159" s="229"/>
      <c r="N159" s="230"/>
      <c r="O159" s="230"/>
      <c r="P159" s="230"/>
      <c r="Q159" s="230"/>
      <c r="R159" s="230"/>
      <c r="S159" s="230"/>
      <c r="T159" s="231"/>
      <c r="AT159" s="232" t="s">
        <v>211</v>
      </c>
      <c r="AU159" s="232" t="s">
        <v>84</v>
      </c>
      <c r="AV159" s="13" t="s">
        <v>82</v>
      </c>
      <c r="AW159" s="13" t="s">
        <v>31</v>
      </c>
      <c r="AX159" s="13" t="s">
        <v>75</v>
      </c>
      <c r="AY159" s="232" t="s">
        <v>203</v>
      </c>
    </row>
    <row r="160" spans="1:65" s="14" customFormat="1" ht="11.25">
      <c r="B160" s="233"/>
      <c r="C160" s="234"/>
      <c r="D160" s="224" t="s">
        <v>211</v>
      </c>
      <c r="E160" s="235" t="s">
        <v>1</v>
      </c>
      <c r="F160" s="236" t="s">
        <v>412</v>
      </c>
      <c r="G160" s="234"/>
      <c r="H160" s="237">
        <v>16</v>
      </c>
      <c r="I160" s="238"/>
      <c r="J160" s="234"/>
      <c r="K160" s="234"/>
      <c r="L160" s="239"/>
      <c r="M160" s="240"/>
      <c r="N160" s="241"/>
      <c r="O160" s="241"/>
      <c r="P160" s="241"/>
      <c r="Q160" s="241"/>
      <c r="R160" s="241"/>
      <c r="S160" s="241"/>
      <c r="T160" s="242"/>
      <c r="AT160" s="243" t="s">
        <v>211</v>
      </c>
      <c r="AU160" s="243" t="s">
        <v>84</v>
      </c>
      <c r="AV160" s="14" t="s">
        <v>84</v>
      </c>
      <c r="AW160" s="14" t="s">
        <v>31</v>
      </c>
      <c r="AX160" s="14" t="s">
        <v>82</v>
      </c>
      <c r="AY160" s="243" t="s">
        <v>203</v>
      </c>
    </row>
    <row r="161" spans="1:65" s="2" customFormat="1" ht="21.75" customHeight="1">
      <c r="A161" s="35"/>
      <c r="B161" s="36"/>
      <c r="C161" s="209" t="s">
        <v>375</v>
      </c>
      <c r="D161" s="209" t="s">
        <v>205</v>
      </c>
      <c r="E161" s="210" t="s">
        <v>5740</v>
      </c>
      <c r="F161" s="211" t="s">
        <v>5741</v>
      </c>
      <c r="G161" s="212" t="s">
        <v>828</v>
      </c>
      <c r="H161" s="213">
        <v>2745</v>
      </c>
      <c r="I161" s="214"/>
      <c r="J161" s="215">
        <f>ROUND(I161*H161,2)</f>
        <v>0</v>
      </c>
      <c r="K161" s="211" t="s">
        <v>1</v>
      </c>
      <c r="L161" s="40"/>
      <c r="M161" s="216" t="s">
        <v>1</v>
      </c>
      <c r="N161" s="217" t="s">
        <v>40</v>
      </c>
      <c r="O161" s="72"/>
      <c r="P161" s="218">
        <f>O161*H161</f>
        <v>0</v>
      </c>
      <c r="Q161" s="218">
        <v>0</v>
      </c>
      <c r="R161" s="218">
        <f>Q161*H161</f>
        <v>0</v>
      </c>
      <c r="S161" s="218">
        <v>0</v>
      </c>
      <c r="T161" s="219">
        <f>S161*H161</f>
        <v>0</v>
      </c>
      <c r="U161" s="35"/>
      <c r="V161" s="35"/>
      <c r="W161" s="35"/>
      <c r="X161" s="35"/>
      <c r="Y161" s="35"/>
      <c r="Z161" s="35"/>
      <c r="AA161" s="35"/>
      <c r="AB161" s="35"/>
      <c r="AC161" s="35"/>
      <c r="AD161" s="35"/>
      <c r="AE161" s="35"/>
      <c r="AR161" s="220" t="s">
        <v>412</v>
      </c>
      <c r="AT161" s="220" t="s">
        <v>205</v>
      </c>
      <c r="AU161" s="220" t="s">
        <v>84</v>
      </c>
      <c r="AY161" s="18" t="s">
        <v>203</v>
      </c>
      <c r="BE161" s="221">
        <f>IF(N161="základní",J161,0)</f>
        <v>0</v>
      </c>
      <c r="BF161" s="221">
        <f>IF(N161="snížená",J161,0)</f>
        <v>0</v>
      </c>
      <c r="BG161" s="221">
        <f>IF(N161="zákl. přenesená",J161,0)</f>
        <v>0</v>
      </c>
      <c r="BH161" s="221">
        <f>IF(N161="sníž. přenesená",J161,0)</f>
        <v>0</v>
      </c>
      <c r="BI161" s="221">
        <f>IF(N161="nulová",J161,0)</f>
        <v>0</v>
      </c>
      <c r="BJ161" s="18" t="s">
        <v>82</v>
      </c>
      <c r="BK161" s="221">
        <f>ROUND(I161*H161,2)</f>
        <v>0</v>
      </c>
      <c r="BL161" s="18" t="s">
        <v>412</v>
      </c>
      <c r="BM161" s="220" t="s">
        <v>5742</v>
      </c>
    </row>
    <row r="162" spans="1:65" s="13" customFormat="1" ht="11.25">
      <c r="B162" s="222"/>
      <c r="C162" s="223"/>
      <c r="D162" s="224" t="s">
        <v>211</v>
      </c>
      <c r="E162" s="225" t="s">
        <v>1</v>
      </c>
      <c r="F162" s="226" t="s">
        <v>5714</v>
      </c>
      <c r="G162" s="223"/>
      <c r="H162" s="225" t="s">
        <v>1</v>
      </c>
      <c r="I162" s="227"/>
      <c r="J162" s="223"/>
      <c r="K162" s="223"/>
      <c r="L162" s="228"/>
      <c r="M162" s="229"/>
      <c r="N162" s="230"/>
      <c r="O162" s="230"/>
      <c r="P162" s="230"/>
      <c r="Q162" s="230"/>
      <c r="R162" s="230"/>
      <c r="S162" s="230"/>
      <c r="T162" s="231"/>
      <c r="AT162" s="232" t="s">
        <v>211</v>
      </c>
      <c r="AU162" s="232" t="s">
        <v>84</v>
      </c>
      <c r="AV162" s="13" t="s">
        <v>82</v>
      </c>
      <c r="AW162" s="13" t="s">
        <v>31</v>
      </c>
      <c r="AX162" s="13" t="s">
        <v>75</v>
      </c>
      <c r="AY162" s="232" t="s">
        <v>203</v>
      </c>
    </row>
    <row r="163" spans="1:65" s="14" customFormat="1" ht="11.25">
      <c r="B163" s="233"/>
      <c r="C163" s="234"/>
      <c r="D163" s="224" t="s">
        <v>211</v>
      </c>
      <c r="E163" s="235" t="s">
        <v>1</v>
      </c>
      <c r="F163" s="236" t="s">
        <v>5743</v>
      </c>
      <c r="G163" s="234"/>
      <c r="H163" s="237">
        <v>2745</v>
      </c>
      <c r="I163" s="238"/>
      <c r="J163" s="234"/>
      <c r="K163" s="234"/>
      <c r="L163" s="239"/>
      <c r="M163" s="240"/>
      <c r="N163" s="241"/>
      <c r="O163" s="241"/>
      <c r="P163" s="241"/>
      <c r="Q163" s="241"/>
      <c r="R163" s="241"/>
      <c r="S163" s="241"/>
      <c r="T163" s="242"/>
      <c r="AT163" s="243" t="s">
        <v>211</v>
      </c>
      <c r="AU163" s="243" t="s">
        <v>84</v>
      </c>
      <c r="AV163" s="14" t="s">
        <v>84</v>
      </c>
      <c r="AW163" s="14" t="s">
        <v>31</v>
      </c>
      <c r="AX163" s="14" t="s">
        <v>82</v>
      </c>
      <c r="AY163" s="243" t="s">
        <v>203</v>
      </c>
    </row>
    <row r="164" spans="1:65" s="2" customFormat="1" ht="33" customHeight="1">
      <c r="A164" s="35"/>
      <c r="B164" s="36"/>
      <c r="C164" s="247" t="s">
        <v>382</v>
      </c>
      <c r="D164" s="247" t="s">
        <v>413</v>
      </c>
      <c r="E164" s="248" t="s">
        <v>5744</v>
      </c>
      <c r="F164" s="249" t="s">
        <v>5745</v>
      </c>
      <c r="G164" s="250" t="s">
        <v>828</v>
      </c>
      <c r="H164" s="251">
        <v>2745</v>
      </c>
      <c r="I164" s="252"/>
      <c r="J164" s="253">
        <f>ROUND(I164*H164,2)</f>
        <v>0</v>
      </c>
      <c r="K164" s="249" t="s">
        <v>1</v>
      </c>
      <c r="L164" s="254"/>
      <c r="M164" s="255" t="s">
        <v>1</v>
      </c>
      <c r="N164" s="256" t="s">
        <v>40</v>
      </c>
      <c r="O164" s="72"/>
      <c r="P164" s="218">
        <f>O164*H164</f>
        <v>0</v>
      </c>
      <c r="Q164" s="218">
        <v>2.0000000000000001E-4</v>
      </c>
      <c r="R164" s="218">
        <f>Q164*H164</f>
        <v>0.54900000000000004</v>
      </c>
      <c r="S164" s="218">
        <v>0</v>
      </c>
      <c r="T164" s="219">
        <f>S164*H164</f>
        <v>0</v>
      </c>
      <c r="U164" s="35"/>
      <c r="V164" s="35"/>
      <c r="W164" s="35"/>
      <c r="X164" s="35"/>
      <c r="Y164" s="35"/>
      <c r="Z164" s="35"/>
      <c r="AA164" s="35"/>
      <c r="AB164" s="35"/>
      <c r="AC164" s="35"/>
      <c r="AD164" s="35"/>
      <c r="AE164" s="35"/>
      <c r="AR164" s="220" t="s">
        <v>1661</v>
      </c>
      <c r="AT164" s="220" t="s">
        <v>413</v>
      </c>
      <c r="AU164" s="220" t="s">
        <v>84</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412</v>
      </c>
      <c r="BM164" s="220" t="s">
        <v>5746</v>
      </c>
    </row>
    <row r="165" spans="1:65" s="13" customFormat="1" ht="11.25">
      <c r="B165" s="222"/>
      <c r="C165" s="223"/>
      <c r="D165" s="224" t="s">
        <v>211</v>
      </c>
      <c r="E165" s="225" t="s">
        <v>1</v>
      </c>
      <c r="F165" s="226" t="s">
        <v>5714</v>
      </c>
      <c r="G165" s="223"/>
      <c r="H165" s="225" t="s">
        <v>1</v>
      </c>
      <c r="I165" s="227"/>
      <c r="J165" s="223"/>
      <c r="K165" s="223"/>
      <c r="L165" s="228"/>
      <c r="M165" s="229"/>
      <c r="N165" s="230"/>
      <c r="O165" s="230"/>
      <c r="P165" s="230"/>
      <c r="Q165" s="230"/>
      <c r="R165" s="230"/>
      <c r="S165" s="230"/>
      <c r="T165" s="231"/>
      <c r="AT165" s="232" t="s">
        <v>211</v>
      </c>
      <c r="AU165" s="232" t="s">
        <v>84</v>
      </c>
      <c r="AV165" s="13" t="s">
        <v>82</v>
      </c>
      <c r="AW165" s="13" t="s">
        <v>31</v>
      </c>
      <c r="AX165" s="13" t="s">
        <v>75</v>
      </c>
      <c r="AY165" s="232" t="s">
        <v>203</v>
      </c>
    </row>
    <row r="166" spans="1:65" s="14" customFormat="1" ht="11.25">
      <c r="B166" s="233"/>
      <c r="C166" s="234"/>
      <c r="D166" s="224" t="s">
        <v>211</v>
      </c>
      <c r="E166" s="235" t="s">
        <v>1</v>
      </c>
      <c r="F166" s="236" t="s">
        <v>5743</v>
      </c>
      <c r="G166" s="234"/>
      <c r="H166" s="237">
        <v>2745</v>
      </c>
      <c r="I166" s="238"/>
      <c r="J166" s="234"/>
      <c r="K166" s="234"/>
      <c r="L166" s="239"/>
      <c r="M166" s="240"/>
      <c r="N166" s="241"/>
      <c r="O166" s="241"/>
      <c r="P166" s="241"/>
      <c r="Q166" s="241"/>
      <c r="R166" s="241"/>
      <c r="S166" s="241"/>
      <c r="T166" s="242"/>
      <c r="AT166" s="243" t="s">
        <v>211</v>
      </c>
      <c r="AU166" s="243" t="s">
        <v>84</v>
      </c>
      <c r="AV166" s="14" t="s">
        <v>84</v>
      </c>
      <c r="AW166" s="14" t="s">
        <v>31</v>
      </c>
      <c r="AX166" s="14" t="s">
        <v>82</v>
      </c>
      <c r="AY166" s="243" t="s">
        <v>203</v>
      </c>
    </row>
    <row r="167" spans="1:65" s="2" customFormat="1" ht="21.75" customHeight="1">
      <c r="A167" s="35"/>
      <c r="B167" s="36"/>
      <c r="C167" s="209" t="s">
        <v>389</v>
      </c>
      <c r="D167" s="209" t="s">
        <v>205</v>
      </c>
      <c r="E167" s="210" t="s">
        <v>5747</v>
      </c>
      <c r="F167" s="211" t="s">
        <v>5748</v>
      </c>
      <c r="G167" s="212" t="s">
        <v>828</v>
      </c>
      <c r="H167" s="213">
        <v>562</v>
      </c>
      <c r="I167" s="214"/>
      <c r="J167" s="215">
        <f>ROUND(I167*H167,2)</f>
        <v>0</v>
      </c>
      <c r="K167" s="211" t="s">
        <v>1</v>
      </c>
      <c r="L167" s="40"/>
      <c r="M167" s="216" t="s">
        <v>1</v>
      </c>
      <c r="N167" s="217" t="s">
        <v>40</v>
      </c>
      <c r="O167" s="72"/>
      <c r="P167" s="218">
        <f>O167*H167</f>
        <v>0</v>
      </c>
      <c r="Q167" s="218">
        <v>0</v>
      </c>
      <c r="R167" s="218">
        <f>Q167*H167</f>
        <v>0</v>
      </c>
      <c r="S167" s="218">
        <v>0</v>
      </c>
      <c r="T167" s="219">
        <f>S167*H167</f>
        <v>0</v>
      </c>
      <c r="U167" s="35"/>
      <c r="V167" s="35"/>
      <c r="W167" s="35"/>
      <c r="X167" s="35"/>
      <c r="Y167" s="35"/>
      <c r="Z167" s="35"/>
      <c r="AA167" s="35"/>
      <c r="AB167" s="35"/>
      <c r="AC167" s="35"/>
      <c r="AD167" s="35"/>
      <c r="AE167" s="35"/>
      <c r="AR167" s="220" t="s">
        <v>412</v>
      </c>
      <c r="AT167" s="220" t="s">
        <v>205</v>
      </c>
      <c r="AU167" s="220" t="s">
        <v>84</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412</v>
      </c>
      <c r="BM167" s="220" t="s">
        <v>5749</v>
      </c>
    </row>
    <row r="168" spans="1:65" s="13" customFormat="1" ht="11.25">
      <c r="B168" s="222"/>
      <c r="C168" s="223"/>
      <c r="D168" s="224" t="s">
        <v>211</v>
      </c>
      <c r="E168" s="225" t="s">
        <v>1</v>
      </c>
      <c r="F168" s="226" t="s">
        <v>5714</v>
      </c>
      <c r="G168" s="223"/>
      <c r="H168" s="225" t="s">
        <v>1</v>
      </c>
      <c r="I168" s="227"/>
      <c r="J168" s="223"/>
      <c r="K168" s="223"/>
      <c r="L168" s="228"/>
      <c r="M168" s="229"/>
      <c r="N168" s="230"/>
      <c r="O168" s="230"/>
      <c r="P168" s="230"/>
      <c r="Q168" s="230"/>
      <c r="R168" s="230"/>
      <c r="S168" s="230"/>
      <c r="T168" s="231"/>
      <c r="AT168" s="232" t="s">
        <v>211</v>
      </c>
      <c r="AU168" s="232" t="s">
        <v>84</v>
      </c>
      <c r="AV168" s="13" t="s">
        <v>82</v>
      </c>
      <c r="AW168" s="13" t="s">
        <v>31</v>
      </c>
      <c r="AX168" s="13" t="s">
        <v>75</v>
      </c>
      <c r="AY168" s="232" t="s">
        <v>203</v>
      </c>
    </row>
    <row r="169" spans="1:65" s="14" customFormat="1" ht="11.25">
      <c r="B169" s="233"/>
      <c r="C169" s="234"/>
      <c r="D169" s="224" t="s">
        <v>211</v>
      </c>
      <c r="E169" s="235" t="s">
        <v>1</v>
      </c>
      <c r="F169" s="236" t="s">
        <v>5750</v>
      </c>
      <c r="G169" s="234"/>
      <c r="H169" s="237">
        <v>562</v>
      </c>
      <c r="I169" s="238"/>
      <c r="J169" s="234"/>
      <c r="K169" s="234"/>
      <c r="L169" s="239"/>
      <c r="M169" s="240"/>
      <c r="N169" s="241"/>
      <c r="O169" s="241"/>
      <c r="P169" s="241"/>
      <c r="Q169" s="241"/>
      <c r="R169" s="241"/>
      <c r="S169" s="241"/>
      <c r="T169" s="242"/>
      <c r="AT169" s="243" t="s">
        <v>211</v>
      </c>
      <c r="AU169" s="243" t="s">
        <v>84</v>
      </c>
      <c r="AV169" s="14" t="s">
        <v>84</v>
      </c>
      <c r="AW169" s="14" t="s">
        <v>31</v>
      </c>
      <c r="AX169" s="14" t="s">
        <v>82</v>
      </c>
      <c r="AY169" s="243" t="s">
        <v>203</v>
      </c>
    </row>
    <row r="170" spans="1:65" s="2" customFormat="1" ht="33" customHeight="1">
      <c r="A170" s="35"/>
      <c r="B170" s="36"/>
      <c r="C170" s="247" t="s">
        <v>395</v>
      </c>
      <c r="D170" s="247" t="s">
        <v>413</v>
      </c>
      <c r="E170" s="248" t="s">
        <v>5751</v>
      </c>
      <c r="F170" s="249" t="s">
        <v>5752</v>
      </c>
      <c r="G170" s="250" t="s">
        <v>828</v>
      </c>
      <c r="H170" s="251">
        <v>420</v>
      </c>
      <c r="I170" s="252"/>
      <c r="J170" s="253">
        <f>ROUND(I170*H170,2)</f>
        <v>0</v>
      </c>
      <c r="K170" s="249" t="s">
        <v>1</v>
      </c>
      <c r="L170" s="254"/>
      <c r="M170" s="255" t="s">
        <v>1</v>
      </c>
      <c r="N170" s="256" t="s">
        <v>40</v>
      </c>
      <c r="O170" s="72"/>
      <c r="P170" s="218">
        <f>O170*H170</f>
        <v>0</v>
      </c>
      <c r="Q170" s="218">
        <v>2.0000000000000001E-4</v>
      </c>
      <c r="R170" s="218">
        <f>Q170*H170</f>
        <v>8.4000000000000005E-2</v>
      </c>
      <c r="S170" s="218">
        <v>0</v>
      </c>
      <c r="T170" s="219">
        <f>S170*H170</f>
        <v>0</v>
      </c>
      <c r="U170" s="35"/>
      <c r="V170" s="35"/>
      <c r="W170" s="35"/>
      <c r="X170" s="35"/>
      <c r="Y170" s="35"/>
      <c r="Z170" s="35"/>
      <c r="AA170" s="35"/>
      <c r="AB170" s="35"/>
      <c r="AC170" s="35"/>
      <c r="AD170" s="35"/>
      <c r="AE170" s="35"/>
      <c r="AR170" s="220" t="s">
        <v>1661</v>
      </c>
      <c r="AT170" s="220" t="s">
        <v>413</v>
      </c>
      <c r="AU170" s="220" t="s">
        <v>84</v>
      </c>
      <c r="AY170" s="18" t="s">
        <v>203</v>
      </c>
      <c r="BE170" s="221">
        <f>IF(N170="základní",J170,0)</f>
        <v>0</v>
      </c>
      <c r="BF170" s="221">
        <f>IF(N170="snížená",J170,0)</f>
        <v>0</v>
      </c>
      <c r="BG170" s="221">
        <f>IF(N170="zákl. přenesená",J170,0)</f>
        <v>0</v>
      </c>
      <c r="BH170" s="221">
        <f>IF(N170="sníž. přenesená",J170,0)</f>
        <v>0</v>
      </c>
      <c r="BI170" s="221">
        <f>IF(N170="nulová",J170,0)</f>
        <v>0</v>
      </c>
      <c r="BJ170" s="18" t="s">
        <v>82</v>
      </c>
      <c r="BK170" s="221">
        <f>ROUND(I170*H170,2)</f>
        <v>0</v>
      </c>
      <c r="BL170" s="18" t="s">
        <v>412</v>
      </c>
      <c r="BM170" s="220" t="s">
        <v>5753</v>
      </c>
    </row>
    <row r="171" spans="1:65" s="13" customFormat="1" ht="11.25">
      <c r="B171" s="222"/>
      <c r="C171" s="223"/>
      <c r="D171" s="224" t="s">
        <v>211</v>
      </c>
      <c r="E171" s="225" t="s">
        <v>1</v>
      </c>
      <c r="F171" s="226" t="s">
        <v>5714</v>
      </c>
      <c r="G171" s="223"/>
      <c r="H171" s="225" t="s">
        <v>1</v>
      </c>
      <c r="I171" s="227"/>
      <c r="J171" s="223"/>
      <c r="K171" s="223"/>
      <c r="L171" s="228"/>
      <c r="M171" s="229"/>
      <c r="N171" s="230"/>
      <c r="O171" s="230"/>
      <c r="P171" s="230"/>
      <c r="Q171" s="230"/>
      <c r="R171" s="230"/>
      <c r="S171" s="230"/>
      <c r="T171" s="231"/>
      <c r="AT171" s="232" t="s">
        <v>211</v>
      </c>
      <c r="AU171" s="232" t="s">
        <v>84</v>
      </c>
      <c r="AV171" s="13" t="s">
        <v>82</v>
      </c>
      <c r="AW171" s="13" t="s">
        <v>31</v>
      </c>
      <c r="AX171" s="13" t="s">
        <v>75</v>
      </c>
      <c r="AY171" s="232" t="s">
        <v>203</v>
      </c>
    </row>
    <row r="172" spans="1:65" s="14" customFormat="1" ht="11.25">
      <c r="B172" s="233"/>
      <c r="C172" s="234"/>
      <c r="D172" s="224" t="s">
        <v>211</v>
      </c>
      <c r="E172" s="235" t="s">
        <v>1</v>
      </c>
      <c r="F172" s="236" t="s">
        <v>5754</v>
      </c>
      <c r="G172" s="234"/>
      <c r="H172" s="237">
        <v>420</v>
      </c>
      <c r="I172" s="238"/>
      <c r="J172" s="234"/>
      <c r="K172" s="234"/>
      <c r="L172" s="239"/>
      <c r="M172" s="240"/>
      <c r="N172" s="241"/>
      <c r="O172" s="241"/>
      <c r="P172" s="241"/>
      <c r="Q172" s="241"/>
      <c r="R172" s="241"/>
      <c r="S172" s="241"/>
      <c r="T172" s="242"/>
      <c r="AT172" s="243" t="s">
        <v>211</v>
      </c>
      <c r="AU172" s="243" t="s">
        <v>84</v>
      </c>
      <c r="AV172" s="14" t="s">
        <v>84</v>
      </c>
      <c r="AW172" s="14" t="s">
        <v>31</v>
      </c>
      <c r="AX172" s="14" t="s">
        <v>82</v>
      </c>
      <c r="AY172" s="243" t="s">
        <v>203</v>
      </c>
    </row>
    <row r="173" spans="1:65" s="2" customFormat="1" ht="33" customHeight="1">
      <c r="A173" s="35"/>
      <c r="B173" s="36"/>
      <c r="C173" s="247" t="s">
        <v>401</v>
      </c>
      <c r="D173" s="247" t="s">
        <v>413</v>
      </c>
      <c r="E173" s="248" t="s">
        <v>5755</v>
      </c>
      <c r="F173" s="249" t="s">
        <v>5756</v>
      </c>
      <c r="G173" s="250" t="s">
        <v>828</v>
      </c>
      <c r="H173" s="251">
        <v>142</v>
      </c>
      <c r="I173" s="252"/>
      <c r="J173" s="253">
        <f>ROUND(I173*H173,2)</f>
        <v>0</v>
      </c>
      <c r="K173" s="249" t="s">
        <v>1</v>
      </c>
      <c r="L173" s="254"/>
      <c r="M173" s="255" t="s">
        <v>1</v>
      </c>
      <c r="N173" s="256" t="s">
        <v>40</v>
      </c>
      <c r="O173" s="72"/>
      <c r="P173" s="218">
        <f>O173*H173</f>
        <v>0</v>
      </c>
      <c r="Q173" s="218">
        <v>2.0000000000000001E-4</v>
      </c>
      <c r="R173" s="218">
        <f>Q173*H173</f>
        <v>2.8400000000000002E-2</v>
      </c>
      <c r="S173" s="218">
        <v>0</v>
      </c>
      <c r="T173" s="219">
        <f>S173*H173</f>
        <v>0</v>
      </c>
      <c r="U173" s="35"/>
      <c r="V173" s="35"/>
      <c r="W173" s="35"/>
      <c r="X173" s="35"/>
      <c r="Y173" s="35"/>
      <c r="Z173" s="35"/>
      <c r="AA173" s="35"/>
      <c r="AB173" s="35"/>
      <c r="AC173" s="35"/>
      <c r="AD173" s="35"/>
      <c r="AE173" s="35"/>
      <c r="AR173" s="220" t="s">
        <v>1661</v>
      </c>
      <c r="AT173" s="220" t="s">
        <v>413</v>
      </c>
      <c r="AU173" s="220" t="s">
        <v>84</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412</v>
      </c>
      <c r="BM173" s="220" t="s">
        <v>5757</v>
      </c>
    </row>
    <row r="174" spans="1:65" s="13" customFormat="1" ht="11.25">
      <c r="B174" s="222"/>
      <c r="C174" s="223"/>
      <c r="D174" s="224" t="s">
        <v>211</v>
      </c>
      <c r="E174" s="225" t="s">
        <v>1</v>
      </c>
      <c r="F174" s="226" t="s">
        <v>5714</v>
      </c>
      <c r="G174" s="223"/>
      <c r="H174" s="225" t="s">
        <v>1</v>
      </c>
      <c r="I174" s="227"/>
      <c r="J174" s="223"/>
      <c r="K174" s="223"/>
      <c r="L174" s="228"/>
      <c r="M174" s="229"/>
      <c r="N174" s="230"/>
      <c r="O174" s="230"/>
      <c r="P174" s="230"/>
      <c r="Q174" s="230"/>
      <c r="R174" s="230"/>
      <c r="S174" s="230"/>
      <c r="T174" s="231"/>
      <c r="AT174" s="232" t="s">
        <v>211</v>
      </c>
      <c r="AU174" s="232" t="s">
        <v>84</v>
      </c>
      <c r="AV174" s="13" t="s">
        <v>82</v>
      </c>
      <c r="AW174" s="13" t="s">
        <v>31</v>
      </c>
      <c r="AX174" s="13" t="s">
        <v>75</v>
      </c>
      <c r="AY174" s="232" t="s">
        <v>203</v>
      </c>
    </row>
    <row r="175" spans="1:65" s="14" customFormat="1" ht="11.25">
      <c r="B175" s="233"/>
      <c r="C175" s="234"/>
      <c r="D175" s="224" t="s">
        <v>211</v>
      </c>
      <c r="E175" s="235" t="s">
        <v>1</v>
      </c>
      <c r="F175" s="236" t="s">
        <v>3450</v>
      </c>
      <c r="G175" s="234"/>
      <c r="H175" s="237">
        <v>142</v>
      </c>
      <c r="I175" s="238"/>
      <c r="J175" s="234"/>
      <c r="K175" s="234"/>
      <c r="L175" s="239"/>
      <c r="M175" s="240"/>
      <c r="N175" s="241"/>
      <c r="O175" s="241"/>
      <c r="P175" s="241"/>
      <c r="Q175" s="241"/>
      <c r="R175" s="241"/>
      <c r="S175" s="241"/>
      <c r="T175" s="242"/>
      <c r="AT175" s="243" t="s">
        <v>211</v>
      </c>
      <c r="AU175" s="243" t="s">
        <v>84</v>
      </c>
      <c r="AV175" s="14" t="s">
        <v>84</v>
      </c>
      <c r="AW175" s="14" t="s">
        <v>31</v>
      </c>
      <c r="AX175" s="14" t="s">
        <v>82</v>
      </c>
      <c r="AY175" s="243" t="s">
        <v>203</v>
      </c>
    </row>
    <row r="176" spans="1:65" s="2" customFormat="1" ht="21.75" customHeight="1">
      <c r="A176" s="35"/>
      <c r="B176" s="36"/>
      <c r="C176" s="209" t="s">
        <v>8</v>
      </c>
      <c r="D176" s="209" t="s">
        <v>205</v>
      </c>
      <c r="E176" s="210" t="s">
        <v>5758</v>
      </c>
      <c r="F176" s="211" t="s">
        <v>5759</v>
      </c>
      <c r="G176" s="212" t="s">
        <v>828</v>
      </c>
      <c r="H176" s="213">
        <v>701</v>
      </c>
      <c r="I176" s="214"/>
      <c r="J176" s="215">
        <f>ROUND(I176*H176,2)</f>
        <v>0</v>
      </c>
      <c r="K176" s="211" t="s">
        <v>1</v>
      </c>
      <c r="L176" s="40"/>
      <c r="M176" s="216" t="s">
        <v>1</v>
      </c>
      <c r="N176" s="217" t="s">
        <v>40</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412</v>
      </c>
      <c r="AT176" s="220" t="s">
        <v>205</v>
      </c>
      <c r="AU176" s="220" t="s">
        <v>84</v>
      </c>
      <c r="AY176" s="18" t="s">
        <v>203</v>
      </c>
      <c r="BE176" s="221">
        <f>IF(N176="základní",J176,0)</f>
        <v>0</v>
      </c>
      <c r="BF176" s="221">
        <f>IF(N176="snížená",J176,0)</f>
        <v>0</v>
      </c>
      <c r="BG176" s="221">
        <f>IF(N176="zákl. přenesená",J176,0)</f>
        <v>0</v>
      </c>
      <c r="BH176" s="221">
        <f>IF(N176="sníž. přenesená",J176,0)</f>
        <v>0</v>
      </c>
      <c r="BI176" s="221">
        <f>IF(N176="nulová",J176,0)</f>
        <v>0</v>
      </c>
      <c r="BJ176" s="18" t="s">
        <v>82</v>
      </c>
      <c r="BK176" s="221">
        <f>ROUND(I176*H176,2)</f>
        <v>0</v>
      </c>
      <c r="BL176" s="18" t="s">
        <v>412</v>
      </c>
      <c r="BM176" s="220" t="s">
        <v>5760</v>
      </c>
    </row>
    <row r="177" spans="1:65" s="13" customFormat="1" ht="11.25">
      <c r="B177" s="222"/>
      <c r="C177" s="223"/>
      <c r="D177" s="224" t="s">
        <v>211</v>
      </c>
      <c r="E177" s="225" t="s">
        <v>1</v>
      </c>
      <c r="F177" s="226" t="s">
        <v>5714</v>
      </c>
      <c r="G177" s="223"/>
      <c r="H177" s="225" t="s">
        <v>1</v>
      </c>
      <c r="I177" s="227"/>
      <c r="J177" s="223"/>
      <c r="K177" s="223"/>
      <c r="L177" s="228"/>
      <c r="M177" s="229"/>
      <c r="N177" s="230"/>
      <c r="O177" s="230"/>
      <c r="P177" s="230"/>
      <c r="Q177" s="230"/>
      <c r="R177" s="230"/>
      <c r="S177" s="230"/>
      <c r="T177" s="231"/>
      <c r="AT177" s="232" t="s">
        <v>211</v>
      </c>
      <c r="AU177" s="232" t="s">
        <v>84</v>
      </c>
      <c r="AV177" s="13" t="s">
        <v>82</v>
      </c>
      <c r="AW177" s="13" t="s">
        <v>31</v>
      </c>
      <c r="AX177" s="13" t="s">
        <v>75</v>
      </c>
      <c r="AY177" s="232" t="s">
        <v>203</v>
      </c>
    </row>
    <row r="178" spans="1:65" s="14" customFormat="1" ht="11.25">
      <c r="B178" s="233"/>
      <c r="C178" s="234"/>
      <c r="D178" s="224" t="s">
        <v>211</v>
      </c>
      <c r="E178" s="235" t="s">
        <v>1</v>
      </c>
      <c r="F178" s="236" t="s">
        <v>5761</v>
      </c>
      <c r="G178" s="234"/>
      <c r="H178" s="237">
        <v>701</v>
      </c>
      <c r="I178" s="238"/>
      <c r="J178" s="234"/>
      <c r="K178" s="234"/>
      <c r="L178" s="239"/>
      <c r="M178" s="240"/>
      <c r="N178" s="241"/>
      <c r="O178" s="241"/>
      <c r="P178" s="241"/>
      <c r="Q178" s="241"/>
      <c r="R178" s="241"/>
      <c r="S178" s="241"/>
      <c r="T178" s="242"/>
      <c r="AT178" s="243" t="s">
        <v>211</v>
      </c>
      <c r="AU178" s="243" t="s">
        <v>84</v>
      </c>
      <c r="AV178" s="14" t="s">
        <v>84</v>
      </c>
      <c r="AW178" s="14" t="s">
        <v>31</v>
      </c>
      <c r="AX178" s="14" t="s">
        <v>82</v>
      </c>
      <c r="AY178" s="243" t="s">
        <v>203</v>
      </c>
    </row>
    <row r="179" spans="1:65" s="2" customFormat="1" ht="21.75" customHeight="1">
      <c r="A179" s="35"/>
      <c r="B179" s="36"/>
      <c r="C179" s="209" t="s">
        <v>412</v>
      </c>
      <c r="D179" s="209" t="s">
        <v>205</v>
      </c>
      <c r="E179" s="210" t="s">
        <v>5762</v>
      </c>
      <c r="F179" s="211" t="s">
        <v>5763</v>
      </c>
      <c r="G179" s="212" t="s">
        <v>828</v>
      </c>
      <c r="H179" s="213">
        <v>137</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412</v>
      </c>
      <c r="AT179" s="220" t="s">
        <v>205</v>
      </c>
      <c r="AU179" s="220" t="s">
        <v>84</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412</v>
      </c>
      <c r="BM179" s="220" t="s">
        <v>5764</v>
      </c>
    </row>
    <row r="180" spans="1:65" s="13" customFormat="1" ht="11.25">
      <c r="B180" s="222"/>
      <c r="C180" s="223"/>
      <c r="D180" s="224" t="s">
        <v>211</v>
      </c>
      <c r="E180" s="225" t="s">
        <v>1</v>
      </c>
      <c r="F180" s="226" t="s">
        <v>5714</v>
      </c>
      <c r="G180" s="223"/>
      <c r="H180" s="225" t="s">
        <v>1</v>
      </c>
      <c r="I180" s="227"/>
      <c r="J180" s="223"/>
      <c r="K180" s="223"/>
      <c r="L180" s="228"/>
      <c r="M180" s="229"/>
      <c r="N180" s="230"/>
      <c r="O180" s="230"/>
      <c r="P180" s="230"/>
      <c r="Q180" s="230"/>
      <c r="R180" s="230"/>
      <c r="S180" s="230"/>
      <c r="T180" s="231"/>
      <c r="AT180" s="232" t="s">
        <v>211</v>
      </c>
      <c r="AU180" s="232" t="s">
        <v>84</v>
      </c>
      <c r="AV180" s="13" t="s">
        <v>82</v>
      </c>
      <c r="AW180" s="13" t="s">
        <v>31</v>
      </c>
      <c r="AX180" s="13" t="s">
        <v>75</v>
      </c>
      <c r="AY180" s="232" t="s">
        <v>203</v>
      </c>
    </row>
    <row r="181" spans="1:65" s="14" customFormat="1" ht="11.25">
      <c r="B181" s="233"/>
      <c r="C181" s="234"/>
      <c r="D181" s="224" t="s">
        <v>211</v>
      </c>
      <c r="E181" s="235" t="s">
        <v>1</v>
      </c>
      <c r="F181" s="236" t="s">
        <v>5765</v>
      </c>
      <c r="G181" s="234"/>
      <c r="H181" s="237">
        <v>137</v>
      </c>
      <c r="I181" s="238"/>
      <c r="J181" s="234"/>
      <c r="K181" s="234"/>
      <c r="L181" s="239"/>
      <c r="M181" s="240"/>
      <c r="N181" s="241"/>
      <c r="O181" s="241"/>
      <c r="P181" s="241"/>
      <c r="Q181" s="241"/>
      <c r="R181" s="241"/>
      <c r="S181" s="241"/>
      <c r="T181" s="242"/>
      <c r="AT181" s="243" t="s">
        <v>211</v>
      </c>
      <c r="AU181" s="243" t="s">
        <v>84</v>
      </c>
      <c r="AV181" s="14" t="s">
        <v>84</v>
      </c>
      <c r="AW181" s="14" t="s">
        <v>31</v>
      </c>
      <c r="AX181" s="14" t="s">
        <v>82</v>
      </c>
      <c r="AY181" s="243" t="s">
        <v>203</v>
      </c>
    </row>
    <row r="182" spans="1:65" s="2" customFormat="1" ht="21.75" customHeight="1">
      <c r="A182" s="35"/>
      <c r="B182" s="36"/>
      <c r="C182" s="209" t="s">
        <v>421</v>
      </c>
      <c r="D182" s="209" t="s">
        <v>205</v>
      </c>
      <c r="E182" s="210" t="s">
        <v>5766</v>
      </c>
      <c r="F182" s="211" t="s">
        <v>5767</v>
      </c>
      <c r="G182" s="212" t="s">
        <v>409</v>
      </c>
      <c r="H182" s="213">
        <v>0.872</v>
      </c>
      <c r="I182" s="214"/>
      <c r="J182" s="215">
        <f>ROUND(I182*H182,2)</f>
        <v>0</v>
      </c>
      <c r="K182" s="211" t="s">
        <v>218</v>
      </c>
      <c r="L182" s="40"/>
      <c r="M182" s="216" t="s">
        <v>1</v>
      </c>
      <c r="N182" s="217" t="s">
        <v>40</v>
      </c>
      <c r="O182" s="72"/>
      <c r="P182" s="218">
        <f>O182*H182</f>
        <v>0</v>
      </c>
      <c r="Q182" s="218">
        <v>0</v>
      </c>
      <c r="R182" s="218">
        <f>Q182*H182</f>
        <v>0</v>
      </c>
      <c r="S182" s="218">
        <v>0</v>
      </c>
      <c r="T182" s="219">
        <f>S182*H182</f>
        <v>0</v>
      </c>
      <c r="U182" s="35"/>
      <c r="V182" s="35"/>
      <c r="W182" s="35"/>
      <c r="X182" s="35"/>
      <c r="Y182" s="35"/>
      <c r="Z182" s="35"/>
      <c r="AA182" s="35"/>
      <c r="AB182" s="35"/>
      <c r="AC182" s="35"/>
      <c r="AD182" s="35"/>
      <c r="AE182" s="35"/>
      <c r="AR182" s="220" t="s">
        <v>412</v>
      </c>
      <c r="AT182" s="220" t="s">
        <v>205</v>
      </c>
      <c r="AU182" s="220" t="s">
        <v>84</v>
      </c>
      <c r="AY182" s="18" t="s">
        <v>203</v>
      </c>
      <c r="BE182" s="221">
        <f>IF(N182="základní",J182,0)</f>
        <v>0</v>
      </c>
      <c r="BF182" s="221">
        <f>IF(N182="snížená",J182,0)</f>
        <v>0</v>
      </c>
      <c r="BG182" s="221">
        <f>IF(N182="zákl. přenesená",J182,0)</f>
        <v>0</v>
      </c>
      <c r="BH182" s="221">
        <f>IF(N182="sníž. přenesená",J182,0)</f>
        <v>0</v>
      </c>
      <c r="BI182" s="221">
        <f>IF(N182="nulová",J182,0)</f>
        <v>0</v>
      </c>
      <c r="BJ182" s="18" t="s">
        <v>82</v>
      </c>
      <c r="BK182" s="221">
        <f>ROUND(I182*H182,2)</f>
        <v>0</v>
      </c>
      <c r="BL182" s="18" t="s">
        <v>412</v>
      </c>
      <c r="BM182" s="220" t="s">
        <v>5768</v>
      </c>
    </row>
    <row r="183" spans="1:65" s="2" customFormat="1" ht="107.25">
      <c r="A183" s="35"/>
      <c r="B183" s="36"/>
      <c r="C183" s="37"/>
      <c r="D183" s="224" t="s">
        <v>355</v>
      </c>
      <c r="E183" s="37"/>
      <c r="F183" s="244" t="s">
        <v>5769</v>
      </c>
      <c r="G183" s="37"/>
      <c r="H183" s="37"/>
      <c r="I183" s="123"/>
      <c r="J183" s="37"/>
      <c r="K183" s="37"/>
      <c r="L183" s="40"/>
      <c r="M183" s="245"/>
      <c r="N183" s="246"/>
      <c r="O183" s="72"/>
      <c r="P183" s="72"/>
      <c r="Q183" s="72"/>
      <c r="R183" s="72"/>
      <c r="S183" s="72"/>
      <c r="T183" s="73"/>
      <c r="U183" s="35"/>
      <c r="V183" s="35"/>
      <c r="W183" s="35"/>
      <c r="X183" s="35"/>
      <c r="Y183" s="35"/>
      <c r="Z183" s="35"/>
      <c r="AA183" s="35"/>
      <c r="AB183" s="35"/>
      <c r="AC183" s="35"/>
      <c r="AD183" s="35"/>
      <c r="AE183" s="35"/>
      <c r="AT183" s="18" t="s">
        <v>355</v>
      </c>
      <c r="AU183" s="18" t="s">
        <v>84</v>
      </c>
    </row>
    <row r="184" spans="1:65" s="12" customFormat="1" ht="22.9" customHeight="1">
      <c r="B184" s="193"/>
      <c r="C184" s="194"/>
      <c r="D184" s="195" t="s">
        <v>74</v>
      </c>
      <c r="E184" s="207" t="s">
        <v>5770</v>
      </c>
      <c r="F184" s="207" t="s">
        <v>5771</v>
      </c>
      <c r="G184" s="194"/>
      <c r="H184" s="194"/>
      <c r="I184" s="197"/>
      <c r="J184" s="208">
        <f>BK184</f>
        <v>0</v>
      </c>
      <c r="K184" s="194"/>
      <c r="L184" s="199"/>
      <c r="M184" s="200"/>
      <c r="N184" s="201"/>
      <c r="O184" s="201"/>
      <c r="P184" s="202">
        <f>SUM(P185:P191)</f>
        <v>0</v>
      </c>
      <c r="Q184" s="201"/>
      <c r="R184" s="202">
        <f>SUM(R185:R191)</f>
        <v>4.326E-2</v>
      </c>
      <c r="S184" s="201"/>
      <c r="T184" s="203">
        <f>SUM(T185:T191)</f>
        <v>0</v>
      </c>
      <c r="AR184" s="204" t="s">
        <v>84</v>
      </c>
      <c r="AT184" s="205" t="s">
        <v>74</v>
      </c>
      <c r="AU184" s="205" t="s">
        <v>82</v>
      </c>
      <c r="AY184" s="204" t="s">
        <v>203</v>
      </c>
      <c r="BK184" s="206">
        <f>SUM(BK185:BK191)</f>
        <v>0</v>
      </c>
    </row>
    <row r="185" spans="1:65" s="2" customFormat="1" ht="21.75" customHeight="1">
      <c r="A185" s="35"/>
      <c r="B185" s="36"/>
      <c r="C185" s="209" t="s">
        <v>428</v>
      </c>
      <c r="D185" s="209" t="s">
        <v>205</v>
      </c>
      <c r="E185" s="210" t="s">
        <v>5772</v>
      </c>
      <c r="F185" s="211" t="s">
        <v>5773</v>
      </c>
      <c r="G185" s="212" t="s">
        <v>208</v>
      </c>
      <c r="H185" s="213">
        <v>7</v>
      </c>
      <c r="I185" s="214"/>
      <c r="J185" s="215">
        <f>ROUND(I185*H185,2)</f>
        <v>0</v>
      </c>
      <c r="K185" s="211" t="s">
        <v>1</v>
      </c>
      <c r="L185" s="40"/>
      <c r="M185" s="216" t="s">
        <v>1</v>
      </c>
      <c r="N185" s="217" t="s">
        <v>40</v>
      </c>
      <c r="O185" s="72"/>
      <c r="P185" s="218">
        <f>O185*H185</f>
        <v>0</v>
      </c>
      <c r="Q185" s="218">
        <v>5.4999999999999997E-3</v>
      </c>
      <c r="R185" s="218">
        <f>Q185*H185</f>
        <v>3.85E-2</v>
      </c>
      <c r="S185" s="218">
        <v>0</v>
      </c>
      <c r="T185" s="219">
        <f>S185*H185</f>
        <v>0</v>
      </c>
      <c r="U185" s="35"/>
      <c r="V185" s="35"/>
      <c r="W185" s="35"/>
      <c r="X185" s="35"/>
      <c r="Y185" s="35"/>
      <c r="Z185" s="35"/>
      <c r="AA185" s="35"/>
      <c r="AB185" s="35"/>
      <c r="AC185" s="35"/>
      <c r="AD185" s="35"/>
      <c r="AE185" s="35"/>
      <c r="AR185" s="220" t="s">
        <v>412</v>
      </c>
      <c r="AT185" s="220" t="s">
        <v>205</v>
      </c>
      <c r="AU185" s="220" t="s">
        <v>84</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412</v>
      </c>
      <c r="BM185" s="220" t="s">
        <v>5774</v>
      </c>
    </row>
    <row r="186" spans="1:65" s="13" customFormat="1" ht="11.25">
      <c r="B186" s="222"/>
      <c r="C186" s="223"/>
      <c r="D186" s="224" t="s">
        <v>211</v>
      </c>
      <c r="E186" s="225" t="s">
        <v>1</v>
      </c>
      <c r="F186" s="226" t="s">
        <v>5714</v>
      </c>
      <c r="G186" s="223"/>
      <c r="H186" s="225" t="s">
        <v>1</v>
      </c>
      <c r="I186" s="227"/>
      <c r="J186" s="223"/>
      <c r="K186" s="223"/>
      <c r="L186" s="228"/>
      <c r="M186" s="229"/>
      <c r="N186" s="230"/>
      <c r="O186" s="230"/>
      <c r="P186" s="230"/>
      <c r="Q186" s="230"/>
      <c r="R186" s="230"/>
      <c r="S186" s="230"/>
      <c r="T186" s="231"/>
      <c r="AT186" s="232" t="s">
        <v>211</v>
      </c>
      <c r="AU186" s="232" t="s">
        <v>84</v>
      </c>
      <c r="AV186" s="13" t="s">
        <v>82</v>
      </c>
      <c r="AW186" s="13" t="s">
        <v>31</v>
      </c>
      <c r="AX186" s="13" t="s">
        <v>75</v>
      </c>
      <c r="AY186" s="232" t="s">
        <v>203</v>
      </c>
    </row>
    <row r="187" spans="1:65" s="14" customFormat="1" ht="11.25">
      <c r="B187" s="233"/>
      <c r="C187" s="234"/>
      <c r="D187" s="224" t="s">
        <v>211</v>
      </c>
      <c r="E187" s="235" t="s">
        <v>1</v>
      </c>
      <c r="F187" s="236" t="s">
        <v>351</v>
      </c>
      <c r="G187" s="234"/>
      <c r="H187" s="237">
        <v>7</v>
      </c>
      <c r="I187" s="238"/>
      <c r="J187" s="234"/>
      <c r="K187" s="234"/>
      <c r="L187" s="239"/>
      <c r="M187" s="240"/>
      <c r="N187" s="241"/>
      <c r="O187" s="241"/>
      <c r="P187" s="241"/>
      <c r="Q187" s="241"/>
      <c r="R187" s="241"/>
      <c r="S187" s="241"/>
      <c r="T187" s="242"/>
      <c r="AT187" s="243" t="s">
        <v>211</v>
      </c>
      <c r="AU187" s="243" t="s">
        <v>84</v>
      </c>
      <c r="AV187" s="14" t="s">
        <v>84</v>
      </c>
      <c r="AW187" s="14" t="s">
        <v>31</v>
      </c>
      <c r="AX187" s="14" t="s">
        <v>82</v>
      </c>
      <c r="AY187" s="243" t="s">
        <v>203</v>
      </c>
    </row>
    <row r="188" spans="1:65" s="2" customFormat="1" ht="21.75" customHeight="1">
      <c r="A188" s="35"/>
      <c r="B188" s="36"/>
      <c r="C188" s="209" t="s">
        <v>434</v>
      </c>
      <c r="D188" s="209" t="s">
        <v>205</v>
      </c>
      <c r="E188" s="210" t="s">
        <v>5775</v>
      </c>
      <c r="F188" s="211" t="s">
        <v>5776</v>
      </c>
      <c r="G188" s="212" t="s">
        <v>208</v>
      </c>
      <c r="H188" s="213">
        <v>7</v>
      </c>
      <c r="I188" s="214"/>
      <c r="J188" s="215">
        <f>ROUND(I188*H188,2)</f>
        <v>0</v>
      </c>
      <c r="K188" s="211" t="s">
        <v>218</v>
      </c>
      <c r="L188" s="40"/>
      <c r="M188" s="216" t="s">
        <v>1</v>
      </c>
      <c r="N188" s="217" t="s">
        <v>40</v>
      </c>
      <c r="O188" s="72"/>
      <c r="P188" s="218">
        <f>O188*H188</f>
        <v>0</v>
      </c>
      <c r="Q188" s="218">
        <v>6.8000000000000005E-4</v>
      </c>
      <c r="R188" s="218">
        <f>Q188*H188</f>
        <v>4.7600000000000003E-3</v>
      </c>
      <c r="S188" s="218">
        <v>0</v>
      </c>
      <c r="T188" s="219">
        <f>S188*H188</f>
        <v>0</v>
      </c>
      <c r="U188" s="35"/>
      <c r="V188" s="35"/>
      <c r="W188" s="35"/>
      <c r="X188" s="35"/>
      <c r="Y188" s="35"/>
      <c r="Z188" s="35"/>
      <c r="AA188" s="35"/>
      <c r="AB188" s="35"/>
      <c r="AC188" s="35"/>
      <c r="AD188" s="35"/>
      <c r="AE188" s="35"/>
      <c r="AR188" s="220" t="s">
        <v>412</v>
      </c>
      <c r="AT188" s="220" t="s">
        <v>205</v>
      </c>
      <c r="AU188" s="220" t="s">
        <v>84</v>
      </c>
      <c r="AY188" s="18" t="s">
        <v>203</v>
      </c>
      <c r="BE188" s="221">
        <f>IF(N188="základní",J188,0)</f>
        <v>0</v>
      </c>
      <c r="BF188" s="221">
        <f>IF(N188="snížená",J188,0)</f>
        <v>0</v>
      </c>
      <c r="BG188" s="221">
        <f>IF(N188="zákl. přenesená",J188,0)</f>
        <v>0</v>
      </c>
      <c r="BH188" s="221">
        <f>IF(N188="sníž. přenesená",J188,0)</f>
        <v>0</v>
      </c>
      <c r="BI188" s="221">
        <f>IF(N188="nulová",J188,0)</f>
        <v>0</v>
      </c>
      <c r="BJ188" s="18" t="s">
        <v>82</v>
      </c>
      <c r="BK188" s="221">
        <f>ROUND(I188*H188,2)</f>
        <v>0</v>
      </c>
      <c r="BL188" s="18" t="s">
        <v>412</v>
      </c>
      <c r="BM188" s="220" t="s">
        <v>5777</v>
      </c>
    </row>
    <row r="189" spans="1:65" s="13" customFormat="1" ht="11.25">
      <c r="B189" s="222"/>
      <c r="C189" s="223"/>
      <c r="D189" s="224" t="s">
        <v>211</v>
      </c>
      <c r="E189" s="225" t="s">
        <v>1</v>
      </c>
      <c r="F189" s="226" t="s">
        <v>5714</v>
      </c>
      <c r="G189" s="223"/>
      <c r="H189" s="225" t="s">
        <v>1</v>
      </c>
      <c r="I189" s="227"/>
      <c r="J189" s="223"/>
      <c r="K189" s="223"/>
      <c r="L189" s="228"/>
      <c r="M189" s="229"/>
      <c r="N189" s="230"/>
      <c r="O189" s="230"/>
      <c r="P189" s="230"/>
      <c r="Q189" s="230"/>
      <c r="R189" s="230"/>
      <c r="S189" s="230"/>
      <c r="T189" s="231"/>
      <c r="AT189" s="232" t="s">
        <v>211</v>
      </c>
      <c r="AU189" s="232" t="s">
        <v>84</v>
      </c>
      <c r="AV189" s="13" t="s">
        <v>82</v>
      </c>
      <c r="AW189" s="13" t="s">
        <v>31</v>
      </c>
      <c r="AX189" s="13" t="s">
        <v>75</v>
      </c>
      <c r="AY189" s="232" t="s">
        <v>203</v>
      </c>
    </row>
    <row r="190" spans="1:65" s="14" customFormat="1" ht="11.25">
      <c r="B190" s="233"/>
      <c r="C190" s="234"/>
      <c r="D190" s="224" t="s">
        <v>211</v>
      </c>
      <c r="E190" s="235" t="s">
        <v>1</v>
      </c>
      <c r="F190" s="236" t="s">
        <v>351</v>
      </c>
      <c r="G190" s="234"/>
      <c r="H190" s="237">
        <v>7</v>
      </c>
      <c r="I190" s="238"/>
      <c r="J190" s="234"/>
      <c r="K190" s="234"/>
      <c r="L190" s="239"/>
      <c r="M190" s="240"/>
      <c r="N190" s="241"/>
      <c r="O190" s="241"/>
      <c r="P190" s="241"/>
      <c r="Q190" s="241"/>
      <c r="R190" s="241"/>
      <c r="S190" s="241"/>
      <c r="T190" s="242"/>
      <c r="AT190" s="243" t="s">
        <v>211</v>
      </c>
      <c r="AU190" s="243" t="s">
        <v>84</v>
      </c>
      <c r="AV190" s="14" t="s">
        <v>84</v>
      </c>
      <c r="AW190" s="14" t="s">
        <v>31</v>
      </c>
      <c r="AX190" s="14" t="s">
        <v>82</v>
      </c>
      <c r="AY190" s="243" t="s">
        <v>203</v>
      </c>
    </row>
    <row r="191" spans="1:65" s="2" customFormat="1" ht="21.75" customHeight="1">
      <c r="A191" s="35"/>
      <c r="B191" s="36"/>
      <c r="C191" s="209" t="s">
        <v>596</v>
      </c>
      <c r="D191" s="209" t="s">
        <v>205</v>
      </c>
      <c r="E191" s="210" t="s">
        <v>5778</v>
      </c>
      <c r="F191" s="211" t="s">
        <v>5779</v>
      </c>
      <c r="G191" s="212" t="s">
        <v>409</v>
      </c>
      <c r="H191" s="213">
        <v>4.2999999999999997E-2</v>
      </c>
      <c r="I191" s="214"/>
      <c r="J191" s="215">
        <f>ROUND(I191*H191,2)</f>
        <v>0</v>
      </c>
      <c r="K191" s="211" t="s">
        <v>218</v>
      </c>
      <c r="L191" s="40"/>
      <c r="M191" s="216" t="s">
        <v>1</v>
      </c>
      <c r="N191" s="217" t="s">
        <v>40</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412</v>
      </c>
      <c r="AT191" s="220" t="s">
        <v>205</v>
      </c>
      <c r="AU191" s="220" t="s">
        <v>84</v>
      </c>
      <c r="AY191" s="18" t="s">
        <v>203</v>
      </c>
      <c r="BE191" s="221">
        <f>IF(N191="základní",J191,0)</f>
        <v>0</v>
      </c>
      <c r="BF191" s="221">
        <f>IF(N191="snížená",J191,0)</f>
        <v>0</v>
      </c>
      <c r="BG191" s="221">
        <f>IF(N191="zákl. přenesená",J191,0)</f>
        <v>0</v>
      </c>
      <c r="BH191" s="221">
        <f>IF(N191="sníž. přenesená",J191,0)</f>
        <v>0</v>
      </c>
      <c r="BI191" s="221">
        <f>IF(N191="nulová",J191,0)</f>
        <v>0</v>
      </c>
      <c r="BJ191" s="18" t="s">
        <v>82</v>
      </c>
      <c r="BK191" s="221">
        <f>ROUND(I191*H191,2)</f>
        <v>0</v>
      </c>
      <c r="BL191" s="18" t="s">
        <v>412</v>
      </c>
      <c r="BM191" s="220" t="s">
        <v>5780</v>
      </c>
    </row>
    <row r="192" spans="1:65" s="12" customFormat="1" ht="22.9" customHeight="1">
      <c r="B192" s="193"/>
      <c r="C192" s="194"/>
      <c r="D192" s="195" t="s">
        <v>74</v>
      </c>
      <c r="E192" s="207" t="s">
        <v>5781</v>
      </c>
      <c r="F192" s="207" t="s">
        <v>5782</v>
      </c>
      <c r="G192" s="194"/>
      <c r="H192" s="194"/>
      <c r="I192" s="197"/>
      <c r="J192" s="208">
        <f>BK192</f>
        <v>0</v>
      </c>
      <c r="K192" s="194"/>
      <c r="L192" s="199"/>
      <c r="M192" s="200"/>
      <c r="N192" s="201"/>
      <c r="O192" s="201"/>
      <c r="P192" s="202">
        <f>SUM(P193:P264)</f>
        <v>0</v>
      </c>
      <c r="Q192" s="201"/>
      <c r="R192" s="202">
        <f>SUM(R193:R264)</f>
        <v>2.6808799999999993</v>
      </c>
      <c r="S192" s="201"/>
      <c r="T192" s="203">
        <f>SUM(T193:T264)</f>
        <v>2.9720400000000002</v>
      </c>
      <c r="AR192" s="204" t="s">
        <v>84</v>
      </c>
      <c r="AT192" s="205" t="s">
        <v>74</v>
      </c>
      <c r="AU192" s="205" t="s">
        <v>82</v>
      </c>
      <c r="AY192" s="204" t="s">
        <v>203</v>
      </c>
      <c r="BK192" s="206">
        <f>SUM(BK193:BK264)</f>
        <v>0</v>
      </c>
    </row>
    <row r="193" spans="1:65" s="2" customFormat="1" ht="16.5" customHeight="1">
      <c r="A193" s="35"/>
      <c r="B193" s="36"/>
      <c r="C193" s="209" t="s">
        <v>7</v>
      </c>
      <c r="D193" s="209" t="s">
        <v>205</v>
      </c>
      <c r="E193" s="210" t="s">
        <v>5783</v>
      </c>
      <c r="F193" s="211" t="s">
        <v>5784</v>
      </c>
      <c r="G193" s="212" t="s">
        <v>828</v>
      </c>
      <c r="H193" s="213">
        <v>701</v>
      </c>
      <c r="I193" s="214"/>
      <c r="J193" s="215">
        <f>ROUND(I193*H193,2)</f>
        <v>0</v>
      </c>
      <c r="K193" s="211" t="s">
        <v>218</v>
      </c>
      <c r="L193" s="40"/>
      <c r="M193" s="216" t="s">
        <v>1</v>
      </c>
      <c r="N193" s="217" t="s">
        <v>40</v>
      </c>
      <c r="O193" s="72"/>
      <c r="P193" s="218">
        <f>O193*H193</f>
        <v>0</v>
      </c>
      <c r="Q193" s="218">
        <v>2.0000000000000002E-5</v>
      </c>
      <c r="R193" s="218">
        <f>Q193*H193</f>
        <v>1.4020000000000001E-2</v>
      </c>
      <c r="S193" s="218">
        <v>3.2000000000000002E-3</v>
      </c>
      <c r="T193" s="219">
        <f>S193*H193</f>
        <v>2.2432000000000003</v>
      </c>
      <c r="U193" s="35"/>
      <c r="V193" s="35"/>
      <c r="W193" s="35"/>
      <c r="X193" s="35"/>
      <c r="Y193" s="35"/>
      <c r="Z193" s="35"/>
      <c r="AA193" s="35"/>
      <c r="AB193" s="35"/>
      <c r="AC193" s="35"/>
      <c r="AD193" s="35"/>
      <c r="AE193" s="35"/>
      <c r="AR193" s="220" t="s">
        <v>412</v>
      </c>
      <c r="AT193" s="220" t="s">
        <v>205</v>
      </c>
      <c r="AU193" s="220" t="s">
        <v>84</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412</v>
      </c>
      <c r="BM193" s="220" t="s">
        <v>5785</v>
      </c>
    </row>
    <row r="194" spans="1:65" s="13" customFormat="1" ht="11.25">
      <c r="B194" s="222"/>
      <c r="C194" s="223"/>
      <c r="D194" s="224" t="s">
        <v>211</v>
      </c>
      <c r="E194" s="225" t="s">
        <v>1</v>
      </c>
      <c r="F194" s="226" t="s">
        <v>5714</v>
      </c>
      <c r="G194" s="223"/>
      <c r="H194" s="225" t="s">
        <v>1</v>
      </c>
      <c r="I194" s="227"/>
      <c r="J194" s="223"/>
      <c r="K194" s="223"/>
      <c r="L194" s="228"/>
      <c r="M194" s="229"/>
      <c r="N194" s="230"/>
      <c r="O194" s="230"/>
      <c r="P194" s="230"/>
      <c r="Q194" s="230"/>
      <c r="R194" s="230"/>
      <c r="S194" s="230"/>
      <c r="T194" s="231"/>
      <c r="AT194" s="232" t="s">
        <v>211</v>
      </c>
      <c r="AU194" s="232" t="s">
        <v>84</v>
      </c>
      <c r="AV194" s="13" t="s">
        <v>82</v>
      </c>
      <c r="AW194" s="13" t="s">
        <v>31</v>
      </c>
      <c r="AX194" s="13" t="s">
        <v>75</v>
      </c>
      <c r="AY194" s="232" t="s">
        <v>203</v>
      </c>
    </row>
    <row r="195" spans="1:65" s="14" customFormat="1" ht="11.25">
      <c r="B195" s="233"/>
      <c r="C195" s="234"/>
      <c r="D195" s="224" t="s">
        <v>211</v>
      </c>
      <c r="E195" s="235" t="s">
        <v>1</v>
      </c>
      <c r="F195" s="236" t="s">
        <v>5761</v>
      </c>
      <c r="G195" s="234"/>
      <c r="H195" s="237">
        <v>701</v>
      </c>
      <c r="I195" s="238"/>
      <c r="J195" s="234"/>
      <c r="K195" s="234"/>
      <c r="L195" s="239"/>
      <c r="M195" s="240"/>
      <c r="N195" s="241"/>
      <c r="O195" s="241"/>
      <c r="P195" s="241"/>
      <c r="Q195" s="241"/>
      <c r="R195" s="241"/>
      <c r="S195" s="241"/>
      <c r="T195" s="242"/>
      <c r="AT195" s="243" t="s">
        <v>211</v>
      </c>
      <c r="AU195" s="243" t="s">
        <v>84</v>
      </c>
      <c r="AV195" s="14" t="s">
        <v>84</v>
      </c>
      <c r="AW195" s="14" t="s">
        <v>31</v>
      </c>
      <c r="AX195" s="14" t="s">
        <v>82</v>
      </c>
      <c r="AY195" s="243" t="s">
        <v>203</v>
      </c>
    </row>
    <row r="196" spans="1:65" s="2" customFormat="1" ht="16.5" customHeight="1">
      <c r="A196" s="35"/>
      <c r="B196" s="36"/>
      <c r="C196" s="209" t="s">
        <v>1291</v>
      </c>
      <c r="D196" s="209" t="s">
        <v>205</v>
      </c>
      <c r="E196" s="210" t="s">
        <v>5786</v>
      </c>
      <c r="F196" s="211" t="s">
        <v>5787</v>
      </c>
      <c r="G196" s="212" t="s">
        <v>828</v>
      </c>
      <c r="H196" s="213">
        <v>137</v>
      </c>
      <c r="I196" s="214"/>
      <c r="J196" s="215">
        <f>ROUND(I196*H196,2)</f>
        <v>0</v>
      </c>
      <c r="K196" s="211" t="s">
        <v>218</v>
      </c>
      <c r="L196" s="40"/>
      <c r="M196" s="216" t="s">
        <v>1</v>
      </c>
      <c r="N196" s="217" t="s">
        <v>40</v>
      </c>
      <c r="O196" s="72"/>
      <c r="P196" s="218">
        <f>O196*H196</f>
        <v>0</v>
      </c>
      <c r="Q196" s="218">
        <v>5.0000000000000002E-5</v>
      </c>
      <c r="R196" s="218">
        <f>Q196*H196</f>
        <v>6.8500000000000002E-3</v>
      </c>
      <c r="S196" s="218">
        <v>5.3200000000000001E-3</v>
      </c>
      <c r="T196" s="219">
        <f>S196*H196</f>
        <v>0.72884000000000004</v>
      </c>
      <c r="U196" s="35"/>
      <c r="V196" s="35"/>
      <c r="W196" s="35"/>
      <c r="X196" s="35"/>
      <c r="Y196" s="35"/>
      <c r="Z196" s="35"/>
      <c r="AA196" s="35"/>
      <c r="AB196" s="35"/>
      <c r="AC196" s="35"/>
      <c r="AD196" s="35"/>
      <c r="AE196" s="35"/>
      <c r="AR196" s="220" t="s">
        <v>412</v>
      </c>
      <c r="AT196" s="220" t="s">
        <v>205</v>
      </c>
      <c r="AU196" s="220" t="s">
        <v>84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412</v>
      </c>
      <c r="BM196" s="220" t="s">
        <v>5788</v>
      </c>
    </row>
    <row r="197" spans="1:65" s="13" customFormat="1" ht="11.25">
      <c r="B197" s="222"/>
      <c r="C197" s="223"/>
      <c r="D197" s="224" t="s">
        <v>211</v>
      </c>
      <c r="E197" s="225" t="s">
        <v>1</v>
      </c>
      <c r="F197" s="226" t="s">
        <v>5714</v>
      </c>
      <c r="G197" s="223"/>
      <c r="H197" s="225" t="s">
        <v>1</v>
      </c>
      <c r="I197" s="227"/>
      <c r="J197" s="223"/>
      <c r="K197" s="223"/>
      <c r="L197" s="228"/>
      <c r="M197" s="229"/>
      <c r="N197" s="230"/>
      <c r="O197" s="230"/>
      <c r="P197" s="230"/>
      <c r="Q197" s="230"/>
      <c r="R197" s="230"/>
      <c r="S197" s="230"/>
      <c r="T197" s="231"/>
      <c r="AT197" s="232" t="s">
        <v>211</v>
      </c>
      <c r="AU197" s="232" t="s">
        <v>84</v>
      </c>
      <c r="AV197" s="13" t="s">
        <v>82</v>
      </c>
      <c r="AW197" s="13" t="s">
        <v>31</v>
      </c>
      <c r="AX197" s="13" t="s">
        <v>75</v>
      </c>
      <c r="AY197" s="232" t="s">
        <v>203</v>
      </c>
    </row>
    <row r="198" spans="1:65" s="14" customFormat="1" ht="11.25">
      <c r="B198" s="233"/>
      <c r="C198" s="234"/>
      <c r="D198" s="224" t="s">
        <v>211</v>
      </c>
      <c r="E198" s="235" t="s">
        <v>1</v>
      </c>
      <c r="F198" s="236" t="s">
        <v>5765</v>
      </c>
      <c r="G198" s="234"/>
      <c r="H198" s="237">
        <v>137</v>
      </c>
      <c r="I198" s="238"/>
      <c r="J198" s="234"/>
      <c r="K198" s="234"/>
      <c r="L198" s="239"/>
      <c r="M198" s="240"/>
      <c r="N198" s="241"/>
      <c r="O198" s="241"/>
      <c r="P198" s="241"/>
      <c r="Q198" s="241"/>
      <c r="R198" s="241"/>
      <c r="S198" s="241"/>
      <c r="T198" s="242"/>
      <c r="AT198" s="243" t="s">
        <v>211</v>
      </c>
      <c r="AU198" s="243" t="s">
        <v>84</v>
      </c>
      <c r="AV198" s="14" t="s">
        <v>84</v>
      </c>
      <c r="AW198" s="14" t="s">
        <v>31</v>
      </c>
      <c r="AX198" s="14" t="s">
        <v>82</v>
      </c>
      <c r="AY198" s="243" t="s">
        <v>203</v>
      </c>
    </row>
    <row r="199" spans="1:65" s="2" customFormat="1" ht="21.75" customHeight="1">
      <c r="A199" s="35"/>
      <c r="B199" s="36"/>
      <c r="C199" s="209" t="s">
        <v>1299</v>
      </c>
      <c r="D199" s="209" t="s">
        <v>205</v>
      </c>
      <c r="E199" s="210" t="s">
        <v>5789</v>
      </c>
      <c r="F199" s="211" t="s">
        <v>5790</v>
      </c>
      <c r="G199" s="212" t="s">
        <v>828</v>
      </c>
      <c r="H199" s="213">
        <v>92</v>
      </c>
      <c r="I199" s="214"/>
      <c r="J199" s="215">
        <f>ROUND(I199*H199,2)</f>
        <v>0</v>
      </c>
      <c r="K199" s="211" t="s">
        <v>218</v>
      </c>
      <c r="L199" s="40"/>
      <c r="M199" s="216" t="s">
        <v>1</v>
      </c>
      <c r="N199" s="217" t="s">
        <v>40</v>
      </c>
      <c r="O199" s="72"/>
      <c r="P199" s="218">
        <f>O199*H199</f>
        <v>0</v>
      </c>
      <c r="Q199" s="218">
        <v>1.8799999999999999E-3</v>
      </c>
      <c r="R199" s="218">
        <f>Q199*H199</f>
        <v>0.17296</v>
      </c>
      <c r="S199" s="218">
        <v>0</v>
      </c>
      <c r="T199" s="219">
        <f>S199*H199</f>
        <v>0</v>
      </c>
      <c r="U199" s="35"/>
      <c r="V199" s="35"/>
      <c r="W199" s="35"/>
      <c r="X199" s="35"/>
      <c r="Y199" s="35"/>
      <c r="Z199" s="35"/>
      <c r="AA199" s="35"/>
      <c r="AB199" s="35"/>
      <c r="AC199" s="35"/>
      <c r="AD199" s="35"/>
      <c r="AE199" s="35"/>
      <c r="AR199" s="220" t="s">
        <v>412</v>
      </c>
      <c r="AT199" s="220" t="s">
        <v>205</v>
      </c>
      <c r="AU199" s="220" t="s">
        <v>84</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412</v>
      </c>
      <c r="BM199" s="220" t="s">
        <v>5791</v>
      </c>
    </row>
    <row r="200" spans="1:65" s="13" customFormat="1" ht="11.25">
      <c r="B200" s="222"/>
      <c r="C200" s="223"/>
      <c r="D200" s="224" t="s">
        <v>211</v>
      </c>
      <c r="E200" s="225" t="s">
        <v>1</v>
      </c>
      <c r="F200" s="226" t="s">
        <v>5714</v>
      </c>
      <c r="G200" s="223"/>
      <c r="H200" s="225" t="s">
        <v>1</v>
      </c>
      <c r="I200" s="227"/>
      <c r="J200" s="223"/>
      <c r="K200" s="223"/>
      <c r="L200" s="228"/>
      <c r="M200" s="229"/>
      <c r="N200" s="230"/>
      <c r="O200" s="230"/>
      <c r="P200" s="230"/>
      <c r="Q200" s="230"/>
      <c r="R200" s="230"/>
      <c r="S200" s="230"/>
      <c r="T200" s="231"/>
      <c r="AT200" s="232" t="s">
        <v>211</v>
      </c>
      <c r="AU200" s="232" t="s">
        <v>84</v>
      </c>
      <c r="AV200" s="13" t="s">
        <v>82</v>
      </c>
      <c r="AW200" s="13" t="s">
        <v>31</v>
      </c>
      <c r="AX200" s="13" t="s">
        <v>75</v>
      </c>
      <c r="AY200" s="232" t="s">
        <v>203</v>
      </c>
    </row>
    <row r="201" spans="1:65" s="14" customFormat="1" ht="11.25">
      <c r="B201" s="233"/>
      <c r="C201" s="234"/>
      <c r="D201" s="224" t="s">
        <v>211</v>
      </c>
      <c r="E201" s="235" t="s">
        <v>1</v>
      </c>
      <c r="F201" s="236" t="s">
        <v>2426</v>
      </c>
      <c r="G201" s="234"/>
      <c r="H201" s="237">
        <v>92</v>
      </c>
      <c r="I201" s="238"/>
      <c r="J201" s="234"/>
      <c r="K201" s="234"/>
      <c r="L201" s="239"/>
      <c r="M201" s="240"/>
      <c r="N201" s="241"/>
      <c r="O201" s="241"/>
      <c r="P201" s="241"/>
      <c r="Q201" s="241"/>
      <c r="R201" s="241"/>
      <c r="S201" s="241"/>
      <c r="T201" s="242"/>
      <c r="AT201" s="243" t="s">
        <v>211</v>
      </c>
      <c r="AU201" s="243" t="s">
        <v>84</v>
      </c>
      <c r="AV201" s="14" t="s">
        <v>84</v>
      </c>
      <c r="AW201" s="14" t="s">
        <v>31</v>
      </c>
      <c r="AX201" s="14" t="s">
        <v>82</v>
      </c>
      <c r="AY201" s="243" t="s">
        <v>203</v>
      </c>
    </row>
    <row r="202" spans="1:65" s="2" customFormat="1" ht="21.75" customHeight="1">
      <c r="A202" s="35"/>
      <c r="B202" s="36"/>
      <c r="C202" s="209" t="s">
        <v>1306</v>
      </c>
      <c r="D202" s="209" t="s">
        <v>205</v>
      </c>
      <c r="E202" s="210" t="s">
        <v>5792</v>
      </c>
      <c r="F202" s="211" t="s">
        <v>5793</v>
      </c>
      <c r="G202" s="212" t="s">
        <v>828</v>
      </c>
      <c r="H202" s="213">
        <v>28</v>
      </c>
      <c r="I202" s="214"/>
      <c r="J202" s="215">
        <f>ROUND(I202*H202,2)</f>
        <v>0</v>
      </c>
      <c r="K202" s="211" t="s">
        <v>218</v>
      </c>
      <c r="L202" s="40"/>
      <c r="M202" s="216" t="s">
        <v>1</v>
      </c>
      <c r="N202" s="217" t="s">
        <v>40</v>
      </c>
      <c r="O202" s="72"/>
      <c r="P202" s="218">
        <f>O202*H202</f>
        <v>0</v>
      </c>
      <c r="Q202" s="218">
        <v>2.8400000000000001E-3</v>
      </c>
      <c r="R202" s="218">
        <f>Q202*H202</f>
        <v>7.9520000000000007E-2</v>
      </c>
      <c r="S202" s="218">
        <v>0</v>
      </c>
      <c r="T202" s="219">
        <f>S202*H202</f>
        <v>0</v>
      </c>
      <c r="U202" s="35"/>
      <c r="V202" s="35"/>
      <c r="W202" s="35"/>
      <c r="X202" s="35"/>
      <c r="Y202" s="35"/>
      <c r="Z202" s="35"/>
      <c r="AA202" s="35"/>
      <c r="AB202" s="35"/>
      <c r="AC202" s="35"/>
      <c r="AD202" s="35"/>
      <c r="AE202" s="35"/>
      <c r="AR202" s="220" t="s">
        <v>412</v>
      </c>
      <c r="AT202" s="220" t="s">
        <v>205</v>
      </c>
      <c r="AU202" s="220" t="s">
        <v>84</v>
      </c>
      <c r="AY202" s="18" t="s">
        <v>203</v>
      </c>
      <c r="BE202" s="221">
        <f>IF(N202="základní",J202,0)</f>
        <v>0</v>
      </c>
      <c r="BF202" s="221">
        <f>IF(N202="snížená",J202,0)</f>
        <v>0</v>
      </c>
      <c r="BG202" s="221">
        <f>IF(N202="zákl. přenesená",J202,0)</f>
        <v>0</v>
      </c>
      <c r="BH202" s="221">
        <f>IF(N202="sníž. přenesená",J202,0)</f>
        <v>0</v>
      </c>
      <c r="BI202" s="221">
        <f>IF(N202="nulová",J202,0)</f>
        <v>0</v>
      </c>
      <c r="BJ202" s="18" t="s">
        <v>82</v>
      </c>
      <c r="BK202" s="221">
        <f>ROUND(I202*H202,2)</f>
        <v>0</v>
      </c>
      <c r="BL202" s="18" t="s">
        <v>412</v>
      </c>
      <c r="BM202" s="220" t="s">
        <v>5794</v>
      </c>
    </row>
    <row r="203" spans="1:65" s="13" customFormat="1" ht="11.25">
      <c r="B203" s="222"/>
      <c r="C203" s="223"/>
      <c r="D203" s="224" t="s">
        <v>211</v>
      </c>
      <c r="E203" s="225" t="s">
        <v>1</v>
      </c>
      <c r="F203" s="226" t="s">
        <v>5714</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4" customFormat="1" ht="11.25">
      <c r="B204" s="233"/>
      <c r="C204" s="234"/>
      <c r="D204" s="224" t="s">
        <v>211</v>
      </c>
      <c r="E204" s="235" t="s">
        <v>1</v>
      </c>
      <c r="F204" s="236" t="s">
        <v>1331</v>
      </c>
      <c r="G204" s="234"/>
      <c r="H204" s="237">
        <v>28</v>
      </c>
      <c r="I204" s="238"/>
      <c r="J204" s="234"/>
      <c r="K204" s="234"/>
      <c r="L204" s="239"/>
      <c r="M204" s="240"/>
      <c r="N204" s="241"/>
      <c r="O204" s="241"/>
      <c r="P204" s="241"/>
      <c r="Q204" s="241"/>
      <c r="R204" s="241"/>
      <c r="S204" s="241"/>
      <c r="T204" s="242"/>
      <c r="AT204" s="243" t="s">
        <v>211</v>
      </c>
      <c r="AU204" s="243" t="s">
        <v>84</v>
      </c>
      <c r="AV204" s="14" t="s">
        <v>84</v>
      </c>
      <c r="AW204" s="14" t="s">
        <v>31</v>
      </c>
      <c r="AX204" s="14" t="s">
        <v>82</v>
      </c>
      <c r="AY204" s="243" t="s">
        <v>203</v>
      </c>
    </row>
    <row r="205" spans="1:65" s="2" customFormat="1" ht="21.75" customHeight="1">
      <c r="A205" s="35"/>
      <c r="B205" s="36"/>
      <c r="C205" s="209" t="s">
        <v>1313</v>
      </c>
      <c r="D205" s="209" t="s">
        <v>205</v>
      </c>
      <c r="E205" s="210" t="s">
        <v>5795</v>
      </c>
      <c r="F205" s="211" t="s">
        <v>5796</v>
      </c>
      <c r="G205" s="212" t="s">
        <v>828</v>
      </c>
      <c r="H205" s="213">
        <v>174</v>
      </c>
      <c r="I205" s="214"/>
      <c r="J205" s="215">
        <f>ROUND(I205*H205,2)</f>
        <v>0</v>
      </c>
      <c r="K205" s="211" t="s">
        <v>218</v>
      </c>
      <c r="L205" s="40"/>
      <c r="M205" s="216" t="s">
        <v>1</v>
      </c>
      <c r="N205" s="217" t="s">
        <v>40</v>
      </c>
      <c r="O205" s="72"/>
      <c r="P205" s="218">
        <f>O205*H205</f>
        <v>0</v>
      </c>
      <c r="Q205" s="218">
        <v>3.6600000000000001E-3</v>
      </c>
      <c r="R205" s="218">
        <f>Q205*H205</f>
        <v>0.63683999999999996</v>
      </c>
      <c r="S205" s="218">
        <v>0</v>
      </c>
      <c r="T205" s="219">
        <f>S205*H205</f>
        <v>0</v>
      </c>
      <c r="U205" s="35"/>
      <c r="V205" s="35"/>
      <c r="W205" s="35"/>
      <c r="X205" s="35"/>
      <c r="Y205" s="35"/>
      <c r="Z205" s="35"/>
      <c r="AA205" s="35"/>
      <c r="AB205" s="35"/>
      <c r="AC205" s="35"/>
      <c r="AD205" s="35"/>
      <c r="AE205" s="35"/>
      <c r="AR205" s="220" t="s">
        <v>412</v>
      </c>
      <c r="AT205" s="220" t="s">
        <v>205</v>
      </c>
      <c r="AU205" s="220" t="s">
        <v>84</v>
      </c>
      <c r="AY205" s="18" t="s">
        <v>203</v>
      </c>
      <c r="BE205" s="221">
        <f>IF(N205="základní",J205,0)</f>
        <v>0</v>
      </c>
      <c r="BF205" s="221">
        <f>IF(N205="snížená",J205,0)</f>
        <v>0</v>
      </c>
      <c r="BG205" s="221">
        <f>IF(N205="zákl. přenesená",J205,0)</f>
        <v>0</v>
      </c>
      <c r="BH205" s="221">
        <f>IF(N205="sníž. přenesená",J205,0)</f>
        <v>0</v>
      </c>
      <c r="BI205" s="221">
        <f>IF(N205="nulová",J205,0)</f>
        <v>0</v>
      </c>
      <c r="BJ205" s="18" t="s">
        <v>82</v>
      </c>
      <c r="BK205" s="221">
        <f>ROUND(I205*H205,2)</f>
        <v>0</v>
      </c>
      <c r="BL205" s="18" t="s">
        <v>412</v>
      </c>
      <c r="BM205" s="220" t="s">
        <v>5797</v>
      </c>
    </row>
    <row r="206" spans="1:65" s="13" customFormat="1" ht="11.25">
      <c r="B206" s="222"/>
      <c r="C206" s="223"/>
      <c r="D206" s="224" t="s">
        <v>211</v>
      </c>
      <c r="E206" s="225" t="s">
        <v>1</v>
      </c>
      <c r="F206" s="226" t="s">
        <v>5714</v>
      </c>
      <c r="G206" s="223"/>
      <c r="H206" s="225" t="s">
        <v>1</v>
      </c>
      <c r="I206" s="227"/>
      <c r="J206" s="223"/>
      <c r="K206" s="223"/>
      <c r="L206" s="228"/>
      <c r="M206" s="229"/>
      <c r="N206" s="230"/>
      <c r="O206" s="230"/>
      <c r="P206" s="230"/>
      <c r="Q206" s="230"/>
      <c r="R206" s="230"/>
      <c r="S206" s="230"/>
      <c r="T206" s="231"/>
      <c r="AT206" s="232" t="s">
        <v>211</v>
      </c>
      <c r="AU206" s="232" t="s">
        <v>84</v>
      </c>
      <c r="AV206" s="13" t="s">
        <v>82</v>
      </c>
      <c r="AW206" s="13" t="s">
        <v>31</v>
      </c>
      <c r="AX206" s="13" t="s">
        <v>75</v>
      </c>
      <c r="AY206" s="232" t="s">
        <v>203</v>
      </c>
    </row>
    <row r="207" spans="1:65" s="14" customFormat="1" ht="11.25">
      <c r="B207" s="233"/>
      <c r="C207" s="234"/>
      <c r="D207" s="224" t="s">
        <v>211</v>
      </c>
      <c r="E207" s="235" t="s">
        <v>1</v>
      </c>
      <c r="F207" s="236" t="s">
        <v>3606</v>
      </c>
      <c r="G207" s="234"/>
      <c r="H207" s="237">
        <v>174</v>
      </c>
      <c r="I207" s="238"/>
      <c r="J207" s="234"/>
      <c r="K207" s="234"/>
      <c r="L207" s="239"/>
      <c r="M207" s="240"/>
      <c r="N207" s="241"/>
      <c r="O207" s="241"/>
      <c r="P207" s="241"/>
      <c r="Q207" s="241"/>
      <c r="R207" s="241"/>
      <c r="S207" s="241"/>
      <c r="T207" s="242"/>
      <c r="AT207" s="243" t="s">
        <v>211</v>
      </c>
      <c r="AU207" s="243" t="s">
        <v>84</v>
      </c>
      <c r="AV207" s="14" t="s">
        <v>84</v>
      </c>
      <c r="AW207" s="14" t="s">
        <v>31</v>
      </c>
      <c r="AX207" s="14" t="s">
        <v>82</v>
      </c>
      <c r="AY207" s="243" t="s">
        <v>203</v>
      </c>
    </row>
    <row r="208" spans="1:65" s="2" customFormat="1" ht="21.75" customHeight="1">
      <c r="A208" s="35"/>
      <c r="B208" s="36"/>
      <c r="C208" s="209" t="s">
        <v>1318</v>
      </c>
      <c r="D208" s="209" t="s">
        <v>205</v>
      </c>
      <c r="E208" s="210" t="s">
        <v>5798</v>
      </c>
      <c r="F208" s="211" t="s">
        <v>5799</v>
      </c>
      <c r="G208" s="212" t="s">
        <v>828</v>
      </c>
      <c r="H208" s="213">
        <v>6</v>
      </c>
      <c r="I208" s="214"/>
      <c r="J208" s="215">
        <f>ROUND(I208*H208,2)</f>
        <v>0</v>
      </c>
      <c r="K208" s="211" t="s">
        <v>218</v>
      </c>
      <c r="L208" s="40"/>
      <c r="M208" s="216" t="s">
        <v>1</v>
      </c>
      <c r="N208" s="217" t="s">
        <v>40</v>
      </c>
      <c r="O208" s="72"/>
      <c r="P208" s="218">
        <f>O208*H208</f>
        <v>0</v>
      </c>
      <c r="Q208" s="218">
        <v>4.28E-3</v>
      </c>
      <c r="R208" s="218">
        <f>Q208*H208</f>
        <v>2.5680000000000001E-2</v>
      </c>
      <c r="S208" s="218">
        <v>0</v>
      </c>
      <c r="T208" s="219">
        <f>S208*H208</f>
        <v>0</v>
      </c>
      <c r="U208" s="35"/>
      <c r="V208" s="35"/>
      <c r="W208" s="35"/>
      <c r="X208" s="35"/>
      <c r="Y208" s="35"/>
      <c r="Z208" s="35"/>
      <c r="AA208" s="35"/>
      <c r="AB208" s="35"/>
      <c r="AC208" s="35"/>
      <c r="AD208" s="35"/>
      <c r="AE208" s="35"/>
      <c r="AR208" s="220" t="s">
        <v>412</v>
      </c>
      <c r="AT208" s="220" t="s">
        <v>205</v>
      </c>
      <c r="AU208" s="220" t="s">
        <v>84</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412</v>
      </c>
      <c r="BM208" s="220" t="s">
        <v>5800</v>
      </c>
    </row>
    <row r="209" spans="1:65" s="13" customFormat="1" ht="11.25">
      <c r="B209" s="222"/>
      <c r="C209" s="223"/>
      <c r="D209" s="224" t="s">
        <v>211</v>
      </c>
      <c r="E209" s="225" t="s">
        <v>1</v>
      </c>
      <c r="F209" s="226" t="s">
        <v>5714</v>
      </c>
      <c r="G209" s="223"/>
      <c r="H209" s="225" t="s">
        <v>1</v>
      </c>
      <c r="I209" s="227"/>
      <c r="J209" s="223"/>
      <c r="K209" s="223"/>
      <c r="L209" s="228"/>
      <c r="M209" s="229"/>
      <c r="N209" s="230"/>
      <c r="O209" s="230"/>
      <c r="P209" s="230"/>
      <c r="Q209" s="230"/>
      <c r="R209" s="230"/>
      <c r="S209" s="230"/>
      <c r="T209" s="231"/>
      <c r="AT209" s="232" t="s">
        <v>211</v>
      </c>
      <c r="AU209" s="232" t="s">
        <v>84</v>
      </c>
      <c r="AV209" s="13" t="s">
        <v>82</v>
      </c>
      <c r="AW209" s="13" t="s">
        <v>31</v>
      </c>
      <c r="AX209" s="13" t="s">
        <v>75</v>
      </c>
      <c r="AY209" s="232" t="s">
        <v>203</v>
      </c>
    </row>
    <row r="210" spans="1:65" s="14" customFormat="1" ht="11.25">
      <c r="B210" s="233"/>
      <c r="C210" s="234"/>
      <c r="D210" s="224" t="s">
        <v>211</v>
      </c>
      <c r="E210" s="235" t="s">
        <v>1</v>
      </c>
      <c r="F210" s="236" t="s">
        <v>252</v>
      </c>
      <c r="G210" s="234"/>
      <c r="H210" s="237">
        <v>6</v>
      </c>
      <c r="I210" s="238"/>
      <c r="J210" s="234"/>
      <c r="K210" s="234"/>
      <c r="L210" s="239"/>
      <c r="M210" s="240"/>
      <c r="N210" s="241"/>
      <c r="O210" s="241"/>
      <c r="P210" s="241"/>
      <c r="Q210" s="241"/>
      <c r="R210" s="241"/>
      <c r="S210" s="241"/>
      <c r="T210" s="242"/>
      <c r="AT210" s="243" t="s">
        <v>211</v>
      </c>
      <c r="AU210" s="243" t="s">
        <v>84</v>
      </c>
      <c r="AV210" s="14" t="s">
        <v>84</v>
      </c>
      <c r="AW210" s="14" t="s">
        <v>31</v>
      </c>
      <c r="AX210" s="14" t="s">
        <v>82</v>
      </c>
      <c r="AY210" s="243" t="s">
        <v>203</v>
      </c>
    </row>
    <row r="211" spans="1:65" s="2" customFormat="1" ht="21.75" customHeight="1">
      <c r="A211" s="35"/>
      <c r="B211" s="36"/>
      <c r="C211" s="209" t="s">
        <v>1322</v>
      </c>
      <c r="D211" s="209" t="s">
        <v>205</v>
      </c>
      <c r="E211" s="210" t="s">
        <v>5801</v>
      </c>
      <c r="F211" s="211" t="s">
        <v>5802</v>
      </c>
      <c r="G211" s="212" t="s">
        <v>828</v>
      </c>
      <c r="H211" s="213">
        <v>16</v>
      </c>
      <c r="I211" s="214"/>
      <c r="J211" s="215">
        <f>ROUND(I211*H211,2)</f>
        <v>0</v>
      </c>
      <c r="K211" s="211" t="s">
        <v>218</v>
      </c>
      <c r="L211" s="40"/>
      <c r="M211" s="216" t="s">
        <v>1</v>
      </c>
      <c r="N211" s="217" t="s">
        <v>40</v>
      </c>
      <c r="O211" s="72"/>
      <c r="P211" s="218">
        <f>O211*H211</f>
        <v>0</v>
      </c>
      <c r="Q211" s="218">
        <v>5.94E-3</v>
      </c>
      <c r="R211" s="218">
        <f>Q211*H211</f>
        <v>9.5039999999999999E-2</v>
      </c>
      <c r="S211" s="218">
        <v>0</v>
      </c>
      <c r="T211" s="219">
        <f>S211*H211</f>
        <v>0</v>
      </c>
      <c r="U211" s="35"/>
      <c r="V211" s="35"/>
      <c r="W211" s="35"/>
      <c r="X211" s="35"/>
      <c r="Y211" s="35"/>
      <c r="Z211" s="35"/>
      <c r="AA211" s="35"/>
      <c r="AB211" s="35"/>
      <c r="AC211" s="35"/>
      <c r="AD211" s="35"/>
      <c r="AE211" s="35"/>
      <c r="AR211" s="220" t="s">
        <v>412</v>
      </c>
      <c r="AT211" s="220" t="s">
        <v>205</v>
      </c>
      <c r="AU211" s="220" t="s">
        <v>84</v>
      </c>
      <c r="AY211" s="18" t="s">
        <v>203</v>
      </c>
      <c r="BE211" s="221">
        <f>IF(N211="základní",J211,0)</f>
        <v>0</v>
      </c>
      <c r="BF211" s="221">
        <f>IF(N211="snížená",J211,0)</f>
        <v>0</v>
      </c>
      <c r="BG211" s="221">
        <f>IF(N211="zákl. přenesená",J211,0)</f>
        <v>0</v>
      </c>
      <c r="BH211" s="221">
        <f>IF(N211="sníž. přenesená",J211,0)</f>
        <v>0</v>
      </c>
      <c r="BI211" s="221">
        <f>IF(N211="nulová",J211,0)</f>
        <v>0</v>
      </c>
      <c r="BJ211" s="18" t="s">
        <v>82</v>
      </c>
      <c r="BK211" s="221">
        <f>ROUND(I211*H211,2)</f>
        <v>0</v>
      </c>
      <c r="BL211" s="18" t="s">
        <v>412</v>
      </c>
      <c r="BM211" s="220" t="s">
        <v>5803</v>
      </c>
    </row>
    <row r="212" spans="1:65" s="13" customFormat="1" ht="11.25">
      <c r="B212" s="222"/>
      <c r="C212" s="223"/>
      <c r="D212" s="224" t="s">
        <v>211</v>
      </c>
      <c r="E212" s="225" t="s">
        <v>1</v>
      </c>
      <c r="F212" s="226" t="s">
        <v>5714</v>
      </c>
      <c r="G212" s="223"/>
      <c r="H212" s="225" t="s">
        <v>1</v>
      </c>
      <c r="I212" s="227"/>
      <c r="J212" s="223"/>
      <c r="K212" s="223"/>
      <c r="L212" s="228"/>
      <c r="M212" s="229"/>
      <c r="N212" s="230"/>
      <c r="O212" s="230"/>
      <c r="P212" s="230"/>
      <c r="Q212" s="230"/>
      <c r="R212" s="230"/>
      <c r="S212" s="230"/>
      <c r="T212" s="231"/>
      <c r="AT212" s="232" t="s">
        <v>211</v>
      </c>
      <c r="AU212" s="232" t="s">
        <v>84</v>
      </c>
      <c r="AV212" s="13" t="s">
        <v>82</v>
      </c>
      <c r="AW212" s="13" t="s">
        <v>31</v>
      </c>
      <c r="AX212" s="13" t="s">
        <v>75</v>
      </c>
      <c r="AY212" s="232" t="s">
        <v>203</v>
      </c>
    </row>
    <row r="213" spans="1:65" s="14" customFormat="1" ht="11.25">
      <c r="B213" s="233"/>
      <c r="C213" s="234"/>
      <c r="D213" s="224" t="s">
        <v>211</v>
      </c>
      <c r="E213" s="235" t="s">
        <v>1</v>
      </c>
      <c r="F213" s="236" t="s">
        <v>412</v>
      </c>
      <c r="G213" s="234"/>
      <c r="H213" s="237">
        <v>16</v>
      </c>
      <c r="I213" s="238"/>
      <c r="J213" s="234"/>
      <c r="K213" s="234"/>
      <c r="L213" s="239"/>
      <c r="M213" s="240"/>
      <c r="N213" s="241"/>
      <c r="O213" s="241"/>
      <c r="P213" s="241"/>
      <c r="Q213" s="241"/>
      <c r="R213" s="241"/>
      <c r="S213" s="241"/>
      <c r="T213" s="242"/>
      <c r="AT213" s="243" t="s">
        <v>211</v>
      </c>
      <c r="AU213" s="243" t="s">
        <v>84</v>
      </c>
      <c r="AV213" s="14" t="s">
        <v>84</v>
      </c>
      <c r="AW213" s="14" t="s">
        <v>31</v>
      </c>
      <c r="AX213" s="14" t="s">
        <v>82</v>
      </c>
      <c r="AY213" s="243" t="s">
        <v>203</v>
      </c>
    </row>
    <row r="214" spans="1:65" s="2" customFormat="1" ht="16.5" customHeight="1">
      <c r="A214" s="35"/>
      <c r="B214" s="36"/>
      <c r="C214" s="209" t="s">
        <v>1331</v>
      </c>
      <c r="D214" s="209" t="s">
        <v>205</v>
      </c>
      <c r="E214" s="210" t="s">
        <v>5804</v>
      </c>
      <c r="F214" s="211" t="s">
        <v>5805</v>
      </c>
      <c r="G214" s="212" t="s">
        <v>828</v>
      </c>
      <c r="H214" s="213">
        <v>300</v>
      </c>
      <c r="I214" s="214"/>
      <c r="J214" s="215">
        <f>ROUND(I214*H214,2)</f>
        <v>0</v>
      </c>
      <c r="K214" s="211" t="s">
        <v>218</v>
      </c>
      <c r="L214" s="40"/>
      <c r="M214" s="216" t="s">
        <v>1</v>
      </c>
      <c r="N214" s="217" t="s">
        <v>40</v>
      </c>
      <c r="O214" s="72"/>
      <c r="P214" s="218">
        <f>O214*H214</f>
        <v>0</v>
      </c>
      <c r="Q214" s="218">
        <v>0</v>
      </c>
      <c r="R214" s="218">
        <f>Q214*H214</f>
        <v>0</v>
      </c>
      <c r="S214" s="218">
        <v>0</v>
      </c>
      <c r="T214" s="219">
        <f>S214*H214</f>
        <v>0</v>
      </c>
      <c r="U214" s="35"/>
      <c r="V214" s="35"/>
      <c r="W214" s="35"/>
      <c r="X214" s="35"/>
      <c r="Y214" s="35"/>
      <c r="Z214" s="35"/>
      <c r="AA214" s="35"/>
      <c r="AB214" s="35"/>
      <c r="AC214" s="35"/>
      <c r="AD214" s="35"/>
      <c r="AE214" s="35"/>
      <c r="AR214" s="220" t="s">
        <v>412</v>
      </c>
      <c r="AT214" s="220" t="s">
        <v>205</v>
      </c>
      <c r="AU214" s="220" t="s">
        <v>84</v>
      </c>
      <c r="AY214" s="18" t="s">
        <v>203</v>
      </c>
      <c r="BE214" s="221">
        <f>IF(N214="základní",J214,0)</f>
        <v>0</v>
      </c>
      <c r="BF214" s="221">
        <f>IF(N214="snížená",J214,0)</f>
        <v>0</v>
      </c>
      <c r="BG214" s="221">
        <f>IF(N214="zákl. přenesená",J214,0)</f>
        <v>0</v>
      </c>
      <c r="BH214" s="221">
        <f>IF(N214="sníž. přenesená",J214,0)</f>
        <v>0</v>
      </c>
      <c r="BI214" s="221">
        <f>IF(N214="nulová",J214,0)</f>
        <v>0</v>
      </c>
      <c r="BJ214" s="18" t="s">
        <v>82</v>
      </c>
      <c r="BK214" s="221">
        <f>ROUND(I214*H214,2)</f>
        <v>0</v>
      </c>
      <c r="BL214" s="18" t="s">
        <v>412</v>
      </c>
      <c r="BM214" s="220" t="s">
        <v>5806</v>
      </c>
    </row>
    <row r="215" spans="1:65" s="13" customFormat="1" ht="11.25">
      <c r="B215" s="222"/>
      <c r="C215" s="223"/>
      <c r="D215" s="224" t="s">
        <v>211</v>
      </c>
      <c r="E215" s="225" t="s">
        <v>1</v>
      </c>
      <c r="F215" s="226" t="s">
        <v>5714</v>
      </c>
      <c r="G215" s="223"/>
      <c r="H215" s="225" t="s">
        <v>1</v>
      </c>
      <c r="I215" s="227"/>
      <c r="J215" s="223"/>
      <c r="K215" s="223"/>
      <c r="L215" s="228"/>
      <c r="M215" s="229"/>
      <c r="N215" s="230"/>
      <c r="O215" s="230"/>
      <c r="P215" s="230"/>
      <c r="Q215" s="230"/>
      <c r="R215" s="230"/>
      <c r="S215" s="230"/>
      <c r="T215" s="231"/>
      <c r="AT215" s="232" t="s">
        <v>211</v>
      </c>
      <c r="AU215" s="232" t="s">
        <v>84</v>
      </c>
      <c r="AV215" s="13" t="s">
        <v>82</v>
      </c>
      <c r="AW215" s="13" t="s">
        <v>31</v>
      </c>
      <c r="AX215" s="13" t="s">
        <v>75</v>
      </c>
      <c r="AY215" s="232" t="s">
        <v>203</v>
      </c>
    </row>
    <row r="216" spans="1:65" s="14" customFormat="1" ht="11.25">
      <c r="B216" s="233"/>
      <c r="C216" s="234"/>
      <c r="D216" s="224" t="s">
        <v>211</v>
      </c>
      <c r="E216" s="235" t="s">
        <v>1</v>
      </c>
      <c r="F216" s="236" t="s">
        <v>5807</v>
      </c>
      <c r="G216" s="234"/>
      <c r="H216" s="237">
        <v>300</v>
      </c>
      <c r="I216" s="238"/>
      <c r="J216" s="234"/>
      <c r="K216" s="234"/>
      <c r="L216" s="239"/>
      <c r="M216" s="240"/>
      <c r="N216" s="241"/>
      <c r="O216" s="241"/>
      <c r="P216" s="241"/>
      <c r="Q216" s="241"/>
      <c r="R216" s="241"/>
      <c r="S216" s="241"/>
      <c r="T216" s="242"/>
      <c r="AT216" s="243" t="s">
        <v>211</v>
      </c>
      <c r="AU216" s="243" t="s">
        <v>84</v>
      </c>
      <c r="AV216" s="14" t="s">
        <v>84</v>
      </c>
      <c r="AW216" s="14" t="s">
        <v>31</v>
      </c>
      <c r="AX216" s="14" t="s">
        <v>82</v>
      </c>
      <c r="AY216" s="243" t="s">
        <v>203</v>
      </c>
    </row>
    <row r="217" spans="1:65" s="2" customFormat="1" ht="16.5" customHeight="1">
      <c r="A217" s="35"/>
      <c r="B217" s="36"/>
      <c r="C217" s="209" t="s">
        <v>1337</v>
      </c>
      <c r="D217" s="209" t="s">
        <v>205</v>
      </c>
      <c r="E217" s="210" t="s">
        <v>5808</v>
      </c>
      <c r="F217" s="211" t="s">
        <v>5809</v>
      </c>
      <c r="G217" s="212" t="s">
        <v>828</v>
      </c>
      <c r="H217" s="213">
        <v>16</v>
      </c>
      <c r="I217" s="214"/>
      <c r="J217" s="215">
        <f>ROUND(I217*H217,2)</f>
        <v>0</v>
      </c>
      <c r="K217" s="211" t="s">
        <v>218</v>
      </c>
      <c r="L217" s="40"/>
      <c r="M217" s="216" t="s">
        <v>1</v>
      </c>
      <c r="N217" s="217" t="s">
        <v>40</v>
      </c>
      <c r="O217" s="72"/>
      <c r="P217" s="218">
        <f>O217*H217</f>
        <v>0</v>
      </c>
      <c r="Q217" s="218">
        <v>0</v>
      </c>
      <c r="R217" s="218">
        <f>Q217*H217</f>
        <v>0</v>
      </c>
      <c r="S217" s="218">
        <v>0</v>
      </c>
      <c r="T217" s="219">
        <f>S217*H217</f>
        <v>0</v>
      </c>
      <c r="U217" s="35"/>
      <c r="V217" s="35"/>
      <c r="W217" s="35"/>
      <c r="X217" s="35"/>
      <c r="Y217" s="35"/>
      <c r="Z217" s="35"/>
      <c r="AA217" s="35"/>
      <c r="AB217" s="35"/>
      <c r="AC217" s="35"/>
      <c r="AD217" s="35"/>
      <c r="AE217" s="35"/>
      <c r="AR217" s="220" t="s">
        <v>412</v>
      </c>
      <c r="AT217" s="220" t="s">
        <v>205</v>
      </c>
      <c r="AU217" s="220" t="s">
        <v>84</v>
      </c>
      <c r="AY217" s="18" t="s">
        <v>203</v>
      </c>
      <c r="BE217" s="221">
        <f>IF(N217="základní",J217,0)</f>
        <v>0</v>
      </c>
      <c r="BF217" s="221">
        <f>IF(N217="snížená",J217,0)</f>
        <v>0</v>
      </c>
      <c r="BG217" s="221">
        <f>IF(N217="zákl. přenesená",J217,0)</f>
        <v>0</v>
      </c>
      <c r="BH217" s="221">
        <f>IF(N217="sníž. přenesená",J217,0)</f>
        <v>0</v>
      </c>
      <c r="BI217" s="221">
        <f>IF(N217="nulová",J217,0)</f>
        <v>0</v>
      </c>
      <c r="BJ217" s="18" t="s">
        <v>82</v>
      </c>
      <c r="BK217" s="221">
        <f>ROUND(I217*H217,2)</f>
        <v>0</v>
      </c>
      <c r="BL217" s="18" t="s">
        <v>412</v>
      </c>
      <c r="BM217" s="220" t="s">
        <v>5810</v>
      </c>
    </row>
    <row r="218" spans="1:65" s="13" customFormat="1" ht="11.25">
      <c r="B218" s="222"/>
      <c r="C218" s="223"/>
      <c r="D218" s="224" t="s">
        <v>211</v>
      </c>
      <c r="E218" s="225" t="s">
        <v>1</v>
      </c>
      <c r="F218" s="226" t="s">
        <v>5714</v>
      </c>
      <c r="G218" s="223"/>
      <c r="H218" s="225" t="s">
        <v>1</v>
      </c>
      <c r="I218" s="227"/>
      <c r="J218" s="223"/>
      <c r="K218" s="223"/>
      <c r="L218" s="228"/>
      <c r="M218" s="229"/>
      <c r="N218" s="230"/>
      <c r="O218" s="230"/>
      <c r="P218" s="230"/>
      <c r="Q218" s="230"/>
      <c r="R218" s="230"/>
      <c r="S218" s="230"/>
      <c r="T218" s="231"/>
      <c r="AT218" s="232" t="s">
        <v>211</v>
      </c>
      <c r="AU218" s="232" t="s">
        <v>84</v>
      </c>
      <c r="AV218" s="13" t="s">
        <v>82</v>
      </c>
      <c r="AW218" s="13" t="s">
        <v>31</v>
      </c>
      <c r="AX218" s="13" t="s">
        <v>75</v>
      </c>
      <c r="AY218" s="232" t="s">
        <v>203</v>
      </c>
    </row>
    <row r="219" spans="1:65" s="14" customFormat="1" ht="11.25">
      <c r="B219" s="233"/>
      <c r="C219" s="234"/>
      <c r="D219" s="224" t="s">
        <v>211</v>
      </c>
      <c r="E219" s="235" t="s">
        <v>1</v>
      </c>
      <c r="F219" s="236" t="s">
        <v>412</v>
      </c>
      <c r="G219" s="234"/>
      <c r="H219" s="237">
        <v>16</v>
      </c>
      <c r="I219" s="238"/>
      <c r="J219" s="234"/>
      <c r="K219" s="234"/>
      <c r="L219" s="239"/>
      <c r="M219" s="240"/>
      <c r="N219" s="241"/>
      <c r="O219" s="241"/>
      <c r="P219" s="241"/>
      <c r="Q219" s="241"/>
      <c r="R219" s="241"/>
      <c r="S219" s="241"/>
      <c r="T219" s="242"/>
      <c r="AT219" s="243" t="s">
        <v>211</v>
      </c>
      <c r="AU219" s="243" t="s">
        <v>84</v>
      </c>
      <c r="AV219" s="14" t="s">
        <v>84</v>
      </c>
      <c r="AW219" s="14" t="s">
        <v>31</v>
      </c>
      <c r="AX219" s="14" t="s">
        <v>82</v>
      </c>
      <c r="AY219" s="243" t="s">
        <v>203</v>
      </c>
    </row>
    <row r="220" spans="1:65" s="2" customFormat="1" ht="21.75" customHeight="1">
      <c r="A220" s="35"/>
      <c r="B220" s="36"/>
      <c r="C220" s="209" t="s">
        <v>1341</v>
      </c>
      <c r="D220" s="209" t="s">
        <v>205</v>
      </c>
      <c r="E220" s="210" t="s">
        <v>5811</v>
      </c>
      <c r="F220" s="211" t="s">
        <v>5812</v>
      </c>
      <c r="G220" s="212" t="s">
        <v>828</v>
      </c>
      <c r="H220" s="213">
        <v>2745</v>
      </c>
      <c r="I220" s="214"/>
      <c r="J220" s="215">
        <f>ROUND(I220*H220,2)</f>
        <v>0</v>
      </c>
      <c r="K220" s="211" t="s">
        <v>218</v>
      </c>
      <c r="L220" s="40"/>
      <c r="M220" s="216" t="s">
        <v>1</v>
      </c>
      <c r="N220" s="217" t="s">
        <v>40</v>
      </c>
      <c r="O220" s="72"/>
      <c r="P220" s="218">
        <f>O220*H220</f>
        <v>0</v>
      </c>
      <c r="Q220" s="218">
        <v>4.6999999999999999E-4</v>
      </c>
      <c r="R220" s="218">
        <f>Q220*H220</f>
        <v>1.2901499999999999</v>
      </c>
      <c r="S220" s="218">
        <v>0</v>
      </c>
      <c r="T220" s="219">
        <f>S220*H220</f>
        <v>0</v>
      </c>
      <c r="U220" s="35"/>
      <c r="V220" s="35"/>
      <c r="W220" s="35"/>
      <c r="X220" s="35"/>
      <c r="Y220" s="35"/>
      <c r="Z220" s="35"/>
      <c r="AA220" s="35"/>
      <c r="AB220" s="35"/>
      <c r="AC220" s="35"/>
      <c r="AD220" s="35"/>
      <c r="AE220" s="35"/>
      <c r="AR220" s="220" t="s">
        <v>412</v>
      </c>
      <c r="AT220" s="220" t="s">
        <v>205</v>
      </c>
      <c r="AU220" s="220" t="s">
        <v>84</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412</v>
      </c>
      <c r="BM220" s="220" t="s">
        <v>5813</v>
      </c>
    </row>
    <row r="221" spans="1:65" s="13" customFormat="1" ht="11.25">
      <c r="B221" s="222"/>
      <c r="C221" s="223"/>
      <c r="D221" s="224" t="s">
        <v>211</v>
      </c>
      <c r="E221" s="225" t="s">
        <v>1</v>
      </c>
      <c r="F221" s="226" t="s">
        <v>5714</v>
      </c>
      <c r="G221" s="223"/>
      <c r="H221" s="225" t="s">
        <v>1</v>
      </c>
      <c r="I221" s="227"/>
      <c r="J221" s="223"/>
      <c r="K221" s="223"/>
      <c r="L221" s="228"/>
      <c r="M221" s="229"/>
      <c r="N221" s="230"/>
      <c r="O221" s="230"/>
      <c r="P221" s="230"/>
      <c r="Q221" s="230"/>
      <c r="R221" s="230"/>
      <c r="S221" s="230"/>
      <c r="T221" s="231"/>
      <c r="AT221" s="232" t="s">
        <v>211</v>
      </c>
      <c r="AU221" s="232" t="s">
        <v>84</v>
      </c>
      <c r="AV221" s="13" t="s">
        <v>82</v>
      </c>
      <c r="AW221" s="13" t="s">
        <v>31</v>
      </c>
      <c r="AX221" s="13" t="s">
        <v>75</v>
      </c>
      <c r="AY221" s="232" t="s">
        <v>203</v>
      </c>
    </row>
    <row r="222" spans="1:65" s="14" customFormat="1" ht="11.25">
      <c r="B222" s="233"/>
      <c r="C222" s="234"/>
      <c r="D222" s="224" t="s">
        <v>211</v>
      </c>
      <c r="E222" s="235" t="s">
        <v>1</v>
      </c>
      <c r="F222" s="236" t="s">
        <v>5743</v>
      </c>
      <c r="G222" s="234"/>
      <c r="H222" s="237">
        <v>2745</v>
      </c>
      <c r="I222" s="238"/>
      <c r="J222" s="234"/>
      <c r="K222" s="234"/>
      <c r="L222" s="239"/>
      <c r="M222" s="240"/>
      <c r="N222" s="241"/>
      <c r="O222" s="241"/>
      <c r="P222" s="241"/>
      <c r="Q222" s="241"/>
      <c r="R222" s="241"/>
      <c r="S222" s="241"/>
      <c r="T222" s="242"/>
      <c r="AT222" s="243" t="s">
        <v>211</v>
      </c>
      <c r="AU222" s="243" t="s">
        <v>84</v>
      </c>
      <c r="AV222" s="14" t="s">
        <v>84</v>
      </c>
      <c r="AW222" s="14" t="s">
        <v>31</v>
      </c>
      <c r="AX222" s="14" t="s">
        <v>82</v>
      </c>
      <c r="AY222" s="243" t="s">
        <v>203</v>
      </c>
    </row>
    <row r="223" spans="1:65" s="2" customFormat="1" ht="21.75" customHeight="1">
      <c r="A223" s="35"/>
      <c r="B223" s="36"/>
      <c r="C223" s="209" t="s">
        <v>1655</v>
      </c>
      <c r="D223" s="209" t="s">
        <v>205</v>
      </c>
      <c r="E223" s="210" t="s">
        <v>5814</v>
      </c>
      <c r="F223" s="211" t="s">
        <v>5815</v>
      </c>
      <c r="G223" s="212" t="s">
        <v>828</v>
      </c>
      <c r="H223" s="213">
        <v>420</v>
      </c>
      <c r="I223" s="214"/>
      <c r="J223" s="215">
        <f>ROUND(I223*H223,2)</f>
        <v>0</v>
      </c>
      <c r="K223" s="211" t="s">
        <v>218</v>
      </c>
      <c r="L223" s="40"/>
      <c r="M223" s="216" t="s">
        <v>1</v>
      </c>
      <c r="N223" s="217" t="s">
        <v>40</v>
      </c>
      <c r="O223" s="72"/>
      <c r="P223" s="218">
        <f>O223*H223</f>
        <v>0</v>
      </c>
      <c r="Q223" s="218">
        <v>5.8E-4</v>
      </c>
      <c r="R223" s="218">
        <f>Q223*H223</f>
        <v>0.24360000000000001</v>
      </c>
      <c r="S223" s="218">
        <v>0</v>
      </c>
      <c r="T223" s="219">
        <f>S223*H223</f>
        <v>0</v>
      </c>
      <c r="U223" s="35"/>
      <c r="V223" s="35"/>
      <c r="W223" s="35"/>
      <c r="X223" s="35"/>
      <c r="Y223" s="35"/>
      <c r="Z223" s="35"/>
      <c r="AA223" s="35"/>
      <c r="AB223" s="35"/>
      <c r="AC223" s="35"/>
      <c r="AD223" s="35"/>
      <c r="AE223" s="35"/>
      <c r="AR223" s="220" t="s">
        <v>412</v>
      </c>
      <c r="AT223" s="220" t="s">
        <v>205</v>
      </c>
      <c r="AU223" s="220" t="s">
        <v>84</v>
      </c>
      <c r="AY223" s="18" t="s">
        <v>203</v>
      </c>
      <c r="BE223" s="221">
        <f>IF(N223="základní",J223,0)</f>
        <v>0</v>
      </c>
      <c r="BF223" s="221">
        <f>IF(N223="snížená",J223,0)</f>
        <v>0</v>
      </c>
      <c r="BG223" s="221">
        <f>IF(N223="zákl. přenesená",J223,0)</f>
        <v>0</v>
      </c>
      <c r="BH223" s="221">
        <f>IF(N223="sníž. přenesená",J223,0)</f>
        <v>0</v>
      </c>
      <c r="BI223" s="221">
        <f>IF(N223="nulová",J223,0)</f>
        <v>0</v>
      </c>
      <c r="BJ223" s="18" t="s">
        <v>82</v>
      </c>
      <c r="BK223" s="221">
        <f>ROUND(I223*H223,2)</f>
        <v>0</v>
      </c>
      <c r="BL223" s="18" t="s">
        <v>412</v>
      </c>
      <c r="BM223" s="220" t="s">
        <v>5816</v>
      </c>
    </row>
    <row r="224" spans="1:65" s="13" customFormat="1" ht="11.25">
      <c r="B224" s="222"/>
      <c r="C224" s="223"/>
      <c r="D224" s="224" t="s">
        <v>211</v>
      </c>
      <c r="E224" s="225" t="s">
        <v>1</v>
      </c>
      <c r="F224" s="226" t="s">
        <v>5714</v>
      </c>
      <c r="G224" s="223"/>
      <c r="H224" s="225" t="s">
        <v>1</v>
      </c>
      <c r="I224" s="227"/>
      <c r="J224" s="223"/>
      <c r="K224" s="223"/>
      <c r="L224" s="228"/>
      <c r="M224" s="229"/>
      <c r="N224" s="230"/>
      <c r="O224" s="230"/>
      <c r="P224" s="230"/>
      <c r="Q224" s="230"/>
      <c r="R224" s="230"/>
      <c r="S224" s="230"/>
      <c r="T224" s="231"/>
      <c r="AT224" s="232" t="s">
        <v>211</v>
      </c>
      <c r="AU224" s="232" t="s">
        <v>84</v>
      </c>
      <c r="AV224" s="13" t="s">
        <v>82</v>
      </c>
      <c r="AW224" s="13" t="s">
        <v>31</v>
      </c>
      <c r="AX224" s="13" t="s">
        <v>75</v>
      </c>
      <c r="AY224" s="232" t="s">
        <v>203</v>
      </c>
    </row>
    <row r="225" spans="1:65" s="14" customFormat="1" ht="11.25">
      <c r="B225" s="233"/>
      <c r="C225" s="234"/>
      <c r="D225" s="224" t="s">
        <v>211</v>
      </c>
      <c r="E225" s="235" t="s">
        <v>1</v>
      </c>
      <c r="F225" s="236" t="s">
        <v>5754</v>
      </c>
      <c r="G225" s="234"/>
      <c r="H225" s="237">
        <v>420</v>
      </c>
      <c r="I225" s="238"/>
      <c r="J225" s="234"/>
      <c r="K225" s="234"/>
      <c r="L225" s="239"/>
      <c r="M225" s="240"/>
      <c r="N225" s="241"/>
      <c r="O225" s="241"/>
      <c r="P225" s="241"/>
      <c r="Q225" s="241"/>
      <c r="R225" s="241"/>
      <c r="S225" s="241"/>
      <c r="T225" s="242"/>
      <c r="AT225" s="243" t="s">
        <v>211</v>
      </c>
      <c r="AU225" s="243" t="s">
        <v>84</v>
      </c>
      <c r="AV225" s="14" t="s">
        <v>84</v>
      </c>
      <c r="AW225" s="14" t="s">
        <v>31</v>
      </c>
      <c r="AX225" s="14" t="s">
        <v>82</v>
      </c>
      <c r="AY225" s="243" t="s">
        <v>203</v>
      </c>
    </row>
    <row r="226" spans="1:65" s="2" customFormat="1" ht="21.75" customHeight="1">
      <c r="A226" s="35"/>
      <c r="B226" s="36"/>
      <c r="C226" s="209" t="s">
        <v>1661</v>
      </c>
      <c r="D226" s="209" t="s">
        <v>205</v>
      </c>
      <c r="E226" s="210" t="s">
        <v>5817</v>
      </c>
      <c r="F226" s="211" t="s">
        <v>5818</v>
      </c>
      <c r="G226" s="212" t="s">
        <v>828</v>
      </c>
      <c r="H226" s="213">
        <v>142</v>
      </c>
      <c r="I226" s="214"/>
      <c r="J226" s="215">
        <f>ROUND(I226*H226,2)</f>
        <v>0</v>
      </c>
      <c r="K226" s="211" t="s">
        <v>218</v>
      </c>
      <c r="L226" s="40"/>
      <c r="M226" s="216" t="s">
        <v>1</v>
      </c>
      <c r="N226" s="217" t="s">
        <v>40</v>
      </c>
      <c r="O226" s="72"/>
      <c r="P226" s="218">
        <f>O226*H226</f>
        <v>0</v>
      </c>
      <c r="Q226" s="218">
        <v>7.2000000000000005E-4</v>
      </c>
      <c r="R226" s="218">
        <f>Q226*H226</f>
        <v>0.10224000000000001</v>
      </c>
      <c r="S226" s="218">
        <v>0</v>
      </c>
      <c r="T226" s="219">
        <f>S226*H226</f>
        <v>0</v>
      </c>
      <c r="U226" s="35"/>
      <c r="V226" s="35"/>
      <c r="W226" s="35"/>
      <c r="X226" s="35"/>
      <c r="Y226" s="35"/>
      <c r="Z226" s="35"/>
      <c r="AA226" s="35"/>
      <c r="AB226" s="35"/>
      <c r="AC226" s="35"/>
      <c r="AD226" s="35"/>
      <c r="AE226" s="35"/>
      <c r="AR226" s="220" t="s">
        <v>412</v>
      </c>
      <c r="AT226" s="220" t="s">
        <v>205</v>
      </c>
      <c r="AU226" s="220" t="s">
        <v>84</v>
      </c>
      <c r="AY226" s="18" t="s">
        <v>203</v>
      </c>
      <c r="BE226" s="221">
        <f>IF(N226="základní",J226,0)</f>
        <v>0</v>
      </c>
      <c r="BF226" s="221">
        <f>IF(N226="snížená",J226,0)</f>
        <v>0</v>
      </c>
      <c r="BG226" s="221">
        <f>IF(N226="zákl. přenesená",J226,0)</f>
        <v>0</v>
      </c>
      <c r="BH226" s="221">
        <f>IF(N226="sníž. přenesená",J226,0)</f>
        <v>0</v>
      </c>
      <c r="BI226" s="221">
        <f>IF(N226="nulová",J226,0)</f>
        <v>0</v>
      </c>
      <c r="BJ226" s="18" t="s">
        <v>82</v>
      </c>
      <c r="BK226" s="221">
        <f>ROUND(I226*H226,2)</f>
        <v>0</v>
      </c>
      <c r="BL226" s="18" t="s">
        <v>412</v>
      </c>
      <c r="BM226" s="220" t="s">
        <v>5819</v>
      </c>
    </row>
    <row r="227" spans="1:65" s="13" customFormat="1" ht="11.25">
      <c r="B227" s="222"/>
      <c r="C227" s="223"/>
      <c r="D227" s="224" t="s">
        <v>211</v>
      </c>
      <c r="E227" s="225" t="s">
        <v>1</v>
      </c>
      <c r="F227" s="226" t="s">
        <v>5714</v>
      </c>
      <c r="G227" s="223"/>
      <c r="H227" s="225" t="s">
        <v>1</v>
      </c>
      <c r="I227" s="227"/>
      <c r="J227" s="223"/>
      <c r="K227" s="223"/>
      <c r="L227" s="228"/>
      <c r="M227" s="229"/>
      <c r="N227" s="230"/>
      <c r="O227" s="230"/>
      <c r="P227" s="230"/>
      <c r="Q227" s="230"/>
      <c r="R227" s="230"/>
      <c r="S227" s="230"/>
      <c r="T227" s="231"/>
      <c r="AT227" s="232" t="s">
        <v>211</v>
      </c>
      <c r="AU227" s="232" t="s">
        <v>84</v>
      </c>
      <c r="AV227" s="13" t="s">
        <v>82</v>
      </c>
      <c r="AW227" s="13" t="s">
        <v>31</v>
      </c>
      <c r="AX227" s="13" t="s">
        <v>75</v>
      </c>
      <c r="AY227" s="232" t="s">
        <v>203</v>
      </c>
    </row>
    <row r="228" spans="1:65" s="14" customFormat="1" ht="11.25">
      <c r="B228" s="233"/>
      <c r="C228" s="234"/>
      <c r="D228" s="224" t="s">
        <v>211</v>
      </c>
      <c r="E228" s="235" t="s">
        <v>1</v>
      </c>
      <c r="F228" s="236" t="s">
        <v>3450</v>
      </c>
      <c r="G228" s="234"/>
      <c r="H228" s="237">
        <v>142</v>
      </c>
      <c r="I228" s="238"/>
      <c r="J228" s="234"/>
      <c r="K228" s="234"/>
      <c r="L228" s="239"/>
      <c r="M228" s="240"/>
      <c r="N228" s="241"/>
      <c r="O228" s="241"/>
      <c r="P228" s="241"/>
      <c r="Q228" s="241"/>
      <c r="R228" s="241"/>
      <c r="S228" s="241"/>
      <c r="T228" s="242"/>
      <c r="AT228" s="243" t="s">
        <v>211</v>
      </c>
      <c r="AU228" s="243" t="s">
        <v>84</v>
      </c>
      <c r="AV228" s="14" t="s">
        <v>84</v>
      </c>
      <c r="AW228" s="14" t="s">
        <v>31</v>
      </c>
      <c r="AX228" s="14" t="s">
        <v>82</v>
      </c>
      <c r="AY228" s="243" t="s">
        <v>203</v>
      </c>
    </row>
    <row r="229" spans="1:65" s="2" customFormat="1" ht="21.75" customHeight="1">
      <c r="A229" s="35"/>
      <c r="B229" s="36"/>
      <c r="C229" s="209" t="s">
        <v>1669</v>
      </c>
      <c r="D229" s="209" t="s">
        <v>205</v>
      </c>
      <c r="E229" s="210" t="s">
        <v>5820</v>
      </c>
      <c r="F229" s="211" t="s">
        <v>5821</v>
      </c>
      <c r="G229" s="212" t="s">
        <v>208</v>
      </c>
      <c r="H229" s="213">
        <v>346</v>
      </c>
      <c r="I229" s="214"/>
      <c r="J229" s="215">
        <f>ROUND(I229*H229,2)</f>
        <v>0</v>
      </c>
      <c r="K229" s="211" t="s">
        <v>218</v>
      </c>
      <c r="L229" s="40"/>
      <c r="M229" s="216" t="s">
        <v>1</v>
      </c>
      <c r="N229" s="217" t="s">
        <v>40</v>
      </c>
      <c r="O229" s="72"/>
      <c r="P229" s="218">
        <f>O229*H229</f>
        <v>0</v>
      </c>
      <c r="Q229" s="218">
        <v>1.0000000000000001E-5</v>
      </c>
      <c r="R229" s="218">
        <f>Q229*H229</f>
        <v>3.4600000000000004E-3</v>
      </c>
      <c r="S229" s="218">
        <v>0</v>
      </c>
      <c r="T229" s="219">
        <f>S229*H229</f>
        <v>0</v>
      </c>
      <c r="U229" s="35"/>
      <c r="V229" s="35"/>
      <c r="W229" s="35"/>
      <c r="X229" s="35"/>
      <c r="Y229" s="35"/>
      <c r="Z229" s="35"/>
      <c r="AA229" s="35"/>
      <c r="AB229" s="35"/>
      <c r="AC229" s="35"/>
      <c r="AD229" s="35"/>
      <c r="AE229" s="35"/>
      <c r="AR229" s="220" t="s">
        <v>412</v>
      </c>
      <c r="AT229" s="220" t="s">
        <v>205</v>
      </c>
      <c r="AU229" s="220" t="s">
        <v>84</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412</v>
      </c>
      <c r="BM229" s="220" t="s">
        <v>5822</v>
      </c>
    </row>
    <row r="230" spans="1:65" s="13" customFormat="1" ht="11.25">
      <c r="B230" s="222"/>
      <c r="C230" s="223"/>
      <c r="D230" s="224" t="s">
        <v>211</v>
      </c>
      <c r="E230" s="225" t="s">
        <v>1</v>
      </c>
      <c r="F230" s="226" t="s">
        <v>5714</v>
      </c>
      <c r="G230" s="223"/>
      <c r="H230" s="225" t="s">
        <v>1</v>
      </c>
      <c r="I230" s="227"/>
      <c r="J230" s="223"/>
      <c r="K230" s="223"/>
      <c r="L230" s="228"/>
      <c r="M230" s="229"/>
      <c r="N230" s="230"/>
      <c r="O230" s="230"/>
      <c r="P230" s="230"/>
      <c r="Q230" s="230"/>
      <c r="R230" s="230"/>
      <c r="S230" s="230"/>
      <c r="T230" s="231"/>
      <c r="AT230" s="232" t="s">
        <v>211</v>
      </c>
      <c r="AU230" s="232" t="s">
        <v>84</v>
      </c>
      <c r="AV230" s="13" t="s">
        <v>82</v>
      </c>
      <c r="AW230" s="13" t="s">
        <v>31</v>
      </c>
      <c r="AX230" s="13" t="s">
        <v>75</v>
      </c>
      <c r="AY230" s="232" t="s">
        <v>203</v>
      </c>
    </row>
    <row r="231" spans="1:65" s="14" customFormat="1" ht="11.25">
      <c r="B231" s="233"/>
      <c r="C231" s="234"/>
      <c r="D231" s="224" t="s">
        <v>211</v>
      </c>
      <c r="E231" s="235" t="s">
        <v>1</v>
      </c>
      <c r="F231" s="236" t="s">
        <v>5823</v>
      </c>
      <c r="G231" s="234"/>
      <c r="H231" s="237">
        <v>346</v>
      </c>
      <c r="I231" s="238"/>
      <c r="J231" s="234"/>
      <c r="K231" s="234"/>
      <c r="L231" s="239"/>
      <c r="M231" s="240"/>
      <c r="N231" s="241"/>
      <c r="O231" s="241"/>
      <c r="P231" s="241"/>
      <c r="Q231" s="241"/>
      <c r="R231" s="241"/>
      <c r="S231" s="241"/>
      <c r="T231" s="242"/>
      <c r="AT231" s="243" t="s">
        <v>211</v>
      </c>
      <c r="AU231" s="243" t="s">
        <v>84</v>
      </c>
      <c r="AV231" s="14" t="s">
        <v>84</v>
      </c>
      <c r="AW231" s="14" t="s">
        <v>31</v>
      </c>
      <c r="AX231" s="14" t="s">
        <v>82</v>
      </c>
      <c r="AY231" s="243" t="s">
        <v>203</v>
      </c>
    </row>
    <row r="232" spans="1:65" s="2" customFormat="1" ht="21.75" customHeight="1">
      <c r="A232" s="35"/>
      <c r="B232" s="36"/>
      <c r="C232" s="209" t="s">
        <v>1745</v>
      </c>
      <c r="D232" s="209" t="s">
        <v>205</v>
      </c>
      <c r="E232" s="210" t="s">
        <v>5824</v>
      </c>
      <c r="F232" s="211" t="s">
        <v>5825</v>
      </c>
      <c r="G232" s="212" t="s">
        <v>208</v>
      </c>
      <c r="H232" s="213">
        <v>28</v>
      </c>
      <c r="I232" s="214"/>
      <c r="J232" s="215">
        <f>ROUND(I232*H232,2)</f>
        <v>0</v>
      </c>
      <c r="K232" s="211" t="s">
        <v>218</v>
      </c>
      <c r="L232" s="40"/>
      <c r="M232" s="216" t="s">
        <v>1</v>
      </c>
      <c r="N232" s="217" t="s">
        <v>40</v>
      </c>
      <c r="O232" s="72"/>
      <c r="P232" s="218">
        <f>O232*H232</f>
        <v>0</v>
      </c>
      <c r="Q232" s="218">
        <v>2.0000000000000002E-5</v>
      </c>
      <c r="R232" s="218">
        <f>Q232*H232</f>
        <v>5.6000000000000006E-4</v>
      </c>
      <c r="S232" s="218">
        <v>0</v>
      </c>
      <c r="T232" s="219">
        <f>S232*H232</f>
        <v>0</v>
      </c>
      <c r="U232" s="35"/>
      <c r="V232" s="35"/>
      <c r="W232" s="35"/>
      <c r="X232" s="35"/>
      <c r="Y232" s="35"/>
      <c r="Z232" s="35"/>
      <c r="AA232" s="35"/>
      <c r="AB232" s="35"/>
      <c r="AC232" s="35"/>
      <c r="AD232" s="35"/>
      <c r="AE232" s="35"/>
      <c r="AR232" s="220" t="s">
        <v>412</v>
      </c>
      <c r="AT232" s="220" t="s">
        <v>205</v>
      </c>
      <c r="AU232" s="220" t="s">
        <v>84</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412</v>
      </c>
      <c r="BM232" s="220" t="s">
        <v>5826</v>
      </c>
    </row>
    <row r="233" spans="1:65" s="13" customFormat="1" ht="11.25">
      <c r="B233" s="222"/>
      <c r="C233" s="223"/>
      <c r="D233" s="224" t="s">
        <v>211</v>
      </c>
      <c r="E233" s="225" t="s">
        <v>1</v>
      </c>
      <c r="F233" s="226" t="s">
        <v>5714</v>
      </c>
      <c r="G233" s="223"/>
      <c r="H233" s="225" t="s">
        <v>1</v>
      </c>
      <c r="I233" s="227"/>
      <c r="J233" s="223"/>
      <c r="K233" s="223"/>
      <c r="L233" s="228"/>
      <c r="M233" s="229"/>
      <c r="N233" s="230"/>
      <c r="O233" s="230"/>
      <c r="P233" s="230"/>
      <c r="Q233" s="230"/>
      <c r="R233" s="230"/>
      <c r="S233" s="230"/>
      <c r="T233" s="231"/>
      <c r="AT233" s="232" t="s">
        <v>211</v>
      </c>
      <c r="AU233" s="232" t="s">
        <v>84</v>
      </c>
      <c r="AV233" s="13" t="s">
        <v>82</v>
      </c>
      <c r="AW233" s="13" t="s">
        <v>31</v>
      </c>
      <c r="AX233" s="13" t="s">
        <v>75</v>
      </c>
      <c r="AY233" s="232" t="s">
        <v>203</v>
      </c>
    </row>
    <row r="234" spans="1:65" s="14" customFormat="1" ht="11.25">
      <c r="B234" s="233"/>
      <c r="C234" s="234"/>
      <c r="D234" s="224" t="s">
        <v>211</v>
      </c>
      <c r="E234" s="235" t="s">
        <v>1</v>
      </c>
      <c r="F234" s="236" t="s">
        <v>1331</v>
      </c>
      <c r="G234" s="234"/>
      <c r="H234" s="237">
        <v>28</v>
      </c>
      <c r="I234" s="238"/>
      <c r="J234" s="234"/>
      <c r="K234" s="234"/>
      <c r="L234" s="239"/>
      <c r="M234" s="240"/>
      <c r="N234" s="241"/>
      <c r="O234" s="241"/>
      <c r="P234" s="241"/>
      <c r="Q234" s="241"/>
      <c r="R234" s="241"/>
      <c r="S234" s="241"/>
      <c r="T234" s="242"/>
      <c r="AT234" s="243" t="s">
        <v>211</v>
      </c>
      <c r="AU234" s="243" t="s">
        <v>84</v>
      </c>
      <c r="AV234" s="14" t="s">
        <v>84</v>
      </c>
      <c r="AW234" s="14" t="s">
        <v>31</v>
      </c>
      <c r="AX234" s="14" t="s">
        <v>82</v>
      </c>
      <c r="AY234" s="243" t="s">
        <v>203</v>
      </c>
    </row>
    <row r="235" spans="1:65" s="2" customFormat="1" ht="21.75" customHeight="1">
      <c r="A235" s="35"/>
      <c r="B235" s="36"/>
      <c r="C235" s="209" t="s">
        <v>1771</v>
      </c>
      <c r="D235" s="209" t="s">
        <v>205</v>
      </c>
      <c r="E235" s="210" t="s">
        <v>5827</v>
      </c>
      <c r="F235" s="211" t="s">
        <v>5828</v>
      </c>
      <c r="G235" s="212" t="s">
        <v>208</v>
      </c>
      <c r="H235" s="213">
        <v>80</v>
      </c>
      <c r="I235" s="214"/>
      <c r="J235" s="215">
        <f>ROUND(I235*H235,2)</f>
        <v>0</v>
      </c>
      <c r="K235" s="211" t="s">
        <v>218</v>
      </c>
      <c r="L235" s="40"/>
      <c r="M235" s="216" t="s">
        <v>1</v>
      </c>
      <c r="N235" s="217" t="s">
        <v>40</v>
      </c>
      <c r="O235" s="72"/>
      <c r="P235" s="218">
        <f>O235*H235</f>
        <v>0</v>
      </c>
      <c r="Q235" s="218">
        <v>3.0000000000000001E-5</v>
      </c>
      <c r="R235" s="218">
        <f>Q235*H235</f>
        <v>2.4000000000000002E-3</v>
      </c>
      <c r="S235" s="218">
        <v>0</v>
      </c>
      <c r="T235" s="219">
        <f>S235*H235</f>
        <v>0</v>
      </c>
      <c r="U235" s="35"/>
      <c r="V235" s="35"/>
      <c r="W235" s="35"/>
      <c r="X235" s="35"/>
      <c r="Y235" s="35"/>
      <c r="Z235" s="35"/>
      <c r="AA235" s="35"/>
      <c r="AB235" s="35"/>
      <c r="AC235" s="35"/>
      <c r="AD235" s="35"/>
      <c r="AE235" s="35"/>
      <c r="AR235" s="220" t="s">
        <v>412</v>
      </c>
      <c r="AT235" s="220" t="s">
        <v>205</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412</v>
      </c>
      <c r="BM235" s="220" t="s">
        <v>5829</v>
      </c>
    </row>
    <row r="236" spans="1:65" s="13" customFormat="1" ht="11.25">
      <c r="B236" s="222"/>
      <c r="C236" s="223"/>
      <c r="D236" s="224" t="s">
        <v>211</v>
      </c>
      <c r="E236" s="225" t="s">
        <v>1</v>
      </c>
      <c r="F236" s="226" t="s">
        <v>5714</v>
      </c>
      <c r="G236" s="223"/>
      <c r="H236" s="225" t="s">
        <v>1</v>
      </c>
      <c r="I236" s="227"/>
      <c r="J236" s="223"/>
      <c r="K236" s="223"/>
      <c r="L236" s="228"/>
      <c r="M236" s="229"/>
      <c r="N236" s="230"/>
      <c r="O236" s="230"/>
      <c r="P236" s="230"/>
      <c r="Q236" s="230"/>
      <c r="R236" s="230"/>
      <c r="S236" s="230"/>
      <c r="T236" s="231"/>
      <c r="AT236" s="232" t="s">
        <v>211</v>
      </c>
      <c r="AU236" s="232" t="s">
        <v>84</v>
      </c>
      <c r="AV236" s="13" t="s">
        <v>82</v>
      </c>
      <c r="AW236" s="13" t="s">
        <v>31</v>
      </c>
      <c r="AX236" s="13" t="s">
        <v>75</v>
      </c>
      <c r="AY236" s="232" t="s">
        <v>203</v>
      </c>
    </row>
    <row r="237" spans="1:65" s="14" customFormat="1" ht="11.25">
      <c r="B237" s="233"/>
      <c r="C237" s="234"/>
      <c r="D237" s="224" t="s">
        <v>211</v>
      </c>
      <c r="E237" s="235" t="s">
        <v>1</v>
      </c>
      <c r="F237" s="236" t="s">
        <v>2365</v>
      </c>
      <c r="G237" s="234"/>
      <c r="H237" s="237">
        <v>80</v>
      </c>
      <c r="I237" s="238"/>
      <c r="J237" s="234"/>
      <c r="K237" s="234"/>
      <c r="L237" s="239"/>
      <c r="M237" s="240"/>
      <c r="N237" s="241"/>
      <c r="O237" s="241"/>
      <c r="P237" s="241"/>
      <c r="Q237" s="241"/>
      <c r="R237" s="241"/>
      <c r="S237" s="241"/>
      <c r="T237" s="242"/>
      <c r="AT237" s="243" t="s">
        <v>211</v>
      </c>
      <c r="AU237" s="243" t="s">
        <v>84</v>
      </c>
      <c r="AV237" s="14" t="s">
        <v>84</v>
      </c>
      <c r="AW237" s="14" t="s">
        <v>31</v>
      </c>
      <c r="AX237" s="14" t="s">
        <v>82</v>
      </c>
      <c r="AY237" s="243" t="s">
        <v>203</v>
      </c>
    </row>
    <row r="238" spans="1:65" s="2" customFormat="1" ht="16.5" customHeight="1">
      <c r="A238" s="35"/>
      <c r="B238" s="36"/>
      <c r="C238" s="209" t="s">
        <v>1778</v>
      </c>
      <c r="D238" s="209" t="s">
        <v>205</v>
      </c>
      <c r="E238" s="210" t="s">
        <v>5830</v>
      </c>
      <c r="F238" s="211" t="s">
        <v>5831</v>
      </c>
      <c r="G238" s="212" t="s">
        <v>828</v>
      </c>
      <c r="H238" s="213">
        <v>3307</v>
      </c>
      <c r="I238" s="214"/>
      <c r="J238" s="215">
        <f>ROUND(I238*H238,2)</f>
        <v>0</v>
      </c>
      <c r="K238" s="211" t="s">
        <v>218</v>
      </c>
      <c r="L238" s="40"/>
      <c r="M238" s="216" t="s">
        <v>1</v>
      </c>
      <c r="N238" s="217" t="s">
        <v>40</v>
      </c>
      <c r="O238" s="72"/>
      <c r="P238" s="218">
        <f>O238*H238</f>
        <v>0</v>
      </c>
      <c r="Q238" s="218">
        <v>0</v>
      </c>
      <c r="R238" s="218">
        <f>Q238*H238</f>
        <v>0</v>
      </c>
      <c r="S238" s="218">
        <v>0</v>
      </c>
      <c r="T238" s="219">
        <f>S238*H238</f>
        <v>0</v>
      </c>
      <c r="U238" s="35"/>
      <c r="V238" s="35"/>
      <c r="W238" s="35"/>
      <c r="X238" s="35"/>
      <c r="Y238" s="35"/>
      <c r="Z238" s="35"/>
      <c r="AA238" s="35"/>
      <c r="AB238" s="35"/>
      <c r="AC238" s="35"/>
      <c r="AD238" s="35"/>
      <c r="AE238" s="35"/>
      <c r="AR238" s="220" t="s">
        <v>412</v>
      </c>
      <c r="AT238" s="220" t="s">
        <v>205</v>
      </c>
      <c r="AU238" s="220" t="s">
        <v>84</v>
      </c>
      <c r="AY238" s="18" t="s">
        <v>203</v>
      </c>
      <c r="BE238" s="221">
        <f>IF(N238="základní",J238,0)</f>
        <v>0</v>
      </c>
      <c r="BF238" s="221">
        <f>IF(N238="snížená",J238,0)</f>
        <v>0</v>
      </c>
      <c r="BG238" s="221">
        <f>IF(N238="zákl. přenesená",J238,0)</f>
        <v>0</v>
      </c>
      <c r="BH238" s="221">
        <f>IF(N238="sníž. přenesená",J238,0)</f>
        <v>0</v>
      </c>
      <c r="BI238" s="221">
        <f>IF(N238="nulová",J238,0)</f>
        <v>0</v>
      </c>
      <c r="BJ238" s="18" t="s">
        <v>82</v>
      </c>
      <c r="BK238" s="221">
        <f>ROUND(I238*H238,2)</f>
        <v>0</v>
      </c>
      <c r="BL238" s="18" t="s">
        <v>412</v>
      </c>
      <c r="BM238" s="220" t="s">
        <v>5832</v>
      </c>
    </row>
    <row r="239" spans="1:65" s="13" customFormat="1" ht="11.25">
      <c r="B239" s="222"/>
      <c r="C239" s="223"/>
      <c r="D239" s="224" t="s">
        <v>211</v>
      </c>
      <c r="E239" s="225" t="s">
        <v>1</v>
      </c>
      <c r="F239" s="226" t="s">
        <v>5714</v>
      </c>
      <c r="G239" s="223"/>
      <c r="H239" s="225" t="s">
        <v>1</v>
      </c>
      <c r="I239" s="227"/>
      <c r="J239" s="223"/>
      <c r="K239" s="223"/>
      <c r="L239" s="228"/>
      <c r="M239" s="229"/>
      <c r="N239" s="230"/>
      <c r="O239" s="230"/>
      <c r="P239" s="230"/>
      <c r="Q239" s="230"/>
      <c r="R239" s="230"/>
      <c r="S239" s="230"/>
      <c r="T239" s="231"/>
      <c r="AT239" s="232" t="s">
        <v>211</v>
      </c>
      <c r="AU239" s="232" t="s">
        <v>84</v>
      </c>
      <c r="AV239" s="13" t="s">
        <v>82</v>
      </c>
      <c r="AW239" s="13" t="s">
        <v>31</v>
      </c>
      <c r="AX239" s="13" t="s">
        <v>75</v>
      </c>
      <c r="AY239" s="232" t="s">
        <v>203</v>
      </c>
    </row>
    <row r="240" spans="1:65" s="14" customFormat="1" ht="11.25">
      <c r="B240" s="233"/>
      <c r="C240" s="234"/>
      <c r="D240" s="224" t="s">
        <v>211</v>
      </c>
      <c r="E240" s="235" t="s">
        <v>1</v>
      </c>
      <c r="F240" s="236" t="s">
        <v>5833</v>
      </c>
      <c r="G240" s="234"/>
      <c r="H240" s="237">
        <v>3307</v>
      </c>
      <c r="I240" s="238"/>
      <c r="J240" s="234"/>
      <c r="K240" s="234"/>
      <c r="L240" s="239"/>
      <c r="M240" s="240"/>
      <c r="N240" s="241"/>
      <c r="O240" s="241"/>
      <c r="P240" s="241"/>
      <c r="Q240" s="241"/>
      <c r="R240" s="241"/>
      <c r="S240" s="241"/>
      <c r="T240" s="242"/>
      <c r="AT240" s="243" t="s">
        <v>211</v>
      </c>
      <c r="AU240" s="243" t="s">
        <v>84</v>
      </c>
      <c r="AV240" s="14" t="s">
        <v>84</v>
      </c>
      <c r="AW240" s="14" t="s">
        <v>31</v>
      </c>
      <c r="AX240" s="14" t="s">
        <v>82</v>
      </c>
      <c r="AY240" s="243" t="s">
        <v>203</v>
      </c>
    </row>
    <row r="241" spans="1:65" s="2" customFormat="1" ht="21.75" customHeight="1">
      <c r="A241" s="35"/>
      <c r="B241" s="36"/>
      <c r="C241" s="209" t="s">
        <v>1798</v>
      </c>
      <c r="D241" s="209" t="s">
        <v>205</v>
      </c>
      <c r="E241" s="210" t="s">
        <v>5834</v>
      </c>
      <c r="F241" s="211" t="s">
        <v>5835</v>
      </c>
      <c r="G241" s="212" t="s">
        <v>208</v>
      </c>
      <c r="H241" s="213">
        <v>2</v>
      </c>
      <c r="I241" s="214"/>
      <c r="J241" s="215">
        <f>ROUND(I241*H241,2)</f>
        <v>0</v>
      </c>
      <c r="K241" s="211" t="s">
        <v>1</v>
      </c>
      <c r="L241" s="40"/>
      <c r="M241" s="216" t="s">
        <v>1</v>
      </c>
      <c r="N241" s="217" t="s">
        <v>40</v>
      </c>
      <c r="O241" s="72"/>
      <c r="P241" s="218">
        <f>O241*H241</f>
        <v>0</v>
      </c>
      <c r="Q241" s="218">
        <v>6.0000000000000002E-5</v>
      </c>
      <c r="R241" s="218">
        <f>Q241*H241</f>
        <v>1.2E-4</v>
      </c>
      <c r="S241" s="218">
        <v>0</v>
      </c>
      <c r="T241" s="219">
        <f>S241*H241</f>
        <v>0</v>
      </c>
      <c r="U241" s="35"/>
      <c r="V241" s="35"/>
      <c r="W241" s="35"/>
      <c r="X241" s="35"/>
      <c r="Y241" s="35"/>
      <c r="Z241" s="35"/>
      <c r="AA241" s="35"/>
      <c r="AB241" s="35"/>
      <c r="AC241" s="35"/>
      <c r="AD241" s="35"/>
      <c r="AE241" s="35"/>
      <c r="AR241" s="220" t="s">
        <v>412</v>
      </c>
      <c r="AT241" s="220" t="s">
        <v>205</v>
      </c>
      <c r="AU241" s="220" t="s">
        <v>84</v>
      </c>
      <c r="AY241" s="18" t="s">
        <v>203</v>
      </c>
      <c r="BE241" s="221">
        <f>IF(N241="základní",J241,0)</f>
        <v>0</v>
      </c>
      <c r="BF241" s="221">
        <f>IF(N241="snížená",J241,0)</f>
        <v>0</v>
      </c>
      <c r="BG241" s="221">
        <f>IF(N241="zákl. přenesená",J241,0)</f>
        <v>0</v>
      </c>
      <c r="BH241" s="221">
        <f>IF(N241="sníž. přenesená",J241,0)</f>
        <v>0</v>
      </c>
      <c r="BI241" s="221">
        <f>IF(N241="nulová",J241,0)</f>
        <v>0</v>
      </c>
      <c r="BJ241" s="18" t="s">
        <v>82</v>
      </c>
      <c r="BK241" s="221">
        <f>ROUND(I241*H241,2)</f>
        <v>0</v>
      </c>
      <c r="BL241" s="18" t="s">
        <v>412</v>
      </c>
      <c r="BM241" s="220" t="s">
        <v>5836</v>
      </c>
    </row>
    <row r="242" spans="1:65" s="13" customFormat="1" ht="11.25">
      <c r="B242" s="222"/>
      <c r="C242" s="223"/>
      <c r="D242" s="224" t="s">
        <v>211</v>
      </c>
      <c r="E242" s="225" t="s">
        <v>1</v>
      </c>
      <c r="F242" s="226" t="s">
        <v>5714</v>
      </c>
      <c r="G242" s="223"/>
      <c r="H242" s="225" t="s">
        <v>1</v>
      </c>
      <c r="I242" s="227"/>
      <c r="J242" s="223"/>
      <c r="K242" s="223"/>
      <c r="L242" s="228"/>
      <c r="M242" s="229"/>
      <c r="N242" s="230"/>
      <c r="O242" s="230"/>
      <c r="P242" s="230"/>
      <c r="Q242" s="230"/>
      <c r="R242" s="230"/>
      <c r="S242" s="230"/>
      <c r="T242" s="231"/>
      <c r="AT242" s="232" t="s">
        <v>211</v>
      </c>
      <c r="AU242" s="232" t="s">
        <v>84</v>
      </c>
      <c r="AV242" s="13" t="s">
        <v>82</v>
      </c>
      <c r="AW242" s="13" t="s">
        <v>31</v>
      </c>
      <c r="AX242" s="13" t="s">
        <v>75</v>
      </c>
      <c r="AY242" s="232" t="s">
        <v>203</v>
      </c>
    </row>
    <row r="243" spans="1:65" s="14" customFormat="1" ht="11.25">
      <c r="B243" s="233"/>
      <c r="C243" s="234"/>
      <c r="D243" s="224" t="s">
        <v>211</v>
      </c>
      <c r="E243" s="235" t="s">
        <v>1</v>
      </c>
      <c r="F243" s="236" t="s">
        <v>84</v>
      </c>
      <c r="G243" s="234"/>
      <c r="H243" s="237">
        <v>2</v>
      </c>
      <c r="I243" s="238"/>
      <c r="J243" s="234"/>
      <c r="K243" s="234"/>
      <c r="L243" s="239"/>
      <c r="M243" s="240"/>
      <c r="N243" s="241"/>
      <c r="O243" s="241"/>
      <c r="P243" s="241"/>
      <c r="Q243" s="241"/>
      <c r="R243" s="241"/>
      <c r="S243" s="241"/>
      <c r="T243" s="242"/>
      <c r="AT243" s="243" t="s">
        <v>211</v>
      </c>
      <c r="AU243" s="243" t="s">
        <v>84</v>
      </c>
      <c r="AV243" s="14" t="s">
        <v>84</v>
      </c>
      <c r="AW243" s="14" t="s">
        <v>31</v>
      </c>
      <c r="AX243" s="14" t="s">
        <v>82</v>
      </c>
      <c r="AY243" s="243" t="s">
        <v>203</v>
      </c>
    </row>
    <row r="244" spans="1:65" s="2" customFormat="1" ht="21.75" customHeight="1">
      <c r="A244" s="35"/>
      <c r="B244" s="36"/>
      <c r="C244" s="209" t="s">
        <v>1803</v>
      </c>
      <c r="D244" s="209" t="s">
        <v>205</v>
      </c>
      <c r="E244" s="210" t="s">
        <v>5837</v>
      </c>
      <c r="F244" s="211" t="s">
        <v>5838</v>
      </c>
      <c r="G244" s="212" t="s">
        <v>208</v>
      </c>
      <c r="H244" s="213">
        <v>30</v>
      </c>
      <c r="I244" s="214"/>
      <c r="J244" s="215">
        <f>ROUND(I244*H244,2)</f>
        <v>0</v>
      </c>
      <c r="K244" s="211" t="s">
        <v>1</v>
      </c>
      <c r="L244" s="40"/>
      <c r="M244" s="216" t="s">
        <v>1</v>
      </c>
      <c r="N244" s="217" t="s">
        <v>40</v>
      </c>
      <c r="O244" s="72"/>
      <c r="P244" s="218">
        <f>O244*H244</f>
        <v>0</v>
      </c>
      <c r="Q244" s="218">
        <v>6.0000000000000002E-5</v>
      </c>
      <c r="R244" s="218">
        <f>Q244*H244</f>
        <v>1.8E-3</v>
      </c>
      <c r="S244" s="218">
        <v>0</v>
      </c>
      <c r="T244" s="219">
        <f>S244*H244</f>
        <v>0</v>
      </c>
      <c r="U244" s="35"/>
      <c r="V244" s="35"/>
      <c r="W244" s="35"/>
      <c r="X244" s="35"/>
      <c r="Y244" s="35"/>
      <c r="Z244" s="35"/>
      <c r="AA244" s="35"/>
      <c r="AB244" s="35"/>
      <c r="AC244" s="35"/>
      <c r="AD244" s="35"/>
      <c r="AE244" s="35"/>
      <c r="AR244" s="220" t="s">
        <v>412</v>
      </c>
      <c r="AT244" s="220" t="s">
        <v>205</v>
      </c>
      <c r="AU244" s="220" t="s">
        <v>84</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412</v>
      </c>
      <c r="BM244" s="220" t="s">
        <v>5839</v>
      </c>
    </row>
    <row r="245" spans="1:65" s="13" customFormat="1" ht="11.25">
      <c r="B245" s="222"/>
      <c r="C245" s="223"/>
      <c r="D245" s="224" t="s">
        <v>211</v>
      </c>
      <c r="E245" s="225" t="s">
        <v>1</v>
      </c>
      <c r="F245" s="226" t="s">
        <v>5714</v>
      </c>
      <c r="G245" s="223"/>
      <c r="H245" s="225" t="s">
        <v>1</v>
      </c>
      <c r="I245" s="227"/>
      <c r="J245" s="223"/>
      <c r="K245" s="223"/>
      <c r="L245" s="228"/>
      <c r="M245" s="229"/>
      <c r="N245" s="230"/>
      <c r="O245" s="230"/>
      <c r="P245" s="230"/>
      <c r="Q245" s="230"/>
      <c r="R245" s="230"/>
      <c r="S245" s="230"/>
      <c r="T245" s="231"/>
      <c r="AT245" s="232" t="s">
        <v>211</v>
      </c>
      <c r="AU245" s="232" t="s">
        <v>84</v>
      </c>
      <c r="AV245" s="13" t="s">
        <v>82</v>
      </c>
      <c r="AW245" s="13" t="s">
        <v>31</v>
      </c>
      <c r="AX245" s="13" t="s">
        <v>75</v>
      </c>
      <c r="AY245" s="232" t="s">
        <v>203</v>
      </c>
    </row>
    <row r="246" spans="1:65" s="14" customFormat="1" ht="11.25">
      <c r="B246" s="233"/>
      <c r="C246" s="234"/>
      <c r="D246" s="224" t="s">
        <v>211</v>
      </c>
      <c r="E246" s="235" t="s">
        <v>1</v>
      </c>
      <c r="F246" s="236" t="s">
        <v>1341</v>
      </c>
      <c r="G246" s="234"/>
      <c r="H246" s="237">
        <v>30</v>
      </c>
      <c r="I246" s="238"/>
      <c r="J246" s="234"/>
      <c r="K246" s="234"/>
      <c r="L246" s="239"/>
      <c r="M246" s="240"/>
      <c r="N246" s="241"/>
      <c r="O246" s="241"/>
      <c r="P246" s="241"/>
      <c r="Q246" s="241"/>
      <c r="R246" s="241"/>
      <c r="S246" s="241"/>
      <c r="T246" s="242"/>
      <c r="AT246" s="243" t="s">
        <v>211</v>
      </c>
      <c r="AU246" s="243" t="s">
        <v>84</v>
      </c>
      <c r="AV246" s="14" t="s">
        <v>84</v>
      </c>
      <c r="AW246" s="14" t="s">
        <v>31</v>
      </c>
      <c r="AX246" s="14" t="s">
        <v>82</v>
      </c>
      <c r="AY246" s="243" t="s">
        <v>203</v>
      </c>
    </row>
    <row r="247" spans="1:65" s="2" customFormat="1" ht="21.75" customHeight="1">
      <c r="A247" s="35"/>
      <c r="B247" s="36"/>
      <c r="C247" s="209" t="s">
        <v>1808</v>
      </c>
      <c r="D247" s="209" t="s">
        <v>205</v>
      </c>
      <c r="E247" s="210" t="s">
        <v>5840</v>
      </c>
      <c r="F247" s="211" t="s">
        <v>5841</v>
      </c>
      <c r="G247" s="212" t="s">
        <v>208</v>
      </c>
      <c r="H247" s="213">
        <v>80</v>
      </c>
      <c r="I247" s="214"/>
      <c r="J247" s="215">
        <f>ROUND(I247*H247,2)</f>
        <v>0</v>
      </c>
      <c r="K247" s="211" t="s">
        <v>1</v>
      </c>
      <c r="L247" s="40"/>
      <c r="M247" s="216" t="s">
        <v>1</v>
      </c>
      <c r="N247" s="217" t="s">
        <v>40</v>
      </c>
      <c r="O247" s="72"/>
      <c r="P247" s="218">
        <f>O247*H247</f>
        <v>0</v>
      </c>
      <c r="Q247" s="218">
        <v>6.0000000000000002E-5</v>
      </c>
      <c r="R247" s="218">
        <f>Q247*H247</f>
        <v>4.8000000000000004E-3</v>
      </c>
      <c r="S247" s="218">
        <v>0</v>
      </c>
      <c r="T247" s="219">
        <f>S247*H247</f>
        <v>0</v>
      </c>
      <c r="U247" s="35"/>
      <c r="V247" s="35"/>
      <c r="W247" s="35"/>
      <c r="X247" s="35"/>
      <c r="Y247" s="35"/>
      <c r="Z247" s="35"/>
      <c r="AA247" s="35"/>
      <c r="AB247" s="35"/>
      <c r="AC247" s="35"/>
      <c r="AD247" s="35"/>
      <c r="AE247" s="35"/>
      <c r="AR247" s="220" t="s">
        <v>412</v>
      </c>
      <c r="AT247" s="220" t="s">
        <v>205</v>
      </c>
      <c r="AU247" s="220" t="s">
        <v>84</v>
      </c>
      <c r="AY247" s="18" t="s">
        <v>203</v>
      </c>
      <c r="BE247" s="221">
        <f>IF(N247="základní",J247,0)</f>
        <v>0</v>
      </c>
      <c r="BF247" s="221">
        <f>IF(N247="snížená",J247,0)</f>
        <v>0</v>
      </c>
      <c r="BG247" s="221">
        <f>IF(N247="zákl. přenesená",J247,0)</f>
        <v>0</v>
      </c>
      <c r="BH247" s="221">
        <f>IF(N247="sníž. přenesená",J247,0)</f>
        <v>0</v>
      </c>
      <c r="BI247" s="221">
        <f>IF(N247="nulová",J247,0)</f>
        <v>0</v>
      </c>
      <c r="BJ247" s="18" t="s">
        <v>82</v>
      </c>
      <c r="BK247" s="221">
        <f>ROUND(I247*H247,2)</f>
        <v>0</v>
      </c>
      <c r="BL247" s="18" t="s">
        <v>412</v>
      </c>
      <c r="BM247" s="220" t="s">
        <v>5842</v>
      </c>
    </row>
    <row r="248" spans="1:65" s="13" customFormat="1" ht="11.25">
      <c r="B248" s="222"/>
      <c r="C248" s="223"/>
      <c r="D248" s="224" t="s">
        <v>211</v>
      </c>
      <c r="E248" s="225" t="s">
        <v>1</v>
      </c>
      <c r="F248" s="226" t="s">
        <v>5714</v>
      </c>
      <c r="G248" s="223"/>
      <c r="H248" s="225" t="s">
        <v>1</v>
      </c>
      <c r="I248" s="227"/>
      <c r="J248" s="223"/>
      <c r="K248" s="223"/>
      <c r="L248" s="228"/>
      <c r="M248" s="229"/>
      <c r="N248" s="230"/>
      <c r="O248" s="230"/>
      <c r="P248" s="230"/>
      <c r="Q248" s="230"/>
      <c r="R248" s="230"/>
      <c r="S248" s="230"/>
      <c r="T248" s="231"/>
      <c r="AT248" s="232" t="s">
        <v>211</v>
      </c>
      <c r="AU248" s="232" t="s">
        <v>84</v>
      </c>
      <c r="AV248" s="13" t="s">
        <v>82</v>
      </c>
      <c r="AW248" s="13" t="s">
        <v>31</v>
      </c>
      <c r="AX248" s="13" t="s">
        <v>75</v>
      </c>
      <c r="AY248" s="232" t="s">
        <v>203</v>
      </c>
    </row>
    <row r="249" spans="1:65" s="14" customFormat="1" ht="11.25">
      <c r="B249" s="233"/>
      <c r="C249" s="234"/>
      <c r="D249" s="224" t="s">
        <v>211</v>
      </c>
      <c r="E249" s="235" t="s">
        <v>1</v>
      </c>
      <c r="F249" s="236" t="s">
        <v>2365</v>
      </c>
      <c r="G249" s="234"/>
      <c r="H249" s="237">
        <v>80</v>
      </c>
      <c r="I249" s="238"/>
      <c r="J249" s="234"/>
      <c r="K249" s="234"/>
      <c r="L249" s="239"/>
      <c r="M249" s="240"/>
      <c r="N249" s="241"/>
      <c r="O249" s="241"/>
      <c r="P249" s="241"/>
      <c r="Q249" s="241"/>
      <c r="R249" s="241"/>
      <c r="S249" s="241"/>
      <c r="T249" s="242"/>
      <c r="AT249" s="243" t="s">
        <v>211</v>
      </c>
      <c r="AU249" s="243" t="s">
        <v>84</v>
      </c>
      <c r="AV249" s="14" t="s">
        <v>84</v>
      </c>
      <c r="AW249" s="14" t="s">
        <v>31</v>
      </c>
      <c r="AX249" s="14" t="s">
        <v>82</v>
      </c>
      <c r="AY249" s="243" t="s">
        <v>203</v>
      </c>
    </row>
    <row r="250" spans="1:65" s="2" customFormat="1" ht="21.75" customHeight="1">
      <c r="A250" s="35"/>
      <c r="B250" s="36"/>
      <c r="C250" s="209" t="s">
        <v>1818</v>
      </c>
      <c r="D250" s="209" t="s">
        <v>205</v>
      </c>
      <c r="E250" s="210" t="s">
        <v>5843</v>
      </c>
      <c r="F250" s="211" t="s">
        <v>5844</v>
      </c>
      <c r="G250" s="212" t="s">
        <v>208</v>
      </c>
      <c r="H250" s="213">
        <v>4</v>
      </c>
      <c r="I250" s="214"/>
      <c r="J250" s="215">
        <f>ROUND(I250*H250,2)</f>
        <v>0</v>
      </c>
      <c r="K250" s="211" t="s">
        <v>1</v>
      </c>
      <c r="L250" s="40"/>
      <c r="M250" s="216" t="s">
        <v>1</v>
      </c>
      <c r="N250" s="217" t="s">
        <v>40</v>
      </c>
      <c r="O250" s="72"/>
      <c r="P250" s="218">
        <f>O250*H250</f>
        <v>0</v>
      </c>
      <c r="Q250" s="218">
        <v>6.0000000000000002E-5</v>
      </c>
      <c r="R250" s="218">
        <f>Q250*H250</f>
        <v>2.4000000000000001E-4</v>
      </c>
      <c r="S250" s="218">
        <v>0</v>
      </c>
      <c r="T250" s="219">
        <f>S250*H250</f>
        <v>0</v>
      </c>
      <c r="U250" s="35"/>
      <c r="V250" s="35"/>
      <c r="W250" s="35"/>
      <c r="X250" s="35"/>
      <c r="Y250" s="35"/>
      <c r="Z250" s="35"/>
      <c r="AA250" s="35"/>
      <c r="AB250" s="35"/>
      <c r="AC250" s="35"/>
      <c r="AD250" s="35"/>
      <c r="AE250" s="35"/>
      <c r="AR250" s="220" t="s">
        <v>412</v>
      </c>
      <c r="AT250" s="220" t="s">
        <v>205</v>
      </c>
      <c r="AU250" s="220" t="s">
        <v>84</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412</v>
      </c>
      <c r="BM250" s="220" t="s">
        <v>5845</v>
      </c>
    </row>
    <row r="251" spans="1:65" s="13" customFormat="1" ht="11.25">
      <c r="B251" s="222"/>
      <c r="C251" s="223"/>
      <c r="D251" s="224" t="s">
        <v>211</v>
      </c>
      <c r="E251" s="225" t="s">
        <v>1</v>
      </c>
      <c r="F251" s="226" t="s">
        <v>5714</v>
      </c>
      <c r="G251" s="223"/>
      <c r="H251" s="225" t="s">
        <v>1</v>
      </c>
      <c r="I251" s="227"/>
      <c r="J251" s="223"/>
      <c r="K251" s="223"/>
      <c r="L251" s="228"/>
      <c r="M251" s="229"/>
      <c r="N251" s="230"/>
      <c r="O251" s="230"/>
      <c r="P251" s="230"/>
      <c r="Q251" s="230"/>
      <c r="R251" s="230"/>
      <c r="S251" s="230"/>
      <c r="T251" s="231"/>
      <c r="AT251" s="232" t="s">
        <v>211</v>
      </c>
      <c r="AU251" s="232" t="s">
        <v>84</v>
      </c>
      <c r="AV251" s="13" t="s">
        <v>82</v>
      </c>
      <c r="AW251" s="13" t="s">
        <v>31</v>
      </c>
      <c r="AX251" s="13" t="s">
        <v>75</v>
      </c>
      <c r="AY251" s="232" t="s">
        <v>203</v>
      </c>
    </row>
    <row r="252" spans="1:65" s="14" customFormat="1" ht="11.25">
      <c r="B252" s="233"/>
      <c r="C252" s="234"/>
      <c r="D252" s="224" t="s">
        <v>211</v>
      </c>
      <c r="E252" s="235" t="s">
        <v>1</v>
      </c>
      <c r="F252" s="236" t="s">
        <v>209</v>
      </c>
      <c r="G252" s="234"/>
      <c r="H252" s="237">
        <v>4</v>
      </c>
      <c r="I252" s="238"/>
      <c r="J252" s="234"/>
      <c r="K252" s="234"/>
      <c r="L252" s="239"/>
      <c r="M252" s="240"/>
      <c r="N252" s="241"/>
      <c r="O252" s="241"/>
      <c r="P252" s="241"/>
      <c r="Q252" s="241"/>
      <c r="R252" s="241"/>
      <c r="S252" s="241"/>
      <c r="T252" s="242"/>
      <c r="AT252" s="243" t="s">
        <v>211</v>
      </c>
      <c r="AU252" s="243" t="s">
        <v>84</v>
      </c>
      <c r="AV252" s="14" t="s">
        <v>84</v>
      </c>
      <c r="AW252" s="14" t="s">
        <v>31</v>
      </c>
      <c r="AX252" s="14" t="s">
        <v>82</v>
      </c>
      <c r="AY252" s="243" t="s">
        <v>203</v>
      </c>
    </row>
    <row r="253" spans="1:65" s="2" customFormat="1" ht="21.75" customHeight="1">
      <c r="A253" s="35"/>
      <c r="B253" s="36"/>
      <c r="C253" s="209" t="s">
        <v>1825</v>
      </c>
      <c r="D253" s="209" t="s">
        <v>205</v>
      </c>
      <c r="E253" s="210" t="s">
        <v>5846</v>
      </c>
      <c r="F253" s="211" t="s">
        <v>5847</v>
      </c>
      <c r="G253" s="212" t="s">
        <v>208</v>
      </c>
      <c r="H253" s="213">
        <v>4</v>
      </c>
      <c r="I253" s="214"/>
      <c r="J253" s="215">
        <f>ROUND(I253*H253,2)</f>
        <v>0</v>
      </c>
      <c r="K253" s="211" t="s">
        <v>1</v>
      </c>
      <c r="L253" s="40"/>
      <c r="M253" s="216" t="s">
        <v>1</v>
      </c>
      <c r="N253" s="217" t="s">
        <v>40</v>
      </c>
      <c r="O253" s="72"/>
      <c r="P253" s="218">
        <f>O253*H253</f>
        <v>0</v>
      </c>
      <c r="Q253" s="218">
        <v>6.0000000000000002E-5</v>
      </c>
      <c r="R253" s="218">
        <f>Q253*H253</f>
        <v>2.4000000000000001E-4</v>
      </c>
      <c r="S253" s="218">
        <v>0</v>
      </c>
      <c r="T253" s="219">
        <f>S253*H253</f>
        <v>0</v>
      </c>
      <c r="U253" s="35"/>
      <c r="V253" s="35"/>
      <c r="W253" s="35"/>
      <c r="X253" s="35"/>
      <c r="Y253" s="35"/>
      <c r="Z253" s="35"/>
      <c r="AA253" s="35"/>
      <c r="AB253" s="35"/>
      <c r="AC253" s="35"/>
      <c r="AD253" s="35"/>
      <c r="AE253" s="35"/>
      <c r="AR253" s="220" t="s">
        <v>412</v>
      </c>
      <c r="AT253" s="220" t="s">
        <v>205</v>
      </c>
      <c r="AU253" s="220" t="s">
        <v>84</v>
      </c>
      <c r="AY253" s="18" t="s">
        <v>203</v>
      </c>
      <c r="BE253" s="221">
        <f>IF(N253="základní",J253,0)</f>
        <v>0</v>
      </c>
      <c r="BF253" s="221">
        <f>IF(N253="snížená",J253,0)</f>
        <v>0</v>
      </c>
      <c r="BG253" s="221">
        <f>IF(N253="zákl. přenesená",J253,0)</f>
        <v>0</v>
      </c>
      <c r="BH253" s="221">
        <f>IF(N253="sníž. přenesená",J253,0)</f>
        <v>0</v>
      </c>
      <c r="BI253" s="221">
        <f>IF(N253="nulová",J253,0)</f>
        <v>0</v>
      </c>
      <c r="BJ253" s="18" t="s">
        <v>82</v>
      </c>
      <c r="BK253" s="221">
        <f>ROUND(I253*H253,2)</f>
        <v>0</v>
      </c>
      <c r="BL253" s="18" t="s">
        <v>412</v>
      </c>
      <c r="BM253" s="220" t="s">
        <v>5848</v>
      </c>
    </row>
    <row r="254" spans="1:65" s="13" customFormat="1" ht="11.25">
      <c r="B254" s="222"/>
      <c r="C254" s="223"/>
      <c r="D254" s="224" t="s">
        <v>211</v>
      </c>
      <c r="E254" s="225" t="s">
        <v>1</v>
      </c>
      <c r="F254" s="226" t="s">
        <v>5714</v>
      </c>
      <c r="G254" s="223"/>
      <c r="H254" s="225" t="s">
        <v>1</v>
      </c>
      <c r="I254" s="227"/>
      <c r="J254" s="223"/>
      <c r="K254" s="223"/>
      <c r="L254" s="228"/>
      <c r="M254" s="229"/>
      <c r="N254" s="230"/>
      <c r="O254" s="230"/>
      <c r="P254" s="230"/>
      <c r="Q254" s="230"/>
      <c r="R254" s="230"/>
      <c r="S254" s="230"/>
      <c r="T254" s="231"/>
      <c r="AT254" s="232" t="s">
        <v>211</v>
      </c>
      <c r="AU254" s="232" t="s">
        <v>84</v>
      </c>
      <c r="AV254" s="13" t="s">
        <v>82</v>
      </c>
      <c r="AW254" s="13" t="s">
        <v>31</v>
      </c>
      <c r="AX254" s="13" t="s">
        <v>75</v>
      </c>
      <c r="AY254" s="232" t="s">
        <v>203</v>
      </c>
    </row>
    <row r="255" spans="1:65" s="14" customFormat="1" ht="11.25">
      <c r="B255" s="233"/>
      <c r="C255" s="234"/>
      <c r="D255" s="224" t="s">
        <v>211</v>
      </c>
      <c r="E255" s="235" t="s">
        <v>1</v>
      </c>
      <c r="F255" s="236" t="s">
        <v>209</v>
      </c>
      <c r="G255" s="234"/>
      <c r="H255" s="237">
        <v>4</v>
      </c>
      <c r="I255" s="238"/>
      <c r="J255" s="234"/>
      <c r="K255" s="234"/>
      <c r="L255" s="239"/>
      <c r="M255" s="240"/>
      <c r="N255" s="241"/>
      <c r="O255" s="241"/>
      <c r="P255" s="241"/>
      <c r="Q255" s="241"/>
      <c r="R255" s="241"/>
      <c r="S255" s="241"/>
      <c r="T255" s="242"/>
      <c r="AT255" s="243" t="s">
        <v>211</v>
      </c>
      <c r="AU255" s="243" t="s">
        <v>84</v>
      </c>
      <c r="AV255" s="14" t="s">
        <v>84</v>
      </c>
      <c r="AW255" s="14" t="s">
        <v>31</v>
      </c>
      <c r="AX255" s="14" t="s">
        <v>82</v>
      </c>
      <c r="AY255" s="243" t="s">
        <v>203</v>
      </c>
    </row>
    <row r="256" spans="1:65" s="2" customFormat="1" ht="21.75" customHeight="1">
      <c r="A256" s="35"/>
      <c r="B256" s="36"/>
      <c r="C256" s="209" t="s">
        <v>1830</v>
      </c>
      <c r="D256" s="209" t="s">
        <v>205</v>
      </c>
      <c r="E256" s="210" t="s">
        <v>5849</v>
      </c>
      <c r="F256" s="211" t="s">
        <v>5850</v>
      </c>
      <c r="G256" s="212" t="s">
        <v>208</v>
      </c>
      <c r="H256" s="213">
        <v>2</v>
      </c>
      <c r="I256" s="214"/>
      <c r="J256" s="215">
        <f>ROUND(I256*H256,2)</f>
        <v>0</v>
      </c>
      <c r="K256" s="211" t="s">
        <v>1</v>
      </c>
      <c r="L256" s="40"/>
      <c r="M256" s="216" t="s">
        <v>1</v>
      </c>
      <c r="N256" s="217" t="s">
        <v>40</v>
      </c>
      <c r="O256" s="72"/>
      <c r="P256" s="218">
        <f>O256*H256</f>
        <v>0</v>
      </c>
      <c r="Q256" s="218">
        <v>6.0000000000000002E-5</v>
      </c>
      <c r="R256" s="218">
        <f>Q256*H256</f>
        <v>1.2E-4</v>
      </c>
      <c r="S256" s="218">
        <v>0</v>
      </c>
      <c r="T256" s="219">
        <f>S256*H256</f>
        <v>0</v>
      </c>
      <c r="U256" s="35"/>
      <c r="V256" s="35"/>
      <c r="W256" s="35"/>
      <c r="X256" s="35"/>
      <c r="Y256" s="35"/>
      <c r="Z256" s="35"/>
      <c r="AA256" s="35"/>
      <c r="AB256" s="35"/>
      <c r="AC256" s="35"/>
      <c r="AD256" s="35"/>
      <c r="AE256" s="35"/>
      <c r="AR256" s="220" t="s">
        <v>412</v>
      </c>
      <c r="AT256" s="220" t="s">
        <v>205</v>
      </c>
      <c r="AU256" s="220" t="s">
        <v>84</v>
      </c>
      <c r="AY256" s="18" t="s">
        <v>203</v>
      </c>
      <c r="BE256" s="221">
        <f>IF(N256="základní",J256,0)</f>
        <v>0</v>
      </c>
      <c r="BF256" s="221">
        <f>IF(N256="snížená",J256,0)</f>
        <v>0</v>
      </c>
      <c r="BG256" s="221">
        <f>IF(N256="zákl. přenesená",J256,0)</f>
        <v>0</v>
      </c>
      <c r="BH256" s="221">
        <f>IF(N256="sníž. přenesená",J256,0)</f>
        <v>0</v>
      </c>
      <c r="BI256" s="221">
        <f>IF(N256="nulová",J256,0)</f>
        <v>0</v>
      </c>
      <c r="BJ256" s="18" t="s">
        <v>82</v>
      </c>
      <c r="BK256" s="221">
        <f>ROUND(I256*H256,2)</f>
        <v>0</v>
      </c>
      <c r="BL256" s="18" t="s">
        <v>412</v>
      </c>
      <c r="BM256" s="220" t="s">
        <v>5851</v>
      </c>
    </row>
    <row r="257" spans="1:65" s="13" customFormat="1" ht="11.25">
      <c r="B257" s="222"/>
      <c r="C257" s="223"/>
      <c r="D257" s="224" t="s">
        <v>211</v>
      </c>
      <c r="E257" s="225" t="s">
        <v>1</v>
      </c>
      <c r="F257" s="226" t="s">
        <v>5714</v>
      </c>
      <c r="G257" s="223"/>
      <c r="H257" s="225" t="s">
        <v>1</v>
      </c>
      <c r="I257" s="227"/>
      <c r="J257" s="223"/>
      <c r="K257" s="223"/>
      <c r="L257" s="228"/>
      <c r="M257" s="229"/>
      <c r="N257" s="230"/>
      <c r="O257" s="230"/>
      <c r="P257" s="230"/>
      <c r="Q257" s="230"/>
      <c r="R257" s="230"/>
      <c r="S257" s="230"/>
      <c r="T257" s="231"/>
      <c r="AT257" s="232" t="s">
        <v>211</v>
      </c>
      <c r="AU257" s="232" t="s">
        <v>84</v>
      </c>
      <c r="AV257" s="13" t="s">
        <v>82</v>
      </c>
      <c r="AW257" s="13" t="s">
        <v>31</v>
      </c>
      <c r="AX257" s="13" t="s">
        <v>75</v>
      </c>
      <c r="AY257" s="232" t="s">
        <v>203</v>
      </c>
    </row>
    <row r="258" spans="1:65" s="14" customFormat="1" ht="11.25">
      <c r="B258" s="233"/>
      <c r="C258" s="234"/>
      <c r="D258" s="224" t="s">
        <v>211</v>
      </c>
      <c r="E258" s="235" t="s">
        <v>1</v>
      </c>
      <c r="F258" s="236" t="s">
        <v>84</v>
      </c>
      <c r="G258" s="234"/>
      <c r="H258" s="237">
        <v>2</v>
      </c>
      <c r="I258" s="238"/>
      <c r="J258" s="234"/>
      <c r="K258" s="234"/>
      <c r="L258" s="239"/>
      <c r="M258" s="240"/>
      <c r="N258" s="241"/>
      <c r="O258" s="241"/>
      <c r="P258" s="241"/>
      <c r="Q258" s="241"/>
      <c r="R258" s="241"/>
      <c r="S258" s="241"/>
      <c r="T258" s="242"/>
      <c r="AT258" s="243" t="s">
        <v>211</v>
      </c>
      <c r="AU258" s="243" t="s">
        <v>84</v>
      </c>
      <c r="AV258" s="14" t="s">
        <v>84</v>
      </c>
      <c r="AW258" s="14" t="s">
        <v>31</v>
      </c>
      <c r="AX258" s="14" t="s">
        <v>82</v>
      </c>
      <c r="AY258" s="243" t="s">
        <v>203</v>
      </c>
    </row>
    <row r="259" spans="1:65" s="2" customFormat="1" ht="21.75" customHeight="1">
      <c r="A259" s="35"/>
      <c r="B259" s="36"/>
      <c r="C259" s="209" t="s">
        <v>1838</v>
      </c>
      <c r="D259" s="209" t="s">
        <v>205</v>
      </c>
      <c r="E259" s="210" t="s">
        <v>5852</v>
      </c>
      <c r="F259" s="211" t="s">
        <v>5853</v>
      </c>
      <c r="G259" s="212" t="s">
        <v>208</v>
      </c>
      <c r="H259" s="213">
        <v>4</v>
      </c>
      <c r="I259" s="214"/>
      <c r="J259" s="215">
        <f>ROUND(I259*H259,2)</f>
        <v>0</v>
      </c>
      <c r="K259" s="211" t="s">
        <v>1</v>
      </c>
      <c r="L259" s="40"/>
      <c r="M259" s="216" t="s">
        <v>1</v>
      </c>
      <c r="N259" s="217" t="s">
        <v>40</v>
      </c>
      <c r="O259" s="72"/>
      <c r="P259" s="218">
        <f>O259*H259</f>
        <v>0</v>
      </c>
      <c r="Q259" s="218">
        <v>6.0000000000000002E-5</v>
      </c>
      <c r="R259" s="218">
        <f>Q259*H259</f>
        <v>2.4000000000000001E-4</v>
      </c>
      <c r="S259" s="218">
        <v>0</v>
      </c>
      <c r="T259" s="219">
        <f>S259*H259</f>
        <v>0</v>
      </c>
      <c r="U259" s="35"/>
      <c r="V259" s="35"/>
      <c r="W259" s="35"/>
      <c r="X259" s="35"/>
      <c r="Y259" s="35"/>
      <c r="Z259" s="35"/>
      <c r="AA259" s="35"/>
      <c r="AB259" s="35"/>
      <c r="AC259" s="35"/>
      <c r="AD259" s="35"/>
      <c r="AE259" s="35"/>
      <c r="AR259" s="220" t="s">
        <v>412</v>
      </c>
      <c r="AT259" s="220" t="s">
        <v>205</v>
      </c>
      <c r="AU259" s="220" t="s">
        <v>84</v>
      </c>
      <c r="AY259" s="18" t="s">
        <v>203</v>
      </c>
      <c r="BE259" s="221">
        <f>IF(N259="základní",J259,0)</f>
        <v>0</v>
      </c>
      <c r="BF259" s="221">
        <f>IF(N259="snížená",J259,0)</f>
        <v>0</v>
      </c>
      <c r="BG259" s="221">
        <f>IF(N259="zákl. přenesená",J259,0)</f>
        <v>0</v>
      </c>
      <c r="BH259" s="221">
        <f>IF(N259="sníž. přenesená",J259,0)</f>
        <v>0</v>
      </c>
      <c r="BI259" s="221">
        <f>IF(N259="nulová",J259,0)</f>
        <v>0</v>
      </c>
      <c r="BJ259" s="18" t="s">
        <v>82</v>
      </c>
      <c r="BK259" s="221">
        <f>ROUND(I259*H259,2)</f>
        <v>0</v>
      </c>
      <c r="BL259" s="18" t="s">
        <v>412</v>
      </c>
      <c r="BM259" s="220" t="s">
        <v>5854</v>
      </c>
    </row>
    <row r="260" spans="1:65" s="13" customFormat="1" ht="11.25">
      <c r="B260" s="222"/>
      <c r="C260" s="223"/>
      <c r="D260" s="224" t="s">
        <v>211</v>
      </c>
      <c r="E260" s="225" t="s">
        <v>1</v>
      </c>
      <c r="F260" s="226" t="s">
        <v>5714</v>
      </c>
      <c r="G260" s="223"/>
      <c r="H260" s="225" t="s">
        <v>1</v>
      </c>
      <c r="I260" s="227"/>
      <c r="J260" s="223"/>
      <c r="K260" s="223"/>
      <c r="L260" s="228"/>
      <c r="M260" s="229"/>
      <c r="N260" s="230"/>
      <c r="O260" s="230"/>
      <c r="P260" s="230"/>
      <c r="Q260" s="230"/>
      <c r="R260" s="230"/>
      <c r="S260" s="230"/>
      <c r="T260" s="231"/>
      <c r="AT260" s="232" t="s">
        <v>211</v>
      </c>
      <c r="AU260" s="232" t="s">
        <v>84</v>
      </c>
      <c r="AV260" s="13" t="s">
        <v>82</v>
      </c>
      <c r="AW260" s="13" t="s">
        <v>31</v>
      </c>
      <c r="AX260" s="13" t="s">
        <v>75</v>
      </c>
      <c r="AY260" s="232" t="s">
        <v>203</v>
      </c>
    </row>
    <row r="261" spans="1:65" s="14" customFormat="1" ht="11.25">
      <c r="B261" s="233"/>
      <c r="C261" s="234"/>
      <c r="D261" s="224" t="s">
        <v>211</v>
      </c>
      <c r="E261" s="235" t="s">
        <v>1</v>
      </c>
      <c r="F261" s="236" t="s">
        <v>209</v>
      </c>
      <c r="G261" s="234"/>
      <c r="H261" s="237">
        <v>4</v>
      </c>
      <c r="I261" s="238"/>
      <c r="J261" s="234"/>
      <c r="K261" s="234"/>
      <c r="L261" s="239"/>
      <c r="M261" s="240"/>
      <c r="N261" s="241"/>
      <c r="O261" s="241"/>
      <c r="P261" s="241"/>
      <c r="Q261" s="241"/>
      <c r="R261" s="241"/>
      <c r="S261" s="241"/>
      <c r="T261" s="242"/>
      <c r="AT261" s="243" t="s">
        <v>211</v>
      </c>
      <c r="AU261" s="243" t="s">
        <v>84</v>
      </c>
      <c r="AV261" s="14" t="s">
        <v>84</v>
      </c>
      <c r="AW261" s="14" t="s">
        <v>31</v>
      </c>
      <c r="AX261" s="14" t="s">
        <v>82</v>
      </c>
      <c r="AY261" s="243" t="s">
        <v>203</v>
      </c>
    </row>
    <row r="262" spans="1:65" s="2" customFormat="1" ht="21.75" customHeight="1">
      <c r="A262" s="35"/>
      <c r="B262" s="36"/>
      <c r="C262" s="209" t="s">
        <v>1845</v>
      </c>
      <c r="D262" s="209" t="s">
        <v>205</v>
      </c>
      <c r="E262" s="210" t="s">
        <v>5855</v>
      </c>
      <c r="F262" s="211" t="s">
        <v>5856</v>
      </c>
      <c r="G262" s="212" t="s">
        <v>409</v>
      </c>
      <c r="H262" s="213">
        <v>2.645</v>
      </c>
      <c r="I262" s="214"/>
      <c r="J262" s="215">
        <f>ROUND(I262*H262,2)</f>
        <v>0</v>
      </c>
      <c r="K262" s="211" t="s">
        <v>218</v>
      </c>
      <c r="L262" s="40"/>
      <c r="M262" s="216" t="s">
        <v>1</v>
      </c>
      <c r="N262" s="217" t="s">
        <v>40</v>
      </c>
      <c r="O262" s="72"/>
      <c r="P262" s="218">
        <f>O262*H262</f>
        <v>0</v>
      </c>
      <c r="Q262" s="218">
        <v>0</v>
      </c>
      <c r="R262" s="218">
        <f>Q262*H262</f>
        <v>0</v>
      </c>
      <c r="S262" s="218">
        <v>0</v>
      </c>
      <c r="T262" s="219">
        <f>S262*H262</f>
        <v>0</v>
      </c>
      <c r="U262" s="35"/>
      <c r="V262" s="35"/>
      <c r="W262" s="35"/>
      <c r="X262" s="35"/>
      <c r="Y262" s="35"/>
      <c r="Z262" s="35"/>
      <c r="AA262" s="35"/>
      <c r="AB262" s="35"/>
      <c r="AC262" s="35"/>
      <c r="AD262" s="35"/>
      <c r="AE262" s="35"/>
      <c r="AR262" s="220" t="s">
        <v>412</v>
      </c>
      <c r="AT262" s="220" t="s">
        <v>205</v>
      </c>
      <c r="AU262" s="220" t="s">
        <v>84</v>
      </c>
      <c r="AY262" s="18" t="s">
        <v>203</v>
      </c>
      <c r="BE262" s="221">
        <f>IF(N262="základní",J262,0)</f>
        <v>0</v>
      </c>
      <c r="BF262" s="221">
        <f>IF(N262="snížená",J262,0)</f>
        <v>0</v>
      </c>
      <c r="BG262" s="221">
        <f>IF(N262="zákl. přenesená",J262,0)</f>
        <v>0</v>
      </c>
      <c r="BH262" s="221">
        <f>IF(N262="sníž. přenesená",J262,0)</f>
        <v>0</v>
      </c>
      <c r="BI262" s="221">
        <f>IF(N262="nulová",J262,0)</f>
        <v>0</v>
      </c>
      <c r="BJ262" s="18" t="s">
        <v>82</v>
      </c>
      <c r="BK262" s="221">
        <f>ROUND(I262*H262,2)</f>
        <v>0</v>
      </c>
      <c r="BL262" s="18" t="s">
        <v>412</v>
      </c>
      <c r="BM262" s="220" t="s">
        <v>5857</v>
      </c>
    </row>
    <row r="263" spans="1:65" s="2" customFormat="1" ht="21.75" customHeight="1">
      <c r="A263" s="35"/>
      <c r="B263" s="36"/>
      <c r="C263" s="209" t="s">
        <v>2097</v>
      </c>
      <c r="D263" s="209" t="s">
        <v>205</v>
      </c>
      <c r="E263" s="210" t="s">
        <v>5858</v>
      </c>
      <c r="F263" s="211" t="s">
        <v>5859</v>
      </c>
      <c r="G263" s="212" t="s">
        <v>409</v>
      </c>
      <c r="H263" s="213">
        <v>2.681</v>
      </c>
      <c r="I263" s="214"/>
      <c r="J263" s="215">
        <f>ROUND(I263*H263,2)</f>
        <v>0</v>
      </c>
      <c r="K263" s="211" t="s">
        <v>218</v>
      </c>
      <c r="L263" s="40"/>
      <c r="M263" s="216" t="s">
        <v>1</v>
      </c>
      <c r="N263" s="217" t="s">
        <v>40</v>
      </c>
      <c r="O263" s="72"/>
      <c r="P263" s="218">
        <f>O263*H263</f>
        <v>0</v>
      </c>
      <c r="Q263" s="218">
        <v>0</v>
      </c>
      <c r="R263" s="218">
        <f>Q263*H263</f>
        <v>0</v>
      </c>
      <c r="S263" s="218">
        <v>0</v>
      </c>
      <c r="T263" s="219">
        <f>S263*H263</f>
        <v>0</v>
      </c>
      <c r="U263" s="35"/>
      <c r="V263" s="35"/>
      <c r="W263" s="35"/>
      <c r="X263" s="35"/>
      <c r="Y263" s="35"/>
      <c r="Z263" s="35"/>
      <c r="AA263" s="35"/>
      <c r="AB263" s="35"/>
      <c r="AC263" s="35"/>
      <c r="AD263" s="35"/>
      <c r="AE263" s="35"/>
      <c r="AR263" s="220" t="s">
        <v>412</v>
      </c>
      <c r="AT263" s="220" t="s">
        <v>205</v>
      </c>
      <c r="AU263" s="220" t="s">
        <v>84</v>
      </c>
      <c r="AY263" s="18" t="s">
        <v>203</v>
      </c>
      <c r="BE263" s="221">
        <f>IF(N263="základní",J263,0)</f>
        <v>0</v>
      </c>
      <c r="BF263" s="221">
        <f>IF(N263="snížená",J263,0)</f>
        <v>0</v>
      </c>
      <c r="BG263" s="221">
        <f>IF(N263="zákl. přenesená",J263,0)</f>
        <v>0</v>
      </c>
      <c r="BH263" s="221">
        <f>IF(N263="sníž. přenesená",J263,0)</f>
        <v>0</v>
      </c>
      <c r="BI263" s="221">
        <f>IF(N263="nulová",J263,0)</f>
        <v>0</v>
      </c>
      <c r="BJ263" s="18" t="s">
        <v>82</v>
      </c>
      <c r="BK263" s="221">
        <f>ROUND(I263*H263,2)</f>
        <v>0</v>
      </c>
      <c r="BL263" s="18" t="s">
        <v>412</v>
      </c>
      <c r="BM263" s="220" t="s">
        <v>5860</v>
      </c>
    </row>
    <row r="264" spans="1:65" s="2" customFormat="1" ht="107.25">
      <c r="A264" s="35"/>
      <c r="B264" s="36"/>
      <c r="C264" s="37"/>
      <c r="D264" s="224" t="s">
        <v>355</v>
      </c>
      <c r="E264" s="37"/>
      <c r="F264" s="244" t="s">
        <v>5769</v>
      </c>
      <c r="G264" s="37"/>
      <c r="H264" s="37"/>
      <c r="I264" s="123"/>
      <c r="J264" s="37"/>
      <c r="K264" s="37"/>
      <c r="L264" s="40"/>
      <c r="M264" s="245"/>
      <c r="N264" s="246"/>
      <c r="O264" s="72"/>
      <c r="P264" s="72"/>
      <c r="Q264" s="72"/>
      <c r="R264" s="72"/>
      <c r="S264" s="72"/>
      <c r="T264" s="73"/>
      <c r="U264" s="35"/>
      <c r="V264" s="35"/>
      <c r="W264" s="35"/>
      <c r="X264" s="35"/>
      <c r="Y264" s="35"/>
      <c r="Z264" s="35"/>
      <c r="AA264" s="35"/>
      <c r="AB264" s="35"/>
      <c r="AC264" s="35"/>
      <c r="AD264" s="35"/>
      <c r="AE264" s="35"/>
      <c r="AT264" s="18" t="s">
        <v>355</v>
      </c>
      <c r="AU264" s="18" t="s">
        <v>84</v>
      </c>
    </row>
    <row r="265" spans="1:65" s="12" customFormat="1" ht="22.9" customHeight="1">
      <c r="B265" s="193"/>
      <c r="C265" s="194"/>
      <c r="D265" s="195" t="s">
        <v>74</v>
      </c>
      <c r="E265" s="207" t="s">
        <v>5861</v>
      </c>
      <c r="F265" s="207" t="s">
        <v>5862</v>
      </c>
      <c r="G265" s="194"/>
      <c r="H265" s="194"/>
      <c r="I265" s="197"/>
      <c r="J265" s="208">
        <f>BK265</f>
        <v>0</v>
      </c>
      <c r="K265" s="194"/>
      <c r="L265" s="199"/>
      <c r="M265" s="200"/>
      <c r="N265" s="201"/>
      <c r="O265" s="201"/>
      <c r="P265" s="202">
        <f>SUM(P266:P376)</f>
        <v>0</v>
      </c>
      <c r="Q265" s="201"/>
      <c r="R265" s="202">
        <f>SUM(R266:R376)</f>
        <v>13.116820000000002</v>
      </c>
      <c r="S265" s="201"/>
      <c r="T265" s="203">
        <f>SUM(T266:T376)</f>
        <v>4.8750000000000002E-2</v>
      </c>
      <c r="AR265" s="204" t="s">
        <v>84</v>
      </c>
      <c r="AT265" s="205" t="s">
        <v>74</v>
      </c>
      <c r="AU265" s="205" t="s">
        <v>82</v>
      </c>
      <c r="AY265" s="204" t="s">
        <v>203</v>
      </c>
      <c r="BK265" s="206">
        <f>SUM(BK266:BK376)</f>
        <v>0</v>
      </c>
    </row>
    <row r="266" spans="1:65" s="2" customFormat="1" ht="16.5" customHeight="1">
      <c r="A266" s="35"/>
      <c r="B266" s="36"/>
      <c r="C266" s="209" t="s">
        <v>2177</v>
      </c>
      <c r="D266" s="209" t="s">
        <v>205</v>
      </c>
      <c r="E266" s="210" t="s">
        <v>5863</v>
      </c>
      <c r="F266" s="211" t="s">
        <v>5864</v>
      </c>
      <c r="G266" s="212" t="s">
        <v>208</v>
      </c>
      <c r="H266" s="213">
        <v>113</v>
      </c>
      <c r="I266" s="214"/>
      <c r="J266" s="215">
        <f>ROUND(I266*H266,2)</f>
        <v>0</v>
      </c>
      <c r="K266" s="211" t="s">
        <v>1</v>
      </c>
      <c r="L266" s="40"/>
      <c r="M266" s="216" t="s">
        <v>1</v>
      </c>
      <c r="N266" s="217" t="s">
        <v>40</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209</v>
      </c>
      <c r="AT266" s="220" t="s">
        <v>205</v>
      </c>
      <c r="AU266" s="220" t="s">
        <v>84</v>
      </c>
      <c r="AY266" s="18" t="s">
        <v>203</v>
      </c>
      <c r="BE266" s="221">
        <f>IF(N266="základní",J266,0)</f>
        <v>0</v>
      </c>
      <c r="BF266" s="221">
        <f>IF(N266="snížená",J266,0)</f>
        <v>0</v>
      </c>
      <c r="BG266" s="221">
        <f>IF(N266="zákl. přenesená",J266,0)</f>
        <v>0</v>
      </c>
      <c r="BH266" s="221">
        <f>IF(N266="sníž. přenesená",J266,0)</f>
        <v>0</v>
      </c>
      <c r="BI266" s="221">
        <f>IF(N266="nulová",J266,0)</f>
        <v>0</v>
      </c>
      <c r="BJ266" s="18" t="s">
        <v>82</v>
      </c>
      <c r="BK266" s="221">
        <f>ROUND(I266*H266,2)</f>
        <v>0</v>
      </c>
      <c r="BL266" s="18" t="s">
        <v>209</v>
      </c>
      <c r="BM266" s="220" t="s">
        <v>5865</v>
      </c>
    </row>
    <row r="267" spans="1:65" s="13" customFormat="1" ht="11.25">
      <c r="B267" s="222"/>
      <c r="C267" s="223"/>
      <c r="D267" s="224" t="s">
        <v>211</v>
      </c>
      <c r="E267" s="225" t="s">
        <v>1</v>
      </c>
      <c r="F267" s="226" t="s">
        <v>5714</v>
      </c>
      <c r="G267" s="223"/>
      <c r="H267" s="225" t="s">
        <v>1</v>
      </c>
      <c r="I267" s="227"/>
      <c r="J267" s="223"/>
      <c r="K267" s="223"/>
      <c r="L267" s="228"/>
      <c r="M267" s="229"/>
      <c r="N267" s="230"/>
      <c r="O267" s="230"/>
      <c r="P267" s="230"/>
      <c r="Q267" s="230"/>
      <c r="R267" s="230"/>
      <c r="S267" s="230"/>
      <c r="T267" s="231"/>
      <c r="AT267" s="232" t="s">
        <v>211</v>
      </c>
      <c r="AU267" s="232" t="s">
        <v>84</v>
      </c>
      <c r="AV267" s="13" t="s">
        <v>82</v>
      </c>
      <c r="AW267" s="13" t="s">
        <v>31</v>
      </c>
      <c r="AX267" s="13" t="s">
        <v>75</v>
      </c>
      <c r="AY267" s="232" t="s">
        <v>203</v>
      </c>
    </row>
    <row r="268" spans="1:65" s="14" customFormat="1" ht="11.25">
      <c r="B268" s="233"/>
      <c r="C268" s="234"/>
      <c r="D268" s="224" t="s">
        <v>211</v>
      </c>
      <c r="E268" s="235" t="s">
        <v>1</v>
      </c>
      <c r="F268" s="236" t="s">
        <v>3044</v>
      </c>
      <c r="G268" s="234"/>
      <c r="H268" s="237">
        <v>113</v>
      </c>
      <c r="I268" s="238"/>
      <c r="J268" s="234"/>
      <c r="K268" s="234"/>
      <c r="L268" s="239"/>
      <c r="M268" s="240"/>
      <c r="N268" s="241"/>
      <c r="O268" s="241"/>
      <c r="P268" s="241"/>
      <c r="Q268" s="241"/>
      <c r="R268" s="241"/>
      <c r="S268" s="241"/>
      <c r="T268" s="242"/>
      <c r="AT268" s="243" t="s">
        <v>211</v>
      </c>
      <c r="AU268" s="243" t="s">
        <v>84</v>
      </c>
      <c r="AV268" s="14" t="s">
        <v>84</v>
      </c>
      <c r="AW268" s="14" t="s">
        <v>31</v>
      </c>
      <c r="AX268" s="14" t="s">
        <v>82</v>
      </c>
      <c r="AY268" s="243" t="s">
        <v>203</v>
      </c>
    </row>
    <row r="269" spans="1:65" s="2" customFormat="1" ht="16.5" customHeight="1">
      <c r="A269" s="35"/>
      <c r="B269" s="36"/>
      <c r="C269" s="209" t="s">
        <v>2188</v>
      </c>
      <c r="D269" s="209" t="s">
        <v>205</v>
      </c>
      <c r="E269" s="210" t="s">
        <v>5866</v>
      </c>
      <c r="F269" s="211" t="s">
        <v>5867</v>
      </c>
      <c r="G269" s="212" t="s">
        <v>208</v>
      </c>
      <c r="H269" s="213">
        <v>142</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5868</v>
      </c>
    </row>
    <row r="270" spans="1:65" s="13" customFormat="1" ht="11.25">
      <c r="B270" s="222"/>
      <c r="C270" s="223"/>
      <c r="D270" s="224" t="s">
        <v>211</v>
      </c>
      <c r="E270" s="225" t="s">
        <v>1</v>
      </c>
      <c r="F270" s="226" t="s">
        <v>5714</v>
      </c>
      <c r="G270" s="223"/>
      <c r="H270" s="225" t="s">
        <v>1</v>
      </c>
      <c r="I270" s="227"/>
      <c r="J270" s="223"/>
      <c r="K270" s="223"/>
      <c r="L270" s="228"/>
      <c r="M270" s="229"/>
      <c r="N270" s="230"/>
      <c r="O270" s="230"/>
      <c r="P270" s="230"/>
      <c r="Q270" s="230"/>
      <c r="R270" s="230"/>
      <c r="S270" s="230"/>
      <c r="T270" s="231"/>
      <c r="AT270" s="232" t="s">
        <v>211</v>
      </c>
      <c r="AU270" s="232" t="s">
        <v>84</v>
      </c>
      <c r="AV270" s="13" t="s">
        <v>82</v>
      </c>
      <c r="AW270" s="13" t="s">
        <v>31</v>
      </c>
      <c r="AX270" s="13" t="s">
        <v>75</v>
      </c>
      <c r="AY270" s="232" t="s">
        <v>203</v>
      </c>
    </row>
    <row r="271" spans="1:65" s="14" customFormat="1" ht="11.25">
      <c r="B271" s="233"/>
      <c r="C271" s="234"/>
      <c r="D271" s="224" t="s">
        <v>211</v>
      </c>
      <c r="E271" s="235" t="s">
        <v>1</v>
      </c>
      <c r="F271" s="236" t="s">
        <v>3450</v>
      </c>
      <c r="G271" s="234"/>
      <c r="H271" s="237">
        <v>142</v>
      </c>
      <c r="I271" s="238"/>
      <c r="J271" s="234"/>
      <c r="K271" s="234"/>
      <c r="L271" s="239"/>
      <c r="M271" s="240"/>
      <c r="N271" s="241"/>
      <c r="O271" s="241"/>
      <c r="P271" s="241"/>
      <c r="Q271" s="241"/>
      <c r="R271" s="241"/>
      <c r="S271" s="241"/>
      <c r="T271" s="242"/>
      <c r="AT271" s="243" t="s">
        <v>211</v>
      </c>
      <c r="AU271" s="243" t="s">
        <v>84</v>
      </c>
      <c r="AV271" s="14" t="s">
        <v>84</v>
      </c>
      <c r="AW271" s="14" t="s">
        <v>31</v>
      </c>
      <c r="AX271" s="14" t="s">
        <v>82</v>
      </c>
      <c r="AY271" s="243" t="s">
        <v>203</v>
      </c>
    </row>
    <row r="272" spans="1:65" s="2" customFormat="1" ht="16.5" customHeight="1">
      <c r="A272" s="35"/>
      <c r="B272" s="36"/>
      <c r="C272" s="209" t="s">
        <v>2195</v>
      </c>
      <c r="D272" s="209" t="s">
        <v>205</v>
      </c>
      <c r="E272" s="210" t="s">
        <v>5869</v>
      </c>
      <c r="F272" s="211" t="s">
        <v>5870</v>
      </c>
      <c r="G272" s="212" t="s">
        <v>208</v>
      </c>
      <c r="H272" s="213">
        <v>24</v>
      </c>
      <c r="I272" s="214"/>
      <c r="J272" s="215">
        <f>ROUND(I272*H272,2)</f>
        <v>0</v>
      </c>
      <c r="K272" s="211" t="s">
        <v>218</v>
      </c>
      <c r="L272" s="40"/>
      <c r="M272" s="216" t="s">
        <v>1</v>
      </c>
      <c r="N272" s="217" t="s">
        <v>40</v>
      </c>
      <c r="O272" s="72"/>
      <c r="P272" s="218">
        <f>O272*H272</f>
        <v>0</v>
      </c>
      <c r="Q272" s="218">
        <v>3.0000000000000001E-5</v>
      </c>
      <c r="R272" s="218">
        <f>Q272*H272</f>
        <v>7.2000000000000005E-4</v>
      </c>
      <c r="S272" s="218">
        <v>0</v>
      </c>
      <c r="T272" s="219">
        <f>S272*H272</f>
        <v>0</v>
      </c>
      <c r="U272" s="35"/>
      <c r="V272" s="35"/>
      <c r="W272" s="35"/>
      <c r="X272" s="35"/>
      <c r="Y272" s="35"/>
      <c r="Z272" s="35"/>
      <c r="AA272" s="35"/>
      <c r="AB272" s="35"/>
      <c r="AC272" s="35"/>
      <c r="AD272" s="35"/>
      <c r="AE272" s="35"/>
      <c r="AR272" s="220" t="s">
        <v>412</v>
      </c>
      <c r="AT272" s="220" t="s">
        <v>205</v>
      </c>
      <c r="AU272" s="220" t="s">
        <v>84</v>
      </c>
      <c r="AY272" s="18" t="s">
        <v>203</v>
      </c>
      <c r="BE272" s="221">
        <f>IF(N272="základní",J272,0)</f>
        <v>0</v>
      </c>
      <c r="BF272" s="221">
        <f>IF(N272="snížená",J272,0)</f>
        <v>0</v>
      </c>
      <c r="BG272" s="221">
        <f>IF(N272="zákl. přenesená",J272,0)</f>
        <v>0</v>
      </c>
      <c r="BH272" s="221">
        <f>IF(N272="sníž. přenesená",J272,0)</f>
        <v>0</v>
      </c>
      <c r="BI272" s="221">
        <f>IF(N272="nulová",J272,0)</f>
        <v>0</v>
      </c>
      <c r="BJ272" s="18" t="s">
        <v>82</v>
      </c>
      <c r="BK272" s="221">
        <f>ROUND(I272*H272,2)</f>
        <v>0</v>
      </c>
      <c r="BL272" s="18" t="s">
        <v>412</v>
      </c>
      <c r="BM272" s="220" t="s">
        <v>5871</v>
      </c>
    </row>
    <row r="273" spans="1:65" s="13" customFormat="1" ht="11.25">
      <c r="B273" s="222"/>
      <c r="C273" s="223"/>
      <c r="D273" s="224" t="s">
        <v>211</v>
      </c>
      <c r="E273" s="225" t="s">
        <v>1</v>
      </c>
      <c r="F273" s="226" t="s">
        <v>5714</v>
      </c>
      <c r="G273" s="223"/>
      <c r="H273" s="225" t="s">
        <v>1</v>
      </c>
      <c r="I273" s="227"/>
      <c r="J273" s="223"/>
      <c r="K273" s="223"/>
      <c r="L273" s="228"/>
      <c r="M273" s="229"/>
      <c r="N273" s="230"/>
      <c r="O273" s="230"/>
      <c r="P273" s="230"/>
      <c r="Q273" s="230"/>
      <c r="R273" s="230"/>
      <c r="S273" s="230"/>
      <c r="T273" s="231"/>
      <c r="AT273" s="232" t="s">
        <v>211</v>
      </c>
      <c r="AU273" s="232" t="s">
        <v>84</v>
      </c>
      <c r="AV273" s="13" t="s">
        <v>82</v>
      </c>
      <c r="AW273" s="13" t="s">
        <v>31</v>
      </c>
      <c r="AX273" s="13" t="s">
        <v>75</v>
      </c>
      <c r="AY273" s="232" t="s">
        <v>203</v>
      </c>
    </row>
    <row r="274" spans="1:65" s="14" customFormat="1" ht="11.25">
      <c r="B274" s="233"/>
      <c r="C274" s="234"/>
      <c r="D274" s="224" t="s">
        <v>211</v>
      </c>
      <c r="E274" s="235" t="s">
        <v>1</v>
      </c>
      <c r="F274" s="236" t="s">
        <v>5872</v>
      </c>
      <c r="G274" s="234"/>
      <c r="H274" s="237">
        <v>24</v>
      </c>
      <c r="I274" s="238"/>
      <c r="J274" s="234"/>
      <c r="K274" s="234"/>
      <c r="L274" s="239"/>
      <c r="M274" s="240"/>
      <c r="N274" s="241"/>
      <c r="O274" s="241"/>
      <c r="P274" s="241"/>
      <c r="Q274" s="241"/>
      <c r="R274" s="241"/>
      <c r="S274" s="241"/>
      <c r="T274" s="242"/>
      <c r="AT274" s="243" t="s">
        <v>211</v>
      </c>
      <c r="AU274" s="243" t="s">
        <v>84</v>
      </c>
      <c r="AV274" s="14" t="s">
        <v>84</v>
      </c>
      <c r="AW274" s="14" t="s">
        <v>31</v>
      </c>
      <c r="AX274" s="14" t="s">
        <v>82</v>
      </c>
      <c r="AY274" s="243" t="s">
        <v>203</v>
      </c>
    </row>
    <row r="275" spans="1:65" s="2" customFormat="1" ht="16.5" customHeight="1">
      <c r="A275" s="35"/>
      <c r="B275" s="36"/>
      <c r="C275" s="209" t="s">
        <v>2208</v>
      </c>
      <c r="D275" s="209" t="s">
        <v>205</v>
      </c>
      <c r="E275" s="210" t="s">
        <v>5873</v>
      </c>
      <c r="F275" s="211" t="s">
        <v>5874</v>
      </c>
      <c r="G275" s="212" t="s">
        <v>208</v>
      </c>
      <c r="H275" s="213">
        <v>14</v>
      </c>
      <c r="I275" s="214"/>
      <c r="J275" s="215">
        <f>ROUND(I275*H275,2)</f>
        <v>0</v>
      </c>
      <c r="K275" s="211" t="s">
        <v>218</v>
      </c>
      <c r="L275" s="40"/>
      <c r="M275" s="216" t="s">
        <v>1</v>
      </c>
      <c r="N275" s="217" t="s">
        <v>40</v>
      </c>
      <c r="O275" s="72"/>
      <c r="P275" s="218">
        <f>O275*H275</f>
        <v>0</v>
      </c>
      <c r="Q275" s="218">
        <v>6.0000000000000002E-5</v>
      </c>
      <c r="R275" s="218">
        <f>Q275*H275</f>
        <v>8.4000000000000003E-4</v>
      </c>
      <c r="S275" s="218">
        <v>0</v>
      </c>
      <c r="T275" s="219">
        <f>S275*H275</f>
        <v>0</v>
      </c>
      <c r="U275" s="35"/>
      <c r="V275" s="35"/>
      <c r="W275" s="35"/>
      <c r="X275" s="35"/>
      <c r="Y275" s="35"/>
      <c r="Z275" s="35"/>
      <c r="AA275" s="35"/>
      <c r="AB275" s="35"/>
      <c r="AC275" s="35"/>
      <c r="AD275" s="35"/>
      <c r="AE275" s="35"/>
      <c r="AR275" s="220" t="s">
        <v>412</v>
      </c>
      <c r="AT275" s="220" t="s">
        <v>205</v>
      </c>
      <c r="AU275" s="220" t="s">
        <v>84</v>
      </c>
      <c r="AY275" s="18" t="s">
        <v>203</v>
      </c>
      <c r="BE275" s="221">
        <f>IF(N275="základní",J275,0)</f>
        <v>0</v>
      </c>
      <c r="BF275" s="221">
        <f>IF(N275="snížená",J275,0)</f>
        <v>0</v>
      </c>
      <c r="BG275" s="221">
        <f>IF(N275="zákl. přenesená",J275,0)</f>
        <v>0</v>
      </c>
      <c r="BH275" s="221">
        <f>IF(N275="sníž. přenesená",J275,0)</f>
        <v>0</v>
      </c>
      <c r="BI275" s="221">
        <f>IF(N275="nulová",J275,0)</f>
        <v>0</v>
      </c>
      <c r="BJ275" s="18" t="s">
        <v>82</v>
      </c>
      <c r="BK275" s="221">
        <f>ROUND(I275*H275,2)</f>
        <v>0</v>
      </c>
      <c r="BL275" s="18" t="s">
        <v>412</v>
      </c>
      <c r="BM275" s="220" t="s">
        <v>5875</v>
      </c>
    </row>
    <row r="276" spans="1:65" s="13" customFormat="1" ht="11.25">
      <c r="B276" s="222"/>
      <c r="C276" s="223"/>
      <c r="D276" s="224" t="s">
        <v>211</v>
      </c>
      <c r="E276" s="225" t="s">
        <v>1</v>
      </c>
      <c r="F276" s="226" t="s">
        <v>5714</v>
      </c>
      <c r="G276" s="223"/>
      <c r="H276" s="225" t="s">
        <v>1</v>
      </c>
      <c r="I276" s="227"/>
      <c r="J276" s="223"/>
      <c r="K276" s="223"/>
      <c r="L276" s="228"/>
      <c r="M276" s="229"/>
      <c r="N276" s="230"/>
      <c r="O276" s="230"/>
      <c r="P276" s="230"/>
      <c r="Q276" s="230"/>
      <c r="R276" s="230"/>
      <c r="S276" s="230"/>
      <c r="T276" s="231"/>
      <c r="AT276" s="232" t="s">
        <v>211</v>
      </c>
      <c r="AU276" s="232" t="s">
        <v>84</v>
      </c>
      <c r="AV276" s="13" t="s">
        <v>82</v>
      </c>
      <c r="AW276" s="13" t="s">
        <v>31</v>
      </c>
      <c r="AX276" s="13" t="s">
        <v>75</v>
      </c>
      <c r="AY276" s="232" t="s">
        <v>203</v>
      </c>
    </row>
    <row r="277" spans="1:65" s="14" customFormat="1" ht="11.25">
      <c r="B277" s="233"/>
      <c r="C277" s="234"/>
      <c r="D277" s="224" t="s">
        <v>211</v>
      </c>
      <c r="E277" s="235" t="s">
        <v>1</v>
      </c>
      <c r="F277" s="236" t="s">
        <v>401</v>
      </c>
      <c r="G277" s="234"/>
      <c r="H277" s="237">
        <v>14</v>
      </c>
      <c r="I277" s="238"/>
      <c r="J277" s="234"/>
      <c r="K277" s="234"/>
      <c r="L277" s="239"/>
      <c r="M277" s="240"/>
      <c r="N277" s="241"/>
      <c r="O277" s="241"/>
      <c r="P277" s="241"/>
      <c r="Q277" s="241"/>
      <c r="R277" s="241"/>
      <c r="S277" s="241"/>
      <c r="T277" s="242"/>
      <c r="AT277" s="243" t="s">
        <v>211</v>
      </c>
      <c r="AU277" s="243" t="s">
        <v>84</v>
      </c>
      <c r="AV277" s="14" t="s">
        <v>84</v>
      </c>
      <c r="AW277" s="14" t="s">
        <v>31</v>
      </c>
      <c r="AX277" s="14" t="s">
        <v>82</v>
      </c>
      <c r="AY277" s="243" t="s">
        <v>203</v>
      </c>
    </row>
    <row r="278" spans="1:65" s="2" customFormat="1" ht="16.5" customHeight="1">
      <c r="A278" s="35"/>
      <c r="B278" s="36"/>
      <c r="C278" s="209" t="s">
        <v>2214</v>
      </c>
      <c r="D278" s="209" t="s">
        <v>205</v>
      </c>
      <c r="E278" s="210" t="s">
        <v>5876</v>
      </c>
      <c r="F278" s="211" t="s">
        <v>5877</v>
      </c>
      <c r="G278" s="212" t="s">
        <v>208</v>
      </c>
      <c r="H278" s="213">
        <v>270</v>
      </c>
      <c r="I278" s="214"/>
      <c r="J278" s="215">
        <f>ROUND(I278*H278,2)</f>
        <v>0</v>
      </c>
      <c r="K278" s="211" t="s">
        <v>218</v>
      </c>
      <c r="L278" s="40"/>
      <c r="M278" s="216" t="s">
        <v>1</v>
      </c>
      <c r="N278" s="217" t="s">
        <v>40</v>
      </c>
      <c r="O278" s="72"/>
      <c r="P278" s="218">
        <f>O278*H278</f>
        <v>0</v>
      </c>
      <c r="Q278" s="218">
        <v>8.0000000000000007E-5</v>
      </c>
      <c r="R278" s="218">
        <f>Q278*H278</f>
        <v>2.1600000000000001E-2</v>
      </c>
      <c r="S278" s="218">
        <v>0</v>
      </c>
      <c r="T278" s="219">
        <f>S278*H278</f>
        <v>0</v>
      </c>
      <c r="U278" s="35"/>
      <c r="V278" s="35"/>
      <c r="W278" s="35"/>
      <c r="X278" s="35"/>
      <c r="Y278" s="35"/>
      <c r="Z278" s="35"/>
      <c r="AA278" s="35"/>
      <c r="AB278" s="35"/>
      <c r="AC278" s="35"/>
      <c r="AD278" s="35"/>
      <c r="AE278" s="35"/>
      <c r="AR278" s="220" t="s">
        <v>412</v>
      </c>
      <c r="AT278" s="220" t="s">
        <v>205</v>
      </c>
      <c r="AU278" s="220" t="s">
        <v>84</v>
      </c>
      <c r="AY278" s="18" t="s">
        <v>203</v>
      </c>
      <c r="BE278" s="221">
        <f>IF(N278="základní",J278,0)</f>
        <v>0</v>
      </c>
      <c r="BF278" s="221">
        <f>IF(N278="snížená",J278,0)</f>
        <v>0</v>
      </c>
      <c r="BG278" s="221">
        <f>IF(N278="zákl. přenesená",J278,0)</f>
        <v>0</v>
      </c>
      <c r="BH278" s="221">
        <f>IF(N278="sníž. přenesená",J278,0)</f>
        <v>0</v>
      </c>
      <c r="BI278" s="221">
        <f>IF(N278="nulová",J278,0)</f>
        <v>0</v>
      </c>
      <c r="BJ278" s="18" t="s">
        <v>82</v>
      </c>
      <c r="BK278" s="221">
        <f>ROUND(I278*H278,2)</f>
        <v>0</v>
      </c>
      <c r="BL278" s="18" t="s">
        <v>412</v>
      </c>
      <c r="BM278" s="220" t="s">
        <v>5878</v>
      </c>
    </row>
    <row r="279" spans="1:65" s="13" customFormat="1" ht="11.25">
      <c r="B279" s="222"/>
      <c r="C279" s="223"/>
      <c r="D279" s="224" t="s">
        <v>211</v>
      </c>
      <c r="E279" s="225" t="s">
        <v>1</v>
      </c>
      <c r="F279" s="226" t="s">
        <v>5714</v>
      </c>
      <c r="G279" s="223"/>
      <c r="H279" s="225" t="s">
        <v>1</v>
      </c>
      <c r="I279" s="227"/>
      <c r="J279" s="223"/>
      <c r="K279" s="223"/>
      <c r="L279" s="228"/>
      <c r="M279" s="229"/>
      <c r="N279" s="230"/>
      <c r="O279" s="230"/>
      <c r="P279" s="230"/>
      <c r="Q279" s="230"/>
      <c r="R279" s="230"/>
      <c r="S279" s="230"/>
      <c r="T279" s="231"/>
      <c r="AT279" s="232" t="s">
        <v>211</v>
      </c>
      <c r="AU279" s="232" t="s">
        <v>84</v>
      </c>
      <c r="AV279" s="13" t="s">
        <v>82</v>
      </c>
      <c r="AW279" s="13" t="s">
        <v>31</v>
      </c>
      <c r="AX279" s="13" t="s">
        <v>75</v>
      </c>
      <c r="AY279" s="232" t="s">
        <v>203</v>
      </c>
    </row>
    <row r="280" spans="1:65" s="14" customFormat="1" ht="11.25">
      <c r="B280" s="233"/>
      <c r="C280" s="234"/>
      <c r="D280" s="224" t="s">
        <v>211</v>
      </c>
      <c r="E280" s="235" t="s">
        <v>1</v>
      </c>
      <c r="F280" s="236" t="s">
        <v>5879</v>
      </c>
      <c r="G280" s="234"/>
      <c r="H280" s="237">
        <v>270</v>
      </c>
      <c r="I280" s="238"/>
      <c r="J280" s="234"/>
      <c r="K280" s="234"/>
      <c r="L280" s="239"/>
      <c r="M280" s="240"/>
      <c r="N280" s="241"/>
      <c r="O280" s="241"/>
      <c r="P280" s="241"/>
      <c r="Q280" s="241"/>
      <c r="R280" s="241"/>
      <c r="S280" s="241"/>
      <c r="T280" s="242"/>
      <c r="AT280" s="243" t="s">
        <v>211</v>
      </c>
      <c r="AU280" s="243" t="s">
        <v>84</v>
      </c>
      <c r="AV280" s="14" t="s">
        <v>84</v>
      </c>
      <c r="AW280" s="14" t="s">
        <v>31</v>
      </c>
      <c r="AX280" s="14" t="s">
        <v>82</v>
      </c>
      <c r="AY280" s="243" t="s">
        <v>203</v>
      </c>
    </row>
    <row r="281" spans="1:65" s="2" customFormat="1" ht="16.5" customHeight="1">
      <c r="A281" s="35"/>
      <c r="B281" s="36"/>
      <c r="C281" s="209" t="s">
        <v>2224</v>
      </c>
      <c r="D281" s="209" t="s">
        <v>205</v>
      </c>
      <c r="E281" s="210" t="s">
        <v>5880</v>
      </c>
      <c r="F281" s="211" t="s">
        <v>5881</v>
      </c>
      <c r="G281" s="212" t="s">
        <v>208</v>
      </c>
      <c r="H281" s="213">
        <v>36</v>
      </c>
      <c r="I281" s="214"/>
      <c r="J281" s="215">
        <f>ROUND(I281*H281,2)</f>
        <v>0</v>
      </c>
      <c r="K281" s="211" t="s">
        <v>218</v>
      </c>
      <c r="L281" s="40"/>
      <c r="M281" s="216" t="s">
        <v>1</v>
      </c>
      <c r="N281" s="217" t="s">
        <v>40</v>
      </c>
      <c r="O281" s="72"/>
      <c r="P281" s="218">
        <f>O281*H281</f>
        <v>0</v>
      </c>
      <c r="Q281" s="218">
        <v>1E-4</v>
      </c>
      <c r="R281" s="218">
        <f>Q281*H281</f>
        <v>3.6000000000000003E-3</v>
      </c>
      <c r="S281" s="218">
        <v>0</v>
      </c>
      <c r="T281" s="219">
        <f>S281*H281</f>
        <v>0</v>
      </c>
      <c r="U281" s="35"/>
      <c r="V281" s="35"/>
      <c r="W281" s="35"/>
      <c r="X281" s="35"/>
      <c r="Y281" s="35"/>
      <c r="Z281" s="35"/>
      <c r="AA281" s="35"/>
      <c r="AB281" s="35"/>
      <c r="AC281" s="35"/>
      <c r="AD281" s="35"/>
      <c r="AE281" s="35"/>
      <c r="AR281" s="220" t="s">
        <v>412</v>
      </c>
      <c r="AT281" s="220" t="s">
        <v>205</v>
      </c>
      <c r="AU281" s="220" t="s">
        <v>84</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412</v>
      </c>
      <c r="BM281" s="220" t="s">
        <v>5882</v>
      </c>
    </row>
    <row r="282" spans="1:65" s="13" customFormat="1" ht="11.25">
      <c r="B282" s="222"/>
      <c r="C282" s="223"/>
      <c r="D282" s="224" t="s">
        <v>211</v>
      </c>
      <c r="E282" s="225" t="s">
        <v>1</v>
      </c>
      <c r="F282" s="226" t="s">
        <v>5714</v>
      </c>
      <c r="G282" s="223"/>
      <c r="H282" s="225" t="s">
        <v>1</v>
      </c>
      <c r="I282" s="227"/>
      <c r="J282" s="223"/>
      <c r="K282" s="223"/>
      <c r="L282" s="228"/>
      <c r="M282" s="229"/>
      <c r="N282" s="230"/>
      <c r="O282" s="230"/>
      <c r="P282" s="230"/>
      <c r="Q282" s="230"/>
      <c r="R282" s="230"/>
      <c r="S282" s="230"/>
      <c r="T282" s="231"/>
      <c r="AT282" s="232" t="s">
        <v>211</v>
      </c>
      <c r="AU282" s="232" t="s">
        <v>84</v>
      </c>
      <c r="AV282" s="13" t="s">
        <v>82</v>
      </c>
      <c r="AW282" s="13" t="s">
        <v>31</v>
      </c>
      <c r="AX282" s="13" t="s">
        <v>75</v>
      </c>
      <c r="AY282" s="232" t="s">
        <v>203</v>
      </c>
    </row>
    <row r="283" spans="1:65" s="14" customFormat="1" ht="11.25">
      <c r="B283" s="233"/>
      <c r="C283" s="234"/>
      <c r="D283" s="224" t="s">
        <v>211</v>
      </c>
      <c r="E283" s="235" t="s">
        <v>1</v>
      </c>
      <c r="F283" s="236" t="s">
        <v>5883</v>
      </c>
      <c r="G283" s="234"/>
      <c r="H283" s="237">
        <v>36</v>
      </c>
      <c r="I283" s="238"/>
      <c r="J283" s="234"/>
      <c r="K283" s="234"/>
      <c r="L283" s="239"/>
      <c r="M283" s="240"/>
      <c r="N283" s="241"/>
      <c r="O283" s="241"/>
      <c r="P283" s="241"/>
      <c r="Q283" s="241"/>
      <c r="R283" s="241"/>
      <c r="S283" s="241"/>
      <c r="T283" s="242"/>
      <c r="AT283" s="243" t="s">
        <v>211</v>
      </c>
      <c r="AU283" s="243" t="s">
        <v>84</v>
      </c>
      <c r="AV283" s="14" t="s">
        <v>84</v>
      </c>
      <c r="AW283" s="14" t="s">
        <v>31</v>
      </c>
      <c r="AX283" s="14" t="s">
        <v>82</v>
      </c>
      <c r="AY283" s="243" t="s">
        <v>203</v>
      </c>
    </row>
    <row r="284" spans="1:65" s="2" customFormat="1" ht="16.5" customHeight="1">
      <c r="A284" s="35"/>
      <c r="B284" s="36"/>
      <c r="C284" s="209" t="s">
        <v>2232</v>
      </c>
      <c r="D284" s="209" t="s">
        <v>205</v>
      </c>
      <c r="E284" s="210" t="s">
        <v>5884</v>
      </c>
      <c r="F284" s="211" t="s">
        <v>5885</v>
      </c>
      <c r="G284" s="212" t="s">
        <v>208</v>
      </c>
      <c r="H284" s="213">
        <v>7</v>
      </c>
      <c r="I284" s="214"/>
      <c r="J284" s="215">
        <f>ROUND(I284*H284,2)</f>
        <v>0</v>
      </c>
      <c r="K284" s="211" t="s">
        <v>218</v>
      </c>
      <c r="L284" s="40"/>
      <c r="M284" s="216" t="s">
        <v>1</v>
      </c>
      <c r="N284" s="217" t="s">
        <v>40</v>
      </c>
      <c r="O284" s="72"/>
      <c r="P284" s="218">
        <f>O284*H284</f>
        <v>0</v>
      </c>
      <c r="Q284" s="218">
        <v>1.3999999999999999E-4</v>
      </c>
      <c r="R284" s="218">
        <f>Q284*H284</f>
        <v>9.7999999999999997E-4</v>
      </c>
      <c r="S284" s="218">
        <v>0</v>
      </c>
      <c r="T284" s="219">
        <f>S284*H284</f>
        <v>0</v>
      </c>
      <c r="U284" s="35"/>
      <c r="V284" s="35"/>
      <c r="W284" s="35"/>
      <c r="X284" s="35"/>
      <c r="Y284" s="35"/>
      <c r="Z284" s="35"/>
      <c r="AA284" s="35"/>
      <c r="AB284" s="35"/>
      <c r="AC284" s="35"/>
      <c r="AD284" s="35"/>
      <c r="AE284" s="35"/>
      <c r="AR284" s="220" t="s">
        <v>412</v>
      </c>
      <c r="AT284" s="220" t="s">
        <v>205</v>
      </c>
      <c r="AU284" s="220" t="s">
        <v>84</v>
      </c>
      <c r="AY284" s="18" t="s">
        <v>203</v>
      </c>
      <c r="BE284" s="221">
        <f>IF(N284="základní",J284,0)</f>
        <v>0</v>
      </c>
      <c r="BF284" s="221">
        <f>IF(N284="snížená",J284,0)</f>
        <v>0</v>
      </c>
      <c r="BG284" s="221">
        <f>IF(N284="zákl. přenesená",J284,0)</f>
        <v>0</v>
      </c>
      <c r="BH284" s="221">
        <f>IF(N284="sníž. přenesená",J284,0)</f>
        <v>0</v>
      </c>
      <c r="BI284" s="221">
        <f>IF(N284="nulová",J284,0)</f>
        <v>0</v>
      </c>
      <c r="BJ284" s="18" t="s">
        <v>82</v>
      </c>
      <c r="BK284" s="221">
        <f>ROUND(I284*H284,2)</f>
        <v>0</v>
      </c>
      <c r="BL284" s="18" t="s">
        <v>412</v>
      </c>
      <c r="BM284" s="220" t="s">
        <v>5886</v>
      </c>
    </row>
    <row r="285" spans="1:65" s="13" customFormat="1" ht="11.25">
      <c r="B285" s="222"/>
      <c r="C285" s="223"/>
      <c r="D285" s="224" t="s">
        <v>211</v>
      </c>
      <c r="E285" s="225" t="s">
        <v>1</v>
      </c>
      <c r="F285" s="226" t="s">
        <v>5714</v>
      </c>
      <c r="G285" s="223"/>
      <c r="H285" s="225" t="s">
        <v>1</v>
      </c>
      <c r="I285" s="227"/>
      <c r="J285" s="223"/>
      <c r="K285" s="223"/>
      <c r="L285" s="228"/>
      <c r="M285" s="229"/>
      <c r="N285" s="230"/>
      <c r="O285" s="230"/>
      <c r="P285" s="230"/>
      <c r="Q285" s="230"/>
      <c r="R285" s="230"/>
      <c r="S285" s="230"/>
      <c r="T285" s="231"/>
      <c r="AT285" s="232" t="s">
        <v>211</v>
      </c>
      <c r="AU285" s="232" t="s">
        <v>84</v>
      </c>
      <c r="AV285" s="13" t="s">
        <v>82</v>
      </c>
      <c r="AW285" s="13" t="s">
        <v>31</v>
      </c>
      <c r="AX285" s="13" t="s">
        <v>75</v>
      </c>
      <c r="AY285" s="232" t="s">
        <v>203</v>
      </c>
    </row>
    <row r="286" spans="1:65" s="14" customFormat="1" ht="11.25">
      <c r="B286" s="233"/>
      <c r="C286" s="234"/>
      <c r="D286" s="224" t="s">
        <v>211</v>
      </c>
      <c r="E286" s="235" t="s">
        <v>1</v>
      </c>
      <c r="F286" s="236" t="s">
        <v>5887</v>
      </c>
      <c r="G286" s="234"/>
      <c r="H286" s="237">
        <v>7</v>
      </c>
      <c r="I286" s="238"/>
      <c r="J286" s="234"/>
      <c r="K286" s="234"/>
      <c r="L286" s="239"/>
      <c r="M286" s="240"/>
      <c r="N286" s="241"/>
      <c r="O286" s="241"/>
      <c r="P286" s="241"/>
      <c r="Q286" s="241"/>
      <c r="R286" s="241"/>
      <c r="S286" s="241"/>
      <c r="T286" s="242"/>
      <c r="AT286" s="243" t="s">
        <v>211</v>
      </c>
      <c r="AU286" s="243" t="s">
        <v>84</v>
      </c>
      <c r="AV286" s="14" t="s">
        <v>84</v>
      </c>
      <c r="AW286" s="14" t="s">
        <v>31</v>
      </c>
      <c r="AX286" s="14" t="s">
        <v>82</v>
      </c>
      <c r="AY286" s="243" t="s">
        <v>203</v>
      </c>
    </row>
    <row r="287" spans="1:65" s="2" customFormat="1" ht="16.5" customHeight="1">
      <c r="A287" s="35"/>
      <c r="B287" s="36"/>
      <c r="C287" s="209" t="s">
        <v>2236</v>
      </c>
      <c r="D287" s="209" t="s">
        <v>205</v>
      </c>
      <c r="E287" s="210" t="s">
        <v>5888</v>
      </c>
      <c r="F287" s="211" t="s">
        <v>5889</v>
      </c>
      <c r="G287" s="212" t="s">
        <v>208</v>
      </c>
      <c r="H287" s="213">
        <v>64</v>
      </c>
      <c r="I287" s="214"/>
      <c r="J287" s="215">
        <f>ROUND(I287*H287,2)</f>
        <v>0</v>
      </c>
      <c r="K287" s="211" t="s">
        <v>218</v>
      </c>
      <c r="L287" s="40"/>
      <c r="M287" s="216" t="s">
        <v>1</v>
      </c>
      <c r="N287" s="217" t="s">
        <v>40</v>
      </c>
      <c r="O287" s="72"/>
      <c r="P287" s="218">
        <f>O287*H287</f>
        <v>0</v>
      </c>
      <c r="Q287" s="218">
        <v>2.1000000000000001E-4</v>
      </c>
      <c r="R287" s="218">
        <f>Q287*H287</f>
        <v>1.3440000000000001E-2</v>
      </c>
      <c r="S287" s="218">
        <v>0</v>
      </c>
      <c r="T287" s="219">
        <f>S287*H287</f>
        <v>0</v>
      </c>
      <c r="U287" s="35"/>
      <c r="V287" s="35"/>
      <c r="W287" s="35"/>
      <c r="X287" s="35"/>
      <c r="Y287" s="35"/>
      <c r="Z287" s="35"/>
      <c r="AA287" s="35"/>
      <c r="AB287" s="35"/>
      <c r="AC287" s="35"/>
      <c r="AD287" s="35"/>
      <c r="AE287" s="35"/>
      <c r="AR287" s="220" t="s">
        <v>412</v>
      </c>
      <c r="AT287" s="220" t="s">
        <v>205</v>
      </c>
      <c r="AU287" s="220" t="s">
        <v>84</v>
      </c>
      <c r="AY287" s="18" t="s">
        <v>203</v>
      </c>
      <c r="BE287" s="221">
        <f>IF(N287="základní",J287,0)</f>
        <v>0</v>
      </c>
      <c r="BF287" s="221">
        <f>IF(N287="snížená",J287,0)</f>
        <v>0</v>
      </c>
      <c r="BG287" s="221">
        <f>IF(N287="zákl. přenesená",J287,0)</f>
        <v>0</v>
      </c>
      <c r="BH287" s="221">
        <f>IF(N287="sníž. přenesená",J287,0)</f>
        <v>0</v>
      </c>
      <c r="BI287" s="221">
        <f>IF(N287="nulová",J287,0)</f>
        <v>0</v>
      </c>
      <c r="BJ287" s="18" t="s">
        <v>82</v>
      </c>
      <c r="BK287" s="221">
        <f>ROUND(I287*H287,2)</f>
        <v>0</v>
      </c>
      <c r="BL287" s="18" t="s">
        <v>412</v>
      </c>
      <c r="BM287" s="220" t="s">
        <v>5890</v>
      </c>
    </row>
    <row r="288" spans="1:65" s="13" customFormat="1" ht="11.25">
      <c r="B288" s="222"/>
      <c r="C288" s="223"/>
      <c r="D288" s="224" t="s">
        <v>211</v>
      </c>
      <c r="E288" s="225" t="s">
        <v>1</v>
      </c>
      <c r="F288" s="226" t="s">
        <v>5714</v>
      </c>
      <c r="G288" s="223"/>
      <c r="H288" s="225" t="s">
        <v>1</v>
      </c>
      <c r="I288" s="227"/>
      <c r="J288" s="223"/>
      <c r="K288" s="223"/>
      <c r="L288" s="228"/>
      <c r="M288" s="229"/>
      <c r="N288" s="230"/>
      <c r="O288" s="230"/>
      <c r="P288" s="230"/>
      <c r="Q288" s="230"/>
      <c r="R288" s="230"/>
      <c r="S288" s="230"/>
      <c r="T288" s="231"/>
      <c r="AT288" s="232" t="s">
        <v>211</v>
      </c>
      <c r="AU288" s="232" t="s">
        <v>84</v>
      </c>
      <c r="AV288" s="13" t="s">
        <v>82</v>
      </c>
      <c r="AW288" s="13" t="s">
        <v>31</v>
      </c>
      <c r="AX288" s="13" t="s">
        <v>75</v>
      </c>
      <c r="AY288" s="232" t="s">
        <v>203</v>
      </c>
    </row>
    <row r="289" spans="1:65" s="14" customFormat="1" ht="11.25">
      <c r="B289" s="233"/>
      <c r="C289" s="234"/>
      <c r="D289" s="224" t="s">
        <v>211</v>
      </c>
      <c r="E289" s="235" t="s">
        <v>1</v>
      </c>
      <c r="F289" s="236" t="s">
        <v>5891</v>
      </c>
      <c r="G289" s="234"/>
      <c r="H289" s="237">
        <v>64</v>
      </c>
      <c r="I289" s="238"/>
      <c r="J289" s="234"/>
      <c r="K289" s="234"/>
      <c r="L289" s="239"/>
      <c r="M289" s="240"/>
      <c r="N289" s="241"/>
      <c r="O289" s="241"/>
      <c r="P289" s="241"/>
      <c r="Q289" s="241"/>
      <c r="R289" s="241"/>
      <c r="S289" s="241"/>
      <c r="T289" s="242"/>
      <c r="AT289" s="243" t="s">
        <v>211</v>
      </c>
      <c r="AU289" s="243" t="s">
        <v>84</v>
      </c>
      <c r="AV289" s="14" t="s">
        <v>84</v>
      </c>
      <c r="AW289" s="14" t="s">
        <v>31</v>
      </c>
      <c r="AX289" s="14" t="s">
        <v>82</v>
      </c>
      <c r="AY289" s="243" t="s">
        <v>203</v>
      </c>
    </row>
    <row r="290" spans="1:65" s="2" customFormat="1" ht="16.5" customHeight="1">
      <c r="A290" s="35"/>
      <c r="B290" s="36"/>
      <c r="C290" s="209" t="s">
        <v>2241</v>
      </c>
      <c r="D290" s="209" t="s">
        <v>205</v>
      </c>
      <c r="E290" s="210" t="s">
        <v>5892</v>
      </c>
      <c r="F290" s="211" t="s">
        <v>5893</v>
      </c>
      <c r="G290" s="212" t="s">
        <v>208</v>
      </c>
      <c r="H290" s="213">
        <v>7</v>
      </c>
      <c r="I290" s="214"/>
      <c r="J290" s="215">
        <f>ROUND(I290*H290,2)</f>
        <v>0</v>
      </c>
      <c r="K290" s="211" t="s">
        <v>218</v>
      </c>
      <c r="L290" s="40"/>
      <c r="M290" s="216" t="s">
        <v>1</v>
      </c>
      <c r="N290" s="217" t="s">
        <v>40</v>
      </c>
      <c r="O290" s="72"/>
      <c r="P290" s="218">
        <f>O290*H290</f>
        <v>0</v>
      </c>
      <c r="Q290" s="218">
        <v>1.2E-4</v>
      </c>
      <c r="R290" s="218">
        <f>Q290*H290</f>
        <v>8.4000000000000003E-4</v>
      </c>
      <c r="S290" s="218">
        <v>0</v>
      </c>
      <c r="T290" s="219">
        <f>S290*H290</f>
        <v>0</v>
      </c>
      <c r="U290" s="35"/>
      <c r="V290" s="35"/>
      <c r="W290" s="35"/>
      <c r="X290" s="35"/>
      <c r="Y290" s="35"/>
      <c r="Z290" s="35"/>
      <c r="AA290" s="35"/>
      <c r="AB290" s="35"/>
      <c r="AC290" s="35"/>
      <c r="AD290" s="35"/>
      <c r="AE290" s="35"/>
      <c r="AR290" s="220" t="s">
        <v>412</v>
      </c>
      <c r="AT290" s="220" t="s">
        <v>205</v>
      </c>
      <c r="AU290" s="220" t="s">
        <v>84</v>
      </c>
      <c r="AY290" s="18" t="s">
        <v>203</v>
      </c>
      <c r="BE290" s="221">
        <f>IF(N290="základní",J290,0)</f>
        <v>0</v>
      </c>
      <c r="BF290" s="221">
        <f>IF(N290="snížená",J290,0)</f>
        <v>0</v>
      </c>
      <c r="BG290" s="221">
        <f>IF(N290="zákl. přenesená",J290,0)</f>
        <v>0</v>
      </c>
      <c r="BH290" s="221">
        <f>IF(N290="sníž. přenesená",J290,0)</f>
        <v>0</v>
      </c>
      <c r="BI290" s="221">
        <f>IF(N290="nulová",J290,0)</f>
        <v>0</v>
      </c>
      <c r="BJ290" s="18" t="s">
        <v>82</v>
      </c>
      <c r="BK290" s="221">
        <f>ROUND(I290*H290,2)</f>
        <v>0</v>
      </c>
      <c r="BL290" s="18" t="s">
        <v>412</v>
      </c>
      <c r="BM290" s="220" t="s">
        <v>5894</v>
      </c>
    </row>
    <row r="291" spans="1:65" s="13" customFormat="1" ht="11.25">
      <c r="B291" s="222"/>
      <c r="C291" s="223"/>
      <c r="D291" s="224" t="s">
        <v>211</v>
      </c>
      <c r="E291" s="225" t="s">
        <v>1</v>
      </c>
      <c r="F291" s="226" t="s">
        <v>5714</v>
      </c>
      <c r="G291" s="223"/>
      <c r="H291" s="225" t="s">
        <v>1</v>
      </c>
      <c r="I291" s="227"/>
      <c r="J291" s="223"/>
      <c r="K291" s="223"/>
      <c r="L291" s="228"/>
      <c r="M291" s="229"/>
      <c r="N291" s="230"/>
      <c r="O291" s="230"/>
      <c r="P291" s="230"/>
      <c r="Q291" s="230"/>
      <c r="R291" s="230"/>
      <c r="S291" s="230"/>
      <c r="T291" s="231"/>
      <c r="AT291" s="232" t="s">
        <v>211</v>
      </c>
      <c r="AU291" s="232" t="s">
        <v>84</v>
      </c>
      <c r="AV291" s="13" t="s">
        <v>82</v>
      </c>
      <c r="AW291" s="13" t="s">
        <v>31</v>
      </c>
      <c r="AX291" s="13" t="s">
        <v>75</v>
      </c>
      <c r="AY291" s="232" t="s">
        <v>203</v>
      </c>
    </row>
    <row r="292" spans="1:65" s="14" customFormat="1" ht="11.25">
      <c r="B292" s="233"/>
      <c r="C292" s="234"/>
      <c r="D292" s="224" t="s">
        <v>211</v>
      </c>
      <c r="E292" s="235" t="s">
        <v>1</v>
      </c>
      <c r="F292" s="236" t="s">
        <v>351</v>
      </c>
      <c r="G292" s="234"/>
      <c r="H292" s="237">
        <v>7</v>
      </c>
      <c r="I292" s="238"/>
      <c r="J292" s="234"/>
      <c r="K292" s="234"/>
      <c r="L292" s="239"/>
      <c r="M292" s="240"/>
      <c r="N292" s="241"/>
      <c r="O292" s="241"/>
      <c r="P292" s="241"/>
      <c r="Q292" s="241"/>
      <c r="R292" s="241"/>
      <c r="S292" s="241"/>
      <c r="T292" s="242"/>
      <c r="AT292" s="243" t="s">
        <v>211</v>
      </c>
      <c r="AU292" s="243" t="s">
        <v>84</v>
      </c>
      <c r="AV292" s="14" t="s">
        <v>84</v>
      </c>
      <c r="AW292" s="14" t="s">
        <v>31</v>
      </c>
      <c r="AX292" s="14" t="s">
        <v>82</v>
      </c>
      <c r="AY292" s="243" t="s">
        <v>203</v>
      </c>
    </row>
    <row r="293" spans="1:65" s="2" customFormat="1" ht="21.75" customHeight="1">
      <c r="A293" s="35"/>
      <c r="B293" s="36"/>
      <c r="C293" s="247" t="s">
        <v>2246</v>
      </c>
      <c r="D293" s="247" t="s">
        <v>413</v>
      </c>
      <c r="E293" s="248" t="s">
        <v>5895</v>
      </c>
      <c r="F293" s="249" t="s">
        <v>5896</v>
      </c>
      <c r="G293" s="250" t="s">
        <v>208</v>
      </c>
      <c r="H293" s="251">
        <v>14</v>
      </c>
      <c r="I293" s="252"/>
      <c r="J293" s="253">
        <f>ROUND(I293*H293,2)</f>
        <v>0</v>
      </c>
      <c r="K293" s="249" t="s">
        <v>1</v>
      </c>
      <c r="L293" s="254"/>
      <c r="M293" s="255" t="s">
        <v>1</v>
      </c>
      <c r="N293" s="256" t="s">
        <v>40</v>
      </c>
      <c r="O293" s="72"/>
      <c r="P293" s="218">
        <f>O293*H293</f>
        <v>0</v>
      </c>
      <c r="Q293" s="218">
        <v>1.9000000000000001E-4</v>
      </c>
      <c r="R293" s="218">
        <f>Q293*H293</f>
        <v>2.66E-3</v>
      </c>
      <c r="S293" s="218">
        <v>0</v>
      </c>
      <c r="T293" s="219">
        <f>S293*H293</f>
        <v>0</v>
      </c>
      <c r="U293" s="35"/>
      <c r="V293" s="35"/>
      <c r="W293" s="35"/>
      <c r="X293" s="35"/>
      <c r="Y293" s="35"/>
      <c r="Z293" s="35"/>
      <c r="AA293" s="35"/>
      <c r="AB293" s="35"/>
      <c r="AC293" s="35"/>
      <c r="AD293" s="35"/>
      <c r="AE293" s="35"/>
      <c r="AR293" s="220" t="s">
        <v>1661</v>
      </c>
      <c r="AT293" s="220" t="s">
        <v>413</v>
      </c>
      <c r="AU293" s="220" t="s">
        <v>84</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412</v>
      </c>
      <c r="BM293" s="220" t="s">
        <v>5897</v>
      </c>
    </row>
    <row r="294" spans="1:65" s="13" customFormat="1" ht="11.25">
      <c r="B294" s="222"/>
      <c r="C294" s="223"/>
      <c r="D294" s="224" t="s">
        <v>211</v>
      </c>
      <c r="E294" s="225" t="s">
        <v>1</v>
      </c>
      <c r="F294" s="226" t="s">
        <v>5714</v>
      </c>
      <c r="G294" s="223"/>
      <c r="H294" s="225" t="s">
        <v>1</v>
      </c>
      <c r="I294" s="227"/>
      <c r="J294" s="223"/>
      <c r="K294" s="223"/>
      <c r="L294" s="228"/>
      <c r="M294" s="229"/>
      <c r="N294" s="230"/>
      <c r="O294" s="230"/>
      <c r="P294" s="230"/>
      <c r="Q294" s="230"/>
      <c r="R294" s="230"/>
      <c r="S294" s="230"/>
      <c r="T294" s="231"/>
      <c r="AT294" s="232" t="s">
        <v>211</v>
      </c>
      <c r="AU294" s="232" t="s">
        <v>84</v>
      </c>
      <c r="AV294" s="13" t="s">
        <v>82</v>
      </c>
      <c r="AW294" s="13" t="s">
        <v>31</v>
      </c>
      <c r="AX294" s="13" t="s">
        <v>75</v>
      </c>
      <c r="AY294" s="232" t="s">
        <v>203</v>
      </c>
    </row>
    <row r="295" spans="1:65" s="14" customFormat="1" ht="11.25">
      <c r="B295" s="233"/>
      <c r="C295" s="234"/>
      <c r="D295" s="224" t="s">
        <v>211</v>
      </c>
      <c r="E295" s="235" t="s">
        <v>1</v>
      </c>
      <c r="F295" s="236" t="s">
        <v>401</v>
      </c>
      <c r="G295" s="234"/>
      <c r="H295" s="237">
        <v>14</v>
      </c>
      <c r="I295" s="238"/>
      <c r="J295" s="234"/>
      <c r="K295" s="234"/>
      <c r="L295" s="239"/>
      <c r="M295" s="240"/>
      <c r="N295" s="241"/>
      <c r="O295" s="241"/>
      <c r="P295" s="241"/>
      <c r="Q295" s="241"/>
      <c r="R295" s="241"/>
      <c r="S295" s="241"/>
      <c r="T295" s="242"/>
      <c r="AT295" s="243" t="s">
        <v>211</v>
      </c>
      <c r="AU295" s="243" t="s">
        <v>84</v>
      </c>
      <c r="AV295" s="14" t="s">
        <v>84</v>
      </c>
      <c r="AW295" s="14" t="s">
        <v>31</v>
      </c>
      <c r="AX295" s="14" t="s">
        <v>82</v>
      </c>
      <c r="AY295" s="243" t="s">
        <v>203</v>
      </c>
    </row>
    <row r="296" spans="1:65" s="2" customFormat="1" ht="21.75" customHeight="1">
      <c r="A296" s="35"/>
      <c r="B296" s="36"/>
      <c r="C296" s="247" t="s">
        <v>2251</v>
      </c>
      <c r="D296" s="247" t="s">
        <v>413</v>
      </c>
      <c r="E296" s="248" t="s">
        <v>5898</v>
      </c>
      <c r="F296" s="249" t="s">
        <v>5899</v>
      </c>
      <c r="G296" s="250" t="s">
        <v>208</v>
      </c>
      <c r="H296" s="251">
        <v>10</v>
      </c>
      <c r="I296" s="252"/>
      <c r="J296" s="253">
        <f>ROUND(I296*H296,2)</f>
        <v>0</v>
      </c>
      <c r="K296" s="249" t="s">
        <v>1</v>
      </c>
      <c r="L296" s="254"/>
      <c r="M296" s="255" t="s">
        <v>1</v>
      </c>
      <c r="N296" s="256" t="s">
        <v>40</v>
      </c>
      <c r="O296" s="72"/>
      <c r="P296" s="218">
        <f>O296*H296</f>
        <v>0</v>
      </c>
      <c r="Q296" s="218">
        <v>2.3000000000000001E-4</v>
      </c>
      <c r="R296" s="218">
        <f>Q296*H296</f>
        <v>2.3E-3</v>
      </c>
      <c r="S296" s="218">
        <v>0</v>
      </c>
      <c r="T296" s="219">
        <f>S296*H296</f>
        <v>0</v>
      </c>
      <c r="U296" s="35"/>
      <c r="V296" s="35"/>
      <c r="W296" s="35"/>
      <c r="X296" s="35"/>
      <c r="Y296" s="35"/>
      <c r="Z296" s="35"/>
      <c r="AA296" s="35"/>
      <c r="AB296" s="35"/>
      <c r="AC296" s="35"/>
      <c r="AD296" s="35"/>
      <c r="AE296" s="35"/>
      <c r="AR296" s="220" t="s">
        <v>1661</v>
      </c>
      <c r="AT296" s="220" t="s">
        <v>413</v>
      </c>
      <c r="AU296" s="220" t="s">
        <v>84</v>
      </c>
      <c r="AY296" s="18" t="s">
        <v>203</v>
      </c>
      <c r="BE296" s="221">
        <f>IF(N296="základní",J296,0)</f>
        <v>0</v>
      </c>
      <c r="BF296" s="221">
        <f>IF(N296="snížená",J296,0)</f>
        <v>0</v>
      </c>
      <c r="BG296" s="221">
        <f>IF(N296="zákl. přenesená",J296,0)</f>
        <v>0</v>
      </c>
      <c r="BH296" s="221">
        <f>IF(N296="sníž. přenesená",J296,0)</f>
        <v>0</v>
      </c>
      <c r="BI296" s="221">
        <f>IF(N296="nulová",J296,0)</f>
        <v>0</v>
      </c>
      <c r="BJ296" s="18" t="s">
        <v>82</v>
      </c>
      <c r="BK296" s="221">
        <f>ROUND(I296*H296,2)</f>
        <v>0</v>
      </c>
      <c r="BL296" s="18" t="s">
        <v>412</v>
      </c>
      <c r="BM296" s="220" t="s">
        <v>5900</v>
      </c>
    </row>
    <row r="297" spans="1:65" s="13" customFormat="1" ht="11.25">
      <c r="B297" s="222"/>
      <c r="C297" s="223"/>
      <c r="D297" s="224" t="s">
        <v>211</v>
      </c>
      <c r="E297" s="225" t="s">
        <v>1</v>
      </c>
      <c r="F297" s="226" t="s">
        <v>5714</v>
      </c>
      <c r="G297" s="223"/>
      <c r="H297" s="225" t="s">
        <v>1</v>
      </c>
      <c r="I297" s="227"/>
      <c r="J297" s="223"/>
      <c r="K297" s="223"/>
      <c r="L297" s="228"/>
      <c r="M297" s="229"/>
      <c r="N297" s="230"/>
      <c r="O297" s="230"/>
      <c r="P297" s="230"/>
      <c r="Q297" s="230"/>
      <c r="R297" s="230"/>
      <c r="S297" s="230"/>
      <c r="T297" s="231"/>
      <c r="AT297" s="232" t="s">
        <v>211</v>
      </c>
      <c r="AU297" s="232" t="s">
        <v>84</v>
      </c>
      <c r="AV297" s="13" t="s">
        <v>82</v>
      </c>
      <c r="AW297" s="13" t="s">
        <v>31</v>
      </c>
      <c r="AX297" s="13" t="s">
        <v>75</v>
      </c>
      <c r="AY297" s="232" t="s">
        <v>203</v>
      </c>
    </row>
    <row r="298" spans="1:65" s="14" customFormat="1" ht="11.25">
      <c r="B298" s="233"/>
      <c r="C298" s="234"/>
      <c r="D298" s="224" t="s">
        <v>211</v>
      </c>
      <c r="E298" s="235" t="s">
        <v>1</v>
      </c>
      <c r="F298" s="236" t="s">
        <v>375</v>
      </c>
      <c r="G298" s="234"/>
      <c r="H298" s="237">
        <v>10</v>
      </c>
      <c r="I298" s="238"/>
      <c r="J298" s="234"/>
      <c r="K298" s="234"/>
      <c r="L298" s="239"/>
      <c r="M298" s="240"/>
      <c r="N298" s="241"/>
      <c r="O298" s="241"/>
      <c r="P298" s="241"/>
      <c r="Q298" s="241"/>
      <c r="R298" s="241"/>
      <c r="S298" s="241"/>
      <c r="T298" s="242"/>
      <c r="AT298" s="243" t="s">
        <v>211</v>
      </c>
      <c r="AU298" s="243" t="s">
        <v>84</v>
      </c>
      <c r="AV298" s="14" t="s">
        <v>84</v>
      </c>
      <c r="AW298" s="14" t="s">
        <v>31</v>
      </c>
      <c r="AX298" s="14" t="s">
        <v>82</v>
      </c>
      <c r="AY298" s="243" t="s">
        <v>203</v>
      </c>
    </row>
    <row r="299" spans="1:65" s="2" customFormat="1" ht="33" customHeight="1">
      <c r="A299" s="35"/>
      <c r="B299" s="36"/>
      <c r="C299" s="247" t="s">
        <v>2255</v>
      </c>
      <c r="D299" s="247" t="s">
        <v>413</v>
      </c>
      <c r="E299" s="248" t="s">
        <v>5901</v>
      </c>
      <c r="F299" s="249" t="s">
        <v>5902</v>
      </c>
      <c r="G299" s="250" t="s">
        <v>5671</v>
      </c>
      <c r="H299" s="251">
        <v>113</v>
      </c>
      <c r="I299" s="252"/>
      <c r="J299" s="253">
        <f>ROUND(I299*H299,2)</f>
        <v>0</v>
      </c>
      <c r="K299" s="249" t="s">
        <v>1</v>
      </c>
      <c r="L299" s="254"/>
      <c r="M299" s="255" t="s">
        <v>1</v>
      </c>
      <c r="N299" s="256" t="s">
        <v>40</v>
      </c>
      <c r="O299" s="72"/>
      <c r="P299" s="218">
        <f>O299*H299</f>
        <v>0</v>
      </c>
      <c r="Q299" s="218">
        <v>3.0000000000000001E-3</v>
      </c>
      <c r="R299" s="218">
        <f>Q299*H299</f>
        <v>0.33900000000000002</v>
      </c>
      <c r="S299" s="218">
        <v>0</v>
      </c>
      <c r="T299" s="219">
        <f>S299*H299</f>
        <v>0</v>
      </c>
      <c r="U299" s="35"/>
      <c r="V299" s="35"/>
      <c r="W299" s="35"/>
      <c r="X299" s="35"/>
      <c r="Y299" s="35"/>
      <c r="Z299" s="35"/>
      <c r="AA299" s="35"/>
      <c r="AB299" s="35"/>
      <c r="AC299" s="35"/>
      <c r="AD299" s="35"/>
      <c r="AE299" s="35"/>
      <c r="AR299" s="220" t="s">
        <v>361</v>
      </c>
      <c r="AT299" s="220" t="s">
        <v>413</v>
      </c>
      <c r="AU299" s="220" t="s">
        <v>84</v>
      </c>
      <c r="AY299" s="18" t="s">
        <v>203</v>
      </c>
      <c r="BE299" s="221">
        <f>IF(N299="základní",J299,0)</f>
        <v>0</v>
      </c>
      <c r="BF299" s="221">
        <f>IF(N299="snížená",J299,0)</f>
        <v>0</v>
      </c>
      <c r="BG299" s="221">
        <f>IF(N299="zákl. přenesená",J299,0)</f>
        <v>0</v>
      </c>
      <c r="BH299" s="221">
        <f>IF(N299="sníž. přenesená",J299,0)</f>
        <v>0</v>
      </c>
      <c r="BI299" s="221">
        <f>IF(N299="nulová",J299,0)</f>
        <v>0</v>
      </c>
      <c r="BJ299" s="18" t="s">
        <v>82</v>
      </c>
      <c r="BK299" s="221">
        <f>ROUND(I299*H299,2)</f>
        <v>0</v>
      </c>
      <c r="BL299" s="18" t="s">
        <v>209</v>
      </c>
      <c r="BM299" s="220" t="s">
        <v>5903</v>
      </c>
    </row>
    <row r="300" spans="1:65" s="13" customFormat="1" ht="11.25">
      <c r="B300" s="222"/>
      <c r="C300" s="223"/>
      <c r="D300" s="224" t="s">
        <v>211</v>
      </c>
      <c r="E300" s="225" t="s">
        <v>1</v>
      </c>
      <c r="F300" s="226" t="s">
        <v>5714</v>
      </c>
      <c r="G300" s="223"/>
      <c r="H300" s="225" t="s">
        <v>1</v>
      </c>
      <c r="I300" s="227"/>
      <c r="J300" s="223"/>
      <c r="K300" s="223"/>
      <c r="L300" s="228"/>
      <c r="M300" s="229"/>
      <c r="N300" s="230"/>
      <c r="O300" s="230"/>
      <c r="P300" s="230"/>
      <c r="Q300" s="230"/>
      <c r="R300" s="230"/>
      <c r="S300" s="230"/>
      <c r="T300" s="231"/>
      <c r="AT300" s="232" t="s">
        <v>211</v>
      </c>
      <c r="AU300" s="232" t="s">
        <v>84</v>
      </c>
      <c r="AV300" s="13" t="s">
        <v>82</v>
      </c>
      <c r="AW300" s="13" t="s">
        <v>31</v>
      </c>
      <c r="AX300" s="13" t="s">
        <v>75</v>
      </c>
      <c r="AY300" s="232" t="s">
        <v>203</v>
      </c>
    </row>
    <row r="301" spans="1:65" s="14" customFormat="1" ht="11.25">
      <c r="B301" s="233"/>
      <c r="C301" s="234"/>
      <c r="D301" s="224" t="s">
        <v>211</v>
      </c>
      <c r="E301" s="235" t="s">
        <v>1</v>
      </c>
      <c r="F301" s="236" t="s">
        <v>3044</v>
      </c>
      <c r="G301" s="234"/>
      <c r="H301" s="237">
        <v>113</v>
      </c>
      <c r="I301" s="238"/>
      <c r="J301" s="234"/>
      <c r="K301" s="234"/>
      <c r="L301" s="239"/>
      <c r="M301" s="240"/>
      <c r="N301" s="241"/>
      <c r="O301" s="241"/>
      <c r="P301" s="241"/>
      <c r="Q301" s="241"/>
      <c r="R301" s="241"/>
      <c r="S301" s="241"/>
      <c r="T301" s="242"/>
      <c r="AT301" s="243" t="s">
        <v>211</v>
      </c>
      <c r="AU301" s="243" t="s">
        <v>84</v>
      </c>
      <c r="AV301" s="14" t="s">
        <v>84</v>
      </c>
      <c r="AW301" s="14" t="s">
        <v>31</v>
      </c>
      <c r="AX301" s="14" t="s">
        <v>82</v>
      </c>
      <c r="AY301" s="243" t="s">
        <v>203</v>
      </c>
    </row>
    <row r="302" spans="1:65" s="2" customFormat="1" ht="33" customHeight="1">
      <c r="A302" s="35"/>
      <c r="B302" s="36"/>
      <c r="C302" s="247" t="s">
        <v>2260</v>
      </c>
      <c r="D302" s="247" t="s">
        <v>413</v>
      </c>
      <c r="E302" s="248" t="s">
        <v>5904</v>
      </c>
      <c r="F302" s="249" t="s">
        <v>5905</v>
      </c>
      <c r="G302" s="250" t="s">
        <v>5671</v>
      </c>
      <c r="H302" s="251">
        <v>152</v>
      </c>
      <c r="I302" s="252"/>
      <c r="J302" s="253">
        <f>ROUND(I302*H302,2)</f>
        <v>0</v>
      </c>
      <c r="K302" s="249" t="s">
        <v>1</v>
      </c>
      <c r="L302" s="254"/>
      <c r="M302" s="255" t="s">
        <v>1</v>
      </c>
      <c r="N302" s="256" t="s">
        <v>40</v>
      </c>
      <c r="O302" s="72"/>
      <c r="P302" s="218">
        <f>O302*H302</f>
        <v>0</v>
      </c>
      <c r="Q302" s="218">
        <v>5.0000000000000001E-3</v>
      </c>
      <c r="R302" s="218">
        <f>Q302*H302</f>
        <v>0.76</v>
      </c>
      <c r="S302" s="218">
        <v>0</v>
      </c>
      <c r="T302" s="219">
        <f>S302*H302</f>
        <v>0</v>
      </c>
      <c r="U302" s="35"/>
      <c r="V302" s="35"/>
      <c r="W302" s="35"/>
      <c r="X302" s="35"/>
      <c r="Y302" s="35"/>
      <c r="Z302" s="35"/>
      <c r="AA302" s="35"/>
      <c r="AB302" s="35"/>
      <c r="AC302" s="35"/>
      <c r="AD302" s="35"/>
      <c r="AE302" s="35"/>
      <c r="AR302" s="220" t="s">
        <v>361</v>
      </c>
      <c r="AT302" s="220" t="s">
        <v>413</v>
      </c>
      <c r="AU302" s="220" t="s">
        <v>84</v>
      </c>
      <c r="AY302" s="18" t="s">
        <v>203</v>
      </c>
      <c r="BE302" s="221">
        <f>IF(N302="základní",J302,0)</f>
        <v>0</v>
      </c>
      <c r="BF302" s="221">
        <f>IF(N302="snížená",J302,0)</f>
        <v>0</v>
      </c>
      <c r="BG302" s="221">
        <f>IF(N302="zákl. přenesená",J302,0)</f>
        <v>0</v>
      </c>
      <c r="BH302" s="221">
        <f>IF(N302="sníž. přenesená",J302,0)</f>
        <v>0</v>
      </c>
      <c r="BI302" s="221">
        <f>IF(N302="nulová",J302,0)</f>
        <v>0</v>
      </c>
      <c r="BJ302" s="18" t="s">
        <v>82</v>
      </c>
      <c r="BK302" s="221">
        <f>ROUND(I302*H302,2)</f>
        <v>0</v>
      </c>
      <c r="BL302" s="18" t="s">
        <v>209</v>
      </c>
      <c r="BM302" s="220" t="s">
        <v>5906</v>
      </c>
    </row>
    <row r="303" spans="1:65" s="13" customFormat="1" ht="11.25">
      <c r="B303" s="222"/>
      <c r="C303" s="223"/>
      <c r="D303" s="224" t="s">
        <v>211</v>
      </c>
      <c r="E303" s="225" t="s">
        <v>1</v>
      </c>
      <c r="F303" s="226" t="s">
        <v>5714</v>
      </c>
      <c r="G303" s="223"/>
      <c r="H303" s="225" t="s">
        <v>1</v>
      </c>
      <c r="I303" s="227"/>
      <c r="J303" s="223"/>
      <c r="K303" s="223"/>
      <c r="L303" s="228"/>
      <c r="M303" s="229"/>
      <c r="N303" s="230"/>
      <c r="O303" s="230"/>
      <c r="P303" s="230"/>
      <c r="Q303" s="230"/>
      <c r="R303" s="230"/>
      <c r="S303" s="230"/>
      <c r="T303" s="231"/>
      <c r="AT303" s="232" t="s">
        <v>211</v>
      </c>
      <c r="AU303" s="232" t="s">
        <v>84</v>
      </c>
      <c r="AV303" s="13" t="s">
        <v>82</v>
      </c>
      <c r="AW303" s="13" t="s">
        <v>31</v>
      </c>
      <c r="AX303" s="13" t="s">
        <v>75</v>
      </c>
      <c r="AY303" s="232" t="s">
        <v>203</v>
      </c>
    </row>
    <row r="304" spans="1:65" s="14" customFormat="1" ht="11.25">
      <c r="B304" s="233"/>
      <c r="C304" s="234"/>
      <c r="D304" s="224" t="s">
        <v>211</v>
      </c>
      <c r="E304" s="235" t="s">
        <v>1</v>
      </c>
      <c r="F304" s="236" t="s">
        <v>3499</v>
      </c>
      <c r="G304" s="234"/>
      <c r="H304" s="237">
        <v>152</v>
      </c>
      <c r="I304" s="238"/>
      <c r="J304" s="234"/>
      <c r="K304" s="234"/>
      <c r="L304" s="239"/>
      <c r="M304" s="240"/>
      <c r="N304" s="241"/>
      <c r="O304" s="241"/>
      <c r="P304" s="241"/>
      <c r="Q304" s="241"/>
      <c r="R304" s="241"/>
      <c r="S304" s="241"/>
      <c r="T304" s="242"/>
      <c r="AT304" s="243" t="s">
        <v>211</v>
      </c>
      <c r="AU304" s="243" t="s">
        <v>84</v>
      </c>
      <c r="AV304" s="14" t="s">
        <v>84</v>
      </c>
      <c r="AW304" s="14" t="s">
        <v>31</v>
      </c>
      <c r="AX304" s="14" t="s">
        <v>82</v>
      </c>
      <c r="AY304" s="243" t="s">
        <v>203</v>
      </c>
    </row>
    <row r="305" spans="1:65" s="2" customFormat="1" ht="33" customHeight="1">
      <c r="A305" s="35"/>
      <c r="B305" s="36"/>
      <c r="C305" s="247" t="s">
        <v>2265</v>
      </c>
      <c r="D305" s="247" t="s">
        <v>413</v>
      </c>
      <c r="E305" s="248" t="s">
        <v>5907</v>
      </c>
      <c r="F305" s="249" t="s">
        <v>5908</v>
      </c>
      <c r="G305" s="250" t="s">
        <v>208</v>
      </c>
      <c r="H305" s="251">
        <v>92</v>
      </c>
      <c r="I305" s="252"/>
      <c r="J305" s="253">
        <f>ROUND(I305*H305,2)</f>
        <v>0</v>
      </c>
      <c r="K305" s="249" t="s">
        <v>1</v>
      </c>
      <c r="L305" s="254"/>
      <c r="M305" s="255" t="s">
        <v>1</v>
      </c>
      <c r="N305" s="256" t="s">
        <v>40</v>
      </c>
      <c r="O305" s="72"/>
      <c r="P305" s="218">
        <f>O305*H305</f>
        <v>0</v>
      </c>
      <c r="Q305" s="218">
        <v>3.0000000000000001E-3</v>
      </c>
      <c r="R305" s="218">
        <f>Q305*H305</f>
        <v>0.27600000000000002</v>
      </c>
      <c r="S305" s="218">
        <v>0</v>
      </c>
      <c r="T305" s="219">
        <f>S305*H305</f>
        <v>0</v>
      </c>
      <c r="U305" s="35"/>
      <c r="V305" s="35"/>
      <c r="W305" s="35"/>
      <c r="X305" s="35"/>
      <c r="Y305" s="35"/>
      <c r="Z305" s="35"/>
      <c r="AA305" s="35"/>
      <c r="AB305" s="35"/>
      <c r="AC305" s="35"/>
      <c r="AD305" s="35"/>
      <c r="AE305" s="35"/>
      <c r="AR305" s="220" t="s">
        <v>361</v>
      </c>
      <c r="AT305" s="220" t="s">
        <v>413</v>
      </c>
      <c r="AU305" s="220" t="s">
        <v>84</v>
      </c>
      <c r="AY305" s="18" t="s">
        <v>203</v>
      </c>
      <c r="BE305" s="221">
        <f>IF(N305="základní",J305,0)</f>
        <v>0</v>
      </c>
      <c r="BF305" s="221">
        <f>IF(N305="snížená",J305,0)</f>
        <v>0</v>
      </c>
      <c r="BG305" s="221">
        <f>IF(N305="zákl. přenesená",J305,0)</f>
        <v>0</v>
      </c>
      <c r="BH305" s="221">
        <f>IF(N305="sníž. přenesená",J305,0)</f>
        <v>0</v>
      </c>
      <c r="BI305" s="221">
        <f>IF(N305="nulová",J305,0)</f>
        <v>0</v>
      </c>
      <c r="BJ305" s="18" t="s">
        <v>82</v>
      </c>
      <c r="BK305" s="221">
        <f>ROUND(I305*H305,2)</f>
        <v>0</v>
      </c>
      <c r="BL305" s="18" t="s">
        <v>209</v>
      </c>
      <c r="BM305" s="220" t="s">
        <v>5909</v>
      </c>
    </row>
    <row r="306" spans="1:65" s="13" customFormat="1" ht="11.25">
      <c r="B306" s="222"/>
      <c r="C306" s="223"/>
      <c r="D306" s="224" t="s">
        <v>211</v>
      </c>
      <c r="E306" s="225" t="s">
        <v>1</v>
      </c>
      <c r="F306" s="226" t="s">
        <v>5714</v>
      </c>
      <c r="G306" s="223"/>
      <c r="H306" s="225" t="s">
        <v>1</v>
      </c>
      <c r="I306" s="227"/>
      <c r="J306" s="223"/>
      <c r="K306" s="223"/>
      <c r="L306" s="228"/>
      <c r="M306" s="229"/>
      <c r="N306" s="230"/>
      <c r="O306" s="230"/>
      <c r="P306" s="230"/>
      <c r="Q306" s="230"/>
      <c r="R306" s="230"/>
      <c r="S306" s="230"/>
      <c r="T306" s="231"/>
      <c r="AT306" s="232" t="s">
        <v>211</v>
      </c>
      <c r="AU306" s="232" t="s">
        <v>84</v>
      </c>
      <c r="AV306" s="13" t="s">
        <v>82</v>
      </c>
      <c r="AW306" s="13" t="s">
        <v>31</v>
      </c>
      <c r="AX306" s="13" t="s">
        <v>75</v>
      </c>
      <c r="AY306" s="232" t="s">
        <v>203</v>
      </c>
    </row>
    <row r="307" spans="1:65" s="14" customFormat="1" ht="11.25">
      <c r="B307" s="233"/>
      <c r="C307" s="234"/>
      <c r="D307" s="224" t="s">
        <v>211</v>
      </c>
      <c r="E307" s="235" t="s">
        <v>1</v>
      </c>
      <c r="F307" s="236" t="s">
        <v>2426</v>
      </c>
      <c r="G307" s="234"/>
      <c r="H307" s="237">
        <v>92</v>
      </c>
      <c r="I307" s="238"/>
      <c r="J307" s="234"/>
      <c r="K307" s="234"/>
      <c r="L307" s="239"/>
      <c r="M307" s="240"/>
      <c r="N307" s="241"/>
      <c r="O307" s="241"/>
      <c r="P307" s="241"/>
      <c r="Q307" s="241"/>
      <c r="R307" s="241"/>
      <c r="S307" s="241"/>
      <c r="T307" s="242"/>
      <c r="AT307" s="243" t="s">
        <v>211</v>
      </c>
      <c r="AU307" s="243" t="s">
        <v>84</v>
      </c>
      <c r="AV307" s="14" t="s">
        <v>84</v>
      </c>
      <c r="AW307" s="14" t="s">
        <v>31</v>
      </c>
      <c r="AX307" s="14" t="s">
        <v>82</v>
      </c>
      <c r="AY307" s="243" t="s">
        <v>203</v>
      </c>
    </row>
    <row r="308" spans="1:65" s="2" customFormat="1" ht="21.75" customHeight="1">
      <c r="A308" s="35"/>
      <c r="B308" s="36"/>
      <c r="C308" s="247" t="s">
        <v>2270</v>
      </c>
      <c r="D308" s="247" t="s">
        <v>413</v>
      </c>
      <c r="E308" s="248" t="s">
        <v>5910</v>
      </c>
      <c r="F308" s="249" t="s">
        <v>5911</v>
      </c>
      <c r="G308" s="250" t="s">
        <v>5671</v>
      </c>
      <c r="H308" s="251">
        <v>92</v>
      </c>
      <c r="I308" s="252"/>
      <c r="J308" s="253">
        <f>ROUND(I308*H308,2)</f>
        <v>0</v>
      </c>
      <c r="K308" s="249" t="s">
        <v>1</v>
      </c>
      <c r="L308" s="254"/>
      <c r="M308" s="255" t="s">
        <v>1</v>
      </c>
      <c r="N308" s="256" t="s">
        <v>40</v>
      </c>
      <c r="O308" s="72"/>
      <c r="P308" s="218">
        <f>O308*H308</f>
        <v>0</v>
      </c>
      <c r="Q308" s="218">
        <v>0</v>
      </c>
      <c r="R308" s="218">
        <f>Q308*H308</f>
        <v>0</v>
      </c>
      <c r="S308" s="218">
        <v>0</v>
      </c>
      <c r="T308" s="219">
        <f>S308*H308</f>
        <v>0</v>
      </c>
      <c r="U308" s="35"/>
      <c r="V308" s="35"/>
      <c r="W308" s="35"/>
      <c r="X308" s="35"/>
      <c r="Y308" s="35"/>
      <c r="Z308" s="35"/>
      <c r="AA308" s="35"/>
      <c r="AB308" s="35"/>
      <c r="AC308" s="35"/>
      <c r="AD308" s="35"/>
      <c r="AE308" s="35"/>
      <c r="AR308" s="220" t="s">
        <v>361</v>
      </c>
      <c r="AT308" s="220" t="s">
        <v>413</v>
      </c>
      <c r="AU308" s="220" t="s">
        <v>84</v>
      </c>
      <c r="AY308" s="18" t="s">
        <v>203</v>
      </c>
      <c r="BE308" s="221">
        <f>IF(N308="základní",J308,0)</f>
        <v>0</v>
      </c>
      <c r="BF308" s="221">
        <f>IF(N308="snížená",J308,0)</f>
        <v>0</v>
      </c>
      <c r="BG308" s="221">
        <f>IF(N308="zákl. přenesená",J308,0)</f>
        <v>0</v>
      </c>
      <c r="BH308" s="221">
        <f>IF(N308="sníž. přenesená",J308,0)</f>
        <v>0</v>
      </c>
      <c r="BI308" s="221">
        <f>IF(N308="nulová",J308,0)</f>
        <v>0</v>
      </c>
      <c r="BJ308" s="18" t="s">
        <v>82</v>
      </c>
      <c r="BK308" s="221">
        <f>ROUND(I308*H308,2)</f>
        <v>0</v>
      </c>
      <c r="BL308" s="18" t="s">
        <v>209</v>
      </c>
      <c r="BM308" s="220" t="s">
        <v>5912</v>
      </c>
    </row>
    <row r="309" spans="1:65" s="13" customFormat="1" ht="11.25">
      <c r="B309" s="222"/>
      <c r="C309" s="223"/>
      <c r="D309" s="224" t="s">
        <v>211</v>
      </c>
      <c r="E309" s="225" t="s">
        <v>1</v>
      </c>
      <c r="F309" s="226" t="s">
        <v>5714</v>
      </c>
      <c r="G309" s="223"/>
      <c r="H309" s="225" t="s">
        <v>1</v>
      </c>
      <c r="I309" s="227"/>
      <c r="J309" s="223"/>
      <c r="K309" s="223"/>
      <c r="L309" s="228"/>
      <c r="M309" s="229"/>
      <c r="N309" s="230"/>
      <c r="O309" s="230"/>
      <c r="P309" s="230"/>
      <c r="Q309" s="230"/>
      <c r="R309" s="230"/>
      <c r="S309" s="230"/>
      <c r="T309" s="231"/>
      <c r="AT309" s="232" t="s">
        <v>211</v>
      </c>
      <c r="AU309" s="232" t="s">
        <v>84</v>
      </c>
      <c r="AV309" s="13" t="s">
        <v>82</v>
      </c>
      <c r="AW309" s="13" t="s">
        <v>31</v>
      </c>
      <c r="AX309" s="13" t="s">
        <v>75</v>
      </c>
      <c r="AY309" s="232" t="s">
        <v>203</v>
      </c>
    </row>
    <row r="310" spans="1:65" s="14" customFormat="1" ht="11.25">
      <c r="B310" s="233"/>
      <c r="C310" s="234"/>
      <c r="D310" s="224" t="s">
        <v>211</v>
      </c>
      <c r="E310" s="235" t="s">
        <v>1</v>
      </c>
      <c r="F310" s="236" t="s">
        <v>2426</v>
      </c>
      <c r="G310" s="234"/>
      <c r="H310" s="237">
        <v>92</v>
      </c>
      <c r="I310" s="238"/>
      <c r="J310" s="234"/>
      <c r="K310" s="234"/>
      <c r="L310" s="239"/>
      <c r="M310" s="240"/>
      <c r="N310" s="241"/>
      <c r="O310" s="241"/>
      <c r="P310" s="241"/>
      <c r="Q310" s="241"/>
      <c r="R310" s="241"/>
      <c r="S310" s="241"/>
      <c r="T310" s="242"/>
      <c r="AT310" s="243" t="s">
        <v>211</v>
      </c>
      <c r="AU310" s="243" t="s">
        <v>84</v>
      </c>
      <c r="AV310" s="14" t="s">
        <v>84</v>
      </c>
      <c r="AW310" s="14" t="s">
        <v>31</v>
      </c>
      <c r="AX310" s="14" t="s">
        <v>82</v>
      </c>
      <c r="AY310" s="243" t="s">
        <v>203</v>
      </c>
    </row>
    <row r="311" spans="1:65" s="2" customFormat="1" ht="33" customHeight="1">
      <c r="A311" s="35"/>
      <c r="B311" s="36"/>
      <c r="C311" s="247" t="s">
        <v>1329</v>
      </c>
      <c r="D311" s="247" t="s">
        <v>413</v>
      </c>
      <c r="E311" s="248" t="s">
        <v>5913</v>
      </c>
      <c r="F311" s="249" t="s">
        <v>5914</v>
      </c>
      <c r="G311" s="250" t="s">
        <v>208</v>
      </c>
      <c r="H311" s="251">
        <v>4</v>
      </c>
      <c r="I311" s="252"/>
      <c r="J311" s="253">
        <f>ROUND(I311*H311,2)</f>
        <v>0</v>
      </c>
      <c r="K311" s="249" t="s">
        <v>1</v>
      </c>
      <c r="L311" s="254"/>
      <c r="M311" s="255" t="s">
        <v>1</v>
      </c>
      <c r="N311" s="256" t="s">
        <v>40</v>
      </c>
      <c r="O311" s="72"/>
      <c r="P311" s="218">
        <f>O311*H311</f>
        <v>0</v>
      </c>
      <c r="Q311" s="218">
        <v>2.9999999999999997E-4</v>
      </c>
      <c r="R311" s="218">
        <f>Q311*H311</f>
        <v>1.1999999999999999E-3</v>
      </c>
      <c r="S311" s="218">
        <v>0</v>
      </c>
      <c r="T311" s="219">
        <f>S311*H311</f>
        <v>0</v>
      </c>
      <c r="U311" s="35"/>
      <c r="V311" s="35"/>
      <c r="W311" s="35"/>
      <c r="X311" s="35"/>
      <c r="Y311" s="35"/>
      <c r="Z311" s="35"/>
      <c r="AA311" s="35"/>
      <c r="AB311" s="35"/>
      <c r="AC311" s="35"/>
      <c r="AD311" s="35"/>
      <c r="AE311" s="35"/>
      <c r="AR311" s="220" t="s">
        <v>361</v>
      </c>
      <c r="AT311" s="220" t="s">
        <v>413</v>
      </c>
      <c r="AU311" s="220" t="s">
        <v>84</v>
      </c>
      <c r="AY311" s="18" t="s">
        <v>203</v>
      </c>
      <c r="BE311" s="221">
        <f>IF(N311="základní",J311,0)</f>
        <v>0</v>
      </c>
      <c r="BF311" s="221">
        <f>IF(N311="snížená",J311,0)</f>
        <v>0</v>
      </c>
      <c r="BG311" s="221">
        <f>IF(N311="zákl. přenesená",J311,0)</f>
        <v>0</v>
      </c>
      <c r="BH311" s="221">
        <f>IF(N311="sníž. přenesená",J311,0)</f>
        <v>0</v>
      </c>
      <c r="BI311" s="221">
        <f>IF(N311="nulová",J311,0)</f>
        <v>0</v>
      </c>
      <c r="BJ311" s="18" t="s">
        <v>82</v>
      </c>
      <c r="BK311" s="221">
        <f>ROUND(I311*H311,2)</f>
        <v>0</v>
      </c>
      <c r="BL311" s="18" t="s">
        <v>209</v>
      </c>
      <c r="BM311" s="220" t="s">
        <v>5915</v>
      </c>
    </row>
    <row r="312" spans="1:65" s="13" customFormat="1" ht="11.25">
      <c r="B312" s="222"/>
      <c r="C312" s="223"/>
      <c r="D312" s="224" t="s">
        <v>211</v>
      </c>
      <c r="E312" s="225" t="s">
        <v>1</v>
      </c>
      <c r="F312" s="226" t="s">
        <v>5714</v>
      </c>
      <c r="G312" s="223"/>
      <c r="H312" s="225" t="s">
        <v>1</v>
      </c>
      <c r="I312" s="227"/>
      <c r="J312" s="223"/>
      <c r="K312" s="223"/>
      <c r="L312" s="228"/>
      <c r="M312" s="229"/>
      <c r="N312" s="230"/>
      <c r="O312" s="230"/>
      <c r="P312" s="230"/>
      <c r="Q312" s="230"/>
      <c r="R312" s="230"/>
      <c r="S312" s="230"/>
      <c r="T312" s="231"/>
      <c r="AT312" s="232" t="s">
        <v>211</v>
      </c>
      <c r="AU312" s="232" t="s">
        <v>84</v>
      </c>
      <c r="AV312" s="13" t="s">
        <v>82</v>
      </c>
      <c r="AW312" s="13" t="s">
        <v>31</v>
      </c>
      <c r="AX312" s="13" t="s">
        <v>75</v>
      </c>
      <c r="AY312" s="232" t="s">
        <v>203</v>
      </c>
    </row>
    <row r="313" spans="1:65" s="14" customFormat="1" ht="11.25">
      <c r="B313" s="233"/>
      <c r="C313" s="234"/>
      <c r="D313" s="224" t="s">
        <v>211</v>
      </c>
      <c r="E313" s="235" t="s">
        <v>1</v>
      </c>
      <c r="F313" s="236" t="s">
        <v>209</v>
      </c>
      <c r="G313" s="234"/>
      <c r="H313" s="237">
        <v>4</v>
      </c>
      <c r="I313" s="238"/>
      <c r="J313" s="234"/>
      <c r="K313" s="234"/>
      <c r="L313" s="239"/>
      <c r="M313" s="240"/>
      <c r="N313" s="241"/>
      <c r="O313" s="241"/>
      <c r="P313" s="241"/>
      <c r="Q313" s="241"/>
      <c r="R313" s="241"/>
      <c r="S313" s="241"/>
      <c r="T313" s="242"/>
      <c r="AT313" s="243" t="s">
        <v>211</v>
      </c>
      <c r="AU313" s="243" t="s">
        <v>84</v>
      </c>
      <c r="AV313" s="14" t="s">
        <v>84</v>
      </c>
      <c r="AW313" s="14" t="s">
        <v>31</v>
      </c>
      <c r="AX313" s="14" t="s">
        <v>75</v>
      </c>
      <c r="AY313" s="243" t="s">
        <v>203</v>
      </c>
    </row>
    <row r="314" spans="1:65" s="2" customFormat="1" ht="16.5" customHeight="1">
      <c r="A314" s="35"/>
      <c r="B314" s="36"/>
      <c r="C314" s="209" t="s">
        <v>2277</v>
      </c>
      <c r="D314" s="209" t="s">
        <v>205</v>
      </c>
      <c r="E314" s="210" t="s">
        <v>5916</v>
      </c>
      <c r="F314" s="211" t="s">
        <v>5917</v>
      </c>
      <c r="G314" s="212" t="s">
        <v>208</v>
      </c>
      <c r="H314" s="213">
        <v>3</v>
      </c>
      <c r="I314" s="214"/>
      <c r="J314" s="215">
        <f>ROUND(I314*H314,2)</f>
        <v>0</v>
      </c>
      <c r="K314" s="211" t="s">
        <v>218</v>
      </c>
      <c r="L314" s="40"/>
      <c r="M314" s="216" t="s">
        <v>1</v>
      </c>
      <c r="N314" s="217" t="s">
        <v>40</v>
      </c>
      <c r="O314" s="72"/>
      <c r="P314" s="218">
        <f>O314*H314</f>
        <v>0</v>
      </c>
      <c r="Q314" s="218">
        <v>1.8000000000000001E-4</v>
      </c>
      <c r="R314" s="218">
        <f>Q314*H314</f>
        <v>5.4000000000000001E-4</v>
      </c>
      <c r="S314" s="218">
        <v>0</v>
      </c>
      <c r="T314" s="219">
        <f>S314*H314</f>
        <v>0</v>
      </c>
      <c r="U314" s="35"/>
      <c r="V314" s="35"/>
      <c r="W314" s="35"/>
      <c r="X314" s="35"/>
      <c r="Y314" s="35"/>
      <c r="Z314" s="35"/>
      <c r="AA314" s="35"/>
      <c r="AB314" s="35"/>
      <c r="AC314" s="35"/>
      <c r="AD314" s="35"/>
      <c r="AE314" s="35"/>
      <c r="AR314" s="220" t="s">
        <v>412</v>
      </c>
      <c r="AT314" s="220" t="s">
        <v>205</v>
      </c>
      <c r="AU314" s="220" t="s">
        <v>84</v>
      </c>
      <c r="AY314" s="18" t="s">
        <v>203</v>
      </c>
      <c r="BE314" s="221">
        <f>IF(N314="základní",J314,0)</f>
        <v>0</v>
      </c>
      <c r="BF314" s="221">
        <f>IF(N314="snížená",J314,0)</f>
        <v>0</v>
      </c>
      <c r="BG314" s="221">
        <f>IF(N314="zákl. přenesená",J314,0)</f>
        <v>0</v>
      </c>
      <c r="BH314" s="221">
        <f>IF(N314="sníž. přenesená",J314,0)</f>
        <v>0</v>
      </c>
      <c r="BI314" s="221">
        <f>IF(N314="nulová",J314,0)</f>
        <v>0</v>
      </c>
      <c r="BJ314" s="18" t="s">
        <v>82</v>
      </c>
      <c r="BK314" s="221">
        <f>ROUND(I314*H314,2)</f>
        <v>0</v>
      </c>
      <c r="BL314" s="18" t="s">
        <v>412</v>
      </c>
      <c r="BM314" s="220" t="s">
        <v>5918</v>
      </c>
    </row>
    <row r="315" spans="1:65" s="13" customFormat="1" ht="11.25">
      <c r="B315" s="222"/>
      <c r="C315" s="223"/>
      <c r="D315" s="224" t="s">
        <v>211</v>
      </c>
      <c r="E315" s="225" t="s">
        <v>1</v>
      </c>
      <c r="F315" s="226" t="s">
        <v>5714</v>
      </c>
      <c r="G315" s="223"/>
      <c r="H315" s="225" t="s">
        <v>1</v>
      </c>
      <c r="I315" s="227"/>
      <c r="J315" s="223"/>
      <c r="K315" s="223"/>
      <c r="L315" s="228"/>
      <c r="M315" s="229"/>
      <c r="N315" s="230"/>
      <c r="O315" s="230"/>
      <c r="P315" s="230"/>
      <c r="Q315" s="230"/>
      <c r="R315" s="230"/>
      <c r="S315" s="230"/>
      <c r="T315" s="231"/>
      <c r="AT315" s="232" t="s">
        <v>211</v>
      </c>
      <c r="AU315" s="232" t="s">
        <v>84</v>
      </c>
      <c r="AV315" s="13" t="s">
        <v>82</v>
      </c>
      <c r="AW315" s="13" t="s">
        <v>31</v>
      </c>
      <c r="AX315" s="13" t="s">
        <v>75</v>
      </c>
      <c r="AY315" s="232" t="s">
        <v>203</v>
      </c>
    </row>
    <row r="316" spans="1:65" s="14" customFormat="1" ht="11.25">
      <c r="B316" s="233"/>
      <c r="C316" s="234"/>
      <c r="D316" s="224" t="s">
        <v>211</v>
      </c>
      <c r="E316" s="235" t="s">
        <v>1</v>
      </c>
      <c r="F316" s="236" t="s">
        <v>104</v>
      </c>
      <c r="G316" s="234"/>
      <c r="H316" s="237">
        <v>3</v>
      </c>
      <c r="I316" s="238"/>
      <c r="J316" s="234"/>
      <c r="K316" s="234"/>
      <c r="L316" s="239"/>
      <c r="M316" s="240"/>
      <c r="N316" s="241"/>
      <c r="O316" s="241"/>
      <c r="P316" s="241"/>
      <c r="Q316" s="241"/>
      <c r="R316" s="241"/>
      <c r="S316" s="241"/>
      <c r="T316" s="242"/>
      <c r="AT316" s="243" t="s">
        <v>211</v>
      </c>
      <c r="AU316" s="243" t="s">
        <v>84</v>
      </c>
      <c r="AV316" s="14" t="s">
        <v>84</v>
      </c>
      <c r="AW316" s="14" t="s">
        <v>31</v>
      </c>
      <c r="AX316" s="14" t="s">
        <v>82</v>
      </c>
      <c r="AY316" s="243" t="s">
        <v>203</v>
      </c>
    </row>
    <row r="317" spans="1:65" s="2" customFormat="1" ht="16.5" customHeight="1">
      <c r="A317" s="35"/>
      <c r="B317" s="36"/>
      <c r="C317" s="209" t="s">
        <v>1843</v>
      </c>
      <c r="D317" s="209" t="s">
        <v>205</v>
      </c>
      <c r="E317" s="210" t="s">
        <v>5919</v>
      </c>
      <c r="F317" s="211" t="s">
        <v>5920</v>
      </c>
      <c r="G317" s="212" t="s">
        <v>208</v>
      </c>
      <c r="H317" s="213">
        <v>4</v>
      </c>
      <c r="I317" s="214"/>
      <c r="J317" s="215">
        <f>ROUND(I317*H317,2)</f>
        <v>0</v>
      </c>
      <c r="K317" s="211" t="s">
        <v>218</v>
      </c>
      <c r="L317" s="40"/>
      <c r="M317" s="216" t="s">
        <v>1</v>
      </c>
      <c r="N317" s="217" t="s">
        <v>40</v>
      </c>
      <c r="O317" s="72"/>
      <c r="P317" s="218">
        <f>O317*H317</f>
        <v>0</v>
      </c>
      <c r="Q317" s="218">
        <v>3.8000000000000002E-4</v>
      </c>
      <c r="R317" s="218">
        <f>Q317*H317</f>
        <v>1.5200000000000001E-3</v>
      </c>
      <c r="S317" s="218">
        <v>0</v>
      </c>
      <c r="T317" s="219">
        <f>S317*H317</f>
        <v>0</v>
      </c>
      <c r="U317" s="35"/>
      <c r="V317" s="35"/>
      <c r="W317" s="35"/>
      <c r="X317" s="35"/>
      <c r="Y317" s="35"/>
      <c r="Z317" s="35"/>
      <c r="AA317" s="35"/>
      <c r="AB317" s="35"/>
      <c r="AC317" s="35"/>
      <c r="AD317" s="35"/>
      <c r="AE317" s="35"/>
      <c r="AR317" s="220" t="s">
        <v>412</v>
      </c>
      <c r="AT317" s="220" t="s">
        <v>205</v>
      </c>
      <c r="AU317" s="220" t="s">
        <v>84</v>
      </c>
      <c r="AY317" s="18" t="s">
        <v>203</v>
      </c>
      <c r="BE317" s="221">
        <f>IF(N317="základní",J317,0)</f>
        <v>0</v>
      </c>
      <c r="BF317" s="221">
        <f>IF(N317="snížená",J317,0)</f>
        <v>0</v>
      </c>
      <c r="BG317" s="221">
        <f>IF(N317="zákl. přenesená",J317,0)</f>
        <v>0</v>
      </c>
      <c r="BH317" s="221">
        <f>IF(N317="sníž. přenesená",J317,0)</f>
        <v>0</v>
      </c>
      <c r="BI317" s="221">
        <f>IF(N317="nulová",J317,0)</f>
        <v>0</v>
      </c>
      <c r="BJ317" s="18" t="s">
        <v>82</v>
      </c>
      <c r="BK317" s="221">
        <f>ROUND(I317*H317,2)</f>
        <v>0</v>
      </c>
      <c r="BL317" s="18" t="s">
        <v>412</v>
      </c>
      <c r="BM317" s="220" t="s">
        <v>5921</v>
      </c>
    </row>
    <row r="318" spans="1:65" s="13" customFormat="1" ht="11.25">
      <c r="B318" s="222"/>
      <c r="C318" s="223"/>
      <c r="D318" s="224" t="s">
        <v>211</v>
      </c>
      <c r="E318" s="225" t="s">
        <v>1</v>
      </c>
      <c r="F318" s="226" t="s">
        <v>5714</v>
      </c>
      <c r="G318" s="223"/>
      <c r="H318" s="225" t="s">
        <v>1</v>
      </c>
      <c r="I318" s="227"/>
      <c r="J318" s="223"/>
      <c r="K318" s="223"/>
      <c r="L318" s="228"/>
      <c r="M318" s="229"/>
      <c r="N318" s="230"/>
      <c r="O318" s="230"/>
      <c r="P318" s="230"/>
      <c r="Q318" s="230"/>
      <c r="R318" s="230"/>
      <c r="S318" s="230"/>
      <c r="T318" s="231"/>
      <c r="AT318" s="232" t="s">
        <v>211</v>
      </c>
      <c r="AU318" s="232" t="s">
        <v>84</v>
      </c>
      <c r="AV318" s="13" t="s">
        <v>82</v>
      </c>
      <c r="AW318" s="13" t="s">
        <v>31</v>
      </c>
      <c r="AX318" s="13" t="s">
        <v>75</v>
      </c>
      <c r="AY318" s="232" t="s">
        <v>203</v>
      </c>
    </row>
    <row r="319" spans="1:65" s="14" customFormat="1" ht="11.25">
      <c r="B319" s="233"/>
      <c r="C319" s="234"/>
      <c r="D319" s="224" t="s">
        <v>211</v>
      </c>
      <c r="E319" s="235" t="s">
        <v>1</v>
      </c>
      <c r="F319" s="236" t="s">
        <v>209</v>
      </c>
      <c r="G319" s="234"/>
      <c r="H319" s="237">
        <v>4</v>
      </c>
      <c r="I319" s="238"/>
      <c r="J319" s="234"/>
      <c r="K319" s="234"/>
      <c r="L319" s="239"/>
      <c r="M319" s="240"/>
      <c r="N319" s="241"/>
      <c r="O319" s="241"/>
      <c r="P319" s="241"/>
      <c r="Q319" s="241"/>
      <c r="R319" s="241"/>
      <c r="S319" s="241"/>
      <c r="T319" s="242"/>
      <c r="AT319" s="243" t="s">
        <v>211</v>
      </c>
      <c r="AU319" s="243" t="s">
        <v>84</v>
      </c>
      <c r="AV319" s="14" t="s">
        <v>84</v>
      </c>
      <c r="AW319" s="14" t="s">
        <v>31</v>
      </c>
      <c r="AX319" s="14" t="s">
        <v>82</v>
      </c>
      <c r="AY319" s="243" t="s">
        <v>203</v>
      </c>
    </row>
    <row r="320" spans="1:65" s="2" customFormat="1" ht="16.5" customHeight="1">
      <c r="A320" s="35"/>
      <c r="B320" s="36"/>
      <c r="C320" s="209" t="s">
        <v>2285</v>
      </c>
      <c r="D320" s="209" t="s">
        <v>205</v>
      </c>
      <c r="E320" s="210" t="s">
        <v>5922</v>
      </c>
      <c r="F320" s="211" t="s">
        <v>5923</v>
      </c>
      <c r="G320" s="212" t="s">
        <v>208</v>
      </c>
      <c r="H320" s="213">
        <v>20</v>
      </c>
      <c r="I320" s="214"/>
      <c r="J320" s="215">
        <f>ROUND(I320*H320,2)</f>
        <v>0</v>
      </c>
      <c r="K320" s="211" t="s">
        <v>218</v>
      </c>
      <c r="L320" s="40"/>
      <c r="M320" s="216" t="s">
        <v>1</v>
      </c>
      <c r="N320" s="217" t="s">
        <v>40</v>
      </c>
      <c r="O320" s="72"/>
      <c r="P320" s="218">
        <f>O320*H320</f>
        <v>0</v>
      </c>
      <c r="Q320" s="218">
        <v>3.6000000000000002E-4</v>
      </c>
      <c r="R320" s="218">
        <f>Q320*H320</f>
        <v>7.2000000000000007E-3</v>
      </c>
      <c r="S320" s="218">
        <v>0</v>
      </c>
      <c r="T320" s="219">
        <f>S320*H320</f>
        <v>0</v>
      </c>
      <c r="U320" s="35"/>
      <c r="V320" s="35"/>
      <c r="W320" s="35"/>
      <c r="X320" s="35"/>
      <c r="Y320" s="35"/>
      <c r="Z320" s="35"/>
      <c r="AA320" s="35"/>
      <c r="AB320" s="35"/>
      <c r="AC320" s="35"/>
      <c r="AD320" s="35"/>
      <c r="AE320" s="35"/>
      <c r="AR320" s="220" t="s">
        <v>412</v>
      </c>
      <c r="AT320" s="220" t="s">
        <v>205</v>
      </c>
      <c r="AU320" s="220" t="s">
        <v>84</v>
      </c>
      <c r="AY320" s="18" t="s">
        <v>203</v>
      </c>
      <c r="BE320" s="221">
        <f>IF(N320="základní",J320,0)</f>
        <v>0</v>
      </c>
      <c r="BF320" s="221">
        <f>IF(N320="snížená",J320,0)</f>
        <v>0</v>
      </c>
      <c r="BG320" s="221">
        <f>IF(N320="zákl. přenesená",J320,0)</f>
        <v>0</v>
      </c>
      <c r="BH320" s="221">
        <f>IF(N320="sníž. přenesená",J320,0)</f>
        <v>0</v>
      </c>
      <c r="BI320" s="221">
        <f>IF(N320="nulová",J320,0)</f>
        <v>0</v>
      </c>
      <c r="BJ320" s="18" t="s">
        <v>82</v>
      </c>
      <c r="BK320" s="221">
        <f>ROUND(I320*H320,2)</f>
        <v>0</v>
      </c>
      <c r="BL320" s="18" t="s">
        <v>412</v>
      </c>
      <c r="BM320" s="220" t="s">
        <v>5924</v>
      </c>
    </row>
    <row r="321" spans="1:65" s="13" customFormat="1" ht="11.25">
      <c r="B321" s="222"/>
      <c r="C321" s="223"/>
      <c r="D321" s="224" t="s">
        <v>211</v>
      </c>
      <c r="E321" s="225" t="s">
        <v>1</v>
      </c>
      <c r="F321" s="226" t="s">
        <v>5714</v>
      </c>
      <c r="G321" s="223"/>
      <c r="H321" s="225" t="s">
        <v>1</v>
      </c>
      <c r="I321" s="227"/>
      <c r="J321" s="223"/>
      <c r="K321" s="223"/>
      <c r="L321" s="228"/>
      <c r="M321" s="229"/>
      <c r="N321" s="230"/>
      <c r="O321" s="230"/>
      <c r="P321" s="230"/>
      <c r="Q321" s="230"/>
      <c r="R321" s="230"/>
      <c r="S321" s="230"/>
      <c r="T321" s="231"/>
      <c r="AT321" s="232" t="s">
        <v>211</v>
      </c>
      <c r="AU321" s="232" t="s">
        <v>84</v>
      </c>
      <c r="AV321" s="13" t="s">
        <v>82</v>
      </c>
      <c r="AW321" s="13" t="s">
        <v>31</v>
      </c>
      <c r="AX321" s="13" t="s">
        <v>75</v>
      </c>
      <c r="AY321" s="232" t="s">
        <v>203</v>
      </c>
    </row>
    <row r="322" spans="1:65" s="14" customFormat="1" ht="11.25">
      <c r="B322" s="233"/>
      <c r="C322" s="234"/>
      <c r="D322" s="224" t="s">
        <v>211</v>
      </c>
      <c r="E322" s="235" t="s">
        <v>1</v>
      </c>
      <c r="F322" s="236" t="s">
        <v>596</v>
      </c>
      <c r="G322" s="234"/>
      <c r="H322" s="237">
        <v>20</v>
      </c>
      <c r="I322" s="238"/>
      <c r="J322" s="234"/>
      <c r="K322" s="234"/>
      <c r="L322" s="239"/>
      <c r="M322" s="240"/>
      <c r="N322" s="241"/>
      <c r="O322" s="241"/>
      <c r="P322" s="241"/>
      <c r="Q322" s="241"/>
      <c r="R322" s="241"/>
      <c r="S322" s="241"/>
      <c r="T322" s="242"/>
      <c r="AT322" s="243" t="s">
        <v>211</v>
      </c>
      <c r="AU322" s="243" t="s">
        <v>84</v>
      </c>
      <c r="AV322" s="14" t="s">
        <v>84</v>
      </c>
      <c r="AW322" s="14" t="s">
        <v>31</v>
      </c>
      <c r="AX322" s="14" t="s">
        <v>82</v>
      </c>
      <c r="AY322" s="243" t="s">
        <v>203</v>
      </c>
    </row>
    <row r="323" spans="1:65" s="2" customFormat="1" ht="16.5" customHeight="1">
      <c r="A323" s="35"/>
      <c r="B323" s="36"/>
      <c r="C323" s="209" t="s">
        <v>2290</v>
      </c>
      <c r="D323" s="209" t="s">
        <v>205</v>
      </c>
      <c r="E323" s="210" t="s">
        <v>5925</v>
      </c>
      <c r="F323" s="211" t="s">
        <v>5926</v>
      </c>
      <c r="G323" s="212" t="s">
        <v>208</v>
      </c>
      <c r="H323" s="213">
        <v>4</v>
      </c>
      <c r="I323" s="214"/>
      <c r="J323" s="215">
        <f>ROUND(I323*H323,2)</f>
        <v>0</v>
      </c>
      <c r="K323" s="211" t="s">
        <v>218</v>
      </c>
      <c r="L323" s="40"/>
      <c r="M323" s="216" t="s">
        <v>1</v>
      </c>
      <c r="N323" s="217" t="s">
        <v>40</v>
      </c>
      <c r="O323" s="72"/>
      <c r="P323" s="218">
        <f>O323*H323</f>
        <v>0</v>
      </c>
      <c r="Q323" s="218">
        <v>4.4000000000000002E-4</v>
      </c>
      <c r="R323" s="218">
        <f>Q323*H323</f>
        <v>1.7600000000000001E-3</v>
      </c>
      <c r="S323" s="218">
        <v>0</v>
      </c>
      <c r="T323" s="219">
        <f>S323*H323</f>
        <v>0</v>
      </c>
      <c r="U323" s="35"/>
      <c r="V323" s="35"/>
      <c r="W323" s="35"/>
      <c r="X323" s="35"/>
      <c r="Y323" s="35"/>
      <c r="Z323" s="35"/>
      <c r="AA323" s="35"/>
      <c r="AB323" s="35"/>
      <c r="AC323" s="35"/>
      <c r="AD323" s="35"/>
      <c r="AE323" s="35"/>
      <c r="AR323" s="220" t="s">
        <v>412</v>
      </c>
      <c r="AT323" s="220" t="s">
        <v>205</v>
      </c>
      <c r="AU323" s="220" t="s">
        <v>84</v>
      </c>
      <c r="AY323" s="18" t="s">
        <v>203</v>
      </c>
      <c r="BE323" s="221">
        <f>IF(N323="základní",J323,0)</f>
        <v>0</v>
      </c>
      <c r="BF323" s="221">
        <f>IF(N323="snížená",J323,0)</f>
        <v>0</v>
      </c>
      <c r="BG323" s="221">
        <f>IF(N323="zákl. přenesená",J323,0)</f>
        <v>0</v>
      </c>
      <c r="BH323" s="221">
        <f>IF(N323="sníž. přenesená",J323,0)</f>
        <v>0</v>
      </c>
      <c r="BI323" s="221">
        <f>IF(N323="nulová",J323,0)</f>
        <v>0</v>
      </c>
      <c r="BJ323" s="18" t="s">
        <v>82</v>
      </c>
      <c r="BK323" s="221">
        <f>ROUND(I323*H323,2)</f>
        <v>0</v>
      </c>
      <c r="BL323" s="18" t="s">
        <v>412</v>
      </c>
      <c r="BM323" s="220" t="s">
        <v>5927</v>
      </c>
    </row>
    <row r="324" spans="1:65" s="13" customFormat="1" ht="11.25">
      <c r="B324" s="222"/>
      <c r="C324" s="223"/>
      <c r="D324" s="224" t="s">
        <v>211</v>
      </c>
      <c r="E324" s="225" t="s">
        <v>1</v>
      </c>
      <c r="F324" s="226" t="s">
        <v>5714</v>
      </c>
      <c r="G324" s="223"/>
      <c r="H324" s="225" t="s">
        <v>1</v>
      </c>
      <c r="I324" s="227"/>
      <c r="J324" s="223"/>
      <c r="K324" s="223"/>
      <c r="L324" s="228"/>
      <c r="M324" s="229"/>
      <c r="N324" s="230"/>
      <c r="O324" s="230"/>
      <c r="P324" s="230"/>
      <c r="Q324" s="230"/>
      <c r="R324" s="230"/>
      <c r="S324" s="230"/>
      <c r="T324" s="231"/>
      <c r="AT324" s="232" t="s">
        <v>211</v>
      </c>
      <c r="AU324" s="232" t="s">
        <v>84</v>
      </c>
      <c r="AV324" s="13" t="s">
        <v>82</v>
      </c>
      <c r="AW324" s="13" t="s">
        <v>31</v>
      </c>
      <c r="AX324" s="13" t="s">
        <v>75</v>
      </c>
      <c r="AY324" s="232" t="s">
        <v>203</v>
      </c>
    </row>
    <row r="325" spans="1:65" s="14" customFormat="1" ht="11.25">
      <c r="B325" s="233"/>
      <c r="C325" s="234"/>
      <c r="D325" s="224" t="s">
        <v>211</v>
      </c>
      <c r="E325" s="235" t="s">
        <v>1</v>
      </c>
      <c r="F325" s="236" t="s">
        <v>209</v>
      </c>
      <c r="G325" s="234"/>
      <c r="H325" s="237">
        <v>4</v>
      </c>
      <c r="I325" s="238"/>
      <c r="J325" s="234"/>
      <c r="K325" s="234"/>
      <c r="L325" s="239"/>
      <c r="M325" s="240"/>
      <c r="N325" s="241"/>
      <c r="O325" s="241"/>
      <c r="P325" s="241"/>
      <c r="Q325" s="241"/>
      <c r="R325" s="241"/>
      <c r="S325" s="241"/>
      <c r="T325" s="242"/>
      <c r="AT325" s="243" t="s">
        <v>211</v>
      </c>
      <c r="AU325" s="243" t="s">
        <v>84</v>
      </c>
      <c r="AV325" s="14" t="s">
        <v>84</v>
      </c>
      <c r="AW325" s="14" t="s">
        <v>31</v>
      </c>
      <c r="AX325" s="14" t="s">
        <v>82</v>
      </c>
      <c r="AY325" s="243" t="s">
        <v>203</v>
      </c>
    </row>
    <row r="326" spans="1:65" s="2" customFormat="1" ht="16.5" customHeight="1">
      <c r="A326" s="35"/>
      <c r="B326" s="36"/>
      <c r="C326" s="209" t="s">
        <v>2295</v>
      </c>
      <c r="D326" s="209" t="s">
        <v>205</v>
      </c>
      <c r="E326" s="210" t="s">
        <v>5928</v>
      </c>
      <c r="F326" s="211" t="s">
        <v>5929</v>
      </c>
      <c r="G326" s="212" t="s">
        <v>208</v>
      </c>
      <c r="H326" s="213">
        <v>32</v>
      </c>
      <c r="I326" s="214"/>
      <c r="J326" s="215">
        <f>ROUND(I326*H326,2)</f>
        <v>0</v>
      </c>
      <c r="K326" s="211" t="s">
        <v>218</v>
      </c>
      <c r="L326" s="40"/>
      <c r="M326" s="216" t="s">
        <v>1</v>
      </c>
      <c r="N326" s="217" t="s">
        <v>40</v>
      </c>
      <c r="O326" s="72"/>
      <c r="P326" s="218">
        <f>O326*H326</f>
        <v>0</v>
      </c>
      <c r="Q326" s="218">
        <v>7.5000000000000002E-4</v>
      </c>
      <c r="R326" s="218">
        <f>Q326*H326</f>
        <v>2.4E-2</v>
      </c>
      <c r="S326" s="218">
        <v>0</v>
      </c>
      <c r="T326" s="219">
        <f>S326*H326</f>
        <v>0</v>
      </c>
      <c r="U326" s="35"/>
      <c r="V326" s="35"/>
      <c r="W326" s="35"/>
      <c r="X326" s="35"/>
      <c r="Y326" s="35"/>
      <c r="Z326" s="35"/>
      <c r="AA326" s="35"/>
      <c r="AB326" s="35"/>
      <c r="AC326" s="35"/>
      <c r="AD326" s="35"/>
      <c r="AE326" s="35"/>
      <c r="AR326" s="220" t="s">
        <v>412</v>
      </c>
      <c r="AT326" s="220" t="s">
        <v>205</v>
      </c>
      <c r="AU326" s="220" t="s">
        <v>84</v>
      </c>
      <c r="AY326" s="18" t="s">
        <v>203</v>
      </c>
      <c r="BE326" s="221">
        <f>IF(N326="základní",J326,0)</f>
        <v>0</v>
      </c>
      <c r="BF326" s="221">
        <f>IF(N326="snížená",J326,0)</f>
        <v>0</v>
      </c>
      <c r="BG326" s="221">
        <f>IF(N326="zákl. přenesená",J326,0)</f>
        <v>0</v>
      </c>
      <c r="BH326" s="221">
        <f>IF(N326="sníž. přenesená",J326,0)</f>
        <v>0</v>
      </c>
      <c r="BI326" s="221">
        <f>IF(N326="nulová",J326,0)</f>
        <v>0</v>
      </c>
      <c r="BJ326" s="18" t="s">
        <v>82</v>
      </c>
      <c r="BK326" s="221">
        <f>ROUND(I326*H326,2)</f>
        <v>0</v>
      </c>
      <c r="BL326" s="18" t="s">
        <v>412</v>
      </c>
      <c r="BM326" s="220" t="s">
        <v>5930</v>
      </c>
    </row>
    <row r="327" spans="1:65" s="13" customFormat="1" ht="11.25">
      <c r="B327" s="222"/>
      <c r="C327" s="223"/>
      <c r="D327" s="224" t="s">
        <v>211</v>
      </c>
      <c r="E327" s="225" t="s">
        <v>1</v>
      </c>
      <c r="F327" s="226" t="s">
        <v>5714</v>
      </c>
      <c r="G327" s="223"/>
      <c r="H327" s="225" t="s">
        <v>1</v>
      </c>
      <c r="I327" s="227"/>
      <c r="J327" s="223"/>
      <c r="K327" s="223"/>
      <c r="L327" s="228"/>
      <c r="M327" s="229"/>
      <c r="N327" s="230"/>
      <c r="O327" s="230"/>
      <c r="P327" s="230"/>
      <c r="Q327" s="230"/>
      <c r="R327" s="230"/>
      <c r="S327" s="230"/>
      <c r="T327" s="231"/>
      <c r="AT327" s="232" t="s">
        <v>211</v>
      </c>
      <c r="AU327" s="232" t="s">
        <v>84</v>
      </c>
      <c r="AV327" s="13" t="s">
        <v>82</v>
      </c>
      <c r="AW327" s="13" t="s">
        <v>31</v>
      </c>
      <c r="AX327" s="13" t="s">
        <v>75</v>
      </c>
      <c r="AY327" s="232" t="s">
        <v>203</v>
      </c>
    </row>
    <row r="328" spans="1:65" s="14" customFormat="1" ht="11.25">
      <c r="B328" s="233"/>
      <c r="C328" s="234"/>
      <c r="D328" s="224" t="s">
        <v>211</v>
      </c>
      <c r="E328" s="235" t="s">
        <v>1</v>
      </c>
      <c r="F328" s="236" t="s">
        <v>1661</v>
      </c>
      <c r="G328" s="234"/>
      <c r="H328" s="237">
        <v>32</v>
      </c>
      <c r="I328" s="238"/>
      <c r="J328" s="234"/>
      <c r="K328" s="234"/>
      <c r="L328" s="239"/>
      <c r="M328" s="240"/>
      <c r="N328" s="241"/>
      <c r="O328" s="241"/>
      <c r="P328" s="241"/>
      <c r="Q328" s="241"/>
      <c r="R328" s="241"/>
      <c r="S328" s="241"/>
      <c r="T328" s="242"/>
      <c r="AT328" s="243" t="s">
        <v>211</v>
      </c>
      <c r="AU328" s="243" t="s">
        <v>84</v>
      </c>
      <c r="AV328" s="14" t="s">
        <v>84</v>
      </c>
      <c r="AW328" s="14" t="s">
        <v>31</v>
      </c>
      <c r="AX328" s="14" t="s">
        <v>82</v>
      </c>
      <c r="AY328" s="243" t="s">
        <v>203</v>
      </c>
    </row>
    <row r="329" spans="1:65" s="2" customFormat="1" ht="16.5" customHeight="1">
      <c r="A329" s="35"/>
      <c r="B329" s="36"/>
      <c r="C329" s="209" t="s">
        <v>2300</v>
      </c>
      <c r="D329" s="209" t="s">
        <v>205</v>
      </c>
      <c r="E329" s="210" t="s">
        <v>5931</v>
      </c>
      <c r="F329" s="211" t="s">
        <v>5932</v>
      </c>
      <c r="G329" s="212" t="s">
        <v>208</v>
      </c>
      <c r="H329" s="213">
        <v>14</v>
      </c>
      <c r="I329" s="214"/>
      <c r="J329" s="215">
        <f>ROUND(I329*H329,2)</f>
        <v>0</v>
      </c>
      <c r="K329" s="211" t="s">
        <v>218</v>
      </c>
      <c r="L329" s="40"/>
      <c r="M329" s="216" t="s">
        <v>1</v>
      </c>
      <c r="N329" s="217" t="s">
        <v>40</v>
      </c>
      <c r="O329" s="72"/>
      <c r="P329" s="218">
        <f>O329*H329</f>
        <v>0</v>
      </c>
      <c r="Q329" s="218">
        <v>1.6000000000000001E-4</v>
      </c>
      <c r="R329" s="218">
        <f>Q329*H329</f>
        <v>2.2400000000000002E-3</v>
      </c>
      <c r="S329" s="218">
        <v>0</v>
      </c>
      <c r="T329" s="219">
        <f>S329*H329</f>
        <v>0</v>
      </c>
      <c r="U329" s="35"/>
      <c r="V329" s="35"/>
      <c r="W329" s="35"/>
      <c r="X329" s="35"/>
      <c r="Y329" s="35"/>
      <c r="Z329" s="35"/>
      <c r="AA329" s="35"/>
      <c r="AB329" s="35"/>
      <c r="AC329" s="35"/>
      <c r="AD329" s="35"/>
      <c r="AE329" s="35"/>
      <c r="AR329" s="220" t="s">
        <v>412</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412</v>
      </c>
      <c r="BM329" s="220" t="s">
        <v>5933</v>
      </c>
    </row>
    <row r="330" spans="1:65" s="13" customFormat="1" ht="11.25">
      <c r="B330" s="222"/>
      <c r="C330" s="223"/>
      <c r="D330" s="224" t="s">
        <v>211</v>
      </c>
      <c r="E330" s="225" t="s">
        <v>1</v>
      </c>
      <c r="F330" s="226" t="s">
        <v>5714</v>
      </c>
      <c r="G330" s="223"/>
      <c r="H330" s="225" t="s">
        <v>1</v>
      </c>
      <c r="I330" s="227"/>
      <c r="J330" s="223"/>
      <c r="K330" s="223"/>
      <c r="L330" s="228"/>
      <c r="M330" s="229"/>
      <c r="N330" s="230"/>
      <c r="O330" s="230"/>
      <c r="P330" s="230"/>
      <c r="Q330" s="230"/>
      <c r="R330" s="230"/>
      <c r="S330" s="230"/>
      <c r="T330" s="231"/>
      <c r="AT330" s="232" t="s">
        <v>211</v>
      </c>
      <c r="AU330" s="232" t="s">
        <v>84</v>
      </c>
      <c r="AV330" s="13" t="s">
        <v>82</v>
      </c>
      <c r="AW330" s="13" t="s">
        <v>31</v>
      </c>
      <c r="AX330" s="13" t="s">
        <v>75</v>
      </c>
      <c r="AY330" s="232" t="s">
        <v>203</v>
      </c>
    </row>
    <row r="331" spans="1:65" s="14" customFormat="1" ht="11.25">
      <c r="B331" s="233"/>
      <c r="C331" s="234"/>
      <c r="D331" s="224" t="s">
        <v>211</v>
      </c>
      <c r="E331" s="235" t="s">
        <v>1</v>
      </c>
      <c r="F331" s="236" t="s">
        <v>401</v>
      </c>
      <c r="G331" s="234"/>
      <c r="H331" s="237">
        <v>14</v>
      </c>
      <c r="I331" s="238"/>
      <c r="J331" s="234"/>
      <c r="K331" s="234"/>
      <c r="L331" s="239"/>
      <c r="M331" s="240"/>
      <c r="N331" s="241"/>
      <c r="O331" s="241"/>
      <c r="P331" s="241"/>
      <c r="Q331" s="241"/>
      <c r="R331" s="241"/>
      <c r="S331" s="241"/>
      <c r="T331" s="242"/>
      <c r="AT331" s="243" t="s">
        <v>211</v>
      </c>
      <c r="AU331" s="243" t="s">
        <v>84</v>
      </c>
      <c r="AV331" s="14" t="s">
        <v>84</v>
      </c>
      <c r="AW331" s="14" t="s">
        <v>31</v>
      </c>
      <c r="AX331" s="14" t="s">
        <v>82</v>
      </c>
      <c r="AY331" s="243" t="s">
        <v>203</v>
      </c>
    </row>
    <row r="332" spans="1:65" s="2" customFormat="1" ht="16.5" customHeight="1">
      <c r="A332" s="35"/>
      <c r="B332" s="36"/>
      <c r="C332" s="209" t="s">
        <v>2305</v>
      </c>
      <c r="D332" s="209" t="s">
        <v>205</v>
      </c>
      <c r="E332" s="210" t="s">
        <v>5934</v>
      </c>
      <c r="F332" s="211" t="s">
        <v>5935</v>
      </c>
      <c r="G332" s="212" t="s">
        <v>208</v>
      </c>
      <c r="H332" s="213">
        <v>10</v>
      </c>
      <c r="I332" s="214"/>
      <c r="J332" s="215">
        <f>ROUND(I332*H332,2)</f>
        <v>0</v>
      </c>
      <c r="K332" s="211" t="s">
        <v>218</v>
      </c>
      <c r="L332" s="40"/>
      <c r="M332" s="216" t="s">
        <v>1</v>
      </c>
      <c r="N332" s="217" t="s">
        <v>40</v>
      </c>
      <c r="O332" s="72"/>
      <c r="P332" s="218">
        <f>O332*H332</f>
        <v>0</v>
      </c>
      <c r="Q332" s="218">
        <v>2.1000000000000001E-4</v>
      </c>
      <c r="R332" s="218">
        <f>Q332*H332</f>
        <v>2.1000000000000003E-3</v>
      </c>
      <c r="S332" s="218">
        <v>0</v>
      </c>
      <c r="T332" s="219">
        <f>S332*H332</f>
        <v>0</v>
      </c>
      <c r="U332" s="35"/>
      <c r="V332" s="35"/>
      <c r="W332" s="35"/>
      <c r="X332" s="35"/>
      <c r="Y332" s="35"/>
      <c r="Z332" s="35"/>
      <c r="AA332" s="35"/>
      <c r="AB332" s="35"/>
      <c r="AC332" s="35"/>
      <c r="AD332" s="35"/>
      <c r="AE332" s="35"/>
      <c r="AR332" s="220" t="s">
        <v>412</v>
      </c>
      <c r="AT332" s="220" t="s">
        <v>205</v>
      </c>
      <c r="AU332" s="220" t="s">
        <v>84</v>
      </c>
      <c r="AY332" s="18" t="s">
        <v>203</v>
      </c>
      <c r="BE332" s="221">
        <f>IF(N332="základní",J332,0)</f>
        <v>0</v>
      </c>
      <c r="BF332" s="221">
        <f>IF(N332="snížená",J332,0)</f>
        <v>0</v>
      </c>
      <c r="BG332" s="221">
        <f>IF(N332="zákl. přenesená",J332,0)</f>
        <v>0</v>
      </c>
      <c r="BH332" s="221">
        <f>IF(N332="sníž. přenesená",J332,0)</f>
        <v>0</v>
      </c>
      <c r="BI332" s="221">
        <f>IF(N332="nulová",J332,0)</f>
        <v>0</v>
      </c>
      <c r="BJ332" s="18" t="s">
        <v>82</v>
      </c>
      <c r="BK332" s="221">
        <f>ROUND(I332*H332,2)</f>
        <v>0</v>
      </c>
      <c r="BL332" s="18" t="s">
        <v>412</v>
      </c>
      <c r="BM332" s="220" t="s">
        <v>5936</v>
      </c>
    </row>
    <row r="333" spans="1:65" s="13" customFormat="1" ht="11.25">
      <c r="B333" s="222"/>
      <c r="C333" s="223"/>
      <c r="D333" s="224" t="s">
        <v>211</v>
      </c>
      <c r="E333" s="225" t="s">
        <v>1</v>
      </c>
      <c r="F333" s="226" t="s">
        <v>5714</v>
      </c>
      <c r="G333" s="223"/>
      <c r="H333" s="225" t="s">
        <v>1</v>
      </c>
      <c r="I333" s="227"/>
      <c r="J333" s="223"/>
      <c r="K333" s="223"/>
      <c r="L333" s="228"/>
      <c r="M333" s="229"/>
      <c r="N333" s="230"/>
      <c r="O333" s="230"/>
      <c r="P333" s="230"/>
      <c r="Q333" s="230"/>
      <c r="R333" s="230"/>
      <c r="S333" s="230"/>
      <c r="T333" s="231"/>
      <c r="AT333" s="232" t="s">
        <v>211</v>
      </c>
      <c r="AU333" s="232" t="s">
        <v>84</v>
      </c>
      <c r="AV333" s="13" t="s">
        <v>82</v>
      </c>
      <c r="AW333" s="13" t="s">
        <v>31</v>
      </c>
      <c r="AX333" s="13" t="s">
        <v>75</v>
      </c>
      <c r="AY333" s="232" t="s">
        <v>203</v>
      </c>
    </row>
    <row r="334" spans="1:65" s="14" customFormat="1" ht="11.25">
      <c r="B334" s="233"/>
      <c r="C334" s="234"/>
      <c r="D334" s="224" t="s">
        <v>211</v>
      </c>
      <c r="E334" s="235" t="s">
        <v>1</v>
      </c>
      <c r="F334" s="236" t="s">
        <v>375</v>
      </c>
      <c r="G334" s="234"/>
      <c r="H334" s="237">
        <v>10</v>
      </c>
      <c r="I334" s="238"/>
      <c r="J334" s="234"/>
      <c r="K334" s="234"/>
      <c r="L334" s="239"/>
      <c r="M334" s="240"/>
      <c r="N334" s="241"/>
      <c r="O334" s="241"/>
      <c r="P334" s="241"/>
      <c r="Q334" s="241"/>
      <c r="R334" s="241"/>
      <c r="S334" s="241"/>
      <c r="T334" s="242"/>
      <c r="AT334" s="243" t="s">
        <v>211</v>
      </c>
      <c r="AU334" s="243" t="s">
        <v>84</v>
      </c>
      <c r="AV334" s="14" t="s">
        <v>84</v>
      </c>
      <c r="AW334" s="14" t="s">
        <v>31</v>
      </c>
      <c r="AX334" s="14" t="s">
        <v>82</v>
      </c>
      <c r="AY334" s="243" t="s">
        <v>203</v>
      </c>
    </row>
    <row r="335" spans="1:65" s="2" customFormat="1" ht="16.5" customHeight="1">
      <c r="A335" s="35"/>
      <c r="B335" s="36"/>
      <c r="C335" s="209" t="s">
        <v>2310</v>
      </c>
      <c r="D335" s="209" t="s">
        <v>205</v>
      </c>
      <c r="E335" s="210" t="s">
        <v>5937</v>
      </c>
      <c r="F335" s="211" t="s">
        <v>5938</v>
      </c>
      <c r="G335" s="212" t="s">
        <v>208</v>
      </c>
      <c r="H335" s="213">
        <v>10</v>
      </c>
      <c r="I335" s="214"/>
      <c r="J335" s="215">
        <f>ROUND(I335*H335,2)</f>
        <v>0</v>
      </c>
      <c r="K335" s="211" t="s">
        <v>218</v>
      </c>
      <c r="L335" s="40"/>
      <c r="M335" s="216" t="s">
        <v>1</v>
      </c>
      <c r="N335" s="217" t="s">
        <v>40</v>
      </c>
      <c r="O335" s="72"/>
      <c r="P335" s="218">
        <f>O335*H335</f>
        <v>0</v>
      </c>
      <c r="Q335" s="218">
        <v>3.4000000000000002E-4</v>
      </c>
      <c r="R335" s="218">
        <f>Q335*H335</f>
        <v>3.4000000000000002E-3</v>
      </c>
      <c r="S335" s="218">
        <v>0</v>
      </c>
      <c r="T335" s="219">
        <f>S335*H335</f>
        <v>0</v>
      </c>
      <c r="U335" s="35"/>
      <c r="V335" s="35"/>
      <c r="W335" s="35"/>
      <c r="X335" s="35"/>
      <c r="Y335" s="35"/>
      <c r="Z335" s="35"/>
      <c r="AA335" s="35"/>
      <c r="AB335" s="35"/>
      <c r="AC335" s="35"/>
      <c r="AD335" s="35"/>
      <c r="AE335" s="35"/>
      <c r="AR335" s="220" t="s">
        <v>412</v>
      </c>
      <c r="AT335" s="220" t="s">
        <v>205</v>
      </c>
      <c r="AU335" s="220" t="s">
        <v>84</v>
      </c>
      <c r="AY335" s="18" t="s">
        <v>203</v>
      </c>
      <c r="BE335" s="221">
        <f>IF(N335="základní",J335,0)</f>
        <v>0</v>
      </c>
      <c r="BF335" s="221">
        <f>IF(N335="snížená",J335,0)</f>
        <v>0</v>
      </c>
      <c r="BG335" s="221">
        <f>IF(N335="zákl. přenesená",J335,0)</f>
        <v>0</v>
      </c>
      <c r="BH335" s="221">
        <f>IF(N335="sníž. přenesená",J335,0)</f>
        <v>0</v>
      </c>
      <c r="BI335" s="221">
        <f>IF(N335="nulová",J335,0)</f>
        <v>0</v>
      </c>
      <c r="BJ335" s="18" t="s">
        <v>82</v>
      </c>
      <c r="BK335" s="221">
        <f>ROUND(I335*H335,2)</f>
        <v>0</v>
      </c>
      <c r="BL335" s="18" t="s">
        <v>412</v>
      </c>
      <c r="BM335" s="220" t="s">
        <v>5939</v>
      </c>
    </row>
    <row r="336" spans="1:65" s="13" customFormat="1" ht="11.25">
      <c r="B336" s="222"/>
      <c r="C336" s="223"/>
      <c r="D336" s="224" t="s">
        <v>211</v>
      </c>
      <c r="E336" s="225" t="s">
        <v>1</v>
      </c>
      <c r="F336" s="226" t="s">
        <v>5714</v>
      </c>
      <c r="G336" s="223"/>
      <c r="H336" s="225" t="s">
        <v>1</v>
      </c>
      <c r="I336" s="227"/>
      <c r="J336" s="223"/>
      <c r="K336" s="223"/>
      <c r="L336" s="228"/>
      <c r="M336" s="229"/>
      <c r="N336" s="230"/>
      <c r="O336" s="230"/>
      <c r="P336" s="230"/>
      <c r="Q336" s="230"/>
      <c r="R336" s="230"/>
      <c r="S336" s="230"/>
      <c r="T336" s="231"/>
      <c r="AT336" s="232" t="s">
        <v>211</v>
      </c>
      <c r="AU336" s="232" t="s">
        <v>84</v>
      </c>
      <c r="AV336" s="13" t="s">
        <v>82</v>
      </c>
      <c r="AW336" s="13" t="s">
        <v>31</v>
      </c>
      <c r="AX336" s="13" t="s">
        <v>75</v>
      </c>
      <c r="AY336" s="232" t="s">
        <v>203</v>
      </c>
    </row>
    <row r="337" spans="1:65" s="14" customFormat="1" ht="11.25">
      <c r="B337" s="233"/>
      <c r="C337" s="234"/>
      <c r="D337" s="224" t="s">
        <v>211</v>
      </c>
      <c r="E337" s="235" t="s">
        <v>1</v>
      </c>
      <c r="F337" s="236" t="s">
        <v>375</v>
      </c>
      <c r="G337" s="234"/>
      <c r="H337" s="237">
        <v>10</v>
      </c>
      <c r="I337" s="238"/>
      <c r="J337" s="234"/>
      <c r="K337" s="234"/>
      <c r="L337" s="239"/>
      <c r="M337" s="240"/>
      <c r="N337" s="241"/>
      <c r="O337" s="241"/>
      <c r="P337" s="241"/>
      <c r="Q337" s="241"/>
      <c r="R337" s="241"/>
      <c r="S337" s="241"/>
      <c r="T337" s="242"/>
      <c r="AT337" s="243" t="s">
        <v>211</v>
      </c>
      <c r="AU337" s="243" t="s">
        <v>84</v>
      </c>
      <c r="AV337" s="14" t="s">
        <v>84</v>
      </c>
      <c r="AW337" s="14" t="s">
        <v>31</v>
      </c>
      <c r="AX337" s="14" t="s">
        <v>82</v>
      </c>
      <c r="AY337" s="243" t="s">
        <v>203</v>
      </c>
    </row>
    <row r="338" spans="1:65" s="2" customFormat="1" ht="16.5" customHeight="1">
      <c r="A338" s="35"/>
      <c r="B338" s="36"/>
      <c r="C338" s="209" t="s">
        <v>2315</v>
      </c>
      <c r="D338" s="209" t="s">
        <v>205</v>
      </c>
      <c r="E338" s="210" t="s">
        <v>5940</v>
      </c>
      <c r="F338" s="211" t="s">
        <v>5941</v>
      </c>
      <c r="G338" s="212" t="s">
        <v>208</v>
      </c>
      <c r="H338" s="213">
        <v>2</v>
      </c>
      <c r="I338" s="214"/>
      <c r="J338" s="215">
        <f>ROUND(I338*H338,2)</f>
        <v>0</v>
      </c>
      <c r="K338" s="211" t="s">
        <v>218</v>
      </c>
      <c r="L338" s="40"/>
      <c r="M338" s="216" t="s">
        <v>1</v>
      </c>
      <c r="N338" s="217" t="s">
        <v>40</v>
      </c>
      <c r="O338" s="72"/>
      <c r="P338" s="218">
        <f>O338*H338</f>
        <v>0</v>
      </c>
      <c r="Q338" s="218">
        <v>5.0000000000000001E-4</v>
      </c>
      <c r="R338" s="218">
        <f>Q338*H338</f>
        <v>1E-3</v>
      </c>
      <c r="S338" s="218">
        <v>0</v>
      </c>
      <c r="T338" s="219">
        <f>S338*H338</f>
        <v>0</v>
      </c>
      <c r="U338" s="35"/>
      <c r="V338" s="35"/>
      <c r="W338" s="35"/>
      <c r="X338" s="35"/>
      <c r="Y338" s="35"/>
      <c r="Z338" s="35"/>
      <c r="AA338" s="35"/>
      <c r="AB338" s="35"/>
      <c r="AC338" s="35"/>
      <c r="AD338" s="35"/>
      <c r="AE338" s="35"/>
      <c r="AR338" s="220" t="s">
        <v>412</v>
      </c>
      <c r="AT338" s="220" t="s">
        <v>205</v>
      </c>
      <c r="AU338" s="220" t="s">
        <v>84</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412</v>
      </c>
      <c r="BM338" s="220" t="s">
        <v>5942</v>
      </c>
    </row>
    <row r="339" spans="1:65" s="13" customFormat="1" ht="11.25">
      <c r="B339" s="222"/>
      <c r="C339" s="223"/>
      <c r="D339" s="224" t="s">
        <v>211</v>
      </c>
      <c r="E339" s="225" t="s">
        <v>1</v>
      </c>
      <c r="F339" s="226" t="s">
        <v>5714</v>
      </c>
      <c r="G339" s="223"/>
      <c r="H339" s="225" t="s">
        <v>1</v>
      </c>
      <c r="I339" s="227"/>
      <c r="J339" s="223"/>
      <c r="K339" s="223"/>
      <c r="L339" s="228"/>
      <c r="M339" s="229"/>
      <c r="N339" s="230"/>
      <c r="O339" s="230"/>
      <c r="P339" s="230"/>
      <c r="Q339" s="230"/>
      <c r="R339" s="230"/>
      <c r="S339" s="230"/>
      <c r="T339" s="231"/>
      <c r="AT339" s="232" t="s">
        <v>211</v>
      </c>
      <c r="AU339" s="232" t="s">
        <v>84</v>
      </c>
      <c r="AV339" s="13" t="s">
        <v>82</v>
      </c>
      <c r="AW339" s="13" t="s">
        <v>31</v>
      </c>
      <c r="AX339" s="13" t="s">
        <v>75</v>
      </c>
      <c r="AY339" s="232" t="s">
        <v>203</v>
      </c>
    </row>
    <row r="340" spans="1:65" s="14" customFormat="1" ht="11.25">
      <c r="B340" s="233"/>
      <c r="C340" s="234"/>
      <c r="D340" s="224" t="s">
        <v>211</v>
      </c>
      <c r="E340" s="235" t="s">
        <v>1</v>
      </c>
      <c r="F340" s="236" t="s">
        <v>84</v>
      </c>
      <c r="G340" s="234"/>
      <c r="H340" s="237">
        <v>2</v>
      </c>
      <c r="I340" s="238"/>
      <c r="J340" s="234"/>
      <c r="K340" s="234"/>
      <c r="L340" s="239"/>
      <c r="M340" s="240"/>
      <c r="N340" s="241"/>
      <c r="O340" s="241"/>
      <c r="P340" s="241"/>
      <c r="Q340" s="241"/>
      <c r="R340" s="241"/>
      <c r="S340" s="241"/>
      <c r="T340" s="242"/>
      <c r="AT340" s="243" t="s">
        <v>211</v>
      </c>
      <c r="AU340" s="243" t="s">
        <v>84</v>
      </c>
      <c r="AV340" s="14" t="s">
        <v>84</v>
      </c>
      <c r="AW340" s="14" t="s">
        <v>31</v>
      </c>
      <c r="AX340" s="14" t="s">
        <v>82</v>
      </c>
      <c r="AY340" s="243" t="s">
        <v>203</v>
      </c>
    </row>
    <row r="341" spans="1:65" s="2" customFormat="1" ht="21.75" customHeight="1">
      <c r="A341" s="35"/>
      <c r="B341" s="36"/>
      <c r="C341" s="209" t="s">
        <v>2320</v>
      </c>
      <c r="D341" s="209" t="s">
        <v>205</v>
      </c>
      <c r="E341" s="210" t="s">
        <v>5943</v>
      </c>
      <c r="F341" s="211" t="s">
        <v>5944</v>
      </c>
      <c r="G341" s="212" t="s">
        <v>208</v>
      </c>
      <c r="H341" s="213">
        <v>16</v>
      </c>
      <c r="I341" s="214"/>
      <c r="J341" s="215">
        <f>ROUND(I341*H341,2)</f>
        <v>0</v>
      </c>
      <c r="K341" s="211" t="s">
        <v>218</v>
      </c>
      <c r="L341" s="40"/>
      <c r="M341" s="216" t="s">
        <v>1</v>
      </c>
      <c r="N341" s="217" t="s">
        <v>40</v>
      </c>
      <c r="O341" s="72"/>
      <c r="P341" s="218">
        <f>O341*H341</f>
        <v>0</v>
      </c>
      <c r="Q341" s="218">
        <v>6.9999999999999999E-4</v>
      </c>
      <c r="R341" s="218">
        <f>Q341*H341</f>
        <v>1.12E-2</v>
      </c>
      <c r="S341" s="218">
        <v>0</v>
      </c>
      <c r="T341" s="219">
        <f>S341*H341</f>
        <v>0</v>
      </c>
      <c r="U341" s="35"/>
      <c r="V341" s="35"/>
      <c r="W341" s="35"/>
      <c r="X341" s="35"/>
      <c r="Y341" s="35"/>
      <c r="Z341" s="35"/>
      <c r="AA341" s="35"/>
      <c r="AB341" s="35"/>
      <c r="AC341" s="35"/>
      <c r="AD341" s="35"/>
      <c r="AE341" s="35"/>
      <c r="AR341" s="220" t="s">
        <v>412</v>
      </c>
      <c r="AT341" s="220" t="s">
        <v>205</v>
      </c>
      <c r="AU341" s="220" t="s">
        <v>84</v>
      </c>
      <c r="AY341" s="18" t="s">
        <v>203</v>
      </c>
      <c r="BE341" s="221">
        <f>IF(N341="základní",J341,0)</f>
        <v>0</v>
      </c>
      <c r="BF341" s="221">
        <f>IF(N341="snížená",J341,0)</f>
        <v>0</v>
      </c>
      <c r="BG341" s="221">
        <f>IF(N341="zákl. přenesená",J341,0)</f>
        <v>0</v>
      </c>
      <c r="BH341" s="221">
        <f>IF(N341="sníž. přenesená",J341,0)</f>
        <v>0</v>
      </c>
      <c r="BI341" s="221">
        <f>IF(N341="nulová",J341,0)</f>
        <v>0</v>
      </c>
      <c r="BJ341" s="18" t="s">
        <v>82</v>
      </c>
      <c r="BK341" s="221">
        <f>ROUND(I341*H341,2)</f>
        <v>0</v>
      </c>
      <c r="BL341" s="18" t="s">
        <v>412</v>
      </c>
      <c r="BM341" s="220" t="s">
        <v>5945</v>
      </c>
    </row>
    <row r="342" spans="1:65" s="13" customFormat="1" ht="11.25">
      <c r="B342" s="222"/>
      <c r="C342" s="223"/>
      <c r="D342" s="224" t="s">
        <v>211</v>
      </c>
      <c r="E342" s="225" t="s">
        <v>1</v>
      </c>
      <c r="F342" s="226" t="s">
        <v>5714</v>
      </c>
      <c r="G342" s="223"/>
      <c r="H342" s="225" t="s">
        <v>1</v>
      </c>
      <c r="I342" s="227"/>
      <c r="J342" s="223"/>
      <c r="K342" s="223"/>
      <c r="L342" s="228"/>
      <c r="M342" s="229"/>
      <c r="N342" s="230"/>
      <c r="O342" s="230"/>
      <c r="P342" s="230"/>
      <c r="Q342" s="230"/>
      <c r="R342" s="230"/>
      <c r="S342" s="230"/>
      <c r="T342" s="231"/>
      <c r="AT342" s="232" t="s">
        <v>211</v>
      </c>
      <c r="AU342" s="232" t="s">
        <v>84</v>
      </c>
      <c r="AV342" s="13" t="s">
        <v>82</v>
      </c>
      <c r="AW342" s="13" t="s">
        <v>31</v>
      </c>
      <c r="AX342" s="13" t="s">
        <v>75</v>
      </c>
      <c r="AY342" s="232" t="s">
        <v>203</v>
      </c>
    </row>
    <row r="343" spans="1:65" s="14" customFormat="1" ht="11.25">
      <c r="B343" s="233"/>
      <c r="C343" s="234"/>
      <c r="D343" s="224" t="s">
        <v>211</v>
      </c>
      <c r="E343" s="235" t="s">
        <v>1</v>
      </c>
      <c r="F343" s="236" t="s">
        <v>412</v>
      </c>
      <c r="G343" s="234"/>
      <c r="H343" s="237">
        <v>16</v>
      </c>
      <c r="I343" s="238"/>
      <c r="J343" s="234"/>
      <c r="K343" s="234"/>
      <c r="L343" s="239"/>
      <c r="M343" s="240"/>
      <c r="N343" s="241"/>
      <c r="O343" s="241"/>
      <c r="P343" s="241"/>
      <c r="Q343" s="241"/>
      <c r="R343" s="241"/>
      <c r="S343" s="241"/>
      <c r="T343" s="242"/>
      <c r="AT343" s="243" t="s">
        <v>211</v>
      </c>
      <c r="AU343" s="243" t="s">
        <v>84</v>
      </c>
      <c r="AV343" s="14" t="s">
        <v>84</v>
      </c>
      <c r="AW343" s="14" t="s">
        <v>31</v>
      </c>
      <c r="AX343" s="14" t="s">
        <v>82</v>
      </c>
      <c r="AY343" s="243" t="s">
        <v>203</v>
      </c>
    </row>
    <row r="344" spans="1:65" s="2" customFormat="1" ht="21.75" customHeight="1">
      <c r="A344" s="35"/>
      <c r="B344" s="36"/>
      <c r="C344" s="247" t="s">
        <v>2325</v>
      </c>
      <c r="D344" s="247" t="s">
        <v>413</v>
      </c>
      <c r="E344" s="248" t="s">
        <v>5946</v>
      </c>
      <c r="F344" s="249" t="s">
        <v>5947</v>
      </c>
      <c r="G344" s="250" t="s">
        <v>5671</v>
      </c>
      <c r="H344" s="251">
        <v>5</v>
      </c>
      <c r="I344" s="252"/>
      <c r="J344" s="253">
        <f>ROUND(I344*H344,2)</f>
        <v>0</v>
      </c>
      <c r="K344" s="249" t="s">
        <v>1</v>
      </c>
      <c r="L344" s="254"/>
      <c r="M344" s="255" t="s">
        <v>1</v>
      </c>
      <c r="N344" s="256" t="s">
        <v>40</v>
      </c>
      <c r="O344" s="72"/>
      <c r="P344" s="218">
        <f>O344*H344</f>
        <v>0</v>
      </c>
      <c r="Q344" s="218">
        <v>0.3</v>
      </c>
      <c r="R344" s="218">
        <f>Q344*H344</f>
        <v>1.5</v>
      </c>
      <c r="S344" s="218">
        <v>0</v>
      </c>
      <c r="T344" s="219">
        <f>S344*H344</f>
        <v>0</v>
      </c>
      <c r="U344" s="35"/>
      <c r="V344" s="35"/>
      <c r="W344" s="35"/>
      <c r="X344" s="35"/>
      <c r="Y344" s="35"/>
      <c r="Z344" s="35"/>
      <c r="AA344" s="35"/>
      <c r="AB344" s="35"/>
      <c r="AC344" s="35"/>
      <c r="AD344" s="35"/>
      <c r="AE344" s="35"/>
      <c r="AR344" s="220" t="s">
        <v>361</v>
      </c>
      <c r="AT344" s="220" t="s">
        <v>413</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209</v>
      </c>
      <c r="BM344" s="220" t="s">
        <v>5948</v>
      </c>
    </row>
    <row r="345" spans="1:65" s="13" customFormat="1" ht="11.25">
      <c r="B345" s="222"/>
      <c r="C345" s="223"/>
      <c r="D345" s="224" t="s">
        <v>211</v>
      </c>
      <c r="E345" s="225" t="s">
        <v>1</v>
      </c>
      <c r="F345" s="226" t="s">
        <v>5714</v>
      </c>
      <c r="G345" s="223"/>
      <c r="H345" s="225" t="s">
        <v>1</v>
      </c>
      <c r="I345" s="227"/>
      <c r="J345" s="223"/>
      <c r="K345" s="223"/>
      <c r="L345" s="228"/>
      <c r="M345" s="229"/>
      <c r="N345" s="230"/>
      <c r="O345" s="230"/>
      <c r="P345" s="230"/>
      <c r="Q345" s="230"/>
      <c r="R345" s="230"/>
      <c r="S345" s="230"/>
      <c r="T345" s="231"/>
      <c r="AT345" s="232" t="s">
        <v>211</v>
      </c>
      <c r="AU345" s="232" t="s">
        <v>84</v>
      </c>
      <c r="AV345" s="13" t="s">
        <v>82</v>
      </c>
      <c r="AW345" s="13" t="s">
        <v>31</v>
      </c>
      <c r="AX345" s="13" t="s">
        <v>75</v>
      </c>
      <c r="AY345" s="232" t="s">
        <v>203</v>
      </c>
    </row>
    <row r="346" spans="1:65" s="14" customFormat="1" ht="11.25">
      <c r="B346" s="233"/>
      <c r="C346" s="234"/>
      <c r="D346" s="224" t="s">
        <v>211</v>
      </c>
      <c r="E346" s="235" t="s">
        <v>1</v>
      </c>
      <c r="F346" s="236" t="s">
        <v>237</v>
      </c>
      <c r="G346" s="234"/>
      <c r="H346" s="237">
        <v>5</v>
      </c>
      <c r="I346" s="238"/>
      <c r="J346" s="234"/>
      <c r="K346" s="234"/>
      <c r="L346" s="239"/>
      <c r="M346" s="240"/>
      <c r="N346" s="241"/>
      <c r="O346" s="241"/>
      <c r="P346" s="241"/>
      <c r="Q346" s="241"/>
      <c r="R346" s="241"/>
      <c r="S346" s="241"/>
      <c r="T346" s="242"/>
      <c r="AT346" s="243" t="s">
        <v>211</v>
      </c>
      <c r="AU346" s="243" t="s">
        <v>84</v>
      </c>
      <c r="AV346" s="14" t="s">
        <v>84</v>
      </c>
      <c r="AW346" s="14" t="s">
        <v>31</v>
      </c>
      <c r="AX346" s="14" t="s">
        <v>82</v>
      </c>
      <c r="AY346" s="243" t="s">
        <v>203</v>
      </c>
    </row>
    <row r="347" spans="1:65" s="2" customFormat="1" ht="21.75" customHeight="1">
      <c r="A347" s="35"/>
      <c r="B347" s="36"/>
      <c r="C347" s="247" t="s">
        <v>2330</v>
      </c>
      <c r="D347" s="247" t="s">
        <v>413</v>
      </c>
      <c r="E347" s="248" t="s">
        <v>5949</v>
      </c>
      <c r="F347" s="249" t="s">
        <v>5950</v>
      </c>
      <c r="G347" s="250" t="s">
        <v>5671</v>
      </c>
      <c r="H347" s="251">
        <v>3</v>
      </c>
      <c r="I347" s="252"/>
      <c r="J347" s="253">
        <f>ROUND(I347*H347,2)</f>
        <v>0</v>
      </c>
      <c r="K347" s="249" t="s">
        <v>1</v>
      </c>
      <c r="L347" s="254"/>
      <c r="M347" s="255" t="s">
        <v>1</v>
      </c>
      <c r="N347" s="256" t="s">
        <v>40</v>
      </c>
      <c r="O347" s="72"/>
      <c r="P347" s="218">
        <f>O347*H347</f>
        <v>0</v>
      </c>
      <c r="Q347" s="218">
        <v>4.0000000000000001E-3</v>
      </c>
      <c r="R347" s="218">
        <f>Q347*H347</f>
        <v>1.2E-2</v>
      </c>
      <c r="S347" s="218">
        <v>0</v>
      </c>
      <c r="T347" s="219">
        <f>S347*H347</f>
        <v>0</v>
      </c>
      <c r="U347" s="35"/>
      <c r="V347" s="35"/>
      <c r="W347" s="35"/>
      <c r="X347" s="35"/>
      <c r="Y347" s="35"/>
      <c r="Z347" s="35"/>
      <c r="AA347" s="35"/>
      <c r="AB347" s="35"/>
      <c r="AC347" s="35"/>
      <c r="AD347" s="35"/>
      <c r="AE347" s="35"/>
      <c r="AR347" s="220" t="s">
        <v>361</v>
      </c>
      <c r="AT347" s="220" t="s">
        <v>413</v>
      </c>
      <c r="AU347" s="220" t="s">
        <v>84</v>
      </c>
      <c r="AY347" s="18" t="s">
        <v>203</v>
      </c>
      <c r="BE347" s="221">
        <f>IF(N347="základní",J347,0)</f>
        <v>0</v>
      </c>
      <c r="BF347" s="221">
        <f>IF(N347="snížená",J347,0)</f>
        <v>0</v>
      </c>
      <c r="BG347" s="221">
        <f>IF(N347="zákl. přenesená",J347,0)</f>
        <v>0</v>
      </c>
      <c r="BH347" s="221">
        <f>IF(N347="sníž. přenesená",J347,0)</f>
        <v>0</v>
      </c>
      <c r="BI347" s="221">
        <f>IF(N347="nulová",J347,0)</f>
        <v>0</v>
      </c>
      <c r="BJ347" s="18" t="s">
        <v>82</v>
      </c>
      <c r="BK347" s="221">
        <f>ROUND(I347*H347,2)</f>
        <v>0</v>
      </c>
      <c r="BL347" s="18" t="s">
        <v>209</v>
      </c>
      <c r="BM347" s="220" t="s">
        <v>5951</v>
      </c>
    </row>
    <row r="348" spans="1:65" s="13" customFormat="1" ht="11.25">
      <c r="B348" s="222"/>
      <c r="C348" s="223"/>
      <c r="D348" s="224" t="s">
        <v>211</v>
      </c>
      <c r="E348" s="225" t="s">
        <v>1</v>
      </c>
      <c r="F348" s="226" t="s">
        <v>5714</v>
      </c>
      <c r="G348" s="223"/>
      <c r="H348" s="225" t="s">
        <v>1</v>
      </c>
      <c r="I348" s="227"/>
      <c r="J348" s="223"/>
      <c r="K348" s="223"/>
      <c r="L348" s="228"/>
      <c r="M348" s="229"/>
      <c r="N348" s="230"/>
      <c r="O348" s="230"/>
      <c r="P348" s="230"/>
      <c r="Q348" s="230"/>
      <c r="R348" s="230"/>
      <c r="S348" s="230"/>
      <c r="T348" s="231"/>
      <c r="AT348" s="232" t="s">
        <v>211</v>
      </c>
      <c r="AU348" s="232" t="s">
        <v>84</v>
      </c>
      <c r="AV348" s="13" t="s">
        <v>82</v>
      </c>
      <c r="AW348" s="13" t="s">
        <v>31</v>
      </c>
      <c r="AX348" s="13" t="s">
        <v>75</v>
      </c>
      <c r="AY348" s="232" t="s">
        <v>203</v>
      </c>
    </row>
    <row r="349" spans="1:65" s="14" customFormat="1" ht="11.25">
      <c r="B349" s="233"/>
      <c r="C349" s="234"/>
      <c r="D349" s="224" t="s">
        <v>211</v>
      </c>
      <c r="E349" s="235" t="s">
        <v>1</v>
      </c>
      <c r="F349" s="236" t="s">
        <v>104</v>
      </c>
      <c r="G349" s="234"/>
      <c r="H349" s="237">
        <v>3</v>
      </c>
      <c r="I349" s="238"/>
      <c r="J349" s="234"/>
      <c r="K349" s="234"/>
      <c r="L349" s="239"/>
      <c r="M349" s="240"/>
      <c r="N349" s="241"/>
      <c r="O349" s="241"/>
      <c r="P349" s="241"/>
      <c r="Q349" s="241"/>
      <c r="R349" s="241"/>
      <c r="S349" s="241"/>
      <c r="T349" s="242"/>
      <c r="AT349" s="243" t="s">
        <v>211</v>
      </c>
      <c r="AU349" s="243" t="s">
        <v>84</v>
      </c>
      <c r="AV349" s="14" t="s">
        <v>84</v>
      </c>
      <c r="AW349" s="14" t="s">
        <v>31</v>
      </c>
      <c r="AX349" s="14" t="s">
        <v>82</v>
      </c>
      <c r="AY349" s="243" t="s">
        <v>203</v>
      </c>
    </row>
    <row r="350" spans="1:65" s="2" customFormat="1" ht="21.75" customHeight="1">
      <c r="A350" s="35"/>
      <c r="B350" s="36"/>
      <c r="C350" s="247" t="s">
        <v>2245</v>
      </c>
      <c r="D350" s="247" t="s">
        <v>413</v>
      </c>
      <c r="E350" s="248" t="s">
        <v>5952</v>
      </c>
      <c r="F350" s="249" t="s">
        <v>5953</v>
      </c>
      <c r="G350" s="250" t="s">
        <v>5671</v>
      </c>
      <c r="H350" s="251">
        <v>1</v>
      </c>
      <c r="I350" s="252"/>
      <c r="J350" s="253">
        <f>ROUND(I350*H350,2)</f>
        <v>0</v>
      </c>
      <c r="K350" s="249" t="s">
        <v>1</v>
      </c>
      <c r="L350" s="254"/>
      <c r="M350" s="255" t="s">
        <v>1</v>
      </c>
      <c r="N350" s="256" t="s">
        <v>40</v>
      </c>
      <c r="O350" s="72"/>
      <c r="P350" s="218">
        <f>O350*H350</f>
        <v>0</v>
      </c>
      <c r="Q350" s="218">
        <v>0.5</v>
      </c>
      <c r="R350" s="218">
        <f>Q350*H350</f>
        <v>0.5</v>
      </c>
      <c r="S350" s="218">
        <v>0</v>
      </c>
      <c r="T350" s="219">
        <f>S350*H350</f>
        <v>0</v>
      </c>
      <c r="U350" s="35"/>
      <c r="V350" s="35"/>
      <c r="W350" s="35"/>
      <c r="X350" s="35"/>
      <c r="Y350" s="35"/>
      <c r="Z350" s="35"/>
      <c r="AA350" s="35"/>
      <c r="AB350" s="35"/>
      <c r="AC350" s="35"/>
      <c r="AD350" s="35"/>
      <c r="AE350" s="35"/>
      <c r="AR350" s="220" t="s">
        <v>361</v>
      </c>
      <c r="AT350" s="220" t="s">
        <v>413</v>
      </c>
      <c r="AU350" s="220" t="s">
        <v>84</v>
      </c>
      <c r="AY350" s="18" t="s">
        <v>203</v>
      </c>
      <c r="BE350" s="221">
        <f>IF(N350="základní",J350,0)</f>
        <v>0</v>
      </c>
      <c r="BF350" s="221">
        <f>IF(N350="snížená",J350,0)</f>
        <v>0</v>
      </c>
      <c r="BG350" s="221">
        <f>IF(N350="zákl. přenesená",J350,0)</f>
        <v>0</v>
      </c>
      <c r="BH350" s="221">
        <f>IF(N350="sníž. přenesená",J350,0)</f>
        <v>0</v>
      </c>
      <c r="BI350" s="221">
        <f>IF(N350="nulová",J350,0)</f>
        <v>0</v>
      </c>
      <c r="BJ350" s="18" t="s">
        <v>82</v>
      </c>
      <c r="BK350" s="221">
        <f>ROUND(I350*H350,2)</f>
        <v>0</v>
      </c>
      <c r="BL350" s="18" t="s">
        <v>209</v>
      </c>
      <c r="BM350" s="220" t="s">
        <v>5954</v>
      </c>
    </row>
    <row r="351" spans="1:65" s="13" customFormat="1" ht="11.25">
      <c r="B351" s="222"/>
      <c r="C351" s="223"/>
      <c r="D351" s="224" t="s">
        <v>211</v>
      </c>
      <c r="E351" s="225" t="s">
        <v>1</v>
      </c>
      <c r="F351" s="226" t="s">
        <v>5714</v>
      </c>
      <c r="G351" s="223"/>
      <c r="H351" s="225" t="s">
        <v>1</v>
      </c>
      <c r="I351" s="227"/>
      <c r="J351" s="223"/>
      <c r="K351" s="223"/>
      <c r="L351" s="228"/>
      <c r="M351" s="229"/>
      <c r="N351" s="230"/>
      <c r="O351" s="230"/>
      <c r="P351" s="230"/>
      <c r="Q351" s="230"/>
      <c r="R351" s="230"/>
      <c r="S351" s="230"/>
      <c r="T351" s="231"/>
      <c r="AT351" s="232" t="s">
        <v>211</v>
      </c>
      <c r="AU351" s="232" t="s">
        <v>84</v>
      </c>
      <c r="AV351" s="13" t="s">
        <v>82</v>
      </c>
      <c r="AW351" s="13" t="s">
        <v>31</v>
      </c>
      <c r="AX351" s="13" t="s">
        <v>75</v>
      </c>
      <c r="AY351" s="232" t="s">
        <v>203</v>
      </c>
    </row>
    <row r="352" spans="1:65" s="14" customFormat="1" ht="11.25">
      <c r="B352" s="233"/>
      <c r="C352" s="234"/>
      <c r="D352" s="224" t="s">
        <v>211</v>
      </c>
      <c r="E352" s="235" t="s">
        <v>1</v>
      </c>
      <c r="F352" s="236" t="s">
        <v>82</v>
      </c>
      <c r="G352" s="234"/>
      <c r="H352" s="237">
        <v>1</v>
      </c>
      <c r="I352" s="238"/>
      <c r="J352" s="234"/>
      <c r="K352" s="234"/>
      <c r="L352" s="239"/>
      <c r="M352" s="240"/>
      <c r="N352" s="241"/>
      <c r="O352" s="241"/>
      <c r="P352" s="241"/>
      <c r="Q352" s="241"/>
      <c r="R352" s="241"/>
      <c r="S352" s="241"/>
      <c r="T352" s="242"/>
      <c r="AT352" s="243" t="s">
        <v>211</v>
      </c>
      <c r="AU352" s="243" t="s">
        <v>84</v>
      </c>
      <c r="AV352" s="14" t="s">
        <v>84</v>
      </c>
      <c r="AW352" s="14" t="s">
        <v>31</v>
      </c>
      <c r="AX352" s="14" t="s">
        <v>82</v>
      </c>
      <c r="AY352" s="243" t="s">
        <v>203</v>
      </c>
    </row>
    <row r="353" spans="1:65" s="2" customFormat="1" ht="21.75" customHeight="1">
      <c r="A353" s="35"/>
      <c r="B353" s="36"/>
      <c r="C353" s="247" t="s">
        <v>2339</v>
      </c>
      <c r="D353" s="247" t="s">
        <v>413</v>
      </c>
      <c r="E353" s="248" t="s">
        <v>5955</v>
      </c>
      <c r="F353" s="249" t="s">
        <v>5956</v>
      </c>
      <c r="G353" s="250" t="s">
        <v>5671</v>
      </c>
      <c r="H353" s="251">
        <v>12</v>
      </c>
      <c r="I353" s="252"/>
      <c r="J353" s="253">
        <f>ROUND(I353*H353,2)</f>
        <v>0</v>
      </c>
      <c r="K353" s="249" t="s">
        <v>1</v>
      </c>
      <c r="L353" s="254"/>
      <c r="M353" s="255" t="s">
        <v>1</v>
      </c>
      <c r="N353" s="256" t="s">
        <v>40</v>
      </c>
      <c r="O353" s="72"/>
      <c r="P353" s="218">
        <f>O353*H353</f>
        <v>0</v>
      </c>
      <c r="Q353" s="218">
        <v>0.8</v>
      </c>
      <c r="R353" s="218">
        <f>Q353*H353</f>
        <v>9.6000000000000014</v>
      </c>
      <c r="S353" s="218">
        <v>0</v>
      </c>
      <c r="T353" s="219">
        <f>S353*H353</f>
        <v>0</v>
      </c>
      <c r="U353" s="35"/>
      <c r="V353" s="35"/>
      <c r="W353" s="35"/>
      <c r="X353" s="35"/>
      <c r="Y353" s="35"/>
      <c r="Z353" s="35"/>
      <c r="AA353" s="35"/>
      <c r="AB353" s="35"/>
      <c r="AC353" s="35"/>
      <c r="AD353" s="35"/>
      <c r="AE353" s="35"/>
      <c r="AR353" s="220" t="s">
        <v>361</v>
      </c>
      <c r="AT353" s="220" t="s">
        <v>413</v>
      </c>
      <c r="AU353" s="220" t="s">
        <v>84</v>
      </c>
      <c r="AY353" s="18" t="s">
        <v>203</v>
      </c>
      <c r="BE353" s="221">
        <f>IF(N353="základní",J353,0)</f>
        <v>0</v>
      </c>
      <c r="BF353" s="221">
        <f>IF(N353="snížená",J353,0)</f>
        <v>0</v>
      </c>
      <c r="BG353" s="221">
        <f>IF(N353="zákl. přenesená",J353,0)</f>
        <v>0</v>
      </c>
      <c r="BH353" s="221">
        <f>IF(N353="sníž. přenesená",J353,0)</f>
        <v>0</v>
      </c>
      <c r="BI353" s="221">
        <f>IF(N353="nulová",J353,0)</f>
        <v>0</v>
      </c>
      <c r="BJ353" s="18" t="s">
        <v>82</v>
      </c>
      <c r="BK353" s="221">
        <f>ROUND(I353*H353,2)</f>
        <v>0</v>
      </c>
      <c r="BL353" s="18" t="s">
        <v>209</v>
      </c>
      <c r="BM353" s="220" t="s">
        <v>5957</v>
      </c>
    </row>
    <row r="354" spans="1:65" s="13" customFormat="1" ht="11.25">
      <c r="B354" s="222"/>
      <c r="C354" s="223"/>
      <c r="D354" s="224" t="s">
        <v>211</v>
      </c>
      <c r="E354" s="225" t="s">
        <v>1</v>
      </c>
      <c r="F354" s="226" t="s">
        <v>5714</v>
      </c>
      <c r="G354" s="223"/>
      <c r="H354" s="225" t="s">
        <v>1</v>
      </c>
      <c r="I354" s="227"/>
      <c r="J354" s="223"/>
      <c r="K354" s="223"/>
      <c r="L354" s="228"/>
      <c r="M354" s="229"/>
      <c r="N354" s="230"/>
      <c r="O354" s="230"/>
      <c r="P354" s="230"/>
      <c r="Q354" s="230"/>
      <c r="R354" s="230"/>
      <c r="S354" s="230"/>
      <c r="T354" s="231"/>
      <c r="AT354" s="232" t="s">
        <v>211</v>
      </c>
      <c r="AU354" s="232" t="s">
        <v>84</v>
      </c>
      <c r="AV354" s="13" t="s">
        <v>82</v>
      </c>
      <c r="AW354" s="13" t="s">
        <v>31</v>
      </c>
      <c r="AX354" s="13" t="s">
        <v>75</v>
      </c>
      <c r="AY354" s="232" t="s">
        <v>203</v>
      </c>
    </row>
    <row r="355" spans="1:65" s="14" customFormat="1" ht="11.25">
      <c r="B355" s="233"/>
      <c r="C355" s="234"/>
      <c r="D355" s="224" t="s">
        <v>211</v>
      </c>
      <c r="E355" s="235" t="s">
        <v>1</v>
      </c>
      <c r="F355" s="236" t="s">
        <v>389</v>
      </c>
      <c r="G355" s="234"/>
      <c r="H355" s="237">
        <v>12</v>
      </c>
      <c r="I355" s="238"/>
      <c r="J355" s="234"/>
      <c r="K355" s="234"/>
      <c r="L355" s="239"/>
      <c r="M355" s="240"/>
      <c r="N355" s="241"/>
      <c r="O355" s="241"/>
      <c r="P355" s="241"/>
      <c r="Q355" s="241"/>
      <c r="R355" s="241"/>
      <c r="S355" s="241"/>
      <c r="T355" s="242"/>
      <c r="AT355" s="243" t="s">
        <v>211</v>
      </c>
      <c r="AU355" s="243" t="s">
        <v>84</v>
      </c>
      <c r="AV355" s="14" t="s">
        <v>84</v>
      </c>
      <c r="AW355" s="14" t="s">
        <v>31</v>
      </c>
      <c r="AX355" s="14" t="s">
        <v>82</v>
      </c>
      <c r="AY355" s="243" t="s">
        <v>203</v>
      </c>
    </row>
    <row r="356" spans="1:65" s="2" customFormat="1" ht="21.75" customHeight="1">
      <c r="A356" s="35"/>
      <c r="B356" s="36"/>
      <c r="C356" s="209" t="s">
        <v>2344</v>
      </c>
      <c r="D356" s="209" t="s">
        <v>205</v>
      </c>
      <c r="E356" s="210" t="s">
        <v>5958</v>
      </c>
      <c r="F356" s="211" t="s">
        <v>5959</v>
      </c>
      <c r="G356" s="212" t="s">
        <v>208</v>
      </c>
      <c r="H356" s="213">
        <v>42</v>
      </c>
      <c r="I356" s="214"/>
      <c r="J356" s="215">
        <f>ROUND(I356*H356,2)</f>
        <v>0</v>
      </c>
      <c r="K356" s="211" t="s">
        <v>218</v>
      </c>
      <c r="L356" s="40"/>
      <c r="M356" s="216" t="s">
        <v>1</v>
      </c>
      <c r="N356" s="217" t="s">
        <v>40</v>
      </c>
      <c r="O356" s="72"/>
      <c r="P356" s="218">
        <f>O356*H356</f>
        <v>0</v>
      </c>
      <c r="Q356" s="218">
        <v>2.7E-4</v>
      </c>
      <c r="R356" s="218">
        <f>Q356*H356</f>
        <v>1.1339999999999999E-2</v>
      </c>
      <c r="S356" s="218">
        <v>0</v>
      </c>
      <c r="T356" s="219">
        <f>S356*H356</f>
        <v>0</v>
      </c>
      <c r="U356" s="35"/>
      <c r="V356" s="35"/>
      <c r="W356" s="35"/>
      <c r="X356" s="35"/>
      <c r="Y356" s="35"/>
      <c r="Z356" s="35"/>
      <c r="AA356" s="35"/>
      <c r="AB356" s="35"/>
      <c r="AC356" s="35"/>
      <c r="AD356" s="35"/>
      <c r="AE356" s="35"/>
      <c r="AR356" s="220" t="s">
        <v>412</v>
      </c>
      <c r="AT356" s="220" t="s">
        <v>205</v>
      </c>
      <c r="AU356" s="220" t="s">
        <v>84</v>
      </c>
      <c r="AY356" s="18" t="s">
        <v>203</v>
      </c>
      <c r="BE356" s="221">
        <f>IF(N356="základní",J356,0)</f>
        <v>0</v>
      </c>
      <c r="BF356" s="221">
        <f>IF(N356="snížená",J356,0)</f>
        <v>0</v>
      </c>
      <c r="BG356" s="221">
        <f>IF(N356="zákl. přenesená",J356,0)</f>
        <v>0</v>
      </c>
      <c r="BH356" s="221">
        <f>IF(N356="sníž. přenesená",J356,0)</f>
        <v>0</v>
      </c>
      <c r="BI356" s="221">
        <f>IF(N356="nulová",J356,0)</f>
        <v>0</v>
      </c>
      <c r="BJ356" s="18" t="s">
        <v>82</v>
      </c>
      <c r="BK356" s="221">
        <f>ROUND(I356*H356,2)</f>
        <v>0</v>
      </c>
      <c r="BL356" s="18" t="s">
        <v>412</v>
      </c>
      <c r="BM356" s="220" t="s">
        <v>5960</v>
      </c>
    </row>
    <row r="357" spans="1:65" s="13" customFormat="1" ht="11.25">
      <c r="B357" s="222"/>
      <c r="C357" s="223"/>
      <c r="D357" s="224" t="s">
        <v>211</v>
      </c>
      <c r="E357" s="225" t="s">
        <v>1</v>
      </c>
      <c r="F357" s="226" t="s">
        <v>5714</v>
      </c>
      <c r="G357" s="223"/>
      <c r="H357" s="225" t="s">
        <v>1</v>
      </c>
      <c r="I357" s="227"/>
      <c r="J357" s="223"/>
      <c r="K357" s="223"/>
      <c r="L357" s="228"/>
      <c r="M357" s="229"/>
      <c r="N357" s="230"/>
      <c r="O357" s="230"/>
      <c r="P357" s="230"/>
      <c r="Q357" s="230"/>
      <c r="R357" s="230"/>
      <c r="S357" s="230"/>
      <c r="T357" s="231"/>
      <c r="AT357" s="232" t="s">
        <v>211</v>
      </c>
      <c r="AU357" s="232" t="s">
        <v>84</v>
      </c>
      <c r="AV357" s="13" t="s">
        <v>82</v>
      </c>
      <c r="AW357" s="13" t="s">
        <v>31</v>
      </c>
      <c r="AX357" s="13" t="s">
        <v>75</v>
      </c>
      <c r="AY357" s="232" t="s">
        <v>203</v>
      </c>
    </row>
    <row r="358" spans="1:65" s="14" customFormat="1" ht="11.25">
      <c r="B358" s="233"/>
      <c r="C358" s="234"/>
      <c r="D358" s="224" t="s">
        <v>211</v>
      </c>
      <c r="E358" s="235" t="s">
        <v>1</v>
      </c>
      <c r="F358" s="236" t="s">
        <v>1830</v>
      </c>
      <c r="G358" s="234"/>
      <c r="H358" s="237">
        <v>42</v>
      </c>
      <c r="I358" s="238"/>
      <c r="J358" s="234"/>
      <c r="K358" s="234"/>
      <c r="L358" s="239"/>
      <c r="M358" s="240"/>
      <c r="N358" s="241"/>
      <c r="O358" s="241"/>
      <c r="P358" s="241"/>
      <c r="Q358" s="241"/>
      <c r="R358" s="241"/>
      <c r="S358" s="241"/>
      <c r="T358" s="242"/>
      <c r="AT358" s="243" t="s">
        <v>211</v>
      </c>
      <c r="AU358" s="243" t="s">
        <v>84</v>
      </c>
      <c r="AV358" s="14" t="s">
        <v>84</v>
      </c>
      <c r="AW358" s="14" t="s">
        <v>31</v>
      </c>
      <c r="AX358" s="14" t="s">
        <v>82</v>
      </c>
      <c r="AY358" s="243" t="s">
        <v>203</v>
      </c>
    </row>
    <row r="359" spans="1:65" s="2" customFormat="1" ht="21.75" customHeight="1">
      <c r="A359" s="35"/>
      <c r="B359" s="36"/>
      <c r="C359" s="247" t="s">
        <v>2348</v>
      </c>
      <c r="D359" s="247" t="s">
        <v>413</v>
      </c>
      <c r="E359" s="248" t="s">
        <v>5961</v>
      </c>
      <c r="F359" s="249" t="s">
        <v>5962</v>
      </c>
      <c r="G359" s="250" t="s">
        <v>208</v>
      </c>
      <c r="H359" s="251">
        <v>42</v>
      </c>
      <c r="I359" s="252"/>
      <c r="J359" s="253">
        <f>ROUND(I359*H359,2)</f>
        <v>0</v>
      </c>
      <c r="K359" s="249" t="s">
        <v>218</v>
      </c>
      <c r="L359" s="254"/>
      <c r="M359" s="255" t="s">
        <v>1</v>
      </c>
      <c r="N359" s="256" t="s">
        <v>40</v>
      </c>
      <c r="O359" s="72"/>
      <c r="P359" s="218">
        <f>O359*H359</f>
        <v>0</v>
      </c>
      <c r="Q359" s="218">
        <v>2.0000000000000001E-4</v>
      </c>
      <c r="R359" s="218">
        <f>Q359*H359</f>
        <v>8.4000000000000012E-3</v>
      </c>
      <c r="S359" s="218">
        <v>0</v>
      </c>
      <c r="T359" s="219">
        <f>S359*H359</f>
        <v>0</v>
      </c>
      <c r="U359" s="35"/>
      <c r="V359" s="35"/>
      <c r="W359" s="35"/>
      <c r="X359" s="35"/>
      <c r="Y359" s="35"/>
      <c r="Z359" s="35"/>
      <c r="AA359" s="35"/>
      <c r="AB359" s="35"/>
      <c r="AC359" s="35"/>
      <c r="AD359" s="35"/>
      <c r="AE359" s="35"/>
      <c r="AR359" s="220" t="s">
        <v>1661</v>
      </c>
      <c r="AT359" s="220" t="s">
        <v>413</v>
      </c>
      <c r="AU359" s="220" t="s">
        <v>84</v>
      </c>
      <c r="AY359" s="18" t="s">
        <v>203</v>
      </c>
      <c r="BE359" s="221">
        <f>IF(N359="základní",J359,0)</f>
        <v>0</v>
      </c>
      <c r="BF359" s="221">
        <f>IF(N359="snížená",J359,0)</f>
        <v>0</v>
      </c>
      <c r="BG359" s="221">
        <f>IF(N359="zákl. přenesená",J359,0)</f>
        <v>0</v>
      </c>
      <c r="BH359" s="221">
        <f>IF(N359="sníž. přenesená",J359,0)</f>
        <v>0</v>
      </c>
      <c r="BI359" s="221">
        <f>IF(N359="nulová",J359,0)</f>
        <v>0</v>
      </c>
      <c r="BJ359" s="18" t="s">
        <v>82</v>
      </c>
      <c r="BK359" s="221">
        <f>ROUND(I359*H359,2)</f>
        <v>0</v>
      </c>
      <c r="BL359" s="18" t="s">
        <v>412</v>
      </c>
      <c r="BM359" s="220" t="s">
        <v>5963</v>
      </c>
    </row>
    <row r="360" spans="1:65" s="13" customFormat="1" ht="11.25">
      <c r="B360" s="222"/>
      <c r="C360" s="223"/>
      <c r="D360" s="224" t="s">
        <v>211</v>
      </c>
      <c r="E360" s="225" t="s">
        <v>1</v>
      </c>
      <c r="F360" s="226" t="s">
        <v>5714</v>
      </c>
      <c r="G360" s="223"/>
      <c r="H360" s="225" t="s">
        <v>1</v>
      </c>
      <c r="I360" s="227"/>
      <c r="J360" s="223"/>
      <c r="K360" s="223"/>
      <c r="L360" s="228"/>
      <c r="M360" s="229"/>
      <c r="N360" s="230"/>
      <c r="O360" s="230"/>
      <c r="P360" s="230"/>
      <c r="Q360" s="230"/>
      <c r="R360" s="230"/>
      <c r="S360" s="230"/>
      <c r="T360" s="231"/>
      <c r="AT360" s="232" t="s">
        <v>211</v>
      </c>
      <c r="AU360" s="232" t="s">
        <v>84</v>
      </c>
      <c r="AV360" s="13" t="s">
        <v>82</v>
      </c>
      <c r="AW360" s="13" t="s">
        <v>31</v>
      </c>
      <c r="AX360" s="13" t="s">
        <v>75</v>
      </c>
      <c r="AY360" s="232" t="s">
        <v>203</v>
      </c>
    </row>
    <row r="361" spans="1:65" s="14" customFormat="1" ht="11.25">
      <c r="B361" s="233"/>
      <c r="C361" s="234"/>
      <c r="D361" s="224" t="s">
        <v>211</v>
      </c>
      <c r="E361" s="235" t="s">
        <v>1</v>
      </c>
      <c r="F361" s="236" t="s">
        <v>1830</v>
      </c>
      <c r="G361" s="234"/>
      <c r="H361" s="237">
        <v>42</v>
      </c>
      <c r="I361" s="238"/>
      <c r="J361" s="234"/>
      <c r="K361" s="234"/>
      <c r="L361" s="239"/>
      <c r="M361" s="240"/>
      <c r="N361" s="241"/>
      <c r="O361" s="241"/>
      <c r="P361" s="241"/>
      <c r="Q361" s="241"/>
      <c r="R361" s="241"/>
      <c r="S361" s="241"/>
      <c r="T361" s="242"/>
      <c r="AT361" s="243" t="s">
        <v>211</v>
      </c>
      <c r="AU361" s="243" t="s">
        <v>84</v>
      </c>
      <c r="AV361" s="14" t="s">
        <v>84</v>
      </c>
      <c r="AW361" s="14" t="s">
        <v>31</v>
      </c>
      <c r="AX361" s="14" t="s">
        <v>82</v>
      </c>
      <c r="AY361" s="243" t="s">
        <v>203</v>
      </c>
    </row>
    <row r="362" spans="1:65" s="2" customFormat="1" ht="16.5" customHeight="1">
      <c r="A362" s="35"/>
      <c r="B362" s="36"/>
      <c r="C362" s="209" t="s">
        <v>2354</v>
      </c>
      <c r="D362" s="209" t="s">
        <v>205</v>
      </c>
      <c r="E362" s="210" t="s">
        <v>5964</v>
      </c>
      <c r="F362" s="211" t="s">
        <v>5965</v>
      </c>
      <c r="G362" s="212" t="s">
        <v>208</v>
      </c>
      <c r="H362" s="213">
        <v>7</v>
      </c>
      <c r="I362" s="214"/>
      <c r="J362" s="215">
        <f>ROUND(I362*H362,2)</f>
        <v>0</v>
      </c>
      <c r="K362" s="211" t="s">
        <v>1</v>
      </c>
      <c r="L362" s="40"/>
      <c r="M362" s="216" t="s">
        <v>1</v>
      </c>
      <c r="N362" s="217" t="s">
        <v>40</v>
      </c>
      <c r="O362" s="72"/>
      <c r="P362" s="218">
        <f>O362*H362</f>
        <v>0</v>
      </c>
      <c r="Q362" s="218">
        <v>0</v>
      </c>
      <c r="R362" s="218">
        <f>Q362*H362</f>
        <v>0</v>
      </c>
      <c r="S362" s="218">
        <v>0</v>
      </c>
      <c r="T362" s="219">
        <f>S362*H362</f>
        <v>0</v>
      </c>
      <c r="U362" s="35"/>
      <c r="V362" s="35"/>
      <c r="W362" s="35"/>
      <c r="X362" s="35"/>
      <c r="Y362" s="35"/>
      <c r="Z362" s="35"/>
      <c r="AA362" s="35"/>
      <c r="AB362" s="35"/>
      <c r="AC362" s="35"/>
      <c r="AD362" s="35"/>
      <c r="AE362" s="35"/>
      <c r="AR362" s="220" t="s">
        <v>209</v>
      </c>
      <c r="AT362" s="220" t="s">
        <v>205</v>
      </c>
      <c r="AU362" s="220" t="s">
        <v>84</v>
      </c>
      <c r="AY362" s="18" t="s">
        <v>203</v>
      </c>
      <c r="BE362" s="221">
        <f>IF(N362="základní",J362,0)</f>
        <v>0</v>
      </c>
      <c r="BF362" s="221">
        <f>IF(N362="snížená",J362,0)</f>
        <v>0</v>
      </c>
      <c r="BG362" s="221">
        <f>IF(N362="zákl. přenesená",J362,0)</f>
        <v>0</v>
      </c>
      <c r="BH362" s="221">
        <f>IF(N362="sníž. přenesená",J362,0)</f>
        <v>0</v>
      </c>
      <c r="BI362" s="221">
        <f>IF(N362="nulová",J362,0)</f>
        <v>0</v>
      </c>
      <c r="BJ362" s="18" t="s">
        <v>82</v>
      </c>
      <c r="BK362" s="221">
        <f>ROUND(I362*H362,2)</f>
        <v>0</v>
      </c>
      <c r="BL362" s="18" t="s">
        <v>209</v>
      </c>
      <c r="BM362" s="220" t="s">
        <v>5966</v>
      </c>
    </row>
    <row r="363" spans="1:65" s="13" customFormat="1" ht="11.25">
      <c r="B363" s="222"/>
      <c r="C363" s="223"/>
      <c r="D363" s="224" t="s">
        <v>211</v>
      </c>
      <c r="E363" s="225" t="s">
        <v>1</v>
      </c>
      <c r="F363" s="226" t="s">
        <v>5714</v>
      </c>
      <c r="G363" s="223"/>
      <c r="H363" s="225" t="s">
        <v>1</v>
      </c>
      <c r="I363" s="227"/>
      <c r="J363" s="223"/>
      <c r="K363" s="223"/>
      <c r="L363" s="228"/>
      <c r="M363" s="229"/>
      <c r="N363" s="230"/>
      <c r="O363" s="230"/>
      <c r="P363" s="230"/>
      <c r="Q363" s="230"/>
      <c r="R363" s="230"/>
      <c r="S363" s="230"/>
      <c r="T363" s="231"/>
      <c r="AT363" s="232" t="s">
        <v>211</v>
      </c>
      <c r="AU363" s="232" t="s">
        <v>84</v>
      </c>
      <c r="AV363" s="13" t="s">
        <v>82</v>
      </c>
      <c r="AW363" s="13" t="s">
        <v>31</v>
      </c>
      <c r="AX363" s="13" t="s">
        <v>75</v>
      </c>
      <c r="AY363" s="232" t="s">
        <v>203</v>
      </c>
    </row>
    <row r="364" spans="1:65" s="14" customFormat="1" ht="11.25">
      <c r="B364" s="233"/>
      <c r="C364" s="234"/>
      <c r="D364" s="224" t="s">
        <v>211</v>
      </c>
      <c r="E364" s="235" t="s">
        <v>1</v>
      </c>
      <c r="F364" s="236" t="s">
        <v>351</v>
      </c>
      <c r="G364" s="234"/>
      <c r="H364" s="237">
        <v>7</v>
      </c>
      <c r="I364" s="238"/>
      <c r="J364" s="234"/>
      <c r="K364" s="234"/>
      <c r="L364" s="239"/>
      <c r="M364" s="240"/>
      <c r="N364" s="241"/>
      <c r="O364" s="241"/>
      <c r="P364" s="241"/>
      <c r="Q364" s="241"/>
      <c r="R364" s="241"/>
      <c r="S364" s="241"/>
      <c r="T364" s="242"/>
      <c r="AT364" s="243" t="s">
        <v>211</v>
      </c>
      <c r="AU364" s="243" t="s">
        <v>84</v>
      </c>
      <c r="AV364" s="14" t="s">
        <v>84</v>
      </c>
      <c r="AW364" s="14" t="s">
        <v>31</v>
      </c>
      <c r="AX364" s="14" t="s">
        <v>82</v>
      </c>
      <c r="AY364" s="243" t="s">
        <v>203</v>
      </c>
    </row>
    <row r="365" spans="1:65" s="2" customFormat="1" ht="21.75" customHeight="1">
      <c r="A365" s="35"/>
      <c r="B365" s="36"/>
      <c r="C365" s="247" t="s">
        <v>2360</v>
      </c>
      <c r="D365" s="247" t="s">
        <v>413</v>
      </c>
      <c r="E365" s="248" t="s">
        <v>5967</v>
      </c>
      <c r="F365" s="249" t="s">
        <v>5968</v>
      </c>
      <c r="G365" s="250" t="s">
        <v>208</v>
      </c>
      <c r="H365" s="251">
        <v>7</v>
      </c>
      <c r="I365" s="252"/>
      <c r="J365" s="253">
        <f>ROUND(I365*H365,2)</f>
        <v>0</v>
      </c>
      <c r="K365" s="249" t="s">
        <v>1</v>
      </c>
      <c r="L365" s="254"/>
      <c r="M365" s="255" t="s">
        <v>1</v>
      </c>
      <c r="N365" s="256" t="s">
        <v>40</v>
      </c>
      <c r="O365" s="72"/>
      <c r="P365" s="218">
        <f>O365*H365</f>
        <v>0</v>
      </c>
      <c r="Q365" s="218">
        <v>1E-4</v>
      </c>
      <c r="R365" s="218">
        <f>Q365*H365</f>
        <v>6.9999999999999999E-4</v>
      </c>
      <c r="S365" s="218">
        <v>0</v>
      </c>
      <c r="T365" s="219">
        <f>S365*H365</f>
        <v>0</v>
      </c>
      <c r="U365" s="35"/>
      <c r="V365" s="35"/>
      <c r="W365" s="35"/>
      <c r="X365" s="35"/>
      <c r="Y365" s="35"/>
      <c r="Z365" s="35"/>
      <c r="AA365" s="35"/>
      <c r="AB365" s="35"/>
      <c r="AC365" s="35"/>
      <c r="AD365" s="35"/>
      <c r="AE365" s="35"/>
      <c r="AR365" s="220" t="s">
        <v>1661</v>
      </c>
      <c r="AT365" s="220" t="s">
        <v>413</v>
      </c>
      <c r="AU365" s="220" t="s">
        <v>84</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412</v>
      </c>
      <c r="BM365" s="220" t="s">
        <v>5969</v>
      </c>
    </row>
    <row r="366" spans="1:65" s="13" customFormat="1" ht="11.25">
      <c r="B366" s="222"/>
      <c r="C366" s="223"/>
      <c r="D366" s="224" t="s">
        <v>211</v>
      </c>
      <c r="E366" s="225" t="s">
        <v>1</v>
      </c>
      <c r="F366" s="226" t="s">
        <v>5714</v>
      </c>
      <c r="G366" s="223"/>
      <c r="H366" s="225" t="s">
        <v>1</v>
      </c>
      <c r="I366" s="227"/>
      <c r="J366" s="223"/>
      <c r="K366" s="223"/>
      <c r="L366" s="228"/>
      <c r="M366" s="229"/>
      <c r="N366" s="230"/>
      <c r="O366" s="230"/>
      <c r="P366" s="230"/>
      <c r="Q366" s="230"/>
      <c r="R366" s="230"/>
      <c r="S366" s="230"/>
      <c r="T366" s="231"/>
      <c r="AT366" s="232" t="s">
        <v>211</v>
      </c>
      <c r="AU366" s="232" t="s">
        <v>84</v>
      </c>
      <c r="AV366" s="13" t="s">
        <v>82</v>
      </c>
      <c r="AW366" s="13" t="s">
        <v>31</v>
      </c>
      <c r="AX366" s="13" t="s">
        <v>75</v>
      </c>
      <c r="AY366" s="232" t="s">
        <v>203</v>
      </c>
    </row>
    <row r="367" spans="1:65" s="14" customFormat="1" ht="11.25">
      <c r="B367" s="233"/>
      <c r="C367" s="234"/>
      <c r="D367" s="224" t="s">
        <v>211</v>
      </c>
      <c r="E367" s="235" t="s">
        <v>1</v>
      </c>
      <c r="F367" s="236" t="s">
        <v>351</v>
      </c>
      <c r="G367" s="234"/>
      <c r="H367" s="237">
        <v>7</v>
      </c>
      <c r="I367" s="238"/>
      <c r="J367" s="234"/>
      <c r="K367" s="234"/>
      <c r="L367" s="239"/>
      <c r="M367" s="240"/>
      <c r="N367" s="241"/>
      <c r="O367" s="241"/>
      <c r="P367" s="241"/>
      <c r="Q367" s="241"/>
      <c r="R367" s="241"/>
      <c r="S367" s="241"/>
      <c r="T367" s="242"/>
      <c r="AT367" s="243" t="s">
        <v>211</v>
      </c>
      <c r="AU367" s="243" t="s">
        <v>84</v>
      </c>
      <c r="AV367" s="14" t="s">
        <v>84</v>
      </c>
      <c r="AW367" s="14" t="s">
        <v>31</v>
      </c>
      <c r="AX367" s="14" t="s">
        <v>82</v>
      </c>
      <c r="AY367" s="243" t="s">
        <v>203</v>
      </c>
    </row>
    <row r="368" spans="1:65" s="2" customFormat="1" ht="16.5" customHeight="1">
      <c r="A368" s="35"/>
      <c r="B368" s="36"/>
      <c r="C368" s="209" t="s">
        <v>2365</v>
      </c>
      <c r="D368" s="209" t="s">
        <v>205</v>
      </c>
      <c r="E368" s="210" t="s">
        <v>5970</v>
      </c>
      <c r="F368" s="211" t="s">
        <v>5971</v>
      </c>
      <c r="G368" s="212" t="s">
        <v>208</v>
      </c>
      <c r="H368" s="213">
        <v>13</v>
      </c>
      <c r="I368" s="214"/>
      <c r="J368" s="215">
        <f>ROUND(I368*H368,2)</f>
        <v>0</v>
      </c>
      <c r="K368" s="211" t="s">
        <v>218</v>
      </c>
      <c r="L368" s="40"/>
      <c r="M368" s="216" t="s">
        <v>1</v>
      </c>
      <c r="N368" s="217" t="s">
        <v>40</v>
      </c>
      <c r="O368" s="72"/>
      <c r="P368" s="218">
        <f>O368*H368</f>
        <v>0</v>
      </c>
      <c r="Q368" s="218">
        <v>9.0000000000000006E-5</v>
      </c>
      <c r="R368" s="218">
        <f>Q368*H368</f>
        <v>1.17E-3</v>
      </c>
      <c r="S368" s="218">
        <v>4.4999999999999999E-4</v>
      </c>
      <c r="T368" s="219">
        <f>S368*H368</f>
        <v>5.8500000000000002E-3</v>
      </c>
      <c r="U368" s="35"/>
      <c r="V368" s="35"/>
      <c r="W368" s="35"/>
      <c r="X368" s="35"/>
      <c r="Y368" s="35"/>
      <c r="Z368" s="35"/>
      <c r="AA368" s="35"/>
      <c r="AB368" s="35"/>
      <c r="AC368" s="35"/>
      <c r="AD368" s="35"/>
      <c r="AE368" s="35"/>
      <c r="AR368" s="220" t="s">
        <v>412</v>
      </c>
      <c r="AT368" s="220" t="s">
        <v>205</v>
      </c>
      <c r="AU368" s="220" t="s">
        <v>84</v>
      </c>
      <c r="AY368" s="18" t="s">
        <v>203</v>
      </c>
      <c r="BE368" s="221">
        <f>IF(N368="základní",J368,0)</f>
        <v>0</v>
      </c>
      <c r="BF368" s="221">
        <f>IF(N368="snížená",J368,0)</f>
        <v>0</v>
      </c>
      <c r="BG368" s="221">
        <f>IF(N368="zákl. přenesená",J368,0)</f>
        <v>0</v>
      </c>
      <c r="BH368" s="221">
        <f>IF(N368="sníž. přenesená",J368,0)</f>
        <v>0</v>
      </c>
      <c r="BI368" s="221">
        <f>IF(N368="nulová",J368,0)</f>
        <v>0</v>
      </c>
      <c r="BJ368" s="18" t="s">
        <v>82</v>
      </c>
      <c r="BK368" s="221">
        <f>ROUND(I368*H368,2)</f>
        <v>0</v>
      </c>
      <c r="BL368" s="18" t="s">
        <v>412</v>
      </c>
      <c r="BM368" s="220" t="s">
        <v>5972</v>
      </c>
    </row>
    <row r="369" spans="1:65" s="13" customFormat="1" ht="11.25">
      <c r="B369" s="222"/>
      <c r="C369" s="223"/>
      <c r="D369" s="224" t="s">
        <v>211</v>
      </c>
      <c r="E369" s="225" t="s">
        <v>1</v>
      </c>
      <c r="F369" s="226" t="s">
        <v>5714</v>
      </c>
      <c r="G369" s="223"/>
      <c r="H369" s="225" t="s">
        <v>1</v>
      </c>
      <c r="I369" s="227"/>
      <c r="J369" s="223"/>
      <c r="K369" s="223"/>
      <c r="L369" s="228"/>
      <c r="M369" s="229"/>
      <c r="N369" s="230"/>
      <c r="O369" s="230"/>
      <c r="P369" s="230"/>
      <c r="Q369" s="230"/>
      <c r="R369" s="230"/>
      <c r="S369" s="230"/>
      <c r="T369" s="231"/>
      <c r="AT369" s="232" t="s">
        <v>211</v>
      </c>
      <c r="AU369" s="232" t="s">
        <v>84</v>
      </c>
      <c r="AV369" s="13" t="s">
        <v>82</v>
      </c>
      <c r="AW369" s="13" t="s">
        <v>31</v>
      </c>
      <c r="AX369" s="13" t="s">
        <v>75</v>
      </c>
      <c r="AY369" s="232" t="s">
        <v>203</v>
      </c>
    </row>
    <row r="370" spans="1:65" s="14" customFormat="1" ht="11.25">
      <c r="B370" s="233"/>
      <c r="C370" s="234"/>
      <c r="D370" s="224" t="s">
        <v>211</v>
      </c>
      <c r="E370" s="235" t="s">
        <v>1</v>
      </c>
      <c r="F370" s="236" t="s">
        <v>395</v>
      </c>
      <c r="G370" s="234"/>
      <c r="H370" s="237">
        <v>13</v>
      </c>
      <c r="I370" s="238"/>
      <c r="J370" s="234"/>
      <c r="K370" s="234"/>
      <c r="L370" s="239"/>
      <c r="M370" s="240"/>
      <c r="N370" s="241"/>
      <c r="O370" s="241"/>
      <c r="P370" s="241"/>
      <c r="Q370" s="241"/>
      <c r="R370" s="241"/>
      <c r="S370" s="241"/>
      <c r="T370" s="242"/>
      <c r="AT370" s="243" t="s">
        <v>211</v>
      </c>
      <c r="AU370" s="243" t="s">
        <v>84</v>
      </c>
      <c r="AV370" s="14" t="s">
        <v>84</v>
      </c>
      <c r="AW370" s="14" t="s">
        <v>31</v>
      </c>
      <c r="AX370" s="14" t="s">
        <v>82</v>
      </c>
      <c r="AY370" s="243" t="s">
        <v>203</v>
      </c>
    </row>
    <row r="371" spans="1:65" s="2" customFormat="1" ht="16.5" customHeight="1">
      <c r="A371" s="35"/>
      <c r="B371" s="36"/>
      <c r="C371" s="209" t="s">
        <v>2370</v>
      </c>
      <c r="D371" s="209" t="s">
        <v>205</v>
      </c>
      <c r="E371" s="210" t="s">
        <v>5973</v>
      </c>
      <c r="F371" s="211" t="s">
        <v>5974</v>
      </c>
      <c r="G371" s="212" t="s">
        <v>208</v>
      </c>
      <c r="H371" s="213">
        <v>39</v>
      </c>
      <c r="I371" s="214"/>
      <c r="J371" s="215">
        <f>ROUND(I371*H371,2)</f>
        <v>0</v>
      </c>
      <c r="K371" s="211" t="s">
        <v>218</v>
      </c>
      <c r="L371" s="40"/>
      <c r="M371" s="216" t="s">
        <v>1</v>
      </c>
      <c r="N371" s="217" t="s">
        <v>40</v>
      </c>
      <c r="O371" s="72"/>
      <c r="P371" s="218">
        <f>O371*H371</f>
        <v>0</v>
      </c>
      <c r="Q371" s="218">
        <v>1.2999999999999999E-4</v>
      </c>
      <c r="R371" s="218">
        <f>Q371*H371</f>
        <v>5.0699999999999999E-3</v>
      </c>
      <c r="S371" s="218">
        <v>1.1000000000000001E-3</v>
      </c>
      <c r="T371" s="219">
        <f>S371*H371</f>
        <v>4.2900000000000001E-2</v>
      </c>
      <c r="U371" s="35"/>
      <c r="V371" s="35"/>
      <c r="W371" s="35"/>
      <c r="X371" s="35"/>
      <c r="Y371" s="35"/>
      <c r="Z371" s="35"/>
      <c r="AA371" s="35"/>
      <c r="AB371" s="35"/>
      <c r="AC371" s="35"/>
      <c r="AD371" s="35"/>
      <c r="AE371" s="35"/>
      <c r="AR371" s="220" t="s">
        <v>412</v>
      </c>
      <c r="AT371" s="220" t="s">
        <v>205</v>
      </c>
      <c r="AU371" s="220" t="s">
        <v>84</v>
      </c>
      <c r="AY371" s="18" t="s">
        <v>203</v>
      </c>
      <c r="BE371" s="221">
        <f>IF(N371="základní",J371,0)</f>
        <v>0</v>
      </c>
      <c r="BF371" s="221">
        <f>IF(N371="snížená",J371,0)</f>
        <v>0</v>
      </c>
      <c r="BG371" s="221">
        <f>IF(N371="zákl. přenesená",J371,0)</f>
        <v>0</v>
      </c>
      <c r="BH371" s="221">
        <f>IF(N371="sníž. přenesená",J371,0)</f>
        <v>0</v>
      </c>
      <c r="BI371" s="221">
        <f>IF(N371="nulová",J371,0)</f>
        <v>0</v>
      </c>
      <c r="BJ371" s="18" t="s">
        <v>82</v>
      </c>
      <c r="BK371" s="221">
        <f>ROUND(I371*H371,2)</f>
        <v>0</v>
      </c>
      <c r="BL371" s="18" t="s">
        <v>412</v>
      </c>
      <c r="BM371" s="220" t="s">
        <v>5975</v>
      </c>
    </row>
    <row r="372" spans="1:65" s="13" customFormat="1" ht="11.25">
      <c r="B372" s="222"/>
      <c r="C372" s="223"/>
      <c r="D372" s="224" t="s">
        <v>211</v>
      </c>
      <c r="E372" s="225" t="s">
        <v>1</v>
      </c>
      <c r="F372" s="226" t="s">
        <v>5714</v>
      </c>
      <c r="G372" s="223"/>
      <c r="H372" s="225" t="s">
        <v>1</v>
      </c>
      <c r="I372" s="227"/>
      <c r="J372" s="223"/>
      <c r="K372" s="223"/>
      <c r="L372" s="228"/>
      <c r="M372" s="229"/>
      <c r="N372" s="230"/>
      <c r="O372" s="230"/>
      <c r="P372" s="230"/>
      <c r="Q372" s="230"/>
      <c r="R372" s="230"/>
      <c r="S372" s="230"/>
      <c r="T372" s="231"/>
      <c r="AT372" s="232" t="s">
        <v>211</v>
      </c>
      <c r="AU372" s="232" t="s">
        <v>84</v>
      </c>
      <c r="AV372" s="13" t="s">
        <v>82</v>
      </c>
      <c r="AW372" s="13" t="s">
        <v>31</v>
      </c>
      <c r="AX372" s="13" t="s">
        <v>75</v>
      </c>
      <c r="AY372" s="232" t="s">
        <v>203</v>
      </c>
    </row>
    <row r="373" spans="1:65" s="14" customFormat="1" ht="11.25">
      <c r="B373" s="233"/>
      <c r="C373" s="234"/>
      <c r="D373" s="224" t="s">
        <v>211</v>
      </c>
      <c r="E373" s="235" t="s">
        <v>1</v>
      </c>
      <c r="F373" s="236" t="s">
        <v>1808</v>
      </c>
      <c r="G373" s="234"/>
      <c r="H373" s="237">
        <v>39</v>
      </c>
      <c r="I373" s="238"/>
      <c r="J373" s="234"/>
      <c r="K373" s="234"/>
      <c r="L373" s="239"/>
      <c r="M373" s="240"/>
      <c r="N373" s="241"/>
      <c r="O373" s="241"/>
      <c r="P373" s="241"/>
      <c r="Q373" s="241"/>
      <c r="R373" s="241"/>
      <c r="S373" s="241"/>
      <c r="T373" s="242"/>
      <c r="AT373" s="243" t="s">
        <v>211</v>
      </c>
      <c r="AU373" s="243" t="s">
        <v>84</v>
      </c>
      <c r="AV373" s="14" t="s">
        <v>84</v>
      </c>
      <c r="AW373" s="14" t="s">
        <v>31</v>
      </c>
      <c r="AX373" s="14" t="s">
        <v>82</v>
      </c>
      <c r="AY373" s="243" t="s">
        <v>203</v>
      </c>
    </row>
    <row r="374" spans="1:65" s="2" customFormat="1" ht="21.75" customHeight="1">
      <c r="A374" s="35"/>
      <c r="B374" s="36"/>
      <c r="C374" s="209" t="s">
        <v>2375</v>
      </c>
      <c r="D374" s="209" t="s">
        <v>205</v>
      </c>
      <c r="E374" s="210" t="s">
        <v>5976</v>
      </c>
      <c r="F374" s="211" t="s">
        <v>5977</v>
      </c>
      <c r="G374" s="212" t="s">
        <v>409</v>
      </c>
      <c r="H374" s="213">
        <v>4.4999999999999998E-2</v>
      </c>
      <c r="I374" s="214"/>
      <c r="J374" s="215">
        <f>ROUND(I374*H374,2)</f>
        <v>0</v>
      </c>
      <c r="K374" s="211" t="s">
        <v>218</v>
      </c>
      <c r="L374" s="40"/>
      <c r="M374" s="216" t="s">
        <v>1</v>
      </c>
      <c r="N374" s="217" t="s">
        <v>40</v>
      </c>
      <c r="O374" s="72"/>
      <c r="P374" s="218">
        <f>O374*H374</f>
        <v>0</v>
      </c>
      <c r="Q374" s="218">
        <v>0</v>
      </c>
      <c r="R374" s="218">
        <f>Q374*H374</f>
        <v>0</v>
      </c>
      <c r="S374" s="218">
        <v>0</v>
      </c>
      <c r="T374" s="219">
        <f>S374*H374</f>
        <v>0</v>
      </c>
      <c r="U374" s="35"/>
      <c r="V374" s="35"/>
      <c r="W374" s="35"/>
      <c r="X374" s="35"/>
      <c r="Y374" s="35"/>
      <c r="Z374" s="35"/>
      <c r="AA374" s="35"/>
      <c r="AB374" s="35"/>
      <c r="AC374" s="35"/>
      <c r="AD374" s="35"/>
      <c r="AE374" s="35"/>
      <c r="AR374" s="220" t="s">
        <v>412</v>
      </c>
      <c r="AT374" s="220" t="s">
        <v>205</v>
      </c>
      <c r="AU374" s="220" t="s">
        <v>84</v>
      </c>
      <c r="AY374" s="18" t="s">
        <v>203</v>
      </c>
      <c r="BE374" s="221">
        <f>IF(N374="základní",J374,0)</f>
        <v>0</v>
      </c>
      <c r="BF374" s="221">
        <f>IF(N374="snížená",J374,0)</f>
        <v>0</v>
      </c>
      <c r="BG374" s="221">
        <f>IF(N374="zákl. přenesená",J374,0)</f>
        <v>0</v>
      </c>
      <c r="BH374" s="221">
        <f>IF(N374="sníž. přenesená",J374,0)</f>
        <v>0</v>
      </c>
      <c r="BI374" s="221">
        <f>IF(N374="nulová",J374,0)</f>
        <v>0</v>
      </c>
      <c r="BJ374" s="18" t="s">
        <v>82</v>
      </c>
      <c r="BK374" s="221">
        <f>ROUND(I374*H374,2)</f>
        <v>0</v>
      </c>
      <c r="BL374" s="18" t="s">
        <v>412</v>
      </c>
      <c r="BM374" s="220" t="s">
        <v>5978</v>
      </c>
    </row>
    <row r="375" spans="1:65" s="2" customFormat="1" ht="21.75" customHeight="1">
      <c r="A375" s="35"/>
      <c r="B375" s="36"/>
      <c r="C375" s="209" t="s">
        <v>2380</v>
      </c>
      <c r="D375" s="209" t="s">
        <v>205</v>
      </c>
      <c r="E375" s="210" t="s">
        <v>5979</v>
      </c>
      <c r="F375" s="211" t="s">
        <v>5980</v>
      </c>
      <c r="G375" s="212" t="s">
        <v>409</v>
      </c>
      <c r="H375" s="213">
        <v>0.129</v>
      </c>
      <c r="I375" s="214"/>
      <c r="J375" s="215">
        <f>ROUND(I375*H375,2)</f>
        <v>0</v>
      </c>
      <c r="K375" s="211" t="s">
        <v>218</v>
      </c>
      <c r="L375" s="40"/>
      <c r="M375" s="216" t="s">
        <v>1</v>
      </c>
      <c r="N375" s="217" t="s">
        <v>40</v>
      </c>
      <c r="O375" s="72"/>
      <c r="P375" s="218">
        <f>O375*H375</f>
        <v>0</v>
      </c>
      <c r="Q375" s="218">
        <v>0</v>
      </c>
      <c r="R375" s="218">
        <f>Q375*H375</f>
        <v>0</v>
      </c>
      <c r="S375" s="218">
        <v>0</v>
      </c>
      <c r="T375" s="219">
        <f>S375*H375</f>
        <v>0</v>
      </c>
      <c r="U375" s="35"/>
      <c r="V375" s="35"/>
      <c r="W375" s="35"/>
      <c r="X375" s="35"/>
      <c r="Y375" s="35"/>
      <c r="Z375" s="35"/>
      <c r="AA375" s="35"/>
      <c r="AB375" s="35"/>
      <c r="AC375" s="35"/>
      <c r="AD375" s="35"/>
      <c r="AE375" s="35"/>
      <c r="AR375" s="220" t="s">
        <v>412</v>
      </c>
      <c r="AT375" s="220" t="s">
        <v>205</v>
      </c>
      <c r="AU375" s="220" t="s">
        <v>84</v>
      </c>
      <c r="AY375" s="18" t="s">
        <v>203</v>
      </c>
      <c r="BE375" s="221">
        <f>IF(N375="základní",J375,0)</f>
        <v>0</v>
      </c>
      <c r="BF375" s="221">
        <f>IF(N375="snížená",J375,0)</f>
        <v>0</v>
      </c>
      <c r="BG375" s="221">
        <f>IF(N375="zákl. přenesená",J375,0)</f>
        <v>0</v>
      </c>
      <c r="BH375" s="221">
        <f>IF(N375="sníž. přenesená",J375,0)</f>
        <v>0</v>
      </c>
      <c r="BI375" s="221">
        <f>IF(N375="nulová",J375,0)</f>
        <v>0</v>
      </c>
      <c r="BJ375" s="18" t="s">
        <v>82</v>
      </c>
      <c r="BK375" s="221">
        <f>ROUND(I375*H375,2)</f>
        <v>0</v>
      </c>
      <c r="BL375" s="18" t="s">
        <v>412</v>
      </c>
      <c r="BM375" s="220" t="s">
        <v>5981</v>
      </c>
    </row>
    <row r="376" spans="1:65" s="2" customFormat="1" ht="107.25">
      <c r="A376" s="35"/>
      <c r="B376" s="36"/>
      <c r="C376" s="37"/>
      <c r="D376" s="224" t="s">
        <v>355</v>
      </c>
      <c r="E376" s="37"/>
      <c r="F376" s="244" t="s">
        <v>5982</v>
      </c>
      <c r="G376" s="37"/>
      <c r="H376" s="37"/>
      <c r="I376" s="123"/>
      <c r="J376" s="37"/>
      <c r="K376" s="37"/>
      <c r="L376" s="40"/>
      <c r="M376" s="245"/>
      <c r="N376" s="246"/>
      <c r="O376" s="72"/>
      <c r="P376" s="72"/>
      <c r="Q376" s="72"/>
      <c r="R376" s="72"/>
      <c r="S376" s="72"/>
      <c r="T376" s="73"/>
      <c r="U376" s="35"/>
      <c r="V376" s="35"/>
      <c r="W376" s="35"/>
      <c r="X376" s="35"/>
      <c r="Y376" s="35"/>
      <c r="Z376" s="35"/>
      <c r="AA376" s="35"/>
      <c r="AB376" s="35"/>
      <c r="AC376" s="35"/>
      <c r="AD376" s="35"/>
      <c r="AE376" s="35"/>
      <c r="AT376" s="18" t="s">
        <v>355</v>
      </c>
      <c r="AU376" s="18" t="s">
        <v>84</v>
      </c>
    </row>
    <row r="377" spans="1:65" s="12" customFormat="1" ht="22.9" customHeight="1">
      <c r="B377" s="193"/>
      <c r="C377" s="194"/>
      <c r="D377" s="195" t="s">
        <v>74</v>
      </c>
      <c r="E377" s="207" t="s">
        <v>5983</v>
      </c>
      <c r="F377" s="207" t="s">
        <v>5984</v>
      </c>
      <c r="G377" s="194"/>
      <c r="H377" s="194"/>
      <c r="I377" s="197"/>
      <c r="J377" s="208">
        <f>BK377</f>
        <v>0</v>
      </c>
      <c r="K377" s="194"/>
      <c r="L377" s="199"/>
      <c r="M377" s="200"/>
      <c r="N377" s="201"/>
      <c r="O377" s="201"/>
      <c r="P377" s="202">
        <f>SUM(P378:P460)</f>
        <v>0</v>
      </c>
      <c r="Q377" s="201"/>
      <c r="R377" s="202">
        <f>SUM(R378:R460)</f>
        <v>5.2971499999999994</v>
      </c>
      <c r="S377" s="201"/>
      <c r="T377" s="203">
        <f>SUM(T378:T460)</f>
        <v>0</v>
      </c>
      <c r="AR377" s="204" t="s">
        <v>84</v>
      </c>
      <c r="AT377" s="205" t="s">
        <v>74</v>
      </c>
      <c r="AU377" s="205" t="s">
        <v>82</v>
      </c>
      <c r="AY377" s="204" t="s">
        <v>203</v>
      </c>
      <c r="BK377" s="206">
        <f>SUM(BK378:BK460)</f>
        <v>0</v>
      </c>
    </row>
    <row r="378" spans="1:65" s="2" customFormat="1" ht="21.75" customHeight="1">
      <c r="A378" s="35"/>
      <c r="B378" s="36"/>
      <c r="C378" s="209" t="s">
        <v>2386</v>
      </c>
      <c r="D378" s="209" t="s">
        <v>205</v>
      </c>
      <c r="E378" s="210" t="s">
        <v>5985</v>
      </c>
      <c r="F378" s="211" t="s">
        <v>5986</v>
      </c>
      <c r="G378" s="212" t="s">
        <v>208</v>
      </c>
      <c r="H378" s="213">
        <v>1</v>
      </c>
      <c r="I378" s="214"/>
      <c r="J378" s="215">
        <f>ROUND(I378*H378,2)</f>
        <v>0</v>
      </c>
      <c r="K378" s="211" t="s">
        <v>1</v>
      </c>
      <c r="L378" s="40"/>
      <c r="M378" s="216" t="s">
        <v>1</v>
      </c>
      <c r="N378" s="217" t="s">
        <v>40</v>
      </c>
      <c r="O378" s="72"/>
      <c r="P378" s="218">
        <f>O378*H378</f>
        <v>0</v>
      </c>
      <c r="Q378" s="218">
        <v>1.4500000000000001E-2</v>
      </c>
      <c r="R378" s="218">
        <f>Q378*H378</f>
        <v>1.4500000000000001E-2</v>
      </c>
      <c r="S378" s="218">
        <v>0</v>
      </c>
      <c r="T378" s="219">
        <f>S378*H378</f>
        <v>0</v>
      </c>
      <c r="U378" s="35"/>
      <c r="V378" s="35"/>
      <c r="W378" s="35"/>
      <c r="X378" s="35"/>
      <c r="Y378" s="35"/>
      <c r="Z378" s="35"/>
      <c r="AA378" s="35"/>
      <c r="AB378" s="35"/>
      <c r="AC378" s="35"/>
      <c r="AD378" s="35"/>
      <c r="AE378" s="35"/>
      <c r="AR378" s="220" t="s">
        <v>412</v>
      </c>
      <c r="AT378" s="220" t="s">
        <v>205</v>
      </c>
      <c r="AU378" s="220" t="s">
        <v>84</v>
      </c>
      <c r="AY378" s="18" t="s">
        <v>203</v>
      </c>
      <c r="BE378" s="221">
        <f>IF(N378="základní",J378,0)</f>
        <v>0</v>
      </c>
      <c r="BF378" s="221">
        <f>IF(N378="snížená",J378,0)</f>
        <v>0</v>
      </c>
      <c r="BG378" s="221">
        <f>IF(N378="zákl. přenesená",J378,0)</f>
        <v>0</v>
      </c>
      <c r="BH378" s="221">
        <f>IF(N378="sníž. přenesená",J378,0)</f>
        <v>0</v>
      </c>
      <c r="BI378" s="221">
        <f>IF(N378="nulová",J378,0)</f>
        <v>0</v>
      </c>
      <c r="BJ378" s="18" t="s">
        <v>82</v>
      </c>
      <c r="BK378" s="221">
        <f>ROUND(I378*H378,2)</f>
        <v>0</v>
      </c>
      <c r="BL378" s="18" t="s">
        <v>412</v>
      </c>
      <c r="BM378" s="220" t="s">
        <v>5987</v>
      </c>
    </row>
    <row r="379" spans="1:65" s="13" customFormat="1" ht="11.25">
      <c r="B379" s="222"/>
      <c r="C379" s="223"/>
      <c r="D379" s="224" t="s">
        <v>211</v>
      </c>
      <c r="E379" s="225" t="s">
        <v>1</v>
      </c>
      <c r="F379" s="226" t="s">
        <v>5714</v>
      </c>
      <c r="G379" s="223"/>
      <c r="H379" s="225" t="s">
        <v>1</v>
      </c>
      <c r="I379" s="227"/>
      <c r="J379" s="223"/>
      <c r="K379" s="223"/>
      <c r="L379" s="228"/>
      <c r="M379" s="229"/>
      <c r="N379" s="230"/>
      <c r="O379" s="230"/>
      <c r="P379" s="230"/>
      <c r="Q379" s="230"/>
      <c r="R379" s="230"/>
      <c r="S379" s="230"/>
      <c r="T379" s="231"/>
      <c r="AT379" s="232" t="s">
        <v>211</v>
      </c>
      <c r="AU379" s="232" t="s">
        <v>84</v>
      </c>
      <c r="AV379" s="13" t="s">
        <v>82</v>
      </c>
      <c r="AW379" s="13" t="s">
        <v>31</v>
      </c>
      <c r="AX379" s="13" t="s">
        <v>75</v>
      </c>
      <c r="AY379" s="232" t="s">
        <v>203</v>
      </c>
    </row>
    <row r="380" spans="1:65" s="14" customFormat="1" ht="11.25">
      <c r="B380" s="233"/>
      <c r="C380" s="234"/>
      <c r="D380" s="224" t="s">
        <v>211</v>
      </c>
      <c r="E380" s="235" t="s">
        <v>1</v>
      </c>
      <c r="F380" s="236" t="s">
        <v>82</v>
      </c>
      <c r="G380" s="234"/>
      <c r="H380" s="237">
        <v>1</v>
      </c>
      <c r="I380" s="238"/>
      <c r="J380" s="234"/>
      <c r="K380" s="234"/>
      <c r="L380" s="239"/>
      <c r="M380" s="240"/>
      <c r="N380" s="241"/>
      <c r="O380" s="241"/>
      <c r="P380" s="241"/>
      <c r="Q380" s="241"/>
      <c r="R380" s="241"/>
      <c r="S380" s="241"/>
      <c r="T380" s="242"/>
      <c r="AT380" s="243" t="s">
        <v>211</v>
      </c>
      <c r="AU380" s="243" t="s">
        <v>84</v>
      </c>
      <c r="AV380" s="14" t="s">
        <v>84</v>
      </c>
      <c r="AW380" s="14" t="s">
        <v>31</v>
      </c>
      <c r="AX380" s="14" t="s">
        <v>82</v>
      </c>
      <c r="AY380" s="243" t="s">
        <v>203</v>
      </c>
    </row>
    <row r="381" spans="1:65" s="2" customFormat="1" ht="21.75" customHeight="1">
      <c r="A381" s="35"/>
      <c r="B381" s="36"/>
      <c r="C381" s="209" t="s">
        <v>2391</v>
      </c>
      <c r="D381" s="209" t="s">
        <v>205</v>
      </c>
      <c r="E381" s="210" t="s">
        <v>5988</v>
      </c>
      <c r="F381" s="211" t="s">
        <v>5989</v>
      </c>
      <c r="G381" s="212" t="s">
        <v>208</v>
      </c>
      <c r="H381" s="213">
        <v>1</v>
      </c>
      <c r="I381" s="214"/>
      <c r="J381" s="215">
        <f>ROUND(I381*H381,2)</f>
        <v>0</v>
      </c>
      <c r="K381" s="211" t="s">
        <v>1</v>
      </c>
      <c r="L381" s="40"/>
      <c r="M381" s="216" t="s">
        <v>1</v>
      </c>
      <c r="N381" s="217" t="s">
        <v>40</v>
      </c>
      <c r="O381" s="72"/>
      <c r="P381" s="218">
        <f>O381*H381</f>
        <v>0</v>
      </c>
      <c r="Q381" s="218">
        <v>2.0650000000000002E-2</v>
      </c>
      <c r="R381" s="218">
        <f>Q381*H381</f>
        <v>2.0650000000000002E-2</v>
      </c>
      <c r="S381" s="218">
        <v>0</v>
      </c>
      <c r="T381" s="219">
        <f>S381*H381</f>
        <v>0</v>
      </c>
      <c r="U381" s="35"/>
      <c r="V381" s="35"/>
      <c r="W381" s="35"/>
      <c r="X381" s="35"/>
      <c r="Y381" s="35"/>
      <c r="Z381" s="35"/>
      <c r="AA381" s="35"/>
      <c r="AB381" s="35"/>
      <c r="AC381" s="35"/>
      <c r="AD381" s="35"/>
      <c r="AE381" s="35"/>
      <c r="AR381" s="220" t="s">
        <v>412</v>
      </c>
      <c r="AT381" s="220" t="s">
        <v>205</v>
      </c>
      <c r="AU381" s="220" t="s">
        <v>84</v>
      </c>
      <c r="AY381" s="18" t="s">
        <v>203</v>
      </c>
      <c r="BE381" s="221">
        <f>IF(N381="základní",J381,0)</f>
        <v>0</v>
      </c>
      <c r="BF381" s="221">
        <f>IF(N381="snížená",J381,0)</f>
        <v>0</v>
      </c>
      <c r="BG381" s="221">
        <f>IF(N381="zákl. přenesená",J381,0)</f>
        <v>0</v>
      </c>
      <c r="BH381" s="221">
        <f>IF(N381="sníž. přenesená",J381,0)</f>
        <v>0</v>
      </c>
      <c r="BI381" s="221">
        <f>IF(N381="nulová",J381,0)</f>
        <v>0</v>
      </c>
      <c r="BJ381" s="18" t="s">
        <v>82</v>
      </c>
      <c r="BK381" s="221">
        <f>ROUND(I381*H381,2)</f>
        <v>0</v>
      </c>
      <c r="BL381" s="18" t="s">
        <v>412</v>
      </c>
      <c r="BM381" s="220" t="s">
        <v>5990</v>
      </c>
    </row>
    <row r="382" spans="1:65" s="13" customFormat="1" ht="11.25">
      <c r="B382" s="222"/>
      <c r="C382" s="223"/>
      <c r="D382" s="224" t="s">
        <v>211</v>
      </c>
      <c r="E382" s="225" t="s">
        <v>1</v>
      </c>
      <c r="F382" s="226" t="s">
        <v>5714</v>
      </c>
      <c r="G382" s="223"/>
      <c r="H382" s="225" t="s">
        <v>1</v>
      </c>
      <c r="I382" s="227"/>
      <c r="J382" s="223"/>
      <c r="K382" s="223"/>
      <c r="L382" s="228"/>
      <c r="M382" s="229"/>
      <c r="N382" s="230"/>
      <c r="O382" s="230"/>
      <c r="P382" s="230"/>
      <c r="Q382" s="230"/>
      <c r="R382" s="230"/>
      <c r="S382" s="230"/>
      <c r="T382" s="231"/>
      <c r="AT382" s="232" t="s">
        <v>211</v>
      </c>
      <c r="AU382" s="232" t="s">
        <v>84</v>
      </c>
      <c r="AV382" s="13" t="s">
        <v>82</v>
      </c>
      <c r="AW382" s="13" t="s">
        <v>31</v>
      </c>
      <c r="AX382" s="13" t="s">
        <v>75</v>
      </c>
      <c r="AY382" s="232" t="s">
        <v>203</v>
      </c>
    </row>
    <row r="383" spans="1:65" s="14" customFormat="1" ht="11.25">
      <c r="B383" s="233"/>
      <c r="C383" s="234"/>
      <c r="D383" s="224" t="s">
        <v>211</v>
      </c>
      <c r="E383" s="235" t="s">
        <v>1</v>
      </c>
      <c r="F383" s="236" t="s">
        <v>82</v>
      </c>
      <c r="G383" s="234"/>
      <c r="H383" s="237">
        <v>1</v>
      </c>
      <c r="I383" s="238"/>
      <c r="J383" s="234"/>
      <c r="K383" s="234"/>
      <c r="L383" s="239"/>
      <c r="M383" s="240"/>
      <c r="N383" s="241"/>
      <c r="O383" s="241"/>
      <c r="P383" s="241"/>
      <c r="Q383" s="241"/>
      <c r="R383" s="241"/>
      <c r="S383" s="241"/>
      <c r="T383" s="242"/>
      <c r="AT383" s="243" t="s">
        <v>211</v>
      </c>
      <c r="AU383" s="243" t="s">
        <v>84</v>
      </c>
      <c r="AV383" s="14" t="s">
        <v>84</v>
      </c>
      <c r="AW383" s="14" t="s">
        <v>31</v>
      </c>
      <c r="AX383" s="14" t="s">
        <v>82</v>
      </c>
      <c r="AY383" s="243" t="s">
        <v>203</v>
      </c>
    </row>
    <row r="384" spans="1:65" s="2" customFormat="1" ht="21.75" customHeight="1">
      <c r="A384" s="35"/>
      <c r="B384" s="36"/>
      <c r="C384" s="209" t="s">
        <v>2396</v>
      </c>
      <c r="D384" s="209" t="s">
        <v>205</v>
      </c>
      <c r="E384" s="210" t="s">
        <v>5991</v>
      </c>
      <c r="F384" s="211" t="s">
        <v>5992</v>
      </c>
      <c r="G384" s="212" t="s">
        <v>208</v>
      </c>
      <c r="H384" s="213">
        <v>1</v>
      </c>
      <c r="I384" s="214"/>
      <c r="J384" s="215">
        <f>ROUND(I384*H384,2)</f>
        <v>0</v>
      </c>
      <c r="K384" s="211" t="s">
        <v>1</v>
      </c>
      <c r="L384" s="40"/>
      <c r="M384" s="216" t="s">
        <v>1</v>
      </c>
      <c r="N384" s="217" t="s">
        <v>40</v>
      </c>
      <c r="O384" s="72"/>
      <c r="P384" s="218">
        <f>O384*H384</f>
        <v>0</v>
      </c>
      <c r="Q384" s="218">
        <v>3.09E-2</v>
      </c>
      <c r="R384" s="218">
        <f>Q384*H384</f>
        <v>3.09E-2</v>
      </c>
      <c r="S384" s="218">
        <v>0</v>
      </c>
      <c r="T384" s="219">
        <f>S384*H384</f>
        <v>0</v>
      </c>
      <c r="U384" s="35"/>
      <c r="V384" s="35"/>
      <c r="W384" s="35"/>
      <c r="X384" s="35"/>
      <c r="Y384" s="35"/>
      <c r="Z384" s="35"/>
      <c r="AA384" s="35"/>
      <c r="AB384" s="35"/>
      <c r="AC384" s="35"/>
      <c r="AD384" s="35"/>
      <c r="AE384" s="35"/>
      <c r="AR384" s="220" t="s">
        <v>412</v>
      </c>
      <c r="AT384" s="220" t="s">
        <v>205</v>
      </c>
      <c r="AU384" s="220" t="s">
        <v>84</v>
      </c>
      <c r="AY384" s="18" t="s">
        <v>203</v>
      </c>
      <c r="BE384" s="221">
        <f>IF(N384="základní",J384,0)</f>
        <v>0</v>
      </c>
      <c r="BF384" s="221">
        <f>IF(N384="snížená",J384,0)</f>
        <v>0</v>
      </c>
      <c r="BG384" s="221">
        <f>IF(N384="zákl. přenesená",J384,0)</f>
        <v>0</v>
      </c>
      <c r="BH384" s="221">
        <f>IF(N384="sníž. přenesená",J384,0)</f>
        <v>0</v>
      </c>
      <c r="BI384" s="221">
        <f>IF(N384="nulová",J384,0)</f>
        <v>0</v>
      </c>
      <c r="BJ384" s="18" t="s">
        <v>82</v>
      </c>
      <c r="BK384" s="221">
        <f>ROUND(I384*H384,2)</f>
        <v>0</v>
      </c>
      <c r="BL384" s="18" t="s">
        <v>412</v>
      </c>
      <c r="BM384" s="220" t="s">
        <v>5993</v>
      </c>
    </row>
    <row r="385" spans="1:65" s="13" customFormat="1" ht="11.25">
      <c r="B385" s="222"/>
      <c r="C385" s="223"/>
      <c r="D385" s="224" t="s">
        <v>211</v>
      </c>
      <c r="E385" s="225" t="s">
        <v>1</v>
      </c>
      <c r="F385" s="226" t="s">
        <v>5714</v>
      </c>
      <c r="G385" s="223"/>
      <c r="H385" s="225" t="s">
        <v>1</v>
      </c>
      <c r="I385" s="227"/>
      <c r="J385" s="223"/>
      <c r="K385" s="223"/>
      <c r="L385" s="228"/>
      <c r="M385" s="229"/>
      <c r="N385" s="230"/>
      <c r="O385" s="230"/>
      <c r="P385" s="230"/>
      <c r="Q385" s="230"/>
      <c r="R385" s="230"/>
      <c r="S385" s="230"/>
      <c r="T385" s="231"/>
      <c r="AT385" s="232" t="s">
        <v>211</v>
      </c>
      <c r="AU385" s="232" t="s">
        <v>84</v>
      </c>
      <c r="AV385" s="13" t="s">
        <v>82</v>
      </c>
      <c r="AW385" s="13" t="s">
        <v>31</v>
      </c>
      <c r="AX385" s="13" t="s">
        <v>75</v>
      </c>
      <c r="AY385" s="232" t="s">
        <v>203</v>
      </c>
    </row>
    <row r="386" spans="1:65" s="14" customFormat="1" ht="11.25">
      <c r="B386" s="233"/>
      <c r="C386" s="234"/>
      <c r="D386" s="224" t="s">
        <v>211</v>
      </c>
      <c r="E386" s="235" t="s">
        <v>1</v>
      </c>
      <c r="F386" s="236" t="s">
        <v>82</v>
      </c>
      <c r="G386" s="234"/>
      <c r="H386" s="237">
        <v>1</v>
      </c>
      <c r="I386" s="238"/>
      <c r="J386" s="234"/>
      <c r="K386" s="234"/>
      <c r="L386" s="239"/>
      <c r="M386" s="240"/>
      <c r="N386" s="241"/>
      <c r="O386" s="241"/>
      <c r="P386" s="241"/>
      <c r="Q386" s="241"/>
      <c r="R386" s="241"/>
      <c r="S386" s="241"/>
      <c r="T386" s="242"/>
      <c r="AT386" s="243" t="s">
        <v>211</v>
      </c>
      <c r="AU386" s="243" t="s">
        <v>84</v>
      </c>
      <c r="AV386" s="14" t="s">
        <v>84</v>
      </c>
      <c r="AW386" s="14" t="s">
        <v>31</v>
      </c>
      <c r="AX386" s="14" t="s">
        <v>82</v>
      </c>
      <c r="AY386" s="243" t="s">
        <v>203</v>
      </c>
    </row>
    <row r="387" spans="1:65" s="2" customFormat="1" ht="21.75" customHeight="1">
      <c r="A387" s="35"/>
      <c r="B387" s="36"/>
      <c r="C387" s="209" t="s">
        <v>2401</v>
      </c>
      <c r="D387" s="209" t="s">
        <v>205</v>
      </c>
      <c r="E387" s="210" t="s">
        <v>5994</v>
      </c>
      <c r="F387" s="211" t="s">
        <v>5995</v>
      </c>
      <c r="G387" s="212" t="s">
        <v>208</v>
      </c>
      <c r="H387" s="213">
        <v>3</v>
      </c>
      <c r="I387" s="214"/>
      <c r="J387" s="215">
        <f>ROUND(I387*H387,2)</f>
        <v>0</v>
      </c>
      <c r="K387" s="211" t="s">
        <v>1</v>
      </c>
      <c r="L387" s="40"/>
      <c r="M387" s="216" t="s">
        <v>1</v>
      </c>
      <c r="N387" s="217" t="s">
        <v>40</v>
      </c>
      <c r="O387" s="72"/>
      <c r="P387" s="218">
        <f>O387*H387</f>
        <v>0</v>
      </c>
      <c r="Q387" s="218">
        <v>3.5000000000000003E-2</v>
      </c>
      <c r="R387" s="218">
        <f>Q387*H387</f>
        <v>0.10500000000000001</v>
      </c>
      <c r="S387" s="218">
        <v>0</v>
      </c>
      <c r="T387" s="219">
        <f>S387*H387</f>
        <v>0</v>
      </c>
      <c r="U387" s="35"/>
      <c r="V387" s="35"/>
      <c r="W387" s="35"/>
      <c r="X387" s="35"/>
      <c r="Y387" s="35"/>
      <c r="Z387" s="35"/>
      <c r="AA387" s="35"/>
      <c r="AB387" s="35"/>
      <c r="AC387" s="35"/>
      <c r="AD387" s="35"/>
      <c r="AE387" s="35"/>
      <c r="AR387" s="220" t="s">
        <v>412</v>
      </c>
      <c r="AT387" s="220" t="s">
        <v>205</v>
      </c>
      <c r="AU387" s="220" t="s">
        <v>84</v>
      </c>
      <c r="AY387" s="18" t="s">
        <v>203</v>
      </c>
      <c r="BE387" s="221">
        <f>IF(N387="základní",J387,0)</f>
        <v>0</v>
      </c>
      <c r="BF387" s="221">
        <f>IF(N387="snížená",J387,0)</f>
        <v>0</v>
      </c>
      <c r="BG387" s="221">
        <f>IF(N387="zákl. přenesená",J387,0)</f>
        <v>0</v>
      </c>
      <c r="BH387" s="221">
        <f>IF(N387="sníž. přenesená",J387,0)</f>
        <v>0</v>
      </c>
      <c r="BI387" s="221">
        <f>IF(N387="nulová",J387,0)</f>
        <v>0</v>
      </c>
      <c r="BJ387" s="18" t="s">
        <v>82</v>
      </c>
      <c r="BK387" s="221">
        <f>ROUND(I387*H387,2)</f>
        <v>0</v>
      </c>
      <c r="BL387" s="18" t="s">
        <v>412</v>
      </c>
      <c r="BM387" s="220" t="s">
        <v>5996</v>
      </c>
    </row>
    <row r="388" spans="1:65" s="13" customFormat="1" ht="11.25">
      <c r="B388" s="222"/>
      <c r="C388" s="223"/>
      <c r="D388" s="224" t="s">
        <v>211</v>
      </c>
      <c r="E388" s="225" t="s">
        <v>1</v>
      </c>
      <c r="F388" s="226" t="s">
        <v>5714</v>
      </c>
      <c r="G388" s="223"/>
      <c r="H388" s="225" t="s">
        <v>1</v>
      </c>
      <c r="I388" s="227"/>
      <c r="J388" s="223"/>
      <c r="K388" s="223"/>
      <c r="L388" s="228"/>
      <c r="M388" s="229"/>
      <c r="N388" s="230"/>
      <c r="O388" s="230"/>
      <c r="P388" s="230"/>
      <c r="Q388" s="230"/>
      <c r="R388" s="230"/>
      <c r="S388" s="230"/>
      <c r="T388" s="231"/>
      <c r="AT388" s="232" t="s">
        <v>211</v>
      </c>
      <c r="AU388" s="232" t="s">
        <v>84</v>
      </c>
      <c r="AV388" s="13" t="s">
        <v>82</v>
      </c>
      <c r="AW388" s="13" t="s">
        <v>31</v>
      </c>
      <c r="AX388" s="13" t="s">
        <v>75</v>
      </c>
      <c r="AY388" s="232" t="s">
        <v>203</v>
      </c>
    </row>
    <row r="389" spans="1:65" s="14" customFormat="1" ht="11.25">
      <c r="B389" s="233"/>
      <c r="C389" s="234"/>
      <c r="D389" s="224" t="s">
        <v>211</v>
      </c>
      <c r="E389" s="235" t="s">
        <v>1</v>
      </c>
      <c r="F389" s="236" t="s">
        <v>104</v>
      </c>
      <c r="G389" s="234"/>
      <c r="H389" s="237">
        <v>3</v>
      </c>
      <c r="I389" s="238"/>
      <c r="J389" s="234"/>
      <c r="K389" s="234"/>
      <c r="L389" s="239"/>
      <c r="M389" s="240"/>
      <c r="N389" s="241"/>
      <c r="O389" s="241"/>
      <c r="P389" s="241"/>
      <c r="Q389" s="241"/>
      <c r="R389" s="241"/>
      <c r="S389" s="241"/>
      <c r="T389" s="242"/>
      <c r="AT389" s="243" t="s">
        <v>211</v>
      </c>
      <c r="AU389" s="243" t="s">
        <v>84</v>
      </c>
      <c r="AV389" s="14" t="s">
        <v>84</v>
      </c>
      <c r="AW389" s="14" t="s">
        <v>31</v>
      </c>
      <c r="AX389" s="14" t="s">
        <v>82</v>
      </c>
      <c r="AY389" s="243" t="s">
        <v>203</v>
      </c>
    </row>
    <row r="390" spans="1:65" s="2" customFormat="1" ht="21.75" customHeight="1">
      <c r="A390" s="35"/>
      <c r="B390" s="36"/>
      <c r="C390" s="209" t="s">
        <v>2406</v>
      </c>
      <c r="D390" s="209" t="s">
        <v>205</v>
      </c>
      <c r="E390" s="210" t="s">
        <v>5997</v>
      </c>
      <c r="F390" s="211" t="s">
        <v>5998</v>
      </c>
      <c r="G390" s="212" t="s">
        <v>208</v>
      </c>
      <c r="H390" s="213">
        <v>1</v>
      </c>
      <c r="I390" s="214"/>
      <c r="J390" s="215">
        <f>ROUND(I390*H390,2)</f>
        <v>0</v>
      </c>
      <c r="K390" s="211" t="s">
        <v>1</v>
      </c>
      <c r="L390" s="40"/>
      <c r="M390" s="216" t="s">
        <v>1</v>
      </c>
      <c r="N390" s="217" t="s">
        <v>40</v>
      </c>
      <c r="O390" s="72"/>
      <c r="P390" s="218">
        <f>O390*H390</f>
        <v>0</v>
      </c>
      <c r="Q390" s="218">
        <v>4.4299999999999999E-2</v>
      </c>
      <c r="R390" s="218">
        <f>Q390*H390</f>
        <v>4.4299999999999999E-2</v>
      </c>
      <c r="S390" s="218">
        <v>0</v>
      </c>
      <c r="T390" s="219">
        <f>S390*H390</f>
        <v>0</v>
      </c>
      <c r="U390" s="35"/>
      <c r="V390" s="35"/>
      <c r="W390" s="35"/>
      <c r="X390" s="35"/>
      <c r="Y390" s="35"/>
      <c r="Z390" s="35"/>
      <c r="AA390" s="35"/>
      <c r="AB390" s="35"/>
      <c r="AC390" s="35"/>
      <c r="AD390" s="35"/>
      <c r="AE390" s="35"/>
      <c r="AR390" s="220" t="s">
        <v>412</v>
      </c>
      <c r="AT390" s="220" t="s">
        <v>205</v>
      </c>
      <c r="AU390" s="220" t="s">
        <v>84</v>
      </c>
      <c r="AY390" s="18" t="s">
        <v>203</v>
      </c>
      <c r="BE390" s="221">
        <f>IF(N390="základní",J390,0)</f>
        <v>0</v>
      </c>
      <c r="BF390" s="221">
        <f>IF(N390="snížená",J390,0)</f>
        <v>0</v>
      </c>
      <c r="BG390" s="221">
        <f>IF(N390="zákl. přenesená",J390,0)</f>
        <v>0</v>
      </c>
      <c r="BH390" s="221">
        <f>IF(N390="sníž. přenesená",J390,0)</f>
        <v>0</v>
      </c>
      <c r="BI390" s="221">
        <f>IF(N390="nulová",J390,0)</f>
        <v>0</v>
      </c>
      <c r="BJ390" s="18" t="s">
        <v>82</v>
      </c>
      <c r="BK390" s="221">
        <f>ROUND(I390*H390,2)</f>
        <v>0</v>
      </c>
      <c r="BL390" s="18" t="s">
        <v>412</v>
      </c>
      <c r="BM390" s="220" t="s">
        <v>5999</v>
      </c>
    </row>
    <row r="391" spans="1:65" s="13" customFormat="1" ht="11.25">
      <c r="B391" s="222"/>
      <c r="C391" s="223"/>
      <c r="D391" s="224" t="s">
        <v>211</v>
      </c>
      <c r="E391" s="225" t="s">
        <v>1</v>
      </c>
      <c r="F391" s="226" t="s">
        <v>5714</v>
      </c>
      <c r="G391" s="223"/>
      <c r="H391" s="225" t="s">
        <v>1</v>
      </c>
      <c r="I391" s="227"/>
      <c r="J391" s="223"/>
      <c r="K391" s="223"/>
      <c r="L391" s="228"/>
      <c r="M391" s="229"/>
      <c r="N391" s="230"/>
      <c r="O391" s="230"/>
      <c r="P391" s="230"/>
      <c r="Q391" s="230"/>
      <c r="R391" s="230"/>
      <c r="S391" s="230"/>
      <c r="T391" s="231"/>
      <c r="AT391" s="232" t="s">
        <v>211</v>
      </c>
      <c r="AU391" s="232" t="s">
        <v>84</v>
      </c>
      <c r="AV391" s="13" t="s">
        <v>82</v>
      </c>
      <c r="AW391" s="13" t="s">
        <v>31</v>
      </c>
      <c r="AX391" s="13" t="s">
        <v>75</v>
      </c>
      <c r="AY391" s="232" t="s">
        <v>203</v>
      </c>
    </row>
    <row r="392" spans="1:65" s="14" customFormat="1" ht="11.25">
      <c r="B392" s="233"/>
      <c r="C392" s="234"/>
      <c r="D392" s="224" t="s">
        <v>211</v>
      </c>
      <c r="E392" s="235" t="s">
        <v>1</v>
      </c>
      <c r="F392" s="236" t="s">
        <v>82</v>
      </c>
      <c r="G392" s="234"/>
      <c r="H392" s="237">
        <v>1</v>
      </c>
      <c r="I392" s="238"/>
      <c r="J392" s="234"/>
      <c r="K392" s="234"/>
      <c r="L392" s="239"/>
      <c r="M392" s="240"/>
      <c r="N392" s="241"/>
      <c r="O392" s="241"/>
      <c r="P392" s="241"/>
      <c r="Q392" s="241"/>
      <c r="R392" s="241"/>
      <c r="S392" s="241"/>
      <c r="T392" s="242"/>
      <c r="AT392" s="243" t="s">
        <v>211</v>
      </c>
      <c r="AU392" s="243" t="s">
        <v>84</v>
      </c>
      <c r="AV392" s="14" t="s">
        <v>84</v>
      </c>
      <c r="AW392" s="14" t="s">
        <v>31</v>
      </c>
      <c r="AX392" s="14" t="s">
        <v>82</v>
      </c>
      <c r="AY392" s="243" t="s">
        <v>203</v>
      </c>
    </row>
    <row r="393" spans="1:65" s="2" customFormat="1" ht="21.75" customHeight="1">
      <c r="A393" s="35"/>
      <c r="B393" s="36"/>
      <c r="C393" s="209" t="s">
        <v>2231</v>
      </c>
      <c r="D393" s="209" t="s">
        <v>205</v>
      </c>
      <c r="E393" s="210" t="s">
        <v>6000</v>
      </c>
      <c r="F393" s="211" t="s">
        <v>6001</v>
      </c>
      <c r="G393" s="212" t="s">
        <v>208</v>
      </c>
      <c r="H393" s="213">
        <v>7</v>
      </c>
      <c r="I393" s="214"/>
      <c r="J393" s="215">
        <f>ROUND(I393*H393,2)</f>
        <v>0</v>
      </c>
      <c r="K393" s="211" t="s">
        <v>1</v>
      </c>
      <c r="L393" s="40"/>
      <c r="M393" s="216" t="s">
        <v>1</v>
      </c>
      <c r="N393" s="217" t="s">
        <v>40</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412</v>
      </c>
      <c r="AT393" s="220" t="s">
        <v>205</v>
      </c>
      <c r="AU393" s="220" t="s">
        <v>84</v>
      </c>
      <c r="AY393" s="18" t="s">
        <v>203</v>
      </c>
      <c r="BE393" s="221">
        <f>IF(N393="základní",J393,0)</f>
        <v>0</v>
      </c>
      <c r="BF393" s="221">
        <f>IF(N393="snížená",J393,0)</f>
        <v>0</v>
      </c>
      <c r="BG393" s="221">
        <f>IF(N393="zákl. přenesená",J393,0)</f>
        <v>0</v>
      </c>
      <c r="BH393" s="221">
        <f>IF(N393="sníž. přenesená",J393,0)</f>
        <v>0</v>
      </c>
      <c r="BI393" s="221">
        <f>IF(N393="nulová",J393,0)</f>
        <v>0</v>
      </c>
      <c r="BJ393" s="18" t="s">
        <v>82</v>
      </c>
      <c r="BK393" s="221">
        <f>ROUND(I393*H393,2)</f>
        <v>0</v>
      </c>
      <c r="BL393" s="18" t="s">
        <v>412</v>
      </c>
      <c r="BM393" s="220" t="s">
        <v>6002</v>
      </c>
    </row>
    <row r="394" spans="1:65" s="13" customFormat="1" ht="11.25">
      <c r="B394" s="222"/>
      <c r="C394" s="223"/>
      <c r="D394" s="224" t="s">
        <v>211</v>
      </c>
      <c r="E394" s="225" t="s">
        <v>1</v>
      </c>
      <c r="F394" s="226" t="s">
        <v>5714</v>
      </c>
      <c r="G394" s="223"/>
      <c r="H394" s="225" t="s">
        <v>1</v>
      </c>
      <c r="I394" s="227"/>
      <c r="J394" s="223"/>
      <c r="K394" s="223"/>
      <c r="L394" s="228"/>
      <c r="M394" s="229"/>
      <c r="N394" s="230"/>
      <c r="O394" s="230"/>
      <c r="P394" s="230"/>
      <c r="Q394" s="230"/>
      <c r="R394" s="230"/>
      <c r="S394" s="230"/>
      <c r="T394" s="231"/>
      <c r="AT394" s="232" t="s">
        <v>211</v>
      </c>
      <c r="AU394" s="232" t="s">
        <v>84</v>
      </c>
      <c r="AV394" s="13" t="s">
        <v>82</v>
      </c>
      <c r="AW394" s="13" t="s">
        <v>31</v>
      </c>
      <c r="AX394" s="13" t="s">
        <v>75</v>
      </c>
      <c r="AY394" s="232" t="s">
        <v>203</v>
      </c>
    </row>
    <row r="395" spans="1:65" s="14" customFormat="1" ht="11.25">
      <c r="B395" s="233"/>
      <c r="C395" s="234"/>
      <c r="D395" s="224" t="s">
        <v>211</v>
      </c>
      <c r="E395" s="235" t="s">
        <v>1</v>
      </c>
      <c r="F395" s="236" t="s">
        <v>6003</v>
      </c>
      <c r="G395" s="234"/>
      <c r="H395" s="237">
        <v>7</v>
      </c>
      <c r="I395" s="238"/>
      <c r="J395" s="234"/>
      <c r="K395" s="234"/>
      <c r="L395" s="239"/>
      <c r="M395" s="240"/>
      <c r="N395" s="241"/>
      <c r="O395" s="241"/>
      <c r="P395" s="241"/>
      <c r="Q395" s="241"/>
      <c r="R395" s="241"/>
      <c r="S395" s="241"/>
      <c r="T395" s="242"/>
      <c r="AT395" s="243" t="s">
        <v>211</v>
      </c>
      <c r="AU395" s="243" t="s">
        <v>84</v>
      </c>
      <c r="AV395" s="14" t="s">
        <v>84</v>
      </c>
      <c r="AW395" s="14" t="s">
        <v>31</v>
      </c>
      <c r="AX395" s="14" t="s">
        <v>82</v>
      </c>
      <c r="AY395" s="243" t="s">
        <v>203</v>
      </c>
    </row>
    <row r="396" spans="1:65" s="2" customFormat="1" ht="21.75" customHeight="1">
      <c r="A396" s="35"/>
      <c r="B396" s="36"/>
      <c r="C396" s="209" t="s">
        <v>2417</v>
      </c>
      <c r="D396" s="209" t="s">
        <v>205</v>
      </c>
      <c r="E396" s="210" t="s">
        <v>6004</v>
      </c>
      <c r="F396" s="211" t="s">
        <v>6005</v>
      </c>
      <c r="G396" s="212" t="s">
        <v>208</v>
      </c>
      <c r="H396" s="213">
        <v>4</v>
      </c>
      <c r="I396" s="214"/>
      <c r="J396" s="215">
        <f>ROUND(I396*H396,2)</f>
        <v>0</v>
      </c>
      <c r="K396" s="211" t="s">
        <v>218</v>
      </c>
      <c r="L396" s="40"/>
      <c r="M396" s="216" t="s">
        <v>1</v>
      </c>
      <c r="N396" s="217" t="s">
        <v>40</v>
      </c>
      <c r="O396" s="72"/>
      <c r="P396" s="218">
        <f>O396*H396</f>
        <v>0</v>
      </c>
      <c r="Q396" s="218">
        <v>1.4500000000000001E-2</v>
      </c>
      <c r="R396" s="218">
        <f>Q396*H396</f>
        <v>5.8000000000000003E-2</v>
      </c>
      <c r="S396" s="218">
        <v>0</v>
      </c>
      <c r="T396" s="219">
        <f>S396*H396</f>
        <v>0</v>
      </c>
      <c r="U396" s="35"/>
      <c r="V396" s="35"/>
      <c r="W396" s="35"/>
      <c r="X396" s="35"/>
      <c r="Y396" s="35"/>
      <c r="Z396" s="35"/>
      <c r="AA396" s="35"/>
      <c r="AB396" s="35"/>
      <c r="AC396" s="35"/>
      <c r="AD396" s="35"/>
      <c r="AE396" s="35"/>
      <c r="AR396" s="220" t="s">
        <v>412</v>
      </c>
      <c r="AT396" s="220" t="s">
        <v>205</v>
      </c>
      <c r="AU396" s="220" t="s">
        <v>84</v>
      </c>
      <c r="AY396" s="18" t="s">
        <v>203</v>
      </c>
      <c r="BE396" s="221">
        <f>IF(N396="základní",J396,0)</f>
        <v>0</v>
      </c>
      <c r="BF396" s="221">
        <f>IF(N396="snížená",J396,0)</f>
        <v>0</v>
      </c>
      <c r="BG396" s="221">
        <f>IF(N396="zákl. přenesená",J396,0)</f>
        <v>0</v>
      </c>
      <c r="BH396" s="221">
        <f>IF(N396="sníž. přenesená",J396,0)</f>
        <v>0</v>
      </c>
      <c r="BI396" s="221">
        <f>IF(N396="nulová",J396,0)</f>
        <v>0</v>
      </c>
      <c r="BJ396" s="18" t="s">
        <v>82</v>
      </c>
      <c r="BK396" s="221">
        <f>ROUND(I396*H396,2)</f>
        <v>0</v>
      </c>
      <c r="BL396" s="18" t="s">
        <v>412</v>
      </c>
      <c r="BM396" s="220" t="s">
        <v>6006</v>
      </c>
    </row>
    <row r="397" spans="1:65" s="13" customFormat="1" ht="11.25">
      <c r="B397" s="222"/>
      <c r="C397" s="223"/>
      <c r="D397" s="224" t="s">
        <v>211</v>
      </c>
      <c r="E397" s="225" t="s">
        <v>1</v>
      </c>
      <c r="F397" s="226" t="s">
        <v>5714</v>
      </c>
      <c r="G397" s="223"/>
      <c r="H397" s="225" t="s">
        <v>1</v>
      </c>
      <c r="I397" s="227"/>
      <c r="J397" s="223"/>
      <c r="K397" s="223"/>
      <c r="L397" s="228"/>
      <c r="M397" s="229"/>
      <c r="N397" s="230"/>
      <c r="O397" s="230"/>
      <c r="P397" s="230"/>
      <c r="Q397" s="230"/>
      <c r="R397" s="230"/>
      <c r="S397" s="230"/>
      <c r="T397" s="231"/>
      <c r="AT397" s="232" t="s">
        <v>211</v>
      </c>
      <c r="AU397" s="232" t="s">
        <v>84</v>
      </c>
      <c r="AV397" s="13" t="s">
        <v>82</v>
      </c>
      <c r="AW397" s="13" t="s">
        <v>31</v>
      </c>
      <c r="AX397" s="13" t="s">
        <v>75</v>
      </c>
      <c r="AY397" s="232" t="s">
        <v>203</v>
      </c>
    </row>
    <row r="398" spans="1:65" s="14" customFormat="1" ht="11.25">
      <c r="B398" s="233"/>
      <c r="C398" s="234"/>
      <c r="D398" s="224" t="s">
        <v>211</v>
      </c>
      <c r="E398" s="235" t="s">
        <v>1</v>
      </c>
      <c r="F398" s="236" t="s">
        <v>209</v>
      </c>
      <c r="G398" s="234"/>
      <c r="H398" s="237">
        <v>4</v>
      </c>
      <c r="I398" s="238"/>
      <c r="J398" s="234"/>
      <c r="K398" s="234"/>
      <c r="L398" s="239"/>
      <c r="M398" s="240"/>
      <c r="N398" s="241"/>
      <c r="O398" s="241"/>
      <c r="P398" s="241"/>
      <c r="Q398" s="241"/>
      <c r="R398" s="241"/>
      <c r="S398" s="241"/>
      <c r="T398" s="242"/>
      <c r="AT398" s="243" t="s">
        <v>211</v>
      </c>
      <c r="AU398" s="243" t="s">
        <v>84</v>
      </c>
      <c r="AV398" s="14" t="s">
        <v>84</v>
      </c>
      <c r="AW398" s="14" t="s">
        <v>31</v>
      </c>
      <c r="AX398" s="14" t="s">
        <v>82</v>
      </c>
      <c r="AY398" s="243" t="s">
        <v>203</v>
      </c>
    </row>
    <row r="399" spans="1:65" s="2" customFormat="1" ht="21.75" customHeight="1">
      <c r="A399" s="35"/>
      <c r="B399" s="36"/>
      <c r="C399" s="209" t="s">
        <v>2422</v>
      </c>
      <c r="D399" s="209" t="s">
        <v>205</v>
      </c>
      <c r="E399" s="210" t="s">
        <v>6007</v>
      </c>
      <c r="F399" s="211" t="s">
        <v>6008</v>
      </c>
      <c r="G399" s="212" t="s">
        <v>208</v>
      </c>
      <c r="H399" s="213">
        <v>4</v>
      </c>
      <c r="I399" s="214"/>
      <c r="J399" s="215">
        <f>ROUND(I399*H399,2)</f>
        <v>0</v>
      </c>
      <c r="K399" s="211" t="s">
        <v>218</v>
      </c>
      <c r="L399" s="40"/>
      <c r="M399" s="216" t="s">
        <v>1</v>
      </c>
      <c r="N399" s="217" t="s">
        <v>40</v>
      </c>
      <c r="O399" s="72"/>
      <c r="P399" s="218">
        <f>O399*H399</f>
        <v>0</v>
      </c>
      <c r="Q399" s="218">
        <v>1.6549999999999999E-2</v>
      </c>
      <c r="R399" s="218">
        <f>Q399*H399</f>
        <v>6.6199999999999995E-2</v>
      </c>
      <c r="S399" s="218">
        <v>0</v>
      </c>
      <c r="T399" s="219">
        <f>S399*H399</f>
        <v>0</v>
      </c>
      <c r="U399" s="35"/>
      <c r="V399" s="35"/>
      <c r="W399" s="35"/>
      <c r="X399" s="35"/>
      <c r="Y399" s="35"/>
      <c r="Z399" s="35"/>
      <c r="AA399" s="35"/>
      <c r="AB399" s="35"/>
      <c r="AC399" s="35"/>
      <c r="AD399" s="35"/>
      <c r="AE399" s="35"/>
      <c r="AR399" s="220" t="s">
        <v>412</v>
      </c>
      <c r="AT399" s="220" t="s">
        <v>205</v>
      </c>
      <c r="AU399" s="220" t="s">
        <v>84</v>
      </c>
      <c r="AY399" s="18" t="s">
        <v>203</v>
      </c>
      <c r="BE399" s="221">
        <f>IF(N399="základní",J399,0)</f>
        <v>0</v>
      </c>
      <c r="BF399" s="221">
        <f>IF(N399="snížená",J399,0)</f>
        <v>0</v>
      </c>
      <c r="BG399" s="221">
        <f>IF(N399="zákl. přenesená",J399,0)</f>
        <v>0</v>
      </c>
      <c r="BH399" s="221">
        <f>IF(N399="sníž. přenesená",J399,0)</f>
        <v>0</v>
      </c>
      <c r="BI399" s="221">
        <f>IF(N399="nulová",J399,0)</f>
        <v>0</v>
      </c>
      <c r="BJ399" s="18" t="s">
        <v>82</v>
      </c>
      <c r="BK399" s="221">
        <f>ROUND(I399*H399,2)</f>
        <v>0</v>
      </c>
      <c r="BL399" s="18" t="s">
        <v>412</v>
      </c>
      <c r="BM399" s="220" t="s">
        <v>6009</v>
      </c>
    </row>
    <row r="400" spans="1:65" s="13" customFormat="1" ht="11.25">
      <c r="B400" s="222"/>
      <c r="C400" s="223"/>
      <c r="D400" s="224" t="s">
        <v>211</v>
      </c>
      <c r="E400" s="225" t="s">
        <v>1</v>
      </c>
      <c r="F400" s="226" t="s">
        <v>5714</v>
      </c>
      <c r="G400" s="223"/>
      <c r="H400" s="225" t="s">
        <v>1</v>
      </c>
      <c r="I400" s="227"/>
      <c r="J400" s="223"/>
      <c r="K400" s="223"/>
      <c r="L400" s="228"/>
      <c r="M400" s="229"/>
      <c r="N400" s="230"/>
      <c r="O400" s="230"/>
      <c r="P400" s="230"/>
      <c r="Q400" s="230"/>
      <c r="R400" s="230"/>
      <c r="S400" s="230"/>
      <c r="T400" s="231"/>
      <c r="AT400" s="232" t="s">
        <v>211</v>
      </c>
      <c r="AU400" s="232" t="s">
        <v>84</v>
      </c>
      <c r="AV400" s="13" t="s">
        <v>82</v>
      </c>
      <c r="AW400" s="13" t="s">
        <v>31</v>
      </c>
      <c r="AX400" s="13" t="s">
        <v>75</v>
      </c>
      <c r="AY400" s="232" t="s">
        <v>203</v>
      </c>
    </row>
    <row r="401" spans="1:65" s="14" customFormat="1" ht="11.25">
      <c r="B401" s="233"/>
      <c r="C401" s="234"/>
      <c r="D401" s="224" t="s">
        <v>211</v>
      </c>
      <c r="E401" s="235" t="s">
        <v>1</v>
      </c>
      <c r="F401" s="236" t="s">
        <v>209</v>
      </c>
      <c r="G401" s="234"/>
      <c r="H401" s="237">
        <v>4</v>
      </c>
      <c r="I401" s="238"/>
      <c r="J401" s="234"/>
      <c r="K401" s="234"/>
      <c r="L401" s="239"/>
      <c r="M401" s="240"/>
      <c r="N401" s="241"/>
      <c r="O401" s="241"/>
      <c r="P401" s="241"/>
      <c r="Q401" s="241"/>
      <c r="R401" s="241"/>
      <c r="S401" s="241"/>
      <c r="T401" s="242"/>
      <c r="AT401" s="243" t="s">
        <v>211</v>
      </c>
      <c r="AU401" s="243" t="s">
        <v>84</v>
      </c>
      <c r="AV401" s="14" t="s">
        <v>84</v>
      </c>
      <c r="AW401" s="14" t="s">
        <v>31</v>
      </c>
      <c r="AX401" s="14" t="s">
        <v>82</v>
      </c>
      <c r="AY401" s="243" t="s">
        <v>203</v>
      </c>
    </row>
    <row r="402" spans="1:65" s="2" customFormat="1" ht="21.75" customHeight="1">
      <c r="A402" s="35"/>
      <c r="B402" s="36"/>
      <c r="C402" s="209" t="s">
        <v>2426</v>
      </c>
      <c r="D402" s="209" t="s">
        <v>205</v>
      </c>
      <c r="E402" s="210" t="s">
        <v>6010</v>
      </c>
      <c r="F402" s="211" t="s">
        <v>6011</v>
      </c>
      <c r="G402" s="212" t="s">
        <v>208</v>
      </c>
      <c r="H402" s="213">
        <v>4</v>
      </c>
      <c r="I402" s="214"/>
      <c r="J402" s="215">
        <f>ROUND(I402*H402,2)</f>
        <v>0</v>
      </c>
      <c r="K402" s="211" t="s">
        <v>218</v>
      </c>
      <c r="L402" s="40"/>
      <c r="M402" s="216" t="s">
        <v>1</v>
      </c>
      <c r="N402" s="217" t="s">
        <v>40</v>
      </c>
      <c r="O402" s="72"/>
      <c r="P402" s="218">
        <f>O402*H402</f>
        <v>0</v>
      </c>
      <c r="Q402" s="218">
        <v>1.8599999999999998E-2</v>
      </c>
      <c r="R402" s="218">
        <f>Q402*H402</f>
        <v>7.4399999999999994E-2</v>
      </c>
      <c r="S402" s="218">
        <v>0</v>
      </c>
      <c r="T402" s="219">
        <f>S402*H402</f>
        <v>0</v>
      </c>
      <c r="U402" s="35"/>
      <c r="V402" s="35"/>
      <c r="W402" s="35"/>
      <c r="X402" s="35"/>
      <c r="Y402" s="35"/>
      <c r="Z402" s="35"/>
      <c r="AA402" s="35"/>
      <c r="AB402" s="35"/>
      <c r="AC402" s="35"/>
      <c r="AD402" s="35"/>
      <c r="AE402" s="35"/>
      <c r="AR402" s="220" t="s">
        <v>412</v>
      </c>
      <c r="AT402" s="220" t="s">
        <v>205</v>
      </c>
      <c r="AU402" s="220" t="s">
        <v>84</v>
      </c>
      <c r="AY402" s="18" t="s">
        <v>203</v>
      </c>
      <c r="BE402" s="221">
        <f>IF(N402="základní",J402,0)</f>
        <v>0</v>
      </c>
      <c r="BF402" s="221">
        <f>IF(N402="snížená",J402,0)</f>
        <v>0</v>
      </c>
      <c r="BG402" s="221">
        <f>IF(N402="zákl. přenesená",J402,0)</f>
        <v>0</v>
      </c>
      <c r="BH402" s="221">
        <f>IF(N402="sníž. přenesená",J402,0)</f>
        <v>0</v>
      </c>
      <c r="BI402" s="221">
        <f>IF(N402="nulová",J402,0)</f>
        <v>0</v>
      </c>
      <c r="BJ402" s="18" t="s">
        <v>82</v>
      </c>
      <c r="BK402" s="221">
        <f>ROUND(I402*H402,2)</f>
        <v>0</v>
      </c>
      <c r="BL402" s="18" t="s">
        <v>412</v>
      </c>
      <c r="BM402" s="220" t="s">
        <v>6012</v>
      </c>
    </row>
    <row r="403" spans="1:65" s="13" customFormat="1" ht="11.25">
      <c r="B403" s="222"/>
      <c r="C403" s="223"/>
      <c r="D403" s="224" t="s">
        <v>211</v>
      </c>
      <c r="E403" s="225" t="s">
        <v>1</v>
      </c>
      <c r="F403" s="226" t="s">
        <v>5714</v>
      </c>
      <c r="G403" s="223"/>
      <c r="H403" s="225" t="s">
        <v>1</v>
      </c>
      <c r="I403" s="227"/>
      <c r="J403" s="223"/>
      <c r="K403" s="223"/>
      <c r="L403" s="228"/>
      <c r="M403" s="229"/>
      <c r="N403" s="230"/>
      <c r="O403" s="230"/>
      <c r="P403" s="230"/>
      <c r="Q403" s="230"/>
      <c r="R403" s="230"/>
      <c r="S403" s="230"/>
      <c r="T403" s="231"/>
      <c r="AT403" s="232" t="s">
        <v>211</v>
      </c>
      <c r="AU403" s="232" t="s">
        <v>84</v>
      </c>
      <c r="AV403" s="13" t="s">
        <v>82</v>
      </c>
      <c r="AW403" s="13" t="s">
        <v>31</v>
      </c>
      <c r="AX403" s="13" t="s">
        <v>75</v>
      </c>
      <c r="AY403" s="232" t="s">
        <v>203</v>
      </c>
    </row>
    <row r="404" spans="1:65" s="14" customFormat="1" ht="11.25">
      <c r="B404" s="233"/>
      <c r="C404" s="234"/>
      <c r="D404" s="224" t="s">
        <v>211</v>
      </c>
      <c r="E404" s="235" t="s">
        <v>1</v>
      </c>
      <c r="F404" s="236" t="s">
        <v>209</v>
      </c>
      <c r="G404" s="234"/>
      <c r="H404" s="237">
        <v>4</v>
      </c>
      <c r="I404" s="238"/>
      <c r="J404" s="234"/>
      <c r="K404" s="234"/>
      <c r="L404" s="239"/>
      <c r="M404" s="240"/>
      <c r="N404" s="241"/>
      <c r="O404" s="241"/>
      <c r="P404" s="241"/>
      <c r="Q404" s="241"/>
      <c r="R404" s="241"/>
      <c r="S404" s="241"/>
      <c r="T404" s="242"/>
      <c r="AT404" s="243" t="s">
        <v>211</v>
      </c>
      <c r="AU404" s="243" t="s">
        <v>84</v>
      </c>
      <c r="AV404" s="14" t="s">
        <v>84</v>
      </c>
      <c r="AW404" s="14" t="s">
        <v>31</v>
      </c>
      <c r="AX404" s="14" t="s">
        <v>82</v>
      </c>
      <c r="AY404" s="243" t="s">
        <v>203</v>
      </c>
    </row>
    <row r="405" spans="1:65" s="2" customFormat="1" ht="33" customHeight="1">
      <c r="A405" s="35"/>
      <c r="B405" s="36"/>
      <c r="C405" s="209" t="s">
        <v>2432</v>
      </c>
      <c r="D405" s="209" t="s">
        <v>205</v>
      </c>
      <c r="E405" s="210" t="s">
        <v>6013</v>
      </c>
      <c r="F405" s="211" t="s">
        <v>6014</v>
      </c>
      <c r="G405" s="212" t="s">
        <v>208</v>
      </c>
      <c r="H405" s="213">
        <v>24</v>
      </c>
      <c r="I405" s="214"/>
      <c r="J405" s="215">
        <f>ROUND(I405*H405,2)</f>
        <v>0</v>
      </c>
      <c r="K405" s="211" t="s">
        <v>218</v>
      </c>
      <c r="L405" s="40"/>
      <c r="M405" s="216" t="s">
        <v>1</v>
      </c>
      <c r="N405" s="217" t="s">
        <v>40</v>
      </c>
      <c r="O405" s="72"/>
      <c r="P405" s="218">
        <f>O405*H405</f>
        <v>0</v>
      </c>
      <c r="Q405" s="218">
        <v>2.2700000000000001E-2</v>
      </c>
      <c r="R405" s="218">
        <f>Q405*H405</f>
        <v>0.54480000000000006</v>
      </c>
      <c r="S405" s="218">
        <v>0</v>
      </c>
      <c r="T405" s="219">
        <f>S405*H405</f>
        <v>0</v>
      </c>
      <c r="U405" s="35"/>
      <c r="V405" s="35"/>
      <c r="W405" s="35"/>
      <c r="X405" s="35"/>
      <c r="Y405" s="35"/>
      <c r="Z405" s="35"/>
      <c r="AA405" s="35"/>
      <c r="AB405" s="35"/>
      <c r="AC405" s="35"/>
      <c r="AD405" s="35"/>
      <c r="AE405" s="35"/>
      <c r="AR405" s="220" t="s">
        <v>412</v>
      </c>
      <c r="AT405" s="220" t="s">
        <v>205</v>
      </c>
      <c r="AU405" s="220" t="s">
        <v>84</v>
      </c>
      <c r="AY405" s="18" t="s">
        <v>203</v>
      </c>
      <c r="BE405" s="221">
        <f>IF(N405="základní",J405,0)</f>
        <v>0</v>
      </c>
      <c r="BF405" s="221">
        <f>IF(N405="snížená",J405,0)</f>
        <v>0</v>
      </c>
      <c r="BG405" s="221">
        <f>IF(N405="zákl. přenesená",J405,0)</f>
        <v>0</v>
      </c>
      <c r="BH405" s="221">
        <f>IF(N405="sníž. přenesená",J405,0)</f>
        <v>0</v>
      </c>
      <c r="BI405" s="221">
        <f>IF(N405="nulová",J405,0)</f>
        <v>0</v>
      </c>
      <c r="BJ405" s="18" t="s">
        <v>82</v>
      </c>
      <c r="BK405" s="221">
        <f>ROUND(I405*H405,2)</f>
        <v>0</v>
      </c>
      <c r="BL405" s="18" t="s">
        <v>412</v>
      </c>
      <c r="BM405" s="220" t="s">
        <v>6015</v>
      </c>
    </row>
    <row r="406" spans="1:65" s="13" customFormat="1" ht="11.25">
      <c r="B406" s="222"/>
      <c r="C406" s="223"/>
      <c r="D406" s="224" t="s">
        <v>211</v>
      </c>
      <c r="E406" s="225" t="s">
        <v>1</v>
      </c>
      <c r="F406" s="226" t="s">
        <v>5714</v>
      </c>
      <c r="G406" s="223"/>
      <c r="H406" s="225" t="s">
        <v>1</v>
      </c>
      <c r="I406" s="227"/>
      <c r="J406" s="223"/>
      <c r="K406" s="223"/>
      <c r="L406" s="228"/>
      <c r="M406" s="229"/>
      <c r="N406" s="230"/>
      <c r="O406" s="230"/>
      <c r="P406" s="230"/>
      <c r="Q406" s="230"/>
      <c r="R406" s="230"/>
      <c r="S406" s="230"/>
      <c r="T406" s="231"/>
      <c r="AT406" s="232" t="s">
        <v>211</v>
      </c>
      <c r="AU406" s="232" t="s">
        <v>84</v>
      </c>
      <c r="AV406" s="13" t="s">
        <v>82</v>
      </c>
      <c r="AW406" s="13" t="s">
        <v>31</v>
      </c>
      <c r="AX406" s="13" t="s">
        <v>75</v>
      </c>
      <c r="AY406" s="232" t="s">
        <v>203</v>
      </c>
    </row>
    <row r="407" spans="1:65" s="14" customFormat="1" ht="11.25">
      <c r="B407" s="233"/>
      <c r="C407" s="234"/>
      <c r="D407" s="224" t="s">
        <v>211</v>
      </c>
      <c r="E407" s="235" t="s">
        <v>1</v>
      </c>
      <c r="F407" s="236" t="s">
        <v>1306</v>
      </c>
      <c r="G407" s="234"/>
      <c r="H407" s="237">
        <v>24</v>
      </c>
      <c r="I407" s="238"/>
      <c r="J407" s="234"/>
      <c r="K407" s="234"/>
      <c r="L407" s="239"/>
      <c r="M407" s="240"/>
      <c r="N407" s="241"/>
      <c r="O407" s="241"/>
      <c r="P407" s="241"/>
      <c r="Q407" s="241"/>
      <c r="R407" s="241"/>
      <c r="S407" s="241"/>
      <c r="T407" s="242"/>
      <c r="AT407" s="243" t="s">
        <v>211</v>
      </c>
      <c r="AU407" s="243" t="s">
        <v>84</v>
      </c>
      <c r="AV407" s="14" t="s">
        <v>84</v>
      </c>
      <c r="AW407" s="14" t="s">
        <v>31</v>
      </c>
      <c r="AX407" s="14" t="s">
        <v>82</v>
      </c>
      <c r="AY407" s="243" t="s">
        <v>203</v>
      </c>
    </row>
    <row r="408" spans="1:65" s="2" customFormat="1" ht="33" customHeight="1">
      <c r="A408" s="35"/>
      <c r="B408" s="36"/>
      <c r="C408" s="209" t="s">
        <v>2193</v>
      </c>
      <c r="D408" s="209" t="s">
        <v>205</v>
      </c>
      <c r="E408" s="210" t="s">
        <v>6016</v>
      </c>
      <c r="F408" s="211" t="s">
        <v>6017</v>
      </c>
      <c r="G408" s="212" t="s">
        <v>208</v>
      </c>
      <c r="H408" s="213">
        <v>76</v>
      </c>
      <c r="I408" s="214"/>
      <c r="J408" s="215">
        <f>ROUND(I408*H408,2)</f>
        <v>0</v>
      </c>
      <c r="K408" s="211" t="s">
        <v>218</v>
      </c>
      <c r="L408" s="40"/>
      <c r="M408" s="216" t="s">
        <v>1</v>
      </c>
      <c r="N408" s="217" t="s">
        <v>40</v>
      </c>
      <c r="O408" s="72"/>
      <c r="P408" s="218">
        <f>O408*H408</f>
        <v>0</v>
      </c>
      <c r="Q408" s="218">
        <v>2.47E-2</v>
      </c>
      <c r="R408" s="218">
        <f>Q408*H408</f>
        <v>1.8772</v>
      </c>
      <c r="S408" s="218">
        <v>0</v>
      </c>
      <c r="T408" s="219">
        <f>S408*H408</f>
        <v>0</v>
      </c>
      <c r="U408" s="35"/>
      <c r="V408" s="35"/>
      <c r="W408" s="35"/>
      <c r="X408" s="35"/>
      <c r="Y408" s="35"/>
      <c r="Z408" s="35"/>
      <c r="AA408" s="35"/>
      <c r="AB408" s="35"/>
      <c r="AC408" s="35"/>
      <c r="AD408" s="35"/>
      <c r="AE408" s="35"/>
      <c r="AR408" s="220" t="s">
        <v>412</v>
      </c>
      <c r="AT408" s="220" t="s">
        <v>205</v>
      </c>
      <c r="AU408" s="220" t="s">
        <v>84</v>
      </c>
      <c r="AY408" s="18" t="s">
        <v>203</v>
      </c>
      <c r="BE408" s="221">
        <f>IF(N408="základní",J408,0)</f>
        <v>0</v>
      </c>
      <c r="BF408" s="221">
        <f>IF(N408="snížená",J408,0)</f>
        <v>0</v>
      </c>
      <c r="BG408" s="221">
        <f>IF(N408="zákl. přenesená",J408,0)</f>
        <v>0</v>
      </c>
      <c r="BH408" s="221">
        <f>IF(N408="sníž. přenesená",J408,0)</f>
        <v>0</v>
      </c>
      <c r="BI408" s="221">
        <f>IF(N408="nulová",J408,0)</f>
        <v>0</v>
      </c>
      <c r="BJ408" s="18" t="s">
        <v>82</v>
      </c>
      <c r="BK408" s="221">
        <f>ROUND(I408*H408,2)</f>
        <v>0</v>
      </c>
      <c r="BL408" s="18" t="s">
        <v>412</v>
      </c>
      <c r="BM408" s="220" t="s">
        <v>6018</v>
      </c>
    </row>
    <row r="409" spans="1:65" s="13" customFormat="1" ht="11.25">
      <c r="B409" s="222"/>
      <c r="C409" s="223"/>
      <c r="D409" s="224" t="s">
        <v>211</v>
      </c>
      <c r="E409" s="225" t="s">
        <v>1</v>
      </c>
      <c r="F409" s="226" t="s">
        <v>5714</v>
      </c>
      <c r="G409" s="223"/>
      <c r="H409" s="225" t="s">
        <v>1</v>
      </c>
      <c r="I409" s="227"/>
      <c r="J409" s="223"/>
      <c r="K409" s="223"/>
      <c r="L409" s="228"/>
      <c r="M409" s="229"/>
      <c r="N409" s="230"/>
      <c r="O409" s="230"/>
      <c r="P409" s="230"/>
      <c r="Q409" s="230"/>
      <c r="R409" s="230"/>
      <c r="S409" s="230"/>
      <c r="T409" s="231"/>
      <c r="AT409" s="232" t="s">
        <v>211</v>
      </c>
      <c r="AU409" s="232" t="s">
        <v>84</v>
      </c>
      <c r="AV409" s="13" t="s">
        <v>82</v>
      </c>
      <c r="AW409" s="13" t="s">
        <v>31</v>
      </c>
      <c r="AX409" s="13" t="s">
        <v>75</v>
      </c>
      <c r="AY409" s="232" t="s">
        <v>203</v>
      </c>
    </row>
    <row r="410" spans="1:65" s="14" customFormat="1" ht="11.25">
      <c r="B410" s="233"/>
      <c r="C410" s="234"/>
      <c r="D410" s="224" t="s">
        <v>211</v>
      </c>
      <c r="E410" s="235" t="s">
        <v>1</v>
      </c>
      <c r="F410" s="236" t="s">
        <v>2344</v>
      </c>
      <c r="G410" s="234"/>
      <c r="H410" s="237">
        <v>76</v>
      </c>
      <c r="I410" s="238"/>
      <c r="J410" s="234"/>
      <c r="K410" s="234"/>
      <c r="L410" s="239"/>
      <c r="M410" s="240"/>
      <c r="N410" s="241"/>
      <c r="O410" s="241"/>
      <c r="P410" s="241"/>
      <c r="Q410" s="241"/>
      <c r="R410" s="241"/>
      <c r="S410" s="241"/>
      <c r="T410" s="242"/>
      <c r="AT410" s="243" t="s">
        <v>211</v>
      </c>
      <c r="AU410" s="243" t="s">
        <v>84</v>
      </c>
      <c r="AV410" s="14" t="s">
        <v>84</v>
      </c>
      <c r="AW410" s="14" t="s">
        <v>31</v>
      </c>
      <c r="AX410" s="14" t="s">
        <v>82</v>
      </c>
      <c r="AY410" s="243" t="s">
        <v>203</v>
      </c>
    </row>
    <row r="411" spans="1:65" s="2" customFormat="1" ht="33" customHeight="1">
      <c r="A411" s="35"/>
      <c r="B411" s="36"/>
      <c r="C411" s="209" t="s">
        <v>2212</v>
      </c>
      <c r="D411" s="209" t="s">
        <v>205</v>
      </c>
      <c r="E411" s="210" t="s">
        <v>6019</v>
      </c>
      <c r="F411" s="211" t="s">
        <v>6020</v>
      </c>
      <c r="G411" s="212" t="s">
        <v>208</v>
      </c>
      <c r="H411" s="213">
        <v>18</v>
      </c>
      <c r="I411" s="214"/>
      <c r="J411" s="215">
        <f>ROUND(I411*H411,2)</f>
        <v>0</v>
      </c>
      <c r="K411" s="211" t="s">
        <v>218</v>
      </c>
      <c r="L411" s="40"/>
      <c r="M411" s="216" t="s">
        <v>1</v>
      </c>
      <c r="N411" s="217" t="s">
        <v>40</v>
      </c>
      <c r="O411" s="72"/>
      <c r="P411" s="218">
        <f>O411*H411</f>
        <v>0</v>
      </c>
      <c r="Q411" s="218">
        <v>2.6800000000000001E-2</v>
      </c>
      <c r="R411" s="218">
        <f>Q411*H411</f>
        <v>0.4824</v>
      </c>
      <c r="S411" s="218">
        <v>0</v>
      </c>
      <c r="T411" s="219">
        <f>S411*H411</f>
        <v>0</v>
      </c>
      <c r="U411" s="35"/>
      <c r="V411" s="35"/>
      <c r="W411" s="35"/>
      <c r="X411" s="35"/>
      <c r="Y411" s="35"/>
      <c r="Z411" s="35"/>
      <c r="AA411" s="35"/>
      <c r="AB411" s="35"/>
      <c r="AC411" s="35"/>
      <c r="AD411" s="35"/>
      <c r="AE411" s="35"/>
      <c r="AR411" s="220" t="s">
        <v>412</v>
      </c>
      <c r="AT411" s="220" t="s">
        <v>205</v>
      </c>
      <c r="AU411" s="220" t="s">
        <v>84</v>
      </c>
      <c r="AY411" s="18" t="s">
        <v>203</v>
      </c>
      <c r="BE411" s="221">
        <f>IF(N411="základní",J411,0)</f>
        <v>0</v>
      </c>
      <c r="BF411" s="221">
        <f>IF(N411="snížená",J411,0)</f>
        <v>0</v>
      </c>
      <c r="BG411" s="221">
        <f>IF(N411="zákl. přenesená",J411,0)</f>
        <v>0</v>
      </c>
      <c r="BH411" s="221">
        <f>IF(N411="sníž. přenesená",J411,0)</f>
        <v>0</v>
      </c>
      <c r="BI411" s="221">
        <f>IF(N411="nulová",J411,0)</f>
        <v>0</v>
      </c>
      <c r="BJ411" s="18" t="s">
        <v>82</v>
      </c>
      <c r="BK411" s="221">
        <f>ROUND(I411*H411,2)</f>
        <v>0</v>
      </c>
      <c r="BL411" s="18" t="s">
        <v>412</v>
      </c>
      <c r="BM411" s="220" t="s">
        <v>6021</v>
      </c>
    </row>
    <row r="412" spans="1:65" s="13" customFormat="1" ht="11.25">
      <c r="B412" s="222"/>
      <c r="C412" s="223"/>
      <c r="D412" s="224" t="s">
        <v>211</v>
      </c>
      <c r="E412" s="225" t="s">
        <v>1</v>
      </c>
      <c r="F412" s="226" t="s">
        <v>5714</v>
      </c>
      <c r="G412" s="223"/>
      <c r="H412" s="225" t="s">
        <v>1</v>
      </c>
      <c r="I412" s="227"/>
      <c r="J412" s="223"/>
      <c r="K412" s="223"/>
      <c r="L412" s="228"/>
      <c r="M412" s="229"/>
      <c r="N412" s="230"/>
      <c r="O412" s="230"/>
      <c r="P412" s="230"/>
      <c r="Q412" s="230"/>
      <c r="R412" s="230"/>
      <c r="S412" s="230"/>
      <c r="T412" s="231"/>
      <c r="AT412" s="232" t="s">
        <v>211</v>
      </c>
      <c r="AU412" s="232" t="s">
        <v>84</v>
      </c>
      <c r="AV412" s="13" t="s">
        <v>82</v>
      </c>
      <c r="AW412" s="13" t="s">
        <v>31</v>
      </c>
      <c r="AX412" s="13" t="s">
        <v>75</v>
      </c>
      <c r="AY412" s="232" t="s">
        <v>203</v>
      </c>
    </row>
    <row r="413" spans="1:65" s="14" customFormat="1" ht="11.25">
      <c r="B413" s="233"/>
      <c r="C413" s="234"/>
      <c r="D413" s="224" t="s">
        <v>211</v>
      </c>
      <c r="E413" s="235" t="s">
        <v>1</v>
      </c>
      <c r="F413" s="236" t="s">
        <v>428</v>
      </c>
      <c r="G413" s="234"/>
      <c r="H413" s="237">
        <v>18</v>
      </c>
      <c r="I413" s="238"/>
      <c r="J413" s="234"/>
      <c r="K413" s="234"/>
      <c r="L413" s="239"/>
      <c r="M413" s="240"/>
      <c r="N413" s="241"/>
      <c r="O413" s="241"/>
      <c r="P413" s="241"/>
      <c r="Q413" s="241"/>
      <c r="R413" s="241"/>
      <c r="S413" s="241"/>
      <c r="T413" s="242"/>
      <c r="AT413" s="243" t="s">
        <v>211</v>
      </c>
      <c r="AU413" s="243" t="s">
        <v>84</v>
      </c>
      <c r="AV413" s="14" t="s">
        <v>84</v>
      </c>
      <c r="AW413" s="14" t="s">
        <v>31</v>
      </c>
      <c r="AX413" s="14" t="s">
        <v>82</v>
      </c>
      <c r="AY413" s="243" t="s">
        <v>203</v>
      </c>
    </row>
    <row r="414" spans="1:65" s="2" customFormat="1" ht="33" customHeight="1">
      <c r="A414" s="35"/>
      <c r="B414" s="36"/>
      <c r="C414" s="209" t="s">
        <v>2222</v>
      </c>
      <c r="D414" s="209" t="s">
        <v>205</v>
      </c>
      <c r="E414" s="210" t="s">
        <v>6022</v>
      </c>
      <c r="F414" s="211" t="s">
        <v>6023</v>
      </c>
      <c r="G414" s="212" t="s">
        <v>208</v>
      </c>
      <c r="H414" s="213">
        <v>8</v>
      </c>
      <c r="I414" s="214"/>
      <c r="J414" s="215">
        <f>ROUND(I414*H414,2)</f>
        <v>0</v>
      </c>
      <c r="K414" s="211" t="s">
        <v>218</v>
      </c>
      <c r="L414" s="40"/>
      <c r="M414" s="216" t="s">
        <v>1</v>
      </c>
      <c r="N414" s="217" t="s">
        <v>40</v>
      </c>
      <c r="O414" s="72"/>
      <c r="P414" s="218">
        <f>O414*H414</f>
        <v>0</v>
      </c>
      <c r="Q414" s="218">
        <v>3.09E-2</v>
      </c>
      <c r="R414" s="218">
        <f>Q414*H414</f>
        <v>0.2472</v>
      </c>
      <c r="S414" s="218">
        <v>0</v>
      </c>
      <c r="T414" s="219">
        <f>S414*H414</f>
        <v>0</v>
      </c>
      <c r="U414" s="35"/>
      <c r="V414" s="35"/>
      <c r="W414" s="35"/>
      <c r="X414" s="35"/>
      <c r="Y414" s="35"/>
      <c r="Z414" s="35"/>
      <c r="AA414" s="35"/>
      <c r="AB414" s="35"/>
      <c r="AC414" s="35"/>
      <c r="AD414" s="35"/>
      <c r="AE414" s="35"/>
      <c r="AR414" s="220" t="s">
        <v>412</v>
      </c>
      <c r="AT414" s="220" t="s">
        <v>205</v>
      </c>
      <c r="AU414" s="220" t="s">
        <v>84</v>
      </c>
      <c r="AY414" s="18" t="s">
        <v>203</v>
      </c>
      <c r="BE414" s="221">
        <f>IF(N414="základní",J414,0)</f>
        <v>0</v>
      </c>
      <c r="BF414" s="221">
        <f>IF(N414="snížená",J414,0)</f>
        <v>0</v>
      </c>
      <c r="BG414" s="221">
        <f>IF(N414="zákl. přenesená",J414,0)</f>
        <v>0</v>
      </c>
      <c r="BH414" s="221">
        <f>IF(N414="sníž. přenesená",J414,0)</f>
        <v>0</v>
      </c>
      <c r="BI414" s="221">
        <f>IF(N414="nulová",J414,0)</f>
        <v>0</v>
      </c>
      <c r="BJ414" s="18" t="s">
        <v>82</v>
      </c>
      <c r="BK414" s="221">
        <f>ROUND(I414*H414,2)</f>
        <v>0</v>
      </c>
      <c r="BL414" s="18" t="s">
        <v>412</v>
      </c>
      <c r="BM414" s="220" t="s">
        <v>6024</v>
      </c>
    </row>
    <row r="415" spans="1:65" s="13" customFormat="1" ht="11.25">
      <c r="B415" s="222"/>
      <c r="C415" s="223"/>
      <c r="D415" s="224" t="s">
        <v>211</v>
      </c>
      <c r="E415" s="225" t="s">
        <v>1</v>
      </c>
      <c r="F415" s="226" t="s">
        <v>5714</v>
      </c>
      <c r="G415" s="223"/>
      <c r="H415" s="225" t="s">
        <v>1</v>
      </c>
      <c r="I415" s="227"/>
      <c r="J415" s="223"/>
      <c r="K415" s="223"/>
      <c r="L415" s="228"/>
      <c r="M415" s="229"/>
      <c r="N415" s="230"/>
      <c r="O415" s="230"/>
      <c r="P415" s="230"/>
      <c r="Q415" s="230"/>
      <c r="R415" s="230"/>
      <c r="S415" s="230"/>
      <c r="T415" s="231"/>
      <c r="AT415" s="232" t="s">
        <v>211</v>
      </c>
      <c r="AU415" s="232" t="s">
        <v>84</v>
      </c>
      <c r="AV415" s="13" t="s">
        <v>82</v>
      </c>
      <c r="AW415" s="13" t="s">
        <v>31</v>
      </c>
      <c r="AX415" s="13" t="s">
        <v>75</v>
      </c>
      <c r="AY415" s="232" t="s">
        <v>203</v>
      </c>
    </row>
    <row r="416" spans="1:65" s="14" customFormat="1" ht="11.25">
      <c r="B416" s="233"/>
      <c r="C416" s="234"/>
      <c r="D416" s="224" t="s">
        <v>211</v>
      </c>
      <c r="E416" s="235" t="s">
        <v>1</v>
      </c>
      <c r="F416" s="236" t="s">
        <v>361</v>
      </c>
      <c r="G416" s="234"/>
      <c r="H416" s="237">
        <v>8</v>
      </c>
      <c r="I416" s="238"/>
      <c r="J416" s="234"/>
      <c r="K416" s="234"/>
      <c r="L416" s="239"/>
      <c r="M416" s="240"/>
      <c r="N416" s="241"/>
      <c r="O416" s="241"/>
      <c r="P416" s="241"/>
      <c r="Q416" s="241"/>
      <c r="R416" s="241"/>
      <c r="S416" s="241"/>
      <c r="T416" s="242"/>
      <c r="AT416" s="243" t="s">
        <v>211</v>
      </c>
      <c r="AU416" s="243" t="s">
        <v>84</v>
      </c>
      <c r="AV416" s="14" t="s">
        <v>84</v>
      </c>
      <c r="AW416" s="14" t="s">
        <v>31</v>
      </c>
      <c r="AX416" s="14" t="s">
        <v>82</v>
      </c>
      <c r="AY416" s="243" t="s">
        <v>203</v>
      </c>
    </row>
    <row r="417" spans="1:65" s="2" customFormat="1" ht="33" customHeight="1">
      <c r="A417" s="35"/>
      <c r="B417" s="36"/>
      <c r="C417" s="209" t="s">
        <v>2635</v>
      </c>
      <c r="D417" s="209" t="s">
        <v>205</v>
      </c>
      <c r="E417" s="210" t="s">
        <v>6025</v>
      </c>
      <c r="F417" s="211" t="s">
        <v>6026</v>
      </c>
      <c r="G417" s="212" t="s">
        <v>208</v>
      </c>
      <c r="H417" s="213">
        <v>2</v>
      </c>
      <c r="I417" s="214"/>
      <c r="J417" s="215">
        <f>ROUND(I417*H417,2)</f>
        <v>0</v>
      </c>
      <c r="K417" s="211" t="s">
        <v>218</v>
      </c>
      <c r="L417" s="40"/>
      <c r="M417" s="216" t="s">
        <v>1</v>
      </c>
      <c r="N417" s="217" t="s">
        <v>40</v>
      </c>
      <c r="O417" s="72"/>
      <c r="P417" s="218">
        <f>O417*H417</f>
        <v>0</v>
      </c>
      <c r="Q417" s="218">
        <v>4.02E-2</v>
      </c>
      <c r="R417" s="218">
        <f>Q417*H417</f>
        <v>8.0399999999999999E-2</v>
      </c>
      <c r="S417" s="218">
        <v>0</v>
      </c>
      <c r="T417" s="219">
        <f>S417*H417</f>
        <v>0</v>
      </c>
      <c r="U417" s="35"/>
      <c r="V417" s="35"/>
      <c r="W417" s="35"/>
      <c r="X417" s="35"/>
      <c r="Y417" s="35"/>
      <c r="Z417" s="35"/>
      <c r="AA417" s="35"/>
      <c r="AB417" s="35"/>
      <c r="AC417" s="35"/>
      <c r="AD417" s="35"/>
      <c r="AE417" s="35"/>
      <c r="AR417" s="220" t="s">
        <v>412</v>
      </c>
      <c r="AT417" s="220" t="s">
        <v>205</v>
      </c>
      <c r="AU417" s="220" t="s">
        <v>84</v>
      </c>
      <c r="AY417" s="18" t="s">
        <v>203</v>
      </c>
      <c r="BE417" s="221">
        <f>IF(N417="základní",J417,0)</f>
        <v>0</v>
      </c>
      <c r="BF417" s="221">
        <f>IF(N417="snížená",J417,0)</f>
        <v>0</v>
      </c>
      <c r="BG417" s="221">
        <f>IF(N417="zákl. přenesená",J417,0)</f>
        <v>0</v>
      </c>
      <c r="BH417" s="221">
        <f>IF(N417="sníž. přenesená",J417,0)</f>
        <v>0</v>
      </c>
      <c r="BI417" s="221">
        <f>IF(N417="nulová",J417,0)</f>
        <v>0</v>
      </c>
      <c r="BJ417" s="18" t="s">
        <v>82</v>
      </c>
      <c r="BK417" s="221">
        <f>ROUND(I417*H417,2)</f>
        <v>0</v>
      </c>
      <c r="BL417" s="18" t="s">
        <v>412</v>
      </c>
      <c r="BM417" s="220" t="s">
        <v>6027</v>
      </c>
    </row>
    <row r="418" spans="1:65" s="13" customFormat="1" ht="11.25">
      <c r="B418" s="222"/>
      <c r="C418" s="223"/>
      <c r="D418" s="224" t="s">
        <v>211</v>
      </c>
      <c r="E418" s="225" t="s">
        <v>1</v>
      </c>
      <c r="F418" s="226" t="s">
        <v>5714</v>
      </c>
      <c r="G418" s="223"/>
      <c r="H418" s="225" t="s">
        <v>1</v>
      </c>
      <c r="I418" s="227"/>
      <c r="J418" s="223"/>
      <c r="K418" s="223"/>
      <c r="L418" s="228"/>
      <c r="M418" s="229"/>
      <c r="N418" s="230"/>
      <c r="O418" s="230"/>
      <c r="P418" s="230"/>
      <c r="Q418" s="230"/>
      <c r="R418" s="230"/>
      <c r="S418" s="230"/>
      <c r="T418" s="231"/>
      <c r="AT418" s="232" t="s">
        <v>211</v>
      </c>
      <c r="AU418" s="232" t="s">
        <v>84</v>
      </c>
      <c r="AV418" s="13" t="s">
        <v>82</v>
      </c>
      <c r="AW418" s="13" t="s">
        <v>31</v>
      </c>
      <c r="AX418" s="13" t="s">
        <v>75</v>
      </c>
      <c r="AY418" s="232" t="s">
        <v>203</v>
      </c>
    </row>
    <row r="419" spans="1:65" s="14" customFormat="1" ht="11.25">
      <c r="B419" s="233"/>
      <c r="C419" s="234"/>
      <c r="D419" s="224" t="s">
        <v>211</v>
      </c>
      <c r="E419" s="235" t="s">
        <v>1</v>
      </c>
      <c r="F419" s="236" t="s">
        <v>84</v>
      </c>
      <c r="G419" s="234"/>
      <c r="H419" s="237">
        <v>2</v>
      </c>
      <c r="I419" s="238"/>
      <c r="J419" s="234"/>
      <c r="K419" s="234"/>
      <c r="L419" s="239"/>
      <c r="M419" s="240"/>
      <c r="N419" s="241"/>
      <c r="O419" s="241"/>
      <c r="P419" s="241"/>
      <c r="Q419" s="241"/>
      <c r="R419" s="241"/>
      <c r="S419" s="241"/>
      <c r="T419" s="242"/>
      <c r="AT419" s="243" t="s">
        <v>211</v>
      </c>
      <c r="AU419" s="243" t="s">
        <v>84</v>
      </c>
      <c r="AV419" s="14" t="s">
        <v>84</v>
      </c>
      <c r="AW419" s="14" t="s">
        <v>31</v>
      </c>
      <c r="AX419" s="14" t="s">
        <v>82</v>
      </c>
      <c r="AY419" s="243" t="s">
        <v>203</v>
      </c>
    </row>
    <row r="420" spans="1:65" s="2" customFormat="1" ht="33" customHeight="1">
      <c r="A420" s="35"/>
      <c r="B420" s="36"/>
      <c r="C420" s="209" t="s">
        <v>2641</v>
      </c>
      <c r="D420" s="209" t="s">
        <v>205</v>
      </c>
      <c r="E420" s="210" t="s">
        <v>6028</v>
      </c>
      <c r="F420" s="211" t="s">
        <v>6029</v>
      </c>
      <c r="G420" s="212" t="s">
        <v>208</v>
      </c>
      <c r="H420" s="213">
        <v>4</v>
      </c>
      <c r="I420" s="214"/>
      <c r="J420" s="215">
        <f>ROUND(I420*H420,2)</f>
        <v>0</v>
      </c>
      <c r="K420" s="211" t="s">
        <v>1</v>
      </c>
      <c r="L420" s="40"/>
      <c r="M420" s="216" t="s">
        <v>1</v>
      </c>
      <c r="N420" s="217" t="s">
        <v>40</v>
      </c>
      <c r="O420" s="72"/>
      <c r="P420" s="218">
        <f>O420*H420</f>
        <v>0</v>
      </c>
      <c r="Q420" s="218">
        <v>3.5520000000000003E-2</v>
      </c>
      <c r="R420" s="218">
        <f>Q420*H420</f>
        <v>0.14208000000000001</v>
      </c>
      <c r="S420" s="218">
        <v>0</v>
      </c>
      <c r="T420" s="219">
        <f>S420*H420</f>
        <v>0</v>
      </c>
      <c r="U420" s="35"/>
      <c r="V420" s="35"/>
      <c r="W420" s="35"/>
      <c r="X420" s="35"/>
      <c r="Y420" s="35"/>
      <c r="Z420" s="35"/>
      <c r="AA420" s="35"/>
      <c r="AB420" s="35"/>
      <c r="AC420" s="35"/>
      <c r="AD420" s="35"/>
      <c r="AE420" s="35"/>
      <c r="AR420" s="220" t="s">
        <v>412</v>
      </c>
      <c r="AT420" s="220" t="s">
        <v>205</v>
      </c>
      <c r="AU420" s="220" t="s">
        <v>84</v>
      </c>
      <c r="AY420" s="18" t="s">
        <v>203</v>
      </c>
      <c r="BE420" s="221">
        <f>IF(N420="základní",J420,0)</f>
        <v>0</v>
      </c>
      <c r="BF420" s="221">
        <f>IF(N420="snížená",J420,0)</f>
        <v>0</v>
      </c>
      <c r="BG420" s="221">
        <f>IF(N420="zákl. přenesená",J420,0)</f>
        <v>0</v>
      </c>
      <c r="BH420" s="221">
        <f>IF(N420="sníž. přenesená",J420,0)</f>
        <v>0</v>
      </c>
      <c r="BI420" s="221">
        <f>IF(N420="nulová",J420,0)</f>
        <v>0</v>
      </c>
      <c r="BJ420" s="18" t="s">
        <v>82</v>
      </c>
      <c r="BK420" s="221">
        <f>ROUND(I420*H420,2)</f>
        <v>0</v>
      </c>
      <c r="BL420" s="18" t="s">
        <v>412</v>
      </c>
      <c r="BM420" s="220" t="s">
        <v>6030</v>
      </c>
    </row>
    <row r="421" spans="1:65" s="13" customFormat="1" ht="11.25">
      <c r="B421" s="222"/>
      <c r="C421" s="223"/>
      <c r="D421" s="224" t="s">
        <v>211</v>
      </c>
      <c r="E421" s="225" t="s">
        <v>1</v>
      </c>
      <c r="F421" s="226" t="s">
        <v>5714</v>
      </c>
      <c r="G421" s="223"/>
      <c r="H421" s="225" t="s">
        <v>1</v>
      </c>
      <c r="I421" s="227"/>
      <c r="J421" s="223"/>
      <c r="K421" s="223"/>
      <c r="L421" s="228"/>
      <c r="M421" s="229"/>
      <c r="N421" s="230"/>
      <c r="O421" s="230"/>
      <c r="P421" s="230"/>
      <c r="Q421" s="230"/>
      <c r="R421" s="230"/>
      <c r="S421" s="230"/>
      <c r="T421" s="231"/>
      <c r="AT421" s="232" t="s">
        <v>211</v>
      </c>
      <c r="AU421" s="232" t="s">
        <v>84</v>
      </c>
      <c r="AV421" s="13" t="s">
        <v>82</v>
      </c>
      <c r="AW421" s="13" t="s">
        <v>31</v>
      </c>
      <c r="AX421" s="13" t="s">
        <v>75</v>
      </c>
      <c r="AY421" s="232" t="s">
        <v>203</v>
      </c>
    </row>
    <row r="422" spans="1:65" s="14" customFormat="1" ht="11.25">
      <c r="B422" s="233"/>
      <c r="C422" s="234"/>
      <c r="D422" s="224" t="s">
        <v>211</v>
      </c>
      <c r="E422" s="235" t="s">
        <v>1</v>
      </c>
      <c r="F422" s="236" t="s">
        <v>209</v>
      </c>
      <c r="G422" s="234"/>
      <c r="H422" s="237">
        <v>4</v>
      </c>
      <c r="I422" s="238"/>
      <c r="J422" s="234"/>
      <c r="K422" s="234"/>
      <c r="L422" s="239"/>
      <c r="M422" s="240"/>
      <c r="N422" s="241"/>
      <c r="O422" s="241"/>
      <c r="P422" s="241"/>
      <c r="Q422" s="241"/>
      <c r="R422" s="241"/>
      <c r="S422" s="241"/>
      <c r="T422" s="242"/>
      <c r="AT422" s="243" t="s">
        <v>211</v>
      </c>
      <c r="AU422" s="243" t="s">
        <v>84</v>
      </c>
      <c r="AV422" s="14" t="s">
        <v>84</v>
      </c>
      <c r="AW422" s="14" t="s">
        <v>31</v>
      </c>
      <c r="AX422" s="14" t="s">
        <v>82</v>
      </c>
      <c r="AY422" s="243" t="s">
        <v>203</v>
      </c>
    </row>
    <row r="423" spans="1:65" s="2" customFormat="1" ht="33" customHeight="1">
      <c r="A423" s="35"/>
      <c r="B423" s="36"/>
      <c r="C423" s="209" t="s">
        <v>2411</v>
      </c>
      <c r="D423" s="209" t="s">
        <v>205</v>
      </c>
      <c r="E423" s="210" t="s">
        <v>6031</v>
      </c>
      <c r="F423" s="211" t="s">
        <v>6032</v>
      </c>
      <c r="G423" s="212" t="s">
        <v>208</v>
      </c>
      <c r="H423" s="213">
        <v>2</v>
      </c>
      <c r="I423" s="214"/>
      <c r="J423" s="215">
        <f>ROUND(I423*H423,2)</f>
        <v>0</v>
      </c>
      <c r="K423" s="211" t="s">
        <v>218</v>
      </c>
      <c r="L423" s="40"/>
      <c r="M423" s="216" t="s">
        <v>1</v>
      </c>
      <c r="N423" s="217" t="s">
        <v>40</v>
      </c>
      <c r="O423" s="72"/>
      <c r="P423" s="218">
        <f>O423*H423</f>
        <v>0</v>
      </c>
      <c r="Q423" s="218">
        <v>4.8120000000000003E-2</v>
      </c>
      <c r="R423" s="218">
        <f>Q423*H423</f>
        <v>9.6240000000000006E-2</v>
      </c>
      <c r="S423" s="218">
        <v>0</v>
      </c>
      <c r="T423" s="219">
        <f>S423*H423</f>
        <v>0</v>
      </c>
      <c r="U423" s="35"/>
      <c r="V423" s="35"/>
      <c r="W423" s="35"/>
      <c r="X423" s="35"/>
      <c r="Y423" s="35"/>
      <c r="Z423" s="35"/>
      <c r="AA423" s="35"/>
      <c r="AB423" s="35"/>
      <c r="AC423" s="35"/>
      <c r="AD423" s="35"/>
      <c r="AE423" s="35"/>
      <c r="AR423" s="220" t="s">
        <v>412</v>
      </c>
      <c r="AT423" s="220" t="s">
        <v>205</v>
      </c>
      <c r="AU423" s="220" t="s">
        <v>84</v>
      </c>
      <c r="AY423" s="18" t="s">
        <v>203</v>
      </c>
      <c r="BE423" s="221">
        <f>IF(N423="základní",J423,0)</f>
        <v>0</v>
      </c>
      <c r="BF423" s="221">
        <f>IF(N423="snížená",J423,0)</f>
        <v>0</v>
      </c>
      <c r="BG423" s="221">
        <f>IF(N423="zákl. přenesená",J423,0)</f>
        <v>0</v>
      </c>
      <c r="BH423" s="221">
        <f>IF(N423="sníž. přenesená",J423,0)</f>
        <v>0</v>
      </c>
      <c r="BI423" s="221">
        <f>IF(N423="nulová",J423,0)</f>
        <v>0</v>
      </c>
      <c r="BJ423" s="18" t="s">
        <v>82</v>
      </c>
      <c r="BK423" s="221">
        <f>ROUND(I423*H423,2)</f>
        <v>0</v>
      </c>
      <c r="BL423" s="18" t="s">
        <v>412</v>
      </c>
      <c r="BM423" s="220" t="s">
        <v>6033</v>
      </c>
    </row>
    <row r="424" spans="1:65" s="13" customFormat="1" ht="11.25">
      <c r="B424" s="222"/>
      <c r="C424" s="223"/>
      <c r="D424" s="224" t="s">
        <v>211</v>
      </c>
      <c r="E424" s="225" t="s">
        <v>1</v>
      </c>
      <c r="F424" s="226" t="s">
        <v>5714</v>
      </c>
      <c r="G424" s="223"/>
      <c r="H424" s="225" t="s">
        <v>1</v>
      </c>
      <c r="I424" s="227"/>
      <c r="J424" s="223"/>
      <c r="K424" s="223"/>
      <c r="L424" s="228"/>
      <c r="M424" s="229"/>
      <c r="N424" s="230"/>
      <c r="O424" s="230"/>
      <c r="P424" s="230"/>
      <c r="Q424" s="230"/>
      <c r="R424" s="230"/>
      <c r="S424" s="230"/>
      <c r="T424" s="231"/>
      <c r="AT424" s="232" t="s">
        <v>211</v>
      </c>
      <c r="AU424" s="232" t="s">
        <v>84</v>
      </c>
      <c r="AV424" s="13" t="s">
        <v>82</v>
      </c>
      <c r="AW424" s="13" t="s">
        <v>31</v>
      </c>
      <c r="AX424" s="13" t="s">
        <v>75</v>
      </c>
      <c r="AY424" s="232" t="s">
        <v>203</v>
      </c>
    </row>
    <row r="425" spans="1:65" s="14" customFormat="1" ht="11.25">
      <c r="B425" s="233"/>
      <c r="C425" s="234"/>
      <c r="D425" s="224" t="s">
        <v>211</v>
      </c>
      <c r="E425" s="235" t="s">
        <v>1</v>
      </c>
      <c r="F425" s="236" t="s">
        <v>84</v>
      </c>
      <c r="G425" s="234"/>
      <c r="H425" s="237">
        <v>2</v>
      </c>
      <c r="I425" s="238"/>
      <c r="J425" s="234"/>
      <c r="K425" s="234"/>
      <c r="L425" s="239"/>
      <c r="M425" s="240"/>
      <c r="N425" s="241"/>
      <c r="O425" s="241"/>
      <c r="P425" s="241"/>
      <c r="Q425" s="241"/>
      <c r="R425" s="241"/>
      <c r="S425" s="241"/>
      <c r="T425" s="242"/>
      <c r="AT425" s="243" t="s">
        <v>211</v>
      </c>
      <c r="AU425" s="243" t="s">
        <v>84</v>
      </c>
      <c r="AV425" s="14" t="s">
        <v>84</v>
      </c>
      <c r="AW425" s="14" t="s">
        <v>31</v>
      </c>
      <c r="AX425" s="14" t="s">
        <v>82</v>
      </c>
      <c r="AY425" s="243" t="s">
        <v>203</v>
      </c>
    </row>
    <row r="426" spans="1:65" s="2" customFormat="1" ht="33" customHeight="1">
      <c r="A426" s="35"/>
      <c r="B426" s="36"/>
      <c r="C426" s="209" t="s">
        <v>2651</v>
      </c>
      <c r="D426" s="209" t="s">
        <v>205</v>
      </c>
      <c r="E426" s="210" t="s">
        <v>6034</v>
      </c>
      <c r="F426" s="211" t="s">
        <v>6035</v>
      </c>
      <c r="G426" s="212" t="s">
        <v>208</v>
      </c>
      <c r="H426" s="213">
        <v>4</v>
      </c>
      <c r="I426" s="214"/>
      <c r="J426" s="215">
        <f>ROUND(I426*H426,2)</f>
        <v>0</v>
      </c>
      <c r="K426" s="211" t="s">
        <v>218</v>
      </c>
      <c r="L426" s="40"/>
      <c r="M426" s="216" t="s">
        <v>1</v>
      </c>
      <c r="N426" s="217" t="s">
        <v>40</v>
      </c>
      <c r="O426" s="72"/>
      <c r="P426" s="218">
        <f>O426*H426</f>
        <v>0</v>
      </c>
      <c r="Q426" s="218">
        <v>4.7840000000000001E-2</v>
      </c>
      <c r="R426" s="218">
        <f>Q426*H426</f>
        <v>0.19136</v>
      </c>
      <c r="S426" s="218">
        <v>0</v>
      </c>
      <c r="T426" s="219">
        <f>S426*H426</f>
        <v>0</v>
      </c>
      <c r="U426" s="35"/>
      <c r="V426" s="35"/>
      <c r="W426" s="35"/>
      <c r="X426" s="35"/>
      <c r="Y426" s="35"/>
      <c r="Z426" s="35"/>
      <c r="AA426" s="35"/>
      <c r="AB426" s="35"/>
      <c r="AC426" s="35"/>
      <c r="AD426" s="35"/>
      <c r="AE426" s="35"/>
      <c r="AR426" s="220" t="s">
        <v>412</v>
      </c>
      <c r="AT426" s="220" t="s">
        <v>205</v>
      </c>
      <c r="AU426" s="220" t="s">
        <v>84</v>
      </c>
      <c r="AY426" s="18" t="s">
        <v>203</v>
      </c>
      <c r="BE426" s="221">
        <f>IF(N426="základní",J426,0)</f>
        <v>0</v>
      </c>
      <c r="BF426" s="221">
        <f>IF(N426="snížená",J426,0)</f>
        <v>0</v>
      </c>
      <c r="BG426" s="221">
        <f>IF(N426="zákl. přenesená",J426,0)</f>
        <v>0</v>
      </c>
      <c r="BH426" s="221">
        <f>IF(N426="sníž. přenesená",J426,0)</f>
        <v>0</v>
      </c>
      <c r="BI426" s="221">
        <f>IF(N426="nulová",J426,0)</f>
        <v>0</v>
      </c>
      <c r="BJ426" s="18" t="s">
        <v>82</v>
      </c>
      <c r="BK426" s="221">
        <f>ROUND(I426*H426,2)</f>
        <v>0</v>
      </c>
      <c r="BL426" s="18" t="s">
        <v>412</v>
      </c>
      <c r="BM426" s="220" t="s">
        <v>6036</v>
      </c>
    </row>
    <row r="427" spans="1:65" s="13" customFormat="1" ht="11.25">
      <c r="B427" s="222"/>
      <c r="C427" s="223"/>
      <c r="D427" s="224" t="s">
        <v>211</v>
      </c>
      <c r="E427" s="225" t="s">
        <v>1</v>
      </c>
      <c r="F427" s="226" t="s">
        <v>5714</v>
      </c>
      <c r="G427" s="223"/>
      <c r="H427" s="225" t="s">
        <v>1</v>
      </c>
      <c r="I427" s="227"/>
      <c r="J427" s="223"/>
      <c r="K427" s="223"/>
      <c r="L427" s="228"/>
      <c r="M427" s="229"/>
      <c r="N427" s="230"/>
      <c r="O427" s="230"/>
      <c r="P427" s="230"/>
      <c r="Q427" s="230"/>
      <c r="R427" s="230"/>
      <c r="S427" s="230"/>
      <c r="T427" s="231"/>
      <c r="AT427" s="232" t="s">
        <v>211</v>
      </c>
      <c r="AU427" s="232" t="s">
        <v>84</v>
      </c>
      <c r="AV427" s="13" t="s">
        <v>82</v>
      </c>
      <c r="AW427" s="13" t="s">
        <v>31</v>
      </c>
      <c r="AX427" s="13" t="s">
        <v>75</v>
      </c>
      <c r="AY427" s="232" t="s">
        <v>203</v>
      </c>
    </row>
    <row r="428" spans="1:65" s="14" customFormat="1" ht="11.25">
      <c r="B428" s="233"/>
      <c r="C428" s="234"/>
      <c r="D428" s="224" t="s">
        <v>211</v>
      </c>
      <c r="E428" s="235" t="s">
        <v>1</v>
      </c>
      <c r="F428" s="236" t="s">
        <v>209</v>
      </c>
      <c r="G428" s="234"/>
      <c r="H428" s="237">
        <v>4</v>
      </c>
      <c r="I428" s="238"/>
      <c r="J428" s="234"/>
      <c r="K428" s="234"/>
      <c r="L428" s="239"/>
      <c r="M428" s="240"/>
      <c r="N428" s="241"/>
      <c r="O428" s="241"/>
      <c r="P428" s="241"/>
      <c r="Q428" s="241"/>
      <c r="R428" s="241"/>
      <c r="S428" s="241"/>
      <c r="T428" s="242"/>
      <c r="AT428" s="243" t="s">
        <v>211</v>
      </c>
      <c r="AU428" s="243" t="s">
        <v>84</v>
      </c>
      <c r="AV428" s="14" t="s">
        <v>84</v>
      </c>
      <c r="AW428" s="14" t="s">
        <v>31</v>
      </c>
      <c r="AX428" s="14" t="s">
        <v>82</v>
      </c>
      <c r="AY428" s="243" t="s">
        <v>203</v>
      </c>
    </row>
    <row r="429" spans="1:65" s="2" customFormat="1" ht="33" customHeight="1">
      <c r="A429" s="35"/>
      <c r="B429" s="36"/>
      <c r="C429" s="209" t="s">
        <v>2688</v>
      </c>
      <c r="D429" s="209" t="s">
        <v>205</v>
      </c>
      <c r="E429" s="210" t="s">
        <v>6037</v>
      </c>
      <c r="F429" s="211" t="s">
        <v>6038</v>
      </c>
      <c r="G429" s="212" t="s">
        <v>208</v>
      </c>
      <c r="H429" s="213">
        <v>2</v>
      </c>
      <c r="I429" s="214"/>
      <c r="J429" s="215">
        <f>ROUND(I429*H429,2)</f>
        <v>0</v>
      </c>
      <c r="K429" s="211" t="s">
        <v>218</v>
      </c>
      <c r="L429" s="40"/>
      <c r="M429" s="216" t="s">
        <v>1</v>
      </c>
      <c r="N429" s="217" t="s">
        <v>40</v>
      </c>
      <c r="O429" s="72"/>
      <c r="P429" s="218">
        <f>O429*H429</f>
        <v>0</v>
      </c>
      <c r="Q429" s="218">
        <v>5.4359999999999999E-2</v>
      </c>
      <c r="R429" s="218">
        <f>Q429*H429</f>
        <v>0.10872</v>
      </c>
      <c r="S429" s="218">
        <v>0</v>
      </c>
      <c r="T429" s="219">
        <f>S429*H429</f>
        <v>0</v>
      </c>
      <c r="U429" s="35"/>
      <c r="V429" s="35"/>
      <c r="W429" s="35"/>
      <c r="X429" s="35"/>
      <c r="Y429" s="35"/>
      <c r="Z429" s="35"/>
      <c r="AA429" s="35"/>
      <c r="AB429" s="35"/>
      <c r="AC429" s="35"/>
      <c r="AD429" s="35"/>
      <c r="AE429" s="35"/>
      <c r="AR429" s="220" t="s">
        <v>412</v>
      </c>
      <c r="AT429" s="220" t="s">
        <v>205</v>
      </c>
      <c r="AU429" s="220" t="s">
        <v>84</v>
      </c>
      <c r="AY429" s="18" t="s">
        <v>203</v>
      </c>
      <c r="BE429" s="221">
        <f>IF(N429="základní",J429,0)</f>
        <v>0</v>
      </c>
      <c r="BF429" s="221">
        <f>IF(N429="snížená",J429,0)</f>
        <v>0</v>
      </c>
      <c r="BG429" s="221">
        <f>IF(N429="zákl. přenesená",J429,0)</f>
        <v>0</v>
      </c>
      <c r="BH429" s="221">
        <f>IF(N429="sníž. přenesená",J429,0)</f>
        <v>0</v>
      </c>
      <c r="BI429" s="221">
        <f>IF(N429="nulová",J429,0)</f>
        <v>0</v>
      </c>
      <c r="BJ429" s="18" t="s">
        <v>82</v>
      </c>
      <c r="BK429" s="221">
        <f>ROUND(I429*H429,2)</f>
        <v>0</v>
      </c>
      <c r="BL429" s="18" t="s">
        <v>412</v>
      </c>
      <c r="BM429" s="220" t="s">
        <v>6039</v>
      </c>
    </row>
    <row r="430" spans="1:65" s="13" customFormat="1" ht="11.25">
      <c r="B430" s="222"/>
      <c r="C430" s="223"/>
      <c r="D430" s="224" t="s">
        <v>211</v>
      </c>
      <c r="E430" s="225" t="s">
        <v>1</v>
      </c>
      <c r="F430" s="226" t="s">
        <v>5714</v>
      </c>
      <c r="G430" s="223"/>
      <c r="H430" s="225" t="s">
        <v>1</v>
      </c>
      <c r="I430" s="227"/>
      <c r="J430" s="223"/>
      <c r="K430" s="223"/>
      <c r="L430" s="228"/>
      <c r="M430" s="229"/>
      <c r="N430" s="230"/>
      <c r="O430" s="230"/>
      <c r="P430" s="230"/>
      <c r="Q430" s="230"/>
      <c r="R430" s="230"/>
      <c r="S430" s="230"/>
      <c r="T430" s="231"/>
      <c r="AT430" s="232" t="s">
        <v>211</v>
      </c>
      <c r="AU430" s="232" t="s">
        <v>84</v>
      </c>
      <c r="AV430" s="13" t="s">
        <v>82</v>
      </c>
      <c r="AW430" s="13" t="s">
        <v>31</v>
      </c>
      <c r="AX430" s="13" t="s">
        <v>75</v>
      </c>
      <c r="AY430" s="232" t="s">
        <v>203</v>
      </c>
    </row>
    <row r="431" spans="1:65" s="14" customFormat="1" ht="11.25">
      <c r="B431" s="233"/>
      <c r="C431" s="234"/>
      <c r="D431" s="224" t="s">
        <v>211</v>
      </c>
      <c r="E431" s="235" t="s">
        <v>1</v>
      </c>
      <c r="F431" s="236" t="s">
        <v>84</v>
      </c>
      <c r="G431" s="234"/>
      <c r="H431" s="237">
        <v>2</v>
      </c>
      <c r="I431" s="238"/>
      <c r="J431" s="234"/>
      <c r="K431" s="234"/>
      <c r="L431" s="239"/>
      <c r="M431" s="240"/>
      <c r="N431" s="241"/>
      <c r="O431" s="241"/>
      <c r="P431" s="241"/>
      <c r="Q431" s="241"/>
      <c r="R431" s="241"/>
      <c r="S431" s="241"/>
      <c r="T431" s="242"/>
      <c r="AT431" s="243" t="s">
        <v>211</v>
      </c>
      <c r="AU431" s="243" t="s">
        <v>84</v>
      </c>
      <c r="AV431" s="14" t="s">
        <v>84</v>
      </c>
      <c r="AW431" s="14" t="s">
        <v>31</v>
      </c>
      <c r="AX431" s="14" t="s">
        <v>82</v>
      </c>
      <c r="AY431" s="243" t="s">
        <v>203</v>
      </c>
    </row>
    <row r="432" spans="1:65" s="2" customFormat="1" ht="21.75" customHeight="1">
      <c r="A432" s="35"/>
      <c r="B432" s="36"/>
      <c r="C432" s="209" t="s">
        <v>2881</v>
      </c>
      <c r="D432" s="209" t="s">
        <v>205</v>
      </c>
      <c r="E432" s="210" t="s">
        <v>6040</v>
      </c>
      <c r="F432" s="211" t="s">
        <v>6041</v>
      </c>
      <c r="G432" s="212" t="s">
        <v>208</v>
      </c>
      <c r="H432" s="213">
        <v>36</v>
      </c>
      <c r="I432" s="214"/>
      <c r="J432" s="215">
        <f>ROUND(I432*H432,2)</f>
        <v>0</v>
      </c>
      <c r="K432" s="211" t="s">
        <v>1</v>
      </c>
      <c r="L432" s="40"/>
      <c r="M432" s="216" t="s">
        <v>1</v>
      </c>
      <c r="N432" s="217" t="s">
        <v>40</v>
      </c>
      <c r="O432" s="72"/>
      <c r="P432" s="218">
        <f>O432*H432</f>
        <v>0</v>
      </c>
      <c r="Q432" s="218">
        <v>0</v>
      </c>
      <c r="R432" s="218">
        <f>Q432*H432</f>
        <v>0</v>
      </c>
      <c r="S432" s="218">
        <v>0</v>
      </c>
      <c r="T432" s="219">
        <f>S432*H432</f>
        <v>0</v>
      </c>
      <c r="U432" s="35"/>
      <c r="V432" s="35"/>
      <c r="W432" s="35"/>
      <c r="X432" s="35"/>
      <c r="Y432" s="35"/>
      <c r="Z432" s="35"/>
      <c r="AA432" s="35"/>
      <c r="AB432" s="35"/>
      <c r="AC432" s="35"/>
      <c r="AD432" s="35"/>
      <c r="AE432" s="35"/>
      <c r="AR432" s="220" t="s">
        <v>412</v>
      </c>
      <c r="AT432" s="220" t="s">
        <v>205</v>
      </c>
      <c r="AU432" s="220" t="s">
        <v>84</v>
      </c>
      <c r="AY432" s="18" t="s">
        <v>203</v>
      </c>
      <c r="BE432" s="221">
        <f>IF(N432="základní",J432,0)</f>
        <v>0</v>
      </c>
      <c r="BF432" s="221">
        <f>IF(N432="snížená",J432,0)</f>
        <v>0</v>
      </c>
      <c r="BG432" s="221">
        <f>IF(N432="zákl. přenesená",J432,0)</f>
        <v>0</v>
      </c>
      <c r="BH432" s="221">
        <f>IF(N432="sníž. přenesená",J432,0)</f>
        <v>0</v>
      </c>
      <c r="BI432" s="221">
        <f>IF(N432="nulová",J432,0)</f>
        <v>0</v>
      </c>
      <c r="BJ432" s="18" t="s">
        <v>82</v>
      </c>
      <c r="BK432" s="221">
        <f>ROUND(I432*H432,2)</f>
        <v>0</v>
      </c>
      <c r="BL432" s="18" t="s">
        <v>412</v>
      </c>
      <c r="BM432" s="220" t="s">
        <v>6042</v>
      </c>
    </row>
    <row r="433" spans="1:65" s="13" customFormat="1" ht="11.25">
      <c r="B433" s="222"/>
      <c r="C433" s="223"/>
      <c r="D433" s="224" t="s">
        <v>211</v>
      </c>
      <c r="E433" s="225" t="s">
        <v>1</v>
      </c>
      <c r="F433" s="226" t="s">
        <v>5714</v>
      </c>
      <c r="G433" s="223"/>
      <c r="H433" s="225" t="s">
        <v>1</v>
      </c>
      <c r="I433" s="227"/>
      <c r="J433" s="223"/>
      <c r="K433" s="223"/>
      <c r="L433" s="228"/>
      <c r="M433" s="229"/>
      <c r="N433" s="230"/>
      <c r="O433" s="230"/>
      <c r="P433" s="230"/>
      <c r="Q433" s="230"/>
      <c r="R433" s="230"/>
      <c r="S433" s="230"/>
      <c r="T433" s="231"/>
      <c r="AT433" s="232" t="s">
        <v>211</v>
      </c>
      <c r="AU433" s="232" t="s">
        <v>84</v>
      </c>
      <c r="AV433" s="13" t="s">
        <v>82</v>
      </c>
      <c r="AW433" s="13" t="s">
        <v>31</v>
      </c>
      <c r="AX433" s="13" t="s">
        <v>75</v>
      </c>
      <c r="AY433" s="232" t="s">
        <v>203</v>
      </c>
    </row>
    <row r="434" spans="1:65" s="14" customFormat="1" ht="11.25">
      <c r="B434" s="233"/>
      <c r="C434" s="234"/>
      <c r="D434" s="224" t="s">
        <v>211</v>
      </c>
      <c r="E434" s="235" t="s">
        <v>1</v>
      </c>
      <c r="F434" s="236" t="s">
        <v>6043</v>
      </c>
      <c r="G434" s="234"/>
      <c r="H434" s="237">
        <v>36</v>
      </c>
      <c r="I434" s="238"/>
      <c r="J434" s="234"/>
      <c r="K434" s="234"/>
      <c r="L434" s="239"/>
      <c r="M434" s="240"/>
      <c r="N434" s="241"/>
      <c r="O434" s="241"/>
      <c r="P434" s="241"/>
      <c r="Q434" s="241"/>
      <c r="R434" s="241"/>
      <c r="S434" s="241"/>
      <c r="T434" s="242"/>
      <c r="AT434" s="243" t="s">
        <v>211</v>
      </c>
      <c r="AU434" s="243" t="s">
        <v>84</v>
      </c>
      <c r="AV434" s="14" t="s">
        <v>84</v>
      </c>
      <c r="AW434" s="14" t="s">
        <v>31</v>
      </c>
      <c r="AX434" s="14" t="s">
        <v>82</v>
      </c>
      <c r="AY434" s="243" t="s">
        <v>203</v>
      </c>
    </row>
    <row r="435" spans="1:65" s="2" customFormat="1" ht="21.75" customHeight="1">
      <c r="A435" s="35"/>
      <c r="B435" s="36"/>
      <c r="C435" s="209" t="s">
        <v>2885</v>
      </c>
      <c r="D435" s="209" t="s">
        <v>205</v>
      </c>
      <c r="E435" s="210" t="s">
        <v>6044</v>
      </c>
      <c r="F435" s="211" t="s">
        <v>6045</v>
      </c>
      <c r="G435" s="212" t="s">
        <v>208</v>
      </c>
      <c r="H435" s="213">
        <v>104</v>
      </c>
      <c r="I435" s="214"/>
      <c r="J435" s="215">
        <f>ROUND(I435*H435,2)</f>
        <v>0</v>
      </c>
      <c r="K435" s="211" t="s">
        <v>1</v>
      </c>
      <c r="L435" s="40"/>
      <c r="M435" s="216" t="s">
        <v>1</v>
      </c>
      <c r="N435" s="217" t="s">
        <v>40</v>
      </c>
      <c r="O435" s="72"/>
      <c r="P435" s="218">
        <f>O435*H435</f>
        <v>0</v>
      </c>
      <c r="Q435" s="218">
        <v>0</v>
      </c>
      <c r="R435" s="218">
        <f>Q435*H435</f>
        <v>0</v>
      </c>
      <c r="S435" s="218">
        <v>0</v>
      </c>
      <c r="T435" s="219">
        <f>S435*H435</f>
        <v>0</v>
      </c>
      <c r="U435" s="35"/>
      <c r="V435" s="35"/>
      <c r="W435" s="35"/>
      <c r="X435" s="35"/>
      <c r="Y435" s="35"/>
      <c r="Z435" s="35"/>
      <c r="AA435" s="35"/>
      <c r="AB435" s="35"/>
      <c r="AC435" s="35"/>
      <c r="AD435" s="35"/>
      <c r="AE435" s="35"/>
      <c r="AR435" s="220" t="s">
        <v>412</v>
      </c>
      <c r="AT435" s="220" t="s">
        <v>205</v>
      </c>
      <c r="AU435" s="220" t="s">
        <v>84</v>
      </c>
      <c r="AY435" s="18" t="s">
        <v>203</v>
      </c>
      <c r="BE435" s="221">
        <f>IF(N435="základní",J435,0)</f>
        <v>0</v>
      </c>
      <c r="BF435" s="221">
        <f>IF(N435="snížená",J435,0)</f>
        <v>0</v>
      </c>
      <c r="BG435" s="221">
        <f>IF(N435="zákl. přenesená",J435,0)</f>
        <v>0</v>
      </c>
      <c r="BH435" s="221">
        <f>IF(N435="sníž. přenesená",J435,0)</f>
        <v>0</v>
      </c>
      <c r="BI435" s="221">
        <f>IF(N435="nulová",J435,0)</f>
        <v>0</v>
      </c>
      <c r="BJ435" s="18" t="s">
        <v>82</v>
      </c>
      <c r="BK435" s="221">
        <f>ROUND(I435*H435,2)</f>
        <v>0</v>
      </c>
      <c r="BL435" s="18" t="s">
        <v>412</v>
      </c>
      <c r="BM435" s="220" t="s">
        <v>6046</v>
      </c>
    </row>
    <row r="436" spans="1:65" s="13" customFormat="1" ht="11.25">
      <c r="B436" s="222"/>
      <c r="C436" s="223"/>
      <c r="D436" s="224" t="s">
        <v>211</v>
      </c>
      <c r="E436" s="225" t="s">
        <v>1</v>
      </c>
      <c r="F436" s="226" t="s">
        <v>5714</v>
      </c>
      <c r="G436" s="223"/>
      <c r="H436" s="225" t="s">
        <v>1</v>
      </c>
      <c r="I436" s="227"/>
      <c r="J436" s="223"/>
      <c r="K436" s="223"/>
      <c r="L436" s="228"/>
      <c r="M436" s="229"/>
      <c r="N436" s="230"/>
      <c r="O436" s="230"/>
      <c r="P436" s="230"/>
      <c r="Q436" s="230"/>
      <c r="R436" s="230"/>
      <c r="S436" s="230"/>
      <c r="T436" s="231"/>
      <c r="AT436" s="232" t="s">
        <v>211</v>
      </c>
      <c r="AU436" s="232" t="s">
        <v>84</v>
      </c>
      <c r="AV436" s="13" t="s">
        <v>82</v>
      </c>
      <c r="AW436" s="13" t="s">
        <v>31</v>
      </c>
      <c r="AX436" s="13" t="s">
        <v>75</v>
      </c>
      <c r="AY436" s="232" t="s">
        <v>203</v>
      </c>
    </row>
    <row r="437" spans="1:65" s="14" customFormat="1" ht="11.25">
      <c r="B437" s="233"/>
      <c r="C437" s="234"/>
      <c r="D437" s="224" t="s">
        <v>211</v>
      </c>
      <c r="E437" s="235" t="s">
        <v>1</v>
      </c>
      <c r="F437" s="236" t="s">
        <v>6047</v>
      </c>
      <c r="G437" s="234"/>
      <c r="H437" s="237">
        <v>104</v>
      </c>
      <c r="I437" s="238"/>
      <c r="J437" s="234"/>
      <c r="K437" s="234"/>
      <c r="L437" s="239"/>
      <c r="M437" s="240"/>
      <c r="N437" s="241"/>
      <c r="O437" s="241"/>
      <c r="P437" s="241"/>
      <c r="Q437" s="241"/>
      <c r="R437" s="241"/>
      <c r="S437" s="241"/>
      <c r="T437" s="242"/>
      <c r="AT437" s="243" t="s">
        <v>211</v>
      </c>
      <c r="AU437" s="243" t="s">
        <v>84</v>
      </c>
      <c r="AV437" s="14" t="s">
        <v>84</v>
      </c>
      <c r="AW437" s="14" t="s">
        <v>31</v>
      </c>
      <c r="AX437" s="14" t="s">
        <v>82</v>
      </c>
      <c r="AY437" s="243" t="s">
        <v>203</v>
      </c>
    </row>
    <row r="438" spans="1:65" s="2" customFormat="1" ht="21.75" customHeight="1">
      <c r="A438" s="35"/>
      <c r="B438" s="36"/>
      <c r="C438" s="209" t="s">
        <v>2983</v>
      </c>
      <c r="D438" s="209" t="s">
        <v>205</v>
      </c>
      <c r="E438" s="210" t="s">
        <v>6048</v>
      </c>
      <c r="F438" s="211" t="s">
        <v>6049</v>
      </c>
      <c r="G438" s="212" t="s">
        <v>208</v>
      </c>
      <c r="H438" s="213">
        <v>12</v>
      </c>
      <c r="I438" s="214"/>
      <c r="J438" s="215">
        <f>ROUND(I438*H438,2)</f>
        <v>0</v>
      </c>
      <c r="K438" s="211" t="s">
        <v>1</v>
      </c>
      <c r="L438" s="40"/>
      <c r="M438" s="216" t="s">
        <v>1</v>
      </c>
      <c r="N438" s="217" t="s">
        <v>40</v>
      </c>
      <c r="O438" s="72"/>
      <c r="P438" s="218">
        <f>O438*H438</f>
        <v>0</v>
      </c>
      <c r="Q438" s="218">
        <v>0</v>
      </c>
      <c r="R438" s="218">
        <f>Q438*H438</f>
        <v>0</v>
      </c>
      <c r="S438" s="218">
        <v>0</v>
      </c>
      <c r="T438" s="219">
        <f>S438*H438</f>
        <v>0</v>
      </c>
      <c r="U438" s="35"/>
      <c r="V438" s="35"/>
      <c r="W438" s="35"/>
      <c r="X438" s="35"/>
      <c r="Y438" s="35"/>
      <c r="Z438" s="35"/>
      <c r="AA438" s="35"/>
      <c r="AB438" s="35"/>
      <c r="AC438" s="35"/>
      <c r="AD438" s="35"/>
      <c r="AE438" s="35"/>
      <c r="AR438" s="220" t="s">
        <v>412</v>
      </c>
      <c r="AT438" s="220" t="s">
        <v>205</v>
      </c>
      <c r="AU438" s="220" t="s">
        <v>84</v>
      </c>
      <c r="AY438" s="18" t="s">
        <v>203</v>
      </c>
      <c r="BE438" s="221">
        <f>IF(N438="základní",J438,0)</f>
        <v>0</v>
      </c>
      <c r="BF438" s="221">
        <f>IF(N438="snížená",J438,0)</f>
        <v>0</v>
      </c>
      <c r="BG438" s="221">
        <f>IF(N438="zákl. přenesená",J438,0)</f>
        <v>0</v>
      </c>
      <c r="BH438" s="221">
        <f>IF(N438="sníž. přenesená",J438,0)</f>
        <v>0</v>
      </c>
      <c r="BI438" s="221">
        <f>IF(N438="nulová",J438,0)</f>
        <v>0</v>
      </c>
      <c r="BJ438" s="18" t="s">
        <v>82</v>
      </c>
      <c r="BK438" s="221">
        <f>ROUND(I438*H438,2)</f>
        <v>0</v>
      </c>
      <c r="BL438" s="18" t="s">
        <v>412</v>
      </c>
      <c r="BM438" s="220" t="s">
        <v>6050</v>
      </c>
    </row>
    <row r="439" spans="1:65" s="13" customFormat="1" ht="11.25">
      <c r="B439" s="222"/>
      <c r="C439" s="223"/>
      <c r="D439" s="224" t="s">
        <v>211</v>
      </c>
      <c r="E439" s="225" t="s">
        <v>1</v>
      </c>
      <c r="F439" s="226" t="s">
        <v>5714</v>
      </c>
      <c r="G439" s="223"/>
      <c r="H439" s="225" t="s">
        <v>1</v>
      </c>
      <c r="I439" s="227"/>
      <c r="J439" s="223"/>
      <c r="K439" s="223"/>
      <c r="L439" s="228"/>
      <c r="M439" s="229"/>
      <c r="N439" s="230"/>
      <c r="O439" s="230"/>
      <c r="P439" s="230"/>
      <c r="Q439" s="230"/>
      <c r="R439" s="230"/>
      <c r="S439" s="230"/>
      <c r="T439" s="231"/>
      <c r="AT439" s="232" t="s">
        <v>211</v>
      </c>
      <c r="AU439" s="232" t="s">
        <v>84</v>
      </c>
      <c r="AV439" s="13" t="s">
        <v>82</v>
      </c>
      <c r="AW439" s="13" t="s">
        <v>31</v>
      </c>
      <c r="AX439" s="13" t="s">
        <v>75</v>
      </c>
      <c r="AY439" s="232" t="s">
        <v>203</v>
      </c>
    </row>
    <row r="440" spans="1:65" s="14" customFormat="1" ht="11.25">
      <c r="B440" s="233"/>
      <c r="C440" s="234"/>
      <c r="D440" s="224" t="s">
        <v>211</v>
      </c>
      <c r="E440" s="235" t="s">
        <v>1</v>
      </c>
      <c r="F440" s="236" t="s">
        <v>6051</v>
      </c>
      <c r="G440" s="234"/>
      <c r="H440" s="237">
        <v>12</v>
      </c>
      <c r="I440" s="238"/>
      <c r="J440" s="234"/>
      <c r="K440" s="234"/>
      <c r="L440" s="239"/>
      <c r="M440" s="240"/>
      <c r="N440" s="241"/>
      <c r="O440" s="241"/>
      <c r="P440" s="241"/>
      <c r="Q440" s="241"/>
      <c r="R440" s="241"/>
      <c r="S440" s="241"/>
      <c r="T440" s="242"/>
      <c r="AT440" s="243" t="s">
        <v>211</v>
      </c>
      <c r="AU440" s="243" t="s">
        <v>84</v>
      </c>
      <c r="AV440" s="14" t="s">
        <v>84</v>
      </c>
      <c r="AW440" s="14" t="s">
        <v>31</v>
      </c>
      <c r="AX440" s="14" t="s">
        <v>82</v>
      </c>
      <c r="AY440" s="243" t="s">
        <v>203</v>
      </c>
    </row>
    <row r="441" spans="1:65" s="2" customFormat="1" ht="21.75" customHeight="1">
      <c r="A441" s="35"/>
      <c r="B441" s="36"/>
      <c r="C441" s="247" t="s">
        <v>2988</v>
      </c>
      <c r="D441" s="247" t="s">
        <v>413</v>
      </c>
      <c r="E441" s="248" t="s">
        <v>6052</v>
      </c>
      <c r="F441" s="249" t="s">
        <v>6053</v>
      </c>
      <c r="G441" s="250" t="s">
        <v>208</v>
      </c>
      <c r="H441" s="251">
        <v>7</v>
      </c>
      <c r="I441" s="252"/>
      <c r="J441" s="253">
        <f>ROUND(I441*H441,2)</f>
        <v>0</v>
      </c>
      <c r="K441" s="249" t="s">
        <v>1</v>
      </c>
      <c r="L441" s="254"/>
      <c r="M441" s="255" t="s">
        <v>1</v>
      </c>
      <c r="N441" s="256" t="s">
        <v>40</v>
      </c>
      <c r="O441" s="72"/>
      <c r="P441" s="218">
        <f>O441*H441</f>
        <v>0</v>
      </c>
      <c r="Q441" s="218">
        <v>1.0999999999999999E-2</v>
      </c>
      <c r="R441" s="218">
        <f>Q441*H441</f>
        <v>7.6999999999999999E-2</v>
      </c>
      <c r="S441" s="218">
        <v>0</v>
      </c>
      <c r="T441" s="219">
        <f>S441*H441</f>
        <v>0</v>
      </c>
      <c r="U441" s="35"/>
      <c r="V441" s="35"/>
      <c r="W441" s="35"/>
      <c r="X441" s="35"/>
      <c r="Y441" s="35"/>
      <c r="Z441" s="35"/>
      <c r="AA441" s="35"/>
      <c r="AB441" s="35"/>
      <c r="AC441" s="35"/>
      <c r="AD441" s="35"/>
      <c r="AE441" s="35"/>
      <c r="AR441" s="220" t="s">
        <v>1661</v>
      </c>
      <c r="AT441" s="220" t="s">
        <v>413</v>
      </c>
      <c r="AU441" s="220" t="s">
        <v>84</v>
      </c>
      <c r="AY441" s="18" t="s">
        <v>203</v>
      </c>
      <c r="BE441" s="221">
        <f>IF(N441="základní",J441,0)</f>
        <v>0</v>
      </c>
      <c r="BF441" s="221">
        <f>IF(N441="snížená",J441,0)</f>
        <v>0</v>
      </c>
      <c r="BG441" s="221">
        <f>IF(N441="zákl. přenesená",J441,0)</f>
        <v>0</v>
      </c>
      <c r="BH441" s="221">
        <f>IF(N441="sníž. přenesená",J441,0)</f>
        <v>0</v>
      </c>
      <c r="BI441" s="221">
        <f>IF(N441="nulová",J441,0)</f>
        <v>0</v>
      </c>
      <c r="BJ441" s="18" t="s">
        <v>82</v>
      </c>
      <c r="BK441" s="221">
        <f>ROUND(I441*H441,2)</f>
        <v>0</v>
      </c>
      <c r="BL441" s="18" t="s">
        <v>412</v>
      </c>
      <c r="BM441" s="220" t="s">
        <v>6054</v>
      </c>
    </row>
    <row r="442" spans="1:65" s="13" customFormat="1" ht="11.25">
      <c r="B442" s="222"/>
      <c r="C442" s="223"/>
      <c r="D442" s="224" t="s">
        <v>211</v>
      </c>
      <c r="E442" s="225" t="s">
        <v>1</v>
      </c>
      <c r="F442" s="226" t="s">
        <v>5714</v>
      </c>
      <c r="G442" s="223"/>
      <c r="H442" s="225" t="s">
        <v>1</v>
      </c>
      <c r="I442" s="227"/>
      <c r="J442" s="223"/>
      <c r="K442" s="223"/>
      <c r="L442" s="228"/>
      <c r="M442" s="229"/>
      <c r="N442" s="230"/>
      <c r="O442" s="230"/>
      <c r="P442" s="230"/>
      <c r="Q442" s="230"/>
      <c r="R442" s="230"/>
      <c r="S442" s="230"/>
      <c r="T442" s="231"/>
      <c r="AT442" s="232" t="s">
        <v>211</v>
      </c>
      <c r="AU442" s="232" t="s">
        <v>84</v>
      </c>
      <c r="AV442" s="13" t="s">
        <v>82</v>
      </c>
      <c r="AW442" s="13" t="s">
        <v>31</v>
      </c>
      <c r="AX442" s="13" t="s">
        <v>75</v>
      </c>
      <c r="AY442" s="232" t="s">
        <v>203</v>
      </c>
    </row>
    <row r="443" spans="1:65" s="14" customFormat="1" ht="11.25">
      <c r="B443" s="233"/>
      <c r="C443" s="234"/>
      <c r="D443" s="224" t="s">
        <v>211</v>
      </c>
      <c r="E443" s="235" t="s">
        <v>1</v>
      </c>
      <c r="F443" s="236" t="s">
        <v>351</v>
      </c>
      <c r="G443" s="234"/>
      <c r="H443" s="237">
        <v>7</v>
      </c>
      <c r="I443" s="238"/>
      <c r="J443" s="234"/>
      <c r="K443" s="234"/>
      <c r="L443" s="239"/>
      <c r="M443" s="240"/>
      <c r="N443" s="241"/>
      <c r="O443" s="241"/>
      <c r="P443" s="241"/>
      <c r="Q443" s="241"/>
      <c r="R443" s="241"/>
      <c r="S443" s="241"/>
      <c r="T443" s="242"/>
      <c r="AT443" s="243" t="s">
        <v>211</v>
      </c>
      <c r="AU443" s="243" t="s">
        <v>84</v>
      </c>
      <c r="AV443" s="14" t="s">
        <v>84</v>
      </c>
      <c r="AW443" s="14" t="s">
        <v>31</v>
      </c>
      <c r="AX443" s="14" t="s">
        <v>82</v>
      </c>
      <c r="AY443" s="243" t="s">
        <v>203</v>
      </c>
    </row>
    <row r="444" spans="1:65" s="2" customFormat="1" ht="21.75" customHeight="1">
      <c r="A444" s="35"/>
      <c r="B444" s="36"/>
      <c r="C444" s="247" t="s">
        <v>2993</v>
      </c>
      <c r="D444" s="247" t="s">
        <v>413</v>
      </c>
      <c r="E444" s="248" t="s">
        <v>6055</v>
      </c>
      <c r="F444" s="249" t="s">
        <v>6056</v>
      </c>
      <c r="G444" s="250" t="s">
        <v>208</v>
      </c>
      <c r="H444" s="251">
        <v>79</v>
      </c>
      <c r="I444" s="252"/>
      <c r="J444" s="253">
        <f>ROUND(I444*H444,2)</f>
        <v>0</v>
      </c>
      <c r="K444" s="249" t="s">
        <v>1</v>
      </c>
      <c r="L444" s="254"/>
      <c r="M444" s="255" t="s">
        <v>1</v>
      </c>
      <c r="N444" s="256" t="s">
        <v>40</v>
      </c>
      <c r="O444" s="72"/>
      <c r="P444" s="218">
        <f>O444*H444</f>
        <v>0</v>
      </c>
      <c r="Q444" s="218">
        <v>1.0999999999999999E-2</v>
      </c>
      <c r="R444" s="218">
        <f>Q444*H444</f>
        <v>0.86899999999999999</v>
      </c>
      <c r="S444" s="218">
        <v>0</v>
      </c>
      <c r="T444" s="219">
        <f>S444*H444</f>
        <v>0</v>
      </c>
      <c r="U444" s="35"/>
      <c r="V444" s="35"/>
      <c r="W444" s="35"/>
      <c r="X444" s="35"/>
      <c r="Y444" s="35"/>
      <c r="Z444" s="35"/>
      <c r="AA444" s="35"/>
      <c r="AB444" s="35"/>
      <c r="AC444" s="35"/>
      <c r="AD444" s="35"/>
      <c r="AE444" s="35"/>
      <c r="AR444" s="220" t="s">
        <v>1661</v>
      </c>
      <c r="AT444" s="220" t="s">
        <v>413</v>
      </c>
      <c r="AU444" s="220" t="s">
        <v>84</v>
      </c>
      <c r="AY444" s="18" t="s">
        <v>203</v>
      </c>
      <c r="BE444" s="221">
        <f>IF(N444="základní",J444,0)</f>
        <v>0</v>
      </c>
      <c r="BF444" s="221">
        <f>IF(N444="snížená",J444,0)</f>
        <v>0</v>
      </c>
      <c r="BG444" s="221">
        <f>IF(N444="zákl. přenesená",J444,0)</f>
        <v>0</v>
      </c>
      <c r="BH444" s="221">
        <f>IF(N444="sníž. přenesená",J444,0)</f>
        <v>0</v>
      </c>
      <c r="BI444" s="221">
        <f>IF(N444="nulová",J444,0)</f>
        <v>0</v>
      </c>
      <c r="BJ444" s="18" t="s">
        <v>82</v>
      </c>
      <c r="BK444" s="221">
        <f>ROUND(I444*H444,2)</f>
        <v>0</v>
      </c>
      <c r="BL444" s="18" t="s">
        <v>412</v>
      </c>
      <c r="BM444" s="220" t="s">
        <v>6057</v>
      </c>
    </row>
    <row r="445" spans="1:65" s="13" customFormat="1" ht="11.25">
      <c r="B445" s="222"/>
      <c r="C445" s="223"/>
      <c r="D445" s="224" t="s">
        <v>211</v>
      </c>
      <c r="E445" s="225" t="s">
        <v>1</v>
      </c>
      <c r="F445" s="226" t="s">
        <v>5714</v>
      </c>
      <c r="G445" s="223"/>
      <c r="H445" s="225" t="s">
        <v>1</v>
      </c>
      <c r="I445" s="227"/>
      <c r="J445" s="223"/>
      <c r="K445" s="223"/>
      <c r="L445" s="228"/>
      <c r="M445" s="229"/>
      <c r="N445" s="230"/>
      <c r="O445" s="230"/>
      <c r="P445" s="230"/>
      <c r="Q445" s="230"/>
      <c r="R445" s="230"/>
      <c r="S445" s="230"/>
      <c r="T445" s="231"/>
      <c r="AT445" s="232" t="s">
        <v>211</v>
      </c>
      <c r="AU445" s="232" t="s">
        <v>84</v>
      </c>
      <c r="AV445" s="13" t="s">
        <v>82</v>
      </c>
      <c r="AW445" s="13" t="s">
        <v>31</v>
      </c>
      <c r="AX445" s="13" t="s">
        <v>75</v>
      </c>
      <c r="AY445" s="232" t="s">
        <v>203</v>
      </c>
    </row>
    <row r="446" spans="1:65" s="14" customFormat="1" ht="11.25">
      <c r="B446" s="233"/>
      <c r="C446" s="234"/>
      <c r="D446" s="224" t="s">
        <v>211</v>
      </c>
      <c r="E446" s="235" t="s">
        <v>1</v>
      </c>
      <c r="F446" s="236" t="s">
        <v>2360</v>
      </c>
      <c r="G446" s="234"/>
      <c r="H446" s="237">
        <v>79</v>
      </c>
      <c r="I446" s="238"/>
      <c r="J446" s="234"/>
      <c r="K446" s="234"/>
      <c r="L446" s="239"/>
      <c r="M446" s="240"/>
      <c r="N446" s="241"/>
      <c r="O446" s="241"/>
      <c r="P446" s="241"/>
      <c r="Q446" s="241"/>
      <c r="R446" s="241"/>
      <c r="S446" s="241"/>
      <c r="T446" s="242"/>
      <c r="AT446" s="243" t="s">
        <v>211</v>
      </c>
      <c r="AU446" s="243" t="s">
        <v>84</v>
      </c>
      <c r="AV446" s="14" t="s">
        <v>84</v>
      </c>
      <c r="AW446" s="14" t="s">
        <v>31</v>
      </c>
      <c r="AX446" s="14" t="s">
        <v>82</v>
      </c>
      <c r="AY446" s="243" t="s">
        <v>203</v>
      </c>
    </row>
    <row r="447" spans="1:65" s="2" customFormat="1" ht="21.75" customHeight="1">
      <c r="A447" s="35"/>
      <c r="B447" s="36"/>
      <c r="C447" s="247" t="s">
        <v>2999</v>
      </c>
      <c r="D447" s="247" t="s">
        <v>413</v>
      </c>
      <c r="E447" s="248" t="s">
        <v>6058</v>
      </c>
      <c r="F447" s="249" t="s">
        <v>6059</v>
      </c>
      <c r="G447" s="250" t="s">
        <v>208</v>
      </c>
      <c r="H447" s="251">
        <v>6</v>
      </c>
      <c r="I447" s="252"/>
      <c r="J447" s="253">
        <f>ROUND(I447*H447,2)</f>
        <v>0</v>
      </c>
      <c r="K447" s="249" t="s">
        <v>1</v>
      </c>
      <c r="L447" s="254"/>
      <c r="M447" s="255" t="s">
        <v>1</v>
      </c>
      <c r="N447" s="256" t="s">
        <v>40</v>
      </c>
      <c r="O447" s="72"/>
      <c r="P447" s="218">
        <f>O447*H447</f>
        <v>0</v>
      </c>
      <c r="Q447" s="218">
        <v>1.4E-2</v>
      </c>
      <c r="R447" s="218">
        <f>Q447*H447</f>
        <v>8.4000000000000005E-2</v>
      </c>
      <c r="S447" s="218">
        <v>0</v>
      </c>
      <c r="T447" s="219">
        <f>S447*H447</f>
        <v>0</v>
      </c>
      <c r="U447" s="35"/>
      <c r="V447" s="35"/>
      <c r="W447" s="35"/>
      <c r="X447" s="35"/>
      <c r="Y447" s="35"/>
      <c r="Z447" s="35"/>
      <c r="AA447" s="35"/>
      <c r="AB447" s="35"/>
      <c r="AC447" s="35"/>
      <c r="AD447" s="35"/>
      <c r="AE447" s="35"/>
      <c r="AR447" s="220" t="s">
        <v>1661</v>
      </c>
      <c r="AT447" s="220" t="s">
        <v>413</v>
      </c>
      <c r="AU447" s="220" t="s">
        <v>84</v>
      </c>
      <c r="AY447" s="18" t="s">
        <v>203</v>
      </c>
      <c r="BE447" s="221">
        <f>IF(N447="základní",J447,0)</f>
        <v>0</v>
      </c>
      <c r="BF447" s="221">
        <f>IF(N447="snížená",J447,0)</f>
        <v>0</v>
      </c>
      <c r="BG447" s="221">
        <f>IF(N447="zákl. přenesená",J447,0)</f>
        <v>0</v>
      </c>
      <c r="BH447" s="221">
        <f>IF(N447="sníž. přenesená",J447,0)</f>
        <v>0</v>
      </c>
      <c r="BI447" s="221">
        <f>IF(N447="nulová",J447,0)</f>
        <v>0</v>
      </c>
      <c r="BJ447" s="18" t="s">
        <v>82</v>
      </c>
      <c r="BK447" s="221">
        <f>ROUND(I447*H447,2)</f>
        <v>0</v>
      </c>
      <c r="BL447" s="18" t="s">
        <v>412</v>
      </c>
      <c r="BM447" s="220" t="s">
        <v>6060</v>
      </c>
    </row>
    <row r="448" spans="1:65" s="13" customFormat="1" ht="11.25">
      <c r="B448" s="222"/>
      <c r="C448" s="223"/>
      <c r="D448" s="224" t="s">
        <v>211</v>
      </c>
      <c r="E448" s="225" t="s">
        <v>1</v>
      </c>
      <c r="F448" s="226" t="s">
        <v>5714</v>
      </c>
      <c r="G448" s="223"/>
      <c r="H448" s="225" t="s">
        <v>1</v>
      </c>
      <c r="I448" s="227"/>
      <c r="J448" s="223"/>
      <c r="K448" s="223"/>
      <c r="L448" s="228"/>
      <c r="M448" s="229"/>
      <c r="N448" s="230"/>
      <c r="O448" s="230"/>
      <c r="P448" s="230"/>
      <c r="Q448" s="230"/>
      <c r="R448" s="230"/>
      <c r="S448" s="230"/>
      <c r="T448" s="231"/>
      <c r="AT448" s="232" t="s">
        <v>211</v>
      </c>
      <c r="AU448" s="232" t="s">
        <v>84</v>
      </c>
      <c r="AV448" s="13" t="s">
        <v>82</v>
      </c>
      <c r="AW448" s="13" t="s">
        <v>31</v>
      </c>
      <c r="AX448" s="13" t="s">
        <v>75</v>
      </c>
      <c r="AY448" s="232" t="s">
        <v>203</v>
      </c>
    </row>
    <row r="449" spans="1:65" s="14" customFormat="1" ht="11.25">
      <c r="B449" s="233"/>
      <c r="C449" s="234"/>
      <c r="D449" s="224" t="s">
        <v>211</v>
      </c>
      <c r="E449" s="235" t="s">
        <v>1</v>
      </c>
      <c r="F449" s="236" t="s">
        <v>252</v>
      </c>
      <c r="G449" s="234"/>
      <c r="H449" s="237">
        <v>6</v>
      </c>
      <c r="I449" s="238"/>
      <c r="J449" s="234"/>
      <c r="K449" s="234"/>
      <c r="L449" s="239"/>
      <c r="M449" s="240"/>
      <c r="N449" s="241"/>
      <c r="O449" s="241"/>
      <c r="P449" s="241"/>
      <c r="Q449" s="241"/>
      <c r="R449" s="241"/>
      <c r="S449" s="241"/>
      <c r="T449" s="242"/>
      <c r="AT449" s="243" t="s">
        <v>211</v>
      </c>
      <c r="AU449" s="243" t="s">
        <v>84</v>
      </c>
      <c r="AV449" s="14" t="s">
        <v>84</v>
      </c>
      <c r="AW449" s="14" t="s">
        <v>31</v>
      </c>
      <c r="AX449" s="14" t="s">
        <v>82</v>
      </c>
      <c r="AY449" s="243" t="s">
        <v>203</v>
      </c>
    </row>
    <row r="450" spans="1:65" s="2" customFormat="1" ht="21.75" customHeight="1">
      <c r="A450" s="35"/>
      <c r="B450" s="36"/>
      <c r="C450" s="209" t="s">
        <v>3007</v>
      </c>
      <c r="D450" s="209" t="s">
        <v>205</v>
      </c>
      <c r="E450" s="210" t="s">
        <v>6061</v>
      </c>
      <c r="F450" s="211" t="s">
        <v>6062</v>
      </c>
      <c r="G450" s="212" t="s">
        <v>208</v>
      </c>
      <c r="H450" s="213">
        <v>92</v>
      </c>
      <c r="I450" s="214"/>
      <c r="J450" s="215">
        <f>ROUND(I450*H450,2)</f>
        <v>0</v>
      </c>
      <c r="K450" s="211" t="s">
        <v>218</v>
      </c>
      <c r="L450" s="40"/>
      <c r="M450" s="216" t="s">
        <v>1</v>
      </c>
      <c r="N450" s="217" t="s">
        <v>40</v>
      </c>
      <c r="O450" s="72"/>
      <c r="P450" s="218">
        <f>O450*H450</f>
        <v>0</v>
      </c>
      <c r="Q450" s="218">
        <v>0</v>
      </c>
      <c r="R450" s="218">
        <f>Q450*H450</f>
        <v>0</v>
      </c>
      <c r="S450" s="218">
        <v>0</v>
      </c>
      <c r="T450" s="219">
        <f>S450*H450</f>
        <v>0</v>
      </c>
      <c r="U450" s="35"/>
      <c r="V450" s="35"/>
      <c r="W450" s="35"/>
      <c r="X450" s="35"/>
      <c r="Y450" s="35"/>
      <c r="Z450" s="35"/>
      <c r="AA450" s="35"/>
      <c r="AB450" s="35"/>
      <c r="AC450" s="35"/>
      <c r="AD450" s="35"/>
      <c r="AE450" s="35"/>
      <c r="AR450" s="220" t="s">
        <v>412</v>
      </c>
      <c r="AT450" s="220" t="s">
        <v>205</v>
      </c>
      <c r="AU450" s="220" t="s">
        <v>84</v>
      </c>
      <c r="AY450" s="18" t="s">
        <v>203</v>
      </c>
      <c r="BE450" s="221">
        <f>IF(N450="základní",J450,0)</f>
        <v>0</v>
      </c>
      <c r="BF450" s="221">
        <f>IF(N450="snížená",J450,0)</f>
        <v>0</v>
      </c>
      <c r="BG450" s="221">
        <f>IF(N450="zákl. přenesená",J450,0)</f>
        <v>0</v>
      </c>
      <c r="BH450" s="221">
        <f>IF(N450="sníž. přenesená",J450,0)</f>
        <v>0</v>
      </c>
      <c r="BI450" s="221">
        <f>IF(N450="nulová",J450,0)</f>
        <v>0</v>
      </c>
      <c r="BJ450" s="18" t="s">
        <v>82</v>
      </c>
      <c r="BK450" s="221">
        <f>ROUND(I450*H450,2)</f>
        <v>0</v>
      </c>
      <c r="BL450" s="18" t="s">
        <v>412</v>
      </c>
      <c r="BM450" s="220" t="s">
        <v>6063</v>
      </c>
    </row>
    <row r="451" spans="1:65" s="13" customFormat="1" ht="11.25">
      <c r="B451" s="222"/>
      <c r="C451" s="223"/>
      <c r="D451" s="224" t="s">
        <v>211</v>
      </c>
      <c r="E451" s="225" t="s">
        <v>1</v>
      </c>
      <c r="F451" s="226" t="s">
        <v>5714</v>
      </c>
      <c r="G451" s="223"/>
      <c r="H451" s="225" t="s">
        <v>1</v>
      </c>
      <c r="I451" s="227"/>
      <c r="J451" s="223"/>
      <c r="K451" s="223"/>
      <c r="L451" s="228"/>
      <c r="M451" s="229"/>
      <c r="N451" s="230"/>
      <c r="O451" s="230"/>
      <c r="P451" s="230"/>
      <c r="Q451" s="230"/>
      <c r="R451" s="230"/>
      <c r="S451" s="230"/>
      <c r="T451" s="231"/>
      <c r="AT451" s="232" t="s">
        <v>211</v>
      </c>
      <c r="AU451" s="232" t="s">
        <v>84</v>
      </c>
      <c r="AV451" s="13" t="s">
        <v>82</v>
      </c>
      <c r="AW451" s="13" t="s">
        <v>31</v>
      </c>
      <c r="AX451" s="13" t="s">
        <v>75</v>
      </c>
      <c r="AY451" s="232" t="s">
        <v>203</v>
      </c>
    </row>
    <row r="452" spans="1:65" s="14" customFormat="1" ht="11.25">
      <c r="B452" s="233"/>
      <c r="C452" s="234"/>
      <c r="D452" s="224" t="s">
        <v>211</v>
      </c>
      <c r="E452" s="235" t="s">
        <v>1</v>
      </c>
      <c r="F452" s="236" t="s">
        <v>6064</v>
      </c>
      <c r="G452" s="234"/>
      <c r="H452" s="237">
        <v>92</v>
      </c>
      <c r="I452" s="238"/>
      <c r="J452" s="234"/>
      <c r="K452" s="234"/>
      <c r="L452" s="239"/>
      <c r="M452" s="240"/>
      <c r="N452" s="241"/>
      <c r="O452" s="241"/>
      <c r="P452" s="241"/>
      <c r="Q452" s="241"/>
      <c r="R452" s="241"/>
      <c r="S452" s="241"/>
      <c r="T452" s="242"/>
      <c r="AT452" s="243" t="s">
        <v>211</v>
      </c>
      <c r="AU452" s="243" t="s">
        <v>84</v>
      </c>
      <c r="AV452" s="14" t="s">
        <v>84</v>
      </c>
      <c r="AW452" s="14" t="s">
        <v>31</v>
      </c>
      <c r="AX452" s="14" t="s">
        <v>82</v>
      </c>
      <c r="AY452" s="243" t="s">
        <v>203</v>
      </c>
    </row>
    <row r="453" spans="1:65" s="2" customFormat="1" ht="33" customHeight="1">
      <c r="A453" s="35"/>
      <c r="B453" s="36"/>
      <c r="C453" s="209" t="s">
        <v>3012</v>
      </c>
      <c r="D453" s="209" t="s">
        <v>205</v>
      </c>
      <c r="E453" s="210" t="s">
        <v>6065</v>
      </c>
      <c r="F453" s="211" t="s">
        <v>6066</v>
      </c>
      <c r="G453" s="212" t="s">
        <v>208</v>
      </c>
      <c r="H453" s="213">
        <v>4</v>
      </c>
      <c r="I453" s="214"/>
      <c r="J453" s="215">
        <f>ROUND(I453*H453,2)</f>
        <v>0</v>
      </c>
      <c r="K453" s="211" t="s">
        <v>1</v>
      </c>
      <c r="L453" s="40"/>
      <c r="M453" s="216" t="s">
        <v>1</v>
      </c>
      <c r="N453" s="217" t="s">
        <v>40</v>
      </c>
      <c r="O453" s="72"/>
      <c r="P453" s="218">
        <f>O453*H453</f>
        <v>0</v>
      </c>
      <c r="Q453" s="218">
        <v>2.07E-2</v>
      </c>
      <c r="R453" s="218">
        <f>Q453*H453</f>
        <v>8.2799999999999999E-2</v>
      </c>
      <c r="S453" s="218">
        <v>0</v>
      </c>
      <c r="T453" s="219">
        <f>S453*H453</f>
        <v>0</v>
      </c>
      <c r="U453" s="35"/>
      <c r="V453" s="35"/>
      <c r="W453" s="35"/>
      <c r="X453" s="35"/>
      <c r="Y453" s="35"/>
      <c r="Z453" s="35"/>
      <c r="AA453" s="35"/>
      <c r="AB453" s="35"/>
      <c r="AC453" s="35"/>
      <c r="AD453" s="35"/>
      <c r="AE453" s="35"/>
      <c r="AR453" s="220" t="s">
        <v>412</v>
      </c>
      <c r="AT453" s="220" t="s">
        <v>205</v>
      </c>
      <c r="AU453" s="220" t="s">
        <v>84</v>
      </c>
      <c r="AY453" s="18" t="s">
        <v>203</v>
      </c>
      <c r="BE453" s="221">
        <f>IF(N453="základní",J453,0)</f>
        <v>0</v>
      </c>
      <c r="BF453" s="221">
        <f>IF(N453="snížená",J453,0)</f>
        <v>0</v>
      </c>
      <c r="BG453" s="221">
        <f>IF(N453="zákl. přenesená",J453,0)</f>
        <v>0</v>
      </c>
      <c r="BH453" s="221">
        <f>IF(N453="sníž. přenesená",J453,0)</f>
        <v>0</v>
      </c>
      <c r="BI453" s="221">
        <f>IF(N453="nulová",J453,0)</f>
        <v>0</v>
      </c>
      <c r="BJ453" s="18" t="s">
        <v>82</v>
      </c>
      <c r="BK453" s="221">
        <f>ROUND(I453*H453,2)</f>
        <v>0</v>
      </c>
      <c r="BL453" s="18" t="s">
        <v>412</v>
      </c>
      <c r="BM453" s="220" t="s">
        <v>6067</v>
      </c>
    </row>
    <row r="454" spans="1:65" s="13" customFormat="1" ht="11.25">
      <c r="B454" s="222"/>
      <c r="C454" s="223"/>
      <c r="D454" s="224" t="s">
        <v>211</v>
      </c>
      <c r="E454" s="225" t="s">
        <v>1</v>
      </c>
      <c r="F454" s="226" t="s">
        <v>5714</v>
      </c>
      <c r="G454" s="223"/>
      <c r="H454" s="225" t="s">
        <v>1</v>
      </c>
      <c r="I454" s="227"/>
      <c r="J454" s="223"/>
      <c r="K454" s="223"/>
      <c r="L454" s="228"/>
      <c r="M454" s="229"/>
      <c r="N454" s="230"/>
      <c r="O454" s="230"/>
      <c r="P454" s="230"/>
      <c r="Q454" s="230"/>
      <c r="R454" s="230"/>
      <c r="S454" s="230"/>
      <c r="T454" s="231"/>
      <c r="AT454" s="232" t="s">
        <v>211</v>
      </c>
      <c r="AU454" s="232" t="s">
        <v>84</v>
      </c>
      <c r="AV454" s="13" t="s">
        <v>82</v>
      </c>
      <c r="AW454" s="13" t="s">
        <v>31</v>
      </c>
      <c r="AX454" s="13" t="s">
        <v>75</v>
      </c>
      <c r="AY454" s="232" t="s">
        <v>203</v>
      </c>
    </row>
    <row r="455" spans="1:65" s="14" customFormat="1" ht="11.25">
      <c r="B455" s="233"/>
      <c r="C455" s="234"/>
      <c r="D455" s="224" t="s">
        <v>211</v>
      </c>
      <c r="E455" s="235" t="s">
        <v>1</v>
      </c>
      <c r="F455" s="236" t="s">
        <v>209</v>
      </c>
      <c r="G455" s="234"/>
      <c r="H455" s="237">
        <v>4</v>
      </c>
      <c r="I455" s="238"/>
      <c r="J455" s="234"/>
      <c r="K455" s="234"/>
      <c r="L455" s="239"/>
      <c r="M455" s="240"/>
      <c r="N455" s="241"/>
      <c r="O455" s="241"/>
      <c r="P455" s="241"/>
      <c r="Q455" s="241"/>
      <c r="R455" s="241"/>
      <c r="S455" s="241"/>
      <c r="T455" s="242"/>
      <c r="AT455" s="243" t="s">
        <v>211</v>
      </c>
      <c r="AU455" s="243" t="s">
        <v>84</v>
      </c>
      <c r="AV455" s="14" t="s">
        <v>84</v>
      </c>
      <c r="AW455" s="14" t="s">
        <v>31</v>
      </c>
      <c r="AX455" s="14" t="s">
        <v>82</v>
      </c>
      <c r="AY455" s="243" t="s">
        <v>203</v>
      </c>
    </row>
    <row r="456" spans="1:65" s="2" customFormat="1" ht="21.75" customHeight="1">
      <c r="A456" s="35"/>
      <c r="B456" s="36"/>
      <c r="C456" s="209" t="s">
        <v>3018</v>
      </c>
      <c r="D456" s="209" t="s">
        <v>205</v>
      </c>
      <c r="E456" s="210" t="s">
        <v>6068</v>
      </c>
      <c r="F456" s="211" t="s">
        <v>6069</v>
      </c>
      <c r="G456" s="212" t="s">
        <v>208</v>
      </c>
      <c r="H456" s="213">
        <v>4</v>
      </c>
      <c r="I456" s="214"/>
      <c r="J456" s="215">
        <f>ROUND(I456*H456,2)</f>
        <v>0</v>
      </c>
      <c r="K456" s="211" t="s">
        <v>1</v>
      </c>
      <c r="L456" s="40"/>
      <c r="M456" s="216" t="s">
        <v>1</v>
      </c>
      <c r="N456" s="217" t="s">
        <v>40</v>
      </c>
      <c r="O456" s="72"/>
      <c r="P456" s="218">
        <f>O456*H456</f>
        <v>0</v>
      </c>
      <c r="Q456" s="218">
        <v>0</v>
      </c>
      <c r="R456" s="218">
        <f>Q456*H456</f>
        <v>0</v>
      </c>
      <c r="S456" s="218">
        <v>0</v>
      </c>
      <c r="T456" s="219">
        <f>S456*H456</f>
        <v>0</v>
      </c>
      <c r="U456" s="35"/>
      <c r="V456" s="35"/>
      <c r="W456" s="35"/>
      <c r="X456" s="35"/>
      <c r="Y456" s="35"/>
      <c r="Z456" s="35"/>
      <c r="AA456" s="35"/>
      <c r="AB456" s="35"/>
      <c r="AC456" s="35"/>
      <c r="AD456" s="35"/>
      <c r="AE456" s="35"/>
      <c r="AR456" s="220" t="s">
        <v>412</v>
      </c>
      <c r="AT456" s="220" t="s">
        <v>205</v>
      </c>
      <c r="AU456" s="220" t="s">
        <v>84</v>
      </c>
      <c r="AY456" s="18" t="s">
        <v>203</v>
      </c>
      <c r="BE456" s="221">
        <f>IF(N456="základní",J456,0)</f>
        <v>0</v>
      </c>
      <c r="BF456" s="221">
        <f>IF(N456="snížená",J456,0)</f>
        <v>0</v>
      </c>
      <c r="BG456" s="221">
        <f>IF(N456="zákl. přenesená",J456,0)</f>
        <v>0</v>
      </c>
      <c r="BH456" s="221">
        <f>IF(N456="sníž. přenesená",J456,0)</f>
        <v>0</v>
      </c>
      <c r="BI456" s="221">
        <f>IF(N456="nulová",J456,0)</f>
        <v>0</v>
      </c>
      <c r="BJ456" s="18" t="s">
        <v>82</v>
      </c>
      <c r="BK456" s="221">
        <f>ROUND(I456*H456,2)</f>
        <v>0</v>
      </c>
      <c r="BL456" s="18" t="s">
        <v>412</v>
      </c>
      <c r="BM456" s="220" t="s">
        <v>6070</v>
      </c>
    </row>
    <row r="457" spans="1:65" s="13" customFormat="1" ht="11.25">
      <c r="B457" s="222"/>
      <c r="C457" s="223"/>
      <c r="D457" s="224" t="s">
        <v>211</v>
      </c>
      <c r="E457" s="225" t="s">
        <v>1</v>
      </c>
      <c r="F457" s="226" t="s">
        <v>5714</v>
      </c>
      <c r="G457" s="223"/>
      <c r="H457" s="225" t="s">
        <v>1</v>
      </c>
      <c r="I457" s="227"/>
      <c r="J457" s="223"/>
      <c r="K457" s="223"/>
      <c r="L457" s="228"/>
      <c r="M457" s="229"/>
      <c r="N457" s="230"/>
      <c r="O457" s="230"/>
      <c r="P457" s="230"/>
      <c r="Q457" s="230"/>
      <c r="R457" s="230"/>
      <c r="S457" s="230"/>
      <c r="T457" s="231"/>
      <c r="AT457" s="232" t="s">
        <v>211</v>
      </c>
      <c r="AU457" s="232" t="s">
        <v>84</v>
      </c>
      <c r="AV457" s="13" t="s">
        <v>82</v>
      </c>
      <c r="AW457" s="13" t="s">
        <v>31</v>
      </c>
      <c r="AX457" s="13" t="s">
        <v>75</v>
      </c>
      <c r="AY457" s="232" t="s">
        <v>203</v>
      </c>
    </row>
    <row r="458" spans="1:65" s="14" customFormat="1" ht="11.25">
      <c r="B458" s="233"/>
      <c r="C458" s="234"/>
      <c r="D458" s="224" t="s">
        <v>211</v>
      </c>
      <c r="E458" s="235" t="s">
        <v>1</v>
      </c>
      <c r="F458" s="236" t="s">
        <v>209</v>
      </c>
      <c r="G458" s="234"/>
      <c r="H458" s="237">
        <v>4</v>
      </c>
      <c r="I458" s="238"/>
      <c r="J458" s="234"/>
      <c r="K458" s="234"/>
      <c r="L458" s="239"/>
      <c r="M458" s="240"/>
      <c r="N458" s="241"/>
      <c r="O458" s="241"/>
      <c r="P458" s="241"/>
      <c r="Q458" s="241"/>
      <c r="R458" s="241"/>
      <c r="S458" s="241"/>
      <c r="T458" s="242"/>
      <c r="AT458" s="243" t="s">
        <v>211</v>
      </c>
      <c r="AU458" s="243" t="s">
        <v>84</v>
      </c>
      <c r="AV458" s="14" t="s">
        <v>84</v>
      </c>
      <c r="AW458" s="14" t="s">
        <v>31</v>
      </c>
      <c r="AX458" s="14" t="s">
        <v>82</v>
      </c>
      <c r="AY458" s="243" t="s">
        <v>203</v>
      </c>
    </row>
    <row r="459" spans="1:65" s="2" customFormat="1" ht="21.75" customHeight="1">
      <c r="A459" s="35"/>
      <c r="B459" s="36"/>
      <c r="C459" s="209" t="s">
        <v>3036</v>
      </c>
      <c r="D459" s="209" t="s">
        <v>205</v>
      </c>
      <c r="E459" s="210" t="s">
        <v>6071</v>
      </c>
      <c r="F459" s="211" t="s">
        <v>6072</v>
      </c>
      <c r="G459" s="212" t="s">
        <v>409</v>
      </c>
      <c r="H459" s="213">
        <v>5.2969999999999997</v>
      </c>
      <c r="I459" s="214"/>
      <c r="J459" s="215">
        <f>ROUND(I459*H459,2)</f>
        <v>0</v>
      </c>
      <c r="K459" s="211" t="s">
        <v>218</v>
      </c>
      <c r="L459" s="40"/>
      <c r="M459" s="216" t="s">
        <v>1</v>
      </c>
      <c r="N459" s="217" t="s">
        <v>40</v>
      </c>
      <c r="O459" s="72"/>
      <c r="P459" s="218">
        <f>O459*H459</f>
        <v>0</v>
      </c>
      <c r="Q459" s="218">
        <v>0</v>
      </c>
      <c r="R459" s="218">
        <f>Q459*H459</f>
        <v>0</v>
      </c>
      <c r="S459" s="218">
        <v>0</v>
      </c>
      <c r="T459" s="219">
        <f>S459*H459</f>
        <v>0</v>
      </c>
      <c r="U459" s="35"/>
      <c r="V459" s="35"/>
      <c r="W459" s="35"/>
      <c r="X459" s="35"/>
      <c r="Y459" s="35"/>
      <c r="Z459" s="35"/>
      <c r="AA459" s="35"/>
      <c r="AB459" s="35"/>
      <c r="AC459" s="35"/>
      <c r="AD459" s="35"/>
      <c r="AE459" s="35"/>
      <c r="AR459" s="220" t="s">
        <v>412</v>
      </c>
      <c r="AT459" s="220" t="s">
        <v>205</v>
      </c>
      <c r="AU459" s="220" t="s">
        <v>84</v>
      </c>
      <c r="AY459" s="18" t="s">
        <v>203</v>
      </c>
      <c r="BE459" s="221">
        <f>IF(N459="základní",J459,0)</f>
        <v>0</v>
      </c>
      <c r="BF459" s="221">
        <f>IF(N459="snížená",J459,0)</f>
        <v>0</v>
      </c>
      <c r="BG459" s="221">
        <f>IF(N459="zákl. přenesená",J459,0)</f>
        <v>0</v>
      </c>
      <c r="BH459" s="221">
        <f>IF(N459="sníž. přenesená",J459,0)</f>
        <v>0</v>
      </c>
      <c r="BI459" s="221">
        <f>IF(N459="nulová",J459,0)</f>
        <v>0</v>
      </c>
      <c r="BJ459" s="18" t="s">
        <v>82</v>
      </c>
      <c r="BK459" s="221">
        <f>ROUND(I459*H459,2)</f>
        <v>0</v>
      </c>
      <c r="BL459" s="18" t="s">
        <v>412</v>
      </c>
      <c r="BM459" s="220" t="s">
        <v>6073</v>
      </c>
    </row>
    <row r="460" spans="1:65" s="2" customFormat="1" ht="107.25">
      <c r="A460" s="35"/>
      <c r="B460" s="36"/>
      <c r="C460" s="37"/>
      <c r="D460" s="224" t="s">
        <v>355</v>
      </c>
      <c r="E460" s="37"/>
      <c r="F460" s="244" t="s">
        <v>6074</v>
      </c>
      <c r="G460" s="37"/>
      <c r="H460" s="37"/>
      <c r="I460" s="123"/>
      <c r="J460" s="37"/>
      <c r="K460" s="37"/>
      <c r="L460" s="40"/>
      <c r="M460" s="245"/>
      <c r="N460" s="246"/>
      <c r="O460" s="72"/>
      <c r="P460" s="72"/>
      <c r="Q460" s="72"/>
      <c r="R460" s="72"/>
      <c r="S460" s="72"/>
      <c r="T460" s="73"/>
      <c r="U460" s="35"/>
      <c r="V460" s="35"/>
      <c r="W460" s="35"/>
      <c r="X460" s="35"/>
      <c r="Y460" s="35"/>
      <c r="Z460" s="35"/>
      <c r="AA460" s="35"/>
      <c r="AB460" s="35"/>
      <c r="AC460" s="35"/>
      <c r="AD460" s="35"/>
      <c r="AE460" s="35"/>
      <c r="AT460" s="18" t="s">
        <v>355</v>
      </c>
      <c r="AU460" s="18" t="s">
        <v>84</v>
      </c>
    </row>
    <row r="461" spans="1:65" s="12" customFormat="1" ht="22.9" customHeight="1">
      <c r="B461" s="193"/>
      <c r="C461" s="194"/>
      <c r="D461" s="195" t="s">
        <v>74</v>
      </c>
      <c r="E461" s="207" t="s">
        <v>6075</v>
      </c>
      <c r="F461" s="207" t="s">
        <v>6076</v>
      </c>
      <c r="G461" s="194"/>
      <c r="H461" s="194"/>
      <c r="I461" s="197"/>
      <c r="J461" s="208">
        <f>BK461</f>
        <v>0</v>
      </c>
      <c r="K461" s="194"/>
      <c r="L461" s="199"/>
      <c r="M461" s="200"/>
      <c r="N461" s="201"/>
      <c r="O461" s="201"/>
      <c r="P461" s="202">
        <f>SUM(P462:P472)</f>
        <v>0</v>
      </c>
      <c r="Q461" s="201"/>
      <c r="R461" s="202">
        <f>SUM(R462:R472)</f>
        <v>1.5731299999999999</v>
      </c>
      <c r="S461" s="201"/>
      <c r="T461" s="203">
        <f>SUM(T462:T472)</f>
        <v>9.75E-3</v>
      </c>
      <c r="AR461" s="204" t="s">
        <v>82</v>
      </c>
      <c r="AT461" s="205" t="s">
        <v>74</v>
      </c>
      <c r="AU461" s="205" t="s">
        <v>82</v>
      </c>
      <c r="AY461" s="204" t="s">
        <v>203</v>
      </c>
      <c r="BK461" s="206">
        <f>SUM(BK462:BK472)</f>
        <v>0</v>
      </c>
    </row>
    <row r="462" spans="1:65" s="2" customFormat="1" ht="16.5" customHeight="1">
      <c r="A462" s="35"/>
      <c r="B462" s="36"/>
      <c r="C462" s="209" t="s">
        <v>3040</v>
      </c>
      <c r="D462" s="209" t="s">
        <v>205</v>
      </c>
      <c r="E462" s="210" t="s">
        <v>6077</v>
      </c>
      <c r="F462" s="211" t="s">
        <v>6078</v>
      </c>
      <c r="G462" s="212" t="s">
        <v>208</v>
      </c>
      <c r="H462" s="213">
        <v>13</v>
      </c>
      <c r="I462" s="214"/>
      <c r="J462" s="215">
        <f>ROUND(I462*H462,2)</f>
        <v>0</v>
      </c>
      <c r="K462" s="211" t="s">
        <v>1</v>
      </c>
      <c r="L462" s="40"/>
      <c r="M462" s="216" t="s">
        <v>1</v>
      </c>
      <c r="N462" s="217" t="s">
        <v>40</v>
      </c>
      <c r="O462" s="72"/>
      <c r="P462" s="218">
        <f>O462*H462</f>
        <v>0</v>
      </c>
      <c r="Q462" s="218">
        <v>0.121</v>
      </c>
      <c r="R462" s="218">
        <f>Q462*H462</f>
        <v>1.573</v>
      </c>
      <c r="S462" s="218">
        <v>0</v>
      </c>
      <c r="T462" s="219">
        <f>S462*H462</f>
        <v>0</v>
      </c>
      <c r="U462" s="35"/>
      <c r="V462" s="35"/>
      <c r="W462" s="35"/>
      <c r="X462" s="35"/>
      <c r="Y462" s="35"/>
      <c r="Z462" s="35"/>
      <c r="AA462" s="35"/>
      <c r="AB462" s="35"/>
      <c r="AC462" s="35"/>
      <c r="AD462" s="35"/>
      <c r="AE462" s="35"/>
      <c r="AR462" s="220" t="s">
        <v>412</v>
      </c>
      <c r="AT462" s="220" t="s">
        <v>205</v>
      </c>
      <c r="AU462" s="220" t="s">
        <v>84</v>
      </c>
      <c r="AY462" s="18" t="s">
        <v>203</v>
      </c>
      <c r="BE462" s="221">
        <f>IF(N462="základní",J462,0)</f>
        <v>0</v>
      </c>
      <c r="BF462" s="221">
        <f>IF(N462="snížená",J462,0)</f>
        <v>0</v>
      </c>
      <c r="BG462" s="221">
        <f>IF(N462="zákl. přenesená",J462,0)</f>
        <v>0</v>
      </c>
      <c r="BH462" s="221">
        <f>IF(N462="sníž. přenesená",J462,0)</f>
        <v>0</v>
      </c>
      <c r="BI462" s="221">
        <f>IF(N462="nulová",J462,0)</f>
        <v>0</v>
      </c>
      <c r="BJ462" s="18" t="s">
        <v>82</v>
      </c>
      <c r="BK462" s="221">
        <f>ROUND(I462*H462,2)</f>
        <v>0</v>
      </c>
      <c r="BL462" s="18" t="s">
        <v>412</v>
      </c>
      <c r="BM462" s="220" t="s">
        <v>6079</v>
      </c>
    </row>
    <row r="463" spans="1:65" s="13" customFormat="1" ht="11.25">
      <c r="B463" s="222"/>
      <c r="C463" s="223"/>
      <c r="D463" s="224" t="s">
        <v>211</v>
      </c>
      <c r="E463" s="225" t="s">
        <v>1</v>
      </c>
      <c r="F463" s="226" t="s">
        <v>5714</v>
      </c>
      <c r="G463" s="223"/>
      <c r="H463" s="225" t="s">
        <v>1</v>
      </c>
      <c r="I463" s="227"/>
      <c r="J463" s="223"/>
      <c r="K463" s="223"/>
      <c r="L463" s="228"/>
      <c r="M463" s="229"/>
      <c r="N463" s="230"/>
      <c r="O463" s="230"/>
      <c r="P463" s="230"/>
      <c r="Q463" s="230"/>
      <c r="R463" s="230"/>
      <c r="S463" s="230"/>
      <c r="T463" s="231"/>
      <c r="AT463" s="232" t="s">
        <v>211</v>
      </c>
      <c r="AU463" s="232" t="s">
        <v>84</v>
      </c>
      <c r="AV463" s="13" t="s">
        <v>82</v>
      </c>
      <c r="AW463" s="13" t="s">
        <v>31</v>
      </c>
      <c r="AX463" s="13" t="s">
        <v>75</v>
      </c>
      <c r="AY463" s="232" t="s">
        <v>203</v>
      </c>
    </row>
    <row r="464" spans="1:65" s="14" customFormat="1" ht="11.25">
      <c r="B464" s="233"/>
      <c r="C464" s="234"/>
      <c r="D464" s="224" t="s">
        <v>211</v>
      </c>
      <c r="E464" s="235" t="s">
        <v>1</v>
      </c>
      <c r="F464" s="236" t="s">
        <v>395</v>
      </c>
      <c r="G464" s="234"/>
      <c r="H464" s="237">
        <v>13</v>
      </c>
      <c r="I464" s="238"/>
      <c r="J464" s="234"/>
      <c r="K464" s="234"/>
      <c r="L464" s="239"/>
      <c r="M464" s="240"/>
      <c r="N464" s="241"/>
      <c r="O464" s="241"/>
      <c r="P464" s="241"/>
      <c r="Q464" s="241"/>
      <c r="R464" s="241"/>
      <c r="S464" s="241"/>
      <c r="T464" s="242"/>
      <c r="AT464" s="243" t="s">
        <v>211</v>
      </c>
      <c r="AU464" s="243" t="s">
        <v>84</v>
      </c>
      <c r="AV464" s="14" t="s">
        <v>84</v>
      </c>
      <c r="AW464" s="14" t="s">
        <v>31</v>
      </c>
      <c r="AX464" s="14" t="s">
        <v>82</v>
      </c>
      <c r="AY464" s="243" t="s">
        <v>203</v>
      </c>
    </row>
    <row r="465" spans="1:65" s="2" customFormat="1" ht="21.75" customHeight="1">
      <c r="A465" s="35"/>
      <c r="B465" s="36"/>
      <c r="C465" s="209" t="s">
        <v>3044</v>
      </c>
      <c r="D465" s="209" t="s">
        <v>205</v>
      </c>
      <c r="E465" s="210" t="s">
        <v>6080</v>
      </c>
      <c r="F465" s="211" t="s">
        <v>6081</v>
      </c>
      <c r="G465" s="212" t="s">
        <v>208</v>
      </c>
      <c r="H465" s="213">
        <v>13</v>
      </c>
      <c r="I465" s="214"/>
      <c r="J465" s="215">
        <f>ROUND(I465*H465,2)</f>
        <v>0</v>
      </c>
      <c r="K465" s="211" t="s">
        <v>218</v>
      </c>
      <c r="L465" s="40"/>
      <c r="M465" s="216" t="s">
        <v>1</v>
      </c>
      <c r="N465" s="217" t="s">
        <v>40</v>
      </c>
      <c r="O465" s="72"/>
      <c r="P465" s="218">
        <f>O465*H465</f>
        <v>0</v>
      </c>
      <c r="Q465" s="218">
        <v>1.0000000000000001E-5</v>
      </c>
      <c r="R465" s="218">
        <f>Q465*H465</f>
        <v>1.3000000000000002E-4</v>
      </c>
      <c r="S465" s="218">
        <v>7.5000000000000002E-4</v>
      </c>
      <c r="T465" s="219">
        <f>S465*H465</f>
        <v>9.75E-3</v>
      </c>
      <c r="U465" s="35"/>
      <c r="V465" s="35"/>
      <c r="W465" s="35"/>
      <c r="X465" s="35"/>
      <c r="Y465" s="35"/>
      <c r="Z465" s="35"/>
      <c r="AA465" s="35"/>
      <c r="AB465" s="35"/>
      <c r="AC465" s="35"/>
      <c r="AD465" s="35"/>
      <c r="AE465" s="35"/>
      <c r="AR465" s="220" t="s">
        <v>412</v>
      </c>
      <c r="AT465" s="220" t="s">
        <v>205</v>
      </c>
      <c r="AU465" s="220" t="s">
        <v>84</v>
      </c>
      <c r="AY465" s="18" t="s">
        <v>203</v>
      </c>
      <c r="BE465" s="221">
        <f>IF(N465="základní",J465,0)</f>
        <v>0</v>
      </c>
      <c r="BF465" s="221">
        <f>IF(N465="snížená",J465,0)</f>
        <v>0</v>
      </c>
      <c r="BG465" s="221">
        <f>IF(N465="zákl. přenesená",J465,0)</f>
        <v>0</v>
      </c>
      <c r="BH465" s="221">
        <f>IF(N465="sníž. přenesená",J465,0)</f>
        <v>0</v>
      </c>
      <c r="BI465" s="221">
        <f>IF(N465="nulová",J465,0)</f>
        <v>0</v>
      </c>
      <c r="BJ465" s="18" t="s">
        <v>82</v>
      </c>
      <c r="BK465" s="221">
        <f>ROUND(I465*H465,2)</f>
        <v>0</v>
      </c>
      <c r="BL465" s="18" t="s">
        <v>412</v>
      </c>
      <c r="BM465" s="220" t="s">
        <v>6082</v>
      </c>
    </row>
    <row r="466" spans="1:65" s="13" customFormat="1" ht="11.25">
      <c r="B466" s="222"/>
      <c r="C466" s="223"/>
      <c r="D466" s="224" t="s">
        <v>211</v>
      </c>
      <c r="E466" s="225" t="s">
        <v>1</v>
      </c>
      <c r="F466" s="226" t="s">
        <v>5714</v>
      </c>
      <c r="G466" s="223"/>
      <c r="H466" s="225" t="s">
        <v>1</v>
      </c>
      <c r="I466" s="227"/>
      <c r="J466" s="223"/>
      <c r="K466" s="223"/>
      <c r="L466" s="228"/>
      <c r="M466" s="229"/>
      <c r="N466" s="230"/>
      <c r="O466" s="230"/>
      <c r="P466" s="230"/>
      <c r="Q466" s="230"/>
      <c r="R466" s="230"/>
      <c r="S466" s="230"/>
      <c r="T466" s="231"/>
      <c r="AT466" s="232" t="s">
        <v>211</v>
      </c>
      <c r="AU466" s="232" t="s">
        <v>84</v>
      </c>
      <c r="AV466" s="13" t="s">
        <v>82</v>
      </c>
      <c r="AW466" s="13" t="s">
        <v>31</v>
      </c>
      <c r="AX466" s="13" t="s">
        <v>75</v>
      </c>
      <c r="AY466" s="232" t="s">
        <v>203</v>
      </c>
    </row>
    <row r="467" spans="1:65" s="14" customFormat="1" ht="11.25">
      <c r="B467" s="233"/>
      <c r="C467" s="234"/>
      <c r="D467" s="224" t="s">
        <v>211</v>
      </c>
      <c r="E467" s="235" t="s">
        <v>1</v>
      </c>
      <c r="F467" s="236" t="s">
        <v>395</v>
      </c>
      <c r="G467" s="234"/>
      <c r="H467" s="237">
        <v>13</v>
      </c>
      <c r="I467" s="238"/>
      <c r="J467" s="234"/>
      <c r="K467" s="234"/>
      <c r="L467" s="239"/>
      <c r="M467" s="240"/>
      <c r="N467" s="241"/>
      <c r="O467" s="241"/>
      <c r="P467" s="241"/>
      <c r="Q467" s="241"/>
      <c r="R467" s="241"/>
      <c r="S467" s="241"/>
      <c r="T467" s="242"/>
      <c r="AT467" s="243" t="s">
        <v>211</v>
      </c>
      <c r="AU467" s="243" t="s">
        <v>84</v>
      </c>
      <c r="AV467" s="14" t="s">
        <v>84</v>
      </c>
      <c r="AW467" s="14" t="s">
        <v>31</v>
      </c>
      <c r="AX467" s="14" t="s">
        <v>82</v>
      </c>
      <c r="AY467" s="243" t="s">
        <v>203</v>
      </c>
    </row>
    <row r="468" spans="1:65" s="2" customFormat="1" ht="16.5" customHeight="1">
      <c r="A468" s="35"/>
      <c r="B468" s="36"/>
      <c r="C468" s="209" t="s">
        <v>3095</v>
      </c>
      <c r="D468" s="209" t="s">
        <v>205</v>
      </c>
      <c r="E468" s="210" t="s">
        <v>6083</v>
      </c>
      <c r="F468" s="211" t="s">
        <v>6084</v>
      </c>
      <c r="G468" s="212" t="s">
        <v>240</v>
      </c>
      <c r="H468" s="213">
        <v>6</v>
      </c>
      <c r="I468" s="214"/>
      <c r="J468" s="215">
        <f>ROUND(I468*H468,2)</f>
        <v>0</v>
      </c>
      <c r="K468" s="211" t="s">
        <v>1</v>
      </c>
      <c r="L468" s="40"/>
      <c r="M468" s="216" t="s">
        <v>1</v>
      </c>
      <c r="N468" s="217" t="s">
        <v>40</v>
      </c>
      <c r="O468" s="72"/>
      <c r="P468" s="218">
        <f>O468*H468</f>
        <v>0</v>
      </c>
      <c r="Q468" s="218">
        <v>0</v>
      </c>
      <c r="R468" s="218">
        <f>Q468*H468</f>
        <v>0</v>
      </c>
      <c r="S468" s="218">
        <v>0</v>
      </c>
      <c r="T468" s="219">
        <f>S468*H468</f>
        <v>0</v>
      </c>
      <c r="U468" s="35"/>
      <c r="V468" s="35"/>
      <c r="W468" s="35"/>
      <c r="X468" s="35"/>
      <c r="Y468" s="35"/>
      <c r="Z468" s="35"/>
      <c r="AA468" s="35"/>
      <c r="AB468" s="35"/>
      <c r="AC468" s="35"/>
      <c r="AD468" s="35"/>
      <c r="AE468" s="35"/>
      <c r="AR468" s="220" t="s">
        <v>412</v>
      </c>
      <c r="AT468" s="220" t="s">
        <v>205</v>
      </c>
      <c r="AU468" s="220" t="s">
        <v>84</v>
      </c>
      <c r="AY468" s="18" t="s">
        <v>203</v>
      </c>
      <c r="BE468" s="221">
        <f>IF(N468="základní",J468,0)</f>
        <v>0</v>
      </c>
      <c r="BF468" s="221">
        <f>IF(N468="snížená",J468,0)</f>
        <v>0</v>
      </c>
      <c r="BG468" s="221">
        <f>IF(N468="zákl. přenesená",J468,0)</f>
        <v>0</v>
      </c>
      <c r="BH468" s="221">
        <f>IF(N468="sníž. přenesená",J468,0)</f>
        <v>0</v>
      </c>
      <c r="BI468" s="221">
        <f>IF(N468="nulová",J468,0)</f>
        <v>0</v>
      </c>
      <c r="BJ468" s="18" t="s">
        <v>82</v>
      </c>
      <c r="BK468" s="221">
        <f>ROUND(I468*H468,2)</f>
        <v>0</v>
      </c>
      <c r="BL468" s="18" t="s">
        <v>412</v>
      </c>
      <c r="BM468" s="220" t="s">
        <v>6085</v>
      </c>
    </row>
    <row r="469" spans="1:65" s="2" customFormat="1" ht="87.75">
      <c r="A469" s="35"/>
      <c r="B469" s="36"/>
      <c r="C469" s="37"/>
      <c r="D469" s="224" t="s">
        <v>355</v>
      </c>
      <c r="E469" s="37"/>
      <c r="F469" s="244" t="s">
        <v>6086</v>
      </c>
      <c r="G469" s="37"/>
      <c r="H469" s="37"/>
      <c r="I469" s="123"/>
      <c r="J469" s="37"/>
      <c r="K469" s="37"/>
      <c r="L469" s="40"/>
      <c r="M469" s="245"/>
      <c r="N469" s="246"/>
      <c r="O469" s="72"/>
      <c r="P469" s="72"/>
      <c r="Q469" s="72"/>
      <c r="R469" s="72"/>
      <c r="S469" s="72"/>
      <c r="T469" s="73"/>
      <c r="U469" s="35"/>
      <c r="V469" s="35"/>
      <c r="W469" s="35"/>
      <c r="X469" s="35"/>
      <c r="Y469" s="35"/>
      <c r="Z469" s="35"/>
      <c r="AA469" s="35"/>
      <c r="AB469" s="35"/>
      <c r="AC469" s="35"/>
      <c r="AD469" s="35"/>
      <c r="AE469" s="35"/>
      <c r="AT469" s="18" t="s">
        <v>355</v>
      </c>
      <c r="AU469" s="18" t="s">
        <v>84</v>
      </c>
    </row>
    <row r="470" spans="1:65" s="13" customFormat="1" ht="11.25">
      <c r="B470" s="222"/>
      <c r="C470" s="223"/>
      <c r="D470" s="224" t="s">
        <v>211</v>
      </c>
      <c r="E470" s="225" t="s">
        <v>1</v>
      </c>
      <c r="F470" s="226" t="s">
        <v>5714</v>
      </c>
      <c r="G470" s="223"/>
      <c r="H470" s="225" t="s">
        <v>1</v>
      </c>
      <c r="I470" s="227"/>
      <c r="J470" s="223"/>
      <c r="K470" s="223"/>
      <c r="L470" s="228"/>
      <c r="M470" s="229"/>
      <c r="N470" s="230"/>
      <c r="O470" s="230"/>
      <c r="P470" s="230"/>
      <c r="Q470" s="230"/>
      <c r="R470" s="230"/>
      <c r="S470" s="230"/>
      <c r="T470" s="231"/>
      <c r="AT470" s="232" t="s">
        <v>211</v>
      </c>
      <c r="AU470" s="232" t="s">
        <v>84</v>
      </c>
      <c r="AV470" s="13" t="s">
        <v>82</v>
      </c>
      <c r="AW470" s="13" t="s">
        <v>31</v>
      </c>
      <c r="AX470" s="13" t="s">
        <v>75</v>
      </c>
      <c r="AY470" s="232" t="s">
        <v>203</v>
      </c>
    </row>
    <row r="471" spans="1:65" s="14" customFormat="1" ht="11.25">
      <c r="B471" s="233"/>
      <c r="C471" s="234"/>
      <c r="D471" s="224" t="s">
        <v>211</v>
      </c>
      <c r="E471" s="235" t="s">
        <v>1</v>
      </c>
      <c r="F471" s="236" t="s">
        <v>252</v>
      </c>
      <c r="G471" s="234"/>
      <c r="H471" s="237">
        <v>6</v>
      </c>
      <c r="I471" s="238"/>
      <c r="J471" s="234"/>
      <c r="K471" s="234"/>
      <c r="L471" s="239"/>
      <c r="M471" s="240"/>
      <c r="N471" s="241"/>
      <c r="O471" s="241"/>
      <c r="P471" s="241"/>
      <c r="Q471" s="241"/>
      <c r="R471" s="241"/>
      <c r="S471" s="241"/>
      <c r="T471" s="242"/>
      <c r="AT471" s="243" t="s">
        <v>211</v>
      </c>
      <c r="AU471" s="243" t="s">
        <v>84</v>
      </c>
      <c r="AV471" s="14" t="s">
        <v>84</v>
      </c>
      <c r="AW471" s="14" t="s">
        <v>31</v>
      </c>
      <c r="AX471" s="14" t="s">
        <v>82</v>
      </c>
      <c r="AY471" s="243" t="s">
        <v>203</v>
      </c>
    </row>
    <row r="472" spans="1:65" s="2" customFormat="1" ht="21.75" customHeight="1">
      <c r="A472" s="35"/>
      <c r="B472" s="36"/>
      <c r="C472" s="209" t="s">
        <v>3126</v>
      </c>
      <c r="D472" s="209" t="s">
        <v>205</v>
      </c>
      <c r="E472" s="210" t="s">
        <v>6087</v>
      </c>
      <c r="F472" s="211" t="s">
        <v>6088</v>
      </c>
      <c r="G472" s="212" t="s">
        <v>409</v>
      </c>
      <c r="H472" s="213">
        <v>0.34499999999999997</v>
      </c>
      <c r="I472" s="214"/>
      <c r="J472" s="215">
        <f>ROUND(I472*H472,2)</f>
        <v>0</v>
      </c>
      <c r="K472" s="211" t="s">
        <v>218</v>
      </c>
      <c r="L472" s="40"/>
      <c r="M472" s="216" t="s">
        <v>1</v>
      </c>
      <c r="N472" s="217" t="s">
        <v>40</v>
      </c>
      <c r="O472" s="72"/>
      <c r="P472" s="218">
        <f>O472*H472</f>
        <v>0</v>
      </c>
      <c r="Q472" s="218">
        <v>0</v>
      </c>
      <c r="R472" s="218">
        <f>Q472*H472</f>
        <v>0</v>
      </c>
      <c r="S472" s="218">
        <v>0</v>
      </c>
      <c r="T472" s="219">
        <f>S472*H472</f>
        <v>0</v>
      </c>
      <c r="U472" s="35"/>
      <c r="V472" s="35"/>
      <c r="W472" s="35"/>
      <c r="X472" s="35"/>
      <c r="Y472" s="35"/>
      <c r="Z472" s="35"/>
      <c r="AA472" s="35"/>
      <c r="AB472" s="35"/>
      <c r="AC472" s="35"/>
      <c r="AD472" s="35"/>
      <c r="AE472" s="35"/>
      <c r="AR472" s="220" t="s">
        <v>412</v>
      </c>
      <c r="AT472" s="220" t="s">
        <v>205</v>
      </c>
      <c r="AU472" s="220" t="s">
        <v>84</v>
      </c>
      <c r="AY472" s="18" t="s">
        <v>203</v>
      </c>
      <c r="BE472" s="221">
        <f>IF(N472="základní",J472,0)</f>
        <v>0</v>
      </c>
      <c r="BF472" s="221">
        <f>IF(N472="snížená",J472,0)</f>
        <v>0</v>
      </c>
      <c r="BG472" s="221">
        <f>IF(N472="zákl. přenesená",J472,0)</f>
        <v>0</v>
      </c>
      <c r="BH472" s="221">
        <f>IF(N472="sníž. přenesená",J472,0)</f>
        <v>0</v>
      </c>
      <c r="BI472" s="221">
        <f>IF(N472="nulová",J472,0)</f>
        <v>0</v>
      </c>
      <c r="BJ472" s="18" t="s">
        <v>82</v>
      </c>
      <c r="BK472" s="221">
        <f>ROUND(I472*H472,2)</f>
        <v>0</v>
      </c>
      <c r="BL472" s="18" t="s">
        <v>412</v>
      </c>
      <c r="BM472" s="220" t="s">
        <v>6089</v>
      </c>
    </row>
    <row r="473" spans="1:65" s="12" customFormat="1" ht="22.9" customHeight="1">
      <c r="B473" s="193"/>
      <c r="C473" s="194"/>
      <c r="D473" s="195" t="s">
        <v>74</v>
      </c>
      <c r="E473" s="207" t="s">
        <v>6090</v>
      </c>
      <c r="F473" s="207" t="s">
        <v>6091</v>
      </c>
      <c r="G473" s="194"/>
      <c r="H473" s="194"/>
      <c r="I473" s="197"/>
      <c r="J473" s="208">
        <f>BK473</f>
        <v>0</v>
      </c>
      <c r="K473" s="194"/>
      <c r="L473" s="199"/>
      <c r="M473" s="200"/>
      <c r="N473" s="201"/>
      <c r="O473" s="201"/>
      <c r="P473" s="202">
        <f>SUM(P474:P476)</f>
        <v>0</v>
      </c>
      <c r="Q473" s="201"/>
      <c r="R473" s="202">
        <f>SUM(R474:R476)</f>
        <v>6.3200000000000001E-3</v>
      </c>
      <c r="S473" s="201"/>
      <c r="T473" s="203">
        <f>SUM(T474:T476)</f>
        <v>0</v>
      </c>
      <c r="AR473" s="204" t="s">
        <v>84</v>
      </c>
      <c r="AT473" s="205" t="s">
        <v>74</v>
      </c>
      <c r="AU473" s="205" t="s">
        <v>82</v>
      </c>
      <c r="AY473" s="204" t="s">
        <v>203</v>
      </c>
      <c r="BK473" s="206">
        <f>SUM(BK474:BK476)</f>
        <v>0</v>
      </c>
    </row>
    <row r="474" spans="1:65" s="2" customFormat="1" ht="21.75" customHeight="1">
      <c r="A474" s="35"/>
      <c r="B474" s="36"/>
      <c r="C474" s="209" t="s">
        <v>3164</v>
      </c>
      <c r="D474" s="209" t="s">
        <v>205</v>
      </c>
      <c r="E474" s="210" t="s">
        <v>6092</v>
      </c>
      <c r="F474" s="211" t="s">
        <v>6093</v>
      </c>
      <c r="G474" s="212" t="s">
        <v>828</v>
      </c>
      <c r="H474" s="213">
        <v>316</v>
      </c>
      <c r="I474" s="214"/>
      <c r="J474" s="215">
        <f>ROUND(I474*H474,2)</f>
        <v>0</v>
      </c>
      <c r="K474" s="211" t="s">
        <v>1</v>
      </c>
      <c r="L474" s="40"/>
      <c r="M474" s="216" t="s">
        <v>1</v>
      </c>
      <c r="N474" s="217" t="s">
        <v>40</v>
      </c>
      <c r="O474" s="72"/>
      <c r="P474" s="218">
        <f>O474*H474</f>
        <v>0</v>
      </c>
      <c r="Q474" s="218">
        <v>2.0000000000000002E-5</v>
      </c>
      <c r="R474" s="218">
        <f>Q474*H474</f>
        <v>6.3200000000000001E-3</v>
      </c>
      <c r="S474" s="218">
        <v>0</v>
      </c>
      <c r="T474" s="219">
        <f>S474*H474</f>
        <v>0</v>
      </c>
      <c r="U474" s="35"/>
      <c r="V474" s="35"/>
      <c r="W474" s="35"/>
      <c r="X474" s="35"/>
      <c r="Y474" s="35"/>
      <c r="Z474" s="35"/>
      <c r="AA474" s="35"/>
      <c r="AB474" s="35"/>
      <c r="AC474" s="35"/>
      <c r="AD474" s="35"/>
      <c r="AE474" s="35"/>
      <c r="AR474" s="220" t="s">
        <v>412</v>
      </c>
      <c r="AT474" s="220" t="s">
        <v>205</v>
      </c>
      <c r="AU474" s="220" t="s">
        <v>84</v>
      </c>
      <c r="AY474" s="18" t="s">
        <v>203</v>
      </c>
      <c r="BE474" s="221">
        <f>IF(N474="základní",J474,0)</f>
        <v>0</v>
      </c>
      <c r="BF474" s="221">
        <f>IF(N474="snížená",J474,0)</f>
        <v>0</v>
      </c>
      <c r="BG474" s="221">
        <f>IF(N474="zákl. přenesená",J474,0)</f>
        <v>0</v>
      </c>
      <c r="BH474" s="221">
        <f>IF(N474="sníž. přenesená",J474,0)</f>
        <v>0</v>
      </c>
      <c r="BI474" s="221">
        <f>IF(N474="nulová",J474,0)</f>
        <v>0</v>
      </c>
      <c r="BJ474" s="18" t="s">
        <v>82</v>
      </c>
      <c r="BK474" s="221">
        <f>ROUND(I474*H474,2)</f>
        <v>0</v>
      </c>
      <c r="BL474" s="18" t="s">
        <v>412</v>
      </c>
      <c r="BM474" s="220" t="s">
        <v>6094</v>
      </c>
    </row>
    <row r="475" spans="1:65" s="13" customFormat="1" ht="11.25">
      <c r="B475" s="222"/>
      <c r="C475" s="223"/>
      <c r="D475" s="224" t="s">
        <v>211</v>
      </c>
      <c r="E475" s="225" t="s">
        <v>1</v>
      </c>
      <c r="F475" s="226" t="s">
        <v>5714</v>
      </c>
      <c r="G475" s="223"/>
      <c r="H475" s="225" t="s">
        <v>1</v>
      </c>
      <c r="I475" s="227"/>
      <c r="J475" s="223"/>
      <c r="K475" s="223"/>
      <c r="L475" s="228"/>
      <c r="M475" s="229"/>
      <c r="N475" s="230"/>
      <c r="O475" s="230"/>
      <c r="P475" s="230"/>
      <c r="Q475" s="230"/>
      <c r="R475" s="230"/>
      <c r="S475" s="230"/>
      <c r="T475" s="231"/>
      <c r="AT475" s="232" t="s">
        <v>211</v>
      </c>
      <c r="AU475" s="232" t="s">
        <v>84</v>
      </c>
      <c r="AV475" s="13" t="s">
        <v>82</v>
      </c>
      <c r="AW475" s="13" t="s">
        <v>31</v>
      </c>
      <c r="AX475" s="13" t="s">
        <v>75</v>
      </c>
      <c r="AY475" s="232" t="s">
        <v>203</v>
      </c>
    </row>
    <row r="476" spans="1:65" s="14" customFormat="1" ht="11.25">
      <c r="B476" s="233"/>
      <c r="C476" s="234"/>
      <c r="D476" s="224" t="s">
        <v>211</v>
      </c>
      <c r="E476" s="235" t="s">
        <v>1</v>
      </c>
      <c r="F476" s="236" t="s">
        <v>5724</v>
      </c>
      <c r="G476" s="234"/>
      <c r="H476" s="237">
        <v>316</v>
      </c>
      <c r="I476" s="238"/>
      <c r="J476" s="234"/>
      <c r="K476" s="234"/>
      <c r="L476" s="239"/>
      <c r="M476" s="240"/>
      <c r="N476" s="241"/>
      <c r="O476" s="241"/>
      <c r="P476" s="241"/>
      <c r="Q476" s="241"/>
      <c r="R476" s="241"/>
      <c r="S476" s="241"/>
      <c r="T476" s="242"/>
      <c r="AT476" s="243" t="s">
        <v>211</v>
      </c>
      <c r="AU476" s="243" t="s">
        <v>84</v>
      </c>
      <c r="AV476" s="14" t="s">
        <v>84</v>
      </c>
      <c r="AW476" s="14" t="s">
        <v>31</v>
      </c>
      <c r="AX476" s="14" t="s">
        <v>82</v>
      </c>
      <c r="AY476" s="243" t="s">
        <v>203</v>
      </c>
    </row>
    <row r="477" spans="1:65" s="12" customFormat="1" ht="22.9" customHeight="1">
      <c r="B477" s="193"/>
      <c r="C477" s="194"/>
      <c r="D477" s="195" t="s">
        <v>74</v>
      </c>
      <c r="E477" s="207" t="s">
        <v>6095</v>
      </c>
      <c r="F477" s="207" t="s">
        <v>6095</v>
      </c>
      <c r="G477" s="194"/>
      <c r="H477" s="194"/>
      <c r="I477" s="197"/>
      <c r="J477" s="208">
        <f>BK477</f>
        <v>0</v>
      </c>
      <c r="K477" s="194"/>
      <c r="L477" s="199"/>
      <c r="M477" s="200"/>
      <c r="N477" s="201"/>
      <c r="O477" s="201"/>
      <c r="P477" s="202">
        <f>SUM(P478:P495)</f>
        <v>0</v>
      </c>
      <c r="Q477" s="201"/>
      <c r="R477" s="202">
        <f>SUM(R478:R495)</f>
        <v>0</v>
      </c>
      <c r="S477" s="201"/>
      <c r="T477" s="203">
        <f>SUM(T478:T495)</f>
        <v>0</v>
      </c>
      <c r="AR477" s="204" t="s">
        <v>209</v>
      </c>
      <c r="AT477" s="205" t="s">
        <v>74</v>
      </c>
      <c r="AU477" s="205" t="s">
        <v>82</v>
      </c>
      <c r="AY477" s="204" t="s">
        <v>203</v>
      </c>
      <c r="BK477" s="206">
        <f>SUM(BK478:BK495)</f>
        <v>0</v>
      </c>
    </row>
    <row r="478" spans="1:65" s="2" customFormat="1" ht="16.5" customHeight="1">
      <c r="A478" s="35"/>
      <c r="B478" s="36"/>
      <c r="C478" s="209" t="s">
        <v>3168</v>
      </c>
      <c r="D478" s="209" t="s">
        <v>205</v>
      </c>
      <c r="E478" s="210" t="s">
        <v>6096</v>
      </c>
      <c r="F478" s="211" t="s">
        <v>6097</v>
      </c>
      <c r="G478" s="212" t="s">
        <v>6098</v>
      </c>
      <c r="H478" s="213">
        <v>32</v>
      </c>
      <c r="I478" s="214"/>
      <c r="J478" s="215">
        <f>ROUND(I478*H478,2)</f>
        <v>0</v>
      </c>
      <c r="K478" s="211" t="s">
        <v>1</v>
      </c>
      <c r="L478" s="40"/>
      <c r="M478" s="216" t="s">
        <v>1</v>
      </c>
      <c r="N478" s="217" t="s">
        <v>40</v>
      </c>
      <c r="O478" s="72"/>
      <c r="P478" s="218">
        <f>O478*H478</f>
        <v>0</v>
      </c>
      <c r="Q478" s="218">
        <v>0</v>
      </c>
      <c r="R478" s="218">
        <f>Q478*H478</f>
        <v>0</v>
      </c>
      <c r="S478" s="218">
        <v>0</v>
      </c>
      <c r="T478" s="219">
        <f>S478*H478</f>
        <v>0</v>
      </c>
      <c r="U478" s="35"/>
      <c r="V478" s="35"/>
      <c r="W478" s="35"/>
      <c r="X478" s="35"/>
      <c r="Y478" s="35"/>
      <c r="Z478" s="35"/>
      <c r="AA478" s="35"/>
      <c r="AB478" s="35"/>
      <c r="AC478" s="35"/>
      <c r="AD478" s="35"/>
      <c r="AE478" s="35"/>
      <c r="AR478" s="220" t="s">
        <v>209</v>
      </c>
      <c r="AT478" s="220" t="s">
        <v>205</v>
      </c>
      <c r="AU478" s="220" t="s">
        <v>84</v>
      </c>
      <c r="AY478" s="18" t="s">
        <v>203</v>
      </c>
      <c r="BE478" s="221">
        <f>IF(N478="základní",J478,0)</f>
        <v>0</v>
      </c>
      <c r="BF478" s="221">
        <f>IF(N478="snížená",J478,0)</f>
        <v>0</v>
      </c>
      <c r="BG478" s="221">
        <f>IF(N478="zákl. přenesená",J478,0)</f>
        <v>0</v>
      </c>
      <c r="BH478" s="221">
        <f>IF(N478="sníž. přenesená",J478,0)</f>
        <v>0</v>
      </c>
      <c r="BI478" s="221">
        <f>IF(N478="nulová",J478,0)</f>
        <v>0</v>
      </c>
      <c r="BJ478" s="18" t="s">
        <v>82</v>
      </c>
      <c r="BK478" s="221">
        <f>ROUND(I478*H478,2)</f>
        <v>0</v>
      </c>
      <c r="BL478" s="18" t="s">
        <v>209</v>
      </c>
      <c r="BM478" s="220" t="s">
        <v>6099</v>
      </c>
    </row>
    <row r="479" spans="1:65" s="13" customFormat="1" ht="11.25">
      <c r="B479" s="222"/>
      <c r="C479" s="223"/>
      <c r="D479" s="224" t="s">
        <v>211</v>
      </c>
      <c r="E479" s="225" t="s">
        <v>1</v>
      </c>
      <c r="F479" s="226" t="s">
        <v>5714</v>
      </c>
      <c r="G479" s="223"/>
      <c r="H479" s="225" t="s">
        <v>1</v>
      </c>
      <c r="I479" s="227"/>
      <c r="J479" s="223"/>
      <c r="K479" s="223"/>
      <c r="L479" s="228"/>
      <c r="M479" s="229"/>
      <c r="N479" s="230"/>
      <c r="O479" s="230"/>
      <c r="P479" s="230"/>
      <c r="Q479" s="230"/>
      <c r="R479" s="230"/>
      <c r="S479" s="230"/>
      <c r="T479" s="231"/>
      <c r="AT479" s="232" t="s">
        <v>211</v>
      </c>
      <c r="AU479" s="232" t="s">
        <v>84</v>
      </c>
      <c r="AV479" s="13" t="s">
        <v>82</v>
      </c>
      <c r="AW479" s="13" t="s">
        <v>31</v>
      </c>
      <c r="AX479" s="13" t="s">
        <v>75</v>
      </c>
      <c r="AY479" s="232" t="s">
        <v>203</v>
      </c>
    </row>
    <row r="480" spans="1:65" s="14" customFormat="1" ht="11.25">
      <c r="B480" s="233"/>
      <c r="C480" s="234"/>
      <c r="D480" s="224" t="s">
        <v>211</v>
      </c>
      <c r="E480" s="235" t="s">
        <v>1</v>
      </c>
      <c r="F480" s="236" t="s">
        <v>1661</v>
      </c>
      <c r="G480" s="234"/>
      <c r="H480" s="237">
        <v>32</v>
      </c>
      <c r="I480" s="238"/>
      <c r="J480" s="234"/>
      <c r="K480" s="234"/>
      <c r="L480" s="239"/>
      <c r="M480" s="240"/>
      <c r="N480" s="241"/>
      <c r="O480" s="241"/>
      <c r="P480" s="241"/>
      <c r="Q480" s="241"/>
      <c r="R480" s="241"/>
      <c r="S480" s="241"/>
      <c r="T480" s="242"/>
      <c r="AT480" s="243" t="s">
        <v>211</v>
      </c>
      <c r="AU480" s="243" t="s">
        <v>84</v>
      </c>
      <c r="AV480" s="14" t="s">
        <v>84</v>
      </c>
      <c r="AW480" s="14" t="s">
        <v>31</v>
      </c>
      <c r="AX480" s="14" t="s">
        <v>82</v>
      </c>
      <c r="AY480" s="243" t="s">
        <v>203</v>
      </c>
    </row>
    <row r="481" spans="1:65" s="2" customFormat="1" ht="16.5" customHeight="1">
      <c r="A481" s="35"/>
      <c r="B481" s="36"/>
      <c r="C481" s="209" t="s">
        <v>3271</v>
      </c>
      <c r="D481" s="209" t="s">
        <v>205</v>
      </c>
      <c r="E481" s="210" t="s">
        <v>6100</v>
      </c>
      <c r="F481" s="211" t="s">
        <v>6101</v>
      </c>
      <c r="G481" s="212" t="s">
        <v>6098</v>
      </c>
      <c r="H481" s="213">
        <v>32</v>
      </c>
      <c r="I481" s="214"/>
      <c r="J481" s="215">
        <f>ROUND(I481*H481,2)</f>
        <v>0</v>
      </c>
      <c r="K481" s="211" t="s">
        <v>1</v>
      </c>
      <c r="L481" s="40"/>
      <c r="M481" s="216" t="s">
        <v>1</v>
      </c>
      <c r="N481" s="217" t="s">
        <v>40</v>
      </c>
      <c r="O481" s="72"/>
      <c r="P481" s="218">
        <f>O481*H481</f>
        <v>0</v>
      </c>
      <c r="Q481" s="218">
        <v>0</v>
      </c>
      <c r="R481" s="218">
        <f>Q481*H481</f>
        <v>0</v>
      </c>
      <c r="S481" s="218">
        <v>0</v>
      </c>
      <c r="T481" s="219">
        <f>S481*H481</f>
        <v>0</v>
      </c>
      <c r="U481" s="35"/>
      <c r="V481" s="35"/>
      <c r="W481" s="35"/>
      <c r="X481" s="35"/>
      <c r="Y481" s="35"/>
      <c r="Z481" s="35"/>
      <c r="AA481" s="35"/>
      <c r="AB481" s="35"/>
      <c r="AC481" s="35"/>
      <c r="AD481" s="35"/>
      <c r="AE481" s="35"/>
      <c r="AR481" s="220" t="s">
        <v>209</v>
      </c>
      <c r="AT481" s="220" t="s">
        <v>205</v>
      </c>
      <c r="AU481" s="220" t="s">
        <v>84</v>
      </c>
      <c r="AY481" s="18" t="s">
        <v>203</v>
      </c>
      <c r="BE481" s="221">
        <f>IF(N481="základní",J481,0)</f>
        <v>0</v>
      </c>
      <c r="BF481" s="221">
        <f>IF(N481="snížená",J481,0)</f>
        <v>0</v>
      </c>
      <c r="BG481" s="221">
        <f>IF(N481="zákl. přenesená",J481,0)</f>
        <v>0</v>
      </c>
      <c r="BH481" s="221">
        <f>IF(N481="sníž. přenesená",J481,0)</f>
        <v>0</v>
      </c>
      <c r="BI481" s="221">
        <f>IF(N481="nulová",J481,0)</f>
        <v>0</v>
      </c>
      <c r="BJ481" s="18" t="s">
        <v>82</v>
      </c>
      <c r="BK481" s="221">
        <f>ROUND(I481*H481,2)</f>
        <v>0</v>
      </c>
      <c r="BL481" s="18" t="s">
        <v>209</v>
      </c>
      <c r="BM481" s="220" t="s">
        <v>6102</v>
      </c>
    </row>
    <row r="482" spans="1:65" s="13" customFormat="1" ht="11.25">
      <c r="B482" s="222"/>
      <c r="C482" s="223"/>
      <c r="D482" s="224" t="s">
        <v>211</v>
      </c>
      <c r="E482" s="225" t="s">
        <v>1</v>
      </c>
      <c r="F482" s="226" t="s">
        <v>5714</v>
      </c>
      <c r="G482" s="223"/>
      <c r="H482" s="225" t="s">
        <v>1</v>
      </c>
      <c r="I482" s="227"/>
      <c r="J482" s="223"/>
      <c r="K482" s="223"/>
      <c r="L482" s="228"/>
      <c r="M482" s="229"/>
      <c r="N482" s="230"/>
      <c r="O482" s="230"/>
      <c r="P482" s="230"/>
      <c r="Q482" s="230"/>
      <c r="R482" s="230"/>
      <c r="S482" s="230"/>
      <c r="T482" s="231"/>
      <c r="AT482" s="232" t="s">
        <v>211</v>
      </c>
      <c r="AU482" s="232" t="s">
        <v>84</v>
      </c>
      <c r="AV482" s="13" t="s">
        <v>82</v>
      </c>
      <c r="AW482" s="13" t="s">
        <v>31</v>
      </c>
      <c r="AX482" s="13" t="s">
        <v>75</v>
      </c>
      <c r="AY482" s="232" t="s">
        <v>203</v>
      </c>
    </row>
    <row r="483" spans="1:65" s="14" customFormat="1" ht="11.25">
      <c r="B483" s="233"/>
      <c r="C483" s="234"/>
      <c r="D483" s="224" t="s">
        <v>211</v>
      </c>
      <c r="E483" s="235" t="s">
        <v>1</v>
      </c>
      <c r="F483" s="236" t="s">
        <v>1661</v>
      </c>
      <c r="G483" s="234"/>
      <c r="H483" s="237">
        <v>32</v>
      </c>
      <c r="I483" s="238"/>
      <c r="J483" s="234"/>
      <c r="K483" s="234"/>
      <c r="L483" s="239"/>
      <c r="M483" s="240"/>
      <c r="N483" s="241"/>
      <c r="O483" s="241"/>
      <c r="P483" s="241"/>
      <c r="Q483" s="241"/>
      <c r="R483" s="241"/>
      <c r="S483" s="241"/>
      <c r="T483" s="242"/>
      <c r="AT483" s="243" t="s">
        <v>211</v>
      </c>
      <c r="AU483" s="243" t="s">
        <v>84</v>
      </c>
      <c r="AV483" s="14" t="s">
        <v>84</v>
      </c>
      <c r="AW483" s="14" t="s">
        <v>31</v>
      </c>
      <c r="AX483" s="14" t="s">
        <v>82</v>
      </c>
      <c r="AY483" s="243" t="s">
        <v>203</v>
      </c>
    </row>
    <row r="484" spans="1:65" s="2" customFormat="1" ht="16.5" customHeight="1">
      <c r="A484" s="35"/>
      <c r="B484" s="36"/>
      <c r="C484" s="209" t="s">
        <v>3275</v>
      </c>
      <c r="D484" s="209" t="s">
        <v>205</v>
      </c>
      <c r="E484" s="210" t="s">
        <v>6103</v>
      </c>
      <c r="F484" s="211" t="s">
        <v>6104</v>
      </c>
      <c r="G484" s="212" t="s">
        <v>6098</v>
      </c>
      <c r="H484" s="213">
        <v>32</v>
      </c>
      <c r="I484" s="214"/>
      <c r="J484" s="215">
        <f>ROUND(I484*H484,2)</f>
        <v>0</v>
      </c>
      <c r="K484" s="211" t="s">
        <v>1</v>
      </c>
      <c r="L484" s="40"/>
      <c r="M484" s="216" t="s">
        <v>1</v>
      </c>
      <c r="N484" s="217" t="s">
        <v>40</v>
      </c>
      <c r="O484" s="72"/>
      <c r="P484" s="218">
        <f>O484*H484</f>
        <v>0</v>
      </c>
      <c r="Q484" s="218">
        <v>0</v>
      </c>
      <c r="R484" s="218">
        <f>Q484*H484</f>
        <v>0</v>
      </c>
      <c r="S484" s="218">
        <v>0</v>
      </c>
      <c r="T484" s="219">
        <f>S484*H484</f>
        <v>0</v>
      </c>
      <c r="U484" s="35"/>
      <c r="V484" s="35"/>
      <c r="W484" s="35"/>
      <c r="X484" s="35"/>
      <c r="Y484" s="35"/>
      <c r="Z484" s="35"/>
      <c r="AA484" s="35"/>
      <c r="AB484" s="35"/>
      <c r="AC484" s="35"/>
      <c r="AD484" s="35"/>
      <c r="AE484" s="35"/>
      <c r="AR484" s="220" t="s">
        <v>209</v>
      </c>
      <c r="AT484" s="220" t="s">
        <v>205</v>
      </c>
      <c r="AU484" s="220" t="s">
        <v>84</v>
      </c>
      <c r="AY484" s="18" t="s">
        <v>203</v>
      </c>
      <c r="BE484" s="221">
        <f>IF(N484="základní",J484,0)</f>
        <v>0</v>
      </c>
      <c r="BF484" s="221">
        <f>IF(N484="snížená",J484,0)</f>
        <v>0</v>
      </c>
      <c r="BG484" s="221">
        <f>IF(N484="zákl. přenesená",J484,0)</f>
        <v>0</v>
      </c>
      <c r="BH484" s="221">
        <f>IF(N484="sníž. přenesená",J484,0)</f>
        <v>0</v>
      </c>
      <c r="BI484" s="221">
        <f>IF(N484="nulová",J484,0)</f>
        <v>0</v>
      </c>
      <c r="BJ484" s="18" t="s">
        <v>82</v>
      </c>
      <c r="BK484" s="221">
        <f>ROUND(I484*H484,2)</f>
        <v>0</v>
      </c>
      <c r="BL484" s="18" t="s">
        <v>209</v>
      </c>
      <c r="BM484" s="220" t="s">
        <v>6105</v>
      </c>
    </row>
    <row r="485" spans="1:65" s="13" customFormat="1" ht="11.25">
      <c r="B485" s="222"/>
      <c r="C485" s="223"/>
      <c r="D485" s="224" t="s">
        <v>211</v>
      </c>
      <c r="E485" s="225" t="s">
        <v>1</v>
      </c>
      <c r="F485" s="226" t="s">
        <v>5714</v>
      </c>
      <c r="G485" s="223"/>
      <c r="H485" s="225" t="s">
        <v>1</v>
      </c>
      <c r="I485" s="227"/>
      <c r="J485" s="223"/>
      <c r="K485" s="223"/>
      <c r="L485" s="228"/>
      <c r="M485" s="229"/>
      <c r="N485" s="230"/>
      <c r="O485" s="230"/>
      <c r="P485" s="230"/>
      <c r="Q485" s="230"/>
      <c r="R485" s="230"/>
      <c r="S485" s="230"/>
      <c r="T485" s="231"/>
      <c r="AT485" s="232" t="s">
        <v>211</v>
      </c>
      <c r="AU485" s="232" t="s">
        <v>84</v>
      </c>
      <c r="AV485" s="13" t="s">
        <v>82</v>
      </c>
      <c r="AW485" s="13" t="s">
        <v>31</v>
      </c>
      <c r="AX485" s="13" t="s">
        <v>75</v>
      </c>
      <c r="AY485" s="232" t="s">
        <v>203</v>
      </c>
    </row>
    <row r="486" spans="1:65" s="14" customFormat="1" ht="11.25">
      <c r="B486" s="233"/>
      <c r="C486" s="234"/>
      <c r="D486" s="224" t="s">
        <v>211</v>
      </c>
      <c r="E486" s="235" t="s">
        <v>1</v>
      </c>
      <c r="F486" s="236" t="s">
        <v>1661</v>
      </c>
      <c r="G486" s="234"/>
      <c r="H486" s="237">
        <v>32</v>
      </c>
      <c r="I486" s="238"/>
      <c r="J486" s="234"/>
      <c r="K486" s="234"/>
      <c r="L486" s="239"/>
      <c r="M486" s="240"/>
      <c r="N486" s="241"/>
      <c r="O486" s="241"/>
      <c r="P486" s="241"/>
      <c r="Q486" s="241"/>
      <c r="R486" s="241"/>
      <c r="S486" s="241"/>
      <c r="T486" s="242"/>
      <c r="AT486" s="243" t="s">
        <v>211</v>
      </c>
      <c r="AU486" s="243" t="s">
        <v>84</v>
      </c>
      <c r="AV486" s="14" t="s">
        <v>84</v>
      </c>
      <c r="AW486" s="14" t="s">
        <v>31</v>
      </c>
      <c r="AX486" s="14" t="s">
        <v>82</v>
      </c>
      <c r="AY486" s="243" t="s">
        <v>203</v>
      </c>
    </row>
    <row r="487" spans="1:65" s="2" customFormat="1" ht="16.5" customHeight="1">
      <c r="A487" s="35"/>
      <c r="B487" s="36"/>
      <c r="C487" s="209" t="s">
        <v>3280</v>
      </c>
      <c r="D487" s="209" t="s">
        <v>205</v>
      </c>
      <c r="E487" s="210" t="s">
        <v>6106</v>
      </c>
      <c r="F487" s="211" t="s">
        <v>6107</v>
      </c>
      <c r="G487" s="212" t="s">
        <v>6098</v>
      </c>
      <c r="H487" s="213">
        <v>24</v>
      </c>
      <c r="I487" s="214"/>
      <c r="J487" s="215">
        <f>ROUND(I487*H487,2)</f>
        <v>0</v>
      </c>
      <c r="K487" s="211" t="s">
        <v>1</v>
      </c>
      <c r="L487" s="40"/>
      <c r="M487" s="216" t="s">
        <v>1</v>
      </c>
      <c r="N487" s="217" t="s">
        <v>40</v>
      </c>
      <c r="O487" s="72"/>
      <c r="P487" s="218">
        <f>O487*H487</f>
        <v>0</v>
      </c>
      <c r="Q487" s="218">
        <v>0</v>
      </c>
      <c r="R487" s="218">
        <f>Q487*H487</f>
        <v>0</v>
      </c>
      <c r="S487" s="218">
        <v>0</v>
      </c>
      <c r="T487" s="219">
        <f>S487*H487</f>
        <v>0</v>
      </c>
      <c r="U487" s="35"/>
      <c r="V487" s="35"/>
      <c r="W487" s="35"/>
      <c r="X487" s="35"/>
      <c r="Y487" s="35"/>
      <c r="Z487" s="35"/>
      <c r="AA487" s="35"/>
      <c r="AB487" s="35"/>
      <c r="AC487" s="35"/>
      <c r="AD487" s="35"/>
      <c r="AE487" s="35"/>
      <c r="AR487" s="220" t="s">
        <v>209</v>
      </c>
      <c r="AT487" s="220" t="s">
        <v>205</v>
      </c>
      <c r="AU487" s="220" t="s">
        <v>84</v>
      </c>
      <c r="AY487" s="18" t="s">
        <v>203</v>
      </c>
      <c r="BE487" s="221">
        <f>IF(N487="základní",J487,0)</f>
        <v>0</v>
      </c>
      <c r="BF487" s="221">
        <f>IF(N487="snížená",J487,0)</f>
        <v>0</v>
      </c>
      <c r="BG487" s="221">
        <f>IF(N487="zákl. přenesená",J487,0)</f>
        <v>0</v>
      </c>
      <c r="BH487" s="221">
        <f>IF(N487="sníž. přenesená",J487,0)</f>
        <v>0</v>
      </c>
      <c r="BI487" s="221">
        <f>IF(N487="nulová",J487,0)</f>
        <v>0</v>
      </c>
      <c r="BJ487" s="18" t="s">
        <v>82</v>
      </c>
      <c r="BK487" s="221">
        <f>ROUND(I487*H487,2)</f>
        <v>0</v>
      </c>
      <c r="BL487" s="18" t="s">
        <v>209</v>
      </c>
      <c r="BM487" s="220" t="s">
        <v>6108</v>
      </c>
    </row>
    <row r="488" spans="1:65" s="13" customFormat="1" ht="11.25">
      <c r="B488" s="222"/>
      <c r="C488" s="223"/>
      <c r="D488" s="224" t="s">
        <v>211</v>
      </c>
      <c r="E488" s="225" t="s">
        <v>1</v>
      </c>
      <c r="F488" s="226" t="s">
        <v>5714</v>
      </c>
      <c r="G488" s="223"/>
      <c r="H488" s="225" t="s">
        <v>1</v>
      </c>
      <c r="I488" s="227"/>
      <c r="J488" s="223"/>
      <c r="K488" s="223"/>
      <c r="L488" s="228"/>
      <c r="M488" s="229"/>
      <c r="N488" s="230"/>
      <c r="O488" s="230"/>
      <c r="P488" s="230"/>
      <c r="Q488" s="230"/>
      <c r="R488" s="230"/>
      <c r="S488" s="230"/>
      <c r="T488" s="231"/>
      <c r="AT488" s="232" t="s">
        <v>211</v>
      </c>
      <c r="AU488" s="232" t="s">
        <v>84</v>
      </c>
      <c r="AV488" s="13" t="s">
        <v>82</v>
      </c>
      <c r="AW488" s="13" t="s">
        <v>31</v>
      </c>
      <c r="AX488" s="13" t="s">
        <v>75</v>
      </c>
      <c r="AY488" s="232" t="s">
        <v>203</v>
      </c>
    </row>
    <row r="489" spans="1:65" s="14" customFormat="1" ht="11.25">
      <c r="B489" s="233"/>
      <c r="C489" s="234"/>
      <c r="D489" s="224" t="s">
        <v>211</v>
      </c>
      <c r="E489" s="235" t="s">
        <v>1</v>
      </c>
      <c r="F489" s="236" t="s">
        <v>1306</v>
      </c>
      <c r="G489" s="234"/>
      <c r="H489" s="237">
        <v>24</v>
      </c>
      <c r="I489" s="238"/>
      <c r="J489" s="234"/>
      <c r="K489" s="234"/>
      <c r="L489" s="239"/>
      <c r="M489" s="240"/>
      <c r="N489" s="241"/>
      <c r="O489" s="241"/>
      <c r="P489" s="241"/>
      <c r="Q489" s="241"/>
      <c r="R489" s="241"/>
      <c r="S489" s="241"/>
      <c r="T489" s="242"/>
      <c r="AT489" s="243" t="s">
        <v>211</v>
      </c>
      <c r="AU489" s="243" t="s">
        <v>84</v>
      </c>
      <c r="AV489" s="14" t="s">
        <v>84</v>
      </c>
      <c r="AW489" s="14" t="s">
        <v>31</v>
      </c>
      <c r="AX489" s="14" t="s">
        <v>82</v>
      </c>
      <c r="AY489" s="243" t="s">
        <v>203</v>
      </c>
    </row>
    <row r="490" spans="1:65" s="2" customFormat="1" ht="16.5" customHeight="1">
      <c r="A490" s="35"/>
      <c r="B490" s="36"/>
      <c r="C490" s="209" t="s">
        <v>3288</v>
      </c>
      <c r="D490" s="209" t="s">
        <v>205</v>
      </c>
      <c r="E490" s="210" t="s">
        <v>6109</v>
      </c>
      <c r="F490" s="211" t="s">
        <v>6110</v>
      </c>
      <c r="G490" s="212" t="s">
        <v>6098</v>
      </c>
      <c r="H490" s="213">
        <v>20</v>
      </c>
      <c r="I490" s="214"/>
      <c r="J490" s="215">
        <f>ROUND(I490*H490,2)</f>
        <v>0</v>
      </c>
      <c r="K490" s="211" t="s">
        <v>1</v>
      </c>
      <c r="L490" s="40"/>
      <c r="M490" s="216" t="s">
        <v>1</v>
      </c>
      <c r="N490" s="217" t="s">
        <v>40</v>
      </c>
      <c r="O490" s="72"/>
      <c r="P490" s="218">
        <f>O490*H490</f>
        <v>0</v>
      </c>
      <c r="Q490" s="218">
        <v>0</v>
      </c>
      <c r="R490" s="218">
        <f>Q490*H490</f>
        <v>0</v>
      </c>
      <c r="S490" s="218">
        <v>0</v>
      </c>
      <c r="T490" s="219">
        <f>S490*H490</f>
        <v>0</v>
      </c>
      <c r="U490" s="35"/>
      <c r="V490" s="35"/>
      <c r="W490" s="35"/>
      <c r="X490" s="35"/>
      <c r="Y490" s="35"/>
      <c r="Z490" s="35"/>
      <c r="AA490" s="35"/>
      <c r="AB490" s="35"/>
      <c r="AC490" s="35"/>
      <c r="AD490" s="35"/>
      <c r="AE490" s="35"/>
      <c r="AR490" s="220" t="s">
        <v>209</v>
      </c>
      <c r="AT490" s="220" t="s">
        <v>205</v>
      </c>
      <c r="AU490" s="220" t="s">
        <v>84</v>
      </c>
      <c r="AY490" s="18" t="s">
        <v>203</v>
      </c>
      <c r="BE490" s="221">
        <f>IF(N490="základní",J490,0)</f>
        <v>0</v>
      </c>
      <c r="BF490" s="221">
        <f>IF(N490="snížená",J490,0)</f>
        <v>0</v>
      </c>
      <c r="BG490" s="221">
        <f>IF(N490="zákl. přenesená",J490,0)</f>
        <v>0</v>
      </c>
      <c r="BH490" s="221">
        <f>IF(N490="sníž. přenesená",J490,0)</f>
        <v>0</v>
      </c>
      <c r="BI490" s="221">
        <f>IF(N490="nulová",J490,0)</f>
        <v>0</v>
      </c>
      <c r="BJ490" s="18" t="s">
        <v>82</v>
      </c>
      <c r="BK490" s="221">
        <f>ROUND(I490*H490,2)</f>
        <v>0</v>
      </c>
      <c r="BL490" s="18" t="s">
        <v>209</v>
      </c>
      <c r="BM490" s="220" t="s">
        <v>6111</v>
      </c>
    </row>
    <row r="491" spans="1:65" s="13" customFormat="1" ht="11.25">
      <c r="B491" s="222"/>
      <c r="C491" s="223"/>
      <c r="D491" s="224" t="s">
        <v>211</v>
      </c>
      <c r="E491" s="225" t="s">
        <v>1</v>
      </c>
      <c r="F491" s="226" t="s">
        <v>5714</v>
      </c>
      <c r="G491" s="223"/>
      <c r="H491" s="225" t="s">
        <v>1</v>
      </c>
      <c r="I491" s="227"/>
      <c r="J491" s="223"/>
      <c r="K491" s="223"/>
      <c r="L491" s="228"/>
      <c r="M491" s="229"/>
      <c r="N491" s="230"/>
      <c r="O491" s="230"/>
      <c r="P491" s="230"/>
      <c r="Q491" s="230"/>
      <c r="R491" s="230"/>
      <c r="S491" s="230"/>
      <c r="T491" s="231"/>
      <c r="AT491" s="232" t="s">
        <v>211</v>
      </c>
      <c r="AU491" s="232" t="s">
        <v>84</v>
      </c>
      <c r="AV491" s="13" t="s">
        <v>82</v>
      </c>
      <c r="AW491" s="13" t="s">
        <v>31</v>
      </c>
      <c r="AX491" s="13" t="s">
        <v>75</v>
      </c>
      <c r="AY491" s="232" t="s">
        <v>203</v>
      </c>
    </row>
    <row r="492" spans="1:65" s="14" customFormat="1" ht="11.25">
      <c r="B492" s="233"/>
      <c r="C492" s="234"/>
      <c r="D492" s="224" t="s">
        <v>211</v>
      </c>
      <c r="E492" s="235" t="s">
        <v>1</v>
      </c>
      <c r="F492" s="236" t="s">
        <v>596</v>
      </c>
      <c r="G492" s="234"/>
      <c r="H492" s="237">
        <v>20</v>
      </c>
      <c r="I492" s="238"/>
      <c r="J492" s="234"/>
      <c r="K492" s="234"/>
      <c r="L492" s="239"/>
      <c r="M492" s="240"/>
      <c r="N492" s="241"/>
      <c r="O492" s="241"/>
      <c r="P492" s="241"/>
      <c r="Q492" s="241"/>
      <c r="R492" s="241"/>
      <c r="S492" s="241"/>
      <c r="T492" s="242"/>
      <c r="AT492" s="243" t="s">
        <v>211</v>
      </c>
      <c r="AU492" s="243" t="s">
        <v>84</v>
      </c>
      <c r="AV492" s="14" t="s">
        <v>84</v>
      </c>
      <c r="AW492" s="14" t="s">
        <v>31</v>
      </c>
      <c r="AX492" s="14" t="s">
        <v>82</v>
      </c>
      <c r="AY492" s="243" t="s">
        <v>203</v>
      </c>
    </row>
    <row r="493" spans="1:65" s="2" customFormat="1" ht="21.75" customHeight="1">
      <c r="A493" s="35"/>
      <c r="B493" s="36"/>
      <c r="C493" s="209" t="s">
        <v>3316</v>
      </c>
      <c r="D493" s="209" t="s">
        <v>205</v>
      </c>
      <c r="E493" s="210" t="s">
        <v>6112</v>
      </c>
      <c r="F493" s="211" t="s">
        <v>6113</v>
      </c>
      <c r="G493" s="212" t="s">
        <v>6098</v>
      </c>
      <c r="H493" s="213">
        <v>48</v>
      </c>
      <c r="I493" s="214"/>
      <c r="J493" s="215">
        <f>ROUND(I493*H493,2)</f>
        <v>0</v>
      </c>
      <c r="K493" s="211" t="s">
        <v>1</v>
      </c>
      <c r="L493" s="40"/>
      <c r="M493" s="216" t="s">
        <v>1</v>
      </c>
      <c r="N493" s="217" t="s">
        <v>40</v>
      </c>
      <c r="O493" s="72"/>
      <c r="P493" s="218">
        <f>O493*H493</f>
        <v>0</v>
      </c>
      <c r="Q493" s="218">
        <v>0</v>
      </c>
      <c r="R493" s="218">
        <f>Q493*H493</f>
        <v>0</v>
      </c>
      <c r="S493" s="218">
        <v>0</v>
      </c>
      <c r="T493" s="219">
        <f>S493*H493</f>
        <v>0</v>
      </c>
      <c r="U493" s="35"/>
      <c r="V493" s="35"/>
      <c r="W493" s="35"/>
      <c r="X493" s="35"/>
      <c r="Y493" s="35"/>
      <c r="Z493" s="35"/>
      <c r="AA493" s="35"/>
      <c r="AB493" s="35"/>
      <c r="AC493" s="35"/>
      <c r="AD493" s="35"/>
      <c r="AE493" s="35"/>
      <c r="AR493" s="220" t="s">
        <v>412</v>
      </c>
      <c r="AT493" s="220" t="s">
        <v>205</v>
      </c>
      <c r="AU493" s="220" t="s">
        <v>84</v>
      </c>
      <c r="AY493" s="18" t="s">
        <v>203</v>
      </c>
      <c r="BE493" s="221">
        <f>IF(N493="základní",J493,0)</f>
        <v>0</v>
      </c>
      <c r="BF493" s="221">
        <f>IF(N493="snížená",J493,0)</f>
        <v>0</v>
      </c>
      <c r="BG493" s="221">
        <f>IF(N493="zákl. přenesená",J493,0)</f>
        <v>0</v>
      </c>
      <c r="BH493" s="221">
        <f>IF(N493="sníž. přenesená",J493,0)</f>
        <v>0</v>
      </c>
      <c r="BI493" s="221">
        <f>IF(N493="nulová",J493,0)</f>
        <v>0</v>
      </c>
      <c r="BJ493" s="18" t="s">
        <v>82</v>
      </c>
      <c r="BK493" s="221">
        <f>ROUND(I493*H493,2)</f>
        <v>0</v>
      </c>
      <c r="BL493" s="18" t="s">
        <v>412</v>
      </c>
      <c r="BM493" s="220" t="s">
        <v>6114</v>
      </c>
    </row>
    <row r="494" spans="1:65" s="13" customFormat="1" ht="11.25">
      <c r="B494" s="222"/>
      <c r="C494" s="223"/>
      <c r="D494" s="224" t="s">
        <v>211</v>
      </c>
      <c r="E494" s="225" t="s">
        <v>1</v>
      </c>
      <c r="F494" s="226" t="s">
        <v>5714</v>
      </c>
      <c r="G494" s="223"/>
      <c r="H494" s="225" t="s">
        <v>1</v>
      </c>
      <c r="I494" s="227"/>
      <c r="J494" s="223"/>
      <c r="K494" s="223"/>
      <c r="L494" s="228"/>
      <c r="M494" s="229"/>
      <c r="N494" s="230"/>
      <c r="O494" s="230"/>
      <c r="P494" s="230"/>
      <c r="Q494" s="230"/>
      <c r="R494" s="230"/>
      <c r="S494" s="230"/>
      <c r="T494" s="231"/>
      <c r="AT494" s="232" t="s">
        <v>211</v>
      </c>
      <c r="AU494" s="232" t="s">
        <v>84</v>
      </c>
      <c r="AV494" s="13" t="s">
        <v>82</v>
      </c>
      <c r="AW494" s="13" t="s">
        <v>31</v>
      </c>
      <c r="AX494" s="13" t="s">
        <v>75</v>
      </c>
      <c r="AY494" s="232" t="s">
        <v>203</v>
      </c>
    </row>
    <row r="495" spans="1:65" s="14" customFormat="1" ht="11.25">
      <c r="B495" s="233"/>
      <c r="C495" s="234"/>
      <c r="D495" s="224" t="s">
        <v>211</v>
      </c>
      <c r="E495" s="235" t="s">
        <v>1</v>
      </c>
      <c r="F495" s="236" t="s">
        <v>2195</v>
      </c>
      <c r="G495" s="234"/>
      <c r="H495" s="237">
        <v>48</v>
      </c>
      <c r="I495" s="238"/>
      <c r="J495" s="234"/>
      <c r="K495" s="234"/>
      <c r="L495" s="239"/>
      <c r="M495" s="258"/>
      <c r="N495" s="259"/>
      <c r="O495" s="259"/>
      <c r="P495" s="259"/>
      <c r="Q495" s="259"/>
      <c r="R495" s="259"/>
      <c r="S495" s="259"/>
      <c r="T495" s="260"/>
      <c r="AT495" s="243" t="s">
        <v>211</v>
      </c>
      <c r="AU495" s="243" t="s">
        <v>84</v>
      </c>
      <c r="AV495" s="14" t="s">
        <v>84</v>
      </c>
      <c r="AW495" s="14" t="s">
        <v>31</v>
      </c>
      <c r="AX495" s="14" t="s">
        <v>82</v>
      </c>
      <c r="AY495" s="243" t="s">
        <v>203</v>
      </c>
    </row>
    <row r="496" spans="1:65" s="2" customFormat="1" ht="6.95" customHeight="1">
      <c r="A496" s="35"/>
      <c r="B496" s="55"/>
      <c r="C496" s="56"/>
      <c r="D496" s="56"/>
      <c r="E496" s="56"/>
      <c r="F496" s="56"/>
      <c r="G496" s="56"/>
      <c r="H496" s="56"/>
      <c r="I496" s="159"/>
      <c r="J496" s="56"/>
      <c r="K496" s="56"/>
      <c r="L496" s="40"/>
      <c r="M496" s="35"/>
      <c r="O496" s="35"/>
      <c r="P496" s="35"/>
      <c r="Q496" s="35"/>
      <c r="R496" s="35"/>
      <c r="S496" s="35"/>
      <c r="T496" s="35"/>
      <c r="U496" s="35"/>
      <c r="V496" s="35"/>
      <c r="W496" s="35"/>
      <c r="X496" s="35"/>
      <c r="Y496" s="35"/>
      <c r="Z496" s="35"/>
      <c r="AA496" s="35"/>
      <c r="AB496" s="35"/>
      <c r="AC496" s="35"/>
      <c r="AD496" s="35"/>
      <c r="AE496" s="35"/>
    </row>
  </sheetData>
  <sheetProtection algorithmName="SHA-512" hashValue="PfF3flqhcI64wtjHsL4A24ityazX5qjCSiOjGqg0vq3xjcy0/a6kBGwtnJT0gXf/N33AD5+29LoI79J19a/2Dw==" saltValue="xxmQa08l1S8oQ0AUszRTb/qD3tcCaNXA3IK6gQLarWSBG42yrPxleFs7d1x/AYS4OK1eGgXIHDJpWJU0cdt3wg==" spinCount="100000" sheet="1" objects="1" scenarios="1" formatColumns="0" formatRows="0" autoFilter="0"/>
  <autoFilter ref="C129:K495"/>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1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98</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6115</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44118</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6116</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310.5" customHeight="1">
      <c r="A29" s="126"/>
      <c r="B29" s="127"/>
      <c r="C29" s="126"/>
      <c r="D29" s="126"/>
      <c r="E29" s="343" t="s">
        <v>6117</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ROUND((SUM(BE134:BE515)),  2)</f>
        <v>0</v>
      </c>
      <c r="G35" s="35"/>
      <c r="H35" s="35"/>
      <c r="I35" s="138">
        <v>0.21</v>
      </c>
      <c r="J35" s="137">
        <f>ROUND(((SUM(BE134:BE515))*I35),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ROUND((SUM(BF134:BF515)),  2)</f>
        <v>0</v>
      </c>
      <c r="G36" s="35"/>
      <c r="H36" s="35"/>
      <c r="I36" s="138">
        <v>0.15</v>
      </c>
      <c r="J36" s="137">
        <f>ROUND(((SUM(BF134:BF515))*I36),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ROUND((SUM(BG134:BG515)),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ROUND((SUM(BH134:BH515)),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ROUND((SUM(BI134:BI515)),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D1_01_4b1 - Chlazení</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44118</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Šverák</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6118</v>
      </c>
      <c r="E99" s="171"/>
      <c r="F99" s="171"/>
      <c r="G99" s="171"/>
      <c r="H99" s="171"/>
      <c r="I99" s="172"/>
      <c r="J99" s="173">
        <f>J135</f>
        <v>0</v>
      </c>
      <c r="K99" s="169"/>
      <c r="L99" s="174"/>
    </row>
    <row r="100" spans="1:47" s="9" customFormat="1" ht="24.95" customHeight="1">
      <c r="B100" s="168"/>
      <c r="C100" s="169"/>
      <c r="D100" s="170" t="s">
        <v>6119</v>
      </c>
      <c r="E100" s="171"/>
      <c r="F100" s="171"/>
      <c r="G100" s="171"/>
      <c r="H100" s="171"/>
      <c r="I100" s="172"/>
      <c r="J100" s="173">
        <f>J189</f>
        <v>0</v>
      </c>
      <c r="K100" s="169"/>
      <c r="L100" s="174"/>
    </row>
    <row r="101" spans="1:47" s="9" customFormat="1" ht="24.95" customHeight="1">
      <c r="B101" s="168"/>
      <c r="C101" s="169"/>
      <c r="D101" s="170" t="s">
        <v>6120</v>
      </c>
      <c r="E101" s="171"/>
      <c r="F101" s="171"/>
      <c r="G101" s="171"/>
      <c r="H101" s="171"/>
      <c r="I101" s="172"/>
      <c r="J101" s="173">
        <f>J233</f>
        <v>0</v>
      </c>
      <c r="K101" s="169"/>
      <c r="L101" s="174"/>
    </row>
    <row r="102" spans="1:47" s="10" customFormat="1" ht="19.899999999999999" customHeight="1">
      <c r="B102" s="175"/>
      <c r="C102" s="105"/>
      <c r="D102" s="176" t="s">
        <v>6121</v>
      </c>
      <c r="E102" s="177"/>
      <c r="F102" s="177"/>
      <c r="G102" s="177"/>
      <c r="H102" s="177"/>
      <c r="I102" s="178"/>
      <c r="J102" s="179">
        <f>J234</f>
        <v>0</v>
      </c>
      <c r="K102" s="105"/>
      <c r="L102" s="180"/>
    </row>
    <row r="103" spans="1:47" s="10" customFormat="1" ht="19.899999999999999" customHeight="1">
      <c r="B103" s="175"/>
      <c r="C103" s="105"/>
      <c r="D103" s="176" t="s">
        <v>6122</v>
      </c>
      <c r="E103" s="177"/>
      <c r="F103" s="177"/>
      <c r="G103" s="177"/>
      <c r="H103" s="177"/>
      <c r="I103" s="178"/>
      <c r="J103" s="179">
        <f>J251</f>
        <v>0</v>
      </c>
      <c r="K103" s="105"/>
      <c r="L103" s="180"/>
    </row>
    <row r="104" spans="1:47" s="10" customFormat="1" ht="19.899999999999999" customHeight="1">
      <c r="B104" s="175"/>
      <c r="C104" s="105"/>
      <c r="D104" s="176" t="s">
        <v>6123</v>
      </c>
      <c r="E104" s="177"/>
      <c r="F104" s="177"/>
      <c r="G104" s="177"/>
      <c r="H104" s="177"/>
      <c r="I104" s="178"/>
      <c r="J104" s="179">
        <f>J268</f>
        <v>0</v>
      </c>
      <c r="K104" s="105"/>
      <c r="L104" s="180"/>
    </row>
    <row r="105" spans="1:47" s="10" customFormat="1" ht="19.899999999999999" customHeight="1">
      <c r="B105" s="175"/>
      <c r="C105" s="105"/>
      <c r="D105" s="176" t="s">
        <v>6124</v>
      </c>
      <c r="E105" s="177"/>
      <c r="F105" s="177"/>
      <c r="G105" s="177"/>
      <c r="H105" s="177"/>
      <c r="I105" s="178"/>
      <c r="J105" s="179">
        <f>J315</f>
        <v>0</v>
      </c>
      <c r="K105" s="105"/>
      <c r="L105" s="180"/>
    </row>
    <row r="106" spans="1:47" s="10" customFormat="1" ht="19.899999999999999" customHeight="1">
      <c r="B106" s="175"/>
      <c r="C106" s="105"/>
      <c r="D106" s="176" t="s">
        <v>6125</v>
      </c>
      <c r="E106" s="177"/>
      <c r="F106" s="177"/>
      <c r="G106" s="177"/>
      <c r="H106" s="177"/>
      <c r="I106" s="178"/>
      <c r="J106" s="179">
        <f>J343</f>
        <v>0</v>
      </c>
      <c r="K106" s="105"/>
      <c r="L106" s="180"/>
    </row>
    <row r="107" spans="1:47" s="10" customFormat="1" ht="19.899999999999999" customHeight="1">
      <c r="B107" s="175"/>
      <c r="C107" s="105"/>
      <c r="D107" s="176" t="s">
        <v>6126</v>
      </c>
      <c r="E107" s="177"/>
      <c r="F107" s="177"/>
      <c r="G107" s="177"/>
      <c r="H107" s="177"/>
      <c r="I107" s="178"/>
      <c r="J107" s="179">
        <f>J371</f>
        <v>0</v>
      </c>
      <c r="K107" s="105"/>
      <c r="L107" s="180"/>
    </row>
    <row r="108" spans="1:47" s="10" customFormat="1" ht="19.899999999999999" customHeight="1">
      <c r="B108" s="175"/>
      <c r="C108" s="105"/>
      <c r="D108" s="176" t="s">
        <v>6127</v>
      </c>
      <c r="E108" s="177"/>
      <c r="F108" s="177"/>
      <c r="G108" s="177"/>
      <c r="H108" s="177"/>
      <c r="I108" s="178"/>
      <c r="J108" s="179">
        <f>J403</f>
        <v>0</v>
      </c>
      <c r="K108" s="105"/>
      <c r="L108" s="180"/>
    </row>
    <row r="109" spans="1:47" s="10" customFormat="1" ht="19.899999999999999" customHeight="1">
      <c r="B109" s="175"/>
      <c r="C109" s="105"/>
      <c r="D109" s="176" t="s">
        <v>6128</v>
      </c>
      <c r="E109" s="177"/>
      <c r="F109" s="177"/>
      <c r="G109" s="177"/>
      <c r="H109" s="177"/>
      <c r="I109" s="178"/>
      <c r="J109" s="179">
        <f>J435</f>
        <v>0</v>
      </c>
      <c r="K109" s="105"/>
      <c r="L109" s="180"/>
    </row>
    <row r="110" spans="1:47" s="9" customFormat="1" ht="24.95" customHeight="1">
      <c r="B110" s="168"/>
      <c r="C110" s="169"/>
      <c r="D110" s="170" t="s">
        <v>6129</v>
      </c>
      <c r="E110" s="171"/>
      <c r="F110" s="171"/>
      <c r="G110" s="171"/>
      <c r="H110" s="171"/>
      <c r="I110" s="172"/>
      <c r="J110" s="173">
        <f>J493</f>
        <v>0</v>
      </c>
      <c r="K110" s="169"/>
      <c r="L110" s="174"/>
    </row>
    <row r="111" spans="1:47" s="9" customFormat="1" ht="24.95" customHeight="1">
      <c r="B111" s="168"/>
      <c r="C111" s="169"/>
      <c r="D111" s="170" t="s">
        <v>6130</v>
      </c>
      <c r="E111" s="171"/>
      <c r="F111" s="171"/>
      <c r="G111" s="171"/>
      <c r="H111" s="171"/>
      <c r="I111" s="172"/>
      <c r="J111" s="173">
        <f>J497</f>
        <v>0</v>
      </c>
      <c r="K111" s="169"/>
      <c r="L111" s="174"/>
    </row>
    <row r="112" spans="1:47" s="9" customFormat="1" ht="24.95" customHeight="1">
      <c r="B112" s="168"/>
      <c r="C112" s="169"/>
      <c r="D112" s="170" t="s">
        <v>6131</v>
      </c>
      <c r="E112" s="171"/>
      <c r="F112" s="171"/>
      <c r="G112" s="171"/>
      <c r="H112" s="171"/>
      <c r="I112" s="172"/>
      <c r="J112" s="173">
        <f>J504</f>
        <v>0</v>
      </c>
      <c r="K112" s="169"/>
      <c r="L112" s="174"/>
    </row>
    <row r="113" spans="1:31" s="2" customFormat="1" ht="21.75" customHeight="1">
      <c r="A113" s="35"/>
      <c r="B113" s="36"/>
      <c r="C113" s="37"/>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31" s="2" customFormat="1" ht="6.95" customHeight="1">
      <c r="A114" s="35"/>
      <c r="B114" s="55"/>
      <c r="C114" s="56"/>
      <c r="D114" s="56"/>
      <c r="E114" s="56"/>
      <c r="F114" s="56"/>
      <c r="G114" s="56"/>
      <c r="H114" s="56"/>
      <c r="I114" s="159"/>
      <c r="J114" s="56"/>
      <c r="K114" s="56"/>
      <c r="L114" s="52"/>
      <c r="S114" s="35"/>
      <c r="T114" s="35"/>
      <c r="U114" s="35"/>
      <c r="V114" s="35"/>
      <c r="W114" s="35"/>
      <c r="X114" s="35"/>
      <c r="Y114" s="35"/>
      <c r="Z114" s="35"/>
      <c r="AA114" s="35"/>
      <c r="AB114" s="35"/>
      <c r="AC114" s="35"/>
      <c r="AD114" s="35"/>
      <c r="AE114" s="35"/>
    </row>
    <row r="118" spans="1:31" s="2" customFormat="1" ht="6.95" customHeight="1">
      <c r="A118" s="35"/>
      <c r="B118" s="57"/>
      <c r="C118" s="58"/>
      <c r="D118" s="58"/>
      <c r="E118" s="58"/>
      <c r="F118" s="58"/>
      <c r="G118" s="58"/>
      <c r="H118" s="58"/>
      <c r="I118" s="162"/>
      <c r="J118" s="58"/>
      <c r="K118" s="58"/>
      <c r="L118" s="52"/>
      <c r="S118" s="35"/>
      <c r="T118" s="35"/>
      <c r="U118" s="35"/>
      <c r="V118" s="35"/>
      <c r="W118" s="35"/>
      <c r="X118" s="35"/>
      <c r="Y118" s="35"/>
      <c r="Z118" s="35"/>
      <c r="AA118" s="35"/>
      <c r="AB118" s="35"/>
      <c r="AC118" s="35"/>
      <c r="AD118" s="35"/>
      <c r="AE118" s="35"/>
    </row>
    <row r="119" spans="1:31" s="2" customFormat="1" ht="24.95" customHeight="1">
      <c r="A119" s="35"/>
      <c r="B119" s="36"/>
      <c r="C119" s="24" t="s">
        <v>188</v>
      </c>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31"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23.25" customHeight="1">
      <c r="A122" s="35"/>
      <c r="B122" s="36"/>
      <c r="C122" s="37"/>
      <c r="D122" s="37"/>
      <c r="E122" s="344" t="str">
        <f>E7</f>
        <v>NPK a.s., Pardubická nemocnice, Výstavba pavilonu CUP s centralizací akutních provozů - fáze II.</v>
      </c>
      <c r="F122" s="345"/>
      <c r="G122" s="345"/>
      <c r="H122" s="345"/>
      <c r="I122" s="123"/>
      <c r="J122" s="37"/>
      <c r="K122" s="37"/>
      <c r="L122" s="52"/>
      <c r="S122" s="35"/>
      <c r="T122" s="35"/>
      <c r="U122" s="35"/>
      <c r="V122" s="35"/>
      <c r="W122" s="35"/>
      <c r="X122" s="35"/>
      <c r="Y122" s="35"/>
      <c r="Z122" s="35"/>
      <c r="AA122" s="35"/>
      <c r="AB122" s="35"/>
      <c r="AC122" s="35"/>
      <c r="AD122" s="35"/>
      <c r="AE122" s="35"/>
    </row>
    <row r="123" spans="1:31" s="1" customFormat="1" ht="12" customHeight="1">
      <c r="B123" s="22"/>
      <c r="C123" s="30" t="s">
        <v>144</v>
      </c>
      <c r="D123" s="23"/>
      <c r="E123" s="23"/>
      <c r="F123" s="23"/>
      <c r="G123" s="23"/>
      <c r="H123" s="23"/>
      <c r="I123" s="116"/>
      <c r="J123" s="23"/>
      <c r="K123" s="23"/>
      <c r="L123" s="21"/>
    </row>
    <row r="124" spans="1:31" s="2" customFormat="1" ht="16.5" customHeight="1">
      <c r="A124" s="35"/>
      <c r="B124" s="36"/>
      <c r="C124" s="37"/>
      <c r="D124" s="37"/>
      <c r="E124" s="344" t="s">
        <v>145</v>
      </c>
      <c r="F124" s="346"/>
      <c r="G124" s="346"/>
      <c r="H124" s="346"/>
      <c r="I124" s="123"/>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146</v>
      </c>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296" t="str">
        <f>E11</f>
        <v>D1_01_4b1 - Chlazení</v>
      </c>
      <c r="F126" s="346"/>
      <c r="G126" s="346"/>
      <c r="H126" s="346"/>
      <c r="I126" s="123"/>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123"/>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F14</f>
        <v>Pardubice</v>
      </c>
      <c r="G128" s="37"/>
      <c r="H128" s="37"/>
      <c r="I128" s="124" t="s">
        <v>22</v>
      </c>
      <c r="J128" s="67">
        <f>IF(J14="","",J14)</f>
        <v>44118</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123"/>
      <c r="J129" s="37"/>
      <c r="K129" s="37"/>
      <c r="L129" s="52"/>
      <c r="S129" s="35"/>
      <c r="T129" s="35"/>
      <c r="U129" s="35"/>
      <c r="V129" s="35"/>
      <c r="W129" s="35"/>
      <c r="X129" s="35"/>
      <c r="Y129" s="35"/>
      <c r="Z129" s="35"/>
      <c r="AA129" s="35"/>
      <c r="AB129" s="35"/>
      <c r="AC129" s="35"/>
      <c r="AD129" s="35"/>
      <c r="AE129" s="35"/>
    </row>
    <row r="130" spans="1:65" s="2" customFormat="1" ht="40.15" customHeight="1">
      <c r="A130" s="35"/>
      <c r="B130" s="36"/>
      <c r="C130" s="30" t="s">
        <v>23</v>
      </c>
      <c r="D130" s="37"/>
      <c r="E130" s="37"/>
      <c r="F130" s="28" t="str">
        <f>E17</f>
        <v>Pardubický kraj</v>
      </c>
      <c r="G130" s="37"/>
      <c r="H130" s="37"/>
      <c r="I130" s="124" t="s">
        <v>29</v>
      </c>
      <c r="J130" s="33" t="str">
        <f>E23</f>
        <v>Atelier Penta v.o.s., Mrštíkova 12, Jihlava</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27</v>
      </c>
      <c r="D131" s="37"/>
      <c r="E131" s="37"/>
      <c r="F131" s="28" t="str">
        <f>IF(E20="","",E20)</f>
        <v>Vyplň údaj</v>
      </c>
      <c r="G131" s="37"/>
      <c r="H131" s="37"/>
      <c r="I131" s="124" t="s">
        <v>32</v>
      </c>
      <c r="J131" s="33" t="str">
        <f>E26</f>
        <v>Ing. Šverák</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123"/>
      <c r="J132" s="37"/>
      <c r="K132" s="37"/>
      <c r="L132" s="52"/>
      <c r="S132" s="35"/>
      <c r="T132" s="35"/>
      <c r="U132" s="35"/>
      <c r="V132" s="35"/>
      <c r="W132" s="35"/>
      <c r="X132" s="35"/>
      <c r="Y132" s="35"/>
      <c r="Z132" s="35"/>
      <c r="AA132" s="35"/>
      <c r="AB132" s="35"/>
      <c r="AC132" s="35"/>
      <c r="AD132" s="35"/>
      <c r="AE132" s="35"/>
    </row>
    <row r="133" spans="1:65" s="11" customFormat="1" ht="29.25" customHeight="1">
      <c r="A133" s="181"/>
      <c r="B133" s="182"/>
      <c r="C133" s="183" t="s">
        <v>189</v>
      </c>
      <c r="D133" s="184" t="s">
        <v>60</v>
      </c>
      <c r="E133" s="184" t="s">
        <v>56</v>
      </c>
      <c r="F133" s="184" t="s">
        <v>57</v>
      </c>
      <c r="G133" s="184" t="s">
        <v>190</v>
      </c>
      <c r="H133" s="184" t="s">
        <v>191</v>
      </c>
      <c r="I133" s="185" t="s">
        <v>192</v>
      </c>
      <c r="J133" s="184" t="s">
        <v>151</v>
      </c>
      <c r="K133" s="186" t="s">
        <v>193</v>
      </c>
      <c r="L133" s="187"/>
      <c r="M133" s="76" t="s">
        <v>1</v>
      </c>
      <c r="N133" s="77" t="s">
        <v>39</v>
      </c>
      <c r="O133" s="77" t="s">
        <v>194</v>
      </c>
      <c r="P133" s="77" t="s">
        <v>195</v>
      </c>
      <c r="Q133" s="77" t="s">
        <v>196</v>
      </c>
      <c r="R133" s="77" t="s">
        <v>197</v>
      </c>
      <c r="S133" s="77" t="s">
        <v>198</v>
      </c>
      <c r="T133" s="78" t="s">
        <v>199</v>
      </c>
      <c r="U133" s="181"/>
      <c r="V133" s="181"/>
      <c r="W133" s="181"/>
      <c r="X133" s="181"/>
      <c r="Y133" s="181"/>
      <c r="Z133" s="181"/>
      <c r="AA133" s="181"/>
      <c r="AB133" s="181"/>
      <c r="AC133" s="181"/>
      <c r="AD133" s="181"/>
      <c r="AE133" s="181"/>
    </row>
    <row r="134" spans="1:65" s="2" customFormat="1" ht="22.9" customHeight="1">
      <c r="A134" s="35"/>
      <c r="B134" s="36"/>
      <c r="C134" s="83" t="s">
        <v>200</v>
      </c>
      <c r="D134" s="37"/>
      <c r="E134" s="37"/>
      <c r="F134" s="37"/>
      <c r="G134" s="37"/>
      <c r="H134" s="37"/>
      <c r="I134" s="123"/>
      <c r="J134" s="188">
        <f>BK134</f>
        <v>0</v>
      </c>
      <c r="K134" s="37"/>
      <c r="L134" s="40"/>
      <c r="M134" s="79"/>
      <c r="N134" s="189"/>
      <c r="O134" s="80"/>
      <c r="P134" s="190">
        <f>P135+P189+P233+P493+P497+P504</f>
        <v>0</v>
      </c>
      <c r="Q134" s="80"/>
      <c r="R134" s="190">
        <f>R135+R189+R233+R493+R497+R504</f>
        <v>0</v>
      </c>
      <c r="S134" s="80"/>
      <c r="T134" s="191">
        <f>T135+T189+T233+T493+T497+T504</f>
        <v>0</v>
      </c>
      <c r="U134" s="35"/>
      <c r="V134" s="35"/>
      <c r="W134" s="35"/>
      <c r="X134" s="35"/>
      <c r="Y134" s="35"/>
      <c r="Z134" s="35"/>
      <c r="AA134" s="35"/>
      <c r="AB134" s="35"/>
      <c r="AC134" s="35"/>
      <c r="AD134" s="35"/>
      <c r="AE134" s="35"/>
      <c r="AT134" s="18" t="s">
        <v>74</v>
      </c>
      <c r="AU134" s="18" t="s">
        <v>153</v>
      </c>
      <c r="BK134" s="192">
        <f>BK135+BK189+BK233+BK493+BK497+BK504</f>
        <v>0</v>
      </c>
    </row>
    <row r="135" spans="1:65" s="12" customFormat="1" ht="25.9" customHeight="1">
      <c r="B135" s="193"/>
      <c r="C135" s="194"/>
      <c r="D135" s="195" t="s">
        <v>74</v>
      </c>
      <c r="E135" s="196" t="s">
        <v>2646</v>
      </c>
      <c r="F135" s="196" t="s">
        <v>2647</v>
      </c>
      <c r="G135" s="194"/>
      <c r="H135" s="194"/>
      <c r="I135" s="197"/>
      <c r="J135" s="198">
        <f>BK135</f>
        <v>0</v>
      </c>
      <c r="K135" s="194"/>
      <c r="L135" s="199"/>
      <c r="M135" s="200"/>
      <c r="N135" s="201"/>
      <c r="O135" s="201"/>
      <c r="P135" s="202">
        <f>SUM(P136:P188)</f>
        <v>0</v>
      </c>
      <c r="Q135" s="201"/>
      <c r="R135" s="202">
        <f>SUM(R136:R188)</f>
        <v>0</v>
      </c>
      <c r="S135" s="201"/>
      <c r="T135" s="203">
        <f>SUM(T136:T188)</f>
        <v>0</v>
      </c>
      <c r="AR135" s="204" t="s">
        <v>84</v>
      </c>
      <c r="AT135" s="205" t="s">
        <v>74</v>
      </c>
      <c r="AU135" s="205" t="s">
        <v>75</v>
      </c>
      <c r="AY135" s="204" t="s">
        <v>203</v>
      </c>
      <c r="BK135" s="206">
        <f>SUM(BK136:BK188)</f>
        <v>0</v>
      </c>
    </row>
    <row r="136" spans="1:65" s="2" customFormat="1" ht="33" customHeight="1">
      <c r="A136" s="35"/>
      <c r="B136" s="36"/>
      <c r="C136" s="209" t="s">
        <v>82</v>
      </c>
      <c r="D136" s="209" t="s">
        <v>205</v>
      </c>
      <c r="E136" s="210" t="s">
        <v>6132</v>
      </c>
      <c r="F136" s="211" t="s">
        <v>6133</v>
      </c>
      <c r="G136" s="212" t="s">
        <v>6134</v>
      </c>
      <c r="H136" s="213">
        <v>31.2</v>
      </c>
      <c r="I136" s="214"/>
      <c r="J136" s="215">
        <f>ROUND(I136*H136,2)</f>
        <v>0</v>
      </c>
      <c r="K136" s="211" t="s">
        <v>1</v>
      </c>
      <c r="L136" s="40"/>
      <c r="M136" s="216" t="s">
        <v>1</v>
      </c>
      <c r="N136" s="217" t="s">
        <v>40</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412</v>
      </c>
      <c r="AT136" s="220" t="s">
        <v>205</v>
      </c>
      <c r="AU136" s="220" t="s">
        <v>82</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412</v>
      </c>
      <c r="BM136" s="220" t="s">
        <v>84</v>
      </c>
    </row>
    <row r="137" spans="1:65" s="13" customFormat="1" ht="11.25">
      <c r="B137" s="222"/>
      <c r="C137" s="223"/>
      <c r="D137" s="224" t="s">
        <v>211</v>
      </c>
      <c r="E137" s="225" t="s">
        <v>1</v>
      </c>
      <c r="F137" s="226" t="s">
        <v>6135</v>
      </c>
      <c r="G137" s="223"/>
      <c r="H137" s="225" t="s">
        <v>1</v>
      </c>
      <c r="I137" s="227"/>
      <c r="J137" s="223"/>
      <c r="K137" s="223"/>
      <c r="L137" s="228"/>
      <c r="M137" s="229"/>
      <c r="N137" s="230"/>
      <c r="O137" s="230"/>
      <c r="P137" s="230"/>
      <c r="Q137" s="230"/>
      <c r="R137" s="230"/>
      <c r="S137" s="230"/>
      <c r="T137" s="231"/>
      <c r="AT137" s="232" t="s">
        <v>211</v>
      </c>
      <c r="AU137" s="232" t="s">
        <v>82</v>
      </c>
      <c r="AV137" s="13" t="s">
        <v>82</v>
      </c>
      <c r="AW137" s="13" t="s">
        <v>31</v>
      </c>
      <c r="AX137" s="13" t="s">
        <v>75</v>
      </c>
      <c r="AY137" s="232" t="s">
        <v>203</v>
      </c>
    </row>
    <row r="138" spans="1:65" s="14" customFormat="1" ht="11.25">
      <c r="B138" s="233"/>
      <c r="C138" s="234"/>
      <c r="D138" s="224" t="s">
        <v>211</v>
      </c>
      <c r="E138" s="235" t="s">
        <v>1</v>
      </c>
      <c r="F138" s="236" t="s">
        <v>6136</v>
      </c>
      <c r="G138" s="234"/>
      <c r="H138" s="237">
        <v>31.2</v>
      </c>
      <c r="I138" s="238"/>
      <c r="J138" s="234"/>
      <c r="K138" s="234"/>
      <c r="L138" s="239"/>
      <c r="M138" s="240"/>
      <c r="N138" s="241"/>
      <c r="O138" s="241"/>
      <c r="P138" s="241"/>
      <c r="Q138" s="241"/>
      <c r="R138" s="241"/>
      <c r="S138" s="241"/>
      <c r="T138" s="242"/>
      <c r="AT138" s="243" t="s">
        <v>211</v>
      </c>
      <c r="AU138" s="243" t="s">
        <v>82</v>
      </c>
      <c r="AV138" s="14" t="s">
        <v>84</v>
      </c>
      <c r="AW138" s="14" t="s">
        <v>31</v>
      </c>
      <c r="AX138" s="14" t="s">
        <v>75</v>
      </c>
      <c r="AY138" s="243" t="s">
        <v>203</v>
      </c>
    </row>
    <row r="139" spans="1:65" s="15" customFormat="1" ht="11.25">
      <c r="B139" s="261"/>
      <c r="C139" s="262"/>
      <c r="D139" s="224" t="s">
        <v>211</v>
      </c>
      <c r="E139" s="263" t="s">
        <v>1</v>
      </c>
      <c r="F139" s="264" t="s">
        <v>5614</v>
      </c>
      <c r="G139" s="262"/>
      <c r="H139" s="265">
        <v>31.2</v>
      </c>
      <c r="I139" s="266"/>
      <c r="J139" s="262"/>
      <c r="K139" s="262"/>
      <c r="L139" s="267"/>
      <c r="M139" s="268"/>
      <c r="N139" s="269"/>
      <c r="O139" s="269"/>
      <c r="P139" s="269"/>
      <c r="Q139" s="269"/>
      <c r="R139" s="269"/>
      <c r="S139" s="269"/>
      <c r="T139" s="270"/>
      <c r="AT139" s="271" t="s">
        <v>211</v>
      </c>
      <c r="AU139" s="271" t="s">
        <v>82</v>
      </c>
      <c r="AV139" s="15" t="s">
        <v>209</v>
      </c>
      <c r="AW139" s="15" t="s">
        <v>31</v>
      </c>
      <c r="AX139" s="15" t="s">
        <v>82</v>
      </c>
      <c r="AY139" s="271" t="s">
        <v>203</v>
      </c>
    </row>
    <row r="140" spans="1:65" s="2" customFormat="1" ht="33" customHeight="1">
      <c r="A140" s="35"/>
      <c r="B140" s="36"/>
      <c r="C140" s="209" t="s">
        <v>84</v>
      </c>
      <c r="D140" s="209" t="s">
        <v>205</v>
      </c>
      <c r="E140" s="210" t="s">
        <v>6137</v>
      </c>
      <c r="F140" s="211" t="s">
        <v>6138</v>
      </c>
      <c r="G140" s="212" t="s">
        <v>6134</v>
      </c>
      <c r="H140" s="213">
        <v>78</v>
      </c>
      <c r="I140" s="214"/>
      <c r="J140" s="215">
        <f>ROUND(I140*H140,2)</f>
        <v>0</v>
      </c>
      <c r="K140" s="211" t="s">
        <v>1</v>
      </c>
      <c r="L140" s="40"/>
      <c r="M140" s="216" t="s">
        <v>1</v>
      </c>
      <c r="N140" s="217" t="s">
        <v>40</v>
      </c>
      <c r="O140" s="72"/>
      <c r="P140" s="218">
        <f>O140*H140</f>
        <v>0</v>
      </c>
      <c r="Q140" s="218">
        <v>0</v>
      </c>
      <c r="R140" s="218">
        <f>Q140*H140</f>
        <v>0</v>
      </c>
      <c r="S140" s="218">
        <v>0</v>
      </c>
      <c r="T140" s="219">
        <f>S140*H140</f>
        <v>0</v>
      </c>
      <c r="U140" s="35"/>
      <c r="V140" s="35"/>
      <c r="W140" s="35"/>
      <c r="X140" s="35"/>
      <c r="Y140" s="35"/>
      <c r="Z140" s="35"/>
      <c r="AA140" s="35"/>
      <c r="AB140" s="35"/>
      <c r="AC140" s="35"/>
      <c r="AD140" s="35"/>
      <c r="AE140" s="35"/>
      <c r="AR140" s="220" t="s">
        <v>412</v>
      </c>
      <c r="AT140" s="220" t="s">
        <v>205</v>
      </c>
      <c r="AU140" s="220" t="s">
        <v>82</v>
      </c>
      <c r="AY140" s="18" t="s">
        <v>203</v>
      </c>
      <c r="BE140" s="221">
        <f>IF(N140="základní",J140,0)</f>
        <v>0</v>
      </c>
      <c r="BF140" s="221">
        <f>IF(N140="snížená",J140,0)</f>
        <v>0</v>
      </c>
      <c r="BG140" s="221">
        <f>IF(N140="zákl. přenesená",J140,0)</f>
        <v>0</v>
      </c>
      <c r="BH140" s="221">
        <f>IF(N140="sníž. přenesená",J140,0)</f>
        <v>0</v>
      </c>
      <c r="BI140" s="221">
        <f>IF(N140="nulová",J140,0)</f>
        <v>0</v>
      </c>
      <c r="BJ140" s="18" t="s">
        <v>82</v>
      </c>
      <c r="BK140" s="221">
        <f>ROUND(I140*H140,2)</f>
        <v>0</v>
      </c>
      <c r="BL140" s="18" t="s">
        <v>412</v>
      </c>
      <c r="BM140" s="220" t="s">
        <v>209</v>
      </c>
    </row>
    <row r="141" spans="1:65" s="13" customFormat="1" ht="11.25">
      <c r="B141" s="222"/>
      <c r="C141" s="223"/>
      <c r="D141" s="224" t="s">
        <v>211</v>
      </c>
      <c r="E141" s="225" t="s">
        <v>1</v>
      </c>
      <c r="F141" s="226" t="s">
        <v>6135</v>
      </c>
      <c r="G141" s="223"/>
      <c r="H141" s="225" t="s">
        <v>1</v>
      </c>
      <c r="I141" s="227"/>
      <c r="J141" s="223"/>
      <c r="K141" s="223"/>
      <c r="L141" s="228"/>
      <c r="M141" s="229"/>
      <c r="N141" s="230"/>
      <c r="O141" s="230"/>
      <c r="P141" s="230"/>
      <c r="Q141" s="230"/>
      <c r="R141" s="230"/>
      <c r="S141" s="230"/>
      <c r="T141" s="231"/>
      <c r="AT141" s="232" t="s">
        <v>211</v>
      </c>
      <c r="AU141" s="232" t="s">
        <v>82</v>
      </c>
      <c r="AV141" s="13" t="s">
        <v>82</v>
      </c>
      <c r="AW141" s="13" t="s">
        <v>31</v>
      </c>
      <c r="AX141" s="13" t="s">
        <v>75</v>
      </c>
      <c r="AY141" s="232" t="s">
        <v>203</v>
      </c>
    </row>
    <row r="142" spans="1:65" s="14" customFormat="1" ht="11.25">
      <c r="B142" s="233"/>
      <c r="C142" s="234"/>
      <c r="D142" s="224" t="s">
        <v>211</v>
      </c>
      <c r="E142" s="235" t="s">
        <v>1</v>
      </c>
      <c r="F142" s="236" t="s">
        <v>6139</v>
      </c>
      <c r="G142" s="234"/>
      <c r="H142" s="237">
        <v>78</v>
      </c>
      <c r="I142" s="238"/>
      <c r="J142" s="234"/>
      <c r="K142" s="234"/>
      <c r="L142" s="239"/>
      <c r="M142" s="240"/>
      <c r="N142" s="241"/>
      <c r="O142" s="241"/>
      <c r="P142" s="241"/>
      <c r="Q142" s="241"/>
      <c r="R142" s="241"/>
      <c r="S142" s="241"/>
      <c r="T142" s="242"/>
      <c r="AT142" s="243" t="s">
        <v>211</v>
      </c>
      <c r="AU142" s="243" t="s">
        <v>82</v>
      </c>
      <c r="AV142" s="14" t="s">
        <v>84</v>
      </c>
      <c r="AW142" s="14" t="s">
        <v>31</v>
      </c>
      <c r="AX142" s="14" t="s">
        <v>75</v>
      </c>
      <c r="AY142" s="243" t="s">
        <v>203</v>
      </c>
    </row>
    <row r="143" spans="1:65" s="15" customFormat="1" ht="11.25">
      <c r="B143" s="261"/>
      <c r="C143" s="262"/>
      <c r="D143" s="224" t="s">
        <v>211</v>
      </c>
      <c r="E143" s="263" t="s">
        <v>1</v>
      </c>
      <c r="F143" s="264" t="s">
        <v>5614</v>
      </c>
      <c r="G143" s="262"/>
      <c r="H143" s="265">
        <v>78</v>
      </c>
      <c r="I143" s="266"/>
      <c r="J143" s="262"/>
      <c r="K143" s="262"/>
      <c r="L143" s="267"/>
      <c r="M143" s="268"/>
      <c r="N143" s="269"/>
      <c r="O143" s="269"/>
      <c r="P143" s="269"/>
      <c r="Q143" s="269"/>
      <c r="R143" s="269"/>
      <c r="S143" s="269"/>
      <c r="T143" s="270"/>
      <c r="AT143" s="271" t="s">
        <v>211</v>
      </c>
      <c r="AU143" s="271" t="s">
        <v>82</v>
      </c>
      <c r="AV143" s="15" t="s">
        <v>209</v>
      </c>
      <c r="AW143" s="15" t="s">
        <v>31</v>
      </c>
      <c r="AX143" s="15" t="s">
        <v>82</v>
      </c>
      <c r="AY143" s="271" t="s">
        <v>203</v>
      </c>
    </row>
    <row r="144" spans="1:65" s="2" customFormat="1" ht="33" customHeight="1">
      <c r="A144" s="35"/>
      <c r="B144" s="36"/>
      <c r="C144" s="209" t="s">
        <v>104</v>
      </c>
      <c r="D144" s="209" t="s">
        <v>205</v>
      </c>
      <c r="E144" s="210" t="s">
        <v>6140</v>
      </c>
      <c r="F144" s="211" t="s">
        <v>6141</v>
      </c>
      <c r="G144" s="212" t="s">
        <v>6134</v>
      </c>
      <c r="H144" s="213">
        <v>14.3</v>
      </c>
      <c r="I144" s="214"/>
      <c r="J144" s="215">
        <f>ROUND(I144*H144,2)</f>
        <v>0</v>
      </c>
      <c r="K144" s="211" t="s">
        <v>1</v>
      </c>
      <c r="L144" s="40"/>
      <c r="M144" s="216" t="s">
        <v>1</v>
      </c>
      <c r="N144" s="217" t="s">
        <v>40</v>
      </c>
      <c r="O144" s="72"/>
      <c r="P144" s="218">
        <f>O144*H144</f>
        <v>0</v>
      </c>
      <c r="Q144" s="218">
        <v>0</v>
      </c>
      <c r="R144" s="218">
        <f>Q144*H144</f>
        <v>0</v>
      </c>
      <c r="S144" s="218">
        <v>0</v>
      </c>
      <c r="T144" s="219">
        <f>S144*H144</f>
        <v>0</v>
      </c>
      <c r="U144" s="35"/>
      <c r="V144" s="35"/>
      <c r="W144" s="35"/>
      <c r="X144" s="35"/>
      <c r="Y144" s="35"/>
      <c r="Z144" s="35"/>
      <c r="AA144" s="35"/>
      <c r="AB144" s="35"/>
      <c r="AC144" s="35"/>
      <c r="AD144" s="35"/>
      <c r="AE144" s="35"/>
      <c r="AR144" s="220" t="s">
        <v>412</v>
      </c>
      <c r="AT144" s="220" t="s">
        <v>205</v>
      </c>
      <c r="AU144" s="220" t="s">
        <v>82</v>
      </c>
      <c r="AY144" s="18" t="s">
        <v>203</v>
      </c>
      <c r="BE144" s="221">
        <f>IF(N144="základní",J144,0)</f>
        <v>0</v>
      </c>
      <c r="BF144" s="221">
        <f>IF(N144="snížená",J144,0)</f>
        <v>0</v>
      </c>
      <c r="BG144" s="221">
        <f>IF(N144="zákl. přenesená",J144,0)</f>
        <v>0</v>
      </c>
      <c r="BH144" s="221">
        <f>IF(N144="sníž. přenesená",J144,0)</f>
        <v>0</v>
      </c>
      <c r="BI144" s="221">
        <f>IF(N144="nulová",J144,0)</f>
        <v>0</v>
      </c>
      <c r="BJ144" s="18" t="s">
        <v>82</v>
      </c>
      <c r="BK144" s="221">
        <f>ROUND(I144*H144,2)</f>
        <v>0</v>
      </c>
      <c r="BL144" s="18" t="s">
        <v>412</v>
      </c>
      <c r="BM144" s="220" t="s">
        <v>252</v>
      </c>
    </row>
    <row r="145" spans="1:65" s="13" customFormat="1" ht="11.25">
      <c r="B145" s="222"/>
      <c r="C145" s="223"/>
      <c r="D145" s="224" t="s">
        <v>211</v>
      </c>
      <c r="E145" s="225" t="s">
        <v>1</v>
      </c>
      <c r="F145" s="226" t="s">
        <v>6135</v>
      </c>
      <c r="G145" s="223"/>
      <c r="H145" s="225" t="s">
        <v>1</v>
      </c>
      <c r="I145" s="227"/>
      <c r="J145" s="223"/>
      <c r="K145" s="223"/>
      <c r="L145" s="228"/>
      <c r="M145" s="229"/>
      <c r="N145" s="230"/>
      <c r="O145" s="230"/>
      <c r="P145" s="230"/>
      <c r="Q145" s="230"/>
      <c r="R145" s="230"/>
      <c r="S145" s="230"/>
      <c r="T145" s="231"/>
      <c r="AT145" s="232" t="s">
        <v>211</v>
      </c>
      <c r="AU145" s="232" t="s">
        <v>82</v>
      </c>
      <c r="AV145" s="13" t="s">
        <v>82</v>
      </c>
      <c r="AW145" s="13" t="s">
        <v>31</v>
      </c>
      <c r="AX145" s="13" t="s">
        <v>75</v>
      </c>
      <c r="AY145" s="232" t="s">
        <v>203</v>
      </c>
    </row>
    <row r="146" spans="1:65" s="14" customFormat="1" ht="11.25">
      <c r="B146" s="233"/>
      <c r="C146" s="234"/>
      <c r="D146" s="224" t="s">
        <v>211</v>
      </c>
      <c r="E146" s="235" t="s">
        <v>1</v>
      </c>
      <c r="F146" s="236" t="s">
        <v>6142</v>
      </c>
      <c r="G146" s="234"/>
      <c r="H146" s="237">
        <v>14.3</v>
      </c>
      <c r="I146" s="238"/>
      <c r="J146" s="234"/>
      <c r="K146" s="234"/>
      <c r="L146" s="239"/>
      <c r="M146" s="240"/>
      <c r="N146" s="241"/>
      <c r="O146" s="241"/>
      <c r="P146" s="241"/>
      <c r="Q146" s="241"/>
      <c r="R146" s="241"/>
      <c r="S146" s="241"/>
      <c r="T146" s="242"/>
      <c r="AT146" s="243" t="s">
        <v>211</v>
      </c>
      <c r="AU146" s="243" t="s">
        <v>82</v>
      </c>
      <c r="AV146" s="14" t="s">
        <v>84</v>
      </c>
      <c r="AW146" s="14" t="s">
        <v>31</v>
      </c>
      <c r="AX146" s="14" t="s">
        <v>75</v>
      </c>
      <c r="AY146" s="243" t="s">
        <v>203</v>
      </c>
    </row>
    <row r="147" spans="1:65" s="15" customFormat="1" ht="11.25">
      <c r="B147" s="261"/>
      <c r="C147" s="262"/>
      <c r="D147" s="224" t="s">
        <v>211</v>
      </c>
      <c r="E147" s="263" t="s">
        <v>1</v>
      </c>
      <c r="F147" s="264" t="s">
        <v>5614</v>
      </c>
      <c r="G147" s="262"/>
      <c r="H147" s="265">
        <v>14.3</v>
      </c>
      <c r="I147" s="266"/>
      <c r="J147" s="262"/>
      <c r="K147" s="262"/>
      <c r="L147" s="267"/>
      <c r="M147" s="268"/>
      <c r="N147" s="269"/>
      <c r="O147" s="269"/>
      <c r="P147" s="269"/>
      <c r="Q147" s="269"/>
      <c r="R147" s="269"/>
      <c r="S147" s="269"/>
      <c r="T147" s="270"/>
      <c r="AT147" s="271" t="s">
        <v>211</v>
      </c>
      <c r="AU147" s="271" t="s">
        <v>82</v>
      </c>
      <c r="AV147" s="15" t="s">
        <v>209</v>
      </c>
      <c r="AW147" s="15" t="s">
        <v>31</v>
      </c>
      <c r="AX147" s="15" t="s">
        <v>82</v>
      </c>
      <c r="AY147" s="271" t="s">
        <v>203</v>
      </c>
    </row>
    <row r="148" spans="1:65" s="2" customFormat="1" ht="44.25" customHeight="1">
      <c r="A148" s="35"/>
      <c r="B148" s="36"/>
      <c r="C148" s="209" t="s">
        <v>209</v>
      </c>
      <c r="D148" s="209" t="s">
        <v>205</v>
      </c>
      <c r="E148" s="210" t="s">
        <v>6143</v>
      </c>
      <c r="F148" s="211" t="s">
        <v>6144</v>
      </c>
      <c r="G148" s="212" t="s">
        <v>6134</v>
      </c>
      <c r="H148" s="213">
        <v>1598.22</v>
      </c>
      <c r="I148" s="214"/>
      <c r="J148" s="215">
        <f>ROUND(I148*H148,2)</f>
        <v>0</v>
      </c>
      <c r="K148" s="211" t="s">
        <v>1</v>
      </c>
      <c r="L148" s="40"/>
      <c r="M148" s="216" t="s">
        <v>1</v>
      </c>
      <c r="N148" s="217" t="s">
        <v>40</v>
      </c>
      <c r="O148" s="72"/>
      <c r="P148" s="218">
        <f>O148*H148</f>
        <v>0</v>
      </c>
      <c r="Q148" s="218">
        <v>0</v>
      </c>
      <c r="R148" s="218">
        <f>Q148*H148</f>
        <v>0</v>
      </c>
      <c r="S148" s="218">
        <v>0</v>
      </c>
      <c r="T148" s="219">
        <f>S148*H148</f>
        <v>0</v>
      </c>
      <c r="U148" s="35"/>
      <c r="V148" s="35"/>
      <c r="W148" s="35"/>
      <c r="X148" s="35"/>
      <c r="Y148" s="35"/>
      <c r="Z148" s="35"/>
      <c r="AA148" s="35"/>
      <c r="AB148" s="35"/>
      <c r="AC148" s="35"/>
      <c r="AD148" s="35"/>
      <c r="AE148" s="35"/>
      <c r="AR148" s="220" t="s">
        <v>412</v>
      </c>
      <c r="AT148" s="220" t="s">
        <v>205</v>
      </c>
      <c r="AU148" s="220" t="s">
        <v>82</v>
      </c>
      <c r="AY148" s="18" t="s">
        <v>203</v>
      </c>
      <c r="BE148" s="221">
        <f>IF(N148="základní",J148,0)</f>
        <v>0</v>
      </c>
      <c r="BF148" s="221">
        <f>IF(N148="snížená",J148,0)</f>
        <v>0</v>
      </c>
      <c r="BG148" s="221">
        <f>IF(N148="zákl. přenesená",J148,0)</f>
        <v>0</v>
      </c>
      <c r="BH148" s="221">
        <f>IF(N148="sníž. přenesená",J148,0)</f>
        <v>0</v>
      </c>
      <c r="BI148" s="221">
        <f>IF(N148="nulová",J148,0)</f>
        <v>0</v>
      </c>
      <c r="BJ148" s="18" t="s">
        <v>82</v>
      </c>
      <c r="BK148" s="221">
        <f>ROUND(I148*H148,2)</f>
        <v>0</v>
      </c>
      <c r="BL148" s="18" t="s">
        <v>412</v>
      </c>
      <c r="BM148" s="220" t="s">
        <v>361</v>
      </c>
    </row>
    <row r="149" spans="1:65" s="2" customFormat="1" ht="44.25" customHeight="1">
      <c r="A149" s="35"/>
      <c r="B149" s="36"/>
      <c r="C149" s="209" t="s">
        <v>237</v>
      </c>
      <c r="D149" s="209" t="s">
        <v>205</v>
      </c>
      <c r="E149" s="210" t="s">
        <v>6145</v>
      </c>
      <c r="F149" s="211" t="s">
        <v>6146</v>
      </c>
      <c r="G149" s="212" t="s">
        <v>6134</v>
      </c>
      <c r="H149" s="213">
        <v>849.26400000000001</v>
      </c>
      <c r="I149" s="214"/>
      <c r="J149" s="215">
        <f>ROUND(I149*H149,2)</f>
        <v>0</v>
      </c>
      <c r="K149" s="211" t="s">
        <v>1</v>
      </c>
      <c r="L149" s="40"/>
      <c r="M149" s="216" t="s">
        <v>1</v>
      </c>
      <c r="N149" s="217" t="s">
        <v>40</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412</v>
      </c>
      <c r="AT149" s="220" t="s">
        <v>205</v>
      </c>
      <c r="AU149" s="220" t="s">
        <v>82</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412</v>
      </c>
      <c r="BM149" s="220" t="s">
        <v>375</v>
      </c>
    </row>
    <row r="150" spans="1:65" s="2" customFormat="1" ht="44.25" customHeight="1">
      <c r="A150" s="35"/>
      <c r="B150" s="36"/>
      <c r="C150" s="209" t="s">
        <v>252</v>
      </c>
      <c r="D150" s="209" t="s">
        <v>205</v>
      </c>
      <c r="E150" s="210" t="s">
        <v>6147</v>
      </c>
      <c r="F150" s="211" t="s">
        <v>6148</v>
      </c>
      <c r="G150" s="212" t="s">
        <v>6134</v>
      </c>
      <c r="H150" s="213">
        <v>198.27600000000001</v>
      </c>
      <c r="I150" s="214"/>
      <c r="J150" s="215">
        <f>ROUND(I150*H150,2)</f>
        <v>0</v>
      </c>
      <c r="K150" s="211" t="s">
        <v>1</v>
      </c>
      <c r="L150" s="40"/>
      <c r="M150" s="216" t="s">
        <v>1</v>
      </c>
      <c r="N150" s="217" t="s">
        <v>40</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412</v>
      </c>
      <c r="AT150" s="220" t="s">
        <v>205</v>
      </c>
      <c r="AU150" s="220" t="s">
        <v>82</v>
      </c>
      <c r="AY150" s="18" t="s">
        <v>203</v>
      </c>
      <c r="BE150" s="221">
        <f>IF(N150="základní",J150,0)</f>
        <v>0</v>
      </c>
      <c r="BF150" s="221">
        <f>IF(N150="snížená",J150,0)</f>
        <v>0</v>
      </c>
      <c r="BG150" s="221">
        <f>IF(N150="zákl. přenesená",J150,0)</f>
        <v>0</v>
      </c>
      <c r="BH150" s="221">
        <f>IF(N150="sníž. přenesená",J150,0)</f>
        <v>0</v>
      </c>
      <c r="BI150" s="221">
        <f>IF(N150="nulová",J150,0)</f>
        <v>0</v>
      </c>
      <c r="BJ150" s="18" t="s">
        <v>82</v>
      </c>
      <c r="BK150" s="221">
        <f>ROUND(I150*H150,2)</f>
        <v>0</v>
      </c>
      <c r="BL150" s="18" t="s">
        <v>412</v>
      </c>
      <c r="BM150" s="220" t="s">
        <v>389</v>
      </c>
    </row>
    <row r="151" spans="1:65" s="2" customFormat="1" ht="44.25" customHeight="1">
      <c r="A151" s="35"/>
      <c r="B151" s="36"/>
      <c r="C151" s="209" t="s">
        <v>351</v>
      </c>
      <c r="D151" s="209" t="s">
        <v>205</v>
      </c>
      <c r="E151" s="210" t="s">
        <v>6149</v>
      </c>
      <c r="F151" s="211" t="s">
        <v>6150</v>
      </c>
      <c r="G151" s="212" t="s">
        <v>6134</v>
      </c>
      <c r="H151" s="213">
        <v>98.436000000000007</v>
      </c>
      <c r="I151" s="214"/>
      <c r="J151" s="215">
        <f>ROUND(I151*H151,2)</f>
        <v>0</v>
      </c>
      <c r="K151" s="211" t="s">
        <v>1</v>
      </c>
      <c r="L151" s="40"/>
      <c r="M151" s="216" t="s">
        <v>1</v>
      </c>
      <c r="N151" s="217" t="s">
        <v>40</v>
      </c>
      <c r="O151" s="72"/>
      <c r="P151" s="218">
        <f>O151*H151</f>
        <v>0</v>
      </c>
      <c r="Q151" s="218">
        <v>0</v>
      </c>
      <c r="R151" s="218">
        <f>Q151*H151</f>
        <v>0</v>
      </c>
      <c r="S151" s="218">
        <v>0</v>
      </c>
      <c r="T151" s="219">
        <f>S151*H151</f>
        <v>0</v>
      </c>
      <c r="U151" s="35"/>
      <c r="V151" s="35"/>
      <c r="W151" s="35"/>
      <c r="X151" s="35"/>
      <c r="Y151" s="35"/>
      <c r="Z151" s="35"/>
      <c r="AA151" s="35"/>
      <c r="AB151" s="35"/>
      <c r="AC151" s="35"/>
      <c r="AD151" s="35"/>
      <c r="AE151" s="35"/>
      <c r="AR151" s="220" t="s">
        <v>412</v>
      </c>
      <c r="AT151" s="220" t="s">
        <v>205</v>
      </c>
      <c r="AU151" s="220" t="s">
        <v>82</v>
      </c>
      <c r="AY151" s="18" t="s">
        <v>203</v>
      </c>
      <c r="BE151" s="221">
        <f>IF(N151="základní",J151,0)</f>
        <v>0</v>
      </c>
      <c r="BF151" s="221">
        <f>IF(N151="snížená",J151,0)</f>
        <v>0</v>
      </c>
      <c r="BG151" s="221">
        <f>IF(N151="zákl. přenesená",J151,0)</f>
        <v>0</v>
      </c>
      <c r="BH151" s="221">
        <f>IF(N151="sníž. přenesená",J151,0)</f>
        <v>0</v>
      </c>
      <c r="BI151" s="221">
        <f>IF(N151="nulová",J151,0)</f>
        <v>0</v>
      </c>
      <c r="BJ151" s="18" t="s">
        <v>82</v>
      </c>
      <c r="BK151" s="221">
        <f>ROUND(I151*H151,2)</f>
        <v>0</v>
      </c>
      <c r="BL151" s="18" t="s">
        <v>412</v>
      </c>
      <c r="BM151" s="220" t="s">
        <v>401</v>
      </c>
    </row>
    <row r="152" spans="1:65" s="2" customFormat="1" ht="44.25" customHeight="1">
      <c r="A152" s="35"/>
      <c r="B152" s="36"/>
      <c r="C152" s="209" t="s">
        <v>361</v>
      </c>
      <c r="D152" s="209" t="s">
        <v>205</v>
      </c>
      <c r="E152" s="210" t="s">
        <v>6151</v>
      </c>
      <c r="F152" s="211" t="s">
        <v>6152</v>
      </c>
      <c r="G152" s="212" t="s">
        <v>6134</v>
      </c>
      <c r="H152" s="213">
        <v>267.54000000000002</v>
      </c>
      <c r="I152" s="214"/>
      <c r="J152" s="215">
        <f>ROUND(I152*H152,2)</f>
        <v>0</v>
      </c>
      <c r="K152" s="211" t="s">
        <v>1</v>
      </c>
      <c r="L152" s="40"/>
      <c r="M152" s="216" t="s">
        <v>1</v>
      </c>
      <c r="N152" s="217" t="s">
        <v>40</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412</v>
      </c>
      <c r="AT152" s="220" t="s">
        <v>205</v>
      </c>
      <c r="AU152" s="220" t="s">
        <v>82</v>
      </c>
      <c r="AY152" s="18" t="s">
        <v>203</v>
      </c>
      <c r="BE152" s="221">
        <f>IF(N152="základní",J152,0)</f>
        <v>0</v>
      </c>
      <c r="BF152" s="221">
        <f>IF(N152="snížená",J152,0)</f>
        <v>0</v>
      </c>
      <c r="BG152" s="221">
        <f>IF(N152="zákl. přenesená",J152,0)</f>
        <v>0</v>
      </c>
      <c r="BH152" s="221">
        <f>IF(N152="sníž. přenesená",J152,0)</f>
        <v>0</v>
      </c>
      <c r="BI152" s="221">
        <f>IF(N152="nulová",J152,0)</f>
        <v>0</v>
      </c>
      <c r="BJ152" s="18" t="s">
        <v>82</v>
      </c>
      <c r="BK152" s="221">
        <f>ROUND(I152*H152,2)</f>
        <v>0</v>
      </c>
      <c r="BL152" s="18" t="s">
        <v>412</v>
      </c>
      <c r="BM152" s="220" t="s">
        <v>412</v>
      </c>
    </row>
    <row r="153" spans="1:65" s="13" customFormat="1" ht="11.25">
      <c r="B153" s="222"/>
      <c r="C153" s="223"/>
      <c r="D153" s="224" t="s">
        <v>211</v>
      </c>
      <c r="E153" s="225" t="s">
        <v>1</v>
      </c>
      <c r="F153" s="226" t="s">
        <v>6135</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4" customFormat="1" ht="11.25">
      <c r="B154" s="233"/>
      <c r="C154" s="234"/>
      <c r="D154" s="224" t="s">
        <v>211</v>
      </c>
      <c r="E154" s="235" t="s">
        <v>1</v>
      </c>
      <c r="F154" s="236" t="s">
        <v>6153</v>
      </c>
      <c r="G154" s="234"/>
      <c r="H154" s="237">
        <v>267.54000000000002</v>
      </c>
      <c r="I154" s="238"/>
      <c r="J154" s="234"/>
      <c r="K154" s="234"/>
      <c r="L154" s="239"/>
      <c r="M154" s="240"/>
      <c r="N154" s="241"/>
      <c r="O154" s="241"/>
      <c r="P154" s="241"/>
      <c r="Q154" s="241"/>
      <c r="R154" s="241"/>
      <c r="S154" s="241"/>
      <c r="T154" s="242"/>
      <c r="AT154" s="243" t="s">
        <v>211</v>
      </c>
      <c r="AU154" s="243" t="s">
        <v>82</v>
      </c>
      <c r="AV154" s="14" t="s">
        <v>84</v>
      </c>
      <c r="AW154" s="14" t="s">
        <v>31</v>
      </c>
      <c r="AX154" s="14" t="s">
        <v>75</v>
      </c>
      <c r="AY154" s="243" t="s">
        <v>203</v>
      </c>
    </row>
    <row r="155" spans="1:65" s="15" customFormat="1" ht="11.25">
      <c r="B155" s="261"/>
      <c r="C155" s="262"/>
      <c r="D155" s="224" t="s">
        <v>211</v>
      </c>
      <c r="E155" s="263" t="s">
        <v>1</v>
      </c>
      <c r="F155" s="264" t="s">
        <v>5614</v>
      </c>
      <c r="G155" s="262"/>
      <c r="H155" s="265">
        <v>267.54000000000002</v>
      </c>
      <c r="I155" s="266"/>
      <c r="J155" s="262"/>
      <c r="K155" s="262"/>
      <c r="L155" s="267"/>
      <c r="M155" s="268"/>
      <c r="N155" s="269"/>
      <c r="O155" s="269"/>
      <c r="P155" s="269"/>
      <c r="Q155" s="269"/>
      <c r="R155" s="269"/>
      <c r="S155" s="269"/>
      <c r="T155" s="270"/>
      <c r="AT155" s="271" t="s">
        <v>211</v>
      </c>
      <c r="AU155" s="271" t="s">
        <v>82</v>
      </c>
      <c r="AV155" s="15" t="s">
        <v>209</v>
      </c>
      <c r="AW155" s="15" t="s">
        <v>31</v>
      </c>
      <c r="AX155" s="15" t="s">
        <v>82</v>
      </c>
      <c r="AY155" s="271" t="s">
        <v>203</v>
      </c>
    </row>
    <row r="156" spans="1:65" s="2" customFormat="1" ht="44.25" customHeight="1">
      <c r="A156" s="35"/>
      <c r="B156" s="36"/>
      <c r="C156" s="209" t="s">
        <v>368</v>
      </c>
      <c r="D156" s="209" t="s">
        <v>205</v>
      </c>
      <c r="E156" s="210" t="s">
        <v>6154</v>
      </c>
      <c r="F156" s="211" t="s">
        <v>6155</v>
      </c>
      <c r="G156" s="212" t="s">
        <v>6134</v>
      </c>
      <c r="H156" s="213">
        <v>891.85199999999998</v>
      </c>
      <c r="I156" s="214"/>
      <c r="J156" s="215">
        <f>ROUND(I156*H156,2)</f>
        <v>0</v>
      </c>
      <c r="K156" s="211" t="s">
        <v>1</v>
      </c>
      <c r="L156" s="40"/>
      <c r="M156" s="216" t="s">
        <v>1</v>
      </c>
      <c r="N156" s="217" t="s">
        <v>40</v>
      </c>
      <c r="O156" s="72"/>
      <c r="P156" s="218">
        <f>O156*H156</f>
        <v>0</v>
      </c>
      <c r="Q156" s="218">
        <v>0</v>
      </c>
      <c r="R156" s="218">
        <f>Q156*H156</f>
        <v>0</v>
      </c>
      <c r="S156" s="218">
        <v>0</v>
      </c>
      <c r="T156" s="219">
        <f>S156*H156</f>
        <v>0</v>
      </c>
      <c r="U156" s="35"/>
      <c r="V156" s="35"/>
      <c r="W156" s="35"/>
      <c r="X156" s="35"/>
      <c r="Y156" s="35"/>
      <c r="Z156" s="35"/>
      <c r="AA156" s="35"/>
      <c r="AB156" s="35"/>
      <c r="AC156" s="35"/>
      <c r="AD156" s="35"/>
      <c r="AE156" s="35"/>
      <c r="AR156" s="220" t="s">
        <v>412</v>
      </c>
      <c r="AT156" s="220" t="s">
        <v>205</v>
      </c>
      <c r="AU156" s="220" t="s">
        <v>82</v>
      </c>
      <c r="AY156" s="18" t="s">
        <v>203</v>
      </c>
      <c r="BE156" s="221">
        <f>IF(N156="základní",J156,0)</f>
        <v>0</v>
      </c>
      <c r="BF156" s="221">
        <f>IF(N156="snížená",J156,0)</f>
        <v>0</v>
      </c>
      <c r="BG156" s="221">
        <f>IF(N156="zákl. přenesená",J156,0)</f>
        <v>0</v>
      </c>
      <c r="BH156" s="221">
        <f>IF(N156="sníž. přenesená",J156,0)</f>
        <v>0</v>
      </c>
      <c r="BI156" s="221">
        <f>IF(N156="nulová",J156,0)</f>
        <v>0</v>
      </c>
      <c r="BJ156" s="18" t="s">
        <v>82</v>
      </c>
      <c r="BK156" s="221">
        <f>ROUND(I156*H156,2)</f>
        <v>0</v>
      </c>
      <c r="BL156" s="18" t="s">
        <v>412</v>
      </c>
      <c r="BM156" s="220" t="s">
        <v>428</v>
      </c>
    </row>
    <row r="157" spans="1:65" s="2" customFormat="1" ht="44.25" customHeight="1">
      <c r="A157" s="35"/>
      <c r="B157" s="36"/>
      <c r="C157" s="209" t="s">
        <v>375</v>
      </c>
      <c r="D157" s="209" t="s">
        <v>205</v>
      </c>
      <c r="E157" s="210" t="s">
        <v>6156</v>
      </c>
      <c r="F157" s="211" t="s">
        <v>6157</v>
      </c>
      <c r="G157" s="212" t="s">
        <v>6134</v>
      </c>
      <c r="H157" s="213">
        <v>1207.9079999999999</v>
      </c>
      <c r="I157" s="214"/>
      <c r="J157" s="215">
        <f>ROUND(I157*H157,2)</f>
        <v>0</v>
      </c>
      <c r="K157" s="211" t="s">
        <v>1</v>
      </c>
      <c r="L157" s="40"/>
      <c r="M157" s="216" t="s">
        <v>1</v>
      </c>
      <c r="N157" s="217" t="s">
        <v>40</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412</v>
      </c>
      <c r="AT157" s="220" t="s">
        <v>205</v>
      </c>
      <c r="AU157" s="220" t="s">
        <v>82</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412</v>
      </c>
      <c r="BM157" s="220" t="s">
        <v>596</v>
      </c>
    </row>
    <row r="158" spans="1:65" s="2" customFormat="1" ht="21.75" customHeight="1">
      <c r="A158" s="35"/>
      <c r="B158" s="36"/>
      <c r="C158" s="209" t="s">
        <v>382</v>
      </c>
      <c r="D158" s="209" t="s">
        <v>205</v>
      </c>
      <c r="E158" s="210" t="s">
        <v>6158</v>
      </c>
      <c r="F158" s="211" t="s">
        <v>6159</v>
      </c>
      <c r="G158" s="212" t="s">
        <v>6134</v>
      </c>
      <c r="H158" s="213">
        <v>5111.4960000000001</v>
      </c>
      <c r="I158" s="214"/>
      <c r="J158" s="215">
        <f>ROUND(I158*H158,2)</f>
        <v>0</v>
      </c>
      <c r="K158" s="211" t="s">
        <v>1</v>
      </c>
      <c r="L158" s="40"/>
      <c r="M158" s="216" t="s">
        <v>1</v>
      </c>
      <c r="N158" s="217" t="s">
        <v>40</v>
      </c>
      <c r="O158" s="72"/>
      <c r="P158" s="218">
        <f>O158*H158</f>
        <v>0</v>
      </c>
      <c r="Q158" s="218">
        <v>0</v>
      </c>
      <c r="R158" s="218">
        <f>Q158*H158</f>
        <v>0</v>
      </c>
      <c r="S158" s="218">
        <v>0</v>
      </c>
      <c r="T158" s="219">
        <f>S158*H158</f>
        <v>0</v>
      </c>
      <c r="U158" s="35"/>
      <c r="V158" s="35"/>
      <c r="W158" s="35"/>
      <c r="X158" s="35"/>
      <c r="Y158" s="35"/>
      <c r="Z158" s="35"/>
      <c r="AA158" s="35"/>
      <c r="AB158" s="35"/>
      <c r="AC158" s="35"/>
      <c r="AD158" s="35"/>
      <c r="AE158" s="35"/>
      <c r="AR158" s="220" t="s">
        <v>412</v>
      </c>
      <c r="AT158" s="220" t="s">
        <v>205</v>
      </c>
      <c r="AU158" s="220" t="s">
        <v>82</v>
      </c>
      <c r="AY158" s="18" t="s">
        <v>203</v>
      </c>
      <c r="BE158" s="221">
        <f>IF(N158="základní",J158,0)</f>
        <v>0</v>
      </c>
      <c r="BF158" s="221">
        <f>IF(N158="snížená",J158,0)</f>
        <v>0</v>
      </c>
      <c r="BG158" s="221">
        <f>IF(N158="zákl. přenesená",J158,0)</f>
        <v>0</v>
      </c>
      <c r="BH158" s="221">
        <f>IF(N158="sníž. přenesená",J158,0)</f>
        <v>0</v>
      </c>
      <c r="BI158" s="221">
        <f>IF(N158="nulová",J158,0)</f>
        <v>0</v>
      </c>
      <c r="BJ158" s="18" t="s">
        <v>82</v>
      </c>
      <c r="BK158" s="221">
        <f>ROUND(I158*H158,2)</f>
        <v>0</v>
      </c>
      <c r="BL158" s="18" t="s">
        <v>412</v>
      </c>
      <c r="BM158" s="220" t="s">
        <v>1291</v>
      </c>
    </row>
    <row r="159" spans="1:65" s="2" customFormat="1" ht="16.5" customHeight="1">
      <c r="A159" s="35"/>
      <c r="B159" s="36"/>
      <c r="C159" s="209" t="s">
        <v>389</v>
      </c>
      <c r="D159" s="209" t="s">
        <v>205</v>
      </c>
      <c r="E159" s="210" t="s">
        <v>6160</v>
      </c>
      <c r="F159" s="211" t="s">
        <v>6161</v>
      </c>
      <c r="G159" s="212" t="s">
        <v>6134</v>
      </c>
      <c r="H159" s="213">
        <v>1745</v>
      </c>
      <c r="I159" s="214"/>
      <c r="J159" s="215">
        <f>ROUND(I159*H159,2)</f>
        <v>0</v>
      </c>
      <c r="K159" s="211" t="s">
        <v>1</v>
      </c>
      <c r="L159" s="40"/>
      <c r="M159" s="216" t="s">
        <v>1</v>
      </c>
      <c r="N159" s="217" t="s">
        <v>40</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412</v>
      </c>
      <c r="AT159" s="220" t="s">
        <v>205</v>
      </c>
      <c r="AU159" s="220" t="s">
        <v>82</v>
      </c>
      <c r="AY159" s="18" t="s">
        <v>203</v>
      </c>
      <c r="BE159" s="221">
        <f>IF(N159="základní",J159,0)</f>
        <v>0</v>
      </c>
      <c r="BF159" s="221">
        <f>IF(N159="snížená",J159,0)</f>
        <v>0</v>
      </c>
      <c r="BG159" s="221">
        <f>IF(N159="zákl. přenesená",J159,0)</f>
        <v>0</v>
      </c>
      <c r="BH159" s="221">
        <f>IF(N159="sníž. přenesená",J159,0)</f>
        <v>0</v>
      </c>
      <c r="BI159" s="221">
        <f>IF(N159="nulová",J159,0)</f>
        <v>0</v>
      </c>
      <c r="BJ159" s="18" t="s">
        <v>82</v>
      </c>
      <c r="BK159" s="221">
        <f>ROUND(I159*H159,2)</f>
        <v>0</v>
      </c>
      <c r="BL159" s="18" t="s">
        <v>412</v>
      </c>
      <c r="BM159" s="220" t="s">
        <v>1306</v>
      </c>
    </row>
    <row r="160" spans="1:65" s="2" customFormat="1" ht="33" customHeight="1">
      <c r="A160" s="35"/>
      <c r="B160" s="36"/>
      <c r="C160" s="209" t="s">
        <v>395</v>
      </c>
      <c r="D160" s="209" t="s">
        <v>205</v>
      </c>
      <c r="E160" s="210" t="s">
        <v>6162</v>
      </c>
      <c r="F160" s="211" t="s">
        <v>6163</v>
      </c>
      <c r="G160" s="212" t="s">
        <v>240</v>
      </c>
      <c r="H160" s="213">
        <v>5</v>
      </c>
      <c r="I160" s="214"/>
      <c r="J160" s="215">
        <f>ROUND(I160*H160,2)</f>
        <v>0</v>
      </c>
      <c r="K160" s="211" t="s">
        <v>1</v>
      </c>
      <c r="L160" s="40"/>
      <c r="M160" s="216" t="s">
        <v>1</v>
      </c>
      <c r="N160" s="217" t="s">
        <v>40</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412</v>
      </c>
      <c r="AT160" s="220" t="s">
        <v>205</v>
      </c>
      <c r="AU160" s="220" t="s">
        <v>82</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412</v>
      </c>
      <c r="BM160" s="220" t="s">
        <v>1318</v>
      </c>
    </row>
    <row r="161" spans="1:65" s="13" customFormat="1" ht="11.25">
      <c r="B161" s="222"/>
      <c r="C161" s="223"/>
      <c r="D161" s="224" t="s">
        <v>211</v>
      </c>
      <c r="E161" s="225" t="s">
        <v>1</v>
      </c>
      <c r="F161" s="226" t="s">
        <v>6135</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4" customFormat="1" ht="11.25">
      <c r="B162" s="233"/>
      <c r="C162" s="234"/>
      <c r="D162" s="224" t="s">
        <v>211</v>
      </c>
      <c r="E162" s="235" t="s">
        <v>1</v>
      </c>
      <c r="F162" s="236" t="s">
        <v>6164</v>
      </c>
      <c r="G162" s="234"/>
      <c r="H162" s="237">
        <v>5</v>
      </c>
      <c r="I162" s="238"/>
      <c r="J162" s="234"/>
      <c r="K162" s="234"/>
      <c r="L162" s="239"/>
      <c r="M162" s="240"/>
      <c r="N162" s="241"/>
      <c r="O162" s="241"/>
      <c r="P162" s="241"/>
      <c r="Q162" s="241"/>
      <c r="R162" s="241"/>
      <c r="S162" s="241"/>
      <c r="T162" s="242"/>
      <c r="AT162" s="243" t="s">
        <v>211</v>
      </c>
      <c r="AU162" s="243" t="s">
        <v>82</v>
      </c>
      <c r="AV162" s="14" t="s">
        <v>84</v>
      </c>
      <c r="AW162" s="14" t="s">
        <v>31</v>
      </c>
      <c r="AX162" s="14" t="s">
        <v>75</v>
      </c>
      <c r="AY162" s="243" t="s">
        <v>203</v>
      </c>
    </row>
    <row r="163" spans="1:65" s="15" customFormat="1" ht="11.25">
      <c r="B163" s="261"/>
      <c r="C163" s="262"/>
      <c r="D163" s="224" t="s">
        <v>211</v>
      </c>
      <c r="E163" s="263" t="s">
        <v>1</v>
      </c>
      <c r="F163" s="264" t="s">
        <v>5614</v>
      </c>
      <c r="G163" s="262"/>
      <c r="H163" s="265">
        <v>5</v>
      </c>
      <c r="I163" s="266"/>
      <c r="J163" s="262"/>
      <c r="K163" s="262"/>
      <c r="L163" s="267"/>
      <c r="M163" s="268"/>
      <c r="N163" s="269"/>
      <c r="O163" s="269"/>
      <c r="P163" s="269"/>
      <c r="Q163" s="269"/>
      <c r="R163" s="269"/>
      <c r="S163" s="269"/>
      <c r="T163" s="270"/>
      <c r="AT163" s="271" t="s">
        <v>211</v>
      </c>
      <c r="AU163" s="271" t="s">
        <v>82</v>
      </c>
      <c r="AV163" s="15" t="s">
        <v>209</v>
      </c>
      <c r="AW163" s="15" t="s">
        <v>31</v>
      </c>
      <c r="AX163" s="15" t="s">
        <v>82</v>
      </c>
      <c r="AY163" s="271" t="s">
        <v>203</v>
      </c>
    </row>
    <row r="164" spans="1:65" s="2" customFormat="1" ht="21.75" customHeight="1">
      <c r="A164" s="35"/>
      <c r="B164" s="36"/>
      <c r="C164" s="209" t="s">
        <v>401</v>
      </c>
      <c r="D164" s="209" t="s">
        <v>205</v>
      </c>
      <c r="E164" s="210" t="s">
        <v>6165</v>
      </c>
      <c r="F164" s="211" t="s">
        <v>6166</v>
      </c>
      <c r="G164" s="212" t="s">
        <v>240</v>
      </c>
      <c r="H164" s="213">
        <v>35</v>
      </c>
      <c r="I164" s="214"/>
      <c r="J164" s="215">
        <f>ROUND(I164*H164,2)</f>
        <v>0</v>
      </c>
      <c r="K164" s="211" t="s">
        <v>1</v>
      </c>
      <c r="L164" s="40"/>
      <c r="M164" s="216" t="s">
        <v>1</v>
      </c>
      <c r="N164" s="217" t="s">
        <v>40</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412</v>
      </c>
      <c r="AT164" s="220" t="s">
        <v>205</v>
      </c>
      <c r="AU164" s="220" t="s">
        <v>82</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412</v>
      </c>
      <c r="BM164" s="220" t="s">
        <v>1331</v>
      </c>
    </row>
    <row r="165" spans="1:65" s="13" customFormat="1" ht="11.25">
      <c r="B165" s="222"/>
      <c r="C165" s="223"/>
      <c r="D165" s="224" t="s">
        <v>211</v>
      </c>
      <c r="E165" s="225" t="s">
        <v>1</v>
      </c>
      <c r="F165" s="226" t="s">
        <v>6135</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4" customFormat="1" ht="11.25">
      <c r="B166" s="233"/>
      <c r="C166" s="234"/>
      <c r="D166" s="224" t="s">
        <v>211</v>
      </c>
      <c r="E166" s="235" t="s">
        <v>1</v>
      </c>
      <c r="F166" s="236" t="s">
        <v>6167</v>
      </c>
      <c r="G166" s="234"/>
      <c r="H166" s="237">
        <v>35</v>
      </c>
      <c r="I166" s="238"/>
      <c r="J166" s="234"/>
      <c r="K166" s="234"/>
      <c r="L166" s="239"/>
      <c r="M166" s="240"/>
      <c r="N166" s="241"/>
      <c r="O166" s="241"/>
      <c r="P166" s="241"/>
      <c r="Q166" s="241"/>
      <c r="R166" s="241"/>
      <c r="S166" s="241"/>
      <c r="T166" s="242"/>
      <c r="AT166" s="243" t="s">
        <v>211</v>
      </c>
      <c r="AU166" s="243" t="s">
        <v>82</v>
      </c>
      <c r="AV166" s="14" t="s">
        <v>84</v>
      </c>
      <c r="AW166" s="14" t="s">
        <v>31</v>
      </c>
      <c r="AX166" s="14" t="s">
        <v>75</v>
      </c>
      <c r="AY166" s="243" t="s">
        <v>203</v>
      </c>
    </row>
    <row r="167" spans="1:65" s="15" customFormat="1" ht="11.25">
      <c r="B167" s="261"/>
      <c r="C167" s="262"/>
      <c r="D167" s="224" t="s">
        <v>211</v>
      </c>
      <c r="E167" s="263" t="s">
        <v>1</v>
      </c>
      <c r="F167" s="264" t="s">
        <v>5614</v>
      </c>
      <c r="G167" s="262"/>
      <c r="H167" s="265">
        <v>35</v>
      </c>
      <c r="I167" s="266"/>
      <c r="J167" s="262"/>
      <c r="K167" s="262"/>
      <c r="L167" s="267"/>
      <c r="M167" s="268"/>
      <c r="N167" s="269"/>
      <c r="O167" s="269"/>
      <c r="P167" s="269"/>
      <c r="Q167" s="269"/>
      <c r="R167" s="269"/>
      <c r="S167" s="269"/>
      <c r="T167" s="270"/>
      <c r="AT167" s="271" t="s">
        <v>211</v>
      </c>
      <c r="AU167" s="271" t="s">
        <v>82</v>
      </c>
      <c r="AV167" s="15" t="s">
        <v>209</v>
      </c>
      <c r="AW167" s="15" t="s">
        <v>31</v>
      </c>
      <c r="AX167" s="15" t="s">
        <v>82</v>
      </c>
      <c r="AY167" s="271" t="s">
        <v>203</v>
      </c>
    </row>
    <row r="168" spans="1:65" s="2" customFormat="1" ht="21.75" customHeight="1">
      <c r="A168" s="35"/>
      <c r="B168" s="36"/>
      <c r="C168" s="209" t="s">
        <v>8</v>
      </c>
      <c r="D168" s="209" t="s">
        <v>205</v>
      </c>
      <c r="E168" s="210" t="s">
        <v>6168</v>
      </c>
      <c r="F168" s="211" t="s">
        <v>6169</v>
      </c>
      <c r="G168" s="212" t="s">
        <v>5671</v>
      </c>
      <c r="H168" s="213">
        <v>882</v>
      </c>
      <c r="I168" s="214"/>
      <c r="J168" s="215">
        <f>ROUND(I168*H168,2)</f>
        <v>0</v>
      </c>
      <c r="K168" s="211" t="s">
        <v>1</v>
      </c>
      <c r="L168" s="40"/>
      <c r="M168" s="216" t="s">
        <v>1</v>
      </c>
      <c r="N168" s="217" t="s">
        <v>40</v>
      </c>
      <c r="O168" s="72"/>
      <c r="P168" s="218">
        <f>O168*H168</f>
        <v>0</v>
      </c>
      <c r="Q168" s="218">
        <v>0</v>
      </c>
      <c r="R168" s="218">
        <f>Q168*H168</f>
        <v>0</v>
      </c>
      <c r="S168" s="218">
        <v>0</v>
      </c>
      <c r="T168" s="219">
        <f>S168*H168</f>
        <v>0</v>
      </c>
      <c r="U168" s="35"/>
      <c r="V168" s="35"/>
      <c r="W168" s="35"/>
      <c r="X168" s="35"/>
      <c r="Y168" s="35"/>
      <c r="Z168" s="35"/>
      <c r="AA168" s="35"/>
      <c r="AB168" s="35"/>
      <c r="AC168" s="35"/>
      <c r="AD168" s="35"/>
      <c r="AE168" s="35"/>
      <c r="AR168" s="220" t="s">
        <v>412</v>
      </c>
      <c r="AT168" s="220" t="s">
        <v>205</v>
      </c>
      <c r="AU168" s="220" t="s">
        <v>82</v>
      </c>
      <c r="AY168" s="18" t="s">
        <v>203</v>
      </c>
      <c r="BE168" s="221">
        <f>IF(N168="základní",J168,0)</f>
        <v>0</v>
      </c>
      <c r="BF168" s="221">
        <f>IF(N168="snížená",J168,0)</f>
        <v>0</v>
      </c>
      <c r="BG168" s="221">
        <f>IF(N168="zákl. přenesená",J168,0)</f>
        <v>0</v>
      </c>
      <c r="BH168" s="221">
        <f>IF(N168="sníž. přenesená",J168,0)</f>
        <v>0</v>
      </c>
      <c r="BI168" s="221">
        <f>IF(N168="nulová",J168,0)</f>
        <v>0</v>
      </c>
      <c r="BJ168" s="18" t="s">
        <v>82</v>
      </c>
      <c r="BK168" s="221">
        <f>ROUND(I168*H168,2)</f>
        <v>0</v>
      </c>
      <c r="BL168" s="18" t="s">
        <v>412</v>
      </c>
      <c r="BM168" s="220" t="s">
        <v>1341</v>
      </c>
    </row>
    <row r="169" spans="1:65" s="13" customFormat="1" ht="11.25">
      <c r="B169" s="222"/>
      <c r="C169" s="223"/>
      <c r="D169" s="224" t="s">
        <v>211</v>
      </c>
      <c r="E169" s="225" t="s">
        <v>1</v>
      </c>
      <c r="F169" s="226" t="s">
        <v>6170</v>
      </c>
      <c r="G169" s="223"/>
      <c r="H169" s="225" t="s">
        <v>1</v>
      </c>
      <c r="I169" s="227"/>
      <c r="J169" s="223"/>
      <c r="K169" s="223"/>
      <c r="L169" s="228"/>
      <c r="M169" s="229"/>
      <c r="N169" s="230"/>
      <c r="O169" s="230"/>
      <c r="P169" s="230"/>
      <c r="Q169" s="230"/>
      <c r="R169" s="230"/>
      <c r="S169" s="230"/>
      <c r="T169" s="231"/>
      <c r="AT169" s="232" t="s">
        <v>211</v>
      </c>
      <c r="AU169" s="232" t="s">
        <v>82</v>
      </c>
      <c r="AV169" s="13" t="s">
        <v>82</v>
      </c>
      <c r="AW169" s="13" t="s">
        <v>31</v>
      </c>
      <c r="AX169" s="13" t="s">
        <v>75</v>
      </c>
      <c r="AY169" s="232" t="s">
        <v>203</v>
      </c>
    </row>
    <row r="170" spans="1:65" s="14" customFormat="1" ht="11.25">
      <c r="B170" s="233"/>
      <c r="C170" s="234"/>
      <c r="D170" s="224" t="s">
        <v>211</v>
      </c>
      <c r="E170" s="235" t="s">
        <v>1</v>
      </c>
      <c r="F170" s="236" t="s">
        <v>6171</v>
      </c>
      <c r="G170" s="234"/>
      <c r="H170" s="237">
        <v>882</v>
      </c>
      <c r="I170" s="238"/>
      <c r="J170" s="234"/>
      <c r="K170" s="234"/>
      <c r="L170" s="239"/>
      <c r="M170" s="240"/>
      <c r="N170" s="241"/>
      <c r="O170" s="241"/>
      <c r="P170" s="241"/>
      <c r="Q170" s="241"/>
      <c r="R170" s="241"/>
      <c r="S170" s="241"/>
      <c r="T170" s="242"/>
      <c r="AT170" s="243" t="s">
        <v>211</v>
      </c>
      <c r="AU170" s="243" t="s">
        <v>82</v>
      </c>
      <c r="AV170" s="14" t="s">
        <v>84</v>
      </c>
      <c r="AW170" s="14" t="s">
        <v>31</v>
      </c>
      <c r="AX170" s="14" t="s">
        <v>75</v>
      </c>
      <c r="AY170" s="243" t="s">
        <v>203</v>
      </c>
    </row>
    <row r="171" spans="1:65" s="15" customFormat="1" ht="11.25">
      <c r="B171" s="261"/>
      <c r="C171" s="262"/>
      <c r="D171" s="224" t="s">
        <v>211</v>
      </c>
      <c r="E171" s="263" t="s">
        <v>1</v>
      </c>
      <c r="F171" s="264" t="s">
        <v>5614</v>
      </c>
      <c r="G171" s="262"/>
      <c r="H171" s="265">
        <v>882</v>
      </c>
      <c r="I171" s="266"/>
      <c r="J171" s="262"/>
      <c r="K171" s="262"/>
      <c r="L171" s="267"/>
      <c r="M171" s="268"/>
      <c r="N171" s="269"/>
      <c r="O171" s="269"/>
      <c r="P171" s="269"/>
      <c r="Q171" s="269"/>
      <c r="R171" s="269"/>
      <c r="S171" s="269"/>
      <c r="T171" s="270"/>
      <c r="AT171" s="271" t="s">
        <v>211</v>
      </c>
      <c r="AU171" s="271" t="s">
        <v>82</v>
      </c>
      <c r="AV171" s="15" t="s">
        <v>209</v>
      </c>
      <c r="AW171" s="15" t="s">
        <v>31</v>
      </c>
      <c r="AX171" s="15" t="s">
        <v>82</v>
      </c>
      <c r="AY171" s="271" t="s">
        <v>203</v>
      </c>
    </row>
    <row r="172" spans="1:65" s="2" customFormat="1" ht="21.75" customHeight="1">
      <c r="A172" s="35"/>
      <c r="B172" s="36"/>
      <c r="C172" s="209" t="s">
        <v>412</v>
      </c>
      <c r="D172" s="209" t="s">
        <v>205</v>
      </c>
      <c r="E172" s="210" t="s">
        <v>6172</v>
      </c>
      <c r="F172" s="211" t="s">
        <v>6173</v>
      </c>
      <c r="G172" s="212" t="s">
        <v>5671</v>
      </c>
      <c r="H172" s="213">
        <v>122</v>
      </c>
      <c r="I172" s="214"/>
      <c r="J172" s="215">
        <f>ROUND(I172*H172,2)</f>
        <v>0</v>
      </c>
      <c r="K172" s="211" t="s">
        <v>1</v>
      </c>
      <c r="L172" s="40"/>
      <c r="M172" s="216" t="s">
        <v>1</v>
      </c>
      <c r="N172" s="217" t="s">
        <v>40</v>
      </c>
      <c r="O172" s="72"/>
      <c r="P172" s="218">
        <f>O172*H172</f>
        <v>0</v>
      </c>
      <c r="Q172" s="218">
        <v>0</v>
      </c>
      <c r="R172" s="218">
        <f>Q172*H172</f>
        <v>0</v>
      </c>
      <c r="S172" s="218">
        <v>0</v>
      </c>
      <c r="T172" s="219">
        <f>S172*H172</f>
        <v>0</v>
      </c>
      <c r="U172" s="35"/>
      <c r="V172" s="35"/>
      <c r="W172" s="35"/>
      <c r="X172" s="35"/>
      <c r="Y172" s="35"/>
      <c r="Z172" s="35"/>
      <c r="AA172" s="35"/>
      <c r="AB172" s="35"/>
      <c r="AC172" s="35"/>
      <c r="AD172" s="35"/>
      <c r="AE172" s="35"/>
      <c r="AR172" s="220" t="s">
        <v>412</v>
      </c>
      <c r="AT172" s="220" t="s">
        <v>205</v>
      </c>
      <c r="AU172" s="220" t="s">
        <v>82</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412</v>
      </c>
      <c r="BM172" s="220" t="s">
        <v>1661</v>
      </c>
    </row>
    <row r="173" spans="1:65" s="13" customFormat="1" ht="11.25">
      <c r="B173" s="222"/>
      <c r="C173" s="223"/>
      <c r="D173" s="224" t="s">
        <v>211</v>
      </c>
      <c r="E173" s="225" t="s">
        <v>1</v>
      </c>
      <c r="F173" s="226" t="s">
        <v>6170</v>
      </c>
      <c r="G173" s="223"/>
      <c r="H173" s="225" t="s">
        <v>1</v>
      </c>
      <c r="I173" s="227"/>
      <c r="J173" s="223"/>
      <c r="K173" s="223"/>
      <c r="L173" s="228"/>
      <c r="M173" s="229"/>
      <c r="N173" s="230"/>
      <c r="O173" s="230"/>
      <c r="P173" s="230"/>
      <c r="Q173" s="230"/>
      <c r="R173" s="230"/>
      <c r="S173" s="230"/>
      <c r="T173" s="231"/>
      <c r="AT173" s="232" t="s">
        <v>211</v>
      </c>
      <c r="AU173" s="232" t="s">
        <v>82</v>
      </c>
      <c r="AV173" s="13" t="s">
        <v>82</v>
      </c>
      <c r="AW173" s="13" t="s">
        <v>31</v>
      </c>
      <c r="AX173" s="13" t="s">
        <v>75</v>
      </c>
      <c r="AY173" s="232" t="s">
        <v>203</v>
      </c>
    </row>
    <row r="174" spans="1:65" s="14" customFormat="1" ht="11.25">
      <c r="B174" s="233"/>
      <c r="C174" s="234"/>
      <c r="D174" s="224" t="s">
        <v>211</v>
      </c>
      <c r="E174" s="235" t="s">
        <v>1</v>
      </c>
      <c r="F174" s="236" t="s">
        <v>6174</v>
      </c>
      <c r="G174" s="234"/>
      <c r="H174" s="237">
        <v>122</v>
      </c>
      <c r="I174" s="238"/>
      <c r="J174" s="234"/>
      <c r="K174" s="234"/>
      <c r="L174" s="239"/>
      <c r="M174" s="240"/>
      <c r="N174" s="241"/>
      <c r="O174" s="241"/>
      <c r="P174" s="241"/>
      <c r="Q174" s="241"/>
      <c r="R174" s="241"/>
      <c r="S174" s="241"/>
      <c r="T174" s="242"/>
      <c r="AT174" s="243" t="s">
        <v>211</v>
      </c>
      <c r="AU174" s="243" t="s">
        <v>82</v>
      </c>
      <c r="AV174" s="14" t="s">
        <v>84</v>
      </c>
      <c r="AW174" s="14" t="s">
        <v>31</v>
      </c>
      <c r="AX174" s="14" t="s">
        <v>75</v>
      </c>
      <c r="AY174" s="243" t="s">
        <v>203</v>
      </c>
    </row>
    <row r="175" spans="1:65" s="15" customFormat="1" ht="11.25">
      <c r="B175" s="261"/>
      <c r="C175" s="262"/>
      <c r="D175" s="224" t="s">
        <v>211</v>
      </c>
      <c r="E175" s="263" t="s">
        <v>1</v>
      </c>
      <c r="F175" s="264" t="s">
        <v>5614</v>
      </c>
      <c r="G175" s="262"/>
      <c r="H175" s="265">
        <v>122</v>
      </c>
      <c r="I175" s="266"/>
      <c r="J175" s="262"/>
      <c r="K175" s="262"/>
      <c r="L175" s="267"/>
      <c r="M175" s="268"/>
      <c r="N175" s="269"/>
      <c r="O175" s="269"/>
      <c r="P175" s="269"/>
      <c r="Q175" s="269"/>
      <c r="R175" s="269"/>
      <c r="S175" s="269"/>
      <c r="T175" s="270"/>
      <c r="AT175" s="271" t="s">
        <v>211</v>
      </c>
      <c r="AU175" s="271" t="s">
        <v>82</v>
      </c>
      <c r="AV175" s="15" t="s">
        <v>209</v>
      </c>
      <c r="AW175" s="15" t="s">
        <v>31</v>
      </c>
      <c r="AX175" s="15" t="s">
        <v>82</v>
      </c>
      <c r="AY175" s="271" t="s">
        <v>203</v>
      </c>
    </row>
    <row r="176" spans="1:65" s="2" customFormat="1" ht="16.5" customHeight="1">
      <c r="A176" s="35"/>
      <c r="B176" s="36"/>
      <c r="C176" s="209" t="s">
        <v>421</v>
      </c>
      <c r="D176" s="209" t="s">
        <v>205</v>
      </c>
      <c r="E176" s="210" t="s">
        <v>6175</v>
      </c>
      <c r="F176" s="211" t="s">
        <v>6176</v>
      </c>
      <c r="G176" s="212" t="s">
        <v>5671</v>
      </c>
      <c r="H176" s="213">
        <v>308</v>
      </c>
      <c r="I176" s="214"/>
      <c r="J176" s="215">
        <f>ROUND(I176*H176,2)</f>
        <v>0</v>
      </c>
      <c r="K176" s="211" t="s">
        <v>1</v>
      </c>
      <c r="L176" s="40"/>
      <c r="M176" s="216" t="s">
        <v>1</v>
      </c>
      <c r="N176" s="217" t="s">
        <v>40</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412</v>
      </c>
      <c r="AT176" s="220" t="s">
        <v>205</v>
      </c>
      <c r="AU176" s="220" t="s">
        <v>82</v>
      </c>
      <c r="AY176" s="18" t="s">
        <v>203</v>
      </c>
      <c r="BE176" s="221">
        <f>IF(N176="základní",J176,0)</f>
        <v>0</v>
      </c>
      <c r="BF176" s="221">
        <f>IF(N176="snížená",J176,0)</f>
        <v>0</v>
      </c>
      <c r="BG176" s="221">
        <f>IF(N176="zákl. přenesená",J176,0)</f>
        <v>0</v>
      </c>
      <c r="BH176" s="221">
        <f>IF(N176="sníž. přenesená",J176,0)</f>
        <v>0</v>
      </c>
      <c r="BI176" s="221">
        <f>IF(N176="nulová",J176,0)</f>
        <v>0</v>
      </c>
      <c r="BJ176" s="18" t="s">
        <v>82</v>
      </c>
      <c r="BK176" s="221">
        <f>ROUND(I176*H176,2)</f>
        <v>0</v>
      </c>
      <c r="BL176" s="18" t="s">
        <v>412</v>
      </c>
      <c r="BM176" s="220" t="s">
        <v>1745</v>
      </c>
    </row>
    <row r="177" spans="1:65" s="13" customFormat="1" ht="11.25">
      <c r="B177" s="222"/>
      <c r="C177" s="223"/>
      <c r="D177" s="224" t="s">
        <v>211</v>
      </c>
      <c r="E177" s="225" t="s">
        <v>1</v>
      </c>
      <c r="F177" s="226" t="s">
        <v>6170</v>
      </c>
      <c r="G177" s="223"/>
      <c r="H177" s="225" t="s">
        <v>1</v>
      </c>
      <c r="I177" s="227"/>
      <c r="J177" s="223"/>
      <c r="K177" s="223"/>
      <c r="L177" s="228"/>
      <c r="M177" s="229"/>
      <c r="N177" s="230"/>
      <c r="O177" s="230"/>
      <c r="P177" s="230"/>
      <c r="Q177" s="230"/>
      <c r="R177" s="230"/>
      <c r="S177" s="230"/>
      <c r="T177" s="231"/>
      <c r="AT177" s="232" t="s">
        <v>211</v>
      </c>
      <c r="AU177" s="232" t="s">
        <v>82</v>
      </c>
      <c r="AV177" s="13" t="s">
        <v>82</v>
      </c>
      <c r="AW177" s="13" t="s">
        <v>31</v>
      </c>
      <c r="AX177" s="13" t="s">
        <v>75</v>
      </c>
      <c r="AY177" s="232" t="s">
        <v>203</v>
      </c>
    </row>
    <row r="178" spans="1:65" s="14" customFormat="1" ht="11.25">
      <c r="B178" s="233"/>
      <c r="C178" s="234"/>
      <c r="D178" s="224" t="s">
        <v>211</v>
      </c>
      <c r="E178" s="235" t="s">
        <v>1</v>
      </c>
      <c r="F178" s="236" t="s">
        <v>6177</v>
      </c>
      <c r="G178" s="234"/>
      <c r="H178" s="237">
        <v>308</v>
      </c>
      <c r="I178" s="238"/>
      <c r="J178" s="234"/>
      <c r="K178" s="234"/>
      <c r="L178" s="239"/>
      <c r="M178" s="240"/>
      <c r="N178" s="241"/>
      <c r="O178" s="241"/>
      <c r="P178" s="241"/>
      <c r="Q178" s="241"/>
      <c r="R178" s="241"/>
      <c r="S178" s="241"/>
      <c r="T178" s="242"/>
      <c r="AT178" s="243" t="s">
        <v>211</v>
      </c>
      <c r="AU178" s="243" t="s">
        <v>82</v>
      </c>
      <c r="AV178" s="14" t="s">
        <v>84</v>
      </c>
      <c r="AW178" s="14" t="s">
        <v>31</v>
      </c>
      <c r="AX178" s="14" t="s">
        <v>75</v>
      </c>
      <c r="AY178" s="243" t="s">
        <v>203</v>
      </c>
    </row>
    <row r="179" spans="1:65" s="15" customFormat="1" ht="11.25">
      <c r="B179" s="261"/>
      <c r="C179" s="262"/>
      <c r="D179" s="224" t="s">
        <v>211</v>
      </c>
      <c r="E179" s="263" t="s">
        <v>1</v>
      </c>
      <c r="F179" s="264" t="s">
        <v>5614</v>
      </c>
      <c r="G179" s="262"/>
      <c r="H179" s="265">
        <v>308</v>
      </c>
      <c r="I179" s="266"/>
      <c r="J179" s="262"/>
      <c r="K179" s="262"/>
      <c r="L179" s="267"/>
      <c r="M179" s="268"/>
      <c r="N179" s="269"/>
      <c r="O179" s="269"/>
      <c r="P179" s="269"/>
      <c r="Q179" s="269"/>
      <c r="R179" s="269"/>
      <c r="S179" s="269"/>
      <c r="T179" s="270"/>
      <c r="AT179" s="271" t="s">
        <v>211</v>
      </c>
      <c r="AU179" s="271" t="s">
        <v>82</v>
      </c>
      <c r="AV179" s="15" t="s">
        <v>209</v>
      </c>
      <c r="AW179" s="15" t="s">
        <v>31</v>
      </c>
      <c r="AX179" s="15" t="s">
        <v>82</v>
      </c>
      <c r="AY179" s="271" t="s">
        <v>203</v>
      </c>
    </row>
    <row r="180" spans="1:65" s="2" customFormat="1" ht="16.5" customHeight="1">
      <c r="A180" s="35"/>
      <c r="B180" s="36"/>
      <c r="C180" s="209" t="s">
        <v>428</v>
      </c>
      <c r="D180" s="209" t="s">
        <v>205</v>
      </c>
      <c r="E180" s="210" t="s">
        <v>6178</v>
      </c>
      <c r="F180" s="211" t="s">
        <v>6179</v>
      </c>
      <c r="G180" s="212" t="s">
        <v>5671</v>
      </c>
      <c r="H180" s="213">
        <v>429</v>
      </c>
      <c r="I180" s="214"/>
      <c r="J180" s="215">
        <f>ROUND(I180*H180,2)</f>
        <v>0</v>
      </c>
      <c r="K180" s="211" t="s">
        <v>1</v>
      </c>
      <c r="L180" s="40"/>
      <c r="M180" s="216" t="s">
        <v>1</v>
      </c>
      <c r="N180" s="217" t="s">
        <v>40</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412</v>
      </c>
      <c r="AT180" s="220" t="s">
        <v>205</v>
      </c>
      <c r="AU180" s="220" t="s">
        <v>82</v>
      </c>
      <c r="AY180" s="18" t="s">
        <v>203</v>
      </c>
      <c r="BE180" s="221">
        <f>IF(N180="základní",J180,0)</f>
        <v>0</v>
      </c>
      <c r="BF180" s="221">
        <f>IF(N180="snížená",J180,0)</f>
        <v>0</v>
      </c>
      <c r="BG180" s="221">
        <f>IF(N180="zákl. přenesená",J180,0)</f>
        <v>0</v>
      </c>
      <c r="BH180" s="221">
        <f>IF(N180="sníž. přenesená",J180,0)</f>
        <v>0</v>
      </c>
      <c r="BI180" s="221">
        <f>IF(N180="nulová",J180,0)</f>
        <v>0</v>
      </c>
      <c r="BJ180" s="18" t="s">
        <v>82</v>
      </c>
      <c r="BK180" s="221">
        <f>ROUND(I180*H180,2)</f>
        <v>0</v>
      </c>
      <c r="BL180" s="18" t="s">
        <v>412</v>
      </c>
      <c r="BM180" s="220" t="s">
        <v>1778</v>
      </c>
    </row>
    <row r="181" spans="1:65" s="13" customFormat="1" ht="11.25">
      <c r="B181" s="222"/>
      <c r="C181" s="223"/>
      <c r="D181" s="224" t="s">
        <v>211</v>
      </c>
      <c r="E181" s="225" t="s">
        <v>1</v>
      </c>
      <c r="F181" s="226" t="s">
        <v>6170</v>
      </c>
      <c r="G181" s="223"/>
      <c r="H181" s="225" t="s">
        <v>1</v>
      </c>
      <c r="I181" s="227"/>
      <c r="J181" s="223"/>
      <c r="K181" s="223"/>
      <c r="L181" s="228"/>
      <c r="M181" s="229"/>
      <c r="N181" s="230"/>
      <c r="O181" s="230"/>
      <c r="P181" s="230"/>
      <c r="Q181" s="230"/>
      <c r="R181" s="230"/>
      <c r="S181" s="230"/>
      <c r="T181" s="231"/>
      <c r="AT181" s="232" t="s">
        <v>211</v>
      </c>
      <c r="AU181" s="232" t="s">
        <v>82</v>
      </c>
      <c r="AV181" s="13" t="s">
        <v>82</v>
      </c>
      <c r="AW181" s="13" t="s">
        <v>31</v>
      </c>
      <c r="AX181" s="13" t="s">
        <v>75</v>
      </c>
      <c r="AY181" s="232" t="s">
        <v>203</v>
      </c>
    </row>
    <row r="182" spans="1:65" s="14" customFormat="1" ht="11.25">
      <c r="B182" s="233"/>
      <c r="C182" s="234"/>
      <c r="D182" s="224" t="s">
        <v>211</v>
      </c>
      <c r="E182" s="235" t="s">
        <v>1</v>
      </c>
      <c r="F182" s="236" t="s">
        <v>6180</v>
      </c>
      <c r="G182" s="234"/>
      <c r="H182" s="237">
        <v>429</v>
      </c>
      <c r="I182" s="238"/>
      <c r="J182" s="234"/>
      <c r="K182" s="234"/>
      <c r="L182" s="239"/>
      <c r="M182" s="240"/>
      <c r="N182" s="241"/>
      <c r="O182" s="241"/>
      <c r="P182" s="241"/>
      <c r="Q182" s="241"/>
      <c r="R182" s="241"/>
      <c r="S182" s="241"/>
      <c r="T182" s="242"/>
      <c r="AT182" s="243" t="s">
        <v>211</v>
      </c>
      <c r="AU182" s="243" t="s">
        <v>82</v>
      </c>
      <c r="AV182" s="14" t="s">
        <v>84</v>
      </c>
      <c r="AW182" s="14" t="s">
        <v>31</v>
      </c>
      <c r="AX182" s="14" t="s">
        <v>75</v>
      </c>
      <c r="AY182" s="243" t="s">
        <v>203</v>
      </c>
    </row>
    <row r="183" spans="1:65" s="15" customFormat="1" ht="11.25">
      <c r="B183" s="261"/>
      <c r="C183" s="262"/>
      <c r="D183" s="224" t="s">
        <v>211</v>
      </c>
      <c r="E183" s="263" t="s">
        <v>1</v>
      </c>
      <c r="F183" s="264" t="s">
        <v>5614</v>
      </c>
      <c r="G183" s="262"/>
      <c r="H183" s="265">
        <v>429</v>
      </c>
      <c r="I183" s="266"/>
      <c r="J183" s="262"/>
      <c r="K183" s="262"/>
      <c r="L183" s="267"/>
      <c r="M183" s="268"/>
      <c r="N183" s="269"/>
      <c r="O183" s="269"/>
      <c r="P183" s="269"/>
      <c r="Q183" s="269"/>
      <c r="R183" s="269"/>
      <c r="S183" s="269"/>
      <c r="T183" s="270"/>
      <c r="AT183" s="271" t="s">
        <v>211</v>
      </c>
      <c r="AU183" s="271" t="s">
        <v>82</v>
      </c>
      <c r="AV183" s="15" t="s">
        <v>209</v>
      </c>
      <c r="AW183" s="15" t="s">
        <v>31</v>
      </c>
      <c r="AX183" s="15" t="s">
        <v>82</v>
      </c>
      <c r="AY183" s="271" t="s">
        <v>203</v>
      </c>
    </row>
    <row r="184" spans="1:65" s="2" customFormat="1" ht="21.75" customHeight="1">
      <c r="A184" s="35"/>
      <c r="B184" s="36"/>
      <c r="C184" s="209" t="s">
        <v>434</v>
      </c>
      <c r="D184" s="209" t="s">
        <v>205</v>
      </c>
      <c r="E184" s="210" t="s">
        <v>6181</v>
      </c>
      <c r="F184" s="211" t="s">
        <v>6182</v>
      </c>
      <c r="G184" s="212" t="s">
        <v>5671</v>
      </c>
      <c r="H184" s="213">
        <v>5</v>
      </c>
      <c r="I184" s="214"/>
      <c r="J184" s="215">
        <f>ROUND(I184*H184,2)</f>
        <v>0</v>
      </c>
      <c r="K184" s="211" t="s">
        <v>1</v>
      </c>
      <c r="L184" s="40"/>
      <c r="M184" s="216" t="s">
        <v>1</v>
      </c>
      <c r="N184" s="217" t="s">
        <v>40</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412</v>
      </c>
      <c r="AT184" s="220" t="s">
        <v>205</v>
      </c>
      <c r="AU184" s="220" t="s">
        <v>82</v>
      </c>
      <c r="AY184" s="18" t="s">
        <v>203</v>
      </c>
      <c r="BE184" s="221">
        <f>IF(N184="základní",J184,0)</f>
        <v>0</v>
      </c>
      <c r="BF184" s="221">
        <f>IF(N184="snížená",J184,0)</f>
        <v>0</v>
      </c>
      <c r="BG184" s="221">
        <f>IF(N184="zákl. přenesená",J184,0)</f>
        <v>0</v>
      </c>
      <c r="BH184" s="221">
        <f>IF(N184="sníž. přenesená",J184,0)</f>
        <v>0</v>
      </c>
      <c r="BI184" s="221">
        <f>IF(N184="nulová",J184,0)</f>
        <v>0</v>
      </c>
      <c r="BJ184" s="18" t="s">
        <v>82</v>
      </c>
      <c r="BK184" s="221">
        <f>ROUND(I184*H184,2)</f>
        <v>0</v>
      </c>
      <c r="BL184" s="18" t="s">
        <v>412</v>
      </c>
      <c r="BM184" s="220" t="s">
        <v>1803</v>
      </c>
    </row>
    <row r="185" spans="1:65" s="13" customFormat="1" ht="11.25">
      <c r="B185" s="222"/>
      <c r="C185" s="223"/>
      <c r="D185" s="224" t="s">
        <v>211</v>
      </c>
      <c r="E185" s="225" t="s">
        <v>1</v>
      </c>
      <c r="F185" s="226" t="s">
        <v>6170</v>
      </c>
      <c r="G185" s="223"/>
      <c r="H185" s="225" t="s">
        <v>1</v>
      </c>
      <c r="I185" s="227"/>
      <c r="J185" s="223"/>
      <c r="K185" s="223"/>
      <c r="L185" s="228"/>
      <c r="M185" s="229"/>
      <c r="N185" s="230"/>
      <c r="O185" s="230"/>
      <c r="P185" s="230"/>
      <c r="Q185" s="230"/>
      <c r="R185" s="230"/>
      <c r="S185" s="230"/>
      <c r="T185" s="231"/>
      <c r="AT185" s="232" t="s">
        <v>211</v>
      </c>
      <c r="AU185" s="232" t="s">
        <v>82</v>
      </c>
      <c r="AV185" s="13" t="s">
        <v>82</v>
      </c>
      <c r="AW185" s="13" t="s">
        <v>31</v>
      </c>
      <c r="AX185" s="13" t="s">
        <v>75</v>
      </c>
      <c r="AY185" s="232" t="s">
        <v>203</v>
      </c>
    </row>
    <row r="186" spans="1:65" s="14" customFormat="1" ht="11.25">
      <c r="B186" s="233"/>
      <c r="C186" s="234"/>
      <c r="D186" s="224" t="s">
        <v>211</v>
      </c>
      <c r="E186" s="235" t="s">
        <v>1</v>
      </c>
      <c r="F186" s="236" t="s">
        <v>6164</v>
      </c>
      <c r="G186" s="234"/>
      <c r="H186" s="237">
        <v>5</v>
      </c>
      <c r="I186" s="238"/>
      <c r="J186" s="234"/>
      <c r="K186" s="234"/>
      <c r="L186" s="239"/>
      <c r="M186" s="240"/>
      <c r="N186" s="241"/>
      <c r="O186" s="241"/>
      <c r="P186" s="241"/>
      <c r="Q186" s="241"/>
      <c r="R186" s="241"/>
      <c r="S186" s="241"/>
      <c r="T186" s="242"/>
      <c r="AT186" s="243" t="s">
        <v>211</v>
      </c>
      <c r="AU186" s="243" t="s">
        <v>82</v>
      </c>
      <c r="AV186" s="14" t="s">
        <v>84</v>
      </c>
      <c r="AW186" s="14" t="s">
        <v>31</v>
      </c>
      <c r="AX186" s="14" t="s">
        <v>75</v>
      </c>
      <c r="AY186" s="243" t="s">
        <v>203</v>
      </c>
    </row>
    <row r="187" spans="1:65" s="15" customFormat="1" ht="11.25">
      <c r="B187" s="261"/>
      <c r="C187" s="262"/>
      <c r="D187" s="224" t="s">
        <v>211</v>
      </c>
      <c r="E187" s="263" t="s">
        <v>1</v>
      </c>
      <c r="F187" s="264" t="s">
        <v>5614</v>
      </c>
      <c r="G187" s="262"/>
      <c r="H187" s="265">
        <v>5</v>
      </c>
      <c r="I187" s="266"/>
      <c r="J187" s="262"/>
      <c r="K187" s="262"/>
      <c r="L187" s="267"/>
      <c r="M187" s="268"/>
      <c r="N187" s="269"/>
      <c r="O187" s="269"/>
      <c r="P187" s="269"/>
      <c r="Q187" s="269"/>
      <c r="R187" s="269"/>
      <c r="S187" s="269"/>
      <c r="T187" s="270"/>
      <c r="AT187" s="271" t="s">
        <v>211</v>
      </c>
      <c r="AU187" s="271" t="s">
        <v>82</v>
      </c>
      <c r="AV187" s="15" t="s">
        <v>209</v>
      </c>
      <c r="AW187" s="15" t="s">
        <v>31</v>
      </c>
      <c r="AX187" s="15" t="s">
        <v>82</v>
      </c>
      <c r="AY187" s="271" t="s">
        <v>203</v>
      </c>
    </row>
    <row r="188" spans="1:65" s="2" customFormat="1" ht="16.5" customHeight="1">
      <c r="A188" s="35"/>
      <c r="B188" s="36"/>
      <c r="C188" s="209" t="s">
        <v>596</v>
      </c>
      <c r="D188" s="209" t="s">
        <v>205</v>
      </c>
      <c r="E188" s="210" t="s">
        <v>6183</v>
      </c>
      <c r="F188" s="211" t="s">
        <v>6184</v>
      </c>
      <c r="G188" s="212" t="s">
        <v>409</v>
      </c>
      <c r="H188" s="213">
        <v>9.5489999999999995</v>
      </c>
      <c r="I188" s="214"/>
      <c r="J188" s="215">
        <f>ROUND(I188*H188,2)</f>
        <v>0</v>
      </c>
      <c r="K188" s="211" t="s">
        <v>1</v>
      </c>
      <c r="L188" s="40"/>
      <c r="M188" s="216" t="s">
        <v>1</v>
      </c>
      <c r="N188" s="217" t="s">
        <v>40</v>
      </c>
      <c r="O188" s="72"/>
      <c r="P188" s="218">
        <f>O188*H188</f>
        <v>0</v>
      </c>
      <c r="Q188" s="218">
        <v>0</v>
      </c>
      <c r="R188" s="218">
        <f>Q188*H188</f>
        <v>0</v>
      </c>
      <c r="S188" s="218">
        <v>0</v>
      </c>
      <c r="T188" s="219">
        <f>S188*H188</f>
        <v>0</v>
      </c>
      <c r="U188" s="35"/>
      <c r="V188" s="35"/>
      <c r="W188" s="35"/>
      <c r="X188" s="35"/>
      <c r="Y188" s="35"/>
      <c r="Z188" s="35"/>
      <c r="AA188" s="35"/>
      <c r="AB188" s="35"/>
      <c r="AC188" s="35"/>
      <c r="AD188" s="35"/>
      <c r="AE188" s="35"/>
      <c r="AR188" s="220" t="s">
        <v>412</v>
      </c>
      <c r="AT188" s="220" t="s">
        <v>205</v>
      </c>
      <c r="AU188" s="220" t="s">
        <v>82</v>
      </c>
      <c r="AY188" s="18" t="s">
        <v>203</v>
      </c>
      <c r="BE188" s="221">
        <f>IF(N188="základní",J188,0)</f>
        <v>0</v>
      </c>
      <c r="BF188" s="221">
        <f>IF(N188="snížená",J188,0)</f>
        <v>0</v>
      </c>
      <c r="BG188" s="221">
        <f>IF(N188="zákl. přenesená",J188,0)</f>
        <v>0</v>
      </c>
      <c r="BH188" s="221">
        <f>IF(N188="sníž. přenesená",J188,0)</f>
        <v>0</v>
      </c>
      <c r="BI188" s="221">
        <f>IF(N188="nulová",J188,0)</f>
        <v>0</v>
      </c>
      <c r="BJ188" s="18" t="s">
        <v>82</v>
      </c>
      <c r="BK188" s="221">
        <f>ROUND(I188*H188,2)</f>
        <v>0</v>
      </c>
      <c r="BL188" s="18" t="s">
        <v>412</v>
      </c>
      <c r="BM188" s="220" t="s">
        <v>1818</v>
      </c>
    </row>
    <row r="189" spans="1:65" s="12" customFormat="1" ht="25.9" customHeight="1">
      <c r="B189" s="193"/>
      <c r="C189" s="194"/>
      <c r="D189" s="195" t="s">
        <v>74</v>
      </c>
      <c r="E189" s="196" t="s">
        <v>5781</v>
      </c>
      <c r="F189" s="196" t="s">
        <v>6185</v>
      </c>
      <c r="G189" s="194"/>
      <c r="H189" s="194"/>
      <c r="I189" s="197"/>
      <c r="J189" s="198">
        <f>BK189</f>
        <v>0</v>
      </c>
      <c r="K189" s="194"/>
      <c r="L189" s="199"/>
      <c r="M189" s="200"/>
      <c r="N189" s="201"/>
      <c r="O189" s="201"/>
      <c r="P189" s="202">
        <f>SUM(P190:P232)</f>
        <v>0</v>
      </c>
      <c r="Q189" s="201"/>
      <c r="R189" s="202">
        <f>SUM(R190:R232)</f>
        <v>0</v>
      </c>
      <c r="S189" s="201"/>
      <c r="T189" s="203">
        <f>SUM(T190:T232)</f>
        <v>0</v>
      </c>
      <c r="AR189" s="204" t="s">
        <v>84</v>
      </c>
      <c r="AT189" s="205" t="s">
        <v>74</v>
      </c>
      <c r="AU189" s="205" t="s">
        <v>75</v>
      </c>
      <c r="AY189" s="204" t="s">
        <v>203</v>
      </c>
      <c r="BK189" s="206">
        <f>SUM(BK190:BK232)</f>
        <v>0</v>
      </c>
    </row>
    <row r="190" spans="1:65" s="2" customFormat="1" ht="21.75" customHeight="1">
      <c r="A190" s="35"/>
      <c r="B190" s="36"/>
      <c r="C190" s="209" t="s">
        <v>7</v>
      </c>
      <c r="D190" s="209" t="s">
        <v>205</v>
      </c>
      <c r="E190" s="210" t="s">
        <v>6186</v>
      </c>
      <c r="F190" s="211" t="s">
        <v>6187</v>
      </c>
      <c r="G190" s="212" t="s">
        <v>828</v>
      </c>
      <c r="H190" s="213">
        <v>1229.4000000000001</v>
      </c>
      <c r="I190" s="214"/>
      <c r="J190" s="215">
        <f>ROUND(I190*H190,2)</f>
        <v>0</v>
      </c>
      <c r="K190" s="211" t="s">
        <v>1</v>
      </c>
      <c r="L190" s="40"/>
      <c r="M190" s="216" t="s">
        <v>1</v>
      </c>
      <c r="N190" s="217" t="s">
        <v>40</v>
      </c>
      <c r="O190" s="72"/>
      <c r="P190" s="218">
        <f>O190*H190</f>
        <v>0</v>
      </c>
      <c r="Q190" s="218">
        <v>0</v>
      </c>
      <c r="R190" s="218">
        <f>Q190*H190</f>
        <v>0</v>
      </c>
      <c r="S190" s="218">
        <v>0</v>
      </c>
      <c r="T190" s="219">
        <f>S190*H190</f>
        <v>0</v>
      </c>
      <c r="U190" s="35"/>
      <c r="V190" s="35"/>
      <c r="W190" s="35"/>
      <c r="X190" s="35"/>
      <c r="Y190" s="35"/>
      <c r="Z190" s="35"/>
      <c r="AA190" s="35"/>
      <c r="AB190" s="35"/>
      <c r="AC190" s="35"/>
      <c r="AD190" s="35"/>
      <c r="AE190" s="35"/>
      <c r="AR190" s="220" t="s">
        <v>412</v>
      </c>
      <c r="AT190" s="220" t="s">
        <v>205</v>
      </c>
      <c r="AU190" s="220" t="s">
        <v>82</v>
      </c>
      <c r="AY190" s="18" t="s">
        <v>203</v>
      </c>
      <c r="BE190" s="221">
        <f>IF(N190="základní",J190,0)</f>
        <v>0</v>
      </c>
      <c r="BF190" s="221">
        <f>IF(N190="snížená",J190,0)</f>
        <v>0</v>
      </c>
      <c r="BG190" s="221">
        <f>IF(N190="zákl. přenesená",J190,0)</f>
        <v>0</v>
      </c>
      <c r="BH190" s="221">
        <f>IF(N190="sníž. přenesená",J190,0)</f>
        <v>0</v>
      </c>
      <c r="BI190" s="221">
        <f>IF(N190="nulová",J190,0)</f>
        <v>0</v>
      </c>
      <c r="BJ190" s="18" t="s">
        <v>82</v>
      </c>
      <c r="BK190" s="221">
        <f>ROUND(I190*H190,2)</f>
        <v>0</v>
      </c>
      <c r="BL190" s="18" t="s">
        <v>412</v>
      </c>
      <c r="BM190" s="220" t="s">
        <v>1830</v>
      </c>
    </row>
    <row r="191" spans="1:65" s="2" customFormat="1" ht="21.75" customHeight="1">
      <c r="A191" s="35"/>
      <c r="B191" s="36"/>
      <c r="C191" s="209" t="s">
        <v>1291</v>
      </c>
      <c r="D191" s="209" t="s">
        <v>205</v>
      </c>
      <c r="E191" s="210" t="s">
        <v>6188</v>
      </c>
      <c r="F191" s="211" t="s">
        <v>6189</v>
      </c>
      <c r="G191" s="212" t="s">
        <v>828</v>
      </c>
      <c r="H191" s="213">
        <v>653.28</v>
      </c>
      <c r="I191" s="214"/>
      <c r="J191" s="215">
        <f>ROUND(I191*H191,2)</f>
        <v>0</v>
      </c>
      <c r="K191" s="211" t="s">
        <v>1</v>
      </c>
      <c r="L191" s="40"/>
      <c r="M191" s="216" t="s">
        <v>1</v>
      </c>
      <c r="N191" s="217" t="s">
        <v>40</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412</v>
      </c>
      <c r="AT191" s="220" t="s">
        <v>205</v>
      </c>
      <c r="AU191" s="220" t="s">
        <v>82</v>
      </c>
      <c r="AY191" s="18" t="s">
        <v>203</v>
      </c>
      <c r="BE191" s="221">
        <f>IF(N191="základní",J191,0)</f>
        <v>0</v>
      </c>
      <c r="BF191" s="221">
        <f>IF(N191="snížená",J191,0)</f>
        <v>0</v>
      </c>
      <c r="BG191" s="221">
        <f>IF(N191="zákl. přenesená",J191,0)</f>
        <v>0</v>
      </c>
      <c r="BH191" s="221">
        <f>IF(N191="sníž. přenesená",J191,0)</f>
        <v>0</v>
      </c>
      <c r="BI191" s="221">
        <f>IF(N191="nulová",J191,0)</f>
        <v>0</v>
      </c>
      <c r="BJ191" s="18" t="s">
        <v>82</v>
      </c>
      <c r="BK191" s="221">
        <f>ROUND(I191*H191,2)</f>
        <v>0</v>
      </c>
      <c r="BL191" s="18" t="s">
        <v>412</v>
      </c>
      <c r="BM191" s="220" t="s">
        <v>1845</v>
      </c>
    </row>
    <row r="192" spans="1:65" s="13" customFormat="1" ht="11.25">
      <c r="B192" s="222"/>
      <c r="C192" s="223"/>
      <c r="D192" s="224" t="s">
        <v>211</v>
      </c>
      <c r="E192" s="225" t="s">
        <v>1</v>
      </c>
      <c r="F192" s="226" t="s">
        <v>6135</v>
      </c>
      <c r="G192" s="223"/>
      <c r="H192" s="225" t="s">
        <v>1</v>
      </c>
      <c r="I192" s="227"/>
      <c r="J192" s="223"/>
      <c r="K192" s="223"/>
      <c r="L192" s="228"/>
      <c r="M192" s="229"/>
      <c r="N192" s="230"/>
      <c r="O192" s="230"/>
      <c r="P192" s="230"/>
      <c r="Q192" s="230"/>
      <c r="R192" s="230"/>
      <c r="S192" s="230"/>
      <c r="T192" s="231"/>
      <c r="AT192" s="232" t="s">
        <v>211</v>
      </c>
      <c r="AU192" s="232" t="s">
        <v>82</v>
      </c>
      <c r="AV192" s="13" t="s">
        <v>82</v>
      </c>
      <c r="AW192" s="13" t="s">
        <v>31</v>
      </c>
      <c r="AX192" s="13" t="s">
        <v>75</v>
      </c>
      <c r="AY192" s="232" t="s">
        <v>203</v>
      </c>
    </row>
    <row r="193" spans="1:65" s="14" customFormat="1" ht="11.25">
      <c r="B193" s="233"/>
      <c r="C193" s="234"/>
      <c r="D193" s="224" t="s">
        <v>211</v>
      </c>
      <c r="E193" s="235" t="s">
        <v>1</v>
      </c>
      <c r="F193" s="236" t="s">
        <v>6190</v>
      </c>
      <c r="G193" s="234"/>
      <c r="H193" s="237">
        <v>653.28</v>
      </c>
      <c r="I193" s="238"/>
      <c r="J193" s="234"/>
      <c r="K193" s="234"/>
      <c r="L193" s="239"/>
      <c r="M193" s="240"/>
      <c r="N193" s="241"/>
      <c r="O193" s="241"/>
      <c r="P193" s="241"/>
      <c r="Q193" s="241"/>
      <c r="R193" s="241"/>
      <c r="S193" s="241"/>
      <c r="T193" s="242"/>
      <c r="AT193" s="243" t="s">
        <v>211</v>
      </c>
      <c r="AU193" s="243" t="s">
        <v>82</v>
      </c>
      <c r="AV193" s="14" t="s">
        <v>84</v>
      </c>
      <c r="AW193" s="14" t="s">
        <v>31</v>
      </c>
      <c r="AX193" s="14" t="s">
        <v>75</v>
      </c>
      <c r="AY193" s="243" t="s">
        <v>203</v>
      </c>
    </row>
    <row r="194" spans="1:65" s="15" customFormat="1" ht="11.25">
      <c r="B194" s="261"/>
      <c r="C194" s="262"/>
      <c r="D194" s="224" t="s">
        <v>211</v>
      </c>
      <c r="E194" s="263" t="s">
        <v>1</v>
      </c>
      <c r="F194" s="264" t="s">
        <v>5614</v>
      </c>
      <c r="G194" s="262"/>
      <c r="H194" s="265">
        <v>653.28</v>
      </c>
      <c r="I194" s="266"/>
      <c r="J194" s="262"/>
      <c r="K194" s="262"/>
      <c r="L194" s="267"/>
      <c r="M194" s="268"/>
      <c r="N194" s="269"/>
      <c r="O194" s="269"/>
      <c r="P194" s="269"/>
      <c r="Q194" s="269"/>
      <c r="R194" s="269"/>
      <c r="S194" s="269"/>
      <c r="T194" s="270"/>
      <c r="AT194" s="271" t="s">
        <v>211</v>
      </c>
      <c r="AU194" s="271" t="s">
        <v>82</v>
      </c>
      <c r="AV194" s="15" t="s">
        <v>209</v>
      </c>
      <c r="AW194" s="15" t="s">
        <v>31</v>
      </c>
      <c r="AX194" s="15" t="s">
        <v>82</v>
      </c>
      <c r="AY194" s="271" t="s">
        <v>203</v>
      </c>
    </row>
    <row r="195" spans="1:65" s="2" customFormat="1" ht="21.75" customHeight="1">
      <c r="A195" s="35"/>
      <c r="B195" s="36"/>
      <c r="C195" s="209" t="s">
        <v>1299</v>
      </c>
      <c r="D195" s="209" t="s">
        <v>205</v>
      </c>
      <c r="E195" s="210" t="s">
        <v>6191</v>
      </c>
      <c r="F195" s="211" t="s">
        <v>6192</v>
      </c>
      <c r="G195" s="212" t="s">
        <v>828</v>
      </c>
      <c r="H195" s="213">
        <v>152.52000000000001</v>
      </c>
      <c r="I195" s="214"/>
      <c r="J195" s="215">
        <f>ROUND(I195*H195,2)</f>
        <v>0</v>
      </c>
      <c r="K195" s="211" t="s">
        <v>1</v>
      </c>
      <c r="L195" s="40"/>
      <c r="M195" s="216" t="s">
        <v>1</v>
      </c>
      <c r="N195" s="217"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412</v>
      </c>
      <c r="AT195" s="220" t="s">
        <v>205</v>
      </c>
      <c r="AU195" s="220" t="s">
        <v>82</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412</v>
      </c>
      <c r="BM195" s="220" t="s">
        <v>2177</v>
      </c>
    </row>
    <row r="196" spans="1:65" s="13" customFormat="1" ht="11.25">
      <c r="B196" s="222"/>
      <c r="C196" s="223"/>
      <c r="D196" s="224" t="s">
        <v>211</v>
      </c>
      <c r="E196" s="225" t="s">
        <v>1</v>
      </c>
      <c r="F196" s="226" t="s">
        <v>6135</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4" customFormat="1" ht="11.25">
      <c r="B197" s="233"/>
      <c r="C197" s="234"/>
      <c r="D197" s="224" t="s">
        <v>211</v>
      </c>
      <c r="E197" s="235" t="s">
        <v>1</v>
      </c>
      <c r="F197" s="236" t="s">
        <v>6193</v>
      </c>
      <c r="G197" s="234"/>
      <c r="H197" s="237">
        <v>152.52000000000001</v>
      </c>
      <c r="I197" s="238"/>
      <c r="J197" s="234"/>
      <c r="K197" s="234"/>
      <c r="L197" s="239"/>
      <c r="M197" s="240"/>
      <c r="N197" s="241"/>
      <c r="O197" s="241"/>
      <c r="P197" s="241"/>
      <c r="Q197" s="241"/>
      <c r="R197" s="241"/>
      <c r="S197" s="241"/>
      <c r="T197" s="242"/>
      <c r="AT197" s="243" t="s">
        <v>211</v>
      </c>
      <c r="AU197" s="243" t="s">
        <v>82</v>
      </c>
      <c r="AV197" s="14" t="s">
        <v>84</v>
      </c>
      <c r="AW197" s="14" t="s">
        <v>31</v>
      </c>
      <c r="AX197" s="14" t="s">
        <v>75</v>
      </c>
      <c r="AY197" s="243" t="s">
        <v>203</v>
      </c>
    </row>
    <row r="198" spans="1:65" s="15" customFormat="1" ht="11.25">
      <c r="B198" s="261"/>
      <c r="C198" s="262"/>
      <c r="D198" s="224" t="s">
        <v>211</v>
      </c>
      <c r="E198" s="263" t="s">
        <v>1</v>
      </c>
      <c r="F198" s="264" t="s">
        <v>5614</v>
      </c>
      <c r="G198" s="262"/>
      <c r="H198" s="265">
        <v>152.52000000000001</v>
      </c>
      <c r="I198" s="266"/>
      <c r="J198" s="262"/>
      <c r="K198" s="262"/>
      <c r="L198" s="267"/>
      <c r="M198" s="268"/>
      <c r="N198" s="269"/>
      <c r="O198" s="269"/>
      <c r="P198" s="269"/>
      <c r="Q198" s="269"/>
      <c r="R198" s="269"/>
      <c r="S198" s="269"/>
      <c r="T198" s="270"/>
      <c r="AT198" s="271" t="s">
        <v>211</v>
      </c>
      <c r="AU198" s="271" t="s">
        <v>82</v>
      </c>
      <c r="AV198" s="15" t="s">
        <v>209</v>
      </c>
      <c r="AW198" s="15" t="s">
        <v>31</v>
      </c>
      <c r="AX198" s="15" t="s">
        <v>82</v>
      </c>
      <c r="AY198" s="271" t="s">
        <v>203</v>
      </c>
    </row>
    <row r="199" spans="1:65" s="2" customFormat="1" ht="21.75" customHeight="1">
      <c r="A199" s="35"/>
      <c r="B199" s="36"/>
      <c r="C199" s="209" t="s">
        <v>1306</v>
      </c>
      <c r="D199" s="209" t="s">
        <v>205</v>
      </c>
      <c r="E199" s="210" t="s">
        <v>6194</v>
      </c>
      <c r="F199" s="211" t="s">
        <v>6195</v>
      </c>
      <c r="G199" s="212" t="s">
        <v>828</v>
      </c>
      <c r="H199" s="213">
        <v>75.72</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412</v>
      </c>
      <c r="AT199" s="220" t="s">
        <v>205</v>
      </c>
      <c r="AU199" s="220" t="s">
        <v>82</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412</v>
      </c>
      <c r="BM199" s="220" t="s">
        <v>2195</v>
      </c>
    </row>
    <row r="200" spans="1:65" s="13" customFormat="1" ht="11.25">
      <c r="B200" s="222"/>
      <c r="C200" s="223"/>
      <c r="D200" s="224" t="s">
        <v>211</v>
      </c>
      <c r="E200" s="225" t="s">
        <v>1</v>
      </c>
      <c r="F200" s="226" t="s">
        <v>6135</v>
      </c>
      <c r="G200" s="223"/>
      <c r="H200" s="225" t="s">
        <v>1</v>
      </c>
      <c r="I200" s="227"/>
      <c r="J200" s="223"/>
      <c r="K200" s="223"/>
      <c r="L200" s="228"/>
      <c r="M200" s="229"/>
      <c r="N200" s="230"/>
      <c r="O200" s="230"/>
      <c r="P200" s="230"/>
      <c r="Q200" s="230"/>
      <c r="R200" s="230"/>
      <c r="S200" s="230"/>
      <c r="T200" s="231"/>
      <c r="AT200" s="232" t="s">
        <v>211</v>
      </c>
      <c r="AU200" s="232" t="s">
        <v>82</v>
      </c>
      <c r="AV200" s="13" t="s">
        <v>82</v>
      </c>
      <c r="AW200" s="13" t="s">
        <v>31</v>
      </c>
      <c r="AX200" s="13" t="s">
        <v>75</v>
      </c>
      <c r="AY200" s="232" t="s">
        <v>203</v>
      </c>
    </row>
    <row r="201" spans="1:65" s="14" customFormat="1" ht="11.25">
      <c r="B201" s="233"/>
      <c r="C201" s="234"/>
      <c r="D201" s="224" t="s">
        <v>211</v>
      </c>
      <c r="E201" s="235" t="s">
        <v>1</v>
      </c>
      <c r="F201" s="236" t="s">
        <v>6196</v>
      </c>
      <c r="G201" s="234"/>
      <c r="H201" s="237">
        <v>75.72</v>
      </c>
      <c r="I201" s="238"/>
      <c r="J201" s="234"/>
      <c r="K201" s="234"/>
      <c r="L201" s="239"/>
      <c r="M201" s="240"/>
      <c r="N201" s="241"/>
      <c r="O201" s="241"/>
      <c r="P201" s="241"/>
      <c r="Q201" s="241"/>
      <c r="R201" s="241"/>
      <c r="S201" s="241"/>
      <c r="T201" s="242"/>
      <c r="AT201" s="243" t="s">
        <v>211</v>
      </c>
      <c r="AU201" s="243" t="s">
        <v>82</v>
      </c>
      <c r="AV201" s="14" t="s">
        <v>84</v>
      </c>
      <c r="AW201" s="14" t="s">
        <v>31</v>
      </c>
      <c r="AX201" s="14" t="s">
        <v>75</v>
      </c>
      <c r="AY201" s="243" t="s">
        <v>203</v>
      </c>
    </row>
    <row r="202" spans="1:65" s="15" customFormat="1" ht="11.25">
      <c r="B202" s="261"/>
      <c r="C202" s="262"/>
      <c r="D202" s="224" t="s">
        <v>211</v>
      </c>
      <c r="E202" s="263" t="s">
        <v>1</v>
      </c>
      <c r="F202" s="264" t="s">
        <v>5614</v>
      </c>
      <c r="G202" s="262"/>
      <c r="H202" s="265">
        <v>75.72</v>
      </c>
      <c r="I202" s="266"/>
      <c r="J202" s="262"/>
      <c r="K202" s="262"/>
      <c r="L202" s="267"/>
      <c r="M202" s="268"/>
      <c r="N202" s="269"/>
      <c r="O202" s="269"/>
      <c r="P202" s="269"/>
      <c r="Q202" s="269"/>
      <c r="R202" s="269"/>
      <c r="S202" s="269"/>
      <c r="T202" s="270"/>
      <c r="AT202" s="271" t="s">
        <v>211</v>
      </c>
      <c r="AU202" s="271" t="s">
        <v>82</v>
      </c>
      <c r="AV202" s="15" t="s">
        <v>209</v>
      </c>
      <c r="AW202" s="15" t="s">
        <v>31</v>
      </c>
      <c r="AX202" s="15" t="s">
        <v>82</v>
      </c>
      <c r="AY202" s="271" t="s">
        <v>203</v>
      </c>
    </row>
    <row r="203" spans="1:65" s="2" customFormat="1" ht="21.75" customHeight="1">
      <c r="A203" s="35"/>
      <c r="B203" s="36"/>
      <c r="C203" s="209" t="s">
        <v>1313</v>
      </c>
      <c r="D203" s="209" t="s">
        <v>205</v>
      </c>
      <c r="E203" s="210" t="s">
        <v>6197</v>
      </c>
      <c r="F203" s="211" t="s">
        <v>6198</v>
      </c>
      <c r="G203" s="212" t="s">
        <v>828</v>
      </c>
      <c r="H203" s="213">
        <v>205.8</v>
      </c>
      <c r="I203" s="214"/>
      <c r="J203" s="215">
        <f>ROUND(I203*H203,2)</f>
        <v>0</v>
      </c>
      <c r="K203" s="211" t="s">
        <v>1</v>
      </c>
      <c r="L203" s="40"/>
      <c r="M203" s="216" t="s">
        <v>1</v>
      </c>
      <c r="N203" s="217" t="s">
        <v>40</v>
      </c>
      <c r="O203" s="72"/>
      <c r="P203" s="218">
        <f>O203*H203</f>
        <v>0</v>
      </c>
      <c r="Q203" s="218">
        <v>0</v>
      </c>
      <c r="R203" s="218">
        <f>Q203*H203</f>
        <v>0</v>
      </c>
      <c r="S203" s="218">
        <v>0</v>
      </c>
      <c r="T203" s="219">
        <f>S203*H203</f>
        <v>0</v>
      </c>
      <c r="U203" s="35"/>
      <c r="V203" s="35"/>
      <c r="W203" s="35"/>
      <c r="X203" s="35"/>
      <c r="Y203" s="35"/>
      <c r="Z203" s="35"/>
      <c r="AA203" s="35"/>
      <c r="AB203" s="35"/>
      <c r="AC203" s="35"/>
      <c r="AD203" s="35"/>
      <c r="AE203" s="35"/>
      <c r="AR203" s="220" t="s">
        <v>412</v>
      </c>
      <c r="AT203" s="220" t="s">
        <v>205</v>
      </c>
      <c r="AU203" s="220" t="s">
        <v>82</v>
      </c>
      <c r="AY203" s="18" t="s">
        <v>203</v>
      </c>
      <c r="BE203" s="221">
        <f>IF(N203="základní",J203,0)</f>
        <v>0</v>
      </c>
      <c r="BF203" s="221">
        <f>IF(N203="snížená",J203,0)</f>
        <v>0</v>
      </c>
      <c r="BG203" s="221">
        <f>IF(N203="zákl. přenesená",J203,0)</f>
        <v>0</v>
      </c>
      <c r="BH203" s="221">
        <f>IF(N203="sníž. přenesená",J203,0)</f>
        <v>0</v>
      </c>
      <c r="BI203" s="221">
        <f>IF(N203="nulová",J203,0)</f>
        <v>0</v>
      </c>
      <c r="BJ203" s="18" t="s">
        <v>82</v>
      </c>
      <c r="BK203" s="221">
        <f>ROUND(I203*H203,2)</f>
        <v>0</v>
      </c>
      <c r="BL203" s="18" t="s">
        <v>412</v>
      </c>
      <c r="BM203" s="220" t="s">
        <v>2214</v>
      </c>
    </row>
    <row r="204" spans="1:65" s="13" customFormat="1" ht="11.25">
      <c r="B204" s="222"/>
      <c r="C204" s="223"/>
      <c r="D204" s="224" t="s">
        <v>211</v>
      </c>
      <c r="E204" s="225" t="s">
        <v>1</v>
      </c>
      <c r="F204" s="226" t="s">
        <v>6135</v>
      </c>
      <c r="G204" s="223"/>
      <c r="H204" s="225" t="s">
        <v>1</v>
      </c>
      <c r="I204" s="227"/>
      <c r="J204" s="223"/>
      <c r="K204" s="223"/>
      <c r="L204" s="228"/>
      <c r="M204" s="229"/>
      <c r="N204" s="230"/>
      <c r="O204" s="230"/>
      <c r="P204" s="230"/>
      <c r="Q204" s="230"/>
      <c r="R204" s="230"/>
      <c r="S204" s="230"/>
      <c r="T204" s="231"/>
      <c r="AT204" s="232" t="s">
        <v>211</v>
      </c>
      <c r="AU204" s="232" t="s">
        <v>82</v>
      </c>
      <c r="AV204" s="13" t="s">
        <v>82</v>
      </c>
      <c r="AW204" s="13" t="s">
        <v>31</v>
      </c>
      <c r="AX204" s="13" t="s">
        <v>75</v>
      </c>
      <c r="AY204" s="232" t="s">
        <v>203</v>
      </c>
    </row>
    <row r="205" spans="1:65" s="14" customFormat="1" ht="11.25">
      <c r="B205" s="233"/>
      <c r="C205" s="234"/>
      <c r="D205" s="224" t="s">
        <v>211</v>
      </c>
      <c r="E205" s="235" t="s">
        <v>1</v>
      </c>
      <c r="F205" s="236" t="s">
        <v>6199</v>
      </c>
      <c r="G205" s="234"/>
      <c r="H205" s="237">
        <v>205.8</v>
      </c>
      <c r="I205" s="238"/>
      <c r="J205" s="234"/>
      <c r="K205" s="234"/>
      <c r="L205" s="239"/>
      <c r="M205" s="240"/>
      <c r="N205" s="241"/>
      <c r="O205" s="241"/>
      <c r="P205" s="241"/>
      <c r="Q205" s="241"/>
      <c r="R205" s="241"/>
      <c r="S205" s="241"/>
      <c r="T205" s="242"/>
      <c r="AT205" s="243" t="s">
        <v>211</v>
      </c>
      <c r="AU205" s="243" t="s">
        <v>82</v>
      </c>
      <c r="AV205" s="14" t="s">
        <v>84</v>
      </c>
      <c r="AW205" s="14" t="s">
        <v>31</v>
      </c>
      <c r="AX205" s="14" t="s">
        <v>75</v>
      </c>
      <c r="AY205" s="243" t="s">
        <v>203</v>
      </c>
    </row>
    <row r="206" spans="1:65" s="15" customFormat="1" ht="11.25">
      <c r="B206" s="261"/>
      <c r="C206" s="262"/>
      <c r="D206" s="224" t="s">
        <v>211</v>
      </c>
      <c r="E206" s="263" t="s">
        <v>1</v>
      </c>
      <c r="F206" s="264" t="s">
        <v>5614</v>
      </c>
      <c r="G206" s="262"/>
      <c r="H206" s="265">
        <v>205.8</v>
      </c>
      <c r="I206" s="266"/>
      <c r="J206" s="262"/>
      <c r="K206" s="262"/>
      <c r="L206" s="267"/>
      <c r="M206" s="268"/>
      <c r="N206" s="269"/>
      <c r="O206" s="269"/>
      <c r="P206" s="269"/>
      <c r="Q206" s="269"/>
      <c r="R206" s="269"/>
      <c r="S206" s="269"/>
      <c r="T206" s="270"/>
      <c r="AT206" s="271" t="s">
        <v>211</v>
      </c>
      <c r="AU206" s="271" t="s">
        <v>82</v>
      </c>
      <c r="AV206" s="15" t="s">
        <v>209</v>
      </c>
      <c r="AW206" s="15" t="s">
        <v>31</v>
      </c>
      <c r="AX206" s="15" t="s">
        <v>82</v>
      </c>
      <c r="AY206" s="271" t="s">
        <v>203</v>
      </c>
    </row>
    <row r="207" spans="1:65" s="2" customFormat="1" ht="21.75" customHeight="1">
      <c r="A207" s="35"/>
      <c r="B207" s="36"/>
      <c r="C207" s="209" t="s">
        <v>1318</v>
      </c>
      <c r="D207" s="209" t="s">
        <v>205</v>
      </c>
      <c r="E207" s="210" t="s">
        <v>6200</v>
      </c>
      <c r="F207" s="211" t="s">
        <v>6201</v>
      </c>
      <c r="G207" s="212" t="s">
        <v>828</v>
      </c>
      <c r="H207" s="213">
        <v>710.04</v>
      </c>
      <c r="I207" s="214"/>
      <c r="J207" s="215">
        <f>ROUND(I207*H207,2)</f>
        <v>0</v>
      </c>
      <c r="K207" s="211" t="s">
        <v>1</v>
      </c>
      <c r="L207" s="40"/>
      <c r="M207" s="216" t="s">
        <v>1</v>
      </c>
      <c r="N207" s="217" t="s">
        <v>40</v>
      </c>
      <c r="O207" s="72"/>
      <c r="P207" s="218">
        <f>O207*H207</f>
        <v>0</v>
      </c>
      <c r="Q207" s="218">
        <v>0</v>
      </c>
      <c r="R207" s="218">
        <f>Q207*H207</f>
        <v>0</v>
      </c>
      <c r="S207" s="218">
        <v>0</v>
      </c>
      <c r="T207" s="219">
        <f>S207*H207</f>
        <v>0</v>
      </c>
      <c r="U207" s="35"/>
      <c r="V207" s="35"/>
      <c r="W207" s="35"/>
      <c r="X207" s="35"/>
      <c r="Y207" s="35"/>
      <c r="Z207" s="35"/>
      <c r="AA207" s="35"/>
      <c r="AB207" s="35"/>
      <c r="AC207" s="35"/>
      <c r="AD207" s="35"/>
      <c r="AE207" s="35"/>
      <c r="AR207" s="220" t="s">
        <v>412</v>
      </c>
      <c r="AT207" s="220" t="s">
        <v>205</v>
      </c>
      <c r="AU207" s="220" t="s">
        <v>82</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412</v>
      </c>
      <c r="BM207" s="220" t="s">
        <v>2232</v>
      </c>
    </row>
    <row r="208" spans="1:65" s="13" customFormat="1" ht="11.25">
      <c r="B208" s="222"/>
      <c r="C208" s="223"/>
      <c r="D208" s="224" t="s">
        <v>211</v>
      </c>
      <c r="E208" s="225" t="s">
        <v>1</v>
      </c>
      <c r="F208" s="226" t="s">
        <v>6135</v>
      </c>
      <c r="G208" s="223"/>
      <c r="H208" s="225" t="s">
        <v>1</v>
      </c>
      <c r="I208" s="227"/>
      <c r="J208" s="223"/>
      <c r="K208" s="223"/>
      <c r="L208" s="228"/>
      <c r="M208" s="229"/>
      <c r="N208" s="230"/>
      <c r="O208" s="230"/>
      <c r="P208" s="230"/>
      <c r="Q208" s="230"/>
      <c r="R208" s="230"/>
      <c r="S208" s="230"/>
      <c r="T208" s="231"/>
      <c r="AT208" s="232" t="s">
        <v>211</v>
      </c>
      <c r="AU208" s="232" t="s">
        <v>82</v>
      </c>
      <c r="AV208" s="13" t="s">
        <v>82</v>
      </c>
      <c r="AW208" s="13" t="s">
        <v>31</v>
      </c>
      <c r="AX208" s="13" t="s">
        <v>75</v>
      </c>
      <c r="AY208" s="232" t="s">
        <v>203</v>
      </c>
    </row>
    <row r="209" spans="1:65" s="14" customFormat="1" ht="11.25">
      <c r="B209" s="233"/>
      <c r="C209" s="234"/>
      <c r="D209" s="224" t="s">
        <v>211</v>
      </c>
      <c r="E209" s="235" t="s">
        <v>1</v>
      </c>
      <c r="F209" s="236" t="s">
        <v>6202</v>
      </c>
      <c r="G209" s="234"/>
      <c r="H209" s="237">
        <v>710.04</v>
      </c>
      <c r="I209" s="238"/>
      <c r="J209" s="234"/>
      <c r="K209" s="234"/>
      <c r="L209" s="239"/>
      <c r="M209" s="240"/>
      <c r="N209" s="241"/>
      <c r="O209" s="241"/>
      <c r="P209" s="241"/>
      <c r="Q209" s="241"/>
      <c r="R209" s="241"/>
      <c r="S209" s="241"/>
      <c r="T209" s="242"/>
      <c r="AT209" s="243" t="s">
        <v>211</v>
      </c>
      <c r="AU209" s="243" t="s">
        <v>82</v>
      </c>
      <c r="AV209" s="14" t="s">
        <v>84</v>
      </c>
      <c r="AW209" s="14" t="s">
        <v>31</v>
      </c>
      <c r="AX209" s="14" t="s">
        <v>75</v>
      </c>
      <c r="AY209" s="243" t="s">
        <v>203</v>
      </c>
    </row>
    <row r="210" spans="1:65" s="15" customFormat="1" ht="11.25">
      <c r="B210" s="261"/>
      <c r="C210" s="262"/>
      <c r="D210" s="224" t="s">
        <v>211</v>
      </c>
      <c r="E210" s="263" t="s">
        <v>1</v>
      </c>
      <c r="F210" s="264" t="s">
        <v>5614</v>
      </c>
      <c r="G210" s="262"/>
      <c r="H210" s="265">
        <v>710.04</v>
      </c>
      <c r="I210" s="266"/>
      <c r="J210" s="262"/>
      <c r="K210" s="262"/>
      <c r="L210" s="267"/>
      <c r="M210" s="268"/>
      <c r="N210" s="269"/>
      <c r="O210" s="269"/>
      <c r="P210" s="269"/>
      <c r="Q210" s="269"/>
      <c r="R210" s="269"/>
      <c r="S210" s="269"/>
      <c r="T210" s="270"/>
      <c r="AT210" s="271" t="s">
        <v>211</v>
      </c>
      <c r="AU210" s="271" t="s">
        <v>82</v>
      </c>
      <c r="AV210" s="15" t="s">
        <v>209</v>
      </c>
      <c r="AW210" s="15" t="s">
        <v>31</v>
      </c>
      <c r="AX210" s="15" t="s">
        <v>82</v>
      </c>
      <c r="AY210" s="271" t="s">
        <v>203</v>
      </c>
    </row>
    <row r="211" spans="1:65" s="2" customFormat="1" ht="21.75" customHeight="1">
      <c r="A211" s="35"/>
      <c r="B211" s="36"/>
      <c r="C211" s="209" t="s">
        <v>1322</v>
      </c>
      <c r="D211" s="209" t="s">
        <v>205</v>
      </c>
      <c r="E211" s="210" t="s">
        <v>6203</v>
      </c>
      <c r="F211" s="211" t="s">
        <v>6204</v>
      </c>
      <c r="G211" s="212" t="s">
        <v>828</v>
      </c>
      <c r="H211" s="213">
        <v>989.16</v>
      </c>
      <c r="I211" s="214"/>
      <c r="J211" s="215">
        <f>ROUND(I211*H211,2)</f>
        <v>0</v>
      </c>
      <c r="K211" s="211" t="s">
        <v>1</v>
      </c>
      <c r="L211" s="40"/>
      <c r="M211" s="216" t="s">
        <v>1</v>
      </c>
      <c r="N211" s="217" t="s">
        <v>40</v>
      </c>
      <c r="O211" s="72"/>
      <c r="P211" s="218">
        <f>O211*H211</f>
        <v>0</v>
      </c>
      <c r="Q211" s="218">
        <v>0</v>
      </c>
      <c r="R211" s="218">
        <f>Q211*H211</f>
        <v>0</v>
      </c>
      <c r="S211" s="218">
        <v>0</v>
      </c>
      <c r="T211" s="219">
        <f>S211*H211</f>
        <v>0</v>
      </c>
      <c r="U211" s="35"/>
      <c r="V211" s="35"/>
      <c r="W211" s="35"/>
      <c r="X211" s="35"/>
      <c r="Y211" s="35"/>
      <c r="Z211" s="35"/>
      <c r="AA211" s="35"/>
      <c r="AB211" s="35"/>
      <c r="AC211" s="35"/>
      <c r="AD211" s="35"/>
      <c r="AE211" s="35"/>
      <c r="AR211" s="220" t="s">
        <v>412</v>
      </c>
      <c r="AT211" s="220" t="s">
        <v>205</v>
      </c>
      <c r="AU211" s="220" t="s">
        <v>82</v>
      </c>
      <c r="AY211" s="18" t="s">
        <v>203</v>
      </c>
      <c r="BE211" s="221">
        <f>IF(N211="základní",J211,0)</f>
        <v>0</v>
      </c>
      <c r="BF211" s="221">
        <f>IF(N211="snížená",J211,0)</f>
        <v>0</v>
      </c>
      <c r="BG211" s="221">
        <f>IF(N211="zákl. přenesená",J211,0)</f>
        <v>0</v>
      </c>
      <c r="BH211" s="221">
        <f>IF(N211="sníž. přenesená",J211,0)</f>
        <v>0</v>
      </c>
      <c r="BI211" s="221">
        <f>IF(N211="nulová",J211,0)</f>
        <v>0</v>
      </c>
      <c r="BJ211" s="18" t="s">
        <v>82</v>
      </c>
      <c r="BK211" s="221">
        <f>ROUND(I211*H211,2)</f>
        <v>0</v>
      </c>
      <c r="BL211" s="18" t="s">
        <v>412</v>
      </c>
      <c r="BM211" s="220" t="s">
        <v>2241</v>
      </c>
    </row>
    <row r="212" spans="1:65" s="13" customFormat="1" ht="11.25">
      <c r="B212" s="222"/>
      <c r="C212" s="223"/>
      <c r="D212" s="224" t="s">
        <v>211</v>
      </c>
      <c r="E212" s="225" t="s">
        <v>1</v>
      </c>
      <c r="F212" s="226" t="s">
        <v>6135</v>
      </c>
      <c r="G212" s="223"/>
      <c r="H212" s="225" t="s">
        <v>1</v>
      </c>
      <c r="I212" s="227"/>
      <c r="J212" s="223"/>
      <c r="K212" s="223"/>
      <c r="L212" s="228"/>
      <c r="M212" s="229"/>
      <c r="N212" s="230"/>
      <c r="O212" s="230"/>
      <c r="P212" s="230"/>
      <c r="Q212" s="230"/>
      <c r="R212" s="230"/>
      <c r="S212" s="230"/>
      <c r="T212" s="231"/>
      <c r="AT212" s="232" t="s">
        <v>211</v>
      </c>
      <c r="AU212" s="232" t="s">
        <v>82</v>
      </c>
      <c r="AV212" s="13" t="s">
        <v>82</v>
      </c>
      <c r="AW212" s="13" t="s">
        <v>31</v>
      </c>
      <c r="AX212" s="13" t="s">
        <v>75</v>
      </c>
      <c r="AY212" s="232" t="s">
        <v>203</v>
      </c>
    </row>
    <row r="213" spans="1:65" s="14" customFormat="1" ht="11.25">
      <c r="B213" s="233"/>
      <c r="C213" s="234"/>
      <c r="D213" s="224" t="s">
        <v>211</v>
      </c>
      <c r="E213" s="235" t="s">
        <v>1</v>
      </c>
      <c r="F213" s="236" t="s">
        <v>6205</v>
      </c>
      <c r="G213" s="234"/>
      <c r="H213" s="237">
        <v>989.16</v>
      </c>
      <c r="I213" s="238"/>
      <c r="J213" s="234"/>
      <c r="K213" s="234"/>
      <c r="L213" s="239"/>
      <c r="M213" s="240"/>
      <c r="N213" s="241"/>
      <c r="O213" s="241"/>
      <c r="P213" s="241"/>
      <c r="Q213" s="241"/>
      <c r="R213" s="241"/>
      <c r="S213" s="241"/>
      <c r="T213" s="242"/>
      <c r="AT213" s="243" t="s">
        <v>211</v>
      </c>
      <c r="AU213" s="243" t="s">
        <v>82</v>
      </c>
      <c r="AV213" s="14" t="s">
        <v>84</v>
      </c>
      <c r="AW213" s="14" t="s">
        <v>31</v>
      </c>
      <c r="AX213" s="14" t="s">
        <v>75</v>
      </c>
      <c r="AY213" s="243" t="s">
        <v>203</v>
      </c>
    </row>
    <row r="214" spans="1:65" s="15" customFormat="1" ht="11.25">
      <c r="B214" s="261"/>
      <c r="C214" s="262"/>
      <c r="D214" s="224" t="s">
        <v>211</v>
      </c>
      <c r="E214" s="263" t="s">
        <v>1</v>
      </c>
      <c r="F214" s="264" t="s">
        <v>5614</v>
      </c>
      <c r="G214" s="262"/>
      <c r="H214" s="265">
        <v>989.16</v>
      </c>
      <c r="I214" s="266"/>
      <c r="J214" s="262"/>
      <c r="K214" s="262"/>
      <c r="L214" s="267"/>
      <c r="M214" s="268"/>
      <c r="N214" s="269"/>
      <c r="O214" s="269"/>
      <c r="P214" s="269"/>
      <c r="Q214" s="269"/>
      <c r="R214" s="269"/>
      <c r="S214" s="269"/>
      <c r="T214" s="270"/>
      <c r="AT214" s="271" t="s">
        <v>211</v>
      </c>
      <c r="AU214" s="271" t="s">
        <v>82</v>
      </c>
      <c r="AV214" s="15" t="s">
        <v>209</v>
      </c>
      <c r="AW214" s="15" t="s">
        <v>31</v>
      </c>
      <c r="AX214" s="15" t="s">
        <v>82</v>
      </c>
      <c r="AY214" s="271" t="s">
        <v>203</v>
      </c>
    </row>
    <row r="215" spans="1:65" s="2" customFormat="1" ht="21.75" customHeight="1">
      <c r="A215" s="35"/>
      <c r="B215" s="36"/>
      <c r="C215" s="209" t="s">
        <v>1331</v>
      </c>
      <c r="D215" s="209" t="s">
        <v>205</v>
      </c>
      <c r="E215" s="210" t="s">
        <v>6206</v>
      </c>
      <c r="F215" s="211" t="s">
        <v>6207</v>
      </c>
      <c r="G215" s="212" t="s">
        <v>828</v>
      </c>
      <c r="H215" s="213">
        <v>13.2</v>
      </c>
      <c r="I215" s="214"/>
      <c r="J215" s="215">
        <f>ROUND(I215*H215,2)</f>
        <v>0</v>
      </c>
      <c r="K215" s="211" t="s">
        <v>1</v>
      </c>
      <c r="L215" s="40"/>
      <c r="M215" s="216" t="s">
        <v>1</v>
      </c>
      <c r="N215" s="217" t="s">
        <v>40</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412</v>
      </c>
      <c r="AT215" s="220" t="s">
        <v>205</v>
      </c>
      <c r="AU215" s="220" t="s">
        <v>82</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412</v>
      </c>
      <c r="BM215" s="220" t="s">
        <v>2251</v>
      </c>
    </row>
    <row r="216" spans="1:65" s="13" customFormat="1" ht="11.25">
      <c r="B216" s="222"/>
      <c r="C216" s="223"/>
      <c r="D216" s="224" t="s">
        <v>211</v>
      </c>
      <c r="E216" s="225" t="s">
        <v>1</v>
      </c>
      <c r="F216" s="226" t="s">
        <v>6135</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4" customFormat="1" ht="11.25">
      <c r="B217" s="233"/>
      <c r="C217" s="234"/>
      <c r="D217" s="224" t="s">
        <v>211</v>
      </c>
      <c r="E217" s="235" t="s">
        <v>1</v>
      </c>
      <c r="F217" s="236" t="s">
        <v>6208</v>
      </c>
      <c r="G217" s="234"/>
      <c r="H217" s="237">
        <v>13.2</v>
      </c>
      <c r="I217" s="238"/>
      <c r="J217" s="234"/>
      <c r="K217" s="234"/>
      <c r="L217" s="239"/>
      <c r="M217" s="240"/>
      <c r="N217" s="241"/>
      <c r="O217" s="241"/>
      <c r="P217" s="241"/>
      <c r="Q217" s="241"/>
      <c r="R217" s="241"/>
      <c r="S217" s="241"/>
      <c r="T217" s="242"/>
      <c r="AT217" s="243" t="s">
        <v>211</v>
      </c>
      <c r="AU217" s="243" t="s">
        <v>82</v>
      </c>
      <c r="AV217" s="14" t="s">
        <v>84</v>
      </c>
      <c r="AW217" s="14" t="s">
        <v>31</v>
      </c>
      <c r="AX217" s="14" t="s">
        <v>75</v>
      </c>
      <c r="AY217" s="243" t="s">
        <v>203</v>
      </c>
    </row>
    <row r="218" spans="1:65" s="15" customFormat="1" ht="11.25">
      <c r="B218" s="261"/>
      <c r="C218" s="262"/>
      <c r="D218" s="224" t="s">
        <v>211</v>
      </c>
      <c r="E218" s="263" t="s">
        <v>1</v>
      </c>
      <c r="F218" s="264" t="s">
        <v>5614</v>
      </c>
      <c r="G218" s="262"/>
      <c r="H218" s="265">
        <v>13.2</v>
      </c>
      <c r="I218" s="266"/>
      <c r="J218" s="262"/>
      <c r="K218" s="262"/>
      <c r="L218" s="267"/>
      <c r="M218" s="268"/>
      <c r="N218" s="269"/>
      <c r="O218" s="269"/>
      <c r="P218" s="269"/>
      <c r="Q218" s="269"/>
      <c r="R218" s="269"/>
      <c r="S218" s="269"/>
      <c r="T218" s="270"/>
      <c r="AT218" s="271" t="s">
        <v>211</v>
      </c>
      <c r="AU218" s="271" t="s">
        <v>82</v>
      </c>
      <c r="AV218" s="15" t="s">
        <v>209</v>
      </c>
      <c r="AW218" s="15" t="s">
        <v>31</v>
      </c>
      <c r="AX218" s="15" t="s">
        <v>82</v>
      </c>
      <c r="AY218" s="271" t="s">
        <v>203</v>
      </c>
    </row>
    <row r="219" spans="1:65" s="2" customFormat="1" ht="16.5" customHeight="1">
      <c r="A219" s="35"/>
      <c r="B219" s="36"/>
      <c r="C219" s="209" t="s">
        <v>1337</v>
      </c>
      <c r="D219" s="209" t="s">
        <v>205</v>
      </c>
      <c r="E219" s="210" t="s">
        <v>6209</v>
      </c>
      <c r="F219" s="211" t="s">
        <v>6210</v>
      </c>
      <c r="G219" s="212" t="s">
        <v>828</v>
      </c>
      <c r="H219" s="213">
        <v>4029.12</v>
      </c>
      <c r="I219" s="214"/>
      <c r="J219" s="215">
        <f>ROUND(I219*H219,2)</f>
        <v>0</v>
      </c>
      <c r="K219" s="211" t="s">
        <v>1</v>
      </c>
      <c r="L219" s="40"/>
      <c r="M219" s="216" t="s">
        <v>1</v>
      </c>
      <c r="N219" s="217" t="s">
        <v>40</v>
      </c>
      <c r="O219" s="72"/>
      <c r="P219" s="218">
        <f>O219*H219</f>
        <v>0</v>
      </c>
      <c r="Q219" s="218">
        <v>0</v>
      </c>
      <c r="R219" s="218">
        <f>Q219*H219</f>
        <v>0</v>
      </c>
      <c r="S219" s="218">
        <v>0</v>
      </c>
      <c r="T219" s="219">
        <f>S219*H219</f>
        <v>0</v>
      </c>
      <c r="U219" s="35"/>
      <c r="V219" s="35"/>
      <c r="W219" s="35"/>
      <c r="X219" s="35"/>
      <c r="Y219" s="35"/>
      <c r="Z219" s="35"/>
      <c r="AA219" s="35"/>
      <c r="AB219" s="35"/>
      <c r="AC219" s="35"/>
      <c r="AD219" s="35"/>
      <c r="AE219" s="35"/>
      <c r="AR219" s="220" t="s">
        <v>412</v>
      </c>
      <c r="AT219" s="220" t="s">
        <v>205</v>
      </c>
      <c r="AU219" s="220" t="s">
        <v>82</v>
      </c>
      <c r="AY219" s="18" t="s">
        <v>203</v>
      </c>
      <c r="BE219" s="221">
        <f>IF(N219="základní",J219,0)</f>
        <v>0</v>
      </c>
      <c r="BF219" s="221">
        <f>IF(N219="snížená",J219,0)</f>
        <v>0</v>
      </c>
      <c r="BG219" s="221">
        <f>IF(N219="zákl. přenesená",J219,0)</f>
        <v>0</v>
      </c>
      <c r="BH219" s="221">
        <f>IF(N219="sníž. přenesená",J219,0)</f>
        <v>0</v>
      </c>
      <c r="BI219" s="221">
        <f>IF(N219="nulová",J219,0)</f>
        <v>0</v>
      </c>
      <c r="BJ219" s="18" t="s">
        <v>82</v>
      </c>
      <c r="BK219" s="221">
        <f>ROUND(I219*H219,2)</f>
        <v>0</v>
      </c>
      <c r="BL219" s="18" t="s">
        <v>412</v>
      </c>
      <c r="BM219" s="220" t="s">
        <v>2260</v>
      </c>
    </row>
    <row r="220" spans="1:65" s="2" customFormat="1" ht="21.75" customHeight="1">
      <c r="A220" s="35"/>
      <c r="B220" s="36"/>
      <c r="C220" s="209" t="s">
        <v>1341</v>
      </c>
      <c r="D220" s="209" t="s">
        <v>205</v>
      </c>
      <c r="E220" s="210" t="s">
        <v>6211</v>
      </c>
      <c r="F220" s="211" t="s">
        <v>6212</v>
      </c>
      <c r="G220" s="212" t="s">
        <v>5671</v>
      </c>
      <c r="H220" s="213">
        <v>6</v>
      </c>
      <c r="I220" s="214"/>
      <c r="J220" s="215">
        <f>ROUND(I220*H220,2)</f>
        <v>0</v>
      </c>
      <c r="K220" s="211" t="s">
        <v>1</v>
      </c>
      <c r="L220" s="40"/>
      <c r="M220" s="216" t="s">
        <v>1</v>
      </c>
      <c r="N220" s="217" t="s">
        <v>40</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412</v>
      </c>
      <c r="AT220" s="220" t="s">
        <v>205</v>
      </c>
      <c r="AU220" s="220" t="s">
        <v>82</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412</v>
      </c>
      <c r="BM220" s="220" t="s">
        <v>2270</v>
      </c>
    </row>
    <row r="221" spans="1:65" s="13" customFormat="1" ht="22.5">
      <c r="B221" s="222"/>
      <c r="C221" s="223"/>
      <c r="D221" s="224" t="s">
        <v>211</v>
      </c>
      <c r="E221" s="225" t="s">
        <v>1</v>
      </c>
      <c r="F221" s="226" t="s">
        <v>6213</v>
      </c>
      <c r="G221" s="223"/>
      <c r="H221" s="225" t="s">
        <v>1</v>
      </c>
      <c r="I221" s="227"/>
      <c r="J221" s="223"/>
      <c r="K221" s="223"/>
      <c r="L221" s="228"/>
      <c r="M221" s="229"/>
      <c r="N221" s="230"/>
      <c r="O221" s="230"/>
      <c r="P221" s="230"/>
      <c r="Q221" s="230"/>
      <c r="R221" s="230"/>
      <c r="S221" s="230"/>
      <c r="T221" s="231"/>
      <c r="AT221" s="232" t="s">
        <v>211</v>
      </c>
      <c r="AU221" s="232" t="s">
        <v>82</v>
      </c>
      <c r="AV221" s="13" t="s">
        <v>82</v>
      </c>
      <c r="AW221" s="13" t="s">
        <v>31</v>
      </c>
      <c r="AX221" s="13" t="s">
        <v>75</v>
      </c>
      <c r="AY221" s="232" t="s">
        <v>203</v>
      </c>
    </row>
    <row r="222" spans="1:65" s="14" customFormat="1" ht="11.25">
      <c r="B222" s="233"/>
      <c r="C222" s="234"/>
      <c r="D222" s="224" t="s">
        <v>211</v>
      </c>
      <c r="E222" s="235" t="s">
        <v>1</v>
      </c>
      <c r="F222" s="236" t="s">
        <v>6214</v>
      </c>
      <c r="G222" s="234"/>
      <c r="H222" s="237">
        <v>6</v>
      </c>
      <c r="I222" s="238"/>
      <c r="J222" s="234"/>
      <c r="K222" s="234"/>
      <c r="L222" s="239"/>
      <c r="M222" s="240"/>
      <c r="N222" s="241"/>
      <c r="O222" s="241"/>
      <c r="P222" s="241"/>
      <c r="Q222" s="241"/>
      <c r="R222" s="241"/>
      <c r="S222" s="241"/>
      <c r="T222" s="242"/>
      <c r="AT222" s="243" t="s">
        <v>211</v>
      </c>
      <c r="AU222" s="243" t="s">
        <v>82</v>
      </c>
      <c r="AV222" s="14" t="s">
        <v>84</v>
      </c>
      <c r="AW222" s="14" t="s">
        <v>31</v>
      </c>
      <c r="AX222" s="14" t="s">
        <v>75</v>
      </c>
      <c r="AY222" s="243" t="s">
        <v>203</v>
      </c>
    </row>
    <row r="223" spans="1:65" s="15" customFormat="1" ht="11.25">
      <c r="B223" s="261"/>
      <c r="C223" s="262"/>
      <c r="D223" s="224" t="s">
        <v>211</v>
      </c>
      <c r="E223" s="263" t="s">
        <v>1</v>
      </c>
      <c r="F223" s="264" t="s">
        <v>5614</v>
      </c>
      <c r="G223" s="262"/>
      <c r="H223" s="265">
        <v>6</v>
      </c>
      <c r="I223" s="266"/>
      <c r="J223" s="262"/>
      <c r="K223" s="262"/>
      <c r="L223" s="267"/>
      <c r="M223" s="268"/>
      <c r="N223" s="269"/>
      <c r="O223" s="269"/>
      <c r="P223" s="269"/>
      <c r="Q223" s="269"/>
      <c r="R223" s="269"/>
      <c r="S223" s="269"/>
      <c r="T223" s="270"/>
      <c r="AT223" s="271" t="s">
        <v>211</v>
      </c>
      <c r="AU223" s="271" t="s">
        <v>82</v>
      </c>
      <c r="AV223" s="15" t="s">
        <v>209</v>
      </c>
      <c r="AW223" s="15" t="s">
        <v>31</v>
      </c>
      <c r="AX223" s="15" t="s">
        <v>82</v>
      </c>
      <c r="AY223" s="271" t="s">
        <v>203</v>
      </c>
    </row>
    <row r="224" spans="1:65" s="2" customFormat="1" ht="21.75" customHeight="1">
      <c r="A224" s="35"/>
      <c r="B224" s="36"/>
      <c r="C224" s="209" t="s">
        <v>1655</v>
      </c>
      <c r="D224" s="209" t="s">
        <v>205</v>
      </c>
      <c r="E224" s="210" t="s">
        <v>6215</v>
      </c>
      <c r="F224" s="211" t="s">
        <v>6216</v>
      </c>
      <c r="G224" s="212" t="s">
        <v>5671</v>
      </c>
      <c r="H224" s="213">
        <v>42</v>
      </c>
      <c r="I224" s="214"/>
      <c r="J224" s="215">
        <f>ROUND(I224*H224,2)</f>
        <v>0</v>
      </c>
      <c r="K224" s="211" t="s">
        <v>1</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412</v>
      </c>
      <c r="AT224" s="220" t="s">
        <v>205</v>
      </c>
      <c r="AU224" s="220" t="s">
        <v>82</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412</v>
      </c>
      <c r="BM224" s="220" t="s">
        <v>2277</v>
      </c>
    </row>
    <row r="225" spans="1:65" s="13" customFormat="1" ht="22.5">
      <c r="B225" s="222"/>
      <c r="C225" s="223"/>
      <c r="D225" s="224" t="s">
        <v>211</v>
      </c>
      <c r="E225" s="225" t="s">
        <v>1</v>
      </c>
      <c r="F225" s="226" t="s">
        <v>6213</v>
      </c>
      <c r="G225" s="223"/>
      <c r="H225" s="225" t="s">
        <v>1</v>
      </c>
      <c r="I225" s="227"/>
      <c r="J225" s="223"/>
      <c r="K225" s="223"/>
      <c r="L225" s="228"/>
      <c r="M225" s="229"/>
      <c r="N225" s="230"/>
      <c r="O225" s="230"/>
      <c r="P225" s="230"/>
      <c r="Q225" s="230"/>
      <c r="R225" s="230"/>
      <c r="S225" s="230"/>
      <c r="T225" s="231"/>
      <c r="AT225" s="232" t="s">
        <v>211</v>
      </c>
      <c r="AU225" s="232" t="s">
        <v>82</v>
      </c>
      <c r="AV225" s="13" t="s">
        <v>82</v>
      </c>
      <c r="AW225" s="13" t="s">
        <v>31</v>
      </c>
      <c r="AX225" s="13" t="s">
        <v>75</v>
      </c>
      <c r="AY225" s="232" t="s">
        <v>203</v>
      </c>
    </row>
    <row r="226" spans="1:65" s="14" customFormat="1" ht="11.25">
      <c r="B226" s="233"/>
      <c r="C226" s="234"/>
      <c r="D226" s="224" t="s">
        <v>211</v>
      </c>
      <c r="E226" s="235" t="s">
        <v>1</v>
      </c>
      <c r="F226" s="236" t="s">
        <v>6217</v>
      </c>
      <c r="G226" s="234"/>
      <c r="H226" s="237">
        <v>42</v>
      </c>
      <c r="I226" s="238"/>
      <c r="J226" s="234"/>
      <c r="K226" s="234"/>
      <c r="L226" s="239"/>
      <c r="M226" s="240"/>
      <c r="N226" s="241"/>
      <c r="O226" s="241"/>
      <c r="P226" s="241"/>
      <c r="Q226" s="241"/>
      <c r="R226" s="241"/>
      <c r="S226" s="241"/>
      <c r="T226" s="242"/>
      <c r="AT226" s="243" t="s">
        <v>211</v>
      </c>
      <c r="AU226" s="243" t="s">
        <v>82</v>
      </c>
      <c r="AV226" s="14" t="s">
        <v>84</v>
      </c>
      <c r="AW226" s="14" t="s">
        <v>31</v>
      </c>
      <c r="AX226" s="14" t="s">
        <v>75</v>
      </c>
      <c r="AY226" s="243" t="s">
        <v>203</v>
      </c>
    </row>
    <row r="227" spans="1:65" s="15" customFormat="1" ht="11.25">
      <c r="B227" s="261"/>
      <c r="C227" s="262"/>
      <c r="D227" s="224" t="s">
        <v>211</v>
      </c>
      <c r="E227" s="263" t="s">
        <v>1</v>
      </c>
      <c r="F227" s="264" t="s">
        <v>5614</v>
      </c>
      <c r="G227" s="262"/>
      <c r="H227" s="265">
        <v>42</v>
      </c>
      <c r="I227" s="266"/>
      <c r="J227" s="262"/>
      <c r="K227" s="262"/>
      <c r="L227" s="267"/>
      <c r="M227" s="268"/>
      <c r="N227" s="269"/>
      <c r="O227" s="269"/>
      <c r="P227" s="269"/>
      <c r="Q227" s="269"/>
      <c r="R227" s="269"/>
      <c r="S227" s="269"/>
      <c r="T227" s="270"/>
      <c r="AT227" s="271" t="s">
        <v>211</v>
      </c>
      <c r="AU227" s="271" t="s">
        <v>82</v>
      </c>
      <c r="AV227" s="15" t="s">
        <v>209</v>
      </c>
      <c r="AW227" s="15" t="s">
        <v>31</v>
      </c>
      <c r="AX227" s="15" t="s">
        <v>82</v>
      </c>
      <c r="AY227" s="271" t="s">
        <v>203</v>
      </c>
    </row>
    <row r="228" spans="1:65" s="2" customFormat="1" ht="16.5" customHeight="1">
      <c r="A228" s="35"/>
      <c r="B228" s="36"/>
      <c r="C228" s="209" t="s">
        <v>1661</v>
      </c>
      <c r="D228" s="209" t="s">
        <v>205</v>
      </c>
      <c r="E228" s="210" t="s">
        <v>6218</v>
      </c>
      <c r="F228" s="211" t="s">
        <v>6219</v>
      </c>
      <c r="G228" s="212" t="s">
        <v>5671</v>
      </c>
      <c r="H228" s="213">
        <v>48</v>
      </c>
      <c r="I228" s="214"/>
      <c r="J228" s="215">
        <f>ROUND(I228*H228,2)</f>
        <v>0</v>
      </c>
      <c r="K228" s="211" t="s">
        <v>1</v>
      </c>
      <c r="L228" s="40"/>
      <c r="M228" s="216" t="s">
        <v>1</v>
      </c>
      <c r="N228" s="217" t="s">
        <v>40</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412</v>
      </c>
      <c r="AT228" s="220" t="s">
        <v>205</v>
      </c>
      <c r="AU228" s="220" t="s">
        <v>82</v>
      </c>
      <c r="AY228" s="18" t="s">
        <v>203</v>
      </c>
      <c r="BE228" s="221">
        <f>IF(N228="základní",J228,0)</f>
        <v>0</v>
      </c>
      <c r="BF228" s="221">
        <f>IF(N228="snížená",J228,0)</f>
        <v>0</v>
      </c>
      <c r="BG228" s="221">
        <f>IF(N228="zákl. přenesená",J228,0)</f>
        <v>0</v>
      </c>
      <c r="BH228" s="221">
        <f>IF(N228="sníž. přenesená",J228,0)</f>
        <v>0</v>
      </c>
      <c r="BI228" s="221">
        <f>IF(N228="nulová",J228,0)</f>
        <v>0</v>
      </c>
      <c r="BJ228" s="18" t="s">
        <v>82</v>
      </c>
      <c r="BK228" s="221">
        <f>ROUND(I228*H228,2)</f>
        <v>0</v>
      </c>
      <c r="BL228" s="18" t="s">
        <v>412</v>
      </c>
      <c r="BM228" s="220" t="s">
        <v>2285</v>
      </c>
    </row>
    <row r="229" spans="1:65" s="2" customFormat="1" ht="16.5" customHeight="1">
      <c r="A229" s="35"/>
      <c r="B229" s="36"/>
      <c r="C229" s="209" t="s">
        <v>1669</v>
      </c>
      <c r="D229" s="209" t="s">
        <v>205</v>
      </c>
      <c r="E229" s="210" t="s">
        <v>6220</v>
      </c>
      <c r="F229" s="211" t="s">
        <v>6221</v>
      </c>
      <c r="G229" s="212" t="s">
        <v>828</v>
      </c>
      <c r="H229" s="213">
        <v>3026.76</v>
      </c>
      <c r="I229" s="214"/>
      <c r="J229" s="215">
        <f>ROUND(I229*H229,2)</f>
        <v>0</v>
      </c>
      <c r="K229" s="211" t="s">
        <v>1</v>
      </c>
      <c r="L229" s="40"/>
      <c r="M229" s="216" t="s">
        <v>1</v>
      </c>
      <c r="N229" s="217" t="s">
        <v>40</v>
      </c>
      <c r="O229" s="72"/>
      <c r="P229" s="218">
        <f>O229*H229</f>
        <v>0</v>
      </c>
      <c r="Q229" s="218">
        <v>0</v>
      </c>
      <c r="R229" s="218">
        <f>Q229*H229</f>
        <v>0</v>
      </c>
      <c r="S229" s="218">
        <v>0</v>
      </c>
      <c r="T229" s="219">
        <f>S229*H229</f>
        <v>0</v>
      </c>
      <c r="U229" s="35"/>
      <c r="V229" s="35"/>
      <c r="W229" s="35"/>
      <c r="X229" s="35"/>
      <c r="Y229" s="35"/>
      <c r="Z229" s="35"/>
      <c r="AA229" s="35"/>
      <c r="AB229" s="35"/>
      <c r="AC229" s="35"/>
      <c r="AD229" s="35"/>
      <c r="AE229" s="35"/>
      <c r="AR229" s="220" t="s">
        <v>412</v>
      </c>
      <c r="AT229" s="220" t="s">
        <v>205</v>
      </c>
      <c r="AU229" s="220" t="s">
        <v>82</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412</v>
      </c>
      <c r="BM229" s="220" t="s">
        <v>2295</v>
      </c>
    </row>
    <row r="230" spans="1:65" s="2" customFormat="1" ht="16.5" customHeight="1">
      <c r="A230" s="35"/>
      <c r="B230" s="36"/>
      <c r="C230" s="209" t="s">
        <v>1745</v>
      </c>
      <c r="D230" s="209" t="s">
        <v>205</v>
      </c>
      <c r="E230" s="210" t="s">
        <v>6222</v>
      </c>
      <c r="F230" s="211" t="s">
        <v>6223</v>
      </c>
      <c r="G230" s="212" t="s">
        <v>828</v>
      </c>
      <c r="H230" s="213">
        <v>1002.36</v>
      </c>
      <c r="I230" s="214"/>
      <c r="J230" s="215">
        <f>ROUND(I230*H230,2)</f>
        <v>0</v>
      </c>
      <c r="K230" s="211" t="s">
        <v>1</v>
      </c>
      <c r="L230" s="40"/>
      <c r="M230" s="216" t="s">
        <v>1</v>
      </c>
      <c r="N230" s="217" t="s">
        <v>40</v>
      </c>
      <c r="O230" s="72"/>
      <c r="P230" s="218">
        <f>O230*H230</f>
        <v>0</v>
      </c>
      <c r="Q230" s="218">
        <v>0</v>
      </c>
      <c r="R230" s="218">
        <f>Q230*H230</f>
        <v>0</v>
      </c>
      <c r="S230" s="218">
        <v>0</v>
      </c>
      <c r="T230" s="219">
        <f>S230*H230</f>
        <v>0</v>
      </c>
      <c r="U230" s="35"/>
      <c r="V230" s="35"/>
      <c r="W230" s="35"/>
      <c r="X230" s="35"/>
      <c r="Y230" s="35"/>
      <c r="Z230" s="35"/>
      <c r="AA230" s="35"/>
      <c r="AB230" s="35"/>
      <c r="AC230" s="35"/>
      <c r="AD230" s="35"/>
      <c r="AE230" s="35"/>
      <c r="AR230" s="220" t="s">
        <v>412</v>
      </c>
      <c r="AT230" s="220" t="s">
        <v>205</v>
      </c>
      <c r="AU230" s="220" t="s">
        <v>82</v>
      </c>
      <c r="AY230" s="18" t="s">
        <v>203</v>
      </c>
      <c r="BE230" s="221">
        <f>IF(N230="základní",J230,0)</f>
        <v>0</v>
      </c>
      <c r="BF230" s="221">
        <f>IF(N230="snížená",J230,0)</f>
        <v>0</v>
      </c>
      <c r="BG230" s="221">
        <f>IF(N230="zákl. přenesená",J230,0)</f>
        <v>0</v>
      </c>
      <c r="BH230" s="221">
        <f>IF(N230="sníž. přenesená",J230,0)</f>
        <v>0</v>
      </c>
      <c r="BI230" s="221">
        <f>IF(N230="nulová",J230,0)</f>
        <v>0</v>
      </c>
      <c r="BJ230" s="18" t="s">
        <v>82</v>
      </c>
      <c r="BK230" s="221">
        <f>ROUND(I230*H230,2)</f>
        <v>0</v>
      </c>
      <c r="BL230" s="18" t="s">
        <v>412</v>
      </c>
      <c r="BM230" s="220" t="s">
        <v>2305</v>
      </c>
    </row>
    <row r="231" spans="1:65" s="2" customFormat="1" ht="33" customHeight="1">
      <c r="A231" s="35"/>
      <c r="B231" s="36"/>
      <c r="C231" s="209" t="s">
        <v>1771</v>
      </c>
      <c r="D231" s="209" t="s">
        <v>205</v>
      </c>
      <c r="E231" s="210" t="s">
        <v>6224</v>
      </c>
      <c r="F231" s="211" t="s">
        <v>6225</v>
      </c>
      <c r="G231" s="212" t="s">
        <v>6098</v>
      </c>
      <c r="H231" s="213">
        <v>96</v>
      </c>
      <c r="I231" s="214"/>
      <c r="J231" s="215">
        <f>ROUND(I231*H231,2)</f>
        <v>0</v>
      </c>
      <c r="K231" s="211" t="s">
        <v>1</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412</v>
      </c>
      <c r="AT231" s="220" t="s">
        <v>205</v>
      </c>
      <c r="AU231" s="220" t="s">
        <v>82</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412</v>
      </c>
      <c r="BM231" s="220" t="s">
        <v>2315</v>
      </c>
    </row>
    <row r="232" spans="1:65" s="2" customFormat="1" ht="16.5" customHeight="1">
      <c r="A232" s="35"/>
      <c r="B232" s="36"/>
      <c r="C232" s="209" t="s">
        <v>1778</v>
      </c>
      <c r="D232" s="209" t="s">
        <v>205</v>
      </c>
      <c r="E232" s="210" t="s">
        <v>6226</v>
      </c>
      <c r="F232" s="211" t="s">
        <v>6227</v>
      </c>
      <c r="G232" s="212" t="s">
        <v>409</v>
      </c>
      <c r="H232" s="213">
        <v>26.713000000000001</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412</v>
      </c>
      <c r="AT232" s="220" t="s">
        <v>205</v>
      </c>
      <c r="AU232" s="220" t="s">
        <v>82</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412</v>
      </c>
      <c r="BM232" s="220" t="s">
        <v>2325</v>
      </c>
    </row>
    <row r="233" spans="1:65" s="12" customFormat="1" ht="25.9" customHeight="1">
      <c r="B233" s="193"/>
      <c r="C233" s="194"/>
      <c r="D233" s="195" t="s">
        <v>74</v>
      </c>
      <c r="E233" s="196" t="s">
        <v>5861</v>
      </c>
      <c r="F233" s="196" t="s">
        <v>6228</v>
      </c>
      <c r="G233" s="194"/>
      <c r="H233" s="194"/>
      <c r="I233" s="197"/>
      <c r="J233" s="198">
        <f>BK233</f>
        <v>0</v>
      </c>
      <c r="K233" s="194"/>
      <c r="L233" s="199"/>
      <c r="M233" s="200"/>
      <c r="N233" s="201"/>
      <c r="O233" s="201"/>
      <c r="P233" s="202">
        <f>P234+P251+P268+P315+P343+P371+P403+P435</f>
        <v>0</v>
      </c>
      <c r="Q233" s="201"/>
      <c r="R233" s="202">
        <f>R234+R251+R268+R315+R343+R371+R403+R435</f>
        <v>0</v>
      </c>
      <c r="S233" s="201"/>
      <c r="T233" s="203">
        <f>T234+T251+T268+T315+T343+T371+T403+T435</f>
        <v>0</v>
      </c>
      <c r="AR233" s="204" t="s">
        <v>84</v>
      </c>
      <c r="AT233" s="205" t="s">
        <v>74</v>
      </c>
      <c r="AU233" s="205" t="s">
        <v>75</v>
      </c>
      <c r="AY233" s="204" t="s">
        <v>203</v>
      </c>
      <c r="BK233" s="206">
        <f>BK234+BK251+BK268+BK315+BK343+BK371+BK403+BK435</f>
        <v>0</v>
      </c>
    </row>
    <row r="234" spans="1:65" s="12" customFormat="1" ht="22.9" customHeight="1">
      <c r="B234" s="193"/>
      <c r="C234" s="194"/>
      <c r="D234" s="195" t="s">
        <v>74</v>
      </c>
      <c r="E234" s="207" t="s">
        <v>6229</v>
      </c>
      <c r="F234" s="207" t="s">
        <v>6230</v>
      </c>
      <c r="G234" s="194"/>
      <c r="H234" s="194"/>
      <c r="I234" s="197"/>
      <c r="J234" s="208">
        <f>BK234</f>
        <v>0</v>
      </c>
      <c r="K234" s="194"/>
      <c r="L234" s="199"/>
      <c r="M234" s="200"/>
      <c r="N234" s="201"/>
      <c r="O234" s="201"/>
      <c r="P234" s="202">
        <f>SUM(P235:P250)</f>
        <v>0</v>
      </c>
      <c r="Q234" s="201"/>
      <c r="R234" s="202">
        <f>SUM(R235:R250)</f>
        <v>0</v>
      </c>
      <c r="S234" s="201"/>
      <c r="T234" s="203">
        <f>SUM(T235:T250)</f>
        <v>0</v>
      </c>
      <c r="AR234" s="204" t="s">
        <v>82</v>
      </c>
      <c r="AT234" s="205" t="s">
        <v>74</v>
      </c>
      <c r="AU234" s="205" t="s">
        <v>82</v>
      </c>
      <c r="AY234" s="204" t="s">
        <v>203</v>
      </c>
      <c r="BK234" s="206">
        <f>SUM(BK235:BK250)</f>
        <v>0</v>
      </c>
    </row>
    <row r="235" spans="1:65" s="2" customFormat="1" ht="16.5" customHeight="1">
      <c r="A235" s="35"/>
      <c r="B235" s="36"/>
      <c r="C235" s="209" t="s">
        <v>1798</v>
      </c>
      <c r="D235" s="209" t="s">
        <v>205</v>
      </c>
      <c r="E235" s="210" t="s">
        <v>6231</v>
      </c>
      <c r="F235" s="211" t="s">
        <v>6232</v>
      </c>
      <c r="G235" s="212" t="s">
        <v>208</v>
      </c>
      <c r="H235" s="213">
        <v>8</v>
      </c>
      <c r="I235" s="214"/>
      <c r="J235" s="215">
        <f>ROUND(I235*H235,2)</f>
        <v>0</v>
      </c>
      <c r="K235" s="211" t="s">
        <v>1</v>
      </c>
      <c r="L235" s="40"/>
      <c r="M235" s="216" t="s">
        <v>1</v>
      </c>
      <c r="N235" s="217" t="s">
        <v>40</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209</v>
      </c>
      <c r="AT235" s="220" t="s">
        <v>205</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2245</v>
      </c>
    </row>
    <row r="236" spans="1:65" s="2" customFormat="1" ht="16.5" customHeight="1">
      <c r="A236" s="35"/>
      <c r="B236" s="36"/>
      <c r="C236" s="209" t="s">
        <v>1803</v>
      </c>
      <c r="D236" s="209" t="s">
        <v>205</v>
      </c>
      <c r="E236" s="210" t="s">
        <v>6233</v>
      </c>
      <c r="F236" s="211" t="s">
        <v>6234</v>
      </c>
      <c r="G236" s="212" t="s">
        <v>208</v>
      </c>
      <c r="H236" s="213">
        <v>6</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84</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2344</v>
      </c>
    </row>
    <row r="237" spans="1:65" s="13" customFormat="1" ht="11.25">
      <c r="B237" s="222"/>
      <c r="C237" s="223"/>
      <c r="D237" s="224" t="s">
        <v>211</v>
      </c>
      <c r="E237" s="225" t="s">
        <v>1</v>
      </c>
      <c r="F237" s="226" t="s">
        <v>6235</v>
      </c>
      <c r="G237" s="223"/>
      <c r="H237" s="225" t="s">
        <v>1</v>
      </c>
      <c r="I237" s="227"/>
      <c r="J237" s="223"/>
      <c r="K237" s="223"/>
      <c r="L237" s="228"/>
      <c r="M237" s="229"/>
      <c r="N237" s="230"/>
      <c r="O237" s="230"/>
      <c r="P237" s="230"/>
      <c r="Q237" s="230"/>
      <c r="R237" s="230"/>
      <c r="S237" s="230"/>
      <c r="T237" s="231"/>
      <c r="AT237" s="232" t="s">
        <v>211</v>
      </c>
      <c r="AU237" s="232" t="s">
        <v>84</v>
      </c>
      <c r="AV237" s="13" t="s">
        <v>82</v>
      </c>
      <c r="AW237" s="13" t="s">
        <v>31</v>
      </c>
      <c r="AX237" s="13" t="s">
        <v>75</v>
      </c>
      <c r="AY237" s="232" t="s">
        <v>203</v>
      </c>
    </row>
    <row r="238" spans="1:65" s="14" customFormat="1" ht="11.25">
      <c r="B238" s="233"/>
      <c r="C238" s="234"/>
      <c r="D238" s="224" t="s">
        <v>211</v>
      </c>
      <c r="E238" s="235" t="s">
        <v>1</v>
      </c>
      <c r="F238" s="236" t="s">
        <v>6214</v>
      </c>
      <c r="G238" s="234"/>
      <c r="H238" s="237">
        <v>6</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1:65" s="15" customFormat="1" ht="11.25">
      <c r="B239" s="261"/>
      <c r="C239" s="262"/>
      <c r="D239" s="224" t="s">
        <v>211</v>
      </c>
      <c r="E239" s="263" t="s">
        <v>1</v>
      </c>
      <c r="F239" s="264" t="s">
        <v>5614</v>
      </c>
      <c r="G239" s="262"/>
      <c r="H239" s="265">
        <v>6</v>
      </c>
      <c r="I239" s="266"/>
      <c r="J239" s="262"/>
      <c r="K239" s="262"/>
      <c r="L239" s="267"/>
      <c r="M239" s="268"/>
      <c r="N239" s="269"/>
      <c r="O239" s="269"/>
      <c r="P239" s="269"/>
      <c r="Q239" s="269"/>
      <c r="R239" s="269"/>
      <c r="S239" s="269"/>
      <c r="T239" s="270"/>
      <c r="AT239" s="271" t="s">
        <v>211</v>
      </c>
      <c r="AU239" s="271" t="s">
        <v>84</v>
      </c>
      <c r="AV239" s="15" t="s">
        <v>209</v>
      </c>
      <c r="AW239" s="15" t="s">
        <v>31</v>
      </c>
      <c r="AX239" s="15" t="s">
        <v>82</v>
      </c>
      <c r="AY239" s="271" t="s">
        <v>203</v>
      </c>
    </row>
    <row r="240" spans="1:65" s="2" customFormat="1" ht="33" customHeight="1">
      <c r="A240" s="35"/>
      <c r="B240" s="36"/>
      <c r="C240" s="209" t="s">
        <v>1808</v>
      </c>
      <c r="D240" s="209" t="s">
        <v>205</v>
      </c>
      <c r="E240" s="210" t="s">
        <v>6236</v>
      </c>
      <c r="F240" s="211" t="s">
        <v>6237</v>
      </c>
      <c r="G240" s="212" t="s">
        <v>208</v>
      </c>
      <c r="H240" s="213">
        <v>2</v>
      </c>
      <c r="I240" s="214"/>
      <c r="J240" s="215">
        <f t="shared" ref="J240:J250" si="0">ROUND(I240*H240,2)</f>
        <v>0</v>
      </c>
      <c r="K240" s="211" t="s">
        <v>1</v>
      </c>
      <c r="L240" s="40"/>
      <c r="M240" s="216" t="s">
        <v>1</v>
      </c>
      <c r="N240" s="217" t="s">
        <v>40</v>
      </c>
      <c r="O240" s="72"/>
      <c r="P240" s="218">
        <f t="shared" ref="P240:P250" si="1">O240*H240</f>
        <v>0</v>
      </c>
      <c r="Q240" s="218">
        <v>0</v>
      </c>
      <c r="R240" s="218">
        <f t="shared" ref="R240:R250" si="2">Q240*H240</f>
        <v>0</v>
      </c>
      <c r="S240" s="218">
        <v>0</v>
      </c>
      <c r="T240" s="219">
        <f t="shared" ref="T240:T250" si="3">S240*H240</f>
        <v>0</v>
      </c>
      <c r="U240" s="35"/>
      <c r="V240" s="35"/>
      <c r="W240" s="35"/>
      <c r="X240" s="35"/>
      <c r="Y240" s="35"/>
      <c r="Z240" s="35"/>
      <c r="AA240" s="35"/>
      <c r="AB240" s="35"/>
      <c r="AC240" s="35"/>
      <c r="AD240" s="35"/>
      <c r="AE240" s="35"/>
      <c r="AR240" s="220" t="s">
        <v>209</v>
      </c>
      <c r="AT240" s="220" t="s">
        <v>205</v>
      </c>
      <c r="AU240" s="220" t="s">
        <v>84</v>
      </c>
      <c r="AY240" s="18" t="s">
        <v>203</v>
      </c>
      <c r="BE240" s="221">
        <f t="shared" ref="BE240:BE250" si="4">IF(N240="základní",J240,0)</f>
        <v>0</v>
      </c>
      <c r="BF240" s="221">
        <f t="shared" ref="BF240:BF250" si="5">IF(N240="snížená",J240,0)</f>
        <v>0</v>
      </c>
      <c r="BG240" s="221">
        <f t="shared" ref="BG240:BG250" si="6">IF(N240="zákl. přenesená",J240,0)</f>
        <v>0</v>
      </c>
      <c r="BH240" s="221">
        <f t="shared" ref="BH240:BH250" si="7">IF(N240="sníž. přenesená",J240,0)</f>
        <v>0</v>
      </c>
      <c r="BI240" s="221">
        <f t="shared" ref="BI240:BI250" si="8">IF(N240="nulová",J240,0)</f>
        <v>0</v>
      </c>
      <c r="BJ240" s="18" t="s">
        <v>82</v>
      </c>
      <c r="BK240" s="221">
        <f t="shared" ref="BK240:BK250" si="9">ROUND(I240*H240,2)</f>
        <v>0</v>
      </c>
      <c r="BL240" s="18" t="s">
        <v>209</v>
      </c>
      <c r="BM240" s="220" t="s">
        <v>2354</v>
      </c>
    </row>
    <row r="241" spans="1:65" s="2" customFormat="1" ht="33" customHeight="1">
      <c r="A241" s="35"/>
      <c r="B241" s="36"/>
      <c r="C241" s="209" t="s">
        <v>1818</v>
      </c>
      <c r="D241" s="209" t="s">
        <v>205</v>
      </c>
      <c r="E241" s="210" t="s">
        <v>6238</v>
      </c>
      <c r="F241" s="211" t="s">
        <v>6239</v>
      </c>
      <c r="G241" s="212" t="s">
        <v>208</v>
      </c>
      <c r="H241" s="213">
        <v>2</v>
      </c>
      <c r="I241" s="214"/>
      <c r="J241" s="215">
        <f t="shared" si="0"/>
        <v>0</v>
      </c>
      <c r="K241" s="211" t="s">
        <v>1</v>
      </c>
      <c r="L241" s="40"/>
      <c r="M241" s="216" t="s">
        <v>1</v>
      </c>
      <c r="N241" s="217" t="s">
        <v>40</v>
      </c>
      <c r="O241" s="72"/>
      <c r="P241" s="218">
        <f t="shared" si="1"/>
        <v>0</v>
      </c>
      <c r="Q241" s="218">
        <v>0</v>
      </c>
      <c r="R241" s="218">
        <f t="shared" si="2"/>
        <v>0</v>
      </c>
      <c r="S241" s="218">
        <v>0</v>
      </c>
      <c r="T241" s="219">
        <f t="shared" si="3"/>
        <v>0</v>
      </c>
      <c r="U241" s="35"/>
      <c r="V241" s="35"/>
      <c r="W241" s="35"/>
      <c r="X241" s="35"/>
      <c r="Y241" s="35"/>
      <c r="Z241" s="35"/>
      <c r="AA241" s="35"/>
      <c r="AB241" s="35"/>
      <c r="AC241" s="35"/>
      <c r="AD241" s="35"/>
      <c r="AE241" s="35"/>
      <c r="AR241" s="220" t="s">
        <v>209</v>
      </c>
      <c r="AT241" s="220" t="s">
        <v>205</v>
      </c>
      <c r="AU241" s="220" t="s">
        <v>84</v>
      </c>
      <c r="AY241" s="18" t="s">
        <v>203</v>
      </c>
      <c r="BE241" s="221">
        <f t="shared" si="4"/>
        <v>0</v>
      </c>
      <c r="BF241" s="221">
        <f t="shared" si="5"/>
        <v>0</v>
      </c>
      <c r="BG241" s="221">
        <f t="shared" si="6"/>
        <v>0</v>
      </c>
      <c r="BH241" s="221">
        <f t="shared" si="7"/>
        <v>0</v>
      </c>
      <c r="BI241" s="221">
        <f t="shared" si="8"/>
        <v>0</v>
      </c>
      <c r="BJ241" s="18" t="s">
        <v>82</v>
      </c>
      <c r="BK241" s="221">
        <f t="shared" si="9"/>
        <v>0</v>
      </c>
      <c r="BL241" s="18" t="s">
        <v>209</v>
      </c>
      <c r="BM241" s="220" t="s">
        <v>2365</v>
      </c>
    </row>
    <row r="242" spans="1:65" s="2" customFormat="1" ht="16.5" customHeight="1">
      <c r="A242" s="35"/>
      <c r="B242" s="36"/>
      <c r="C242" s="209" t="s">
        <v>1825</v>
      </c>
      <c r="D242" s="209" t="s">
        <v>205</v>
      </c>
      <c r="E242" s="210" t="s">
        <v>6240</v>
      </c>
      <c r="F242" s="211" t="s">
        <v>6241</v>
      </c>
      <c r="G242" s="212" t="s">
        <v>208</v>
      </c>
      <c r="H242" s="213">
        <v>2</v>
      </c>
      <c r="I242" s="214"/>
      <c r="J242" s="215">
        <f t="shared" si="0"/>
        <v>0</v>
      </c>
      <c r="K242" s="211" t="s">
        <v>1</v>
      </c>
      <c r="L242" s="40"/>
      <c r="M242" s="216" t="s">
        <v>1</v>
      </c>
      <c r="N242" s="217" t="s">
        <v>40</v>
      </c>
      <c r="O242" s="72"/>
      <c r="P242" s="218">
        <f t="shared" si="1"/>
        <v>0</v>
      </c>
      <c r="Q242" s="218">
        <v>0</v>
      </c>
      <c r="R242" s="218">
        <f t="shared" si="2"/>
        <v>0</v>
      </c>
      <c r="S242" s="218">
        <v>0</v>
      </c>
      <c r="T242" s="219">
        <f t="shared" si="3"/>
        <v>0</v>
      </c>
      <c r="U242" s="35"/>
      <c r="V242" s="35"/>
      <c r="W242" s="35"/>
      <c r="X242" s="35"/>
      <c r="Y242" s="35"/>
      <c r="Z242" s="35"/>
      <c r="AA242" s="35"/>
      <c r="AB242" s="35"/>
      <c r="AC242" s="35"/>
      <c r="AD242" s="35"/>
      <c r="AE242" s="35"/>
      <c r="AR242" s="220" t="s">
        <v>209</v>
      </c>
      <c r="AT242" s="220" t="s">
        <v>205</v>
      </c>
      <c r="AU242" s="220" t="s">
        <v>84</v>
      </c>
      <c r="AY242" s="18" t="s">
        <v>203</v>
      </c>
      <c r="BE242" s="221">
        <f t="shared" si="4"/>
        <v>0</v>
      </c>
      <c r="BF242" s="221">
        <f t="shared" si="5"/>
        <v>0</v>
      </c>
      <c r="BG242" s="221">
        <f t="shared" si="6"/>
        <v>0</v>
      </c>
      <c r="BH242" s="221">
        <f t="shared" si="7"/>
        <v>0</v>
      </c>
      <c r="BI242" s="221">
        <f t="shared" si="8"/>
        <v>0</v>
      </c>
      <c r="BJ242" s="18" t="s">
        <v>82</v>
      </c>
      <c r="BK242" s="221">
        <f t="shared" si="9"/>
        <v>0</v>
      </c>
      <c r="BL242" s="18" t="s">
        <v>209</v>
      </c>
      <c r="BM242" s="220" t="s">
        <v>2375</v>
      </c>
    </row>
    <row r="243" spans="1:65" s="2" customFormat="1" ht="33" customHeight="1">
      <c r="A243" s="35"/>
      <c r="B243" s="36"/>
      <c r="C243" s="209" t="s">
        <v>1830</v>
      </c>
      <c r="D243" s="209" t="s">
        <v>205</v>
      </c>
      <c r="E243" s="210" t="s">
        <v>6242</v>
      </c>
      <c r="F243" s="211" t="s">
        <v>6243</v>
      </c>
      <c r="G243" s="212" t="s">
        <v>6244</v>
      </c>
      <c r="H243" s="213">
        <v>4</v>
      </c>
      <c r="I243" s="214"/>
      <c r="J243" s="215">
        <f t="shared" si="0"/>
        <v>0</v>
      </c>
      <c r="K243" s="211" t="s">
        <v>1</v>
      </c>
      <c r="L243" s="40"/>
      <c r="M243" s="216" t="s">
        <v>1</v>
      </c>
      <c r="N243" s="217" t="s">
        <v>40</v>
      </c>
      <c r="O243" s="72"/>
      <c r="P243" s="218">
        <f t="shared" si="1"/>
        <v>0</v>
      </c>
      <c r="Q243" s="218">
        <v>0</v>
      </c>
      <c r="R243" s="218">
        <f t="shared" si="2"/>
        <v>0</v>
      </c>
      <c r="S243" s="218">
        <v>0</v>
      </c>
      <c r="T243" s="219">
        <f t="shared" si="3"/>
        <v>0</v>
      </c>
      <c r="U243" s="35"/>
      <c r="V243" s="35"/>
      <c r="W243" s="35"/>
      <c r="X243" s="35"/>
      <c r="Y243" s="35"/>
      <c r="Z243" s="35"/>
      <c r="AA243" s="35"/>
      <c r="AB243" s="35"/>
      <c r="AC243" s="35"/>
      <c r="AD243" s="35"/>
      <c r="AE243" s="35"/>
      <c r="AR243" s="220" t="s">
        <v>209</v>
      </c>
      <c r="AT243" s="220" t="s">
        <v>205</v>
      </c>
      <c r="AU243" s="220" t="s">
        <v>84</v>
      </c>
      <c r="AY243" s="18" t="s">
        <v>203</v>
      </c>
      <c r="BE243" s="221">
        <f t="shared" si="4"/>
        <v>0</v>
      </c>
      <c r="BF243" s="221">
        <f t="shared" si="5"/>
        <v>0</v>
      </c>
      <c r="BG243" s="221">
        <f t="shared" si="6"/>
        <v>0</v>
      </c>
      <c r="BH243" s="221">
        <f t="shared" si="7"/>
        <v>0</v>
      </c>
      <c r="BI243" s="221">
        <f t="shared" si="8"/>
        <v>0</v>
      </c>
      <c r="BJ243" s="18" t="s">
        <v>82</v>
      </c>
      <c r="BK243" s="221">
        <f t="shared" si="9"/>
        <v>0</v>
      </c>
      <c r="BL243" s="18" t="s">
        <v>209</v>
      </c>
      <c r="BM243" s="220" t="s">
        <v>2386</v>
      </c>
    </row>
    <row r="244" spans="1:65" s="2" customFormat="1" ht="16.5" customHeight="1">
      <c r="A244" s="35"/>
      <c r="B244" s="36"/>
      <c r="C244" s="209" t="s">
        <v>1838</v>
      </c>
      <c r="D244" s="209" t="s">
        <v>205</v>
      </c>
      <c r="E244" s="210" t="s">
        <v>6245</v>
      </c>
      <c r="F244" s="211" t="s">
        <v>6246</v>
      </c>
      <c r="G244" s="212" t="s">
        <v>208</v>
      </c>
      <c r="H244" s="213">
        <v>4</v>
      </c>
      <c r="I244" s="214"/>
      <c r="J244" s="215">
        <f t="shared" si="0"/>
        <v>0</v>
      </c>
      <c r="K244" s="211" t="s">
        <v>1</v>
      </c>
      <c r="L244" s="40"/>
      <c r="M244" s="216" t="s">
        <v>1</v>
      </c>
      <c r="N244" s="217" t="s">
        <v>40</v>
      </c>
      <c r="O244" s="72"/>
      <c r="P244" s="218">
        <f t="shared" si="1"/>
        <v>0</v>
      </c>
      <c r="Q244" s="218">
        <v>0</v>
      </c>
      <c r="R244" s="218">
        <f t="shared" si="2"/>
        <v>0</v>
      </c>
      <c r="S244" s="218">
        <v>0</v>
      </c>
      <c r="T244" s="219">
        <f t="shared" si="3"/>
        <v>0</v>
      </c>
      <c r="U244" s="35"/>
      <c r="V244" s="35"/>
      <c r="W244" s="35"/>
      <c r="X244" s="35"/>
      <c r="Y244" s="35"/>
      <c r="Z244" s="35"/>
      <c r="AA244" s="35"/>
      <c r="AB244" s="35"/>
      <c r="AC244" s="35"/>
      <c r="AD244" s="35"/>
      <c r="AE244" s="35"/>
      <c r="AR244" s="220" t="s">
        <v>209</v>
      </c>
      <c r="AT244" s="220" t="s">
        <v>205</v>
      </c>
      <c r="AU244" s="220" t="s">
        <v>84</v>
      </c>
      <c r="AY244" s="18" t="s">
        <v>203</v>
      </c>
      <c r="BE244" s="221">
        <f t="shared" si="4"/>
        <v>0</v>
      </c>
      <c r="BF244" s="221">
        <f t="shared" si="5"/>
        <v>0</v>
      </c>
      <c r="BG244" s="221">
        <f t="shared" si="6"/>
        <v>0</v>
      </c>
      <c r="BH244" s="221">
        <f t="shared" si="7"/>
        <v>0</v>
      </c>
      <c r="BI244" s="221">
        <f t="shared" si="8"/>
        <v>0</v>
      </c>
      <c r="BJ244" s="18" t="s">
        <v>82</v>
      </c>
      <c r="BK244" s="221">
        <f t="shared" si="9"/>
        <v>0</v>
      </c>
      <c r="BL244" s="18" t="s">
        <v>209</v>
      </c>
      <c r="BM244" s="220" t="s">
        <v>2396</v>
      </c>
    </row>
    <row r="245" spans="1:65" s="2" customFormat="1" ht="33" customHeight="1">
      <c r="A245" s="35"/>
      <c r="B245" s="36"/>
      <c r="C245" s="209" t="s">
        <v>1845</v>
      </c>
      <c r="D245" s="209" t="s">
        <v>205</v>
      </c>
      <c r="E245" s="210" t="s">
        <v>6247</v>
      </c>
      <c r="F245" s="211" t="s">
        <v>6248</v>
      </c>
      <c r="G245" s="212" t="s">
        <v>6244</v>
      </c>
      <c r="H245" s="213">
        <v>4</v>
      </c>
      <c r="I245" s="214"/>
      <c r="J245" s="215">
        <f t="shared" si="0"/>
        <v>0</v>
      </c>
      <c r="K245" s="211" t="s">
        <v>1</v>
      </c>
      <c r="L245" s="40"/>
      <c r="M245" s="216" t="s">
        <v>1</v>
      </c>
      <c r="N245" s="217" t="s">
        <v>40</v>
      </c>
      <c r="O245" s="72"/>
      <c r="P245" s="218">
        <f t="shared" si="1"/>
        <v>0</v>
      </c>
      <c r="Q245" s="218">
        <v>0</v>
      </c>
      <c r="R245" s="218">
        <f t="shared" si="2"/>
        <v>0</v>
      </c>
      <c r="S245" s="218">
        <v>0</v>
      </c>
      <c r="T245" s="219">
        <f t="shared" si="3"/>
        <v>0</v>
      </c>
      <c r="U245" s="35"/>
      <c r="V245" s="35"/>
      <c r="W245" s="35"/>
      <c r="X245" s="35"/>
      <c r="Y245" s="35"/>
      <c r="Z245" s="35"/>
      <c r="AA245" s="35"/>
      <c r="AB245" s="35"/>
      <c r="AC245" s="35"/>
      <c r="AD245" s="35"/>
      <c r="AE245" s="35"/>
      <c r="AR245" s="220" t="s">
        <v>209</v>
      </c>
      <c r="AT245" s="220" t="s">
        <v>205</v>
      </c>
      <c r="AU245" s="220" t="s">
        <v>84</v>
      </c>
      <c r="AY245" s="18" t="s">
        <v>203</v>
      </c>
      <c r="BE245" s="221">
        <f t="shared" si="4"/>
        <v>0</v>
      </c>
      <c r="BF245" s="221">
        <f t="shared" si="5"/>
        <v>0</v>
      </c>
      <c r="BG245" s="221">
        <f t="shared" si="6"/>
        <v>0</v>
      </c>
      <c r="BH245" s="221">
        <f t="shared" si="7"/>
        <v>0</v>
      </c>
      <c r="BI245" s="221">
        <f t="shared" si="8"/>
        <v>0</v>
      </c>
      <c r="BJ245" s="18" t="s">
        <v>82</v>
      </c>
      <c r="BK245" s="221">
        <f t="shared" si="9"/>
        <v>0</v>
      </c>
      <c r="BL245" s="18" t="s">
        <v>209</v>
      </c>
      <c r="BM245" s="220" t="s">
        <v>2406</v>
      </c>
    </row>
    <row r="246" spans="1:65" s="2" customFormat="1" ht="16.5" customHeight="1">
      <c r="A246" s="35"/>
      <c r="B246" s="36"/>
      <c r="C246" s="209" t="s">
        <v>2097</v>
      </c>
      <c r="D246" s="209" t="s">
        <v>205</v>
      </c>
      <c r="E246" s="210" t="s">
        <v>6249</v>
      </c>
      <c r="F246" s="211" t="s">
        <v>6250</v>
      </c>
      <c r="G246" s="212" t="s">
        <v>208</v>
      </c>
      <c r="H246" s="213">
        <v>12</v>
      </c>
      <c r="I246" s="214"/>
      <c r="J246" s="215">
        <f t="shared" si="0"/>
        <v>0</v>
      </c>
      <c r="K246" s="211" t="s">
        <v>1</v>
      </c>
      <c r="L246" s="40"/>
      <c r="M246" s="216" t="s">
        <v>1</v>
      </c>
      <c r="N246" s="217" t="s">
        <v>40</v>
      </c>
      <c r="O246" s="72"/>
      <c r="P246" s="218">
        <f t="shared" si="1"/>
        <v>0</v>
      </c>
      <c r="Q246" s="218">
        <v>0</v>
      </c>
      <c r="R246" s="218">
        <f t="shared" si="2"/>
        <v>0</v>
      </c>
      <c r="S246" s="218">
        <v>0</v>
      </c>
      <c r="T246" s="219">
        <f t="shared" si="3"/>
        <v>0</v>
      </c>
      <c r="U246" s="35"/>
      <c r="V246" s="35"/>
      <c r="W246" s="35"/>
      <c r="X246" s="35"/>
      <c r="Y246" s="35"/>
      <c r="Z246" s="35"/>
      <c r="AA246" s="35"/>
      <c r="AB246" s="35"/>
      <c r="AC246" s="35"/>
      <c r="AD246" s="35"/>
      <c r="AE246" s="35"/>
      <c r="AR246" s="220" t="s">
        <v>209</v>
      </c>
      <c r="AT246" s="220" t="s">
        <v>205</v>
      </c>
      <c r="AU246" s="220" t="s">
        <v>84</v>
      </c>
      <c r="AY246" s="18" t="s">
        <v>203</v>
      </c>
      <c r="BE246" s="221">
        <f t="shared" si="4"/>
        <v>0</v>
      </c>
      <c r="BF246" s="221">
        <f t="shared" si="5"/>
        <v>0</v>
      </c>
      <c r="BG246" s="221">
        <f t="shared" si="6"/>
        <v>0</v>
      </c>
      <c r="BH246" s="221">
        <f t="shared" si="7"/>
        <v>0</v>
      </c>
      <c r="BI246" s="221">
        <f t="shared" si="8"/>
        <v>0</v>
      </c>
      <c r="BJ246" s="18" t="s">
        <v>82</v>
      </c>
      <c r="BK246" s="221">
        <f t="shared" si="9"/>
        <v>0</v>
      </c>
      <c r="BL246" s="18" t="s">
        <v>209</v>
      </c>
      <c r="BM246" s="220" t="s">
        <v>2417</v>
      </c>
    </row>
    <row r="247" spans="1:65" s="2" customFormat="1" ht="16.5" customHeight="1">
      <c r="A247" s="35"/>
      <c r="B247" s="36"/>
      <c r="C247" s="209" t="s">
        <v>2177</v>
      </c>
      <c r="D247" s="209" t="s">
        <v>205</v>
      </c>
      <c r="E247" s="210" t="s">
        <v>6251</v>
      </c>
      <c r="F247" s="211" t="s">
        <v>6252</v>
      </c>
      <c r="G247" s="212" t="s">
        <v>208</v>
      </c>
      <c r="H247" s="213">
        <v>4</v>
      </c>
      <c r="I247" s="214"/>
      <c r="J247" s="215">
        <f t="shared" si="0"/>
        <v>0</v>
      </c>
      <c r="K247" s="211" t="s">
        <v>1</v>
      </c>
      <c r="L247" s="40"/>
      <c r="M247" s="216" t="s">
        <v>1</v>
      </c>
      <c r="N247" s="217" t="s">
        <v>40</v>
      </c>
      <c r="O247" s="72"/>
      <c r="P247" s="218">
        <f t="shared" si="1"/>
        <v>0</v>
      </c>
      <c r="Q247" s="218">
        <v>0</v>
      </c>
      <c r="R247" s="218">
        <f t="shared" si="2"/>
        <v>0</v>
      </c>
      <c r="S247" s="218">
        <v>0</v>
      </c>
      <c r="T247" s="219">
        <f t="shared" si="3"/>
        <v>0</v>
      </c>
      <c r="U247" s="35"/>
      <c r="V247" s="35"/>
      <c r="W247" s="35"/>
      <c r="X247" s="35"/>
      <c r="Y247" s="35"/>
      <c r="Z247" s="35"/>
      <c r="AA247" s="35"/>
      <c r="AB247" s="35"/>
      <c r="AC247" s="35"/>
      <c r="AD247" s="35"/>
      <c r="AE247" s="35"/>
      <c r="AR247" s="220" t="s">
        <v>209</v>
      </c>
      <c r="AT247" s="220" t="s">
        <v>205</v>
      </c>
      <c r="AU247" s="220" t="s">
        <v>84</v>
      </c>
      <c r="AY247" s="18" t="s">
        <v>203</v>
      </c>
      <c r="BE247" s="221">
        <f t="shared" si="4"/>
        <v>0</v>
      </c>
      <c r="BF247" s="221">
        <f t="shared" si="5"/>
        <v>0</v>
      </c>
      <c r="BG247" s="221">
        <f t="shared" si="6"/>
        <v>0</v>
      </c>
      <c r="BH247" s="221">
        <f t="shared" si="7"/>
        <v>0</v>
      </c>
      <c r="BI247" s="221">
        <f t="shared" si="8"/>
        <v>0</v>
      </c>
      <c r="BJ247" s="18" t="s">
        <v>82</v>
      </c>
      <c r="BK247" s="221">
        <f t="shared" si="9"/>
        <v>0</v>
      </c>
      <c r="BL247" s="18" t="s">
        <v>209</v>
      </c>
      <c r="BM247" s="220" t="s">
        <v>2426</v>
      </c>
    </row>
    <row r="248" spans="1:65" s="2" customFormat="1" ht="16.5" customHeight="1">
      <c r="A248" s="35"/>
      <c r="B248" s="36"/>
      <c r="C248" s="209" t="s">
        <v>2188</v>
      </c>
      <c r="D248" s="209" t="s">
        <v>205</v>
      </c>
      <c r="E248" s="210" t="s">
        <v>6253</v>
      </c>
      <c r="F248" s="211" t="s">
        <v>6254</v>
      </c>
      <c r="G248" s="212" t="s">
        <v>208</v>
      </c>
      <c r="H248" s="213">
        <v>4</v>
      </c>
      <c r="I248" s="214"/>
      <c r="J248" s="215">
        <f t="shared" si="0"/>
        <v>0</v>
      </c>
      <c r="K248" s="211" t="s">
        <v>1</v>
      </c>
      <c r="L248" s="40"/>
      <c r="M248" s="216" t="s">
        <v>1</v>
      </c>
      <c r="N248" s="217" t="s">
        <v>40</v>
      </c>
      <c r="O248" s="72"/>
      <c r="P248" s="218">
        <f t="shared" si="1"/>
        <v>0</v>
      </c>
      <c r="Q248" s="218">
        <v>0</v>
      </c>
      <c r="R248" s="218">
        <f t="shared" si="2"/>
        <v>0</v>
      </c>
      <c r="S248" s="218">
        <v>0</v>
      </c>
      <c r="T248" s="219">
        <f t="shared" si="3"/>
        <v>0</v>
      </c>
      <c r="U248" s="35"/>
      <c r="V248" s="35"/>
      <c r="W248" s="35"/>
      <c r="X248" s="35"/>
      <c r="Y248" s="35"/>
      <c r="Z248" s="35"/>
      <c r="AA248" s="35"/>
      <c r="AB248" s="35"/>
      <c r="AC248" s="35"/>
      <c r="AD248" s="35"/>
      <c r="AE248" s="35"/>
      <c r="AR248" s="220" t="s">
        <v>209</v>
      </c>
      <c r="AT248" s="220" t="s">
        <v>205</v>
      </c>
      <c r="AU248" s="220" t="s">
        <v>84</v>
      </c>
      <c r="AY248" s="18" t="s">
        <v>203</v>
      </c>
      <c r="BE248" s="221">
        <f t="shared" si="4"/>
        <v>0</v>
      </c>
      <c r="BF248" s="221">
        <f t="shared" si="5"/>
        <v>0</v>
      </c>
      <c r="BG248" s="221">
        <f t="shared" si="6"/>
        <v>0</v>
      </c>
      <c r="BH248" s="221">
        <f t="shared" si="7"/>
        <v>0</v>
      </c>
      <c r="BI248" s="221">
        <f t="shared" si="8"/>
        <v>0</v>
      </c>
      <c r="BJ248" s="18" t="s">
        <v>82</v>
      </c>
      <c r="BK248" s="221">
        <f t="shared" si="9"/>
        <v>0</v>
      </c>
      <c r="BL248" s="18" t="s">
        <v>209</v>
      </c>
      <c r="BM248" s="220" t="s">
        <v>2193</v>
      </c>
    </row>
    <row r="249" spans="1:65" s="2" customFormat="1" ht="16.5" customHeight="1">
      <c r="A249" s="35"/>
      <c r="B249" s="36"/>
      <c r="C249" s="209" t="s">
        <v>2195</v>
      </c>
      <c r="D249" s="209" t="s">
        <v>205</v>
      </c>
      <c r="E249" s="210" t="s">
        <v>6255</v>
      </c>
      <c r="F249" s="211" t="s">
        <v>6256</v>
      </c>
      <c r="G249" s="212" t="s">
        <v>6244</v>
      </c>
      <c r="H249" s="213">
        <v>4</v>
      </c>
      <c r="I249" s="214"/>
      <c r="J249" s="215">
        <f t="shared" si="0"/>
        <v>0</v>
      </c>
      <c r="K249" s="211" t="s">
        <v>1</v>
      </c>
      <c r="L249" s="40"/>
      <c r="M249" s="216" t="s">
        <v>1</v>
      </c>
      <c r="N249" s="217" t="s">
        <v>40</v>
      </c>
      <c r="O249" s="72"/>
      <c r="P249" s="218">
        <f t="shared" si="1"/>
        <v>0</v>
      </c>
      <c r="Q249" s="218">
        <v>0</v>
      </c>
      <c r="R249" s="218">
        <f t="shared" si="2"/>
        <v>0</v>
      </c>
      <c r="S249" s="218">
        <v>0</v>
      </c>
      <c r="T249" s="219">
        <f t="shared" si="3"/>
        <v>0</v>
      </c>
      <c r="U249" s="35"/>
      <c r="V249" s="35"/>
      <c r="W249" s="35"/>
      <c r="X249" s="35"/>
      <c r="Y249" s="35"/>
      <c r="Z249" s="35"/>
      <c r="AA249" s="35"/>
      <c r="AB249" s="35"/>
      <c r="AC249" s="35"/>
      <c r="AD249" s="35"/>
      <c r="AE249" s="35"/>
      <c r="AR249" s="220" t="s">
        <v>209</v>
      </c>
      <c r="AT249" s="220" t="s">
        <v>205</v>
      </c>
      <c r="AU249" s="220" t="s">
        <v>84</v>
      </c>
      <c r="AY249" s="18" t="s">
        <v>203</v>
      </c>
      <c r="BE249" s="221">
        <f t="shared" si="4"/>
        <v>0</v>
      </c>
      <c r="BF249" s="221">
        <f t="shared" si="5"/>
        <v>0</v>
      </c>
      <c r="BG249" s="221">
        <f t="shared" si="6"/>
        <v>0</v>
      </c>
      <c r="BH249" s="221">
        <f t="shared" si="7"/>
        <v>0</v>
      </c>
      <c r="BI249" s="221">
        <f t="shared" si="8"/>
        <v>0</v>
      </c>
      <c r="BJ249" s="18" t="s">
        <v>82</v>
      </c>
      <c r="BK249" s="221">
        <f t="shared" si="9"/>
        <v>0</v>
      </c>
      <c r="BL249" s="18" t="s">
        <v>209</v>
      </c>
      <c r="BM249" s="220" t="s">
        <v>2222</v>
      </c>
    </row>
    <row r="250" spans="1:65" s="2" customFormat="1" ht="16.5" customHeight="1">
      <c r="A250" s="35"/>
      <c r="B250" s="36"/>
      <c r="C250" s="209" t="s">
        <v>2208</v>
      </c>
      <c r="D250" s="209" t="s">
        <v>205</v>
      </c>
      <c r="E250" s="210" t="s">
        <v>6257</v>
      </c>
      <c r="F250" s="211" t="s">
        <v>6258</v>
      </c>
      <c r="G250" s="212" t="s">
        <v>6098</v>
      </c>
      <c r="H250" s="213">
        <v>1</v>
      </c>
      <c r="I250" s="214"/>
      <c r="J250" s="215">
        <f t="shared" si="0"/>
        <v>0</v>
      </c>
      <c r="K250" s="211" t="s">
        <v>1</v>
      </c>
      <c r="L250" s="40"/>
      <c r="M250" s="216" t="s">
        <v>1</v>
      </c>
      <c r="N250" s="217" t="s">
        <v>40</v>
      </c>
      <c r="O250" s="72"/>
      <c r="P250" s="218">
        <f t="shared" si="1"/>
        <v>0</v>
      </c>
      <c r="Q250" s="218">
        <v>0</v>
      </c>
      <c r="R250" s="218">
        <f t="shared" si="2"/>
        <v>0</v>
      </c>
      <c r="S250" s="218">
        <v>0</v>
      </c>
      <c r="T250" s="219">
        <f t="shared" si="3"/>
        <v>0</v>
      </c>
      <c r="U250" s="35"/>
      <c r="V250" s="35"/>
      <c r="W250" s="35"/>
      <c r="X250" s="35"/>
      <c r="Y250" s="35"/>
      <c r="Z250" s="35"/>
      <c r="AA250" s="35"/>
      <c r="AB250" s="35"/>
      <c r="AC250" s="35"/>
      <c r="AD250" s="35"/>
      <c r="AE250" s="35"/>
      <c r="AR250" s="220" t="s">
        <v>209</v>
      </c>
      <c r="AT250" s="220" t="s">
        <v>205</v>
      </c>
      <c r="AU250" s="220" t="s">
        <v>84</v>
      </c>
      <c r="AY250" s="18" t="s">
        <v>203</v>
      </c>
      <c r="BE250" s="221">
        <f t="shared" si="4"/>
        <v>0</v>
      </c>
      <c r="BF250" s="221">
        <f t="shared" si="5"/>
        <v>0</v>
      </c>
      <c r="BG250" s="221">
        <f t="shared" si="6"/>
        <v>0</v>
      </c>
      <c r="BH250" s="221">
        <f t="shared" si="7"/>
        <v>0</v>
      </c>
      <c r="BI250" s="221">
        <f t="shared" si="8"/>
        <v>0</v>
      </c>
      <c r="BJ250" s="18" t="s">
        <v>82</v>
      </c>
      <c r="BK250" s="221">
        <f t="shared" si="9"/>
        <v>0</v>
      </c>
      <c r="BL250" s="18" t="s">
        <v>209</v>
      </c>
      <c r="BM250" s="220" t="s">
        <v>2641</v>
      </c>
    </row>
    <row r="251" spans="1:65" s="12" customFormat="1" ht="22.9" customHeight="1">
      <c r="B251" s="193"/>
      <c r="C251" s="194"/>
      <c r="D251" s="195" t="s">
        <v>74</v>
      </c>
      <c r="E251" s="207" t="s">
        <v>6259</v>
      </c>
      <c r="F251" s="207" t="s">
        <v>6260</v>
      </c>
      <c r="G251" s="194"/>
      <c r="H251" s="194"/>
      <c r="I251" s="197"/>
      <c r="J251" s="208">
        <f>BK251</f>
        <v>0</v>
      </c>
      <c r="K251" s="194"/>
      <c r="L251" s="199"/>
      <c r="M251" s="200"/>
      <c r="N251" s="201"/>
      <c r="O251" s="201"/>
      <c r="P251" s="202">
        <f>SUM(P252:P267)</f>
        <v>0</v>
      </c>
      <c r="Q251" s="201"/>
      <c r="R251" s="202">
        <f>SUM(R252:R267)</f>
        <v>0</v>
      </c>
      <c r="S251" s="201"/>
      <c r="T251" s="203">
        <f>SUM(T252:T267)</f>
        <v>0</v>
      </c>
      <c r="AR251" s="204" t="s">
        <v>82</v>
      </c>
      <c r="AT251" s="205" t="s">
        <v>74</v>
      </c>
      <c r="AU251" s="205" t="s">
        <v>82</v>
      </c>
      <c r="AY251" s="204" t="s">
        <v>203</v>
      </c>
      <c r="BK251" s="206">
        <f>SUM(BK252:BK267)</f>
        <v>0</v>
      </c>
    </row>
    <row r="252" spans="1:65" s="2" customFormat="1" ht="16.5" customHeight="1">
      <c r="A252" s="35"/>
      <c r="B252" s="36"/>
      <c r="C252" s="209" t="s">
        <v>2214</v>
      </c>
      <c r="D252" s="209" t="s">
        <v>205</v>
      </c>
      <c r="E252" s="210" t="s">
        <v>6261</v>
      </c>
      <c r="F252" s="211" t="s">
        <v>6262</v>
      </c>
      <c r="G252" s="212" t="s">
        <v>208</v>
      </c>
      <c r="H252" s="213">
        <v>16</v>
      </c>
      <c r="I252" s="214"/>
      <c r="J252" s="215">
        <f>ROUND(I252*H252,2)</f>
        <v>0</v>
      </c>
      <c r="K252" s="211" t="s">
        <v>1</v>
      </c>
      <c r="L252" s="40"/>
      <c r="M252" s="216" t="s">
        <v>1</v>
      </c>
      <c r="N252" s="217" t="s">
        <v>40</v>
      </c>
      <c r="O252" s="72"/>
      <c r="P252" s="218">
        <f>O252*H252</f>
        <v>0</v>
      </c>
      <c r="Q252" s="218">
        <v>0</v>
      </c>
      <c r="R252" s="218">
        <f>Q252*H252</f>
        <v>0</v>
      </c>
      <c r="S252" s="218">
        <v>0</v>
      </c>
      <c r="T252" s="219">
        <f>S252*H252</f>
        <v>0</v>
      </c>
      <c r="U252" s="35"/>
      <c r="V252" s="35"/>
      <c r="W252" s="35"/>
      <c r="X252" s="35"/>
      <c r="Y252" s="35"/>
      <c r="Z252" s="35"/>
      <c r="AA252" s="35"/>
      <c r="AB252" s="35"/>
      <c r="AC252" s="35"/>
      <c r="AD252" s="35"/>
      <c r="AE252" s="35"/>
      <c r="AR252" s="220" t="s">
        <v>209</v>
      </c>
      <c r="AT252" s="220" t="s">
        <v>205</v>
      </c>
      <c r="AU252" s="220" t="s">
        <v>84</v>
      </c>
      <c r="AY252" s="18" t="s">
        <v>203</v>
      </c>
      <c r="BE252" s="221">
        <f>IF(N252="základní",J252,0)</f>
        <v>0</v>
      </c>
      <c r="BF252" s="221">
        <f>IF(N252="snížená",J252,0)</f>
        <v>0</v>
      </c>
      <c r="BG252" s="221">
        <f>IF(N252="zákl. přenesená",J252,0)</f>
        <v>0</v>
      </c>
      <c r="BH252" s="221">
        <f>IF(N252="sníž. přenesená",J252,0)</f>
        <v>0</v>
      </c>
      <c r="BI252" s="221">
        <f>IF(N252="nulová",J252,0)</f>
        <v>0</v>
      </c>
      <c r="BJ252" s="18" t="s">
        <v>82</v>
      </c>
      <c r="BK252" s="221">
        <f>ROUND(I252*H252,2)</f>
        <v>0</v>
      </c>
      <c r="BL252" s="18" t="s">
        <v>209</v>
      </c>
      <c r="BM252" s="220" t="s">
        <v>2651</v>
      </c>
    </row>
    <row r="253" spans="1:65" s="13" customFormat="1" ht="11.25">
      <c r="B253" s="222"/>
      <c r="C253" s="223"/>
      <c r="D253" s="224" t="s">
        <v>211</v>
      </c>
      <c r="E253" s="225" t="s">
        <v>1</v>
      </c>
      <c r="F253" s="226" t="s">
        <v>6263</v>
      </c>
      <c r="G253" s="223"/>
      <c r="H253" s="225" t="s">
        <v>1</v>
      </c>
      <c r="I253" s="227"/>
      <c r="J253" s="223"/>
      <c r="K253" s="223"/>
      <c r="L253" s="228"/>
      <c r="M253" s="229"/>
      <c r="N253" s="230"/>
      <c r="O253" s="230"/>
      <c r="P253" s="230"/>
      <c r="Q253" s="230"/>
      <c r="R253" s="230"/>
      <c r="S253" s="230"/>
      <c r="T253" s="231"/>
      <c r="AT253" s="232" t="s">
        <v>211</v>
      </c>
      <c r="AU253" s="232" t="s">
        <v>84</v>
      </c>
      <c r="AV253" s="13" t="s">
        <v>82</v>
      </c>
      <c r="AW253" s="13" t="s">
        <v>31</v>
      </c>
      <c r="AX253" s="13" t="s">
        <v>75</v>
      </c>
      <c r="AY253" s="232" t="s">
        <v>203</v>
      </c>
    </row>
    <row r="254" spans="1:65" s="14" customFormat="1" ht="11.25">
      <c r="B254" s="233"/>
      <c r="C254" s="234"/>
      <c r="D254" s="224" t="s">
        <v>211</v>
      </c>
      <c r="E254" s="235" t="s">
        <v>1</v>
      </c>
      <c r="F254" s="236" t="s">
        <v>6264</v>
      </c>
      <c r="G254" s="234"/>
      <c r="H254" s="237">
        <v>16</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1:65" s="15" customFormat="1" ht="11.25">
      <c r="B255" s="261"/>
      <c r="C255" s="262"/>
      <c r="D255" s="224" t="s">
        <v>211</v>
      </c>
      <c r="E255" s="263" t="s">
        <v>1</v>
      </c>
      <c r="F255" s="264" t="s">
        <v>5614</v>
      </c>
      <c r="G255" s="262"/>
      <c r="H255" s="265">
        <v>16</v>
      </c>
      <c r="I255" s="266"/>
      <c r="J255" s="262"/>
      <c r="K255" s="262"/>
      <c r="L255" s="267"/>
      <c r="M255" s="268"/>
      <c r="N255" s="269"/>
      <c r="O255" s="269"/>
      <c r="P255" s="269"/>
      <c r="Q255" s="269"/>
      <c r="R255" s="269"/>
      <c r="S255" s="269"/>
      <c r="T255" s="270"/>
      <c r="AT255" s="271" t="s">
        <v>211</v>
      </c>
      <c r="AU255" s="271" t="s">
        <v>84</v>
      </c>
      <c r="AV255" s="15" t="s">
        <v>209</v>
      </c>
      <c r="AW255" s="15" t="s">
        <v>31</v>
      </c>
      <c r="AX255" s="15" t="s">
        <v>82</v>
      </c>
      <c r="AY255" s="271" t="s">
        <v>203</v>
      </c>
    </row>
    <row r="256" spans="1:65" s="2" customFormat="1" ht="21.75" customHeight="1">
      <c r="A256" s="35"/>
      <c r="B256" s="36"/>
      <c r="C256" s="209" t="s">
        <v>2224</v>
      </c>
      <c r="D256" s="209" t="s">
        <v>205</v>
      </c>
      <c r="E256" s="210" t="s">
        <v>6265</v>
      </c>
      <c r="F256" s="211" t="s">
        <v>6266</v>
      </c>
      <c r="G256" s="212" t="s">
        <v>208</v>
      </c>
      <c r="H256" s="213">
        <v>12</v>
      </c>
      <c r="I256" s="214"/>
      <c r="J256" s="215">
        <f t="shared" ref="J256:J267" si="10">ROUND(I256*H256,2)</f>
        <v>0</v>
      </c>
      <c r="K256" s="211" t="s">
        <v>1</v>
      </c>
      <c r="L256" s="40"/>
      <c r="M256" s="216" t="s">
        <v>1</v>
      </c>
      <c r="N256" s="217" t="s">
        <v>40</v>
      </c>
      <c r="O256" s="72"/>
      <c r="P256" s="218">
        <f t="shared" ref="P256:P267" si="11">O256*H256</f>
        <v>0</v>
      </c>
      <c r="Q256" s="218">
        <v>0</v>
      </c>
      <c r="R256" s="218">
        <f t="shared" ref="R256:R267" si="12">Q256*H256</f>
        <v>0</v>
      </c>
      <c r="S256" s="218">
        <v>0</v>
      </c>
      <c r="T256" s="219">
        <f t="shared" ref="T256:T267" si="13">S256*H256</f>
        <v>0</v>
      </c>
      <c r="U256" s="35"/>
      <c r="V256" s="35"/>
      <c r="W256" s="35"/>
      <c r="X256" s="35"/>
      <c r="Y256" s="35"/>
      <c r="Z256" s="35"/>
      <c r="AA256" s="35"/>
      <c r="AB256" s="35"/>
      <c r="AC256" s="35"/>
      <c r="AD256" s="35"/>
      <c r="AE256" s="35"/>
      <c r="AR256" s="220" t="s">
        <v>209</v>
      </c>
      <c r="AT256" s="220" t="s">
        <v>205</v>
      </c>
      <c r="AU256" s="220" t="s">
        <v>84</v>
      </c>
      <c r="AY256" s="18" t="s">
        <v>203</v>
      </c>
      <c r="BE256" s="221">
        <f t="shared" ref="BE256:BE267" si="14">IF(N256="základní",J256,0)</f>
        <v>0</v>
      </c>
      <c r="BF256" s="221">
        <f t="shared" ref="BF256:BF267" si="15">IF(N256="snížená",J256,0)</f>
        <v>0</v>
      </c>
      <c r="BG256" s="221">
        <f t="shared" ref="BG256:BG267" si="16">IF(N256="zákl. přenesená",J256,0)</f>
        <v>0</v>
      </c>
      <c r="BH256" s="221">
        <f t="shared" ref="BH256:BH267" si="17">IF(N256="sníž. přenesená",J256,0)</f>
        <v>0</v>
      </c>
      <c r="BI256" s="221">
        <f t="shared" ref="BI256:BI267" si="18">IF(N256="nulová",J256,0)</f>
        <v>0</v>
      </c>
      <c r="BJ256" s="18" t="s">
        <v>82</v>
      </c>
      <c r="BK256" s="221">
        <f t="shared" ref="BK256:BK267" si="19">ROUND(I256*H256,2)</f>
        <v>0</v>
      </c>
      <c r="BL256" s="18" t="s">
        <v>209</v>
      </c>
      <c r="BM256" s="220" t="s">
        <v>2881</v>
      </c>
    </row>
    <row r="257" spans="1:65" s="2" customFormat="1" ht="33" customHeight="1">
      <c r="A257" s="35"/>
      <c r="B257" s="36"/>
      <c r="C257" s="209" t="s">
        <v>2232</v>
      </c>
      <c r="D257" s="209" t="s">
        <v>205</v>
      </c>
      <c r="E257" s="210" t="s">
        <v>6267</v>
      </c>
      <c r="F257" s="211" t="s">
        <v>6237</v>
      </c>
      <c r="G257" s="212" t="s">
        <v>208</v>
      </c>
      <c r="H257" s="213">
        <v>4</v>
      </c>
      <c r="I257" s="214"/>
      <c r="J257" s="215">
        <f t="shared" si="10"/>
        <v>0</v>
      </c>
      <c r="K257" s="211" t="s">
        <v>1</v>
      </c>
      <c r="L257" s="40"/>
      <c r="M257" s="216" t="s">
        <v>1</v>
      </c>
      <c r="N257" s="217" t="s">
        <v>40</v>
      </c>
      <c r="O257" s="72"/>
      <c r="P257" s="218">
        <f t="shared" si="11"/>
        <v>0</v>
      </c>
      <c r="Q257" s="218">
        <v>0</v>
      </c>
      <c r="R257" s="218">
        <f t="shared" si="12"/>
        <v>0</v>
      </c>
      <c r="S257" s="218">
        <v>0</v>
      </c>
      <c r="T257" s="219">
        <f t="shared" si="13"/>
        <v>0</v>
      </c>
      <c r="U257" s="35"/>
      <c r="V257" s="35"/>
      <c r="W257" s="35"/>
      <c r="X257" s="35"/>
      <c r="Y257" s="35"/>
      <c r="Z257" s="35"/>
      <c r="AA257" s="35"/>
      <c r="AB257" s="35"/>
      <c r="AC257" s="35"/>
      <c r="AD257" s="35"/>
      <c r="AE257" s="35"/>
      <c r="AR257" s="220" t="s">
        <v>209</v>
      </c>
      <c r="AT257" s="220" t="s">
        <v>205</v>
      </c>
      <c r="AU257" s="220" t="s">
        <v>84</v>
      </c>
      <c r="AY257" s="18" t="s">
        <v>203</v>
      </c>
      <c r="BE257" s="221">
        <f t="shared" si="14"/>
        <v>0</v>
      </c>
      <c r="BF257" s="221">
        <f t="shared" si="15"/>
        <v>0</v>
      </c>
      <c r="BG257" s="221">
        <f t="shared" si="16"/>
        <v>0</v>
      </c>
      <c r="BH257" s="221">
        <f t="shared" si="17"/>
        <v>0</v>
      </c>
      <c r="BI257" s="221">
        <f t="shared" si="18"/>
        <v>0</v>
      </c>
      <c r="BJ257" s="18" t="s">
        <v>82</v>
      </c>
      <c r="BK257" s="221">
        <f t="shared" si="19"/>
        <v>0</v>
      </c>
      <c r="BL257" s="18" t="s">
        <v>209</v>
      </c>
      <c r="BM257" s="220" t="s">
        <v>2983</v>
      </c>
    </row>
    <row r="258" spans="1:65" s="2" customFormat="1" ht="33" customHeight="1">
      <c r="A258" s="35"/>
      <c r="B258" s="36"/>
      <c r="C258" s="209" t="s">
        <v>2236</v>
      </c>
      <c r="D258" s="209" t="s">
        <v>205</v>
      </c>
      <c r="E258" s="210" t="s">
        <v>6268</v>
      </c>
      <c r="F258" s="211" t="s">
        <v>6269</v>
      </c>
      <c r="G258" s="212" t="s">
        <v>208</v>
      </c>
      <c r="H258" s="213">
        <v>4</v>
      </c>
      <c r="I258" s="214"/>
      <c r="J258" s="215">
        <f t="shared" si="10"/>
        <v>0</v>
      </c>
      <c r="K258" s="211" t="s">
        <v>1</v>
      </c>
      <c r="L258" s="40"/>
      <c r="M258" s="216" t="s">
        <v>1</v>
      </c>
      <c r="N258" s="217" t="s">
        <v>40</v>
      </c>
      <c r="O258" s="72"/>
      <c r="P258" s="218">
        <f t="shared" si="11"/>
        <v>0</v>
      </c>
      <c r="Q258" s="218">
        <v>0</v>
      </c>
      <c r="R258" s="218">
        <f t="shared" si="12"/>
        <v>0</v>
      </c>
      <c r="S258" s="218">
        <v>0</v>
      </c>
      <c r="T258" s="219">
        <f t="shared" si="13"/>
        <v>0</v>
      </c>
      <c r="U258" s="35"/>
      <c r="V258" s="35"/>
      <c r="W258" s="35"/>
      <c r="X258" s="35"/>
      <c r="Y258" s="35"/>
      <c r="Z258" s="35"/>
      <c r="AA258" s="35"/>
      <c r="AB258" s="35"/>
      <c r="AC258" s="35"/>
      <c r="AD258" s="35"/>
      <c r="AE258" s="35"/>
      <c r="AR258" s="220" t="s">
        <v>209</v>
      </c>
      <c r="AT258" s="220" t="s">
        <v>205</v>
      </c>
      <c r="AU258" s="220" t="s">
        <v>84</v>
      </c>
      <c r="AY258" s="18" t="s">
        <v>203</v>
      </c>
      <c r="BE258" s="221">
        <f t="shared" si="14"/>
        <v>0</v>
      </c>
      <c r="BF258" s="221">
        <f t="shared" si="15"/>
        <v>0</v>
      </c>
      <c r="BG258" s="221">
        <f t="shared" si="16"/>
        <v>0</v>
      </c>
      <c r="BH258" s="221">
        <f t="shared" si="17"/>
        <v>0</v>
      </c>
      <c r="BI258" s="221">
        <f t="shared" si="18"/>
        <v>0</v>
      </c>
      <c r="BJ258" s="18" t="s">
        <v>82</v>
      </c>
      <c r="BK258" s="221">
        <f t="shared" si="19"/>
        <v>0</v>
      </c>
      <c r="BL258" s="18" t="s">
        <v>209</v>
      </c>
      <c r="BM258" s="220" t="s">
        <v>2993</v>
      </c>
    </row>
    <row r="259" spans="1:65" s="2" customFormat="1" ht="16.5" customHeight="1">
      <c r="A259" s="35"/>
      <c r="B259" s="36"/>
      <c r="C259" s="209" t="s">
        <v>2241</v>
      </c>
      <c r="D259" s="209" t="s">
        <v>205</v>
      </c>
      <c r="E259" s="210" t="s">
        <v>6270</v>
      </c>
      <c r="F259" s="211" t="s">
        <v>6271</v>
      </c>
      <c r="G259" s="212" t="s">
        <v>208</v>
      </c>
      <c r="H259" s="213">
        <v>4</v>
      </c>
      <c r="I259" s="214"/>
      <c r="J259" s="215">
        <f t="shared" si="10"/>
        <v>0</v>
      </c>
      <c r="K259" s="211" t="s">
        <v>1</v>
      </c>
      <c r="L259" s="40"/>
      <c r="M259" s="216" t="s">
        <v>1</v>
      </c>
      <c r="N259" s="217" t="s">
        <v>40</v>
      </c>
      <c r="O259" s="72"/>
      <c r="P259" s="218">
        <f t="shared" si="11"/>
        <v>0</v>
      </c>
      <c r="Q259" s="218">
        <v>0</v>
      </c>
      <c r="R259" s="218">
        <f t="shared" si="12"/>
        <v>0</v>
      </c>
      <c r="S259" s="218">
        <v>0</v>
      </c>
      <c r="T259" s="219">
        <f t="shared" si="13"/>
        <v>0</v>
      </c>
      <c r="U259" s="35"/>
      <c r="V259" s="35"/>
      <c r="W259" s="35"/>
      <c r="X259" s="35"/>
      <c r="Y259" s="35"/>
      <c r="Z259" s="35"/>
      <c r="AA259" s="35"/>
      <c r="AB259" s="35"/>
      <c r="AC259" s="35"/>
      <c r="AD259" s="35"/>
      <c r="AE259" s="35"/>
      <c r="AR259" s="220" t="s">
        <v>209</v>
      </c>
      <c r="AT259" s="220" t="s">
        <v>205</v>
      </c>
      <c r="AU259" s="220" t="s">
        <v>84</v>
      </c>
      <c r="AY259" s="18" t="s">
        <v>203</v>
      </c>
      <c r="BE259" s="221">
        <f t="shared" si="14"/>
        <v>0</v>
      </c>
      <c r="BF259" s="221">
        <f t="shared" si="15"/>
        <v>0</v>
      </c>
      <c r="BG259" s="221">
        <f t="shared" si="16"/>
        <v>0</v>
      </c>
      <c r="BH259" s="221">
        <f t="shared" si="17"/>
        <v>0</v>
      </c>
      <c r="BI259" s="221">
        <f t="shared" si="18"/>
        <v>0</v>
      </c>
      <c r="BJ259" s="18" t="s">
        <v>82</v>
      </c>
      <c r="BK259" s="221">
        <f t="shared" si="19"/>
        <v>0</v>
      </c>
      <c r="BL259" s="18" t="s">
        <v>209</v>
      </c>
      <c r="BM259" s="220" t="s">
        <v>3007</v>
      </c>
    </row>
    <row r="260" spans="1:65" s="2" customFormat="1" ht="33" customHeight="1">
      <c r="A260" s="35"/>
      <c r="B260" s="36"/>
      <c r="C260" s="209" t="s">
        <v>2246</v>
      </c>
      <c r="D260" s="209" t="s">
        <v>205</v>
      </c>
      <c r="E260" s="210" t="s">
        <v>6272</v>
      </c>
      <c r="F260" s="211" t="s">
        <v>6243</v>
      </c>
      <c r="G260" s="212" t="s">
        <v>6244</v>
      </c>
      <c r="H260" s="213">
        <v>8</v>
      </c>
      <c r="I260" s="214"/>
      <c r="J260" s="215">
        <f t="shared" si="10"/>
        <v>0</v>
      </c>
      <c r="K260" s="211" t="s">
        <v>1</v>
      </c>
      <c r="L260" s="40"/>
      <c r="M260" s="216" t="s">
        <v>1</v>
      </c>
      <c r="N260" s="217" t="s">
        <v>40</v>
      </c>
      <c r="O260" s="72"/>
      <c r="P260" s="218">
        <f t="shared" si="11"/>
        <v>0</v>
      </c>
      <c r="Q260" s="218">
        <v>0</v>
      </c>
      <c r="R260" s="218">
        <f t="shared" si="12"/>
        <v>0</v>
      </c>
      <c r="S260" s="218">
        <v>0</v>
      </c>
      <c r="T260" s="219">
        <f t="shared" si="13"/>
        <v>0</v>
      </c>
      <c r="U260" s="35"/>
      <c r="V260" s="35"/>
      <c r="W260" s="35"/>
      <c r="X260" s="35"/>
      <c r="Y260" s="35"/>
      <c r="Z260" s="35"/>
      <c r="AA260" s="35"/>
      <c r="AB260" s="35"/>
      <c r="AC260" s="35"/>
      <c r="AD260" s="35"/>
      <c r="AE260" s="35"/>
      <c r="AR260" s="220" t="s">
        <v>209</v>
      </c>
      <c r="AT260" s="220" t="s">
        <v>205</v>
      </c>
      <c r="AU260" s="220" t="s">
        <v>84</v>
      </c>
      <c r="AY260" s="18" t="s">
        <v>203</v>
      </c>
      <c r="BE260" s="221">
        <f t="shared" si="14"/>
        <v>0</v>
      </c>
      <c r="BF260" s="221">
        <f t="shared" si="15"/>
        <v>0</v>
      </c>
      <c r="BG260" s="221">
        <f t="shared" si="16"/>
        <v>0</v>
      </c>
      <c r="BH260" s="221">
        <f t="shared" si="17"/>
        <v>0</v>
      </c>
      <c r="BI260" s="221">
        <f t="shared" si="18"/>
        <v>0</v>
      </c>
      <c r="BJ260" s="18" t="s">
        <v>82</v>
      </c>
      <c r="BK260" s="221">
        <f t="shared" si="19"/>
        <v>0</v>
      </c>
      <c r="BL260" s="18" t="s">
        <v>209</v>
      </c>
      <c r="BM260" s="220" t="s">
        <v>3018</v>
      </c>
    </row>
    <row r="261" spans="1:65" s="2" customFormat="1" ht="16.5" customHeight="1">
      <c r="A261" s="35"/>
      <c r="B261" s="36"/>
      <c r="C261" s="209" t="s">
        <v>2251</v>
      </c>
      <c r="D261" s="209" t="s">
        <v>205</v>
      </c>
      <c r="E261" s="210" t="s">
        <v>6273</v>
      </c>
      <c r="F261" s="211" t="s">
        <v>6246</v>
      </c>
      <c r="G261" s="212" t="s">
        <v>208</v>
      </c>
      <c r="H261" s="213">
        <v>8</v>
      </c>
      <c r="I261" s="214"/>
      <c r="J261" s="215">
        <f t="shared" si="10"/>
        <v>0</v>
      </c>
      <c r="K261" s="211" t="s">
        <v>1</v>
      </c>
      <c r="L261" s="40"/>
      <c r="M261" s="216" t="s">
        <v>1</v>
      </c>
      <c r="N261" s="217" t="s">
        <v>40</v>
      </c>
      <c r="O261" s="72"/>
      <c r="P261" s="218">
        <f t="shared" si="11"/>
        <v>0</v>
      </c>
      <c r="Q261" s="218">
        <v>0</v>
      </c>
      <c r="R261" s="218">
        <f t="shared" si="12"/>
        <v>0</v>
      </c>
      <c r="S261" s="218">
        <v>0</v>
      </c>
      <c r="T261" s="219">
        <f t="shared" si="13"/>
        <v>0</v>
      </c>
      <c r="U261" s="35"/>
      <c r="V261" s="35"/>
      <c r="W261" s="35"/>
      <c r="X261" s="35"/>
      <c r="Y261" s="35"/>
      <c r="Z261" s="35"/>
      <c r="AA261" s="35"/>
      <c r="AB261" s="35"/>
      <c r="AC261" s="35"/>
      <c r="AD261" s="35"/>
      <c r="AE261" s="35"/>
      <c r="AR261" s="220" t="s">
        <v>209</v>
      </c>
      <c r="AT261" s="220" t="s">
        <v>205</v>
      </c>
      <c r="AU261" s="220" t="s">
        <v>84</v>
      </c>
      <c r="AY261" s="18" t="s">
        <v>203</v>
      </c>
      <c r="BE261" s="221">
        <f t="shared" si="14"/>
        <v>0</v>
      </c>
      <c r="BF261" s="221">
        <f t="shared" si="15"/>
        <v>0</v>
      </c>
      <c r="BG261" s="221">
        <f t="shared" si="16"/>
        <v>0</v>
      </c>
      <c r="BH261" s="221">
        <f t="shared" si="17"/>
        <v>0</v>
      </c>
      <c r="BI261" s="221">
        <f t="shared" si="18"/>
        <v>0</v>
      </c>
      <c r="BJ261" s="18" t="s">
        <v>82</v>
      </c>
      <c r="BK261" s="221">
        <f t="shared" si="19"/>
        <v>0</v>
      </c>
      <c r="BL261" s="18" t="s">
        <v>209</v>
      </c>
      <c r="BM261" s="220" t="s">
        <v>3040</v>
      </c>
    </row>
    <row r="262" spans="1:65" s="2" customFormat="1" ht="33" customHeight="1">
      <c r="A262" s="35"/>
      <c r="B262" s="36"/>
      <c r="C262" s="209" t="s">
        <v>2255</v>
      </c>
      <c r="D262" s="209" t="s">
        <v>205</v>
      </c>
      <c r="E262" s="210" t="s">
        <v>6274</v>
      </c>
      <c r="F262" s="211" t="s">
        <v>6248</v>
      </c>
      <c r="G262" s="212" t="s">
        <v>6244</v>
      </c>
      <c r="H262" s="213">
        <v>8</v>
      </c>
      <c r="I262" s="214"/>
      <c r="J262" s="215">
        <f t="shared" si="10"/>
        <v>0</v>
      </c>
      <c r="K262" s="211" t="s">
        <v>1</v>
      </c>
      <c r="L262" s="40"/>
      <c r="M262" s="216" t="s">
        <v>1</v>
      </c>
      <c r="N262" s="217" t="s">
        <v>40</v>
      </c>
      <c r="O262" s="72"/>
      <c r="P262" s="218">
        <f t="shared" si="11"/>
        <v>0</v>
      </c>
      <c r="Q262" s="218">
        <v>0</v>
      </c>
      <c r="R262" s="218">
        <f t="shared" si="12"/>
        <v>0</v>
      </c>
      <c r="S262" s="218">
        <v>0</v>
      </c>
      <c r="T262" s="219">
        <f t="shared" si="13"/>
        <v>0</v>
      </c>
      <c r="U262" s="35"/>
      <c r="V262" s="35"/>
      <c r="W262" s="35"/>
      <c r="X262" s="35"/>
      <c r="Y262" s="35"/>
      <c r="Z262" s="35"/>
      <c r="AA262" s="35"/>
      <c r="AB262" s="35"/>
      <c r="AC262" s="35"/>
      <c r="AD262" s="35"/>
      <c r="AE262" s="35"/>
      <c r="AR262" s="220" t="s">
        <v>209</v>
      </c>
      <c r="AT262" s="220" t="s">
        <v>205</v>
      </c>
      <c r="AU262" s="220" t="s">
        <v>84</v>
      </c>
      <c r="AY262" s="18" t="s">
        <v>203</v>
      </c>
      <c r="BE262" s="221">
        <f t="shared" si="14"/>
        <v>0</v>
      </c>
      <c r="BF262" s="221">
        <f t="shared" si="15"/>
        <v>0</v>
      </c>
      <c r="BG262" s="221">
        <f t="shared" si="16"/>
        <v>0</v>
      </c>
      <c r="BH262" s="221">
        <f t="shared" si="17"/>
        <v>0</v>
      </c>
      <c r="BI262" s="221">
        <f t="shared" si="18"/>
        <v>0</v>
      </c>
      <c r="BJ262" s="18" t="s">
        <v>82</v>
      </c>
      <c r="BK262" s="221">
        <f t="shared" si="19"/>
        <v>0</v>
      </c>
      <c r="BL262" s="18" t="s">
        <v>209</v>
      </c>
      <c r="BM262" s="220" t="s">
        <v>3095</v>
      </c>
    </row>
    <row r="263" spans="1:65" s="2" customFormat="1" ht="16.5" customHeight="1">
      <c r="A263" s="35"/>
      <c r="B263" s="36"/>
      <c r="C263" s="209" t="s">
        <v>2260</v>
      </c>
      <c r="D263" s="209" t="s">
        <v>205</v>
      </c>
      <c r="E263" s="210" t="s">
        <v>6275</v>
      </c>
      <c r="F263" s="211" t="s">
        <v>6250</v>
      </c>
      <c r="G263" s="212" t="s">
        <v>208</v>
      </c>
      <c r="H263" s="213">
        <v>24</v>
      </c>
      <c r="I263" s="214"/>
      <c r="J263" s="215">
        <f t="shared" si="10"/>
        <v>0</v>
      </c>
      <c r="K263" s="211" t="s">
        <v>1</v>
      </c>
      <c r="L263" s="40"/>
      <c r="M263" s="216" t="s">
        <v>1</v>
      </c>
      <c r="N263" s="217" t="s">
        <v>40</v>
      </c>
      <c r="O263" s="72"/>
      <c r="P263" s="218">
        <f t="shared" si="11"/>
        <v>0</v>
      </c>
      <c r="Q263" s="218">
        <v>0</v>
      </c>
      <c r="R263" s="218">
        <f t="shared" si="12"/>
        <v>0</v>
      </c>
      <c r="S263" s="218">
        <v>0</v>
      </c>
      <c r="T263" s="219">
        <f t="shared" si="13"/>
        <v>0</v>
      </c>
      <c r="U263" s="35"/>
      <c r="V263" s="35"/>
      <c r="W263" s="35"/>
      <c r="X263" s="35"/>
      <c r="Y263" s="35"/>
      <c r="Z263" s="35"/>
      <c r="AA263" s="35"/>
      <c r="AB263" s="35"/>
      <c r="AC263" s="35"/>
      <c r="AD263" s="35"/>
      <c r="AE263" s="35"/>
      <c r="AR263" s="220" t="s">
        <v>209</v>
      </c>
      <c r="AT263" s="220" t="s">
        <v>205</v>
      </c>
      <c r="AU263" s="220" t="s">
        <v>84</v>
      </c>
      <c r="AY263" s="18" t="s">
        <v>203</v>
      </c>
      <c r="BE263" s="221">
        <f t="shared" si="14"/>
        <v>0</v>
      </c>
      <c r="BF263" s="221">
        <f t="shared" si="15"/>
        <v>0</v>
      </c>
      <c r="BG263" s="221">
        <f t="shared" si="16"/>
        <v>0</v>
      </c>
      <c r="BH263" s="221">
        <f t="shared" si="17"/>
        <v>0</v>
      </c>
      <c r="BI263" s="221">
        <f t="shared" si="18"/>
        <v>0</v>
      </c>
      <c r="BJ263" s="18" t="s">
        <v>82</v>
      </c>
      <c r="BK263" s="221">
        <f t="shared" si="19"/>
        <v>0</v>
      </c>
      <c r="BL263" s="18" t="s">
        <v>209</v>
      </c>
      <c r="BM263" s="220" t="s">
        <v>3164</v>
      </c>
    </row>
    <row r="264" spans="1:65" s="2" customFormat="1" ht="16.5" customHeight="1">
      <c r="A264" s="35"/>
      <c r="B264" s="36"/>
      <c r="C264" s="209" t="s">
        <v>2265</v>
      </c>
      <c r="D264" s="209" t="s">
        <v>205</v>
      </c>
      <c r="E264" s="210" t="s">
        <v>6276</v>
      </c>
      <c r="F264" s="211" t="s">
        <v>6252</v>
      </c>
      <c r="G264" s="212" t="s">
        <v>208</v>
      </c>
      <c r="H264" s="213">
        <v>8</v>
      </c>
      <c r="I264" s="214"/>
      <c r="J264" s="215">
        <f t="shared" si="10"/>
        <v>0</v>
      </c>
      <c r="K264" s="211" t="s">
        <v>1</v>
      </c>
      <c r="L264" s="40"/>
      <c r="M264" s="216" t="s">
        <v>1</v>
      </c>
      <c r="N264" s="217" t="s">
        <v>40</v>
      </c>
      <c r="O264" s="72"/>
      <c r="P264" s="218">
        <f t="shared" si="11"/>
        <v>0</v>
      </c>
      <c r="Q264" s="218">
        <v>0</v>
      </c>
      <c r="R264" s="218">
        <f t="shared" si="12"/>
        <v>0</v>
      </c>
      <c r="S264" s="218">
        <v>0</v>
      </c>
      <c r="T264" s="219">
        <f t="shared" si="13"/>
        <v>0</v>
      </c>
      <c r="U264" s="35"/>
      <c r="V264" s="35"/>
      <c r="W264" s="35"/>
      <c r="X264" s="35"/>
      <c r="Y264" s="35"/>
      <c r="Z264" s="35"/>
      <c r="AA264" s="35"/>
      <c r="AB264" s="35"/>
      <c r="AC264" s="35"/>
      <c r="AD264" s="35"/>
      <c r="AE264" s="35"/>
      <c r="AR264" s="220" t="s">
        <v>209</v>
      </c>
      <c r="AT264" s="220" t="s">
        <v>205</v>
      </c>
      <c r="AU264" s="220" t="s">
        <v>84</v>
      </c>
      <c r="AY264" s="18" t="s">
        <v>203</v>
      </c>
      <c r="BE264" s="221">
        <f t="shared" si="14"/>
        <v>0</v>
      </c>
      <c r="BF264" s="221">
        <f t="shared" si="15"/>
        <v>0</v>
      </c>
      <c r="BG264" s="221">
        <f t="shared" si="16"/>
        <v>0</v>
      </c>
      <c r="BH264" s="221">
        <f t="shared" si="17"/>
        <v>0</v>
      </c>
      <c r="BI264" s="221">
        <f t="shared" si="18"/>
        <v>0</v>
      </c>
      <c r="BJ264" s="18" t="s">
        <v>82</v>
      </c>
      <c r="BK264" s="221">
        <f t="shared" si="19"/>
        <v>0</v>
      </c>
      <c r="BL264" s="18" t="s">
        <v>209</v>
      </c>
      <c r="BM264" s="220" t="s">
        <v>3271</v>
      </c>
    </row>
    <row r="265" spans="1:65" s="2" customFormat="1" ht="16.5" customHeight="1">
      <c r="A265" s="35"/>
      <c r="B265" s="36"/>
      <c r="C265" s="209" t="s">
        <v>2270</v>
      </c>
      <c r="D265" s="209" t="s">
        <v>205</v>
      </c>
      <c r="E265" s="210" t="s">
        <v>6277</v>
      </c>
      <c r="F265" s="211" t="s">
        <v>6254</v>
      </c>
      <c r="G265" s="212" t="s">
        <v>208</v>
      </c>
      <c r="H265" s="213">
        <v>8</v>
      </c>
      <c r="I265" s="214"/>
      <c r="J265" s="215">
        <f t="shared" si="10"/>
        <v>0</v>
      </c>
      <c r="K265" s="211" t="s">
        <v>1</v>
      </c>
      <c r="L265" s="40"/>
      <c r="M265" s="216" t="s">
        <v>1</v>
      </c>
      <c r="N265" s="217" t="s">
        <v>40</v>
      </c>
      <c r="O265" s="72"/>
      <c r="P265" s="218">
        <f t="shared" si="11"/>
        <v>0</v>
      </c>
      <c r="Q265" s="218">
        <v>0</v>
      </c>
      <c r="R265" s="218">
        <f t="shared" si="12"/>
        <v>0</v>
      </c>
      <c r="S265" s="218">
        <v>0</v>
      </c>
      <c r="T265" s="219">
        <f t="shared" si="13"/>
        <v>0</v>
      </c>
      <c r="U265" s="35"/>
      <c r="V265" s="35"/>
      <c r="W265" s="35"/>
      <c r="X265" s="35"/>
      <c r="Y265" s="35"/>
      <c r="Z265" s="35"/>
      <c r="AA265" s="35"/>
      <c r="AB265" s="35"/>
      <c r="AC265" s="35"/>
      <c r="AD265" s="35"/>
      <c r="AE265" s="35"/>
      <c r="AR265" s="220" t="s">
        <v>209</v>
      </c>
      <c r="AT265" s="220" t="s">
        <v>205</v>
      </c>
      <c r="AU265" s="220" t="s">
        <v>84</v>
      </c>
      <c r="AY265" s="18" t="s">
        <v>203</v>
      </c>
      <c r="BE265" s="221">
        <f t="shared" si="14"/>
        <v>0</v>
      </c>
      <c r="BF265" s="221">
        <f t="shared" si="15"/>
        <v>0</v>
      </c>
      <c r="BG265" s="221">
        <f t="shared" si="16"/>
        <v>0</v>
      </c>
      <c r="BH265" s="221">
        <f t="shared" si="17"/>
        <v>0</v>
      </c>
      <c r="BI265" s="221">
        <f t="shared" si="18"/>
        <v>0</v>
      </c>
      <c r="BJ265" s="18" t="s">
        <v>82</v>
      </c>
      <c r="BK265" s="221">
        <f t="shared" si="19"/>
        <v>0</v>
      </c>
      <c r="BL265" s="18" t="s">
        <v>209</v>
      </c>
      <c r="BM265" s="220" t="s">
        <v>3280</v>
      </c>
    </row>
    <row r="266" spans="1:65" s="2" customFormat="1" ht="16.5" customHeight="1">
      <c r="A266" s="35"/>
      <c r="B266" s="36"/>
      <c r="C266" s="209" t="s">
        <v>1329</v>
      </c>
      <c r="D266" s="209" t="s">
        <v>205</v>
      </c>
      <c r="E266" s="210" t="s">
        <v>6278</v>
      </c>
      <c r="F266" s="211" t="s">
        <v>6256</v>
      </c>
      <c r="G266" s="212" t="s">
        <v>6244</v>
      </c>
      <c r="H266" s="213">
        <v>8</v>
      </c>
      <c r="I266" s="214"/>
      <c r="J266" s="215">
        <f t="shared" si="10"/>
        <v>0</v>
      </c>
      <c r="K266" s="211" t="s">
        <v>1</v>
      </c>
      <c r="L266" s="40"/>
      <c r="M266" s="216" t="s">
        <v>1</v>
      </c>
      <c r="N266" s="217" t="s">
        <v>40</v>
      </c>
      <c r="O266" s="72"/>
      <c r="P266" s="218">
        <f t="shared" si="11"/>
        <v>0</v>
      </c>
      <c r="Q266" s="218">
        <v>0</v>
      </c>
      <c r="R266" s="218">
        <f t="shared" si="12"/>
        <v>0</v>
      </c>
      <c r="S266" s="218">
        <v>0</v>
      </c>
      <c r="T266" s="219">
        <f t="shared" si="13"/>
        <v>0</v>
      </c>
      <c r="U266" s="35"/>
      <c r="V266" s="35"/>
      <c r="W266" s="35"/>
      <c r="X266" s="35"/>
      <c r="Y266" s="35"/>
      <c r="Z266" s="35"/>
      <c r="AA266" s="35"/>
      <c r="AB266" s="35"/>
      <c r="AC266" s="35"/>
      <c r="AD266" s="35"/>
      <c r="AE266" s="35"/>
      <c r="AR266" s="220" t="s">
        <v>209</v>
      </c>
      <c r="AT266" s="220" t="s">
        <v>205</v>
      </c>
      <c r="AU266" s="220" t="s">
        <v>84</v>
      </c>
      <c r="AY266" s="18" t="s">
        <v>203</v>
      </c>
      <c r="BE266" s="221">
        <f t="shared" si="14"/>
        <v>0</v>
      </c>
      <c r="BF266" s="221">
        <f t="shared" si="15"/>
        <v>0</v>
      </c>
      <c r="BG266" s="221">
        <f t="shared" si="16"/>
        <v>0</v>
      </c>
      <c r="BH266" s="221">
        <f t="shared" si="17"/>
        <v>0</v>
      </c>
      <c r="BI266" s="221">
        <f t="shared" si="18"/>
        <v>0</v>
      </c>
      <c r="BJ266" s="18" t="s">
        <v>82</v>
      </c>
      <c r="BK266" s="221">
        <f t="shared" si="19"/>
        <v>0</v>
      </c>
      <c r="BL266" s="18" t="s">
        <v>209</v>
      </c>
      <c r="BM266" s="220" t="s">
        <v>3316</v>
      </c>
    </row>
    <row r="267" spans="1:65" s="2" customFormat="1" ht="16.5" customHeight="1">
      <c r="A267" s="35"/>
      <c r="B267" s="36"/>
      <c r="C267" s="209" t="s">
        <v>2277</v>
      </c>
      <c r="D267" s="209" t="s">
        <v>205</v>
      </c>
      <c r="E267" s="210" t="s">
        <v>6279</v>
      </c>
      <c r="F267" s="211" t="s">
        <v>6258</v>
      </c>
      <c r="G267" s="212" t="s">
        <v>6098</v>
      </c>
      <c r="H267" s="213">
        <v>2</v>
      </c>
      <c r="I267" s="214"/>
      <c r="J267" s="215">
        <f t="shared" si="10"/>
        <v>0</v>
      </c>
      <c r="K267" s="211" t="s">
        <v>1</v>
      </c>
      <c r="L267" s="40"/>
      <c r="M267" s="216" t="s">
        <v>1</v>
      </c>
      <c r="N267" s="217" t="s">
        <v>40</v>
      </c>
      <c r="O267" s="72"/>
      <c r="P267" s="218">
        <f t="shared" si="11"/>
        <v>0</v>
      </c>
      <c r="Q267" s="218">
        <v>0</v>
      </c>
      <c r="R267" s="218">
        <f t="shared" si="12"/>
        <v>0</v>
      </c>
      <c r="S267" s="218">
        <v>0</v>
      </c>
      <c r="T267" s="219">
        <f t="shared" si="13"/>
        <v>0</v>
      </c>
      <c r="U267" s="35"/>
      <c r="V267" s="35"/>
      <c r="W267" s="35"/>
      <c r="X267" s="35"/>
      <c r="Y267" s="35"/>
      <c r="Z267" s="35"/>
      <c r="AA267" s="35"/>
      <c r="AB267" s="35"/>
      <c r="AC267" s="35"/>
      <c r="AD267" s="35"/>
      <c r="AE267" s="35"/>
      <c r="AR267" s="220" t="s">
        <v>209</v>
      </c>
      <c r="AT267" s="220" t="s">
        <v>205</v>
      </c>
      <c r="AU267" s="220" t="s">
        <v>84</v>
      </c>
      <c r="AY267" s="18" t="s">
        <v>203</v>
      </c>
      <c r="BE267" s="221">
        <f t="shared" si="14"/>
        <v>0</v>
      </c>
      <c r="BF267" s="221">
        <f t="shared" si="15"/>
        <v>0</v>
      </c>
      <c r="BG267" s="221">
        <f t="shared" si="16"/>
        <v>0</v>
      </c>
      <c r="BH267" s="221">
        <f t="shared" si="17"/>
        <v>0</v>
      </c>
      <c r="BI267" s="221">
        <f t="shared" si="18"/>
        <v>0</v>
      </c>
      <c r="BJ267" s="18" t="s">
        <v>82</v>
      </c>
      <c r="BK267" s="221">
        <f t="shared" si="19"/>
        <v>0</v>
      </c>
      <c r="BL267" s="18" t="s">
        <v>209</v>
      </c>
      <c r="BM267" s="220" t="s">
        <v>3331</v>
      </c>
    </row>
    <row r="268" spans="1:65" s="12" customFormat="1" ht="22.9" customHeight="1">
      <c r="B268" s="193"/>
      <c r="C268" s="194"/>
      <c r="D268" s="195" t="s">
        <v>74</v>
      </c>
      <c r="E268" s="207" t="s">
        <v>6280</v>
      </c>
      <c r="F268" s="207" t="s">
        <v>6281</v>
      </c>
      <c r="G268" s="194"/>
      <c r="H268" s="194"/>
      <c r="I268" s="197"/>
      <c r="J268" s="208">
        <f>BK268</f>
        <v>0</v>
      </c>
      <c r="K268" s="194"/>
      <c r="L268" s="199"/>
      <c r="M268" s="200"/>
      <c r="N268" s="201"/>
      <c r="O268" s="201"/>
      <c r="P268" s="202">
        <f>SUM(P269:P314)</f>
        <v>0</v>
      </c>
      <c r="Q268" s="201"/>
      <c r="R268" s="202">
        <f>SUM(R269:R314)</f>
        <v>0</v>
      </c>
      <c r="S268" s="201"/>
      <c r="T268" s="203">
        <f>SUM(T269:T314)</f>
        <v>0</v>
      </c>
      <c r="AR268" s="204" t="s">
        <v>82</v>
      </c>
      <c r="AT268" s="205" t="s">
        <v>74</v>
      </c>
      <c r="AU268" s="205" t="s">
        <v>82</v>
      </c>
      <c r="AY268" s="204" t="s">
        <v>203</v>
      </c>
      <c r="BK268" s="206">
        <f>SUM(BK269:BK314)</f>
        <v>0</v>
      </c>
    </row>
    <row r="269" spans="1:65" s="2" customFormat="1" ht="16.5" customHeight="1">
      <c r="A269" s="35"/>
      <c r="B269" s="36"/>
      <c r="C269" s="209" t="s">
        <v>1843</v>
      </c>
      <c r="D269" s="209" t="s">
        <v>205</v>
      </c>
      <c r="E269" s="210" t="s">
        <v>6282</v>
      </c>
      <c r="F269" s="211" t="s">
        <v>6262</v>
      </c>
      <c r="G269" s="212" t="s">
        <v>208</v>
      </c>
      <c r="H269" s="213">
        <v>2</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3356</v>
      </c>
    </row>
    <row r="270" spans="1:65" s="13" customFormat="1" ht="11.25">
      <c r="B270" s="222"/>
      <c r="C270" s="223"/>
      <c r="D270" s="224" t="s">
        <v>211</v>
      </c>
      <c r="E270" s="225" t="s">
        <v>1</v>
      </c>
      <c r="F270" s="226" t="s">
        <v>6263</v>
      </c>
      <c r="G270" s="223"/>
      <c r="H270" s="225" t="s">
        <v>1</v>
      </c>
      <c r="I270" s="227"/>
      <c r="J270" s="223"/>
      <c r="K270" s="223"/>
      <c r="L270" s="228"/>
      <c r="M270" s="229"/>
      <c r="N270" s="230"/>
      <c r="O270" s="230"/>
      <c r="P270" s="230"/>
      <c r="Q270" s="230"/>
      <c r="R270" s="230"/>
      <c r="S270" s="230"/>
      <c r="T270" s="231"/>
      <c r="AT270" s="232" t="s">
        <v>211</v>
      </c>
      <c r="AU270" s="232" t="s">
        <v>84</v>
      </c>
      <c r="AV270" s="13" t="s">
        <v>82</v>
      </c>
      <c r="AW270" s="13" t="s">
        <v>31</v>
      </c>
      <c r="AX270" s="13" t="s">
        <v>75</v>
      </c>
      <c r="AY270" s="232" t="s">
        <v>203</v>
      </c>
    </row>
    <row r="271" spans="1:65" s="14" customFormat="1" ht="11.25">
      <c r="B271" s="233"/>
      <c r="C271" s="234"/>
      <c r="D271" s="224" t="s">
        <v>211</v>
      </c>
      <c r="E271" s="235" t="s">
        <v>1</v>
      </c>
      <c r="F271" s="236" t="s">
        <v>6283</v>
      </c>
      <c r="G271" s="234"/>
      <c r="H271" s="237">
        <v>2</v>
      </c>
      <c r="I271" s="238"/>
      <c r="J271" s="234"/>
      <c r="K271" s="234"/>
      <c r="L271" s="239"/>
      <c r="M271" s="240"/>
      <c r="N271" s="241"/>
      <c r="O271" s="241"/>
      <c r="P271" s="241"/>
      <c r="Q271" s="241"/>
      <c r="R271" s="241"/>
      <c r="S271" s="241"/>
      <c r="T271" s="242"/>
      <c r="AT271" s="243" t="s">
        <v>211</v>
      </c>
      <c r="AU271" s="243" t="s">
        <v>84</v>
      </c>
      <c r="AV271" s="14" t="s">
        <v>84</v>
      </c>
      <c r="AW271" s="14" t="s">
        <v>31</v>
      </c>
      <c r="AX271" s="14" t="s">
        <v>75</v>
      </c>
      <c r="AY271" s="243" t="s">
        <v>203</v>
      </c>
    </row>
    <row r="272" spans="1:65" s="15" customFormat="1" ht="11.25">
      <c r="B272" s="261"/>
      <c r="C272" s="262"/>
      <c r="D272" s="224" t="s">
        <v>211</v>
      </c>
      <c r="E272" s="263" t="s">
        <v>1</v>
      </c>
      <c r="F272" s="264" t="s">
        <v>5614</v>
      </c>
      <c r="G272" s="262"/>
      <c r="H272" s="265">
        <v>2</v>
      </c>
      <c r="I272" s="266"/>
      <c r="J272" s="262"/>
      <c r="K272" s="262"/>
      <c r="L272" s="267"/>
      <c r="M272" s="268"/>
      <c r="N272" s="269"/>
      <c r="O272" s="269"/>
      <c r="P272" s="269"/>
      <c r="Q272" s="269"/>
      <c r="R272" s="269"/>
      <c r="S272" s="269"/>
      <c r="T272" s="270"/>
      <c r="AT272" s="271" t="s">
        <v>211</v>
      </c>
      <c r="AU272" s="271" t="s">
        <v>84</v>
      </c>
      <c r="AV272" s="15" t="s">
        <v>209</v>
      </c>
      <c r="AW272" s="15" t="s">
        <v>31</v>
      </c>
      <c r="AX272" s="15" t="s">
        <v>82</v>
      </c>
      <c r="AY272" s="271" t="s">
        <v>203</v>
      </c>
    </row>
    <row r="273" spans="1:65" s="2" customFormat="1" ht="21.75" customHeight="1">
      <c r="A273" s="35"/>
      <c r="B273" s="36"/>
      <c r="C273" s="209" t="s">
        <v>2285</v>
      </c>
      <c r="D273" s="209" t="s">
        <v>205</v>
      </c>
      <c r="E273" s="210" t="s">
        <v>6284</v>
      </c>
      <c r="F273" s="211" t="s">
        <v>6266</v>
      </c>
      <c r="G273" s="212" t="s">
        <v>208</v>
      </c>
      <c r="H273" s="213">
        <v>3</v>
      </c>
      <c r="I273" s="214"/>
      <c r="J273" s="215">
        <f>ROUND(I273*H273,2)</f>
        <v>0</v>
      </c>
      <c r="K273" s="211" t="s">
        <v>1</v>
      </c>
      <c r="L273" s="40"/>
      <c r="M273" s="216" t="s">
        <v>1</v>
      </c>
      <c r="N273" s="217" t="s">
        <v>40</v>
      </c>
      <c r="O273" s="72"/>
      <c r="P273" s="218">
        <f>O273*H273</f>
        <v>0</v>
      </c>
      <c r="Q273" s="218">
        <v>0</v>
      </c>
      <c r="R273" s="218">
        <f>Q273*H273</f>
        <v>0</v>
      </c>
      <c r="S273" s="218">
        <v>0</v>
      </c>
      <c r="T273" s="219">
        <f>S273*H273</f>
        <v>0</v>
      </c>
      <c r="U273" s="35"/>
      <c r="V273" s="35"/>
      <c r="W273" s="35"/>
      <c r="X273" s="35"/>
      <c r="Y273" s="35"/>
      <c r="Z273" s="35"/>
      <c r="AA273" s="35"/>
      <c r="AB273" s="35"/>
      <c r="AC273" s="35"/>
      <c r="AD273" s="35"/>
      <c r="AE273" s="35"/>
      <c r="AR273" s="220" t="s">
        <v>209</v>
      </c>
      <c r="AT273" s="220" t="s">
        <v>205</v>
      </c>
      <c r="AU273" s="220" t="s">
        <v>84</v>
      </c>
      <c r="AY273" s="18" t="s">
        <v>203</v>
      </c>
      <c r="BE273" s="221">
        <f>IF(N273="základní",J273,0)</f>
        <v>0</v>
      </c>
      <c r="BF273" s="221">
        <f>IF(N273="snížená",J273,0)</f>
        <v>0</v>
      </c>
      <c r="BG273" s="221">
        <f>IF(N273="zákl. přenesená",J273,0)</f>
        <v>0</v>
      </c>
      <c r="BH273" s="221">
        <f>IF(N273="sníž. přenesená",J273,0)</f>
        <v>0</v>
      </c>
      <c r="BI273" s="221">
        <f>IF(N273="nulová",J273,0)</f>
        <v>0</v>
      </c>
      <c r="BJ273" s="18" t="s">
        <v>82</v>
      </c>
      <c r="BK273" s="221">
        <f>ROUND(I273*H273,2)</f>
        <v>0</v>
      </c>
      <c r="BL273" s="18" t="s">
        <v>209</v>
      </c>
      <c r="BM273" s="220" t="s">
        <v>3366</v>
      </c>
    </row>
    <row r="274" spans="1:65" s="13" customFormat="1" ht="11.25">
      <c r="B274" s="222"/>
      <c r="C274" s="223"/>
      <c r="D274" s="224" t="s">
        <v>211</v>
      </c>
      <c r="E274" s="225" t="s">
        <v>1</v>
      </c>
      <c r="F274" s="226" t="s">
        <v>6285</v>
      </c>
      <c r="G274" s="223"/>
      <c r="H274" s="225" t="s">
        <v>1</v>
      </c>
      <c r="I274" s="227"/>
      <c r="J274" s="223"/>
      <c r="K274" s="223"/>
      <c r="L274" s="228"/>
      <c r="M274" s="229"/>
      <c r="N274" s="230"/>
      <c r="O274" s="230"/>
      <c r="P274" s="230"/>
      <c r="Q274" s="230"/>
      <c r="R274" s="230"/>
      <c r="S274" s="230"/>
      <c r="T274" s="231"/>
      <c r="AT274" s="232" t="s">
        <v>211</v>
      </c>
      <c r="AU274" s="232" t="s">
        <v>84</v>
      </c>
      <c r="AV274" s="13" t="s">
        <v>82</v>
      </c>
      <c r="AW274" s="13" t="s">
        <v>31</v>
      </c>
      <c r="AX274" s="13" t="s">
        <v>75</v>
      </c>
      <c r="AY274" s="232" t="s">
        <v>203</v>
      </c>
    </row>
    <row r="275" spans="1:65" s="14" customFormat="1" ht="11.25">
      <c r="B275" s="233"/>
      <c r="C275" s="234"/>
      <c r="D275" s="224" t="s">
        <v>211</v>
      </c>
      <c r="E275" s="235" t="s">
        <v>1</v>
      </c>
      <c r="F275" s="236" t="s">
        <v>6286</v>
      </c>
      <c r="G275" s="234"/>
      <c r="H275" s="237">
        <v>3</v>
      </c>
      <c r="I275" s="238"/>
      <c r="J275" s="234"/>
      <c r="K275" s="234"/>
      <c r="L275" s="239"/>
      <c r="M275" s="240"/>
      <c r="N275" s="241"/>
      <c r="O275" s="241"/>
      <c r="P275" s="241"/>
      <c r="Q275" s="241"/>
      <c r="R275" s="241"/>
      <c r="S275" s="241"/>
      <c r="T275" s="242"/>
      <c r="AT275" s="243" t="s">
        <v>211</v>
      </c>
      <c r="AU275" s="243" t="s">
        <v>84</v>
      </c>
      <c r="AV275" s="14" t="s">
        <v>84</v>
      </c>
      <c r="AW275" s="14" t="s">
        <v>31</v>
      </c>
      <c r="AX275" s="14" t="s">
        <v>75</v>
      </c>
      <c r="AY275" s="243" t="s">
        <v>203</v>
      </c>
    </row>
    <row r="276" spans="1:65" s="15" customFormat="1" ht="11.25">
      <c r="B276" s="261"/>
      <c r="C276" s="262"/>
      <c r="D276" s="224" t="s">
        <v>211</v>
      </c>
      <c r="E276" s="263" t="s">
        <v>1</v>
      </c>
      <c r="F276" s="264" t="s">
        <v>5614</v>
      </c>
      <c r="G276" s="262"/>
      <c r="H276" s="265">
        <v>3</v>
      </c>
      <c r="I276" s="266"/>
      <c r="J276" s="262"/>
      <c r="K276" s="262"/>
      <c r="L276" s="267"/>
      <c r="M276" s="268"/>
      <c r="N276" s="269"/>
      <c r="O276" s="269"/>
      <c r="P276" s="269"/>
      <c r="Q276" s="269"/>
      <c r="R276" s="269"/>
      <c r="S276" s="269"/>
      <c r="T276" s="270"/>
      <c r="AT276" s="271" t="s">
        <v>211</v>
      </c>
      <c r="AU276" s="271" t="s">
        <v>84</v>
      </c>
      <c r="AV276" s="15" t="s">
        <v>209</v>
      </c>
      <c r="AW276" s="15" t="s">
        <v>31</v>
      </c>
      <c r="AX276" s="15" t="s">
        <v>82</v>
      </c>
      <c r="AY276" s="271" t="s">
        <v>203</v>
      </c>
    </row>
    <row r="277" spans="1:65" s="2" customFormat="1" ht="33" customHeight="1">
      <c r="A277" s="35"/>
      <c r="B277" s="36"/>
      <c r="C277" s="209" t="s">
        <v>2290</v>
      </c>
      <c r="D277" s="209" t="s">
        <v>205</v>
      </c>
      <c r="E277" s="210" t="s">
        <v>6287</v>
      </c>
      <c r="F277" s="211" t="s">
        <v>6237</v>
      </c>
      <c r="G277" s="212" t="s">
        <v>208</v>
      </c>
      <c r="H277" s="213">
        <v>1</v>
      </c>
      <c r="I277" s="214"/>
      <c r="J277" s="215">
        <f>ROUND(I277*H277,2)</f>
        <v>0</v>
      </c>
      <c r="K277" s="211" t="s">
        <v>1</v>
      </c>
      <c r="L277" s="40"/>
      <c r="M277" s="216" t="s">
        <v>1</v>
      </c>
      <c r="N277" s="217" t="s">
        <v>40</v>
      </c>
      <c r="O277" s="72"/>
      <c r="P277" s="218">
        <f>O277*H277</f>
        <v>0</v>
      </c>
      <c r="Q277" s="218">
        <v>0</v>
      </c>
      <c r="R277" s="218">
        <f>Q277*H277</f>
        <v>0</v>
      </c>
      <c r="S277" s="218">
        <v>0</v>
      </c>
      <c r="T277" s="219">
        <f>S277*H277</f>
        <v>0</v>
      </c>
      <c r="U277" s="35"/>
      <c r="V277" s="35"/>
      <c r="W277" s="35"/>
      <c r="X277" s="35"/>
      <c r="Y277" s="35"/>
      <c r="Z277" s="35"/>
      <c r="AA277" s="35"/>
      <c r="AB277" s="35"/>
      <c r="AC277" s="35"/>
      <c r="AD277" s="35"/>
      <c r="AE277" s="35"/>
      <c r="AR277" s="220" t="s">
        <v>209</v>
      </c>
      <c r="AT277" s="220" t="s">
        <v>205</v>
      </c>
      <c r="AU277" s="220" t="s">
        <v>84</v>
      </c>
      <c r="AY277" s="18" t="s">
        <v>203</v>
      </c>
      <c r="BE277" s="221">
        <f>IF(N277="základní",J277,0)</f>
        <v>0</v>
      </c>
      <c r="BF277" s="221">
        <f>IF(N277="snížená",J277,0)</f>
        <v>0</v>
      </c>
      <c r="BG277" s="221">
        <f>IF(N277="zákl. přenesená",J277,0)</f>
        <v>0</v>
      </c>
      <c r="BH277" s="221">
        <f>IF(N277="sníž. přenesená",J277,0)</f>
        <v>0</v>
      </c>
      <c r="BI277" s="221">
        <f>IF(N277="nulová",J277,0)</f>
        <v>0</v>
      </c>
      <c r="BJ277" s="18" t="s">
        <v>82</v>
      </c>
      <c r="BK277" s="221">
        <f>ROUND(I277*H277,2)</f>
        <v>0</v>
      </c>
      <c r="BL277" s="18" t="s">
        <v>209</v>
      </c>
      <c r="BM277" s="220" t="s">
        <v>3388</v>
      </c>
    </row>
    <row r="278" spans="1:65" s="13" customFormat="1" ht="11.25">
      <c r="B278" s="222"/>
      <c r="C278" s="223"/>
      <c r="D278" s="224" t="s">
        <v>211</v>
      </c>
      <c r="E278" s="225" t="s">
        <v>1</v>
      </c>
      <c r="F278" s="226" t="s">
        <v>6263</v>
      </c>
      <c r="G278" s="223"/>
      <c r="H278" s="225" t="s">
        <v>1</v>
      </c>
      <c r="I278" s="227"/>
      <c r="J278" s="223"/>
      <c r="K278" s="223"/>
      <c r="L278" s="228"/>
      <c r="M278" s="229"/>
      <c r="N278" s="230"/>
      <c r="O278" s="230"/>
      <c r="P278" s="230"/>
      <c r="Q278" s="230"/>
      <c r="R278" s="230"/>
      <c r="S278" s="230"/>
      <c r="T278" s="231"/>
      <c r="AT278" s="232" t="s">
        <v>211</v>
      </c>
      <c r="AU278" s="232" t="s">
        <v>84</v>
      </c>
      <c r="AV278" s="13" t="s">
        <v>82</v>
      </c>
      <c r="AW278" s="13" t="s">
        <v>31</v>
      </c>
      <c r="AX278" s="13" t="s">
        <v>75</v>
      </c>
      <c r="AY278" s="232" t="s">
        <v>203</v>
      </c>
    </row>
    <row r="279" spans="1:65" s="14" customFormat="1" ht="11.25">
      <c r="B279" s="233"/>
      <c r="C279" s="234"/>
      <c r="D279" s="224" t="s">
        <v>211</v>
      </c>
      <c r="E279" s="235" t="s">
        <v>1</v>
      </c>
      <c r="F279" s="236" t="s">
        <v>6288</v>
      </c>
      <c r="G279" s="234"/>
      <c r="H279" s="237">
        <v>1</v>
      </c>
      <c r="I279" s="238"/>
      <c r="J279" s="234"/>
      <c r="K279" s="234"/>
      <c r="L279" s="239"/>
      <c r="M279" s="240"/>
      <c r="N279" s="241"/>
      <c r="O279" s="241"/>
      <c r="P279" s="241"/>
      <c r="Q279" s="241"/>
      <c r="R279" s="241"/>
      <c r="S279" s="241"/>
      <c r="T279" s="242"/>
      <c r="AT279" s="243" t="s">
        <v>211</v>
      </c>
      <c r="AU279" s="243" t="s">
        <v>84</v>
      </c>
      <c r="AV279" s="14" t="s">
        <v>84</v>
      </c>
      <c r="AW279" s="14" t="s">
        <v>31</v>
      </c>
      <c r="AX279" s="14" t="s">
        <v>75</v>
      </c>
      <c r="AY279" s="243" t="s">
        <v>203</v>
      </c>
    </row>
    <row r="280" spans="1:65" s="15" customFormat="1" ht="11.25">
      <c r="B280" s="261"/>
      <c r="C280" s="262"/>
      <c r="D280" s="224" t="s">
        <v>211</v>
      </c>
      <c r="E280" s="263" t="s">
        <v>1</v>
      </c>
      <c r="F280" s="264" t="s">
        <v>5614</v>
      </c>
      <c r="G280" s="262"/>
      <c r="H280" s="265">
        <v>1</v>
      </c>
      <c r="I280" s="266"/>
      <c r="J280" s="262"/>
      <c r="K280" s="262"/>
      <c r="L280" s="267"/>
      <c r="M280" s="268"/>
      <c r="N280" s="269"/>
      <c r="O280" s="269"/>
      <c r="P280" s="269"/>
      <c r="Q280" s="269"/>
      <c r="R280" s="269"/>
      <c r="S280" s="269"/>
      <c r="T280" s="270"/>
      <c r="AT280" s="271" t="s">
        <v>211</v>
      </c>
      <c r="AU280" s="271" t="s">
        <v>84</v>
      </c>
      <c r="AV280" s="15" t="s">
        <v>209</v>
      </c>
      <c r="AW280" s="15" t="s">
        <v>31</v>
      </c>
      <c r="AX280" s="15" t="s">
        <v>82</v>
      </c>
      <c r="AY280" s="271" t="s">
        <v>203</v>
      </c>
    </row>
    <row r="281" spans="1:65" s="2" customFormat="1" ht="33" customHeight="1">
      <c r="A281" s="35"/>
      <c r="B281" s="36"/>
      <c r="C281" s="209" t="s">
        <v>2295</v>
      </c>
      <c r="D281" s="209" t="s">
        <v>205</v>
      </c>
      <c r="E281" s="210" t="s">
        <v>6289</v>
      </c>
      <c r="F281" s="211" t="s">
        <v>6290</v>
      </c>
      <c r="G281" s="212" t="s">
        <v>208</v>
      </c>
      <c r="H281" s="213">
        <v>1</v>
      </c>
      <c r="I281" s="214"/>
      <c r="J281" s="215">
        <f>ROUND(I281*H281,2)</f>
        <v>0</v>
      </c>
      <c r="K281" s="211" t="s">
        <v>1</v>
      </c>
      <c r="L281" s="40"/>
      <c r="M281" s="216" t="s">
        <v>1</v>
      </c>
      <c r="N281" s="217" t="s">
        <v>40</v>
      </c>
      <c r="O281" s="72"/>
      <c r="P281" s="218">
        <f>O281*H281</f>
        <v>0</v>
      </c>
      <c r="Q281" s="218">
        <v>0</v>
      </c>
      <c r="R281" s="218">
        <f>Q281*H281</f>
        <v>0</v>
      </c>
      <c r="S281" s="218">
        <v>0</v>
      </c>
      <c r="T281" s="219">
        <f>S281*H281</f>
        <v>0</v>
      </c>
      <c r="U281" s="35"/>
      <c r="V281" s="35"/>
      <c r="W281" s="35"/>
      <c r="X281" s="35"/>
      <c r="Y281" s="35"/>
      <c r="Z281" s="35"/>
      <c r="AA281" s="35"/>
      <c r="AB281" s="35"/>
      <c r="AC281" s="35"/>
      <c r="AD281" s="35"/>
      <c r="AE281" s="35"/>
      <c r="AR281" s="220" t="s">
        <v>209</v>
      </c>
      <c r="AT281" s="220" t="s">
        <v>205</v>
      </c>
      <c r="AU281" s="220" t="s">
        <v>84</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209</v>
      </c>
      <c r="BM281" s="220" t="s">
        <v>3396</v>
      </c>
    </row>
    <row r="282" spans="1:65" s="13" customFormat="1" ht="11.25">
      <c r="B282" s="222"/>
      <c r="C282" s="223"/>
      <c r="D282" s="224" t="s">
        <v>211</v>
      </c>
      <c r="E282" s="225" t="s">
        <v>1</v>
      </c>
      <c r="F282" s="226" t="s">
        <v>6291</v>
      </c>
      <c r="G282" s="223"/>
      <c r="H282" s="225" t="s">
        <v>1</v>
      </c>
      <c r="I282" s="227"/>
      <c r="J282" s="223"/>
      <c r="K282" s="223"/>
      <c r="L282" s="228"/>
      <c r="M282" s="229"/>
      <c r="N282" s="230"/>
      <c r="O282" s="230"/>
      <c r="P282" s="230"/>
      <c r="Q282" s="230"/>
      <c r="R282" s="230"/>
      <c r="S282" s="230"/>
      <c r="T282" s="231"/>
      <c r="AT282" s="232" t="s">
        <v>211</v>
      </c>
      <c r="AU282" s="232" t="s">
        <v>84</v>
      </c>
      <c r="AV282" s="13" t="s">
        <v>82</v>
      </c>
      <c r="AW282" s="13" t="s">
        <v>31</v>
      </c>
      <c r="AX282" s="13" t="s">
        <v>75</v>
      </c>
      <c r="AY282" s="232" t="s">
        <v>203</v>
      </c>
    </row>
    <row r="283" spans="1:65" s="14" customFormat="1" ht="11.25">
      <c r="B283" s="233"/>
      <c r="C283" s="234"/>
      <c r="D283" s="224" t="s">
        <v>211</v>
      </c>
      <c r="E283" s="235" t="s">
        <v>1</v>
      </c>
      <c r="F283" s="236" t="s">
        <v>6288</v>
      </c>
      <c r="G283" s="234"/>
      <c r="H283" s="237">
        <v>1</v>
      </c>
      <c r="I283" s="238"/>
      <c r="J283" s="234"/>
      <c r="K283" s="234"/>
      <c r="L283" s="239"/>
      <c r="M283" s="240"/>
      <c r="N283" s="241"/>
      <c r="O283" s="241"/>
      <c r="P283" s="241"/>
      <c r="Q283" s="241"/>
      <c r="R283" s="241"/>
      <c r="S283" s="241"/>
      <c r="T283" s="242"/>
      <c r="AT283" s="243" t="s">
        <v>211</v>
      </c>
      <c r="AU283" s="243" t="s">
        <v>84</v>
      </c>
      <c r="AV283" s="14" t="s">
        <v>84</v>
      </c>
      <c r="AW283" s="14" t="s">
        <v>31</v>
      </c>
      <c r="AX283" s="14" t="s">
        <v>75</v>
      </c>
      <c r="AY283" s="243" t="s">
        <v>203</v>
      </c>
    </row>
    <row r="284" spans="1:65" s="15" customFormat="1" ht="11.25">
      <c r="B284" s="261"/>
      <c r="C284" s="262"/>
      <c r="D284" s="224" t="s">
        <v>211</v>
      </c>
      <c r="E284" s="263" t="s">
        <v>1</v>
      </c>
      <c r="F284" s="264" t="s">
        <v>5614</v>
      </c>
      <c r="G284" s="262"/>
      <c r="H284" s="265">
        <v>1</v>
      </c>
      <c r="I284" s="266"/>
      <c r="J284" s="262"/>
      <c r="K284" s="262"/>
      <c r="L284" s="267"/>
      <c r="M284" s="268"/>
      <c r="N284" s="269"/>
      <c r="O284" s="269"/>
      <c r="P284" s="269"/>
      <c r="Q284" s="269"/>
      <c r="R284" s="269"/>
      <c r="S284" s="269"/>
      <c r="T284" s="270"/>
      <c r="AT284" s="271" t="s">
        <v>211</v>
      </c>
      <c r="AU284" s="271" t="s">
        <v>84</v>
      </c>
      <c r="AV284" s="15" t="s">
        <v>209</v>
      </c>
      <c r="AW284" s="15" t="s">
        <v>31</v>
      </c>
      <c r="AX284" s="15" t="s">
        <v>82</v>
      </c>
      <c r="AY284" s="271" t="s">
        <v>203</v>
      </c>
    </row>
    <row r="285" spans="1:65" s="2" customFormat="1" ht="16.5" customHeight="1">
      <c r="A285" s="35"/>
      <c r="B285" s="36"/>
      <c r="C285" s="209" t="s">
        <v>2300</v>
      </c>
      <c r="D285" s="209" t="s">
        <v>205</v>
      </c>
      <c r="E285" s="210" t="s">
        <v>6292</v>
      </c>
      <c r="F285" s="211" t="s">
        <v>6271</v>
      </c>
      <c r="G285" s="212" t="s">
        <v>208</v>
      </c>
      <c r="H285" s="213">
        <v>1</v>
      </c>
      <c r="I285" s="214"/>
      <c r="J285" s="215">
        <f>ROUND(I285*H285,2)</f>
        <v>0</v>
      </c>
      <c r="K285" s="211" t="s">
        <v>1</v>
      </c>
      <c r="L285" s="40"/>
      <c r="M285" s="216" t="s">
        <v>1</v>
      </c>
      <c r="N285" s="217" t="s">
        <v>40</v>
      </c>
      <c r="O285" s="72"/>
      <c r="P285" s="218">
        <f>O285*H285</f>
        <v>0</v>
      </c>
      <c r="Q285" s="218">
        <v>0</v>
      </c>
      <c r="R285" s="218">
        <f>Q285*H285</f>
        <v>0</v>
      </c>
      <c r="S285" s="218">
        <v>0</v>
      </c>
      <c r="T285" s="219">
        <f>S285*H285</f>
        <v>0</v>
      </c>
      <c r="U285" s="35"/>
      <c r="V285" s="35"/>
      <c r="W285" s="35"/>
      <c r="X285" s="35"/>
      <c r="Y285" s="35"/>
      <c r="Z285" s="35"/>
      <c r="AA285" s="35"/>
      <c r="AB285" s="35"/>
      <c r="AC285" s="35"/>
      <c r="AD285" s="35"/>
      <c r="AE285" s="35"/>
      <c r="AR285" s="220" t="s">
        <v>209</v>
      </c>
      <c r="AT285" s="220" t="s">
        <v>205</v>
      </c>
      <c r="AU285" s="220" t="s">
        <v>84</v>
      </c>
      <c r="AY285" s="18" t="s">
        <v>203</v>
      </c>
      <c r="BE285" s="221">
        <f>IF(N285="základní",J285,0)</f>
        <v>0</v>
      </c>
      <c r="BF285" s="221">
        <f>IF(N285="snížená",J285,0)</f>
        <v>0</v>
      </c>
      <c r="BG285" s="221">
        <f>IF(N285="zákl. přenesená",J285,0)</f>
        <v>0</v>
      </c>
      <c r="BH285" s="221">
        <f>IF(N285="sníž. přenesená",J285,0)</f>
        <v>0</v>
      </c>
      <c r="BI285" s="221">
        <f>IF(N285="nulová",J285,0)</f>
        <v>0</v>
      </c>
      <c r="BJ285" s="18" t="s">
        <v>82</v>
      </c>
      <c r="BK285" s="221">
        <f>ROUND(I285*H285,2)</f>
        <v>0</v>
      </c>
      <c r="BL285" s="18" t="s">
        <v>209</v>
      </c>
      <c r="BM285" s="220" t="s">
        <v>3410</v>
      </c>
    </row>
    <row r="286" spans="1:65" s="13" customFormat="1" ht="11.25">
      <c r="B286" s="222"/>
      <c r="C286" s="223"/>
      <c r="D286" s="224" t="s">
        <v>211</v>
      </c>
      <c r="E286" s="225" t="s">
        <v>1</v>
      </c>
      <c r="F286" s="226" t="s">
        <v>6293</v>
      </c>
      <c r="G286" s="223"/>
      <c r="H286" s="225" t="s">
        <v>1</v>
      </c>
      <c r="I286" s="227"/>
      <c r="J286" s="223"/>
      <c r="K286" s="223"/>
      <c r="L286" s="228"/>
      <c r="M286" s="229"/>
      <c r="N286" s="230"/>
      <c r="O286" s="230"/>
      <c r="P286" s="230"/>
      <c r="Q286" s="230"/>
      <c r="R286" s="230"/>
      <c r="S286" s="230"/>
      <c r="T286" s="231"/>
      <c r="AT286" s="232" t="s">
        <v>211</v>
      </c>
      <c r="AU286" s="232" t="s">
        <v>84</v>
      </c>
      <c r="AV286" s="13" t="s">
        <v>82</v>
      </c>
      <c r="AW286" s="13" t="s">
        <v>31</v>
      </c>
      <c r="AX286" s="13" t="s">
        <v>75</v>
      </c>
      <c r="AY286" s="232" t="s">
        <v>203</v>
      </c>
    </row>
    <row r="287" spans="1:65" s="14" customFormat="1" ht="11.25">
      <c r="B287" s="233"/>
      <c r="C287" s="234"/>
      <c r="D287" s="224" t="s">
        <v>211</v>
      </c>
      <c r="E287" s="235" t="s">
        <v>1</v>
      </c>
      <c r="F287" s="236" t="s">
        <v>6288</v>
      </c>
      <c r="G287" s="234"/>
      <c r="H287" s="237">
        <v>1</v>
      </c>
      <c r="I287" s="238"/>
      <c r="J287" s="234"/>
      <c r="K287" s="234"/>
      <c r="L287" s="239"/>
      <c r="M287" s="240"/>
      <c r="N287" s="241"/>
      <c r="O287" s="241"/>
      <c r="P287" s="241"/>
      <c r="Q287" s="241"/>
      <c r="R287" s="241"/>
      <c r="S287" s="241"/>
      <c r="T287" s="242"/>
      <c r="AT287" s="243" t="s">
        <v>211</v>
      </c>
      <c r="AU287" s="243" t="s">
        <v>84</v>
      </c>
      <c r="AV287" s="14" t="s">
        <v>84</v>
      </c>
      <c r="AW287" s="14" t="s">
        <v>31</v>
      </c>
      <c r="AX287" s="14" t="s">
        <v>75</v>
      </c>
      <c r="AY287" s="243" t="s">
        <v>203</v>
      </c>
    </row>
    <row r="288" spans="1:65" s="15" customFormat="1" ht="11.25">
      <c r="B288" s="261"/>
      <c r="C288" s="262"/>
      <c r="D288" s="224" t="s">
        <v>211</v>
      </c>
      <c r="E288" s="263" t="s">
        <v>1</v>
      </c>
      <c r="F288" s="264" t="s">
        <v>5614</v>
      </c>
      <c r="G288" s="262"/>
      <c r="H288" s="265">
        <v>1</v>
      </c>
      <c r="I288" s="266"/>
      <c r="J288" s="262"/>
      <c r="K288" s="262"/>
      <c r="L288" s="267"/>
      <c r="M288" s="268"/>
      <c r="N288" s="269"/>
      <c r="O288" s="269"/>
      <c r="P288" s="269"/>
      <c r="Q288" s="269"/>
      <c r="R288" s="269"/>
      <c r="S288" s="269"/>
      <c r="T288" s="270"/>
      <c r="AT288" s="271" t="s">
        <v>211</v>
      </c>
      <c r="AU288" s="271" t="s">
        <v>84</v>
      </c>
      <c r="AV288" s="15" t="s">
        <v>209</v>
      </c>
      <c r="AW288" s="15" t="s">
        <v>31</v>
      </c>
      <c r="AX288" s="15" t="s">
        <v>82</v>
      </c>
      <c r="AY288" s="271" t="s">
        <v>203</v>
      </c>
    </row>
    <row r="289" spans="1:65" s="2" customFormat="1" ht="33" customHeight="1">
      <c r="A289" s="35"/>
      <c r="B289" s="36"/>
      <c r="C289" s="209" t="s">
        <v>2305</v>
      </c>
      <c r="D289" s="209" t="s">
        <v>205</v>
      </c>
      <c r="E289" s="210" t="s">
        <v>6294</v>
      </c>
      <c r="F289" s="211" t="s">
        <v>6243</v>
      </c>
      <c r="G289" s="212" t="s">
        <v>6244</v>
      </c>
      <c r="H289" s="213">
        <v>2</v>
      </c>
      <c r="I289" s="214"/>
      <c r="J289" s="215">
        <f>ROUND(I289*H289,2)</f>
        <v>0</v>
      </c>
      <c r="K289" s="211" t="s">
        <v>1</v>
      </c>
      <c r="L289" s="40"/>
      <c r="M289" s="216" t="s">
        <v>1</v>
      </c>
      <c r="N289" s="217" t="s">
        <v>40</v>
      </c>
      <c r="O289" s="72"/>
      <c r="P289" s="218">
        <f>O289*H289</f>
        <v>0</v>
      </c>
      <c r="Q289" s="218">
        <v>0</v>
      </c>
      <c r="R289" s="218">
        <f>Q289*H289</f>
        <v>0</v>
      </c>
      <c r="S289" s="218">
        <v>0</v>
      </c>
      <c r="T289" s="219">
        <f>S289*H289</f>
        <v>0</v>
      </c>
      <c r="U289" s="35"/>
      <c r="V289" s="35"/>
      <c r="W289" s="35"/>
      <c r="X289" s="35"/>
      <c r="Y289" s="35"/>
      <c r="Z289" s="35"/>
      <c r="AA289" s="35"/>
      <c r="AB289" s="35"/>
      <c r="AC289" s="35"/>
      <c r="AD289" s="35"/>
      <c r="AE289" s="35"/>
      <c r="AR289" s="220" t="s">
        <v>209</v>
      </c>
      <c r="AT289" s="220" t="s">
        <v>205</v>
      </c>
      <c r="AU289" s="220" t="s">
        <v>84</v>
      </c>
      <c r="AY289" s="18" t="s">
        <v>203</v>
      </c>
      <c r="BE289" s="221">
        <f>IF(N289="základní",J289,0)</f>
        <v>0</v>
      </c>
      <c r="BF289" s="221">
        <f>IF(N289="snížená",J289,0)</f>
        <v>0</v>
      </c>
      <c r="BG289" s="221">
        <f>IF(N289="zákl. přenesená",J289,0)</f>
        <v>0</v>
      </c>
      <c r="BH289" s="221">
        <f>IF(N289="sníž. přenesená",J289,0)</f>
        <v>0</v>
      </c>
      <c r="BI289" s="221">
        <f>IF(N289="nulová",J289,0)</f>
        <v>0</v>
      </c>
      <c r="BJ289" s="18" t="s">
        <v>82</v>
      </c>
      <c r="BK289" s="221">
        <f>ROUND(I289*H289,2)</f>
        <v>0</v>
      </c>
      <c r="BL289" s="18" t="s">
        <v>209</v>
      </c>
      <c r="BM289" s="220" t="s">
        <v>3420</v>
      </c>
    </row>
    <row r="290" spans="1:65" s="13" customFormat="1" ht="11.25">
      <c r="B290" s="222"/>
      <c r="C290" s="223"/>
      <c r="D290" s="224" t="s">
        <v>211</v>
      </c>
      <c r="E290" s="225" t="s">
        <v>1</v>
      </c>
      <c r="F290" s="226" t="s">
        <v>6295</v>
      </c>
      <c r="G290" s="223"/>
      <c r="H290" s="225" t="s">
        <v>1</v>
      </c>
      <c r="I290" s="227"/>
      <c r="J290" s="223"/>
      <c r="K290" s="223"/>
      <c r="L290" s="228"/>
      <c r="M290" s="229"/>
      <c r="N290" s="230"/>
      <c r="O290" s="230"/>
      <c r="P290" s="230"/>
      <c r="Q290" s="230"/>
      <c r="R290" s="230"/>
      <c r="S290" s="230"/>
      <c r="T290" s="231"/>
      <c r="AT290" s="232" t="s">
        <v>211</v>
      </c>
      <c r="AU290" s="232" t="s">
        <v>84</v>
      </c>
      <c r="AV290" s="13" t="s">
        <v>82</v>
      </c>
      <c r="AW290" s="13" t="s">
        <v>31</v>
      </c>
      <c r="AX290" s="13" t="s">
        <v>75</v>
      </c>
      <c r="AY290" s="232" t="s">
        <v>203</v>
      </c>
    </row>
    <row r="291" spans="1:65" s="14" customFormat="1" ht="11.25">
      <c r="B291" s="233"/>
      <c r="C291" s="234"/>
      <c r="D291" s="224" t="s">
        <v>211</v>
      </c>
      <c r="E291" s="235" t="s">
        <v>1</v>
      </c>
      <c r="F291" s="236" t="s">
        <v>6283</v>
      </c>
      <c r="G291" s="234"/>
      <c r="H291" s="237">
        <v>2</v>
      </c>
      <c r="I291" s="238"/>
      <c r="J291" s="234"/>
      <c r="K291" s="234"/>
      <c r="L291" s="239"/>
      <c r="M291" s="240"/>
      <c r="N291" s="241"/>
      <c r="O291" s="241"/>
      <c r="P291" s="241"/>
      <c r="Q291" s="241"/>
      <c r="R291" s="241"/>
      <c r="S291" s="241"/>
      <c r="T291" s="242"/>
      <c r="AT291" s="243" t="s">
        <v>211</v>
      </c>
      <c r="AU291" s="243" t="s">
        <v>84</v>
      </c>
      <c r="AV291" s="14" t="s">
        <v>84</v>
      </c>
      <c r="AW291" s="14" t="s">
        <v>31</v>
      </c>
      <c r="AX291" s="14" t="s">
        <v>75</v>
      </c>
      <c r="AY291" s="243" t="s">
        <v>203</v>
      </c>
    </row>
    <row r="292" spans="1:65" s="15" customFormat="1" ht="11.25">
      <c r="B292" s="261"/>
      <c r="C292" s="262"/>
      <c r="D292" s="224" t="s">
        <v>211</v>
      </c>
      <c r="E292" s="263" t="s">
        <v>1</v>
      </c>
      <c r="F292" s="264" t="s">
        <v>5614</v>
      </c>
      <c r="G292" s="262"/>
      <c r="H292" s="265">
        <v>2</v>
      </c>
      <c r="I292" s="266"/>
      <c r="J292" s="262"/>
      <c r="K292" s="262"/>
      <c r="L292" s="267"/>
      <c r="M292" s="268"/>
      <c r="N292" s="269"/>
      <c r="O292" s="269"/>
      <c r="P292" s="269"/>
      <c r="Q292" s="269"/>
      <c r="R292" s="269"/>
      <c r="S292" s="269"/>
      <c r="T292" s="270"/>
      <c r="AT292" s="271" t="s">
        <v>211</v>
      </c>
      <c r="AU292" s="271" t="s">
        <v>84</v>
      </c>
      <c r="AV292" s="15" t="s">
        <v>209</v>
      </c>
      <c r="AW292" s="15" t="s">
        <v>31</v>
      </c>
      <c r="AX292" s="15" t="s">
        <v>82</v>
      </c>
      <c r="AY292" s="271" t="s">
        <v>203</v>
      </c>
    </row>
    <row r="293" spans="1:65" s="2" customFormat="1" ht="16.5" customHeight="1">
      <c r="A293" s="35"/>
      <c r="B293" s="36"/>
      <c r="C293" s="209" t="s">
        <v>2310</v>
      </c>
      <c r="D293" s="209" t="s">
        <v>205</v>
      </c>
      <c r="E293" s="210" t="s">
        <v>6296</v>
      </c>
      <c r="F293" s="211" t="s">
        <v>6246</v>
      </c>
      <c r="G293" s="212" t="s">
        <v>208</v>
      </c>
      <c r="H293" s="213">
        <v>2</v>
      </c>
      <c r="I293" s="214"/>
      <c r="J293" s="215">
        <f>ROUND(I293*H293,2)</f>
        <v>0</v>
      </c>
      <c r="K293" s="211" t="s">
        <v>1</v>
      </c>
      <c r="L293" s="40"/>
      <c r="M293" s="216" t="s">
        <v>1</v>
      </c>
      <c r="N293" s="217" t="s">
        <v>40</v>
      </c>
      <c r="O293" s="72"/>
      <c r="P293" s="218">
        <f>O293*H293</f>
        <v>0</v>
      </c>
      <c r="Q293" s="218">
        <v>0</v>
      </c>
      <c r="R293" s="218">
        <f>Q293*H293</f>
        <v>0</v>
      </c>
      <c r="S293" s="218">
        <v>0</v>
      </c>
      <c r="T293" s="219">
        <f>S293*H293</f>
        <v>0</v>
      </c>
      <c r="U293" s="35"/>
      <c r="V293" s="35"/>
      <c r="W293" s="35"/>
      <c r="X293" s="35"/>
      <c r="Y293" s="35"/>
      <c r="Z293" s="35"/>
      <c r="AA293" s="35"/>
      <c r="AB293" s="35"/>
      <c r="AC293" s="35"/>
      <c r="AD293" s="35"/>
      <c r="AE293" s="35"/>
      <c r="AR293" s="220" t="s">
        <v>209</v>
      </c>
      <c r="AT293" s="220" t="s">
        <v>205</v>
      </c>
      <c r="AU293" s="220" t="s">
        <v>84</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209</v>
      </c>
      <c r="BM293" s="220" t="s">
        <v>2250</v>
      </c>
    </row>
    <row r="294" spans="1:65" s="13" customFormat="1" ht="11.25">
      <c r="B294" s="222"/>
      <c r="C294" s="223"/>
      <c r="D294" s="224" t="s">
        <v>211</v>
      </c>
      <c r="E294" s="225" t="s">
        <v>1</v>
      </c>
      <c r="F294" s="226" t="s">
        <v>6297</v>
      </c>
      <c r="G294" s="223"/>
      <c r="H294" s="225" t="s">
        <v>1</v>
      </c>
      <c r="I294" s="227"/>
      <c r="J294" s="223"/>
      <c r="K294" s="223"/>
      <c r="L294" s="228"/>
      <c r="M294" s="229"/>
      <c r="N294" s="230"/>
      <c r="O294" s="230"/>
      <c r="P294" s="230"/>
      <c r="Q294" s="230"/>
      <c r="R294" s="230"/>
      <c r="S294" s="230"/>
      <c r="T294" s="231"/>
      <c r="AT294" s="232" t="s">
        <v>211</v>
      </c>
      <c r="AU294" s="232" t="s">
        <v>84</v>
      </c>
      <c r="AV294" s="13" t="s">
        <v>82</v>
      </c>
      <c r="AW294" s="13" t="s">
        <v>31</v>
      </c>
      <c r="AX294" s="13" t="s">
        <v>75</v>
      </c>
      <c r="AY294" s="232" t="s">
        <v>203</v>
      </c>
    </row>
    <row r="295" spans="1:65" s="14" customFormat="1" ht="11.25">
      <c r="B295" s="233"/>
      <c r="C295" s="234"/>
      <c r="D295" s="224" t="s">
        <v>211</v>
      </c>
      <c r="E295" s="235" t="s">
        <v>1</v>
      </c>
      <c r="F295" s="236" t="s">
        <v>6283</v>
      </c>
      <c r="G295" s="234"/>
      <c r="H295" s="237">
        <v>2</v>
      </c>
      <c r="I295" s="238"/>
      <c r="J295" s="234"/>
      <c r="K295" s="234"/>
      <c r="L295" s="239"/>
      <c r="M295" s="240"/>
      <c r="N295" s="241"/>
      <c r="O295" s="241"/>
      <c r="P295" s="241"/>
      <c r="Q295" s="241"/>
      <c r="R295" s="241"/>
      <c r="S295" s="241"/>
      <c r="T295" s="242"/>
      <c r="AT295" s="243" t="s">
        <v>211</v>
      </c>
      <c r="AU295" s="243" t="s">
        <v>84</v>
      </c>
      <c r="AV295" s="14" t="s">
        <v>84</v>
      </c>
      <c r="AW295" s="14" t="s">
        <v>31</v>
      </c>
      <c r="AX295" s="14" t="s">
        <v>75</v>
      </c>
      <c r="AY295" s="243" t="s">
        <v>203</v>
      </c>
    </row>
    <row r="296" spans="1:65" s="15" customFormat="1" ht="11.25">
      <c r="B296" s="261"/>
      <c r="C296" s="262"/>
      <c r="D296" s="224" t="s">
        <v>211</v>
      </c>
      <c r="E296" s="263" t="s">
        <v>1</v>
      </c>
      <c r="F296" s="264" t="s">
        <v>5614</v>
      </c>
      <c r="G296" s="262"/>
      <c r="H296" s="265">
        <v>2</v>
      </c>
      <c r="I296" s="266"/>
      <c r="J296" s="262"/>
      <c r="K296" s="262"/>
      <c r="L296" s="267"/>
      <c r="M296" s="268"/>
      <c r="N296" s="269"/>
      <c r="O296" s="269"/>
      <c r="P296" s="269"/>
      <c r="Q296" s="269"/>
      <c r="R296" s="269"/>
      <c r="S296" s="269"/>
      <c r="T296" s="270"/>
      <c r="AT296" s="271" t="s">
        <v>211</v>
      </c>
      <c r="AU296" s="271" t="s">
        <v>84</v>
      </c>
      <c r="AV296" s="15" t="s">
        <v>209</v>
      </c>
      <c r="AW296" s="15" t="s">
        <v>31</v>
      </c>
      <c r="AX296" s="15" t="s">
        <v>82</v>
      </c>
      <c r="AY296" s="271" t="s">
        <v>203</v>
      </c>
    </row>
    <row r="297" spans="1:65" s="2" customFormat="1" ht="33" customHeight="1">
      <c r="A297" s="35"/>
      <c r="B297" s="36"/>
      <c r="C297" s="209" t="s">
        <v>2315</v>
      </c>
      <c r="D297" s="209" t="s">
        <v>205</v>
      </c>
      <c r="E297" s="210" t="s">
        <v>6298</v>
      </c>
      <c r="F297" s="211" t="s">
        <v>6248</v>
      </c>
      <c r="G297" s="212" t="s">
        <v>6244</v>
      </c>
      <c r="H297" s="213">
        <v>2</v>
      </c>
      <c r="I297" s="214"/>
      <c r="J297" s="215">
        <f>ROUND(I297*H297,2)</f>
        <v>0</v>
      </c>
      <c r="K297" s="211" t="s">
        <v>1</v>
      </c>
      <c r="L297" s="40"/>
      <c r="M297" s="216" t="s">
        <v>1</v>
      </c>
      <c r="N297" s="217"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209</v>
      </c>
      <c r="AT297" s="220" t="s">
        <v>205</v>
      </c>
      <c r="AU297" s="220" t="s">
        <v>84</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3440</v>
      </c>
    </row>
    <row r="298" spans="1:65" s="13" customFormat="1" ht="11.25">
      <c r="B298" s="222"/>
      <c r="C298" s="223"/>
      <c r="D298" s="224" t="s">
        <v>211</v>
      </c>
      <c r="E298" s="225" t="s">
        <v>1</v>
      </c>
      <c r="F298" s="226" t="s">
        <v>6299</v>
      </c>
      <c r="G298" s="223"/>
      <c r="H298" s="225" t="s">
        <v>1</v>
      </c>
      <c r="I298" s="227"/>
      <c r="J298" s="223"/>
      <c r="K298" s="223"/>
      <c r="L298" s="228"/>
      <c r="M298" s="229"/>
      <c r="N298" s="230"/>
      <c r="O298" s="230"/>
      <c r="P298" s="230"/>
      <c r="Q298" s="230"/>
      <c r="R298" s="230"/>
      <c r="S298" s="230"/>
      <c r="T298" s="231"/>
      <c r="AT298" s="232" t="s">
        <v>211</v>
      </c>
      <c r="AU298" s="232" t="s">
        <v>84</v>
      </c>
      <c r="AV298" s="13" t="s">
        <v>82</v>
      </c>
      <c r="AW298" s="13" t="s">
        <v>31</v>
      </c>
      <c r="AX298" s="13" t="s">
        <v>75</v>
      </c>
      <c r="AY298" s="232" t="s">
        <v>203</v>
      </c>
    </row>
    <row r="299" spans="1:65" s="14" customFormat="1" ht="11.25">
      <c r="B299" s="233"/>
      <c r="C299" s="234"/>
      <c r="D299" s="224" t="s">
        <v>211</v>
      </c>
      <c r="E299" s="235" t="s">
        <v>1</v>
      </c>
      <c r="F299" s="236" t="s">
        <v>6283</v>
      </c>
      <c r="G299" s="234"/>
      <c r="H299" s="237">
        <v>2</v>
      </c>
      <c r="I299" s="238"/>
      <c r="J299" s="234"/>
      <c r="K299" s="234"/>
      <c r="L299" s="239"/>
      <c r="M299" s="240"/>
      <c r="N299" s="241"/>
      <c r="O299" s="241"/>
      <c r="P299" s="241"/>
      <c r="Q299" s="241"/>
      <c r="R299" s="241"/>
      <c r="S299" s="241"/>
      <c r="T299" s="242"/>
      <c r="AT299" s="243" t="s">
        <v>211</v>
      </c>
      <c r="AU299" s="243" t="s">
        <v>84</v>
      </c>
      <c r="AV299" s="14" t="s">
        <v>84</v>
      </c>
      <c r="AW299" s="14" t="s">
        <v>31</v>
      </c>
      <c r="AX299" s="14" t="s">
        <v>75</v>
      </c>
      <c r="AY299" s="243" t="s">
        <v>203</v>
      </c>
    </row>
    <row r="300" spans="1:65" s="15" customFormat="1" ht="11.25">
      <c r="B300" s="261"/>
      <c r="C300" s="262"/>
      <c r="D300" s="224" t="s">
        <v>211</v>
      </c>
      <c r="E300" s="263" t="s">
        <v>1</v>
      </c>
      <c r="F300" s="264" t="s">
        <v>5614</v>
      </c>
      <c r="G300" s="262"/>
      <c r="H300" s="265">
        <v>2</v>
      </c>
      <c r="I300" s="266"/>
      <c r="J300" s="262"/>
      <c r="K300" s="262"/>
      <c r="L300" s="267"/>
      <c r="M300" s="268"/>
      <c r="N300" s="269"/>
      <c r="O300" s="269"/>
      <c r="P300" s="269"/>
      <c r="Q300" s="269"/>
      <c r="R300" s="269"/>
      <c r="S300" s="269"/>
      <c r="T300" s="270"/>
      <c r="AT300" s="271" t="s">
        <v>211</v>
      </c>
      <c r="AU300" s="271" t="s">
        <v>84</v>
      </c>
      <c r="AV300" s="15" t="s">
        <v>209</v>
      </c>
      <c r="AW300" s="15" t="s">
        <v>31</v>
      </c>
      <c r="AX300" s="15" t="s">
        <v>82</v>
      </c>
      <c r="AY300" s="271" t="s">
        <v>203</v>
      </c>
    </row>
    <row r="301" spans="1:65" s="2" customFormat="1" ht="16.5" customHeight="1">
      <c r="A301" s="35"/>
      <c r="B301" s="36"/>
      <c r="C301" s="209" t="s">
        <v>2320</v>
      </c>
      <c r="D301" s="209" t="s">
        <v>205</v>
      </c>
      <c r="E301" s="210" t="s">
        <v>6300</v>
      </c>
      <c r="F301" s="211" t="s">
        <v>6250</v>
      </c>
      <c r="G301" s="212" t="s">
        <v>208</v>
      </c>
      <c r="H301" s="213">
        <v>6</v>
      </c>
      <c r="I301" s="214"/>
      <c r="J301" s="215">
        <f>ROUND(I301*H301,2)</f>
        <v>0</v>
      </c>
      <c r="K301" s="211" t="s">
        <v>1</v>
      </c>
      <c r="L301" s="40"/>
      <c r="M301" s="216" t="s">
        <v>1</v>
      </c>
      <c r="N301" s="217" t="s">
        <v>40</v>
      </c>
      <c r="O301" s="72"/>
      <c r="P301" s="218">
        <f>O301*H301</f>
        <v>0</v>
      </c>
      <c r="Q301" s="218">
        <v>0</v>
      </c>
      <c r="R301" s="218">
        <f>Q301*H301</f>
        <v>0</v>
      </c>
      <c r="S301" s="218">
        <v>0</v>
      </c>
      <c r="T301" s="219">
        <f>S301*H301</f>
        <v>0</v>
      </c>
      <c r="U301" s="35"/>
      <c r="V301" s="35"/>
      <c r="W301" s="35"/>
      <c r="X301" s="35"/>
      <c r="Y301" s="35"/>
      <c r="Z301" s="35"/>
      <c r="AA301" s="35"/>
      <c r="AB301" s="35"/>
      <c r="AC301" s="35"/>
      <c r="AD301" s="35"/>
      <c r="AE301" s="35"/>
      <c r="AR301" s="220" t="s">
        <v>209</v>
      </c>
      <c r="AT301" s="220" t="s">
        <v>205</v>
      </c>
      <c r="AU301" s="220" t="s">
        <v>84</v>
      </c>
      <c r="AY301" s="18" t="s">
        <v>203</v>
      </c>
      <c r="BE301" s="221">
        <f>IF(N301="základní",J301,0)</f>
        <v>0</v>
      </c>
      <c r="BF301" s="221">
        <f>IF(N301="snížená",J301,0)</f>
        <v>0</v>
      </c>
      <c r="BG301" s="221">
        <f>IF(N301="zákl. přenesená",J301,0)</f>
        <v>0</v>
      </c>
      <c r="BH301" s="221">
        <f>IF(N301="sníž. přenesená",J301,0)</f>
        <v>0</v>
      </c>
      <c r="BI301" s="221">
        <f>IF(N301="nulová",J301,0)</f>
        <v>0</v>
      </c>
      <c r="BJ301" s="18" t="s">
        <v>82</v>
      </c>
      <c r="BK301" s="221">
        <f>ROUND(I301*H301,2)</f>
        <v>0</v>
      </c>
      <c r="BL301" s="18" t="s">
        <v>209</v>
      </c>
      <c r="BM301" s="220" t="s">
        <v>3450</v>
      </c>
    </row>
    <row r="302" spans="1:65" s="13" customFormat="1" ht="11.25">
      <c r="B302" s="222"/>
      <c r="C302" s="223"/>
      <c r="D302" s="224" t="s">
        <v>211</v>
      </c>
      <c r="E302" s="225" t="s">
        <v>1</v>
      </c>
      <c r="F302" s="226" t="s">
        <v>6263</v>
      </c>
      <c r="G302" s="223"/>
      <c r="H302" s="225" t="s">
        <v>1</v>
      </c>
      <c r="I302" s="227"/>
      <c r="J302" s="223"/>
      <c r="K302" s="223"/>
      <c r="L302" s="228"/>
      <c r="M302" s="229"/>
      <c r="N302" s="230"/>
      <c r="O302" s="230"/>
      <c r="P302" s="230"/>
      <c r="Q302" s="230"/>
      <c r="R302" s="230"/>
      <c r="S302" s="230"/>
      <c r="T302" s="231"/>
      <c r="AT302" s="232" t="s">
        <v>211</v>
      </c>
      <c r="AU302" s="232" t="s">
        <v>84</v>
      </c>
      <c r="AV302" s="13" t="s">
        <v>82</v>
      </c>
      <c r="AW302" s="13" t="s">
        <v>31</v>
      </c>
      <c r="AX302" s="13" t="s">
        <v>75</v>
      </c>
      <c r="AY302" s="232" t="s">
        <v>203</v>
      </c>
    </row>
    <row r="303" spans="1:65" s="14" customFormat="1" ht="11.25">
      <c r="B303" s="233"/>
      <c r="C303" s="234"/>
      <c r="D303" s="224" t="s">
        <v>211</v>
      </c>
      <c r="E303" s="235" t="s">
        <v>1</v>
      </c>
      <c r="F303" s="236" t="s">
        <v>6214</v>
      </c>
      <c r="G303" s="234"/>
      <c r="H303" s="237">
        <v>6</v>
      </c>
      <c r="I303" s="238"/>
      <c r="J303" s="234"/>
      <c r="K303" s="234"/>
      <c r="L303" s="239"/>
      <c r="M303" s="240"/>
      <c r="N303" s="241"/>
      <c r="O303" s="241"/>
      <c r="P303" s="241"/>
      <c r="Q303" s="241"/>
      <c r="R303" s="241"/>
      <c r="S303" s="241"/>
      <c r="T303" s="242"/>
      <c r="AT303" s="243" t="s">
        <v>211</v>
      </c>
      <c r="AU303" s="243" t="s">
        <v>84</v>
      </c>
      <c r="AV303" s="14" t="s">
        <v>84</v>
      </c>
      <c r="AW303" s="14" t="s">
        <v>31</v>
      </c>
      <c r="AX303" s="14" t="s">
        <v>75</v>
      </c>
      <c r="AY303" s="243" t="s">
        <v>203</v>
      </c>
    </row>
    <row r="304" spans="1:65" s="15" customFormat="1" ht="11.25">
      <c r="B304" s="261"/>
      <c r="C304" s="262"/>
      <c r="D304" s="224" t="s">
        <v>211</v>
      </c>
      <c r="E304" s="263" t="s">
        <v>1</v>
      </c>
      <c r="F304" s="264" t="s">
        <v>5614</v>
      </c>
      <c r="G304" s="262"/>
      <c r="H304" s="265">
        <v>6</v>
      </c>
      <c r="I304" s="266"/>
      <c r="J304" s="262"/>
      <c r="K304" s="262"/>
      <c r="L304" s="267"/>
      <c r="M304" s="268"/>
      <c r="N304" s="269"/>
      <c r="O304" s="269"/>
      <c r="P304" s="269"/>
      <c r="Q304" s="269"/>
      <c r="R304" s="269"/>
      <c r="S304" s="269"/>
      <c r="T304" s="270"/>
      <c r="AT304" s="271" t="s">
        <v>211</v>
      </c>
      <c r="AU304" s="271" t="s">
        <v>84</v>
      </c>
      <c r="AV304" s="15" t="s">
        <v>209</v>
      </c>
      <c r="AW304" s="15" t="s">
        <v>31</v>
      </c>
      <c r="AX304" s="15" t="s">
        <v>82</v>
      </c>
      <c r="AY304" s="271" t="s">
        <v>203</v>
      </c>
    </row>
    <row r="305" spans="1:65" s="2" customFormat="1" ht="16.5" customHeight="1">
      <c r="A305" s="35"/>
      <c r="B305" s="36"/>
      <c r="C305" s="209" t="s">
        <v>2325</v>
      </c>
      <c r="D305" s="209" t="s">
        <v>205</v>
      </c>
      <c r="E305" s="210" t="s">
        <v>6301</v>
      </c>
      <c r="F305" s="211" t="s">
        <v>6252</v>
      </c>
      <c r="G305" s="212" t="s">
        <v>208</v>
      </c>
      <c r="H305" s="213">
        <v>2</v>
      </c>
      <c r="I305" s="214"/>
      <c r="J305" s="215">
        <f>ROUND(I305*H305,2)</f>
        <v>0</v>
      </c>
      <c r="K305" s="211" t="s">
        <v>1</v>
      </c>
      <c r="L305" s="40"/>
      <c r="M305" s="216" t="s">
        <v>1</v>
      </c>
      <c r="N305" s="217" t="s">
        <v>40</v>
      </c>
      <c r="O305" s="72"/>
      <c r="P305" s="218">
        <f>O305*H305</f>
        <v>0</v>
      </c>
      <c r="Q305" s="218">
        <v>0</v>
      </c>
      <c r="R305" s="218">
        <f>Q305*H305</f>
        <v>0</v>
      </c>
      <c r="S305" s="218">
        <v>0</v>
      </c>
      <c r="T305" s="219">
        <f>S305*H305</f>
        <v>0</v>
      </c>
      <c r="U305" s="35"/>
      <c r="V305" s="35"/>
      <c r="W305" s="35"/>
      <c r="X305" s="35"/>
      <c r="Y305" s="35"/>
      <c r="Z305" s="35"/>
      <c r="AA305" s="35"/>
      <c r="AB305" s="35"/>
      <c r="AC305" s="35"/>
      <c r="AD305" s="35"/>
      <c r="AE305" s="35"/>
      <c r="AR305" s="220" t="s">
        <v>209</v>
      </c>
      <c r="AT305" s="220" t="s">
        <v>205</v>
      </c>
      <c r="AU305" s="220" t="s">
        <v>84</v>
      </c>
      <c r="AY305" s="18" t="s">
        <v>203</v>
      </c>
      <c r="BE305" s="221">
        <f>IF(N305="základní",J305,0)</f>
        <v>0</v>
      </c>
      <c r="BF305" s="221">
        <f>IF(N305="snížená",J305,0)</f>
        <v>0</v>
      </c>
      <c r="BG305" s="221">
        <f>IF(N305="zákl. přenesená",J305,0)</f>
        <v>0</v>
      </c>
      <c r="BH305" s="221">
        <f>IF(N305="sníž. přenesená",J305,0)</f>
        <v>0</v>
      </c>
      <c r="BI305" s="221">
        <f>IF(N305="nulová",J305,0)</f>
        <v>0</v>
      </c>
      <c r="BJ305" s="18" t="s">
        <v>82</v>
      </c>
      <c r="BK305" s="221">
        <f>ROUND(I305*H305,2)</f>
        <v>0</v>
      </c>
      <c r="BL305" s="18" t="s">
        <v>209</v>
      </c>
      <c r="BM305" s="220" t="s">
        <v>3460</v>
      </c>
    </row>
    <row r="306" spans="1:65" s="13" customFormat="1" ht="11.25">
      <c r="B306" s="222"/>
      <c r="C306" s="223"/>
      <c r="D306" s="224" t="s">
        <v>211</v>
      </c>
      <c r="E306" s="225" t="s">
        <v>1</v>
      </c>
      <c r="F306" s="226" t="s">
        <v>6302</v>
      </c>
      <c r="G306" s="223"/>
      <c r="H306" s="225" t="s">
        <v>1</v>
      </c>
      <c r="I306" s="227"/>
      <c r="J306" s="223"/>
      <c r="K306" s="223"/>
      <c r="L306" s="228"/>
      <c r="M306" s="229"/>
      <c r="N306" s="230"/>
      <c r="O306" s="230"/>
      <c r="P306" s="230"/>
      <c r="Q306" s="230"/>
      <c r="R306" s="230"/>
      <c r="S306" s="230"/>
      <c r="T306" s="231"/>
      <c r="AT306" s="232" t="s">
        <v>211</v>
      </c>
      <c r="AU306" s="232" t="s">
        <v>84</v>
      </c>
      <c r="AV306" s="13" t="s">
        <v>82</v>
      </c>
      <c r="AW306" s="13" t="s">
        <v>31</v>
      </c>
      <c r="AX306" s="13" t="s">
        <v>75</v>
      </c>
      <c r="AY306" s="232" t="s">
        <v>203</v>
      </c>
    </row>
    <row r="307" spans="1:65" s="14" customFormat="1" ht="11.25">
      <c r="B307" s="233"/>
      <c r="C307" s="234"/>
      <c r="D307" s="224" t="s">
        <v>211</v>
      </c>
      <c r="E307" s="235" t="s">
        <v>1</v>
      </c>
      <c r="F307" s="236" t="s">
        <v>6283</v>
      </c>
      <c r="G307" s="234"/>
      <c r="H307" s="237">
        <v>2</v>
      </c>
      <c r="I307" s="238"/>
      <c r="J307" s="234"/>
      <c r="K307" s="234"/>
      <c r="L307" s="239"/>
      <c r="M307" s="240"/>
      <c r="N307" s="241"/>
      <c r="O307" s="241"/>
      <c r="P307" s="241"/>
      <c r="Q307" s="241"/>
      <c r="R307" s="241"/>
      <c r="S307" s="241"/>
      <c r="T307" s="242"/>
      <c r="AT307" s="243" t="s">
        <v>211</v>
      </c>
      <c r="AU307" s="243" t="s">
        <v>84</v>
      </c>
      <c r="AV307" s="14" t="s">
        <v>84</v>
      </c>
      <c r="AW307" s="14" t="s">
        <v>31</v>
      </c>
      <c r="AX307" s="14" t="s">
        <v>75</v>
      </c>
      <c r="AY307" s="243" t="s">
        <v>203</v>
      </c>
    </row>
    <row r="308" spans="1:65" s="15" customFormat="1" ht="11.25">
      <c r="B308" s="261"/>
      <c r="C308" s="262"/>
      <c r="D308" s="224" t="s">
        <v>211</v>
      </c>
      <c r="E308" s="263" t="s">
        <v>1</v>
      </c>
      <c r="F308" s="264" t="s">
        <v>5614</v>
      </c>
      <c r="G308" s="262"/>
      <c r="H308" s="265">
        <v>2</v>
      </c>
      <c r="I308" s="266"/>
      <c r="J308" s="262"/>
      <c r="K308" s="262"/>
      <c r="L308" s="267"/>
      <c r="M308" s="268"/>
      <c r="N308" s="269"/>
      <c r="O308" s="269"/>
      <c r="P308" s="269"/>
      <c r="Q308" s="269"/>
      <c r="R308" s="269"/>
      <c r="S308" s="269"/>
      <c r="T308" s="270"/>
      <c r="AT308" s="271" t="s">
        <v>211</v>
      </c>
      <c r="AU308" s="271" t="s">
        <v>84</v>
      </c>
      <c r="AV308" s="15" t="s">
        <v>209</v>
      </c>
      <c r="AW308" s="15" t="s">
        <v>31</v>
      </c>
      <c r="AX308" s="15" t="s">
        <v>82</v>
      </c>
      <c r="AY308" s="271" t="s">
        <v>203</v>
      </c>
    </row>
    <row r="309" spans="1:65" s="2" customFormat="1" ht="16.5" customHeight="1">
      <c r="A309" s="35"/>
      <c r="B309" s="36"/>
      <c r="C309" s="209" t="s">
        <v>2330</v>
      </c>
      <c r="D309" s="209" t="s">
        <v>205</v>
      </c>
      <c r="E309" s="210" t="s">
        <v>6303</v>
      </c>
      <c r="F309" s="211" t="s">
        <v>6254</v>
      </c>
      <c r="G309" s="212" t="s">
        <v>208</v>
      </c>
      <c r="H309" s="213">
        <v>2</v>
      </c>
      <c r="I309" s="214"/>
      <c r="J309" s="215">
        <f>ROUND(I309*H309,2)</f>
        <v>0</v>
      </c>
      <c r="K309" s="211" t="s">
        <v>1</v>
      </c>
      <c r="L309" s="40"/>
      <c r="M309" s="216" t="s">
        <v>1</v>
      </c>
      <c r="N309" s="217" t="s">
        <v>40</v>
      </c>
      <c r="O309" s="72"/>
      <c r="P309" s="218">
        <f>O309*H309</f>
        <v>0</v>
      </c>
      <c r="Q309" s="218">
        <v>0</v>
      </c>
      <c r="R309" s="218">
        <f>Q309*H309</f>
        <v>0</v>
      </c>
      <c r="S309" s="218">
        <v>0</v>
      </c>
      <c r="T309" s="219">
        <f>S309*H309</f>
        <v>0</v>
      </c>
      <c r="U309" s="35"/>
      <c r="V309" s="35"/>
      <c r="W309" s="35"/>
      <c r="X309" s="35"/>
      <c r="Y309" s="35"/>
      <c r="Z309" s="35"/>
      <c r="AA309" s="35"/>
      <c r="AB309" s="35"/>
      <c r="AC309" s="35"/>
      <c r="AD309" s="35"/>
      <c r="AE309" s="35"/>
      <c r="AR309" s="220" t="s">
        <v>209</v>
      </c>
      <c r="AT309" s="220" t="s">
        <v>205</v>
      </c>
      <c r="AU309" s="220" t="s">
        <v>84</v>
      </c>
      <c r="AY309" s="18" t="s">
        <v>203</v>
      </c>
      <c r="BE309" s="221">
        <f>IF(N309="základní",J309,0)</f>
        <v>0</v>
      </c>
      <c r="BF309" s="221">
        <f>IF(N309="snížená",J309,0)</f>
        <v>0</v>
      </c>
      <c r="BG309" s="221">
        <f>IF(N309="zákl. přenesená",J309,0)</f>
        <v>0</v>
      </c>
      <c r="BH309" s="221">
        <f>IF(N309="sníž. přenesená",J309,0)</f>
        <v>0</v>
      </c>
      <c r="BI309" s="221">
        <f>IF(N309="nulová",J309,0)</f>
        <v>0</v>
      </c>
      <c r="BJ309" s="18" t="s">
        <v>82</v>
      </c>
      <c r="BK309" s="221">
        <f>ROUND(I309*H309,2)</f>
        <v>0</v>
      </c>
      <c r="BL309" s="18" t="s">
        <v>209</v>
      </c>
      <c r="BM309" s="220" t="s">
        <v>3469</v>
      </c>
    </row>
    <row r="310" spans="1:65" s="13" customFormat="1" ht="11.25">
      <c r="B310" s="222"/>
      <c r="C310" s="223"/>
      <c r="D310" s="224" t="s">
        <v>211</v>
      </c>
      <c r="E310" s="225" t="s">
        <v>1</v>
      </c>
      <c r="F310" s="226" t="s">
        <v>6304</v>
      </c>
      <c r="G310" s="223"/>
      <c r="H310" s="225" t="s">
        <v>1</v>
      </c>
      <c r="I310" s="227"/>
      <c r="J310" s="223"/>
      <c r="K310" s="223"/>
      <c r="L310" s="228"/>
      <c r="M310" s="229"/>
      <c r="N310" s="230"/>
      <c r="O310" s="230"/>
      <c r="P310" s="230"/>
      <c r="Q310" s="230"/>
      <c r="R310" s="230"/>
      <c r="S310" s="230"/>
      <c r="T310" s="231"/>
      <c r="AT310" s="232" t="s">
        <v>211</v>
      </c>
      <c r="AU310" s="232" t="s">
        <v>84</v>
      </c>
      <c r="AV310" s="13" t="s">
        <v>82</v>
      </c>
      <c r="AW310" s="13" t="s">
        <v>31</v>
      </c>
      <c r="AX310" s="13" t="s">
        <v>75</v>
      </c>
      <c r="AY310" s="232" t="s">
        <v>203</v>
      </c>
    </row>
    <row r="311" spans="1:65" s="14" customFormat="1" ht="11.25">
      <c r="B311" s="233"/>
      <c r="C311" s="234"/>
      <c r="D311" s="224" t="s">
        <v>211</v>
      </c>
      <c r="E311" s="235" t="s">
        <v>1</v>
      </c>
      <c r="F311" s="236" t="s">
        <v>6283</v>
      </c>
      <c r="G311" s="234"/>
      <c r="H311" s="237">
        <v>2</v>
      </c>
      <c r="I311" s="238"/>
      <c r="J311" s="234"/>
      <c r="K311" s="234"/>
      <c r="L311" s="239"/>
      <c r="M311" s="240"/>
      <c r="N311" s="241"/>
      <c r="O311" s="241"/>
      <c r="P311" s="241"/>
      <c r="Q311" s="241"/>
      <c r="R311" s="241"/>
      <c r="S311" s="241"/>
      <c r="T311" s="242"/>
      <c r="AT311" s="243" t="s">
        <v>211</v>
      </c>
      <c r="AU311" s="243" t="s">
        <v>84</v>
      </c>
      <c r="AV311" s="14" t="s">
        <v>84</v>
      </c>
      <c r="AW311" s="14" t="s">
        <v>31</v>
      </c>
      <c r="AX311" s="14" t="s">
        <v>75</v>
      </c>
      <c r="AY311" s="243" t="s">
        <v>203</v>
      </c>
    </row>
    <row r="312" spans="1:65" s="15" customFormat="1" ht="11.25">
      <c r="B312" s="261"/>
      <c r="C312" s="262"/>
      <c r="D312" s="224" t="s">
        <v>211</v>
      </c>
      <c r="E312" s="263" t="s">
        <v>1</v>
      </c>
      <c r="F312" s="264" t="s">
        <v>5614</v>
      </c>
      <c r="G312" s="262"/>
      <c r="H312" s="265">
        <v>2</v>
      </c>
      <c r="I312" s="266"/>
      <c r="J312" s="262"/>
      <c r="K312" s="262"/>
      <c r="L312" s="267"/>
      <c r="M312" s="268"/>
      <c r="N312" s="269"/>
      <c r="O312" s="269"/>
      <c r="P312" s="269"/>
      <c r="Q312" s="269"/>
      <c r="R312" s="269"/>
      <c r="S312" s="269"/>
      <c r="T312" s="270"/>
      <c r="AT312" s="271" t="s">
        <v>211</v>
      </c>
      <c r="AU312" s="271" t="s">
        <v>84</v>
      </c>
      <c r="AV312" s="15" t="s">
        <v>209</v>
      </c>
      <c r="AW312" s="15" t="s">
        <v>31</v>
      </c>
      <c r="AX312" s="15" t="s">
        <v>82</v>
      </c>
      <c r="AY312" s="271" t="s">
        <v>203</v>
      </c>
    </row>
    <row r="313" spans="1:65" s="2" customFormat="1" ht="16.5" customHeight="1">
      <c r="A313" s="35"/>
      <c r="B313" s="36"/>
      <c r="C313" s="209" t="s">
        <v>2245</v>
      </c>
      <c r="D313" s="209" t="s">
        <v>205</v>
      </c>
      <c r="E313" s="210" t="s">
        <v>6305</v>
      </c>
      <c r="F313" s="211" t="s">
        <v>6256</v>
      </c>
      <c r="G313" s="212" t="s">
        <v>6244</v>
      </c>
      <c r="H313" s="213">
        <v>2</v>
      </c>
      <c r="I313" s="214"/>
      <c r="J313" s="215">
        <f>ROUND(I313*H313,2)</f>
        <v>0</v>
      </c>
      <c r="K313" s="211" t="s">
        <v>1</v>
      </c>
      <c r="L313" s="40"/>
      <c r="M313" s="216" t="s">
        <v>1</v>
      </c>
      <c r="N313" s="217" t="s">
        <v>40</v>
      </c>
      <c r="O313" s="72"/>
      <c r="P313" s="218">
        <f>O313*H313</f>
        <v>0</v>
      </c>
      <c r="Q313" s="218">
        <v>0</v>
      </c>
      <c r="R313" s="218">
        <f>Q313*H313</f>
        <v>0</v>
      </c>
      <c r="S313" s="218">
        <v>0</v>
      </c>
      <c r="T313" s="219">
        <f>S313*H313</f>
        <v>0</v>
      </c>
      <c r="U313" s="35"/>
      <c r="V313" s="35"/>
      <c r="W313" s="35"/>
      <c r="X313" s="35"/>
      <c r="Y313" s="35"/>
      <c r="Z313" s="35"/>
      <c r="AA313" s="35"/>
      <c r="AB313" s="35"/>
      <c r="AC313" s="35"/>
      <c r="AD313" s="35"/>
      <c r="AE313" s="35"/>
      <c r="AR313" s="220" t="s">
        <v>209</v>
      </c>
      <c r="AT313" s="220" t="s">
        <v>205</v>
      </c>
      <c r="AU313" s="220" t="s">
        <v>84</v>
      </c>
      <c r="AY313" s="18" t="s">
        <v>203</v>
      </c>
      <c r="BE313" s="221">
        <f>IF(N313="základní",J313,0)</f>
        <v>0</v>
      </c>
      <c r="BF313" s="221">
        <f>IF(N313="snížená",J313,0)</f>
        <v>0</v>
      </c>
      <c r="BG313" s="221">
        <f>IF(N313="zákl. přenesená",J313,0)</f>
        <v>0</v>
      </c>
      <c r="BH313" s="221">
        <f>IF(N313="sníž. přenesená",J313,0)</f>
        <v>0</v>
      </c>
      <c r="BI313" s="221">
        <f>IF(N313="nulová",J313,0)</f>
        <v>0</v>
      </c>
      <c r="BJ313" s="18" t="s">
        <v>82</v>
      </c>
      <c r="BK313" s="221">
        <f>ROUND(I313*H313,2)</f>
        <v>0</v>
      </c>
      <c r="BL313" s="18" t="s">
        <v>209</v>
      </c>
      <c r="BM313" s="220" t="s">
        <v>3479</v>
      </c>
    </row>
    <row r="314" spans="1:65" s="2" customFormat="1" ht="16.5" customHeight="1">
      <c r="A314" s="35"/>
      <c r="B314" s="36"/>
      <c r="C314" s="209" t="s">
        <v>2339</v>
      </c>
      <c r="D314" s="209" t="s">
        <v>205</v>
      </c>
      <c r="E314" s="210" t="s">
        <v>6306</v>
      </c>
      <c r="F314" s="211" t="s">
        <v>6258</v>
      </c>
      <c r="G314" s="212" t="s">
        <v>6098</v>
      </c>
      <c r="H314" s="213">
        <v>0.5</v>
      </c>
      <c r="I314" s="214"/>
      <c r="J314" s="215">
        <f>ROUND(I314*H314,2)</f>
        <v>0</v>
      </c>
      <c r="K314" s="211" t="s">
        <v>1</v>
      </c>
      <c r="L314" s="40"/>
      <c r="M314" s="216" t="s">
        <v>1</v>
      </c>
      <c r="N314" s="217" t="s">
        <v>40</v>
      </c>
      <c r="O314" s="72"/>
      <c r="P314" s="218">
        <f>O314*H314</f>
        <v>0</v>
      </c>
      <c r="Q314" s="218">
        <v>0</v>
      </c>
      <c r="R314" s="218">
        <f>Q314*H314</f>
        <v>0</v>
      </c>
      <c r="S314" s="218">
        <v>0</v>
      </c>
      <c r="T314" s="219">
        <f>S314*H314</f>
        <v>0</v>
      </c>
      <c r="U314" s="35"/>
      <c r="V314" s="35"/>
      <c r="W314" s="35"/>
      <c r="X314" s="35"/>
      <c r="Y314" s="35"/>
      <c r="Z314" s="35"/>
      <c r="AA314" s="35"/>
      <c r="AB314" s="35"/>
      <c r="AC314" s="35"/>
      <c r="AD314" s="35"/>
      <c r="AE314" s="35"/>
      <c r="AR314" s="220" t="s">
        <v>209</v>
      </c>
      <c r="AT314" s="220" t="s">
        <v>205</v>
      </c>
      <c r="AU314" s="220" t="s">
        <v>84</v>
      </c>
      <c r="AY314" s="18" t="s">
        <v>203</v>
      </c>
      <c r="BE314" s="221">
        <f>IF(N314="základní",J314,0)</f>
        <v>0</v>
      </c>
      <c r="BF314" s="221">
        <f>IF(N314="snížená",J314,0)</f>
        <v>0</v>
      </c>
      <c r="BG314" s="221">
        <f>IF(N314="zákl. přenesená",J314,0)</f>
        <v>0</v>
      </c>
      <c r="BH314" s="221">
        <f>IF(N314="sníž. přenesená",J314,0)</f>
        <v>0</v>
      </c>
      <c r="BI314" s="221">
        <f>IF(N314="nulová",J314,0)</f>
        <v>0</v>
      </c>
      <c r="BJ314" s="18" t="s">
        <v>82</v>
      </c>
      <c r="BK314" s="221">
        <f>ROUND(I314*H314,2)</f>
        <v>0</v>
      </c>
      <c r="BL314" s="18" t="s">
        <v>209</v>
      </c>
      <c r="BM314" s="220" t="s">
        <v>3491</v>
      </c>
    </row>
    <row r="315" spans="1:65" s="12" customFormat="1" ht="22.9" customHeight="1">
      <c r="B315" s="193"/>
      <c r="C315" s="194"/>
      <c r="D315" s="195" t="s">
        <v>74</v>
      </c>
      <c r="E315" s="207" t="s">
        <v>6307</v>
      </c>
      <c r="F315" s="207" t="s">
        <v>6308</v>
      </c>
      <c r="G315" s="194"/>
      <c r="H315" s="194"/>
      <c r="I315" s="197"/>
      <c r="J315" s="208">
        <f>BK315</f>
        <v>0</v>
      </c>
      <c r="K315" s="194"/>
      <c r="L315" s="199"/>
      <c r="M315" s="200"/>
      <c r="N315" s="201"/>
      <c r="O315" s="201"/>
      <c r="P315" s="202">
        <f>SUM(P316:P342)</f>
        <v>0</v>
      </c>
      <c r="Q315" s="201"/>
      <c r="R315" s="202">
        <f>SUM(R316:R342)</f>
        <v>0</v>
      </c>
      <c r="S315" s="201"/>
      <c r="T315" s="203">
        <f>SUM(T316:T342)</f>
        <v>0</v>
      </c>
      <c r="AR315" s="204" t="s">
        <v>82</v>
      </c>
      <c r="AT315" s="205" t="s">
        <v>74</v>
      </c>
      <c r="AU315" s="205" t="s">
        <v>82</v>
      </c>
      <c r="AY315" s="204" t="s">
        <v>203</v>
      </c>
      <c r="BK315" s="206">
        <f>SUM(BK316:BK342)</f>
        <v>0</v>
      </c>
    </row>
    <row r="316" spans="1:65" s="2" customFormat="1" ht="16.5" customHeight="1">
      <c r="A316" s="35"/>
      <c r="B316" s="36"/>
      <c r="C316" s="209" t="s">
        <v>2344</v>
      </c>
      <c r="D316" s="209" t="s">
        <v>205</v>
      </c>
      <c r="E316" s="210" t="s">
        <v>6309</v>
      </c>
      <c r="F316" s="211" t="s">
        <v>6310</v>
      </c>
      <c r="G316" s="212" t="s">
        <v>208</v>
      </c>
      <c r="H316" s="213">
        <v>214</v>
      </c>
      <c r="I316" s="214"/>
      <c r="J316" s="215">
        <f>ROUND(I316*H316,2)</f>
        <v>0</v>
      </c>
      <c r="K316" s="211" t="s">
        <v>1</v>
      </c>
      <c r="L316" s="40"/>
      <c r="M316" s="216" t="s">
        <v>1</v>
      </c>
      <c r="N316" s="217" t="s">
        <v>40</v>
      </c>
      <c r="O316" s="72"/>
      <c r="P316" s="218">
        <f>O316*H316</f>
        <v>0</v>
      </c>
      <c r="Q316" s="218">
        <v>0</v>
      </c>
      <c r="R316" s="218">
        <f>Q316*H316</f>
        <v>0</v>
      </c>
      <c r="S316" s="218">
        <v>0</v>
      </c>
      <c r="T316" s="219">
        <f>S316*H316</f>
        <v>0</v>
      </c>
      <c r="U316" s="35"/>
      <c r="V316" s="35"/>
      <c r="W316" s="35"/>
      <c r="X316" s="35"/>
      <c r="Y316" s="35"/>
      <c r="Z316" s="35"/>
      <c r="AA316" s="35"/>
      <c r="AB316" s="35"/>
      <c r="AC316" s="35"/>
      <c r="AD316" s="35"/>
      <c r="AE316" s="35"/>
      <c r="AR316" s="220" t="s">
        <v>209</v>
      </c>
      <c r="AT316" s="220" t="s">
        <v>205</v>
      </c>
      <c r="AU316" s="220" t="s">
        <v>84</v>
      </c>
      <c r="AY316" s="18" t="s">
        <v>203</v>
      </c>
      <c r="BE316" s="221">
        <f>IF(N316="základní",J316,0)</f>
        <v>0</v>
      </c>
      <c r="BF316" s="221">
        <f>IF(N316="snížená",J316,0)</f>
        <v>0</v>
      </c>
      <c r="BG316" s="221">
        <f>IF(N316="zákl. přenesená",J316,0)</f>
        <v>0</v>
      </c>
      <c r="BH316" s="221">
        <f>IF(N316="sníž. přenesená",J316,0)</f>
        <v>0</v>
      </c>
      <c r="BI316" s="221">
        <f>IF(N316="nulová",J316,0)</f>
        <v>0</v>
      </c>
      <c r="BJ316" s="18" t="s">
        <v>82</v>
      </c>
      <c r="BK316" s="221">
        <f>ROUND(I316*H316,2)</f>
        <v>0</v>
      </c>
      <c r="BL316" s="18" t="s">
        <v>209</v>
      </c>
      <c r="BM316" s="220" t="s">
        <v>3499</v>
      </c>
    </row>
    <row r="317" spans="1:65" s="13" customFormat="1" ht="11.25">
      <c r="B317" s="222"/>
      <c r="C317" s="223"/>
      <c r="D317" s="224" t="s">
        <v>211</v>
      </c>
      <c r="E317" s="225" t="s">
        <v>1</v>
      </c>
      <c r="F317" s="226" t="s">
        <v>6135</v>
      </c>
      <c r="G317" s="223"/>
      <c r="H317" s="225" t="s">
        <v>1</v>
      </c>
      <c r="I317" s="227"/>
      <c r="J317" s="223"/>
      <c r="K317" s="223"/>
      <c r="L317" s="228"/>
      <c r="M317" s="229"/>
      <c r="N317" s="230"/>
      <c r="O317" s="230"/>
      <c r="P317" s="230"/>
      <c r="Q317" s="230"/>
      <c r="R317" s="230"/>
      <c r="S317" s="230"/>
      <c r="T317" s="231"/>
      <c r="AT317" s="232" t="s">
        <v>211</v>
      </c>
      <c r="AU317" s="232" t="s">
        <v>84</v>
      </c>
      <c r="AV317" s="13" t="s">
        <v>82</v>
      </c>
      <c r="AW317" s="13" t="s">
        <v>31</v>
      </c>
      <c r="AX317" s="13" t="s">
        <v>75</v>
      </c>
      <c r="AY317" s="232" t="s">
        <v>203</v>
      </c>
    </row>
    <row r="318" spans="1:65" s="14" customFormat="1" ht="11.25">
      <c r="B318" s="233"/>
      <c r="C318" s="234"/>
      <c r="D318" s="224" t="s">
        <v>211</v>
      </c>
      <c r="E318" s="235" t="s">
        <v>1</v>
      </c>
      <c r="F318" s="236" t="s">
        <v>6311</v>
      </c>
      <c r="G318" s="234"/>
      <c r="H318" s="237">
        <v>214</v>
      </c>
      <c r="I318" s="238"/>
      <c r="J318" s="234"/>
      <c r="K318" s="234"/>
      <c r="L318" s="239"/>
      <c r="M318" s="240"/>
      <c r="N318" s="241"/>
      <c r="O318" s="241"/>
      <c r="P318" s="241"/>
      <c r="Q318" s="241"/>
      <c r="R318" s="241"/>
      <c r="S318" s="241"/>
      <c r="T318" s="242"/>
      <c r="AT318" s="243" t="s">
        <v>211</v>
      </c>
      <c r="AU318" s="243" t="s">
        <v>84</v>
      </c>
      <c r="AV318" s="14" t="s">
        <v>84</v>
      </c>
      <c r="AW318" s="14" t="s">
        <v>31</v>
      </c>
      <c r="AX318" s="14" t="s">
        <v>75</v>
      </c>
      <c r="AY318" s="243" t="s">
        <v>203</v>
      </c>
    </row>
    <row r="319" spans="1:65" s="15" customFormat="1" ht="11.25">
      <c r="B319" s="261"/>
      <c r="C319" s="262"/>
      <c r="D319" s="224" t="s">
        <v>211</v>
      </c>
      <c r="E319" s="263" t="s">
        <v>1</v>
      </c>
      <c r="F319" s="264" t="s">
        <v>5614</v>
      </c>
      <c r="G319" s="262"/>
      <c r="H319" s="265">
        <v>214</v>
      </c>
      <c r="I319" s="266"/>
      <c r="J319" s="262"/>
      <c r="K319" s="262"/>
      <c r="L319" s="267"/>
      <c r="M319" s="268"/>
      <c r="N319" s="269"/>
      <c r="O319" s="269"/>
      <c r="P319" s="269"/>
      <c r="Q319" s="269"/>
      <c r="R319" s="269"/>
      <c r="S319" s="269"/>
      <c r="T319" s="270"/>
      <c r="AT319" s="271" t="s">
        <v>211</v>
      </c>
      <c r="AU319" s="271" t="s">
        <v>84</v>
      </c>
      <c r="AV319" s="15" t="s">
        <v>209</v>
      </c>
      <c r="AW319" s="15" t="s">
        <v>31</v>
      </c>
      <c r="AX319" s="15" t="s">
        <v>82</v>
      </c>
      <c r="AY319" s="271" t="s">
        <v>203</v>
      </c>
    </row>
    <row r="320" spans="1:65" s="2" customFormat="1" ht="16.5" customHeight="1">
      <c r="A320" s="35"/>
      <c r="B320" s="36"/>
      <c r="C320" s="209" t="s">
        <v>2348</v>
      </c>
      <c r="D320" s="209" t="s">
        <v>205</v>
      </c>
      <c r="E320" s="210" t="s">
        <v>6312</v>
      </c>
      <c r="F320" s="211" t="s">
        <v>6313</v>
      </c>
      <c r="G320" s="212" t="s">
        <v>208</v>
      </c>
      <c r="H320" s="213">
        <v>214</v>
      </c>
      <c r="I320" s="214"/>
      <c r="J320" s="215">
        <f>ROUND(I320*H320,2)</f>
        <v>0</v>
      </c>
      <c r="K320" s="211" t="s">
        <v>1</v>
      </c>
      <c r="L320" s="40"/>
      <c r="M320" s="216" t="s">
        <v>1</v>
      </c>
      <c r="N320" s="217" t="s">
        <v>40</v>
      </c>
      <c r="O320" s="72"/>
      <c r="P320" s="218">
        <f>O320*H320</f>
        <v>0</v>
      </c>
      <c r="Q320" s="218">
        <v>0</v>
      </c>
      <c r="R320" s="218">
        <f>Q320*H320</f>
        <v>0</v>
      </c>
      <c r="S320" s="218">
        <v>0</v>
      </c>
      <c r="T320" s="219">
        <f>S320*H320</f>
        <v>0</v>
      </c>
      <c r="U320" s="35"/>
      <c r="V320" s="35"/>
      <c r="W320" s="35"/>
      <c r="X320" s="35"/>
      <c r="Y320" s="35"/>
      <c r="Z320" s="35"/>
      <c r="AA320" s="35"/>
      <c r="AB320" s="35"/>
      <c r="AC320" s="35"/>
      <c r="AD320" s="35"/>
      <c r="AE320" s="35"/>
      <c r="AR320" s="220" t="s">
        <v>209</v>
      </c>
      <c r="AT320" s="220" t="s">
        <v>205</v>
      </c>
      <c r="AU320" s="220" t="s">
        <v>84</v>
      </c>
      <c r="AY320" s="18" t="s">
        <v>203</v>
      </c>
      <c r="BE320" s="221">
        <f>IF(N320="základní",J320,0)</f>
        <v>0</v>
      </c>
      <c r="BF320" s="221">
        <f>IF(N320="snížená",J320,0)</f>
        <v>0</v>
      </c>
      <c r="BG320" s="221">
        <f>IF(N320="zákl. přenesená",J320,0)</f>
        <v>0</v>
      </c>
      <c r="BH320" s="221">
        <f>IF(N320="sníž. přenesená",J320,0)</f>
        <v>0</v>
      </c>
      <c r="BI320" s="221">
        <f>IF(N320="nulová",J320,0)</f>
        <v>0</v>
      </c>
      <c r="BJ320" s="18" t="s">
        <v>82</v>
      </c>
      <c r="BK320" s="221">
        <f>ROUND(I320*H320,2)</f>
        <v>0</v>
      </c>
      <c r="BL320" s="18" t="s">
        <v>209</v>
      </c>
      <c r="BM320" s="220" t="s">
        <v>3508</v>
      </c>
    </row>
    <row r="321" spans="1:65" s="13" customFormat="1" ht="22.5">
      <c r="B321" s="222"/>
      <c r="C321" s="223"/>
      <c r="D321" s="224" t="s">
        <v>211</v>
      </c>
      <c r="E321" s="225" t="s">
        <v>1</v>
      </c>
      <c r="F321" s="226" t="s">
        <v>6314</v>
      </c>
      <c r="G321" s="223"/>
      <c r="H321" s="225" t="s">
        <v>1</v>
      </c>
      <c r="I321" s="227"/>
      <c r="J321" s="223"/>
      <c r="K321" s="223"/>
      <c r="L321" s="228"/>
      <c r="M321" s="229"/>
      <c r="N321" s="230"/>
      <c r="O321" s="230"/>
      <c r="P321" s="230"/>
      <c r="Q321" s="230"/>
      <c r="R321" s="230"/>
      <c r="S321" s="230"/>
      <c r="T321" s="231"/>
      <c r="AT321" s="232" t="s">
        <v>211</v>
      </c>
      <c r="AU321" s="232" t="s">
        <v>84</v>
      </c>
      <c r="AV321" s="13" t="s">
        <v>82</v>
      </c>
      <c r="AW321" s="13" t="s">
        <v>31</v>
      </c>
      <c r="AX321" s="13" t="s">
        <v>75</v>
      </c>
      <c r="AY321" s="232" t="s">
        <v>203</v>
      </c>
    </row>
    <row r="322" spans="1:65" s="14" customFormat="1" ht="11.25">
      <c r="B322" s="233"/>
      <c r="C322" s="234"/>
      <c r="D322" s="224" t="s">
        <v>211</v>
      </c>
      <c r="E322" s="235" t="s">
        <v>1</v>
      </c>
      <c r="F322" s="236" t="s">
        <v>6311</v>
      </c>
      <c r="G322" s="234"/>
      <c r="H322" s="237">
        <v>214</v>
      </c>
      <c r="I322" s="238"/>
      <c r="J322" s="234"/>
      <c r="K322" s="234"/>
      <c r="L322" s="239"/>
      <c r="M322" s="240"/>
      <c r="N322" s="241"/>
      <c r="O322" s="241"/>
      <c r="P322" s="241"/>
      <c r="Q322" s="241"/>
      <c r="R322" s="241"/>
      <c r="S322" s="241"/>
      <c r="T322" s="242"/>
      <c r="AT322" s="243" t="s">
        <v>211</v>
      </c>
      <c r="AU322" s="243" t="s">
        <v>84</v>
      </c>
      <c r="AV322" s="14" t="s">
        <v>84</v>
      </c>
      <c r="AW322" s="14" t="s">
        <v>31</v>
      </c>
      <c r="AX322" s="14" t="s">
        <v>75</v>
      </c>
      <c r="AY322" s="243" t="s">
        <v>203</v>
      </c>
    </row>
    <row r="323" spans="1:65" s="15" customFormat="1" ht="11.25">
      <c r="B323" s="261"/>
      <c r="C323" s="262"/>
      <c r="D323" s="224" t="s">
        <v>211</v>
      </c>
      <c r="E323" s="263" t="s">
        <v>1</v>
      </c>
      <c r="F323" s="264" t="s">
        <v>5614</v>
      </c>
      <c r="G323" s="262"/>
      <c r="H323" s="265">
        <v>214</v>
      </c>
      <c r="I323" s="266"/>
      <c r="J323" s="262"/>
      <c r="K323" s="262"/>
      <c r="L323" s="267"/>
      <c r="M323" s="268"/>
      <c r="N323" s="269"/>
      <c r="O323" s="269"/>
      <c r="P323" s="269"/>
      <c r="Q323" s="269"/>
      <c r="R323" s="269"/>
      <c r="S323" s="269"/>
      <c r="T323" s="270"/>
      <c r="AT323" s="271" t="s">
        <v>211</v>
      </c>
      <c r="AU323" s="271" t="s">
        <v>84</v>
      </c>
      <c r="AV323" s="15" t="s">
        <v>209</v>
      </c>
      <c r="AW323" s="15" t="s">
        <v>31</v>
      </c>
      <c r="AX323" s="15" t="s">
        <v>82</v>
      </c>
      <c r="AY323" s="271" t="s">
        <v>203</v>
      </c>
    </row>
    <row r="324" spans="1:65" s="2" customFormat="1" ht="33" customHeight="1">
      <c r="A324" s="35"/>
      <c r="B324" s="36"/>
      <c r="C324" s="209" t="s">
        <v>2354</v>
      </c>
      <c r="D324" s="209" t="s">
        <v>205</v>
      </c>
      <c r="E324" s="210" t="s">
        <v>6315</v>
      </c>
      <c r="F324" s="211" t="s">
        <v>6316</v>
      </c>
      <c r="G324" s="212" t="s">
        <v>208</v>
      </c>
      <c r="H324" s="213">
        <v>107</v>
      </c>
      <c r="I324" s="214"/>
      <c r="J324" s="215">
        <f>ROUND(I324*H324,2)</f>
        <v>0</v>
      </c>
      <c r="K324" s="211" t="s">
        <v>1</v>
      </c>
      <c r="L324" s="40"/>
      <c r="M324" s="216" t="s">
        <v>1</v>
      </c>
      <c r="N324" s="217" t="s">
        <v>40</v>
      </c>
      <c r="O324" s="72"/>
      <c r="P324" s="218">
        <f>O324*H324</f>
        <v>0</v>
      </c>
      <c r="Q324" s="218">
        <v>0</v>
      </c>
      <c r="R324" s="218">
        <f>Q324*H324</f>
        <v>0</v>
      </c>
      <c r="S324" s="218">
        <v>0</v>
      </c>
      <c r="T324" s="219">
        <f>S324*H324</f>
        <v>0</v>
      </c>
      <c r="U324" s="35"/>
      <c r="V324" s="35"/>
      <c r="W324" s="35"/>
      <c r="X324" s="35"/>
      <c r="Y324" s="35"/>
      <c r="Z324" s="35"/>
      <c r="AA324" s="35"/>
      <c r="AB324" s="35"/>
      <c r="AC324" s="35"/>
      <c r="AD324" s="35"/>
      <c r="AE324" s="35"/>
      <c r="AR324" s="220" t="s">
        <v>209</v>
      </c>
      <c r="AT324" s="220" t="s">
        <v>205</v>
      </c>
      <c r="AU324" s="220" t="s">
        <v>84</v>
      </c>
      <c r="AY324" s="18" t="s">
        <v>203</v>
      </c>
      <c r="BE324" s="221">
        <f>IF(N324="základní",J324,0)</f>
        <v>0</v>
      </c>
      <c r="BF324" s="221">
        <f>IF(N324="snížená",J324,0)</f>
        <v>0</v>
      </c>
      <c r="BG324" s="221">
        <f>IF(N324="zákl. přenesená",J324,0)</f>
        <v>0</v>
      </c>
      <c r="BH324" s="221">
        <f>IF(N324="sníž. přenesená",J324,0)</f>
        <v>0</v>
      </c>
      <c r="BI324" s="221">
        <f>IF(N324="nulová",J324,0)</f>
        <v>0</v>
      </c>
      <c r="BJ324" s="18" t="s">
        <v>82</v>
      </c>
      <c r="BK324" s="221">
        <f>ROUND(I324*H324,2)</f>
        <v>0</v>
      </c>
      <c r="BL324" s="18" t="s">
        <v>209</v>
      </c>
      <c r="BM324" s="220" t="s">
        <v>2240</v>
      </c>
    </row>
    <row r="325" spans="1:65" s="13" customFormat="1" ht="11.25">
      <c r="B325" s="222"/>
      <c r="C325" s="223"/>
      <c r="D325" s="224" t="s">
        <v>211</v>
      </c>
      <c r="E325" s="225" t="s">
        <v>1</v>
      </c>
      <c r="F325" s="226" t="s">
        <v>6135</v>
      </c>
      <c r="G325" s="223"/>
      <c r="H325" s="225" t="s">
        <v>1</v>
      </c>
      <c r="I325" s="227"/>
      <c r="J325" s="223"/>
      <c r="K325" s="223"/>
      <c r="L325" s="228"/>
      <c r="M325" s="229"/>
      <c r="N325" s="230"/>
      <c r="O325" s="230"/>
      <c r="P325" s="230"/>
      <c r="Q325" s="230"/>
      <c r="R325" s="230"/>
      <c r="S325" s="230"/>
      <c r="T325" s="231"/>
      <c r="AT325" s="232" t="s">
        <v>211</v>
      </c>
      <c r="AU325" s="232" t="s">
        <v>84</v>
      </c>
      <c r="AV325" s="13" t="s">
        <v>82</v>
      </c>
      <c r="AW325" s="13" t="s">
        <v>31</v>
      </c>
      <c r="AX325" s="13" t="s">
        <v>75</v>
      </c>
      <c r="AY325" s="232" t="s">
        <v>203</v>
      </c>
    </row>
    <row r="326" spans="1:65" s="14" customFormat="1" ht="11.25">
      <c r="B326" s="233"/>
      <c r="C326" s="234"/>
      <c r="D326" s="224" t="s">
        <v>211</v>
      </c>
      <c r="E326" s="235" t="s">
        <v>1</v>
      </c>
      <c r="F326" s="236" t="s">
        <v>6317</v>
      </c>
      <c r="G326" s="234"/>
      <c r="H326" s="237">
        <v>107</v>
      </c>
      <c r="I326" s="238"/>
      <c r="J326" s="234"/>
      <c r="K326" s="234"/>
      <c r="L326" s="239"/>
      <c r="M326" s="240"/>
      <c r="N326" s="241"/>
      <c r="O326" s="241"/>
      <c r="P326" s="241"/>
      <c r="Q326" s="241"/>
      <c r="R326" s="241"/>
      <c r="S326" s="241"/>
      <c r="T326" s="242"/>
      <c r="AT326" s="243" t="s">
        <v>211</v>
      </c>
      <c r="AU326" s="243" t="s">
        <v>84</v>
      </c>
      <c r="AV326" s="14" t="s">
        <v>84</v>
      </c>
      <c r="AW326" s="14" t="s">
        <v>31</v>
      </c>
      <c r="AX326" s="14" t="s">
        <v>75</v>
      </c>
      <c r="AY326" s="243" t="s">
        <v>203</v>
      </c>
    </row>
    <row r="327" spans="1:65" s="15" customFormat="1" ht="11.25">
      <c r="B327" s="261"/>
      <c r="C327" s="262"/>
      <c r="D327" s="224" t="s">
        <v>211</v>
      </c>
      <c r="E327" s="263" t="s">
        <v>1</v>
      </c>
      <c r="F327" s="264" t="s">
        <v>5614</v>
      </c>
      <c r="G327" s="262"/>
      <c r="H327" s="265">
        <v>107</v>
      </c>
      <c r="I327" s="266"/>
      <c r="J327" s="262"/>
      <c r="K327" s="262"/>
      <c r="L327" s="267"/>
      <c r="M327" s="268"/>
      <c r="N327" s="269"/>
      <c r="O327" s="269"/>
      <c r="P327" s="269"/>
      <c r="Q327" s="269"/>
      <c r="R327" s="269"/>
      <c r="S327" s="269"/>
      <c r="T327" s="270"/>
      <c r="AT327" s="271" t="s">
        <v>211</v>
      </c>
      <c r="AU327" s="271" t="s">
        <v>84</v>
      </c>
      <c r="AV327" s="15" t="s">
        <v>209</v>
      </c>
      <c r="AW327" s="15" t="s">
        <v>31</v>
      </c>
      <c r="AX327" s="15" t="s">
        <v>82</v>
      </c>
      <c r="AY327" s="271" t="s">
        <v>203</v>
      </c>
    </row>
    <row r="328" spans="1:65" s="2" customFormat="1" ht="16.5" customHeight="1">
      <c r="A328" s="35"/>
      <c r="B328" s="36"/>
      <c r="C328" s="209" t="s">
        <v>2360</v>
      </c>
      <c r="D328" s="209" t="s">
        <v>205</v>
      </c>
      <c r="E328" s="210" t="s">
        <v>6318</v>
      </c>
      <c r="F328" s="211" t="s">
        <v>6319</v>
      </c>
      <c r="G328" s="212" t="s">
        <v>208</v>
      </c>
      <c r="H328" s="213">
        <v>107</v>
      </c>
      <c r="I328" s="214"/>
      <c r="J328" s="215">
        <f>ROUND(I328*H328,2)</f>
        <v>0</v>
      </c>
      <c r="K328" s="211" t="s">
        <v>1</v>
      </c>
      <c r="L328" s="40"/>
      <c r="M328" s="216" t="s">
        <v>1</v>
      </c>
      <c r="N328" s="217" t="s">
        <v>40</v>
      </c>
      <c r="O328" s="72"/>
      <c r="P328" s="218">
        <f>O328*H328</f>
        <v>0</v>
      </c>
      <c r="Q328" s="218">
        <v>0</v>
      </c>
      <c r="R328" s="218">
        <f>Q328*H328</f>
        <v>0</v>
      </c>
      <c r="S328" s="218">
        <v>0</v>
      </c>
      <c r="T328" s="219">
        <f>S328*H328</f>
        <v>0</v>
      </c>
      <c r="U328" s="35"/>
      <c r="V328" s="35"/>
      <c r="W328" s="35"/>
      <c r="X328" s="35"/>
      <c r="Y328" s="35"/>
      <c r="Z328" s="35"/>
      <c r="AA328" s="35"/>
      <c r="AB328" s="35"/>
      <c r="AC328" s="35"/>
      <c r="AD328" s="35"/>
      <c r="AE328" s="35"/>
      <c r="AR328" s="220" t="s">
        <v>209</v>
      </c>
      <c r="AT328" s="220" t="s">
        <v>205</v>
      </c>
      <c r="AU328" s="220" t="s">
        <v>84</v>
      </c>
      <c r="AY328" s="18" t="s">
        <v>203</v>
      </c>
      <c r="BE328" s="221">
        <f>IF(N328="základní",J328,0)</f>
        <v>0</v>
      </c>
      <c r="BF328" s="221">
        <f>IF(N328="snížená",J328,0)</f>
        <v>0</v>
      </c>
      <c r="BG328" s="221">
        <f>IF(N328="zákl. přenesená",J328,0)</f>
        <v>0</v>
      </c>
      <c r="BH328" s="221">
        <f>IF(N328="sníž. přenesená",J328,0)</f>
        <v>0</v>
      </c>
      <c r="BI328" s="221">
        <f>IF(N328="nulová",J328,0)</f>
        <v>0</v>
      </c>
      <c r="BJ328" s="18" t="s">
        <v>82</v>
      </c>
      <c r="BK328" s="221">
        <f>ROUND(I328*H328,2)</f>
        <v>0</v>
      </c>
      <c r="BL328" s="18" t="s">
        <v>209</v>
      </c>
      <c r="BM328" s="220" t="s">
        <v>3534</v>
      </c>
    </row>
    <row r="329" spans="1:65" s="2" customFormat="1" ht="33" customHeight="1">
      <c r="A329" s="35"/>
      <c r="B329" s="36"/>
      <c r="C329" s="209" t="s">
        <v>2365</v>
      </c>
      <c r="D329" s="209" t="s">
        <v>205</v>
      </c>
      <c r="E329" s="210" t="s">
        <v>6320</v>
      </c>
      <c r="F329" s="211" t="s">
        <v>6321</v>
      </c>
      <c r="G329" s="212" t="s">
        <v>208</v>
      </c>
      <c r="H329" s="213">
        <v>214</v>
      </c>
      <c r="I329" s="214"/>
      <c r="J329" s="215">
        <f>ROUND(I329*H329,2)</f>
        <v>0</v>
      </c>
      <c r="K329" s="211" t="s">
        <v>1</v>
      </c>
      <c r="L329" s="40"/>
      <c r="M329" s="216" t="s">
        <v>1</v>
      </c>
      <c r="N329" s="217" t="s">
        <v>40</v>
      </c>
      <c r="O329" s="72"/>
      <c r="P329" s="218">
        <f>O329*H329</f>
        <v>0</v>
      </c>
      <c r="Q329" s="218">
        <v>0</v>
      </c>
      <c r="R329" s="218">
        <f>Q329*H329</f>
        <v>0</v>
      </c>
      <c r="S329" s="218">
        <v>0</v>
      </c>
      <c r="T329" s="219">
        <f>S329*H329</f>
        <v>0</v>
      </c>
      <c r="U329" s="35"/>
      <c r="V329" s="35"/>
      <c r="W329" s="35"/>
      <c r="X329" s="35"/>
      <c r="Y329" s="35"/>
      <c r="Z329" s="35"/>
      <c r="AA329" s="35"/>
      <c r="AB329" s="35"/>
      <c r="AC329" s="35"/>
      <c r="AD329" s="35"/>
      <c r="AE329" s="35"/>
      <c r="AR329" s="220" t="s">
        <v>209</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209</v>
      </c>
      <c r="BM329" s="220" t="s">
        <v>3542</v>
      </c>
    </row>
    <row r="330" spans="1:65" s="13" customFormat="1" ht="11.25">
      <c r="B330" s="222"/>
      <c r="C330" s="223"/>
      <c r="D330" s="224" t="s">
        <v>211</v>
      </c>
      <c r="E330" s="225" t="s">
        <v>1</v>
      </c>
      <c r="F330" s="226" t="s">
        <v>6135</v>
      </c>
      <c r="G330" s="223"/>
      <c r="H330" s="225" t="s">
        <v>1</v>
      </c>
      <c r="I330" s="227"/>
      <c r="J330" s="223"/>
      <c r="K330" s="223"/>
      <c r="L330" s="228"/>
      <c r="M330" s="229"/>
      <c r="N330" s="230"/>
      <c r="O330" s="230"/>
      <c r="P330" s="230"/>
      <c r="Q330" s="230"/>
      <c r="R330" s="230"/>
      <c r="S330" s="230"/>
      <c r="T330" s="231"/>
      <c r="AT330" s="232" t="s">
        <v>211</v>
      </c>
      <c r="AU330" s="232" t="s">
        <v>84</v>
      </c>
      <c r="AV330" s="13" t="s">
        <v>82</v>
      </c>
      <c r="AW330" s="13" t="s">
        <v>31</v>
      </c>
      <c r="AX330" s="13" t="s">
        <v>75</v>
      </c>
      <c r="AY330" s="232" t="s">
        <v>203</v>
      </c>
    </row>
    <row r="331" spans="1:65" s="14" customFormat="1" ht="11.25">
      <c r="B331" s="233"/>
      <c r="C331" s="234"/>
      <c r="D331" s="224" t="s">
        <v>211</v>
      </c>
      <c r="E331" s="235" t="s">
        <v>1</v>
      </c>
      <c r="F331" s="236" t="s">
        <v>6311</v>
      </c>
      <c r="G331" s="234"/>
      <c r="H331" s="237">
        <v>214</v>
      </c>
      <c r="I331" s="238"/>
      <c r="J331" s="234"/>
      <c r="K331" s="234"/>
      <c r="L331" s="239"/>
      <c r="M331" s="240"/>
      <c r="N331" s="241"/>
      <c r="O331" s="241"/>
      <c r="P331" s="241"/>
      <c r="Q331" s="241"/>
      <c r="R331" s="241"/>
      <c r="S331" s="241"/>
      <c r="T331" s="242"/>
      <c r="AT331" s="243" t="s">
        <v>211</v>
      </c>
      <c r="AU331" s="243" t="s">
        <v>84</v>
      </c>
      <c r="AV331" s="14" t="s">
        <v>84</v>
      </c>
      <c r="AW331" s="14" t="s">
        <v>31</v>
      </c>
      <c r="AX331" s="14" t="s">
        <v>75</v>
      </c>
      <c r="AY331" s="243" t="s">
        <v>203</v>
      </c>
    </row>
    <row r="332" spans="1:65" s="15" customFormat="1" ht="11.25">
      <c r="B332" s="261"/>
      <c r="C332" s="262"/>
      <c r="D332" s="224" t="s">
        <v>211</v>
      </c>
      <c r="E332" s="263" t="s">
        <v>1</v>
      </c>
      <c r="F332" s="264" t="s">
        <v>5614</v>
      </c>
      <c r="G332" s="262"/>
      <c r="H332" s="265">
        <v>214</v>
      </c>
      <c r="I332" s="266"/>
      <c r="J332" s="262"/>
      <c r="K332" s="262"/>
      <c r="L332" s="267"/>
      <c r="M332" s="268"/>
      <c r="N332" s="269"/>
      <c r="O332" s="269"/>
      <c r="P332" s="269"/>
      <c r="Q332" s="269"/>
      <c r="R332" s="269"/>
      <c r="S332" s="269"/>
      <c r="T332" s="270"/>
      <c r="AT332" s="271" t="s">
        <v>211</v>
      </c>
      <c r="AU332" s="271" t="s">
        <v>84</v>
      </c>
      <c r="AV332" s="15" t="s">
        <v>209</v>
      </c>
      <c r="AW332" s="15" t="s">
        <v>31</v>
      </c>
      <c r="AX332" s="15" t="s">
        <v>82</v>
      </c>
      <c r="AY332" s="271" t="s">
        <v>203</v>
      </c>
    </row>
    <row r="333" spans="1:65" s="2" customFormat="1" ht="16.5" customHeight="1">
      <c r="A333" s="35"/>
      <c r="B333" s="36"/>
      <c r="C333" s="209" t="s">
        <v>2370</v>
      </c>
      <c r="D333" s="209" t="s">
        <v>205</v>
      </c>
      <c r="E333" s="210" t="s">
        <v>6322</v>
      </c>
      <c r="F333" s="211" t="s">
        <v>6323</v>
      </c>
      <c r="G333" s="212" t="s">
        <v>208</v>
      </c>
      <c r="H333" s="213">
        <v>214</v>
      </c>
      <c r="I333" s="214"/>
      <c r="J333" s="215">
        <f>ROUND(I333*H333,2)</f>
        <v>0</v>
      </c>
      <c r="K333" s="211" t="s">
        <v>1</v>
      </c>
      <c r="L333" s="40"/>
      <c r="M333" s="216" t="s">
        <v>1</v>
      </c>
      <c r="N333" s="217" t="s">
        <v>40</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209</v>
      </c>
      <c r="AT333" s="220" t="s">
        <v>205</v>
      </c>
      <c r="AU333" s="220" t="s">
        <v>84</v>
      </c>
      <c r="AY333" s="18" t="s">
        <v>203</v>
      </c>
      <c r="BE333" s="221">
        <f>IF(N333="základní",J333,0)</f>
        <v>0</v>
      </c>
      <c r="BF333" s="221">
        <f>IF(N333="snížená",J333,0)</f>
        <v>0</v>
      </c>
      <c r="BG333" s="221">
        <f>IF(N333="zákl. přenesená",J333,0)</f>
        <v>0</v>
      </c>
      <c r="BH333" s="221">
        <f>IF(N333="sníž. přenesená",J333,0)</f>
        <v>0</v>
      </c>
      <c r="BI333" s="221">
        <f>IF(N333="nulová",J333,0)</f>
        <v>0</v>
      </c>
      <c r="BJ333" s="18" t="s">
        <v>82</v>
      </c>
      <c r="BK333" s="221">
        <f>ROUND(I333*H333,2)</f>
        <v>0</v>
      </c>
      <c r="BL333" s="18" t="s">
        <v>209</v>
      </c>
      <c r="BM333" s="220" t="s">
        <v>3550</v>
      </c>
    </row>
    <row r="334" spans="1:65" s="13" customFormat="1" ht="22.5">
      <c r="B334" s="222"/>
      <c r="C334" s="223"/>
      <c r="D334" s="224" t="s">
        <v>211</v>
      </c>
      <c r="E334" s="225" t="s">
        <v>1</v>
      </c>
      <c r="F334" s="226" t="s">
        <v>6324</v>
      </c>
      <c r="G334" s="223"/>
      <c r="H334" s="225" t="s">
        <v>1</v>
      </c>
      <c r="I334" s="227"/>
      <c r="J334" s="223"/>
      <c r="K334" s="223"/>
      <c r="L334" s="228"/>
      <c r="M334" s="229"/>
      <c r="N334" s="230"/>
      <c r="O334" s="230"/>
      <c r="P334" s="230"/>
      <c r="Q334" s="230"/>
      <c r="R334" s="230"/>
      <c r="S334" s="230"/>
      <c r="T334" s="231"/>
      <c r="AT334" s="232" t="s">
        <v>211</v>
      </c>
      <c r="AU334" s="232" t="s">
        <v>84</v>
      </c>
      <c r="AV334" s="13" t="s">
        <v>82</v>
      </c>
      <c r="AW334" s="13" t="s">
        <v>31</v>
      </c>
      <c r="AX334" s="13" t="s">
        <v>75</v>
      </c>
      <c r="AY334" s="232" t="s">
        <v>203</v>
      </c>
    </row>
    <row r="335" spans="1:65" s="14" customFormat="1" ht="11.25">
      <c r="B335" s="233"/>
      <c r="C335" s="234"/>
      <c r="D335" s="224" t="s">
        <v>211</v>
      </c>
      <c r="E335" s="235" t="s">
        <v>1</v>
      </c>
      <c r="F335" s="236" t="s">
        <v>6311</v>
      </c>
      <c r="G335" s="234"/>
      <c r="H335" s="237">
        <v>214</v>
      </c>
      <c r="I335" s="238"/>
      <c r="J335" s="234"/>
      <c r="K335" s="234"/>
      <c r="L335" s="239"/>
      <c r="M335" s="240"/>
      <c r="N335" s="241"/>
      <c r="O335" s="241"/>
      <c r="P335" s="241"/>
      <c r="Q335" s="241"/>
      <c r="R335" s="241"/>
      <c r="S335" s="241"/>
      <c r="T335" s="242"/>
      <c r="AT335" s="243" t="s">
        <v>211</v>
      </c>
      <c r="AU335" s="243" t="s">
        <v>84</v>
      </c>
      <c r="AV335" s="14" t="s">
        <v>84</v>
      </c>
      <c r="AW335" s="14" t="s">
        <v>31</v>
      </c>
      <c r="AX335" s="14" t="s">
        <v>75</v>
      </c>
      <c r="AY335" s="243" t="s">
        <v>203</v>
      </c>
    </row>
    <row r="336" spans="1:65" s="15" customFormat="1" ht="11.25">
      <c r="B336" s="261"/>
      <c r="C336" s="262"/>
      <c r="D336" s="224" t="s">
        <v>211</v>
      </c>
      <c r="E336" s="263" t="s">
        <v>1</v>
      </c>
      <c r="F336" s="264" t="s">
        <v>5614</v>
      </c>
      <c r="G336" s="262"/>
      <c r="H336" s="265">
        <v>214</v>
      </c>
      <c r="I336" s="266"/>
      <c r="J336" s="262"/>
      <c r="K336" s="262"/>
      <c r="L336" s="267"/>
      <c r="M336" s="268"/>
      <c r="N336" s="269"/>
      <c r="O336" s="269"/>
      <c r="P336" s="269"/>
      <c r="Q336" s="269"/>
      <c r="R336" s="269"/>
      <c r="S336" s="269"/>
      <c r="T336" s="270"/>
      <c r="AT336" s="271" t="s">
        <v>211</v>
      </c>
      <c r="AU336" s="271" t="s">
        <v>84</v>
      </c>
      <c r="AV336" s="15" t="s">
        <v>209</v>
      </c>
      <c r="AW336" s="15" t="s">
        <v>31</v>
      </c>
      <c r="AX336" s="15" t="s">
        <v>82</v>
      </c>
      <c r="AY336" s="271" t="s">
        <v>203</v>
      </c>
    </row>
    <row r="337" spans="1:65" s="2" customFormat="1" ht="16.5" customHeight="1">
      <c r="A337" s="35"/>
      <c r="B337" s="36"/>
      <c r="C337" s="209" t="s">
        <v>2375</v>
      </c>
      <c r="D337" s="209" t="s">
        <v>205</v>
      </c>
      <c r="E337" s="210" t="s">
        <v>6325</v>
      </c>
      <c r="F337" s="211" t="s">
        <v>6256</v>
      </c>
      <c r="G337" s="212" t="s">
        <v>208</v>
      </c>
      <c r="H337" s="213">
        <v>214</v>
      </c>
      <c r="I337" s="214"/>
      <c r="J337" s="215">
        <f>ROUND(I337*H337,2)</f>
        <v>0</v>
      </c>
      <c r="K337" s="211" t="s">
        <v>1</v>
      </c>
      <c r="L337" s="40"/>
      <c r="M337" s="216" t="s">
        <v>1</v>
      </c>
      <c r="N337" s="217" t="s">
        <v>40</v>
      </c>
      <c r="O337" s="72"/>
      <c r="P337" s="218">
        <f>O337*H337</f>
        <v>0</v>
      </c>
      <c r="Q337" s="218">
        <v>0</v>
      </c>
      <c r="R337" s="218">
        <f>Q337*H337</f>
        <v>0</v>
      </c>
      <c r="S337" s="218">
        <v>0</v>
      </c>
      <c r="T337" s="219">
        <f>S337*H337</f>
        <v>0</v>
      </c>
      <c r="U337" s="35"/>
      <c r="V337" s="35"/>
      <c r="W337" s="35"/>
      <c r="X337" s="35"/>
      <c r="Y337" s="35"/>
      <c r="Z337" s="35"/>
      <c r="AA337" s="35"/>
      <c r="AB337" s="35"/>
      <c r="AC337" s="35"/>
      <c r="AD337" s="35"/>
      <c r="AE337" s="35"/>
      <c r="AR337" s="220" t="s">
        <v>209</v>
      </c>
      <c r="AT337" s="220" t="s">
        <v>205</v>
      </c>
      <c r="AU337" s="220" t="s">
        <v>84</v>
      </c>
      <c r="AY337" s="18" t="s">
        <v>203</v>
      </c>
      <c r="BE337" s="221">
        <f>IF(N337="základní",J337,0)</f>
        <v>0</v>
      </c>
      <c r="BF337" s="221">
        <f>IF(N337="snížená",J337,0)</f>
        <v>0</v>
      </c>
      <c r="BG337" s="221">
        <f>IF(N337="zákl. přenesená",J337,0)</f>
        <v>0</v>
      </c>
      <c r="BH337" s="221">
        <f>IF(N337="sníž. přenesená",J337,0)</f>
        <v>0</v>
      </c>
      <c r="BI337" s="221">
        <f>IF(N337="nulová",J337,0)</f>
        <v>0</v>
      </c>
      <c r="BJ337" s="18" t="s">
        <v>82</v>
      </c>
      <c r="BK337" s="221">
        <f>ROUND(I337*H337,2)</f>
        <v>0</v>
      </c>
      <c r="BL337" s="18" t="s">
        <v>209</v>
      </c>
      <c r="BM337" s="220" t="s">
        <v>3560</v>
      </c>
    </row>
    <row r="338" spans="1:65" s="2" customFormat="1" ht="33" customHeight="1">
      <c r="A338" s="35"/>
      <c r="B338" s="36"/>
      <c r="C338" s="209" t="s">
        <v>2380</v>
      </c>
      <c r="D338" s="209" t="s">
        <v>205</v>
      </c>
      <c r="E338" s="210" t="s">
        <v>6326</v>
      </c>
      <c r="F338" s="211" t="s">
        <v>6248</v>
      </c>
      <c r="G338" s="212" t="s">
        <v>208</v>
      </c>
      <c r="H338" s="213">
        <v>214</v>
      </c>
      <c r="I338" s="214"/>
      <c r="J338" s="215">
        <f>ROUND(I338*H338,2)</f>
        <v>0</v>
      </c>
      <c r="K338" s="211" t="s">
        <v>1</v>
      </c>
      <c r="L338" s="40"/>
      <c r="M338" s="216" t="s">
        <v>1</v>
      </c>
      <c r="N338" s="217" t="s">
        <v>40</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209</v>
      </c>
      <c r="AT338" s="220" t="s">
        <v>205</v>
      </c>
      <c r="AU338" s="220" t="s">
        <v>84</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209</v>
      </c>
      <c r="BM338" s="220" t="s">
        <v>3575</v>
      </c>
    </row>
    <row r="339" spans="1:65" s="13" customFormat="1" ht="22.5">
      <c r="B339" s="222"/>
      <c r="C339" s="223"/>
      <c r="D339" s="224" t="s">
        <v>211</v>
      </c>
      <c r="E339" s="225" t="s">
        <v>1</v>
      </c>
      <c r="F339" s="226" t="s">
        <v>6327</v>
      </c>
      <c r="G339" s="223"/>
      <c r="H339" s="225" t="s">
        <v>1</v>
      </c>
      <c r="I339" s="227"/>
      <c r="J339" s="223"/>
      <c r="K339" s="223"/>
      <c r="L339" s="228"/>
      <c r="M339" s="229"/>
      <c r="N339" s="230"/>
      <c r="O339" s="230"/>
      <c r="P339" s="230"/>
      <c r="Q339" s="230"/>
      <c r="R339" s="230"/>
      <c r="S339" s="230"/>
      <c r="T339" s="231"/>
      <c r="AT339" s="232" t="s">
        <v>211</v>
      </c>
      <c r="AU339" s="232" t="s">
        <v>84</v>
      </c>
      <c r="AV339" s="13" t="s">
        <v>82</v>
      </c>
      <c r="AW339" s="13" t="s">
        <v>31</v>
      </c>
      <c r="AX339" s="13" t="s">
        <v>75</v>
      </c>
      <c r="AY339" s="232" t="s">
        <v>203</v>
      </c>
    </row>
    <row r="340" spans="1:65" s="14" customFormat="1" ht="11.25">
      <c r="B340" s="233"/>
      <c r="C340" s="234"/>
      <c r="D340" s="224" t="s">
        <v>211</v>
      </c>
      <c r="E340" s="235" t="s">
        <v>1</v>
      </c>
      <c r="F340" s="236" t="s">
        <v>6311</v>
      </c>
      <c r="G340" s="234"/>
      <c r="H340" s="237">
        <v>214</v>
      </c>
      <c r="I340" s="238"/>
      <c r="J340" s="234"/>
      <c r="K340" s="234"/>
      <c r="L340" s="239"/>
      <c r="M340" s="240"/>
      <c r="N340" s="241"/>
      <c r="O340" s="241"/>
      <c r="P340" s="241"/>
      <c r="Q340" s="241"/>
      <c r="R340" s="241"/>
      <c r="S340" s="241"/>
      <c r="T340" s="242"/>
      <c r="AT340" s="243" t="s">
        <v>211</v>
      </c>
      <c r="AU340" s="243" t="s">
        <v>84</v>
      </c>
      <c r="AV340" s="14" t="s">
        <v>84</v>
      </c>
      <c r="AW340" s="14" t="s">
        <v>31</v>
      </c>
      <c r="AX340" s="14" t="s">
        <v>75</v>
      </c>
      <c r="AY340" s="243" t="s">
        <v>203</v>
      </c>
    </row>
    <row r="341" spans="1:65" s="15" customFormat="1" ht="11.25">
      <c r="B341" s="261"/>
      <c r="C341" s="262"/>
      <c r="D341" s="224" t="s">
        <v>211</v>
      </c>
      <c r="E341" s="263" t="s">
        <v>1</v>
      </c>
      <c r="F341" s="264" t="s">
        <v>5614</v>
      </c>
      <c r="G341" s="262"/>
      <c r="H341" s="265">
        <v>214</v>
      </c>
      <c r="I341" s="266"/>
      <c r="J341" s="262"/>
      <c r="K341" s="262"/>
      <c r="L341" s="267"/>
      <c r="M341" s="268"/>
      <c r="N341" s="269"/>
      <c r="O341" s="269"/>
      <c r="P341" s="269"/>
      <c r="Q341" s="269"/>
      <c r="R341" s="269"/>
      <c r="S341" s="269"/>
      <c r="T341" s="270"/>
      <c r="AT341" s="271" t="s">
        <v>211</v>
      </c>
      <c r="AU341" s="271" t="s">
        <v>84</v>
      </c>
      <c r="AV341" s="15" t="s">
        <v>209</v>
      </c>
      <c r="AW341" s="15" t="s">
        <v>31</v>
      </c>
      <c r="AX341" s="15" t="s">
        <v>82</v>
      </c>
      <c r="AY341" s="271" t="s">
        <v>203</v>
      </c>
    </row>
    <row r="342" spans="1:65" s="2" customFormat="1" ht="16.5" customHeight="1">
      <c r="A342" s="35"/>
      <c r="B342" s="36"/>
      <c r="C342" s="209" t="s">
        <v>2386</v>
      </c>
      <c r="D342" s="209" t="s">
        <v>205</v>
      </c>
      <c r="E342" s="210" t="s">
        <v>6328</v>
      </c>
      <c r="F342" s="211" t="s">
        <v>6258</v>
      </c>
      <c r="G342" s="212" t="s">
        <v>6098</v>
      </c>
      <c r="H342" s="213">
        <v>53.5</v>
      </c>
      <c r="I342" s="214"/>
      <c r="J342" s="215">
        <f>ROUND(I342*H342,2)</f>
        <v>0</v>
      </c>
      <c r="K342" s="211" t="s">
        <v>1</v>
      </c>
      <c r="L342" s="40"/>
      <c r="M342" s="216" t="s">
        <v>1</v>
      </c>
      <c r="N342" s="217" t="s">
        <v>40</v>
      </c>
      <c r="O342" s="72"/>
      <c r="P342" s="218">
        <f>O342*H342</f>
        <v>0</v>
      </c>
      <c r="Q342" s="218">
        <v>0</v>
      </c>
      <c r="R342" s="218">
        <f>Q342*H342</f>
        <v>0</v>
      </c>
      <c r="S342" s="218">
        <v>0</v>
      </c>
      <c r="T342" s="219">
        <f>S342*H342</f>
        <v>0</v>
      </c>
      <c r="U342" s="35"/>
      <c r="V342" s="35"/>
      <c r="W342" s="35"/>
      <c r="X342" s="35"/>
      <c r="Y342" s="35"/>
      <c r="Z342" s="35"/>
      <c r="AA342" s="35"/>
      <c r="AB342" s="35"/>
      <c r="AC342" s="35"/>
      <c r="AD342" s="35"/>
      <c r="AE342" s="35"/>
      <c r="AR342" s="220" t="s">
        <v>209</v>
      </c>
      <c r="AT342" s="220" t="s">
        <v>205</v>
      </c>
      <c r="AU342" s="220" t="s">
        <v>84</v>
      </c>
      <c r="AY342" s="18" t="s">
        <v>203</v>
      </c>
      <c r="BE342" s="221">
        <f>IF(N342="základní",J342,0)</f>
        <v>0</v>
      </c>
      <c r="BF342" s="221">
        <f>IF(N342="snížená",J342,0)</f>
        <v>0</v>
      </c>
      <c r="BG342" s="221">
        <f>IF(N342="zákl. přenesená",J342,0)</f>
        <v>0</v>
      </c>
      <c r="BH342" s="221">
        <f>IF(N342="sníž. přenesená",J342,0)</f>
        <v>0</v>
      </c>
      <c r="BI342" s="221">
        <f>IF(N342="nulová",J342,0)</f>
        <v>0</v>
      </c>
      <c r="BJ342" s="18" t="s">
        <v>82</v>
      </c>
      <c r="BK342" s="221">
        <f>ROUND(I342*H342,2)</f>
        <v>0</v>
      </c>
      <c r="BL342" s="18" t="s">
        <v>209</v>
      </c>
      <c r="BM342" s="220" t="s">
        <v>3588</v>
      </c>
    </row>
    <row r="343" spans="1:65" s="12" customFormat="1" ht="22.9" customHeight="1">
      <c r="B343" s="193"/>
      <c r="C343" s="194"/>
      <c r="D343" s="195" t="s">
        <v>74</v>
      </c>
      <c r="E343" s="207" t="s">
        <v>6329</v>
      </c>
      <c r="F343" s="207" t="s">
        <v>6330</v>
      </c>
      <c r="G343" s="194"/>
      <c r="H343" s="194"/>
      <c r="I343" s="197"/>
      <c r="J343" s="208">
        <f>BK343</f>
        <v>0</v>
      </c>
      <c r="K343" s="194"/>
      <c r="L343" s="199"/>
      <c r="M343" s="200"/>
      <c r="N343" s="201"/>
      <c r="O343" s="201"/>
      <c r="P343" s="202">
        <f>SUM(P344:P370)</f>
        <v>0</v>
      </c>
      <c r="Q343" s="201"/>
      <c r="R343" s="202">
        <f>SUM(R344:R370)</f>
        <v>0</v>
      </c>
      <c r="S343" s="201"/>
      <c r="T343" s="203">
        <f>SUM(T344:T370)</f>
        <v>0</v>
      </c>
      <c r="AR343" s="204" t="s">
        <v>82</v>
      </c>
      <c r="AT343" s="205" t="s">
        <v>74</v>
      </c>
      <c r="AU343" s="205" t="s">
        <v>82</v>
      </c>
      <c r="AY343" s="204" t="s">
        <v>203</v>
      </c>
      <c r="BK343" s="206">
        <f>SUM(BK344:BK370)</f>
        <v>0</v>
      </c>
    </row>
    <row r="344" spans="1:65" s="2" customFormat="1" ht="16.5" customHeight="1">
      <c r="A344" s="35"/>
      <c r="B344" s="36"/>
      <c r="C344" s="209" t="s">
        <v>2391</v>
      </c>
      <c r="D344" s="209" t="s">
        <v>205</v>
      </c>
      <c r="E344" s="210" t="s">
        <v>6331</v>
      </c>
      <c r="F344" s="211" t="s">
        <v>6332</v>
      </c>
      <c r="G344" s="212" t="s">
        <v>208</v>
      </c>
      <c r="H344" s="213">
        <v>24</v>
      </c>
      <c r="I344" s="214"/>
      <c r="J344" s="215">
        <f>ROUND(I344*H344,2)</f>
        <v>0</v>
      </c>
      <c r="K344" s="211" t="s">
        <v>1</v>
      </c>
      <c r="L344" s="40"/>
      <c r="M344" s="216" t="s">
        <v>1</v>
      </c>
      <c r="N344" s="217" t="s">
        <v>40</v>
      </c>
      <c r="O344" s="72"/>
      <c r="P344" s="218">
        <f>O344*H344</f>
        <v>0</v>
      </c>
      <c r="Q344" s="218">
        <v>0</v>
      </c>
      <c r="R344" s="218">
        <f>Q344*H344</f>
        <v>0</v>
      </c>
      <c r="S344" s="218">
        <v>0</v>
      </c>
      <c r="T344" s="219">
        <f>S344*H344</f>
        <v>0</v>
      </c>
      <c r="U344" s="35"/>
      <c r="V344" s="35"/>
      <c r="W344" s="35"/>
      <c r="X344" s="35"/>
      <c r="Y344" s="35"/>
      <c r="Z344" s="35"/>
      <c r="AA344" s="35"/>
      <c r="AB344" s="35"/>
      <c r="AC344" s="35"/>
      <c r="AD344" s="35"/>
      <c r="AE344" s="35"/>
      <c r="AR344" s="220" t="s">
        <v>209</v>
      </c>
      <c r="AT344" s="220" t="s">
        <v>205</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209</v>
      </c>
      <c r="BM344" s="220" t="s">
        <v>3598</v>
      </c>
    </row>
    <row r="345" spans="1:65" s="13" customFormat="1" ht="11.25">
      <c r="B345" s="222"/>
      <c r="C345" s="223"/>
      <c r="D345" s="224" t="s">
        <v>211</v>
      </c>
      <c r="E345" s="225" t="s">
        <v>1</v>
      </c>
      <c r="F345" s="226" t="s">
        <v>6135</v>
      </c>
      <c r="G345" s="223"/>
      <c r="H345" s="225" t="s">
        <v>1</v>
      </c>
      <c r="I345" s="227"/>
      <c r="J345" s="223"/>
      <c r="K345" s="223"/>
      <c r="L345" s="228"/>
      <c r="M345" s="229"/>
      <c r="N345" s="230"/>
      <c r="O345" s="230"/>
      <c r="P345" s="230"/>
      <c r="Q345" s="230"/>
      <c r="R345" s="230"/>
      <c r="S345" s="230"/>
      <c r="T345" s="231"/>
      <c r="AT345" s="232" t="s">
        <v>211</v>
      </c>
      <c r="AU345" s="232" t="s">
        <v>84</v>
      </c>
      <c r="AV345" s="13" t="s">
        <v>82</v>
      </c>
      <c r="AW345" s="13" t="s">
        <v>31</v>
      </c>
      <c r="AX345" s="13" t="s">
        <v>75</v>
      </c>
      <c r="AY345" s="232" t="s">
        <v>203</v>
      </c>
    </row>
    <row r="346" spans="1:65" s="14" customFormat="1" ht="11.25">
      <c r="B346" s="233"/>
      <c r="C346" s="234"/>
      <c r="D346" s="224" t="s">
        <v>211</v>
      </c>
      <c r="E346" s="235" t="s">
        <v>1</v>
      </c>
      <c r="F346" s="236" t="s">
        <v>6333</v>
      </c>
      <c r="G346" s="234"/>
      <c r="H346" s="237">
        <v>24</v>
      </c>
      <c r="I346" s="238"/>
      <c r="J346" s="234"/>
      <c r="K346" s="234"/>
      <c r="L346" s="239"/>
      <c r="M346" s="240"/>
      <c r="N346" s="241"/>
      <c r="O346" s="241"/>
      <c r="P346" s="241"/>
      <c r="Q346" s="241"/>
      <c r="R346" s="241"/>
      <c r="S346" s="241"/>
      <c r="T346" s="242"/>
      <c r="AT346" s="243" t="s">
        <v>211</v>
      </c>
      <c r="AU346" s="243" t="s">
        <v>84</v>
      </c>
      <c r="AV346" s="14" t="s">
        <v>84</v>
      </c>
      <c r="AW346" s="14" t="s">
        <v>31</v>
      </c>
      <c r="AX346" s="14" t="s">
        <v>75</v>
      </c>
      <c r="AY346" s="243" t="s">
        <v>203</v>
      </c>
    </row>
    <row r="347" spans="1:65" s="15" customFormat="1" ht="11.25">
      <c r="B347" s="261"/>
      <c r="C347" s="262"/>
      <c r="D347" s="224" t="s">
        <v>211</v>
      </c>
      <c r="E347" s="263" t="s">
        <v>1</v>
      </c>
      <c r="F347" s="264" t="s">
        <v>5614</v>
      </c>
      <c r="G347" s="262"/>
      <c r="H347" s="265">
        <v>24</v>
      </c>
      <c r="I347" s="266"/>
      <c r="J347" s="262"/>
      <c r="K347" s="262"/>
      <c r="L347" s="267"/>
      <c r="M347" s="268"/>
      <c r="N347" s="269"/>
      <c r="O347" s="269"/>
      <c r="P347" s="269"/>
      <c r="Q347" s="269"/>
      <c r="R347" s="269"/>
      <c r="S347" s="269"/>
      <c r="T347" s="270"/>
      <c r="AT347" s="271" t="s">
        <v>211</v>
      </c>
      <c r="AU347" s="271" t="s">
        <v>84</v>
      </c>
      <c r="AV347" s="15" t="s">
        <v>209</v>
      </c>
      <c r="AW347" s="15" t="s">
        <v>31</v>
      </c>
      <c r="AX347" s="15" t="s">
        <v>82</v>
      </c>
      <c r="AY347" s="271" t="s">
        <v>203</v>
      </c>
    </row>
    <row r="348" spans="1:65" s="2" customFormat="1" ht="16.5" customHeight="1">
      <c r="A348" s="35"/>
      <c r="B348" s="36"/>
      <c r="C348" s="209" t="s">
        <v>2396</v>
      </c>
      <c r="D348" s="209" t="s">
        <v>205</v>
      </c>
      <c r="E348" s="210" t="s">
        <v>6334</v>
      </c>
      <c r="F348" s="211" t="s">
        <v>6335</v>
      </c>
      <c r="G348" s="212" t="s">
        <v>208</v>
      </c>
      <c r="H348" s="213">
        <v>24</v>
      </c>
      <c r="I348" s="214"/>
      <c r="J348" s="215">
        <f>ROUND(I348*H348,2)</f>
        <v>0</v>
      </c>
      <c r="K348" s="211" t="s">
        <v>1</v>
      </c>
      <c r="L348" s="40"/>
      <c r="M348" s="216" t="s">
        <v>1</v>
      </c>
      <c r="N348" s="217" t="s">
        <v>40</v>
      </c>
      <c r="O348" s="72"/>
      <c r="P348" s="218">
        <f>O348*H348</f>
        <v>0</v>
      </c>
      <c r="Q348" s="218">
        <v>0</v>
      </c>
      <c r="R348" s="218">
        <f>Q348*H348</f>
        <v>0</v>
      </c>
      <c r="S348" s="218">
        <v>0</v>
      </c>
      <c r="T348" s="219">
        <f>S348*H348</f>
        <v>0</v>
      </c>
      <c r="U348" s="35"/>
      <c r="V348" s="35"/>
      <c r="W348" s="35"/>
      <c r="X348" s="35"/>
      <c r="Y348" s="35"/>
      <c r="Z348" s="35"/>
      <c r="AA348" s="35"/>
      <c r="AB348" s="35"/>
      <c r="AC348" s="35"/>
      <c r="AD348" s="35"/>
      <c r="AE348" s="35"/>
      <c r="AR348" s="220" t="s">
        <v>209</v>
      </c>
      <c r="AT348" s="220" t="s">
        <v>205</v>
      </c>
      <c r="AU348" s="220" t="s">
        <v>84</v>
      </c>
      <c r="AY348" s="18" t="s">
        <v>203</v>
      </c>
      <c r="BE348" s="221">
        <f>IF(N348="základní",J348,0)</f>
        <v>0</v>
      </c>
      <c r="BF348" s="221">
        <f>IF(N348="snížená",J348,0)</f>
        <v>0</v>
      </c>
      <c r="BG348" s="221">
        <f>IF(N348="zákl. přenesená",J348,0)</f>
        <v>0</v>
      </c>
      <c r="BH348" s="221">
        <f>IF(N348="sníž. přenesená",J348,0)</f>
        <v>0</v>
      </c>
      <c r="BI348" s="221">
        <f>IF(N348="nulová",J348,0)</f>
        <v>0</v>
      </c>
      <c r="BJ348" s="18" t="s">
        <v>82</v>
      </c>
      <c r="BK348" s="221">
        <f>ROUND(I348*H348,2)</f>
        <v>0</v>
      </c>
      <c r="BL348" s="18" t="s">
        <v>209</v>
      </c>
      <c r="BM348" s="220" t="s">
        <v>3606</v>
      </c>
    </row>
    <row r="349" spans="1:65" s="13" customFormat="1" ht="22.5">
      <c r="B349" s="222"/>
      <c r="C349" s="223"/>
      <c r="D349" s="224" t="s">
        <v>211</v>
      </c>
      <c r="E349" s="225" t="s">
        <v>1</v>
      </c>
      <c r="F349" s="226" t="s">
        <v>6314</v>
      </c>
      <c r="G349" s="223"/>
      <c r="H349" s="225" t="s">
        <v>1</v>
      </c>
      <c r="I349" s="227"/>
      <c r="J349" s="223"/>
      <c r="K349" s="223"/>
      <c r="L349" s="228"/>
      <c r="M349" s="229"/>
      <c r="N349" s="230"/>
      <c r="O349" s="230"/>
      <c r="P349" s="230"/>
      <c r="Q349" s="230"/>
      <c r="R349" s="230"/>
      <c r="S349" s="230"/>
      <c r="T349" s="231"/>
      <c r="AT349" s="232" t="s">
        <v>211</v>
      </c>
      <c r="AU349" s="232" t="s">
        <v>84</v>
      </c>
      <c r="AV349" s="13" t="s">
        <v>82</v>
      </c>
      <c r="AW349" s="13" t="s">
        <v>31</v>
      </c>
      <c r="AX349" s="13" t="s">
        <v>75</v>
      </c>
      <c r="AY349" s="232" t="s">
        <v>203</v>
      </c>
    </row>
    <row r="350" spans="1:65" s="14" customFormat="1" ht="11.25">
      <c r="B350" s="233"/>
      <c r="C350" s="234"/>
      <c r="D350" s="224" t="s">
        <v>211</v>
      </c>
      <c r="E350" s="235" t="s">
        <v>1</v>
      </c>
      <c r="F350" s="236" t="s">
        <v>6333</v>
      </c>
      <c r="G350" s="234"/>
      <c r="H350" s="237">
        <v>24</v>
      </c>
      <c r="I350" s="238"/>
      <c r="J350" s="234"/>
      <c r="K350" s="234"/>
      <c r="L350" s="239"/>
      <c r="M350" s="240"/>
      <c r="N350" s="241"/>
      <c r="O350" s="241"/>
      <c r="P350" s="241"/>
      <c r="Q350" s="241"/>
      <c r="R350" s="241"/>
      <c r="S350" s="241"/>
      <c r="T350" s="242"/>
      <c r="AT350" s="243" t="s">
        <v>211</v>
      </c>
      <c r="AU350" s="243" t="s">
        <v>84</v>
      </c>
      <c r="AV350" s="14" t="s">
        <v>84</v>
      </c>
      <c r="AW350" s="14" t="s">
        <v>31</v>
      </c>
      <c r="AX350" s="14" t="s">
        <v>75</v>
      </c>
      <c r="AY350" s="243" t="s">
        <v>203</v>
      </c>
    </row>
    <row r="351" spans="1:65" s="15" customFormat="1" ht="11.25">
      <c r="B351" s="261"/>
      <c r="C351" s="262"/>
      <c r="D351" s="224" t="s">
        <v>211</v>
      </c>
      <c r="E351" s="263" t="s">
        <v>1</v>
      </c>
      <c r="F351" s="264" t="s">
        <v>5614</v>
      </c>
      <c r="G351" s="262"/>
      <c r="H351" s="265">
        <v>24</v>
      </c>
      <c r="I351" s="266"/>
      <c r="J351" s="262"/>
      <c r="K351" s="262"/>
      <c r="L351" s="267"/>
      <c r="M351" s="268"/>
      <c r="N351" s="269"/>
      <c r="O351" s="269"/>
      <c r="P351" s="269"/>
      <c r="Q351" s="269"/>
      <c r="R351" s="269"/>
      <c r="S351" s="269"/>
      <c r="T351" s="270"/>
      <c r="AT351" s="271" t="s">
        <v>211</v>
      </c>
      <c r="AU351" s="271" t="s">
        <v>84</v>
      </c>
      <c r="AV351" s="15" t="s">
        <v>209</v>
      </c>
      <c r="AW351" s="15" t="s">
        <v>31</v>
      </c>
      <c r="AX351" s="15" t="s">
        <v>82</v>
      </c>
      <c r="AY351" s="271" t="s">
        <v>203</v>
      </c>
    </row>
    <row r="352" spans="1:65" s="2" customFormat="1" ht="33" customHeight="1">
      <c r="A352" s="35"/>
      <c r="B352" s="36"/>
      <c r="C352" s="209" t="s">
        <v>2401</v>
      </c>
      <c r="D352" s="209" t="s">
        <v>205</v>
      </c>
      <c r="E352" s="210" t="s">
        <v>6336</v>
      </c>
      <c r="F352" s="211" t="s">
        <v>6337</v>
      </c>
      <c r="G352" s="212" t="s">
        <v>208</v>
      </c>
      <c r="H352" s="213">
        <v>12</v>
      </c>
      <c r="I352" s="214"/>
      <c r="J352" s="215">
        <f>ROUND(I352*H352,2)</f>
        <v>0</v>
      </c>
      <c r="K352" s="211" t="s">
        <v>1</v>
      </c>
      <c r="L352" s="40"/>
      <c r="M352" s="216" t="s">
        <v>1</v>
      </c>
      <c r="N352" s="217" t="s">
        <v>40</v>
      </c>
      <c r="O352" s="72"/>
      <c r="P352" s="218">
        <f>O352*H352</f>
        <v>0</v>
      </c>
      <c r="Q352" s="218">
        <v>0</v>
      </c>
      <c r="R352" s="218">
        <f>Q352*H352</f>
        <v>0</v>
      </c>
      <c r="S352" s="218">
        <v>0</v>
      </c>
      <c r="T352" s="219">
        <f>S352*H352</f>
        <v>0</v>
      </c>
      <c r="U352" s="35"/>
      <c r="V352" s="35"/>
      <c r="W352" s="35"/>
      <c r="X352" s="35"/>
      <c r="Y352" s="35"/>
      <c r="Z352" s="35"/>
      <c r="AA352" s="35"/>
      <c r="AB352" s="35"/>
      <c r="AC352" s="35"/>
      <c r="AD352" s="35"/>
      <c r="AE352" s="35"/>
      <c r="AR352" s="220" t="s">
        <v>209</v>
      </c>
      <c r="AT352" s="220" t="s">
        <v>205</v>
      </c>
      <c r="AU352" s="220" t="s">
        <v>84</v>
      </c>
      <c r="AY352" s="18" t="s">
        <v>203</v>
      </c>
      <c r="BE352" s="221">
        <f>IF(N352="základní",J352,0)</f>
        <v>0</v>
      </c>
      <c r="BF352" s="221">
        <f>IF(N352="snížená",J352,0)</f>
        <v>0</v>
      </c>
      <c r="BG352" s="221">
        <f>IF(N352="zákl. přenesená",J352,0)</f>
        <v>0</v>
      </c>
      <c r="BH352" s="221">
        <f>IF(N352="sníž. přenesená",J352,0)</f>
        <v>0</v>
      </c>
      <c r="BI352" s="221">
        <f>IF(N352="nulová",J352,0)</f>
        <v>0</v>
      </c>
      <c r="BJ352" s="18" t="s">
        <v>82</v>
      </c>
      <c r="BK352" s="221">
        <f>ROUND(I352*H352,2)</f>
        <v>0</v>
      </c>
      <c r="BL352" s="18" t="s">
        <v>209</v>
      </c>
      <c r="BM352" s="220" t="s">
        <v>3615</v>
      </c>
    </row>
    <row r="353" spans="1:65" s="13" customFormat="1" ht="11.25">
      <c r="B353" s="222"/>
      <c r="C353" s="223"/>
      <c r="D353" s="224" t="s">
        <v>211</v>
      </c>
      <c r="E353" s="225" t="s">
        <v>1</v>
      </c>
      <c r="F353" s="226" t="s">
        <v>6135</v>
      </c>
      <c r="G353" s="223"/>
      <c r="H353" s="225" t="s">
        <v>1</v>
      </c>
      <c r="I353" s="227"/>
      <c r="J353" s="223"/>
      <c r="K353" s="223"/>
      <c r="L353" s="228"/>
      <c r="M353" s="229"/>
      <c r="N353" s="230"/>
      <c r="O353" s="230"/>
      <c r="P353" s="230"/>
      <c r="Q353" s="230"/>
      <c r="R353" s="230"/>
      <c r="S353" s="230"/>
      <c r="T353" s="231"/>
      <c r="AT353" s="232" t="s">
        <v>211</v>
      </c>
      <c r="AU353" s="232" t="s">
        <v>84</v>
      </c>
      <c r="AV353" s="13" t="s">
        <v>82</v>
      </c>
      <c r="AW353" s="13" t="s">
        <v>31</v>
      </c>
      <c r="AX353" s="13" t="s">
        <v>75</v>
      </c>
      <c r="AY353" s="232" t="s">
        <v>203</v>
      </c>
    </row>
    <row r="354" spans="1:65" s="14" customFormat="1" ht="11.25">
      <c r="B354" s="233"/>
      <c r="C354" s="234"/>
      <c r="D354" s="224" t="s">
        <v>211</v>
      </c>
      <c r="E354" s="235" t="s">
        <v>1</v>
      </c>
      <c r="F354" s="236" t="s">
        <v>6338</v>
      </c>
      <c r="G354" s="234"/>
      <c r="H354" s="237">
        <v>12</v>
      </c>
      <c r="I354" s="238"/>
      <c r="J354" s="234"/>
      <c r="K354" s="234"/>
      <c r="L354" s="239"/>
      <c r="M354" s="240"/>
      <c r="N354" s="241"/>
      <c r="O354" s="241"/>
      <c r="P354" s="241"/>
      <c r="Q354" s="241"/>
      <c r="R354" s="241"/>
      <c r="S354" s="241"/>
      <c r="T354" s="242"/>
      <c r="AT354" s="243" t="s">
        <v>211</v>
      </c>
      <c r="AU354" s="243" t="s">
        <v>84</v>
      </c>
      <c r="AV354" s="14" t="s">
        <v>84</v>
      </c>
      <c r="AW354" s="14" t="s">
        <v>31</v>
      </c>
      <c r="AX354" s="14" t="s">
        <v>75</v>
      </c>
      <c r="AY354" s="243" t="s">
        <v>203</v>
      </c>
    </row>
    <row r="355" spans="1:65" s="15" customFormat="1" ht="11.25">
      <c r="B355" s="261"/>
      <c r="C355" s="262"/>
      <c r="D355" s="224" t="s">
        <v>211</v>
      </c>
      <c r="E355" s="263" t="s">
        <v>1</v>
      </c>
      <c r="F355" s="264" t="s">
        <v>5614</v>
      </c>
      <c r="G355" s="262"/>
      <c r="H355" s="265">
        <v>12</v>
      </c>
      <c r="I355" s="266"/>
      <c r="J355" s="262"/>
      <c r="K355" s="262"/>
      <c r="L355" s="267"/>
      <c r="M355" s="268"/>
      <c r="N355" s="269"/>
      <c r="O355" s="269"/>
      <c r="P355" s="269"/>
      <c r="Q355" s="269"/>
      <c r="R355" s="269"/>
      <c r="S355" s="269"/>
      <c r="T355" s="270"/>
      <c r="AT355" s="271" t="s">
        <v>211</v>
      </c>
      <c r="AU355" s="271" t="s">
        <v>84</v>
      </c>
      <c r="AV355" s="15" t="s">
        <v>209</v>
      </c>
      <c r="AW355" s="15" t="s">
        <v>31</v>
      </c>
      <c r="AX355" s="15" t="s">
        <v>82</v>
      </c>
      <c r="AY355" s="271" t="s">
        <v>203</v>
      </c>
    </row>
    <row r="356" spans="1:65" s="2" customFormat="1" ht="16.5" customHeight="1">
      <c r="A356" s="35"/>
      <c r="B356" s="36"/>
      <c r="C356" s="209" t="s">
        <v>2406</v>
      </c>
      <c r="D356" s="209" t="s">
        <v>205</v>
      </c>
      <c r="E356" s="210" t="s">
        <v>6339</v>
      </c>
      <c r="F356" s="211" t="s">
        <v>6319</v>
      </c>
      <c r="G356" s="212" t="s">
        <v>208</v>
      </c>
      <c r="H356" s="213">
        <v>12</v>
      </c>
      <c r="I356" s="214"/>
      <c r="J356" s="215">
        <f>ROUND(I356*H356,2)</f>
        <v>0</v>
      </c>
      <c r="K356" s="211" t="s">
        <v>1</v>
      </c>
      <c r="L356" s="40"/>
      <c r="M356" s="216" t="s">
        <v>1</v>
      </c>
      <c r="N356" s="217" t="s">
        <v>40</v>
      </c>
      <c r="O356" s="72"/>
      <c r="P356" s="218">
        <f>O356*H356</f>
        <v>0</v>
      </c>
      <c r="Q356" s="218">
        <v>0</v>
      </c>
      <c r="R356" s="218">
        <f>Q356*H356</f>
        <v>0</v>
      </c>
      <c r="S356" s="218">
        <v>0</v>
      </c>
      <c r="T356" s="219">
        <f>S356*H356</f>
        <v>0</v>
      </c>
      <c r="U356" s="35"/>
      <c r="V356" s="35"/>
      <c r="W356" s="35"/>
      <c r="X356" s="35"/>
      <c r="Y356" s="35"/>
      <c r="Z356" s="35"/>
      <c r="AA356" s="35"/>
      <c r="AB356" s="35"/>
      <c r="AC356" s="35"/>
      <c r="AD356" s="35"/>
      <c r="AE356" s="35"/>
      <c r="AR356" s="220" t="s">
        <v>209</v>
      </c>
      <c r="AT356" s="220" t="s">
        <v>205</v>
      </c>
      <c r="AU356" s="220" t="s">
        <v>84</v>
      </c>
      <c r="AY356" s="18" t="s">
        <v>203</v>
      </c>
      <c r="BE356" s="221">
        <f>IF(N356="základní",J356,0)</f>
        <v>0</v>
      </c>
      <c r="BF356" s="221">
        <f>IF(N356="snížená",J356,0)</f>
        <v>0</v>
      </c>
      <c r="BG356" s="221">
        <f>IF(N356="zákl. přenesená",J356,0)</f>
        <v>0</v>
      </c>
      <c r="BH356" s="221">
        <f>IF(N356="sníž. přenesená",J356,0)</f>
        <v>0</v>
      </c>
      <c r="BI356" s="221">
        <f>IF(N356="nulová",J356,0)</f>
        <v>0</v>
      </c>
      <c r="BJ356" s="18" t="s">
        <v>82</v>
      </c>
      <c r="BK356" s="221">
        <f>ROUND(I356*H356,2)</f>
        <v>0</v>
      </c>
      <c r="BL356" s="18" t="s">
        <v>209</v>
      </c>
      <c r="BM356" s="220" t="s">
        <v>3634</v>
      </c>
    </row>
    <row r="357" spans="1:65" s="2" customFormat="1" ht="33" customHeight="1">
      <c r="A357" s="35"/>
      <c r="B357" s="36"/>
      <c r="C357" s="209" t="s">
        <v>2231</v>
      </c>
      <c r="D357" s="209" t="s">
        <v>205</v>
      </c>
      <c r="E357" s="210" t="s">
        <v>6340</v>
      </c>
      <c r="F357" s="211" t="s">
        <v>6341</v>
      </c>
      <c r="G357" s="212" t="s">
        <v>208</v>
      </c>
      <c r="H357" s="213">
        <v>24</v>
      </c>
      <c r="I357" s="214"/>
      <c r="J357" s="215">
        <f>ROUND(I357*H357,2)</f>
        <v>0</v>
      </c>
      <c r="K357" s="211" t="s">
        <v>1</v>
      </c>
      <c r="L357" s="40"/>
      <c r="M357" s="216" t="s">
        <v>1</v>
      </c>
      <c r="N357" s="217" t="s">
        <v>40</v>
      </c>
      <c r="O357" s="72"/>
      <c r="P357" s="218">
        <f>O357*H357</f>
        <v>0</v>
      </c>
      <c r="Q357" s="218">
        <v>0</v>
      </c>
      <c r="R357" s="218">
        <f>Q357*H357</f>
        <v>0</v>
      </c>
      <c r="S357" s="218">
        <v>0</v>
      </c>
      <c r="T357" s="219">
        <f>S357*H357</f>
        <v>0</v>
      </c>
      <c r="U357" s="35"/>
      <c r="V357" s="35"/>
      <c r="W357" s="35"/>
      <c r="X357" s="35"/>
      <c r="Y357" s="35"/>
      <c r="Z357" s="35"/>
      <c r="AA357" s="35"/>
      <c r="AB357" s="35"/>
      <c r="AC357" s="35"/>
      <c r="AD357" s="35"/>
      <c r="AE357" s="35"/>
      <c r="AR357" s="220" t="s">
        <v>209</v>
      </c>
      <c r="AT357" s="220" t="s">
        <v>205</v>
      </c>
      <c r="AU357" s="220" t="s">
        <v>84</v>
      </c>
      <c r="AY357" s="18" t="s">
        <v>203</v>
      </c>
      <c r="BE357" s="221">
        <f>IF(N357="základní",J357,0)</f>
        <v>0</v>
      </c>
      <c r="BF357" s="221">
        <f>IF(N357="snížená",J357,0)</f>
        <v>0</v>
      </c>
      <c r="BG357" s="221">
        <f>IF(N357="zákl. přenesená",J357,0)</f>
        <v>0</v>
      </c>
      <c r="BH357" s="221">
        <f>IF(N357="sníž. přenesená",J357,0)</f>
        <v>0</v>
      </c>
      <c r="BI357" s="221">
        <f>IF(N357="nulová",J357,0)</f>
        <v>0</v>
      </c>
      <c r="BJ357" s="18" t="s">
        <v>82</v>
      </c>
      <c r="BK357" s="221">
        <f>ROUND(I357*H357,2)</f>
        <v>0</v>
      </c>
      <c r="BL357" s="18" t="s">
        <v>209</v>
      </c>
      <c r="BM357" s="220" t="s">
        <v>3642</v>
      </c>
    </row>
    <row r="358" spans="1:65" s="13" customFormat="1" ht="11.25">
      <c r="B358" s="222"/>
      <c r="C358" s="223"/>
      <c r="D358" s="224" t="s">
        <v>211</v>
      </c>
      <c r="E358" s="225" t="s">
        <v>1</v>
      </c>
      <c r="F358" s="226" t="s">
        <v>6135</v>
      </c>
      <c r="G358" s="223"/>
      <c r="H358" s="225" t="s">
        <v>1</v>
      </c>
      <c r="I358" s="227"/>
      <c r="J358" s="223"/>
      <c r="K358" s="223"/>
      <c r="L358" s="228"/>
      <c r="M358" s="229"/>
      <c r="N358" s="230"/>
      <c r="O358" s="230"/>
      <c r="P358" s="230"/>
      <c r="Q358" s="230"/>
      <c r="R358" s="230"/>
      <c r="S358" s="230"/>
      <c r="T358" s="231"/>
      <c r="AT358" s="232" t="s">
        <v>211</v>
      </c>
      <c r="AU358" s="232" t="s">
        <v>84</v>
      </c>
      <c r="AV358" s="13" t="s">
        <v>82</v>
      </c>
      <c r="AW358" s="13" t="s">
        <v>31</v>
      </c>
      <c r="AX358" s="13" t="s">
        <v>75</v>
      </c>
      <c r="AY358" s="232" t="s">
        <v>203</v>
      </c>
    </row>
    <row r="359" spans="1:65" s="14" customFormat="1" ht="11.25">
      <c r="B359" s="233"/>
      <c r="C359" s="234"/>
      <c r="D359" s="224" t="s">
        <v>211</v>
      </c>
      <c r="E359" s="235" t="s">
        <v>1</v>
      </c>
      <c r="F359" s="236" t="s">
        <v>6333</v>
      </c>
      <c r="G359" s="234"/>
      <c r="H359" s="237">
        <v>24</v>
      </c>
      <c r="I359" s="238"/>
      <c r="J359" s="234"/>
      <c r="K359" s="234"/>
      <c r="L359" s="239"/>
      <c r="M359" s="240"/>
      <c r="N359" s="241"/>
      <c r="O359" s="241"/>
      <c r="P359" s="241"/>
      <c r="Q359" s="241"/>
      <c r="R359" s="241"/>
      <c r="S359" s="241"/>
      <c r="T359" s="242"/>
      <c r="AT359" s="243" t="s">
        <v>211</v>
      </c>
      <c r="AU359" s="243" t="s">
        <v>84</v>
      </c>
      <c r="AV359" s="14" t="s">
        <v>84</v>
      </c>
      <c r="AW359" s="14" t="s">
        <v>31</v>
      </c>
      <c r="AX359" s="14" t="s">
        <v>75</v>
      </c>
      <c r="AY359" s="243" t="s">
        <v>203</v>
      </c>
    </row>
    <row r="360" spans="1:65" s="15" customFormat="1" ht="11.25">
      <c r="B360" s="261"/>
      <c r="C360" s="262"/>
      <c r="D360" s="224" t="s">
        <v>211</v>
      </c>
      <c r="E360" s="263" t="s">
        <v>1</v>
      </c>
      <c r="F360" s="264" t="s">
        <v>5614</v>
      </c>
      <c r="G360" s="262"/>
      <c r="H360" s="265">
        <v>24</v>
      </c>
      <c r="I360" s="266"/>
      <c r="J360" s="262"/>
      <c r="K360" s="262"/>
      <c r="L360" s="267"/>
      <c r="M360" s="268"/>
      <c r="N360" s="269"/>
      <c r="O360" s="269"/>
      <c r="P360" s="269"/>
      <c r="Q360" s="269"/>
      <c r="R360" s="269"/>
      <c r="S360" s="269"/>
      <c r="T360" s="270"/>
      <c r="AT360" s="271" t="s">
        <v>211</v>
      </c>
      <c r="AU360" s="271" t="s">
        <v>84</v>
      </c>
      <c r="AV360" s="15" t="s">
        <v>209</v>
      </c>
      <c r="AW360" s="15" t="s">
        <v>31</v>
      </c>
      <c r="AX360" s="15" t="s">
        <v>82</v>
      </c>
      <c r="AY360" s="271" t="s">
        <v>203</v>
      </c>
    </row>
    <row r="361" spans="1:65" s="2" customFormat="1" ht="16.5" customHeight="1">
      <c r="A361" s="35"/>
      <c r="B361" s="36"/>
      <c r="C361" s="209" t="s">
        <v>2417</v>
      </c>
      <c r="D361" s="209" t="s">
        <v>205</v>
      </c>
      <c r="E361" s="210" t="s">
        <v>6342</v>
      </c>
      <c r="F361" s="211" t="s">
        <v>6323</v>
      </c>
      <c r="G361" s="212" t="s">
        <v>208</v>
      </c>
      <c r="H361" s="213">
        <v>24</v>
      </c>
      <c r="I361" s="214"/>
      <c r="J361" s="215">
        <f>ROUND(I361*H361,2)</f>
        <v>0</v>
      </c>
      <c r="K361" s="211" t="s">
        <v>1</v>
      </c>
      <c r="L361" s="40"/>
      <c r="M361" s="216" t="s">
        <v>1</v>
      </c>
      <c r="N361" s="217" t="s">
        <v>40</v>
      </c>
      <c r="O361" s="72"/>
      <c r="P361" s="218">
        <f>O361*H361</f>
        <v>0</v>
      </c>
      <c r="Q361" s="218">
        <v>0</v>
      </c>
      <c r="R361" s="218">
        <f>Q361*H361</f>
        <v>0</v>
      </c>
      <c r="S361" s="218">
        <v>0</v>
      </c>
      <c r="T361" s="219">
        <f>S361*H361</f>
        <v>0</v>
      </c>
      <c r="U361" s="35"/>
      <c r="V361" s="35"/>
      <c r="W361" s="35"/>
      <c r="X361" s="35"/>
      <c r="Y361" s="35"/>
      <c r="Z361" s="35"/>
      <c r="AA361" s="35"/>
      <c r="AB361" s="35"/>
      <c r="AC361" s="35"/>
      <c r="AD361" s="35"/>
      <c r="AE361" s="35"/>
      <c r="AR361" s="220" t="s">
        <v>209</v>
      </c>
      <c r="AT361" s="220" t="s">
        <v>205</v>
      </c>
      <c r="AU361" s="220" t="s">
        <v>84</v>
      </c>
      <c r="AY361" s="18" t="s">
        <v>203</v>
      </c>
      <c r="BE361" s="221">
        <f>IF(N361="základní",J361,0)</f>
        <v>0</v>
      </c>
      <c r="BF361" s="221">
        <f>IF(N361="snížená",J361,0)</f>
        <v>0</v>
      </c>
      <c r="BG361" s="221">
        <f>IF(N361="zákl. přenesená",J361,0)</f>
        <v>0</v>
      </c>
      <c r="BH361" s="221">
        <f>IF(N361="sníž. přenesená",J361,0)</f>
        <v>0</v>
      </c>
      <c r="BI361" s="221">
        <f>IF(N361="nulová",J361,0)</f>
        <v>0</v>
      </c>
      <c r="BJ361" s="18" t="s">
        <v>82</v>
      </c>
      <c r="BK361" s="221">
        <f>ROUND(I361*H361,2)</f>
        <v>0</v>
      </c>
      <c r="BL361" s="18" t="s">
        <v>209</v>
      </c>
      <c r="BM361" s="220" t="s">
        <v>3653</v>
      </c>
    </row>
    <row r="362" spans="1:65" s="13" customFormat="1" ht="22.5">
      <c r="B362" s="222"/>
      <c r="C362" s="223"/>
      <c r="D362" s="224" t="s">
        <v>211</v>
      </c>
      <c r="E362" s="225" t="s">
        <v>1</v>
      </c>
      <c r="F362" s="226" t="s">
        <v>6324</v>
      </c>
      <c r="G362" s="223"/>
      <c r="H362" s="225" t="s">
        <v>1</v>
      </c>
      <c r="I362" s="227"/>
      <c r="J362" s="223"/>
      <c r="K362" s="223"/>
      <c r="L362" s="228"/>
      <c r="M362" s="229"/>
      <c r="N362" s="230"/>
      <c r="O362" s="230"/>
      <c r="P362" s="230"/>
      <c r="Q362" s="230"/>
      <c r="R362" s="230"/>
      <c r="S362" s="230"/>
      <c r="T362" s="231"/>
      <c r="AT362" s="232" t="s">
        <v>211</v>
      </c>
      <c r="AU362" s="232" t="s">
        <v>84</v>
      </c>
      <c r="AV362" s="13" t="s">
        <v>82</v>
      </c>
      <c r="AW362" s="13" t="s">
        <v>31</v>
      </c>
      <c r="AX362" s="13" t="s">
        <v>75</v>
      </c>
      <c r="AY362" s="232" t="s">
        <v>203</v>
      </c>
    </row>
    <row r="363" spans="1:65" s="14" customFormat="1" ht="11.25">
      <c r="B363" s="233"/>
      <c r="C363" s="234"/>
      <c r="D363" s="224" t="s">
        <v>211</v>
      </c>
      <c r="E363" s="235" t="s">
        <v>1</v>
      </c>
      <c r="F363" s="236" t="s">
        <v>6333</v>
      </c>
      <c r="G363" s="234"/>
      <c r="H363" s="237">
        <v>24</v>
      </c>
      <c r="I363" s="238"/>
      <c r="J363" s="234"/>
      <c r="K363" s="234"/>
      <c r="L363" s="239"/>
      <c r="M363" s="240"/>
      <c r="N363" s="241"/>
      <c r="O363" s="241"/>
      <c r="P363" s="241"/>
      <c r="Q363" s="241"/>
      <c r="R363" s="241"/>
      <c r="S363" s="241"/>
      <c r="T363" s="242"/>
      <c r="AT363" s="243" t="s">
        <v>211</v>
      </c>
      <c r="AU363" s="243" t="s">
        <v>84</v>
      </c>
      <c r="AV363" s="14" t="s">
        <v>84</v>
      </c>
      <c r="AW363" s="14" t="s">
        <v>31</v>
      </c>
      <c r="AX363" s="14" t="s">
        <v>75</v>
      </c>
      <c r="AY363" s="243" t="s">
        <v>203</v>
      </c>
    </row>
    <row r="364" spans="1:65" s="15" customFormat="1" ht="11.25">
      <c r="B364" s="261"/>
      <c r="C364" s="262"/>
      <c r="D364" s="224" t="s">
        <v>211</v>
      </c>
      <c r="E364" s="263" t="s">
        <v>1</v>
      </c>
      <c r="F364" s="264" t="s">
        <v>5614</v>
      </c>
      <c r="G364" s="262"/>
      <c r="H364" s="265">
        <v>24</v>
      </c>
      <c r="I364" s="266"/>
      <c r="J364" s="262"/>
      <c r="K364" s="262"/>
      <c r="L364" s="267"/>
      <c r="M364" s="268"/>
      <c r="N364" s="269"/>
      <c r="O364" s="269"/>
      <c r="P364" s="269"/>
      <c r="Q364" s="269"/>
      <c r="R364" s="269"/>
      <c r="S364" s="269"/>
      <c r="T364" s="270"/>
      <c r="AT364" s="271" t="s">
        <v>211</v>
      </c>
      <c r="AU364" s="271" t="s">
        <v>84</v>
      </c>
      <c r="AV364" s="15" t="s">
        <v>209</v>
      </c>
      <c r="AW364" s="15" t="s">
        <v>31</v>
      </c>
      <c r="AX364" s="15" t="s">
        <v>82</v>
      </c>
      <c r="AY364" s="271" t="s">
        <v>203</v>
      </c>
    </row>
    <row r="365" spans="1:65" s="2" customFormat="1" ht="16.5" customHeight="1">
      <c r="A365" s="35"/>
      <c r="B365" s="36"/>
      <c r="C365" s="209" t="s">
        <v>2422</v>
      </c>
      <c r="D365" s="209" t="s">
        <v>205</v>
      </c>
      <c r="E365" s="210" t="s">
        <v>6343</v>
      </c>
      <c r="F365" s="211" t="s">
        <v>6256</v>
      </c>
      <c r="G365" s="212" t="s">
        <v>208</v>
      </c>
      <c r="H365" s="213">
        <v>24</v>
      </c>
      <c r="I365" s="214"/>
      <c r="J365" s="215">
        <f>ROUND(I365*H365,2)</f>
        <v>0</v>
      </c>
      <c r="K365" s="211" t="s">
        <v>1</v>
      </c>
      <c r="L365" s="40"/>
      <c r="M365" s="216" t="s">
        <v>1</v>
      </c>
      <c r="N365" s="217" t="s">
        <v>40</v>
      </c>
      <c r="O365" s="72"/>
      <c r="P365" s="218">
        <f>O365*H365</f>
        <v>0</v>
      </c>
      <c r="Q365" s="218">
        <v>0</v>
      </c>
      <c r="R365" s="218">
        <f>Q365*H365</f>
        <v>0</v>
      </c>
      <c r="S365" s="218">
        <v>0</v>
      </c>
      <c r="T365" s="219">
        <f>S365*H365</f>
        <v>0</v>
      </c>
      <c r="U365" s="35"/>
      <c r="V365" s="35"/>
      <c r="W365" s="35"/>
      <c r="X365" s="35"/>
      <c r="Y365" s="35"/>
      <c r="Z365" s="35"/>
      <c r="AA365" s="35"/>
      <c r="AB365" s="35"/>
      <c r="AC365" s="35"/>
      <c r="AD365" s="35"/>
      <c r="AE365" s="35"/>
      <c r="AR365" s="220" t="s">
        <v>209</v>
      </c>
      <c r="AT365" s="220" t="s">
        <v>205</v>
      </c>
      <c r="AU365" s="220" t="s">
        <v>84</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209</v>
      </c>
      <c r="BM365" s="220" t="s">
        <v>3663</v>
      </c>
    </row>
    <row r="366" spans="1:65" s="2" customFormat="1" ht="33" customHeight="1">
      <c r="A366" s="35"/>
      <c r="B366" s="36"/>
      <c r="C366" s="209" t="s">
        <v>2426</v>
      </c>
      <c r="D366" s="209" t="s">
        <v>205</v>
      </c>
      <c r="E366" s="210" t="s">
        <v>6344</v>
      </c>
      <c r="F366" s="211" t="s">
        <v>6248</v>
      </c>
      <c r="G366" s="212" t="s">
        <v>208</v>
      </c>
      <c r="H366" s="213">
        <v>24</v>
      </c>
      <c r="I366" s="214"/>
      <c r="J366" s="215">
        <f>ROUND(I366*H366,2)</f>
        <v>0</v>
      </c>
      <c r="K366" s="211" t="s">
        <v>1</v>
      </c>
      <c r="L366" s="40"/>
      <c r="M366" s="216" t="s">
        <v>1</v>
      </c>
      <c r="N366" s="217" t="s">
        <v>40</v>
      </c>
      <c r="O366" s="72"/>
      <c r="P366" s="218">
        <f>O366*H366</f>
        <v>0</v>
      </c>
      <c r="Q366" s="218">
        <v>0</v>
      </c>
      <c r="R366" s="218">
        <f>Q366*H366</f>
        <v>0</v>
      </c>
      <c r="S366" s="218">
        <v>0</v>
      </c>
      <c r="T366" s="219">
        <f>S366*H366</f>
        <v>0</v>
      </c>
      <c r="U366" s="35"/>
      <c r="V366" s="35"/>
      <c r="W366" s="35"/>
      <c r="X366" s="35"/>
      <c r="Y366" s="35"/>
      <c r="Z366" s="35"/>
      <c r="AA366" s="35"/>
      <c r="AB366" s="35"/>
      <c r="AC366" s="35"/>
      <c r="AD366" s="35"/>
      <c r="AE366" s="35"/>
      <c r="AR366" s="220" t="s">
        <v>209</v>
      </c>
      <c r="AT366" s="220" t="s">
        <v>205</v>
      </c>
      <c r="AU366" s="220" t="s">
        <v>84</v>
      </c>
      <c r="AY366" s="18" t="s">
        <v>203</v>
      </c>
      <c r="BE366" s="221">
        <f>IF(N366="základní",J366,0)</f>
        <v>0</v>
      </c>
      <c r="BF366" s="221">
        <f>IF(N366="snížená",J366,0)</f>
        <v>0</v>
      </c>
      <c r="BG366" s="221">
        <f>IF(N366="zákl. přenesená",J366,0)</f>
        <v>0</v>
      </c>
      <c r="BH366" s="221">
        <f>IF(N366="sníž. přenesená",J366,0)</f>
        <v>0</v>
      </c>
      <c r="BI366" s="221">
        <f>IF(N366="nulová",J366,0)</f>
        <v>0</v>
      </c>
      <c r="BJ366" s="18" t="s">
        <v>82</v>
      </c>
      <c r="BK366" s="221">
        <f>ROUND(I366*H366,2)</f>
        <v>0</v>
      </c>
      <c r="BL366" s="18" t="s">
        <v>209</v>
      </c>
      <c r="BM366" s="220" t="s">
        <v>3679</v>
      </c>
    </row>
    <row r="367" spans="1:65" s="13" customFormat="1" ht="22.5">
      <c r="B367" s="222"/>
      <c r="C367" s="223"/>
      <c r="D367" s="224" t="s">
        <v>211</v>
      </c>
      <c r="E367" s="225" t="s">
        <v>1</v>
      </c>
      <c r="F367" s="226" t="s">
        <v>6327</v>
      </c>
      <c r="G367" s="223"/>
      <c r="H367" s="225" t="s">
        <v>1</v>
      </c>
      <c r="I367" s="227"/>
      <c r="J367" s="223"/>
      <c r="K367" s="223"/>
      <c r="L367" s="228"/>
      <c r="M367" s="229"/>
      <c r="N367" s="230"/>
      <c r="O367" s="230"/>
      <c r="P367" s="230"/>
      <c r="Q367" s="230"/>
      <c r="R367" s="230"/>
      <c r="S367" s="230"/>
      <c r="T367" s="231"/>
      <c r="AT367" s="232" t="s">
        <v>211</v>
      </c>
      <c r="AU367" s="232" t="s">
        <v>84</v>
      </c>
      <c r="AV367" s="13" t="s">
        <v>82</v>
      </c>
      <c r="AW367" s="13" t="s">
        <v>31</v>
      </c>
      <c r="AX367" s="13" t="s">
        <v>75</v>
      </c>
      <c r="AY367" s="232" t="s">
        <v>203</v>
      </c>
    </row>
    <row r="368" spans="1:65" s="14" customFormat="1" ht="11.25">
      <c r="B368" s="233"/>
      <c r="C368" s="234"/>
      <c r="D368" s="224" t="s">
        <v>211</v>
      </c>
      <c r="E368" s="235" t="s">
        <v>1</v>
      </c>
      <c r="F368" s="236" t="s">
        <v>6333</v>
      </c>
      <c r="G368" s="234"/>
      <c r="H368" s="237">
        <v>24</v>
      </c>
      <c r="I368" s="238"/>
      <c r="J368" s="234"/>
      <c r="K368" s="234"/>
      <c r="L368" s="239"/>
      <c r="M368" s="240"/>
      <c r="N368" s="241"/>
      <c r="O368" s="241"/>
      <c r="P368" s="241"/>
      <c r="Q368" s="241"/>
      <c r="R368" s="241"/>
      <c r="S368" s="241"/>
      <c r="T368" s="242"/>
      <c r="AT368" s="243" t="s">
        <v>211</v>
      </c>
      <c r="AU368" s="243" t="s">
        <v>84</v>
      </c>
      <c r="AV368" s="14" t="s">
        <v>84</v>
      </c>
      <c r="AW368" s="14" t="s">
        <v>31</v>
      </c>
      <c r="AX368" s="14" t="s">
        <v>75</v>
      </c>
      <c r="AY368" s="243" t="s">
        <v>203</v>
      </c>
    </row>
    <row r="369" spans="1:65" s="15" customFormat="1" ht="11.25">
      <c r="B369" s="261"/>
      <c r="C369" s="262"/>
      <c r="D369" s="224" t="s">
        <v>211</v>
      </c>
      <c r="E369" s="263" t="s">
        <v>1</v>
      </c>
      <c r="F369" s="264" t="s">
        <v>5614</v>
      </c>
      <c r="G369" s="262"/>
      <c r="H369" s="265">
        <v>24</v>
      </c>
      <c r="I369" s="266"/>
      <c r="J369" s="262"/>
      <c r="K369" s="262"/>
      <c r="L369" s="267"/>
      <c r="M369" s="268"/>
      <c r="N369" s="269"/>
      <c r="O369" s="269"/>
      <c r="P369" s="269"/>
      <c r="Q369" s="269"/>
      <c r="R369" s="269"/>
      <c r="S369" s="269"/>
      <c r="T369" s="270"/>
      <c r="AT369" s="271" t="s">
        <v>211</v>
      </c>
      <c r="AU369" s="271" t="s">
        <v>84</v>
      </c>
      <c r="AV369" s="15" t="s">
        <v>209</v>
      </c>
      <c r="AW369" s="15" t="s">
        <v>31</v>
      </c>
      <c r="AX369" s="15" t="s">
        <v>82</v>
      </c>
      <c r="AY369" s="271" t="s">
        <v>203</v>
      </c>
    </row>
    <row r="370" spans="1:65" s="2" customFormat="1" ht="16.5" customHeight="1">
      <c r="A370" s="35"/>
      <c r="B370" s="36"/>
      <c r="C370" s="209" t="s">
        <v>2432</v>
      </c>
      <c r="D370" s="209" t="s">
        <v>205</v>
      </c>
      <c r="E370" s="210" t="s">
        <v>6345</v>
      </c>
      <c r="F370" s="211" t="s">
        <v>6258</v>
      </c>
      <c r="G370" s="212" t="s">
        <v>6098</v>
      </c>
      <c r="H370" s="213">
        <v>6</v>
      </c>
      <c r="I370" s="214"/>
      <c r="J370" s="215">
        <f>ROUND(I370*H370,2)</f>
        <v>0</v>
      </c>
      <c r="K370" s="211" t="s">
        <v>1</v>
      </c>
      <c r="L370" s="40"/>
      <c r="M370" s="216" t="s">
        <v>1</v>
      </c>
      <c r="N370" s="217" t="s">
        <v>40</v>
      </c>
      <c r="O370" s="72"/>
      <c r="P370" s="218">
        <f>O370*H370</f>
        <v>0</v>
      </c>
      <c r="Q370" s="218">
        <v>0</v>
      </c>
      <c r="R370" s="218">
        <f>Q370*H370</f>
        <v>0</v>
      </c>
      <c r="S370" s="218">
        <v>0</v>
      </c>
      <c r="T370" s="219">
        <f>S370*H370</f>
        <v>0</v>
      </c>
      <c r="U370" s="35"/>
      <c r="V370" s="35"/>
      <c r="W370" s="35"/>
      <c r="X370" s="35"/>
      <c r="Y370" s="35"/>
      <c r="Z370" s="35"/>
      <c r="AA370" s="35"/>
      <c r="AB370" s="35"/>
      <c r="AC370" s="35"/>
      <c r="AD370" s="35"/>
      <c r="AE370" s="35"/>
      <c r="AR370" s="220" t="s">
        <v>209</v>
      </c>
      <c r="AT370" s="220" t="s">
        <v>205</v>
      </c>
      <c r="AU370" s="220" t="s">
        <v>84</v>
      </c>
      <c r="AY370" s="18" t="s">
        <v>203</v>
      </c>
      <c r="BE370" s="221">
        <f>IF(N370="základní",J370,0)</f>
        <v>0</v>
      </c>
      <c r="BF370" s="221">
        <f>IF(N370="snížená",J370,0)</f>
        <v>0</v>
      </c>
      <c r="BG370" s="221">
        <f>IF(N370="zákl. přenesená",J370,0)</f>
        <v>0</v>
      </c>
      <c r="BH370" s="221">
        <f>IF(N370="sníž. přenesená",J370,0)</f>
        <v>0</v>
      </c>
      <c r="BI370" s="221">
        <f>IF(N370="nulová",J370,0)</f>
        <v>0</v>
      </c>
      <c r="BJ370" s="18" t="s">
        <v>82</v>
      </c>
      <c r="BK370" s="221">
        <f>ROUND(I370*H370,2)</f>
        <v>0</v>
      </c>
      <c r="BL370" s="18" t="s">
        <v>209</v>
      </c>
      <c r="BM370" s="220" t="s">
        <v>3688</v>
      </c>
    </row>
    <row r="371" spans="1:65" s="12" customFormat="1" ht="22.9" customHeight="1">
      <c r="B371" s="193"/>
      <c r="C371" s="194"/>
      <c r="D371" s="195" t="s">
        <v>74</v>
      </c>
      <c r="E371" s="207" t="s">
        <v>6346</v>
      </c>
      <c r="F371" s="207" t="s">
        <v>6347</v>
      </c>
      <c r="G371" s="194"/>
      <c r="H371" s="194"/>
      <c r="I371" s="197"/>
      <c r="J371" s="208">
        <f>BK371</f>
        <v>0</v>
      </c>
      <c r="K371" s="194"/>
      <c r="L371" s="199"/>
      <c r="M371" s="200"/>
      <c r="N371" s="201"/>
      <c r="O371" s="201"/>
      <c r="P371" s="202">
        <f>SUM(P372:P402)</f>
        <v>0</v>
      </c>
      <c r="Q371" s="201"/>
      <c r="R371" s="202">
        <f>SUM(R372:R402)</f>
        <v>0</v>
      </c>
      <c r="S371" s="201"/>
      <c r="T371" s="203">
        <f>SUM(T372:T402)</f>
        <v>0</v>
      </c>
      <c r="AR371" s="204" t="s">
        <v>82</v>
      </c>
      <c r="AT371" s="205" t="s">
        <v>74</v>
      </c>
      <c r="AU371" s="205" t="s">
        <v>82</v>
      </c>
      <c r="AY371" s="204" t="s">
        <v>203</v>
      </c>
      <c r="BK371" s="206">
        <f>SUM(BK372:BK402)</f>
        <v>0</v>
      </c>
    </row>
    <row r="372" spans="1:65" s="2" customFormat="1" ht="16.5" customHeight="1">
      <c r="A372" s="35"/>
      <c r="B372" s="36"/>
      <c r="C372" s="209" t="s">
        <v>2193</v>
      </c>
      <c r="D372" s="209" t="s">
        <v>205</v>
      </c>
      <c r="E372" s="210" t="s">
        <v>6348</v>
      </c>
      <c r="F372" s="211" t="s">
        <v>6310</v>
      </c>
      <c r="G372" s="212" t="s">
        <v>208</v>
      </c>
      <c r="H372" s="213">
        <v>80</v>
      </c>
      <c r="I372" s="214"/>
      <c r="J372" s="215">
        <f>ROUND(I372*H372,2)</f>
        <v>0</v>
      </c>
      <c r="K372" s="211" t="s">
        <v>1</v>
      </c>
      <c r="L372" s="40"/>
      <c r="M372" s="216" t="s">
        <v>1</v>
      </c>
      <c r="N372" s="217" t="s">
        <v>40</v>
      </c>
      <c r="O372" s="72"/>
      <c r="P372" s="218">
        <f>O372*H372</f>
        <v>0</v>
      </c>
      <c r="Q372" s="218">
        <v>0</v>
      </c>
      <c r="R372" s="218">
        <f>Q372*H372</f>
        <v>0</v>
      </c>
      <c r="S372" s="218">
        <v>0</v>
      </c>
      <c r="T372" s="219">
        <f>S372*H372</f>
        <v>0</v>
      </c>
      <c r="U372" s="35"/>
      <c r="V372" s="35"/>
      <c r="W372" s="35"/>
      <c r="X372" s="35"/>
      <c r="Y372" s="35"/>
      <c r="Z372" s="35"/>
      <c r="AA372" s="35"/>
      <c r="AB372" s="35"/>
      <c r="AC372" s="35"/>
      <c r="AD372" s="35"/>
      <c r="AE372" s="35"/>
      <c r="AR372" s="220" t="s">
        <v>209</v>
      </c>
      <c r="AT372" s="220" t="s">
        <v>205</v>
      </c>
      <c r="AU372" s="220" t="s">
        <v>84</v>
      </c>
      <c r="AY372" s="18" t="s">
        <v>203</v>
      </c>
      <c r="BE372" s="221">
        <f>IF(N372="základní",J372,0)</f>
        <v>0</v>
      </c>
      <c r="BF372" s="221">
        <f>IF(N372="snížená",J372,0)</f>
        <v>0</v>
      </c>
      <c r="BG372" s="221">
        <f>IF(N372="zákl. přenesená",J372,0)</f>
        <v>0</v>
      </c>
      <c r="BH372" s="221">
        <f>IF(N372="sníž. přenesená",J372,0)</f>
        <v>0</v>
      </c>
      <c r="BI372" s="221">
        <f>IF(N372="nulová",J372,0)</f>
        <v>0</v>
      </c>
      <c r="BJ372" s="18" t="s">
        <v>82</v>
      </c>
      <c r="BK372" s="221">
        <f>ROUND(I372*H372,2)</f>
        <v>0</v>
      </c>
      <c r="BL372" s="18" t="s">
        <v>209</v>
      </c>
      <c r="BM372" s="220" t="s">
        <v>3706</v>
      </c>
    </row>
    <row r="373" spans="1:65" s="13" customFormat="1" ht="11.25">
      <c r="B373" s="222"/>
      <c r="C373" s="223"/>
      <c r="D373" s="224" t="s">
        <v>211</v>
      </c>
      <c r="E373" s="225" t="s">
        <v>1</v>
      </c>
      <c r="F373" s="226" t="s">
        <v>6135</v>
      </c>
      <c r="G373" s="223"/>
      <c r="H373" s="225" t="s">
        <v>1</v>
      </c>
      <c r="I373" s="227"/>
      <c r="J373" s="223"/>
      <c r="K373" s="223"/>
      <c r="L373" s="228"/>
      <c r="M373" s="229"/>
      <c r="N373" s="230"/>
      <c r="O373" s="230"/>
      <c r="P373" s="230"/>
      <c r="Q373" s="230"/>
      <c r="R373" s="230"/>
      <c r="S373" s="230"/>
      <c r="T373" s="231"/>
      <c r="AT373" s="232" t="s">
        <v>211</v>
      </c>
      <c r="AU373" s="232" t="s">
        <v>84</v>
      </c>
      <c r="AV373" s="13" t="s">
        <v>82</v>
      </c>
      <c r="AW373" s="13" t="s">
        <v>31</v>
      </c>
      <c r="AX373" s="13" t="s">
        <v>75</v>
      </c>
      <c r="AY373" s="232" t="s">
        <v>203</v>
      </c>
    </row>
    <row r="374" spans="1:65" s="14" customFormat="1" ht="11.25">
      <c r="B374" s="233"/>
      <c r="C374" s="234"/>
      <c r="D374" s="224" t="s">
        <v>211</v>
      </c>
      <c r="E374" s="235" t="s">
        <v>1</v>
      </c>
      <c r="F374" s="236" t="s">
        <v>6349</v>
      </c>
      <c r="G374" s="234"/>
      <c r="H374" s="237">
        <v>80</v>
      </c>
      <c r="I374" s="238"/>
      <c r="J374" s="234"/>
      <c r="K374" s="234"/>
      <c r="L374" s="239"/>
      <c r="M374" s="240"/>
      <c r="N374" s="241"/>
      <c r="O374" s="241"/>
      <c r="P374" s="241"/>
      <c r="Q374" s="241"/>
      <c r="R374" s="241"/>
      <c r="S374" s="241"/>
      <c r="T374" s="242"/>
      <c r="AT374" s="243" t="s">
        <v>211</v>
      </c>
      <c r="AU374" s="243" t="s">
        <v>84</v>
      </c>
      <c r="AV374" s="14" t="s">
        <v>84</v>
      </c>
      <c r="AW374" s="14" t="s">
        <v>31</v>
      </c>
      <c r="AX374" s="14" t="s">
        <v>75</v>
      </c>
      <c r="AY374" s="243" t="s">
        <v>203</v>
      </c>
    </row>
    <row r="375" spans="1:65" s="15" customFormat="1" ht="11.25">
      <c r="B375" s="261"/>
      <c r="C375" s="262"/>
      <c r="D375" s="224" t="s">
        <v>211</v>
      </c>
      <c r="E375" s="263" t="s">
        <v>1</v>
      </c>
      <c r="F375" s="264" t="s">
        <v>5614</v>
      </c>
      <c r="G375" s="262"/>
      <c r="H375" s="265">
        <v>80</v>
      </c>
      <c r="I375" s="266"/>
      <c r="J375" s="262"/>
      <c r="K375" s="262"/>
      <c r="L375" s="267"/>
      <c r="M375" s="268"/>
      <c r="N375" s="269"/>
      <c r="O375" s="269"/>
      <c r="P375" s="269"/>
      <c r="Q375" s="269"/>
      <c r="R375" s="269"/>
      <c r="S375" s="269"/>
      <c r="T375" s="270"/>
      <c r="AT375" s="271" t="s">
        <v>211</v>
      </c>
      <c r="AU375" s="271" t="s">
        <v>84</v>
      </c>
      <c r="AV375" s="15" t="s">
        <v>209</v>
      </c>
      <c r="AW375" s="15" t="s">
        <v>31</v>
      </c>
      <c r="AX375" s="15" t="s">
        <v>82</v>
      </c>
      <c r="AY375" s="271" t="s">
        <v>203</v>
      </c>
    </row>
    <row r="376" spans="1:65" s="2" customFormat="1" ht="16.5" customHeight="1">
      <c r="A376" s="35"/>
      <c r="B376" s="36"/>
      <c r="C376" s="209" t="s">
        <v>2212</v>
      </c>
      <c r="D376" s="209" t="s">
        <v>205</v>
      </c>
      <c r="E376" s="210" t="s">
        <v>6350</v>
      </c>
      <c r="F376" s="211" t="s">
        <v>6313</v>
      </c>
      <c r="G376" s="212" t="s">
        <v>208</v>
      </c>
      <c r="H376" s="213">
        <v>40</v>
      </c>
      <c r="I376" s="214"/>
      <c r="J376" s="215">
        <f>ROUND(I376*H376,2)</f>
        <v>0</v>
      </c>
      <c r="K376" s="211" t="s">
        <v>1</v>
      </c>
      <c r="L376" s="40"/>
      <c r="M376" s="216" t="s">
        <v>1</v>
      </c>
      <c r="N376" s="217" t="s">
        <v>40</v>
      </c>
      <c r="O376" s="72"/>
      <c r="P376" s="218">
        <f>O376*H376</f>
        <v>0</v>
      </c>
      <c r="Q376" s="218">
        <v>0</v>
      </c>
      <c r="R376" s="218">
        <f>Q376*H376</f>
        <v>0</v>
      </c>
      <c r="S376" s="218">
        <v>0</v>
      </c>
      <c r="T376" s="219">
        <f>S376*H376</f>
        <v>0</v>
      </c>
      <c r="U376" s="35"/>
      <c r="V376" s="35"/>
      <c r="W376" s="35"/>
      <c r="X376" s="35"/>
      <c r="Y376" s="35"/>
      <c r="Z376" s="35"/>
      <c r="AA376" s="35"/>
      <c r="AB376" s="35"/>
      <c r="AC376" s="35"/>
      <c r="AD376" s="35"/>
      <c r="AE376" s="35"/>
      <c r="AR376" s="220" t="s">
        <v>209</v>
      </c>
      <c r="AT376" s="220" t="s">
        <v>205</v>
      </c>
      <c r="AU376" s="220" t="s">
        <v>84</v>
      </c>
      <c r="AY376" s="18" t="s">
        <v>203</v>
      </c>
      <c r="BE376" s="221">
        <f>IF(N376="základní",J376,0)</f>
        <v>0</v>
      </c>
      <c r="BF376" s="221">
        <f>IF(N376="snížená",J376,0)</f>
        <v>0</v>
      </c>
      <c r="BG376" s="221">
        <f>IF(N376="zákl. přenesená",J376,0)</f>
        <v>0</v>
      </c>
      <c r="BH376" s="221">
        <f>IF(N376="sníž. přenesená",J376,0)</f>
        <v>0</v>
      </c>
      <c r="BI376" s="221">
        <f>IF(N376="nulová",J376,0)</f>
        <v>0</v>
      </c>
      <c r="BJ376" s="18" t="s">
        <v>82</v>
      </c>
      <c r="BK376" s="221">
        <f>ROUND(I376*H376,2)</f>
        <v>0</v>
      </c>
      <c r="BL376" s="18" t="s">
        <v>209</v>
      </c>
      <c r="BM376" s="220" t="s">
        <v>3720</v>
      </c>
    </row>
    <row r="377" spans="1:65" s="13" customFormat="1" ht="22.5">
      <c r="B377" s="222"/>
      <c r="C377" s="223"/>
      <c r="D377" s="224" t="s">
        <v>211</v>
      </c>
      <c r="E377" s="225" t="s">
        <v>1</v>
      </c>
      <c r="F377" s="226" t="s">
        <v>6314</v>
      </c>
      <c r="G377" s="223"/>
      <c r="H377" s="225" t="s">
        <v>1</v>
      </c>
      <c r="I377" s="227"/>
      <c r="J377" s="223"/>
      <c r="K377" s="223"/>
      <c r="L377" s="228"/>
      <c r="M377" s="229"/>
      <c r="N377" s="230"/>
      <c r="O377" s="230"/>
      <c r="P377" s="230"/>
      <c r="Q377" s="230"/>
      <c r="R377" s="230"/>
      <c r="S377" s="230"/>
      <c r="T377" s="231"/>
      <c r="AT377" s="232" t="s">
        <v>211</v>
      </c>
      <c r="AU377" s="232" t="s">
        <v>84</v>
      </c>
      <c r="AV377" s="13" t="s">
        <v>82</v>
      </c>
      <c r="AW377" s="13" t="s">
        <v>31</v>
      </c>
      <c r="AX377" s="13" t="s">
        <v>75</v>
      </c>
      <c r="AY377" s="232" t="s">
        <v>203</v>
      </c>
    </row>
    <row r="378" spans="1:65" s="14" customFormat="1" ht="11.25">
      <c r="B378" s="233"/>
      <c r="C378" s="234"/>
      <c r="D378" s="224" t="s">
        <v>211</v>
      </c>
      <c r="E378" s="235" t="s">
        <v>1</v>
      </c>
      <c r="F378" s="236" t="s">
        <v>6351</v>
      </c>
      <c r="G378" s="234"/>
      <c r="H378" s="237">
        <v>40</v>
      </c>
      <c r="I378" s="238"/>
      <c r="J378" s="234"/>
      <c r="K378" s="234"/>
      <c r="L378" s="239"/>
      <c r="M378" s="240"/>
      <c r="N378" s="241"/>
      <c r="O378" s="241"/>
      <c r="P378" s="241"/>
      <c r="Q378" s="241"/>
      <c r="R378" s="241"/>
      <c r="S378" s="241"/>
      <c r="T378" s="242"/>
      <c r="AT378" s="243" t="s">
        <v>211</v>
      </c>
      <c r="AU378" s="243" t="s">
        <v>84</v>
      </c>
      <c r="AV378" s="14" t="s">
        <v>84</v>
      </c>
      <c r="AW378" s="14" t="s">
        <v>31</v>
      </c>
      <c r="AX378" s="14" t="s">
        <v>75</v>
      </c>
      <c r="AY378" s="243" t="s">
        <v>203</v>
      </c>
    </row>
    <row r="379" spans="1:65" s="15" customFormat="1" ht="11.25">
      <c r="B379" s="261"/>
      <c r="C379" s="262"/>
      <c r="D379" s="224" t="s">
        <v>211</v>
      </c>
      <c r="E379" s="263" t="s">
        <v>1</v>
      </c>
      <c r="F379" s="264" t="s">
        <v>5614</v>
      </c>
      <c r="G379" s="262"/>
      <c r="H379" s="265">
        <v>40</v>
      </c>
      <c r="I379" s="266"/>
      <c r="J379" s="262"/>
      <c r="K379" s="262"/>
      <c r="L379" s="267"/>
      <c r="M379" s="268"/>
      <c r="N379" s="269"/>
      <c r="O379" s="269"/>
      <c r="P379" s="269"/>
      <c r="Q379" s="269"/>
      <c r="R379" s="269"/>
      <c r="S379" s="269"/>
      <c r="T379" s="270"/>
      <c r="AT379" s="271" t="s">
        <v>211</v>
      </c>
      <c r="AU379" s="271" t="s">
        <v>84</v>
      </c>
      <c r="AV379" s="15" t="s">
        <v>209</v>
      </c>
      <c r="AW379" s="15" t="s">
        <v>31</v>
      </c>
      <c r="AX379" s="15" t="s">
        <v>82</v>
      </c>
      <c r="AY379" s="271" t="s">
        <v>203</v>
      </c>
    </row>
    <row r="380" spans="1:65" s="2" customFormat="1" ht="21.75" customHeight="1">
      <c r="A380" s="35"/>
      <c r="B380" s="36"/>
      <c r="C380" s="209" t="s">
        <v>2222</v>
      </c>
      <c r="D380" s="209" t="s">
        <v>205</v>
      </c>
      <c r="E380" s="210" t="s">
        <v>6352</v>
      </c>
      <c r="F380" s="211" t="s">
        <v>6353</v>
      </c>
      <c r="G380" s="212" t="s">
        <v>208</v>
      </c>
      <c r="H380" s="213">
        <v>20</v>
      </c>
      <c r="I380" s="214"/>
      <c r="J380" s="215">
        <f>ROUND(I380*H380,2)</f>
        <v>0</v>
      </c>
      <c r="K380" s="211" t="s">
        <v>1</v>
      </c>
      <c r="L380" s="40"/>
      <c r="M380" s="216" t="s">
        <v>1</v>
      </c>
      <c r="N380" s="217" t="s">
        <v>40</v>
      </c>
      <c r="O380" s="72"/>
      <c r="P380" s="218">
        <f>O380*H380</f>
        <v>0</v>
      </c>
      <c r="Q380" s="218">
        <v>0</v>
      </c>
      <c r="R380" s="218">
        <f>Q380*H380</f>
        <v>0</v>
      </c>
      <c r="S380" s="218">
        <v>0</v>
      </c>
      <c r="T380" s="219">
        <f>S380*H380</f>
        <v>0</v>
      </c>
      <c r="U380" s="35"/>
      <c r="V380" s="35"/>
      <c r="W380" s="35"/>
      <c r="X380" s="35"/>
      <c r="Y380" s="35"/>
      <c r="Z380" s="35"/>
      <c r="AA380" s="35"/>
      <c r="AB380" s="35"/>
      <c r="AC380" s="35"/>
      <c r="AD380" s="35"/>
      <c r="AE380" s="35"/>
      <c r="AR380" s="220" t="s">
        <v>209</v>
      </c>
      <c r="AT380" s="220" t="s">
        <v>205</v>
      </c>
      <c r="AU380" s="220" t="s">
        <v>84</v>
      </c>
      <c r="AY380" s="18" t="s">
        <v>203</v>
      </c>
      <c r="BE380" s="221">
        <f>IF(N380="základní",J380,0)</f>
        <v>0</v>
      </c>
      <c r="BF380" s="221">
        <f>IF(N380="snížená",J380,0)</f>
        <v>0</v>
      </c>
      <c r="BG380" s="221">
        <f>IF(N380="zákl. přenesená",J380,0)</f>
        <v>0</v>
      </c>
      <c r="BH380" s="221">
        <f>IF(N380="sníž. přenesená",J380,0)</f>
        <v>0</v>
      </c>
      <c r="BI380" s="221">
        <f>IF(N380="nulová",J380,0)</f>
        <v>0</v>
      </c>
      <c r="BJ380" s="18" t="s">
        <v>82</v>
      </c>
      <c r="BK380" s="221">
        <f>ROUND(I380*H380,2)</f>
        <v>0</v>
      </c>
      <c r="BL380" s="18" t="s">
        <v>209</v>
      </c>
      <c r="BM380" s="220" t="s">
        <v>3728</v>
      </c>
    </row>
    <row r="381" spans="1:65" s="13" customFormat="1" ht="11.25">
      <c r="B381" s="222"/>
      <c r="C381" s="223"/>
      <c r="D381" s="224" t="s">
        <v>211</v>
      </c>
      <c r="E381" s="225" t="s">
        <v>1</v>
      </c>
      <c r="F381" s="226" t="s">
        <v>6135</v>
      </c>
      <c r="G381" s="223"/>
      <c r="H381" s="225" t="s">
        <v>1</v>
      </c>
      <c r="I381" s="227"/>
      <c r="J381" s="223"/>
      <c r="K381" s="223"/>
      <c r="L381" s="228"/>
      <c r="M381" s="229"/>
      <c r="N381" s="230"/>
      <c r="O381" s="230"/>
      <c r="P381" s="230"/>
      <c r="Q381" s="230"/>
      <c r="R381" s="230"/>
      <c r="S381" s="230"/>
      <c r="T381" s="231"/>
      <c r="AT381" s="232" t="s">
        <v>211</v>
      </c>
      <c r="AU381" s="232" t="s">
        <v>84</v>
      </c>
      <c r="AV381" s="13" t="s">
        <v>82</v>
      </c>
      <c r="AW381" s="13" t="s">
        <v>31</v>
      </c>
      <c r="AX381" s="13" t="s">
        <v>75</v>
      </c>
      <c r="AY381" s="232" t="s">
        <v>203</v>
      </c>
    </row>
    <row r="382" spans="1:65" s="14" customFormat="1" ht="11.25">
      <c r="B382" s="233"/>
      <c r="C382" s="234"/>
      <c r="D382" s="224" t="s">
        <v>211</v>
      </c>
      <c r="E382" s="235" t="s">
        <v>1</v>
      </c>
      <c r="F382" s="236" t="s">
        <v>6354</v>
      </c>
      <c r="G382" s="234"/>
      <c r="H382" s="237">
        <v>20</v>
      </c>
      <c r="I382" s="238"/>
      <c r="J382" s="234"/>
      <c r="K382" s="234"/>
      <c r="L382" s="239"/>
      <c r="M382" s="240"/>
      <c r="N382" s="241"/>
      <c r="O382" s="241"/>
      <c r="P382" s="241"/>
      <c r="Q382" s="241"/>
      <c r="R382" s="241"/>
      <c r="S382" s="241"/>
      <c r="T382" s="242"/>
      <c r="AT382" s="243" t="s">
        <v>211</v>
      </c>
      <c r="AU382" s="243" t="s">
        <v>84</v>
      </c>
      <c r="AV382" s="14" t="s">
        <v>84</v>
      </c>
      <c r="AW382" s="14" t="s">
        <v>31</v>
      </c>
      <c r="AX382" s="14" t="s">
        <v>75</v>
      </c>
      <c r="AY382" s="243" t="s">
        <v>203</v>
      </c>
    </row>
    <row r="383" spans="1:65" s="15" customFormat="1" ht="11.25">
      <c r="B383" s="261"/>
      <c r="C383" s="262"/>
      <c r="D383" s="224" t="s">
        <v>211</v>
      </c>
      <c r="E383" s="263" t="s">
        <v>1</v>
      </c>
      <c r="F383" s="264" t="s">
        <v>5614</v>
      </c>
      <c r="G383" s="262"/>
      <c r="H383" s="265">
        <v>20</v>
      </c>
      <c r="I383" s="266"/>
      <c r="J383" s="262"/>
      <c r="K383" s="262"/>
      <c r="L383" s="267"/>
      <c r="M383" s="268"/>
      <c r="N383" s="269"/>
      <c r="O383" s="269"/>
      <c r="P383" s="269"/>
      <c r="Q383" s="269"/>
      <c r="R383" s="269"/>
      <c r="S383" s="269"/>
      <c r="T383" s="270"/>
      <c r="AT383" s="271" t="s">
        <v>211</v>
      </c>
      <c r="AU383" s="271" t="s">
        <v>84</v>
      </c>
      <c r="AV383" s="15" t="s">
        <v>209</v>
      </c>
      <c r="AW383" s="15" t="s">
        <v>31</v>
      </c>
      <c r="AX383" s="15" t="s">
        <v>82</v>
      </c>
      <c r="AY383" s="271" t="s">
        <v>203</v>
      </c>
    </row>
    <row r="384" spans="1:65" s="2" customFormat="1" ht="16.5" customHeight="1">
      <c r="A384" s="35"/>
      <c r="B384" s="36"/>
      <c r="C384" s="209" t="s">
        <v>2635</v>
      </c>
      <c r="D384" s="209" t="s">
        <v>205</v>
      </c>
      <c r="E384" s="210" t="s">
        <v>6355</v>
      </c>
      <c r="F384" s="211" t="s">
        <v>6319</v>
      </c>
      <c r="G384" s="212" t="s">
        <v>208</v>
      </c>
      <c r="H384" s="213">
        <v>20</v>
      </c>
      <c r="I384" s="214"/>
      <c r="J384" s="215">
        <f>ROUND(I384*H384,2)</f>
        <v>0</v>
      </c>
      <c r="K384" s="211" t="s">
        <v>1</v>
      </c>
      <c r="L384" s="40"/>
      <c r="M384" s="216" t="s">
        <v>1</v>
      </c>
      <c r="N384" s="217" t="s">
        <v>40</v>
      </c>
      <c r="O384" s="72"/>
      <c r="P384" s="218">
        <f>O384*H384</f>
        <v>0</v>
      </c>
      <c r="Q384" s="218">
        <v>0</v>
      </c>
      <c r="R384" s="218">
        <f>Q384*H384</f>
        <v>0</v>
      </c>
      <c r="S384" s="218">
        <v>0</v>
      </c>
      <c r="T384" s="219">
        <f>S384*H384</f>
        <v>0</v>
      </c>
      <c r="U384" s="35"/>
      <c r="V384" s="35"/>
      <c r="W384" s="35"/>
      <c r="X384" s="35"/>
      <c r="Y384" s="35"/>
      <c r="Z384" s="35"/>
      <c r="AA384" s="35"/>
      <c r="AB384" s="35"/>
      <c r="AC384" s="35"/>
      <c r="AD384" s="35"/>
      <c r="AE384" s="35"/>
      <c r="AR384" s="220" t="s">
        <v>209</v>
      </c>
      <c r="AT384" s="220" t="s">
        <v>205</v>
      </c>
      <c r="AU384" s="220" t="s">
        <v>84</v>
      </c>
      <c r="AY384" s="18" t="s">
        <v>203</v>
      </c>
      <c r="BE384" s="221">
        <f>IF(N384="základní",J384,0)</f>
        <v>0</v>
      </c>
      <c r="BF384" s="221">
        <f>IF(N384="snížená",J384,0)</f>
        <v>0</v>
      </c>
      <c r="BG384" s="221">
        <f>IF(N384="zákl. přenesená",J384,0)</f>
        <v>0</v>
      </c>
      <c r="BH384" s="221">
        <f>IF(N384="sníž. přenesená",J384,0)</f>
        <v>0</v>
      </c>
      <c r="BI384" s="221">
        <f>IF(N384="nulová",J384,0)</f>
        <v>0</v>
      </c>
      <c r="BJ384" s="18" t="s">
        <v>82</v>
      </c>
      <c r="BK384" s="221">
        <f>ROUND(I384*H384,2)</f>
        <v>0</v>
      </c>
      <c r="BL384" s="18" t="s">
        <v>209</v>
      </c>
      <c r="BM384" s="220" t="s">
        <v>3744</v>
      </c>
    </row>
    <row r="385" spans="1:65" s="2" customFormat="1" ht="33" customHeight="1">
      <c r="A385" s="35"/>
      <c r="B385" s="36"/>
      <c r="C385" s="209" t="s">
        <v>2641</v>
      </c>
      <c r="D385" s="209" t="s">
        <v>205</v>
      </c>
      <c r="E385" s="210" t="s">
        <v>6356</v>
      </c>
      <c r="F385" s="211" t="s">
        <v>6357</v>
      </c>
      <c r="G385" s="212" t="s">
        <v>208</v>
      </c>
      <c r="H385" s="213">
        <v>20</v>
      </c>
      <c r="I385" s="214"/>
      <c r="J385" s="215">
        <f>ROUND(I385*H385,2)</f>
        <v>0</v>
      </c>
      <c r="K385" s="211" t="s">
        <v>1</v>
      </c>
      <c r="L385" s="40"/>
      <c r="M385" s="216" t="s">
        <v>1</v>
      </c>
      <c r="N385" s="217" t="s">
        <v>40</v>
      </c>
      <c r="O385" s="72"/>
      <c r="P385" s="218">
        <f>O385*H385</f>
        <v>0</v>
      </c>
      <c r="Q385" s="218">
        <v>0</v>
      </c>
      <c r="R385" s="218">
        <f>Q385*H385</f>
        <v>0</v>
      </c>
      <c r="S385" s="218">
        <v>0</v>
      </c>
      <c r="T385" s="219">
        <f>S385*H385</f>
        <v>0</v>
      </c>
      <c r="U385" s="35"/>
      <c r="V385" s="35"/>
      <c r="W385" s="35"/>
      <c r="X385" s="35"/>
      <c r="Y385" s="35"/>
      <c r="Z385" s="35"/>
      <c r="AA385" s="35"/>
      <c r="AB385" s="35"/>
      <c r="AC385" s="35"/>
      <c r="AD385" s="35"/>
      <c r="AE385" s="35"/>
      <c r="AR385" s="220" t="s">
        <v>209</v>
      </c>
      <c r="AT385" s="220" t="s">
        <v>205</v>
      </c>
      <c r="AU385" s="220" t="s">
        <v>84</v>
      </c>
      <c r="AY385" s="18" t="s">
        <v>203</v>
      </c>
      <c r="BE385" s="221">
        <f>IF(N385="základní",J385,0)</f>
        <v>0</v>
      </c>
      <c r="BF385" s="221">
        <f>IF(N385="snížená",J385,0)</f>
        <v>0</v>
      </c>
      <c r="BG385" s="221">
        <f>IF(N385="zákl. přenesená",J385,0)</f>
        <v>0</v>
      </c>
      <c r="BH385" s="221">
        <f>IF(N385="sníž. přenesená",J385,0)</f>
        <v>0</v>
      </c>
      <c r="BI385" s="221">
        <f>IF(N385="nulová",J385,0)</f>
        <v>0</v>
      </c>
      <c r="BJ385" s="18" t="s">
        <v>82</v>
      </c>
      <c r="BK385" s="221">
        <f>ROUND(I385*H385,2)</f>
        <v>0</v>
      </c>
      <c r="BL385" s="18" t="s">
        <v>209</v>
      </c>
      <c r="BM385" s="220" t="s">
        <v>3752</v>
      </c>
    </row>
    <row r="386" spans="1:65" s="13" customFormat="1" ht="22.5">
      <c r="B386" s="222"/>
      <c r="C386" s="223"/>
      <c r="D386" s="224" t="s">
        <v>211</v>
      </c>
      <c r="E386" s="225" t="s">
        <v>1</v>
      </c>
      <c r="F386" s="226" t="s">
        <v>6358</v>
      </c>
      <c r="G386" s="223"/>
      <c r="H386" s="225" t="s">
        <v>1</v>
      </c>
      <c r="I386" s="227"/>
      <c r="J386" s="223"/>
      <c r="K386" s="223"/>
      <c r="L386" s="228"/>
      <c r="M386" s="229"/>
      <c r="N386" s="230"/>
      <c r="O386" s="230"/>
      <c r="P386" s="230"/>
      <c r="Q386" s="230"/>
      <c r="R386" s="230"/>
      <c r="S386" s="230"/>
      <c r="T386" s="231"/>
      <c r="AT386" s="232" t="s">
        <v>211</v>
      </c>
      <c r="AU386" s="232" t="s">
        <v>84</v>
      </c>
      <c r="AV386" s="13" t="s">
        <v>82</v>
      </c>
      <c r="AW386" s="13" t="s">
        <v>31</v>
      </c>
      <c r="AX386" s="13" t="s">
        <v>75</v>
      </c>
      <c r="AY386" s="232" t="s">
        <v>203</v>
      </c>
    </row>
    <row r="387" spans="1:65" s="14" customFormat="1" ht="11.25">
      <c r="B387" s="233"/>
      <c r="C387" s="234"/>
      <c r="D387" s="224" t="s">
        <v>211</v>
      </c>
      <c r="E387" s="235" t="s">
        <v>1</v>
      </c>
      <c r="F387" s="236" t="s">
        <v>6354</v>
      </c>
      <c r="G387" s="234"/>
      <c r="H387" s="237">
        <v>20</v>
      </c>
      <c r="I387" s="238"/>
      <c r="J387" s="234"/>
      <c r="K387" s="234"/>
      <c r="L387" s="239"/>
      <c r="M387" s="240"/>
      <c r="N387" s="241"/>
      <c r="O387" s="241"/>
      <c r="P387" s="241"/>
      <c r="Q387" s="241"/>
      <c r="R387" s="241"/>
      <c r="S387" s="241"/>
      <c r="T387" s="242"/>
      <c r="AT387" s="243" t="s">
        <v>211</v>
      </c>
      <c r="AU387" s="243" t="s">
        <v>84</v>
      </c>
      <c r="AV387" s="14" t="s">
        <v>84</v>
      </c>
      <c r="AW387" s="14" t="s">
        <v>31</v>
      </c>
      <c r="AX387" s="14" t="s">
        <v>75</v>
      </c>
      <c r="AY387" s="243" t="s">
        <v>203</v>
      </c>
    </row>
    <row r="388" spans="1:65" s="15" customFormat="1" ht="11.25">
      <c r="B388" s="261"/>
      <c r="C388" s="262"/>
      <c r="D388" s="224" t="s">
        <v>211</v>
      </c>
      <c r="E388" s="263" t="s">
        <v>1</v>
      </c>
      <c r="F388" s="264" t="s">
        <v>5614</v>
      </c>
      <c r="G388" s="262"/>
      <c r="H388" s="265">
        <v>20</v>
      </c>
      <c r="I388" s="266"/>
      <c r="J388" s="262"/>
      <c r="K388" s="262"/>
      <c r="L388" s="267"/>
      <c r="M388" s="268"/>
      <c r="N388" s="269"/>
      <c r="O388" s="269"/>
      <c r="P388" s="269"/>
      <c r="Q388" s="269"/>
      <c r="R388" s="269"/>
      <c r="S388" s="269"/>
      <c r="T388" s="270"/>
      <c r="AT388" s="271" t="s">
        <v>211</v>
      </c>
      <c r="AU388" s="271" t="s">
        <v>84</v>
      </c>
      <c r="AV388" s="15" t="s">
        <v>209</v>
      </c>
      <c r="AW388" s="15" t="s">
        <v>31</v>
      </c>
      <c r="AX388" s="15" t="s">
        <v>82</v>
      </c>
      <c r="AY388" s="271" t="s">
        <v>203</v>
      </c>
    </row>
    <row r="389" spans="1:65" s="2" customFormat="1" ht="33" customHeight="1">
      <c r="A389" s="35"/>
      <c r="B389" s="36"/>
      <c r="C389" s="209" t="s">
        <v>2411</v>
      </c>
      <c r="D389" s="209" t="s">
        <v>205</v>
      </c>
      <c r="E389" s="210" t="s">
        <v>6359</v>
      </c>
      <c r="F389" s="211" t="s">
        <v>6321</v>
      </c>
      <c r="G389" s="212" t="s">
        <v>208</v>
      </c>
      <c r="H389" s="213">
        <v>40</v>
      </c>
      <c r="I389" s="214"/>
      <c r="J389" s="215">
        <f>ROUND(I389*H389,2)</f>
        <v>0</v>
      </c>
      <c r="K389" s="211" t="s">
        <v>1</v>
      </c>
      <c r="L389" s="40"/>
      <c r="M389" s="216" t="s">
        <v>1</v>
      </c>
      <c r="N389" s="217" t="s">
        <v>40</v>
      </c>
      <c r="O389" s="72"/>
      <c r="P389" s="218">
        <f>O389*H389</f>
        <v>0</v>
      </c>
      <c r="Q389" s="218">
        <v>0</v>
      </c>
      <c r="R389" s="218">
        <f>Q389*H389</f>
        <v>0</v>
      </c>
      <c r="S389" s="218">
        <v>0</v>
      </c>
      <c r="T389" s="219">
        <f>S389*H389</f>
        <v>0</v>
      </c>
      <c r="U389" s="35"/>
      <c r="V389" s="35"/>
      <c r="W389" s="35"/>
      <c r="X389" s="35"/>
      <c r="Y389" s="35"/>
      <c r="Z389" s="35"/>
      <c r="AA389" s="35"/>
      <c r="AB389" s="35"/>
      <c r="AC389" s="35"/>
      <c r="AD389" s="35"/>
      <c r="AE389" s="35"/>
      <c r="AR389" s="220" t="s">
        <v>209</v>
      </c>
      <c r="AT389" s="220" t="s">
        <v>205</v>
      </c>
      <c r="AU389" s="220" t="s">
        <v>84</v>
      </c>
      <c r="AY389" s="18" t="s">
        <v>203</v>
      </c>
      <c r="BE389" s="221">
        <f>IF(N389="základní",J389,0)</f>
        <v>0</v>
      </c>
      <c r="BF389" s="221">
        <f>IF(N389="snížená",J389,0)</f>
        <v>0</v>
      </c>
      <c r="BG389" s="221">
        <f>IF(N389="zákl. přenesená",J389,0)</f>
        <v>0</v>
      </c>
      <c r="BH389" s="221">
        <f>IF(N389="sníž. přenesená",J389,0)</f>
        <v>0</v>
      </c>
      <c r="BI389" s="221">
        <f>IF(N389="nulová",J389,0)</f>
        <v>0</v>
      </c>
      <c r="BJ389" s="18" t="s">
        <v>82</v>
      </c>
      <c r="BK389" s="221">
        <f>ROUND(I389*H389,2)</f>
        <v>0</v>
      </c>
      <c r="BL389" s="18" t="s">
        <v>209</v>
      </c>
      <c r="BM389" s="220" t="s">
        <v>3760</v>
      </c>
    </row>
    <row r="390" spans="1:65" s="13" customFormat="1" ht="11.25">
      <c r="B390" s="222"/>
      <c r="C390" s="223"/>
      <c r="D390" s="224" t="s">
        <v>211</v>
      </c>
      <c r="E390" s="225" t="s">
        <v>1</v>
      </c>
      <c r="F390" s="226" t="s">
        <v>6135</v>
      </c>
      <c r="G390" s="223"/>
      <c r="H390" s="225" t="s">
        <v>1</v>
      </c>
      <c r="I390" s="227"/>
      <c r="J390" s="223"/>
      <c r="K390" s="223"/>
      <c r="L390" s="228"/>
      <c r="M390" s="229"/>
      <c r="N390" s="230"/>
      <c r="O390" s="230"/>
      <c r="P390" s="230"/>
      <c r="Q390" s="230"/>
      <c r="R390" s="230"/>
      <c r="S390" s="230"/>
      <c r="T390" s="231"/>
      <c r="AT390" s="232" t="s">
        <v>211</v>
      </c>
      <c r="AU390" s="232" t="s">
        <v>84</v>
      </c>
      <c r="AV390" s="13" t="s">
        <v>82</v>
      </c>
      <c r="AW390" s="13" t="s">
        <v>31</v>
      </c>
      <c r="AX390" s="13" t="s">
        <v>75</v>
      </c>
      <c r="AY390" s="232" t="s">
        <v>203</v>
      </c>
    </row>
    <row r="391" spans="1:65" s="14" customFormat="1" ht="11.25">
      <c r="B391" s="233"/>
      <c r="C391" s="234"/>
      <c r="D391" s="224" t="s">
        <v>211</v>
      </c>
      <c r="E391" s="235" t="s">
        <v>1</v>
      </c>
      <c r="F391" s="236" t="s">
        <v>6351</v>
      </c>
      <c r="G391" s="234"/>
      <c r="H391" s="237">
        <v>40</v>
      </c>
      <c r="I391" s="238"/>
      <c r="J391" s="234"/>
      <c r="K391" s="234"/>
      <c r="L391" s="239"/>
      <c r="M391" s="240"/>
      <c r="N391" s="241"/>
      <c r="O391" s="241"/>
      <c r="P391" s="241"/>
      <c r="Q391" s="241"/>
      <c r="R391" s="241"/>
      <c r="S391" s="241"/>
      <c r="T391" s="242"/>
      <c r="AT391" s="243" t="s">
        <v>211</v>
      </c>
      <c r="AU391" s="243" t="s">
        <v>84</v>
      </c>
      <c r="AV391" s="14" t="s">
        <v>84</v>
      </c>
      <c r="AW391" s="14" t="s">
        <v>31</v>
      </c>
      <c r="AX391" s="14" t="s">
        <v>75</v>
      </c>
      <c r="AY391" s="243" t="s">
        <v>203</v>
      </c>
    </row>
    <row r="392" spans="1:65" s="15" customFormat="1" ht="11.25">
      <c r="B392" s="261"/>
      <c r="C392" s="262"/>
      <c r="D392" s="224" t="s">
        <v>211</v>
      </c>
      <c r="E392" s="263" t="s">
        <v>1</v>
      </c>
      <c r="F392" s="264" t="s">
        <v>5614</v>
      </c>
      <c r="G392" s="262"/>
      <c r="H392" s="265">
        <v>40</v>
      </c>
      <c r="I392" s="266"/>
      <c r="J392" s="262"/>
      <c r="K392" s="262"/>
      <c r="L392" s="267"/>
      <c r="M392" s="268"/>
      <c r="N392" s="269"/>
      <c r="O392" s="269"/>
      <c r="P392" s="269"/>
      <c r="Q392" s="269"/>
      <c r="R392" s="269"/>
      <c r="S392" s="269"/>
      <c r="T392" s="270"/>
      <c r="AT392" s="271" t="s">
        <v>211</v>
      </c>
      <c r="AU392" s="271" t="s">
        <v>84</v>
      </c>
      <c r="AV392" s="15" t="s">
        <v>209</v>
      </c>
      <c r="AW392" s="15" t="s">
        <v>31</v>
      </c>
      <c r="AX392" s="15" t="s">
        <v>82</v>
      </c>
      <c r="AY392" s="271" t="s">
        <v>203</v>
      </c>
    </row>
    <row r="393" spans="1:65" s="2" customFormat="1" ht="16.5" customHeight="1">
      <c r="A393" s="35"/>
      <c r="B393" s="36"/>
      <c r="C393" s="209" t="s">
        <v>2651</v>
      </c>
      <c r="D393" s="209" t="s">
        <v>205</v>
      </c>
      <c r="E393" s="210" t="s">
        <v>6360</v>
      </c>
      <c r="F393" s="211" t="s">
        <v>6323</v>
      </c>
      <c r="G393" s="212" t="s">
        <v>208</v>
      </c>
      <c r="H393" s="213">
        <v>40</v>
      </c>
      <c r="I393" s="214"/>
      <c r="J393" s="215">
        <f>ROUND(I393*H393,2)</f>
        <v>0</v>
      </c>
      <c r="K393" s="211" t="s">
        <v>1</v>
      </c>
      <c r="L393" s="40"/>
      <c r="M393" s="216" t="s">
        <v>1</v>
      </c>
      <c r="N393" s="217" t="s">
        <v>40</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209</v>
      </c>
      <c r="AT393" s="220" t="s">
        <v>205</v>
      </c>
      <c r="AU393" s="220" t="s">
        <v>84</v>
      </c>
      <c r="AY393" s="18" t="s">
        <v>203</v>
      </c>
      <c r="BE393" s="221">
        <f>IF(N393="základní",J393,0)</f>
        <v>0</v>
      </c>
      <c r="BF393" s="221">
        <f>IF(N393="snížená",J393,0)</f>
        <v>0</v>
      </c>
      <c r="BG393" s="221">
        <f>IF(N393="zákl. přenesená",J393,0)</f>
        <v>0</v>
      </c>
      <c r="BH393" s="221">
        <f>IF(N393="sníž. přenesená",J393,0)</f>
        <v>0</v>
      </c>
      <c r="BI393" s="221">
        <f>IF(N393="nulová",J393,0)</f>
        <v>0</v>
      </c>
      <c r="BJ393" s="18" t="s">
        <v>82</v>
      </c>
      <c r="BK393" s="221">
        <f>ROUND(I393*H393,2)</f>
        <v>0</v>
      </c>
      <c r="BL393" s="18" t="s">
        <v>209</v>
      </c>
      <c r="BM393" s="220" t="s">
        <v>3768</v>
      </c>
    </row>
    <row r="394" spans="1:65" s="13" customFormat="1" ht="22.5">
      <c r="B394" s="222"/>
      <c r="C394" s="223"/>
      <c r="D394" s="224" t="s">
        <v>211</v>
      </c>
      <c r="E394" s="225" t="s">
        <v>1</v>
      </c>
      <c r="F394" s="226" t="s">
        <v>6324</v>
      </c>
      <c r="G394" s="223"/>
      <c r="H394" s="225" t="s">
        <v>1</v>
      </c>
      <c r="I394" s="227"/>
      <c r="J394" s="223"/>
      <c r="K394" s="223"/>
      <c r="L394" s="228"/>
      <c r="M394" s="229"/>
      <c r="N394" s="230"/>
      <c r="O394" s="230"/>
      <c r="P394" s="230"/>
      <c r="Q394" s="230"/>
      <c r="R394" s="230"/>
      <c r="S394" s="230"/>
      <c r="T394" s="231"/>
      <c r="AT394" s="232" t="s">
        <v>211</v>
      </c>
      <c r="AU394" s="232" t="s">
        <v>84</v>
      </c>
      <c r="AV394" s="13" t="s">
        <v>82</v>
      </c>
      <c r="AW394" s="13" t="s">
        <v>31</v>
      </c>
      <c r="AX394" s="13" t="s">
        <v>75</v>
      </c>
      <c r="AY394" s="232" t="s">
        <v>203</v>
      </c>
    </row>
    <row r="395" spans="1:65" s="14" customFormat="1" ht="11.25">
      <c r="B395" s="233"/>
      <c r="C395" s="234"/>
      <c r="D395" s="224" t="s">
        <v>211</v>
      </c>
      <c r="E395" s="235" t="s">
        <v>1</v>
      </c>
      <c r="F395" s="236" t="s">
        <v>6351</v>
      </c>
      <c r="G395" s="234"/>
      <c r="H395" s="237">
        <v>40</v>
      </c>
      <c r="I395" s="238"/>
      <c r="J395" s="234"/>
      <c r="K395" s="234"/>
      <c r="L395" s="239"/>
      <c r="M395" s="240"/>
      <c r="N395" s="241"/>
      <c r="O395" s="241"/>
      <c r="P395" s="241"/>
      <c r="Q395" s="241"/>
      <c r="R395" s="241"/>
      <c r="S395" s="241"/>
      <c r="T395" s="242"/>
      <c r="AT395" s="243" t="s">
        <v>211</v>
      </c>
      <c r="AU395" s="243" t="s">
        <v>84</v>
      </c>
      <c r="AV395" s="14" t="s">
        <v>84</v>
      </c>
      <c r="AW395" s="14" t="s">
        <v>31</v>
      </c>
      <c r="AX395" s="14" t="s">
        <v>75</v>
      </c>
      <c r="AY395" s="243" t="s">
        <v>203</v>
      </c>
    </row>
    <row r="396" spans="1:65" s="15" customFormat="1" ht="11.25">
      <c r="B396" s="261"/>
      <c r="C396" s="262"/>
      <c r="D396" s="224" t="s">
        <v>211</v>
      </c>
      <c r="E396" s="263" t="s">
        <v>1</v>
      </c>
      <c r="F396" s="264" t="s">
        <v>5614</v>
      </c>
      <c r="G396" s="262"/>
      <c r="H396" s="265">
        <v>40</v>
      </c>
      <c r="I396" s="266"/>
      <c r="J396" s="262"/>
      <c r="K396" s="262"/>
      <c r="L396" s="267"/>
      <c r="M396" s="268"/>
      <c r="N396" s="269"/>
      <c r="O396" s="269"/>
      <c r="P396" s="269"/>
      <c r="Q396" s="269"/>
      <c r="R396" s="269"/>
      <c r="S396" s="269"/>
      <c r="T396" s="270"/>
      <c r="AT396" s="271" t="s">
        <v>211</v>
      </c>
      <c r="AU396" s="271" t="s">
        <v>84</v>
      </c>
      <c r="AV396" s="15" t="s">
        <v>209</v>
      </c>
      <c r="AW396" s="15" t="s">
        <v>31</v>
      </c>
      <c r="AX396" s="15" t="s">
        <v>82</v>
      </c>
      <c r="AY396" s="271" t="s">
        <v>203</v>
      </c>
    </row>
    <row r="397" spans="1:65" s="2" customFormat="1" ht="16.5" customHeight="1">
      <c r="A397" s="35"/>
      <c r="B397" s="36"/>
      <c r="C397" s="209" t="s">
        <v>2688</v>
      </c>
      <c r="D397" s="209" t="s">
        <v>205</v>
      </c>
      <c r="E397" s="210" t="s">
        <v>6361</v>
      </c>
      <c r="F397" s="211" t="s">
        <v>6256</v>
      </c>
      <c r="G397" s="212" t="s">
        <v>208</v>
      </c>
      <c r="H397" s="213">
        <v>40</v>
      </c>
      <c r="I397" s="214"/>
      <c r="J397" s="215">
        <f>ROUND(I397*H397,2)</f>
        <v>0</v>
      </c>
      <c r="K397" s="211" t="s">
        <v>1</v>
      </c>
      <c r="L397" s="40"/>
      <c r="M397" s="216" t="s">
        <v>1</v>
      </c>
      <c r="N397" s="217" t="s">
        <v>40</v>
      </c>
      <c r="O397" s="72"/>
      <c r="P397" s="218">
        <f>O397*H397</f>
        <v>0</v>
      </c>
      <c r="Q397" s="218">
        <v>0</v>
      </c>
      <c r="R397" s="218">
        <f>Q397*H397</f>
        <v>0</v>
      </c>
      <c r="S397" s="218">
        <v>0</v>
      </c>
      <c r="T397" s="219">
        <f>S397*H397</f>
        <v>0</v>
      </c>
      <c r="U397" s="35"/>
      <c r="V397" s="35"/>
      <c r="W397" s="35"/>
      <c r="X397" s="35"/>
      <c r="Y397" s="35"/>
      <c r="Z397" s="35"/>
      <c r="AA397" s="35"/>
      <c r="AB397" s="35"/>
      <c r="AC397" s="35"/>
      <c r="AD397" s="35"/>
      <c r="AE397" s="35"/>
      <c r="AR397" s="220" t="s">
        <v>209</v>
      </c>
      <c r="AT397" s="220" t="s">
        <v>205</v>
      </c>
      <c r="AU397" s="220" t="s">
        <v>84</v>
      </c>
      <c r="AY397" s="18" t="s">
        <v>203</v>
      </c>
      <c r="BE397" s="221">
        <f>IF(N397="základní",J397,0)</f>
        <v>0</v>
      </c>
      <c r="BF397" s="221">
        <f>IF(N397="snížená",J397,0)</f>
        <v>0</v>
      </c>
      <c r="BG397" s="221">
        <f>IF(N397="zákl. přenesená",J397,0)</f>
        <v>0</v>
      </c>
      <c r="BH397" s="221">
        <f>IF(N397="sníž. přenesená",J397,0)</f>
        <v>0</v>
      </c>
      <c r="BI397" s="221">
        <f>IF(N397="nulová",J397,0)</f>
        <v>0</v>
      </c>
      <c r="BJ397" s="18" t="s">
        <v>82</v>
      </c>
      <c r="BK397" s="221">
        <f>ROUND(I397*H397,2)</f>
        <v>0</v>
      </c>
      <c r="BL397" s="18" t="s">
        <v>209</v>
      </c>
      <c r="BM397" s="220" t="s">
        <v>3776</v>
      </c>
    </row>
    <row r="398" spans="1:65" s="2" customFormat="1" ht="33" customHeight="1">
      <c r="A398" s="35"/>
      <c r="B398" s="36"/>
      <c r="C398" s="209" t="s">
        <v>2881</v>
      </c>
      <c r="D398" s="209" t="s">
        <v>205</v>
      </c>
      <c r="E398" s="210" t="s">
        <v>6362</v>
      </c>
      <c r="F398" s="211" t="s">
        <v>6363</v>
      </c>
      <c r="G398" s="212" t="s">
        <v>208</v>
      </c>
      <c r="H398" s="213">
        <v>40</v>
      </c>
      <c r="I398" s="214"/>
      <c r="J398" s="215">
        <f>ROUND(I398*H398,2)</f>
        <v>0</v>
      </c>
      <c r="K398" s="211" t="s">
        <v>1</v>
      </c>
      <c r="L398" s="40"/>
      <c r="M398" s="216" t="s">
        <v>1</v>
      </c>
      <c r="N398" s="217" t="s">
        <v>40</v>
      </c>
      <c r="O398" s="72"/>
      <c r="P398" s="218">
        <f>O398*H398</f>
        <v>0</v>
      </c>
      <c r="Q398" s="218">
        <v>0</v>
      </c>
      <c r="R398" s="218">
        <f>Q398*H398</f>
        <v>0</v>
      </c>
      <c r="S398" s="218">
        <v>0</v>
      </c>
      <c r="T398" s="219">
        <f>S398*H398</f>
        <v>0</v>
      </c>
      <c r="U398" s="35"/>
      <c r="V398" s="35"/>
      <c r="W398" s="35"/>
      <c r="X398" s="35"/>
      <c r="Y398" s="35"/>
      <c r="Z398" s="35"/>
      <c r="AA398" s="35"/>
      <c r="AB398" s="35"/>
      <c r="AC398" s="35"/>
      <c r="AD398" s="35"/>
      <c r="AE398" s="35"/>
      <c r="AR398" s="220" t="s">
        <v>209</v>
      </c>
      <c r="AT398" s="220" t="s">
        <v>205</v>
      </c>
      <c r="AU398" s="220" t="s">
        <v>84</v>
      </c>
      <c r="AY398" s="18" t="s">
        <v>203</v>
      </c>
      <c r="BE398" s="221">
        <f>IF(N398="základní",J398,0)</f>
        <v>0</v>
      </c>
      <c r="BF398" s="221">
        <f>IF(N398="snížená",J398,0)</f>
        <v>0</v>
      </c>
      <c r="BG398" s="221">
        <f>IF(N398="zákl. přenesená",J398,0)</f>
        <v>0</v>
      </c>
      <c r="BH398" s="221">
        <f>IF(N398="sníž. přenesená",J398,0)</f>
        <v>0</v>
      </c>
      <c r="BI398" s="221">
        <f>IF(N398="nulová",J398,0)</f>
        <v>0</v>
      </c>
      <c r="BJ398" s="18" t="s">
        <v>82</v>
      </c>
      <c r="BK398" s="221">
        <f>ROUND(I398*H398,2)</f>
        <v>0</v>
      </c>
      <c r="BL398" s="18" t="s">
        <v>209</v>
      </c>
      <c r="BM398" s="220" t="s">
        <v>3784</v>
      </c>
    </row>
    <row r="399" spans="1:65" s="13" customFormat="1" ht="22.5">
      <c r="B399" s="222"/>
      <c r="C399" s="223"/>
      <c r="D399" s="224" t="s">
        <v>211</v>
      </c>
      <c r="E399" s="225" t="s">
        <v>1</v>
      </c>
      <c r="F399" s="226" t="s">
        <v>6327</v>
      </c>
      <c r="G399" s="223"/>
      <c r="H399" s="225" t="s">
        <v>1</v>
      </c>
      <c r="I399" s="227"/>
      <c r="J399" s="223"/>
      <c r="K399" s="223"/>
      <c r="L399" s="228"/>
      <c r="M399" s="229"/>
      <c r="N399" s="230"/>
      <c r="O399" s="230"/>
      <c r="P399" s="230"/>
      <c r="Q399" s="230"/>
      <c r="R399" s="230"/>
      <c r="S399" s="230"/>
      <c r="T399" s="231"/>
      <c r="AT399" s="232" t="s">
        <v>211</v>
      </c>
      <c r="AU399" s="232" t="s">
        <v>84</v>
      </c>
      <c r="AV399" s="13" t="s">
        <v>82</v>
      </c>
      <c r="AW399" s="13" t="s">
        <v>31</v>
      </c>
      <c r="AX399" s="13" t="s">
        <v>75</v>
      </c>
      <c r="AY399" s="232" t="s">
        <v>203</v>
      </c>
    </row>
    <row r="400" spans="1:65" s="14" customFormat="1" ht="11.25">
      <c r="B400" s="233"/>
      <c r="C400" s="234"/>
      <c r="D400" s="224" t="s">
        <v>211</v>
      </c>
      <c r="E400" s="235" t="s">
        <v>1</v>
      </c>
      <c r="F400" s="236" t="s">
        <v>6351</v>
      </c>
      <c r="G400" s="234"/>
      <c r="H400" s="237">
        <v>40</v>
      </c>
      <c r="I400" s="238"/>
      <c r="J400" s="234"/>
      <c r="K400" s="234"/>
      <c r="L400" s="239"/>
      <c r="M400" s="240"/>
      <c r="N400" s="241"/>
      <c r="O400" s="241"/>
      <c r="P400" s="241"/>
      <c r="Q400" s="241"/>
      <c r="R400" s="241"/>
      <c r="S400" s="241"/>
      <c r="T400" s="242"/>
      <c r="AT400" s="243" t="s">
        <v>211</v>
      </c>
      <c r="AU400" s="243" t="s">
        <v>84</v>
      </c>
      <c r="AV400" s="14" t="s">
        <v>84</v>
      </c>
      <c r="AW400" s="14" t="s">
        <v>31</v>
      </c>
      <c r="AX400" s="14" t="s">
        <v>75</v>
      </c>
      <c r="AY400" s="243" t="s">
        <v>203</v>
      </c>
    </row>
    <row r="401" spans="1:65" s="15" customFormat="1" ht="11.25">
      <c r="B401" s="261"/>
      <c r="C401" s="262"/>
      <c r="D401" s="224" t="s">
        <v>211</v>
      </c>
      <c r="E401" s="263" t="s">
        <v>1</v>
      </c>
      <c r="F401" s="264" t="s">
        <v>5614</v>
      </c>
      <c r="G401" s="262"/>
      <c r="H401" s="265">
        <v>40</v>
      </c>
      <c r="I401" s="266"/>
      <c r="J401" s="262"/>
      <c r="K401" s="262"/>
      <c r="L401" s="267"/>
      <c r="M401" s="268"/>
      <c r="N401" s="269"/>
      <c r="O401" s="269"/>
      <c r="P401" s="269"/>
      <c r="Q401" s="269"/>
      <c r="R401" s="269"/>
      <c r="S401" s="269"/>
      <c r="T401" s="270"/>
      <c r="AT401" s="271" t="s">
        <v>211</v>
      </c>
      <c r="AU401" s="271" t="s">
        <v>84</v>
      </c>
      <c r="AV401" s="15" t="s">
        <v>209</v>
      </c>
      <c r="AW401" s="15" t="s">
        <v>31</v>
      </c>
      <c r="AX401" s="15" t="s">
        <v>82</v>
      </c>
      <c r="AY401" s="271" t="s">
        <v>203</v>
      </c>
    </row>
    <row r="402" spans="1:65" s="2" customFormat="1" ht="16.5" customHeight="1">
      <c r="A402" s="35"/>
      <c r="B402" s="36"/>
      <c r="C402" s="209" t="s">
        <v>2885</v>
      </c>
      <c r="D402" s="209" t="s">
        <v>205</v>
      </c>
      <c r="E402" s="210" t="s">
        <v>6364</v>
      </c>
      <c r="F402" s="211" t="s">
        <v>6258</v>
      </c>
      <c r="G402" s="212" t="s">
        <v>6098</v>
      </c>
      <c r="H402" s="213">
        <v>10</v>
      </c>
      <c r="I402" s="214"/>
      <c r="J402" s="215">
        <f>ROUND(I402*H402,2)</f>
        <v>0</v>
      </c>
      <c r="K402" s="211" t="s">
        <v>1</v>
      </c>
      <c r="L402" s="40"/>
      <c r="M402" s="216" t="s">
        <v>1</v>
      </c>
      <c r="N402" s="217" t="s">
        <v>40</v>
      </c>
      <c r="O402" s="72"/>
      <c r="P402" s="218">
        <f>O402*H402</f>
        <v>0</v>
      </c>
      <c r="Q402" s="218">
        <v>0</v>
      </c>
      <c r="R402" s="218">
        <f>Q402*H402</f>
        <v>0</v>
      </c>
      <c r="S402" s="218">
        <v>0</v>
      </c>
      <c r="T402" s="219">
        <f>S402*H402</f>
        <v>0</v>
      </c>
      <c r="U402" s="35"/>
      <c r="V402" s="35"/>
      <c r="W402" s="35"/>
      <c r="X402" s="35"/>
      <c r="Y402" s="35"/>
      <c r="Z402" s="35"/>
      <c r="AA402" s="35"/>
      <c r="AB402" s="35"/>
      <c r="AC402" s="35"/>
      <c r="AD402" s="35"/>
      <c r="AE402" s="35"/>
      <c r="AR402" s="220" t="s">
        <v>209</v>
      </c>
      <c r="AT402" s="220" t="s">
        <v>205</v>
      </c>
      <c r="AU402" s="220" t="s">
        <v>84</v>
      </c>
      <c r="AY402" s="18" t="s">
        <v>203</v>
      </c>
      <c r="BE402" s="221">
        <f>IF(N402="základní",J402,0)</f>
        <v>0</v>
      </c>
      <c r="BF402" s="221">
        <f>IF(N402="snížená",J402,0)</f>
        <v>0</v>
      </c>
      <c r="BG402" s="221">
        <f>IF(N402="zákl. přenesená",J402,0)</f>
        <v>0</v>
      </c>
      <c r="BH402" s="221">
        <f>IF(N402="sníž. přenesená",J402,0)</f>
        <v>0</v>
      </c>
      <c r="BI402" s="221">
        <f>IF(N402="nulová",J402,0)</f>
        <v>0</v>
      </c>
      <c r="BJ402" s="18" t="s">
        <v>82</v>
      </c>
      <c r="BK402" s="221">
        <f>ROUND(I402*H402,2)</f>
        <v>0</v>
      </c>
      <c r="BL402" s="18" t="s">
        <v>209</v>
      </c>
      <c r="BM402" s="220" t="s">
        <v>3792</v>
      </c>
    </row>
    <row r="403" spans="1:65" s="12" customFormat="1" ht="22.9" customHeight="1">
      <c r="B403" s="193"/>
      <c r="C403" s="194"/>
      <c r="D403" s="195" t="s">
        <v>74</v>
      </c>
      <c r="E403" s="207" t="s">
        <v>6365</v>
      </c>
      <c r="F403" s="207" t="s">
        <v>6366</v>
      </c>
      <c r="G403" s="194"/>
      <c r="H403" s="194"/>
      <c r="I403" s="197"/>
      <c r="J403" s="208">
        <f>BK403</f>
        <v>0</v>
      </c>
      <c r="K403" s="194"/>
      <c r="L403" s="199"/>
      <c r="M403" s="200"/>
      <c r="N403" s="201"/>
      <c r="O403" s="201"/>
      <c r="P403" s="202">
        <f>SUM(P404:P434)</f>
        <v>0</v>
      </c>
      <c r="Q403" s="201"/>
      <c r="R403" s="202">
        <f>SUM(R404:R434)</f>
        <v>0</v>
      </c>
      <c r="S403" s="201"/>
      <c r="T403" s="203">
        <f>SUM(T404:T434)</f>
        <v>0</v>
      </c>
      <c r="AR403" s="204" t="s">
        <v>82</v>
      </c>
      <c r="AT403" s="205" t="s">
        <v>74</v>
      </c>
      <c r="AU403" s="205" t="s">
        <v>82</v>
      </c>
      <c r="AY403" s="204" t="s">
        <v>203</v>
      </c>
      <c r="BK403" s="206">
        <f>SUM(BK404:BK434)</f>
        <v>0</v>
      </c>
    </row>
    <row r="404" spans="1:65" s="2" customFormat="1" ht="16.5" customHeight="1">
      <c r="A404" s="35"/>
      <c r="B404" s="36"/>
      <c r="C404" s="209" t="s">
        <v>2983</v>
      </c>
      <c r="D404" s="209" t="s">
        <v>205</v>
      </c>
      <c r="E404" s="210" t="s">
        <v>6367</v>
      </c>
      <c r="F404" s="211" t="s">
        <v>6332</v>
      </c>
      <c r="G404" s="212" t="s">
        <v>208</v>
      </c>
      <c r="H404" s="213">
        <v>16</v>
      </c>
      <c r="I404" s="214"/>
      <c r="J404" s="215">
        <f>ROUND(I404*H404,2)</f>
        <v>0</v>
      </c>
      <c r="K404" s="211" t="s">
        <v>1</v>
      </c>
      <c r="L404" s="40"/>
      <c r="M404" s="216" t="s">
        <v>1</v>
      </c>
      <c r="N404" s="217" t="s">
        <v>40</v>
      </c>
      <c r="O404" s="72"/>
      <c r="P404" s="218">
        <f>O404*H404</f>
        <v>0</v>
      </c>
      <c r="Q404" s="218">
        <v>0</v>
      </c>
      <c r="R404" s="218">
        <f>Q404*H404</f>
        <v>0</v>
      </c>
      <c r="S404" s="218">
        <v>0</v>
      </c>
      <c r="T404" s="219">
        <f>S404*H404</f>
        <v>0</v>
      </c>
      <c r="U404" s="35"/>
      <c r="V404" s="35"/>
      <c r="W404" s="35"/>
      <c r="X404" s="35"/>
      <c r="Y404" s="35"/>
      <c r="Z404" s="35"/>
      <c r="AA404" s="35"/>
      <c r="AB404" s="35"/>
      <c r="AC404" s="35"/>
      <c r="AD404" s="35"/>
      <c r="AE404" s="35"/>
      <c r="AR404" s="220" t="s">
        <v>209</v>
      </c>
      <c r="AT404" s="220" t="s">
        <v>205</v>
      </c>
      <c r="AU404" s="220" t="s">
        <v>84</v>
      </c>
      <c r="AY404" s="18" t="s">
        <v>203</v>
      </c>
      <c r="BE404" s="221">
        <f>IF(N404="základní",J404,0)</f>
        <v>0</v>
      </c>
      <c r="BF404" s="221">
        <f>IF(N404="snížená",J404,0)</f>
        <v>0</v>
      </c>
      <c r="BG404" s="221">
        <f>IF(N404="zákl. přenesená",J404,0)</f>
        <v>0</v>
      </c>
      <c r="BH404" s="221">
        <f>IF(N404="sníž. přenesená",J404,0)</f>
        <v>0</v>
      </c>
      <c r="BI404" s="221">
        <f>IF(N404="nulová",J404,0)</f>
        <v>0</v>
      </c>
      <c r="BJ404" s="18" t="s">
        <v>82</v>
      </c>
      <c r="BK404" s="221">
        <f>ROUND(I404*H404,2)</f>
        <v>0</v>
      </c>
      <c r="BL404" s="18" t="s">
        <v>209</v>
      </c>
      <c r="BM404" s="220" t="s">
        <v>3800</v>
      </c>
    </row>
    <row r="405" spans="1:65" s="13" customFormat="1" ht="11.25">
      <c r="B405" s="222"/>
      <c r="C405" s="223"/>
      <c r="D405" s="224" t="s">
        <v>211</v>
      </c>
      <c r="E405" s="225" t="s">
        <v>1</v>
      </c>
      <c r="F405" s="226" t="s">
        <v>6135</v>
      </c>
      <c r="G405" s="223"/>
      <c r="H405" s="225" t="s">
        <v>1</v>
      </c>
      <c r="I405" s="227"/>
      <c r="J405" s="223"/>
      <c r="K405" s="223"/>
      <c r="L405" s="228"/>
      <c r="M405" s="229"/>
      <c r="N405" s="230"/>
      <c r="O405" s="230"/>
      <c r="P405" s="230"/>
      <c r="Q405" s="230"/>
      <c r="R405" s="230"/>
      <c r="S405" s="230"/>
      <c r="T405" s="231"/>
      <c r="AT405" s="232" t="s">
        <v>211</v>
      </c>
      <c r="AU405" s="232" t="s">
        <v>84</v>
      </c>
      <c r="AV405" s="13" t="s">
        <v>82</v>
      </c>
      <c r="AW405" s="13" t="s">
        <v>31</v>
      </c>
      <c r="AX405" s="13" t="s">
        <v>75</v>
      </c>
      <c r="AY405" s="232" t="s">
        <v>203</v>
      </c>
    </row>
    <row r="406" spans="1:65" s="14" customFormat="1" ht="11.25">
      <c r="B406" s="233"/>
      <c r="C406" s="234"/>
      <c r="D406" s="224" t="s">
        <v>211</v>
      </c>
      <c r="E406" s="235" t="s">
        <v>1</v>
      </c>
      <c r="F406" s="236" t="s">
        <v>6264</v>
      </c>
      <c r="G406" s="234"/>
      <c r="H406" s="237">
        <v>16</v>
      </c>
      <c r="I406" s="238"/>
      <c r="J406" s="234"/>
      <c r="K406" s="234"/>
      <c r="L406" s="239"/>
      <c r="M406" s="240"/>
      <c r="N406" s="241"/>
      <c r="O406" s="241"/>
      <c r="P406" s="241"/>
      <c r="Q406" s="241"/>
      <c r="R406" s="241"/>
      <c r="S406" s="241"/>
      <c r="T406" s="242"/>
      <c r="AT406" s="243" t="s">
        <v>211</v>
      </c>
      <c r="AU406" s="243" t="s">
        <v>84</v>
      </c>
      <c r="AV406" s="14" t="s">
        <v>84</v>
      </c>
      <c r="AW406" s="14" t="s">
        <v>31</v>
      </c>
      <c r="AX406" s="14" t="s">
        <v>75</v>
      </c>
      <c r="AY406" s="243" t="s">
        <v>203</v>
      </c>
    </row>
    <row r="407" spans="1:65" s="15" customFormat="1" ht="11.25">
      <c r="B407" s="261"/>
      <c r="C407" s="262"/>
      <c r="D407" s="224" t="s">
        <v>211</v>
      </c>
      <c r="E407" s="263" t="s">
        <v>1</v>
      </c>
      <c r="F407" s="264" t="s">
        <v>5614</v>
      </c>
      <c r="G407" s="262"/>
      <c r="H407" s="265">
        <v>16</v>
      </c>
      <c r="I407" s="266"/>
      <c r="J407" s="262"/>
      <c r="K407" s="262"/>
      <c r="L407" s="267"/>
      <c r="M407" s="268"/>
      <c r="N407" s="269"/>
      <c r="O407" s="269"/>
      <c r="P407" s="269"/>
      <c r="Q407" s="269"/>
      <c r="R407" s="269"/>
      <c r="S407" s="269"/>
      <c r="T407" s="270"/>
      <c r="AT407" s="271" t="s">
        <v>211</v>
      </c>
      <c r="AU407" s="271" t="s">
        <v>84</v>
      </c>
      <c r="AV407" s="15" t="s">
        <v>209</v>
      </c>
      <c r="AW407" s="15" t="s">
        <v>31</v>
      </c>
      <c r="AX407" s="15" t="s">
        <v>82</v>
      </c>
      <c r="AY407" s="271" t="s">
        <v>203</v>
      </c>
    </row>
    <row r="408" spans="1:65" s="2" customFormat="1" ht="16.5" customHeight="1">
      <c r="A408" s="35"/>
      <c r="B408" s="36"/>
      <c r="C408" s="209" t="s">
        <v>2988</v>
      </c>
      <c r="D408" s="209" t="s">
        <v>205</v>
      </c>
      <c r="E408" s="210" t="s">
        <v>6368</v>
      </c>
      <c r="F408" s="211" t="s">
        <v>6335</v>
      </c>
      <c r="G408" s="212" t="s">
        <v>208</v>
      </c>
      <c r="H408" s="213">
        <v>8</v>
      </c>
      <c r="I408" s="214"/>
      <c r="J408" s="215">
        <f>ROUND(I408*H408,2)</f>
        <v>0</v>
      </c>
      <c r="K408" s="211" t="s">
        <v>1</v>
      </c>
      <c r="L408" s="40"/>
      <c r="M408" s="216" t="s">
        <v>1</v>
      </c>
      <c r="N408" s="217" t="s">
        <v>40</v>
      </c>
      <c r="O408" s="72"/>
      <c r="P408" s="218">
        <f>O408*H408</f>
        <v>0</v>
      </c>
      <c r="Q408" s="218">
        <v>0</v>
      </c>
      <c r="R408" s="218">
        <f>Q408*H408</f>
        <v>0</v>
      </c>
      <c r="S408" s="218">
        <v>0</v>
      </c>
      <c r="T408" s="219">
        <f>S408*H408</f>
        <v>0</v>
      </c>
      <c r="U408" s="35"/>
      <c r="V408" s="35"/>
      <c r="W408" s="35"/>
      <c r="X408" s="35"/>
      <c r="Y408" s="35"/>
      <c r="Z408" s="35"/>
      <c r="AA408" s="35"/>
      <c r="AB408" s="35"/>
      <c r="AC408" s="35"/>
      <c r="AD408" s="35"/>
      <c r="AE408" s="35"/>
      <c r="AR408" s="220" t="s">
        <v>209</v>
      </c>
      <c r="AT408" s="220" t="s">
        <v>205</v>
      </c>
      <c r="AU408" s="220" t="s">
        <v>84</v>
      </c>
      <c r="AY408" s="18" t="s">
        <v>203</v>
      </c>
      <c r="BE408" s="221">
        <f>IF(N408="základní",J408,0)</f>
        <v>0</v>
      </c>
      <c r="BF408" s="221">
        <f>IF(N408="snížená",J408,0)</f>
        <v>0</v>
      </c>
      <c r="BG408" s="221">
        <f>IF(N408="zákl. přenesená",J408,0)</f>
        <v>0</v>
      </c>
      <c r="BH408" s="221">
        <f>IF(N408="sníž. přenesená",J408,0)</f>
        <v>0</v>
      </c>
      <c r="BI408" s="221">
        <f>IF(N408="nulová",J408,0)</f>
        <v>0</v>
      </c>
      <c r="BJ408" s="18" t="s">
        <v>82</v>
      </c>
      <c r="BK408" s="221">
        <f>ROUND(I408*H408,2)</f>
        <v>0</v>
      </c>
      <c r="BL408" s="18" t="s">
        <v>209</v>
      </c>
      <c r="BM408" s="220" t="s">
        <v>3817</v>
      </c>
    </row>
    <row r="409" spans="1:65" s="13" customFormat="1" ht="22.5">
      <c r="B409" s="222"/>
      <c r="C409" s="223"/>
      <c r="D409" s="224" t="s">
        <v>211</v>
      </c>
      <c r="E409" s="225" t="s">
        <v>1</v>
      </c>
      <c r="F409" s="226" t="s">
        <v>6314</v>
      </c>
      <c r="G409" s="223"/>
      <c r="H409" s="225" t="s">
        <v>1</v>
      </c>
      <c r="I409" s="227"/>
      <c r="J409" s="223"/>
      <c r="K409" s="223"/>
      <c r="L409" s="228"/>
      <c r="M409" s="229"/>
      <c r="N409" s="230"/>
      <c r="O409" s="230"/>
      <c r="P409" s="230"/>
      <c r="Q409" s="230"/>
      <c r="R409" s="230"/>
      <c r="S409" s="230"/>
      <c r="T409" s="231"/>
      <c r="AT409" s="232" t="s">
        <v>211</v>
      </c>
      <c r="AU409" s="232" t="s">
        <v>84</v>
      </c>
      <c r="AV409" s="13" t="s">
        <v>82</v>
      </c>
      <c r="AW409" s="13" t="s">
        <v>31</v>
      </c>
      <c r="AX409" s="13" t="s">
        <v>75</v>
      </c>
      <c r="AY409" s="232" t="s">
        <v>203</v>
      </c>
    </row>
    <row r="410" spans="1:65" s="14" customFormat="1" ht="11.25">
      <c r="B410" s="233"/>
      <c r="C410" s="234"/>
      <c r="D410" s="224" t="s">
        <v>211</v>
      </c>
      <c r="E410" s="235" t="s">
        <v>1</v>
      </c>
      <c r="F410" s="236" t="s">
        <v>6369</v>
      </c>
      <c r="G410" s="234"/>
      <c r="H410" s="237">
        <v>8</v>
      </c>
      <c r="I410" s="238"/>
      <c r="J410" s="234"/>
      <c r="K410" s="234"/>
      <c r="L410" s="239"/>
      <c r="M410" s="240"/>
      <c r="N410" s="241"/>
      <c r="O410" s="241"/>
      <c r="P410" s="241"/>
      <c r="Q410" s="241"/>
      <c r="R410" s="241"/>
      <c r="S410" s="241"/>
      <c r="T410" s="242"/>
      <c r="AT410" s="243" t="s">
        <v>211</v>
      </c>
      <c r="AU410" s="243" t="s">
        <v>84</v>
      </c>
      <c r="AV410" s="14" t="s">
        <v>84</v>
      </c>
      <c r="AW410" s="14" t="s">
        <v>31</v>
      </c>
      <c r="AX410" s="14" t="s">
        <v>75</v>
      </c>
      <c r="AY410" s="243" t="s">
        <v>203</v>
      </c>
    </row>
    <row r="411" spans="1:65" s="15" customFormat="1" ht="11.25">
      <c r="B411" s="261"/>
      <c r="C411" s="262"/>
      <c r="D411" s="224" t="s">
        <v>211</v>
      </c>
      <c r="E411" s="263" t="s">
        <v>1</v>
      </c>
      <c r="F411" s="264" t="s">
        <v>5614</v>
      </c>
      <c r="G411" s="262"/>
      <c r="H411" s="265">
        <v>8</v>
      </c>
      <c r="I411" s="266"/>
      <c r="J411" s="262"/>
      <c r="K411" s="262"/>
      <c r="L411" s="267"/>
      <c r="M411" s="268"/>
      <c r="N411" s="269"/>
      <c r="O411" s="269"/>
      <c r="P411" s="269"/>
      <c r="Q411" s="269"/>
      <c r="R411" s="269"/>
      <c r="S411" s="269"/>
      <c r="T411" s="270"/>
      <c r="AT411" s="271" t="s">
        <v>211</v>
      </c>
      <c r="AU411" s="271" t="s">
        <v>84</v>
      </c>
      <c r="AV411" s="15" t="s">
        <v>209</v>
      </c>
      <c r="AW411" s="15" t="s">
        <v>31</v>
      </c>
      <c r="AX411" s="15" t="s">
        <v>82</v>
      </c>
      <c r="AY411" s="271" t="s">
        <v>203</v>
      </c>
    </row>
    <row r="412" spans="1:65" s="2" customFormat="1" ht="21.75" customHeight="1">
      <c r="A412" s="35"/>
      <c r="B412" s="36"/>
      <c r="C412" s="209" t="s">
        <v>2993</v>
      </c>
      <c r="D412" s="209" t="s">
        <v>205</v>
      </c>
      <c r="E412" s="210" t="s">
        <v>6370</v>
      </c>
      <c r="F412" s="211" t="s">
        <v>6371</v>
      </c>
      <c r="G412" s="212" t="s">
        <v>208</v>
      </c>
      <c r="H412" s="213">
        <v>4</v>
      </c>
      <c r="I412" s="214"/>
      <c r="J412" s="215">
        <f>ROUND(I412*H412,2)</f>
        <v>0</v>
      </c>
      <c r="K412" s="211" t="s">
        <v>1</v>
      </c>
      <c r="L412" s="40"/>
      <c r="M412" s="216" t="s">
        <v>1</v>
      </c>
      <c r="N412" s="217" t="s">
        <v>40</v>
      </c>
      <c r="O412" s="72"/>
      <c r="P412" s="218">
        <f>O412*H412</f>
        <v>0</v>
      </c>
      <c r="Q412" s="218">
        <v>0</v>
      </c>
      <c r="R412" s="218">
        <f>Q412*H412</f>
        <v>0</v>
      </c>
      <c r="S412" s="218">
        <v>0</v>
      </c>
      <c r="T412" s="219">
        <f>S412*H412</f>
        <v>0</v>
      </c>
      <c r="U412" s="35"/>
      <c r="V412" s="35"/>
      <c r="W412" s="35"/>
      <c r="X412" s="35"/>
      <c r="Y412" s="35"/>
      <c r="Z412" s="35"/>
      <c r="AA412" s="35"/>
      <c r="AB412" s="35"/>
      <c r="AC412" s="35"/>
      <c r="AD412" s="35"/>
      <c r="AE412" s="35"/>
      <c r="AR412" s="220" t="s">
        <v>209</v>
      </c>
      <c r="AT412" s="220" t="s">
        <v>205</v>
      </c>
      <c r="AU412" s="220" t="s">
        <v>84</v>
      </c>
      <c r="AY412" s="18" t="s">
        <v>203</v>
      </c>
      <c r="BE412" s="221">
        <f>IF(N412="základní",J412,0)</f>
        <v>0</v>
      </c>
      <c r="BF412" s="221">
        <f>IF(N412="snížená",J412,0)</f>
        <v>0</v>
      </c>
      <c r="BG412" s="221">
        <f>IF(N412="zákl. přenesená",J412,0)</f>
        <v>0</v>
      </c>
      <c r="BH412" s="221">
        <f>IF(N412="sníž. přenesená",J412,0)</f>
        <v>0</v>
      </c>
      <c r="BI412" s="221">
        <f>IF(N412="nulová",J412,0)</f>
        <v>0</v>
      </c>
      <c r="BJ412" s="18" t="s">
        <v>82</v>
      </c>
      <c r="BK412" s="221">
        <f>ROUND(I412*H412,2)</f>
        <v>0</v>
      </c>
      <c r="BL412" s="18" t="s">
        <v>209</v>
      </c>
      <c r="BM412" s="220" t="s">
        <v>3829</v>
      </c>
    </row>
    <row r="413" spans="1:65" s="13" customFormat="1" ht="11.25">
      <c r="B413" s="222"/>
      <c r="C413" s="223"/>
      <c r="D413" s="224" t="s">
        <v>211</v>
      </c>
      <c r="E413" s="225" t="s">
        <v>1</v>
      </c>
      <c r="F413" s="226" t="s">
        <v>6135</v>
      </c>
      <c r="G413" s="223"/>
      <c r="H413" s="225" t="s">
        <v>1</v>
      </c>
      <c r="I413" s="227"/>
      <c r="J413" s="223"/>
      <c r="K413" s="223"/>
      <c r="L413" s="228"/>
      <c r="M413" s="229"/>
      <c r="N413" s="230"/>
      <c r="O413" s="230"/>
      <c r="P413" s="230"/>
      <c r="Q413" s="230"/>
      <c r="R413" s="230"/>
      <c r="S413" s="230"/>
      <c r="T413" s="231"/>
      <c r="AT413" s="232" t="s">
        <v>211</v>
      </c>
      <c r="AU413" s="232" t="s">
        <v>84</v>
      </c>
      <c r="AV413" s="13" t="s">
        <v>82</v>
      </c>
      <c r="AW413" s="13" t="s">
        <v>31</v>
      </c>
      <c r="AX413" s="13" t="s">
        <v>75</v>
      </c>
      <c r="AY413" s="232" t="s">
        <v>203</v>
      </c>
    </row>
    <row r="414" spans="1:65" s="14" customFormat="1" ht="11.25">
      <c r="B414" s="233"/>
      <c r="C414" s="234"/>
      <c r="D414" s="224" t="s">
        <v>211</v>
      </c>
      <c r="E414" s="235" t="s">
        <v>1</v>
      </c>
      <c r="F414" s="236" t="s">
        <v>6372</v>
      </c>
      <c r="G414" s="234"/>
      <c r="H414" s="237">
        <v>4</v>
      </c>
      <c r="I414" s="238"/>
      <c r="J414" s="234"/>
      <c r="K414" s="234"/>
      <c r="L414" s="239"/>
      <c r="M414" s="240"/>
      <c r="N414" s="241"/>
      <c r="O414" s="241"/>
      <c r="P414" s="241"/>
      <c r="Q414" s="241"/>
      <c r="R414" s="241"/>
      <c r="S414" s="241"/>
      <c r="T414" s="242"/>
      <c r="AT414" s="243" t="s">
        <v>211</v>
      </c>
      <c r="AU414" s="243" t="s">
        <v>84</v>
      </c>
      <c r="AV414" s="14" t="s">
        <v>84</v>
      </c>
      <c r="AW414" s="14" t="s">
        <v>31</v>
      </c>
      <c r="AX414" s="14" t="s">
        <v>75</v>
      </c>
      <c r="AY414" s="243" t="s">
        <v>203</v>
      </c>
    </row>
    <row r="415" spans="1:65" s="15" customFormat="1" ht="11.25">
      <c r="B415" s="261"/>
      <c r="C415" s="262"/>
      <c r="D415" s="224" t="s">
        <v>211</v>
      </c>
      <c r="E415" s="263" t="s">
        <v>1</v>
      </c>
      <c r="F415" s="264" t="s">
        <v>5614</v>
      </c>
      <c r="G415" s="262"/>
      <c r="H415" s="265">
        <v>4</v>
      </c>
      <c r="I415" s="266"/>
      <c r="J415" s="262"/>
      <c r="K415" s="262"/>
      <c r="L415" s="267"/>
      <c r="M415" s="268"/>
      <c r="N415" s="269"/>
      <c r="O415" s="269"/>
      <c r="P415" s="269"/>
      <c r="Q415" s="269"/>
      <c r="R415" s="269"/>
      <c r="S415" s="269"/>
      <c r="T415" s="270"/>
      <c r="AT415" s="271" t="s">
        <v>211</v>
      </c>
      <c r="AU415" s="271" t="s">
        <v>84</v>
      </c>
      <c r="AV415" s="15" t="s">
        <v>209</v>
      </c>
      <c r="AW415" s="15" t="s">
        <v>31</v>
      </c>
      <c r="AX415" s="15" t="s">
        <v>82</v>
      </c>
      <c r="AY415" s="271" t="s">
        <v>203</v>
      </c>
    </row>
    <row r="416" spans="1:65" s="2" customFormat="1" ht="16.5" customHeight="1">
      <c r="A416" s="35"/>
      <c r="B416" s="36"/>
      <c r="C416" s="209" t="s">
        <v>2999</v>
      </c>
      <c r="D416" s="209" t="s">
        <v>205</v>
      </c>
      <c r="E416" s="210" t="s">
        <v>6373</v>
      </c>
      <c r="F416" s="211" t="s">
        <v>6319</v>
      </c>
      <c r="G416" s="212" t="s">
        <v>208</v>
      </c>
      <c r="H416" s="213">
        <v>4</v>
      </c>
      <c r="I416" s="214"/>
      <c r="J416" s="215">
        <f>ROUND(I416*H416,2)</f>
        <v>0</v>
      </c>
      <c r="K416" s="211" t="s">
        <v>1</v>
      </c>
      <c r="L416" s="40"/>
      <c r="M416" s="216" t="s">
        <v>1</v>
      </c>
      <c r="N416" s="217" t="s">
        <v>40</v>
      </c>
      <c r="O416" s="72"/>
      <c r="P416" s="218">
        <f>O416*H416</f>
        <v>0</v>
      </c>
      <c r="Q416" s="218">
        <v>0</v>
      </c>
      <c r="R416" s="218">
        <f>Q416*H416</f>
        <v>0</v>
      </c>
      <c r="S416" s="218">
        <v>0</v>
      </c>
      <c r="T416" s="219">
        <f>S416*H416</f>
        <v>0</v>
      </c>
      <c r="U416" s="35"/>
      <c r="V416" s="35"/>
      <c r="W416" s="35"/>
      <c r="X416" s="35"/>
      <c r="Y416" s="35"/>
      <c r="Z416" s="35"/>
      <c r="AA416" s="35"/>
      <c r="AB416" s="35"/>
      <c r="AC416" s="35"/>
      <c r="AD416" s="35"/>
      <c r="AE416" s="35"/>
      <c r="AR416" s="220" t="s">
        <v>209</v>
      </c>
      <c r="AT416" s="220" t="s">
        <v>205</v>
      </c>
      <c r="AU416" s="220" t="s">
        <v>84</v>
      </c>
      <c r="AY416" s="18" t="s">
        <v>203</v>
      </c>
      <c r="BE416" s="221">
        <f>IF(N416="základní",J416,0)</f>
        <v>0</v>
      </c>
      <c r="BF416" s="221">
        <f>IF(N416="snížená",J416,0)</f>
        <v>0</v>
      </c>
      <c r="BG416" s="221">
        <f>IF(N416="zákl. přenesená",J416,0)</f>
        <v>0</v>
      </c>
      <c r="BH416" s="221">
        <f>IF(N416="sníž. přenesená",J416,0)</f>
        <v>0</v>
      </c>
      <c r="BI416" s="221">
        <f>IF(N416="nulová",J416,0)</f>
        <v>0</v>
      </c>
      <c r="BJ416" s="18" t="s">
        <v>82</v>
      </c>
      <c r="BK416" s="221">
        <f>ROUND(I416*H416,2)</f>
        <v>0</v>
      </c>
      <c r="BL416" s="18" t="s">
        <v>209</v>
      </c>
      <c r="BM416" s="220" t="s">
        <v>3847</v>
      </c>
    </row>
    <row r="417" spans="1:65" s="2" customFormat="1" ht="33" customHeight="1">
      <c r="A417" s="35"/>
      <c r="B417" s="36"/>
      <c r="C417" s="209" t="s">
        <v>3007</v>
      </c>
      <c r="D417" s="209" t="s">
        <v>205</v>
      </c>
      <c r="E417" s="210" t="s">
        <v>6374</v>
      </c>
      <c r="F417" s="211" t="s">
        <v>6375</v>
      </c>
      <c r="G417" s="212" t="s">
        <v>208</v>
      </c>
      <c r="H417" s="213">
        <v>4</v>
      </c>
      <c r="I417" s="214"/>
      <c r="J417" s="215">
        <f>ROUND(I417*H417,2)</f>
        <v>0</v>
      </c>
      <c r="K417" s="211" t="s">
        <v>1</v>
      </c>
      <c r="L417" s="40"/>
      <c r="M417" s="216" t="s">
        <v>1</v>
      </c>
      <c r="N417" s="217" t="s">
        <v>40</v>
      </c>
      <c r="O417" s="72"/>
      <c r="P417" s="218">
        <f>O417*H417</f>
        <v>0</v>
      </c>
      <c r="Q417" s="218">
        <v>0</v>
      </c>
      <c r="R417" s="218">
        <f>Q417*H417</f>
        <v>0</v>
      </c>
      <c r="S417" s="218">
        <v>0</v>
      </c>
      <c r="T417" s="219">
        <f>S417*H417</f>
        <v>0</v>
      </c>
      <c r="U417" s="35"/>
      <c r="V417" s="35"/>
      <c r="W417" s="35"/>
      <c r="X417" s="35"/>
      <c r="Y417" s="35"/>
      <c r="Z417" s="35"/>
      <c r="AA417" s="35"/>
      <c r="AB417" s="35"/>
      <c r="AC417" s="35"/>
      <c r="AD417" s="35"/>
      <c r="AE417" s="35"/>
      <c r="AR417" s="220" t="s">
        <v>209</v>
      </c>
      <c r="AT417" s="220" t="s">
        <v>205</v>
      </c>
      <c r="AU417" s="220" t="s">
        <v>84</v>
      </c>
      <c r="AY417" s="18" t="s">
        <v>203</v>
      </c>
      <c r="BE417" s="221">
        <f>IF(N417="základní",J417,0)</f>
        <v>0</v>
      </c>
      <c r="BF417" s="221">
        <f>IF(N417="snížená",J417,0)</f>
        <v>0</v>
      </c>
      <c r="BG417" s="221">
        <f>IF(N417="zákl. přenesená",J417,0)</f>
        <v>0</v>
      </c>
      <c r="BH417" s="221">
        <f>IF(N417="sníž. přenesená",J417,0)</f>
        <v>0</v>
      </c>
      <c r="BI417" s="221">
        <f>IF(N417="nulová",J417,0)</f>
        <v>0</v>
      </c>
      <c r="BJ417" s="18" t="s">
        <v>82</v>
      </c>
      <c r="BK417" s="221">
        <f>ROUND(I417*H417,2)</f>
        <v>0</v>
      </c>
      <c r="BL417" s="18" t="s">
        <v>209</v>
      </c>
      <c r="BM417" s="220" t="s">
        <v>3857</v>
      </c>
    </row>
    <row r="418" spans="1:65" s="13" customFormat="1" ht="11.25">
      <c r="B418" s="222"/>
      <c r="C418" s="223"/>
      <c r="D418" s="224" t="s">
        <v>211</v>
      </c>
      <c r="E418" s="225" t="s">
        <v>1</v>
      </c>
      <c r="F418" s="226" t="s">
        <v>6376</v>
      </c>
      <c r="G418" s="223"/>
      <c r="H418" s="225" t="s">
        <v>1</v>
      </c>
      <c r="I418" s="227"/>
      <c r="J418" s="223"/>
      <c r="K418" s="223"/>
      <c r="L418" s="228"/>
      <c r="M418" s="229"/>
      <c r="N418" s="230"/>
      <c r="O418" s="230"/>
      <c r="P418" s="230"/>
      <c r="Q418" s="230"/>
      <c r="R418" s="230"/>
      <c r="S418" s="230"/>
      <c r="T418" s="231"/>
      <c r="AT418" s="232" t="s">
        <v>211</v>
      </c>
      <c r="AU418" s="232" t="s">
        <v>84</v>
      </c>
      <c r="AV418" s="13" t="s">
        <v>82</v>
      </c>
      <c r="AW418" s="13" t="s">
        <v>31</v>
      </c>
      <c r="AX418" s="13" t="s">
        <v>75</v>
      </c>
      <c r="AY418" s="232" t="s">
        <v>203</v>
      </c>
    </row>
    <row r="419" spans="1:65" s="14" customFormat="1" ht="11.25">
      <c r="B419" s="233"/>
      <c r="C419" s="234"/>
      <c r="D419" s="224" t="s">
        <v>211</v>
      </c>
      <c r="E419" s="235" t="s">
        <v>1</v>
      </c>
      <c r="F419" s="236" t="s">
        <v>6372</v>
      </c>
      <c r="G419" s="234"/>
      <c r="H419" s="237">
        <v>4</v>
      </c>
      <c r="I419" s="238"/>
      <c r="J419" s="234"/>
      <c r="K419" s="234"/>
      <c r="L419" s="239"/>
      <c r="M419" s="240"/>
      <c r="N419" s="241"/>
      <c r="O419" s="241"/>
      <c r="P419" s="241"/>
      <c r="Q419" s="241"/>
      <c r="R419" s="241"/>
      <c r="S419" s="241"/>
      <c r="T419" s="242"/>
      <c r="AT419" s="243" t="s">
        <v>211</v>
      </c>
      <c r="AU419" s="243" t="s">
        <v>84</v>
      </c>
      <c r="AV419" s="14" t="s">
        <v>84</v>
      </c>
      <c r="AW419" s="14" t="s">
        <v>31</v>
      </c>
      <c r="AX419" s="14" t="s">
        <v>75</v>
      </c>
      <c r="AY419" s="243" t="s">
        <v>203</v>
      </c>
    </row>
    <row r="420" spans="1:65" s="15" customFormat="1" ht="11.25">
      <c r="B420" s="261"/>
      <c r="C420" s="262"/>
      <c r="D420" s="224" t="s">
        <v>211</v>
      </c>
      <c r="E420" s="263" t="s">
        <v>1</v>
      </c>
      <c r="F420" s="264" t="s">
        <v>5614</v>
      </c>
      <c r="G420" s="262"/>
      <c r="H420" s="265">
        <v>4</v>
      </c>
      <c r="I420" s="266"/>
      <c r="J420" s="262"/>
      <c r="K420" s="262"/>
      <c r="L420" s="267"/>
      <c r="M420" s="268"/>
      <c r="N420" s="269"/>
      <c r="O420" s="269"/>
      <c r="P420" s="269"/>
      <c r="Q420" s="269"/>
      <c r="R420" s="269"/>
      <c r="S420" s="269"/>
      <c r="T420" s="270"/>
      <c r="AT420" s="271" t="s">
        <v>211</v>
      </c>
      <c r="AU420" s="271" t="s">
        <v>84</v>
      </c>
      <c r="AV420" s="15" t="s">
        <v>209</v>
      </c>
      <c r="AW420" s="15" t="s">
        <v>31</v>
      </c>
      <c r="AX420" s="15" t="s">
        <v>82</v>
      </c>
      <c r="AY420" s="271" t="s">
        <v>203</v>
      </c>
    </row>
    <row r="421" spans="1:65" s="2" customFormat="1" ht="33" customHeight="1">
      <c r="A421" s="35"/>
      <c r="B421" s="36"/>
      <c r="C421" s="209" t="s">
        <v>3012</v>
      </c>
      <c r="D421" s="209" t="s">
        <v>205</v>
      </c>
      <c r="E421" s="210" t="s">
        <v>6377</v>
      </c>
      <c r="F421" s="211" t="s">
        <v>6341</v>
      </c>
      <c r="G421" s="212" t="s">
        <v>208</v>
      </c>
      <c r="H421" s="213">
        <v>8</v>
      </c>
      <c r="I421" s="214"/>
      <c r="J421" s="215">
        <f>ROUND(I421*H421,2)</f>
        <v>0</v>
      </c>
      <c r="K421" s="211" t="s">
        <v>1</v>
      </c>
      <c r="L421" s="40"/>
      <c r="M421" s="216" t="s">
        <v>1</v>
      </c>
      <c r="N421" s="217" t="s">
        <v>40</v>
      </c>
      <c r="O421" s="72"/>
      <c r="P421" s="218">
        <f>O421*H421</f>
        <v>0</v>
      </c>
      <c r="Q421" s="218">
        <v>0</v>
      </c>
      <c r="R421" s="218">
        <f>Q421*H421</f>
        <v>0</v>
      </c>
      <c r="S421" s="218">
        <v>0</v>
      </c>
      <c r="T421" s="219">
        <f>S421*H421</f>
        <v>0</v>
      </c>
      <c r="U421" s="35"/>
      <c r="V421" s="35"/>
      <c r="W421" s="35"/>
      <c r="X421" s="35"/>
      <c r="Y421" s="35"/>
      <c r="Z421" s="35"/>
      <c r="AA421" s="35"/>
      <c r="AB421" s="35"/>
      <c r="AC421" s="35"/>
      <c r="AD421" s="35"/>
      <c r="AE421" s="35"/>
      <c r="AR421" s="220" t="s">
        <v>209</v>
      </c>
      <c r="AT421" s="220" t="s">
        <v>205</v>
      </c>
      <c r="AU421" s="220" t="s">
        <v>84</v>
      </c>
      <c r="AY421" s="18" t="s">
        <v>203</v>
      </c>
      <c r="BE421" s="221">
        <f>IF(N421="základní",J421,0)</f>
        <v>0</v>
      </c>
      <c r="BF421" s="221">
        <f>IF(N421="snížená",J421,0)</f>
        <v>0</v>
      </c>
      <c r="BG421" s="221">
        <f>IF(N421="zákl. přenesená",J421,0)</f>
        <v>0</v>
      </c>
      <c r="BH421" s="221">
        <f>IF(N421="sníž. přenesená",J421,0)</f>
        <v>0</v>
      </c>
      <c r="BI421" s="221">
        <f>IF(N421="nulová",J421,0)</f>
        <v>0</v>
      </c>
      <c r="BJ421" s="18" t="s">
        <v>82</v>
      </c>
      <c r="BK421" s="221">
        <f>ROUND(I421*H421,2)</f>
        <v>0</v>
      </c>
      <c r="BL421" s="18" t="s">
        <v>209</v>
      </c>
      <c r="BM421" s="220" t="s">
        <v>3867</v>
      </c>
    </row>
    <row r="422" spans="1:65" s="13" customFormat="1" ht="11.25">
      <c r="B422" s="222"/>
      <c r="C422" s="223"/>
      <c r="D422" s="224" t="s">
        <v>211</v>
      </c>
      <c r="E422" s="225" t="s">
        <v>1</v>
      </c>
      <c r="F422" s="226" t="s">
        <v>6135</v>
      </c>
      <c r="G422" s="223"/>
      <c r="H422" s="225" t="s">
        <v>1</v>
      </c>
      <c r="I422" s="227"/>
      <c r="J422" s="223"/>
      <c r="K422" s="223"/>
      <c r="L422" s="228"/>
      <c r="M422" s="229"/>
      <c r="N422" s="230"/>
      <c r="O422" s="230"/>
      <c r="P422" s="230"/>
      <c r="Q422" s="230"/>
      <c r="R422" s="230"/>
      <c r="S422" s="230"/>
      <c r="T422" s="231"/>
      <c r="AT422" s="232" t="s">
        <v>211</v>
      </c>
      <c r="AU422" s="232" t="s">
        <v>84</v>
      </c>
      <c r="AV422" s="13" t="s">
        <v>82</v>
      </c>
      <c r="AW422" s="13" t="s">
        <v>31</v>
      </c>
      <c r="AX422" s="13" t="s">
        <v>75</v>
      </c>
      <c r="AY422" s="232" t="s">
        <v>203</v>
      </c>
    </row>
    <row r="423" spans="1:65" s="14" customFormat="1" ht="11.25">
      <c r="B423" s="233"/>
      <c r="C423" s="234"/>
      <c r="D423" s="224" t="s">
        <v>211</v>
      </c>
      <c r="E423" s="235" t="s">
        <v>1</v>
      </c>
      <c r="F423" s="236" t="s">
        <v>6369</v>
      </c>
      <c r="G423" s="234"/>
      <c r="H423" s="237">
        <v>8</v>
      </c>
      <c r="I423" s="238"/>
      <c r="J423" s="234"/>
      <c r="K423" s="234"/>
      <c r="L423" s="239"/>
      <c r="M423" s="240"/>
      <c r="N423" s="241"/>
      <c r="O423" s="241"/>
      <c r="P423" s="241"/>
      <c r="Q423" s="241"/>
      <c r="R423" s="241"/>
      <c r="S423" s="241"/>
      <c r="T423" s="242"/>
      <c r="AT423" s="243" t="s">
        <v>211</v>
      </c>
      <c r="AU423" s="243" t="s">
        <v>84</v>
      </c>
      <c r="AV423" s="14" t="s">
        <v>84</v>
      </c>
      <c r="AW423" s="14" t="s">
        <v>31</v>
      </c>
      <c r="AX423" s="14" t="s">
        <v>75</v>
      </c>
      <c r="AY423" s="243" t="s">
        <v>203</v>
      </c>
    </row>
    <row r="424" spans="1:65" s="15" customFormat="1" ht="11.25">
      <c r="B424" s="261"/>
      <c r="C424" s="262"/>
      <c r="D424" s="224" t="s">
        <v>211</v>
      </c>
      <c r="E424" s="263" t="s">
        <v>1</v>
      </c>
      <c r="F424" s="264" t="s">
        <v>5614</v>
      </c>
      <c r="G424" s="262"/>
      <c r="H424" s="265">
        <v>8</v>
      </c>
      <c r="I424" s="266"/>
      <c r="J424" s="262"/>
      <c r="K424" s="262"/>
      <c r="L424" s="267"/>
      <c r="M424" s="268"/>
      <c r="N424" s="269"/>
      <c r="O424" s="269"/>
      <c r="P424" s="269"/>
      <c r="Q424" s="269"/>
      <c r="R424" s="269"/>
      <c r="S424" s="269"/>
      <c r="T424" s="270"/>
      <c r="AT424" s="271" t="s">
        <v>211</v>
      </c>
      <c r="AU424" s="271" t="s">
        <v>84</v>
      </c>
      <c r="AV424" s="15" t="s">
        <v>209</v>
      </c>
      <c r="AW424" s="15" t="s">
        <v>31</v>
      </c>
      <c r="AX424" s="15" t="s">
        <v>82</v>
      </c>
      <c r="AY424" s="271" t="s">
        <v>203</v>
      </c>
    </row>
    <row r="425" spans="1:65" s="2" customFormat="1" ht="16.5" customHeight="1">
      <c r="A425" s="35"/>
      <c r="B425" s="36"/>
      <c r="C425" s="209" t="s">
        <v>3018</v>
      </c>
      <c r="D425" s="209" t="s">
        <v>205</v>
      </c>
      <c r="E425" s="210" t="s">
        <v>6378</v>
      </c>
      <c r="F425" s="211" t="s">
        <v>6323</v>
      </c>
      <c r="G425" s="212" t="s">
        <v>208</v>
      </c>
      <c r="H425" s="213">
        <v>8</v>
      </c>
      <c r="I425" s="214"/>
      <c r="J425" s="215">
        <f>ROUND(I425*H425,2)</f>
        <v>0</v>
      </c>
      <c r="K425" s="211" t="s">
        <v>1</v>
      </c>
      <c r="L425" s="40"/>
      <c r="M425" s="216" t="s">
        <v>1</v>
      </c>
      <c r="N425" s="217" t="s">
        <v>40</v>
      </c>
      <c r="O425" s="72"/>
      <c r="P425" s="218">
        <f>O425*H425</f>
        <v>0</v>
      </c>
      <c r="Q425" s="218">
        <v>0</v>
      </c>
      <c r="R425" s="218">
        <f>Q425*H425</f>
        <v>0</v>
      </c>
      <c r="S425" s="218">
        <v>0</v>
      </c>
      <c r="T425" s="219">
        <f>S425*H425</f>
        <v>0</v>
      </c>
      <c r="U425" s="35"/>
      <c r="V425" s="35"/>
      <c r="W425" s="35"/>
      <c r="X425" s="35"/>
      <c r="Y425" s="35"/>
      <c r="Z425" s="35"/>
      <c r="AA425" s="35"/>
      <c r="AB425" s="35"/>
      <c r="AC425" s="35"/>
      <c r="AD425" s="35"/>
      <c r="AE425" s="35"/>
      <c r="AR425" s="220" t="s">
        <v>209</v>
      </c>
      <c r="AT425" s="220" t="s">
        <v>205</v>
      </c>
      <c r="AU425" s="220" t="s">
        <v>84</v>
      </c>
      <c r="AY425" s="18" t="s">
        <v>203</v>
      </c>
      <c r="BE425" s="221">
        <f>IF(N425="základní",J425,0)</f>
        <v>0</v>
      </c>
      <c r="BF425" s="221">
        <f>IF(N425="snížená",J425,0)</f>
        <v>0</v>
      </c>
      <c r="BG425" s="221">
        <f>IF(N425="zákl. přenesená",J425,0)</f>
        <v>0</v>
      </c>
      <c r="BH425" s="221">
        <f>IF(N425="sníž. přenesená",J425,0)</f>
        <v>0</v>
      </c>
      <c r="BI425" s="221">
        <f>IF(N425="nulová",J425,0)</f>
        <v>0</v>
      </c>
      <c r="BJ425" s="18" t="s">
        <v>82</v>
      </c>
      <c r="BK425" s="221">
        <f>ROUND(I425*H425,2)</f>
        <v>0</v>
      </c>
      <c r="BL425" s="18" t="s">
        <v>209</v>
      </c>
      <c r="BM425" s="220" t="s">
        <v>3878</v>
      </c>
    </row>
    <row r="426" spans="1:65" s="13" customFormat="1" ht="22.5">
      <c r="B426" s="222"/>
      <c r="C426" s="223"/>
      <c r="D426" s="224" t="s">
        <v>211</v>
      </c>
      <c r="E426" s="225" t="s">
        <v>1</v>
      </c>
      <c r="F426" s="226" t="s">
        <v>6324</v>
      </c>
      <c r="G426" s="223"/>
      <c r="H426" s="225" t="s">
        <v>1</v>
      </c>
      <c r="I426" s="227"/>
      <c r="J426" s="223"/>
      <c r="K426" s="223"/>
      <c r="L426" s="228"/>
      <c r="M426" s="229"/>
      <c r="N426" s="230"/>
      <c r="O426" s="230"/>
      <c r="P426" s="230"/>
      <c r="Q426" s="230"/>
      <c r="R426" s="230"/>
      <c r="S426" s="230"/>
      <c r="T426" s="231"/>
      <c r="AT426" s="232" t="s">
        <v>211</v>
      </c>
      <c r="AU426" s="232" t="s">
        <v>84</v>
      </c>
      <c r="AV426" s="13" t="s">
        <v>82</v>
      </c>
      <c r="AW426" s="13" t="s">
        <v>31</v>
      </c>
      <c r="AX426" s="13" t="s">
        <v>75</v>
      </c>
      <c r="AY426" s="232" t="s">
        <v>203</v>
      </c>
    </row>
    <row r="427" spans="1:65" s="14" customFormat="1" ht="11.25">
      <c r="B427" s="233"/>
      <c r="C427" s="234"/>
      <c r="D427" s="224" t="s">
        <v>211</v>
      </c>
      <c r="E427" s="235" t="s">
        <v>1</v>
      </c>
      <c r="F427" s="236" t="s">
        <v>6369</v>
      </c>
      <c r="G427" s="234"/>
      <c r="H427" s="237">
        <v>8</v>
      </c>
      <c r="I427" s="238"/>
      <c r="J427" s="234"/>
      <c r="K427" s="234"/>
      <c r="L427" s="239"/>
      <c r="M427" s="240"/>
      <c r="N427" s="241"/>
      <c r="O427" s="241"/>
      <c r="P427" s="241"/>
      <c r="Q427" s="241"/>
      <c r="R427" s="241"/>
      <c r="S427" s="241"/>
      <c r="T427" s="242"/>
      <c r="AT427" s="243" t="s">
        <v>211</v>
      </c>
      <c r="AU427" s="243" t="s">
        <v>84</v>
      </c>
      <c r="AV427" s="14" t="s">
        <v>84</v>
      </c>
      <c r="AW427" s="14" t="s">
        <v>31</v>
      </c>
      <c r="AX427" s="14" t="s">
        <v>75</v>
      </c>
      <c r="AY427" s="243" t="s">
        <v>203</v>
      </c>
    </row>
    <row r="428" spans="1:65" s="15" customFormat="1" ht="11.25">
      <c r="B428" s="261"/>
      <c r="C428" s="262"/>
      <c r="D428" s="224" t="s">
        <v>211</v>
      </c>
      <c r="E428" s="263" t="s">
        <v>1</v>
      </c>
      <c r="F428" s="264" t="s">
        <v>5614</v>
      </c>
      <c r="G428" s="262"/>
      <c r="H428" s="265">
        <v>8</v>
      </c>
      <c r="I428" s="266"/>
      <c r="J428" s="262"/>
      <c r="K428" s="262"/>
      <c r="L428" s="267"/>
      <c r="M428" s="268"/>
      <c r="N428" s="269"/>
      <c r="O428" s="269"/>
      <c r="P428" s="269"/>
      <c r="Q428" s="269"/>
      <c r="R428" s="269"/>
      <c r="S428" s="269"/>
      <c r="T428" s="270"/>
      <c r="AT428" s="271" t="s">
        <v>211</v>
      </c>
      <c r="AU428" s="271" t="s">
        <v>84</v>
      </c>
      <c r="AV428" s="15" t="s">
        <v>209</v>
      </c>
      <c r="AW428" s="15" t="s">
        <v>31</v>
      </c>
      <c r="AX428" s="15" t="s">
        <v>82</v>
      </c>
      <c r="AY428" s="271" t="s">
        <v>203</v>
      </c>
    </row>
    <row r="429" spans="1:65" s="2" customFormat="1" ht="16.5" customHeight="1">
      <c r="A429" s="35"/>
      <c r="B429" s="36"/>
      <c r="C429" s="209" t="s">
        <v>3036</v>
      </c>
      <c r="D429" s="209" t="s">
        <v>205</v>
      </c>
      <c r="E429" s="210" t="s">
        <v>6379</v>
      </c>
      <c r="F429" s="211" t="s">
        <v>6256</v>
      </c>
      <c r="G429" s="212" t="s">
        <v>208</v>
      </c>
      <c r="H429" s="213">
        <v>8</v>
      </c>
      <c r="I429" s="214"/>
      <c r="J429" s="215">
        <f>ROUND(I429*H429,2)</f>
        <v>0</v>
      </c>
      <c r="K429" s="211" t="s">
        <v>1</v>
      </c>
      <c r="L429" s="40"/>
      <c r="M429" s="216" t="s">
        <v>1</v>
      </c>
      <c r="N429" s="217" t="s">
        <v>40</v>
      </c>
      <c r="O429" s="72"/>
      <c r="P429" s="218">
        <f>O429*H429</f>
        <v>0</v>
      </c>
      <c r="Q429" s="218">
        <v>0</v>
      </c>
      <c r="R429" s="218">
        <f>Q429*H429</f>
        <v>0</v>
      </c>
      <c r="S429" s="218">
        <v>0</v>
      </c>
      <c r="T429" s="219">
        <f>S429*H429</f>
        <v>0</v>
      </c>
      <c r="U429" s="35"/>
      <c r="V429" s="35"/>
      <c r="W429" s="35"/>
      <c r="X429" s="35"/>
      <c r="Y429" s="35"/>
      <c r="Z429" s="35"/>
      <c r="AA429" s="35"/>
      <c r="AB429" s="35"/>
      <c r="AC429" s="35"/>
      <c r="AD429" s="35"/>
      <c r="AE429" s="35"/>
      <c r="AR429" s="220" t="s">
        <v>209</v>
      </c>
      <c r="AT429" s="220" t="s">
        <v>205</v>
      </c>
      <c r="AU429" s="220" t="s">
        <v>84</v>
      </c>
      <c r="AY429" s="18" t="s">
        <v>203</v>
      </c>
      <c r="BE429" s="221">
        <f>IF(N429="základní",J429,0)</f>
        <v>0</v>
      </c>
      <c r="BF429" s="221">
        <f>IF(N429="snížená",J429,0)</f>
        <v>0</v>
      </c>
      <c r="BG429" s="221">
        <f>IF(N429="zákl. přenesená",J429,0)</f>
        <v>0</v>
      </c>
      <c r="BH429" s="221">
        <f>IF(N429="sníž. přenesená",J429,0)</f>
        <v>0</v>
      </c>
      <c r="BI429" s="221">
        <f>IF(N429="nulová",J429,0)</f>
        <v>0</v>
      </c>
      <c r="BJ429" s="18" t="s">
        <v>82</v>
      </c>
      <c r="BK429" s="221">
        <f>ROUND(I429*H429,2)</f>
        <v>0</v>
      </c>
      <c r="BL429" s="18" t="s">
        <v>209</v>
      </c>
      <c r="BM429" s="220" t="s">
        <v>3888</v>
      </c>
    </row>
    <row r="430" spans="1:65" s="2" customFormat="1" ht="33" customHeight="1">
      <c r="A430" s="35"/>
      <c r="B430" s="36"/>
      <c r="C430" s="209" t="s">
        <v>3040</v>
      </c>
      <c r="D430" s="209" t="s">
        <v>205</v>
      </c>
      <c r="E430" s="210" t="s">
        <v>6380</v>
      </c>
      <c r="F430" s="211" t="s">
        <v>6363</v>
      </c>
      <c r="G430" s="212" t="s">
        <v>208</v>
      </c>
      <c r="H430" s="213">
        <v>8</v>
      </c>
      <c r="I430" s="214"/>
      <c r="J430" s="215">
        <f>ROUND(I430*H430,2)</f>
        <v>0</v>
      </c>
      <c r="K430" s="211" t="s">
        <v>1</v>
      </c>
      <c r="L430" s="40"/>
      <c r="M430" s="216" t="s">
        <v>1</v>
      </c>
      <c r="N430" s="217" t="s">
        <v>40</v>
      </c>
      <c r="O430" s="72"/>
      <c r="P430" s="218">
        <f>O430*H430</f>
        <v>0</v>
      </c>
      <c r="Q430" s="218">
        <v>0</v>
      </c>
      <c r="R430" s="218">
        <f>Q430*H430</f>
        <v>0</v>
      </c>
      <c r="S430" s="218">
        <v>0</v>
      </c>
      <c r="T430" s="219">
        <f>S430*H430</f>
        <v>0</v>
      </c>
      <c r="U430" s="35"/>
      <c r="V430" s="35"/>
      <c r="W430" s="35"/>
      <c r="X430" s="35"/>
      <c r="Y430" s="35"/>
      <c r="Z430" s="35"/>
      <c r="AA430" s="35"/>
      <c r="AB430" s="35"/>
      <c r="AC430" s="35"/>
      <c r="AD430" s="35"/>
      <c r="AE430" s="35"/>
      <c r="AR430" s="220" t="s">
        <v>209</v>
      </c>
      <c r="AT430" s="220" t="s">
        <v>205</v>
      </c>
      <c r="AU430" s="220" t="s">
        <v>84</v>
      </c>
      <c r="AY430" s="18" t="s">
        <v>203</v>
      </c>
      <c r="BE430" s="221">
        <f>IF(N430="základní",J430,0)</f>
        <v>0</v>
      </c>
      <c r="BF430" s="221">
        <f>IF(N430="snížená",J430,0)</f>
        <v>0</v>
      </c>
      <c r="BG430" s="221">
        <f>IF(N430="zákl. přenesená",J430,0)</f>
        <v>0</v>
      </c>
      <c r="BH430" s="221">
        <f>IF(N430="sníž. přenesená",J430,0)</f>
        <v>0</v>
      </c>
      <c r="BI430" s="221">
        <f>IF(N430="nulová",J430,0)</f>
        <v>0</v>
      </c>
      <c r="BJ430" s="18" t="s">
        <v>82</v>
      </c>
      <c r="BK430" s="221">
        <f>ROUND(I430*H430,2)</f>
        <v>0</v>
      </c>
      <c r="BL430" s="18" t="s">
        <v>209</v>
      </c>
      <c r="BM430" s="220" t="s">
        <v>3899</v>
      </c>
    </row>
    <row r="431" spans="1:65" s="13" customFormat="1" ht="22.5">
      <c r="B431" s="222"/>
      <c r="C431" s="223"/>
      <c r="D431" s="224" t="s">
        <v>211</v>
      </c>
      <c r="E431" s="225" t="s">
        <v>1</v>
      </c>
      <c r="F431" s="226" t="s">
        <v>6327</v>
      </c>
      <c r="G431" s="223"/>
      <c r="H431" s="225" t="s">
        <v>1</v>
      </c>
      <c r="I431" s="227"/>
      <c r="J431" s="223"/>
      <c r="K431" s="223"/>
      <c r="L431" s="228"/>
      <c r="M431" s="229"/>
      <c r="N431" s="230"/>
      <c r="O431" s="230"/>
      <c r="P431" s="230"/>
      <c r="Q431" s="230"/>
      <c r="R431" s="230"/>
      <c r="S431" s="230"/>
      <c r="T431" s="231"/>
      <c r="AT431" s="232" t="s">
        <v>211</v>
      </c>
      <c r="AU431" s="232" t="s">
        <v>84</v>
      </c>
      <c r="AV431" s="13" t="s">
        <v>82</v>
      </c>
      <c r="AW431" s="13" t="s">
        <v>31</v>
      </c>
      <c r="AX431" s="13" t="s">
        <v>75</v>
      </c>
      <c r="AY431" s="232" t="s">
        <v>203</v>
      </c>
    </row>
    <row r="432" spans="1:65" s="14" customFormat="1" ht="11.25">
      <c r="B432" s="233"/>
      <c r="C432" s="234"/>
      <c r="D432" s="224" t="s">
        <v>211</v>
      </c>
      <c r="E432" s="235" t="s">
        <v>1</v>
      </c>
      <c r="F432" s="236" t="s">
        <v>6369</v>
      </c>
      <c r="G432" s="234"/>
      <c r="H432" s="237">
        <v>8</v>
      </c>
      <c r="I432" s="238"/>
      <c r="J432" s="234"/>
      <c r="K432" s="234"/>
      <c r="L432" s="239"/>
      <c r="M432" s="240"/>
      <c r="N432" s="241"/>
      <c r="O432" s="241"/>
      <c r="P432" s="241"/>
      <c r="Q432" s="241"/>
      <c r="R432" s="241"/>
      <c r="S432" s="241"/>
      <c r="T432" s="242"/>
      <c r="AT432" s="243" t="s">
        <v>211</v>
      </c>
      <c r="AU432" s="243" t="s">
        <v>84</v>
      </c>
      <c r="AV432" s="14" t="s">
        <v>84</v>
      </c>
      <c r="AW432" s="14" t="s">
        <v>31</v>
      </c>
      <c r="AX432" s="14" t="s">
        <v>75</v>
      </c>
      <c r="AY432" s="243" t="s">
        <v>203</v>
      </c>
    </row>
    <row r="433" spans="1:65" s="15" customFormat="1" ht="11.25">
      <c r="B433" s="261"/>
      <c r="C433" s="262"/>
      <c r="D433" s="224" t="s">
        <v>211</v>
      </c>
      <c r="E433" s="263" t="s">
        <v>1</v>
      </c>
      <c r="F433" s="264" t="s">
        <v>5614</v>
      </c>
      <c r="G433" s="262"/>
      <c r="H433" s="265">
        <v>8</v>
      </c>
      <c r="I433" s="266"/>
      <c r="J433" s="262"/>
      <c r="K433" s="262"/>
      <c r="L433" s="267"/>
      <c r="M433" s="268"/>
      <c r="N433" s="269"/>
      <c r="O433" s="269"/>
      <c r="P433" s="269"/>
      <c r="Q433" s="269"/>
      <c r="R433" s="269"/>
      <c r="S433" s="269"/>
      <c r="T433" s="270"/>
      <c r="AT433" s="271" t="s">
        <v>211</v>
      </c>
      <c r="AU433" s="271" t="s">
        <v>84</v>
      </c>
      <c r="AV433" s="15" t="s">
        <v>209</v>
      </c>
      <c r="AW433" s="15" t="s">
        <v>31</v>
      </c>
      <c r="AX433" s="15" t="s">
        <v>82</v>
      </c>
      <c r="AY433" s="271" t="s">
        <v>203</v>
      </c>
    </row>
    <row r="434" spans="1:65" s="2" customFormat="1" ht="16.5" customHeight="1">
      <c r="A434" s="35"/>
      <c r="B434" s="36"/>
      <c r="C434" s="209" t="s">
        <v>3044</v>
      </c>
      <c r="D434" s="209" t="s">
        <v>205</v>
      </c>
      <c r="E434" s="210" t="s">
        <v>6381</v>
      </c>
      <c r="F434" s="211" t="s">
        <v>6258</v>
      </c>
      <c r="G434" s="212" t="s">
        <v>6098</v>
      </c>
      <c r="H434" s="213">
        <v>2</v>
      </c>
      <c r="I434" s="214"/>
      <c r="J434" s="215">
        <f>ROUND(I434*H434,2)</f>
        <v>0</v>
      </c>
      <c r="K434" s="211" t="s">
        <v>1</v>
      </c>
      <c r="L434" s="40"/>
      <c r="M434" s="216" t="s">
        <v>1</v>
      </c>
      <c r="N434" s="217" t="s">
        <v>40</v>
      </c>
      <c r="O434" s="72"/>
      <c r="P434" s="218">
        <f>O434*H434</f>
        <v>0</v>
      </c>
      <c r="Q434" s="218">
        <v>0</v>
      </c>
      <c r="R434" s="218">
        <f>Q434*H434</f>
        <v>0</v>
      </c>
      <c r="S434" s="218">
        <v>0</v>
      </c>
      <c r="T434" s="219">
        <f>S434*H434</f>
        <v>0</v>
      </c>
      <c r="U434" s="35"/>
      <c r="V434" s="35"/>
      <c r="W434" s="35"/>
      <c r="X434" s="35"/>
      <c r="Y434" s="35"/>
      <c r="Z434" s="35"/>
      <c r="AA434" s="35"/>
      <c r="AB434" s="35"/>
      <c r="AC434" s="35"/>
      <c r="AD434" s="35"/>
      <c r="AE434" s="35"/>
      <c r="AR434" s="220" t="s">
        <v>209</v>
      </c>
      <c r="AT434" s="220" t="s">
        <v>205</v>
      </c>
      <c r="AU434" s="220" t="s">
        <v>84</v>
      </c>
      <c r="AY434" s="18" t="s">
        <v>203</v>
      </c>
      <c r="BE434" s="221">
        <f>IF(N434="základní",J434,0)</f>
        <v>0</v>
      </c>
      <c r="BF434" s="221">
        <f>IF(N434="snížená",J434,0)</f>
        <v>0</v>
      </c>
      <c r="BG434" s="221">
        <f>IF(N434="zákl. přenesená",J434,0)</f>
        <v>0</v>
      </c>
      <c r="BH434" s="221">
        <f>IF(N434="sníž. přenesená",J434,0)</f>
        <v>0</v>
      </c>
      <c r="BI434" s="221">
        <f>IF(N434="nulová",J434,0)</f>
        <v>0</v>
      </c>
      <c r="BJ434" s="18" t="s">
        <v>82</v>
      </c>
      <c r="BK434" s="221">
        <f>ROUND(I434*H434,2)</f>
        <v>0</v>
      </c>
      <c r="BL434" s="18" t="s">
        <v>209</v>
      </c>
      <c r="BM434" s="220" t="s">
        <v>3908</v>
      </c>
    </row>
    <row r="435" spans="1:65" s="12" customFormat="1" ht="22.9" customHeight="1">
      <c r="B435" s="193"/>
      <c r="C435" s="194"/>
      <c r="D435" s="195" t="s">
        <v>74</v>
      </c>
      <c r="E435" s="207" t="s">
        <v>6382</v>
      </c>
      <c r="F435" s="207" t="s">
        <v>6383</v>
      </c>
      <c r="G435" s="194"/>
      <c r="H435" s="194"/>
      <c r="I435" s="197"/>
      <c r="J435" s="208">
        <f>BK435</f>
        <v>0</v>
      </c>
      <c r="K435" s="194"/>
      <c r="L435" s="199"/>
      <c r="M435" s="200"/>
      <c r="N435" s="201"/>
      <c r="O435" s="201"/>
      <c r="P435" s="202">
        <f>SUM(P436:P492)</f>
        <v>0</v>
      </c>
      <c r="Q435" s="201"/>
      <c r="R435" s="202">
        <f>SUM(R436:R492)</f>
        <v>0</v>
      </c>
      <c r="S435" s="201"/>
      <c r="T435" s="203">
        <f>SUM(T436:T492)</f>
        <v>0</v>
      </c>
      <c r="AR435" s="204" t="s">
        <v>82</v>
      </c>
      <c r="AT435" s="205" t="s">
        <v>74</v>
      </c>
      <c r="AU435" s="205" t="s">
        <v>82</v>
      </c>
      <c r="AY435" s="204" t="s">
        <v>203</v>
      </c>
      <c r="BK435" s="206">
        <f>SUM(BK436:BK492)</f>
        <v>0</v>
      </c>
    </row>
    <row r="436" spans="1:65" s="2" customFormat="1" ht="16.5" customHeight="1">
      <c r="A436" s="35"/>
      <c r="B436" s="36"/>
      <c r="C436" s="209" t="s">
        <v>3095</v>
      </c>
      <c r="D436" s="209" t="s">
        <v>205</v>
      </c>
      <c r="E436" s="210" t="s">
        <v>6384</v>
      </c>
      <c r="F436" s="211" t="s">
        <v>6323</v>
      </c>
      <c r="G436" s="212" t="s">
        <v>208</v>
      </c>
      <c r="H436" s="213">
        <v>10</v>
      </c>
      <c r="I436" s="214"/>
      <c r="J436" s="215">
        <f>ROUND(I436*H436,2)</f>
        <v>0</v>
      </c>
      <c r="K436" s="211" t="s">
        <v>1</v>
      </c>
      <c r="L436" s="40"/>
      <c r="M436" s="216" t="s">
        <v>1</v>
      </c>
      <c r="N436" s="217" t="s">
        <v>40</v>
      </c>
      <c r="O436" s="72"/>
      <c r="P436" s="218">
        <f>O436*H436</f>
        <v>0</v>
      </c>
      <c r="Q436" s="218">
        <v>0</v>
      </c>
      <c r="R436" s="218">
        <f>Q436*H436</f>
        <v>0</v>
      </c>
      <c r="S436" s="218">
        <v>0</v>
      </c>
      <c r="T436" s="219">
        <f>S436*H436</f>
        <v>0</v>
      </c>
      <c r="U436" s="35"/>
      <c r="V436" s="35"/>
      <c r="W436" s="35"/>
      <c r="X436" s="35"/>
      <c r="Y436" s="35"/>
      <c r="Z436" s="35"/>
      <c r="AA436" s="35"/>
      <c r="AB436" s="35"/>
      <c r="AC436" s="35"/>
      <c r="AD436" s="35"/>
      <c r="AE436" s="35"/>
      <c r="AR436" s="220" t="s">
        <v>209</v>
      </c>
      <c r="AT436" s="220" t="s">
        <v>205</v>
      </c>
      <c r="AU436" s="220" t="s">
        <v>84</v>
      </c>
      <c r="AY436" s="18" t="s">
        <v>203</v>
      </c>
      <c r="BE436" s="221">
        <f>IF(N436="základní",J436,0)</f>
        <v>0</v>
      </c>
      <c r="BF436" s="221">
        <f>IF(N436="snížená",J436,0)</f>
        <v>0</v>
      </c>
      <c r="BG436" s="221">
        <f>IF(N436="zákl. přenesená",J436,0)</f>
        <v>0</v>
      </c>
      <c r="BH436" s="221">
        <f>IF(N436="sníž. přenesená",J436,0)</f>
        <v>0</v>
      </c>
      <c r="BI436" s="221">
        <f>IF(N436="nulová",J436,0)</f>
        <v>0</v>
      </c>
      <c r="BJ436" s="18" t="s">
        <v>82</v>
      </c>
      <c r="BK436" s="221">
        <f>ROUND(I436*H436,2)</f>
        <v>0</v>
      </c>
      <c r="BL436" s="18" t="s">
        <v>209</v>
      </c>
      <c r="BM436" s="220" t="s">
        <v>3917</v>
      </c>
    </row>
    <row r="437" spans="1:65" s="13" customFormat="1" ht="22.5">
      <c r="B437" s="222"/>
      <c r="C437" s="223"/>
      <c r="D437" s="224" t="s">
        <v>211</v>
      </c>
      <c r="E437" s="225" t="s">
        <v>1</v>
      </c>
      <c r="F437" s="226" t="s">
        <v>6324</v>
      </c>
      <c r="G437" s="223"/>
      <c r="H437" s="225" t="s">
        <v>1</v>
      </c>
      <c r="I437" s="227"/>
      <c r="J437" s="223"/>
      <c r="K437" s="223"/>
      <c r="L437" s="228"/>
      <c r="M437" s="229"/>
      <c r="N437" s="230"/>
      <c r="O437" s="230"/>
      <c r="P437" s="230"/>
      <c r="Q437" s="230"/>
      <c r="R437" s="230"/>
      <c r="S437" s="230"/>
      <c r="T437" s="231"/>
      <c r="AT437" s="232" t="s">
        <v>211</v>
      </c>
      <c r="AU437" s="232" t="s">
        <v>84</v>
      </c>
      <c r="AV437" s="13" t="s">
        <v>82</v>
      </c>
      <c r="AW437" s="13" t="s">
        <v>31</v>
      </c>
      <c r="AX437" s="13" t="s">
        <v>75</v>
      </c>
      <c r="AY437" s="232" t="s">
        <v>203</v>
      </c>
    </row>
    <row r="438" spans="1:65" s="14" customFormat="1" ht="11.25">
      <c r="B438" s="233"/>
      <c r="C438" s="234"/>
      <c r="D438" s="224" t="s">
        <v>211</v>
      </c>
      <c r="E438" s="235" t="s">
        <v>1</v>
      </c>
      <c r="F438" s="236" t="s">
        <v>6385</v>
      </c>
      <c r="G438" s="234"/>
      <c r="H438" s="237">
        <v>10</v>
      </c>
      <c r="I438" s="238"/>
      <c r="J438" s="234"/>
      <c r="K438" s="234"/>
      <c r="L438" s="239"/>
      <c r="M438" s="240"/>
      <c r="N438" s="241"/>
      <c r="O438" s="241"/>
      <c r="P438" s="241"/>
      <c r="Q438" s="241"/>
      <c r="R438" s="241"/>
      <c r="S438" s="241"/>
      <c r="T438" s="242"/>
      <c r="AT438" s="243" t="s">
        <v>211</v>
      </c>
      <c r="AU438" s="243" t="s">
        <v>84</v>
      </c>
      <c r="AV438" s="14" t="s">
        <v>84</v>
      </c>
      <c r="AW438" s="14" t="s">
        <v>31</v>
      </c>
      <c r="AX438" s="14" t="s">
        <v>75</v>
      </c>
      <c r="AY438" s="243" t="s">
        <v>203</v>
      </c>
    </row>
    <row r="439" spans="1:65" s="15" customFormat="1" ht="11.25">
      <c r="B439" s="261"/>
      <c r="C439" s="262"/>
      <c r="D439" s="224" t="s">
        <v>211</v>
      </c>
      <c r="E439" s="263" t="s">
        <v>1</v>
      </c>
      <c r="F439" s="264" t="s">
        <v>5614</v>
      </c>
      <c r="G439" s="262"/>
      <c r="H439" s="265">
        <v>10</v>
      </c>
      <c r="I439" s="266"/>
      <c r="J439" s="262"/>
      <c r="K439" s="262"/>
      <c r="L439" s="267"/>
      <c r="M439" s="268"/>
      <c r="N439" s="269"/>
      <c r="O439" s="269"/>
      <c r="P439" s="269"/>
      <c r="Q439" s="269"/>
      <c r="R439" s="269"/>
      <c r="S439" s="269"/>
      <c r="T439" s="270"/>
      <c r="AT439" s="271" t="s">
        <v>211</v>
      </c>
      <c r="AU439" s="271" t="s">
        <v>84</v>
      </c>
      <c r="AV439" s="15" t="s">
        <v>209</v>
      </c>
      <c r="AW439" s="15" t="s">
        <v>31</v>
      </c>
      <c r="AX439" s="15" t="s">
        <v>82</v>
      </c>
      <c r="AY439" s="271" t="s">
        <v>203</v>
      </c>
    </row>
    <row r="440" spans="1:65" s="2" customFormat="1" ht="16.5" customHeight="1">
      <c r="A440" s="35"/>
      <c r="B440" s="36"/>
      <c r="C440" s="209" t="s">
        <v>3126</v>
      </c>
      <c r="D440" s="209" t="s">
        <v>205</v>
      </c>
      <c r="E440" s="210" t="s">
        <v>6386</v>
      </c>
      <c r="F440" s="211" t="s">
        <v>6387</v>
      </c>
      <c r="G440" s="212" t="s">
        <v>208</v>
      </c>
      <c r="H440" s="213">
        <v>2</v>
      </c>
      <c r="I440" s="214"/>
      <c r="J440" s="215">
        <f>ROUND(I440*H440,2)</f>
        <v>0</v>
      </c>
      <c r="K440" s="211" t="s">
        <v>1</v>
      </c>
      <c r="L440" s="40"/>
      <c r="M440" s="216" t="s">
        <v>1</v>
      </c>
      <c r="N440" s="217" t="s">
        <v>40</v>
      </c>
      <c r="O440" s="72"/>
      <c r="P440" s="218">
        <f>O440*H440</f>
        <v>0</v>
      </c>
      <c r="Q440" s="218">
        <v>0</v>
      </c>
      <c r="R440" s="218">
        <f>Q440*H440</f>
        <v>0</v>
      </c>
      <c r="S440" s="218">
        <v>0</v>
      </c>
      <c r="T440" s="219">
        <f>S440*H440</f>
        <v>0</v>
      </c>
      <c r="U440" s="35"/>
      <c r="V440" s="35"/>
      <c r="W440" s="35"/>
      <c r="X440" s="35"/>
      <c r="Y440" s="35"/>
      <c r="Z440" s="35"/>
      <c r="AA440" s="35"/>
      <c r="AB440" s="35"/>
      <c r="AC440" s="35"/>
      <c r="AD440" s="35"/>
      <c r="AE440" s="35"/>
      <c r="AR440" s="220" t="s">
        <v>209</v>
      </c>
      <c r="AT440" s="220" t="s">
        <v>205</v>
      </c>
      <c r="AU440" s="220" t="s">
        <v>84</v>
      </c>
      <c r="AY440" s="18" t="s">
        <v>203</v>
      </c>
      <c r="BE440" s="221">
        <f>IF(N440="základní",J440,0)</f>
        <v>0</v>
      </c>
      <c r="BF440" s="221">
        <f>IF(N440="snížená",J440,0)</f>
        <v>0</v>
      </c>
      <c r="BG440" s="221">
        <f>IF(N440="zákl. přenesená",J440,0)</f>
        <v>0</v>
      </c>
      <c r="BH440" s="221">
        <f>IF(N440="sníž. přenesená",J440,0)</f>
        <v>0</v>
      </c>
      <c r="BI440" s="221">
        <f>IF(N440="nulová",J440,0)</f>
        <v>0</v>
      </c>
      <c r="BJ440" s="18" t="s">
        <v>82</v>
      </c>
      <c r="BK440" s="221">
        <f>ROUND(I440*H440,2)</f>
        <v>0</v>
      </c>
      <c r="BL440" s="18" t="s">
        <v>209</v>
      </c>
      <c r="BM440" s="220" t="s">
        <v>3927</v>
      </c>
    </row>
    <row r="441" spans="1:65" s="13" customFormat="1" ht="22.5">
      <c r="B441" s="222"/>
      <c r="C441" s="223"/>
      <c r="D441" s="224" t="s">
        <v>211</v>
      </c>
      <c r="E441" s="225" t="s">
        <v>1</v>
      </c>
      <c r="F441" s="226" t="s">
        <v>6324</v>
      </c>
      <c r="G441" s="223"/>
      <c r="H441" s="225" t="s">
        <v>1</v>
      </c>
      <c r="I441" s="227"/>
      <c r="J441" s="223"/>
      <c r="K441" s="223"/>
      <c r="L441" s="228"/>
      <c r="M441" s="229"/>
      <c r="N441" s="230"/>
      <c r="O441" s="230"/>
      <c r="P441" s="230"/>
      <c r="Q441" s="230"/>
      <c r="R441" s="230"/>
      <c r="S441" s="230"/>
      <c r="T441" s="231"/>
      <c r="AT441" s="232" t="s">
        <v>211</v>
      </c>
      <c r="AU441" s="232" t="s">
        <v>84</v>
      </c>
      <c r="AV441" s="13" t="s">
        <v>82</v>
      </c>
      <c r="AW441" s="13" t="s">
        <v>31</v>
      </c>
      <c r="AX441" s="13" t="s">
        <v>75</v>
      </c>
      <c r="AY441" s="232" t="s">
        <v>203</v>
      </c>
    </row>
    <row r="442" spans="1:65" s="14" customFormat="1" ht="11.25">
      <c r="B442" s="233"/>
      <c r="C442" s="234"/>
      <c r="D442" s="224" t="s">
        <v>211</v>
      </c>
      <c r="E442" s="235" t="s">
        <v>1</v>
      </c>
      <c r="F442" s="236" t="s">
        <v>6283</v>
      </c>
      <c r="G442" s="234"/>
      <c r="H442" s="237">
        <v>2</v>
      </c>
      <c r="I442" s="238"/>
      <c r="J442" s="234"/>
      <c r="K442" s="234"/>
      <c r="L442" s="239"/>
      <c r="M442" s="240"/>
      <c r="N442" s="241"/>
      <c r="O442" s="241"/>
      <c r="P442" s="241"/>
      <c r="Q442" s="241"/>
      <c r="R442" s="241"/>
      <c r="S442" s="241"/>
      <c r="T442" s="242"/>
      <c r="AT442" s="243" t="s">
        <v>211</v>
      </c>
      <c r="AU442" s="243" t="s">
        <v>84</v>
      </c>
      <c r="AV442" s="14" t="s">
        <v>84</v>
      </c>
      <c r="AW442" s="14" t="s">
        <v>31</v>
      </c>
      <c r="AX442" s="14" t="s">
        <v>75</v>
      </c>
      <c r="AY442" s="243" t="s">
        <v>203</v>
      </c>
    </row>
    <row r="443" spans="1:65" s="15" customFormat="1" ht="11.25">
      <c r="B443" s="261"/>
      <c r="C443" s="262"/>
      <c r="D443" s="224" t="s">
        <v>211</v>
      </c>
      <c r="E443" s="263" t="s">
        <v>1</v>
      </c>
      <c r="F443" s="264" t="s">
        <v>5614</v>
      </c>
      <c r="G443" s="262"/>
      <c r="H443" s="265">
        <v>2</v>
      </c>
      <c r="I443" s="266"/>
      <c r="J443" s="262"/>
      <c r="K443" s="262"/>
      <c r="L443" s="267"/>
      <c r="M443" s="268"/>
      <c r="N443" s="269"/>
      <c r="O443" s="269"/>
      <c r="P443" s="269"/>
      <c r="Q443" s="269"/>
      <c r="R443" s="269"/>
      <c r="S443" s="269"/>
      <c r="T443" s="270"/>
      <c r="AT443" s="271" t="s">
        <v>211</v>
      </c>
      <c r="AU443" s="271" t="s">
        <v>84</v>
      </c>
      <c r="AV443" s="15" t="s">
        <v>209</v>
      </c>
      <c r="AW443" s="15" t="s">
        <v>31</v>
      </c>
      <c r="AX443" s="15" t="s">
        <v>82</v>
      </c>
      <c r="AY443" s="271" t="s">
        <v>203</v>
      </c>
    </row>
    <row r="444" spans="1:65" s="2" customFormat="1" ht="21.75" customHeight="1">
      <c r="A444" s="35"/>
      <c r="B444" s="36"/>
      <c r="C444" s="209" t="s">
        <v>3164</v>
      </c>
      <c r="D444" s="209" t="s">
        <v>205</v>
      </c>
      <c r="E444" s="210" t="s">
        <v>6388</v>
      </c>
      <c r="F444" s="211" t="s">
        <v>6389</v>
      </c>
      <c r="G444" s="212" t="s">
        <v>208</v>
      </c>
      <c r="H444" s="213">
        <v>2</v>
      </c>
      <c r="I444" s="214"/>
      <c r="J444" s="215">
        <f>ROUND(I444*H444,2)</f>
        <v>0</v>
      </c>
      <c r="K444" s="211" t="s">
        <v>1</v>
      </c>
      <c r="L444" s="40"/>
      <c r="M444" s="216" t="s">
        <v>1</v>
      </c>
      <c r="N444" s="217" t="s">
        <v>40</v>
      </c>
      <c r="O444" s="72"/>
      <c r="P444" s="218">
        <f>O444*H444</f>
        <v>0</v>
      </c>
      <c r="Q444" s="218">
        <v>0</v>
      </c>
      <c r="R444" s="218">
        <f>Q444*H444</f>
        <v>0</v>
      </c>
      <c r="S444" s="218">
        <v>0</v>
      </c>
      <c r="T444" s="219">
        <f>S444*H444</f>
        <v>0</v>
      </c>
      <c r="U444" s="35"/>
      <c r="V444" s="35"/>
      <c r="W444" s="35"/>
      <c r="X444" s="35"/>
      <c r="Y444" s="35"/>
      <c r="Z444" s="35"/>
      <c r="AA444" s="35"/>
      <c r="AB444" s="35"/>
      <c r="AC444" s="35"/>
      <c r="AD444" s="35"/>
      <c r="AE444" s="35"/>
      <c r="AR444" s="220" t="s">
        <v>209</v>
      </c>
      <c r="AT444" s="220" t="s">
        <v>205</v>
      </c>
      <c r="AU444" s="220" t="s">
        <v>84</v>
      </c>
      <c r="AY444" s="18" t="s">
        <v>203</v>
      </c>
      <c r="BE444" s="221">
        <f>IF(N444="základní",J444,0)</f>
        <v>0</v>
      </c>
      <c r="BF444" s="221">
        <f>IF(N444="snížená",J444,0)</f>
        <v>0</v>
      </c>
      <c r="BG444" s="221">
        <f>IF(N444="zákl. přenesená",J444,0)</f>
        <v>0</v>
      </c>
      <c r="BH444" s="221">
        <f>IF(N444="sníž. přenesená",J444,0)</f>
        <v>0</v>
      </c>
      <c r="BI444" s="221">
        <f>IF(N444="nulová",J444,0)</f>
        <v>0</v>
      </c>
      <c r="BJ444" s="18" t="s">
        <v>82</v>
      </c>
      <c r="BK444" s="221">
        <f>ROUND(I444*H444,2)</f>
        <v>0</v>
      </c>
      <c r="BL444" s="18" t="s">
        <v>209</v>
      </c>
      <c r="BM444" s="220" t="s">
        <v>3937</v>
      </c>
    </row>
    <row r="445" spans="1:65" s="13" customFormat="1" ht="22.5">
      <c r="B445" s="222"/>
      <c r="C445" s="223"/>
      <c r="D445" s="224" t="s">
        <v>211</v>
      </c>
      <c r="E445" s="225" t="s">
        <v>1</v>
      </c>
      <c r="F445" s="226" t="s">
        <v>6390</v>
      </c>
      <c r="G445" s="223"/>
      <c r="H445" s="225" t="s">
        <v>1</v>
      </c>
      <c r="I445" s="227"/>
      <c r="J445" s="223"/>
      <c r="K445" s="223"/>
      <c r="L445" s="228"/>
      <c r="M445" s="229"/>
      <c r="N445" s="230"/>
      <c r="O445" s="230"/>
      <c r="P445" s="230"/>
      <c r="Q445" s="230"/>
      <c r="R445" s="230"/>
      <c r="S445" s="230"/>
      <c r="T445" s="231"/>
      <c r="AT445" s="232" t="s">
        <v>211</v>
      </c>
      <c r="AU445" s="232" t="s">
        <v>84</v>
      </c>
      <c r="AV445" s="13" t="s">
        <v>82</v>
      </c>
      <c r="AW445" s="13" t="s">
        <v>31</v>
      </c>
      <c r="AX445" s="13" t="s">
        <v>75</v>
      </c>
      <c r="AY445" s="232" t="s">
        <v>203</v>
      </c>
    </row>
    <row r="446" spans="1:65" s="14" customFormat="1" ht="11.25">
      <c r="B446" s="233"/>
      <c r="C446" s="234"/>
      <c r="D446" s="224" t="s">
        <v>211</v>
      </c>
      <c r="E446" s="235" t="s">
        <v>1</v>
      </c>
      <c r="F446" s="236" t="s">
        <v>6283</v>
      </c>
      <c r="G446" s="234"/>
      <c r="H446" s="237">
        <v>2</v>
      </c>
      <c r="I446" s="238"/>
      <c r="J446" s="234"/>
      <c r="K446" s="234"/>
      <c r="L446" s="239"/>
      <c r="M446" s="240"/>
      <c r="N446" s="241"/>
      <c r="O446" s="241"/>
      <c r="P446" s="241"/>
      <c r="Q446" s="241"/>
      <c r="R446" s="241"/>
      <c r="S446" s="241"/>
      <c r="T446" s="242"/>
      <c r="AT446" s="243" t="s">
        <v>211</v>
      </c>
      <c r="AU446" s="243" t="s">
        <v>84</v>
      </c>
      <c r="AV446" s="14" t="s">
        <v>84</v>
      </c>
      <c r="AW446" s="14" t="s">
        <v>31</v>
      </c>
      <c r="AX446" s="14" t="s">
        <v>75</v>
      </c>
      <c r="AY446" s="243" t="s">
        <v>203</v>
      </c>
    </row>
    <row r="447" spans="1:65" s="15" customFormat="1" ht="11.25">
      <c r="B447" s="261"/>
      <c r="C447" s="262"/>
      <c r="D447" s="224" t="s">
        <v>211</v>
      </c>
      <c r="E447" s="263" t="s">
        <v>1</v>
      </c>
      <c r="F447" s="264" t="s">
        <v>5614</v>
      </c>
      <c r="G447" s="262"/>
      <c r="H447" s="265">
        <v>2</v>
      </c>
      <c r="I447" s="266"/>
      <c r="J447" s="262"/>
      <c r="K447" s="262"/>
      <c r="L447" s="267"/>
      <c r="M447" s="268"/>
      <c r="N447" s="269"/>
      <c r="O447" s="269"/>
      <c r="P447" s="269"/>
      <c r="Q447" s="269"/>
      <c r="R447" s="269"/>
      <c r="S447" s="269"/>
      <c r="T447" s="270"/>
      <c r="AT447" s="271" t="s">
        <v>211</v>
      </c>
      <c r="AU447" s="271" t="s">
        <v>84</v>
      </c>
      <c r="AV447" s="15" t="s">
        <v>209</v>
      </c>
      <c r="AW447" s="15" t="s">
        <v>31</v>
      </c>
      <c r="AX447" s="15" t="s">
        <v>82</v>
      </c>
      <c r="AY447" s="271" t="s">
        <v>203</v>
      </c>
    </row>
    <row r="448" spans="1:65" s="2" customFormat="1" ht="21.75" customHeight="1">
      <c r="A448" s="35"/>
      <c r="B448" s="36"/>
      <c r="C448" s="209" t="s">
        <v>3168</v>
      </c>
      <c r="D448" s="209" t="s">
        <v>205</v>
      </c>
      <c r="E448" s="210" t="s">
        <v>6391</v>
      </c>
      <c r="F448" s="211" t="s">
        <v>6392</v>
      </c>
      <c r="G448" s="212" t="s">
        <v>208</v>
      </c>
      <c r="H448" s="213">
        <v>2</v>
      </c>
      <c r="I448" s="214"/>
      <c r="J448" s="215">
        <f>ROUND(I448*H448,2)</f>
        <v>0</v>
      </c>
      <c r="K448" s="211" t="s">
        <v>1</v>
      </c>
      <c r="L448" s="40"/>
      <c r="M448" s="216" t="s">
        <v>1</v>
      </c>
      <c r="N448" s="217" t="s">
        <v>40</v>
      </c>
      <c r="O448" s="72"/>
      <c r="P448" s="218">
        <f>O448*H448</f>
        <v>0</v>
      </c>
      <c r="Q448" s="218">
        <v>0</v>
      </c>
      <c r="R448" s="218">
        <f>Q448*H448</f>
        <v>0</v>
      </c>
      <c r="S448" s="218">
        <v>0</v>
      </c>
      <c r="T448" s="219">
        <f>S448*H448</f>
        <v>0</v>
      </c>
      <c r="U448" s="35"/>
      <c r="V448" s="35"/>
      <c r="W448" s="35"/>
      <c r="X448" s="35"/>
      <c r="Y448" s="35"/>
      <c r="Z448" s="35"/>
      <c r="AA448" s="35"/>
      <c r="AB448" s="35"/>
      <c r="AC448" s="35"/>
      <c r="AD448" s="35"/>
      <c r="AE448" s="35"/>
      <c r="AR448" s="220" t="s">
        <v>209</v>
      </c>
      <c r="AT448" s="220" t="s">
        <v>205</v>
      </c>
      <c r="AU448" s="220" t="s">
        <v>84</v>
      </c>
      <c r="AY448" s="18" t="s">
        <v>203</v>
      </c>
      <c r="BE448" s="221">
        <f>IF(N448="základní",J448,0)</f>
        <v>0</v>
      </c>
      <c r="BF448" s="221">
        <f>IF(N448="snížená",J448,0)</f>
        <v>0</v>
      </c>
      <c r="BG448" s="221">
        <f>IF(N448="zákl. přenesená",J448,0)</f>
        <v>0</v>
      </c>
      <c r="BH448" s="221">
        <f>IF(N448="sníž. přenesená",J448,0)</f>
        <v>0</v>
      </c>
      <c r="BI448" s="221">
        <f>IF(N448="nulová",J448,0)</f>
        <v>0</v>
      </c>
      <c r="BJ448" s="18" t="s">
        <v>82</v>
      </c>
      <c r="BK448" s="221">
        <f>ROUND(I448*H448,2)</f>
        <v>0</v>
      </c>
      <c r="BL448" s="18" t="s">
        <v>209</v>
      </c>
      <c r="BM448" s="220" t="s">
        <v>3947</v>
      </c>
    </row>
    <row r="449" spans="1:65" s="13" customFormat="1" ht="22.5">
      <c r="B449" s="222"/>
      <c r="C449" s="223"/>
      <c r="D449" s="224" t="s">
        <v>211</v>
      </c>
      <c r="E449" s="225" t="s">
        <v>1</v>
      </c>
      <c r="F449" s="226" t="s">
        <v>6390</v>
      </c>
      <c r="G449" s="223"/>
      <c r="H449" s="225" t="s">
        <v>1</v>
      </c>
      <c r="I449" s="227"/>
      <c r="J449" s="223"/>
      <c r="K449" s="223"/>
      <c r="L449" s="228"/>
      <c r="M449" s="229"/>
      <c r="N449" s="230"/>
      <c r="O449" s="230"/>
      <c r="P449" s="230"/>
      <c r="Q449" s="230"/>
      <c r="R449" s="230"/>
      <c r="S449" s="230"/>
      <c r="T449" s="231"/>
      <c r="AT449" s="232" t="s">
        <v>211</v>
      </c>
      <c r="AU449" s="232" t="s">
        <v>84</v>
      </c>
      <c r="AV449" s="13" t="s">
        <v>82</v>
      </c>
      <c r="AW449" s="13" t="s">
        <v>31</v>
      </c>
      <c r="AX449" s="13" t="s">
        <v>75</v>
      </c>
      <c r="AY449" s="232" t="s">
        <v>203</v>
      </c>
    </row>
    <row r="450" spans="1:65" s="14" customFormat="1" ht="11.25">
      <c r="B450" s="233"/>
      <c r="C450" s="234"/>
      <c r="D450" s="224" t="s">
        <v>211</v>
      </c>
      <c r="E450" s="235" t="s">
        <v>1</v>
      </c>
      <c r="F450" s="236" t="s">
        <v>6283</v>
      </c>
      <c r="G450" s="234"/>
      <c r="H450" s="237">
        <v>2</v>
      </c>
      <c r="I450" s="238"/>
      <c r="J450" s="234"/>
      <c r="K450" s="234"/>
      <c r="L450" s="239"/>
      <c r="M450" s="240"/>
      <c r="N450" s="241"/>
      <c r="O450" s="241"/>
      <c r="P450" s="241"/>
      <c r="Q450" s="241"/>
      <c r="R450" s="241"/>
      <c r="S450" s="241"/>
      <c r="T450" s="242"/>
      <c r="AT450" s="243" t="s">
        <v>211</v>
      </c>
      <c r="AU450" s="243" t="s">
        <v>84</v>
      </c>
      <c r="AV450" s="14" t="s">
        <v>84</v>
      </c>
      <c r="AW450" s="14" t="s">
        <v>31</v>
      </c>
      <c r="AX450" s="14" t="s">
        <v>75</v>
      </c>
      <c r="AY450" s="243" t="s">
        <v>203</v>
      </c>
    </row>
    <row r="451" spans="1:65" s="15" customFormat="1" ht="11.25">
      <c r="B451" s="261"/>
      <c r="C451" s="262"/>
      <c r="D451" s="224" t="s">
        <v>211</v>
      </c>
      <c r="E451" s="263" t="s">
        <v>1</v>
      </c>
      <c r="F451" s="264" t="s">
        <v>5614</v>
      </c>
      <c r="G451" s="262"/>
      <c r="H451" s="265">
        <v>2</v>
      </c>
      <c r="I451" s="266"/>
      <c r="J451" s="262"/>
      <c r="K451" s="262"/>
      <c r="L451" s="267"/>
      <c r="M451" s="268"/>
      <c r="N451" s="269"/>
      <c r="O451" s="269"/>
      <c r="P451" s="269"/>
      <c r="Q451" s="269"/>
      <c r="R451" s="269"/>
      <c r="S451" s="269"/>
      <c r="T451" s="270"/>
      <c r="AT451" s="271" t="s">
        <v>211</v>
      </c>
      <c r="AU451" s="271" t="s">
        <v>84</v>
      </c>
      <c r="AV451" s="15" t="s">
        <v>209</v>
      </c>
      <c r="AW451" s="15" t="s">
        <v>31</v>
      </c>
      <c r="AX451" s="15" t="s">
        <v>82</v>
      </c>
      <c r="AY451" s="271" t="s">
        <v>203</v>
      </c>
    </row>
    <row r="452" spans="1:65" s="2" customFormat="1" ht="16.5" customHeight="1">
      <c r="A452" s="35"/>
      <c r="B452" s="36"/>
      <c r="C452" s="209" t="s">
        <v>3271</v>
      </c>
      <c r="D452" s="209" t="s">
        <v>205</v>
      </c>
      <c r="E452" s="210" t="s">
        <v>6393</v>
      </c>
      <c r="F452" s="211" t="s">
        <v>6394</v>
      </c>
      <c r="G452" s="212" t="s">
        <v>208</v>
      </c>
      <c r="H452" s="213">
        <v>4</v>
      </c>
      <c r="I452" s="214"/>
      <c r="J452" s="215">
        <f>ROUND(I452*H452,2)</f>
        <v>0</v>
      </c>
      <c r="K452" s="211" t="s">
        <v>1</v>
      </c>
      <c r="L452" s="40"/>
      <c r="M452" s="216" t="s">
        <v>1</v>
      </c>
      <c r="N452" s="217" t="s">
        <v>40</v>
      </c>
      <c r="O452" s="72"/>
      <c r="P452" s="218">
        <f>O452*H452</f>
        <v>0</v>
      </c>
      <c r="Q452" s="218">
        <v>0</v>
      </c>
      <c r="R452" s="218">
        <f>Q452*H452</f>
        <v>0</v>
      </c>
      <c r="S452" s="218">
        <v>0</v>
      </c>
      <c r="T452" s="219">
        <f>S452*H452</f>
        <v>0</v>
      </c>
      <c r="U452" s="35"/>
      <c r="V452" s="35"/>
      <c r="W452" s="35"/>
      <c r="X452" s="35"/>
      <c r="Y452" s="35"/>
      <c r="Z452" s="35"/>
      <c r="AA452" s="35"/>
      <c r="AB452" s="35"/>
      <c r="AC452" s="35"/>
      <c r="AD452" s="35"/>
      <c r="AE452" s="35"/>
      <c r="AR452" s="220" t="s">
        <v>209</v>
      </c>
      <c r="AT452" s="220" t="s">
        <v>205</v>
      </c>
      <c r="AU452" s="220" t="s">
        <v>84</v>
      </c>
      <c r="AY452" s="18" t="s">
        <v>203</v>
      </c>
      <c r="BE452" s="221">
        <f>IF(N452="základní",J452,0)</f>
        <v>0</v>
      </c>
      <c r="BF452" s="221">
        <f>IF(N452="snížená",J452,0)</f>
        <v>0</v>
      </c>
      <c r="BG452" s="221">
        <f>IF(N452="zákl. přenesená",J452,0)</f>
        <v>0</v>
      </c>
      <c r="BH452" s="221">
        <f>IF(N452="sníž. přenesená",J452,0)</f>
        <v>0</v>
      </c>
      <c r="BI452" s="221">
        <f>IF(N452="nulová",J452,0)</f>
        <v>0</v>
      </c>
      <c r="BJ452" s="18" t="s">
        <v>82</v>
      </c>
      <c r="BK452" s="221">
        <f>ROUND(I452*H452,2)</f>
        <v>0</v>
      </c>
      <c r="BL452" s="18" t="s">
        <v>209</v>
      </c>
      <c r="BM452" s="220" t="s">
        <v>3955</v>
      </c>
    </row>
    <row r="453" spans="1:65" s="13" customFormat="1" ht="22.5">
      <c r="B453" s="222"/>
      <c r="C453" s="223"/>
      <c r="D453" s="224" t="s">
        <v>211</v>
      </c>
      <c r="E453" s="225" t="s">
        <v>1</v>
      </c>
      <c r="F453" s="226" t="s">
        <v>6395</v>
      </c>
      <c r="G453" s="223"/>
      <c r="H453" s="225" t="s">
        <v>1</v>
      </c>
      <c r="I453" s="227"/>
      <c r="J453" s="223"/>
      <c r="K453" s="223"/>
      <c r="L453" s="228"/>
      <c r="M453" s="229"/>
      <c r="N453" s="230"/>
      <c r="O453" s="230"/>
      <c r="P453" s="230"/>
      <c r="Q453" s="230"/>
      <c r="R453" s="230"/>
      <c r="S453" s="230"/>
      <c r="T453" s="231"/>
      <c r="AT453" s="232" t="s">
        <v>211</v>
      </c>
      <c r="AU453" s="232" t="s">
        <v>84</v>
      </c>
      <c r="AV453" s="13" t="s">
        <v>82</v>
      </c>
      <c r="AW453" s="13" t="s">
        <v>31</v>
      </c>
      <c r="AX453" s="13" t="s">
        <v>75</v>
      </c>
      <c r="AY453" s="232" t="s">
        <v>203</v>
      </c>
    </row>
    <row r="454" spans="1:65" s="14" customFormat="1" ht="11.25">
      <c r="B454" s="233"/>
      <c r="C454" s="234"/>
      <c r="D454" s="224" t="s">
        <v>211</v>
      </c>
      <c r="E454" s="235" t="s">
        <v>1</v>
      </c>
      <c r="F454" s="236" t="s">
        <v>6372</v>
      </c>
      <c r="G454" s="234"/>
      <c r="H454" s="237">
        <v>4</v>
      </c>
      <c r="I454" s="238"/>
      <c r="J454" s="234"/>
      <c r="K454" s="234"/>
      <c r="L454" s="239"/>
      <c r="M454" s="240"/>
      <c r="N454" s="241"/>
      <c r="O454" s="241"/>
      <c r="P454" s="241"/>
      <c r="Q454" s="241"/>
      <c r="R454" s="241"/>
      <c r="S454" s="241"/>
      <c r="T454" s="242"/>
      <c r="AT454" s="243" t="s">
        <v>211</v>
      </c>
      <c r="AU454" s="243" t="s">
        <v>84</v>
      </c>
      <c r="AV454" s="14" t="s">
        <v>84</v>
      </c>
      <c r="AW454" s="14" t="s">
        <v>31</v>
      </c>
      <c r="AX454" s="14" t="s">
        <v>75</v>
      </c>
      <c r="AY454" s="243" t="s">
        <v>203</v>
      </c>
    </row>
    <row r="455" spans="1:65" s="15" customFormat="1" ht="11.25">
      <c r="B455" s="261"/>
      <c r="C455" s="262"/>
      <c r="D455" s="224" t="s">
        <v>211</v>
      </c>
      <c r="E455" s="263" t="s">
        <v>1</v>
      </c>
      <c r="F455" s="264" t="s">
        <v>5614</v>
      </c>
      <c r="G455" s="262"/>
      <c r="H455" s="265">
        <v>4</v>
      </c>
      <c r="I455" s="266"/>
      <c r="J455" s="262"/>
      <c r="K455" s="262"/>
      <c r="L455" s="267"/>
      <c r="M455" s="268"/>
      <c r="N455" s="269"/>
      <c r="O455" s="269"/>
      <c r="P455" s="269"/>
      <c r="Q455" s="269"/>
      <c r="R455" s="269"/>
      <c r="S455" s="269"/>
      <c r="T455" s="270"/>
      <c r="AT455" s="271" t="s">
        <v>211</v>
      </c>
      <c r="AU455" s="271" t="s">
        <v>84</v>
      </c>
      <c r="AV455" s="15" t="s">
        <v>209</v>
      </c>
      <c r="AW455" s="15" t="s">
        <v>31</v>
      </c>
      <c r="AX455" s="15" t="s">
        <v>82</v>
      </c>
      <c r="AY455" s="271" t="s">
        <v>203</v>
      </c>
    </row>
    <row r="456" spans="1:65" s="2" customFormat="1" ht="16.5" customHeight="1">
      <c r="A456" s="35"/>
      <c r="B456" s="36"/>
      <c r="C456" s="209" t="s">
        <v>3275</v>
      </c>
      <c r="D456" s="209" t="s">
        <v>205</v>
      </c>
      <c r="E456" s="210" t="s">
        <v>6396</v>
      </c>
      <c r="F456" s="211" t="s">
        <v>6397</v>
      </c>
      <c r="G456" s="212" t="s">
        <v>208</v>
      </c>
      <c r="H456" s="213">
        <v>4</v>
      </c>
      <c r="I456" s="214"/>
      <c r="J456" s="215">
        <f>ROUND(I456*H456,2)</f>
        <v>0</v>
      </c>
      <c r="K456" s="211" t="s">
        <v>1</v>
      </c>
      <c r="L456" s="40"/>
      <c r="M456" s="216" t="s">
        <v>1</v>
      </c>
      <c r="N456" s="217" t="s">
        <v>40</v>
      </c>
      <c r="O456" s="72"/>
      <c r="P456" s="218">
        <f>O456*H456</f>
        <v>0</v>
      </c>
      <c r="Q456" s="218">
        <v>0</v>
      </c>
      <c r="R456" s="218">
        <f>Q456*H456</f>
        <v>0</v>
      </c>
      <c r="S456" s="218">
        <v>0</v>
      </c>
      <c r="T456" s="219">
        <f>S456*H456</f>
        <v>0</v>
      </c>
      <c r="U456" s="35"/>
      <c r="V456" s="35"/>
      <c r="W456" s="35"/>
      <c r="X456" s="35"/>
      <c r="Y456" s="35"/>
      <c r="Z456" s="35"/>
      <c r="AA456" s="35"/>
      <c r="AB456" s="35"/>
      <c r="AC456" s="35"/>
      <c r="AD456" s="35"/>
      <c r="AE456" s="35"/>
      <c r="AR456" s="220" t="s">
        <v>209</v>
      </c>
      <c r="AT456" s="220" t="s">
        <v>205</v>
      </c>
      <c r="AU456" s="220" t="s">
        <v>84</v>
      </c>
      <c r="AY456" s="18" t="s">
        <v>203</v>
      </c>
      <c r="BE456" s="221">
        <f>IF(N456="základní",J456,0)</f>
        <v>0</v>
      </c>
      <c r="BF456" s="221">
        <f>IF(N456="snížená",J456,0)</f>
        <v>0</v>
      </c>
      <c r="BG456" s="221">
        <f>IF(N456="zákl. přenesená",J456,0)</f>
        <v>0</v>
      </c>
      <c r="BH456" s="221">
        <f>IF(N456="sníž. přenesená",J456,0)</f>
        <v>0</v>
      </c>
      <c r="BI456" s="221">
        <f>IF(N456="nulová",J456,0)</f>
        <v>0</v>
      </c>
      <c r="BJ456" s="18" t="s">
        <v>82</v>
      </c>
      <c r="BK456" s="221">
        <f>ROUND(I456*H456,2)</f>
        <v>0</v>
      </c>
      <c r="BL456" s="18" t="s">
        <v>209</v>
      </c>
      <c r="BM456" s="220" t="s">
        <v>3964</v>
      </c>
    </row>
    <row r="457" spans="1:65" s="13" customFormat="1" ht="22.5">
      <c r="B457" s="222"/>
      <c r="C457" s="223"/>
      <c r="D457" s="224" t="s">
        <v>211</v>
      </c>
      <c r="E457" s="225" t="s">
        <v>1</v>
      </c>
      <c r="F457" s="226" t="s">
        <v>6398</v>
      </c>
      <c r="G457" s="223"/>
      <c r="H457" s="225" t="s">
        <v>1</v>
      </c>
      <c r="I457" s="227"/>
      <c r="J457" s="223"/>
      <c r="K457" s="223"/>
      <c r="L457" s="228"/>
      <c r="M457" s="229"/>
      <c r="N457" s="230"/>
      <c r="O457" s="230"/>
      <c r="P457" s="230"/>
      <c r="Q457" s="230"/>
      <c r="R457" s="230"/>
      <c r="S457" s="230"/>
      <c r="T457" s="231"/>
      <c r="AT457" s="232" t="s">
        <v>211</v>
      </c>
      <c r="AU457" s="232" t="s">
        <v>84</v>
      </c>
      <c r="AV457" s="13" t="s">
        <v>82</v>
      </c>
      <c r="AW457" s="13" t="s">
        <v>31</v>
      </c>
      <c r="AX457" s="13" t="s">
        <v>75</v>
      </c>
      <c r="AY457" s="232" t="s">
        <v>203</v>
      </c>
    </row>
    <row r="458" spans="1:65" s="14" customFormat="1" ht="11.25">
      <c r="B458" s="233"/>
      <c r="C458" s="234"/>
      <c r="D458" s="224" t="s">
        <v>211</v>
      </c>
      <c r="E458" s="235" t="s">
        <v>1</v>
      </c>
      <c r="F458" s="236" t="s">
        <v>6372</v>
      </c>
      <c r="G458" s="234"/>
      <c r="H458" s="237">
        <v>4</v>
      </c>
      <c r="I458" s="238"/>
      <c r="J458" s="234"/>
      <c r="K458" s="234"/>
      <c r="L458" s="239"/>
      <c r="M458" s="240"/>
      <c r="N458" s="241"/>
      <c r="O458" s="241"/>
      <c r="P458" s="241"/>
      <c r="Q458" s="241"/>
      <c r="R458" s="241"/>
      <c r="S458" s="241"/>
      <c r="T458" s="242"/>
      <c r="AT458" s="243" t="s">
        <v>211</v>
      </c>
      <c r="AU458" s="243" t="s">
        <v>84</v>
      </c>
      <c r="AV458" s="14" t="s">
        <v>84</v>
      </c>
      <c r="AW458" s="14" t="s">
        <v>31</v>
      </c>
      <c r="AX458" s="14" t="s">
        <v>75</v>
      </c>
      <c r="AY458" s="243" t="s">
        <v>203</v>
      </c>
    </row>
    <row r="459" spans="1:65" s="15" customFormat="1" ht="11.25">
      <c r="B459" s="261"/>
      <c r="C459" s="262"/>
      <c r="D459" s="224" t="s">
        <v>211</v>
      </c>
      <c r="E459" s="263" t="s">
        <v>1</v>
      </c>
      <c r="F459" s="264" t="s">
        <v>5614</v>
      </c>
      <c r="G459" s="262"/>
      <c r="H459" s="265">
        <v>4</v>
      </c>
      <c r="I459" s="266"/>
      <c r="J459" s="262"/>
      <c r="K459" s="262"/>
      <c r="L459" s="267"/>
      <c r="M459" s="268"/>
      <c r="N459" s="269"/>
      <c r="O459" s="269"/>
      <c r="P459" s="269"/>
      <c r="Q459" s="269"/>
      <c r="R459" s="269"/>
      <c r="S459" s="269"/>
      <c r="T459" s="270"/>
      <c r="AT459" s="271" t="s">
        <v>211</v>
      </c>
      <c r="AU459" s="271" t="s">
        <v>84</v>
      </c>
      <c r="AV459" s="15" t="s">
        <v>209</v>
      </c>
      <c r="AW459" s="15" t="s">
        <v>31</v>
      </c>
      <c r="AX459" s="15" t="s">
        <v>82</v>
      </c>
      <c r="AY459" s="271" t="s">
        <v>203</v>
      </c>
    </row>
    <row r="460" spans="1:65" s="2" customFormat="1" ht="16.5" customHeight="1">
      <c r="A460" s="35"/>
      <c r="B460" s="36"/>
      <c r="C460" s="209" t="s">
        <v>3280</v>
      </c>
      <c r="D460" s="209" t="s">
        <v>205</v>
      </c>
      <c r="E460" s="210" t="s">
        <v>6399</v>
      </c>
      <c r="F460" s="211" t="s">
        <v>6400</v>
      </c>
      <c r="G460" s="212" t="s">
        <v>208</v>
      </c>
      <c r="H460" s="213">
        <v>4</v>
      </c>
      <c r="I460" s="214"/>
      <c r="J460" s="215">
        <f>ROUND(I460*H460,2)</f>
        <v>0</v>
      </c>
      <c r="K460" s="211" t="s">
        <v>1</v>
      </c>
      <c r="L460" s="40"/>
      <c r="M460" s="216" t="s">
        <v>1</v>
      </c>
      <c r="N460" s="217" t="s">
        <v>40</v>
      </c>
      <c r="O460" s="72"/>
      <c r="P460" s="218">
        <f>O460*H460</f>
        <v>0</v>
      </c>
      <c r="Q460" s="218">
        <v>0</v>
      </c>
      <c r="R460" s="218">
        <f>Q460*H460</f>
        <v>0</v>
      </c>
      <c r="S460" s="218">
        <v>0</v>
      </c>
      <c r="T460" s="219">
        <f>S460*H460</f>
        <v>0</v>
      </c>
      <c r="U460" s="35"/>
      <c r="V460" s="35"/>
      <c r="W460" s="35"/>
      <c r="X460" s="35"/>
      <c r="Y460" s="35"/>
      <c r="Z460" s="35"/>
      <c r="AA460" s="35"/>
      <c r="AB460" s="35"/>
      <c r="AC460" s="35"/>
      <c r="AD460" s="35"/>
      <c r="AE460" s="35"/>
      <c r="AR460" s="220" t="s">
        <v>209</v>
      </c>
      <c r="AT460" s="220" t="s">
        <v>205</v>
      </c>
      <c r="AU460" s="220" t="s">
        <v>84</v>
      </c>
      <c r="AY460" s="18" t="s">
        <v>203</v>
      </c>
      <c r="BE460" s="221">
        <f>IF(N460="základní",J460,0)</f>
        <v>0</v>
      </c>
      <c r="BF460" s="221">
        <f>IF(N460="snížená",J460,0)</f>
        <v>0</v>
      </c>
      <c r="BG460" s="221">
        <f>IF(N460="zákl. přenesená",J460,0)</f>
        <v>0</v>
      </c>
      <c r="BH460" s="221">
        <f>IF(N460="sníž. přenesená",J460,0)</f>
        <v>0</v>
      </c>
      <c r="BI460" s="221">
        <f>IF(N460="nulová",J460,0)</f>
        <v>0</v>
      </c>
      <c r="BJ460" s="18" t="s">
        <v>82</v>
      </c>
      <c r="BK460" s="221">
        <f>ROUND(I460*H460,2)</f>
        <v>0</v>
      </c>
      <c r="BL460" s="18" t="s">
        <v>209</v>
      </c>
      <c r="BM460" s="220" t="s">
        <v>3972</v>
      </c>
    </row>
    <row r="461" spans="1:65" s="2" customFormat="1" ht="16.5" customHeight="1">
      <c r="A461" s="35"/>
      <c r="B461" s="36"/>
      <c r="C461" s="209" t="s">
        <v>3288</v>
      </c>
      <c r="D461" s="209" t="s">
        <v>205</v>
      </c>
      <c r="E461" s="210" t="s">
        <v>6401</v>
      </c>
      <c r="F461" s="211" t="s">
        <v>6402</v>
      </c>
      <c r="G461" s="212" t="s">
        <v>208</v>
      </c>
      <c r="H461" s="213">
        <v>4</v>
      </c>
      <c r="I461" s="214"/>
      <c r="J461" s="215">
        <f>ROUND(I461*H461,2)</f>
        <v>0</v>
      </c>
      <c r="K461" s="211" t="s">
        <v>1</v>
      </c>
      <c r="L461" s="40"/>
      <c r="M461" s="216" t="s">
        <v>1</v>
      </c>
      <c r="N461" s="217" t="s">
        <v>40</v>
      </c>
      <c r="O461" s="72"/>
      <c r="P461" s="218">
        <f>O461*H461</f>
        <v>0</v>
      </c>
      <c r="Q461" s="218">
        <v>0</v>
      </c>
      <c r="R461" s="218">
        <f>Q461*H461</f>
        <v>0</v>
      </c>
      <c r="S461" s="218">
        <v>0</v>
      </c>
      <c r="T461" s="219">
        <f>S461*H461</f>
        <v>0</v>
      </c>
      <c r="U461" s="35"/>
      <c r="V461" s="35"/>
      <c r="W461" s="35"/>
      <c r="X461" s="35"/>
      <c r="Y461" s="35"/>
      <c r="Z461" s="35"/>
      <c r="AA461" s="35"/>
      <c r="AB461" s="35"/>
      <c r="AC461" s="35"/>
      <c r="AD461" s="35"/>
      <c r="AE461" s="35"/>
      <c r="AR461" s="220" t="s">
        <v>209</v>
      </c>
      <c r="AT461" s="220" t="s">
        <v>205</v>
      </c>
      <c r="AU461" s="220" t="s">
        <v>84</v>
      </c>
      <c r="AY461" s="18" t="s">
        <v>203</v>
      </c>
      <c r="BE461" s="221">
        <f>IF(N461="základní",J461,0)</f>
        <v>0</v>
      </c>
      <c r="BF461" s="221">
        <f>IF(N461="snížená",J461,0)</f>
        <v>0</v>
      </c>
      <c r="BG461" s="221">
        <f>IF(N461="zákl. přenesená",J461,0)</f>
        <v>0</v>
      </c>
      <c r="BH461" s="221">
        <f>IF(N461="sníž. přenesená",J461,0)</f>
        <v>0</v>
      </c>
      <c r="BI461" s="221">
        <f>IF(N461="nulová",J461,0)</f>
        <v>0</v>
      </c>
      <c r="BJ461" s="18" t="s">
        <v>82</v>
      </c>
      <c r="BK461" s="221">
        <f>ROUND(I461*H461,2)</f>
        <v>0</v>
      </c>
      <c r="BL461" s="18" t="s">
        <v>209</v>
      </c>
      <c r="BM461" s="220" t="s">
        <v>3981</v>
      </c>
    </row>
    <row r="462" spans="1:65" s="2" customFormat="1" ht="21.75" customHeight="1">
      <c r="A462" s="35"/>
      <c r="B462" s="36"/>
      <c r="C462" s="209" t="s">
        <v>3316</v>
      </c>
      <c r="D462" s="209" t="s">
        <v>205</v>
      </c>
      <c r="E462" s="210" t="s">
        <v>6403</v>
      </c>
      <c r="F462" s="211" t="s">
        <v>6404</v>
      </c>
      <c r="G462" s="212" t="s">
        <v>208</v>
      </c>
      <c r="H462" s="213">
        <v>14</v>
      </c>
      <c r="I462" s="214"/>
      <c r="J462" s="215">
        <f>ROUND(I462*H462,2)</f>
        <v>0</v>
      </c>
      <c r="K462" s="211" t="s">
        <v>1</v>
      </c>
      <c r="L462" s="40"/>
      <c r="M462" s="216" t="s">
        <v>1</v>
      </c>
      <c r="N462" s="217" t="s">
        <v>40</v>
      </c>
      <c r="O462" s="72"/>
      <c r="P462" s="218">
        <f>O462*H462</f>
        <v>0</v>
      </c>
      <c r="Q462" s="218">
        <v>0</v>
      </c>
      <c r="R462" s="218">
        <f>Q462*H462</f>
        <v>0</v>
      </c>
      <c r="S462" s="218">
        <v>0</v>
      </c>
      <c r="T462" s="219">
        <f>S462*H462</f>
        <v>0</v>
      </c>
      <c r="U462" s="35"/>
      <c r="V462" s="35"/>
      <c r="W462" s="35"/>
      <c r="X462" s="35"/>
      <c r="Y462" s="35"/>
      <c r="Z462" s="35"/>
      <c r="AA462" s="35"/>
      <c r="AB462" s="35"/>
      <c r="AC462" s="35"/>
      <c r="AD462" s="35"/>
      <c r="AE462" s="35"/>
      <c r="AR462" s="220" t="s">
        <v>209</v>
      </c>
      <c r="AT462" s="220" t="s">
        <v>205</v>
      </c>
      <c r="AU462" s="220" t="s">
        <v>84</v>
      </c>
      <c r="AY462" s="18" t="s">
        <v>203</v>
      </c>
      <c r="BE462" s="221">
        <f>IF(N462="základní",J462,0)</f>
        <v>0</v>
      </c>
      <c r="BF462" s="221">
        <f>IF(N462="snížená",J462,0)</f>
        <v>0</v>
      </c>
      <c r="BG462" s="221">
        <f>IF(N462="zákl. přenesená",J462,0)</f>
        <v>0</v>
      </c>
      <c r="BH462" s="221">
        <f>IF(N462="sníž. přenesená",J462,0)</f>
        <v>0</v>
      </c>
      <c r="BI462" s="221">
        <f>IF(N462="nulová",J462,0)</f>
        <v>0</v>
      </c>
      <c r="BJ462" s="18" t="s">
        <v>82</v>
      </c>
      <c r="BK462" s="221">
        <f>ROUND(I462*H462,2)</f>
        <v>0</v>
      </c>
      <c r="BL462" s="18" t="s">
        <v>209</v>
      </c>
      <c r="BM462" s="220" t="s">
        <v>3992</v>
      </c>
    </row>
    <row r="463" spans="1:65" s="13" customFormat="1" ht="22.5">
      <c r="B463" s="222"/>
      <c r="C463" s="223"/>
      <c r="D463" s="224" t="s">
        <v>211</v>
      </c>
      <c r="E463" s="225" t="s">
        <v>1</v>
      </c>
      <c r="F463" s="226" t="s">
        <v>6327</v>
      </c>
      <c r="G463" s="223"/>
      <c r="H463" s="225" t="s">
        <v>1</v>
      </c>
      <c r="I463" s="227"/>
      <c r="J463" s="223"/>
      <c r="K463" s="223"/>
      <c r="L463" s="228"/>
      <c r="M463" s="229"/>
      <c r="N463" s="230"/>
      <c r="O463" s="230"/>
      <c r="P463" s="230"/>
      <c r="Q463" s="230"/>
      <c r="R463" s="230"/>
      <c r="S463" s="230"/>
      <c r="T463" s="231"/>
      <c r="AT463" s="232" t="s">
        <v>211</v>
      </c>
      <c r="AU463" s="232" t="s">
        <v>84</v>
      </c>
      <c r="AV463" s="13" t="s">
        <v>82</v>
      </c>
      <c r="AW463" s="13" t="s">
        <v>31</v>
      </c>
      <c r="AX463" s="13" t="s">
        <v>75</v>
      </c>
      <c r="AY463" s="232" t="s">
        <v>203</v>
      </c>
    </row>
    <row r="464" spans="1:65" s="14" customFormat="1" ht="11.25">
      <c r="B464" s="233"/>
      <c r="C464" s="234"/>
      <c r="D464" s="224" t="s">
        <v>211</v>
      </c>
      <c r="E464" s="235" t="s">
        <v>1</v>
      </c>
      <c r="F464" s="236" t="s">
        <v>6405</v>
      </c>
      <c r="G464" s="234"/>
      <c r="H464" s="237">
        <v>14</v>
      </c>
      <c r="I464" s="238"/>
      <c r="J464" s="234"/>
      <c r="K464" s="234"/>
      <c r="L464" s="239"/>
      <c r="M464" s="240"/>
      <c r="N464" s="241"/>
      <c r="O464" s="241"/>
      <c r="P464" s="241"/>
      <c r="Q464" s="241"/>
      <c r="R464" s="241"/>
      <c r="S464" s="241"/>
      <c r="T464" s="242"/>
      <c r="AT464" s="243" t="s">
        <v>211</v>
      </c>
      <c r="AU464" s="243" t="s">
        <v>84</v>
      </c>
      <c r="AV464" s="14" t="s">
        <v>84</v>
      </c>
      <c r="AW464" s="14" t="s">
        <v>31</v>
      </c>
      <c r="AX464" s="14" t="s">
        <v>75</v>
      </c>
      <c r="AY464" s="243" t="s">
        <v>203</v>
      </c>
    </row>
    <row r="465" spans="1:65" s="15" customFormat="1" ht="11.25">
      <c r="B465" s="261"/>
      <c r="C465" s="262"/>
      <c r="D465" s="224" t="s">
        <v>211</v>
      </c>
      <c r="E465" s="263" t="s">
        <v>1</v>
      </c>
      <c r="F465" s="264" t="s">
        <v>5614</v>
      </c>
      <c r="G465" s="262"/>
      <c r="H465" s="265">
        <v>14</v>
      </c>
      <c r="I465" s="266"/>
      <c r="J465" s="262"/>
      <c r="K465" s="262"/>
      <c r="L465" s="267"/>
      <c r="M465" s="268"/>
      <c r="N465" s="269"/>
      <c r="O465" s="269"/>
      <c r="P465" s="269"/>
      <c r="Q465" s="269"/>
      <c r="R465" s="269"/>
      <c r="S465" s="269"/>
      <c r="T465" s="270"/>
      <c r="AT465" s="271" t="s">
        <v>211</v>
      </c>
      <c r="AU465" s="271" t="s">
        <v>84</v>
      </c>
      <c r="AV465" s="15" t="s">
        <v>209</v>
      </c>
      <c r="AW465" s="15" t="s">
        <v>31</v>
      </c>
      <c r="AX465" s="15" t="s">
        <v>82</v>
      </c>
      <c r="AY465" s="271" t="s">
        <v>203</v>
      </c>
    </row>
    <row r="466" spans="1:65" s="2" customFormat="1" ht="16.5" customHeight="1">
      <c r="A466" s="35"/>
      <c r="B466" s="36"/>
      <c r="C466" s="209" t="s">
        <v>3325</v>
      </c>
      <c r="D466" s="209" t="s">
        <v>205</v>
      </c>
      <c r="E466" s="210" t="s">
        <v>6406</v>
      </c>
      <c r="F466" s="211" t="s">
        <v>6407</v>
      </c>
      <c r="G466" s="212" t="s">
        <v>208</v>
      </c>
      <c r="H466" s="213">
        <v>8</v>
      </c>
      <c r="I466" s="214"/>
      <c r="J466" s="215">
        <f>ROUND(I466*H466,2)</f>
        <v>0</v>
      </c>
      <c r="K466" s="211" t="s">
        <v>1</v>
      </c>
      <c r="L466" s="40"/>
      <c r="M466" s="216" t="s">
        <v>1</v>
      </c>
      <c r="N466" s="217" t="s">
        <v>40</v>
      </c>
      <c r="O466" s="72"/>
      <c r="P466" s="218">
        <f>O466*H466</f>
        <v>0</v>
      </c>
      <c r="Q466" s="218">
        <v>0</v>
      </c>
      <c r="R466" s="218">
        <f>Q466*H466</f>
        <v>0</v>
      </c>
      <c r="S466" s="218">
        <v>0</v>
      </c>
      <c r="T466" s="219">
        <f>S466*H466</f>
        <v>0</v>
      </c>
      <c r="U466" s="35"/>
      <c r="V466" s="35"/>
      <c r="W466" s="35"/>
      <c r="X466" s="35"/>
      <c r="Y466" s="35"/>
      <c r="Z466" s="35"/>
      <c r="AA466" s="35"/>
      <c r="AB466" s="35"/>
      <c r="AC466" s="35"/>
      <c r="AD466" s="35"/>
      <c r="AE466" s="35"/>
      <c r="AR466" s="220" t="s">
        <v>209</v>
      </c>
      <c r="AT466" s="220" t="s">
        <v>205</v>
      </c>
      <c r="AU466" s="220" t="s">
        <v>84</v>
      </c>
      <c r="AY466" s="18" t="s">
        <v>203</v>
      </c>
      <c r="BE466" s="221">
        <f>IF(N466="základní",J466,0)</f>
        <v>0</v>
      </c>
      <c r="BF466" s="221">
        <f>IF(N466="snížená",J466,0)</f>
        <v>0</v>
      </c>
      <c r="BG466" s="221">
        <f>IF(N466="zákl. přenesená",J466,0)</f>
        <v>0</v>
      </c>
      <c r="BH466" s="221">
        <f>IF(N466="sníž. přenesená",J466,0)</f>
        <v>0</v>
      </c>
      <c r="BI466" s="221">
        <f>IF(N466="nulová",J466,0)</f>
        <v>0</v>
      </c>
      <c r="BJ466" s="18" t="s">
        <v>82</v>
      </c>
      <c r="BK466" s="221">
        <f>ROUND(I466*H466,2)</f>
        <v>0</v>
      </c>
      <c r="BL466" s="18" t="s">
        <v>209</v>
      </c>
      <c r="BM466" s="220" t="s">
        <v>4003</v>
      </c>
    </row>
    <row r="467" spans="1:65" s="2" customFormat="1" ht="16.5" customHeight="1">
      <c r="A467" s="35"/>
      <c r="B467" s="36"/>
      <c r="C467" s="209" t="s">
        <v>3331</v>
      </c>
      <c r="D467" s="209" t="s">
        <v>205</v>
      </c>
      <c r="E467" s="210" t="s">
        <v>6408</v>
      </c>
      <c r="F467" s="211" t="s">
        <v>6409</v>
      </c>
      <c r="G467" s="212" t="s">
        <v>208</v>
      </c>
      <c r="H467" s="213">
        <v>8</v>
      </c>
      <c r="I467" s="214"/>
      <c r="J467" s="215">
        <f>ROUND(I467*H467,2)</f>
        <v>0</v>
      </c>
      <c r="K467" s="211" t="s">
        <v>1</v>
      </c>
      <c r="L467" s="40"/>
      <c r="M467" s="216" t="s">
        <v>1</v>
      </c>
      <c r="N467" s="217" t="s">
        <v>40</v>
      </c>
      <c r="O467" s="72"/>
      <c r="P467" s="218">
        <f>O467*H467</f>
        <v>0</v>
      </c>
      <c r="Q467" s="218">
        <v>0</v>
      </c>
      <c r="R467" s="218">
        <f>Q467*H467</f>
        <v>0</v>
      </c>
      <c r="S467" s="218">
        <v>0</v>
      </c>
      <c r="T467" s="219">
        <f>S467*H467</f>
        <v>0</v>
      </c>
      <c r="U467" s="35"/>
      <c r="V467" s="35"/>
      <c r="W467" s="35"/>
      <c r="X467" s="35"/>
      <c r="Y467" s="35"/>
      <c r="Z467" s="35"/>
      <c r="AA467" s="35"/>
      <c r="AB467" s="35"/>
      <c r="AC467" s="35"/>
      <c r="AD467" s="35"/>
      <c r="AE467" s="35"/>
      <c r="AR467" s="220" t="s">
        <v>209</v>
      </c>
      <c r="AT467" s="220" t="s">
        <v>205</v>
      </c>
      <c r="AU467" s="220" t="s">
        <v>84</v>
      </c>
      <c r="AY467" s="18" t="s">
        <v>203</v>
      </c>
      <c r="BE467" s="221">
        <f>IF(N467="základní",J467,0)</f>
        <v>0</v>
      </c>
      <c r="BF467" s="221">
        <f>IF(N467="snížená",J467,0)</f>
        <v>0</v>
      </c>
      <c r="BG467" s="221">
        <f>IF(N467="zákl. přenesená",J467,0)</f>
        <v>0</v>
      </c>
      <c r="BH467" s="221">
        <f>IF(N467="sníž. přenesená",J467,0)</f>
        <v>0</v>
      </c>
      <c r="BI467" s="221">
        <f>IF(N467="nulová",J467,0)</f>
        <v>0</v>
      </c>
      <c r="BJ467" s="18" t="s">
        <v>82</v>
      </c>
      <c r="BK467" s="221">
        <f>ROUND(I467*H467,2)</f>
        <v>0</v>
      </c>
      <c r="BL467" s="18" t="s">
        <v>209</v>
      </c>
      <c r="BM467" s="220" t="s">
        <v>4013</v>
      </c>
    </row>
    <row r="468" spans="1:65" s="2" customFormat="1" ht="33" customHeight="1">
      <c r="A468" s="35"/>
      <c r="B468" s="36"/>
      <c r="C468" s="209" t="s">
        <v>3348</v>
      </c>
      <c r="D468" s="209" t="s">
        <v>205</v>
      </c>
      <c r="E468" s="210" t="s">
        <v>6410</v>
      </c>
      <c r="F468" s="211" t="s">
        <v>6411</v>
      </c>
      <c r="G468" s="212" t="s">
        <v>208</v>
      </c>
      <c r="H468" s="213">
        <v>1</v>
      </c>
      <c r="I468" s="214"/>
      <c r="J468" s="215">
        <f>ROUND(I468*H468,2)</f>
        <v>0</v>
      </c>
      <c r="K468" s="211" t="s">
        <v>1</v>
      </c>
      <c r="L468" s="40"/>
      <c r="M468" s="216" t="s">
        <v>1</v>
      </c>
      <c r="N468" s="217" t="s">
        <v>40</v>
      </c>
      <c r="O468" s="72"/>
      <c r="P468" s="218">
        <f>O468*H468</f>
        <v>0</v>
      </c>
      <c r="Q468" s="218">
        <v>0</v>
      </c>
      <c r="R468" s="218">
        <f>Q468*H468</f>
        <v>0</v>
      </c>
      <c r="S468" s="218">
        <v>0</v>
      </c>
      <c r="T468" s="219">
        <f>S468*H468</f>
        <v>0</v>
      </c>
      <c r="U468" s="35"/>
      <c r="V468" s="35"/>
      <c r="W468" s="35"/>
      <c r="X468" s="35"/>
      <c r="Y468" s="35"/>
      <c r="Z468" s="35"/>
      <c r="AA468" s="35"/>
      <c r="AB468" s="35"/>
      <c r="AC468" s="35"/>
      <c r="AD468" s="35"/>
      <c r="AE468" s="35"/>
      <c r="AR468" s="220" t="s">
        <v>209</v>
      </c>
      <c r="AT468" s="220" t="s">
        <v>205</v>
      </c>
      <c r="AU468" s="220" t="s">
        <v>84</v>
      </c>
      <c r="AY468" s="18" t="s">
        <v>203</v>
      </c>
      <c r="BE468" s="221">
        <f>IF(N468="základní",J468,0)</f>
        <v>0</v>
      </c>
      <c r="BF468" s="221">
        <f>IF(N468="snížená",J468,0)</f>
        <v>0</v>
      </c>
      <c r="BG468" s="221">
        <f>IF(N468="zákl. přenesená",J468,0)</f>
        <v>0</v>
      </c>
      <c r="BH468" s="221">
        <f>IF(N468="sníž. přenesená",J468,0)</f>
        <v>0</v>
      </c>
      <c r="BI468" s="221">
        <f>IF(N468="nulová",J468,0)</f>
        <v>0</v>
      </c>
      <c r="BJ468" s="18" t="s">
        <v>82</v>
      </c>
      <c r="BK468" s="221">
        <f>ROUND(I468*H468,2)</f>
        <v>0</v>
      </c>
      <c r="BL468" s="18" t="s">
        <v>209</v>
      </c>
      <c r="BM468" s="220" t="s">
        <v>4022</v>
      </c>
    </row>
    <row r="469" spans="1:65" s="13" customFormat="1" ht="11.25">
      <c r="B469" s="222"/>
      <c r="C469" s="223"/>
      <c r="D469" s="224" t="s">
        <v>211</v>
      </c>
      <c r="E469" s="225" t="s">
        <v>1</v>
      </c>
      <c r="F469" s="226" t="s">
        <v>6376</v>
      </c>
      <c r="G469" s="223"/>
      <c r="H469" s="225" t="s">
        <v>1</v>
      </c>
      <c r="I469" s="227"/>
      <c r="J469" s="223"/>
      <c r="K469" s="223"/>
      <c r="L469" s="228"/>
      <c r="M469" s="229"/>
      <c r="N469" s="230"/>
      <c r="O469" s="230"/>
      <c r="P469" s="230"/>
      <c r="Q469" s="230"/>
      <c r="R469" s="230"/>
      <c r="S469" s="230"/>
      <c r="T469" s="231"/>
      <c r="AT469" s="232" t="s">
        <v>211</v>
      </c>
      <c r="AU469" s="232" t="s">
        <v>84</v>
      </c>
      <c r="AV469" s="13" t="s">
        <v>82</v>
      </c>
      <c r="AW469" s="13" t="s">
        <v>31</v>
      </c>
      <c r="AX469" s="13" t="s">
        <v>75</v>
      </c>
      <c r="AY469" s="232" t="s">
        <v>203</v>
      </c>
    </row>
    <row r="470" spans="1:65" s="14" customFormat="1" ht="11.25">
      <c r="B470" s="233"/>
      <c r="C470" s="234"/>
      <c r="D470" s="224" t="s">
        <v>211</v>
      </c>
      <c r="E470" s="235" t="s">
        <v>1</v>
      </c>
      <c r="F470" s="236" t="s">
        <v>6288</v>
      </c>
      <c r="G470" s="234"/>
      <c r="H470" s="237">
        <v>1</v>
      </c>
      <c r="I470" s="238"/>
      <c r="J470" s="234"/>
      <c r="K470" s="234"/>
      <c r="L470" s="239"/>
      <c r="M470" s="240"/>
      <c r="N470" s="241"/>
      <c r="O470" s="241"/>
      <c r="P470" s="241"/>
      <c r="Q470" s="241"/>
      <c r="R470" s="241"/>
      <c r="S470" s="241"/>
      <c r="T470" s="242"/>
      <c r="AT470" s="243" t="s">
        <v>211</v>
      </c>
      <c r="AU470" s="243" t="s">
        <v>84</v>
      </c>
      <c r="AV470" s="14" t="s">
        <v>84</v>
      </c>
      <c r="AW470" s="14" t="s">
        <v>31</v>
      </c>
      <c r="AX470" s="14" t="s">
        <v>75</v>
      </c>
      <c r="AY470" s="243" t="s">
        <v>203</v>
      </c>
    </row>
    <row r="471" spans="1:65" s="15" customFormat="1" ht="11.25">
      <c r="B471" s="261"/>
      <c r="C471" s="262"/>
      <c r="D471" s="224" t="s">
        <v>211</v>
      </c>
      <c r="E471" s="263" t="s">
        <v>1</v>
      </c>
      <c r="F471" s="264" t="s">
        <v>5614</v>
      </c>
      <c r="G471" s="262"/>
      <c r="H471" s="265">
        <v>1</v>
      </c>
      <c r="I471" s="266"/>
      <c r="J471" s="262"/>
      <c r="K471" s="262"/>
      <c r="L471" s="267"/>
      <c r="M471" s="268"/>
      <c r="N471" s="269"/>
      <c r="O471" s="269"/>
      <c r="P471" s="269"/>
      <c r="Q471" s="269"/>
      <c r="R471" s="269"/>
      <c r="S471" s="269"/>
      <c r="T471" s="270"/>
      <c r="AT471" s="271" t="s">
        <v>211</v>
      </c>
      <c r="AU471" s="271" t="s">
        <v>84</v>
      </c>
      <c r="AV471" s="15" t="s">
        <v>209</v>
      </c>
      <c r="AW471" s="15" t="s">
        <v>31</v>
      </c>
      <c r="AX471" s="15" t="s">
        <v>82</v>
      </c>
      <c r="AY471" s="271" t="s">
        <v>203</v>
      </c>
    </row>
    <row r="472" spans="1:65" s="2" customFormat="1" ht="33" customHeight="1">
      <c r="A472" s="35"/>
      <c r="B472" s="36"/>
      <c r="C472" s="209" t="s">
        <v>3356</v>
      </c>
      <c r="D472" s="209" t="s">
        <v>205</v>
      </c>
      <c r="E472" s="210" t="s">
        <v>6412</v>
      </c>
      <c r="F472" s="211" t="s">
        <v>6413</v>
      </c>
      <c r="G472" s="212" t="s">
        <v>208</v>
      </c>
      <c r="H472" s="213">
        <v>1</v>
      </c>
      <c r="I472" s="214"/>
      <c r="J472" s="215">
        <f>ROUND(I472*H472,2)</f>
        <v>0</v>
      </c>
      <c r="K472" s="211" t="s">
        <v>1</v>
      </c>
      <c r="L472" s="40"/>
      <c r="M472" s="216" t="s">
        <v>1</v>
      </c>
      <c r="N472" s="217" t="s">
        <v>40</v>
      </c>
      <c r="O472" s="72"/>
      <c r="P472" s="218">
        <f>O472*H472</f>
        <v>0</v>
      </c>
      <c r="Q472" s="218">
        <v>0</v>
      </c>
      <c r="R472" s="218">
        <f>Q472*H472</f>
        <v>0</v>
      </c>
      <c r="S472" s="218">
        <v>0</v>
      </c>
      <c r="T472" s="219">
        <f>S472*H472</f>
        <v>0</v>
      </c>
      <c r="U472" s="35"/>
      <c r="V472" s="35"/>
      <c r="W472" s="35"/>
      <c r="X472" s="35"/>
      <c r="Y472" s="35"/>
      <c r="Z472" s="35"/>
      <c r="AA472" s="35"/>
      <c r="AB472" s="35"/>
      <c r="AC472" s="35"/>
      <c r="AD472" s="35"/>
      <c r="AE472" s="35"/>
      <c r="AR472" s="220" t="s">
        <v>209</v>
      </c>
      <c r="AT472" s="220" t="s">
        <v>205</v>
      </c>
      <c r="AU472" s="220" t="s">
        <v>84</v>
      </c>
      <c r="AY472" s="18" t="s">
        <v>203</v>
      </c>
      <c r="BE472" s="221">
        <f>IF(N472="základní",J472,0)</f>
        <v>0</v>
      </c>
      <c r="BF472" s="221">
        <f>IF(N472="snížená",J472,0)</f>
        <v>0</v>
      </c>
      <c r="BG472" s="221">
        <f>IF(N472="zákl. přenesená",J472,0)</f>
        <v>0</v>
      </c>
      <c r="BH472" s="221">
        <f>IF(N472="sníž. přenesená",J472,0)</f>
        <v>0</v>
      </c>
      <c r="BI472" s="221">
        <f>IF(N472="nulová",J472,0)</f>
        <v>0</v>
      </c>
      <c r="BJ472" s="18" t="s">
        <v>82</v>
      </c>
      <c r="BK472" s="221">
        <f>ROUND(I472*H472,2)</f>
        <v>0</v>
      </c>
      <c r="BL472" s="18" t="s">
        <v>209</v>
      </c>
      <c r="BM472" s="220" t="s">
        <v>4030</v>
      </c>
    </row>
    <row r="473" spans="1:65" s="13" customFormat="1" ht="11.25">
      <c r="B473" s="222"/>
      <c r="C473" s="223"/>
      <c r="D473" s="224" t="s">
        <v>211</v>
      </c>
      <c r="E473" s="225" t="s">
        <v>1</v>
      </c>
      <c r="F473" s="226" t="s">
        <v>6376</v>
      </c>
      <c r="G473" s="223"/>
      <c r="H473" s="225" t="s">
        <v>1</v>
      </c>
      <c r="I473" s="227"/>
      <c r="J473" s="223"/>
      <c r="K473" s="223"/>
      <c r="L473" s="228"/>
      <c r="M473" s="229"/>
      <c r="N473" s="230"/>
      <c r="O473" s="230"/>
      <c r="P473" s="230"/>
      <c r="Q473" s="230"/>
      <c r="R473" s="230"/>
      <c r="S473" s="230"/>
      <c r="T473" s="231"/>
      <c r="AT473" s="232" t="s">
        <v>211</v>
      </c>
      <c r="AU473" s="232" t="s">
        <v>84</v>
      </c>
      <c r="AV473" s="13" t="s">
        <v>82</v>
      </c>
      <c r="AW473" s="13" t="s">
        <v>31</v>
      </c>
      <c r="AX473" s="13" t="s">
        <v>75</v>
      </c>
      <c r="AY473" s="232" t="s">
        <v>203</v>
      </c>
    </row>
    <row r="474" spans="1:65" s="14" customFormat="1" ht="11.25">
      <c r="B474" s="233"/>
      <c r="C474" s="234"/>
      <c r="D474" s="224" t="s">
        <v>211</v>
      </c>
      <c r="E474" s="235" t="s">
        <v>1</v>
      </c>
      <c r="F474" s="236" t="s">
        <v>6288</v>
      </c>
      <c r="G474" s="234"/>
      <c r="H474" s="237">
        <v>1</v>
      </c>
      <c r="I474" s="238"/>
      <c r="J474" s="234"/>
      <c r="K474" s="234"/>
      <c r="L474" s="239"/>
      <c r="M474" s="240"/>
      <c r="N474" s="241"/>
      <c r="O474" s="241"/>
      <c r="P474" s="241"/>
      <c r="Q474" s="241"/>
      <c r="R474" s="241"/>
      <c r="S474" s="241"/>
      <c r="T474" s="242"/>
      <c r="AT474" s="243" t="s">
        <v>211</v>
      </c>
      <c r="AU474" s="243" t="s">
        <v>84</v>
      </c>
      <c r="AV474" s="14" t="s">
        <v>84</v>
      </c>
      <c r="AW474" s="14" t="s">
        <v>31</v>
      </c>
      <c r="AX474" s="14" t="s">
        <v>75</v>
      </c>
      <c r="AY474" s="243" t="s">
        <v>203</v>
      </c>
    </row>
    <row r="475" spans="1:65" s="15" customFormat="1" ht="11.25">
      <c r="B475" s="261"/>
      <c r="C475" s="262"/>
      <c r="D475" s="224" t="s">
        <v>211</v>
      </c>
      <c r="E475" s="263" t="s">
        <v>1</v>
      </c>
      <c r="F475" s="264" t="s">
        <v>5614</v>
      </c>
      <c r="G475" s="262"/>
      <c r="H475" s="265">
        <v>1</v>
      </c>
      <c r="I475" s="266"/>
      <c r="J475" s="262"/>
      <c r="K475" s="262"/>
      <c r="L475" s="267"/>
      <c r="M475" s="268"/>
      <c r="N475" s="269"/>
      <c r="O475" s="269"/>
      <c r="P475" s="269"/>
      <c r="Q475" s="269"/>
      <c r="R475" s="269"/>
      <c r="S475" s="269"/>
      <c r="T475" s="270"/>
      <c r="AT475" s="271" t="s">
        <v>211</v>
      </c>
      <c r="AU475" s="271" t="s">
        <v>84</v>
      </c>
      <c r="AV475" s="15" t="s">
        <v>209</v>
      </c>
      <c r="AW475" s="15" t="s">
        <v>31</v>
      </c>
      <c r="AX475" s="15" t="s">
        <v>82</v>
      </c>
      <c r="AY475" s="271" t="s">
        <v>203</v>
      </c>
    </row>
    <row r="476" spans="1:65" s="2" customFormat="1" ht="33" customHeight="1">
      <c r="A476" s="35"/>
      <c r="B476" s="36"/>
      <c r="C476" s="209" t="s">
        <v>3360</v>
      </c>
      <c r="D476" s="209" t="s">
        <v>205</v>
      </c>
      <c r="E476" s="210" t="s">
        <v>6414</v>
      </c>
      <c r="F476" s="211" t="s">
        <v>6415</v>
      </c>
      <c r="G476" s="212" t="s">
        <v>208</v>
      </c>
      <c r="H476" s="213">
        <v>2</v>
      </c>
      <c r="I476" s="214"/>
      <c r="J476" s="215">
        <f>ROUND(I476*H476,2)</f>
        <v>0</v>
      </c>
      <c r="K476" s="211" t="s">
        <v>1</v>
      </c>
      <c r="L476" s="40"/>
      <c r="M476" s="216" t="s">
        <v>1</v>
      </c>
      <c r="N476" s="217" t="s">
        <v>40</v>
      </c>
      <c r="O476" s="72"/>
      <c r="P476" s="218">
        <f>O476*H476</f>
        <v>0</v>
      </c>
      <c r="Q476" s="218">
        <v>0</v>
      </c>
      <c r="R476" s="218">
        <f>Q476*H476</f>
        <v>0</v>
      </c>
      <c r="S476" s="218">
        <v>0</v>
      </c>
      <c r="T476" s="219">
        <f>S476*H476</f>
        <v>0</v>
      </c>
      <c r="U476" s="35"/>
      <c r="V476" s="35"/>
      <c r="W476" s="35"/>
      <c r="X476" s="35"/>
      <c r="Y476" s="35"/>
      <c r="Z476" s="35"/>
      <c r="AA476" s="35"/>
      <c r="AB476" s="35"/>
      <c r="AC476" s="35"/>
      <c r="AD476" s="35"/>
      <c r="AE476" s="35"/>
      <c r="AR476" s="220" t="s">
        <v>209</v>
      </c>
      <c r="AT476" s="220" t="s">
        <v>205</v>
      </c>
      <c r="AU476" s="220" t="s">
        <v>84</v>
      </c>
      <c r="AY476" s="18" t="s">
        <v>203</v>
      </c>
      <c r="BE476" s="221">
        <f>IF(N476="základní",J476,0)</f>
        <v>0</v>
      </c>
      <c r="BF476" s="221">
        <f>IF(N476="snížená",J476,0)</f>
        <v>0</v>
      </c>
      <c r="BG476" s="221">
        <f>IF(N476="zákl. přenesená",J476,0)</f>
        <v>0</v>
      </c>
      <c r="BH476" s="221">
        <f>IF(N476="sníž. přenesená",J476,0)</f>
        <v>0</v>
      </c>
      <c r="BI476" s="221">
        <f>IF(N476="nulová",J476,0)</f>
        <v>0</v>
      </c>
      <c r="BJ476" s="18" t="s">
        <v>82</v>
      </c>
      <c r="BK476" s="221">
        <f>ROUND(I476*H476,2)</f>
        <v>0</v>
      </c>
      <c r="BL476" s="18" t="s">
        <v>209</v>
      </c>
      <c r="BM476" s="220" t="s">
        <v>4039</v>
      </c>
    </row>
    <row r="477" spans="1:65" s="13" customFormat="1" ht="11.25">
      <c r="B477" s="222"/>
      <c r="C477" s="223"/>
      <c r="D477" s="224" t="s">
        <v>211</v>
      </c>
      <c r="E477" s="225" t="s">
        <v>1</v>
      </c>
      <c r="F477" s="226" t="s">
        <v>6376</v>
      </c>
      <c r="G477" s="223"/>
      <c r="H477" s="225" t="s">
        <v>1</v>
      </c>
      <c r="I477" s="227"/>
      <c r="J477" s="223"/>
      <c r="K477" s="223"/>
      <c r="L477" s="228"/>
      <c r="M477" s="229"/>
      <c r="N477" s="230"/>
      <c r="O477" s="230"/>
      <c r="P477" s="230"/>
      <c r="Q477" s="230"/>
      <c r="R477" s="230"/>
      <c r="S477" s="230"/>
      <c r="T477" s="231"/>
      <c r="AT477" s="232" t="s">
        <v>211</v>
      </c>
      <c r="AU477" s="232" t="s">
        <v>84</v>
      </c>
      <c r="AV477" s="13" t="s">
        <v>82</v>
      </c>
      <c r="AW477" s="13" t="s">
        <v>31</v>
      </c>
      <c r="AX477" s="13" t="s">
        <v>75</v>
      </c>
      <c r="AY477" s="232" t="s">
        <v>203</v>
      </c>
    </row>
    <row r="478" spans="1:65" s="14" customFormat="1" ht="11.25">
      <c r="B478" s="233"/>
      <c r="C478" s="234"/>
      <c r="D478" s="224" t="s">
        <v>211</v>
      </c>
      <c r="E478" s="235" t="s">
        <v>1</v>
      </c>
      <c r="F478" s="236" t="s">
        <v>6283</v>
      </c>
      <c r="G478" s="234"/>
      <c r="H478" s="237">
        <v>2</v>
      </c>
      <c r="I478" s="238"/>
      <c r="J478" s="234"/>
      <c r="K478" s="234"/>
      <c r="L478" s="239"/>
      <c r="M478" s="240"/>
      <c r="N478" s="241"/>
      <c r="O478" s="241"/>
      <c r="P478" s="241"/>
      <c r="Q478" s="241"/>
      <c r="R478" s="241"/>
      <c r="S478" s="241"/>
      <c r="T478" s="242"/>
      <c r="AT478" s="243" t="s">
        <v>211</v>
      </c>
      <c r="AU478" s="243" t="s">
        <v>84</v>
      </c>
      <c r="AV478" s="14" t="s">
        <v>84</v>
      </c>
      <c r="AW478" s="14" t="s">
        <v>31</v>
      </c>
      <c r="AX478" s="14" t="s">
        <v>75</v>
      </c>
      <c r="AY478" s="243" t="s">
        <v>203</v>
      </c>
    </row>
    <row r="479" spans="1:65" s="15" customFormat="1" ht="11.25">
      <c r="B479" s="261"/>
      <c r="C479" s="262"/>
      <c r="D479" s="224" t="s">
        <v>211</v>
      </c>
      <c r="E479" s="263" t="s">
        <v>1</v>
      </c>
      <c r="F479" s="264" t="s">
        <v>5614</v>
      </c>
      <c r="G479" s="262"/>
      <c r="H479" s="265">
        <v>2</v>
      </c>
      <c r="I479" s="266"/>
      <c r="J479" s="262"/>
      <c r="K479" s="262"/>
      <c r="L479" s="267"/>
      <c r="M479" s="268"/>
      <c r="N479" s="269"/>
      <c r="O479" s="269"/>
      <c r="P479" s="269"/>
      <c r="Q479" s="269"/>
      <c r="R479" s="269"/>
      <c r="S479" s="269"/>
      <c r="T479" s="270"/>
      <c r="AT479" s="271" t="s">
        <v>211</v>
      </c>
      <c r="AU479" s="271" t="s">
        <v>84</v>
      </c>
      <c r="AV479" s="15" t="s">
        <v>209</v>
      </c>
      <c r="AW479" s="15" t="s">
        <v>31</v>
      </c>
      <c r="AX479" s="15" t="s">
        <v>82</v>
      </c>
      <c r="AY479" s="271" t="s">
        <v>203</v>
      </c>
    </row>
    <row r="480" spans="1:65" s="2" customFormat="1" ht="33" customHeight="1">
      <c r="A480" s="35"/>
      <c r="B480" s="36"/>
      <c r="C480" s="209" t="s">
        <v>3366</v>
      </c>
      <c r="D480" s="209" t="s">
        <v>205</v>
      </c>
      <c r="E480" s="210" t="s">
        <v>6416</v>
      </c>
      <c r="F480" s="211" t="s">
        <v>6417</v>
      </c>
      <c r="G480" s="212" t="s">
        <v>208</v>
      </c>
      <c r="H480" s="213">
        <v>2</v>
      </c>
      <c r="I480" s="214"/>
      <c r="J480" s="215">
        <f>ROUND(I480*H480,2)</f>
        <v>0</v>
      </c>
      <c r="K480" s="211" t="s">
        <v>1</v>
      </c>
      <c r="L480" s="40"/>
      <c r="M480" s="216" t="s">
        <v>1</v>
      </c>
      <c r="N480" s="217" t="s">
        <v>40</v>
      </c>
      <c r="O480" s="72"/>
      <c r="P480" s="218">
        <f>O480*H480</f>
        <v>0</v>
      </c>
      <c r="Q480" s="218">
        <v>0</v>
      </c>
      <c r="R480" s="218">
        <f>Q480*H480</f>
        <v>0</v>
      </c>
      <c r="S480" s="218">
        <v>0</v>
      </c>
      <c r="T480" s="219">
        <f>S480*H480</f>
        <v>0</v>
      </c>
      <c r="U480" s="35"/>
      <c r="V480" s="35"/>
      <c r="W480" s="35"/>
      <c r="X480" s="35"/>
      <c r="Y480" s="35"/>
      <c r="Z480" s="35"/>
      <c r="AA480" s="35"/>
      <c r="AB480" s="35"/>
      <c r="AC480" s="35"/>
      <c r="AD480" s="35"/>
      <c r="AE480" s="35"/>
      <c r="AR480" s="220" t="s">
        <v>209</v>
      </c>
      <c r="AT480" s="220" t="s">
        <v>205</v>
      </c>
      <c r="AU480" s="220" t="s">
        <v>84</v>
      </c>
      <c r="AY480" s="18" t="s">
        <v>203</v>
      </c>
      <c r="BE480" s="221">
        <f>IF(N480="základní",J480,0)</f>
        <v>0</v>
      </c>
      <c r="BF480" s="221">
        <f>IF(N480="snížená",J480,0)</f>
        <v>0</v>
      </c>
      <c r="BG480" s="221">
        <f>IF(N480="zákl. přenesená",J480,0)</f>
        <v>0</v>
      </c>
      <c r="BH480" s="221">
        <f>IF(N480="sníž. přenesená",J480,0)</f>
        <v>0</v>
      </c>
      <c r="BI480" s="221">
        <f>IF(N480="nulová",J480,0)</f>
        <v>0</v>
      </c>
      <c r="BJ480" s="18" t="s">
        <v>82</v>
      </c>
      <c r="BK480" s="221">
        <f>ROUND(I480*H480,2)</f>
        <v>0</v>
      </c>
      <c r="BL480" s="18" t="s">
        <v>209</v>
      </c>
      <c r="BM480" s="220" t="s">
        <v>4047</v>
      </c>
    </row>
    <row r="481" spans="1:65" s="13" customFormat="1" ht="22.5">
      <c r="B481" s="222"/>
      <c r="C481" s="223"/>
      <c r="D481" s="224" t="s">
        <v>211</v>
      </c>
      <c r="E481" s="225" t="s">
        <v>1</v>
      </c>
      <c r="F481" s="226" t="s">
        <v>6358</v>
      </c>
      <c r="G481" s="223"/>
      <c r="H481" s="225" t="s">
        <v>1</v>
      </c>
      <c r="I481" s="227"/>
      <c r="J481" s="223"/>
      <c r="K481" s="223"/>
      <c r="L481" s="228"/>
      <c r="M481" s="229"/>
      <c r="N481" s="230"/>
      <c r="O481" s="230"/>
      <c r="P481" s="230"/>
      <c r="Q481" s="230"/>
      <c r="R481" s="230"/>
      <c r="S481" s="230"/>
      <c r="T481" s="231"/>
      <c r="AT481" s="232" t="s">
        <v>211</v>
      </c>
      <c r="AU481" s="232" t="s">
        <v>84</v>
      </c>
      <c r="AV481" s="13" t="s">
        <v>82</v>
      </c>
      <c r="AW481" s="13" t="s">
        <v>31</v>
      </c>
      <c r="AX481" s="13" t="s">
        <v>75</v>
      </c>
      <c r="AY481" s="232" t="s">
        <v>203</v>
      </c>
    </row>
    <row r="482" spans="1:65" s="14" customFormat="1" ht="11.25">
      <c r="B482" s="233"/>
      <c r="C482" s="234"/>
      <c r="D482" s="224" t="s">
        <v>211</v>
      </c>
      <c r="E482" s="235" t="s">
        <v>1</v>
      </c>
      <c r="F482" s="236" t="s">
        <v>6283</v>
      </c>
      <c r="G482" s="234"/>
      <c r="H482" s="237">
        <v>2</v>
      </c>
      <c r="I482" s="238"/>
      <c r="J482" s="234"/>
      <c r="K482" s="234"/>
      <c r="L482" s="239"/>
      <c r="M482" s="240"/>
      <c r="N482" s="241"/>
      <c r="O482" s="241"/>
      <c r="P482" s="241"/>
      <c r="Q482" s="241"/>
      <c r="R482" s="241"/>
      <c r="S482" s="241"/>
      <c r="T482" s="242"/>
      <c r="AT482" s="243" t="s">
        <v>211</v>
      </c>
      <c r="AU482" s="243" t="s">
        <v>84</v>
      </c>
      <c r="AV482" s="14" t="s">
        <v>84</v>
      </c>
      <c r="AW482" s="14" t="s">
        <v>31</v>
      </c>
      <c r="AX482" s="14" t="s">
        <v>75</v>
      </c>
      <c r="AY482" s="243" t="s">
        <v>203</v>
      </c>
    </row>
    <row r="483" spans="1:65" s="15" customFormat="1" ht="11.25">
      <c r="B483" s="261"/>
      <c r="C483" s="262"/>
      <c r="D483" s="224" t="s">
        <v>211</v>
      </c>
      <c r="E483" s="263" t="s">
        <v>1</v>
      </c>
      <c r="F483" s="264" t="s">
        <v>5614</v>
      </c>
      <c r="G483" s="262"/>
      <c r="H483" s="265">
        <v>2</v>
      </c>
      <c r="I483" s="266"/>
      <c r="J483" s="262"/>
      <c r="K483" s="262"/>
      <c r="L483" s="267"/>
      <c r="M483" s="268"/>
      <c r="N483" s="269"/>
      <c r="O483" s="269"/>
      <c r="P483" s="269"/>
      <c r="Q483" s="269"/>
      <c r="R483" s="269"/>
      <c r="S483" s="269"/>
      <c r="T483" s="270"/>
      <c r="AT483" s="271" t="s">
        <v>211</v>
      </c>
      <c r="AU483" s="271" t="s">
        <v>84</v>
      </c>
      <c r="AV483" s="15" t="s">
        <v>209</v>
      </c>
      <c r="AW483" s="15" t="s">
        <v>31</v>
      </c>
      <c r="AX483" s="15" t="s">
        <v>82</v>
      </c>
      <c r="AY483" s="271" t="s">
        <v>203</v>
      </c>
    </row>
    <row r="484" spans="1:65" s="2" customFormat="1" ht="21.75" customHeight="1">
      <c r="A484" s="35"/>
      <c r="B484" s="36"/>
      <c r="C484" s="209" t="s">
        <v>3384</v>
      </c>
      <c r="D484" s="209" t="s">
        <v>205</v>
      </c>
      <c r="E484" s="210" t="s">
        <v>6418</v>
      </c>
      <c r="F484" s="211" t="s">
        <v>6419</v>
      </c>
      <c r="G484" s="212" t="s">
        <v>208</v>
      </c>
      <c r="H484" s="213">
        <v>6</v>
      </c>
      <c r="I484" s="214"/>
      <c r="J484" s="215">
        <f>ROUND(I484*H484,2)</f>
        <v>0</v>
      </c>
      <c r="K484" s="211" t="s">
        <v>1</v>
      </c>
      <c r="L484" s="40"/>
      <c r="M484" s="216" t="s">
        <v>1</v>
      </c>
      <c r="N484" s="217" t="s">
        <v>40</v>
      </c>
      <c r="O484" s="72"/>
      <c r="P484" s="218">
        <f>O484*H484</f>
        <v>0</v>
      </c>
      <c r="Q484" s="218">
        <v>0</v>
      </c>
      <c r="R484" s="218">
        <f>Q484*H484</f>
        <v>0</v>
      </c>
      <c r="S484" s="218">
        <v>0</v>
      </c>
      <c r="T484" s="219">
        <f>S484*H484</f>
        <v>0</v>
      </c>
      <c r="U484" s="35"/>
      <c r="V484" s="35"/>
      <c r="W484" s="35"/>
      <c r="X484" s="35"/>
      <c r="Y484" s="35"/>
      <c r="Z484" s="35"/>
      <c r="AA484" s="35"/>
      <c r="AB484" s="35"/>
      <c r="AC484" s="35"/>
      <c r="AD484" s="35"/>
      <c r="AE484" s="35"/>
      <c r="AR484" s="220" t="s">
        <v>209</v>
      </c>
      <c r="AT484" s="220" t="s">
        <v>205</v>
      </c>
      <c r="AU484" s="220" t="s">
        <v>84</v>
      </c>
      <c r="AY484" s="18" t="s">
        <v>203</v>
      </c>
      <c r="BE484" s="221">
        <f>IF(N484="základní",J484,0)</f>
        <v>0</v>
      </c>
      <c r="BF484" s="221">
        <f>IF(N484="snížená",J484,0)</f>
        <v>0</v>
      </c>
      <c r="BG484" s="221">
        <f>IF(N484="zákl. přenesená",J484,0)</f>
        <v>0</v>
      </c>
      <c r="BH484" s="221">
        <f>IF(N484="sníž. přenesená",J484,0)</f>
        <v>0</v>
      </c>
      <c r="BI484" s="221">
        <f>IF(N484="nulová",J484,0)</f>
        <v>0</v>
      </c>
      <c r="BJ484" s="18" t="s">
        <v>82</v>
      </c>
      <c r="BK484" s="221">
        <f>ROUND(I484*H484,2)</f>
        <v>0</v>
      </c>
      <c r="BL484" s="18" t="s">
        <v>209</v>
      </c>
      <c r="BM484" s="220" t="s">
        <v>4055</v>
      </c>
    </row>
    <row r="485" spans="1:65" s="13" customFormat="1" ht="11.25">
      <c r="B485" s="222"/>
      <c r="C485" s="223"/>
      <c r="D485" s="224" t="s">
        <v>211</v>
      </c>
      <c r="E485" s="225" t="s">
        <v>1</v>
      </c>
      <c r="F485" s="226" t="s">
        <v>6420</v>
      </c>
      <c r="G485" s="223"/>
      <c r="H485" s="225" t="s">
        <v>1</v>
      </c>
      <c r="I485" s="227"/>
      <c r="J485" s="223"/>
      <c r="K485" s="223"/>
      <c r="L485" s="228"/>
      <c r="M485" s="229"/>
      <c r="N485" s="230"/>
      <c r="O485" s="230"/>
      <c r="P485" s="230"/>
      <c r="Q485" s="230"/>
      <c r="R485" s="230"/>
      <c r="S485" s="230"/>
      <c r="T485" s="231"/>
      <c r="AT485" s="232" t="s">
        <v>211</v>
      </c>
      <c r="AU485" s="232" t="s">
        <v>84</v>
      </c>
      <c r="AV485" s="13" t="s">
        <v>82</v>
      </c>
      <c r="AW485" s="13" t="s">
        <v>31</v>
      </c>
      <c r="AX485" s="13" t="s">
        <v>75</v>
      </c>
      <c r="AY485" s="232" t="s">
        <v>203</v>
      </c>
    </row>
    <row r="486" spans="1:65" s="14" customFormat="1" ht="11.25">
      <c r="B486" s="233"/>
      <c r="C486" s="234"/>
      <c r="D486" s="224" t="s">
        <v>211</v>
      </c>
      <c r="E486" s="235" t="s">
        <v>1</v>
      </c>
      <c r="F486" s="236" t="s">
        <v>6214</v>
      </c>
      <c r="G486" s="234"/>
      <c r="H486" s="237">
        <v>6</v>
      </c>
      <c r="I486" s="238"/>
      <c r="J486" s="234"/>
      <c r="K486" s="234"/>
      <c r="L486" s="239"/>
      <c r="M486" s="240"/>
      <c r="N486" s="241"/>
      <c r="O486" s="241"/>
      <c r="P486" s="241"/>
      <c r="Q486" s="241"/>
      <c r="R486" s="241"/>
      <c r="S486" s="241"/>
      <c r="T486" s="242"/>
      <c r="AT486" s="243" t="s">
        <v>211</v>
      </c>
      <c r="AU486" s="243" t="s">
        <v>84</v>
      </c>
      <c r="AV486" s="14" t="s">
        <v>84</v>
      </c>
      <c r="AW486" s="14" t="s">
        <v>31</v>
      </c>
      <c r="AX486" s="14" t="s">
        <v>75</v>
      </c>
      <c r="AY486" s="243" t="s">
        <v>203</v>
      </c>
    </row>
    <row r="487" spans="1:65" s="15" customFormat="1" ht="11.25">
      <c r="B487" s="261"/>
      <c r="C487" s="262"/>
      <c r="D487" s="224" t="s">
        <v>211</v>
      </c>
      <c r="E487" s="263" t="s">
        <v>1</v>
      </c>
      <c r="F487" s="264" t="s">
        <v>5614</v>
      </c>
      <c r="G487" s="262"/>
      <c r="H487" s="265">
        <v>6</v>
      </c>
      <c r="I487" s="266"/>
      <c r="J487" s="262"/>
      <c r="K487" s="262"/>
      <c r="L487" s="267"/>
      <c r="M487" s="268"/>
      <c r="N487" s="269"/>
      <c r="O487" s="269"/>
      <c r="P487" s="269"/>
      <c r="Q487" s="269"/>
      <c r="R487" s="269"/>
      <c r="S487" s="269"/>
      <c r="T487" s="270"/>
      <c r="AT487" s="271" t="s">
        <v>211</v>
      </c>
      <c r="AU487" s="271" t="s">
        <v>84</v>
      </c>
      <c r="AV487" s="15" t="s">
        <v>209</v>
      </c>
      <c r="AW487" s="15" t="s">
        <v>31</v>
      </c>
      <c r="AX487" s="15" t="s">
        <v>82</v>
      </c>
      <c r="AY487" s="271" t="s">
        <v>203</v>
      </c>
    </row>
    <row r="488" spans="1:65" s="2" customFormat="1" ht="21.75" customHeight="1">
      <c r="A488" s="35"/>
      <c r="B488" s="36"/>
      <c r="C488" s="209" t="s">
        <v>3388</v>
      </c>
      <c r="D488" s="209" t="s">
        <v>205</v>
      </c>
      <c r="E488" s="210" t="s">
        <v>6421</v>
      </c>
      <c r="F488" s="211" t="s">
        <v>6422</v>
      </c>
      <c r="G488" s="212" t="s">
        <v>6423</v>
      </c>
      <c r="H488" s="213">
        <v>8</v>
      </c>
      <c r="I488" s="214"/>
      <c r="J488" s="215">
        <f>ROUND(I488*H488,2)</f>
        <v>0</v>
      </c>
      <c r="K488" s="211" t="s">
        <v>1</v>
      </c>
      <c r="L488" s="40"/>
      <c r="M488" s="216" t="s">
        <v>1</v>
      </c>
      <c r="N488" s="217" t="s">
        <v>40</v>
      </c>
      <c r="O488" s="72"/>
      <c r="P488" s="218">
        <f>O488*H488</f>
        <v>0</v>
      </c>
      <c r="Q488" s="218">
        <v>0</v>
      </c>
      <c r="R488" s="218">
        <f>Q488*H488</f>
        <v>0</v>
      </c>
      <c r="S488" s="218">
        <v>0</v>
      </c>
      <c r="T488" s="219">
        <f>S488*H488</f>
        <v>0</v>
      </c>
      <c r="U488" s="35"/>
      <c r="V488" s="35"/>
      <c r="W488" s="35"/>
      <c r="X488" s="35"/>
      <c r="Y488" s="35"/>
      <c r="Z488" s="35"/>
      <c r="AA488" s="35"/>
      <c r="AB488" s="35"/>
      <c r="AC488" s="35"/>
      <c r="AD488" s="35"/>
      <c r="AE488" s="35"/>
      <c r="AR488" s="220" t="s">
        <v>209</v>
      </c>
      <c r="AT488" s="220" t="s">
        <v>205</v>
      </c>
      <c r="AU488" s="220" t="s">
        <v>84</v>
      </c>
      <c r="AY488" s="18" t="s">
        <v>203</v>
      </c>
      <c r="BE488" s="221">
        <f>IF(N488="základní",J488,0)</f>
        <v>0</v>
      </c>
      <c r="BF488" s="221">
        <f>IF(N488="snížená",J488,0)</f>
        <v>0</v>
      </c>
      <c r="BG488" s="221">
        <f>IF(N488="zákl. přenesená",J488,0)</f>
        <v>0</v>
      </c>
      <c r="BH488" s="221">
        <f>IF(N488="sníž. přenesená",J488,0)</f>
        <v>0</v>
      </c>
      <c r="BI488" s="221">
        <f>IF(N488="nulová",J488,0)</f>
        <v>0</v>
      </c>
      <c r="BJ488" s="18" t="s">
        <v>82</v>
      </c>
      <c r="BK488" s="221">
        <f>ROUND(I488*H488,2)</f>
        <v>0</v>
      </c>
      <c r="BL488" s="18" t="s">
        <v>209</v>
      </c>
      <c r="BM488" s="220" t="s">
        <v>4066</v>
      </c>
    </row>
    <row r="489" spans="1:65" s="13" customFormat="1" ht="22.5">
      <c r="B489" s="222"/>
      <c r="C489" s="223"/>
      <c r="D489" s="224" t="s">
        <v>211</v>
      </c>
      <c r="E489" s="225" t="s">
        <v>1</v>
      </c>
      <c r="F489" s="226" t="s">
        <v>6424</v>
      </c>
      <c r="G489" s="223"/>
      <c r="H489" s="225" t="s">
        <v>1</v>
      </c>
      <c r="I489" s="227"/>
      <c r="J489" s="223"/>
      <c r="K489" s="223"/>
      <c r="L489" s="228"/>
      <c r="M489" s="229"/>
      <c r="N489" s="230"/>
      <c r="O489" s="230"/>
      <c r="P489" s="230"/>
      <c r="Q489" s="230"/>
      <c r="R489" s="230"/>
      <c r="S489" s="230"/>
      <c r="T489" s="231"/>
      <c r="AT489" s="232" t="s">
        <v>211</v>
      </c>
      <c r="AU489" s="232" t="s">
        <v>84</v>
      </c>
      <c r="AV489" s="13" t="s">
        <v>82</v>
      </c>
      <c r="AW489" s="13" t="s">
        <v>31</v>
      </c>
      <c r="AX489" s="13" t="s">
        <v>75</v>
      </c>
      <c r="AY489" s="232" t="s">
        <v>203</v>
      </c>
    </row>
    <row r="490" spans="1:65" s="14" customFormat="1" ht="11.25">
      <c r="B490" s="233"/>
      <c r="C490" s="234"/>
      <c r="D490" s="224" t="s">
        <v>211</v>
      </c>
      <c r="E490" s="235" t="s">
        <v>1</v>
      </c>
      <c r="F490" s="236" t="s">
        <v>6369</v>
      </c>
      <c r="G490" s="234"/>
      <c r="H490" s="237">
        <v>8</v>
      </c>
      <c r="I490" s="238"/>
      <c r="J490" s="234"/>
      <c r="K490" s="234"/>
      <c r="L490" s="239"/>
      <c r="M490" s="240"/>
      <c r="N490" s="241"/>
      <c r="O490" s="241"/>
      <c r="P490" s="241"/>
      <c r="Q490" s="241"/>
      <c r="R490" s="241"/>
      <c r="S490" s="241"/>
      <c r="T490" s="242"/>
      <c r="AT490" s="243" t="s">
        <v>211</v>
      </c>
      <c r="AU490" s="243" t="s">
        <v>84</v>
      </c>
      <c r="AV490" s="14" t="s">
        <v>84</v>
      </c>
      <c r="AW490" s="14" t="s">
        <v>31</v>
      </c>
      <c r="AX490" s="14" t="s">
        <v>75</v>
      </c>
      <c r="AY490" s="243" t="s">
        <v>203</v>
      </c>
    </row>
    <row r="491" spans="1:65" s="15" customFormat="1" ht="11.25">
      <c r="B491" s="261"/>
      <c r="C491" s="262"/>
      <c r="D491" s="224" t="s">
        <v>211</v>
      </c>
      <c r="E491" s="263" t="s">
        <v>1</v>
      </c>
      <c r="F491" s="264" t="s">
        <v>5614</v>
      </c>
      <c r="G491" s="262"/>
      <c r="H491" s="265">
        <v>8</v>
      </c>
      <c r="I491" s="266"/>
      <c r="J491" s="262"/>
      <c r="K491" s="262"/>
      <c r="L491" s="267"/>
      <c r="M491" s="268"/>
      <c r="N491" s="269"/>
      <c r="O491" s="269"/>
      <c r="P491" s="269"/>
      <c r="Q491" s="269"/>
      <c r="R491" s="269"/>
      <c r="S491" s="269"/>
      <c r="T491" s="270"/>
      <c r="AT491" s="271" t="s">
        <v>211</v>
      </c>
      <c r="AU491" s="271" t="s">
        <v>84</v>
      </c>
      <c r="AV491" s="15" t="s">
        <v>209</v>
      </c>
      <c r="AW491" s="15" t="s">
        <v>31</v>
      </c>
      <c r="AX491" s="15" t="s">
        <v>82</v>
      </c>
      <c r="AY491" s="271" t="s">
        <v>203</v>
      </c>
    </row>
    <row r="492" spans="1:65" s="2" customFormat="1" ht="16.5" customHeight="1">
      <c r="A492" s="35"/>
      <c r="B492" s="36"/>
      <c r="C492" s="209" t="s">
        <v>3392</v>
      </c>
      <c r="D492" s="209" t="s">
        <v>205</v>
      </c>
      <c r="E492" s="210" t="s">
        <v>6425</v>
      </c>
      <c r="F492" s="211" t="s">
        <v>6426</v>
      </c>
      <c r="G492" s="212" t="s">
        <v>409</v>
      </c>
      <c r="H492" s="213">
        <v>1.399</v>
      </c>
      <c r="I492" s="214"/>
      <c r="J492" s="215">
        <f>ROUND(I492*H492,2)</f>
        <v>0</v>
      </c>
      <c r="K492" s="211" t="s">
        <v>1</v>
      </c>
      <c r="L492" s="40"/>
      <c r="M492" s="216" t="s">
        <v>1</v>
      </c>
      <c r="N492" s="217" t="s">
        <v>40</v>
      </c>
      <c r="O492" s="72"/>
      <c r="P492" s="218">
        <f>O492*H492</f>
        <v>0</v>
      </c>
      <c r="Q492" s="218">
        <v>0</v>
      </c>
      <c r="R492" s="218">
        <f>Q492*H492</f>
        <v>0</v>
      </c>
      <c r="S492" s="218">
        <v>0</v>
      </c>
      <c r="T492" s="219">
        <f>S492*H492</f>
        <v>0</v>
      </c>
      <c r="U492" s="35"/>
      <c r="V492" s="35"/>
      <c r="W492" s="35"/>
      <c r="X492" s="35"/>
      <c r="Y492" s="35"/>
      <c r="Z492" s="35"/>
      <c r="AA492" s="35"/>
      <c r="AB492" s="35"/>
      <c r="AC492" s="35"/>
      <c r="AD492" s="35"/>
      <c r="AE492" s="35"/>
      <c r="AR492" s="220" t="s">
        <v>209</v>
      </c>
      <c r="AT492" s="220" t="s">
        <v>205</v>
      </c>
      <c r="AU492" s="220" t="s">
        <v>84</v>
      </c>
      <c r="AY492" s="18" t="s">
        <v>203</v>
      </c>
      <c r="BE492" s="221">
        <f>IF(N492="základní",J492,0)</f>
        <v>0</v>
      </c>
      <c r="BF492" s="221">
        <f>IF(N492="snížená",J492,0)</f>
        <v>0</v>
      </c>
      <c r="BG492" s="221">
        <f>IF(N492="zákl. přenesená",J492,0)</f>
        <v>0</v>
      </c>
      <c r="BH492" s="221">
        <f>IF(N492="sníž. přenesená",J492,0)</f>
        <v>0</v>
      </c>
      <c r="BI492" s="221">
        <f>IF(N492="nulová",J492,0)</f>
        <v>0</v>
      </c>
      <c r="BJ492" s="18" t="s">
        <v>82</v>
      </c>
      <c r="BK492" s="221">
        <f>ROUND(I492*H492,2)</f>
        <v>0</v>
      </c>
      <c r="BL492" s="18" t="s">
        <v>209</v>
      </c>
      <c r="BM492" s="220" t="s">
        <v>4076</v>
      </c>
    </row>
    <row r="493" spans="1:65" s="12" customFormat="1" ht="25.9" customHeight="1">
      <c r="B493" s="193"/>
      <c r="C493" s="194"/>
      <c r="D493" s="195" t="s">
        <v>74</v>
      </c>
      <c r="E493" s="196" t="s">
        <v>3573</v>
      </c>
      <c r="F493" s="196" t="s">
        <v>3574</v>
      </c>
      <c r="G493" s="194"/>
      <c r="H493" s="194"/>
      <c r="I493" s="197"/>
      <c r="J493" s="198">
        <f>BK493</f>
        <v>0</v>
      </c>
      <c r="K493" s="194"/>
      <c r="L493" s="199"/>
      <c r="M493" s="200"/>
      <c r="N493" s="201"/>
      <c r="O493" s="201"/>
      <c r="P493" s="202">
        <f>SUM(P494:P496)</f>
        <v>0</v>
      </c>
      <c r="Q493" s="201"/>
      <c r="R493" s="202">
        <f>SUM(R494:R496)</f>
        <v>0</v>
      </c>
      <c r="S493" s="201"/>
      <c r="T493" s="203">
        <f>SUM(T494:T496)</f>
        <v>0</v>
      </c>
      <c r="AR493" s="204" t="s">
        <v>84</v>
      </c>
      <c r="AT493" s="205" t="s">
        <v>74</v>
      </c>
      <c r="AU493" s="205" t="s">
        <v>75</v>
      </c>
      <c r="AY493" s="204" t="s">
        <v>203</v>
      </c>
      <c r="BK493" s="206">
        <f>SUM(BK494:BK496)</f>
        <v>0</v>
      </c>
    </row>
    <row r="494" spans="1:65" s="2" customFormat="1" ht="33" customHeight="1">
      <c r="A494" s="35"/>
      <c r="B494" s="36"/>
      <c r="C494" s="209" t="s">
        <v>3396</v>
      </c>
      <c r="D494" s="209" t="s">
        <v>205</v>
      </c>
      <c r="E494" s="210" t="s">
        <v>6427</v>
      </c>
      <c r="F494" s="211" t="s">
        <v>6428</v>
      </c>
      <c r="G494" s="212" t="s">
        <v>2638</v>
      </c>
      <c r="H494" s="213">
        <v>282.03800000000001</v>
      </c>
      <c r="I494" s="214"/>
      <c r="J494" s="215">
        <f>ROUND(I494*H494,2)</f>
        <v>0</v>
      </c>
      <c r="K494" s="211" t="s">
        <v>1</v>
      </c>
      <c r="L494" s="40"/>
      <c r="M494" s="216" t="s">
        <v>1</v>
      </c>
      <c r="N494" s="217" t="s">
        <v>40</v>
      </c>
      <c r="O494" s="72"/>
      <c r="P494" s="218">
        <f>O494*H494</f>
        <v>0</v>
      </c>
      <c r="Q494" s="218">
        <v>0</v>
      </c>
      <c r="R494" s="218">
        <f>Q494*H494</f>
        <v>0</v>
      </c>
      <c r="S494" s="218">
        <v>0</v>
      </c>
      <c r="T494" s="219">
        <f>S494*H494</f>
        <v>0</v>
      </c>
      <c r="U494" s="35"/>
      <c r="V494" s="35"/>
      <c r="W494" s="35"/>
      <c r="X494" s="35"/>
      <c r="Y494" s="35"/>
      <c r="Z494" s="35"/>
      <c r="AA494" s="35"/>
      <c r="AB494" s="35"/>
      <c r="AC494" s="35"/>
      <c r="AD494" s="35"/>
      <c r="AE494" s="35"/>
      <c r="AR494" s="220" t="s">
        <v>412</v>
      </c>
      <c r="AT494" s="220" t="s">
        <v>205</v>
      </c>
      <c r="AU494" s="220" t="s">
        <v>82</v>
      </c>
      <c r="AY494" s="18" t="s">
        <v>203</v>
      </c>
      <c r="BE494" s="221">
        <f>IF(N494="základní",J494,0)</f>
        <v>0</v>
      </c>
      <c r="BF494" s="221">
        <f>IF(N494="snížená",J494,0)</f>
        <v>0</v>
      </c>
      <c r="BG494" s="221">
        <f>IF(N494="zákl. přenesená",J494,0)</f>
        <v>0</v>
      </c>
      <c r="BH494" s="221">
        <f>IF(N494="sníž. přenesená",J494,0)</f>
        <v>0</v>
      </c>
      <c r="BI494" s="221">
        <f>IF(N494="nulová",J494,0)</f>
        <v>0</v>
      </c>
      <c r="BJ494" s="18" t="s">
        <v>82</v>
      </c>
      <c r="BK494" s="221">
        <f>ROUND(I494*H494,2)</f>
        <v>0</v>
      </c>
      <c r="BL494" s="18" t="s">
        <v>412</v>
      </c>
      <c r="BM494" s="220" t="s">
        <v>4084</v>
      </c>
    </row>
    <row r="495" spans="1:65" s="2" customFormat="1" ht="33" customHeight="1">
      <c r="A495" s="35"/>
      <c r="B495" s="36"/>
      <c r="C495" s="209" t="s">
        <v>3402</v>
      </c>
      <c r="D495" s="209" t="s">
        <v>205</v>
      </c>
      <c r="E495" s="210" t="s">
        <v>6429</v>
      </c>
      <c r="F495" s="211" t="s">
        <v>6430</v>
      </c>
      <c r="G495" s="212" t="s">
        <v>2638</v>
      </c>
      <c r="H495" s="213">
        <v>423.05799999999999</v>
      </c>
      <c r="I495" s="214"/>
      <c r="J495" s="215">
        <f>ROUND(I495*H495,2)</f>
        <v>0</v>
      </c>
      <c r="K495" s="211" t="s">
        <v>1</v>
      </c>
      <c r="L495" s="40"/>
      <c r="M495" s="216" t="s">
        <v>1</v>
      </c>
      <c r="N495" s="217" t="s">
        <v>40</v>
      </c>
      <c r="O495" s="72"/>
      <c r="P495" s="218">
        <f>O495*H495</f>
        <v>0</v>
      </c>
      <c r="Q495" s="218">
        <v>0</v>
      </c>
      <c r="R495" s="218">
        <f>Q495*H495</f>
        <v>0</v>
      </c>
      <c r="S495" s="218">
        <v>0</v>
      </c>
      <c r="T495" s="219">
        <f>S495*H495</f>
        <v>0</v>
      </c>
      <c r="U495" s="35"/>
      <c r="V495" s="35"/>
      <c r="W495" s="35"/>
      <c r="X495" s="35"/>
      <c r="Y495" s="35"/>
      <c r="Z495" s="35"/>
      <c r="AA495" s="35"/>
      <c r="AB495" s="35"/>
      <c r="AC495" s="35"/>
      <c r="AD495" s="35"/>
      <c r="AE495" s="35"/>
      <c r="AR495" s="220" t="s">
        <v>412</v>
      </c>
      <c r="AT495" s="220" t="s">
        <v>205</v>
      </c>
      <c r="AU495" s="220" t="s">
        <v>82</v>
      </c>
      <c r="AY495" s="18" t="s">
        <v>203</v>
      </c>
      <c r="BE495" s="221">
        <f>IF(N495="základní",J495,0)</f>
        <v>0</v>
      </c>
      <c r="BF495" s="221">
        <f>IF(N495="snížená",J495,0)</f>
        <v>0</v>
      </c>
      <c r="BG495" s="221">
        <f>IF(N495="zákl. přenesená",J495,0)</f>
        <v>0</v>
      </c>
      <c r="BH495" s="221">
        <f>IF(N495="sníž. přenesená",J495,0)</f>
        <v>0</v>
      </c>
      <c r="BI495" s="221">
        <f>IF(N495="nulová",J495,0)</f>
        <v>0</v>
      </c>
      <c r="BJ495" s="18" t="s">
        <v>82</v>
      </c>
      <c r="BK495" s="221">
        <f>ROUND(I495*H495,2)</f>
        <v>0</v>
      </c>
      <c r="BL495" s="18" t="s">
        <v>412</v>
      </c>
      <c r="BM495" s="220" t="s">
        <v>4092</v>
      </c>
    </row>
    <row r="496" spans="1:65" s="2" customFormat="1" ht="16.5" customHeight="1">
      <c r="A496" s="35"/>
      <c r="B496" s="36"/>
      <c r="C496" s="209" t="s">
        <v>3410</v>
      </c>
      <c r="D496" s="209" t="s">
        <v>205</v>
      </c>
      <c r="E496" s="210" t="s">
        <v>6431</v>
      </c>
      <c r="F496" s="211" t="s">
        <v>6432</v>
      </c>
      <c r="G496" s="212" t="s">
        <v>409</v>
      </c>
      <c r="H496" s="213">
        <v>0.70499999999999996</v>
      </c>
      <c r="I496" s="214"/>
      <c r="J496" s="215">
        <f>ROUND(I496*H496,2)</f>
        <v>0</v>
      </c>
      <c r="K496" s="211" t="s">
        <v>1</v>
      </c>
      <c r="L496" s="40"/>
      <c r="M496" s="216" t="s">
        <v>1</v>
      </c>
      <c r="N496" s="217" t="s">
        <v>40</v>
      </c>
      <c r="O496" s="72"/>
      <c r="P496" s="218">
        <f>O496*H496</f>
        <v>0</v>
      </c>
      <c r="Q496" s="218">
        <v>0</v>
      </c>
      <c r="R496" s="218">
        <f>Q496*H496</f>
        <v>0</v>
      </c>
      <c r="S496" s="218">
        <v>0</v>
      </c>
      <c r="T496" s="219">
        <f>S496*H496</f>
        <v>0</v>
      </c>
      <c r="U496" s="35"/>
      <c r="V496" s="35"/>
      <c r="W496" s="35"/>
      <c r="X496" s="35"/>
      <c r="Y496" s="35"/>
      <c r="Z496" s="35"/>
      <c r="AA496" s="35"/>
      <c r="AB496" s="35"/>
      <c r="AC496" s="35"/>
      <c r="AD496" s="35"/>
      <c r="AE496" s="35"/>
      <c r="AR496" s="220" t="s">
        <v>412</v>
      </c>
      <c r="AT496" s="220" t="s">
        <v>205</v>
      </c>
      <c r="AU496" s="220" t="s">
        <v>82</v>
      </c>
      <c r="AY496" s="18" t="s">
        <v>203</v>
      </c>
      <c r="BE496" s="221">
        <f>IF(N496="základní",J496,0)</f>
        <v>0</v>
      </c>
      <c r="BF496" s="221">
        <f>IF(N496="snížená",J496,0)</f>
        <v>0</v>
      </c>
      <c r="BG496" s="221">
        <f>IF(N496="zákl. přenesená",J496,0)</f>
        <v>0</v>
      </c>
      <c r="BH496" s="221">
        <f>IF(N496="sníž. přenesená",J496,0)</f>
        <v>0</v>
      </c>
      <c r="BI496" s="221">
        <f>IF(N496="nulová",J496,0)</f>
        <v>0</v>
      </c>
      <c r="BJ496" s="18" t="s">
        <v>82</v>
      </c>
      <c r="BK496" s="221">
        <f>ROUND(I496*H496,2)</f>
        <v>0</v>
      </c>
      <c r="BL496" s="18" t="s">
        <v>412</v>
      </c>
      <c r="BM496" s="220" t="s">
        <v>4103</v>
      </c>
    </row>
    <row r="497" spans="1:65" s="12" customFormat="1" ht="25.9" customHeight="1">
      <c r="B497" s="193"/>
      <c r="C497" s="194"/>
      <c r="D497" s="195" t="s">
        <v>74</v>
      </c>
      <c r="E497" s="196" t="s">
        <v>6090</v>
      </c>
      <c r="F497" s="196" t="s">
        <v>6433</v>
      </c>
      <c r="G497" s="194"/>
      <c r="H497" s="194"/>
      <c r="I497" s="197"/>
      <c r="J497" s="198">
        <f>BK497</f>
        <v>0</v>
      </c>
      <c r="K497" s="194"/>
      <c r="L497" s="199"/>
      <c r="M497" s="200"/>
      <c r="N497" s="201"/>
      <c r="O497" s="201"/>
      <c r="P497" s="202">
        <f>SUM(P498:P503)</f>
        <v>0</v>
      </c>
      <c r="Q497" s="201"/>
      <c r="R497" s="202">
        <f>SUM(R498:R503)</f>
        <v>0</v>
      </c>
      <c r="S497" s="201"/>
      <c r="T497" s="203">
        <f>SUM(T498:T503)</f>
        <v>0</v>
      </c>
      <c r="AR497" s="204" t="s">
        <v>84</v>
      </c>
      <c r="AT497" s="205" t="s">
        <v>74</v>
      </c>
      <c r="AU497" s="205" t="s">
        <v>75</v>
      </c>
      <c r="AY497" s="204" t="s">
        <v>203</v>
      </c>
      <c r="BK497" s="206">
        <f>SUM(BK498:BK503)</f>
        <v>0</v>
      </c>
    </row>
    <row r="498" spans="1:65" s="2" customFormat="1" ht="16.5" customHeight="1">
      <c r="A498" s="35"/>
      <c r="B498" s="36"/>
      <c r="C498" s="209" t="s">
        <v>3415</v>
      </c>
      <c r="D498" s="209" t="s">
        <v>205</v>
      </c>
      <c r="E498" s="210" t="s">
        <v>6434</v>
      </c>
      <c r="F498" s="211" t="s">
        <v>6435</v>
      </c>
      <c r="G498" s="212" t="s">
        <v>240</v>
      </c>
      <c r="H498" s="213">
        <v>32</v>
      </c>
      <c r="I498" s="214"/>
      <c r="J498" s="215">
        <f>ROUND(I498*H498,2)</f>
        <v>0</v>
      </c>
      <c r="K498" s="211" t="s">
        <v>1</v>
      </c>
      <c r="L498" s="40"/>
      <c r="M498" s="216" t="s">
        <v>1</v>
      </c>
      <c r="N498" s="217" t="s">
        <v>40</v>
      </c>
      <c r="O498" s="72"/>
      <c r="P498" s="218">
        <f>O498*H498</f>
        <v>0</v>
      </c>
      <c r="Q498" s="218">
        <v>0</v>
      </c>
      <c r="R498" s="218">
        <f>Q498*H498</f>
        <v>0</v>
      </c>
      <c r="S498" s="218">
        <v>0</v>
      </c>
      <c r="T498" s="219">
        <f>S498*H498</f>
        <v>0</v>
      </c>
      <c r="U498" s="35"/>
      <c r="V498" s="35"/>
      <c r="W498" s="35"/>
      <c r="X498" s="35"/>
      <c r="Y498" s="35"/>
      <c r="Z498" s="35"/>
      <c r="AA498" s="35"/>
      <c r="AB498" s="35"/>
      <c r="AC498" s="35"/>
      <c r="AD498" s="35"/>
      <c r="AE498" s="35"/>
      <c r="AR498" s="220" t="s">
        <v>412</v>
      </c>
      <c r="AT498" s="220" t="s">
        <v>205</v>
      </c>
      <c r="AU498" s="220" t="s">
        <v>82</v>
      </c>
      <c r="AY498" s="18" t="s">
        <v>203</v>
      </c>
      <c r="BE498" s="221">
        <f>IF(N498="základní",J498,0)</f>
        <v>0</v>
      </c>
      <c r="BF498" s="221">
        <f>IF(N498="snížená",J498,0)</f>
        <v>0</v>
      </c>
      <c r="BG498" s="221">
        <f>IF(N498="zákl. přenesená",J498,0)</f>
        <v>0</v>
      </c>
      <c r="BH498" s="221">
        <f>IF(N498="sníž. přenesená",J498,0)</f>
        <v>0</v>
      </c>
      <c r="BI498" s="221">
        <f>IF(N498="nulová",J498,0)</f>
        <v>0</v>
      </c>
      <c r="BJ498" s="18" t="s">
        <v>82</v>
      </c>
      <c r="BK498" s="221">
        <f>ROUND(I498*H498,2)</f>
        <v>0</v>
      </c>
      <c r="BL498" s="18" t="s">
        <v>412</v>
      </c>
      <c r="BM498" s="220" t="s">
        <v>4112</v>
      </c>
    </row>
    <row r="499" spans="1:65" s="13" customFormat="1" ht="11.25">
      <c r="B499" s="222"/>
      <c r="C499" s="223"/>
      <c r="D499" s="224" t="s">
        <v>211</v>
      </c>
      <c r="E499" s="225" t="s">
        <v>1</v>
      </c>
      <c r="F499" s="226" t="s">
        <v>6436</v>
      </c>
      <c r="G499" s="223"/>
      <c r="H499" s="225" t="s">
        <v>1</v>
      </c>
      <c r="I499" s="227"/>
      <c r="J499" s="223"/>
      <c r="K499" s="223"/>
      <c r="L499" s="228"/>
      <c r="M499" s="229"/>
      <c r="N499" s="230"/>
      <c r="O499" s="230"/>
      <c r="P499" s="230"/>
      <c r="Q499" s="230"/>
      <c r="R499" s="230"/>
      <c r="S499" s="230"/>
      <c r="T499" s="231"/>
      <c r="AT499" s="232" t="s">
        <v>211</v>
      </c>
      <c r="AU499" s="232" t="s">
        <v>82</v>
      </c>
      <c r="AV499" s="13" t="s">
        <v>82</v>
      </c>
      <c r="AW499" s="13" t="s">
        <v>31</v>
      </c>
      <c r="AX499" s="13" t="s">
        <v>75</v>
      </c>
      <c r="AY499" s="232" t="s">
        <v>203</v>
      </c>
    </row>
    <row r="500" spans="1:65" s="14" customFormat="1" ht="11.25">
      <c r="B500" s="233"/>
      <c r="C500" s="234"/>
      <c r="D500" s="224" t="s">
        <v>211</v>
      </c>
      <c r="E500" s="235" t="s">
        <v>1</v>
      </c>
      <c r="F500" s="236" t="s">
        <v>6437</v>
      </c>
      <c r="G500" s="234"/>
      <c r="H500" s="237">
        <v>32</v>
      </c>
      <c r="I500" s="238"/>
      <c r="J500" s="234"/>
      <c r="K500" s="234"/>
      <c r="L500" s="239"/>
      <c r="M500" s="240"/>
      <c r="N500" s="241"/>
      <c r="O500" s="241"/>
      <c r="P500" s="241"/>
      <c r="Q500" s="241"/>
      <c r="R500" s="241"/>
      <c r="S500" s="241"/>
      <c r="T500" s="242"/>
      <c r="AT500" s="243" t="s">
        <v>211</v>
      </c>
      <c r="AU500" s="243" t="s">
        <v>82</v>
      </c>
      <c r="AV500" s="14" t="s">
        <v>84</v>
      </c>
      <c r="AW500" s="14" t="s">
        <v>31</v>
      </c>
      <c r="AX500" s="14" t="s">
        <v>75</v>
      </c>
      <c r="AY500" s="243" t="s">
        <v>203</v>
      </c>
    </row>
    <row r="501" spans="1:65" s="15" customFormat="1" ht="11.25">
      <c r="B501" s="261"/>
      <c r="C501" s="262"/>
      <c r="D501" s="224" t="s">
        <v>211</v>
      </c>
      <c r="E501" s="263" t="s">
        <v>1</v>
      </c>
      <c r="F501" s="264" t="s">
        <v>5614</v>
      </c>
      <c r="G501" s="262"/>
      <c r="H501" s="265">
        <v>32</v>
      </c>
      <c r="I501" s="266"/>
      <c r="J501" s="262"/>
      <c r="K501" s="262"/>
      <c r="L501" s="267"/>
      <c r="M501" s="268"/>
      <c r="N501" s="269"/>
      <c r="O501" s="269"/>
      <c r="P501" s="269"/>
      <c r="Q501" s="269"/>
      <c r="R501" s="269"/>
      <c r="S501" s="269"/>
      <c r="T501" s="270"/>
      <c r="AT501" s="271" t="s">
        <v>211</v>
      </c>
      <c r="AU501" s="271" t="s">
        <v>82</v>
      </c>
      <c r="AV501" s="15" t="s">
        <v>209</v>
      </c>
      <c r="AW501" s="15" t="s">
        <v>31</v>
      </c>
      <c r="AX501" s="15" t="s">
        <v>82</v>
      </c>
      <c r="AY501" s="271" t="s">
        <v>203</v>
      </c>
    </row>
    <row r="502" spans="1:65" s="2" customFormat="1" ht="16.5" customHeight="1">
      <c r="A502" s="35"/>
      <c r="B502" s="36"/>
      <c r="C502" s="209" t="s">
        <v>3420</v>
      </c>
      <c r="D502" s="209" t="s">
        <v>205</v>
      </c>
      <c r="E502" s="210" t="s">
        <v>6438</v>
      </c>
      <c r="F502" s="211" t="s">
        <v>6439</v>
      </c>
      <c r="G502" s="212" t="s">
        <v>828</v>
      </c>
      <c r="H502" s="213">
        <v>3026.76</v>
      </c>
      <c r="I502" s="214"/>
      <c r="J502" s="215">
        <f>ROUND(I502*H502,2)</f>
        <v>0</v>
      </c>
      <c r="K502" s="211" t="s">
        <v>1</v>
      </c>
      <c r="L502" s="40"/>
      <c r="M502" s="216" t="s">
        <v>1</v>
      </c>
      <c r="N502" s="217" t="s">
        <v>40</v>
      </c>
      <c r="O502" s="72"/>
      <c r="P502" s="218">
        <f>O502*H502</f>
        <v>0</v>
      </c>
      <c r="Q502" s="218">
        <v>0</v>
      </c>
      <c r="R502" s="218">
        <f>Q502*H502</f>
        <v>0</v>
      </c>
      <c r="S502" s="218">
        <v>0</v>
      </c>
      <c r="T502" s="219">
        <f>S502*H502</f>
        <v>0</v>
      </c>
      <c r="U502" s="35"/>
      <c r="V502" s="35"/>
      <c r="W502" s="35"/>
      <c r="X502" s="35"/>
      <c r="Y502" s="35"/>
      <c r="Z502" s="35"/>
      <c r="AA502" s="35"/>
      <c r="AB502" s="35"/>
      <c r="AC502" s="35"/>
      <c r="AD502" s="35"/>
      <c r="AE502" s="35"/>
      <c r="AR502" s="220" t="s">
        <v>412</v>
      </c>
      <c r="AT502" s="220" t="s">
        <v>205</v>
      </c>
      <c r="AU502" s="220" t="s">
        <v>82</v>
      </c>
      <c r="AY502" s="18" t="s">
        <v>203</v>
      </c>
      <c r="BE502" s="221">
        <f>IF(N502="základní",J502,0)</f>
        <v>0</v>
      </c>
      <c r="BF502" s="221">
        <f>IF(N502="snížená",J502,0)</f>
        <v>0</v>
      </c>
      <c r="BG502" s="221">
        <f>IF(N502="zákl. přenesená",J502,0)</f>
        <v>0</v>
      </c>
      <c r="BH502" s="221">
        <f>IF(N502="sníž. přenesená",J502,0)</f>
        <v>0</v>
      </c>
      <c r="BI502" s="221">
        <f>IF(N502="nulová",J502,0)</f>
        <v>0</v>
      </c>
      <c r="BJ502" s="18" t="s">
        <v>82</v>
      </c>
      <c r="BK502" s="221">
        <f>ROUND(I502*H502,2)</f>
        <v>0</v>
      </c>
      <c r="BL502" s="18" t="s">
        <v>412</v>
      </c>
      <c r="BM502" s="220" t="s">
        <v>4120</v>
      </c>
    </row>
    <row r="503" spans="1:65" s="2" customFormat="1" ht="16.5" customHeight="1">
      <c r="A503" s="35"/>
      <c r="B503" s="36"/>
      <c r="C503" s="209" t="s">
        <v>3425</v>
      </c>
      <c r="D503" s="209" t="s">
        <v>205</v>
      </c>
      <c r="E503" s="210" t="s">
        <v>6440</v>
      </c>
      <c r="F503" s="211" t="s">
        <v>6441</v>
      </c>
      <c r="G503" s="212" t="s">
        <v>828</v>
      </c>
      <c r="H503" s="213">
        <v>1002.36</v>
      </c>
      <c r="I503" s="214"/>
      <c r="J503" s="215">
        <f>ROUND(I503*H503,2)</f>
        <v>0</v>
      </c>
      <c r="K503" s="211" t="s">
        <v>1</v>
      </c>
      <c r="L503" s="40"/>
      <c r="M503" s="216" t="s">
        <v>1</v>
      </c>
      <c r="N503" s="217" t="s">
        <v>40</v>
      </c>
      <c r="O503" s="72"/>
      <c r="P503" s="218">
        <f>O503*H503</f>
        <v>0</v>
      </c>
      <c r="Q503" s="218">
        <v>0</v>
      </c>
      <c r="R503" s="218">
        <f>Q503*H503</f>
        <v>0</v>
      </c>
      <c r="S503" s="218">
        <v>0</v>
      </c>
      <c r="T503" s="219">
        <f>S503*H503</f>
        <v>0</v>
      </c>
      <c r="U503" s="35"/>
      <c r="V503" s="35"/>
      <c r="W503" s="35"/>
      <c r="X503" s="35"/>
      <c r="Y503" s="35"/>
      <c r="Z503" s="35"/>
      <c r="AA503" s="35"/>
      <c r="AB503" s="35"/>
      <c r="AC503" s="35"/>
      <c r="AD503" s="35"/>
      <c r="AE503" s="35"/>
      <c r="AR503" s="220" t="s">
        <v>412</v>
      </c>
      <c r="AT503" s="220" t="s">
        <v>205</v>
      </c>
      <c r="AU503" s="220" t="s">
        <v>82</v>
      </c>
      <c r="AY503" s="18" t="s">
        <v>203</v>
      </c>
      <c r="BE503" s="221">
        <f>IF(N503="základní",J503,0)</f>
        <v>0</v>
      </c>
      <c r="BF503" s="221">
        <f>IF(N503="snížená",J503,0)</f>
        <v>0</v>
      </c>
      <c r="BG503" s="221">
        <f>IF(N503="zákl. přenesená",J503,0)</f>
        <v>0</v>
      </c>
      <c r="BH503" s="221">
        <f>IF(N503="sníž. přenesená",J503,0)</f>
        <v>0</v>
      </c>
      <c r="BI503" s="221">
        <f>IF(N503="nulová",J503,0)</f>
        <v>0</v>
      </c>
      <c r="BJ503" s="18" t="s">
        <v>82</v>
      </c>
      <c r="BK503" s="221">
        <f>ROUND(I503*H503,2)</f>
        <v>0</v>
      </c>
      <c r="BL503" s="18" t="s">
        <v>412</v>
      </c>
      <c r="BM503" s="220" t="s">
        <v>4130</v>
      </c>
    </row>
    <row r="504" spans="1:65" s="12" customFormat="1" ht="25.9" customHeight="1">
      <c r="B504" s="193"/>
      <c r="C504" s="194"/>
      <c r="D504" s="195" t="s">
        <v>74</v>
      </c>
      <c r="E504" s="196" t="s">
        <v>6442</v>
      </c>
      <c r="F504" s="196" t="s">
        <v>6443</v>
      </c>
      <c r="G504" s="194"/>
      <c r="H504" s="194"/>
      <c r="I504" s="197"/>
      <c r="J504" s="198">
        <f>BK504</f>
        <v>0</v>
      </c>
      <c r="K504" s="194"/>
      <c r="L504" s="199"/>
      <c r="M504" s="200"/>
      <c r="N504" s="201"/>
      <c r="O504" s="201"/>
      <c r="P504" s="202">
        <f>SUM(P505:P515)</f>
        <v>0</v>
      </c>
      <c r="Q504" s="201"/>
      <c r="R504" s="202">
        <f>SUM(R505:R515)</f>
        <v>0</v>
      </c>
      <c r="S504" s="201"/>
      <c r="T504" s="203">
        <f>SUM(T505:T515)</f>
        <v>0</v>
      </c>
      <c r="AR504" s="204" t="s">
        <v>82</v>
      </c>
      <c r="AT504" s="205" t="s">
        <v>74</v>
      </c>
      <c r="AU504" s="205" t="s">
        <v>75</v>
      </c>
      <c r="AY504" s="204" t="s">
        <v>203</v>
      </c>
      <c r="BK504" s="206">
        <f>SUM(BK505:BK515)</f>
        <v>0</v>
      </c>
    </row>
    <row r="505" spans="1:65" s="2" customFormat="1" ht="16.5" customHeight="1">
      <c r="A505" s="35"/>
      <c r="B505" s="36"/>
      <c r="C505" s="209" t="s">
        <v>2250</v>
      </c>
      <c r="D505" s="209" t="s">
        <v>205</v>
      </c>
      <c r="E505" s="210" t="s">
        <v>6444</v>
      </c>
      <c r="F505" s="211" t="s">
        <v>6445</v>
      </c>
      <c r="G505" s="212" t="s">
        <v>6446</v>
      </c>
      <c r="H505" s="213">
        <v>122</v>
      </c>
      <c r="I505" s="214"/>
      <c r="J505" s="215">
        <f t="shared" ref="J505:J515" si="20">ROUND(I505*H505,2)</f>
        <v>0</v>
      </c>
      <c r="K505" s="211" t="s">
        <v>1</v>
      </c>
      <c r="L505" s="40"/>
      <c r="M505" s="216" t="s">
        <v>1</v>
      </c>
      <c r="N505" s="217" t="s">
        <v>40</v>
      </c>
      <c r="O505" s="72"/>
      <c r="P505" s="218">
        <f t="shared" ref="P505:P515" si="21">O505*H505</f>
        <v>0</v>
      </c>
      <c r="Q505" s="218">
        <v>0</v>
      </c>
      <c r="R505" s="218">
        <f t="shared" ref="R505:R515" si="22">Q505*H505</f>
        <v>0</v>
      </c>
      <c r="S505" s="218">
        <v>0</v>
      </c>
      <c r="T505" s="219">
        <f t="shared" ref="T505:T515" si="23">S505*H505</f>
        <v>0</v>
      </c>
      <c r="U505" s="35"/>
      <c r="V505" s="35"/>
      <c r="W505" s="35"/>
      <c r="X505" s="35"/>
      <c r="Y505" s="35"/>
      <c r="Z505" s="35"/>
      <c r="AA505" s="35"/>
      <c r="AB505" s="35"/>
      <c r="AC505" s="35"/>
      <c r="AD505" s="35"/>
      <c r="AE505" s="35"/>
      <c r="AR505" s="220" t="s">
        <v>209</v>
      </c>
      <c r="AT505" s="220" t="s">
        <v>205</v>
      </c>
      <c r="AU505" s="220" t="s">
        <v>82</v>
      </c>
      <c r="AY505" s="18" t="s">
        <v>203</v>
      </c>
      <c r="BE505" s="221">
        <f t="shared" ref="BE505:BE515" si="24">IF(N505="základní",J505,0)</f>
        <v>0</v>
      </c>
      <c r="BF505" s="221">
        <f t="shared" ref="BF505:BF515" si="25">IF(N505="snížená",J505,0)</f>
        <v>0</v>
      </c>
      <c r="BG505" s="221">
        <f t="shared" ref="BG505:BG515" si="26">IF(N505="zákl. přenesená",J505,0)</f>
        <v>0</v>
      </c>
      <c r="BH505" s="221">
        <f t="shared" ref="BH505:BH515" si="27">IF(N505="sníž. přenesená",J505,0)</f>
        <v>0</v>
      </c>
      <c r="BI505" s="221">
        <f t="shared" ref="BI505:BI515" si="28">IF(N505="nulová",J505,0)</f>
        <v>0</v>
      </c>
      <c r="BJ505" s="18" t="s">
        <v>82</v>
      </c>
      <c r="BK505" s="221">
        <f t="shared" ref="BK505:BK515" si="29">ROUND(I505*H505,2)</f>
        <v>0</v>
      </c>
      <c r="BL505" s="18" t="s">
        <v>209</v>
      </c>
      <c r="BM505" s="220" t="s">
        <v>4147</v>
      </c>
    </row>
    <row r="506" spans="1:65" s="2" customFormat="1" ht="44.25" customHeight="1">
      <c r="A506" s="35"/>
      <c r="B506" s="36"/>
      <c r="C506" s="209" t="s">
        <v>3435</v>
      </c>
      <c r="D506" s="209" t="s">
        <v>205</v>
      </c>
      <c r="E506" s="210" t="s">
        <v>6447</v>
      </c>
      <c r="F506" s="211" t="s">
        <v>6448</v>
      </c>
      <c r="G506" s="212" t="s">
        <v>5671</v>
      </c>
      <c r="H506" s="213">
        <v>250</v>
      </c>
      <c r="I506" s="214"/>
      <c r="J506" s="215">
        <f t="shared" si="20"/>
        <v>0</v>
      </c>
      <c r="K506" s="211" t="s">
        <v>1</v>
      </c>
      <c r="L506" s="40"/>
      <c r="M506" s="216" t="s">
        <v>1</v>
      </c>
      <c r="N506" s="217" t="s">
        <v>40</v>
      </c>
      <c r="O506" s="72"/>
      <c r="P506" s="218">
        <f t="shared" si="21"/>
        <v>0</v>
      </c>
      <c r="Q506" s="218">
        <v>0</v>
      </c>
      <c r="R506" s="218">
        <f t="shared" si="22"/>
        <v>0</v>
      </c>
      <c r="S506" s="218">
        <v>0</v>
      </c>
      <c r="T506" s="219">
        <f t="shared" si="23"/>
        <v>0</v>
      </c>
      <c r="U506" s="35"/>
      <c r="V506" s="35"/>
      <c r="W506" s="35"/>
      <c r="X506" s="35"/>
      <c r="Y506" s="35"/>
      <c r="Z506" s="35"/>
      <c r="AA506" s="35"/>
      <c r="AB506" s="35"/>
      <c r="AC506" s="35"/>
      <c r="AD506" s="35"/>
      <c r="AE506" s="35"/>
      <c r="AR506" s="220" t="s">
        <v>209</v>
      </c>
      <c r="AT506" s="220" t="s">
        <v>205</v>
      </c>
      <c r="AU506" s="220" t="s">
        <v>82</v>
      </c>
      <c r="AY506" s="18" t="s">
        <v>203</v>
      </c>
      <c r="BE506" s="221">
        <f t="shared" si="24"/>
        <v>0</v>
      </c>
      <c r="BF506" s="221">
        <f t="shared" si="25"/>
        <v>0</v>
      </c>
      <c r="BG506" s="221">
        <f t="shared" si="26"/>
        <v>0</v>
      </c>
      <c r="BH506" s="221">
        <f t="shared" si="27"/>
        <v>0</v>
      </c>
      <c r="BI506" s="221">
        <f t="shared" si="28"/>
        <v>0</v>
      </c>
      <c r="BJ506" s="18" t="s">
        <v>82</v>
      </c>
      <c r="BK506" s="221">
        <f t="shared" si="29"/>
        <v>0</v>
      </c>
      <c r="BL506" s="18" t="s">
        <v>209</v>
      </c>
      <c r="BM506" s="220" t="s">
        <v>4157</v>
      </c>
    </row>
    <row r="507" spans="1:65" s="2" customFormat="1" ht="16.5" customHeight="1">
      <c r="A507" s="35"/>
      <c r="B507" s="36"/>
      <c r="C507" s="209" t="s">
        <v>3440</v>
      </c>
      <c r="D507" s="209" t="s">
        <v>205</v>
      </c>
      <c r="E507" s="210" t="s">
        <v>6449</v>
      </c>
      <c r="F507" s="211" t="s">
        <v>6450</v>
      </c>
      <c r="G507" s="212" t="s">
        <v>3709</v>
      </c>
      <c r="H507" s="213">
        <v>1</v>
      </c>
      <c r="I507" s="214"/>
      <c r="J507" s="215">
        <f t="shared" si="20"/>
        <v>0</v>
      </c>
      <c r="K507" s="211" t="s">
        <v>1</v>
      </c>
      <c r="L507" s="40"/>
      <c r="M507" s="216" t="s">
        <v>1</v>
      </c>
      <c r="N507" s="217" t="s">
        <v>40</v>
      </c>
      <c r="O507" s="72"/>
      <c r="P507" s="218">
        <f t="shared" si="21"/>
        <v>0</v>
      </c>
      <c r="Q507" s="218">
        <v>0</v>
      </c>
      <c r="R507" s="218">
        <f t="shared" si="22"/>
        <v>0</v>
      </c>
      <c r="S507" s="218">
        <v>0</v>
      </c>
      <c r="T507" s="219">
        <f t="shared" si="23"/>
        <v>0</v>
      </c>
      <c r="U507" s="35"/>
      <c r="V507" s="35"/>
      <c r="W507" s="35"/>
      <c r="X507" s="35"/>
      <c r="Y507" s="35"/>
      <c r="Z507" s="35"/>
      <c r="AA507" s="35"/>
      <c r="AB507" s="35"/>
      <c r="AC507" s="35"/>
      <c r="AD507" s="35"/>
      <c r="AE507" s="35"/>
      <c r="AR507" s="220" t="s">
        <v>209</v>
      </c>
      <c r="AT507" s="220" t="s">
        <v>205</v>
      </c>
      <c r="AU507" s="220" t="s">
        <v>82</v>
      </c>
      <c r="AY507" s="18" t="s">
        <v>203</v>
      </c>
      <c r="BE507" s="221">
        <f t="shared" si="24"/>
        <v>0</v>
      </c>
      <c r="BF507" s="221">
        <f t="shared" si="25"/>
        <v>0</v>
      </c>
      <c r="BG507" s="221">
        <f t="shared" si="26"/>
        <v>0</v>
      </c>
      <c r="BH507" s="221">
        <f t="shared" si="27"/>
        <v>0</v>
      </c>
      <c r="BI507" s="221">
        <f t="shared" si="28"/>
        <v>0</v>
      </c>
      <c r="BJ507" s="18" t="s">
        <v>82</v>
      </c>
      <c r="BK507" s="221">
        <f t="shared" si="29"/>
        <v>0</v>
      </c>
      <c r="BL507" s="18" t="s">
        <v>209</v>
      </c>
      <c r="BM507" s="220" t="s">
        <v>4181</v>
      </c>
    </row>
    <row r="508" spans="1:65" s="2" customFormat="1" ht="16.5" customHeight="1">
      <c r="A508" s="35"/>
      <c r="B508" s="36"/>
      <c r="C508" s="209" t="s">
        <v>3445</v>
      </c>
      <c r="D508" s="209" t="s">
        <v>205</v>
      </c>
      <c r="E508" s="210" t="s">
        <v>6451</v>
      </c>
      <c r="F508" s="211" t="s">
        <v>6452</v>
      </c>
      <c r="G508" s="212" t="s">
        <v>6098</v>
      </c>
      <c r="H508" s="213">
        <v>72</v>
      </c>
      <c r="I508" s="214"/>
      <c r="J508" s="215">
        <f t="shared" si="20"/>
        <v>0</v>
      </c>
      <c r="K508" s="211" t="s">
        <v>1</v>
      </c>
      <c r="L508" s="40"/>
      <c r="M508" s="216" t="s">
        <v>1</v>
      </c>
      <c r="N508" s="217" t="s">
        <v>40</v>
      </c>
      <c r="O508" s="72"/>
      <c r="P508" s="218">
        <f t="shared" si="21"/>
        <v>0</v>
      </c>
      <c r="Q508" s="218">
        <v>0</v>
      </c>
      <c r="R508" s="218">
        <f t="shared" si="22"/>
        <v>0</v>
      </c>
      <c r="S508" s="218">
        <v>0</v>
      </c>
      <c r="T508" s="219">
        <f t="shared" si="23"/>
        <v>0</v>
      </c>
      <c r="U508" s="35"/>
      <c r="V508" s="35"/>
      <c r="W508" s="35"/>
      <c r="X508" s="35"/>
      <c r="Y508" s="35"/>
      <c r="Z508" s="35"/>
      <c r="AA508" s="35"/>
      <c r="AB508" s="35"/>
      <c r="AC508" s="35"/>
      <c r="AD508" s="35"/>
      <c r="AE508" s="35"/>
      <c r="AR508" s="220" t="s">
        <v>209</v>
      </c>
      <c r="AT508" s="220" t="s">
        <v>205</v>
      </c>
      <c r="AU508" s="220" t="s">
        <v>82</v>
      </c>
      <c r="AY508" s="18" t="s">
        <v>203</v>
      </c>
      <c r="BE508" s="221">
        <f t="shared" si="24"/>
        <v>0</v>
      </c>
      <c r="BF508" s="221">
        <f t="shared" si="25"/>
        <v>0</v>
      </c>
      <c r="BG508" s="221">
        <f t="shared" si="26"/>
        <v>0</v>
      </c>
      <c r="BH508" s="221">
        <f t="shared" si="27"/>
        <v>0</v>
      </c>
      <c r="BI508" s="221">
        <f t="shared" si="28"/>
        <v>0</v>
      </c>
      <c r="BJ508" s="18" t="s">
        <v>82</v>
      </c>
      <c r="BK508" s="221">
        <f t="shared" si="29"/>
        <v>0</v>
      </c>
      <c r="BL508" s="18" t="s">
        <v>209</v>
      </c>
      <c r="BM508" s="220" t="s">
        <v>4192</v>
      </c>
    </row>
    <row r="509" spans="1:65" s="2" customFormat="1" ht="16.5" customHeight="1">
      <c r="A509" s="35"/>
      <c r="B509" s="36"/>
      <c r="C509" s="209" t="s">
        <v>3450</v>
      </c>
      <c r="D509" s="209" t="s">
        <v>205</v>
      </c>
      <c r="E509" s="210" t="s">
        <v>6453</v>
      </c>
      <c r="F509" s="211" t="s">
        <v>6454</v>
      </c>
      <c r="G509" s="212" t="s">
        <v>6098</v>
      </c>
      <c r="H509" s="213">
        <v>44</v>
      </c>
      <c r="I509" s="214"/>
      <c r="J509" s="215">
        <f t="shared" si="20"/>
        <v>0</v>
      </c>
      <c r="K509" s="211" t="s">
        <v>1</v>
      </c>
      <c r="L509" s="40"/>
      <c r="M509" s="216" t="s">
        <v>1</v>
      </c>
      <c r="N509" s="217" t="s">
        <v>40</v>
      </c>
      <c r="O509" s="72"/>
      <c r="P509" s="218">
        <f t="shared" si="21"/>
        <v>0</v>
      </c>
      <c r="Q509" s="218">
        <v>0</v>
      </c>
      <c r="R509" s="218">
        <f t="shared" si="22"/>
        <v>0</v>
      </c>
      <c r="S509" s="218">
        <v>0</v>
      </c>
      <c r="T509" s="219">
        <f t="shared" si="23"/>
        <v>0</v>
      </c>
      <c r="U509" s="35"/>
      <c r="V509" s="35"/>
      <c r="W509" s="35"/>
      <c r="X509" s="35"/>
      <c r="Y509" s="35"/>
      <c r="Z509" s="35"/>
      <c r="AA509" s="35"/>
      <c r="AB509" s="35"/>
      <c r="AC509" s="35"/>
      <c r="AD509" s="35"/>
      <c r="AE509" s="35"/>
      <c r="AR509" s="220" t="s">
        <v>209</v>
      </c>
      <c r="AT509" s="220" t="s">
        <v>205</v>
      </c>
      <c r="AU509" s="220" t="s">
        <v>82</v>
      </c>
      <c r="AY509" s="18" t="s">
        <v>203</v>
      </c>
      <c r="BE509" s="221">
        <f t="shared" si="24"/>
        <v>0</v>
      </c>
      <c r="BF509" s="221">
        <f t="shared" si="25"/>
        <v>0</v>
      </c>
      <c r="BG509" s="221">
        <f t="shared" si="26"/>
        <v>0</v>
      </c>
      <c r="BH509" s="221">
        <f t="shared" si="27"/>
        <v>0</v>
      </c>
      <c r="BI509" s="221">
        <f t="shared" si="28"/>
        <v>0</v>
      </c>
      <c r="BJ509" s="18" t="s">
        <v>82</v>
      </c>
      <c r="BK509" s="221">
        <f t="shared" si="29"/>
        <v>0</v>
      </c>
      <c r="BL509" s="18" t="s">
        <v>209</v>
      </c>
      <c r="BM509" s="220" t="s">
        <v>4417</v>
      </c>
    </row>
    <row r="510" spans="1:65" s="2" customFormat="1" ht="16.5" customHeight="1">
      <c r="A510" s="35"/>
      <c r="B510" s="36"/>
      <c r="C510" s="209" t="s">
        <v>3455</v>
      </c>
      <c r="D510" s="209" t="s">
        <v>205</v>
      </c>
      <c r="E510" s="210" t="s">
        <v>6455</v>
      </c>
      <c r="F510" s="211" t="s">
        <v>6456</v>
      </c>
      <c r="G510" s="212" t="s">
        <v>6457</v>
      </c>
      <c r="H510" s="213">
        <v>150</v>
      </c>
      <c r="I510" s="214"/>
      <c r="J510" s="215">
        <f t="shared" si="20"/>
        <v>0</v>
      </c>
      <c r="K510" s="211" t="s">
        <v>1</v>
      </c>
      <c r="L510" s="40"/>
      <c r="M510" s="216" t="s">
        <v>1</v>
      </c>
      <c r="N510" s="217" t="s">
        <v>40</v>
      </c>
      <c r="O510" s="72"/>
      <c r="P510" s="218">
        <f t="shared" si="21"/>
        <v>0</v>
      </c>
      <c r="Q510" s="218">
        <v>0</v>
      </c>
      <c r="R510" s="218">
        <f t="shared" si="22"/>
        <v>0</v>
      </c>
      <c r="S510" s="218">
        <v>0</v>
      </c>
      <c r="T510" s="219">
        <f t="shared" si="23"/>
        <v>0</v>
      </c>
      <c r="U510" s="35"/>
      <c r="V510" s="35"/>
      <c r="W510" s="35"/>
      <c r="X510" s="35"/>
      <c r="Y510" s="35"/>
      <c r="Z510" s="35"/>
      <c r="AA510" s="35"/>
      <c r="AB510" s="35"/>
      <c r="AC510" s="35"/>
      <c r="AD510" s="35"/>
      <c r="AE510" s="35"/>
      <c r="AR510" s="220" t="s">
        <v>209</v>
      </c>
      <c r="AT510" s="220" t="s">
        <v>205</v>
      </c>
      <c r="AU510" s="220" t="s">
        <v>82</v>
      </c>
      <c r="AY510" s="18" t="s">
        <v>203</v>
      </c>
      <c r="BE510" s="221">
        <f t="shared" si="24"/>
        <v>0</v>
      </c>
      <c r="BF510" s="221">
        <f t="shared" si="25"/>
        <v>0</v>
      </c>
      <c r="BG510" s="221">
        <f t="shared" si="26"/>
        <v>0</v>
      </c>
      <c r="BH510" s="221">
        <f t="shared" si="27"/>
        <v>0</v>
      </c>
      <c r="BI510" s="221">
        <f t="shared" si="28"/>
        <v>0</v>
      </c>
      <c r="BJ510" s="18" t="s">
        <v>82</v>
      </c>
      <c r="BK510" s="221">
        <f t="shared" si="29"/>
        <v>0</v>
      </c>
      <c r="BL510" s="18" t="s">
        <v>209</v>
      </c>
      <c r="BM510" s="220" t="s">
        <v>4432</v>
      </c>
    </row>
    <row r="511" spans="1:65" s="2" customFormat="1" ht="16.5" customHeight="1">
      <c r="A511" s="35"/>
      <c r="B511" s="36"/>
      <c r="C511" s="209" t="s">
        <v>3460</v>
      </c>
      <c r="D511" s="209" t="s">
        <v>205</v>
      </c>
      <c r="E511" s="210" t="s">
        <v>6458</v>
      </c>
      <c r="F511" s="211" t="s">
        <v>6459</v>
      </c>
      <c r="G511" s="212" t="s">
        <v>6098</v>
      </c>
      <c r="H511" s="213">
        <v>24</v>
      </c>
      <c r="I511" s="214"/>
      <c r="J511" s="215">
        <f t="shared" si="20"/>
        <v>0</v>
      </c>
      <c r="K511" s="211" t="s">
        <v>1</v>
      </c>
      <c r="L511" s="40"/>
      <c r="M511" s="216" t="s">
        <v>1</v>
      </c>
      <c r="N511" s="217" t="s">
        <v>40</v>
      </c>
      <c r="O511" s="72"/>
      <c r="P511" s="218">
        <f t="shared" si="21"/>
        <v>0</v>
      </c>
      <c r="Q511" s="218">
        <v>0</v>
      </c>
      <c r="R511" s="218">
        <f t="shared" si="22"/>
        <v>0</v>
      </c>
      <c r="S511" s="218">
        <v>0</v>
      </c>
      <c r="T511" s="219">
        <f t="shared" si="23"/>
        <v>0</v>
      </c>
      <c r="U511" s="35"/>
      <c r="V511" s="35"/>
      <c r="W511" s="35"/>
      <c r="X511" s="35"/>
      <c r="Y511" s="35"/>
      <c r="Z511" s="35"/>
      <c r="AA511" s="35"/>
      <c r="AB511" s="35"/>
      <c r="AC511" s="35"/>
      <c r="AD511" s="35"/>
      <c r="AE511" s="35"/>
      <c r="AR511" s="220" t="s">
        <v>209</v>
      </c>
      <c r="AT511" s="220" t="s">
        <v>205</v>
      </c>
      <c r="AU511" s="220" t="s">
        <v>82</v>
      </c>
      <c r="AY511" s="18" t="s">
        <v>203</v>
      </c>
      <c r="BE511" s="221">
        <f t="shared" si="24"/>
        <v>0</v>
      </c>
      <c r="BF511" s="221">
        <f t="shared" si="25"/>
        <v>0</v>
      </c>
      <c r="BG511" s="221">
        <f t="shared" si="26"/>
        <v>0</v>
      </c>
      <c r="BH511" s="221">
        <f t="shared" si="27"/>
        <v>0</v>
      </c>
      <c r="BI511" s="221">
        <f t="shared" si="28"/>
        <v>0</v>
      </c>
      <c r="BJ511" s="18" t="s">
        <v>82</v>
      </c>
      <c r="BK511" s="221">
        <f t="shared" si="29"/>
        <v>0</v>
      </c>
      <c r="BL511" s="18" t="s">
        <v>209</v>
      </c>
      <c r="BM511" s="220" t="s">
        <v>4464</v>
      </c>
    </row>
    <row r="512" spans="1:65" s="2" customFormat="1" ht="33" customHeight="1">
      <c r="A512" s="35"/>
      <c r="B512" s="36"/>
      <c r="C512" s="209" t="s">
        <v>3465</v>
      </c>
      <c r="D512" s="209" t="s">
        <v>205</v>
      </c>
      <c r="E512" s="210" t="s">
        <v>6460</v>
      </c>
      <c r="F512" s="211" t="s">
        <v>6461</v>
      </c>
      <c r="G512" s="212" t="s">
        <v>6098</v>
      </c>
      <c r="H512" s="213">
        <v>49</v>
      </c>
      <c r="I512" s="214"/>
      <c r="J512" s="215">
        <f t="shared" si="20"/>
        <v>0</v>
      </c>
      <c r="K512" s="211" t="s">
        <v>1</v>
      </c>
      <c r="L512" s="40"/>
      <c r="M512" s="216" t="s">
        <v>1</v>
      </c>
      <c r="N512" s="217" t="s">
        <v>40</v>
      </c>
      <c r="O512" s="72"/>
      <c r="P512" s="218">
        <f t="shared" si="21"/>
        <v>0</v>
      </c>
      <c r="Q512" s="218">
        <v>0</v>
      </c>
      <c r="R512" s="218">
        <f t="shared" si="22"/>
        <v>0</v>
      </c>
      <c r="S512" s="218">
        <v>0</v>
      </c>
      <c r="T512" s="219">
        <f t="shared" si="23"/>
        <v>0</v>
      </c>
      <c r="U512" s="35"/>
      <c r="V512" s="35"/>
      <c r="W512" s="35"/>
      <c r="X512" s="35"/>
      <c r="Y512" s="35"/>
      <c r="Z512" s="35"/>
      <c r="AA512" s="35"/>
      <c r="AB512" s="35"/>
      <c r="AC512" s="35"/>
      <c r="AD512" s="35"/>
      <c r="AE512" s="35"/>
      <c r="AR512" s="220" t="s">
        <v>209</v>
      </c>
      <c r="AT512" s="220" t="s">
        <v>205</v>
      </c>
      <c r="AU512" s="220" t="s">
        <v>82</v>
      </c>
      <c r="AY512" s="18" t="s">
        <v>203</v>
      </c>
      <c r="BE512" s="221">
        <f t="shared" si="24"/>
        <v>0</v>
      </c>
      <c r="BF512" s="221">
        <f t="shared" si="25"/>
        <v>0</v>
      </c>
      <c r="BG512" s="221">
        <f t="shared" si="26"/>
        <v>0</v>
      </c>
      <c r="BH512" s="221">
        <f t="shared" si="27"/>
        <v>0</v>
      </c>
      <c r="BI512" s="221">
        <f t="shared" si="28"/>
        <v>0</v>
      </c>
      <c r="BJ512" s="18" t="s">
        <v>82</v>
      </c>
      <c r="BK512" s="221">
        <f t="shared" si="29"/>
        <v>0</v>
      </c>
      <c r="BL512" s="18" t="s">
        <v>209</v>
      </c>
      <c r="BM512" s="220" t="s">
        <v>4493</v>
      </c>
    </row>
    <row r="513" spans="1:65" s="2" customFormat="1" ht="21.75" customHeight="1">
      <c r="A513" s="35"/>
      <c r="B513" s="36"/>
      <c r="C513" s="209" t="s">
        <v>3469</v>
      </c>
      <c r="D513" s="209" t="s">
        <v>205</v>
      </c>
      <c r="E513" s="210" t="s">
        <v>6462</v>
      </c>
      <c r="F513" s="211" t="s">
        <v>6463</v>
      </c>
      <c r="G513" s="212" t="s">
        <v>6098</v>
      </c>
      <c r="H513" s="213">
        <v>220</v>
      </c>
      <c r="I513" s="214"/>
      <c r="J513" s="215">
        <f t="shared" si="20"/>
        <v>0</v>
      </c>
      <c r="K513" s="211" t="s">
        <v>1</v>
      </c>
      <c r="L513" s="40"/>
      <c r="M513" s="216" t="s">
        <v>1</v>
      </c>
      <c r="N513" s="217" t="s">
        <v>40</v>
      </c>
      <c r="O513" s="72"/>
      <c r="P513" s="218">
        <f t="shared" si="21"/>
        <v>0</v>
      </c>
      <c r="Q513" s="218">
        <v>0</v>
      </c>
      <c r="R513" s="218">
        <f t="shared" si="22"/>
        <v>0</v>
      </c>
      <c r="S513" s="218">
        <v>0</v>
      </c>
      <c r="T513" s="219">
        <f t="shared" si="23"/>
        <v>0</v>
      </c>
      <c r="U513" s="35"/>
      <c r="V513" s="35"/>
      <c r="W513" s="35"/>
      <c r="X513" s="35"/>
      <c r="Y513" s="35"/>
      <c r="Z513" s="35"/>
      <c r="AA513" s="35"/>
      <c r="AB513" s="35"/>
      <c r="AC513" s="35"/>
      <c r="AD513" s="35"/>
      <c r="AE513" s="35"/>
      <c r="AR513" s="220" t="s">
        <v>209</v>
      </c>
      <c r="AT513" s="220" t="s">
        <v>205</v>
      </c>
      <c r="AU513" s="220" t="s">
        <v>82</v>
      </c>
      <c r="AY513" s="18" t="s">
        <v>203</v>
      </c>
      <c r="BE513" s="221">
        <f t="shared" si="24"/>
        <v>0</v>
      </c>
      <c r="BF513" s="221">
        <f t="shared" si="25"/>
        <v>0</v>
      </c>
      <c r="BG513" s="221">
        <f t="shared" si="26"/>
        <v>0</v>
      </c>
      <c r="BH513" s="221">
        <f t="shared" si="27"/>
        <v>0</v>
      </c>
      <c r="BI513" s="221">
        <f t="shared" si="28"/>
        <v>0</v>
      </c>
      <c r="BJ513" s="18" t="s">
        <v>82</v>
      </c>
      <c r="BK513" s="221">
        <f t="shared" si="29"/>
        <v>0</v>
      </c>
      <c r="BL513" s="18" t="s">
        <v>209</v>
      </c>
      <c r="BM513" s="220" t="s">
        <v>4597</v>
      </c>
    </row>
    <row r="514" spans="1:65" s="2" customFormat="1" ht="33" customHeight="1">
      <c r="A514" s="35"/>
      <c r="B514" s="36"/>
      <c r="C514" s="209" t="s">
        <v>3474</v>
      </c>
      <c r="D514" s="209" t="s">
        <v>205</v>
      </c>
      <c r="E514" s="210" t="s">
        <v>6464</v>
      </c>
      <c r="F514" s="211" t="s">
        <v>6465</v>
      </c>
      <c r="G514" s="212" t="s">
        <v>6098</v>
      </c>
      <c r="H514" s="213">
        <v>72</v>
      </c>
      <c r="I514" s="214"/>
      <c r="J514" s="215">
        <f t="shared" si="20"/>
        <v>0</v>
      </c>
      <c r="K514" s="211" t="s">
        <v>1</v>
      </c>
      <c r="L514" s="40"/>
      <c r="M514" s="216" t="s">
        <v>1</v>
      </c>
      <c r="N514" s="217" t="s">
        <v>40</v>
      </c>
      <c r="O514" s="72"/>
      <c r="P514" s="218">
        <f t="shared" si="21"/>
        <v>0</v>
      </c>
      <c r="Q514" s="218">
        <v>0</v>
      </c>
      <c r="R514" s="218">
        <f t="shared" si="22"/>
        <v>0</v>
      </c>
      <c r="S514" s="218">
        <v>0</v>
      </c>
      <c r="T514" s="219">
        <f t="shared" si="23"/>
        <v>0</v>
      </c>
      <c r="U514" s="35"/>
      <c r="V514" s="35"/>
      <c r="W514" s="35"/>
      <c r="X514" s="35"/>
      <c r="Y514" s="35"/>
      <c r="Z514" s="35"/>
      <c r="AA514" s="35"/>
      <c r="AB514" s="35"/>
      <c r="AC514" s="35"/>
      <c r="AD514" s="35"/>
      <c r="AE514" s="35"/>
      <c r="AR514" s="220" t="s">
        <v>209</v>
      </c>
      <c r="AT514" s="220" t="s">
        <v>205</v>
      </c>
      <c r="AU514" s="220" t="s">
        <v>82</v>
      </c>
      <c r="AY514" s="18" t="s">
        <v>203</v>
      </c>
      <c r="BE514" s="221">
        <f t="shared" si="24"/>
        <v>0</v>
      </c>
      <c r="BF514" s="221">
        <f t="shared" si="25"/>
        <v>0</v>
      </c>
      <c r="BG514" s="221">
        <f t="shared" si="26"/>
        <v>0</v>
      </c>
      <c r="BH514" s="221">
        <f t="shared" si="27"/>
        <v>0</v>
      </c>
      <c r="BI514" s="221">
        <f t="shared" si="28"/>
        <v>0</v>
      </c>
      <c r="BJ514" s="18" t="s">
        <v>82</v>
      </c>
      <c r="BK514" s="221">
        <f t="shared" si="29"/>
        <v>0</v>
      </c>
      <c r="BL514" s="18" t="s">
        <v>209</v>
      </c>
      <c r="BM514" s="220" t="s">
        <v>4616</v>
      </c>
    </row>
    <row r="515" spans="1:65" s="2" customFormat="1" ht="21.75" customHeight="1">
      <c r="A515" s="35"/>
      <c r="B515" s="36"/>
      <c r="C515" s="209" t="s">
        <v>3479</v>
      </c>
      <c r="D515" s="209" t="s">
        <v>205</v>
      </c>
      <c r="E515" s="210" t="s">
        <v>6466</v>
      </c>
      <c r="F515" s="211" t="s">
        <v>6467</v>
      </c>
      <c r="G515" s="212" t="s">
        <v>6098</v>
      </c>
      <c r="H515" s="213">
        <v>72</v>
      </c>
      <c r="I515" s="214"/>
      <c r="J515" s="215">
        <f t="shared" si="20"/>
        <v>0</v>
      </c>
      <c r="K515" s="211" t="s">
        <v>1</v>
      </c>
      <c r="L515" s="40"/>
      <c r="M515" s="275" t="s">
        <v>1</v>
      </c>
      <c r="N515" s="276" t="s">
        <v>40</v>
      </c>
      <c r="O515" s="277"/>
      <c r="P515" s="278">
        <f t="shared" si="21"/>
        <v>0</v>
      </c>
      <c r="Q515" s="278">
        <v>0</v>
      </c>
      <c r="R515" s="278">
        <f t="shared" si="22"/>
        <v>0</v>
      </c>
      <c r="S515" s="278">
        <v>0</v>
      </c>
      <c r="T515" s="279">
        <f t="shared" si="23"/>
        <v>0</v>
      </c>
      <c r="U515" s="35"/>
      <c r="V515" s="35"/>
      <c r="W515" s="35"/>
      <c r="X515" s="35"/>
      <c r="Y515" s="35"/>
      <c r="Z515" s="35"/>
      <c r="AA515" s="35"/>
      <c r="AB515" s="35"/>
      <c r="AC515" s="35"/>
      <c r="AD515" s="35"/>
      <c r="AE515" s="35"/>
      <c r="AR515" s="220" t="s">
        <v>209</v>
      </c>
      <c r="AT515" s="220" t="s">
        <v>205</v>
      </c>
      <c r="AU515" s="220" t="s">
        <v>82</v>
      </c>
      <c r="AY515" s="18" t="s">
        <v>203</v>
      </c>
      <c r="BE515" s="221">
        <f t="shared" si="24"/>
        <v>0</v>
      </c>
      <c r="BF515" s="221">
        <f t="shared" si="25"/>
        <v>0</v>
      </c>
      <c r="BG515" s="221">
        <f t="shared" si="26"/>
        <v>0</v>
      </c>
      <c r="BH515" s="221">
        <f t="shared" si="27"/>
        <v>0</v>
      </c>
      <c r="BI515" s="221">
        <f t="shared" si="28"/>
        <v>0</v>
      </c>
      <c r="BJ515" s="18" t="s">
        <v>82</v>
      </c>
      <c r="BK515" s="221">
        <f t="shared" si="29"/>
        <v>0</v>
      </c>
      <c r="BL515" s="18" t="s">
        <v>209</v>
      </c>
      <c r="BM515" s="220" t="s">
        <v>4633</v>
      </c>
    </row>
    <row r="516" spans="1:65" s="2" customFormat="1" ht="6.95" customHeight="1">
      <c r="A516" s="35"/>
      <c r="B516" s="55"/>
      <c r="C516" s="56"/>
      <c r="D516" s="56"/>
      <c r="E516" s="56"/>
      <c r="F516" s="56"/>
      <c r="G516" s="56"/>
      <c r="H516" s="56"/>
      <c r="I516" s="159"/>
      <c r="J516" s="56"/>
      <c r="K516" s="56"/>
      <c r="L516" s="40"/>
      <c r="M516" s="35"/>
      <c r="O516" s="35"/>
      <c r="P516" s="35"/>
      <c r="Q516" s="35"/>
      <c r="R516" s="35"/>
      <c r="S516" s="35"/>
      <c r="T516" s="35"/>
      <c r="U516" s="35"/>
      <c r="V516" s="35"/>
      <c r="W516" s="35"/>
      <c r="X516" s="35"/>
      <c r="Y516" s="35"/>
      <c r="Z516" s="35"/>
      <c r="AA516" s="35"/>
      <c r="AB516" s="35"/>
      <c r="AC516" s="35"/>
      <c r="AD516" s="35"/>
      <c r="AE516" s="35"/>
    </row>
  </sheetData>
  <sheetProtection algorithmName="SHA-512" hashValue="1hn9lkRef/kDev6//W8vk2pPhsrkbrvuz8UUDqd85T1NCdfZNuo7ia4JFL0F36BiItTnGiO7GVvG9gxAgFx/FQ==" saltValue="bqqqVk+cox4te6rxwsnfs/qBj4TO99JnNcPoaBxELqmcGWfVmzVA4z+/hLb4pJYaiU6jLnGwplUEhJyJ4q9PrA==" spinCount="100000" sheet="1" objects="1" scenarios="1" formatColumns="0" formatRows="0" autoFilter="0"/>
  <autoFilter ref="C133:K515"/>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105</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ht="12.75">
      <c r="B8" s="21"/>
      <c r="D8" s="122" t="s">
        <v>144</v>
      </c>
      <c r="L8" s="21"/>
    </row>
    <row r="9" spans="1:46" s="1" customFormat="1" ht="16.5" customHeight="1">
      <c r="B9" s="21"/>
      <c r="E9" s="337" t="s">
        <v>145</v>
      </c>
      <c r="F9" s="318"/>
      <c r="G9" s="318"/>
      <c r="H9" s="318"/>
      <c r="I9" s="116"/>
      <c r="L9" s="21"/>
    </row>
    <row r="10" spans="1:46" s="1" customFormat="1" ht="12" customHeight="1">
      <c r="B10" s="21"/>
      <c r="D10" s="122" t="s">
        <v>146</v>
      </c>
      <c r="I10" s="116"/>
      <c r="L10" s="21"/>
    </row>
    <row r="11" spans="1:46" s="2" customFormat="1" ht="16.5" customHeight="1">
      <c r="A11" s="35"/>
      <c r="B11" s="40"/>
      <c r="C11" s="35"/>
      <c r="D11" s="35"/>
      <c r="E11" s="347" t="s">
        <v>6468</v>
      </c>
      <c r="F11" s="339"/>
      <c r="G11" s="339"/>
      <c r="H11" s="339"/>
      <c r="I11" s="123"/>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6469</v>
      </c>
      <c r="E12" s="35"/>
      <c r="F12" s="35"/>
      <c r="G12" s="35"/>
      <c r="H12" s="35"/>
      <c r="I12" s="123"/>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0" t="s">
        <v>6470</v>
      </c>
      <c r="F13" s="339"/>
      <c r="G13" s="339"/>
      <c r="H13" s="339"/>
      <c r="I13" s="123"/>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23"/>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1" t="s">
        <v>1</v>
      </c>
      <c r="G15" s="35"/>
      <c r="H15" s="35"/>
      <c r="I15" s="124"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1" t="s">
        <v>21</v>
      </c>
      <c r="G16" s="35"/>
      <c r="H16" s="35"/>
      <c r="I16" s="124" t="s">
        <v>22</v>
      </c>
      <c r="J16" s="125">
        <f>'Rekapitulace stavby'!AN8</f>
        <v>44118</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3"/>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23</v>
      </c>
      <c r="E18" s="35"/>
      <c r="F18" s="35"/>
      <c r="G18" s="35"/>
      <c r="H18" s="35"/>
      <c r="I18" s="124" t="s">
        <v>24</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25</v>
      </c>
      <c r="F19" s="35"/>
      <c r="G19" s="35"/>
      <c r="H19" s="35"/>
      <c r="I19" s="124" t="s">
        <v>26</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3"/>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27</v>
      </c>
      <c r="E21" s="35"/>
      <c r="F21" s="35"/>
      <c r="G21" s="35"/>
      <c r="H21" s="35"/>
      <c r="I21" s="124" t="s">
        <v>24</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1" t="str">
        <f>'Rekapitulace stavby'!E14</f>
        <v>Vyplň údaj</v>
      </c>
      <c r="F22" s="342"/>
      <c r="G22" s="342"/>
      <c r="H22" s="342"/>
      <c r="I22" s="124" t="s">
        <v>26</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3"/>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29</v>
      </c>
      <c r="E24" s="35"/>
      <c r="F24" s="35"/>
      <c r="G24" s="35"/>
      <c r="H24" s="35"/>
      <c r="I24" s="124" t="s">
        <v>24</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30</v>
      </c>
      <c r="F25" s="35"/>
      <c r="G25" s="35"/>
      <c r="H25" s="35"/>
      <c r="I25" s="124" t="s">
        <v>26</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3"/>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32</v>
      </c>
      <c r="E27" s="35"/>
      <c r="F27" s="35"/>
      <c r="G27" s="35"/>
      <c r="H27" s="35"/>
      <c r="I27" s="124" t="s">
        <v>24</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6471</v>
      </c>
      <c r="F28" s="35"/>
      <c r="G28" s="35"/>
      <c r="H28" s="35"/>
      <c r="I28" s="124" t="s">
        <v>26</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3"/>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3"/>
      <c r="J30" s="35"/>
      <c r="K30" s="35"/>
      <c r="L30" s="52"/>
      <c r="S30" s="35"/>
      <c r="T30" s="35"/>
      <c r="U30" s="35"/>
      <c r="V30" s="35"/>
      <c r="W30" s="35"/>
      <c r="X30" s="35"/>
      <c r="Y30" s="35"/>
      <c r="Z30" s="35"/>
      <c r="AA30" s="35"/>
      <c r="AB30" s="35"/>
      <c r="AC30" s="35"/>
      <c r="AD30" s="35"/>
      <c r="AE30" s="35"/>
    </row>
    <row r="31" spans="1:31" s="8" customFormat="1" ht="16.5" customHeight="1">
      <c r="A31" s="126"/>
      <c r="B31" s="127"/>
      <c r="C31" s="126"/>
      <c r="D31" s="126"/>
      <c r="E31" s="343" t="s">
        <v>6472</v>
      </c>
      <c r="F31" s="343"/>
      <c r="G31" s="343"/>
      <c r="H31" s="343"/>
      <c r="I31" s="128"/>
      <c r="J31" s="126"/>
      <c r="K31" s="126"/>
      <c r="L31" s="129"/>
      <c r="S31" s="126"/>
      <c r="T31" s="126"/>
      <c r="U31" s="126"/>
      <c r="V31" s="126"/>
      <c r="W31" s="126"/>
      <c r="X31" s="126"/>
      <c r="Y31" s="126"/>
      <c r="Z31" s="126"/>
      <c r="AA31" s="126"/>
      <c r="AB31" s="126"/>
      <c r="AC31" s="126"/>
      <c r="AD31" s="126"/>
      <c r="AE31" s="126"/>
    </row>
    <row r="32" spans="1:31" s="2" customFormat="1" ht="6.95" customHeight="1">
      <c r="A32" s="35"/>
      <c r="B32" s="40"/>
      <c r="C32" s="35"/>
      <c r="D32" s="35"/>
      <c r="E32" s="35"/>
      <c r="F32" s="35"/>
      <c r="G32" s="35"/>
      <c r="H32" s="35"/>
      <c r="I32" s="123"/>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25.35" customHeight="1">
      <c r="A34" s="35"/>
      <c r="B34" s="40"/>
      <c r="C34" s="35"/>
      <c r="D34" s="132" t="s">
        <v>35</v>
      </c>
      <c r="E34" s="35"/>
      <c r="F34" s="35"/>
      <c r="G34" s="35"/>
      <c r="H34" s="35"/>
      <c r="I34" s="123"/>
      <c r="J34" s="133">
        <f>ROUND(J132,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0"/>
      <c r="E35" s="130"/>
      <c r="F35" s="130"/>
      <c r="G35" s="130"/>
      <c r="H35" s="130"/>
      <c r="I35" s="131"/>
      <c r="J35" s="130"/>
      <c r="K35" s="130"/>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4" t="s">
        <v>37</v>
      </c>
      <c r="G36" s="35"/>
      <c r="H36" s="35"/>
      <c r="I36" s="135" t="s">
        <v>36</v>
      </c>
      <c r="J36" s="134" t="s">
        <v>38</v>
      </c>
      <c r="K36" s="35"/>
      <c r="L36" s="52"/>
      <c r="S36" s="35"/>
      <c r="T36" s="35"/>
      <c r="U36" s="35"/>
      <c r="V36" s="35"/>
      <c r="W36" s="35"/>
      <c r="X36" s="35"/>
      <c r="Y36" s="35"/>
      <c r="Z36" s="35"/>
      <c r="AA36" s="35"/>
      <c r="AB36" s="35"/>
      <c r="AC36" s="35"/>
      <c r="AD36" s="35"/>
      <c r="AE36" s="35"/>
    </row>
    <row r="37" spans="1:31" s="2" customFormat="1" ht="14.45" customHeight="1">
      <c r="A37" s="35"/>
      <c r="B37" s="40"/>
      <c r="C37" s="35"/>
      <c r="D37" s="136" t="s">
        <v>39</v>
      </c>
      <c r="E37" s="122" t="s">
        <v>40</v>
      </c>
      <c r="F37" s="137">
        <f>ROUND((SUM(BE132:BE349)),  2)</f>
        <v>0</v>
      </c>
      <c r="G37" s="35"/>
      <c r="H37" s="35"/>
      <c r="I37" s="138">
        <v>0.21</v>
      </c>
      <c r="J37" s="137">
        <f>ROUND(((SUM(BE132:BE349))*I37),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41</v>
      </c>
      <c r="F38" s="137">
        <f>ROUND((SUM(BF132:BF349)),  2)</f>
        <v>0</v>
      </c>
      <c r="G38" s="35"/>
      <c r="H38" s="35"/>
      <c r="I38" s="138">
        <v>0.15</v>
      </c>
      <c r="J38" s="137">
        <f>ROUND(((SUM(BF132:BF349))*I38),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42</v>
      </c>
      <c r="F39" s="137">
        <f>ROUND((SUM(BG132:BG349)),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43</v>
      </c>
      <c r="F40" s="137">
        <f>ROUND((SUM(BH132:BH349)),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44</v>
      </c>
      <c r="F41" s="137">
        <f>ROUND((SUM(BI132:BI349)),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45</v>
      </c>
      <c r="E43" s="141"/>
      <c r="F43" s="141"/>
      <c r="G43" s="142" t="s">
        <v>46</v>
      </c>
      <c r="H43" s="143" t="s">
        <v>47</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3"/>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1" customFormat="1" ht="16.5" customHeight="1">
      <c r="B87" s="22"/>
      <c r="C87" s="23"/>
      <c r="D87" s="23"/>
      <c r="E87" s="344" t="s">
        <v>145</v>
      </c>
      <c r="F87" s="303"/>
      <c r="G87" s="303"/>
      <c r="H87" s="303"/>
      <c r="I87" s="116"/>
      <c r="J87" s="23"/>
      <c r="K87" s="23"/>
      <c r="L87" s="21"/>
    </row>
    <row r="88" spans="1:31" s="1" customFormat="1" ht="12" customHeight="1">
      <c r="B88" s="22"/>
      <c r="C88" s="30" t="s">
        <v>146</v>
      </c>
      <c r="D88" s="23"/>
      <c r="E88" s="23"/>
      <c r="F88" s="23"/>
      <c r="G88" s="23"/>
      <c r="H88" s="23"/>
      <c r="I88" s="116"/>
      <c r="J88" s="23"/>
      <c r="K88" s="23"/>
      <c r="L88" s="21"/>
    </row>
    <row r="89" spans="1:31" s="2" customFormat="1" ht="16.5" customHeight="1">
      <c r="A89" s="35"/>
      <c r="B89" s="36"/>
      <c r="C89" s="37"/>
      <c r="D89" s="37"/>
      <c r="E89" s="348" t="s">
        <v>6468</v>
      </c>
      <c r="F89" s="346"/>
      <c r="G89" s="346"/>
      <c r="H89" s="346"/>
      <c r="I89" s="123"/>
      <c r="J89" s="37"/>
      <c r="K89" s="37"/>
      <c r="L89" s="52"/>
      <c r="S89" s="35"/>
      <c r="T89" s="35"/>
      <c r="U89" s="35"/>
      <c r="V89" s="35"/>
      <c r="W89" s="35"/>
      <c r="X89" s="35"/>
      <c r="Y89" s="35"/>
      <c r="Z89" s="35"/>
      <c r="AA89" s="35"/>
      <c r="AB89" s="35"/>
      <c r="AC89" s="35"/>
      <c r="AD89" s="35"/>
      <c r="AE89" s="35"/>
    </row>
    <row r="90" spans="1:31" s="2" customFormat="1" ht="12" customHeight="1">
      <c r="A90" s="35"/>
      <c r="B90" s="36"/>
      <c r="C90" s="30" t="s">
        <v>6469</v>
      </c>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6" t="str">
        <f>E13</f>
        <v>D1_01_4c1 - Vzduchotechnika 1 (OS, CS)</v>
      </c>
      <c r="F91" s="346"/>
      <c r="G91" s="346"/>
      <c r="H91" s="346"/>
      <c r="I91" s="123"/>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Pardubice</v>
      </c>
      <c r="G93" s="37"/>
      <c r="H93" s="37"/>
      <c r="I93" s="124" t="s">
        <v>22</v>
      </c>
      <c r="J93" s="67">
        <f>IF(J16="","",J16)</f>
        <v>44118</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3"/>
      <c r="J94" s="37"/>
      <c r="K94" s="37"/>
      <c r="L94" s="52"/>
      <c r="S94" s="35"/>
      <c r="T94" s="35"/>
      <c r="U94" s="35"/>
      <c r="V94" s="35"/>
      <c r="W94" s="35"/>
      <c r="X94" s="35"/>
      <c r="Y94" s="35"/>
      <c r="Z94" s="35"/>
      <c r="AA94" s="35"/>
      <c r="AB94" s="35"/>
      <c r="AC94" s="35"/>
      <c r="AD94" s="35"/>
      <c r="AE94" s="35"/>
    </row>
    <row r="95" spans="1:31" s="2" customFormat="1" ht="40.15" customHeight="1">
      <c r="A95" s="35"/>
      <c r="B95" s="36"/>
      <c r="C95" s="30" t="s">
        <v>23</v>
      </c>
      <c r="D95" s="37"/>
      <c r="E95" s="37"/>
      <c r="F95" s="28" t="str">
        <f>E19</f>
        <v>Pardubický kraj</v>
      </c>
      <c r="G95" s="37"/>
      <c r="H95" s="37"/>
      <c r="I95" s="124" t="s">
        <v>29</v>
      </c>
      <c r="J95" s="33" t="str">
        <f>E25</f>
        <v>Atelier Penta v.o.s., Mrštíkova 12, Jihlava</v>
      </c>
      <c r="K95" s="37"/>
      <c r="L95" s="52"/>
      <c r="S95" s="35"/>
      <c r="T95" s="35"/>
      <c r="U95" s="35"/>
      <c r="V95" s="35"/>
      <c r="W95" s="35"/>
      <c r="X95" s="35"/>
      <c r="Y95" s="35"/>
      <c r="Z95" s="35"/>
      <c r="AA95" s="35"/>
      <c r="AB95" s="35"/>
      <c r="AC95" s="35"/>
      <c r="AD95" s="35"/>
      <c r="AE95" s="35"/>
    </row>
    <row r="96" spans="1:31" s="2" customFormat="1" ht="15.2" customHeight="1">
      <c r="A96" s="35"/>
      <c r="B96" s="36"/>
      <c r="C96" s="30" t="s">
        <v>27</v>
      </c>
      <c r="D96" s="37"/>
      <c r="E96" s="37"/>
      <c r="F96" s="28" t="str">
        <f>IF(E22="","",E22)</f>
        <v>Vyplň údaj</v>
      </c>
      <c r="G96" s="37"/>
      <c r="H96" s="37"/>
      <c r="I96" s="124" t="s">
        <v>32</v>
      </c>
      <c r="J96" s="33" t="str">
        <f>E28</f>
        <v>Ing. Petlach</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150</v>
      </c>
      <c r="D98" s="164"/>
      <c r="E98" s="164"/>
      <c r="F98" s="164"/>
      <c r="G98" s="164"/>
      <c r="H98" s="164"/>
      <c r="I98" s="165"/>
      <c r="J98" s="166" t="s">
        <v>151</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3"/>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152</v>
      </c>
      <c r="D100" s="37"/>
      <c r="E100" s="37"/>
      <c r="F100" s="37"/>
      <c r="G100" s="37"/>
      <c r="H100" s="37"/>
      <c r="I100" s="123"/>
      <c r="J100" s="85">
        <f>J132</f>
        <v>0</v>
      </c>
      <c r="K100" s="37"/>
      <c r="L100" s="52"/>
      <c r="S100" s="35"/>
      <c r="T100" s="35"/>
      <c r="U100" s="35"/>
      <c r="V100" s="35"/>
      <c r="W100" s="35"/>
      <c r="X100" s="35"/>
      <c r="Y100" s="35"/>
      <c r="Z100" s="35"/>
      <c r="AA100" s="35"/>
      <c r="AB100" s="35"/>
      <c r="AC100" s="35"/>
      <c r="AD100" s="35"/>
      <c r="AE100" s="35"/>
      <c r="AU100" s="18" t="s">
        <v>153</v>
      </c>
    </row>
    <row r="101" spans="1:47" s="9" customFormat="1" ht="24.95" customHeight="1">
      <c r="B101" s="168"/>
      <c r="C101" s="169"/>
      <c r="D101" s="170" t="s">
        <v>6473</v>
      </c>
      <c r="E101" s="171"/>
      <c r="F101" s="171"/>
      <c r="G101" s="171"/>
      <c r="H101" s="171"/>
      <c r="I101" s="172"/>
      <c r="J101" s="173">
        <f>J133</f>
        <v>0</v>
      </c>
      <c r="K101" s="169"/>
      <c r="L101" s="174"/>
    </row>
    <row r="102" spans="1:47" s="9" customFormat="1" ht="24.95" customHeight="1">
      <c r="B102" s="168"/>
      <c r="C102" s="169"/>
      <c r="D102" s="170" t="s">
        <v>6474</v>
      </c>
      <c r="E102" s="171"/>
      <c r="F102" s="171"/>
      <c r="G102" s="171"/>
      <c r="H102" s="171"/>
      <c r="I102" s="172"/>
      <c r="J102" s="173">
        <f>J223</f>
        <v>0</v>
      </c>
      <c r="K102" s="169"/>
      <c r="L102" s="174"/>
    </row>
    <row r="103" spans="1:47" s="9" customFormat="1" ht="24.95" customHeight="1">
      <c r="B103" s="168"/>
      <c r="C103" s="169"/>
      <c r="D103" s="170" t="s">
        <v>6475</v>
      </c>
      <c r="E103" s="171"/>
      <c r="F103" s="171"/>
      <c r="G103" s="171"/>
      <c r="H103" s="171"/>
      <c r="I103" s="172"/>
      <c r="J103" s="173">
        <f>J247</f>
        <v>0</v>
      </c>
      <c r="K103" s="169"/>
      <c r="L103" s="174"/>
    </row>
    <row r="104" spans="1:47" s="9" customFormat="1" ht="24.95" customHeight="1">
      <c r="B104" s="168"/>
      <c r="C104" s="169"/>
      <c r="D104" s="170" t="s">
        <v>6476</v>
      </c>
      <c r="E104" s="171"/>
      <c r="F104" s="171"/>
      <c r="G104" s="171"/>
      <c r="H104" s="171"/>
      <c r="I104" s="172"/>
      <c r="J104" s="173">
        <f>J259</f>
        <v>0</v>
      </c>
      <c r="K104" s="169"/>
      <c r="L104" s="174"/>
    </row>
    <row r="105" spans="1:47" s="9" customFormat="1" ht="24.95" customHeight="1">
      <c r="B105" s="168"/>
      <c r="C105" s="169"/>
      <c r="D105" s="170" t="s">
        <v>6477</v>
      </c>
      <c r="E105" s="171"/>
      <c r="F105" s="171"/>
      <c r="G105" s="171"/>
      <c r="H105" s="171"/>
      <c r="I105" s="172"/>
      <c r="J105" s="173">
        <f>J273</f>
        <v>0</v>
      </c>
      <c r="K105" s="169"/>
      <c r="L105" s="174"/>
    </row>
    <row r="106" spans="1:47" s="9" customFormat="1" ht="24.95" customHeight="1">
      <c r="B106" s="168"/>
      <c r="C106" s="169"/>
      <c r="D106" s="170" t="s">
        <v>6478</v>
      </c>
      <c r="E106" s="171"/>
      <c r="F106" s="171"/>
      <c r="G106" s="171"/>
      <c r="H106" s="171"/>
      <c r="I106" s="172"/>
      <c r="J106" s="173">
        <f>J288</f>
        <v>0</v>
      </c>
      <c r="K106" s="169"/>
      <c r="L106" s="174"/>
    </row>
    <row r="107" spans="1:47" s="9" customFormat="1" ht="24.95" customHeight="1">
      <c r="B107" s="168"/>
      <c r="C107" s="169"/>
      <c r="D107" s="170" t="s">
        <v>6479</v>
      </c>
      <c r="E107" s="171"/>
      <c r="F107" s="171"/>
      <c r="G107" s="171"/>
      <c r="H107" s="171"/>
      <c r="I107" s="172"/>
      <c r="J107" s="173">
        <f>J290</f>
        <v>0</v>
      </c>
      <c r="K107" s="169"/>
      <c r="L107" s="174"/>
    </row>
    <row r="108" spans="1:47" s="9" customFormat="1" ht="24.95" customHeight="1">
      <c r="B108" s="168"/>
      <c r="C108" s="169"/>
      <c r="D108" s="170" t="s">
        <v>6480</v>
      </c>
      <c r="E108" s="171"/>
      <c r="F108" s="171"/>
      <c r="G108" s="171"/>
      <c r="H108" s="171"/>
      <c r="I108" s="172"/>
      <c r="J108" s="173">
        <f>J294</f>
        <v>0</v>
      </c>
      <c r="K108" s="169"/>
      <c r="L108" s="174"/>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4" t="str">
        <f>E7</f>
        <v>NPK a.s., Pardubická nemocnice, Výstavba pavilonu CUP s centralizací akutních provozů - fáze II.</v>
      </c>
      <c r="F118" s="345"/>
      <c r="G118" s="345"/>
      <c r="H118" s="345"/>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1" customFormat="1" ht="16.5" customHeight="1">
      <c r="B120" s="22"/>
      <c r="C120" s="23"/>
      <c r="D120" s="23"/>
      <c r="E120" s="344" t="s">
        <v>145</v>
      </c>
      <c r="F120" s="303"/>
      <c r="G120" s="303"/>
      <c r="H120" s="303"/>
      <c r="I120" s="116"/>
      <c r="J120" s="23"/>
      <c r="K120" s="23"/>
      <c r="L120" s="21"/>
    </row>
    <row r="121" spans="1:31" s="1" customFormat="1" ht="12" customHeight="1">
      <c r="B121" s="22"/>
      <c r="C121" s="30" t="s">
        <v>146</v>
      </c>
      <c r="D121" s="23"/>
      <c r="E121" s="23"/>
      <c r="F121" s="23"/>
      <c r="G121" s="23"/>
      <c r="H121" s="23"/>
      <c r="I121" s="116"/>
      <c r="J121" s="23"/>
      <c r="K121" s="23"/>
      <c r="L121" s="21"/>
    </row>
    <row r="122" spans="1:31" s="2" customFormat="1" ht="16.5" customHeight="1">
      <c r="A122" s="35"/>
      <c r="B122" s="36"/>
      <c r="C122" s="37"/>
      <c r="D122" s="37"/>
      <c r="E122" s="348" t="s">
        <v>6468</v>
      </c>
      <c r="F122" s="346"/>
      <c r="G122" s="346"/>
      <c r="H122" s="346"/>
      <c r="I122" s="123"/>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6469</v>
      </c>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296" t="str">
        <f>E13</f>
        <v>D1_01_4c1 - Vzduchotechnika 1 (OS, CS)</v>
      </c>
      <c r="F124" s="346"/>
      <c r="G124" s="346"/>
      <c r="H124" s="346"/>
      <c r="I124" s="123"/>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F16</f>
        <v>Pardubice</v>
      </c>
      <c r="G126" s="37"/>
      <c r="H126" s="37"/>
      <c r="I126" s="124" t="s">
        <v>22</v>
      </c>
      <c r="J126" s="67">
        <f>IF(J16="","",J16)</f>
        <v>44118</v>
      </c>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123"/>
      <c r="J127" s="37"/>
      <c r="K127" s="37"/>
      <c r="L127" s="52"/>
      <c r="S127" s="35"/>
      <c r="T127" s="35"/>
      <c r="U127" s="35"/>
      <c r="V127" s="35"/>
      <c r="W127" s="35"/>
      <c r="X127" s="35"/>
      <c r="Y127" s="35"/>
      <c r="Z127" s="35"/>
      <c r="AA127" s="35"/>
      <c r="AB127" s="35"/>
      <c r="AC127" s="35"/>
      <c r="AD127" s="35"/>
      <c r="AE127" s="35"/>
    </row>
    <row r="128" spans="1:31" s="2" customFormat="1" ht="40.15" customHeight="1">
      <c r="A128" s="35"/>
      <c r="B128" s="36"/>
      <c r="C128" s="30" t="s">
        <v>23</v>
      </c>
      <c r="D128" s="37"/>
      <c r="E128" s="37"/>
      <c r="F128" s="28" t="str">
        <f>E19</f>
        <v>Pardubický kraj</v>
      </c>
      <c r="G128" s="37"/>
      <c r="H128" s="37"/>
      <c r="I128" s="124" t="s">
        <v>29</v>
      </c>
      <c r="J128" s="33" t="str">
        <f>E25</f>
        <v>Atelier Penta v.o.s., Mrštíkova 12, Jihlava</v>
      </c>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27</v>
      </c>
      <c r="D129" s="37"/>
      <c r="E129" s="37"/>
      <c r="F129" s="28" t="str">
        <f>IF(E22="","",E22)</f>
        <v>Vyplň údaj</v>
      </c>
      <c r="G129" s="37"/>
      <c r="H129" s="37"/>
      <c r="I129" s="124" t="s">
        <v>32</v>
      </c>
      <c r="J129" s="33" t="str">
        <f>E28</f>
        <v>Ing. Petlach</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123"/>
      <c r="J130" s="37"/>
      <c r="K130" s="37"/>
      <c r="L130" s="52"/>
      <c r="S130" s="35"/>
      <c r="T130" s="35"/>
      <c r="U130" s="35"/>
      <c r="V130" s="35"/>
      <c r="W130" s="35"/>
      <c r="X130" s="35"/>
      <c r="Y130" s="35"/>
      <c r="Z130" s="35"/>
      <c r="AA130" s="35"/>
      <c r="AB130" s="35"/>
      <c r="AC130" s="35"/>
      <c r="AD130" s="35"/>
      <c r="AE130" s="35"/>
    </row>
    <row r="131" spans="1:65" s="11" customFormat="1" ht="29.25" customHeight="1">
      <c r="A131" s="181"/>
      <c r="B131" s="182"/>
      <c r="C131" s="183" t="s">
        <v>189</v>
      </c>
      <c r="D131" s="184" t="s">
        <v>60</v>
      </c>
      <c r="E131" s="184" t="s">
        <v>56</v>
      </c>
      <c r="F131" s="184" t="s">
        <v>57</v>
      </c>
      <c r="G131" s="184" t="s">
        <v>190</v>
      </c>
      <c r="H131" s="184" t="s">
        <v>191</v>
      </c>
      <c r="I131" s="185" t="s">
        <v>192</v>
      </c>
      <c r="J131" s="184" t="s">
        <v>151</v>
      </c>
      <c r="K131" s="186" t="s">
        <v>193</v>
      </c>
      <c r="L131" s="187"/>
      <c r="M131" s="76" t="s">
        <v>1</v>
      </c>
      <c r="N131" s="77" t="s">
        <v>39</v>
      </c>
      <c r="O131" s="77" t="s">
        <v>194</v>
      </c>
      <c r="P131" s="77" t="s">
        <v>195</v>
      </c>
      <c r="Q131" s="77" t="s">
        <v>196</v>
      </c>
      <c r="R131" s="77" t="s">
        <v>197</v>
      </c>
      <c r="S131" s="77" t="s">
        <v>198</v>
      </c>
      <c r="T131" s="78" t="s">
        <v>199</v>
      </c>
      <c r="U131" s="181"/>
      <c r="V131" s="181"/>
      <c r="W131" s="181"/>
      <c r="X131" s="181"/>
      <c r="Y131" s="181"/>
      <c r="Z131" s="181"/>
      <c r="AA131" s="181"/>
      <c r="AB131" s="181"/>
      <c r="AC131" s="181"/>
      <c r="AD131" s="181"/>
      <c r="AE131" s="181"/>
    </row>
    <row r="132" spans="1:65" s="2" customFormat="1" ht="22.9" customHeight="1">
      <c r="A132" s="35"/>
      <c r="B132" s="36"/>
      <c r="C132" s="83" t="s">
        <v>200</v>
      </c>
      <c r="D132" s="37"/>
      <c r="E132" s="37"/>
      <c r="F132" s="37"/>
      <c r="G132" s="37"/>
      <c r="H132" s="37"/>
      <c r="I132" s="123"/>
      <c r="J132" s="188">
        <f>BK132</f>
        <v>0</v>
      </c>
      <c r="K132" s="37"/>
      <c r="L132" s="40"/>
      <c r="M132" s="79"/>
      <c r="N132" s="189"/>
      <c r="O132" s="80"/>
      <c r="P132" s="190">
        <f>P133+P223+P247+P259+P273+P288+P290+P294</f>
        <v>0</v>
      </c>
      <c r="Q132" s="80"/>
      <c r="R132" s="190">
        <f>R133+R223+R247+R259+R273+R288+R290+R294</f>
        <v>0</v>
      </c>
      <c r="S132" s="80"/>
      <c r="T132" s="191">
        <f>T133+T223+T247+T259+T273+T288+T290+T294</f>
        <v>0</v>
      </c>
      <c r="U132" s="35"/>
      <c r="V132" s="35"/>
      <c r="W132" s="35"/>
      <c r="X132" s="35"/>
      <c r="Y132" s="35"/>
      <c r="Z132" s="35"/>
      <c r="AA132" s="35"/>
      <c r="AB132" s="35"/>
      <c r="AC132" s="35"/>
      <c r="AD132" s="35"/>
      <c r="AE132" s="35"/>
      <c r="AT132" s="18" t="s">
        <v>74</v>
      </c>
      <c r="AU132" s="18" t="s">
        <v>153</v>
      </c>
      <c r="BK132" s="192">
        <f>BK133+BK223+BK247+BK259+BK273+BK288+BK290+BK294</f>
        <v>0</v>
      </c>
    </row>
    <row r="133" spans="1:65" s="12" customFormat="1" ht="25.9" customHeight="1">
      <c r="B133" s="193"/>
      <c r="C133" s="194"/>
      <c r="D133" s="195" t="s">
        <v>74</v>
      </c>
      <c r="E133" s="196" t="s">
        <v>6481</v>
      </c>
      <c r="F133" s="196" t="s">
        <v>6482</v>
      </c>
      <c r="G133" s="194"/>
      <c r="H133" s="194"/>
      <c r="I133" s="197"/>
      <c r="J133" s="198">
        <f>BK133</f>
        <v>0</v>
      </c>
      <c r="K133" s="194"/>
      <c r="L133" s="199"/>
      <c r="M133" s="200"/>
      <c r="N133" s="201"/>
      <c r="O133" s="201"/>
      <c r="P133" s="202">
        <f>SUM(P134:P222)</f>
        <v>0</v>
      </c>
      <c r="Q133" s="201"/>
      <c r="R133" s="202">
        <f>SUM(R134:R222)</f>
        <v>0</v>
      </c>
      <c r="S133" s="201"/>
      <c r="T133" s="203">
        <f>SUM(T134:T222)</f>
        <v>0</v>
      </c>
      <c r="AR133" s="204" t="s">
        <v>82</v>
      </c>
      <c r="AT133" s="205" t="s">
        <v>74</v>
      </c>
      <c r="AU133" s="205" t="s">
        <v>75</v>
      </c>
      <c r="AY133" s="204" t="s">
        <v>203</v>
      </c>
      <c r="BK133" s="206">
        <f>SUM(BK134:BK222)</f>
        <v>0</v>
      </c>
    </row>
    <row r="134" spans="1:65" s="2" customFormat="1" ht="44.25" customHeight="1">
      <c r="A134" s="35"/>
      <c r="B134" s="36"/>
      <c r="C134" s="209" t="s">
        <v>82</v>
      </c>
      <c r="D134" s="209" t="s">
        <v>205</v>
      </c>
      <c r="E134" s="210" t="s">
        <v>6483</v>
      </c>
      <c r="F134" s="211" t="s">
        <v>6484</v>
      </c>
      <c r="G134" s="212" t="s">
        <v>5671</v>
      </c>
      <c r="H134" s="213">
        <v>1</v>
      </c>
      <c r="I134" s="214"/>
      <c r="J134" s="215">
        <f>ROUND(I134*H134,2)</f>
        <v>0</v>
      </c>
      <c r="K134" s="211" t="s">
        <v>1</v>
      </c>
      <c r="L134" s="40"/>
      <c r="M134" s="216" t="s">
        <v>1</v>
      </c>
      <c r="N134" s="217" t="s">
        <v>40</v>
      </c>
      <c r="O134" s="72"/>
      <c r="P134" s="218">
        <f>O134*H134</f>
        <v>0</v>
      </c>
      <c r="Q134" s="218">
        <v>0</v>
      </c>
      <c r="R134" s="218">
        <f>Q134*H134</f>
        <v>0</v>
      </c>
      <c r="S134" s="218">
        <v>0</v>
      </c>
      <c r="T134" s="219">
        <f>S134*H134</f>
        <v>0</v>
      </c>
      <c r="U134" s="35"/>
      <c r="V134" s="35"/>
      <c r="W134" s="35"/>
      <c r="X134" s="35"/>
      <c r="Y134" s="35"/>
      <c r="Z134" s="35"/>
      <c r="AA134" s="35"/>
      <c r="AB134" s="35"/>
      <c r="AC134" s="35"/>
      <c r="AD134" s="35"/>
      <c r="AE134" s="35"/>
      <c r="AR134" s="220" t="s">
        <v>209</v>
      </c>
      <c r="AT134" s="220" t="s">
        <v>205</v>
      </c>
      <c r="AU134" s="220" t="s">
        <v>82</v>
      </c>
      <c r="AY134" s="18" t="s">
        <v>203</v>
      </c>
      <c r="BE134" s="221">
        <f>IF(N134="základní",J134,0)</f>
        <v>0</v>
      </c>
      <c r="BF134" s="221">
        <f>IF(N134="snížená",J134,0)</f>
        <v>0</v>
      </c>
      <c r="BG134" s="221">
        <f>IF(N134="zákl. přenesená",J134,0)</f>
        <v>0</v>
      </c>
      <c r="BH134" s="221">
        <f>IF(N134="sníž. přenesená",J134,0)</f>
        <v>0</v>
      </c>
      <c r="BI134" s="221">
        <f>IF(N134="nulová",J134,0)</f>
        <v>0</v>
      </c>
      <c r="BJ134" s="18" t="s">
        <v>82</v>
      </c>
      <c r="BK134" s="221">
        <f>ROUND(I134*H134,2)</f>
        <v>0</v>
      </c>
      <c r="BL134" s="18" t="s">
        <v>209</v>
      </c>
      <c r="BM134" s="220" t="s">
        <v>84</v>
      </c>
    </row>
    <row r="135" spans="1:65" s="13" customFormat="1" ht="11.25">
      <c r="B135" s="222"/>
      <c r="C135" s="223"/>
      <c r="D135" s="224" t="s">
        <v>211</v>
      </c>
      <c r="E135" s="225" t="s">
        <v>1</v>
      </c>
      <c r="F135" s="226" t="s">
        <v>6485</v>
      </c>
      <c r="G135" s="223"/>
      <c r="H135" s="225" t="s">
        <v>1</v>
      </c>
      <c r="I135" s="227"/>
      <c r="J135" s="223"/>
      <c r="K135" s="223"/>
      <c r="L135" s="228"/>
      <c r="M135" s="229"/>
      <c r="N135" s="230"/>
      <c r="O135" s="230"/>
      <c r="P135" s="230"/>
      <c r="Q135" s="230"/>
      <c r="R135" s="230"/>
      <c r="S135" s="230"/>
      <c r="T135" s="231"/>
      <c r="AT135" s="232" t="s">
        <v>211</v>
      </c>
      <c r="AU135" s="232" t="s">
        <v>82</v>
      </c>
      <c r="AV135" s="13" t="s">
        <v>82</v>
      </c>
      <c r="AW135" s="13" t="s">
        <v>31</v>
      </c>
      <c r="AX135" s="13" t="s">
        <v>75</v>
      </c>
      <c r="AY135" s="232" t="s">
        <v>203</v>
      </c>
    </row>
    <row r="136" spans="1:65" s="14" customFormat="1" ht="11.25">
      <c r="B136" s="233"/>
      <c r="C136" s="234"/>
      <c r="D136" s="224" t="s">
        <v>211</v>
      </c>
      <c r="E136" s="235" t="s">
        <v>1</v>
      </c>
      <c r="F136" s="236" t="s">
        <v>82</v>
      </c>
      <c r="G136" s="234"/>
      <c r="H136" s="237">
        <v>1</v>
      </c>
      <c r="I136" s="238"/>
      <c r="J136" s="234"/>
      <c r="K136" s="234"/>
      <c r="L136" s="239"/>
      <c r="M136" s="240"/>
      <c r="N136" s="241"/>
      <c r="O136" s="241"/>
      <c r="P136" s="241"/>
      <c r="Q136" s="241"/>
      <c r="R136" s="241"/>
      <c r="S136" s="241"/>
      <c r="T136" s="242"/>
      <c r="AT136" s="243" t="s">
        <v>211</v>
      </c>
      <c r="AU136" s="243" t="s">
        <v>82</v>
      </c>
      <c r="AV136" s="14" t="s">
        <v>84</v>
      </c>
      <c r="AW136" s="14" t="s">
        <v>31</v>
      </c>
      <c r="AX136" s="14" t="s">
        <v>75</v>
      </c>
      <c r="AY136" s="243" t="s">
        <v>203</v>
      </c>
    </row>
    <row r="137" spans="1:65" s="15" customFormat="1" ht="11.25">
      <c r="B137" s="261"/>
      <c r="C137" s="262"/>
      <c r="D137" s="224" t="s">
        <v>211</v>
      </c>
      <c r="E137" s="263" t="s">
        <v>1</v>
      </c>
      <c r="F137" s="264" t="s">
        <v>5614</v>
      </c>
      <c r="G137" s="262"/>
      <c r="H137" s="265">
        <v>1</v>
      </c>
      <c r="I137" s="266"/>
      <c r="J137" s="262"/>
      <c r="K137" s="262"/>
      <c r="L137" s="267"/>
      <c r="M137" s="268"/>
      <c r="N137" s="269"/>
      <c r="O137" s="269"/>
      <c r="P137" s="269"/>
      <c r="Q137" s="269"/>
      <c r="R137" s="269"/>
      <c r="S137" s="269"/>
      <c r="T137" s="270"/>
      <c r="AT137" s="271" t="s">
        <v>211</v>
      </c>
      <c r="AU137" s="271" t="s">
        <v>82</v>
      </c>
      <c r="AV137" s="15" t="s">
        <v>209</v>
      </c>
      <c r="AW137" s="15" t="s">
        <v>31</v>
      </c>
      <c r="AX137" s="15" t="s">
        <v>82</v>
      </c>
      <c r="AY137" s="271" t="s">
        <v>203</v>
      </c>
    </row>
    <row r="138" spans="1:65" s="2" customFormat="1" ht="21.75" customHeight="1">
      <c r="A138" s="35"/>
      <c r="B138" s="36"/>
      <c r="C138" s="209" t="s">
        <v>84</v>
      </c>
      <c r="D138" s="209" t="s">
        <v>205</v>
      </c>
      <c r="E138" s="210" t="s">
        <v>6486</v>
      </c>
      <c r="F138" s="211" t="s">
        <v>6487</v>
      </c>
      <c r="G138" s="212" t="s">
        <v>5671</v>
      </c>
      <c r="H138" s="213">
        <v>1</v>
      </c>
      <c r="I138" s="214"/>
      <c r="J138" s="215">
        <f>ROUND(I138*H138,2)</f>
        <v>0</v>
      </c>
      <c r="K138" s="211" t="s">
        <v>1</v>
      </c>
      <c r="L138" s="40"/>
      <c r="M138" s="216" t="s">
        <v>1</v>
      </c>
      <c r="N138" s="217" t="s">
        <v>40</v>
      </c>
      <c r="O138" s="72"/>
      <c r="P138" s="218">
        <f>O138*H138</f>
        <v>0</v>
      </c>
      <c r="Q138" s="218">
        <v>0</v>
      </c>
      <c r="R138" s="218">
        <f>Q138*H138</f>
        <v>0</v>
      </c>
      <c r="S138" s="218">
        <v>0</v>
      </c>
      <c r="T138" s="219">
        <f>S138*H138</f>
        <v>0</v>
      </c>
      <c r="U138" s="35"/>
      <c r="V138" s="35"/>
      <c r="W138" s="35"/>
      <c r="X138" s="35"/>
      <c r="Y138" s="35"/>
      <c r="Z138" s="35"/>
      <c r="AA138" s="35"/>
      <c r="AB138" s="35"/>
      <c r="AC138" s="35"/>
      <c r="AD138" s="35"/>
      <c r="AE138" s="35"/>
      <c r="AR138" s="220" t="s">
        <v>209</v>
      </c>
      <c r="AT138" s="220" t="s">
        <v>205</v>
      </c>
      <c r="AU138" s="220" t="s">
        <v>82</v>
      </c>
      <c r="AY138" s="18" t="s">
        <v>203</v>
      </c>
      <c r="BE138" s="221">
        <f>IF(N138="základní",J138,0)</f>
        <v>0</v>
      </c>
      <c r="BF138" s="221">
        <f>IF(N138="snížená",J138,0)</f>
        <v>0</v>
      </c>
      <c r="BG138" s="221">
        <f>IF(N138="zákl. přenesená",J138,0)</f>
        <v>0</v>
      </c>
      <c r="BH138" s="221">
        <f>IF(N138="sníž. přenesená",J138,0)</f>
        <v>0</v>
      </c>
      <c r="BI138" s="221">
        <f>IF(N138="nulová",J138,0)</f>
        <v>0</v>
      </c>
      <c r="BJ138" s="18" t="s">
        <v>82</v>
      </c>
      <c r="BK138" s="221">
        <f>ROUND(I138*H138,2)</f>
        <v>0</v>
      </c>
      <c r="BL138" s="18" t="s">
        <v>209</v>
      </c>
      <c r="BM138" s="220" t="s">
        <v>209</v>
      </c>
    </row>
    <row r="139" spans="1:65" s="13" customFormat="1" ht="11.25">
      <c r="B139" s="222"/>
      <c r="C139" s="223"/>
      <c r="D139" s="224" t="s">
        <v>211</v>
      </c>
      <c r="E139" s="225" t="s">
        <v>1</v>
      </c>
      <c r="F139" s="226" t="s">
        <v>6488</v>
      </c>
      <c r="G139" s="223"/>
      <c r="H139" s="225" t="s">
        <v>1</v>
      </c>
      <c r="I139" s="227"/>
      <c r="J139" s="223"/>
      <c r="K139" s="223"/>
      <c r="L139" s="228"/>
      <c r="M139" s="229"/>
      <c r="N139" s="230"/>
      <c r="O139" s="230"/>
      <c r="P139" s="230"/>
      <c r="Q139" s="230"/>
      <c r="R139" s="230"/>
      <c r="S139" s="230"/>
      <c r="T139" s="231"/>
      <c r="AT139" s="232" t="s">
        <v>211</v>
      </c>
      <c r="AU139" s="232" t="s">
        <v>82</v>
      </c>
      <c r="AV139" s="13" t="s">
        <v>82</v>
      </c>
      <c r="AW139" s="13" t="s">
        <v>31</v>
      </c>
      <c r="AX139" s="13" t="s">
        <v>75</v>
      </c>
      <c r="AY139" s="232" t="s">
        <v>203</v>
      </c>
    </row>
    <row r="140" spans="1:65" s="14" customFormat="1" ht="11.25">
      <c r="B140" s="233"/>
      <c r="C140" s="234"/>
      <c r="D140" s="224" t="s">
        <v>211</v>
      </c>
      <c r="E140" s="235" t="s">
        <v>1</v>
      </c>
      <c r="F140" s="236" t="s">
        <v>82</v>
      </c>
      <c r="G140" s="234"/>
      <c r="H140" s="237">
        <v>1</v>
      </c>
      <c r="I140" s="238"/>
      <c r="J140" s="234"/>
      <c r="K140" s="234"/>
      <c r="L140" s="239"/>
      <c r="M140" s="240"/>
      <c r="N140" s="241"/>
      <c r="O140" s="241"/>
      <c r="P140" s="241"/>
      <c r="Q140" s="241"/>
      <c r="R140" s="241"/>
      <c r="S140" s="241"/>
      <c r="T140" s="242"/>
      <c r="AT140" s="243" t="s">
        <v>211</v>
      </c>
      <c r="AU140" s="243" t="s">
        <v>82</v>
      </c>
      <c r="AV140" s="14" t="s">
        <v>84</v>
      </c>
      <c r="AW140" s="14" t="s">
        <v>31</v>
      </c>
      <c r="AX140" s="14" t="s">
        <v>75</v>
      </c>
      <c r="AY140" s="243" t="s">
        <v>203</v>
      </c>
    </row>
    <row r="141" spans="1:65" s="15" customFormat="1" ht="11.25">
      <c r="B141" s="261"/>
      <c r="C141" s="262"/>
      <c r="D141" s="224" t="s">
        <v>211</v>
      </c>
      <c r="E141" s="263" t="s">
        <v>1</v>
      </c>
      <c r="F141" s="264" t="s">
        <v>5614</v>
      </c>
      <c r="G141" s="262"/>
      <c r="H141" s="265">
        <v>1</v>
      </c>
      <c r="I141" s="266"/>
      <c r="J141" s="262"/>
      <c r="K141" s="262"/>
      <c r="L141" s="267"/>
      <c r="M141" s="268"/>
      <c r="N141" s="269"/>
      <c r="O141" s="269"/>
      <c r="P141" s="269"/>
      <c r="Q141" s="269"/>
      <c r="R141" s="269"/>
      <c r="S141" s="269"/>
      <c r="T141" s="270"/>
      <c r="AT141" s="271" t="s">
        <v>211</v>
      </c>
      <c r="AU141" s="271" t="s">
        <v>82</v>
      </c>
      <c r="AV141" s="15" t="s">
        <v>209</v>
      </c>
      <c r="AW141" s="15" t="s">
        <v>31</v>
      </c>
      <c r="AX141" s="15" t="s">
        <v>82</v>
      </c>
      <c r="AY141" s="271" t="s">
        <v>203</v>
      </c>
    </row>
    <row r="142" spans="1:65" s="2" customFormat="1" ht="21.75" customHeight="1">
      <c r="A142" s="35"/>
      <c r="B142" s="36"/>
      <c r="C142" s="209" t="s">
        <v>104</v>
      </c>
      <c r="D142" s="209" t="s">
        <v>205</v>
      </c>
      <c r="E142" s="210" t="s">
        <v>6489</v>
      </c>
      <c r="F142" s="211" t="s">
        <v>6487</v>
      </c>
      <c r="G142" s="212" t="s">
        <v>5671</v>
      </c>
      <c r="H142" s="213">
        <v>1</v>
      </c>
      <c r="I142" s="214"/>
      <c r="J142" s="215">
        <f>ROUND(I142*H142,2)</f>
        <v>0</v>
      </c>
      <c r="K142" s="211" t="s">
        <v>1</v>
      </c>
      <c r="L142" s="40"/>
      <c r="M142" s="216" t="s">
        <v>1</v>
      </c>
      <c r="N142" s="217" t="s">
        <v>40</v>
      </c>
      <c r="O142" s="72"/>
      <c r="P142" s="218">
        <f>O142*H142</f>
        <v>0</v>
      </c>
      <c r="Q142" s="218">
        <v>0</v>
      </c>
      <c r="R142" s="218">
        <f>Q142*H142</f>
        <v>0</v>
      </c>
      <c r="S142" s="218">
        <v>0</v>
      </c>
      <c r="T142" s="219">
        <f>S142*H142</f>
        <v>0</v>
      </c>
      <c r="U142" s="35"/>
      <c r="V142" s="35"/>
      <c r="W142" s="35"/>
      <c r="X142" s="35"/>
      <c r="Y142" s="35"/>
      <c r="Z142" s="35"/>
      <c r="AA142" s="35"/>
      <c r="AB142" s="35"/>
      <c r="AC142" s="35"/>
      <c r="AD142" s="35"/>
      <c r="AE142" s="35"/>
      <c r="AR142" s="220" t="s">
        <v>209</v>
      </c>
      <c r="AT142" s="220" t="s">
        <v>205</v>
      </c>
      <c r="AU142" s="220" t="s">
        <v>82</v>
      </c>
      <c r="AY142" s="18" t="s">
        <v>203</v>
      </c>
      <c r="BE142" s="221">
        <f>IF(N142="základní",J142,0)</f>
        <v>0</v>
      </c>
      <c r="BF142" s="221">
        <f>IF(N142="snížená",J142,0)</f>
        <v>0</v>
      </c>
      <c r="BG142" s="221">
        <f>IF(N142="zákl. přenesená",J142,0)</f>
        <v>0</v>
      </c>
      <c r="BH142" s="221">
        <f>IF(N142="sníž. přenesená",J142,0)</f>
        <v>0</v>
      </c>
      <c r="BI142" s="221">
        <f>IF(N142="nulová",J142,0)</f>
        <v>0</v>
      </c>
      <c r="BJ142" s="18" t="s">
        <v>82</v>
      </c>
      <c r="BK142" s="221">
        <f>ROUND(I142*H142,2)</f>
        <v>0</v>
      </c>
      <c r="BL142" s="18" t="s">
        <v>209</v>
      </c>
      <c r="BM142" s="220" t="s">
        <v>252</v>
      </c>
    </row>
    <row r="143" spans="1:65" s="13" customFormat="1" ht="11.25">
      <c r="B143" s="222"/>
      <c r="C143" s="223"/>
      <c r="D143" s="224" t="s">
        <v>211</v>
      </c>
      <c r="E143" s="225" t="s">
        <v>1</v>
      </c>
      <c r="F143" s="226" t="s">
        <v>6490</v>
      </c>
      <c r="G143" s="223"/>
      <c r="H143" s="225" t="s">
        <v>1</v>
      </c>
      <c r="I143" s="227"/>
      <c r="J143" s="223"/>
      <c r="K143" s="223"/>
      <c r="L143" s="228"/>
      <c r="M143" s="229"/>
      <c r="N143" s="230"/>
      <c r="O143" s="230"/>
      <c r="P143" s="230"/>
      <c r="Q143" s="230"/>
      <c r="R143" s="230"/>
      <c r="S143" s="230"/>
      <c r="T143" s="231"/>
      <c r="AT143" s="232" t="s">
        <v>211</v>
      </c>
      <c r="AU143" s="232" t="s">
        <v>82</v>
      </c>
      <c r="AV143" s="13" t="s">
        <v>82</v>
      </c>
      <c r="AW143" s="13" t="s">
        <v>31</v>
      </c>
      <c r="AX143" s="13" t="s">
        <v>75</v>
      </c>
      <c r="AY143" s="232" t="s">
        <v>203</v>
      </c>
    </row>
    <row r="144" spans="1:65" s="14" customFormat="1" ht="11.25">
      <c r="B144" s="233"/>
      <c r="C144" s="234"/>
      <c r="D144" s="224" t="s">
        <v>211</v>
      </c>
      <c r="E144" s="235" t="s">
        <v>1</v>
      </c>
      <c r="F144" s="236" t="s">
        <v>82</v>
      </c>
      <c r="G144" s="234"/>
      <c r="H144" s="237">
        <v>1</v>
      </c>
      <c r="I144" s="238"/>
      <c r="J144" s="234"/>
      <c r="K144" s="234"/>
      <c r="L144" s="239"/>
      <c r="M144" s="240"/>
      <c r="N144" s="241"/>
      <c r="O144" s="241"/>
      <c r="P144" s="241"/>
      <c r="Q144" s="241"/>
      <c r="R144" s="241"/>
      <c r="S144" s="241"/>
      <c r="T144" s="242"/>
      <c r="AT144" s="243" t="s">
        <v>211</v>
      </c>
      <c r="AU144" s="243" t="s">
        <v>82</v>
      </c>
      <c r="AV144" s="14" t="s">
        <v>84</v>
      </c>
      <c r="AW144" s="14" t="s">
        <v>31</v>
      </c>
      <c r="AX144" s="14" t="s">
        <v>75</v>
      </c>
      <c r="AY144" s="243" t="s">
        <v>203</v>
      </c>
    </row>
    <row r="145" spans="1:65" s="15" customFormat="1" ht="11.25">
      <c r="B145" s="261"/>
      <c r="C145" s="262"/>
      <c r="D145" s="224" t="s">
        <v>211</v>
      </c>
      <c r="E145" s="263" t="s">
        <v>1</v>
      </c>
      <c r="F145" s="264" t="s">
        <v>5614</v>
      </c>
      <c r="G145" s="262"/>
      <c r="H145" s="265">
        <v>1</v>
      </c>
      <c r="I145" s="266"/>
      <c r="J145" s="262"/>
      <c r="K145" s="262"/>
      <c r="L145" s="267"/>
      <c r="M145" s="268"/>
      <c r="N145" s="269"/>
      <c r="O145" s="269"/>
      <c r="P145" s="269"/>
      <c r="Q145" s="269"/>
      <c r="R145" s="269"/>
      <c r="S145" s="269"/>
      <c r="T145" s="270"/>
      <c r="AT145" s="271" t="s">
        <v>211</v>
      </c>
      <c r="AU145" s="271" t="s">
        <v>82</v>
      </c>
      <c r="AV145" s="15" t="s">
        <v>209</v>
      </c>
      <c r="AW145" s="15" t="s">
        <v>31</v>
      </c>
      <c r="AX145" s="15" t="s">
        <v>82</v>
      </c>
      <c r="AY145" s="271" t="s">
        <v>203</v>
      </c>
    </row>
    <row r="146" spans="1:65" s="2" customFormat="1" ht="21.75" customHeight="1">
      <c r="A146" s="35"/>
      <c r="B146" s="36"/>
      <c r="C146" s="209" t="s">
        <v>209</v>
      </c>
      <c r="D146" s="209" t="s">
        <v>205</v>
      </c>
      <c r="E146" s="210" t="s">
        <v>6491</v>
      </c>
      <c r="F146" s="211" t="s">
        <v>6492</v>
      </c>
      <c r="G146" s="212" t="s">
        <v>5671</v>
      </c>
      <c r="H146" s="213">
        <v>1</v>
      </c>
      <c r="I146" s="214"/>
      <c r="J146" s="215">
        <f>ROUND(I146*H146,2)</f>
        <v>0</v>
      </c>
      <c r="K146" s="211" t="s">
        <v>1</v>
      </c>
      <c r="L146" s="40"/>
      <c r="M146" s="216" t="s">
        <v>1</v>
      </c>
      <c r="N146" s="217" t="s">
        <v>40</v>
      </c>
      <c r="O146" s="72"/>
      <c r="P146" s="218">
        <f>O146*H146</f>
        <v>0</v>
      </c>
      <c r="Q146" s="218">
        <v>0</v>
      </c>
      <c r="R146" s="218">
        <f>Q146*H146</f>
        <v>0</v>
      </c>
      <c r="S146" s="218">
        <v>0</v>
      </c>
      <c r="T146" s="219">
        <f>S146*H146</f>
        <v>0</v>
      </c>
      <c r="U146" s="35"/>
      <c r="V146" s="35"/>
      <c r="W146" s="35"/>
      <c r="X146" s="35"/>
      <c r="Y146" s="35"/>
      <c r="Z146" s="35"/>
      <c r="AA146" s="35"/>
      <c r="AB146" s="35"/>
      <c r="AC146" s="35"/>
      <c r="AD146" s="35"/>
      <c r="AE146" s="35"/>
      <c r="AR146" s="220" t="s">
        <v>209</v>
      </c>
      <c r="AT146" s="220" t="s">
        <v>205</v>
      </c>
      <c r="AU146" s="220" t="s">
        <v>82</v>
      </c>
      <c r="AY146" s="18" t="s">
        <v>203</v>
      </c>
      <c r="BE146" s="221">
        <f>IF(N146="základní",J146,0)</f>
        <v>0</v>
      </c>
      <c r="BF146" s="221">
        <f>IF(N146="snížená",J146,0)</f>
        <v>0</v>
      </c>
      <c r="BG146" s="221">
        <f>IF(N146="zákl. přenesená",J146,0)</f>
        <v>0</v>
      </c>
      <c r="BH146" s="221">
        <f>IF(N146="sníž. přenesená",J146,0)</f>
        <v>0</v>
      </c>
      <c r="BI146" s="221">
        <f>IF(N146="nulová",J146,0)</f>
        <v>0</v>
      </c>
      <c r="BJ146" s="18" t="s">
        <v>82</v>
      </c>
      <c r="BK146" s="221">
        <f>ROUND(I146*H146,2)</f>
        <v>0</v>
      </c>
      <c r="BL146" s="18" t="s">
        <v>209</v>
      </c>
      <c r="BM146" s="220" t="s">
        <v>361</v>
      </c>
    </row>
    <row r="147" spans="1:65" s="2" customFormat="1" ht="33" customHeight="1">
      <c r="A147" s="35"/>
      <c r="B147" s="36"/>
      <c r="C147" s="209" t="s">
        <v>237</v>
      </c>
      <c r="D147" s="209" t="s">
        <v>205</v>
      </c>
      <c r="E147" s="210" t="s">
        <v>6493</v>
      </c>
      <c r="F147" s="211" t="s">
        <v>6494</v>
      </c>
      <c r="G147" s="212" t="s">
        <v>5671</v>
      </c>
      <c r="H147" s="213">
        <v>3</v>
      </c>
      <c r="I147" s="214"/>
      <c r="J147" s="215">
        <f>ROUND(I147*H147,2)</f>
        <v>0</v>
      </c>
      <c r="K147" s="211" t="s">
        <v>1</v>
      </c>
      <c r="L147" s="40"/>
      <c r="M147" s="216" t="s">
        <v>1</v>
      </c>
      <c r="N147" s="217" t="s">
        <v>40</v>
      </c>
      <c r="O147" s="72"/>
      <c r="P147" s="218">
        <f>O147*H147</f>
        <v>0</v>
      </c>
      <c r="Q147" s="218">
        <v>0</v>
      </c>
      <c r="R147" s="218">
        <f>Q147*H147</f>
        <v>0</v>
      </c>
      <c r="S147" s="218">
        <v>0</v>
      </c>
      <c r="T147" s="219">
        <f>S147*H147</f>
        <v>0</v>
      </c>
      <c r="U147" s="35"/>
      <c r="V147" s="35"/>
      <c r="W147" s="35"/>
      <c r="X147" s="35"/>
      <c r="Y147" s="35"/>
      <c r="Z147" s="35"/>
      <c r="AA147" s="35"/>
      <c r="AB147" s="35"/>
      <c r="AC147" s="35"/>
      <c r="AD147" s="35"/>
      <c r="AE147" s="35"/>
      <c r="AR147" s="220" t="s">
        <v>209</v>
      </c>
      <c r="AT147" s="220" t="s">
        <v>205</v>
      </c>
      <c r="AU147" s="220" t="s">
        <v>82</v>
      </c>
      <c r="AY147" s="18" t="s">
        <v>203</v>
      </c>
      <c r="BE147" s="221">
        <f>IF(N147="základní",J147,0)</f>
        <v>0</v>
      </c>
      <c r="BF147" s="221">
        <f>IF(N147="snížená",J147,0)</f>
        <v>0</v>
      </c>
      <c r="BG147" s="221">
        <f>IF(N147="zákl. přenesená",J147,0)</f>
        <v>0</v>
      </c>
      <c r="BH147" s="221">
        <f>IF(N147="sníž. přenesená",J147,0)</f>
        <v>0</v>
      </c>
      <c r="BI147" s="221">
        <f>IF(N147="nulová",J147,0)</f>
        <v>0</v>
      </c>
      <c r="BJ147" s="18" t="s">
        <v>82</v>
      </c>
      <c r="BK147" s="221">
        <f>ROUND(I147*H147,2)</f>
        <v>0</v>
      </c>
      <c r="BL147" s="18" t="s">
        <v>209</v>
      </c>
      <c r="BM147" s="220" t="s">
        <v>375</v>
      </c>
    </row>
    <row r="148" spans="1:65" s="13" customFormat="1" ht="22.5">
      <c r="B148" s="222"/>
      <c r="C148" s="223"/>
      <c r="D148" s="224" t="s">
        <v>211</v>
      </c>
      <c r="E148" s="225" t="s">
        <v>1</v>
      </c>
      <c r="F148" s="226" t="s">
        <v>6495</v>
      </c>
      <c r="G148" s="223"/>
      <c r="H148" s="225" t="s">
        <v>1</v>
      </c>
      <c r="I148" s="227"/>
      <c r="J148" s="223"/>
      <c r="K148" s="223"/>
      <c r="L148" s="228"/>
      <c r="M148" s="229"/>
      <c r="N148" s="230"/>
      <c r="O148" s="230"/>
      <c r="P148" s="230"/>
      <c r="Q148" s="230"/>
      <c r="R148" s="230"/>
      <c r="S148" s="230"/>
      <c r="T148" s="231"/>
      <c r="AT148" s="232" t="s">
        <v>211</v>
      </c>
      <c r="AU148" s="232" t="s">
        <v>82</v>
      </c>
      <c r="AV148" s="13" t="s">
        <v>82</v>
      </c>
      <c r="AW148" s="13" t="s">
        <v>31</v>
      </c>
      <c r="AX148" s="13" t="s">
        <v>75</v>
      </c>
      <c r="AY148" s="232" t="s">
        <v>203</v>
      </c>
    </row>
    <row r="149" spans="1:65" s="13" customFormat="1" ht="22.5">
      <c r="B149" s="222"/>
      <c r="C149" s="223"/>
      <c r="D149" s="224" t="s">
        <v>211</v>
      </c>
      <c r="E149" s="225" t="s">
        <v>1</v>
      </c>
      <c r="F149" s="226" t="s">
        <v>6496</v>
      </c>
      <c r="G149" s="223"/>
      <c r="H149" s="225" t="s">
        <v>1</v>
      </c>
      <c r="I149" s="227"/>
      <c r="J149" s="223"/>
      <c r="K149" s="223"/>
      <c r="L149" s="228"/>
      <c r="M149" s="229"/>
      <c r="N149" s="230"/>
      <c r="O149" s="230"/>
      <c r="P149" s="230"/>
      <c r="Q149" s="230"/>
      <c r="R149" s="230"/>
      <c r="S149" s="230"/>
      <c r="T149" s="231"/>
      <c r="AT149" s="232" t="s">
        <v>211</v>
      </c>
      <c r="AU149" s="232" t="s">
        <v>82</v>
      </c>
      <c r="AV149" s="13" t="s">
        <v>82</v>
      </c>
      <c r="AW149" s="13" t="s">
        <v>31</v>
      </c>
      <c r="AX149" s="13" t="s">
        <v>75</v>
      </c>
      <c r="AY149" s="232" t="s">
        <v>203</v>
      </c>
    </row>
    <row r="150" spans="1:65" s="13" customFormat="1" ht="22.5">
      <c r="B150" s="222"/>
      <c r="C150" s="223"/>
      <c r="D150" s="224" t="s">
        <v>211</v>
      </c>
      <c r="E150" s="225" t="s">
        <v>1</v>
      </c>
      <c r="F150" s="226" t="s">
        <v>6497</v>
      </c>
      <c r="G150" s="223"/>
      <c r="H150" s="225" t="s">
        <v>1</v>
      </c>
      <c r="I150" s="227"/>
      <c r="J150" s="223"/>
      <c r="K150" s="223"/>
      <c r="L150" s="228"/>
      <c r="M150" s="229"/>
      <c r="N150" s="230"/>
      <c r="O150" s="230"/>
      <c r="P150" s="230"/>
      <c r="Q150" s="230"/>
      <c r="R150" s="230"/>
      <c r="S150" s="230"/>
      <c r="T150" s="231"/>
      <c r="AT150" s="232" t="s">
        <v>211</v>
      </c>
      <c r="AU150" s="232" t="s">
        <v>82</v>
      </c>
      <c r="AV150" s="13" t="s">
        <v>82</v>
      </c>
      <c r="AW150" s="13" t="s">
        <v>31</v>
      </c>
      <c r="AX150" s="13" t="s">
        <v>75</v>
      </c>
      <c r="AY150" s="232" t="s">
        <v>203</v>
      </c>
    </row>
    <row r="151" spans="1:65" s="13" customFormat="1" ht="22.5">
      <c r="B151" s="222"/>
      <c r="C151" s="223"/>
      <c r="D151" s="224" t="s">
        <v>211</v>
      </c>
      <c r="E151" s="225" t="s">
        <v>1</v>
      </c>
      <c r="F151" s="226" t="s">
        <v>6498</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3" customFormat="1" ht="33.75">
      <c r="B152" s="222"/>
      <c r="C152" s="223"/>
      <c r="D152" s="224" t="s">
        <v>211</v>
      </c>
      <c r="E152" s="225" t="s">
        <v>1</v>
      </c>
      <c r="F152" s="226" t="s">
        <v>6499</v>
      </c>
      <c r="G152" s="223"/>
      <c r="H152" s="225" t="s">
        <v>1</v>
      </c>
      <c r="I152" s="227"/>
      <c r="J152" s="223"/>
      <c r="K152" s="223"/>
      <c r="L152" s="228"/>
      <c r="M152" s="229"/>
      <c r="N152" s="230"/>
      <c r="O152" s="230"/>
      <c r="P152" s="230"/>
      <c r="Q152" s="230"/>
      <c r="R152" s="230"/>
      <c r="S152" s="230"/>
      <c r="T152" s="231"/>
      <c r="AT152" s="232" t="s">
        <v>211</v>
      </c>
      <c r="AU152" s="232" t="s">
        <v>82</v>
      </c>
      <c r="AV152" s="13" t="s">
        <v>82</v>
      </c>
      <c r="AW152" s="13" t="s">
        <v>31</v>
      </c>
      <c r="AX152" s="13" t="s">
        <v>75</v>
      </c>
      <c r="AY152" s="232" t="s">
        <v>203</v>
      </c>
    </row>
    <row r="153" spans="1:65" s="13" customFormat="1" ht="22.5">
      <c r="B153" s="222"/>
      <c r="C153" s="223"/>
      <c r="D153" s="224" t="s">
        <v>211</v>
      </c>
      <c r="E153" s="225" t="s">
        <v>1</v>
      </c>
      <c r="F153" s="226" t="s">
        <v>6500</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3" customFormat="1" ht="22.5">
      <c r="B154" s="222"/>
      <c r="C154" s="223"/>
      <c r="D154" s="224" t="s">
        <v>211</v>
      </c>
      <c r="E154" s="225" t="s">
        <v>1</v>
      </c>
      <c r="F154" s="226" t="s">
        <v>6501</v>
      </c>
      <c r="G154" s="223"/>
      <c r="H154" s="225" t="s">
        <v>1</v>
      </c>
      <c r="I154" s="227"/>
      <c r="J154" s="223"/>
      <c r="K154" s="223"/>
      <c r="L154" s="228"/>
      <c r="M154" s="229"/>
      <c r="N154" s="230"/>
      <c r="O154" s="230"/>
      <c r="P154" s="230"/>
      <c r="Q154" s="230"/>
      <c r="R154" s="230"/>
      <c r="S154" s="230"/>
      <c r="T154" s="231"/>
      <c r="AT154" s="232" t="s">
        <v>211</v>
      </c>
      <c r="AU154" s="232" t="s">
        <v>82</v>
      </c>
      <c r="AV154" s="13" t="s">
        <v>82</v>
      </c>
      <c r="AW154" s="13" t="s">
        <v>31</v>
      </c>
      <c r="AX154" s="13" t="s">
        <v>75</v>
      </c>
      <c r="AY154" s="232" t="s">
        <v>203</v>
      </c>
    </row>
    <row r="155" spans="1:65" s="13" customFormat="1" ht="22.5">
      <c r="B155" s="222"/>
      <c r="C155" s="223"/>
      <c r="D155" s="224" t="s">
        <v>211</v>
      </c>
      <c r="E155" s="225" t="s">
        <v>1</v>
      </c>
      <c r="F155" s="226" t="s">
        <v>6502</v>
      </c>
      <c r="G155" s="223"/>
      <c r="H155" s="225" t="s">
        <v>1</v>
      </c>
      <c r="I155" s="227"/>
      <c r="J155" s="223"/>
      <c r="K155" s="223"/>
      <c r="L155" s="228"/>
      <c r="M155" s="229"/>
      <c r="N155" s="230"/>
      <c r="O155" s="230"/>
      <c r="P155" s="230"/>
      <c r="Q155" s="230"/>
      <c r="R155" s="230"/>
      <c r="S155" s="230"/>
      <c r="T155" s="231"/>
      <c r="AT155" s="232" t="s">
        <v>211</v>
      </c>
      <c r="AU155" s="232" t="s">
        <v>82</v>
      </c>
      <c r="AV155" s="13" t="s">
        <v>82</v>
      </c>
      <c r="AW155" s="13" t="s">
        <v>31</v>
      </c>
      <c r="AX155" s="13" t="s">
        <v>75</v>
      </c>
      <c r="AY155" s="232" t="s">
        <v>203</v>
      </c>
    </row>
    <row r="156" spans="1:65" s="13" customFormat="1" ht="33.75">
      <c r="B156" s="222"/>
      <c r="C156" s="223"/>
      <c r="D156" s="224" t="s">
        <v>211</v>
      </c>
      <c r="E156" s="225" t="s">
        <v>1</v>
      </c>
      <c r="F156" s="226" t="s">
        <v>6503</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3" customFormat="1" ht="11.25">
      <c r="B157" s="222"/>
      <c r="C157" s="223"/>
      <c r="D157" s="224" t="s">
        <v>211</v>
      </c>
      <c r="E157" s="225" t="s">
        <v>1</v>
      </c>
      <c r="F157" s="226" t="s">
        <v>6504</v>
      </c>
      <c r="G157" s="223"/>
      <c r="H157" s="225" t="s">
        <v>1</v>
      </c>
      <c r="I157" s="227"/>
      <c r="J157" s="223"/>
      <c r="K157" s="223"/>
      <c r="L157" s="228"/>
      <c r="M157" s="229"/>
      <c r="N157" s="230"/>
      <c r="O157" s="230"/>
      <c r="P157" s="230"/>
      <c r="Q157" s="230"/>
      <c r="R157" s="230"/>
      <c r="S157" s="230"/>
      <c r="T157" s="231"/>
      <c r="AT157" s="232" t="s">
        <v>211</v>
      </c>
      <c r="AU157" s="232" t="s">
        <v>82</v>
      </c>
      <c r="AV157" s="13" t="s">
        <v>82</v>
      </c>
      <c r="AW157" s="13" t="s">
        <v>31</v>
      </c>
      <c r="AX157" s="13" t="s">
        <v>75</v>
      </c>
      <c r="AY157" s="232" t="s">
        <v>203</v>
      </c>
    </row>
    <row r="158" spans="1:65" s="14" customFormat="1" ht="11.25">
      <c r="B158" s="233"/>
      <c r="C158" s="234"/>
      <c r="D158" s="224" t="s">
        <v>211</v>
      </c>
      <c r="E158" s="235" t="s">
        <v>1</v>
      </c>
      <c r="F158" s="236" t="s">
        <v>104</v>
      </c>
      <c r="G158" s="234"/>
      <c r="H158" s="237">
        <v>3</v>
      </c>
      <c r="I158" s="238"/>
      <c r="J158" s="234"/>
      <c r="K158" s="234"/>
      <c r="L158" s="239"/>
      <c r="M158" s="240"/>
      <c r="N158" s="241"/>
      <c r="O158" s="241"/>
      <c r="P158" s="241"/>
      <c r="Q158" s="241"/>
      <c r="R158" s="241"/>
      <c r="S158" s="241"/>
      <c r="T158" s="242"/>
      <c r="AT158" s="243" t="s">
        <v>211</v>
      </c>
      <c r="AU158" s="243" t="s">
        <v>82</v>
      </c>
      <c r="AV158" s="14" t="s">
        <v>84</v>
      </c>
      <c r="AW158" s="14" t="s">
        <v>31</v>
      </c>
      <c r="AX158" s="14" t="s">
        <v>75</v>
      </c>
      <c r="AY158" s="243" t="s">
        <v>203</v>
      </c>
    </row>
    <row r="159" spans="1:65" s="15" customFormat="1" ht="11.25">
      <c r="B159" s="261"/>
      <c r="C159" s="262"/>
      <c r="D159" s="224" t="s">
        <v>211</v>
      </c>
      <c r="E159" s="263" t="s">
        <v>1</v>
      </c>
      <c r="F159" s="264" t="s">
        <v>5614</v>
      </c>
      <c r="G159" s="262"/>
      <c r="H159" s="265">
        <v>3</v>
      </c>
      <c r="I159" s="266"/>
      <c r="J159" s="262"/>
      <c r="K159" s="262"/>
      <c r="L159" s="267"/>
      <c r="M159" s="268"/>
      <c r="N159" s="269"/>
      <c r="O159" s="269"/>
      <c r="P159" s="269"/>
      <c r="Q159" s="269"/>
      <c r="R159" s="269"/>
      <c r="S159" s="269"/>
      <c r="T159" s="270"/>
      <c r="AT159" s="271" t="s">
        <v>211</v>
      </c>
      <c r="AU159" s="271" t="s">
        <v>82</v>
      </c>
      <c r="AV159" s="15" t="s">
        <v>209</v>
      </c>
      <c r="AW159" s="15" t="s">
        <v>31</v>
      </c>
      <c r="AX159" s="15" t="s">
        <v>82</v>
      </c>
      <c r="AY159" s="271" t="s">
        <v>203</v>
      </c>
    </row>
    <row r="160" spans="1:65" s="2" customFormat="1" ht="33" customHeight="1">
      <c r="A160" s="35"/>
      <c r="B160" s="36"/>
      <c r="C160" s="209" t="s">
        <v>252</v>
      </c>
      <c r="D160" s="209" t="s">
        <v>205</v>
      </c>
      <c r="E160" s="210" t="s">
        <v>6505</v>
      </c>
      <c r="F160" s="211" t="s">
        <v>6494</v>
      </c>
      <c r="G160" s="212" t="s">
        <v>5671</v>
      </c>
      <c r="H160" s="213">
        <v>2</v>
      </c>
      <c r="I160" s="214"/>
      <c r="J160" s="215">
        <f>ROUND(I160*H160,2)</f>
        <v>0</v>
      </c>
      <c r="K160" s="211" t="s">
        <v>1</v>
      </c>
      <c r="L160" s="40"/>
      <c r="M160" s="216" t="s">
        <v>1</v>
      </c>
      <c r="N160" s="217" t="s">
        <v>40</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209</v>
      </c>
      <c r="AT160" s="220" t="s">
        <v>205</v>
      </c>
      <c r="AU160" s="220" t="s">
        <v>82</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209</v>
      </c>
      <c r="BM160" s="220" t="s">
        <v>389</v>
      </c>
    </row>
    <row r="161" spans="1:65" s="13" customFormat="1" ht="22.5">
      <c r="B161" s="222"/>
      <c r="C161" s="223"/>
      <c r="D161" s="224" t="s">
        <v>211</v>
      </c>
      <c r="E161" s="225" t="s">
        <v>1</v>
      </c>
      <c r="F161" s="226" t="s">
        <v>6495</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3" customFormat="1" ht="22.5">
      <c r="B162" s="222"/>
      <c r="C162" s="223"/>
      <c r="D162" s="224" t="s">
        <v>211</v>
      </c>
      <c r="E162" s="225" t="s">
        <v>1</v>
      </c>
      <c r="F162" s="226" t="s">
        <v>6496</v>
      </c>
      <c r="G162" s="223"/>
      <c r="H162" s="225" t="s">
        <v>1</v>
      </c>
      <c r="I162" s="227"/>
      <c r="J162" s="223"/>
      <c r="K162" s="223"/>
      <c r="L162" s="228"/>
      <c r="M162" s="229"/>
      <c r="N162" s="230"/>
      <c r="O162" s="230"/>
      <c r="P162" s="230"/>
      <c r="Q162" s="230"/>
      <c r="R162" s="230"/>
      <c r="S162" s="230"/>
      <c r="T162" s="231"/>
      <c r="AT162" s="232" t="s">
        <v>211</v>
      </c>
      <c r="AU162" s="232" t="s">
        <v>82</v>
      </c>
      <c r="AV162" s="13" t="s">
        <v>82</v>
      </c>
      <c r="AW162" s="13" t="s">
        <v>31</v>
      </c>
      <c r="AX162" s="13" t="s">
        <v>75</v>
      </c>
      <c r="AY162" s="232" t="s">
        <v>203</v>
      </c>
    </row>
    <row r="163" spans="1:65" s="13" customFormat="1" ht="22.5">
      <c r="B163" s="222"/>
      <c r="C163" s="223"/>
      <c r="D163" s="224" t="s">
        <v>211</v>
      </c>
      <c r="E163" s="225" t="s">
        <v>1</v>
      </c>
      <c r="F163" s="226" t="s">
        <v>6497</v>
      </c>
      <c r="G163" s="223"/>
      <c r="H163" s="225" t="s">
        <v>1</v>
      </c>
      <c r="I163" s="227"/>
      <c r="J163" s="223"/>
      <c r="K163" s="223"/>
      <c r="L163" s="228"/>
      <c r="M163" s="229"/>
      <c r="N163" s="230"/>
      <c r="O163" s="230"/>
      <c r="P163" s="230"/>
      <c r="Q163" s="230"/>
      <c r="R163" s="230"/>
      <c r="S163" s="230"/>
      <c r="T163" s="231"/>
      <c r="AT163" s="232" t="s">
        <v>211</v>
      </c>
      <c r="AU163" s="232" t="s">
        <v>82</v>
      </c>
      <c r="AV163" s="13" t="s">
        <v>82</v>
      </c>
      <c r="AW163" s="13" t="s">
        <v>31</v>
      </c>
      <c r="AX163" s="13" t="s">
        <v>75</v>
      </c>
      <c r="AY163" s="232" t="s">
        <v>203</v>
      </c>
    </row>
    <row r="164" spans="1:65" s="13" customFormat="1" ht="22.5">
      <c r="B164" s="222"/>
      <c r="C164" s="223"/>
      <c r="D164" s="224" t="s">
        <v>211</v>
      </c>
      <c r="E164" s="225" t="s">
        <v>1</v>
      </c>
      <c r="F164" s="226" t="s">
        <v>6498</v>
      </c>
      <c r="G164" s="223"/>
      <c r="H164" s="225" t="s">
        <v>1</v>
      </c>
      <c r="I164" s="227"/>
      <c r="J164" s="223"/>
      <c r="K164" s="223"/>
      <c r="L164" s="228"/>
      <c r="M164" s="229"/>
      <c r="N164" s="230"/>
      <c r="O164" s="230"/>
      <c r="P164" s="230"/>
      <c r="Q164" s="230"/>
      <c r="R164" s="230"/>
      <c r="S164" s="230"/>
      <c r="T164" s="231"/>
      <c r="AT164" s="232" t="s">
        <v>211</v>
      </c>
      <c r="AU164" s="232" t="s">
        <v>82</v>
      </c>
      <c r="AV164" s="13" t="s">
        <v>82</v>
      </c>
      <c r="AW164" s="13" t="s">
        <v>31</v>
      </c>
      <c r="AX164" s="13" t="s">
        <v>75</v>
      </c>
      <c r="AY164" s="232" t="s">
        <v>203</v>
      </c>
    </row>
    <row r="165" spans="1:65" s="13" customFormat="1" ht="33.75">
      <c r="B165" s="222"/>
      <c r="C165" s="223"/>
      <c r="D165" s="224" t="s">
        <v>211</v>
      </c>
      <c r="E165" s="225" t="s">
        <v>1</v>
      </c>
      <c r="F165" s="226" t="s">
        <v>6499</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22.5">
      <c r="B166" s="222"/>
      <c r="C166" s="223"/>
      <c r="D166" s="224" t="s">
        <v>211</v>
      </c>
      <c r="E166" s="225" t="s">
        <v>1</v>
      </c>
      <c r="F166" s="226" t="s">
        <v>6500</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3" customFormat="1" ht="22.5">
      <c r="B167" s="222"/>
      <c r="C167" s="223"/>
      <c r="D167" s="224" t="s">
        <v>211</v>
      </c>
      <c r="E167" s="225" t="s">
        <v>1</v>
      </c>
      <c r="F167" s="226" t="s">
        <v>6501</v>
      </c>
      <c r="G167" s="223"/>
      <c r="H167" s="225" t="s">
        <v>1</v>
      </c>
      <c r="I167" s="227"/>
      <c r="J167" s="223"/>
      <c r="K167" s="223"/>
      <c r="L167" s="228"/>
      <c r="M167" s="229"/>
      <c r="N167" s="230"/>
      <c r="O167" s="230"/>
      <c r="P167" s="230"/>
      <c r="Q167" s="230"/>
      <c r="R167" s="230"/>
      <c r="S167" s="230"/>
      <c r="T167" s="231"/>
      <c r="AT167" s="232" t="s">
        <v>211</v>
      </c>
      <c r="AU167" s="232" t="s">
        <v>82</v>
      </c>
      <c r="AV167" s="13" t="s">
        <v>82</v>
      </c>
      <c r="AW167" s="13" t="s">
        <v>31</v>
      </c>
      <c r="AX167" s="13" t="s">
        <v>75</v>
      </c>
      <c r="AY167" s="232" t="s">
        <v>203</v>
      </c>
    </row>
    <row r="168" spans="1:65" s="13" customFormat="1" ht="22.5">
      <c r="B168" s="222"/>
      <c r="C168" s="223"/>
      <c r="D168" s="224" t="s">
        <v>211</v>
      </c>
      <c r="E168" s="225" t="s">
        <v>1</v>
      </c>
      <c r="F168" s="226" t="s">
        <v>6502</v>
      </c>
      <c r="G168" s="223"/>
      <c r="H168" s="225" t="s">
        <v>1</v>
      </c>
      <c r="I168" s="227"/>
      <c r="J168" s="223"/>
      <c r="K168" s="223"/>
      <c r="L168" s="228"/>
      <c r="M168" s="229"/>
      <c r="N168" s="230"/>
      <c r="O168" s="230"/>
      <c r="P168" s="230"/>
      <c r="Q168" s="230"/>
      <c r="R168" s="230"/>
      <c r="S168" s="230"/>
      <c r="T168" s="231"/>
      <c r="AT168" s="232" t="s">
        <v>211</v>
      </c>
      <c r="AU168" s="232" t="s">
        <v>82</v>
      </c>
      <c r="AV168" s="13" t="s">
        <v>82</v>
      </c>
      <c r="AW168" s="13" t="s">
        <v>31</v>
      </c>
      <c r="AX168" s="13" t="s">
        <v>75</v>
      </c>
      <c r="AY168" s="232" t="s">
        <v>203</v>
      </c>
    </row>
    <row r="169" spans="1:65" s="13" customFormat="1" ht="33.75">
      <c r="B169" s="222"/>
      <c r="C169" s="223"/>
      <c r="D169" s="224" t="s">
        <v>211</v>
      </c>
      <c r="E169" s="225" t="s">
        <v>1</v>
      </c>
      <c r="F169" s="226" t="s">
        <v>6503</v>
      </c>
      <c r="G169" s="223"/>
      <c r="H169" s="225" t="s">
        <v>1</v>
      </c>
      <c r="I169" s="227"/>
      <c r="J169" s="223"/>
      <c r="K169" s="223"/>
      <c r="L169" s="228"/>
      <c r="M169" s="229"/>
      <c r="N169" s="230"/>
      <c r="O169" s="230"/>
      <c r="P169" s="230"/>
      <c r="Q169" s="230"/>
      <c r="R169" s="230"/>
      <c r="S169" s="230"/>
      <c r="T169" s="231"/>
      <c r="AT169" s="232" t="s">
        <v>211</v>
      </c>
      <c r="AU169" s="232" t="s">
        <v>82</v>
      </c>
      <c r="AV169" s="13" t="s">
        <v>82</v>
      </c>
      <c r="AW169" s="13" t="s">
        <v>31</v>
      </c>
      <c r="AX169" s="13" t="s">
        <v>75</v>
      </c>
      <c r="AY169" s="232" t="s">
        <v>203</v>
      </c>
    </row>
    <row r="170" spans="1:65" s="13" customFormat="1" ht="11.25">
      <c r="B170" s="222"/>
      <c r="C170" s="223"/>
      <c r="D170" s="224" t="s">
        <v>211</v>
      </c>
      <c r="E170" s="225" t="s">
        <v>1</v>
      </c>
      <c r="F170" s="226" t="s">
        <v>6506</v>
      </c>
      <c r="G170" s="223"/>
      <c r="H170" s="225" t="s">
        <v>1</v>
      </c>
      <c r="I170" s="227"/>
      <c r="J170" s="223"/>
      <c r="K170" s="223"/>
      <c r="L170" s="228"/>
      <c r="M170" s="229"/>
      <c r="N170" s="230"/>
      <c r="O170" s="230"/>
      <c r="P170" s="230"/>
      <c r="Q170" s="230"/>
      <c r="R170" s="230"/>
      <c r="S170" s="230"/>
      <c r="T170" s="231"/>
      <c r="AT170" s="232" t="s">
        <v>211</v>
      </c>
      <c r="AU170" s="232" t="s">
        <v>82</v>
      </c>
      <c r="AV170" s="13" t="s">
        <v>82</v>
      </c>
      <c r="AW170" s="13" t="s">
        <v>31</v>
      </c>
      <c r="AX170" s="13" t="s">
        <v>75</v>
      </c>
      <c r="AY170" s="232" t="s">
        <v>203</v>
      </c>
    </row>
    <row r="171" spans="1:65" s="14" customFormat="1" ht="11.25">
      <c r="B171" s="233"/>
      <c r="C171" s="234"/>
      <c r="D171" s="224" t="s">
        <v>211</v>
      </c>
      <c r="E171" s="235" t="s">
        <v>1</v>
      </c>
      <c r="F171" s="236" t="s">
        <v>84</v>
      </c>
      <c r="G171" s="234"/>
      <c r="H171" s="237">
        <v>2</v>
      </c>
      <c r="I171" s="238"/>
      <c r="J171" s="234"/>
      <c r="K171" s="234"/>
      <c r="L171" s="239"/>
      <c r="M171" s="240"/>
      <c r="N171" s="241"/>
      <c r="O171" s="241"/>
      <c r="P171" s="241"/>
      <c r="Q171" s="241"/>
      <c r="R171" s="241"/>
      <c r="S171" s="241"/>
      <c r="T171" s="242"/>
      <c r="AT171" s="243" t="s">
        <v>211</v>
      </c>
      <c r="AU171" s="243" t="s">
        <v>82</v>
      </c>
      <c r="AV171" s="14" t="s">
        <v>84</v>
      </c>
      <c r="AW171" s="14" t="s">
        <v>31</v>
      </c>
      <c r="AX171" s="14" t="s">
        <v>75</v>
      </c>
      <c r="AY171" s="243" t="s">
        <v>203</v>
      </c>
    </row>
    <row r="172" spans="1:65" s="15" customFormat="1" ht="11.25">
      <c r="B172" s="261"/>
      <c r="C172" s="262"/>
      <c r="D172" s="224" t="s">
        <v>211</v>
      </c>
      <c r="E172" s="263" t="s">
        <v>1</v>
      </c>
      <c r="F172" s="264" t="s">
        <v>5614</v>
      </c>
      <c r="G172" s="262"/>
      <c r="H172" s="265">
        <v>2</v>
      </c>
      <c r="I172" s="266"/>
      <c r="J172" s="262"/>
      <c r="K172" s="262"/>
      <c r="L172" s="267"/>
      <c r="M172" s="268"/>
      <c r="N172" s="269"/>
      <c r="O172" s="269"/>
      <c r="P172" s="269"/>
      <c r="Q172" s="269"/>
      <c r="R172" s="269"/>
      <c r="S172" s="269"/>
      <c r="T172" s="270"/>
      <c r="AT172" s="271" t="s">
        <v>211</v>
      </c>
      <c r="AU172" s="271" t="s">
        <v>82</v>
      </c>
      <c r="AV172" s="15" t="s">
        <v>209</v>
      </c>
      <c r="AW172" s="15" t="s">
        <v>31</v>
      </c>
      <c r="AX172" s="15" t="s">
        <v>82</v>
      </c>
      <c r="AY172" s="271" t="s">
        <v>203</v>
      </c>
    </row>
    <row r="173" spans="1:65" s="2" customFormat="1" ht="33" customHeight="1">
      <c r="A173" s="35"/>
      <c r="B173" s="36"/>
      <c r="C173" s="209" t="s">
        <v>351</v>
      </c>
      <c r="D173" s="209" t="s">
        <v>205</v>
      </c>
      <c r="E173" s="210" t="s">
        <v>6507</v>
      </c>
      <c r="F173" s="211" t="s">
        <v>6494</v>
      </c>
      <c r="G173" s="212" t="s">
        <v>5671</v>
      </c>
      <c r="H173" s="213">
        <v>2</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209</v>
      </c>
      <c r="AT173" s="220" t="s">
        <v>205</v>
      </c>
      <c r="AU173" s="220" t="s">
        <v>82</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209</v>
      </c>
      <c r="BM173" s="220" t="s">
        <v>401</v>
      </c>
    </row>
    <row r="174" spans="1:65" s="13" customFormat="1" ht="22.5">
      <c r="B174" s="222"/>
      <c r="C174" s="223"/>
      <c r="D174" s="224" t="s">
        <v>211</v>
      </c>
      <c r="E174" s="225" t="s">
        <v>1</v>
      </c>
      <c r="F174" s="226" t="s">
        <v>6495</v>
      </c>
      <c r="G174" s="223"/>
      <c r="H174" s="225" t="s">
        <v>1</v>
      </c>
      <c r="I174" s="227"/>
      <c r="J174" s="223"/>
      <c r="K174" s="223"/>
      <c r="L174" s="228"/>
      <c r="M174" s="229"/>
      <c r="N174" s="230"/>
      <c r="O174" s="230"/>
      <c r="P174" s="230"/>
      <c r="Q174" s="230"/>
      <c r="R174" s="230"/>
      <c r="S174" s="230"/>
      <c r="T174" s="231"/>
      <c r="AT174" s="232" t="s">
        <v>211</v>
      </c>
      <c r="AU174" s="232" t="s">
        <v>82</v>
      </c>
      <c r="AV174" s="13" t="s">
        <v>82</v>
      </c>
      <c r="AW174" s="13" t="s">
        <v>31</v>
      </c>
      <c r="AX174" s="13" t="s">
        <v>75</v>
      </c>
      <c r="AY174" s="232" t="s">
        <v>203</v>
      </c>
    </row>
    <row r="175" spans="1:65" s="13" customFormat="1" ht="22.5">
      <c r="B175" s="222"/>
      <c r="C175" s="223"/>
      <c r="D175" s="224" t="s">
        <v>211</v>
      </c>
      <c r="E175" s="225" t="s">
        <v>1</v>
      </c>
      <c r="F175" s="226" t="s">
        <v>6496</v>
      </c>
      <c r="G175" s="223"/>
      <c r="H175" s="225" t="s">
        <v>1</v>
      </c>
      <c r="I175" s="227"/>
      <c r="J175" s="223"/>
      <c r="K175" s="223"/>
      <c r="L175" s="228"/>
      <c r="M175" s="229"/>
      <c r="N175" s="230"/>
      <c r="O175" s="230"/>
      <c r="P175" s="230"/>
      <c r="Q175" s="230"/>
      <c r="R175" s="230"/>
      <c r="S175" s="230"/>
      <c r="T175" s="231"/>
      <c r="AT175" s="232" t="s">
        <v>211</v>
      </c>
      <c r="AU175" s="232" t="s">
        <v>82</v>
      </c>
      <c r="AV175" s="13" t="s">
        <v>82</v>
      </c>
      <c r="AW175" s="13" t="s">
        <v>31</v>
      </c>
      <c r="AX175" s="13" t="s">
        <v>75</v>
      </c>
      <c r="AY175" s="232" t="s">
        <v>203</v>
      </c>
    </row>
    <row r="176" spans="1:65" s="13" customFormat="1" ht="22.5">
      <c r="B176" s="222"/>
      <c r="C176" s="223"/>
      <c r="D176" s="224" t="s">
        <v>211</v>
      </c>
      <c r="E176" s="225" t="s">
        <v>1</v>
      </c>
      <c r="F176" s="226" t="s">
        <v>6497</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3" customFormat="1" ht="22.5">
      <c r="B177" s="222"/>
      <c r="C177" s="223"/>
      <c r="D177" s="224" t="s">
        <v>211</v>
      </c>
      <c r="E177" s="225" t="s">
        <v>1</v>
      </c>
      <c r="F177" s="226" t="s">
        <v>6498</v>
      </c>
      <c r="G177" s="223"/>
      <c r="H177" s="225" t="s">
        <v>1</v>
      </c>
      <c r="I177" s="227"/>
      <c r="J177" s="223"/>
      <c r="K177" s="223"/>
      <c r="L177" s="228"/>
      <c r="M177" s="229"/>
      <c r="N177" s="230"/>
      <c r="O177" s="230"/>
      <c r="P177" s="230"/>
      <c r="Q177" s="230"/>
      <c r="R177" s="230"/>
      <c r="S177" s="230"/>
      <c r="T177" s="231"/>
      <c r="AT177" s="232" t="s">
        <v>211</v>
      </c>
      <c r="AU177" s="232" t="s">
        <v>82</v>
      </c>
      <c r="AV177" s="13" t="s">
        <v>82</v>
      </c>
      <c r="AW177" s="13" t="s">
        <v>31</v>
      </c>
      <c r="AX177" s="13" t="s">
        <v>75</v>
      </c>
      <c r="AY177" s="232" t="s">
        <v>203</v>
      </c>
    </row>
    <row r="178" spans="1:65" s="13" customFormat="1" ht="33.75">
      <c r="B178" s="222"/>
      <c r="C178" s="223"/>
      <c r="D178" s="224" t="s">
        <v>211</v>
      </c>
      <c r="E178" s="225" t="s">
        <v>1</v>
      </c>
      <c r="F178" s="226" t="s">
        <v>6499</v>
      </c>
      <c r="G178" s="223"/>
      <c r="H178" s="225" t="s">
        <v>1</v>
      </c>
      <c r="I178" s="227"/>
      <c r="J178" s="223"/>
      <c r="K178" s="223"/>
      <c r="L178" s="228"/>
      <c r="M178" s="229"/>
      <c r="N178" s="230"/>
      <c r="O178" s="230"/>
      <c r="P178" s="230"/>
      <c r="Q178" s="230"/>
      <c r="R178" s="230"/>
      <c r="S178" s="230"/>
      <c r="T178" s="231"/>
      <c r="AT178" s="232" t="s">
        <v>211</v>
      </c>
      <c r="AU178" s="232" t="s">
        <v>82</v>
      </c>
      <c r="AV178" s="13" t="s">
        <v>82</v>
      </c>
      <c r="AW178" s="13" t="s">
        <v>31</v>
      </c>
      <c r="AX178" s="13" t="s">
        <v>75</v>
      </c>
      <c r="AY178" s="232" t="s">
        <v>203</v>
      </c>
    </row>
    <row r="179" spans="1:65" s="13" customFormat="1" ht="22.5">
      <c r="B179" s="222"/>
      <c r="C179" s="223"/>
      <c r="D179" s="224" t="s">
        <v>211</v>
      </c>
      <c r="E179" s="225" t="s">
        <v>1</v>
      </c>
      <c r="F179" s="226" t="s">
        <v>6500</v>
      </c>
      <c r="G179" s="223"/>
      <c r="H179" s="225" t="s">
        <v>1</v>
      </c>
      <c r="I179" s="227"/>
      <c r="J179" s="223"/>
      <c r="K179" s="223"/>
      <c r="L179" s="228"/>
      <c r="M179" s="229"/>
      <c r="N179" s="230"/>
      <c r="O179" s="230"/>
      <c r="P179" s="230"/>
      <c r="Q179" s="230"/>
      <c r="R179" s="230"/>
      <c r="S179" s="230"/>
      <c r="T179" s="231"/>
      <c r="AT179" s="232" t="s">
        <v>211</v>
      </c>
      <c r="AU179" s="232" t="s">
        <v>82</v>
      </c>
      <c r="AV179" s="13" t="s">
        <v>82</v>
      </c>
      <c r="AW179" s="13" t="s">
        <v>31</v>
      </c>
      <c r="AX179" s="13" t="s">
        <v>75</v>
      </c>
      <c r="AY179" s="232" t="s">
        <v>203</v>
      </c>
    </row>
    <row r="180" spans="1:65" s="13" customFormat="1" ht="22.5">
      <c r="B180" s="222"/>
      <c r="C180" s="223"/>
      <c r="D180" s="224" t="s">
        <v>211</v>
      </c>
      <c r="E180" s="225" t="s">
        <v>1</v>
      </c>
      <c r="F180" s="226" t="s">
        <v>6501</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3" customFormat="1" ht="22.5">
      <c r="B181" s="222"/>
      <c r="C181" s="223"/>
      <c r="D181" s="224" t="s">
        <v>211</v>
      </c>
      <c r="E181" s="225" t="s">
        <v>1</v>
      </c>
      <c r="F181" s="226" t="s">
        <v>6502</v>
      </c>
      <c r="G181" s="223"/>
      <c r="H181" s="225" t="s">
        <v>1</v>
      </c>
      <c r="I181" s="227"/>
      <c r="J181" s="223"/>
      <c r="K181" s="223"/>
      <c r="L181" s="228"/>
      <c r="M181" s="229"/>
      <c r="N181" s="230"/>
      <c r="O181" s="230"/>
      <c r="P181" s="230"/>
      <c r="Q181" s="230"/>
      <c r="R181" s="230"/>
      <c r="S181" s="230"/>
      <c r="T181" s="231"/>
      <c r="AT181" s="232" t="s">
        <v>211</v>
      </c>
      <c r="AU181" s="232" t="s">
        <v>82</v>
      </c>
      <c r="AV181" s="13" t="s">
        <v>82</v>
      </c>
      <c r="AW181" s="13" t="s">
        <v>31</v>
      </c>
      <c r="AX181" s="13" t="s">
        <v>75</v>
      </c>
      <c r="AY181" s="232" t="s">
        <v>203</v>
      </c>
    </row>
    <row r="182" spans="1:65" s="13" customFormat="1" ht="33.75">
      <c r="B182" s="222"/>
      <c r="C182" s="223"/>
      <c r="D182" s="224" t="s">
        <v>211</v>
      </c>
      <c r="E182" s="225" t="s">
        <v>1</v>
      </c>
      <c r="F182" s="226" t="s">
        <v>6503</v>
      </c>
      <c r="G182" s="223"/>
      <c r="H182" s="225" t="s">
        <v>1</v>
      </c>
      <c r="I182" s="227"/>
      <c r="J182" s="223"/>
      <c r="K182" s="223"/>
      <c r="L182" s="228"/>
      <c r="M182" s="229"/>
      <c r="N182" s="230"/>
      <c r="O182" s="230"/>
      <c r="P182" s="230"/>
      <c r="Q182" s="230"/>
      <c r="R182" s="230"/>
      <c r="S182" s="230"/>
      <c r="T182" s="231"/>
      <c r="AT182" s="232" t="s">
        <v>211</v>
      </c>
      <c r="AU182" s="232" t="s">
        <v>82</v>
      </c>
      <c r="AV182" s="13" t="s">
        <v>82</v>
      </c>
      <c r="AW182" s="13" t="s">
        <v>31</v>
      </c>
      <c r="AX182" s="13" t="s">
        <v>75</v>
      </c>
      <c r="AY182" s="232" t="s">
        <v>203</v>
      </c>
    </row>
    <row r="183" spans="1:65" s="13" customFormat="1" ht="11.25">
      <c r="B183" s="222"/>
      <c r="C183" s="223"/>
      <c r="D183" s="224" t="s">
        <v>211</v>
      </c>
      <c r="E183" s="225" t="s">
        <v>1</v>
      </c>
      <c r="F183" s="226" t="s">
        <v>6508</v>
      </c>
      <c r="G183" s="223"/>
      <c r="H183" s="225" t="s">
        <v>1</v>
      </c>
      <c r="I183" s="227"/>
      <c r="J183" s="223"/>
      <c r="K183" s="223"/>
      <c r="L183" s="228"/>
      <c r="M183" s="229"/>
      <c r="N183" s="230"/>
      <c r="O183" s="230"/>
      <c r="P183" s="230"/>
      <c r="Q183" s="230"/>
      <c r="R183" s="230"/>
      <c r="S183" s="230"/>
      <c r="T183" s="231"/>
      <c r="AT183" s="232" t="s">
        <v>211</v>
      </c>
      <c r="AU183" s="232" t="s">
        <v>82</v>
      </c>
      <c r="AV183" s="13" t="s">
        <v>82</v>
      </c>
      <c r="AW183" s="13" t="s">
        <v>31</v>
      </c>
      <c r="AX183" s="13" t="s">
        <v>75</v>
      </c>
      <c r="AY183" s="232" t="s">
        <v>203</v>
      </c>
    </row>
    <row r="184" spans="1:65" s="14" customFormat="1" ht="11.25">
      <c r="B184" s="233"/>
      <c r="C184" s="234"/>
      <c r="D184" s="224" t="s">
        <v>211</v>
      </c>
      <c r="E184" s="235" t="s">
        <v>1</v>
      </c>
      <c r="F184" s="236" t="s">
        <v>84</v>
      </c>
      <c r="G184" s="234"/>
      <c r="H184" s="237">
        <v>2</v>
      </c>
      <c r="I184" s="238"/>
      <c r="J184" s="234"/>
      <c r="K184" s="234"/>
      <c r="L184" s="239"/>
      <c r="M184" s="240"/>
      <c r="N184" s="241"/>
      <c r="O184" s="241"/>
      <c r="P184" s="241"/>
      <c r="Q184" s="241"/>
      <c r="R184" s="241"/>
      <c r="S184" s="241"/>
      <c r="T184" s="242"/>
      <c r="AT184" s="243" t="s">
        <v>211</v>
      </c>
      <c r="AU184" s="243" t="s">
        <v>82</v>
      </c>
      <c r="AV184" s="14" t="s">
        <v>84</v>
      </c>
      <c r="AW184" s="14" t="s">
        <v>31</v>
      </c>
      <c r="AX184" s="14" t="s">
        <v>75</v>
      </c>
      <c r="AY184" s="243" t="s">
        <v>203</v>
      </c>
    </row>
    <row r="185" spans="1:65" s="15" customFormat="1" ht="11.25">
      <c r="B185" s="261"/>
      <c r="C185" s="262"/>
      <c r="D185" s="224" t="s">
        <v>211</v>
      </c>
      <c r="E185" s="263" t="s">
        <v>1</v>
      </c>
      <c r="F185" s="264" t="s">
        <v>5614</v>
      </c>
      <c r="G185" s="262"/>
      <c r="H185" s="265">
        <v>2</v>
      </c>
      <c r="I185" s="266"/>
      <c r="J185" s="262"/>
      <c r="K185" s="262"/>
      <c r="L185" s="267"/>
      <c r="M185" s="268"/>
      <c r="N185" s="269"/>
      <c r="O185" s="269"/>
      <c r="P185" s="269"/>
      <c r="Q185" s="269"/>
      <c r="R185" s="269"/>
      <c r="S185" s="269"/>
      <c r="T185" s="270"/>
      <c r="AT185" s="271" t="s">
        <v>211</v>
      </c>
      <c r="AU185" s="271" t="s">
        <v>82</v>
      </c>
      <c r="AV185" s="15" t="s">
        <v>209</v>
      </c>
      <c r="AW185" s="15" t="s">
        <v>31</v>
      </c>
      <c r="AX185" s="15" t="s">
        <v>82</v>
      </c>
      <c r="AY185" s="271" t="s">
        <v>203</v>
      </c>
    </row>
    <row r="186" spans="1:65" s="2" customFormat="1" ht="33" customHeight="1">
      <c r="A186" s="35"/>
      <c r="B186" s="36"/>
      <c r="C186" s="209" t="s">
        <v>361</v>
      </c>
      <c r="D186" s="209" t="s">
        <v>205</v>
      </c>
      <c r="E186" s="210" t="s">
        <v>6509</v>
      </c>
      <c r="F186" s="211" t="s">
        <v>6494</v>
      </c>
      <c r="G186" s="212" t="s">
        <v>5671</v>
      </c>
      <c r="H186" s="213">
        <v>4</v>
      </c>
      <c r="I186" s="214"/>
      <c r="J186" s="215">
        <f>ROUND(I186*H186,2)</f>
        <v>0</v>
      </c>
      <c r="K186" s="211" t="s">
        <v>1</v>
      </c>
      <c r="L186" s="40"/>
      <c r="M186" s="216" t="s">
        <v>1</v>
      </c>
      <c r="N186" s="217" t="s">
        <v>40</v>
      </c>
      <c r="O186" s="72"/>
      <c r="P186" s="218">
        <f>O186*H186</f>
        <v>0</v>
      </c>
      <c r="Q186" s="218">
        <v>0</v>
      </c>
      <c r="R186" s="218">
        <f>Q186*H186</f>
        <v>0</v>
      </c>
      <c r="S186" s="218">
        <v>0</v>
      </c>
      <c r="T186" s="219">
        <f>S186*H186</f>
        <v>0</v>
      </c>
      <c r="U186" s="35"/>
      <c r="V186" s="35"/>
      <c r="W186" s="35"/>
      <c r="X186" s="35"/>
      <c r="Y186" s="35"/>
      <c r="Z186" s="35"/>
      <c r="AA186" s="35"/>
      <c r="AB186" s="35"/>
      <c r="AC186" s="35"/>
      <c r="AD186" s="35"/>
      <c r="AE186" s="35"/>
      <c r="AR186" s="220" t="s">
        <v>209</v>
      </c>
      <c r="AT186" s="220" t="s">
        <v>205</v>
      </c>
      <c r="AU186" s="220" t="s">
        <v>82</v>
      </c>
      <c r="AY186" s="18" t="s">
        <v>203</v>
      </c>
      <c r="BE186" s="221">
        <f>IF(N186="základní",J186,0)</f>
        <v>0</v>
      </c>
      <c r="BF186" s="221">
        <f>IF(N186="snížená",J186,0)</f>
        <v>0</v>
      </c>
      <c r="BG186" s="221">
        <f>IF(N186="zákl. přenesená",J186,0)</f>
        <v>0</v>
      </c>
      <c r="BH186" s="221">
        <f>IF(N186="sníž. přenesená",J186,0)</f>
        <v>0</v>
      </c>
      <c r="BI186" s="221">
        <f>IF(N186="nulová",J186,0)</f>
        <v>0</v>
      </c>
      <c r="BJ186" s="18" t="s">
        <v>82</v>
      </c>
      <c r="BK186" s="221">
        <f>ROUND(I186*H186,2)</f>
        <v>0</v>
      </c>
      <c r="BL186" s="18" t="s">
        <v>209</v>
      </c>
      <c r="BM186" s="220" t="s">
        <v>412</v>
      </c>
    </row>
    <row r="187" spans="1:65" s="13" customFormat="1" ht="22.5">
      <c r="B187" s="222"/>
      <c r="C187" s="223"/>
      <c r="D187" s="224" t="s">
        <v>211</v>
      </c>
      <c r="E187" s="225" t="s">
        <v>1</v>
      </c>
      <c r="F187" s="226" t="s">
        <v>6495</v>
      </c>
      <c r="G187" s="223"/>
      <c r="H187" s="225" t="s">
        <v>1</v>
      </c>
      <c r="I187" s="227"/>
      <c r="J187" s="223"/>
      <c r="K187" s="223"/>
      <c r="L187" s="228"/>
      <c r="M187" s="229"/>
      <c r="N187" s="230"/>
      <c r="O187" s="230"/>
      <c r="P187" s="230"/>
      <c r="Q187" s="230"/>
      <c r="R187" s="230"/>
      <c r="S187" s="230"/>
      <c r="T187" s="231"/>
      <c r="AT187" s="232" t="s">
        <v>211</v>
      </c>
      <c r="AU187" s="232" t="s">
        <v>82</v>
      </c>
      <c r="AV187" s="13" t="s">
        <v>82</v>
      </c>
      <c r="AW187" s="13" t="s">
        <v>31</v>
      </c>
      <c r="AX187" s="13" t="s">
        <v>75</v>
      </c>
      <c r="AY187" s="232" t="s">
        <v>203</v>
      </c>
    </row>
    <row r="188" spans="1:65" s="13" customFormat="1" ht="22.5">
      <c r="B188" s="222"/>
      <c r="C188" s="223"/>
      <c r="D188" s="224" t="s">
        <v>211</v>
      </c>
      <c r="E188" s="225" t="s">
        <v>1</v>
      </c>
      <c r="F188" s="226" t="s">
        <v>6496</v>
      </c>
      <c r="G188" s="223"/>
      <c r="H188" s="225" t="s">
        <v>1</v>
      </c>
      <c r="I188" s="227"/>
      <c r="J188" s="223"/>
      <c r="K188" s="223"/>
      <c r="L188" s="228"/>
      <c r="M188" s="229"/>
      <c r="N188" s="230"/>
      <c r="O188" s="230"/>
      <c r="P188" s="230"/>
      <c r="Q188" s="230"/>
      <c r="R188" s="230"/>
      <c r="S188" s="230"/>
      <c r="T188" s="231"/>
      <c r="AT188" s="232" t="s">
        <v>211</v>
      </c>
      <c r="AU188" s="232" t="s">
        <v>82</v>
      </c>
      <c r="AV188" s="13" t="s">
        <v>82</v>
      </c>
      <c r="AW188" s="13" t="s">
        <v>31</v>
      </c>
      <c r="AX188" s="13" t="s">
        <v>75</v>
      </c>
      <c r="AY188" s="232" t="s">
        <v>203</v>
      </c>
    </row>
    <row r="189" spans="1:65" s="13" customFormat="1" ht="22.5">
      <c r="B189" s="222"/>
      <c r="C189" s="223"/>
      <c r="D189" s="224" t="s">
        <v>211</v>
      </c>
      <c r="E189" s="225" t="s">
        <v>1</v>
      </c>
      <c r="F189" s="226" t="s">
        <v>6497</v>
      </c>
      <c r="G189" s="223"/>
      <c r="H189" s="225" t="s">
        <v>1</v>
      </c>
      <c r="I189" s="227"/>
      <c r="J189" s="223"/>
      <c r="K189" s="223"/>
      <c r="L189" s="228"/>
      <c r="M189" s="229"/>
      <c r="N189" s="230"/>
      <c r="O189" s="230"/>
      <c r="P189" s="230"/>
      <c r="Q189" s="230"/>
      <c r="R189" s="230"/>
      <c r="S189" s="230"/>
      <c r="T189" s="231"/>
      <c r="AT189" s="232" t="s">
        <v>211</v>
      </c>
      <c r="AU189" s="232" t="s">
        <v>82</v>
      </c>
      <c r="AV189" s="13" t="s">
        <v>82</v>
      </c>
      <c r="AW189" s="13" t="s">
        <v>31</v>
      </c>
      <c r="AX189" s="13" t="s">
        <v>75</v>
      </c>
      <c r="AY189" s="232" t="s">
        <v>203</v>
      </c>
    </row>
    <row r="190" spans="1:65" s="13" customFormat="1" ht="22.5">
      <c r="B190" s="222"/>
      <c r="C190" s="223"/>
      <c r="D190" s="224" t="s">
        <v>211</v>
      </c>
      <c r="E190" s="225" t="s">
        <v>1</v>
      </c>
      <c r="F190" s="226" t="s">
        <v>6498</v>
      </c>
      <c r="G190" s="223"/>
      <c r="H190" s="225" t="s">
        <v>1</v>
      </c>
      <c r="I190" s="227"/>
      <c r="J190" s="223"/>
      <c r="K190" s="223"/>
      <c r="L190" s="228"/>
      <c r="M190" s="229"/>
      <c r="N190" s="230"/>
      <c r="O190" s="230"/>
      <c r="P190" s="230"/>
      <c r="Q190" s="230"/>
      <c r="R190" s="230"/>
      <c r="S190" s="230"/>
      <c r="T190" s="231"/>
      <c r="AT190" s="232" t="s">
        <v>211</v>
      </c>
      <c r="AU190" s="232" t="s">
        <v>82</v>
      </c>
      <c r="AV190" s="13" t="s">
        <v>82</v>
      </c>
      <c r="AW190" s="13" t="s">
        <v>31</v>
      </c>
      <c r="AX190" s="13" t="s">
        <v>75</v>
      </c>
      <c r="AY190" s="232" t="s">
        <v>203</v>
      </c>
    </row>
    <row r="191" spans="1:65" s="13" customFormat="1" ht="33.75">
      <c r="B191" s="222"/>
      <c r="C191" s="223"/>
      <c r="D191" s="224" t="s">
        <v>211</v>
      </c>
      <c r="E191" s="225" t="s">
        <v>1</v>
      </c>
      <c r="F191" s="226" t="s">
        <v>6499</v>
      </c>
      <c r="G191" s="223"/>
      <c r="H191" s="225" t="s">
        <v>1</v>
      </c>
      <c r="I191" s="227"/>
      <c r="J191" s="223"/>
      <c r="K191" s="223"/>
      <c r="L191" s="228"/>
      <c r="M191" s="229"/>
      <c r="N191" s="230"/>
      <c r="O191" s="230"/>
      <c r="P191" s="230"/>
      <c r="Q191" s="230"/>
      <c r="R191" s="230"/>
      <c r="S191" s="230"/>
      <c r="T191" s="231"/>
      <c r="AT191" s="232" t="s">
        <v>211</v>
      </c>
      <c r="AU191" s="232" t="s">
        <v>82</v>
      </c>
      <c r="AV191" s="13" t="s">
        <v>82</v>
      </c>
      <c r="AW191" s="13" t="s">
        <v>31</v>
      </c>
      <c r="AX191" s="13" t="s">
        <v>75</v>
      </c>
      <c r="AY191" s="232" t="s">
        <v>203</v>
      </c>
    </row>
    <row r="192" spans="1:65" s="13" customFormat="1" ht="22.5">
      <c r="B192" s="222"/>
      <c r="C192" s="223"/>
      <c r="D192" s="224" t="s">
        <v>211</v>
      </c>
      <c r="E192" s="225" t="s">
        <v>1</v>
      </c>
      <c r="F192" s="226" t="s">
        <v>6500</v>
      </c>
      <c r="G192" s="223"/>
      <c r="H192" s="225" t="s">
        <v>1</v>
      </c>
      <c r="I192" s="227"/>
      <c r="J192" s="223"/>
      <c r="K192" s="223"/>
      <c r="L192" s="228"/>
      <c r="M192" s="229"/>
      <c r="N192" s="230"/>
      <c r="O192" s="230"/>
      <c r="P192" s="230"/>
      <c r="Q192" s="230"/>
      <c r="R192" s="230"/>
      <c r="S192" s="230"/>
      <c r="T192" s="231"/>
      <c r="AT192" s="232" t="s">
        <v>211</v>
      </c>
      <c r="AU192" s="232" t="s">
        <v>82</v>
      </c>
      <c r="AV192" s="13" t="s">
        <v>82</v>
      </c>
      <c r="AW192" s="13" t="s">
        <v>31</v>
      </c>
      <c r="AX192" s="13" t="s">
        <v>75</v>
      </c>
      <c r="AY192" s="232" t="s">
        <v>203</v>
      </c>
    </row>
    <row r="193" spans="1:65" s="13" customFormat="1" ht="22.5">
      <c r="B193" s="222"/>
      <c r="C193" s="223"/>
      <c r="D193" s="224" t="s">
        <v>211</v>
      </c>
      <c r="E193" s="225" t="s">
        <v>1</v>
      </c>
      <c r="F193" s="226" t="s">
        <v>6501</v>
      </c>
      <c r="G193" s="223"/>
      <c r="H193" s="225" t="s">
        <v>1</v>
      </c>
      <c r="I193" s="227"/>
      <c r="J193" s="223"/>
      <c r="K193" s="223"/>
      <c r="L193" s="228"/>
      <c r="M193" s="229"/>
      <c r="N193" s="230"/>
      <c r="O193" s="230"/>
      <c r="P193" s="230"/>
      <c r="Q193" s="230"/>
      <c r="R193" s="230"/>
      <c r="S193" s="230"/>
      <c r="T193" s="231"/>
      <c r="AT193" s="232" t="s">
        <v>211</v>
      </c>
      <c r="AU193" s="232" t="s">
        <v>82</v>
      </c>
      <c r="AV193" s="13" t="s">
        <v>82</v>
      </c>
      <c r="AW193" s="13" t="s">
        <v>31</v>
      </c>
      <c r="AX193" s="13" t="s">
        <v>75</v>
      </c>
      <c r="AY193" s="232" t="s">
        <v>203</v>
      </c>
    </row>
    <row r="194" spans="1:65" s="13" customFormat="1" ht="22.5">
      <c r="B194" s="222"/>
      <c r="C194" s="223"/>
      <c r="D194" s="224" t="s">
        <v>211</v>
      </c>
      <c r="E194" s="225" t="s">
        <v>1</v>
      </c>
      <c r="F194" s="226" t="s">
        <v>6502</v>
      </c>
      <c r="G194" s="223"/>
      <c r="H194" s="225" t="s">
        <v>1</v>
      </c>
      <c r="I194" s="227"/>
      <c r="J194" s="223"/>
      <c r="K194" s="223"/>
      <c r="L194" s="228"/>
      <c r="M194" s="229"/>
      <c r="N194" s="230"/>
      <c r="O194" s="230"/>
      <c r="P194" s="230"/>
      <c r="Q194" s="230"/>
      <c r="R194" s="230"/>
      <c r="S194" s="230"/>
      <c r="T194" s="231"/>
      <c r="AT194" s="232" t="s">
        <v>211</v>
      </c>
      <c r="AU194" s="232" t="s">
        <v>82</v>
      </c>
      <c r="AV194" s="13" t="s">
        <v>82</v>
      </c>
      <c r="AW194" s="13" t="s">
        <v>31</v>
      </c>
      <c r="AX194" s="13" t="s">
        <v>75</v>
      </c>
      <c r="AY194" s="232" t="s">
        <v>203</v>
      </c>
    </row>
    <row r="195" spans="1:65" s="13" customFormat="1" ht="33.75">
      <c r="B195" s="222"/>
      <c r="C195" s="223"/>
      <c r="D195" s="224" t="s">
        <v>211</v>
      </c>
      <c r="E195" s="225" t="s">
        <v>1</v>
      </c>
      <c r="F195" s="226" t="s">
        <v>6503</v>
      </c>
      <c r="G195" s="223"/>
      <c r="H195" s="225" t="s">
        <v>1</v>
      </c>
      <c r="I195" s="227"/>
      <c r="J195" s="223"/>
      <c r="K195" s="223"/>
      <c r="L195" s="228"/>
      <c r="M195" s="229"/>
      <c r="N195" s="230"/>
      <c r="O195" s="230"/>
      <c r="P195" s="230"/>
      <c r="Q195" s="230"/>
      <c r="R195" s="230"/>
      <c r="S195" s="230"/>
      <c r="T195" s="231"/>
      <c r="AT195" s="232" t="s">
        <v>211</v>
      </c>
      <c r="AU195" s="232" t="s">
        <v>82</v>
      </c>
      <c r="AV195" s="13" t="s">
        <v>82</v>
      </c>
      <c r="AW195" s="13" t="s">
        <v>31</v>
      </c>
      <c r="AX195" s="13" t="s">
        <v>75</v>
      </c>
      <c r="AY195" s="232" t="s">
        <v>203</v>
      </c>
    </row>
    <row r="196" spans="1:65" s="13" customFormat="1" ht="11.25">
      <c r="B196" s="222"/>
      <c r="C196" s="223"/>
      <c r="D196" s="224" t="s">
        <v>211</v>
      </c>
      <c r="E196" s="225" t="s">
        <v>1</v>
      </c>
      <c r="F196" s="226" t="s">
        <v>6510</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4" customFormat="1" ht="11.25">
      <c r="B197" s="233"/>
      <c r="C197" s="234"/>
      <c r="D197" s="224" t="s">
        <v>211</v>
      </c>
      <c r="E197" s="235" t="s">
        <v>1</v>
      </c>
      <c r="F197" s="236" t="s">
        <v>209</v>
      </c>
      <c r="G197" s="234"/>
      <c r="H197" s="237">
        <v>4</v>
      </c>
      <c r="I197" s="238"/>
      <c r="J197" s="234"/>
      <c r="K197" s="234"/>
      <c r="L197" s="239"/>
      <c r="M197" s="240"/>
      <c r="N197" s="241"/>
      <c r="O197" s="241"/>
      <c r="P197" s="241"/>
      <c r="Q197" s="241"/>
      <c r="R197" s="241"/>
      <c r="S197" s="241"/>
      <c r="T197" s="242"/>
      <c r="AT197" s="243" t="s">
        <v>211</v>
      </c>
      <c r="AU197" s="243" t="s">
        <v>82</v>
      </c>
      <c r="AV197" s="14" t="s">
        <v>84</v>
      </c>
      <c r="AW197" s="14" t="s">
        <v>31</v>
      </c>
      <c r="AX197" s="14" t="s">
        <v>75</v>
      </c>
      <c r="AY197" s="243" t="s">
        <v>203</v>
      </c>
    </row>
    <row r="198" spans="1:65" s="15" customFormat="1" ht="11.25">
      <c r="B198" s="261"/>
      <c r="C198" s="262"/>
      <c r="D198" s="224" t="s">
        <v>211</v>
      </c>
      <c r="E198" s="263" t="s">
        <v>1</v>
      </c>
      <c r="F198" s="264" t="s">
        <v>5614</v>
      </c>
      <c r="G198" s="262"/>
      <c r="H198" s="265">
        <v>4</v>
      </c>
      <c r="I198" s="266"/>
      <c r="J198" s="262"/>
      <c r="K198" s="262"/>
      <c r="L198" s="267"/>
      <c r="M198" s="268"/>
      <c r="N198" s="269"/>
      <c r="O198" s="269"/>
      <c r="P198" s="269"/>
      <c r="Q198" s="269"/>
      <c r="R198" s="269"/>
      <c r="S198" s="269"/>
      <c r="T198" s="270"/>
      <c r="AT198" s="271" t="s">
        <v>211</v>
      </c>
      <c r="AU198" s="271" t="s">
        <v>82</v>
      </c>
      <c r="AV198" s="15" t="s">
        <v>209</v>
      </c>
      <c r="AW198" s="15" t="s">
        <v>31</v>
      </c>
      <c r="AX198" s="15" t="s">
        <v>82</v>
      </c>
      <c r="AY198" s="271" t="s">
        <v>203</v>
      </c>
    </row>
    <row r="199" spans="1:65" s="2" customFormat="1" ht="44.25" customHeight="1">
      <c r="A199" s="35"/>
      <c r="B199" s="36"/>
      <c r="C199" s="209" t="s">
        <v>368</v>
      </c>
      <c r="D199" s="209" t="s">
        <v>205</v>
      </c>
      <c r="E199" s="210" t="s">
        <v>6511</v>
      </c>
      <c r="F199" s="211" t="s">
        <v>6512</v>
      </c>
      <c r="G199" s="212" t="s">
        <v>5671</v>
      </c>
      <c r="H199" s="213">
        <v>3</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209</v>
      </c>
      <c r="AT199" s="220" t="s">
        <v>205</v>
      </c>
      <c r="AU199" s="220" t="s">
        <v>82</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209</v>
      </c>
      <c r="BM199" s="220" t="s">
        <v>428</v>
      </c>
    </row>
    <row r="200" spans="1:65" s="13" customFormat="1" ht="22.5">
      <c r="B200" s="222"/>
      <c r="C200" s="223"/>
      <c r="D200" s="224" t="s">
        <v>211</v>
      </c>
      <c r="E200" s="225" t="s">
        <v>1</v>
      </c>
      <c r="F200" s="226" t="s">
        <v>6513</v>
      </c>
      <c r="G200" s="223"/>
      <c r="H200" s="225" t="s">
        <v>1</v>
      </c>
      <c r="I200" s="227"/>
      <c r="J200" s="223"/>
      <c r="K200" s="223"/>
      <c r="L200" s="228"/>
      <c r="M200" s="229"/>
      <c r="N200" s="230"/>
      <c r="O200" s="230"/>
      <c r="P200" s="230"/>
      <c r="Q200" s="230"/>
      <c r="R200" s="230"/>
      <c r="S200" s="230"/>
      <c r="T200" s="231"/>
      <c r="AT200" s="232" t="s">
        <v>211</v>
      </c>
      <c r="AU200" s="232" t="s">
        <v>82</v>
      </c>
      <c r="AV200" s="13" t="s">
        <v>82</v>
      </c>
      <c r="AW200" s="13" t="s">
        <v>31</v>
      </c>
      <c r="AX200" s="13" t="s">
        <v>75</v>
      </c>
      <c r="AY200" s="232" t="s">
        <v>203</v>
      </c>
    </row>
    <row r="201" spans="1:65" s="14" customFormat="1" ht="11.25">
      <c r="B201" s="233"/>
      <c r="C201" s="234"/>
      <c r="D201" s="224" t="s">
        <v>211</v>
      </c>
      <c r="E201" s="235" t="s">
        <v>1</v>
      </c>
      <c r="F201" s="236" t="s">
        <v>104</v>
      </c>
      <c r="G201" s="234"/>
      <c r="H201" s="237">
        <v>3</v>
      </c>
      <c r="I201" s="238"/>
      <c r="J201" s="234"/>
      <c r="K201" s="234"/>
      <c r="L201" s="239"/>
      <c r="M201" s="240"/>
      <c r="N201" s="241"/>
      <c r="O201" s="241"/>
      <c r="P201" s="241"/>
      <c r="Q201" s="241"/>
      <c r="R201" s="241"/>
      <c r="S201" s="241"/>
      <c r="T201" s="242"/>
      <c r="AT201" s="243" t="s">
        <v>211</v>
      </c>
      <c r="AU201" s="243" t="s">
        <v>82</v>
      </c>
      <c r="AV201" s="14" t="s">
        <v>84</v>
      </c>
      <c r="AW201" s="14" t="s">
        <v>31</v>
      </c>
      <c r="AX201" s="14" t="s">
        <v>75</v>
      </c>
      <c r="AY201" s="243" t="s">
        <v>203</v>
      </c>
    </row>
    <row r="202" spans="1:65" s="15" customFormat="1" ht="11.25">
      <c r="B202" s="261"/>
      <c r="C202" s="262"/>
      <c r="D202" s="224" t="s">
        <v>211</v>
      </c>
      <c r="E202" s="263" t="s">
        <v>1</v>
      </c>
      <c r="F202" s="264" t="s">
        <v>5614</v>
      </c>
      <c r="G202" s="262"/>
      <c r="H202" s="265">
        <v>3</v>
      </c>
      <c r="I202" s="266"/>
      <c r="J202" s="262"/>
      <c r="K202" s="262"/>
      <c r="L202" s="267"/>
      <c r="M202" s="268"/>
      <c r="N202" s="269"/>
      <c r="O202" s="269"/>
      <c r="P202" s="269"/>
      <c r="Q202" s="269"/>
      <c r="R202" s="269"/>
      <c r="S202" s="269"/>
      <c r="T202" s="270"/>
      <c r="AT202" s="271" t="s">
        <v>211</v>
      </c>
      <c r="AU202" s="271" t="s">
        <v>82</v>
      </c>
      <c r="AV202" s="15" t="s">
        <v>209</v>
      </c>
      <c r="AW202" s="15" t="s">
        <v>31</v>
      </c>
      <c r="AX202" s="15" t="s">
        <v>82</v>
      </c>
      <c r="AY202" s="271" t="s">
        <v>203</v>
      </c>
    </row>
    <row r="203" spans="1:65" s="2" customFormat="1" ht="44.25" customHeight="1">
      <c r="A203" s="35"/>
      <c r="B203" s="36"/>
      <c r="C203" s="209" t="s">
        <v>375</v>
      </c>
      <c r="D203" s="209" t="s">
        <v>205</v>
      </c>
      <c r="E203" s="210" t="s">
        <v>6514</v>
      </c>
      <c r="F203" s="211" t="s">
        <v>6515</v>
      </c>
      <c r="G203" s="212" t="s">
        <v>5671</v>
      </c>
      <c r="H203" s="213">
        <v>2</v>
      </c>
      <c r="I203" s="214"/>
      <c r="J203" s="215">
        <f>ROUND(I203*H203,2)</f>
        <v>0</v>
      </c>
      <c r="K203" s="211" t="s">
        <v>1</v>
      </c>
      <c r="L203" s="40"/>
      <c r="M203" s="216" t="s">
        <v>1</v>
      </c>
      <c r="N203" s="217" t="s">
        <v>40</v>
      </c>
      <c r="O203" s="72"/>
      <c r="P203" s="218">
        <f>O203*H203</f>
        <v>0</v>
      </c>
      <c r="Q203" s="218">
        <v>0</v>
      </c>
      <c r="R203" s="218">
        <f>Q203*H203</f>
        <v>0</v>
      </c>
      <c r="S203" s="218">
        <v>0</v>
      </c>
      <c r="T203" s="219">
        <f>S203*H203</f>
        <v>0</v>
      </c>
      <c r="U203" s="35"/>
      <c r="V203" s="35"/>
      <c r="W203" s="35"/>
      <c r="X203" s="35"/>
      <c r="Y203" s="35"/>
      <c r="Z203" s="35"/>
      <c r="AA203" s="35"/>
      <c r="AB203" s="35"/>
      <c r="AC203" s="35"/>
      <c r="AD203" s="35"/>
      <c r="AE203" s="35"/>
      <c r="AR203" s="220" t="s">
        <v>209</v>
      </c>
      <c r="AT203" s="220" t="s">
        <v>205</v>
      </c>
      <c r="AU203" s="220" t="s">
        <v>82</v>
      </c>
      <c r="AY203" s="18" t="s">
        <v>203</v>
      </c>
      <c r="BE203" s="221">
        <f>IF(N203="základní",J203,0)</f>
        <v>0</v>
      </c>
      <c r="BF203" s="221">
        <f>IF(N203="snížená",J203,0)</f>
        <v>0</v>
      </c>
      <c r="BG203" s="221">
        <f>IF(N203="zákl. přenesená",J203,0)</f>
        <v>0</v>
      </c>
      <c r="BH203" s="221">
        <f>IF(N203="sníž. přenesená",J203,0)</f>
        <v>0</v>
      </c>
      <c r="BI203" s="221">
        <f>IF(N203="nulová",J203,0)</f>
        <v>0</v>
      </c>
      <c r="BJ203" s="18" t="s">
        <v>82</v>
      </c>
      <c r="BK203" s="221">
        <f>ROUND(I203*H203,2)</f>
        <v>0</v>
      </c>
      <c r="BL203" s="18" t="s">
        <v>209</v>
      </c>
      <c r="BM203" s="220" t="s">
        <v>596</v>
      </c>
    </row>
    <row r="204" spans="1:65" s="13" customFormat="1" ht="22.5">
      <c r="B204" s="222"/>
      <c r="C204" s="223"/>
      <c r="D204" s="224" t="s">
        <v>211</v>
      </c>
      <c r="E204" s="225" t="s">
        <v>1</v>
      </c>
      <c r="F204" s="226" t="s">
        <v>6513</v>
      </c>
      <c r="G204" s="223"/>
      <c r="H204" s="225" t="s">
        <v>1</v>
      </c>
      <c r="I204" s="227"/>
      <c r="J204" s="223"/>
      <c r="K204" s="223"/>
      <c r="L204" s="228"/>
      <c r="M204" s="229"/>
      <c r="N204" s="230"/>
      <c r="O204" s="230"/>
      <c r="P204" s="230"/>
      <c r="Q204" s="230"/>
      <c r="R204" s="230"/>
      <c r="S204" s="230"/>
      <c r="T204" s="231"/>
      <c r="AT204" s="232" t="s">
        <v>211</v>
      </c>
      <c r="AU204" s="232" t="s">
        <v>82</v>
      </c>
      <c r="AV204" s="13" t="s">
        <v>82</v>
      </c>
      <c r="AW204" s="13" t="s">
        <v>31</v>
      </c>
      <c r="AX204" s="13" t="s">
        <v>75</v>
      </c>
      <c r="AY204" s="232" t="s">
        <v>203</v>
      </c>
    </row>
    <row r="205" spans="1:65" s="14" customFormat="1" ht="11.25">
      <c r="B205" s="233"/>
      <c r="C205" s="234"/>
      <c r="D205" s="224" t="s">
        <v>211</v>
      </c>
      <c r="E205" s="235" t="s">
        <v>1</v>
      </c>
      <c r="F205" s="236" t="s">
        <v>84</v>
      </c>
      <c r="G205" s="234"/>
      <c r="H205" s="237">
        <v>2</v>
      </c>
      <c r="I205" s="238"/>
      <c r="J205" s="234"/>
      <c r="K205" s="234"/>
      <c r="L205" s="239"/>
      <c r="M205" s="240"/>
      <c r="N205" s="241"/>
      <c r="O205" s="241"/>
      <c r="P205" s="241"/>
      <c r="Q205" s="241"/>
      <c r="R205" s="241"/>
      <c r="S205" s="241"/>
      <c r="T205" s="242"/>
      <c r="AT205" s="243" t="s">
        <v>211</v>
      </c>
      <c r="AU205" s="243" t="s">
        <v>82</v>
      </c>
      <c r="AV205" s="14" t="s">
        <v>84</v>
      </c>
      <c r="AW205" s="14" t="s">
        <v>31</v>
      </c>
      <c r="AX205" s="14" t="s">
        <v>75</v>
      </c>
      <c r="AY205" s="243" t="s">
        <v>203</v>
      </c>
    </row>
    <row r="206" spans="1:65" s="15" customFormat="1" ht="11.25">
      <c r="B206" s="261"/>
      <c r="C206" s="262"/>
      <c r="D206" s="224" t="s">
        <v>211</v>
      </c>
      <c r="E206" s="263" t="s">
        <v>1</v>
      </c>
      <c r="F206" s="264" t="s">
        <v>5614</v>
      </c>
      <c r="G206" s="262"/>
      <c r="H206" s="265">
        <v>2</v>
      </c>
      <c r="I206" s="266"/>
      <c r="J206" s="262"/>
      <c r="K206" s="262"/>
      <c r="L206" s="267"/>
      <c r="M206" s="268"/>
      <c r="N206" s="269"/>
      <c r="O206" s="269"/>
      <c r="P206" s="269"/>
      <c r="Q206" s="269"/>
      <c r="R206" s="269"/>
      <c r="S206" s="269"/>
      <c r="T206" s="270"/>
      <c r="AT206" s="271" t="s">
        <v>211</v>
      </c>
      <c r="AU206" s="271" t="s">
        <v>82</v>
      </c>
      <c r="AV206" s="15" t="s">
        <v>209</v>
      </c>
      <c r="AW206" s="15" t="s">
        <v>31</v>
      </c>
      <c r="AX206" s="15" t="s">
        <v>82</v>
      </c>
      <c r="AY206" s="271" t="s">
        <v>203</v>
      </c>
    </row>
    <row r="207" spans="1:65" s="2" customFormat="1" ht="44.25" customHeight="1">
      <c r="A207" s="35"/>
      <c r="B207" s="36"/>
      <c r="C207" s="209" t="s">
        <v>382</v>
      </c>
      <c r="D207" s="209" t="s">
        <v>205</v>
      </c>
      <c r="E207" s="210" t="s">
        <v>6516</v>
      </c>
      <c r="F207" s="211" t="s">
        <v>6517</v>
      </c>
      <c r="G207" s="212" t="s">
        <v>5671</v>
      </c>
      <c r="H207" s="213">
        <v>8</v>
      </c>
      <c r="I207" s="214"/>
      <c r="J207" s="215">
        <f>ROUND(I207*H207,2)</f>
        <v>0</v>
      </c>
      <c r="K207" s="211" t="s">
        <v>1</v>
      </c>
      <c r="L207" s="40"/>
      <c r="M207" s="216" t="s">
        <v>1</v>
      </c>
      <c r="N207" s="217" t="s">
        <v>40</v>
      </c>
      <c r="O207" s="72"/>
      <c r="P207" s="218">
        <f>O207*H207</f>
        <v>0</v>
      </c>
      <c r="Q207" s="218">
        <v>0</v>
      </c>
      <c r="R207" s="218">
        <f>Q207*H207</f>
        <v>0</v>
      </c>
      <c r="S207" s="218">
        <v>0</v>
      </c>
      <c r="T207" s="219">
        <f>S207*H207</f>
        <v>0</v>
      </c>
      <c r="U207" s="35"/>
      <c r="V207" s="35"/>
      <c r="W207" s="35"/>
      <c r="X207" s="35"/>
      <c r="Y207" s="35"/>
      <c r="Z207" s="35"/>
      <c r="AA207" s="35"/>
      <c r="AB207" s="35"/>
      <c r="AC207" s="35"/>
      <c r="AD207" s="35"/>
      <c r="AE207" s="35"/>
      <c r="AR207" s="220" t="s">
        <v>209</v>
      </c>
      <c r="AT207" s="220" t="s">
        <v>205</v>
      </c>
      <c r="AU207" s="220" t="s">
        <v>82</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209</v>
      </c>
      <c r="BM207" s="220" t="s">
        <v>1291</v>
      </c>
    </row>
    <row r="208" spans="1:65" s="13" customFormat="1" ht="22.5">
      <c r="B208" s="222"/>
      <c r="C208" s="223"/>
      <c r="D208" s="224" t="s">
        <v>211</v>
      </c>
      <c r="E208" s="225" t="s">
        <v>1</v>
      </c>
      <c r="F208" s="226" t="s">
        <v>6513</v>
      </c>
      <c r="G208" s="223"/>
      <c r="H208" s="225" t="s">
        <v>1</v>
      </c>
      <c r="I208" s="227"/>
      <c r="J208" s="223"/>
      <c r="K208" s="223"/>
      <c r="L208" s="228"/>
      <c r="M208" s="229"/>
      <c r="N208" s="230"/>
      <c r="O208" s="230"/>
      <c r="P208" s="230"/>
      <c r="Q208" s="230"/>
      <c r="R208" s="230"/>
      <c r="S208" s="230"/>
      <c r="T208" s="231"/>
      <c r="AT208" s="232" t="s">
        <v>211</v>
      </c>
      <c r="AU208" s="232" t="s">
        <v>82</v>
      </c>
      <c r="AV208" s="13" t="s">
        <v>82</v>
      </c>
      <c r="AW208" s="13" t="s">
        <v>31</v>
      </c>
      <c r="AX208" s="13" t="s">
        <v>75</v>
      </c>
      <c r="AY208" s="232" t="s">
        <v>203</v>
      </c>
    </row>
    <row r="209" spans="1:65" s="14" customFormat="1" ht="11.25">
      <c r="B209" s="233"/>
      <c r="C209" s="234"/>
      <c r="D209" s="224" t="s">
        <v>211</v>
      </c>
      <c r="E209" s="235" t="s">
        <v>1</v>
      </c>
      <c r="F209" s="236" t="s">
        <v>361</v>
      </c>
      <c r="G209" s="234"/>
      <c r="H209" s="237">
        <v>8</v>
      </c>
      <c r="I209" s="238"/>
      <c r="J209" s="234"/>
      <c r="K209" s="234"/>
      <c r="L209" s="239"/>
      <c r="M209" s="240"/>
      <c r="N209" s="241"/>
      <c r="O209" s="241"/>
      <c r="P209" s="241"/>
      <c r="Q209" s="241"/>
      <c r="R209" s="241"/>
      <c r="S209" s="241"/>
      <c r="T209" s="242"/>
      <c r="AT209" s="243" t="s">
        <v>211</v>
      </c>
      <c r="AU209" s="243" t="s">
        <v>82</v>
      </c>
      <c r="AV209" s="14" t="s">
        <v>84</v>
      </c>
      <c r="AW209" s="14" t="s">
        <v>31</v>
      </c>
      <c r="AX209" s="14" t="s">
        <v>75</v>
      </c>
      <c r="AY209" s="243" t="s">
        <v>203</v>
      </c>
    </row>
    <row r="210" spans="1:65" s="15" customFormat="1" ht="11.25">
      <c r="B210" s="261"/>
      <c r="C210" s="262"/>
      <c r="D210" s="224" t="s">
        <v>211</v>
      </c>
      <c r="E210" s="263" t="s">
        <v>1</v>
      </c>
      <c r="F210" s="264" t="s">
        <v>5614</v>
      </c>
      <c r="G210" s="262"/>
      <c r="H210" s="265">
        <v>8</v>
      </c>
      <c r="I210" s="266"/>
      <c r="J210" s="262"/>
      <c r="K210" s="262"/>
      <c r="L210" s="267"/>
      <c r="M210" s="268"/>
      <c r="N210" s="269"/>
      <c r="O210" s="269"/>
      <c r="P210" s="269"/>
      <c r="Q210" s="269"/>
      <c r="R210" s="269"/>
      <c r="S210" s="269"/>
      <c r="T210" s="270"/>
      <c r="AT210" s="271" t="s">
        <v>211</v>
      </c>
      <c r="AU210" s="271" t="s">
        <v>82</v>
      </c>
      <c r="AV210" s="15" t="s">
        <v>209</v>
      </c>
      <c r="AW210" s="15" t="s">
        <v>31</v>
      </c>
      <c r="AX210" s="15" t="s">
        <v>82</v>
      </c>
      <c r="AY210" s="271" t="s">
        <v>203</v>
      </c>
    </row>
    <row r="211" spans="1:65" s="2" customFormat="1" ht="33" customHeight="1">
      <c r="A211" s="35"/>
      <c r="B211" s="36"/>
      <c r="C211" s="209" t="s">
        <v>389</v>
      </c>
      <c r="D211" s="209" t="s">
        <v>205</v>
      </c>
      <c r="E211" s="210" t="s">
        <v>6518</v>
      </c>
      <c r="F211" s="211" t="s">
        <v>6519</v>
      </c>
      <c r="G211" s="212" t="s">
        <v>5671</v>
      </c>
      <c r="H211" s="213">
        <v>3</v>
      </c>
      <c r="I211" s="214"/>
      <c r="J211" s="215">
        <f t="shared" ref="J211:J222" si="0">ROUND(I211*H211,2)</f>
        <v>0</v>
      </c>
      <c r="K211" s="211" t="s">
        <v>1</v>
      </c>
      <c r="L211" s="40"/>
      <c r="M211" s="216" t="s">
        <v>1</v>
      </c>
      <c r="N211" s="217" t="s">
        <v>40</v>
      </c>
      <c r="O211" s="72"/>
      <c r="P211" s="218">
        <f t="shared" ref="P211:P222" si="1">O211*H211</f>
        <v>0</v>
      </c>
      <c r="Q211" s="218">
        <v>0</v>
      </c>
      <c r="R211" s="218">
        <f t="shared" ref="R211:R222" si="2">Q211*H211</f>
        <v>0</v>
      </c>
      <c r="S211" s="218">
        <v>0</v>
      </c>
      <c r="T211" s="219">
        <f t="shared" ref="T211:T222" si="3">S211*H211</f>
        <v>0</v>
      </c>
      <c r="U211" s="35"/>
      <c r="V211" s="35"/>
      <c r="W211" s="35"/>
      <c r="X211" s="35"/>
      <c r="Y211" s="35"/>
      <c r="Z211" s="35"/>
      <c r="AA211" s="35"/>
      <c r="AB211" s="35"/>
      <c r="AC211" s="35"/>
      <c r="AD211" s="35"/>
      <c r="AE211" s="35"/>
      <c r="AR211" s="220" t="s">
        <v>209</v>
      </c>
      <c r="AT211" s="220" t="s">
        <v>205</v>
      </c>
      <c r="AU211" s="220" t="s">
        <v>82</v>
      </c>
      <c r="AY211" s="18" t="s">
        <v>203</v>
      </c>
      <c r="BE211" s="221">
        <f t="shared" ref="BE211:BE222" si="4">IF(N211="základní",J211,0)</f>
        <v>0</v>
      </c>
      <c r="BF211" s="221">
        <f t="shared" ref="BF211:BF222" si="5">IF(N211="snížená",J211,0)</f>
        <v>0</v>
      </c>
      <c r="BG211" s="221">
        <f t="shared" ref="BG211:BG222" si="6">IF(N211="zákl. přenesená",J211,0)</f>
        <v>0</v>
      </c>
      <c r="BH211" s="221">
        <f t="shared" ref="BH211:BH222" si="7">IF(N211="sníž. přenesená",J211,0)</f>
        <v>0</v>
      </c>
      <c r="BI211" s="221">
        <f t="shared" ref="BI211:BI222" si="8">IF(N211="nulová",J211,0)</f>
        <v>0</v>
      </c>
      <c r="BJ211" s="18" t="s">
        <v>82</v>
      </c>
      <c r="BK211" s="221">
        <f t="shared" ref="BK211:BK222" si="9">ROUND(I211*H211,2)</f>
        <v>0</v>
      </c>
      <c r="BL211" s="18" t="s">
        <v>209</v>
      </c>
      <c r="BM211" s="220" t="s">
        <v>1306</v>
      </c>
    </row>
    <row r="212" spans="1:65" s="2" customFormat="1" ht="16.5" customHeight="1">
      <c r="A212" s="35"/>
      <c r="B212" s="36"/>
      <c r="C212" s="209" t="s">
        <v>395</v>
      </c>
      <c r="D212" s="209" t="s">
        <v>205</v>
      </c>
      <c r="E212" s="210" t="s">
        <v>6520</v>
      </c>
      <c r="F212" s="211" t="s">
        <v>6521</v>
      </c>
      <c r="G212" s="212" t="s">
        <v>6134</v>
      </c>
      <c r="H212" s="213">
        <v>7</v>
      </c>
      <c r="I212" s="214"/>
      <c r="J212" s="215">
        <f t="shared" si="0"/>
        <v>0</v>
      </c>
      <c r="K212" s="211" t="s">
        <v>1</v>
      </c>
      <c r="L212" s="40"/>
      <c r="M212" s="216" t="s">
        <v>1</v>
      </c>
      <c r="N212" s="217" t="s">
        <v>40</v>
      </c>
      <c r="O212" s="72"/>
      <c r="P212" s="218">
        <f t="shared" si="1"/>
        <v>0</v>
      </c>
      <c r="Q212" s="218">
        <v>0</v>
      </c>
      <c r="R212" s="218">
        <f t="shared" si="2"/>
        <v>0</v>
      </c>
      <c r="S212" s="218">
        <v>0</v>
      </c>
      <c r="T212" s="219">
        <f t="shared" si="3"/>
        <v>0</v>
      </c>
      <c r="U212" s="35"/>
      <c r="V212" s="35"/>
      <c r="W212" s="35"/>
      <c r="X212" s="35"/>
      <c r="Y212" s="35"/>
      <c r="Z212" s="35"/>
      <c r="AA212" s="35"/>
      <c r="AB212" s="35"/>
      <c r="AC212" s="35"/>
      <c r="AD212" s="35"/>
      <c r="AE212" s="35"/>
      <c r="AR212" s="220" t="s">
        <v>209</v>
      </c>
      <c r="AT212" s="220" t="s">
        <v>205</v>
      </c>
      <c r="AU212" s="220" t="s">
        <v>82</v>
      </c>
      <c r="AY212" s="18" t="s">
        <v>203</v>
      </c>
      <c r="BE212" s="221">
        <f t="shared" si="4"/>
        <v>0</v>
      </c>
      <c r="BF212" s="221">
        <f t="shared" si="5"/>
        <v>0</v>
      </c>
      <c r="BG212" s="221">
        <f t="shared" si="6"/>
        <v>0</v>
      </c>
      <c r="BH212" s="221">
        <f t="shared" si="7"/>
        <v>0</v>
      </c>
      <c r="BI212" s="221">
        <f t="shared" si="8"/>
        <v>0</v>
      </c>
      <c r="BJ212" s="18" t="s">
        <v>82</v>
      </c>
      <c r="BK212" s="221">
        <f t="shared" si="9"/>
        <v>0</v>
      </c>
      <c r="BL212" s="18" t="s">
        <v>209</v>
      </c>
      <c r="BM212" s="220" t="s">
        <v>1318</v>
      </c>
    </row>
    <row r="213" spans="1:65" s="2" customFormat="1" ht="16.5" customHeight="1">
      <c r="A213" s="35"/>
      <c r="B213" s="36"/>
      <c r="C213" s="209" t="s">
        <v>401</v>
      </c>
      <c r="D213" s="209" t="s">
        <v>205</v>
      </c>
      <c r="E213" s="210" t="s">
        <v>6522</v>
      </c>
      <c r="F213" s="211" t="s">
        <v>6523</v>
      </c>
      <c r="G213" s="212" t="s">
        <v>6134</v>
      </c>
      <c r="H213" s="213">
        <v>5</v>
      </c>
      <c r="I213" s="214"/>
      <c r="J213" s="215">
        <f t="shared" si="0"/>
        <v>0</v>
      </c>
      <c r="K213" s="211" t="s">
        <v>1</v>
      </c>
      <c r="L213" s="40"/>
      <c r="M213" s="216" t="s">
        <v>1</v>
      </c>
      <c r="N213" s="217" t="s">
        <v>40</v>
      </c>
      <c r="O213" s="72"/>
      <c r="P213" s="218">
        <f t="shared" si="1"/>
        <v>0</v>
      </c>
      <c r="Q213" s="218">
        <v>0</v>
      </c>
      <c r="R213" s="218">
        <f t="shared" si="2"/>
        <v>0</v>
      </c>
      <c r="S213" s="218">
        <v>0</v>
      </c>
      <c r="T213" s="219">
        <f t="shared" si="3"/>
        <v>0</v>
      </c>
      <c r="U213" s="35"/>
      <c r="V213" s="35"/>
      <c r="W213" s="35"/>
      <c r="X213" s="35"/>
      <c r="Y213" s="35"/>
      <c r="Z213" s="35"/>
      <c r="AA213" s="35"/>
      <c r="AB213" s="35"/>
      <c r="AC213" s="35"/>
      <c r="AD213" s="35"/>
      <c r="AE213" s="35"/>
      <c r="AR213" s="220" t="s">
        <v>209</v>
      </c>
      <c r="AT213" s="220" t="s">
        <v>205</v>
      </c>
      <c r="AU213" s="220" t="s">
        <v>82</v>
      </c>
      <c r="AY213" s="18" t="s">
        <v>203</v>
      </c>
      <c r="BE213" s="221">
        <f t="shared" si="4"/>
        <v>0</v>
      </c>
      <c r="BF213" s="221">
        <f t="shared" si="5"/>
        <v>0</v>
      </c>
      <c r="BG213" s="221">
        <f t="shared" si="6"/>
        <v>0</v>
      </c>
      <c r="BH213" s="221">
        <f t="shared" si="7"/>
        <v>0</v>
      </c>
      <c r="BI213" s="221">
        <f t="shared" si="8"/>
        <v>0</v>
      </c>
      <c r="BJ213" s="18" t="s">
        <v>82</v>
      </c>
      <c r="BK213" s="221">
        <f t="shared" si="9"/>
        <v>0</v>
      </c>
      <c r="BL213" s="18" t="s">
        <v>209</v>
      </c>
      <c r="BM213" s="220" t="s">
        <v>1331</v>
      </c>
    </row>
    <row r="214" spans="1:65" s="2" customFormat="1" ht="16.5" customHeight="1">
      <c r="A214" s="35"/>
      <c r="B214" s="36"/>
      <c r="C214" s="209" t="s">
        <v>8</v>
      </c>
      <c r="D214" s="209" t="s">
        <v>205</v>
      </c>
      <c r="E214" s="210" t="s">
        <v>6524</v>
      </c>
      <c r="F214" s="211" t="s">
        <v>6525</v>
      </c>
      <c r="G214" s="212" t="s">
        <v>6134</v>
      </c>
      <c r="H214" s="213">
        <v>20</v>
      </c>
      <c r="I214" s="214"/>
      <c r="J214" s="215">
        <f t="shared" si="0"/>
        <v>0</v>
      </c>
      <c r="K214" s="211" t="s">
        <v>1</v>
      </c>
      <c r="L214" s="40"/>
      <c r="M214" s="216" t="s">
        <v>1</v>
      </c>
      <c r="N214" s="217" t="s">
        <v>40</v>
      </c>
      <c r="O214" s="72"/>
      <c r="P214" s="218">
        <f t="shared" si="1"/>
        <v>0</v>
      </c>
      <c r="Q214" s="218">
        <v>0</v>
      </c>
      <c r="R214" s="218">
        <f t="shared" si="2"/>
        <v>0</v>
      </c>
      <c r="S214" s="218">
        <v>0</v>
      </c>
      <c r="T214" s="219">
        <f t="shared" si="3"/>
        <v>0</v>
      </c>
      <c r="U214" s="35"/>
      <c r="V214" s="35"/>
      <c r="W214" s="35"/>
      <c r="X214" s="35"/>
      <c r="Y214" s="35"/>
      <c r="Z214" s="35"/>
      <c r="AA214" s="35"/>
      <c r="AB214" s="35"/>
      <c r="AC214" s="35"/>
      <c r="AD214" s="35"/>
      <c r="AE214" s="35"/>
      <c r="AR214" s="220" t="s">
        <v>209</v>
      </c>
      <c r="AT214" s="220" t="s">
        <v>205</v>
      </c>
      <c r="AU214" s="220" t="s">
        <v>82</v>
      </c>
      <c r="AY214" s="18" t="s">
        <v>203</v>
      </c>
      <c r="BE214" s="221">
        <f t="shared" si="4"/>
        <v>0</v>
      </c>
      <c r="BF214" s="221">
        <f t="shared" si="5"/>
        <v>0</v>
      </c>
      <c r="BG214" s="221">
        <f t="shared" si="6"/>
        <v>0</v>
      </c>
      <c r="BH214" s="221">
        <f t="shared" si="7"/>
        <v>0</v>
      </c>
      <c r="BI214" s="221">
        <f t="shared" si="8"/>
        <v>0</v>
      </c>
      <c r="BJ214" s="18" t="s">
        <v>82</v>
      </c>
      <c r="BK214" s="221">
        <f t="shared" si="9"/>
        <v>0</v>
      </c>
      <c r="BL214" s="18" t="s">
        <v>209</v>
      </c>
      <c r="BM214" s="220" t="s">
        <v>1341</v>
      </c>
    </row>
    <row r="215" spans="1:65" s="2" customFormat="1" ht="16.5" customHeight="1">
      <c r="A215" s="35"/>
      <c r="B215" s="36"/>
      <c r="C215" s="209" t="s">
        <v>412</v>
      </c>
      <c r="D215" s="209" t="s">
        <v>205</v>
      </c>
      <c r="E215" s="210" t="s">
        <v>6526</v>
      </c>
      <c r="F215" s="211" t="s">
        <v>6527</v>
      </c>
      <c r="G215" s="212" t="s">
        <v>6134</v>
      </c>
      <c r="H215" s="213">
        <v>1</v>
      </c>
      <c r="I215" s="214"/>
      <c r="J215" s="215">
        <f t="shared" si="0"/>
        <v>0</v>
      </c>
      <c r="K215" s="211" t="s">
        <v>1</v>
      </c>
      <c r="L215" s="40"/>
      <c r="M215" s="216" t="s">
        <v>1</v>
      </c>
      <c r="N215" s="217" t="s">
        <v>40</v>
      </c>
      <c r="O215" s="72"/>
      <c r="P215" s="218">
        <f t="shared" si="1"/>
        <v>0</v>
      </c>
      <c r="Q215" s="218">
        <v>0</v>
      </c>
      <c r="R215" s="218">
        <f t="shared" si="2"/>
        <v>0</v>
      </c>
      <c r="S215" s="218">
        <v>0</v>
      </c>
      <c r="T215" s="219">
        <f t="shared" si="3"/>
        <v>0</v>
      </c>
      <c r="U215" s="35"/>
      <c r="V215" s="35"/>
      <c r="W215" s="35"/>
      <c r="X215" s="35"/>
      <c r="Y215" s="35"/>
      <c r="Z215" s="35"/>
      <c r="AA215" s="35"/>
      <c r="AB215" s="35"/>
      <c r="AC215" s="35"/>
      <c r="AD215" s="35"/>
      <c r="AE215" s="35"/>
      <c r="AR215" s="220" t="s">
        <v>209</v>
      </c>
      <c r="AT215" s="220" t="s">
        <v>205</v>
      </c>
      <c r="AU215" s="220" t="s">
        <v>82</v>
      </c>
      <c r="AY215" s="18" t="s">
        <v>203</v>
      </c>
      <c r="BE215" s="221">
        <f t="shared" si="4"/>
        <v>0</v>
      </c>
      <c r="BF215" s="221">
        <f t="shared" si="5"/>
        <v>0</v>
      </c>
      <c r="BG215" s="221">
        <f t="shared" si="6"/>
        <v>0</v>
      </c>
      <c r="BH215" s="221">
        <f t="shared" si="7"/>
        <v>0</v>
      </c>
      <c r="BI215" s="221">
        <f t="shared" si="8"/>
        <v>0</v>
      </c>
      <c r="BJ215" s="18" t="s">
        <v>82</v>
      </c>
      <c r="BK215" s="221">
        <f t="shared" si="9"/>
        <v>0</v>
      </c>
      <c r="BL215" s="18" t="s">
        <v>209</v>
      </c>
      <c r="BM215" s="220" t="s">
        <v>1661</v>
      </c>
    </row>
    <row r="216" spans="1:65" s="2" customFormat="1" ht="33" customHeight="1">
      <c r="A216" s="35"/>
      <c r="B216" s="36"/>
      <c r="C216" s="209" t="s">
        <v>421</v>
      </c>
      <c r="D216" s="209" t="s">
        <v>205</v>
      </c>
      <c r="E216" s="210" t="s">
        <v>6528</v>
      </c>
      <c r="F216" s="211" t="s">
        <v>6529</v>
      </c>
      <c r="G216" s="212" t="s">
        <v>6134</v>
      </c>
      <c r="H216" s="213">
        <v>8</v>
      </c>
      <c r="I216" s="214"/>
      <c r="J216" s="215">
        <f t="shared" si="0"/>
        <v>0</v>
      </c>
      <c r="K216" s="211" t="s">
        <v>1</v>
      </c>
      <c r="L216" s="40"/>
      <c r="M216" s="216" t="s">
        <v>1</v>
      </c>
      <c r="N216" s="217" t="s">
        <v>40</v>
      </c>
      <c r="O216" s="72"/>
      <c r="P216" s="218">
        <f t="shared" si="1"/>
        <v>0</v>
      </c>
      <c r="Q216" s="218">
        <v>0</v>
      </c>
      <c r="R216" s="218">
        <f t="shared" si="2"/>
        <v>0</v>
      </c>
      <c r="S216" s="218">
        <v>0</v>
      </c>
      <c r="T216" s="219">
        <f t="shared" si="3"/>
        <v>0</v>
      </c>
      <c r="U216" s="35"/>
      <c r="V216" s="35"/>
      <c r="W216" s="35"/>
      <c r="X216" s="35"/>
      <c r="Y216" s="35"/>
      <c r="Z216" s="35"/>
      <c r="AA216" s="35"/>
      <c r="AB216" s="35"/>
      <c r="AC216" s="35"/>
      <c r="AD216" s="35"/>
      <c r="AE216" s="35"/>
      <c r="AR216" s="220" t="s">
        <v>209</v>
      </c>
      <c r="AT216" s="220" t="s">
        <v>205</v>
      </c>
      <c r="AU216" s="220" t="s">
        <v>82</v>
      </c>
      <c r="AY216" s="18" t="s">
        <v>203</v>
      </c>
      <c r="BE216" s="221">
        <f t="shared" si="4"/>
        <v>0</v>
      </c>
      <c r="BF216" s="221">
        <f t="shared" si="5"/>
        <v>0</v>
      </c>
      <c r="BG216" s="221">
        <f t="shared" si="6"/>
        <v>0</v>
      </c>
      <c r="BH216" s="221">
        <f t="shared" si="7"/>
        <v>0</v>
      </c>
      <c r="BI216" s="221">
        <f t="shared" si="8"/>
        <v>0</v>
      </c>
      <c r="BJ216" s="18" t="s">
        <v>82</v>
      </c>
      <c r="BK216" s="221">
        <f t="shared" si="9"/>
        <v>0</v>
      </c>
      <c r="BL216" s="18" t="s">
        <v>209</v>
      </c>
      <c r="BM216" s="220" t="s">
        <v>1745</v>
      </c>
    </row>
    <row r="217" spans="1:65" s="2" customFormat="1" ht="33" customHeight="1">
      <c r="A217" s="35"/>
      <c r="B217" s="36"/>
      <c r="C217" s="209" t="s">
        <v>428</v>
      </c>
      <c r="D217" s="209" t="s">
        <v>205</v>
      </c>
      <c r="E217" s="210" t="s">
        <v>6530</v>
      </c>
      <c r="F217" s="211" t="s">
        <v>6531</v>
      </c>
      <c r="G217" s="212" t="s">
        <v>6134</v>
      </c>
      <c r="H217" s="213">
        <v>8</v>
      </c>
      <c r="I217" s="214"/>
      <c r="J217" s="215">
        <f t="shared" si="0"/>
        <v>0</v>
      </c>
      <c r="K217" s="211" t="s">
        <v>1</v>
      </c>
      <c r="L217" s="40"/>
      <c r="M217" s="216" t="s">
        <v>1</v>
      </c>
      <c r="N217" s="217" t="s">
        <v>40</v>
      </c>
      <c r="O217" s="72"/>
      <c r="P217" s="218">
        <f t="shared" si="1"/>
        <v>0</v>
      </c>
      <c r="Q217" s="218">
        <v>0</v>
      </c>
      <c r="R217" s="218">
        <f t="shared" si="2"/>
        <v>0</v>
      </c>
      <c r="S217" s="218">
        <v>0</v>
      </c>
      <c r="T217" s="219">
        <f t="shared" si="3"/>
        <v>0</v>
      </c>
      <c r="U217" s="35"/>
      <c r="V217" s="35"/>
      <c r="W217" s="35"/>
      <c r="X217" s="35"/>
      <c r="Y217" s="35"/>
      <c r="Z217" s="35"/>
      <c r="AA217" s="35"/>
      <c r="AB217" s="35"/>
      <c r="AC217" s="35"/>
      <c r="AD217" s="35"/>
      <c r="AE217" s="35"/>
      <c r="AR217" s="220" t="s">
        <v>209</v>
      </c>
      <c r="AT217" s="220" t="s">
        <v>205</v>
      </c>
      <c r="AU217" s="220" t="s">
        <v>82</v>
      </c>
      <c r="AY217" s="18" t="s">
        <v>203</v>
      </c>
      <c r="BE217" s="221">
        <f t="shared" si="4"/>
        <v>0</v>
      </c>
      <c r="BF217" s="221">
        <f t="shared" si="5"/>
        <v>0</v>
      </c>
      <c r="BG217" s="221">
        <f t="shared" si="6"/>
        <v>0</v>
      </c>
      <c r="BH217" s="221">
        <f t="shared" si="7"/>
        <v>0</v>
      </c>
      <c r="BI217" s="221">
        <f t="shared" si="8"/>
        <v>0</v>
      </c>
      <c r="BJ217" s="18" t="s">
        <v>82</v>
      </c>
      <c r="BK217" s="221">
        <f t="shared" si="9"/>
        <v>0</v>
      </c>
      <c r="BL217" s="18" t="s">
        <v>209</v>
      </c>
      <c r="BM217" s="220" t="s">
        <v>1778</v>
      </c>
    </row>
    <row r="218" spans="1:65" s="2" customFormat="1" ht="33" customHeight="1">
      <c r="A218" s="35"/>
      <c r="B218" s="36"/>
      <c r="C218" s="209" t="s">
        <v>434</v>
      </c>
      <c r="D218" s="209" t="s">
        <v>205</v>
      </c>
      <c r="E218" s="210" t="s">
        <v>6532</v>
      </c>
      <c r="F218" s="211" t="s">
        <v>6533</v>
      </c>
      <c r="G218" s="212" t="s">
        <v>6134</v>
      </c>
      <c r="H218" s="213">
        <v>15</v>
      </c>
      <c r="I218" s="214"/>
      <c r="J218" s="215">
        <f t="shared" si="0"/>
        <v>0</v>
      </c>
      <c r="K218" s="211" t="s">
        <v>1</v>
      </c>
      <c r="L218" s="40"/>
      <c r="M218" s="216" t="s">
        <v>1</v>
      </c>
      <c r="N218" s="217" t="s">
        <v>40</v>
      </c>
      <c r="O218" s="72"/>
      <c r="P218" s="218">
        <f t="shared" si="1"/>
        <v>0</v>
      </c>
      <c r="Q218" s="218">
        <v>0</v>
      </c>
      <c r="R218" s="218">
        <f t="shared" si="2"/>
        <v>0</v>
      </c>
      <c r="S218" s="218">
        <v>0</v>
      </c>
      <c r="T218" s="219">
        <f t="shared" si="3"/>
        <v>0</v>
      </c>
      <c r="U218" s="35"/>
      <c r="V218" s="35"/>
      <c r="W218" s="35"/>
      <c r="X218" s="35"/>
      <c r="Y218" s="35"/>
      <c r="Z218" s="35"/>
      <c r="AA218" s="35"/>
      <c r="AB218" s="35"/>
      <c r="AC218" s="35"/>
      <c r="AD218" s="35"/>
      <c r="AE218" s="35"/>
      <c r="AR218" s="220" t="s">
        <v>209</v>
      </c>
      <c r="AT218" s="220" t="s">
        <v>205</v>
      </c>
      <c r="AU218" s="220" t="s">
        <v>82</v>
      </c>
      <c r="AY218" s="18" t="s">
        <v>203</v>
      </c>
      <c r="BE218" s="221">
        <f t="shared" si="4"/>
        <v>0</v>
      </c>
      <c r="BF218" s="221">
        <f t="shared" si="5"/>
        <v>0</v>
      </c>
      <c r="BG218" s="221">
        <f t="shared" si="6"/>
        <v>0</v>
      </c>
      <c r="BH218" s="221">
        <f t="shared" si="7"/>
        <v>0</v>
      </c>
      <c r="BI218" s="221">
        <f t="shared" si="8"/>
        <v>0</v>
      </c>
      <c r="BJ218" s="18" t="s">
        <v>82</v>
      </c>
      <c r="BK218" s="221">
        <f t="shared" si="9"/>
        <v>0</v>
      </c>
      <c r="BL218" s="18" t="s">
        <v>209</v>
      </c>
      <c r="BM218" s="220" t="s">
        <v>1803</v>
      </c>
    </row>
    <row r="219" spans="1:65" s="2" customFormat="1" ht="33" customHeight="1">
      <c r="A219" s="35"/>
      <c r="B219" s="36"/>
      <c r="C219" s="209" t="s">
        <v>596</v>
      </c>
      <c r="D219" s="209" t="s">
        <v>205</v>
      </c>
      <c r="E219" s="210" t="s">
        <v>6534</v>
      </c>
      <c r="F219" s="211" t="s">
        <v>6535</v>
      </c>
      <c r="G219" s="212" t="s">
        <v>6134</v>
      </c>
      <c r="H219" s="213">
        <v>31</v>
      </c>
      <c r="I219" s="214"/>
      <c r="J219" s="215">
        <f t="shared" si="0"/>
        <v>0</v>
      </c>
      <c r="K219" s="211" t="s">
        <v>1</v>
      </c>
      <c r="L219" s="40"/>
      <c r="M219" s="216" t="s">
        <v>1</v>
      </c>
      <c r="N219" s="217" t="s">
        <v>40</v>
      </c>
      <c r="O219" s="72"/>
      <c r="P219" s="218">
        <f t="shared" si="1"/>
        <v>0</v>
      </c>
      <c r="Q219" s="218">
        <v>0</v>
      </c>
      <c r="R219" s="218">
        <f t="shared" si="2"/>
        <v>0</v>
      </c>
      <c r="S219" s="218">
        <v>0</v>
      </c>
      <c r="T219" s="219">
        <f t="shared" si="3"/>
        <v>0</v>
      </c>
      <c r="U219" s="35"/>
      <c r="V219" s="35"/>
      <c r="W219" s="35"/>
      <c r="X219" s="35"/>
      <c r="Y219" s="35"/>
      <c r="Z219" s="35"/>
      <c r="AA219" s="35"/>
      <c r="AB219" s="35"/>
      <c r="AC219" s="35"/>
      <c r="AD219" s="35"/>
      <c r="AE219" s="35"/>
      <c r="AR219" s="220" t="s">
        <v>209</v>
      </c>
      <c r="AT219" s="220" t="s">
        <v>205</v>
      </c>
      <c r="AU219" s="220" t="s">
        <v>82</v>
      </c>
      <c r="AY219" s="18" t="s">
        <v>203</v>
      </c>
      <c r="BE219" s="221">
        <f t="shared" si="4"/>
        <v>0</v>
      </c>
      <c r="BF219" s="221">
        <f t="shared" si="5"/>
        <v>0</v>
      </c>
      <c r="BG219" s="221">
        <f t="shared" si="6"/>
        <v>0</v>
      </c>
      <c r="BH219" s="221">
        <f t="shared" si="7"/>
        <v>0</v>
      </c>
      <c r="BI219" s="221">
        <f t="shared" si="8"/>
        <v>0</v>
      </c>
      <c r="BJ219" s="18" t="s">
        <v>82</v>
      </c>
      <c r="BK219" s="221">
        <f t="shared" si="9"/>
        <v>0</v>
      </c>
      <c r="BL219" s="18" t="s">
        <v>209</v>
      </c>
      <c r="BM219" s="220" t="s">
        <v>1818</v>
      </c>
    </row>
    <row r="220" spans="1:65" s="2" customFormat="1" ht="33" customHeight="1">
      <c r="A220" s="35"/>
      <c r="B220" s="36"/>
      <c r="C220" s="209" t="s">
        <v>7</v>
      </c>
      <c r="D220" s="209" t="s">
        <v>205</v>
      </c>
      <c r="E220" s="210" t="s">
        <v>6536</v>
      </c>
      <c r="F220" s="211" t="s">
        <v>6537</v>
      </c>
      <c r="G220" s="212" t="s">
        <v>6134</v>
      </c>
      <c r="H220" s="213">
        <v>1</v>
      </c>
      <c r="I220" s="214"/>
      <c r="J220" s="215">
        <f t="shared" si="0"/>
        <v>0</v>
      </c>
      <c r="K220" s="211" t="s">
        <v>1</v>
      </c>
      <c r="L220" s="40"/>
      <c r="M220" s="216" t="s">
        <v>1</v>
      </c>
      <c r="N220" s="217" t="s">
        <v>40</v>
      </c>
      <c r="O220" s="72"/>
      <c r="P220" s="218">
        <f t="shared" si="1"/>
        <v>0</v>
      </c>
      <c r="Q220" s="218">
        <v>0</v>
      </c>
      <c r="R220" s="218">
        <f t="shared" si="2"/>
        <v>0</v>
      </c>
      <c r="S220" s="218">
        <v>0</v>
      </c>
      <c r="T220" s="219">
        <f t="shared" si="3"/>
        <v>0</v>
      </c>
      <c r="U220" s="35"/>
      <c r="V220" s="35"/>
      <c r="W220" s="35"/>
      <c r="X220" s="35"/>
      <c r="Y220" s="35"/>
      <c r="Z220" s="35"/>
      <c r="AA220" s="35"/>
      <c r="AB220" s="35"/>
      <c r="AC220" s="35"/>
      <c r="AD220" s="35"/>
      <c r="AE220" s="35"/>
      <c r="AR220" s="220" t="s">
        <v>209</v>
      </c>
      <c r="AT220" s="220" t="s">
        <v>205</v>
      </c>
      <c r="AU220" s="220" t="s">
        <v>82</v>
      </c>
      <c r="AY220" s="18" t="s">
        <v>203</v>
      </c>
      <c r="BE220" s="221">
        <f t="shared" si="4"/>
        <v>0</v>
      </c>
      <c r="BF220" s="221">
        <f t="shared" si="5"/>
        <v>0</v>
      </c>
      <c r="BG220" s="221">
        <f t="shared" si="6"/>
        <v>0</v>
      </c>
      <c r="BH220" s="221">
        <f t="shared" si="7"/>
        <v>0</v>
      </c>
      <c r="BI220" s="221">
        <f t="shared" si="8"/>
        <v>0</v>
      </c>
      <c r="BJ220" s="18" t="s">
        <v>82</v>
      </c>
      <c r="BK220" s="221">
        <f t="shared" si="9"/>
        <v>0</v>
      </c>
      <c r="BL220" s="18" t="s">
        <v>209</v>
      </c>
      <c r="BM220" s="220" t="s">
        <v>1830</v>
      </c>
    </row>
    <row r="221" spans="1:65" s="2" customFormat="1" ht="33" customHeight="1">
      <c r="A221" s="35"/>
      <c r="B221" s="36"/>
      <c r="C221" s="209" t="s">
        <v>1291</v>
      </c>
      <c r="D221" s="209" t="s">
        <v>205</v>
      </c>
      <c r="E221" s="210" t="s">
        <v>6538</v>
      </c>
      <c r="F221" s="211" t="s">
        <v>6539</v>
      </c>
      <c r="G221" s="212" t="s">
        <v>240</v>
      </c>
      <c r="H221" s="213">
        <v>285</v>
      </c>
      <c r="I221" s="214"/>
      <c r="J221" s="215">
        <f t="shared" si="0"/>
        <v>0</v>
      </c>
      <c r="K221" s="211" t="s">
        <v>1</v>
      </c>
      <c r="L221" s="40"/>
      <c r="M221" s="216" t="s">
        <v>1</v>
      </c>
      <c r="N221" s="217" t="s">
        <v>40</v>
      </c>
      <c r="O221" s="72"/>
      <c r="P221" s="218">
        <f t="shared" si="1"/>
        <v>0</v>
      </c>
      <c r="Q221" s="218">
        <v>0</v>
      </c>
      <c r="R221" s="218">
        <f t="shared" si="2"/>
        <v>0</v>
      </c>
      <c r="S221" s="218">
        <v>0</v>
      </c>
      <c r="T221" s="219">
        <f t="shared" si="3"/>
        <v>0</v>
      </c>
      <c r="U221" s="35"/>
      <c r="V221" s="35"/>
      <c r="W221" s="35"/>
      <c r="X221" s="35"/>
      <c r="Y221" s="35"/>
      <c r="Z221" s="35"/>
      <c r="AA221" s="35"/>
      <c r="AB221" s="35"/>
      <c r="AC221" s="35"/>
      <c r="AD221" s="35"/>
      <c r="AE221" s="35"/>
      <c r="AR221" s="220" t="s">
        <v>209</v>
      </c>
      <c r="AT221" s="220" t="s">
        <v>205</v>
      </c>
      <c r="AU221" s="220" t="s">
        <v>82</v>
      </c>
      <c r="AY221" s="18" t="s">
        <v>203</v>
      </c>
      <c r="BE221" s="221">
        <f t="shared" si="4"/>
        <v>0</v>
      </c>
      <c r="BF221" s="221">
        <f t="shared" si="5"/>
        <v>0</v>
      </c>
      <c r="BG221" s="221">
        <f t="shared" si="6"/>
        <v>0</v>
      </c>
      <c r="BH221" s="221">
        <f t="shared" si="7"/>
        <v>0</v>
      </c>
      <c r="BI221" s="221">
        <f t="shared" si="8"/>
        <v>0</v>
      </c>
      <c r="BJ221" s="18" t="s">
        <v>82</v>
      </c>
      <c r="BK221" s="221">
        <f t="shared" si="9"/>
        <v>0</v>
      </c>
      <c r="BL221" s="18" t="s">
        <v>209</v>
      </c>
      <c r="BM221" s="220" t="s">
        <v>1845</v>
      </c>
    </row>
    <row r="222" spans="1:65" s="2" customFormat="1" ht="33" customHeight="1">
      <c r="A222" s="35"/>
      <c r="B222" s="36"/>
      <c r="C222" s="209" t="s">
        <v>1299</v>
      </c>
      <c r="D222" s="209" t="s">
        <v>205</v>
      </c>
      <c r="E222" s="210" t="s">
        <v>6540</v>
      </c>
      <c r="F222" s="211" t="s">
        <v>6541</v>
      </c>
      <c r="G222" s="212" t="s">
        <v>1</v>
      </c>
      <c r="H222" s="213">
        <v>140</v>
      </c>
      <c r="I222" s="214"/>
      <c r="J222" s="215">
        <f t="shared" si="0"/>
        <v>0</v>
      </c>
      <c r="K222" s="211" t="s">
        <v>1</v>
      </c>
      <c r="L222" s="40"/>
      <c r="M222" s="216" t="s">
        <v>1</v>
      </c>
      <c r="N222" s="217" t="s">
        <v>40</v>
      </c>
      <c r="O222" s="72"/>
      <c r="P222" s="218">
        <f t="shared" si="1"/>
        <v>0</v>
      </c>
      <c r="Q222" s="218">
        <v>0</v>
      </c>
      <c r="R222" s="218">
        <f t="shared" si="2"/>
        <v>0</v>
      </c>
      <c r="S222" s="218">
        <v>0</v>
      </c>
      <c r="T222" s="219">
        <f t="shared" si="3"/>
        <v>0</v>
      </c>
      <c r="U222" s="35"/>
      <c r="V222" s="35"/>
      <c r="W222" s="35"/>
      <c r="X222" s="35"/>
      <c r="Y222" s="35"/>
      <c r="Z222" s="35"/>
      <c r="AA222" s="35"/>
      <c r="AB222" s="35"/>
      <c r="AC222" s="35"/>
      <c r="AD222" s="35"/>
      <c r="AE222" s="35"/>
      <c r="AR222" s="220" t="s">
        <v>209</v>
      </c>
      <c r="AT222" s="220" t="s">
        <v>205</v>
      </c>
      <c r="AU222" s="220" t="s">
        <v>82</v>
      </c>
      <c r="AY222" s="18" t="s">
        <v>203</v>
      </c>
      <c r="BE222" s="221">
        <f t="shared" si="4"/>
        <v>0</v>
      </c>
      <c r="BF222" s="221">
        <f t="shared" si="5"/>
        <v>0</v>
      </c>
      <c r="BG222" s="221">
        <f t="shared" si="6"/>
        <v>0</v>
      </c>
      <c r="BH222" s="221">
        <f t="shared" si="7"/>
        <v>0</v>
      </c>
      <c r="BI222" s="221">
        <f t="shared" si="8"/>
        <v>0</v>
      </c>
      <c r="BJ222" s="18" t="s">
        <v>82</v>
      </c>
      <c r="BK222" s="221">
        <f t="shared" si="9"/>
        <v>0</v>
      </c>
      <c r="BL222" s="18" t="s">
        <v>209</v>
      </c>
      <c r="BM222" s="220" t="s">
        <v>2177</v>
      </c>
    </row>
    <row r="223" spans="1:65" s="12" customFormat="1" ht="25.9" customHeight="1">
      <c r="B223" s="193"/>
      <c r="C223" s="194"/>
      <c r="D223" s="195" t="s">
        <v>74</v>
      </c>
      <c r="E223" s="196" t="s">
        <v>6542</v>
      </c>
      <c r="F223" s="196" t="s">
        <v>6543</v>
      </c>
      <c r="G223" s="194"/>
      <c r="H223" s="194"/>
      <c r="I223" s="197"/>
      <c r="J223" s="198">
        <f>BK223</f>
        <v>0</v>
      </c>
      <c r="K223" s="194"/>
      <c r="L223" s="199"/>
      <c r="M223" s="200"/>
      <c r="N223" s="201"/>
      <c r="O223" s="201"/>
      <c r="P223" s="202">
        <f>SUM(P224:P246)</f>
        <v>0</v>
      </c>
      <c r="Q223" s="201"/>
      <c r="R223" s="202">
        <f>SUM(R224:R246)</f>
        <v>0</v>
      </c>
      <c r="S223" s="201"/>
      <c r="T223" s="203">
        <f>SUM(T224:T246)</f>
        <v>0</v>
      </c>
      <c r="AR223" s="204" t="s">
        <v>82</v>
      </c>
      <c r="AT223" s="205" t="s">
        <v>74</v>
      </c>
      <c r="AU223" s="205" t="s">
        <v>75</v>
      </c>
      <c r="AY223" s="204" t="s">
        <v>203</v>
      </c>
      <c r="BK223" s="206">
        <f>SUM(BK224:BK246)</f>
        <v>0</v>
      </c>
    </row>
    <row r="224" spans="1:65" s="2" customFormat="1" ht="44.25" customHeight="1">
      <c r="A224" s="35"/>
      <c r="B224" s="36"/>
      <c r="C224" s="209" t="s">
        <v>1306</v>
      </c>
      <c r="D224" s="209" t="s">
        <v>205</v>
      </c>
      <c r="E224" s="210" t="s">
        <v>6544</v>
      </c>
      <c r="F224" s="211" t="s">
        <v>6484</v>
      </c>
      <c r="G224" s="212" t="s">
        <v>5671</v>
      </c>
      <c r="H224" s="213">
        <v>1</v>
      </c>
      <c r="I224" s="214"/>
      <c r="J224" s="215">
        <f>ROUND(I224*H224,2)</f>
        <v>0</v>
      </c>
      <c r="K224" s="211" t="s">
        <v>1</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209</v>
      </c>
      <c r="AT224" s="220" t="s">
        <v>205</v>
      </c>
      <c r="AU224" s="220" t="s">
        <v>82</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209</v>
      </c>
      <c r="BM224" s="220" t="s">
        <v>2214</v>
      </c>
    </row>
    <row r="225" spans="1:65" s="13" customFormat="1" ht="11.25">
      <c r="B225" s="222"/>
      <c r="C225" s="223"/>
      <c r="D225" s="224" t="s">
        <v>211</v>
      </c>
      <c r="E225" s="225" t="s">
        <v>1</v>
      </c>
      <c r="F225" s="226" t="s">
        <v>6485</v>
      </c>
      <c r="G225" s="223"/>
      <c r="H225" s="225" t="s">
        <v>1</v>
      </c>
      <c r="I225" s="227"/>
      <c r="J225" s="223"/>
      <c r="K225" s="223"/>
      <c r="L225" s="228"/>
      <c r="M225" s="229"/>
      <c r="N225" s="230"/>
      <c r="O225" s="230"/>
      <c r="P225" s="230"/>
      <c r="Q225" s="230"/>
      <c r="R225" s="230"/>
      <c r="S225" s="230"/>
      <c r="T225" s="231"/>
      <c r="AT225" s="232" t="s">
        <v>211</v>
      </c>
      <c r="AU225" s="232" t="s">
        <v>82</v>
      </c>
      <c r="AV225" s="13" t="s">
        <v>82</v>
      </c>
      <c r="AW225" s="13" t="s">
        <v>31</v>
      </c>
      <c r="AX225" s="13" t="s">
        <v>75</v>
      </c>
      <c r="AY225" s="232" t="s">
        <v>203</v>
      </c>
    </row>
    <row r="226" spans="1:65" s="14" customFormat="1" ht="11.25">
      <c r="B226" s="233"/>
      <c r="C226" s="234"/>
      <c r="D226" s="224" t="s">
        <v>211</v>
      </c>
      <c r="E226" s="235" t="s">
        <v>1</v>
      </c>
      <c r="F226" s="236" t="s">
        <v>82</v>
      </c>
      <c r="G226" s="234"/>
      <c r="H226" s="237">
        <v>1</v>
      </c>
      <c r="I226" s="238"/>
      <c r="J226" s="234"/>
      <c r="K226" s="234"/>
      <c r="L226" s="239"/>
      <c r="M226" s="240"/>
      <c r="N226" s="241"/>
      <c r="O226" s="241"/>
      <c r="P226" s="241"/>
      <c r="Q226" s="241"/>
      <c r="R226" s="241"/>
      <c r="S226" s="241"/>
      <c r="T226" s="242"/>
      <c r="AT226" s="243" t="s">
        <v>211</v>
      </c>
      <c r="AU226" s="243" t="s">
        <v>82</v>
      </c>
      <c r="AV226" s="14" t="s">
        <v>84</v>
      </c>
      <c r="AW226" s="14" t="s">
        <v>31</v>
      </c>
      <c r="AX226" s="14" t="s">
        <v>75</v>
      </c>
      <c r="AY226" s="243" t="s">
        <v>203</v>
      </c>
    </row>
    <row r="227" spans="1:65" s="15" customFormat="1" ht="11.25">
      <c r="B227" s="261"/>
      <c r="C227" s="262"/>
      <c r="D227" s="224" t="s">
        <v>211</v>
      </c>
      <c r="E227" s="263" t="s">
        <v>1</v>
      </c>
      <c r="F227" s="264" t="s">
        <v>5614</v>
      </c>
      <c r="G227" s="262"/>
      <c r="H227" s="265">
        <v>1</v>
      </c>
      <c r="I227" s="266"/>
      <c r="J227" s="262"/>
      <c r="K227" s="262"/>
      <c r="L227" s="267"/>
      <c r="M227" s="268"/>
      <c r="N227" s="269"/>
      <c r="O227" s="269"/>
      <c r="P227" s="269"/>
      <c r="Q227" s="269"/>
      <c r="R227" s="269"/>
      <c r="S227" s="269"/>
      <c r="T227" s="270"/>
      <c r="AT227" s="271" t="s">
        <v>211</v>
      </c>
      <c r="AU227" s="271" t="s">
        <v>82</v>
      </c>
      <c r="AV227" s="15" t="s">
        <v>209</v>
      </c>
      <c r="AW227" s="15" t="s">
        <v>31</v>
      </c>
      <c r="AX227" s="15" t="s">
        <v>82</v>
      </c>
      <c r="AY227" s="271" t="s">
        <v>203</v>
      </c>
    </row>
    <row r="228" spans="1:65" s="2" customFormat="1" ht="21.75" customHeight="1">
      <c r="A228" s="35"/>
      <c r="B228" s="36"/>
      <c r="C228" s="209" t="s">
        <v>1313</v>
      </c>
      <c r="D228" s="209" t="s">
        <v>205</v>
      </c>
      <c r="E228" s="210" t="s">
        <v>6545</v>
      </c>
      <c r="F228" s="211" t="s">
        <v>6487</v>
      </c>
      <c r="G228" s="212" t="s">
        <v>5671</v>
      </c>
      <c r="H228" s="213">
        <v>1</v>
      </c>
      <c r="I228" s="214"/>
      <c r="J228" s="215">
        <f>ROUND(I228*H228,2)</f>
        <v>0</v>
      </c>
      <c r="K228" s="211" t="s">
        <v>1</v>
      </c>
      <c r="L228" s="40"/>
      <c r="M228" s="216" t="s">
        <v>1</v>
      </c>
      <c r="N228" s="217" t="s">
        <v>40</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209</v>
      </c>
      <c r="AT228" s="220" t="s">
        <v>205</v>
      </c>
      <c r="AU228" s="220" t="s">
        <v>82</v>
      </c>
      <c r="AY228" s="18" t="s">
        <v>203</v>
      </c>
      <c r="BE228" s="221">
        <f>IF(N228="základní",J228,0)</f>
        <v>0</v>
      </c>
      <c r="BF228" s="221">
        <f>IF(N228="snížená",J228,0)</f>
        <v>0</v>
      </c>
      <c r="BG228" s="221">
        <f>IF(N228="zákl. přenesená",J228,0)</f>
        <v>0</v>
      </c>
      <c r="BH228" s="221">
        <f>IF(N228="sníž. přenesená",J228,0)</f>
        <v>0</v>
      </c>
      <c r="BI228" s="221">
        <f>IF(N228="nulová",J228,0)</f>
        <v>0</v>
      </c>
      <c r="BJ228" s="18" t="s">
        <v>82</v>
      </c>
      <c r="BK228" s="221">
        <f>ROUND(I228*H228,2)</f>
        <v>0</v>
      </c>
      <c r="BL228" s="18" t="s">
        <v>209</v>
      </c>
      <c r="BM228" s="220" t="s">
        <v>2232</v>
      </c>
    </row>
    <row r="229" spans="1:65" s="13" customFormat="1" ht="11.25">
      <c r="B229" s="222"/>
      <c r="C229" s="223"/>
      <c r="D229" s="224" t="s">
        <v>211</v>
      </c>
      <c r="E229" s="225" t="s">
        <v>1</v>
      </c>
      <c r="F229" s="226" t="s">
        <v>6546</v>
      </c>
      <c r="G229" s="223"/>
      <c r="H229" s="225" t="s">
        <v>1</v>
      </c>
      <c r="I229" s="227"/>
      <c r="J229" s="223"/>
      <c r="K229" s="223"/>
      <c r="L229" s="228"/>
      <c r="M229" s="229"/>
      <c r="N229" s="230"/>
      <c r="O229" s="230"/>
      <c r="P229" s="230"/>
      <c r="Q229" s="230"/>
      <c r="R229" s="230"/>
      <c r="S229" s="230"/>
      <c r="T229" s="231"/>
      <c r="AT229" s="232" t="s">
        <v>211</v>
      </c>
      <c r="AU229" s="232" t="s">
        <v>82</v>
      </c>
      <c r="AV229" s="13" t="s">
        <v>82</v>
      </c>
      <c r="AW229" s="13" t="s">
        <v>31</v>
      </c>
      <c r="AX229" s="13" t="s">
        <v>75</v>
      </c>
      <c r="AY229" s="232" t="s">
        <v>203</v>
      </c>
    </row>
    <row r="230" spans="1:65" s="14" customFormat="1" ht="11.25">
      <c r="B230" s="233"/>
      <c r="C230" s="234"/>
      <c r="D230" s="224" t="s">
        <v>211</v>
      </c>
      <c r="E230" s="235" t="s">
        <v>1</v>
      </c>
      <c r="F230" s="236" t="s">
        <v>82</v>
      </c>
      <c r="G230" s="234"/>
      <c r="H230" s="237">
        <v>1</v>
      </c>
      <c r="I230" s="238"/>
      <c r="J230" s="234"/>
      <c r="K230" s="234"/>
      <c r="L230" s="239"/>
      <c r="M230" s="240"/>
      <c r="N230" s="241"/>
      <c r="O230" s="241"/>
      <c r="P230" s="241"/>
      <c r="Q230" s="241"/>
      <c r="R230" s="241"/>
      <c r="S230" s="241"/>
      <c r="T230" s="242"/>
      <c r="AT230" s="243" t="s">
        <v>211</v>
      </c>
      <c r="AU230" s="243" t="s">
        <v>82</v>
      </c>
      <c r="AV230" s="14" t="s">
        <v>84</v>
      </c>
      <c r="AW230" s="14" t="s">
        <v>31</v>
      </c>
      <c r="AX230" s="14" t="s">
        <v>75</v>
      </c>
      <c r="AY230" s="243" t="s">
        <v>203</v>
      </c>
    </row>
    <row r="231" spans="1:65" s="15" customFormat="1" ht="11.25">
      <c r="B231" s="261"/>
      <c r="C231" s="262"/>
      <c r="D231" s="224" t="s">
        <v>211</v>
      </c>
      <c r="E231" s="263" t="s">
        <v>1</v>
      </c>
      <c r="F231" s="264" t="s">
        <v>5614</v>
      </c>
      <c r="G231" s="262"/>
      <c r="H231" s="265">
        <v>1</v>
      </c>
      <c r="I231" s="266"/>
      <c r="J231" s="262"/>
      <c r="K231" s="262"/>
      <c r="L231" s="267"/>
      <c r="M231" s="268"/>
      <c r="N231" s="269"/>
      <c r="O231" s="269"/>
      <c r="P231" s="269"/>
      <c r="Q231" s="269"/>
      <c r="R231" s="269"/>
      <c r="S231" s="269"/>
      <c r="T231" s="270"/>
      <c r="AT231" s="271" t="s">
        <v>211</v>
      </c>
      <c r="AU231" s="271" t="s">
        <v>82</v>
      </c>
      <c r="AV231" s="15" t="s">
        <v>209</v>
      </c>
      <c r="AW231" s="15" t="s">
        <v>31</v>
      </c>
      <c r="AX231" s="15" t="s">
        <v>82</v>
      </c>
      <c r="AY231" s="271" t="s">
        <v>203</v>
      </c>
    </row>
    <row r="232" spans="1:65" s="2" customFormat="1" ht="21.75" customHeight="1">
      <c r="A232" s="35"/>
      <c r="B232" s="36"/>
      <c r="C232" s="209" t="s">
        <v>1318</v>
      </c>
      <c r="D232" s="209" t="s">
        <v>205</v>
      </c>
      <c r="E232" s="210" t="s">
        <v>6547</v>
      </c>
      <c r="F232" s="211" t="s">
        <v>6487</v>
      </c>
      <c r="G232" s="212" t="s">
        <v>5671</v>
      </c>
      <c r="H232" s="213">
        <v>1</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209</v>
      </c>
      <c r="AT232" s="220" t="s">
        <v>205</v>
      </c>
      <c r="AU232" s="220" t="s">
        <v>82</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209</v>
      </c>
      <c r="BM232" s="220" t="s">
        <v>2241</v>
      </c>
    </row>
    <row r="233" spans="1:65" s="13" customFormat="1" ht="11.25">
      <c r="B233" s="222"/>
      <c r="C233" s="223"/>
      <c r="D233" s="224" t="s">
        <v>211</v>
      </c>
      <c r="E233" s="225" t="s">
        <v>1</v>
      </c>
      <c r="F233" s="226" t="s">
        <v>6548</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4" customFormat="1" ht="11.25">
      <c r="B234" s="233"/>
      <c r="C234" s="234"/>
      <c r="D234" s="224" t="s">
        <v>211</v>
      </c>
      <c r="E234" s="235" t="s">
        <v>1</v>
      </c>
      <c r="F234" s="236" t="s">
        <v>82</v>
      </c>
      <c r="G234" s="234"/>
      <c r="H234" s="237">
        <v>1</v>
      </c>
      <c r="I234" s="238"/>
      <c r="J234" s="234"/>
      <c r="K234" s="234"/>
      <c r="L234" s="239"/>
      <c r="M234" s="240"/>
      <c r="N234" s="241"/>
      <c r="O234" s="241"/>
      <c r="P234" s="241"/>
      <c r="Q234" s="241"/>
      <c r="R234" s="241"/>
      <c r="S234" s="241"/>
      <c r="T234" s="242"/>
      <c r="AT234" s="243" t="s">
        <v>211</v>
      </c>
      <c r="AU234" s="243" t="s">
        <v>82</v>
      </c>
      <c r="AV234" s="14" t="s">
        <v>84</v>
      </c>
      <c r="AW234" s="14" t="s">
        <v>31</v>
      </c>
      <c r="AX234" s="14" t="s">
        <v>75</v>
      </c>
      <c r="AY234" s="243" t="s">
        <v>203</v>
      </c>
    </row>
    <row r="235" spans="1:65" s="15" customFormat="1" ht="11.25">
      <c r="B235" s="261"/>
      <c r="C235" s="262"/>
      <c r="D235" s="224" t="s">
        <v>211</v>
      </c>
      <c r="E235" s="263" t="s">
        <v>1</v>
      </c>
      <c r="F235" s="264" t="s">
        <v>5614</v>
      </c>
      <c r="G235" s="262"/>
      <c r="H235" s="265">
        <v>1</v>
      </c>
      <c r="I235" s="266"/>
      <c r="J235" s="262"/>
      <c r="K235" s="262"/>
      <c r="L235" s="267"/>
      <c r="M235" s="268"/>
      <c r="N235" s="269"/>
      <c r="O235" s="269"/>
      <c r="P235" s="269"/>
      <c r="Q235" s="269"/>
      <c r="R235" s="269"/>
      <c r="S235" s="269"/>
      <c r="T235" s="270"/>
      <c r="AT235" s="271" t="s">
        <v>211</v>
      </c>
      <c r="AU235" s="271" t="s">
        <v>82</v>
      </c>
      <c r="AV235" s="15" t="s">
        <v>209</v>
      </c>
      <c r="AW235" s="15" t="s">
        <v>31</v>
      </c>
      <c r="AX235" s="15" t="s">
        <v>82</v>
      </c>
      <c r="AY235" s="271" t="s">
        <v>203</v>
      </c>
    </row>
    <row r="236" spans="1:65" s="2" customFormat="1" ht="21.75" customHeight="1">
      <c r="A236" s="35"/>
      <c r="B236" s="36"/>
      <c r="C236" s="209" t="s">
        <v>1322</v>
      </c>
      <c r="D236" s="209" t="s">
        <v>205</v>
      </c>
      <c r="E236" s="210" t="s">
        <v>6549</v>
      </c>
      <c r="F236" s="211" t="s">
        <v>6492</v>
      </c>
      <c r="G236" s="212" t="s">
        <v>5671</v>
      </c>
      <c r="H236" s="213">
        <v>2</v>
      </c>
      <c r="I236" s="214"/>
      <c r="J236" s="215">
        <f t="shared" ref="J236:J246" si="10">ROUND(I236*H236,2)</f>
        <v>0</v>
      </c>
      <c r="K236" s="211" t="s">
        <v>1</v>
      </c>
      <c r="L236" s="40"/>
      <c r="M236" s="216" t="s">
        <v>1</v>
      </c>
      <c r="N236" s="217" t="s">
        <v>40</v>
      </c>
      <c r="O236" s="72"/>
      <c r="P236" s="218">
        <f t="shared" ref="P236:P246" si="11">O236*H236</f>
        <v>0</v>
      </c>
      <c r="Q236" s="218">
        <v>0</v>
      </c>
      <c r="R236" s="218">
        <f t="shared" ref="R236:R246" si="12">Q236*H236</f>
        <v>0</v>
      </c>
      <c r="S236" s="218">
        <v>0</v>
      </c>
      <c r="T236" s="219">
        <f t="shared" ref="T236:T246" si="13">S236*H236</f>
        <v>0</v>
      </c>
      <c r="U236" s="35"/>
      <c r="V236" s="35"/>
      <c r="W236" s="35"/>
      <c r="X236" s="35"/>
      <c r="Y236" s="35"/>
      <c r="Z236" s="35"/>
      <c r="AA236" s="35"/>
      <c r="AB236" s="35"/>
      <c r="AC236" s="35"/>
      <c r="AD236" s="35"/>
      <c r="AE236" s="35"/>
      <c r="AR236" s="220" t="s">
        <v>209</v>
      </c>
      <c r="AT236" s="220" t="s">
        <v>205</v>
      </c>
      <c r="AU236" s="220" t="s">
        <v>82</v>
      </c>
      <c r="AY236" s="18" t="s">
        <v>203</v>
      </c>
      <c r="BE236" s="221">
        <f t="shared" ref="BE236:BE246" si="14">IF(N236="základní",J236,0)</f>
        <v>0</v>
      </c>
      <c r="BF236" s="221">
        <f t="shared" ref="BF236:BF246" si="15">IF(N236="snížená",J236,0)</f>
        <v>0</v>
      </c>
      <c r="BG236" s="221">
        <f t="shared" ref="BG236:BG246" si="16">IF(N236="zákl. přenesená",J236,0)</f>
        <v>0</v>
      </c>
      <c r="BH236" s="221">
        <f t="shared" ref="BH236:BH246" si="17">IF(N236="sníž. přenesená",J236,0)</f>
        <v>0</v>
      </c>
      <c r="BI236" s="221">
        <f t="shared" ref="BI236:BI246" si="18">IF(N236="nulová",J236,0)</f>
        <v>0</v>
      </c>
      <c r="BJ236" s="18" t="s">
        <v>82</v>
      </c>
      <c r="BK236" s="221">
        <f t="shared" ref="BK236:BK246" si="19">ROUND(I236*H236,2)</f>
        <v>0</v>
      </c>
      <c r="BL236" s="18" t="s">
        <v>209</v>
      </c>
      <c r="BM236" s="220" t="s">
        <v>2251</v>
      </c>
    </row>
    <row r="237" spans="1:65" s="2" customFormat="1" ht="33" customHeight="1">
      <c r="A237" s="35"/>
      <c r="B237" s="36"/>
      <c r="C237" s="209" t="s">
        <v>1331</v>
      </c>
      <c r="D237" s="209" t="s">
        <v>205</v>
      </c>
      <c r="E237" s="210" t="s">
        <v>6550</v>
      </c>
      <c r="F237" s="211" t="s">
        <v>6551</v>
      </c>
      <c r="G237" s="212" t="s">
        <v>5671</v>
      </c>
      <c r="H237" s="213">
        <v>1</v>
      </c>
      <c r="I237" s="214"/>
      <c r="J237" s="215">
        <f t="shared" si="10"/>
        <v>0</v>
      </c>
      <c r="K237" s="211" t="s">
        <v>1</v>
      </c>
      <c r="L237" s="40"/>
      <c r="M237" s="216" t="s">
        <v>1</v>
      </c>
      <c r="N237" s="217" t="s">
        <v>40</v>
      </c>
      <c r="O237" s="72"/>
      <c r="P237" s="218">
        <f t="shared" si="11"/>
        <v>0</v>
      </c>
      <c r="Q237" s="218">
        <v>0</v>
      </c>
      <c r="R237" s="218">
        <f t="shared" si="12"/>
        <v>0</v>
      </c>
      <c r="S237" s="218">
        <v>0</v>
      </c>
      <c r="T237" s="219">
        <f t="shared" si="13"/>
        <v>0</v>
      </c>
      <c r="U237" s="35"/>
      <c r="V237" s="35"/>
      <c r="W237" s="35"/>
      <c r="X237" s="35"/>
      <c r="Y237" s="35"/>
      <c r="Z237" s="35"/>
      <c r="AA237" s="35"/>
      <c r="AB237" s="35"/>
      <c r="AC237" s="35"/>
      <c r="AD237" s="35"/>
      <c r="AE237" s="35"/>
      <c r="AR237" s="220" t="s">
        <v>209</v>
      </c>
      <c r="AT237" s="220" t="s">
        <v>205</v>
      </c>
      <c r="AU237" s="220" t="s">
        <v>82</v>
      </c>
      <c r="AY237" s="18" t="s">
        <v>203</v>
      </c>
      <c r="BE237" s="221">
        <f t="shared" si="14"/>
        <v>0</v>
      </c>
      <c r="BF237" s="221">
        <f t="shared" si="15"/>
        <v>0</v>
      </c>
      <c r="BG237" s="221">
        <f t="shared" si="16"/>
        <v>0</v>
      </c>
      <c r="BH237" s="221">
        <f t="shared" si="17"/>
        <v>0</v>
      </c>
      <c r="BI237" s="221">
        <f t="shared" si="18"/>
        <v>0</v>
      </c>
      <c r="BJ237" s="18" t="s">
        <v>82</v>
      </c>
      <c r="BK237" s="221">
        <f t="shared" si="19"/>
        <v>0</v>
      </c>
      <c r="BL237" s="18" t="s">
        <v>209</v>
      </c>
      <c r="BM237" s="220" t="s">
        <v>2260</v>
      </c>
    </row>
    <row r="238" spans="1:65" s="2" customFormat="1" ht="33" customHeight="1">
      <c r="A238" s="35"/>
      <c r="B238" s="36"/>
      <c r="C238" s="209" t="s">
        <v>1337</v>
      </c>
      <c r="D238" s="209" t="s">
        <v>205</v>
      </c>
      <c r="E238" s="210" t="s">
        <v>6552</v>
      </c>
      <c r="F238" s="211" t="s">
        <v>6553</v>
      </c>
      <c r="G238" s="212" t="s">
        <v>5671</v>
      </c>
      <c r="H238" s="213">
        <v>4</v>
      </c>
      <c r="I238" s="214"/>
      <c r="J238" s="215">
        <f t="shared" si="10"/>
        <v>0</v>
      </c>
      <c r="K238" s="211" t="s">
        <v>1</v>
      </c>
      <c r="L238" s="40"/>
      <c r="M238" s="216" t="s">
        <v>1</v>
      </c>
      <c r="N238" s="217" t="s">
        <v>40</v>
      </c>
      <c r="O238" s="72"/>
      <c r="P238" s="218">
        <f t="shared" si="11"/>
        <v>0</v>
      </c>
      <c r="Q238" s="218">
        <v>0</v>
      </c>
      <c r="R238" s="218">
        <f t="shared" si="12"/>
        <v>0</v>
      </c>
      <c r="S238" s="218">
        <v>0</v>
      </c>
      <c r="T238" s="219">
        <f t="shared" si="13"/>
        <v>0</v>
      </c>
      <c r="U238" s="35"/>
      <c r="V238" s="35"/>
      <c r="W238" s="35"/>
      <c r="X238" s="35"/>
      <c r="Y238" s="35"/>
      <c r="Z238" s="35"/>
      <c r="AA238" s="35"/>
      <c r="AB238" s="35"/>
      <c r="AC238" s="35"/>
      <c r="AD238" s="35"/>
      <c r="AE238" s="35"/>
      <c r="AR238" s="220" t="s">
        <v>209</v>
      </c>
      <c r="AT238" s="220" t="s">
        <v>205</v>
      </c>
      <c r="AU238" s="220" t="s">
        <v>82</v>
      </c>
      <c r="AY238" s="18" t="s">
        <v>203</v>
      </c>
      <c r="BE238" s="221">
        <f t="shared" si="14"/>
        <v>0</v>
      </c>
      <c r="BF238" s="221">
        <f t="shared" si="15"/>
        <v>0</v>
      </c>
      <c r="BG238" s="221">
        <f t="shared" si="16"/>
        <v>0</v>
      </c>
      <c r="BH238" s="221">
        <f t="shared" si="17"/>
        <v>0</v>
      </c>
      <c r="BI238" s="221">
        <f t="shared" si="18"/>
        <v>0</v>
      </c>
      <c r="BJ238" s="18" t="s">
        <v>82</v>
      </c>
      <c r="BK238" s="221">
        <f t="shared" si="19"/>
        <v>0</v>
      </c>
      <c r="BL238" s="18" t="s">
        <v>209</v>
      </c>
      <c r="BM238" s="220" t="s">
        <v>2270</v>
      </c>
    </row>
    <row r="239" spans="1:65" s="2" customFormat="1" ht="33" customHeight="1">
      <c r="A239" s="35"/>
      <c r="B239" s="36"/>
      <c r="C239" s="209" t="s">
        <v>1341</v>
      </c>
      <c r="D239" s="209" t="s">
        <v>205</v>
      </c>
      <c r="E239" s="210" t="s">
        <v>6554</v>
      </c>
      <c r="F239" s="211" t="s">
        <v>6555</v>
      </c>
      <c r="G239" s="212" t="s">
        <v>5671</v>
      </c>
      <c r="H239" s="213">
        <v>4</v>
      </c>
      <c r="I239" s="214"/>
      <c r="J239" s="215">
        <f t="shared" si="10"/>
        <v>0</v>
      </c>
      <c r="K239" s="211" t="s">
        <v>1</v>
      </c>
      <c r="L239" s="40"/>
      <c r="M239" s="216" t="s">
        <v>1</v>
      </c>
      <c r="N239" s="217" t="s">
        <v>40</v>
      </c>
      <c r="O239" s="72"/>
      <c r="P239" s="218">
        <f t="shared" si="11"/>
        <v>0</v>
      </c>
      <c r="Q239" s="218">
        <v>0</v>
      </c>
      <c r="R239" s="218">
        <f t="shared" si="12"/>
        <v>0</v>
      </c>
      <c r="S239" s="218">
        <v>0</v>
      </c>
      <c r="T239" s="219">
        <f t="shared" si="13"/>
        <v>0</v>
      </c>
      <c r="U239" s="35"/>
      <c r="V239" s="35"/>
      <c r="W239" s="35"/>
      <c r="X239" s="35"/>
      <c r="Y239" s="35"/>
      <c r="Z239" s="35"/>
      <c r="AA239" s="35"/>
      <c r="AB239" s="35"/>
      <c r="AC239" s="35"/>
      <c r="AD239" s="35"/>
      <c r="AE239" s="35"/>
      <c r="AR239" s="220" t="s">
        <v>209</v>
      </c>
      <c r="AT239" s="220" t="s">
        <v>205</v>
      </c>
      <c r="AU239" s="220" t="s">
        <v>82</v>
      </c>
      <c r="AY239" s="18" t="s">
        <v>203</v>
      </c>
      <c r="BE239" s="221">
        <f t="shared" si="14"/>
        <v>0</v>
      </c>
      <c r="BF239" s="221">
        <f t="shared" si="15"/>
        <v>0</v>
      </c>
      <c r="BG239" s="221">
        <f t="shared" si="16"/>
        <v>0</v>
      </c>
      <c r="BH239" s="221">
        <f t="shared" si="17"/>
        <v>0</v>
      </c>
      <c r="BI239" s="221">
        <f t="shared" si="18"/>
        <v>0</v>
      </c>
      <c r="BJ239" s="18" t="s">
        <v>82</v>
      </c>
      <c r="BK239" s="221">
        <f t="shared" si="19"/>
        <v>0</v>
      </c>
      <c r="BL239" s="18" t="s">
        <v>209</v>
      </c>
      <c r="BM239" s="220" t="s">
        <v>2277</v>
      </c>
    </row>
    <row r="240" spans="1:65" s="2" customFormat="1" ht="33" customHeight="1">
      <c r="A240" s="35"/>
      <c r="B240" s="36"/>
      <c r="C240" s="209" t="s">
        <v>1655</v>
      </c>
      <c r="D240" s="209" t="s">
        <v>205</v>
      </c>
      <c r="E240" s="210" t="s">
        <v>6556</v>
      </c>
      <c r="F240" s="211" t="s">
        <v>6557</v>
      </c>
      <c r="G240" s="212" t="s">
        <v>5671</v>
      </c>
      <c r="H240" s="213">
        <v>1</v>
      </c>
      <c r="I240" s="214"/>
      <c r="J240" s="215">
        <f t="shared" si="10"/>
        <v>0</v>
      </c>
      <c r="K240" s="211" t="s">
        <v>1</v>
      </c>
      <c r="L240" s="40"/>
      <c r="M240" s="216" t="s">
        <v>1</v>
      </c>
      <c r="N240" s="217" t="s">
        <v>40</v>
      </c>
      <c r="O240" s="72"/>
      <c r="P240" s="218">
        <f t="shared" si="11"/>
        <v>0</v>
      </c>
      <c r="Q240" s="218">
        <v>0</v>
      </c>
      <c r="R240" s="218">
        <f t="shared" si="12"/>
        <v>0</v>
      </c>
      <c r="S240" s="218">
        <v>0</v>
      </c>
      <c r="T240" s="219">
        <f t="shared" si="13"/>
        <v>0</v>
      </c>
      <c r="U240" s="35"/>
      <c r="V240" s="35"/>
      <c r="W240" s="35"/>
      <c r="X240" s="35"/>
      <c r="Y240" s="35"/>
      <c r="Z240" s="35"/>
      <c r="AA240" s="35"/>
      <c r="AB240" s="35"/>
      <c r="AC240" s="35"/>
      <c r="AD240" s="35"/>
      <c r="AE240" s="35"/>
      <c r="AR240" s="220" t="s">
        <v>209</v>
      </c>
      <c r="AT240" s="220" t="s">
        <v>205</v>
      </c>
      <c r="AU240" s="220" t="s">
        <v>82</v>
      </c>
      <c r="AY240" s="18" t="s">
        <v>203</v>
      </c>
      <c r="BE240" s="221">
        <f t="shared" si="14"/>
        <v>0</v>
      </c>
      <c r="BF240" s="221">
        <f t="shared" si="15"/>
        <v>0</v>
      </c>
      <c r="BG240" s="221">
        <f t="shared" si="16"/>
        <v>0</v>
      </c>
      <c r="BH240" s="221">
        <f t="shared" si="17"/>
        <v>0</v>
      </c>
      <c r="BI240" s="221">
        <f t="shared" si="18"/>
        <v>0</v>
      </c>
      <c r="BJ240" s="18" t="s">
        <v>82</v>
      </c>
      <c r="BK240" s="221">
        <f t="shared" si="19"/>
        <v>0</v>
      </c>
      <c r="BL240" s="18" t="s">
        <v>209</v>
      </c>
      <c r="BM240" s="220" t="s">
        <v>2285</v>
      </c>
    </row>
    <row r="241" spans="1:65" s="2" customFormat="1" ht="16.5" customHeight="1">
      <c r="A241" s="35"/>
      <c r="B241" s="36"/>
      <c r="C241" s="209" t="s">
        <v>1661</v>
      </c>
      <c r="D241" s="209" t="s">
        <v>205</v>
      </c>
      <c r="E241" s="210" t="s">
        <v>6558</v>
      </c>
      <c r="F241" s="211" t="s">
        <v>6523</v>
      </c>
      <c r="G241" s="212" t="s">
        <v>6134</v>
      </c>
      <c r="H241" s="213">
        <v>4</v>
      </c>
      <c r="I241" s="214"/>
      <c r="J241" s="215">
        <f t="shared" si="10"/>
        <v>0</v>
      </c>
      <c r="K241" s="211" t="s">
        <v>1</v>
      </c>
      <c r="L241" s="40"/>
      <c r="M241" s="216" t="s">
        <v>1</v>
      </c>
      <c r="N241" s="217" t="s">
        <v>40</v>
      </c>
      <c r="O241" s="72"/>
      <c r="P241" s="218">
        <f t="shared" si="11"/>
        <v>0</v>
      </c>
      <c r="Q241" s="218">
        <v>0</v>
      </c>
      <c r="R241" s="218">
        <f t="shared" si="12"/>
        <v>0</v>
      </c>
      <c r="S241" s="218">
        <v>0</v>
      </c>
      <c r="T241" s="219">
        <f t="shared" si="13"/>
        <v>0</v>
      </c>
      <c r="U241" s="35"/>
      <c r="V241" s="35"/>
      <c r="W241" s="35"/>
      <c r="X241" s="35"/>
      <c r="Y241" s="35"/>
      <c r="Z241" s="35"/>
      <c r="AA241" s="35"/>
      <c r="AB241" s="35"/>
      <c r="AC241" s="35"/>
      <c r="AD241" s="35"/>
      <c r="AE241" s="35"/>
      <c r="AR241" s="220" t="s">
        <v>209</v>
      </c>
      <c r="AT241" s="220" t="s">
        <v>205</v>
      </c>
      <c r="AU241" s="220" t="s">
        <v>82</v>
      </c>
      <c r="AY241" s="18" t="s">
        <v>203</v>
      </c>
      <c r="BE241" s="221">
        <f t="shared" si="14"/>
        <v>0</v>
      </c>
      <c r="BF241" s="221">
        <f t="shared" si="15"/>
        <v>0</v>
      </c>
      <c r="BG241" s="221">
        <f t="shared" si="16"/>
        <v>0</v>
      </c>
      <c r="BH241" s="221">
        <f t="shared" si="17"/>
        <v>0</v>
      </c>
      <c r="BI241" s="221">
        <f t="shared" si="18"/>
        <v>0</v>
      </c>
      <c r="BJ241" s="18" t="s">
        <v>82</v>
      </c>
      <c r="BK241" s="221">
        <f t="shared" si="19"/>
        <v>0</v>
      </c>
      <c r="BL241" s="18" t="s">
        <v>209</v>
      </c>
      <c r="BM241" s="220" t="s">
        <v>2295</v>
      </c>
    </row>
    <row r="242" spans="1:65" s="2" customFormat="1" ht="16.5" customHeight="1">
      <c r="A242" s="35"/>
      <c r="B242" s="36"/>
      <c r="C242" s="209" t="s">
        <v>1669</v>
      </c>
      <c r="D242" s="209" t="s">
        <v>205</v>
      </c>
      <c r="E242" s="210" t="s">
        <v>6559</v>
      </c>
      <c r="F242" s="211" t="s">
        <v>6525</v>
      </c>
      <c r="G242" s="212" t="s">
        <v>6134</v>
      </c>
      <c r="H242" s="213">
        <v>3</v>
      </c>
      <c r="I242" s="214"/>
      <c r="J242" s="215">
        <f t="shared" si="10"/>
        <v>0</v>
      </c>
      <c r="K242" s="211" t="s">
        <v>1</v>
      </c>
      <c r="L242" s="40"/>
      <c r="M242" s="216" t="s">
        <v>1</v>
      </c>
      <c r="N242" s="217" t="s">
        <v>40</v>
      </c>
      <c r="O242" s="72"/>
      <c r="P242" s="218">
        <f t="shared" si="11"/>
        <v>0</v>
      </c>
      <c r="Q242" s="218">
        <v>0</v>
      </c>
      <c r="R242" s="218">
        <f t="shared" si="12"/>
        <v>0</v>
      </c>
      <c r="S242" s="218">
        <v>0</v>
      </c>
      <c r="T242" s="219">
        <f t="shared" si="13"/>
        <v>0</v>
      </c>
      <c r="U242" s="35"/>
      <c r="V242" s="35"/>
      <c r="W242" s="35"/>
      <c r="X242" s="35"/>
      <c r="Y242" s="35"/>
      <c r="Z242" s="35"/>
      <c r="AA242" s="35"/>
      <c r="AB242" s="35"/>
      <c r="AC242" s="35"/>
      <c r="AD242" s="35"/>
      <c r="AE242" s="35"/>
      <c r="AR242" s="220" t="s">
        <v>209</v>
      </c>
      <c r="AT242" s="220" t="s">
        <v>205</v>
      </c>
      <c r="AU242" s="220" t="s">
        <v>82</v>
      </c>
      <c r="AY242" s="18" t="s">
        <v>203</v>
      </c>
      <c r="BE242" s="221">
        <f t="shared" si="14"/>
        <v>0</v>
      </c>
      <c r="BF242" s="221">
        <f t="shared" si="15"/>
        <v>0</v>
      </c>
      <c r="BG242" s="221">
        <f t="shared" si="16"/>
        <v>0</v>
      </c>
      <c r="BH242" s="221">
        <f t="shared" si="17"/>
        <v>0</v>
      </c>
      <c r="BI242" s="221">
        <f t="shared" si="18"/>
        <v>0</v>
      </c>
      <c r="BJ242" s="18" t="s">
        <v>82</v>
      </c>
      <c r="BK242" s="221">
        <f t="shared" si="19"/>
        <v>0</v>
      </c>
      <c r="BL242" s="18" t="s">
        <v>209</v>
      </c>
      <c r="BM242" s="220" t="s">
        <v>2305</v>
      </c>
    </row>
    <row r="243" spans="1:65" s="2" customFormat="1" ht="33" customHeight="1">
      <c r="A243" s="35"/>
      <c r="B243" s="36"/>
      <c r="C243" s="209" t="s">
        <v>1745</v>
      </c>
      <c r="D243" s="209" t="s">
        <v>205</v>
      </c>
      <c r="E243" s="210" t="s">
        <v>6560</v>
      </c>
      <c r="F243" s="211" t="s">
        <v>6533</v>
      </c>
      <c r="G243" s="212" t="s">
        <v>6134</v>
      </c>
      <c r="H243" s="213">
        <v>24</v>
      </c>
      <c r="I243" s="214"/>
      <c r="J243" s="215">
        <f t="shared" si="10"/>
        <v>0</v>
      </c>
      <c r="K243" s="211" t="s">
        <v>1</v>
      </c>
      <c r="L243" s="40"/>
      <c r="M243" s="216" t="s">
        <v>1</v>
      </c>
      <c r="N243" s="217" t="s">
        <v>40</v>
      </c>
      <c r="O243" s="72"/>
      <c r="P243" s="218">
        <f t="shared" si="11"/>
        <v>0</v>
      </c>
      <c r="Q243" s="218">
        <v>0</v>
      </c>
      <c r="R243" s="218">
        <f t="shared" si="12"/>
        <v>0</v>
      </c>
      <c r="S243" s="218">
        <v>0</v>
      </c>
      <c r="T243" s="219">
        <f t="shared" si="13"/>
        <v>0</v>
      </c>
      <c r="U243" s="35"/>
      <c r="V243" s="35"/>
      <c r="W243" s="35"/>
      <c r="X243" s="35"/>
      <c r="Y243" s="35"/>
      <c r="Z243" s="35"/>
      <c r="AA243" s="35"/>
      <c r="AB243" s="35"/>
      <c r="AC243" s="35"/>
      <c r="AD243" s="35"/>
      <c r="AE243" s="35"/>
      <c r="AR243" s="220" t="s">
        <v>209</v>
      </c>
      <c r="AT243" s="220" t="s">
        <v>205</v>
      </c>
      <c r="AU243" s="220" t="s">
        <v>82</v>
      </c>
      <c r="AY243" s="18" t="s">
        <v>203</v>
      </c>
      <c r="BE243" s="221">
        <f t="shared" si="14"/>
        <v>0</v>
      </c>
      <c r="BF243" s="221">
        <f t="shared" si="15"/>
        <v>0</v>
      </c>
      <c r="BG243" s="221">
        <f t="shared" si="16"/>
        <v>0</v>
      </c>
      <c r="BH243" s="221">
        <f t="shared" si="17"/>
        <v>0</v>
      </c>
      <c r="BI243" s="221">
        <f t="shared" si="18"/>
        <v>0</v>
      </c>
      <c r="BJ243" s="18" t="s">
        <v>82</v>
      </c>
      <c r="BK243" s="221">
        <f t="shared" si="19"/>
        <v>0</v>
      </c>
      <c r="BL243" s="18" t="s">
        <v>209</v>
      </c>
      <c r="BM243" s="220" t="s">
        <v>2315</v>
      </c>
    </row>
    <row r="244" spans="1:65" s="2" customFormat="1" ht="33" customHeight="1">
      <c r="A244" s="35"/>
      <c r="B244" s="36"/>
      <c r="C244" s="209" t="s">
        <v>1771</v>
      </c>
      <c r="D244" s="209" t="s">
        <v>205</v>
      </c>
      <c r="E244" s="210" t="s">
        <v>6561</v>
      </c>
      <c r="F244" s="211" t="s">
        <v>6535</v>
      </c>
      <c r="G244" s="212" t="s">
        <v>6134</v>
      </c>
      <c r="H244" s="213">
        <v>7</v>
      </c>
      <c r="I244" s="214"/>
      <c r="J244" s="215">
        <f t="shared" si="10"/>
        <v>0</v>
      </c>
      <c r="K244" s="211" t="s">
        <v>1</v>
      </c>
      <c r="L244" s="40"/>
      <c r="M244" s="216" t="s">
        <v>1</v>
      </c>
      <c r="N244" s="217" t="s">
        <v>40</v>
      </c>
      <c r="O244" s="72"/>
      <c r="P244" s="218">
        <f t="shared" si="11"/>
        <v>0</v>
      </c>
      <c r="Q244" s="218">
        <v>0</v>
      </c>
      <c r="R244" s="218">
        <f t="shared" si="12"/>
        <v>0</v>
      </c>
      <c r="S244" s="218">
        <v>0</v>
      </c>
      <c r="T244" s="219">
        <f t="shared" si="13"/>
        <v>0</v>
      </c>
      <c r="U244" s="35"/>
      <c r="V244" s="35"/>
      <c r="W244" s="35"/>
      <c r="X244" s="35"/>
      <c r="Y244" s="35"/>
      <c r="Z244" s="35"/>
      <c r="AA244" s="35"/>
      <c r="AB244" s="35"/>
      <c r="AC244" s="35"/>
      <c r="AD244" s="35"/>
      <c r="AE244" s="35"/>
      <c r="AR244" s="220" t="s">
        <v>209</v>
      </c>
      <c r="AT244" s="220" t="s">
        <v>205</v>
      </c>
      <c r="AU244" s="220" t="s">
        <v>82</v>
      </c>
      <c r="AY244" s="18" t="s">
        <v>203</v>
      </c>
      <c r="BE244" s="221">
        <f t="shared" si="14"/>
        <v>0</v>
      </c>
      <c r="BF244" s="221">
        <f t="shared" si="15"/>
        <v>0</v>
      </c>
      <c r="BG244" s="221">
        <f t="shared" si="16"/>
        <v>0</v>
      </c>
      <c r="BH244" s="221">
        <f t="shared" si="17"/>
        <v>0</v>
      </c>
      <c r="BI244" s="221">
        <f t="shared" si="18"/>
        <v>0</v>
      </c>
      <c r="BJ244" s="18" t="s">
        <v>82</v>
      </c>
      <c r="BK244" s="221">
        <f t="shared" si="19"/>
        <v>0</v>
      </c>
      <c r="BL244" s="18" t="s">
        <v>209</v>
      </c>
      <c r="BM244" s="220" t="s">
        <v>2325</v>
      </c>
    </row>
    <row r="245" spans="1:65" s="2" customFormat="1" ht="33" customHeight="1">
      <c r="A245" s="35"/>
      <c r="B245" s="36"/>
      <c r="C245" s="209" t="s">
        <v>1778</v>
      </c>
      <c r="D245" s="209" t="s">
        <v>205</v>
      </c>
      <c r="E245" s="210" t="s">
        <v>6562</v>
      </c>
      <c r="F245" s="211" t="s">
        <v>6539</v>
      </c>
      <c r="G245" s="212" t="s">
        <v>240</v>
      </c>
      <c r="H245" s="213">
        <v>300</v>
      </c>
      <c r="I245" s="214"/>
      <c r="J245" s="215">
        <f t="shared" si="10"/>
        <v>0</v>
      </c>
      <c r="K245" s="211" t="s">
        <v>1</v>
      </c>
      <c r="L245" s="40"/>
      <c r="M245" s="216" t="s">
        <v>1</v>
      </c>
      <c r="N245" s="217" t="s">
        <v>40</v>
      </c>
      <c r="O245" s="72"/>
      <c r="P245" s="218">
        <f t="shared" si="11"/>
        <v>0</v>
      </c>
      <c r="Q245" s="218">
        <v>0</v>
      </c>
      <c r="R245" s="218">
        <f t="shared" si="12"/>
        <v>0</v>
      </c>
      <c r="S245" s="218">
        <v>0</v>
      </c>
      <c r="T245" s="219">
        <f t="shared" si="13"/>
        <v>0</v>
      </c>
      <c r="U245" s="35"/>
      <c r="V245" s="35"/>
      <c r="W245" s="35"/>
      <c r="X245" s="35"/>
      <c r="Y245" s="35"/>
      <c r="Z245" s="35"/>
      <c r="AA245" s="35"/>
      <c r="AB245" s="35"/>
      <c r="AC245" s="35"/>
      <c r="AD245" s="35"/>
      <c r="AE245" s="35"/>
      <c r="AR245" s="220" t="s">
        <v>209</v>
      </c>
      <c r="AT245" s="220" t="s">
        <v>205</v>
      </c>
      <c r="AU245" s="220" t="s">
        <v>82</v>
      </c>
      <c r="AY245" s="18" t="s">
        <v>203</v>
      </c>
      <c r="BE245" s="221">
        <f t="shared" si="14"/>
        <v>0</v>
      </c>
      <c r="BF245" s="221">
        <f t="shared" si="15"/>
        <v>0</v>
      </c>
      <c r="BG245" s="221">
        <f t="shared" si="16"/>
        <v>0</v>
      </c>
      <c r="BH245" s="221">
        <f t="shared" si="17"/>
        <v>0</v>
      </c>
      <c r="BI245" s="221">
        <f t="shared" si="18"/>
        <v>0</v>
      </c>
      <c r="BJ245" s="18" t="s">
        <v>82</v>
      </c>
      <c r="BK245" s="221">
        <f t="shared" si="19"/>
        <v>0</v>
      </c>
      <c r="BL245" s="18" t="s">
        <v>209</v>
      </c>
      <c r="BM245" s="220" t="s">
        <v>2245</v>
      </c>
    </row>
    <row r="246" spans="1:65" s="2" customFormat="1" ht="33" customHeight="1">
      <c r="A246" s="35"/>
      <c r="B246" s="36"/>
      <c r="C246" s="209" t="s">
        <v>1798</v>
      </c>
      <c r="D246" s="209" t="s">
        <v>205</v>
      </c>
      <c r="E246" s="210" t="s">
        <v>6563</v>
      </c>
      <c r="F246" s="211" t="s">
        <v>6541</v>
      </c>
      <c r="G246" s="212" t="s">
        <v>1</v>
      </c>
      <c r="H246" s="213">
        <v>110</v>
      </c>
      <c r="I246" s="214"/>
      <c r="J246" s="215">
        <f t="shared" si="10"/>
        <v>0</v>
      </c>
      <c r="K246" s="211" t="s">
        <v>1</v>
      </c>
      <c r="L246" s="40"/>
      <c r="M246" s="216" t="s">
        <v>1</v>
      </c>
      <c r="N246" s="217" t="s">
        <v>40</v>
      </c>
      <c r="O246" s="72"/>
      <c r="P246" s="218">
        <f t="shared" si="11"/>
        <v>0</v>
      </c>
      <c r="Q246" s="218">
        <v>0</v>
      </c>
      <c r="R246" s="218">
        <f t="shared" si="12"/>
        <v>0</v>
      </c>
      <c r="S246" s="218">
        <v>0</v>
      </c>
      <c r="T246" s="219">
        <f t="shared" si="13"/>
        <v>0</v>
      </c>
      <c r="U246" s="35"/>
      <c r="V246" s="35"/>
      <c r="W246" s="35"/>
      <c r="X246" s="35"/>
      <c r="Y246" s="35"/>
      <c r="Z246" s="35"/>
      <c r="AA246" s="35"/>
      <c r="AB246" s="35"/>
      <c r="AC246" s="35"/>
      <c r="AD246" s="35"/>
      <c r="AE246" s="35"/>
      <c r="AR246" s="220" t="s">
        <v>209</v>
      </c>
      <c r="AT246" s="220" t="s">
        <v>205</v>
      </c>
      <c r="AU246" s="220" t="s">
        <v>82</v>
      </c>
      <c r="AY246" s="18" t="s">
        <v>203</v>
      </c>
      <c r="BE246" s="221">
        <f t="shared" si="14"/>
        <v>0</v>
      </c>
      <c r="BF246" s="221">
        <f t="shared" si="15"/>
        <v>0</v>
      </c>
      <c r="BG246" s="221">
        <f t="shared" si="16"/>
        <v>0</v>
      </c>
      <c r="BH246" s="221">
        <f t="shared" si="17"/>
        <v>0</v>
      </c>
      <c r="BI246" s="221">
        <f t="shared" si="18"/>
        <v>0</v>
      </c>
      <c r="BJ246" s="18" t="s">
        <v>82</v>
      </c>
      <c r="BK246" s="221">
        <f t="shared" si="19"/>
        <v>0</v>
      </c>
      <c r="BL246" s="18" t="s">
        <v>209</v>
      </c>
      <c r="BM246" s="220" t="s">
        <v>2344</v>
      </c>
    </row>
    <row r="247" spans="1:65" s="12" customFormat="1" ht="25.9" customHeight="1">
      <c r="B247" s="193"/>
      <c r="C247" s="194"/>
      <c r="D247" s="195" t="s">
        <v>74</v>
      </c>
      <c r="E247" s="196" t="s">
        <v>6564</v>
      </c>
      <c r="F247" s="196" t="s">
        <v>6565</v>
      </c>
      <c r="G247" s="194"/>
      <c r="H247" s="194"/>
      <c r="I247" s="197"/>
      <c r="J247" s="198">
        <f>BK247</f>
        <v>0</v>
      </c>
      <c r="K247" s="194"/>
      <c r="L247" s="199"/>
      <c r="M247" s="200"/>
      <c r="N247" s="201"/>
      <c r="O247" s="201"/>
      <c r="P247" s="202">
        <f>SUM(P248:P258)</f>
        <v>0</v>
      </c>
      <c r="Q247" s="201"/>
      <c r="R247" s="202">
        <f>SUM(R248:R258)</f>
        <v>0</v>
      </c>
      <c r="S247" s="201"/>
      <c r="T247" s="203">
        <f>SUM(T248:T258)</f>
        <v>0</v>
      </c>
      <c r="AR247" s="204" t="s">
        <v>82</v>
      </c>
      <c r="AT247" s="205" t="s">
        <v>74</v>
      </c>
      <c r="AU247" s="205" t="s">
        <v>75</v>
      </c>
      <c r="AY247" s="204" t="s">
        <v>203</v>
      </c>
      <c r="BK247" s="206">
        <f>SUM(BK248:BK258)</f>
        <v>0</v>
      </c>
    </row>
    <row r="248" spans="1:65" s="2" customFormat="1" ht="44.25" customHeight="1">
      <c r="A248" s="35"/>
      <c r="B248" s="36"/>
      <c r="C248" s="209" t="s">
        <v>1803</v>
      </c>
      <c r="D248" s="209" t="s">
        <v>205</v>
      </c>
      <c r="E248" s="210" t="s">
        <v>6566</v>
      </c>
      <c r="F248" s="211" t="s">
        <v>6484</v>
      </c>
      <c r="G248" s="212" t="s">
        <v>5671</v>
      </c>
      <c r="H248" s="213">
        <v>1</v>
      </c>
      <c r="I248" s="214"/>
      <c r="J248" s="215">
        <f>ROUND(I248*H248,2)</f>
        <v>0</v>
      </c>
      <c r="K248" s="211" t="s">
        <v>1</v>
      </c>
      <c r="L248" s="40"/>
      <c r="M248" s="216" t="s">
        <v>1</v>
      </c>
      <c r="N248" s="217" t="s">
        <v>40</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209</v>
      </c>
      <c r="AT248" s="220" t="s">
        <v>205</v>
      </c>
      <c r="AU248" s="220" t="s">
        <v>82</v>
      </c>
      <c r="AY248" s="18" t="s">
        <v>203</v>
      </c>
      <c r="BE248" s="221">
        <f>IF(N248="základní",J248,0)</f>
        <v>0</v>
      </c>
      <c r="BF248" s="221">
        <f>IF(N248="snížená",J248,0)</f>
        <v>0</v>
      </c>
      <c r="BG248" s="221">
        <f>IF(N248="zákl. přenesená",J248,0)</f>
        <v>0</v>
      </c>
      <c r="BH248" s="221">
        <f>IF(N248="sníž. přenesená",J248,0)</f>
        <v>0</v>
      </c>
      <c r="BI248" s="221">
        <f>IF(N248="nulová",J248,0)</f>
        <v>0</v>
      </c>
      <c r="BJ248" s="18" t="s">
        <v>82</v>
      </c>
      <c r="BK248" s="221">
        <f>ROUND(I248*H248,2)</f>
        <v>0</v>
      </c>
      <c r="BL248" s="18" t="s">
        <v>209</v>
      </c>
      <c r="BM248" s="220" t="s">
        <v>2365</v>
      </c>
    </row>
    <row r="249" spans="1:65" s="13" customFormat="1" ht="11.25">
      <c r="B249" s="222"/>
      <c r="C249" s="223"/>
      <c r="D249" s="224" t="s">
        <v>211</v>
      </c>
      <c r="E249" s="225" t="s">
        <v>1</v>
      </c>
      <c r="F249" s="226" t="s">
        <v>6485</v>
      </c>
      <c r="G249" s="223"/>
      <c r="H249" s="225" t="s">
        <v>1</v>
      </c>
      <c r="I249" s="227"/>
      <c r="J249" s="223"/>
      <c r="K249" s="223"/>
      <c r="L249" s="228"/>
      <c r="M249" s="229"/>
      <c r="N249" s="230"/>
      <c r="O249" s="230"/>
      <c r="P249" s="230"/>
      <c r="Q249" s="230"/>
      <c r="R249" s="230"/>
      <c r="S249" s="230"/>
      <c r="T249" s="231"/>
      <c r="AT249" s="232" t="s">
        <v>211</v>
      </c>
      <c r="AU249" s="232" t="s">
        <v>82</v>
      </c>
      <c r="AV249" s="13" t="s">
        <v>82</v>
      </c>
      <c r="AW249" s="13" t="s">
        <v>31</v>
      </c>
      <c r="AX249" s="13" t="s">
        <v>75</v>
      </c>
      <c r="AY249" s="232" t="s">
        <v>203</v>
      </c>
    </row>
    <row r="250" spans="1:65" s="14" customFormat="1" ht="11.25">
      <c r="B250" s="233"/>
      <c r="C250" s="234"/>
      <c r="D250" s="224" t="s">
        <v>211</v>
      </c>
      <c r="E250" s="235" t="s">
        <v>1</v>
      </c>
      <c r="F250" s="236" t="s">
        <v>82</v>
      </c>
      <c r="G250" s="234"/>
      <c r="H250" s="237">
        <v>1</v>
      </c>
      <c r="I250" s="238"/>
      <c r="J250" s="234"/>
      <c r="K250" s="234"/>
      <c r="L250" s="239"/>
      <c r="M250" s="240"/>
      <c r="N250" s="241"/>
      <c r="O250" s="241"/>
      <c r="P250" s="241"/>
      <c r="Q250" s="241"/>
      <c r="R250" s="241"/>
      <c r="S250" s="241"/>
      <c r="T250" s="242"/>
      <c r="AT250" s="243" t="s">
        <v>211</v>
      </c>
      <c r="AU250" s="243" t="s">
        <v>82</v>
      </c>
      <c r="AV250" s="14" t="s">
        <v>84</v>
      </c>
      <c r="AW250" s="14" t="s">
        <v>31</v>
      </c>
      <c r="AX250" s="14" t="s">
        <v>75</v>
      </c>
      <c r="AY250" s="243" t="s">
        <v>203</v>
      </c>
    </row>
    <row r="251" spans="1:65" s="15" customFormat="1" ht="11.25">
      <c r="B251" s="261"/>
      <c r="C251" s="262"/>
      <c r="D251" s="224" t="s">
        <v>211</v>
      </c>
      <c r="E251" s="263" t="s">
        <v>1</v>
      </c>
      <c r="F251" s="264" t="s">
        <v>5614</v>
      </c>
      <c r="G251" s="262"/>
      <c r="H251" s="265">
        <v>1</v>
      </c>
      <c r="I251" s="266"/>
      <c r="J251" s="262"/>
      <c r="K251" s="262"/>
      <c r="L251" s="267"/>
      <c r="M251" s="268"/>
      <c r="N251" s="269"/>
      <c r="O251" s="269"/>
      <c r="P251" s="269"/>
      <c r="Q251" s="269"/>
      <c r="R251" s="269"/>
      <c r="S251" s="269"/>
      <c r="T251" s="270"/>
      <c r="AT251" s="271" t="s">
        <v>211</v>
      </c>
      <c r="AU251" s="271" t="s">
        <v>82</v>
      </c>
      <c r="AV251" s="15" t="s">
        <v>209</v>
      </c>
      <c r="AW251" s="15" t="s">
        <v>31</v>
      </c>
      <c r="AX251" s="15" t="s">
        <v>82</v>
      </c>
      <c r="AY251" s="271" t="s">
        <v>203</v>
      </c>
    </row>
    <row r="252" spans="1:65" s="2" customFormat="1" ht="21.75" customHeight="1">
      <c r="A252" s="35"/>
      <c r="B252" s="36"/>
      <c r="C252" s="209" t="s">
        <v>1808</v>
      </c>
      <c r="D252" s="209" t="s">
        <v>205</v>
      </c>
      <c r="E252" s="210" t="s">
        <v>6567</v>
      </c>
      <c r="F252" s="211" t="s">
        <v>6487</v>
      </c>
      <c r="G252" s="212" t="s">
        <v>5671</v>
      </c>
      <c r="H252" s="213">
        <v>1</v>
      </c>
      <c r="I252" s="214"/>
      <c r="J252" s="215">
        <f t="shared" ref="J252:J258" si="20">ROUND(I252*H252,2)</f>
        <v>0</v>
      </c>
      <c r="K252" s="211" t="s">
        <v>1</v>
      </c>
      <c r="L252" s="40"/>
      <c r="M252" s="216" t="s">
        <v>1</v>
      </c>
      <c r="N252" s="217" t="s">
        <v>40</v>
      </c>
      <c r="O252" s="72"/>
      <c r="P252" s="218">
        <f t="shared" ref="P252:P258" si="21">O252*H252</f>
        <v>0</v>
      </c>
      <c r="Q252" s="218">
        <v>0</v>
      </c>
      <c r="R252" s="218">
        <f t="shared" ref="R252:R258" si="22">Q252*H252</f>
        <v>0</v>
      </c>
      <c r="S252" s="218">
        <v>0</v>
      </c>
      <c r="T252" s="219">
        <f t="shared" ref="T252:T258" si="23">S252*H252</f>
        <v>0</v>
      </c>
      <c r="U252" s="35"/>
      <c r="V252" s="35"/>
      <c r="W252" s="35"/>
      <c r="X252" s="35"/>
      <c r="Y252" s="35"/>
      <c r="Z252" s="35"/>
      <c r="AA252" s="35"/>
      <c r="AB252" s="35"/>
      <c r="AC252" s="35"/>
      <c r="AD252" s="35"/>
      <c r="AE252" s="35"/>
      <c r="AR252" s="220" t="s">
        <v>209</v>
      </c>
      <c r="AT252" s="220" t="s">
        <v>205</v>
      </c>
      <c r="AU252" s="220" t="s">
        <v>82</v>
      </c>
      <c r="AY252" s="18" t="s">
        <v>203</v>
      </c>
      <c r="BE252" s="221">
        <f t="shared" ref="BE252:BE258" si="24">IF(N252="základní",J252,0)</f>
        <v>0</v>
      </c>
      <c r="BF252" s="221">
        <f t="shared" ref="BF252:BF258" si="25">IF(N252="snížená",J252,0)</f>
        <v>0</v>
      </c>
      <c r="BG252" s="221">
        <f t="shared" ref="BG252:BG258" si="26">IF(N252="zákl. přenesená",J252,0)</f>
        <v>0</v>
      </c>
      <c r="BH252" s="221">
        <f t="shared" ref="BH252:BH258" si="27">IF(N252="sníž. přenesená",J252,0)</f>
        <v>0</v>
      </c>
      <c r="BI252" s="221">
        <f t="shared" ref="BI252:BI258" si="28">IF(N252="nulová",J252,0)</f>
        <v>0</v>
      </c>
      <c r="BJ252" s="18" t="s">
        <v>82</v>
      </c>
      <c r="BK252" s="221">
        <f t="shared" ref="BK252:BK258" si="29">ROUND(I252*H252,2)</f>
        <v>0</v>
      </c>
      <c r="BL252" s="18" t="s">
        <v>209</v>
      </c>
      <c r="BM252" s="220" t="s">
        <v>2375</v>
      </c>
    </row>
    <row r="253" spans="1:65" s="2" customFormat="1" ht="21.75" customHeight="1">
      <c r="A253" s="35"/>
      <c r="B253" s="36"/>
      <c r="C253" s="209" t="s">
        <v>1818</v>
      </c>
      <c r="D253" s="209" t="s">
        <v>205</v>
      </c>
      <c r="E253" s="210" t="s">
        <v>6568</v>
      </c>
      <c r="F253" s="211" t="s">
        <v>6487</v>
      </c>
      <c r="G253" s="212" t="s">
        <v>5671</v>
      </c>
      <c r="H253" s="213">
        <v>1</v>
      </c>
      <c r="I253" s="214"/>
      <c r="J253" s="215">
        <f t="shared" si="20"/>
        <v>0</v>
      </c>
      <c r="K253" s="211" t="s">
        <v>1</v>
      </c>
      <c r="L253" s="40"/>
      <c r="M253" s="216" t="s">
        <v>1</v>
      </c>
      <c r="N253" s="217" t="s">
        <v>40</v>
      </c>
      <c r="O253" s="72"/>
      <c r="P253" s="218">
        <f t="shared" si="21"/>
        <v>0</v>
      </c>
      <c r="Q253" s="218">
        <v>0</v>
      </c>
      <c r="R253" s="218">
        <f t="shared" si="22"/>
        <v>0</v>
      </c>
      <c r="S253" s="218">
        <v>0</v>
      </c>
      <c r="T253" s="219">
        <f t="shared" si="23"/>
        <v>0</v>
      </c>
      <c r="U253" s="35"/>
      <c r="V253" s="35"/>
      <c r="W253" s="35"/>
      <c r="X253" s="35"/>
      <c r="Y253" s="35"/>
      <c r="Z253" s="35"/>
      <c r="AA253" s="35"/>
      <c r="AB253" s="35"/>
      <c r="AC253" s="35"/>
      <c r="AD253" s="35"/>
      <c r="AE253" s="35"/>
      <c r="AR253" s="220" t="s">
        <v>209</v>
      </c>
      <c r="AT253" s="220" t="s">
        <v>205</v>
      </c>
      <c r="AU253" s="220" t="s">
        <v>82</v>
      </c>
      <c r="AY253" s="18" t="s">
        <v>203</v>
      </c>
      <c r="BE253" s="221">
        <f t="shared" si="24"/>
        <v>0</v>
      </c>
      <c r="BF253" s="221">
        <f t="shared" si="25"/>
        <v>0</v>
      </c>
      <c r="BG253" s="221">
        <f t="shared" si="26"/>
        <v>0</v>
      </c>
      <c r="BH253" s="221">
        <f t="shared" si="27"/>
        <v>0</v>
      </c>
      <c r="BI253" s="221">
        <f t="shared" si="28"/>
        <v>0</v>
      </c>
      <c r="BJ253" s="18" t="s">
        <v>82</v>
      </c>
      <c r="BK253" s="221">
        <f t="shared" si="29"/>
        <v>0</v>
      </c>
      <c r="BL253" s="18" t="s">
        <v>209</v>
      </c>
      <c r="BM253" s="220" t="s">
        <v>2386</v>
      </c>
    </row>
    <row r="254" spans="1:65" s="2" customFormat="1" ht="33" customHeight="1">
      <c r="A254" s="35"/>
      <c r="B254" s="36"/>
      <c r="C254" s="209" t="s">
        <v>1825</v>
      </c>
      <c r="D254" s="209" t="s">
        <v>205</v>
      </c>
      <c r="E254" s="210" t="s">
        <v>6569</v>
      </c>
      <c r="F254" s="211" t="s">
        <v>6553</v>
      </c>
      <c r="G254" s="212" t="s">
        <v>5671</v>
      </c>
      <c r="H254" s="213">
        <v>4</v>
      </c>
      <c r="I254" s="214"/>
      <c r="J254" s="215">
        <f t="shared" si="20"/>
        <v>0</v>
      </c>
      <c r="K254" s="211" t="s">
        <v>1</v>
      </c>
      <c r="L254" s="40"/>
      <c r="M254" s="216" t="s">
        <v>1</v>
      </c>
      <c r="N254" s="217" t="s">
        <v>40</v>
      </c>
      <c r="O254" s="72"/>
      <c r="P254" s="218">
        <f t="shared" si="21"/>
        <v>0</v>
      </c>
      <c r="Q254" s="218">
        <v>0</v>
      </c>
      <c r="R254" s="218">
        <f t="shared" si="22"/>
        <v>0</v>
      </c>
      <c r="S254" s="218">
        <v>0</v>
      </c>
      <c r="T254" s="219">
        <f t="shared" si="23"/>
        <v>0</v>
      </c>
      <c r="U254" s="35"/>
      <c r="V254" s="35"/>
      <c r="W254" s="35"/>
      <c r="X254" s="35"/>
      <c r="Y254" s="35"/>
      <c r="Z254" s="35"/>
      <c r="AA254" s="35"/>
      <c r="AB254" s="35"/>
      <c r="AC254" s="35"/>
      <c r="AD254" s="35"/>
      <c r="AE254" s="35"/>
      <c r="AR254" s="220" t="s">
        <v>209</v>
      </c>
      <c r="AT254" s="220" t="s">
        <v>205</v>
      </c>
      <c r="AU254" s="220" t="s">
        <v>82</v>
      </c>
      <c r="AY254" s="18" t="s">
        <v>203</v>
      </c>
      <c r="BE254" s="221">
        <f t="shared" si="24"/>
        <v>0</v>
      </c>
      <c r="BF254" s="221">
        <f t="shared" si="25"/>
        <v>0</v>
      </c>
      <c r="BG254" s="221">
        <f t="shared" si="26"/>
        <v>0</v>
      </c>
      <c r="BH254" s="221">
        <f t="shared" si="27"/>
        <v>0</v>
      </c>
      <c r="BI254" s="221">
        <f t="shared" si="28"/>
        <v>0</v>
      </c>
      <c r="BJ254" s="18" t="s">
        <v>82</v>
      </c>
      <c r="BK254" s="221">
        <f t="shared" si="29"/>
        <v>0</v>
      </c>
      <c r="BL254" s="18" t="s">
        <v>209</v>
      </c>
      <c r="BM254" s="220" t="s">
        <v>2396</v>
      </c>
    </row>
    <row r="255" spans="1:65" s="2" customFormat="1" ht="33" customHeight="1">
      <c r="A255" s="35"/>
      <c r="B255" s="36"/>
      <c r="C255" s="209" t="s">
        <v>1830</v>
      </c>
      <c r="D255" s="209" t="s">
        <v>205</v>
      </c>
      <c r="E255" s="210" t="s">
        <v>6570</v>
      </c>
      <c r="F255" s="211" t="s">
        <v>6555</v>
      </c>
      <c r="G255" s="212" t="s">
        <v>5671</v>
      </c>
      <c r="H255" s="213">
        <v>4</v>
      </c>
      <c r="I255" s="214"/>
      <c r="J255" s="215">
        <f t="shared" si="20"/>
        <v>0</v>
      </c>
      <c r="K255" s="211" t="s">
        <v>1</v>
      </c>
      <c r="L255" s="40"/>
      <c r="M255" s="216" t="s">
        <v>1</v>
      </c>
      <c r="N255" s="217" t="s">
        <v>40</v>
      </c>
      <c r="O255" s="72"/>
      <c r="P255" s="218">
        <f t="shared" si="21"/>
        <v>0</v>
      </c>
      <c r="Q255" s="218">
        <v>0</v>
      </c>
      <c r="R255" s="218">
        <f t="shared" si="22"/>
        <v>0</v>
      </c>
      <c r="S255" s="218">
        <v>0</v>
      </c>
      <c r="T255" s="219">
        <f t="shared" si="23"/>
        <v>0</v>
      </c>
      <c r="U255" s="35"/>
      <c r="V255" s="35"/>
      <c r="W255" s="35"/>
      <c r="X255" s="35"/>
      <c r="Y255" s="35"/>
      <c r="Z255" s="35"/>
      <c r="AA255" s="35"/>
      <c r="AB255" s="35"/>
      <c r="AC255" s="35"/>
      <c r="AD255" s="35"/>
      <c r="AE255" s="35"/>
      <c r="AR255" s="220" t="s">
        <v>209</v>
      </c>
      <c r="AT255" s="220" t="s">
        <v>205</v>
      </c>
      <c r="AU255" s="220" t="s">
        <v>82</v>
      </c>
      <c r="AY255" s="18" t="s">
        <v>203</v>
      </c>
      <c r="BE255" s="221">
        <f t="shared" si="24"/>
        <v>0</v>
      </c>
      <c r="BF255" s="221">
        <f t="shared" si="25"/>
        <v>0</v>
      </c>
      <c r="BG255" s="221">
        <f t="shared" si="26"/>
        <v>0</v>
      </c>
      <c r="BH255" s="221">
        <f t="shared" si="27"/>
        <v>0</v>
      </c>
      <c r="BI255" s="221">
        <f t="shared" si="28"/>
        <v>0</v>
      </c>
      <c r="BJ255" s="18" t="s">
        <v>82</v>
      </c>
      <c r="BK255" s="221">
        <f t="shared" si="29"/>
        <v>0</v>
      </c>
      <c r="BL255" s="18" t="s">
        <v>209</v>
      </c>
      <c r="BM255" s="220" t="s">
        <v>2406</v>
      </c>
    </row>
    <row r="256" spans="1:65" s="2" customFormat="1" ht="33" customHeight="1">
      <c r="A256" s="35"/>
      <c r="B256" s="36"/>
      <c r="C256" s="209" t="s">
        <v>1838</v>
      </c>
      <c r="D256" s="209" t="s">
        <v>205</v>
      </c>
      <c r="E256" s="210" t="s">
        <v>6571</v>
      </c>
      <c r="F256" s="211" t="s">
        <v>6537</v>
      </c>
      <c r="G256" s="212" t="s">
        <v>6134</v>
      </c>
      <c r="H256" s="213">
        <v>1</v>
      </c>
      <c r="I256" s="214"/>
      <c r="J256" s="215">
        <f t="shared" si="20"/>
        <v>0</v>
      </c>
      <c r="K256" s="211" t="s">
        <v>1</v>
      </c>
      <c r="L256" s="40"/>
      <c r="M256" s="216" t="s">
        <v>1</v>
      </c>
      <c r="N256" s="217" t="s">
        <v>40</v>
      </c>
      <c r="O256" s="72"/>
      <c r="P256" s="218">
        <f t="shared" si="21"/>
        <v>0</v>
      </c>
      <c r="Q256" s="218">
        <v>0</v>
      </c>
      <c r="R256" s="218">
        <f t="shared" si="22"/>
        <v>0</v>
      </c>
      <c r="S256" s="218">
        <v>0</v>
      </c>
      <c r="T256" s="219">
        <f t="shared" si="23"/>
        <v>0</v>
      </c>
      <c r="U256" s="35"/>
      <c r="V256" s="35"/>
      <c r="W256" s="35"/>
      <c r="X256" s="35"/>
      <c r="Y256" s="35"/>
      <c r="Z256" s="35"/>
      <c r="AA256" s="35"/>
      <c r="AB256" s="35"/>
      <c r="AC256" s="35"/>
      <c r="AD256" s="35"/>
      <c r="AE256" s="35"/>
      <c r="AR256" s="220" t="s">
        <v>209</v>
      </c>
      <c r="AT256" s="220" t="s">
        <v>205</v>
      </c>
      <c r="AU256" s="220" t="s">
        <v>82</v>
      </c>
      <c r="AY256" s="18" t="s">
        <v>203</v>
      </c>
      <c r="BE256" s="221">
        <f t="shared" si="24"/>
        <v>0</v>
      </c>
      <c r="BF256" s="221">
        <f t="shared" si="25"/>
        <v>0</v>
      </c>
      <c r="BG256" s="221">
        <f t="shared" si="26"/>
        <v>0</v>
      </c>
      <c r="BH256" s="221">
        <f t="shared" si="27"/>
        <v>0</v>
      </c>
      <c r="BI256" s="221">
        <f t="shared" si="28"/>
        <v>0</v>
      </c>
      <c r="BJ256" s="18" t="s">
        <v>82</v>
      </c>
      <c r="BK256" s="221">
        <f t="shared" si="29"/>
        <v>0</v>
      </c>
      <c r="BL256" s="18" t="s">
        <v>209</v>
      </c>
      <c r="BM256" s="220" t="s">
        <v>2417</v>
      </c>
    </row>
    <row r="257" spans="1:65" s="2" customFormat="1" ht="33" customHeight="1">
      <c r="A257" s="35"/>
      <c r="B257" s="36"/>
      <c r="C257" s="209" t="s">
        <v>1845</v>
      </c>
      <c r="D257" s="209" t="s">
        <v>205</v>
      </c>
      <c r="E257" s="210" t="s">
        <v>6572</v>
      </c>
      <c r="F257" s="211" t="s">
        <v>6539</v>
      </c>
      <c r="G257" s="212" t="s">
        <v>240</v>
      </c>
      <c r="H257" s="213">
        <v>60</v>
      </c>
      <c r="I257" s="214"/>
      <c r="J257" s="215">
        <f t="shared" si="20"/>
        <v>0</v>
      </c>
      <c r="K257" s="211" t="s">
        <v>1</v>
      </c>
      <c r="L257" s="40"/>
      <c r="M257" s="216" t="s">
        <v>1</v>
      </c>
      <c r="N257" s="217" t="s">
        <v>40</v>
      </c>
      <c r="O257" s="72"/>
      <c r="P257" s="218">
        <f t="shared" si="21"/>
        <v>0</v>
      </c>
      <c r="Q257" s="218">
        <v>0</v>
      </c>
      <c r="R257" s="218">
        <f t="shared" si="22"/>
        <v>0</v>
      </c>
      <c r="S257" s="218">
        <v>0</v>
      </c>
      <c r="T257" s="219">
        <f t="shared" si="23"/>
        <v>0</v>
      </c>
      <c r="U257" s="35"/>
      <c r="V257" s="35"/>
      <c r="W257" s="35"/>
      <c r="X257" s="35"/>
      <c r="Y257" s="35"/>
      <c r="Z257" s="35"/>
      <c r="AA257" s="35"/>
      <c r="AB257" s="35"/>
      <c r="AC257" s="35"/>
      <c r="AD257" s="35"/>
      <c r="AE257" s="35"/>
      <c r="AR257" s="220" t="s">
        <v>209</v>
      </c>
      <c r="AT257" s="220" t="s">
        <v>205</v>
      </c>
      <c r="AU257" s="220" t="s">
        <v>82</v>
      </c>
      <c r="AY257" s="18" t="s">
        <v>203</v>
      </c>
      <c r="BE257" s="221">
        <f t="shared" si="24"/>
        <v>0</v>
      </c>
      <c r="BF257" s="221">
        <f t="shared" si="25"/>
        <v>0</v>
      </c>
      <c r="BG257" s="221">
        <f t="shared" si="26"/>
        <v>0</v>
      </c>
      <c r="BH257" s="221">
        <f t="shared" si="27"/>
        <v>0</v>
      </c>
      <c r="BI257" s="221">
        <f t="shared" si="28"/>
        <v>0</v>
      </c>
      <c r="BJ257" s="18" t="s">
        <v>82</v>
      </c>
      <c r="BK257" s="221">
        <f t="shared" si="29"/>
        <v>0</v>
      </c>
      <c r="BL257" s="18" t="s">
        <v>209</v>
      </c>
      <c r="BM257" s="220" t="s">
        <v>2426</v>
      </c>
    </row>
    <row r="258" spans="1:65" s="2" customFormat="1" ht="33" customHeight="1">
      <c r="A258" s="35"/>
      <c r="B258" s="36"/>
      <c r="C258" s="209" t="s">
        <v>2097</v>
      </c>
      <c r="D258" s="209" t="s">
        <v>205</v>
      </c>
      <c r="E258" s="210" t="s">
        <v>6573</v>
      </c>
      <c r="F258" s="211" t="s">
        <v>6541</v>
      </c>
      <c r="G258" s="212" t="s">
        <v>1</v>
      </c>
      <c r="H258" s="213">
        <v>20</v>
      </c>
      <c r="I258" s="214"/>
      <c r="J258" s="215">
        <f t="shared" si="20"/>
        <v>0</v>
      </c>
      <c r="K258" s="211" t="s">
        <v>1</v>
      </c>
      <c r="L258" s="40"/>
      <c r="M258" s="216" t="s">
        <v>1</v>
      </c>
      <c r="N258" s="217" t="s">
        <v>40</v>
      </c>
      <c r="O258" s="72"/>
      <c r="P258" s="218">
        <f t="shared" si="21"/>
        <v>0</v>
      </c>
      <c r="Q258" s="218">
        <v>0</v>
      </c>
      <c r="R258" s="218">
        <f t="shared" si="22"/>
        <v>0</v>
      </c>
      <c r="S258" s="218">
        <v>0</v>
      </c>
      <c r="T258" s="219">
        <f t="shared" si="23"/>
        <v>0</v>
      </c>
      <c r="U258" s="35"/>
      <c r="V258" s="35"/>
      <c r="W258" s="35"/>
      <c r="X258" s="35"/>
      <c r="Y258" s="35"/>
      <c r="Z258" s="35"/>
      <c r="AA258" s="35"/>
      <c r="AB258" s="35"/>
      <c r="AC258" s="35"/>
      <c r="AD258" s="35"/>
      <c r="AE258" s="35"/>
      <c r="AR258" s="220" t="s">
        <v>209</v>
      </c>
      <c r="AT258" s="220" t="s">
        <v>205</v>
      </c>
      <c r="AU258" s="220" t="s">
        <v>82</v>
      </c>
      <c r="AY258" s="18" t="s">
        <v>203</v>
      </c>
      <c r="BE258" s="221">
        <f t="shared" si="24"/>
        <v>0</v>
      </c>
      <c r="BF258" s="221">
        <f t="shared" si="25"/>
        <v>0</v>
      </c>
      <c r="BG258" s="221">
        <f t="shared" si="26"/>
        <v>0</v>
      </c>
      <c r="BH258" s="221">
        <f t="shared" si="27"/>
        <v>0</v>
      </c>
      <c r="BI258" s="221">
        <f t="shared" si="28"/>
        <v>0</v>
      </c>
      <c r="BJ258" s="18" t="s">
        <v>82</v>
      </c>
      <c r="BK258" s="221">
        <f t="shared" si="29"/>
        <v>0</v>
      </c>
      <c r="BL258" s="18" t="s">
        <v>209</v>
      </c>
      <c r="BM258" s="220" t="s">
        <v>2193</v>
      </c>
    </row>
    <row r="259" spans="1:65" s="12" customFormat="1" ht="25.9" customHeight="1">
      <c r="B259" s="193"/>
      <c r="C259" s="194"/>
      <c r="D259" s="195" t="s">
        <v>74</v>
      </c>
      <c r="E259" s="196" t="s">
        <v>6574</v>
      </c>
      <c r="F259" s="196" t="s">
        <v>6575</v>
      </c>
      <c r="G259" s="194"/>
      <c r="H259" s="194"/>
      <c r="I259" s="197"/>
      <c r="J259" s="198">
        <f>BK259</f>
        <v>0</v>
      </c>
      <c r="K259" s="194"/>
      <c r="L259" s="199"/>
      <c r="M259" s="200"/>
      <c r="N259" s="201"/>
      <c r="O259" s="201"/>
      <c r="P259" s="202">
        <f>SUM(P260:P272)</f>
        <v>0</v>
      </c>
      <c r="Q259" s="201"/>
      <c r="R259" s="202">
        <f>SUM(R260:R272)</f>
        <v>0</v>
      </c>
      <c r="S259" s="201"/>
      <c r="T259" s="203">
        <f>SUM(T260:T272)</f>
        <v>0</v>
      </c>
      <c r="AR259" s="204" t="s">
        <v>82</v>
      </c>
      <c r="AT259" s="205" t="s">
        <v>74</v>
      </c>
      <c r="AU259" s="205" t="s">
        <v>75</v>
      </c>
      <c r="AY259" s="204" t="s">
        <v>203</v>
      </c>
      <c r="BK259" s="206">
        <f>SUM(BK260:BK272)</f>
        <v>0</v>
      </c>
    </row>
    <row r="260" spans="1:65" s="2" customFormat="1" ht="44.25" customHeight="1">
      <c r="A260" s="35"/>
      <c r="B260" s="36"/>
      <c r="C260" s="209" t="s">
        <v>2177</v>
      </c>
      <c r="D260" s="209" t="s">
        <v>205</v>
      </c>
      <c r="E260" s="210" t="s">
        <v>6576</v>
      </c>
      <c r="F260" s="211" t="s">
        <v>6484</v>
      </c>
      <c r="G260" s="212" t="s">
        <v>5671</v>
      </c>
      <c r="H260" s="213">
        <v>1</v>
      </c>
      <c r="I260" s="214"/>
      <c r="J260" s="215">
        <f>ROUND(I260*H260,2)</f>
        <v>0</v>
      </c>
      <c r="K260" s="211" t="s">
        <v>1</v>
      </c>
      <c r="L260" s="40"/>
      <c r="M260" s="216" t="s">
        <v>1</v>
      </c>
      <c r="N260" s="217" t="s">
        <v>40</v>
      </c>
      <c r="O260" s="72"/>
      <c r="P260" s="218">
        <f>O260*H260</f>
        <v>0</v>
      </c>
      <c r="Q260" s="218">
        <v>0</v>
      </c>
      <c r="R260" s="218">
        <f>Q260*H260</f>
        <v>0</v>
      </c>
      <c r="S260" s="218">
        <v>0</v>
      </c>
      <c r="T260" s="219">
        <f>S260*H260</f>
        <v>0</v>
      </c>
      <c r="U260" s="35"/>
      <c r="V260" s="35"/>
      <c r="W260" s="35"/>
      <c r="X260" s="35"/>
      <c r="Y260" s="35"/>
      <c r="Z260" s="35"/>
      <c r="AA260" s="35"/>
      <c r="AB260" s="35"/>
      <c r="AC260" s="35"/>
      <c r="AD260" s="35"/>
      <c r="AE260" s="35"/>
      <c r="AR260" s="220" t="s">
        <v>209</v>
      </c>
      <c r="AT260" s="220" t="s">
        <v>205</v>
      </c>
      <c r="AU260" s="220" t="s">
        <v>82</v>
      </c>
      <c r="AY260" s="18" t="s">
        <v>203</v>
      </c>
      <c r="BE260" s="221">
        <f>IF(N260="základní",J260,0)</f>
        <v>0</v>
      </c>
      <c r="BF260" s="221">
        <f>IF(N260="snížená",J260,0)</f>
        <v>0</v>
      </c>
      <c r="BG260" s="221">
        <f>IF(N260="zákl. přenesená",J260,0)</f>
        <v>0</v>
      </c>
      <c r="BH260" s="221">
        <f>IF(N260="sníž. přenesená",J260,0)</f>
        <v>0</v>
      </c>
      <c r="BI260" s="221">
        <f>IF(N260="nulová",J260,0)</f>
        <v>0</v>
      </c>
      <c r="BJ260" s="18" t="s">
        <v>82</v>
      </c>
      <c r="BK260" s="221">
        <f>ROUND(I260*H260,2)</f>
        <v>0</v>
      </c>
      <c r="BL260" s="18" t="s">
        <v>209</v>
      </c>
      <c r="BM260" s="220" t="s">
        <v>2641</v>
      </c>
    </row>
    <row r="261" spans="1:65" s="13" customFormat="1" ht="11.25">
      <c r="B261" s="222"/>
      <c r="C261" s="223"/>
      <c r="D261" s="224" t="s">
        <v>211</v>
      </c>
      <c r="E261" s="225" t="s">
        <v>1</v>
      </c>
      <c r="F261" s="226" t="s">
        <v>6485</v>
      </c>
      <c r="G261" s="223"/>
      <c r="H261" s="225" t="s">
        <v>1</v>
      </c>
      <c r="I261" s="227"/>
      <c r="J261" s="223"/>
      <c r="K261" s="223"/>
      <c r="L261" s="228"/>
      <c r="M261" s="229"/>
      <c r="N261" s="230"/>
      <c r="O261" s="230"/>
      <c r="P261" s="230"/>
      <c r="Q261" s="230"/>
      <c r="R261" s="230"/>
      <c r="S261" s="230"/>
      <c r="T261" s="231"/>
      <c r="AT261" s="232" t="s">
        <v>211</v>
      </c>
      <c r="AU261" s="232" t="s">
        <v>82</v>
      </c>
      <c r="AV261" s="13" t="s">
        <v>82</v>
      </c>
      <c r="AW261" s="13" t="s">
        <v>31</v>
      </c>
      <c r="AX261" s="13" t="s">
        <v>75</v>
      </c>
      <c r="AY261" s="232" t="s">
        <v>203</v>
      </c>
    </row>
    <row r="262" spans="1:65" s="14" customFormat="1" ht="11.25">
      <c r="B262" s="233"/>
      <c r="C262" s="234"/>
      <c r="D262" s="224" t="s">
        <v>211</v>
      </c>
      <c r="E262" s="235" t="s">
        <v>1</v>
      </c>
      <c r="F262" s="236" t="s">
        <v>82</v>
      </c>
      <c r="G262" s="234"/>
      <c r="H262" s="237">
        <v>1</v>
      </c>
      <c r="I262" s="238"/>
      <c r="J262" s="234"/>
      <c r="K262" s="234"/>
      <c r="L262" s="239"/>
      <c r="M262" s="240"/>
      <c r="N262" s="241"/>
      <c r="O262" s="241"/>
      <c r="P262" s="241"/>
      <c r="Q262" s="241"/>
      <c r="R262" s="241"/>
      <c r="S262" s="241"/>
      <c r="T262" s="242"/>
      <c r="AT262" s="243" t="s">
        <v>211</v>
      </c>
      <c r="AU262" s="243" t="s">
        <v>82</v>
      </c>
      <c r="AV262" s="14" t="s">
        <v>84</v>
      </c>
      <c r="AW262" s="14" t="s">
        <v>31</v>
      </c>
      <c r="AX262" s="14" t="s">
        <v>75</v>
      </c>
      <c r="AY262" s="243" t="s">
        <v>203</v>
      </c>
    </row>
    <row r="263" spans="1:65" s="15" customFormat="1" ht="11.25">
      <c r="B263" s="261"/>
      <c r="C263" s="262"/>
      <c r="D263" s="224" t="s">
        <v>211</v>
      </c>
      <c r="E263" s="263" t="s">
        <v>1</v>
      </c>
      <c r="F263" s="264" t="s">
        <v>5614</v>
      </c>
      <c r="G263" s="262"/>
      <c r="H263" s="265">
        <v>1</v>
      </c>
      <c r="I263" s="266"/>
      <c r="J263" s="262"/>
      <c r="K263" s="262"/>
      <c r="L263" s="267"/>
      <c r="M263" s="268"/>
      <c r="N263" s="269"/>
      <c r="O263" s="269"/>
      <c r="P263" s="269"/>
      <c r="Q263" s="269"/>
      <c r="R263" s="269"/>
      <c r="S263" s="269"/>
      <c r="T263" s="270"/>
      <c r="AT263" s="271" t="s">
        <v>211</v>
      </c>
      <c r="AU263" s="271" t="s">
        <v>82</v>
      </c>
      <c r="AV263" s="15" t="s">
        <v>209</v>
      </c>
      <c r="AW263" s="15" t="s">
        <v>31</v>
      </c>
      <c r="AX263" s="15" t="s">
        <v>82</v>
      </c>
      <c r="AY263" s="271" t="s">
        <v>203</v>
      </c>
    </row>
    <row r="264" spans="1:65" s="2" customFormat="1" ht="21.75" customHeight="1">
      <c r="A264" s="35"/>
      <c r="B264" s="36"/>
      <c r="C264" s="209" t="s">
        <v>2188</v>
      </c>
      <c r="D264" s="209" t="s">
        <v>205</v>
      </c>
      <c r="E264" s="210" t="s">
        <v>6577</v>
      </c>
      <c r="F264" s="211" t="s">
        <v>6487</v>
      </c>
      <c r="G264" s="212" t="s">
        <v>5671</v>
      </c>
      <c r="H264" s="213">
        <v>2</v>
      </c>
      <c r="I264" s="214"/>
      <c r="J264" s="215">
        <f>ROUND(I264*H264,2)</f>
        <v>0</v>
      </c>
      <c r="K264" s="211" t="s">
        <v>1</v>
      </c>
      <c r="L264" s="40"/>
      <c r="M264" s="216" t="s">
        <v>1</v>
      </c>
      <c r="N264" s="217" t="s">
        <v>40</v>
      </c>
      <c r="O264" s="72"/>
      <c r="P264" s="218">
        <f>O264*H264</f>
        <v>0</v>
      </c>
      <c r="Q264" s="218">
        <v>0</v>
      </c>
      <c r="R264" s="218">
        <f>Q264*H264</f>
        <v>0</v>
      </c>
      <c r="S264" s="218">
        <v>0</v>
      </c>
      <c r="T264" s="219">
        <f>S264*H264</f>
        <v>0</v>
      </c>
      <c r="U264" s="35"/>
      <c r="V264" s="35"/>
      <c r="W264" s="35"/>
      <c r="X264" s="35"/>
      <c r="Y264" s="35"/>
      <c r="Z264" s="35"/>
      <c r="AA264" s="35"/>
      <c r="AB264" s="35"/>
      <c r="AC264" s="35"/>
      <c r="AD264" s="35"/>
      <c r="AE264" s="35"/>
      <c r="AR264" s="220" t="s">
        <v>209</v>
      </c>
      <c r="AT264" s="220" t="s">
        <v>205</v>
      </c>
      <c r="AU264" s="220" t="s">
        <v>82</v>
      </c>
      <c r="AY264" s="18" t="s">
        <v>203</v>
      </c>
      <c r="BE264" s="221">
        <f>IF(N264="základní",J264,0)</f>
        <v>0</v>
      </c>
      <c r="BF264" s="221">
        <f>IF(N264="snížená",J264,0)</f>
        <v>0</v>
      </c>
      <c r="BG264" s="221">
        <f>IF(N264="zákl. přenesená",J264,0)</f>
        <v>0</v>
      </c>
      <c r="BH264" s="221">
        <f>IF(N264="sníž. přenesená",J264,0)</f>
        <v>0</v>
      </c>
      <c r="BI264" s="221">
        <f>IF(N264="nulová",J264,0)</f>
        <v>0</v>
      </c>
      <c r="BJ264" s="18" t="s">
        <v>82</v>
      </c>
      <c r="BK264" s="221">
        <f>ROUND(I264*H264,2)</f>
        <v>0</v>
      </c>
      <c r="BL264" s="18" t="s">
        <v>209</v>
      </c>
      <c r="BM264" s="220" t="s">
        <v>2651</v>
      </c>
    </row>
    <row r="265" spans="1:65" s="13" customFormat="1" ht="11.25">
      <c r="B265" s="222"/>
      <c r="C265" s="223"/>
      <c r="D265" s="224" t="s">
        <v>211</v>
      </c>
      <c r="E265" s="225" t="s">
        <v>1</v>
      </c>
      <c r="F265" s="226" t="s">
        <v>6578</v>
      </c>
      <c r="G265" s="223"/>
      <c r="H265" s="225" t="s">
        <v>1</v>
      </c>
      <c r="I265" s="227"/>
      <c r="J265" s="223"/>
      <c r="K265" s="223"/>
      <c r="L265" s="228"/>
      <c r="M265" s="229"/>
      <c r="N265" s="230"/>
      <c r="O265" s="230"/>
      <c r="P265" s="230"/>
      <c r="Q265" s="230"/>
      <c r="R265" s="230"/>
      <c r="S265" s="230"/>
      <c r="T265" s="231"/>
      <c r="AT265" s="232" t="s">
        <v>211</v>
      </c>
      <c r="AU265" s="232" t="s">
        <v>82</v>
      </c>
      <c r="AV265" s="13" t="s">
        <v>82</v>
      </c>
      <c r="AW265" s="13" t="s">
        <v>31</v>
      </c>
      <c r="AX265" s="13" t="s">
        <v>75</v>
      </c>
      <c r="AY265" s="232" t="s">
        <v>203</v>
      </c>
    </row>
    <row r="266" spans="1:65" s="14" customFormat="1" ht="11.25">
      <c r="B266" s="233"/>
      <c r="C266" s="234"/>
      <c r="D266" s="224" t="s">
        <v>211</v>
      </c>
      <c r="E266" s="235" t="s">
        <v>1</v>
      </c>
      <c r="F266" s="236" t="s">
        <v>84</v>
      </c>
      <c r="G266" s="234"/>
      <c r="H266" s="237">
        <v>2</v>
      </c>
      <c r="I266" s="238"/>
      <c r="J266" s="234"/>
      <c r="K266" s="234"/>
      <c r="L266" s="239"/>
      <c r="M266" s="240"/>
      <c r="N266" s="241"/>
      <c r="O266" s="241"/>
      <c r="P266" s="241"/>
      <c r="Q266" s="241"/>
      <c r="R266" s="241"/>
      <c r="S266" s="241"/>
      <c r="T266" s="242"/>
      <c r="AT266" s="243" t="s">
        <v>211</v>
      </c>
      <c r="AU266" s="243" t="s">
        <v>82</v>
      </c>
      <c r="AV266" s="14" t="s">
        <v>84</v>
      </c>
      <c r="AW266" s="14" t="s">
        <v>31</v>
      </c>
      <c r="AX266" s="14" t="s">
        <v>75</v>
      </c>
      <c r="AY266" s="243" t="s">
        <v>203</v>
      </c>
    </row>
    <row r="267" spans="1:65" s="15" customFormat="1" ht="11.25">
      <c r="B267" s="261"/>
      <c r="C267" s="262"/>
      <c r="D267" s="224" t="s">
        <v>211</v>
      </c>
      <c r="E267" s="263" t="s">
        <v>1</v>
      </c>
      <c r="F267" s="264" t="s">
        <v>5614</v>
      </c>
      <c r="G267" s="262"/>
      <c r="H267" s="265">
        <v>2</v>
      </c>
      <c r="I267" s="266"/>
      <c r="J267" s="262"/>
      <c r="K267" s="262"/>
      <c r="L267" s="267"/>
      <c r="M267" s="268"/>
      <c r="N267" s="269"/>
      <c r="O267" s="269"/>
      <c r="P267" s="269"/>
      <c r="Q267" s="269"/>
      <c r="R267" s="269"/>
      <c r="S267" s="269"/>
      <c r="T267" s="270"/>
      <c r="AT267" s="271" t="s">
        <v>211</v>
      </c>
      <c r="AU267" s="271" t="s">
        <v>82</v>
      </c>
      <c r="AV267" s="15" t="s">
        <v>209</v>
      </c>
      <c r="AW267" s="15" t="s">
        <v>31</v>
      </c>
      <c r="AX267" s="15" t="s">
        <v>82</v>
      </c>
      <c r="AY267" s="271" t="s">
        <v>203</v>
      </c>
    </row>
    <row r="268" spans="1:65" s="2" customFormat="1" ht="33" customHeight="1">
      <c r="A268" s="35"/>
      <c r="B268" s="36"/>
      <c r="C268" s="209" t="s">
        <v>2195</v>
      </c>
      <c r="D268" s="209" t="s">
        <v>205</v>
      </c>
      <c r="E268" s="210" t="s">
        <v>6579</v>
      </c>
      <c r="F268" s="211" t="s">
        <v>6553</v>
      </c>
      <c r="G268" s="212" t="s">
        <v>5671</v>
      </c>
      <c r="H268" s="213">
        <v>4</v>
      </c>
      <c r="I268" s="214"/>
      <c r="J268" s="215">
        <f>ROUND(I268*H268,2)</f>
        <v>0</v>
      </c>
      <c r="K268" s="211" t="s">
        <v>1</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209</v>
      </c>
      <c r="AT268" s="220" t="s">
        <v>205</v>
      </c>
      <c r="AU268" s="220" t="s">
        <v>82</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209</v>
      </c>
      <c r="BM268" s="220" t="s">
        <v>2881</v>
      </c>
    </row>
    <row r="269" spans="1:65" s="2" customFormat="1" ht="33" customHeight="1">
      <c r="A269" s="35"/>
      <c r="B269" s="36"/>
      <c r="C269" s="209" t="s">
        <v>2208</v>
      </c>
      <c r="D269" s="209" t="s">
        <v>205</v>
      </c>
      <c r="E269" s="210" t="s">
        <v>6580</v>
      </c>
      <c r="F269" s="211" t="s">
        <v>6555</v>
      </c>
      <c r="G269" s="212" t="s">
        <v>5671</v>
      </c>
      <c r="H269" s="213">
        <v>4</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82</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2983</v>
      </c>
    </row>
    <row r="270" spans="1:65" s="2" customFormat="1" ht="33" customHeight="1">
      <c r="A270" s="35"/>
      <c r="B270" s="36"/>
      <c r="C270" s="209" t="s">
        <v>2214</v>
      </c>
      <c r="D270" s="209" t="s">
        <v>205</v>
      </c>
      <c r="E270" s="210" t="s">
        <v>6581</v>
      </c>
      <c r="F270" s="211" t="s">
        <v>6582</v>
      </c>
      <c r="G270" s="212" t="s">
        <v>6134</v>
      </c>
      <c r="H270" s="213">
        <v>1</v>
      </c>
      <c r="I270" s="214"/>
      <c r="J270" s="215">
        <f>ROUND(I270*H270,2)</f>
        <v>0</v>
      </c>
      <c r="K270" s="211" t="s">
        <v>1</v>
      </c>
      <c r="L270" s="40"/>
      <c r="M270" s="216" t="s">
        <v>1</v>
      </c>
      <c r="N270" s="217" t="s">
        <v>40</v>
      </c>
      <c r="O270" s="72"/>
      <c r="P270" s="218">
        <f>O270*H270</f>
        <v>0</v>
      </c>
      <c r="Q270" s="218">
        <v>0</v>
      </c>
      <c r="R270" s="218">
        <f>Q270*H270</f>
        <v>0</v>
      </c>
      <c r="S270" s="218">
        <v>0</v>
      </c>
      <c r="T270" s="219">
        <f>S270*H270</f>
        <v>0</v>
      </c>
      <c r="U270" s="35"/>
      <c r="V270" s="35"/>
      <c r="W270" s="35"/>
      <c r="X270" s="35"/>
      <c r="Y270" s="35"/>
      <c r="Z270" s="35"/>
      <c r="AA270" s="35"/>
      <c r="AB270" s="35"/>
      <c r="AC270" s="35"/>
      <c r="AD270" s="35"/>
      <c r="AE270" s="35"/>
      <c r="AR270" s="220" t="s">
        <v>209</v>
      </c>
      <c r="AT270" s="220" t="s">
        <v>205</v>
      </c>
      <c r="AU270" s="220" t="s">
        <v>82</v>
      </c>
      <c r="AY270" s="18" t="s">
        <v>203</v>
      </c>
      <c r="BE270" s="221">
        <f>IF(N270="základní",J270,0)</f>
        <v>0</v>
      </c>
      <c r="BF270" s="221">
        <f>IF(N270="snížená",J270,0)</f>
        <v>0</v>
      </c>
      <c r="BG270" s="221">
        <f>IF(N270="zákl. přenesená",J270,0)</f>
        <v>0</v>
      </c>
      <c r="BH270" s="221">
        <f>IF(N270="sníž. přenesená",J270,0)</f>
        <v>0</v>
      </c>
      <c r="BI270" s="221">
        <f>IF(N270="nulová",J270,0)</f>
        <v>0</v>
      </c>
      <c r="BJ270" s="18" t="s">
        <v>82</v>
      </c>
      <c r="BK270" s="221">
        <f>ROUND(I270*H270,2)</f>
        <v>0</v>
      </c>
      <c r="BL270" s="18" t="s">
        <v>209</v>
      </c>
      <c r="BM270" s="220" t="s">
        <v>2993</v>
      </c>
    </row>
    <row r="271" spans="1:65" s="2" customFormat="1" ht="33" customHeight="1">
      <c r="A271" s="35"/>
      <c r="B271" s="36"/>
      <c r="C271" s="209" t="s">
        <v>2224</v>
      </c>
      <c r="D271" s="209" t="s">
        <v>205</v>
      </c>
      <c r="E271" s="210" t="s">
        <v>6583</v>
      </c>
      <c r="F271" s="211" t="s">
        <v>6539</v>
      </c>
      <c r="G271" s="212" t="s">
        <v>240</v>
      </c>
      <c r="H271" s="213">
        <v>100</v>
      </c>
      <c r="I271" s="214"/>
      <c r="J271" s="215">
        <f>ROUND(I271*H271,2)</f>
        <v>0</v>
      </c>
      <c r="K271" s="211" t="s">
        <v>1</v>
      </c>
      <c r="L271" s="40"/>
      <c r="M271" s="216" t="s">
        <v>1</v>
      </c>
      <c r="N271" s="217" t="s">
        <v>40</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209</v>
      </c>
      <c r="AT271" s="220" t="s">
        <v>205</v>
      </c>
      <c r="AU271" s="220" t="s">
        <v>82</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209</v>
      </c>
      <c r="BM271" s="220" t="s">
        <v>3007</v>
      </c>
    </row>
    <row r="272" spans="1:65" s="2" customFormat="1" ht="33" customHeight="1">
      <c r="A272" s="35"/>
      <c r="B272" s="36"/>
      <c r="C272" s="209" t="s">
        <v>2232</v>
      </c>
      <c r="D272" s="209" t="s">
        <v>205</v>
      </c>
      <c r="E272" s="210" t="s">
        <v>6584</v>
      </c>
      <c r="F272" s="211" t="s">
        <v>6541</v>
      </c>
      <c r="G272" s="212" t="s">
        <v>1</v>
      </c>
      <c r="H272" s="213">
        <v>30</v>
      </c>
      <c r="I272" s="214"/>
      <c r="J272" s="215">
        <f>ROUND(I272*H272,2)</f>
        <v>0</v>
      </c>
      <c r="K272" s="211" t="s">
        <v>1</v>
      </c>
      <c r="L272" s="40"/>
      <c r="M272" s="216" t="s">
        <v>1</v>
      </c>
      <c r="N272" s="217" t="s">
        <v>40</v>
      </c>
      <c r="O272" s="72"/>
      <c r="P272" s="218">
        <f>O272*H272</f>
        <v>0</v>
      </c>
      <c r="Q272" s="218">
        <v>0</v>
      </c>
      <c r="R272" s="218">
        <f>Q272*H272</f>
        <v>0</v>
      </c>
      <c r="S272" s="218">
        <v>0</v>
      </c>
      <c r="T272" s="219">
        <f>S272*H272</f>
        <v>0</v>
      </c>
      <c r="U272" s="35"/>
      <c r="V272" s="35"/>
      <c r="W272" s="35"/>
      <c r="X272" s="35"/>
      <c r="Y272" s="35"/>
      <c r="Z272" s="35"/>
      <c r="AA272" s="35"/>
      <c r="AB272" s="35"/>
      <c r="AC272" s="35"/>
      <c r="AD272" s="35"/>
      <c r="AE272" s="35"/>
      <c r="AR272" s="220" t="s">
        <v>209</v>
      </c>
      <c r="AT272" s="220" t="s">
        <v>205</v>
      </c>
      <c r="AU272" s="220" t="s">
        <v>82</v>
      </c>
      <c r="AY272" s="18" t="s">
        <v>203</v>
      </c>
      <c r="BE272" s="221">
        <f>IF(N272="základní",J272,0)</f>
        <v>0</v>
      </c>
      <c r="BF272" s="221">
        <f>IF(N272="snížená",J272,0)</f>
        <v>0</v>
      </c>
      <c r="BG272" s="221">
        <f>IF(N272="zákl. přenesená",J272,0)</f>
        <v>0</v>
      </c>
      <c r="BH272" s="221">
        <f>IF(N272="sníž. přenesená",J272,0)</f>
        <v>0</v>
      </c>
      <c r="BI272" s="221">
        <f>IF(N272="nulová",J272,0)</f>
        <v>0</v>
      </c>
      <c r="BJ272" s="18" t="s">
        <v>82</v>
      </c>
      <c r="BK272" s="221">
        <f>ROUND(I272*H272,2)</f>
        <v>0</v>
      </c>
      <c r="BL272" s="18" t="s">
        <v>209</v>
      </c>
      <c r="BM272" s="220" t="s">
        <v>3018</v>
      </c>
    </row>
    <row r="273" spans="1:65" s="12" customFormat="1" ht="25.9" customHeight="1">
      <c r="B273" s="193"/>
      <c r="C273" s="194"/>
      <c r="D273" s="195" t="s">
        <v>74</v>
      </c>
      <c r="E273" s="196" t="s">
        <v>6585</v>
      </c>
      <c r="F273" s="196" t="s">
        <v>6586</v>
      </c>
      <c r="G273" s="194"/>
      <c r="H273" s="194"/>
      <c r="I273" s="197"/>
      <c r="J273" s="198">
        <f>BK273</f>
        <v>0</v>
      </c>
      <c r="K273" s="194"/>
      <c r="L273" s="199"/>
      <c r="M273" s="200"/>
      <c r="N273" s="201"/>
      <c r="O273" s="201"/>
      <c r="P273" s="202">
        <f>SUM(P274:P287)</f>
        <v>0</v>
      </c>
      <c r="Q273" s="201"/>
      <c r="R273" s="202">
        <f>SUM(R274:R287)</f>
        <v>0</v>
      </c>
      <c r="S273" s="201"/>
      <c r="T273" s="203">
        <f>SUM(T274:T287)</f>
        <v>0</v>
      </c>
      <c r="AR273" s="204" t="s">
        <v>82</v>
      </c>
      <c r="AT273" s="205" t="s">
        <v>74</v>
      </c>
      <c r="AU273" s="205" t="s">
        <v>75</v>
      </c>
      <c r="AY273" s="204" t="s">
        <v>203</v>
      </c>
      <c r="BK273" s="206">
        <f>SUM(BK274:BK287)</f>
        <v>0</v>
      </c>
    </row>
    <row r="274" spans="1:65" s="2" customFormat="1" ht="44.25" customHeight="1">
      <c r="A274" s="35"/>
      <c r="B274" s="36"/>
      <c r="C274" s="209" t="s">
        <v>2236</v>
      </c>
      <c r="D274" s="209" t="s">
        <v>205</v>
      </c>
      <c r="E274" s="210" t="s">
        <v>6587</v>
      </c>
      <c r="F274" s="211" t="s">
        <v>6484</v>
      </c>
      <c r="G274" s="212" t="s">
        <v>5671</v>
      </c>
      <c r="H274" s="213">
        <v>1</v>
      </c>
      <c r="I274" s="214"/>
      <c r="J274" s="215">
        <f>ROUND(I274*H274,2)</f>
        <v>0</v>
      </c>
      <c r="K274" s="211" t="s">
        <v>1</v>
      </c>
      <c r="L274" s="40"/>
      <c r="M274" s="216" t="s">
        <v>1</v>
      </c>
      <c r="N274" s="217" t="s">
        <v>40</v>
      </c>
      <c r="O274" s="72"/>
      <c r="P274" s="218">
        <f>O274*H274</f>
        <v>0</v>
      </c>
      <c r="Q274" s="218">
        <v>0</v>
      </c>
      <c r="R274" s="218">
        <f>Q274*H274</f>
        <v>0</v>
      </c>
      <c r="S274" s="218">
        <v>0</v>
      </c>
      <c r="T274" s="219">
        <f>S274*H274</f>
        <v>0</v>
      </c>
      <c r="U274" s="35"/>
      <c r="V274" s="35"/>
      <c r="W274" s="35"/>
      <c r="X274" s="35"/>
      <c r="Y274" s="35"/>
      <c r="Z274" s="35"/>
      <c r="AA274" s="35"/>
      <c r="AB274" s="35"/>
      <c r="AC274" s="35"/>
      <c r="AD274" s="35"/>
      <c r="AE274" s="35"/>
      <c r="AR274" s="220" t="s">
        <v>209</v>
      </c>
      <c r="AT274" s="220" t="s">
        <v>205</v>
      </c>
      <c r="AU274" s="220" t="s">
        <v>82</v>
      </c>
      <c r="AY274" s="18" t="s">
        <v>203</v>
      </c>
      <c r="BE274" s="221">
        <f>IF(N274="základní",J274,0)</f>
        <v>0</v>
      </c>
      <c r="BF274" s="221">
        <f>IF(N274="snížená",J274,0)</f>
        <v>0</v>
      </c>
      <c r="BG274" s="221">
        <f>IF(N274="zákl. přenesená",J274,0)</f>
        <v>0</v>
      </c>
      <c r="BH274" s="221">
        <f>IF(N274="sníž. přenesená",J274,0)</f>
        <v>0</v>
      </c>
      <c r="BI274" s="221">
        <f>IF(N274="nulová",J274,0)</f>
        <v>0</v>
      </c>
      <c r="BJ274" s="18" t="s">
        <v>82</v>
      </c>
      <c r="BK274" s="221">
        <f>ROUND(I274*H274,2)</f>
        <v>0</v>
      </c>
      <c r="BL274" s="18" t="s">
        <v>209</v>
      </c>
      <c r="BM274" s="220" t="s">
        <v>3095</v>
      </c>
    </row>
    <row r="275" spans="1:65" s="13" customFormat="1" ht="11.25">
      <c r="B275" s="222"/>
      <c r="C275" s="223"/>
      <c r="D275" s="224" t="s">
        <v>211</v>
      </c>
      <c r="E275" s="225" t="s">
        <v>1</v>
      </c>
      <c r="F275" s="226" t="s">
        <v>6485</v>
      </c>
      <c r="G275" s="223"/>
      <c r="H275" s="225" t="s">
        <v>1</v>
      </c>
      <c r="I275" s="227"/>
      <c r="J275" s="223"/>
      <c r="K275" s="223"/>
      <c r="L275" s="228"/>
      <c r="M275" s="229"/>
      <c r="N275" s="230"/>
      <c r="O275" s="230"/>
      <c r="P275" s="230"/>
      <c r="Q275" s="230"/>
      <c r="R275" s="230"/>
      <c r="S275" s="230"/>
      <c r="T275" s="231"/>
      <c r="AT275" s="232" t="s">
        <v>211</v>
      </c>
      <c r="AU275" s="232" t="s">
        <v>82</v>
      </c>
      <c r="AV275" s="13" t="s">
        <v>82</v>
      </c>
      <c r="AW275" s="13" t="s">
        <v>31</v>
      </c>
      <c r="AX275" s="13" t="s">
        <v>75</v>
      </c>
      <c r="AY275" s="232" t="s">
        <v>203</v>
      </c>
    </row>
    <row r="276" spans="1:65" s="14" customFormat="1" ht="11.25">
      <c r="B276" s="233"/>
      <c r="C276" s="234"/>
      <c r="D276" s="224" t="s">
        <v>211</v>
      </c>
      <c r="E276" s="235" t="s">
        <v>1</v>
      </c>
      <c r="F276" s="236" t="s">
        <v>82</v>
      </c>
      <c r="G276" s="234"/>
      <c r="H276" s="237">
        <v>1</v>
      </c>
      <c r="I276" s="238"/>
      <c r="J276" s="234"/>
      <c r="K276" s="234"/>
      <c r="L276" s="239"/>
      <c r="M276" s="240"/>
      <c r="N276" s="241"/>
      <c r="O276" s="241"/>
      <c r="P276" s="241"/>
      <c r="Q276" s="241"/>
      <c r="R276" s="241"/>
      <c r="S276" s="241"/>
      <c r="T276" s="242"/>
      <c r="AT276" s="243" t="s">
        <v>211</v>
      </c>
      <c r="AU276" s="243" t="s">
        <v>82</v>
      </c>
      <c r="AV276" s="14" t="s">
        <v>84</v>
      </c>
      <c r="AW276" s="14" t="s">
        <v>31</v>
      </c>
      <c r="AX276" s="14" t="s">
        <v>75</v>
      </c>
      <c r="AY276" s="243" t="s">
        <v>203</v>
      </c>
    </row>
    <row r="277" spans="1:65" s="15" customFormat="1" ht="11.25">
      <c r="B277" s="261"/>
      <c r="C277" s="262"/>
      <c r="D277" s="224" t="s">
        <v>211</v>
      </c>
      <c r="E277" s="263" t="s">
        <v>1</v>
      </c>
      <c r="F277" s="264" t="s">
        <v>5614</v>
      </c>
      <c r="G277" s="262"/>
      <c r="H277" s="265">
        <v>1</v>
      </c>
      <c r="I277" s="266"/>
      <c r="J277" s="262"/>
      <c r="K277" s="262"/>
      <c r="L277" s="267"/>
      <c r="M277" s="268"/>
      <c r="N277" s="269"/>
      <c r="O277" s="269"/>
      <c r="P277" s="269"/>
      <c r="Q277" s="269"/>
      <c r="R277" s="269"/>
      <c r="S277" s="269"/>
      <c r="T277" s="270"/>
      <c r="AT277" s="271" t="s">
        <v>211</v>
      </c>
      <c r="AU277" s="271" t="s">
        <v>82</v>
      </c>
      <c r="AV277" s="15" t="s">
        <v>209</v>
      </c>
      <c r="AW277" s="15" t="s">
        <v>31</v>
      </c>
      <c r="AX277" s="15" t="s">
        <v>82</v>
      </c>
      <c r="AY277" s="271" t="s">
        <v>203</v>
      </c>
    </row>
    <row r="278" spans="1:65" s="2" customFormat="1" ht="21.75" customHeight="1">
      <c r="A278" s="35"/>
      <c r="B278" s="36"/>
      <c r="C278" s="209" t="s">
        <v>2241</v>
      </c>
      <c r="D278" s="209" t="s">
        <v>205</v>
      </c>
      <c r="E278" s="210" t="s">
        <v>6588</v>
      </c>
      <c r="F278" s="211" t="s">
        <v>6487</v>
      </c>
      <c r="G278" s="212" t="s">
        <v>5671</v>
      </c>
      <c r="H278" s="213">
        <v>2</v>
      </c>
      <c r="I278" s="214"/>
      <c r="J278" s="215">
        <f>ROUND(I278*H278,2)</f>
        <v>0</v>
      </c>
      <c r="K278" s="211" t="s">
        <v>1</v>
      </c>
      <c r="L278" s="40"/>
      <c r="M278" s="216" t="s">
        <v>1</v>
      </c>
      <c r="N278" s="217" t="s">
        <v>40</v>
      </c>
      <c r="O278" s="72"/>
      <c r="P278" s="218">
        <f>O278*H278</f>
        <v>0</v>
      </c>
      <c r="Q278" s="218">
        <v>0</v>
      </c>
      <c r="R278" s="218">
        <f>Q278*H278</f>
        <v>0</v>
      </c>
      <c r="S278" s="218">
        <v>0</v>
      </c>
      <c r="T278" s="219">
        <f>S278*H278</f>
        <v>0</v>
      </c>
      <c r="U278" s="35"/>
      <c r="V278" s="35"/>
      <c r="W278" s="35"/>
      <c r="X278" s="35"/>
      <c r="Y278" s="35"/>
      <c r="Z278" s="35"/>
      <c r="AA278" s="35"/>
      <c r="AB278" s="35"/>
      <c r="AC278" s="35"/>
      <c r="AD278" s="35"/>
      <c r="AE278" s="35"/>
      <c r="AR278" s="220" t="s">
        <v>209</v>
      </c>
      <c r="AT278" s="220" t="s">
        <v>205</v>
      </c>
      <c r="AU278" s="220" t="s">
        <v>82</v>
      </c>
      <c r="AY278" s="18" t="s">
        <v>203</v>
      </c>
      <c r="BE278" s="221">
        <f>IF(N278="základní",J278,0)</f>
        <v>0</v>
      </c>
      <c r="BF278" s="221">
        <f>IF(N278="snížená",J278,0)</f>
        <v>0</v>
      </c>
      <c r="BG278" s="221">
        <f>IF(N278="zákl. přenesená",J278,0)</f>
        <v>0</v>
      </c>
      <c r="BH278" s="221">
        <f>IF(N278="sníž. přenesená",J278,0)</f>
        <v>0</v>
      </c>
      <c r="BI278" s="221">
        <f>IF(N278="nulová",J278,0)</f>
        <v>0</v>
      </c>
      <c r="BJ278" s="18" t="s">
        <v>82</v>
      </c>
      <c r="BK278" s="221">
        <f>ROUND(I278*H278,2)</f>
        <v>0</v>
      </c>
      <c r="BL278" s="18" t="s">
        <v>209</v>
      </c>
      <c r="BM278" s="220" t="s">
        <v>3164</v>
      </c>
    </row>
    <row r="279" spans="1:65" s="13" customFormat="1" ht="11.25">
      <c r="B279" s="222"/>
      <c r="C279" s="223"/>
      <c r="D279" s="224" t="s">
        <v>211</v>
      </c>
      <c r="E279" s="225" t="s">
        <v>1</v>
      </c>
      <c r="F279" s="226" t="s">
        <v>6578</v>
      </c>
      <c r="G279" s="223"/>
      <c r="H279" s="225" t="s">
        <v>1</v>
      </c>
      <c r="I279" s="227"/>
      <c r="J279" s="223"/>
      <c r="K279" s="223"/>
      <c r="L279" s="228"/>
      <c r="M279" s="229"/>
      <c r="N279" s="230"/>
      <c r="O279" s="230"/>
      <c r="P279" s="230"/>
      <c r="Q279" s="230"/>
      <c r="R279" s="230"/>
      <c r="S279" s="230"/>
      <c r="T279" s="231"/>
      <c r="AT279" s="232" t="s">
        <v>211</v>
      </c>
      <c r="AU279" s="232" t="s">
        <v>82</v>
      </c>
      <c r="AV279" s="13" t="s">
        <v>82</v>
      </c>
      <c r="AW279" s="13" t="s">
        <v>31</v>
      </c>
      <c r="AX279" s="13" t="s">
        <v>75</v>
      </c>
      <c r="AY279" s="232" t="s">
        <v>203</v>
      </c>
    </row>
    <row r="280" spans="1:65" s="14" customFormat="1" ht="11.25">
      <c r="B280" s="233"/>
      <c r="C280" s="234"/>
      <c r="D280" s="224" t="s">
        <v>211</v>
      </c>
      <c r="E280" s="235" t="s">
        <v>1</v>
      </c>
      <c r="F280" s="236" t="s">
        <v>84</v>
      </c>
      <c r="G280" s="234"/>
      <c r="H280" s="237">
        <v>2</v>
      </c>
      <c r="I280" s="238"/>
      <c r="J280" s="234"/>
      <c r="K280" s="234"/>
      <c r="L280" s="239"/>
      <c r="M280" s="240"/>
      <c r="N280" s="241"/>
      <c r="O280" s="241"/>
      <c r="P280" s="241"/>
      <c r="Q280" s="241"/>
      <c r="R280" s="241"/>
      <c r="S280" s="241"/>
      <c r="T280" s="242"/>
      <c r="AT280" s="243" t="s">
        <v>211</v>
      </c>
      <c r="AU280" s="243" t="s">
        <v>82</v>
      </c>
      <c r="AV280" s="14" t="s">
        <v>84</v>
      </c>
      <c r="AW280" s="14" t="s">
        <v>31</v>
      </c>
      <c r="AX280" s="14" t="s">
        <v>75</v>
      </c>
      <c r="AY280" s="243" t="s">
        <v>203</v>
      </c>
    </row>
    <row r="281" spans="1:65" s="15" customFormat="1" ht="11.25">
      <c r="B281" s="261"/>
      <c r="C281" s="262"/>
      <c r="D281" s="224" t="s">
        <v>211</v>
      </c>
      <c r="E281" s="263" t="s">
        <v>1</v>
      </c>
      <c r="F281" s="264" t="s">
        <v>5614</v>
      </c>
      <c r="G281" s="262"/>
      <c r="H281" s="265">
        <v>2</v>
      </c>
      <c r="I281" s="266"/>
      <c r="J281" s="262"/>
      <c r="K281" s="262"/>
      <c r="L281" s="267"/>
      <c r="M281" s="268"/>
      <c r="N281" s="269"/>
      <c r="O281" s="269"/>
      <c r="P281" s="269"/>
      <c r="Q281" s="269"/>
      <c r="R281" s="269"/>
      <c r="S281" s="269"/>
      <c r="T281" s="270"/>
      <c r="AT281" s="271" t="s">
        <v>211</v>
      </c>
      <c r="AU281" s="271" t="s">
        <v>82</v>
      </c>
      <c r="AV281" s="15" t="s">
        <v>209</v>
      </c>
      <c r="AW281" s="15" t="s">
        <v>31</v>
      </c>
      <c r="AX281" s="15" t="s">
        <v>82</v>
      </c>
      <c r="AY281" s="271" t="s">
        <v>203</v>
      </c>
    </row>
    <row r="282" spans="1:65" s="2" customFormat="1" ht="16.5" customHeight="1">
      <c r="A282" s="35"/>
      <c r="B282" s="36"/>
      <c r="C282" s="209" t="s">
        <v>2246</v>
      </c>
      <c r="D282" s="209" t="s">
        <v>205</v>
      </c>
      <c r="E282" s="210" t="s">
        <v>6589</v>
      </c>
      <c r="F282" s="211" t="s">
        <v>6523</v>
      </c>
      <c r="G282" s="212" t="s">
        <v>6134</v>
      </c>
      <c r="H282" s="213">
        <v>5</v>
      </c>
      <c r="I282" s="214"/>
      <c r="J282" s="215">
        <f t="shared" ref="J282:J287" si="30">ROUND(I282*H282,2)</f>
        <v>0</v>
      </c>
      <c r="K282" s="211" t="s">
        <v>1</v>
      </c>
      <c r="L282" s="40"/>
      <c r="M282" s="216" t="s">
        <v>1</v>
      </c>
      <c r="N282" s="217" t="s">
        <v>40</v>
      </c>
      <c r="O282" s="72"/>
      <c r="P282" s="218">
        <f t="shared" ref="P282:P287" si="31">O282*H282</f>
        <v>0</v>
      </c>
      <c r="Q282" s="218">
        <v>0</v>
      </c>
      <c r="R282" s="218">
        <f t="shared" ref="R282:R287" si="32">Q282*H282</f>
        <v>0</v>
      </c>
      <c r="S282" s="218">
        <v>0</v>
      </c>
      <c r="T282" s="219">
        <f t="shared" ref="T282:T287" si="33">S282*H282</f>
        <v>0</v>
      </c>
      <c r="U282" s="35"/>
      <c r="V282" s="35"/>
      <c r="W282" s="35"/>
      <c r="X282" s="35"/>
      <c r="Y282" s="35"/>
      <c r="Z282" s="35"/>
      <c r="AA282" s="35"/>
      <c r="AB282" s="35"/>
      <c r="AC282" s="35"/>
      <c r="AD282" s="35"/>
      <c r="AE282" s="35"/>
      <c r="AR282" s="220" t="s">
        <v>209</v>
      </c>
      <c r="AT282" s="220" t="s">
        <v>205</v>
      </c>
      <c r="AU282" s="220" t="s">
        <v>82</v>
      </c>
      <c r="AY282" s="18" t="s">
        <v>203</v>
      </c>
      <c r="BE282" s="221">
        <f t="shared" ref="BE282:BE287" si="34">IF(N282="základní",J282,0)</f>
        <v>0</v>
      </c>
      <c r="BF282" s="221">
        <f t="shared" ref="BF282:BF287" si="35">IF(N282="snížená",J282,0)</f>
        <v>0</v>
      </c>
      <c r="BG282" s="221">
        <f t="shared" ref="BG282:BG287" si="36">IF(N282="zákl. přenesená",J282,0)</f>
        <v>0</v>
      </c>
      <c r="BH282" s="221">
        <f t="shared" ref="BH282:BH287" si="37">IF(N282="sníž. přenesená",J282,0)</f>
        <v>0</v>
      </c>
      <c r="BI282" s="221">
        <f t="shared" ref="BI282:BI287" si="38">IF(N282="nulová",J282,0)</f>
        <v>0</v>
      </c>
      <c r="BJ282" s="18" t="s">
        <v>82</v>
      </c>
      <c r="BK282" s="221">
        <f t="shared" ref="BK282:BK287" si="39">ROUND(I282*H282,2)</f>
        <v>0</v>
      </c>
      <c r="BL282" s="18" t="s">
        <v>209</v>
      </c>
      <c r="BM282" s="220" t="s">
        <v>3271</v>
      </c>
    </row>
    <row r="283" spans="1:65" s="2" customFormat="1" ht="16.5" customHeight="1">
      <c r="A283" s="35"/>
      <c r="B283" s="36"/>
      <c r="C283" s="209" t="s">
        <v>2251</v>
      </c>
      <c r="D283" s="209" t="s">
        <v>205</v>
      </c>
      <c r="E283" s="210" t="s">
        <v>6590</v>
      </c>
      <c r="F283" s="211" t="s">
        <v>6525</v>
      </c>
      <c r="G283" s="212" t="s">
        <v>6134</v>
      </c>
      <c r="H283" s="213">
        <v>5</v>
      </c>
      <c r="I283" s="214"/>
      <c r="J283" s="215">
        <f t="shared" si="30"/>
        <v>0</v>
      </c>
      <c r="K283" s="211" t="s">
        <v>1</v>
      </c>
      <c r="L283" s="40"/>
      <c r="M283" s="216" t="s">
        <v>1</v>
      </c>
      <c r="N283" s="217" t="s">
        <v>40</v>
      </c>
      <c r="O283" s="72"/>
      <c r="P283" s="218">
        <f t="shared" si="31"/>
        <v>0</v>
      </c>
      <c r="Q283" s="218">
        <v>0</v>
      </c>
      <c r="R283" s="218">
        <f t="shared" si="32"/>
        <v>0</v>
      </c>
      <c r="S283" s="218">
        <v>0</v>
      </c>
      <c r="T283" s="219">
        <f t="shared" si="33"/>
        <v>0</v>
      </c>
      <c r="U283" s="35"/>
      <c r="V283" s="35"/>
      <c r="W283" s="35"/>
      <c r="X283" s="35"/>
      <c r="Y283" s="35"/>
      <c r="Z283" s="35"/>
      <c r="AA283" s="35"/>
      <c r="AB283" s="35"/>
      <c r="AC283" s="35"/>
      <c r="AD283" s="35"/>
      <c r="AE283" s="35"/>
      <c r="AR283" s="220" t="s">
        <v>209</v>
      </c>
      <c r="AT283" s="220" t="s">
        <v>205</v>
      </c>
      <c r="AU283" s="220" t="s">
        <v>82</v>
      </c>
      <c r="AY283" s="18" t="s">
        <v>203</v>
      </c>
      <c r="BE283" s="221">
        <f t="shared" si="34"/>
        <v>0</v>
      </c>
      <c r="BF283" s="221">
        <f t="shared" si="35"/>
        <v>0</v>
      </c>
      <c r="BG283" s="221">
        <f t="shared" si="36"/>
        <v>0</v>
      </c>
      <c r="BH283" s="221">
        <f t="shared" si="37"/>
        <v>0</v>
      </c>
      <c r="BI283" s="221">
        <f t="shared" si="38"/>
        <v>0</v>
      </c>
      <c r="BJ283" s="18" t="s">
        <v>82</v>
      </c>
      <c r="BK283" s="221">
        <f t="shared" si="39"/>
        <v>0</v>
      </c>
      <c r="BL283" s="18" t="s">
        <v>209</v>
      </c>
      <c r="BM283" s="220" t="s">
        <v>3280</v>
      </c>
    </row>
    <row r="284" spans="1:65" s="2" customFormat="1" ht="33" customHeight="1">
      <c r="A284" s="35"/>
      <c r="B284" s="36"/>
      <c r="C284" s="209" t="s">
        <v>2255</v>
      </c>
      <c r="D284" s="209" t="s">
        <v>205</v>
      </c>
      <c r="E284" s="210" t="s">
        <v>6591</v>
      </c>
      <c r="F284" s="211" t="s">
        <v>6533</v>
      </c>
      <c r="G284" s="212" t="s">
        <v>6134</v>
      </c>
      <c r="H284" s="213">
        <v>3</v>
      </c>
      <c r="I284" s="214"/>
      <c r="J284" s="215">
        <f t="shared" si="30"/>
        <v>0</v>
      </c>
      <c r="K284" s="211" t="s">
        <v>1</v>
      </c>
      <c r="L284" s="40"/>
      <c r="M284" s="216" t="s">
        <v>1</v>
      </c>
      <c r="N284" s="217" t="s">
        <v>40</v>
      </c>
      <c r="O284" s="72"/>
      <c r="P284" s="218">
        <f t="shared" si="31"/>
        <v>0</v>
      </c>
      <c r="Q284" s="218">
        <v>0</v>
      </c>
      <c r="R284" s="218">
        <f t="shared" si="32"/>
        <v>0</v>
      </c>
      <c r="S284" s="218">
        <v>0</v>
      </c>
      <c r="T284" s="219">
        <f t="shared" si="33"/>
        <v>0</v>
      </c>
      <c r="U284" s="35"/>
      <c r="V284" s="35"/>
      <c r="W284" s="35"/>
      <c r="X284" s="35"/>
      <c r="Y284" s="35"/>
      <c r="Z284" s="35"/>
      <c r="AA284" s="35"/>
      <c r="AB284" s="35"/>
      <c r="AC284" s="35"/>
      <c r="AD284" s="35"/>
      <c r="AE284" s="35"/>
      <c r="AR284" s="220" t="s">
        <v>209</v>
      </c>
      <c r="AT284" s="220" t="s">
        <v>205</v>
      </c>
      <c r="AU284" s="220" t="s">
        <v>82</v>
      </c>
      <c r="AY284" s="18" t="s">
        <v>203</v>
      </c>
      <c r="BE284" s="221">
        <f t="shared" si="34"/>
        <v>0</v>
      </c>
      <c r="BF284" s="221">
        <f t="shared" si="35"/>
        <v>0</v>
      </c>
      <c r="BG284" s="221">
        <f t="shared" si="36"/>
        <v>0</v>
      </c>
      <c r="BH284" s="221">
        <f t="shared" si="37"/>
        <v>0</v>
      </c>
      <c r="BI284" s="221">
        <f t="shared" si="38"/>
        <v>0</v>
      </c>
      <c r="BJ284" s="18" t="s">
        <v>82</v>
      </c>
      <c r="BK284" s="221">
        <f t="shared" si="39"/>
        <v>0</v>
      </c>
      <c r="BL284" s="18" t="s">
        <v>209</v>
      </c>
      <c r="BM284" s="220" t="s">
        <v>3316</v>
      </c>
    </row>
    <row r="285" spans="1:65" s="2" customFormat="1" ht="33" customHeight="1">
      <c r="A285" s="35"/>
      <c r="B285" s="36"/>
      <c r="C285" s="209" t="s">
        <v>2260</v>
      </c>
      <c r="D285" s="209" t="s">
        <v>205</v>
      </c>
      <c r="E285" s="210" t="s">
        <v>6592</v>
      </c>
      <c r="F285" s="211" t="s">
        <v>6535</v>
      </c>
      <c r="G285" s="212" t="s">
        <v>6134</v>
      </c>
      <c r="H285" s="213">
        <v>6</v>
      </c>
      <c r="I285" s="214"/>
      <c r="J285" s="215">
        <f t="shared" si="30"/>
        <v>0</v>
      </c>
      <c r="K285" s="211" t="s">
        <v>1</v>
      </c>
      <c r="L285" s="40"/>
      <c r="M285" s="216" t="s">
        <v>1</v>
      </c>
      <c r="N285" s="217" t="s">
        <v>40</v>
      </c>
      <c r="O285" s="72"/>
      <c r="P285" s="218">
        <f t="shared" si="31"/>
        <v>0</v>
      </c>
      <c r="Q285" s="218">
        <v>0</v>
      </c>
      <c r="R285" s="218">
        <f t="shared" si="32"/>
        <v>0</v>
      </c>
      <c r="S285" s="218">
        <v>0</v>
      </c>
      <c r="T285" s="219">
        <f t="shared" si="33"/>
        <v>0</v>
      </c>
      <c r="U285" s="35"/>
      <c r="V285" s="35"/>
      <c r="W285" s="35"/>
      <c r="X285" s="35"/>
      <c r="Y285" s="35"/>
      <c r="Z285" s="35"/>
      <c r="AA285" s="35"/>
      <c r="AB285" s="35"/>
      <c r="AC285" s="35"/>
      <c r="AD285" s="35"/>
      <c r="AE285" s="35"/>
      <c r="AR285" s="220" t="s">
        <v>209</v>
      </c>
      <c r="AT285" s="220" t="s">
        <v>205</v>
      </c>
      <c r="AU285" s="220" t="s">
        <v>82</v>
      </c>
      <c r="AY285" s="18" t="s">
        <v>203</v>
      </c>
      <c r="BE285" s="221">
        <f t="shared" si="34"/>
        <v>0</v>
      </c>
      <c r="BF285" s="221">
        <f t="shared" si="35"/>
        <v>0</v>
      </c>
      <c r="BG285" s="221">
        <f t="shared" si="36"/>
        <v>0</v>
      </c>
      <c r="BH285" s="221">
        <f t="shared" si="37"/>
        <v>0</v>
      </c>
      <c r="BI285" s="221">
        <f t="shared" si="38"/>
        <v>0</v>
      </c>
      <c r="BJ285" s="18" t="s">
        <v>82</v>
      </c>
      <c r="BK285" s="221">
        <f t="shared" si="39"/>
        <v>0</v>
      </c>
      <c r="BL285" s="18" t="s">
        <v>209</v>
      </c>
      <c r="BM285" s="220" t="s">
        <v>3331</v>
      </c>
    </row>
    <row r="286" spans="1:65" s="2" customFormat="1" ht="33" customHeight="1">
      <c r="A286" s="35"/>
      <c r="B286" s="36"/>
      <c r="C286" s="209" t="s">
        <v>2265</v>
      </c>
      <c r="D286" s="209" t="s">
        <v>205</v>
      </c>
      <c r="E286" s="210" t="s">
        <v>6593</v>
      </c>
      <c r="F286" s="211" t="s">
        <v>6539</v>
      </c>
      <c r="G286" s="212" t="s">
        <v>240</v>
      </c>
      <c r="H286" s="213">
        <v>70</v>
      </c>
      <c r="I286" s="214"/>
      <c r="J286" s="215">
        <f t="shared" si="30"/>
        <v>0</v>
      </c>
      <c r="K286" s="211" t="s">
        <v>1</v>
      </c>
      <c r="L286" s="40"/>
      <c r="M286" s="216" t="s">
        <v>1</v>
      </c>
      <c r="N286" s="217" t="s">
        <v>40</v>
      </c>
      <c r="O286" s="72"/>
      <c r="P286" s="218">
        <f t="shared" si="31"/>
        <v>0</v>
      </c>
      <c r="Q286" s="218">
        <v>0</v>
      </c>
      <c r="R286" s="218">
        <f t="shared" si="32"/>
        <v>0</v>
      </c>
      <c r="S286" s="218">
        <v>0</v>
      </c>
      <c r="T286" s="219">
        <f t="shared" si="33"/>
        <v>0</v>
      </c>
      <c r="U286" s="35"/>
      <c r="V286" s="35"/>
      <c r="W286" s="35"/>
      <c r="X286" s="35"/>
      <c r="Y286" s="35"/>
      <c r="Z286" s="35"/>
      <c r="AA286" s="35"/>
      <c r="AB286" s="35"/>
      <c r="AC286" s="35"/>
      <c r="AD286" s="35"/>
      <c r="AE286" s="35"/>
      <c r="AR286" s="220" t="s">
        <v>209</v>
      </c>
      <c r="AT286" s="220" t="s">
        <v>205</v>
      </c>
      <c r="AU286" s="220" t="s">
        <v>82</v>
      </c>
      <c r="AY286" s="18" t="s">
        <v>203</v>
      </c>
      <c r="BE286" s="221">
        <f t="shared" si="34"/>
        <v>0</v>
      </c>
      <c r="BF286" s="221">
        <f t="shared" si="35"/>
        <v>0</v>
      </c>
      <c r="BG286" s="221">
        <f t="shared" si="36"/>
        <v>0</v>
      </c>
      <c r="BH286" s="221">
        <f t="shared" si="37"/>
        <v>0</v>
      </c>
      <c r="BI286" s="221">
        <f t="shared" si="38"/>
        <v>0</v>
      </c>
      <c r="BJ286" s="18" t="s">
        <v>82</v>
      </c>
      <c r="BK286" s="221">
        <f t="shared" si="39"/>
        <v>0</v>
      </c>
      <c r="BL286" s="18" t="s">
        <v>209</v>
      </c>
      <c r="BM286" s="220" t="s">
        <v>3356</v>
      </c>
    </row>
    <row r="287" spans="1:65" s="2" customFormat="1" ht="33" customHeight="1">
      <c r="A287" s="35"/>
      <c r="B287" s="36"/>
      <c r="C287" s="209" t="s">
        <v>2270</v>
      </c>
      <c r="D287" s="209" t="s">
        <v>205</v>
      </c>
      <c r="E287" s="210" t="s">
        <v>6594</v>
      </c>
      <c r="F287" s="211" t="s">
        <v>6541</v>
      </c>
      <c r="G287" s="212" t="s">
        <v>1</v>
      </c>
      <c r="H287" s="213">
        <v>30</v>
      </c>
      <c r="I287" s="214"/>
      <c r="J287" s="215">
        <f t="shared" si="30"/>
        <v>0</v>
      </c>
      <c r="K287" s="211" t="s">
        <v>1</v>
      </c>
      <c r="L287" s="40"/>
      <c r="M287" s="216" t="s">
        <v>1</v>
      </c>
      <c r="N287" s="217" t="s">
        <v>40</v>
      </c>
      <c r="O287" s="72"/>
      <c r="P287" s="218">
        <f t="shared" si="31"/>
        <v>0</v>
      </c>
      <c r="Q287" s="218">
        <v>0</v>
      </c>
      <c r="R287" s="218">
        <f t="shared" si="32"/>
        <v>0</v>
      </c>
      <c r="S287" s="218">
        <v>0</v>
      </c>
      <c r="T287" s="219">
        <f t="shared" si="33"/>
        <v>0</v>
      </c>
      <c r="U287" s="35"/>
      <c r="V287" s="35"/>
      <c r="W287" s="35"/>
      <c r="X287" s="35"/>
      <c r="Y287" s="35"/>
      <c r="Z287" s="35"/>
      <c r="AA287" s="35"/>
      <c r="AB287" s="35"/>
      <c r="AC287" s="35"/>
      <c r="AD287" s="35"/>
      <c r="AE287" s="35"/>
      <c r="AR287" s="220" t="s">
        <v>209</v>
      </c>
      <c r="AT287" s="220" t="s">
        <v>205</v>
      </c>
      <c r="AU287" s="220" t="s">
        <v>82</v>
      </c>
      <c r="AY287" s="18" t="s">
        <v>203</v>
      </c>
      <c r="BE287" s="221">
        <f t="shared" si="34"/>
        <v>0</v>
      </c>
      <c r="BF287" s="221">
        <f t="shared" si="35"/>
        <v>0</v>
      </c>
      <c r="BG287" s="221">
        <f t="shared" si="36"/>
        <v>0</v>
      </c>
      <c r="BH287" s="221">
        <f t="shared" si="37"/>
        <v>0</v>
      </c>
      <c r="BI287" s="221">
        <f t="shared" si="38"/>
        <v>0</v>
      </c>
      <c r="BJ287" s="18" t="s">
        <v>82</v>
      </c>
      <c r="BK287" s="221">
        <f t="shared" si="39"/>
        <v>0</v>
      </c>
      <c r="BL287" s="18" t="s">
        <v>209</v>
      </c>
      <c r="BM287" s="220" t="s">
        <v>3366</v>
      </c>
    </row>
    <row r="288" spans="1:65" s="12" customFormat="1" ht="25.9" customHeight="1">
      <c r="B288" s="193"/>
      <c r="C288" s="194"/>
      <c r="D288" s="195" t="s">
        <v>74</v>
      </c>
      <c r="E288" s="196" t="s">
        <v>6595</v>
      </c>
      <c r="F288" s="196" t="s">
        <v>6596</v>
      </c>
      <c r="G288" s="194"/>
      <c r="H288" s="194"/>
      <c r="I288" s="197"/>
      <c r="J288" s="198">
        <f>BK288</f>
        <v>0</v>
      </c>
      <c r="K288" s="194"/>
      <c r="L288" s="199"/>
      <c r="M288" s="200"/>
      <c r="N288" s="201"/>
      <c r="O288" s="201"/>
      <c r="P288" s="202">
        <f>P289</f>
        <v>0</v>
      </c>
      <c r="Q288" s="201"/>
      <c r="R288" s="202">
        <f>R289</f>
        <v>0</v>
      </c>
      <c r="S288" s="201"/>
      <c r="T288" s="203">
        <f>T289</f>
        <v>0</v>
      </c>
      <c r="AR288" s="204" t="s">
        <v>82</v>
      </c>
      <c r="AT288" s="205" t="s">
        <v>74</v>
      </c>
      <c r="AU288" s="205" t="s">
        <v>75</v>
      </c>
      <c r="AY288" s="204" t="s">
        <v>203</v>
      </c>
      <c r="BK288" s="206">
        <f>BK289</f>
        <v>0</v>
      </c>
    </row>
    <row r="289" spans="1:65" s="2" customFormat="1" ht="16.5" customHeight="1">
      <c r="A289" s="35"/>
      <c r="B289" s="36"/>
      <c r="C289" s="209" t="s">
        <v>1329</v>
      </c>
      <c r="D289" s="209" t="s">
        <v>205</v>
      </c>
      <c r="E289" s="210" t="s">
        <v>6597</v>
      </c>
      <c r="F289" s="211" t="s">
        <v>6598</v>
      </c>
      <c r="G289" s="212" t="s">
        <v>5671</v>
      </c>
      <c r="H289" s="213">
        <v>4</v>
      </c>
      <c r="I289" s="214"/>
      <c r="J289" s="215">
        <f>ROUND(I289*H289,2)</f>
        <v>0</v>
      </c>
      <c r="K289" s="211" t="s">
        <v>1</v>
      </c>
      <c r="L289" s="40"/>
      <c r="M289" s="216" t="s">
        <v>1</v>
      </c>
      <c r="N289" s="217" t="s">
        <v>40</v>
      </c>
      <c r="O289" s="72"/>
      <c r="P289" s="218">
        <f>O289*H289</f>
        <v>0</v>
      </c>
      <c r="Q289" s="218">
        <v>0</v>
      </c>
      <c r="R289" s="218">
        <f>Q289*H289</f>
        <v>0</v>
      </c>
      <c r="S289" s="218">
        <v>0</v>
      </c>
      <c r="T289" s="219">
        <f>S289*H289</f>
        <v>0</v>
      </c>
      <c r="U289" s="35"/>
      <c r="V289" s="35"/>
      <c r="W289" s="35"/>
      <c r="X289" s="35"/>
      <c r="Y289" s="35"/>
      <c r="Z289" s="35"/>
      <c r="AA289" s="35"/>
      <c r="AB289" s="35"/>
      <c r="AC289" s="35"/>
      <c r="AD289" s="35"/>
      <c r="AE289" s="35"/>
      <c r="AR289" s="220" t="s">
        <v>209</v>
      </c>
      <c r="AT289" s="220" t="s">
        <v>205</v>
      </c>
      <c r="AU289" s="220" t="s">
        <v>82</v>
      </c>
      <c r="AY289" s="18" t="s">
        <v>203</v>
      </c>
      <c r="BE289" s="221">
        <f>IF(N289="základní",J289,0)</f>
        <v>0</v>
      </c>
      <c r="BF289" s="221">
        <f>IF(N289="snížená",J289,0)</f>
        <v>0</v>
      </c>
      <c r="BG289" s="221">
        <f>IF(N289="zákl. přenesená",J289,0)</f>
        <v>0</v>
      </c>
      <c r="BH289" s="221">
        <f>IF(N289="sníž. přenesená",J289,0)</f>
        <v>0</v>
      </c>
      <c r="BI289" s="221">
        <f>IF(N289="nulová",J289,0)</f>
        <v>0</v>
      </c>
      <c r="BJ289" s="18" t="s">
        <v>82</v>
      </c>
      <c r="BK289" s="221">
        <f>ROUND(I289*H289,2)</f>
        <v>0</v>
      </c>
      <c r="BL289" s="18" t="s">
        <v>209</v>
      </c>
      <c r="BM289" s="220" t="s">
        <v>3396</v>
      </c>
    </row>
    <row r="290" spans="1:65" s="12" customFormat="1" ht="25.9" customHeight="1">
      <c r="B290" s="193"/>
      <c r="C290" s="194"/>
      <c r="D290" s="195" t="s">
        <v>74</v>
      </c>
      <c r="E290" s="196" t="s">
        <v>6599</v>
      </c>
      <c r="F290" s="196" t="s">
        <v>6600</v>
      </c>
      <c r="G290" s="194"/>
      <c r="H290" s="194"/>
      <c r="I290" s="197"/>
      <c r="J290" s="198">
        <f>BK290</f>
        <v>0</v>
      </c>
      <c r="K290" s="194"/>
      <c r="L290" s="199"/>
      <c r="M290" s="200"/>
      <c r="N290" s="201"/>
      <c r="O290" s="201"/>
      <c r="P290" s="202">
        <f>SUM(P291:P293)</f>
        <v>0</v>
      </c>
      <c r="Q290" s="201"/>
      <c r="R290" s="202">
        <f>SUM(R291:R293)</f>
        <v>0</v>
      </c>
      <c r="S290" s="201"/>
      <c r="T290" s="203">
        <f>SUM(T291:T293)</f>
        <v>0</v>
      </c>
      <c r="AR290" s="204" t="s">
        <v>82</v>
      </c>
      <c r="AT290" s="205" t="s">
        <v>74</v>
      </c>
      <c r="AU290" s="205" t="s">
        <v>75</v>
      </c>
      <c r="AY290" s="204" t="s">
        <v>203</v>
      </c>
      <c r="BK290" s="206">
        <f>SUM(BK291:BK293)</f>
        <v>0</v>
      </c>
    </row>
    <row r="291" spans="1:65" s="2" customFormat="1" ht="21.75" customHeight="1">
      <c r="A291" s="35"/>
      <c r="B291" s="36"/>
      <c r="C291" s="209" t="s">
        <v>2277</v>
      </c>
      <c r="D291" s="209" t="s">
        <v>205</v>
      </c>
      <c r="E291" s="210" t="s">
        <v>6601</v>
      </c>
      <c r="F291" s="211" t="s">
        <v>6602</v>
      </c>
      <c r="G291" s="212" t="s">
        <v>5671</v>
      </c>
      <c r="H291" s="213">
        <v>1</v>
      </c>
      <c r="I291" s="214"/>
      <c r="J291" s="215">
        <f>ROUND(I291*H291,2)</f>
        <v>0</v>
      </c>
      <c r="K291" s="211" t="s">
        <v>1</v>
      </c>
      <c r="L291" s="40"/>
      <c r="M291" s="216" t="s">
        <v>1</v>
      </c>
      <c r="N291" s="217" t="s">
        <v>40</v>
      </c>
      <c r="O291" s="72"/>
      <c r="P291" s="218">
        <f>O291*H291</f>
        <v>0</v>
      </c>
      <c r="Q291" s="218">
        <v>0</v>
      </c>
      <c r="R291" s="218">
        <f>Q291*H291</f>
        <v>0</v>
      </c>
      <c r="S291" s="218">
        <v>0</v>
      </c>
      <c r="T291" s="219">
        <f>S291*H291</f>
        <v>0</v>
      </c>
      <c r="U291" s="35"/>
      <c r="V291" s="35"/>
      <c r="W291" s="35"/>
      <c r="X291" s="35"/>
      <c r="Y291" s="35"/>
      <c r="Z291" s="35"/>
      <c r="AA291" s="35"/>
      <c r="AB291" s="35"/>
      <c r="AC291" s="35"/>
      <c r="AD291" s="35"/>
      <c r="AE291" s="35"/>
      <c r="AR291" s="220" t="s">
        <v>209</v>
      </c>
      <c r="AT291" s="220" t="s">
        <v>205</v>
      </c>
      <c r="AU291" s="220" t="s">
        <v>82</v>
      </c>
      <c r="AY291" s="18" t="s">
        <v>203</v>
      </c>
      <c r="BE291" s="221">
        <f>IF(N291="základní",J291,0)</f>
        <v>0</v>
      </c>
      <c r="BF291" s="221">
        <f>IF(N291="snížená",J291,0)</f>
        <v>0</v>
      </c>
      <c r="BG291" s="221">
        <f>IF(N291="zákl. přenesená",J291,0)</f>
        <v>0</v>
      </c>
      <c r="BH291" s="221">
        <f>IF(N291="sníž. přenesená",J291,0)</f>
        <v>0</v>
      </c>
      <c r="BI291" s="221">
        <f>IF(N291="nulová",J291,0)</f>
        <v>0</v>
      </c>
      <c r="BJ291" s="18" t="s">
        <v>82</v>
      </c>
      <c r="BK291" s="221">
        <f>ROUND(I291*H291,2)</f>
        <v>0</v>
      </c>
      <c r="BL291" s="18" t="s">
        <v>209</v>
      </c>
      <c r="BM291" s="220" t="s">
        <v>3410</v>
      </c>
    </row>
    <row r="292" spans="1:65" s="2" customFormat="1" ht="16.5" customHeight="1">
      <c r="A292" s="35"/>
      <c r="B292" s="36"/>
      <c r="C292" s="209" t="s">
        <v>1843</v>
      </c>
      <c r="D292" s="209" t="s">
        <v>205</v>
      </c>
      <c r="E292" s="210" t="s">
        <v>6603</v>
      </c>
      <c r="F292" s="211" t="s">
        <v>6604</v>
      </c>
      <c r="G292" s="212" t="s">
        <v>5671</v>
      </c>
      <c r="H292" s="213">
        <v>1</v>
      </c>
      <c r="I292" s="214"/>
      <c r="J292" s="215">
        <f>ROUND(I292*H292,2)</f>
        <v>0</v>
      </c>
      <c r="K292" s="211" t="s">
        <v>1</v>
      </c>
      <c r="L292" s="40"/>
      <c r="M292" s="216" t="s">
        <v>1</v>
      </c>
      <c r="N292" s="217" t="s">
        <v>40</v>
      </c>
      <c r="O292" s="72"/>
      <c r="P292" s="218">
        <f>O292*H292</f>
        <v>0</v>
      </c>
      <c r="Q292" s="218">
        <v>0</v>
      </c>
      <c r="R292" s="218">
        <f>Q292*H292</f>
        <v>0</v>
      </c>
      <c r="S292" s="218">
        <v>0</v>
      </c>
      <c r="T292" s="219">
        <f>S292*H292</f>
        <v>0</v>
      </c>
      <c r="U292" s="35"/>
      <c r="V292" s="35"/>
      <c r="W292" s="35"/>
      <c r="X292" s="35"/>
      <c r="Y292" s="35"/>
      <c r="Z292" s="35"/>
      <c r="AA292" s="35"/>
      <c r="AB292" s="35"/>
      <c r="AC292" s="35"/>
      <c r="AD292" s="35"/>
      <c r="AE292" s="35"/>
      <c r="AR292" s="220" t="s">
        <v>209</v>
      </c>
      <c r="AT292" s="220" t="s">
        <v>205</v>
      </c>
      <c r="AU292" s="220" t="s">
        <v>82</v>
      </c>
      <c r="AY292" s="18" t="s">
        <v>203</v>
      </c>
      <c r="BE292" s="221">
        <f>IF(N292="základní",J292,0)</f>
        <v>0</v>
      </c>
      <c r="BF292" s="221">
        <f>IF(N292="snížená",J292,0)</f>
        <v>0</v>
      </c>
      <c r="BG292" s="221">
        <f>IF(N292="zákl. přenesená",J292,0)</f>
        <v>0</v>
      </c>
      <c r="BH292" s="221">
        <f>IF(N292="sníž. přenesená",J292,0)</f>
        <v>0</v>
      </c>
      <c r="BI292" s="221">
        <f>IF(N292="nulová",J292,0)</f>
        <v>0</v>
      </c>
      <c r="BJ292" s="18" t="s">
        <v>82</v>
      </c>
      <c r="BK292" s="221">
        <f>ROUND(I292*H292,2)</f>
        <v>0</v>
      </c>
      <c r="BL292" s="18" t="s">
        <v>209</v>
      </c>
      <c r="BM292" s="220" t="s">
        <v>3420</v>
      </c>
    </row>
    <row r="293" spans="1:65" s="2" customFormat="1" ht="44.25" customHeight="1">
      <c r="A293" s="35"/>
      <c r="B293" s="36"/>
      <c r="C293" s="209" t="s">
        <v>2285</v>
      </c>
      <c r="D293" s="209" t="s">
        <v>205</v>
      </c>
      <c r="E293" s="210" t="s">
        <v>6605</v>
      </c>
      <c r="F293" s="211" t="s">
        <v>6606</v>
      </c>
      <c r="G293" s="212" t="s">
        <v>6134</v>
      </c>
      <c r="H293" s="213">
        <v>20</v>
      </c>
      <c r="I293" s="214"/>
      <c r="J293" s="215">
        <f>ROUND(I293*H293,2)</f>
        <v>0</v>
      </c>
      <c r="K293" s="211" t="s">
        <v>1</v>
      </c>
      <c r="L293" s="40"/>
      <c r="M293" s="216" t="s">
        <v>1</v>
      </c>
      <c r="N293" s="217" t="s">
        <v>40</v>
      </c>
      <c r="O293" s="72"/>
      <c r="P293" s="218">
        <f>O293*H293</f>
        <v>0</v>
      </c>
      <c r="Q293" s="218">
        <v>0</v>
      </c>
      <c r="R293" s="218">
        <f>Q293*H293</f>
        <v>0</v>
      </c>
      <c r="S293" s="218">
        <v>0</v>
      </c>
      <c r="T293" s="219">
        <f>S293*H293</f>
        <v>0</v>
      </c>
      <c r="U293" s="35"/>
      <c r="V293" s="35"/>
      <c r="W293" s="35"/>
      <c r="X293" s="35"/>
      <c r="Y293" s="35"/>
      <c r="Z293" s="35"/>
      <c r="AA293" s="35"/>
      <c r="AB293" s="35"/>
      <c r="AC293" s="35"/>
      <c r="AD293" s="35"/>
      <c r="AE293" s="35"/>
      <c r="AR293" s="220" t="s">
        <v>209</v>
      </c>
      <c r="AT293" s="220" t="s">
        <v>205</v>
      </c>
      <c r="AU293" s="220" t="s">
        <v>82</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209</v>
      </c>
      <c r="BM293" s="220" t="s">
        <v>2250</v>
      </c>
    </row>
    <row r="294" spans="1:65" s="12" customFormat="1" ht="25.9" customHeight="1">
      <c r="B294" s="193"/>
      <c r="C294" s="194"/>
      <c r="D294" s="195" t="s">
        <v>74</v>
      </c>
      <c r="E294" s="196" t="s">
        <v>6607</v>
      </c>
      <c r="F294" s="196" t="s">
        <v>6608</v>
      </c>
      <c r="G294" s="194"/>
      <c r="H294" s="194"/>
      <c r="I294" s="197"/>
      <c r="J294" s="198">
        <f>BK294</f>
        <v>0</v>
      </c>
      <c r="K294" s="194"/>
      <c r="L294" s="199"/>
      <c r="M294" s="200"/>
      <c r="N294" s="201"/>
      <c r="O294" s="201"/>
      <c r="P294" s="202">
        <f>SUM(P295:P349)</f>
        <v>0</v>
      </c>
      <c r="Q294" s="201"/>
      <c r="R294" s="202">
        <f>SUM(R295:R349)</f>
        <v>0</v>
      </c>
      <c r="S294" s="201"/>
      <c r="T294" s="203">
        <f>SUM(T295:T349)</f>
        <v>0</v>
      </c>
      <c r="AR294" s="204" t="s">
        <v>82</v>
      </c>
      <c r="AT294" s="205" t="s">
        <v>74</v>
      </c>
      <c r="AU294" s="205" t="s">
        <v>75</v>
      </c>
      <c r="AY294" s="204" t="s">
        <v>203</v>
      </c>
      <c r="BK294" s="206">
        <f>SUM(BK295:BK349)</f>
        <v>0</v>
      </c>
    </row>
    <row r="295" spans="1:65" s="2" customFormat="1" ht="21.75" customHeight="1">
      <c r="A295" s="35"/>
      <c r="B295" s="36"/>
      <c r="C295" s="209" t="s">
        <v>2290</v>
      </c>
      <c r="D295" s="209" t="s">
        <v>205</v>
      </c>
      <c r="E295" s="210" t="s">
        <v>6609</v>
      </c>
      <c r="F295" s="211" t="s">
        <v>6610</v>
      </c>
      <c r="G295" s="212" t="s">
        <v>5671</v>
      </c>
      <c r="H295" s="213">
        <v>1</v>
      </c>
      <c r="I295" s="214"/>
      <c r="J295" s="215">
        <f>ROUND(I295*H295,2)</f>
        <v>0</v>
      </c>
      <c r="K295" s="211" t="s">
        <v>1</v>
      </c>
      <c r="L295" s="40"/>
      <c r="M295" s="216" t="s">
        <v>1</v>
      </c>
      <c r="N295" s="217" t="s">
        <v>40</v>
      </c>
      <c r="O295" s="72"/>
      <c r="P295" s="218">
        <f>O295*H295</f>
        <v>0</v>
      </c>
      <c r="Q295" s="218">
        <v>0</v>
      </c>
      <c r="R295" s="218">
        <f>Q295*H295</f>
        <v>0</v>
      </c>
      <c r="S295" s="218">
        <v>0</v>
      </c>
      <c r="T295" s="219">
        <f>S295*H295</f>
        <v>0</v>
      </c>
      <c r="U295" s="35"/>
      <c r="V295" s="35"/>
      <c r="W295" s="35"/>
      <c r="X295" s="35"/>
      <c r="Y295" s="35"/>
      <c r="Z295" s="35"/>
      <c r="AA295" s="35"/>
      <c r="AB295" s="35"/>
      <c r="AC295" s="35"/>
      <c r="AD295" s="35"/>
      <c r="AE295" s="35"/>
      <c r="AR295" s="220" t="s">
        <v>209</v>
      </c>
      <c r="AT295" s="220" t="s">
        <v>205</v>
      </c>
      <c r="AU295" s="220" t="s">
        <v>82</v>
      </c>
      <c r="AY295" s="18" t="s">
        <v>203</v>
      </c>
      <c r="BE295" s="221">
        <f>IF(N295="základní",J295,0)</f>
        <v>0</v>
      </c>
      <c r="BF295" s="221">
        <f>IF(N295="snížená",J295,0)</f>
        <v>0</v>
      </c>
      <c r="BG295" s="221">
        <f>IF(N295="zákl. přenesená",J295,0)</f>
        <v>0</v>
      </c>
      <c r="BH295" s="221">
        <f>IF(N295="sníž. přenesená",J295,0)</f>
        <v>0</v>
      </c>
      <c r="BI295" s="221">
        <f>IF(N295="nulová",J295,0)</f>
        <v>0</v>
      </c>
      <c r="BJ295" s="18" t="s">
        <v>82</v>
      </c>
      <c r="BK295" s="221">
        <f>ROUND(I295*H295,2)</f>
        <v>0</v>
      </c>
      <c r="BL295" s="18" t="s">
        <v>209</v>
      </c>
      <c r="BM295" s="220" t="s">
        <v>3440</v>
      </c>
    </row>
    <row r="296" spans="1:65" s="2" customFormat="1" ht="21.75" customHeight="1">
      <c r="A296" s="35"/>
      <c r="B296" s="36"/>
      <c r="C296" s="209" t="s">
        <v>2295</v>
      </c>
      <c r="D296" s="209" t="s">
        <v>205</v>
      </c>
      <c r="E296" s="210" t="s">
        <v>6611</v>
      </c>
      <c r="F296" s="211" t="s">
        <v>6612</v>
      </c>
      <c r="G296" s="212" t="s">
        <v>5671</v>
      </c>
      <c r="H296" s="213">
        <v>1</v>
      </c>
      <c r="I296" s="214"/>
      <c r="J296" s="215">
        <f>ROUND(I296*H296,2)</f>
        <v>0</v>
      </c>
      <c r="K296" s="211" t="s">
        <v>1</v>
      </c>
      <c r="L296" s="40"/>
      <c r="M296" s="216" t="s">
        <v>1</v>
      </c>
      <c r="N296" s="217" t="s">
        <v>40</v>
      </c>
      <c r="O296" s="72"/>
      <c r="P296" s="218">
        <f>O296*H296</f>
        <v>0</v>
      </c>
      <c r="Q296" s="218">
        <v>0</v>
      </c>
      <c r="R296" s="218">
        <f>Q296*H296</f>
        <v>0</v>
      </c>
      <c r="S296" s="218">
        <v>0</v>
      </c>
      <c r="T296" s="219">
        <f>S296*H296</f>
        <v>0</v>
      </c>
      <c r="U296" s="35"/>
      <c r="V296" s="35"/>
      <c r="W296" s="35"/>
      <c r="X296" s="35"/>
      <c r="Y296" s="35"/>
      <c r="Z296" s="35"/>
      <c r="AA296" s="35"/>
      <c r="AB296" s="35"/>
      <c r="AC296" s="35"/>
      <c r="AD296" s="35"/>
      <c r="AE296" s="35"/>
      <c r="AR296" s="220" t="s">
        <v>209</v>
      </c>
      <c r="AT296" s="220" t="s">
        <v>205</v>
      </c>
      <c r="AU296" s="220" t="s">
        <v>82</v>
      </c>
      <c r="AY296" s="18" t="s">
        <v>203</v>
      </c>
      <c r="BE296" s="221">
        <f>IF(N296="základní",J296,0)</f>
        <v>0</v>
      </c>
      <c r="BF296" s="221">
        <f>IF(N296="snížená",J296,0)</f>
        <v>0</v>
      </c>
      <c r="BG296" s="221">
        <f>IF(N296="zákl. přenesená",J296,0)</f>
        <v>0</v>
      </c>
      <c r="BH296" s="221">
        <f>IF(N296="sníž. přenesená",J296,0)</f>
        <v>0</v>
      </c>
      <c r="BI296" s="221">
        <f>IF(N296="nulová",J296,0)</f>
        <v>0</v>
      </c>
      <c r="BJ296" s="18" t="s">
        <v>82</v>
      </c>
      <c r="BK296" s="221">
        <f>ROUND(I296*H296,2)</f>
        <v>0</v>
      </c>
      <c r="BL296" s="18" t="s">
        <v>209</v>
      </c>
      <c r="BM296" s="220" t="s">
        <v>3450</v>
      </c>
    </row>
    <row r="297" spans="1:65" s="2" customFormat="1" ht="21.75" customHeight="1">
      <c r="A297" s="35"/>
      <c r="B297" s="36"/>
      <c r="C297" s="209" t="s">
        <v>2300</v>
      </c>
      <c r="D297" s="209" t="s">
        <v>205</v>
      </c>
      <c r="E297" s="210" t="s">
        <v>6613</v>
      </c>
      <c r="F297" s="211" t="s">
        <v>6612</v>
      </c>
      <c r="G297" s="212" t="s">
        <v>5671</v>
      </c>
      <c r="H297" s="213">
        <v>1</v>
      </c>
      <c r="I297" s="214"/>
      <c r="J297" s="215">
        <f>ROUND(I297*H297,2)</f>
        <v>0</v>
      </c>
      <c r="K297" s="211" t="s">
        <v>1</v>
      </c>
      <c r="L297" s="40"/>
      <c r="M297" s="216" t="s">
        <v>1</v>
      </c>
      <c r="N297" s="217"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209</v>
      </c>
      <c r="AT297" s="220" t="s">
        <v>205</v>
      </c>
      <c r="AU297" s="220" t="s">
        <v>82</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3460</v>
      </c>
    </row>
    <row r="298" spans="1:65" s="2" customFormat="1" ht="33" customHeight="1">
      <c r="A298" s="35"/>
      <c r="B298" s="36"/>
      <c r="C298" s="209" t="s">
        <v>2305</v>
      </c>
      <c r="D298" s="209" t="s">
        <v>205</v>
      </c>
      <c r="E298" s="210" t="s">
        <v>6614</v>
      </c>
      <c r="F298" s="211" t="s">
        <v>6494</v>
      </c>
      <c r="G298" s="212" t="s">
        <v>5671</v>
      </c>
      <c r="H298" s="213">
        <v>6</v>
      </c>
      <c r="I298" s="214"/>
      <c r="J298" s="215">
        <f>ROUND(I298*H298,2)</f>
        <v>0</v>
      </c>
      <c r="K298" s="211" t="s">
        <v>1</v>
      </c>
      <c r="L298" s="40"/>
      <c r="M298" s="216" t="s">
        <v>1</v>
      </c>
      <c r="N298" s="217" t="s">
        <v>40</v>
      </c>
      <c r="O298" s="72"/>
      <c r="P298" s="218">
        <f>O298*H298</f>
        <v>0</v>
      </c>
      <c r="Q298" s="218">
        <v>0</v>
      </c>
      <c r="R298" s="218">
        <f>Q298*H298</f>
        <v>0</v>
      </c>
      <c r="S298" s="218">
        <v>0</v>
      </c>
      <c r="T298" s="219">
        <f>S298*H298</f>
        <v>0</v>
      </c>
      <c r="U298" s="35"/>
      <c r="V298" s="35"/>
      <c r="W298" s="35"/>
      <c r="X298" s="35"/>
      <c r="Y298" s="35"/>
      <c r="Z298" s="35"/>
      <c r="AA298" s="35"/>
      <c r="AB298" s="35"/>
      <c r="AC298" s="35"/>
      <c r="AD298" s="35"/>
      <c r="AE298" s="35"/>
      <c r="AR298" s="220" t="s">
        <v>209</v>
      </c>
      <c r="AT298" s="220" t="s">
        <v>205</v>
      </c>
      <c r="AU298" s="220" t="s">
        <v>82</v>
      </c>
      <c r="AY298" s="18" t="s">
        <v>203</v>
      </c>
      <c r="BE298" s="221">
        <f>IF(N298="základní",J298,0)</f>
        <v>0</v>
      </c>
      <c r="BF298" s="221">
        <f>IF(N298="snížená",J298,0)</f>
        <v>0</v>
      </c>
      <c r="BG298" s="221">
        <f>IF(N298="zákl. přenesená",J298,0)</f>
        <v>0</v>
      </c>
      <c r="BH298" s="221">
        <f>IF(N298="sníž. přenesená",J298,0)</f>
        <v>0</v>
      </c>
      <c r="BI298" s="221">
        <f>IF(N298="nulová",J298,0)</f>
        <v>0</v>
      </c>
      <c r="BJ298" s="18" t="s">
        <v>82</v>
      </c>
      <c r="BK298" s="221">
        <f>ROUND(I298*H298,2)</f>
        <v>0</v>
      </c>
      <c r="BL298" s="18" t="s">
        <v>209</v>
      </c>
      <c r="BM298" s="220" t="s">
        <v>3469</v>
      </c>
    </row>
    <row r="299" spans="1:65" s="13" customFormat="1" ht="22.5">
      <c r="B299" s="222"/>
      <c r="C299" s="223"/>
      <c r="D299" s="224" t="s">
        <v>211</v>
      </c>
      <c r="E299" s="225" t="s">
        <v>1</v>
      </c>
      <c r="F299" s="226" t="s">
        <v>6495</v>
      </c>
      <c r="G299" s="223"/>
      <c r="H299" s="225" t="s">
        <v>1</v>
      </c>
      <c r="I299" s="227"/>
      <c r="J299" s="223"/>
      <c r="K299" s="223"/>
      <c r="L299" s="228"/>
      <c r="M299" s="229"/>
      <c r="N299" s="230"/>
      <c r="O299" s="230"/>
      <c r="P299" s="230"/>
      <c r="Q299" s="230"/>
      <c r="R299" s="230"/>
      <c r="S299" s="230"/>
      <c r="T299" s="231"/>
      <c r="AT299" s="232" t="s">
        <v>211</v>
      </c>
      <c r="AU299" s="232" t="s">
        <v>82</v>
      </c>
      <c r="AV299" s="13" t="s">
        <v>82</v>
      </c>
      <c r="AW299" s="13" t="s">
        <v>31</v>
      </c>
      <c r="AX299" s="13" t="s">
        <v>75</v>
      </c>
      <c r="AY299" s="232" t="s">
        <v>203</v>
      </c>
    </row>
    <row r="300" spans="1:65" s="13" customFormat="1" ht="22.5">
      <c r="B300" s="222"/>
      <c r="C300" s="223"/>
      <c r="D300" s="224" t="s">
        <v>211</v>
      </c>
      <c r="E300" s="225" t="s">
        <v>1</v>
      </c>
      <c r="F300" s="226" t="s">
        <v>6496</v>
      </c>
      <c r="G300" s="223"/>
      <c r="H300" s="225" t="s">
        <v>1</v>
      </c>
      <c r="I300" s="227"/>
      <c r="J300" s="223"/>
      <c r="K300" s="223"/>
      <c r="L300" s="228"/>
      <c r="M300" s="229"/>
      <c r="N300" s="230"/>
      <c r="O300" s="230"/>
      <c r="P300" s="230"/>
      <c r="Q300" s="230"/>
      <c r="R300" s="230"/>
      <c r="S300" s="230"/>
      <c r="T300" s="231"/>
      <c r="AT300" s="232" t="s">
        <v>211</v>
      </c>
      <c r="AU300" s="232" t="s">
        <v>82</v>
      </c>
      <c r="AV300" s="13" t="s">
        <v>82</v>
      </c>
      <c r="AW300" s="13" t="s">
        <v>31</v>
      </c>
      <c r="AX300" s="13" t="s">
        <v>75</v>
      </c>
      <c r="AY300" s="232" t="s">
        <v>203</v>
      </c>
    </row>
    <row r="301" spans="1:65" s="13" customFormat="1" ht="22.5">
      <c r="B301" s="222"/>
      <c r="C301" s="223"/>
      <c r="D301" s="224" t="s">
        <v>211</v>
      </c>
      <c r="E301" s="225" t="s">
        <v>1</v>
      </c>
      <c r="F301" s="226" t="s">
        <v>6497</v>
      </c>
      <c r="G301" s="223"/>
      <c r="H301" s="225" t="s">
        <v>1</v>
      </c>
      <c r="I301" s="227"/>
      <c r="J301" s="223"/>
      <c r="K301" s="223"/>
      <c r="L301" s="228"/>
      <c r="M301" s="229"/>
      <c r="N301" s="230"/>
      <c r="O301" s="230"/>
      <c r="P301" s="230"/>
      <c r="Q301" s="230"/>
      <c r="R301" s="230"/>
      <c r="S301" s="230"/>
      <c r="T301" s="231"/>
      <c r="AT301" s="232" t="s">
        <v>211</v>
      </c>
      <c r="AU301" s="232" t="s">
        <v>82</v>
      </c>
      <c r="AV301" s="13" t="s">
        <v>82</v>
      </c>
      <c r="AW301" s="13" t="s">
        <v>31</v>
      </c>
      <c r="AX301" s="13" t="s">
        <v>75</v>
      </c>
      <c r="AY301" s="232" t="s">
        <v>203</v>
      </c>
    </row>
    <row r="302" spans="1:65" s="13" customFormat="1" ht="22.5">
      <c r="B302" s="222"/>
      <c r="C302" s="223"/>
      <c r="D302" s="224" t="s">
        <v>211</v>
      </c>
      <c r="E302" s="225" t="s">
        <v>1</v>
      </c>
      <c r="F302" s="226" t="s">
        <v>6498</v>
      </c>
      <c r="G302" s="223"/>
      <c r="H302" s="225" t="s">
        <v>1</v>
      </c>
      <c r="I302" s="227"/>
      <c r="J302" s="223"/>
      <c r="K302" s="223"/>
      <c r="L302" s="228"/>
      <c r="M302" s="229"/>
      <c r="N302" s="230"/>
      <c r="O302" s="230"/>
      <c r="P302" s="230"/>
      <c r="Q302" s="230"/>
      <c r="R302" s="230"/>
      <c r="S302" s="230"/>
      <c r="T302" s="231"/>
      <c r="AT302" s="232" t="s">
        <v>211</v>
      </c>
      <c r="AU302" s="232" t="s">
        <v>82</v>
      </c>
      <c r="AV302" s="13" t="s">
        <v>82</v>
      </c>
      <c r="AW302" s="13" t="s">
        <v>31</v>
      </c>
      <c r="AX302" s="13" t="s">
        <v>75</v>
      </c>
      <c r="AY302" s="232" t="s">
        <v>203</v>
      </c>
    </row>
    <row r="303" spans="1:65" s="13" customFormat="1" ht="33.75">
      <c r="B303" s="222"/>
      <c r="C303" s="223"/>
      <c r="D303" s="224" t="s">
        <v>211</v>
      </c>
      <c r="E303" s="225" t="s">
        <v>1</v>
      </c>
      <c r="F303" s="226" t="s">
        <v>6499</v>
      </c>
      <c r="G303" s="223"/>
      <c r="H303" s="225" t="s">
        <v>1</v>
      </c>
      <c r="I303" s="227"/>
      <c r="J303" s="223"/>
      <c r="K303" s="223"/>
      <c r="L303" s="228"/>
      <c r="M303" s="229"/>
      <c r="N303" s="230"/>
      <c r="O303" s="230"/>
      <c r="P303" s="230"/>
      <c r="Q303" s="230"/>
      <c r="R303" s="230"/>
      <c r="S303" s="230"/>
      <c r="T303" s="231"/>
      <c r="AT303" s="232" t="s">
        <v>211</v>
      </c>
      <c r="AU303" s="232" t="s">
        <v>82</v>
      </c>
      <c r="AV303" s="13" t="s">
        <v>82</v>
      </c>
      <c r="AW303" s="13" t="s">
        <v>31</v>
      </c>
      <c r="AX303" s="13" t="s">
        <v>75</v>
      </c>
      <c r="AY303" s="232" t="s">
        <v>203</v>
      </c>
    </row>
    <row r="304" spans="1:65" s="13" customFormat="1" ht="22.5">
      <c r="B304" s="222"/>
      <c r="C304" s="223"/>
      <c r="D304" s="224" t="s">
        <v>211</v>
      </c>
      <c r="E304" s="225" t="s">
        <v>1</v>
      </c>
      <c r="F304" s="226" t="s">
        <v>6500</v>
      </c>
      <c r="G304" s="223"/>
      <c r="H304" s="225" t="s">
        <v>1</v>
      </c>
      <c r="I304" s="227"/>
      <c r="J304" s="223"/>
      <c r="K304" s="223"/>
      <c r="L304" s="228"/>
      <c r="M304" s="229"/>
      <c r="N304" s="230"/>
      <c r="O304" s="230"/>
      <c r="P304" s="230"/>
      <c r="Q304" s="230"/>
      <c r="R304" s="230"/>
      <c r="S304" s="230"/>
      <c r="T304" s="231"/>
      <c r="AT304" s="232" t="s">
        <v>211</v>
      </c>
      <c r="AU304" s="232" t="s">
        <v>82</v>
      </c>
      <c r="AV304" s="13" t="s">
        <v>82</v>
      </c>
      <c r="AW304" s="13" t="s">
        <v>31</v>
      </c>
      <c r="AX304" s="13" t="s">
        <v>75</v>
      </c>
      <c r="AY304" s="232" t="s">
        <v>203</v>
      </c>
    </row>
    <row r="305" spans="1:65" s="13" customFormat="1" ht="22.5">
      <c r="B305" s="222"/>
      <c r="C305" s="223"/>
      <c r="D305" s="224" t="s">
        <v>211</v>
      </c>
      <c r="E305" s="225" t="s">
        <v>1</v>
      </c>
      <c r="F305" s="226" t="s">
        <v>6501</v>
      </c>
      <c r="G305" s="223"/>
      <c r="H305" s="225" t="s">
        <v>1</v>
      </c>
      <c r="I305" s="227"/>
      <c r="J305" s="223"/>
      <c r="K305" s="223"/>
      <c r="L305" s="228"/>
      <c r="M305" s="229"/>
      <c r="N305" s="230"/>
      <c r="O305" s="230"/>
      <c r="P305" s="230"/>
      <c r="Q305" s="230"/>
      <c r="R305" s="230"/>
      <c r="S305" s="230"/>
      <c r="T305" s="231"/>
      <c r="AT305" s="232" t="s">
        <v>211</v>
      </c>
      <c r="AU305" s="232" t="s">
        <v>82</v>
      </c>
      <c r="AV305" s="13" t="s">
        <v>82</v>
      </c>
      <c r="AW305" s="13" t="s">
        <v>31</v>
      </c>
      <c r="AX305" s="13" t="s">
        <v>75</v>
      </c>
      <c r="AY305" s="232" t="s">
        <v>203</v>
      </c>
    </row>
    <row r="306" spans="1:65" s="13" customFormat="1" ht="22.5">
      <c r="B306" s="222"/>
      <c r="C306" s="223"/>
      <c r="D306" s="224" t="s">
        <v>211</v>
      </c>
      <c r="E306" s="225" t="s">
        <v>1</v>
      </c>
      <c r="F306" s="226" t="s">
        <v>6502</v>
      </c>
      <c r="G306" s="223"/>
      <c r="H306" s="225" t="s">
        <v>1</v>
      </c>
      <c r="I306" s="227"/>
      <c r="J306" s="223"/>
      <c r="K306" s="223"/>
      <c r="L306" s="228"/>
      <c r="M306" s="229"/>
      <c r="N306" s="230"/>
      <c r="O306" s="230"/>
      <c r="P306" s="230"/>
      <c r="Q306" s="230"/>
      <c r="R306" s="230"/>
      <c r="S306" s="230"/>
      <c r="T306" s="231"/>
      <c r="AT306" s="232" t="s">
        <v>211</v>
      </c>
      <c r="AU306" s="232" t="s">
        <v>82</v>
      </c>
      <c r="AV306" s="13" t="s">
        <v>82</v>
      </c>
      <c r="AW306" s="13" t="s">
        <v>31</v>
      </c>
      <c r="AX306" s="13" t="s">
        <v>75</v>
      </c>
      <c r="AY306" s="232" t="s">
        <v>203</v>
      </c>
    </row>
    <row r="307" spans="1:65" s="13" customFormat="1" ht="33.75">
      <c r="B307" s="222"/>
      <c r="C307" s="223"/>
      <c r="D307" s="224" t="s">
        <v>211</v>
      </c>
      <c r="E307" s="225" t="s">
        <v>1</v>
      </c>
      <c r="F307" s="226" t="s">
        <v>6503</v>
      </c>
      <c r="G307" s="223"/>
      <c r="H307" s="225" t="s">
        <v>1</v>
      </c>
      <c r="I307" s="227"/>
      <c r="J307" s="223"/>
      <c r="K307" s="223"/>
      <c r="L307" s="228"/>
      <c r="M307" s="229"/>
      <c r="N307" s="230"/>
      <c r="O307" s="230"/>
      <c r="P307" s="230"/>
      <c r="Q307" s="230"/>
      <c r="R307" s="230"/>
      <c r="S307" s="230"/>
      <c r="T307" s="231"/>
      <c r="AT307" s="232" t="s">
        <v>211</v>
      </c>
      <c r="AU307" s="232" t="s">
        <v>82</v>
      </c>
      <c r="AV307" s="13" t="s">
        <v>82</v>
      </c>
      <c r="AW307" s="13" t="s">
        <v>31</v>
      </c>
      <c r="AX307" s="13" t="s">
        <v>75</v>
      </c>
      <c r="AY307" s="232" t="s">
        <v>203</v>
      </c>
    </row>
    <row r="308" spans="1:65" s="13" customFormat="1" ht="11.25">
      <c r="B308" s="222"/>
      <c r="C308" s="223"/>
      <c r="D308" s="224" t="s">
        <v>211</v>
      </c>
      <c r="E308" s="225" t="s">
        <v>1</v>
      </c>
      <c r="F308" s="226" t="s">
        <v>6615</v>
      </c>
      <c r="G308" s="223"/>
      <c r="H308" s="225" t="s">
        <v>1</v>
      </c>
      <c r="I308" s="227"/>
      <c r="J308" s="223"/>
      <c r="K308" s="223"/>
      <c r="L308" s="228"/>
      <c r="M308" s="229"/>
      <c r="N308" s="230"/>
      <c r="O308" s="230"/>
      <c r="P308" s="230"/>
      <c r="Q308" s="230"/>
      <c r="R308" s="230"/>
      <c r="S308" s="230"/>
      <c r="T308" s="231"/>
      <c r="AT308" s="232" t="s">
        <v>211</v>
      </c>
      <c r="AU308" s="232" t="s">
        <v>82</v>
      </c>
      <c r="AV308" s="13" t="s">
        <v>82</v>
      </c>
      <c r="AW308" s="13" t="s">
        <v>31</v>
      </c>
      <c r="AX308" s="13" t="s">
        <v>75</v>
      </c>
      <c r="AY308" s="232" t="s">
        <v>203</v>
      </c>
    </row>
    <row r="309" spans="1:65" s="14" customFormat="1" ht="11.25">
      <c r="B309" s="233"/>
      <c r="C309" s="234"/>
      <c r="D309" s="224" t="s">
        <v>211</v>
      </c>
      <c r="E309" s="235" t="s">
        <v>1</v>
      </c>
      <c r="F309" s="236" t="s">
        <v>252</v>
      </c>
      <c r="G309" s="234"/>
      <c r="H309" s="237">
        <v>6</v>
      </c>
      <c r="I309" s="238"/>
      <c r="J309" s="234"/>
      <c r="K309" s="234"/>
      <c r="L309" s="239"/>
      <c r="M309" s="240"/>
      <c r="N309" s="241"/>
      <c r="O309" s="241"/>
      <c r="P309" s="241"/>
      <c r="Q309" s="241"/>
      <c r="R309" s="241"/>
      <c r="S309" s="241"/>
      <c r="T309" s="242"/>
      <c r="AT309" s="243" t="s">
        <v>211</v>
      </c>
      <c r="AU309" s="243" t="s">
        <v>82</v>
      </c>
      <c r="AV309" s="14" t="s">
        <v>84</v>
      </c>
      <c r="AW309" s="14" t="s">
        <v>31</v>
      </c>
      <c r="AX309" s="14" t="s">
        <v>75</v>
      </c>
      <c r="AY309" s="243" t="s">
        <v>203</v>
      </c>
    </row>
    <row r="310" spans="1:65" s="15" customFormat="1" ht="11.25">
      <c r="B310" s="261"/>
      <c r="C310" s="262"/>
      <c r="D310" s="224" t="s">
        <v>211</v>
      </c>
      <c r="E310" s="263" t="s">
        <v>1</v>
      </c>
      <c r="F310" s="264" t="s">
        <v>5614</v>
      </c>
      <c r="G310" s="262"/>
      <c r="H310" s="265">
        <v>6</v>
      </c>
      <c r="I310" s="266"/>
      <c r="J310" s="262"/>
      <c r="K310" s="262"/>
      <c r="L310" s="267"/>
      <c r="M310" s="268"/>
      <c r="N310" s="269"/>
      <c r="O310" s="269"/>
      <c r="P310" s="269"/>
      <c r="Q310" s="269"/>
      <c r="R310" s="269"/>
      <c r="S310" s="269"/>
      <c r="T310" s="270"/>
      <c r="AT310" s="271" t="s">
        <v>211</v>
      </c>
      <c r="AU310" s="271" t="s">
        <v>82</v>
      </c>
      <c r="AV310" s="15" t="s">
        <v>209</v>
      </c>
      <c r="AW310" s="15" t="s">
        <v>31</v>
      </c>
      <c r="AX310" s="15" t="s">
        <v>82</v>
      </c>
      <c r="AY310" s="271" t="s">
        <v>203</v>
      </c>
    </row>
    <row r="311" spans="1:65" s="2" customFormat="1" ht="33" customHeight="1">
      <c r="A311" s="35"/>
      <c r="B311" s="36"/>
      <c r="C311" s="209" t="s">
        <v>2310</v>
      </c>
      <c r="D311" s="209" t="s">
        <v>205</v>
      </c>
      <c r="E311" s="210" t="s">
        <v>6616</v>
      </c>
      <c r="F311" s="211" t="s">
        <v>6494</v>
      </c>
      <c r="G311" s="212" t="s">
        <v>5671</v>
      </c>
      <c r="H311" s="213">
        <v>1</v>
      </c>
      <c r="I311" s="214"/>
      <c r="J311" s="215">
        <f>ROUND(I311*H311,2)</f>
        <v>0</v>
      </c>
      <c r="K311" s="211" t="s">
        <v>1</v>
      </c>
      <c r="L311" s="40"/>
      <c r="M311" s="216" t="s">
        <v>1</v>
      </c>
      <c r="N311" s="217" t="s">
        <v>40</v>
      </c>
      <c r="O311" s="72"/>
      <c r="P311" s="218">
        <f>O311*H311</f>
        <v>0</v>
      </c>
      <c r="Q311" s="218">
        <v>0</v>
      </c>
      <c r="R311" s="218">
        <f>Q311*H311</f>
        <v>0</v>
      </c>
      <c r="S311" s="218">
        <v>0</v>
      </c>
      <c r="T311" s="219">
        <f>S311*H311</f>
        <v>0</v>
      </c>
      <c r="U311" s="35"/>
      <c r="V311" s="35"/>
      <c r="W311" s="35"/>
      <c r="X311" s="35"/>
      <c r="Y311" s="35"/>
      <c r="Z311" s="35"/>
      <c r="AA311" s="35"/>
      <c r="AB311" s="35"/>
      <c r="AC311" s="35"/>
      <c r="AD311" s="35"/>
      <c r="AE311" s="35"/>
      <c r="AR311" s="220" t="s">
        <v>209</v>
      </c>
      <c r="AT311" s="220" t="s">
        <v>205</v>
      </c>
      <c r="AU311" s="220" t="s">
        <v>82</v>
      </c>
      <c r="AY311" s="18" t="s">
        <v>203</v>
      </c>
      <c r="BE311" s="221">
        <f>IF(N311="základní",J311,0)</f>
        <v>0</v>
      </c>
      <c r="BF311" s="221">
        <f>IF(N311="snížená",J311,0)</f>
        <v>0</v>
      </c>
      <c r="BG311" s="221">
        <f>IF(N311="zákl. přenesená",J311,0)</f>
        <v>0</v>
      </c>
      <c r="BH311" s="221">
        <f>IF(N311="sníž. přenesená",J311,0)</f>
        <v>0</v>
      </c>
      <c r="BI311" s="221">
        <f>IF(N311="nulová",J311,0)</f>
        <v>0</v>
      </c>
      <c r="BJ311" s="18" t="s">
        <v>82</v>
      </c>
      <c r="BK311" s="221">
        <f>ROUND(I311*H311,2)</f>
        <v>0</v>
      </c>
      <c r="BL311" s="18" t="s">
        <v>209</v>
      </c>
      <c r="BM311" s="220" t="s">
        <v>3479</v>
      </c>
    </row>
    <row r="312" spans="1:65" s="13" customFormat="1" ht="22.5">
      <c r="B312" s="222"/>
      <c r="C312" s="223"/>
      <c r="D312" s="224" t="s">
        <v>211</v>
      </c>
      <c r="E312" s="225" t="s">
        <v>1</v>
      </c>
      <c r="F312" s="226" t="s">
        <v>6495</v>
      </c>
      <c r="G312" s="223"/>
      <c r="H312" s="225" t="s">
        <v>1</v>
      </c>
      <c r="I312" s="227"/>
      <c r="J312" s="223"/>
      <c r="K312" s="223"/>
      <c r="L312" s="228"/>
      <c r="M312" s="229"/>
      <c r="N312" s="230"/>
      <c r="O312" s="230"/>
      <c r="P312" s="230"/>
      <c r="Q312" s="230"/>
      <c r="R312" s="230"/>
      <c r="S312" s="230"/>
      <c r="T312" s="231"/>
      <c r="AT312" s="232" t="s">
        <v>211</v>
      </c>
      <c r="AU312" s="232" t="s">
        <v>82</v>
      </c>
      <c r="AV312" s="13" t="s">
        <v>82</v>
      </c>
      <c r="AW312" s="13" t="s">
        <v>31</v>
      </c>
      <c r="AX312" s="13" t="s">
        <v>75</v>
      </c>
      <c r="AY312" s="232" t="s">
        <v>203</v>
      </c>
    </row>
    <row r="313" spans="1:65" s="13" customFormat="1" ht="22.5">
      <c r="B313" s="222"/>
      <c r="C313" s="223"/>
      <c r="D313" s="224" t="s">
        <v>211</v>
      </c>
      <c r="E313" s="225" t="s">
        <v>1</v>
      </c>
      <c r="F313" s="226" t="s">
        <v>6496</v>
      </c>
      <c r="G313" s="223"/>
      <c r="H313" s="225" t="s">
        <v>1</v>
      </c>
      <c r="I313" s="227"/>
      <c r="J313" s="223"/>
      <c r="K313" s="223"/>
      <c r="L313" s="228"/>
      <c r="M313" s="229"/>
      <c r="N313" s="230"/>
      <c r="O313" s="230"/>
      <c r="P313" s="230"/>
      <c r="Q313" s="230"/>
      <c r="R313" s="230"/>
      <c r="S313" s="230"/>
      <c r="T313" s="231"/>
      <c r="AT313" s="232" t="s">
        <v>211</v>
      </c>
      <c r="AU313" s="232" t="s">
        <v>82</v>
      </c>
      <c r="AV313" s="13" t="s">
        <v>82</v>
      </c>
      <c r="AW313" s="13" t="s">
        <v>31</v>
      </c>
      <c r="AX313" s="13" t="s">
        <v>75</v>
      </c>
      <c r="AY313" s="232" t="s">
        <v>203</v>
      </c>
    </row>
    <row r="314" spans="1:65" s="13" customFormat="1" ht="22.5">
      <c r="B314" s="222"/>
      <c r="C314" s="223"/>
      <c r="D314" s="224" t="s">
        <v>211</v>
      </c>
      <c r="E314" s="225" t="s">
        <v>1</v>
      </c>
      <c r="F314" s="226" t="s">
        <v>6497</v>
      </c>
      <c r="G314" s="223"/>
      <c r="H314" s="225" t="s">
        <v>1</v>
      </c>
      <c r="I314" s="227"/>
      <c r="J314" s="223"/>
      <c r="K314" s="223"/>
      <c r="L314" s="228"/>
      <c r="M314" s="229"/>
      <c r="N314" s="230"/>
      <c r="O314" s="230"/>
      <c r="P314" s="230"/>
      <c r="Q314" s="230"/>
      <c r="R314" s="230"/>
      <c r="S314" s="230"/>
      <c r="T314" s="231"/>
      <c r="AT314" s="232" t="s">
        <v>211</v>
      </c>
      <c r="AU314" s="232" t="s">
        <v>82</v>
      </c>
      <c r="AV314" s="13" t="s">
        <v>82</v>
      </c>
      <c r="AW314" s="13" t="s">
        <v>31</v>
      </c>
      <c r="AX314" s="13" t="s">
        <v>75</v>
      </c>
      <c r="AY314" s="232" t="s">
        <v>203</v>
      </c>
    </row>
    <row r="315" spans="1:65" s="13" customFormat="1" ht="22.5">
      <c r="B315" s="222"/>
      <c r="C315" s="223"/>
      <c r="D315" s="224" t="s">
        <v>211</v>
      </c>
      <c r="E315" s="225" t="s">
        <v>1</v>
      </c>
      <c r="F315" s="226" t="s">
        <v>6498</v>
      </c>
      <c r="G315" s="223"/>
      <c r="H315" s="225" t="s">
        <v>1</v>
      </c>
      <c r="I315" s="227"/>
      <c r="J315" s="223"/>
      <c r="K315" s="223"/>
      <c r="L315" s="228"/>
      <c r="M315" s="229"/>
      <c r="N315" s="230"/>
      <c r="O315" s="230"/>
      <c r="P315" s="230"/>
      <c r="Q315" s="230"/>
      <c r="R315" s="230"/>
      <c r="S315" s="230"/>
      <c r="T315" s="231"/>
      <c r="AT315" s="232" t="s">
        <v>211</v>
      </c>
      <c r="AU315" s="232" t="s">
        <v>82</v>
      </c>
      <c r="AV315" s="13" t="s">
        <v>82</v>
      </c>
      <c r="AW315" s="13" t="s">
        <v>31</v>
      </c>
      <c r="AX315" s="13" t="s">
        <v>75</v>
      </c>
      <c r="AY315" s="232" t="s">
        <v>203</v>
      </c>
    </row>
    <row r="316" spans="1:65" s="13" customFormat="1" ht="33.75">
      <c r="B316" s="222"/>
      <c r="C316" s="223"/>
      <c r="D316" s="224" t="s">
        <v>211</v>
      </c>
      <c r="E316" s="225" t="s">
        <v>1</v>
      </c>
      <c r="F316" s="226" t="s">
        <v>6499</v>
      </c>
      <c r="G316" s="223"/>
      <c r="H316" s="225" t="s">
        <v>1</v>
      </c>
      <c r="I316" s="227"/>
      <c r="J316" s="223"/>
      <c r="K316" s="223"/>
      <c r="L316" s="228"/>
      <c r="M316" s="229"/>
      <c r="N316" s="230"/>
      <c r="O316" s="230"/>
      <c r="P316" s="230"/>
      <c r="Q316" s="230"/>
      <c r="R316" s="230"/>
      <c r="S316" s="230"/>
      <c r="T316" s="231"/>
      <c r="AT316" s="232" t="s">
        <v>211</v>
      </c>
      <c r="AU316" s="232" t="s">
        <v>82</v>
      </c>
      <c r="AV316" s="13" t="s">
        <v>82</v>
      </c>
      <c r="AW316" s="13" t="s">
        <v>31</v>
      </c>
      <c r="AX316" s="13" t="s">
        <v>75</v>
      </c>
      <c r="AY316" s="232" t="s">
        <v>203</v>
      </c>
    </row>
    <row r="317" spans="1:65" s="13" customFormat="1" ht="22.5">
      <c r="B317" s="222"/>
      <c r="C317" s="223"/>
      <c r="D317" s="224" t="s">
        <v>211</v>
      </c>
      <c r="E317" s="225" t="s">
        <v>1</v>
      </c>
      <c r="F317" s="226" t="s">
        <v>6500</v>
      </c>
      <c r="G317" s="223"/>
      <c r="H317" s="225" t="s">
        <v>1</v>
      </c>
      <c r="I317" s="227"/>
      <c r="J317" s="223"/>
      <c r="K317" s="223"/>
      <c r="L317" s="228"/>
      <c r="M317" s="229"/>
      <c r="N317" s="230"/>
      <c r="O317" s="230"/>
      <c r="P317" s="230"/>
      <c r="Q317" s="230"/>
      <c r="R317" s="230"/>
      <c r="S317" s="230"/>
      <c r="T317" s="231"/>
      <c r="AT317" s="232" t="s">
        <v>211</v>
      </c>
      <c r="AU317" s="232" t="s">
        <v>82</v>
      </c>
      <c r="AV317" s="13" t="s">
        <v>82</v>
      </c>
      <c r="AW317" s="13" t="s">
        <v>31</v>
      </c>
      <c r="AX317" s="13" t="s">
        <v>75</v>
      </c>
      <c r="AY317" s="232" t="s">
        <v>203</v>
      </c>
    </row>
    <row r="318" spans="1:65" s="13" customFormat="1" ht="22.5">
      <c r="B318" s="222"/>
      <c r="C318" s="223"/>
      <c r="D318" s="224" t="s">
        <v>211</v>
      </c>
      <c r="E318" s="225" t="s">
        <v>1</v>
      </c>
      <c r="F318" s="226" t="s">
        <v>6501</v>
      </c>
      <c r="G318" s="223"/>
      <c r="H318" s="225" t="s">
        <v>1</v>
      </c>
      <c r="I318" s="227"/>
      <c r="J318" s="223"/>
      <c r="K318" s="223"/>
      <c r="L318" s="228"/>
      <c r="M318" s="229"/>
      <c r="N318" s="230"/>
      <c r="O318" s="230"/>
      <c r="P318" s="230"/>
      <c r="Q318" s="230"/>
      <c r="R318" s="230"/>
      <c r="S318" s="230"/>
      <c r="T318" s="231"/>
      <c r="AT318" s="232" t="s">
        <v>211</v>
      </c>
      <c r="AU318" s="232" t="s">
        <v>82</v>
      </c>
      <c r="AV318" s="13" t="s">
        <v>82</v>
      </c>
      <c r="AW318" s="13" t="s">
        <v>31</v>
      </c>
      <c r="AX318" s="13" t="s">
        <v>75</v>
      </c>
      <c r="AY318" s="232" t="s">
        <v>203</v>
      </c>
    </row>
    <row r="319" spans="1:65" s="13" customFormat="1" ht="22.5">
      <c r="B319" s="222"/>
      <c r="C319" s="223"/>
      <c r="D319" s="224" t="s">
        <v>211</v>
      </c>
      <c r="E319" s="225" t="s">
        <v>1</v>
      </c>
      <c r="F319" s="226" t="s">
        <v>6502</v>
      </c>
      <c r="G319" s="223"/>
      <c r="H319" s="225" t="s">
        <v>1</v>
      </c>
      <c r="I319" s="227"/>
      <c r="J319" s="223"/>
      <c r="K319" s="223"/>
      <c r="L319" s="228"/>
      <c r="M319" s="229"/>
      <c r="N319" s="230"/>
      <c r="O319" s="230"/>
      <c r="P319" s="230"/>
      <c r="Q319" s="230"/>
      <c r="R319" s="230"/>
      <c r="S319" s="230"/>
      <c r="T319" s="231"/>
      <c r="AT319" s="232" t="s">
        <v>211</v>
      </c>
      <c r="AU319" s="232" t="s">
        <v>82</v>
      </c>
      <c r="AV319" s="13" t="s">
        <v>82</v>
      </c>
      <c r="AW319" s="13" t="s">
        <v>31</v>
      </c>
      <c r="AX319" s="13" t="s">
        <v>75</v>
      </c>
      <c r="AY319" s="232" t="s">
        <v>203</v>
      </c>
    </row>
    <row r="320" spans="1:65" s="13" customFormat="1" ht="33.75">
      <c r="B320" s="222"/>
      <c r="C320" s="223"/>
      <c r="D320" s="224" t="s">
        <v>211</v>
      </c>
      <c r="E320" s="225" t="s">
        <v>1</v>
      </c>
      <c r="F320" s="226" t="s">
        <v>6503</v>
      </c>
      <c r="G320" s="223"/>
      <c r="H320" s="225" t="s">
        <v>1</v>
      </c>
      <c r="I320" s="227"/>
      <c r="J320" s="223"/>
      <c r="K320" s="223"/>
      <c r="L320" s="228"/>
      <c r="M320" s="229"/>
      <c r="N320" s="230"/>
      <c r="O320" s="230"/>
      <c r="P320" s="230"/>
      <c r="Q320" s="230"/>
      <c r="R320" s="230"/>
      <c r="S320" s="230"/>
      <c r="T320" s="231"/>
      <c r="AT320" s="232" t="s">
        <v>211</v>
      </c>
      <c r="AU320" s="232" t="s">
        <v>82</v>
      </c>
      <c r="AV320" s="13" t="s">
        <v>82</v>
      </c>
      <c r="AW320" s="13" t="s">
        <v>31</v>
      </c>
      <c r="AX320" s="13" t="s">
        <v>75</v>
      </c>
      <c r="AY320" s="232" t="s">
        <v>203</v>
      </c>
    </row>
    <row r="321" spans="1:65" s="13" customFormat="1" ht="11.25">
      <c r="B321" s="222"/>
      <c r="C321" s="223"/>
      <c r="D321" s="224" t="s">
        <v>211</v>
      </c>
      <c r="E321" s="225" t="s">
        <v>1</v>
      </c>
      <c r="F321" s="226" t="s">
        <v>6617</v>
      </c>
      <c r="G321" s="223"/>
      <c r="H321" s="225" t="s">
        <v>1</v>
      </c>
      <c r="I321" s="227"/>
      <c r="J321" s="223"/>
      <c r="K321" s="223"/>
      <c r="L321" s="228"/>
      <c r="M321" s="229"/>
      <c r="N321" s="230"/>
      <c r="O321" s="230"/>
      <c r="P321" s="230"/>
      <c r="Q321" s="230"/>
      <c r="R321" s="230"/>
      <c r="S321" s="230"/>
      <c r="T321" s="231"/>
      <c r="AT321" s="232" t="s">
        <v>211</v>
      </c>
      <c r="AU321" s="232" t="s">
        <v>82</v>
      </c>
      <c r="AV321" s="13" t="s">
        <v>82</v>
      </c>
      <c r="AW321" s="13" t="s">
        <v>31</v>
      </c>
      <c r="AX321" s="13" t="s">
        <v>75</v>
      </c>
      <c r="AY321" s="232" t="s">
        <v>203</v>
      </c>
    </row>
    <row r="322" spans="1:65" s="14" customFormat="1" ht="11.25">
      <c r="B322" s="233"/>
      <c r="C322" s="234"/>
      <c r="D322" s="224" t="s">
        <v>211</v>
      </c>
      <c r="E322" s="235" t="s">
        <v>1</v>
      </c>
      <c r="F322" s="236" t="s">
        <v>82</v>
      </c>
      <c r="G322" s="234"/>
      <c r="H322" s="237">
        <v>1</v>
      </c>
      <c r="I322" s="238"/>
      <c r="J322" s="234"/>
      <c r="K322" s="234"/>
      <c r="L322" s="239"/>
      <c r="M322" s="240"/>
      <c r="N322" s="241"/>
      <c r="O322" s="241"/>
      <c r="P322" s="241"/>
      <c r="Q322" s="241"/>
      <c r="R322" s="241"/>
      <c r="S322" s="241"/>
      <c r="T322" s="242"/>
      <c r="AT322" s="243" t="s">
        <v>211</v>
      </c>
      <c r="AU322" s="243" t="s">
        <v>82</v>
      </c>
      <c r="AV322" s="14" t="s">
        <v>84</v>
      </c>
      <c r="AW322" s="14" t="s">
        <v>31</v>
      </c>
      <c r="AX322" s="14" t="s">
        <v>75</v>
      </c>
      <c r="AY322" s="243" t="s">
        <v>203</v>
      </c>
    </row>
    <row r="323" spans="1:65" s="15" customFormat="1" ht="11.25">
      <c r="B323" s="261"/>
      <c r="C323" s="262"/>
      <c r="D323" s="224" t="s">
        <v>211</v>
      </c>
      <c r="E323" s="263" t="s">
        <v>1</v>
      </c>
      <c r="F323" s="264" t="s">
        <v>5614</v>
      </c>
      <c r="G323" s="262"/>
      <c r="H323" s="265">
        <v>1</v>
      </c>
      <c r="I323" s="266"/>
      <c r="J323" s="262"/>
      <c r="K323" s="262"/>
      <c r="L323" s="267"/>
      <c r="M323" s="268"/>
      <c r="N323" s="269"/>
      <c r="O323" s="269"/>
      <c r="P323" s="269"/>
      <c r="Q323" s="269"/>
      <c r="R323" s="269"/>
      <c r="S323" s="269"/>
      <c r="T323" s="270"/>
      <c r="AT323" s="271" t="s">
        <v>211</v>
      </c>
      <c r="AU323" s="271" t="s">
        <v>82</v>
      </c>
      <c r="AV323" s="15" t="s">
        <v>209</v>
      </c>
      <c r="AW323" s="15" t="s">
        <v>31</v>
      </c>
      <c r="AX323" s="15" t="s">
        <v>82</v>
      </c>
      <c r="AY323" s="271" t="s">
        <v>203</v>
      </c>
    </row>
    <row r="324" spans="1:65" s="2" customFormat="1" ht="33" customHeight="1">
      <c r="A324" s="35"/>
      <c r="B324" s="36"/>
      <c r="C324" s="209" t="s">
        <v>2315</v>
      </c>
      <c r="D324" s="209" t="s">
        <v>205</v>
      </c>
      <c r="E324" s="210" t="s">
        <v>6618</v>
      </c>
      <c r="F324" s="211" t="s">
        <v>6494</v>
      </c>
      <c r="G324" s="212" t="s">
        <v>5671</v>
      </c>
      <c r="H324" s="213">
        <v>2</v>
      </c>
      <c r="I324" s="214"/>
      <c r="J324" s="215">
        <f>ROUND(I324*H324,2)</f>
        <v>0</v>
      </c>
      <c r="K324" s="211" t="s">
        <v>1</v>
      </c>
      <c r="L324" s="40"/>
      <c r="M324" s="216" t="s">
        <v>1</v>
      </c>
      <c r="N324" s="217" t="s">
        <v>40</v>
      </c>
      <c r="O324" s="72"/>
      <c r="P324" s="218">
        <f>O324*H324</f>
        <v>0</v>
      </c>
      <c r="Q324" s="218">
        <v>0</v>
      </c>
      <c r="R324" s="218">
        <f>Q324*H324</f>
        <v>0</v>
      </c>
      <c r="S324" s="218">
        <v>0</v>
      </c>
      <c r="T324" s="219">
        <f>S324*H324</f>
        <v>0</v>
      </c>
      <c r="U324" s="35"/>
      <c r="V324" s="35"/>
      <c r="W324" s="35"/>
      <c r="X324" s="35"/>
      <c r="Y324" s="35"/>
      <c r="Z324" s="35"/>
      <c r="AA324" s="35"/>
      <c r="AB324" s="35"/>
      <c r="AC324" s="35"/>
      <c r="AD324" s="35"/>
      <c r="AE324" s="35"/>
      <c r="AR324" s="220" t="s">
        <v>209</v>
      </c>
      <c r="AT324" s="220" t="s">
        <v>205</v>
      </c>
      <c r="AU324" s="220" t="s">
        <v>82</v>
      </c>
      <c r="AY324" s="18" t="s">
        <v>203</v>
      </c>
      <c r="BE324" s="221">
        <f>IF(N324="základní",J324,0)</f>
        <v>0</v>
      </c>
      <c r="BF324" s="221">
        <f>IF(N324="snížená",J324,0)</f>
        <v>0</v>
      </c>
      <c r="BG324" s="221">
        <f>IF(N324="zákl. přenesená",J324,0)</f>
        <v>0</v>
      </c>
      <c r="BH324" s="221">
        <f>IF(N324="sníž. přenesená",J324,0)</f>
        <v>0</v>
      </c>
      <c r="BI324" s="221">
        <f>IF(N324="nulová",J324,0)</f>
        <v>0</v>
      </c>
      <c r="BJ324" s="18" t="s">
        <v>82</v>
      </c>
      <c r="BK324" s="221">
        <f>ROUND(I324*H324,2)</f>
        <v>0</v>
      </c>
      <c r="BL324" s="18" t="s">
        <v>209</v>
      </c>
      <c r="BM324" s="220" t="s">
        <v>3491</v>
      </c>
    </row>
    <row r="325" spans="1:65" s="13" customFormat="1" ht="22.5">
      <c r="B325" s="222"/>
      <c r="C325" s="223"/>
      <c r="D325" s="224" t="s">
        <v>211</v>
      </c>
      <c r="E325" s="225" t="s">
        <v>1</v>
      </c>
      <c r="F325" s="226" t="s">
        <v>6495</v>
      </c>
      <c r="G325" s="223"/>
      <c r="H325" s="225" t="s">
        <v>1</v>
      </c>
      <c r="I325" s="227"/>
      <c r="J325" s="223"/>
      <c r="K325" s="223"/>
      <c r="L325" s="228"/>
      <c r="M325" s="229"/>
      <c r="N325" s="230"/>
      <c r="O325" s="230"/>
      <c r="P325" s="230"/>
      <c r="Q325" s="230"/>
      <c r="R325" s="230"/>
      <c r="S325" s="230"/>
      <c r="T325" s="231"/>
      <c r="AT325" s="232" t="s">
        <v>211</v>
      </c>
      <c r="AU325" s="232" t="s">
        <v>82</v>
      </c>
      <c r="AV325" s="13" t="s">
        <v>82</v>
      </c>
      <c r="AW325" s="13" t="s">
        <v>31</v>
      </c>
      <c r="AX325" s="13" t="s">
        <v>75</v>
      </c>
      <c r="AY325" s="232" t="s">
        <v>203</v>
      </c>
    </row>
    <row r="326" spans="1:65" s="13" customFormat="1" ht="22.5">
      <c r="B326" s="222"/>
      <c r="C326" s="223"/>
      <c r="D326" s="224" t="s">
        <v>211</v>
      </c>
      <c r="E326" s="225" t="s">
        <v>1</v>
      </c>
      <c r="F326" s="226" t="s">
        <v>6496</v>
      </c>
      <c r="G326" s="223"/>
      <c r="H326" s="225" t="s">
        <v>1</v>
      </c>
      <c r="I326" s="227"/>
      <c r="J326" s="223"/>
      <c r="K326" s="223"/>
      <c r="L326" s="228"/>
      <c r="M326" s="229"/>
      <c r="N326" s="230"/>
      <c r="O326" s="230"/>
      <c r="P326" s="230"/>
      <c r="Q326" s="230"/>
      <c r="R326" s="230"/>
      <c r="S326" s="230"/>
      <c r="T326" s="231"/>
      <c r="AT326" s="232" t="s">
        <v>211</v>
      </c>
      <c r="AU326" s="232" t="s">
        <v>82</v>
      </c>
      <c r="AV326" s="13" t="s">
        <v>82</v>
      </c>
      <c r="AW326" s="13" t="s">
        <v>31</v>
      </c>
      <c r="AX326" s="13" t="s">
        <v>75</v>
      </c>
      <c r="AY326" s="232" t="s">
        <v>203</v>
      </c>
    </row>
    <row r="327" spans="1:65" s="13" customFormat="1" ht="22.5">
      <c r="B327" s="222"/>
      <c r="C327" s="223"/>
      <c r="D327" s="224" t="s">
        <v>211</v>
      </c>
      <c r="E327" s="225" t="s">
        <v>1</v>
      </c>
      <c r="F327" s="226" t="s">
        <v>6497</v>
      </c>
      <c r="G327" s="223"/>
      <c r="H327" s="225" t="s">
        <v>1</v>
      </c>
      <c r="I327" s="227"/>
      <c r="J327" s="223"/>
      <c r="K327" s="223"/>
      <c r="L327" s="228"/>
      <c r="M327" s="229"/>
      <c r="N327" s="230"/>
      <c r="O327" s="230"/>
      <c r="P327" s="230"/>
      <c r="Q327" s="230"/>
      <c r="R327" s="230"/>
      <c r="S327" s="230"/>
      <c r="T327" s="231"/>
      <c r="AT327" s="232" t="s">
        <v>211</v>
      </c>
      <c r="AU327" s="232" t="s">
        <v>82</v>
      </c>
      <c r="AV327" s="13" t="s">
        <v>82</v>
      </c>
      <c r="AW327" s="13" t="s">
        <v>31</v>
      </c>
      <c r="AX327" s="13" t="s">
        <v>75</v>
      </c>
      <c r="AY327" s="232" t="s">
        <v>203</v>
      </c>
    </row>
    <row r="328" spans="1:65" s="13" customFormat="1" ht="22.5">
      <c r="B328" s="222"/>
      <c r="C328" s="223"/>
      <c r="D328" s="224" t="s">
        <v>211</v>
      </c>
      <c r="E328" s="225" t="s">
        <v>1</v>
      </c>
      <c r="F328" s="226" t="s">
        <v>6498</v>
      </c>
      <c r="G328" s="223"/>
      <c r="H328" s="225" t="s">
        <v>1</v>
      </c>
      <c r="I328" s="227"/>
      <c r="J328" s="223"/>
      <c r="K328" s="223"/>
      <c r="L328" s="228"/>
      <c r="M328" s="229"/>
      <c r="N328" s="230"/>
      <c r="O328" s="230"/>
      <c r="P328" s="230"/>
      <c r="Q328" s="230"/>
      <c r="R328" s="230"/>
      <c r="S328" s="230"/>
      <c r="T328" s="231"/>
      <c r="AT328" s="232" t="s">
        <v>211</v>
      </c>
      <c r="AU328" s="232" t="s">
        <v>82</v>
      </c>
      <c r="AV328" s="13" t="s">
        <v>82</v>
      </c>
      <c r="AW328" s="13" t="s">
        <v>31</v>
      </c>
      <c r="AX328" s="13" t="s">
        <v>75</v>
      </c>
      <c r="AY328" s="232" t="s">
        <v>203</v>
      </c>
    </row>
    <row r="329" spans="1:65" s="13" customFormat="1" ht="33.75">
      <c r="B329" s="222"/>
      <c r="C329" s="223"/>
      <c r="D329" s="224" t="s">
        <v>211</v>
      </c>
      <c r="E329" s="225" t="s">
        <v>1</v>
      </c>
      <c r="F329" s="226" t="s">
        <v>6499</v>
      </c>
      <c r="G329" s="223"/>
      <c r="H329" s="225" t="s">
        <v>1</v>
      </c>
      <c r="I329" s="227"/>
      <c r="J329" s="223"/>
      <c r="K329" s="223"/>
      <c r="L329" s="228"/>
      <c r="M329" s="229"/>
      <c r="N329" s="230"/>
      <c r="O329" s="230"/>
      <c r="P329" s="230"/>
      <c r="Q329" s="230"/>
      <c r="R329" s="230"/>
      <c r="S329" s="230"/>
      <c r="T329" s="231"/>
      <c r="AT329" s="232" t="s">
        <v>211</v>
      </c>
      <c r="AU329" s="232" t="s">
        <v>82</v>
      </c>
      <c r="AV329" s="13" t="s">
        <v>82</v>
      </c>
      <c r="AW329" s="13" t="s">
        <v>31</v>
      </c>
      <c r="AX329" s="13" t="s">
        <v>75</v>
      </c>
      <c r="AY329" s="232" t="s">
        <v>203</v>
      </c>
    </row>
    <row r="330" spans="1:65" s="13" customFormat="1" ht="22.5">
      <c r="B330" s="222"/>
      <c r="C330" s="223"/>
      <c r="D330" s="224" t="s">
        <v>211</v>
      </c>
      <c r="E330" s="225" t="s">
        <v>1</v>
      </c>
      <c r="F330" s="226" t="s">
        <v>6500</v>
      </c>
      <c r="G330" s="223"/>
      <c r="H330" s="225" t="s">
        <v>1</v>
      </c>
      <c r="I330" s="227"/>
      <c r="J330" s="223"/>
      <c r="K330" s="223"/>
      <c r="L330" s="228"/>
      <c r="M330" s="229"/>
      <c r="N330" s="230"/>
      <c r="O330" s="230"/>
      <c r="P330" s="230"/>
      <c r="Q330" s="230"/>
      <c r="R330" s="230"/>
      <c r="S330" s="230"/>
      <c r="T330" s="231"/>
      <c r="AT330" s="232" t="s">
        <v>211</v>
      </c>
      <c r="AU330" s="232" t="s">
        <v>82</v>
      </c>
      <c r="AV330" s="13" t="s">
        <v>82</v>
      </c>
      <c r="AW330" s="13" t="s">
        <v>31</v>
      </c>
      <c r="AX330" s="13" t="s">
        <v>75</v>
      </c>
      <c r="AY330" s="232" t="s">
        <v>203</v>
      </c>
    </row>
    <row r="331" spans="1:65" s="13" customFormat="1" ht="22.5">
      <c r="B331" s="222"/>
      <c r="C331" s="223"/>
      <c r="D331" s="224" t="s">
        <v>211</v>
      </c>
      <c r="E331" s="225" t="s">
        <v>1</v>
      </c>
      <c r="F331" s="226" t="s">
        <v>6501</v>
      </c>
      <c r="G331" s="223"/>
      <c r="H331" s="225" t="s">
        <v>1</v>
      </c>
      <c r="I331" s="227"/>
      <c r="J331" s="223"/>
      <c r="K331" s="223"/>
      <c r="L331" s="228"/>
      <c r="M331" s="229"/>
      <c r="N331" s="230"/>
      <c r="O331" s="230"/>
      <c r="P331" s="230"/>
      <c r="Q331" s="230"/>
      <c r="R331" s="230"/>
      <c r="S331" s="230"/>
      <c r="T331" s="231"/>
      <c r="AT331" s="232" t="s">
        <v>211</v>
      </c>
      <c r="AU331" s="232" t="s">
        <v>82</v>
      </c>
      <c r="AV331" s="13" t="s">
        <v>82</v>
      </c>
      <c r="AW331" s="13" t="s">
        <v>31</v>
      </c>
      <c r="AX331" s="13" t="s">
        <v>75</v>
      </c>
      <c r="AY331" s="232" t="s">
        <v>203</v>
      </c>
    </row>
    <row r="332" spans="1:65" s="13" customFormat="1" ht="22.5">
      <c r="B332" s="222"/>
      <c r="C332" s="223"/>
      <c r="D332" s="224" t="s">
        <v>211</v>
      </c>
      <c r="E332" s="225" t="s">
        <v>1</v>
      </c>
      <c r="F332" s="226" t="s">
        <v>6502</v>
      </c>
      <c r="G332" s="223"/>
      <c r="H332" s="225" t="s">
        <v>1</v>
      </c>
      <c r="I332" s="227"/>
      <c r="J332" s="223"/>
      <c r="K332" s="223"/>
      <c r="L332" s="228"/>
      <c r="M332" s="229"/>
      <c r="N332" s="230"/>
      <c r="O332" s="230"/>
      <c r="P332" s="230"/>
      <c r="Q332" s="230"/>
      <c r="R332" s="230"/>
      <c r="S332" s="230"/>
      <c r="T332" s="231"/>
      <c r="AT332" s="232" t="s">
        <v>211</v>
      </c>
      <c r="AU332" s="232" t="s">
        <v>82</v>
      </c>
      <c r="AV332" s="13" t="s">
        <v>82</v>
      </c>
      <c r="AW332" s="13" t="s">
        <v>31</v>
      </c>
      <c r="AX332" s="13" t="s">
        <v>75</v>
      </c>
      <c r="AY332" s="232" t="s">
        <v>203</v>
      </c>
    </row>
    <row r="333" spans="1:65" s="13" customFormat="1" ht="33.75">
      <c r="B333" s="222"/>
      <c r="C333" s="223"/>
      <c r="D333" s="224" t="s">
        <v>211</v>
      </c>
      <c r="E333" s="225" t="s">
        <v>1</v>
      </c>
      <c r="F333" s="226" t="s">
        <v>6503</v>
      </c>
      <c r="G333" s="223"/>
      <c r="H333" s="225" t="s">
        <v>1</v>
      </c>
      <c r="I333" s="227"/>
      <c r="J333" s="223"/>
      <c r="K333" s="223"/>
      <c r="L333" s="228"/>
      <c r="M333" s="229"/>
      <c r="N333" s="230"/>
      <c r="O333" s="230"/>
      <c r="P333" s="230"/>
      <c r="Q333" s="230"/>
      <c r="R333" s="230"/>
      <c r="S333" s="230"/>
      <c r="T333" s="231"/>
      <c r="AT333" s="232" t="s">
        <v>211</v>
      </c>
      <c r="AU333" s="232" t="s">
        <v>82</v>
      </c>
      <c r="AV333" s="13" t="s">
        <v>82</v>
      </c>
      <c r="AW333" s="13" t="s">
        <v>31</v>
      </c>
      <c r="AX333" s="13" t="s">
        <v>75</v>
      </c>
      <c r="AY333" s="232" t="s">
        <v>203</v>
      </c>
    </row>
    <row r="334" spans="1:65" s="13" customFormat="1" ht="11.25">
      <c r="B334" s="222"/>
      <c r="C334" s="223"/>
      <c r="D334" s="224" t="s">
        <v>211</v>
      </c>
      <c r="E334" s="225" t="s">
        <v>1</v>
      </c>
      <c r="F334" s="226" t="s">
        <v>6619</v>
      </c>
      <c r="G334" s="223"/>
      <c r="H334" s="225" t="s">
        <v>1</v>
      </c>
      <c r="I334" s="227"/>
      <c r="J334" s="223"/>
      <c r="K334" s="223"/>
      <c r="L334" s="228"/>
      <c r="M334" s="229"/>
      <c r="N334" s="230"/>
      <c r="O334" s="230"/>
      <c r="P334" s="230"/>
      <c r="Q334" s="230"/>
      <c r="R334" s="230"/>
      <c r="S334" s="230"/>
      <c r="T334" s="231"/>
      <c r="AT334" s="232" t="s">
        <v>211</v>
      </c>
      <c r="AU334" s="232" t="s">
        <v>82</v>
      </c>
      <c r="AV334" s="13" t="s">
        <v>82</v>
      </c>
      <c r="AW334" s="13" t="s">
        <v>31</v>
      </c>
      <c r="AX334" s="13" t="s">
        <v>75</v>
      </c>
      <c r="AY334" s="232" t="s">
        <v>203</v>
      </c>
    </row>
    <row r="335" spans="1:65" s="14" customFormat="1" ht="11.25">
      <c r="B335" s="233"/>
      <c r="C335" s="234"/>
      <c r="D335" s="224" t="s">
        <v>211</v>
      </c>
      <c r="E335" s="235" t="s">
        <v>1</v>
      </c>
      <c r="F335" s="236" t="s">
        <v>84</v>
      </c>
      <c r="G335" s="234"/>
      <c r="H335" s="237">
        <v>2</v>
      </c>
      <c r="I335" s="238"/>
      <c r="J335" s="234"/>
      <c r="K335" s="234"/>
      <c r="L335" s="239"/>
      <c r="M335" s="240"/>
      <c r="N335" s="241"/>
      <c r="O335" s="241"/>
      <c r="P335" s="241"/>
      <c r="Q335" s="241"/>
      <c r="R335" s="241"/>
      <c r="S335" s="241"/>
      <c r="T335" s="242"/>
      <c r="AT335" s="243" t="s">
        <v>211</v>
      </c>
      <c r="AU335" s="243" t="s">
        <v>82</v>
      </c>
      <c r="AV335" s="14" t="s">
        <v>84</v>
      </c>
      <c r="AW335" s="14" t="s">
        <v>31</v>
      </c>
      <c r="AX335" s="14" t="s">
        <v>75</v>
      </c>
      <c r="AY335" s="243" t="s">
        <v>203</v>
      </c>
    </row>
    <row r="336" spans="1:65" s="15" customFormat="1" ht="11.25">
      <c r="B336" s="261"/>
      <c r="C336" s="262"/>
      <c r="D336" s="224" t="s">
        <v>211</v>
      </c>
      <c r="E336" s="263" t="s">
        <v>1</v>
      </c>
      <c r="F336" s="264" t="s">
        <v>5614</v>
      </c>
      <c r="G336" s="262"/>
      <c r="H336" s="265">
        <v>2</v>
      </c>
      <c r="I336" s="266"/>
      <c r="J336" s="262"/>
      <c r="K336" s="262"/>
      <c r="L336" s="267"/>
      <c r="M336" s="268"/>
      <c r="N336" s="269"/>
      <c r="O336" s="269"/>
      <c r="P336" s="269"/>
      <c r="Q336" s="269"/>
      <c r="R336" s="269"/>
      <c r="S336" s="269"/>
      <c r="T336" s="270"/>
      <c r="AT336" s="271" t="s">
        <v>211</v>
      </c>
      <c r="AU336" s="271" t="s">
        <v>82</v>
      </c>
      <c r="AV336" s="15" t="s">
        <v>209</v>
      </c>
      <c r="AW336" s="15" t="s">
        <v>31</v>
      </c>
      <c r="AX336" s="15" t="s">
        <v>82</v>
      </c>
      <c r="AY336" s="271" t="s">
        <v>203</v>
      </c>
    </row>
    <row r="337" spans="1:65" s="2" customFormat="1" ht="33" customHeight="1">
      <c r="A337" s="35"/>
      <c r="B337" s="36"/>
      <c r="C337" s="209" t="s">
        <v>2320</v>
      </c>
      <c r="D337" s="209" t="s">
        <v>205</v>
      </c>
      <c r="E337" s="210" t="s">
        <v>6620</v>
      </c>
      <c r="F337" s="211" t="s">
        <v>6621</v>
      </c>
      <c r="G337" s="212" t="s">
        <v>5671</v>
      </c>
      <c r="H337" s="213">
        <v>4</v>
      </c>
      <c r="I337" s="214"/>
      <c r="J337" s="215">
        <f>ROUND(I337*H337,2)</f>
        <v>0</v>
      </c>
      <c r="K337" s="211" t="s">
        <v>1</v>
      </c>
      <c r="L337" s="40"/>
      <c r="M337" s="216" t="s">
        <v>1</v>
      </c>
      <c r="N337" s="217" t="s">
        <v>40</v>
      </c>
      <c r="O337" s="72"/>
      <c r="P337" s="218">
        <f>O337*H337</f>
        <v>0</v>
      </c>
      <c r="Q337" s="218">
        <v>0</v>
      </c>
      <c r="R337" s="218">
        <f>Q337*H337</f>
        <v>0</v>
      </c>
      <c r="S337" s="218">
        <v>0</v>
      </c>
      <c r="T337" s="219">
        <f>S337*H337</f>
        <v>0</v>
      </c>
      <c r="U337" s="35"/>
      <c r="V337" s="35"/>
      <c r="W337" s="35"/>
      <c r="X337" s="35"/>
      <c r="Y337" s="35"/>
      <c r="Z337" s="35"/>
      <c r="AA337" s="35"/>
      <c r="AB337" s="35"/>
      <c r="AC337" s="35"/>
      <c r="AD337" s="35"/>
      <c r="AE337" s="35"/>
      <c r="AR337" s="220" t="s">
        <v>209</v>
      </c>
      <c r="AT337" s="220" t="s">
        <v>205</v>
      </c>
      <c r="AU337" s="220" t="s">
        <v>82</v>
      </c>
      <c r="AY337" s="18" t="s">
        <v>203</v>
      </c>
      <c r="BE337" s="221">
        <f>IF(N337="základní",J337,0)</f>
        <v>0</v>
      </c>
      <c r="BF337" s="221">
        <f>IF(N337="snížená",J337,0)</f>
        <v>0</v>
      </c>
      <c r="BG337" s="221">
        <f>IF(N337="zákl. přenesená",J337,0)</f>
        <v>0</v>
      </c>
      <c r="BH337" s="221">
        <f>IF(N337="sníž. přenesená",J337,0)</f>
        <v>0</v>
      </c>
      <c r="BI337" s="221">
        <f>IF(N337="nulová",J337,0)</f>
        <v>0</v>
      </c>
      <c r="BJ337" s="18" t="s">
        <v>82</v>
      </c>
      <c r="BK337" s="221">
        <f>ROUND(I337*H337,2)</f>
        <v>0</v>
      </c>
      <c r="BL337" s="18" t="s">
        <v>209</v>
      </c>
      <c r="BM337" s="220" t="s">
        <v>3499</v>
      </c>
    </row>
    <row r="338" spans="1:65" s="2" customFormat="1" ht="44.25" customHeight="1">
      <c r="A338" s="35"/>
      <c r="B338" s="36"/>
      <c r="C338" s="209" t="s">
        <v>2325</v>
      </c>
      <c r="D338" s="209" t="s">
        <v>205</v>
      </c>
      <c r="E338" s="210" t="s">
        <v>6622</v>
      </c>
      <c r="F338" s="211" t="s">
        <v>6517</v>
      </c>
      <c r="G338" s="212" t="s">
        <v>5671</v>
      </c>
      <c r="H338" s="213">
        <v>2</v>
      </c>
      <c r="I338" s="214"/>
      <c r="J338" s="215">
        <f>ROUND(I338*H338,2)</f>
        <v>0</v>
      </c>
      <c r="K338" s="211" t="s">
        <v>1</v>
      </c>
      <c r="L338" s="40"/>
      <c r="M338" s="216" t="s">
        <v>1</v>
      </c>
      <c r="N338" s="217" t="s">
        <v>40</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209</v>
      </c>
      <c r="AT338" s="220" t="s">
        <v>205</v>
      </c>
      <c r="AU338" s="220" t="s">
        <v>82</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209</v>
      </c>
      <c r="BM338" s="220" t="s">
        <v>3508</v>
      </c>
    </row>
    <row r="339" spans="1:65" s="13" customFormat="1" ht="22.5">
      <c r="B339" s="222"/>
      <c r="C339" s="223"/>
      <c r="D339" s="224" t="s">
        <v>211</v>
      </c>
      <c r="E339" s="225" t="s">
        <v>1</v>
      </c>
      <c r="F339" s="226" t="s">
        <v>6513</v>
      </c>
      <c r="G339" s="223"/>
      <c r="H339" s="225" t="s">
        <v>1</v>
      </c>
      <c r="I339" s="227"/>
      <c r="J339" s="223"/>
      <c r="K339" s="223"/>
      <c r="L339" s="228"/>
      <c r="M339" s="229"/>
      <c r="N339" s="230"/>
      <c r="O339" s="230"/>
      <c r="P339" s="230"/>
      <c r="Q339" s="230"/>
      <c r="R339" s="230"/>
      <c r="S339" s="230"/>
      <c r="T339" s="231"/>
      <c r="AT339" s="232" t="s">
        <v>211</v>
      </c>
      <c r="AU339" s="232" t="s">
        <v>82</v>
      </c>
      <c r="AV339" s="13" t="s">
        <v>82</v>
      </c>
      <c r="AW339" s="13" t="s">
        <v>31</v>
      </c>
      <c r="AX339" s="13" t="s">
        <v>75</v>
      </c>
      <c r="AY339" s="232" t="s">
        <v>203</v>
      </c>
    </row>
    <row r="340" spans="1:65" s="14" customFormat="1" ht="11.25">
      <c r="B340" s="233"/>
      <c r="C340" s="234"/>
      <c r="D340" s="224" t="s">
        <v>211</v>
      </c>
      <c r="E340" s="235" t="s">
        <v>1</v>
      </c>
      <c r="F340" s="236" t="s">
        <v>84</v>
      </c>
      <c r="G340" s="234"/>
      <c r="H340" s="237">
        <v>2</v>
      </c>
      <c r="I340" s="238"/>
      <c r="J340" s="234"/>
      <c r="K340" s="234"/>
      <c r="L340" s="239"/>
      <c r="M340" s="240"/>
      <c r="N340" s="241"/>
      <c r="O340" s="241"/>
      <c r="P340" s="241"/>
      <c r="Q340" s="241"/>
      <c r="R340" s="241"/>
      <c r="S340" s="241"/>
      <c r="T340" s="242"/>
      <c r="AT340" s="243" t="s">
        <v>211</v>
      </c>
      <c r="AU340" s="243" t="s">
        <v>82</v>
      </c>
      <c r="AV340" s="14" t="s">
        <v>84</v>
      </c>
      <c r="AW340" s="14" t="s">
        <v>31</v>
      </c>
      <c r="AX340" s="14" t="s">
        <v>75</v>
      </c>
      <c r="AY340" s="243" t="s">
        <v>203</v>
      </c>
    </row>
    <row r="341" spans="1:65" s="15" customFormat="1" ht="11.25">
      <c r="B341" s="261"/>
      <c r="C341" s="262"/>
      <c r="D341" s="224" t="s">
        <v>211</v>
      </c>
      <c r="E341" s="263" t="s">
        <v>1</v>
      </c>
      <c r="F341" s="264" t="s">
        <v>5614</v>
      </c>
      <c r="G341" s="262"/>
      <c r="H341" s="265">
        <v>2</v>
      </c>
      <c r="I341" s="266"/>
      <c r="J341" s="262"/>
      <c r="K341" s="262"/>
      <c r="L341" s="267"/>
      <c r="M341" s="268"/>
      <c r="N341" s="269"/>
      <c r="O341" s="269"/>
      <c r="P341" s="269"/>
      <c r="Q341" s="269"/>
      <c r="R341" s="269"/>
      <c r="S341" s="269"/>
      <c r="T341" s="270"/>
      <c r="AT341" s="271" t="s">
        <v>211</v>
      </c>
      <c r="AU341" s="271" t="s">
        <v>82</v>
      </c>
      <c r="AV341" s="15" t="s">
        <v>209</v>
      </c>
      <c r="AW341" s="15" t="s">
        <v>31</v>
      </c>
      <c r="AX341" s="15" t="s">
        <v>82</v>
      </c>
      <c r="AY341" s="271" t="s">
        <v>203</v>
      </c>
    </row>
    <row r="342" spans="1:65" s="2" customFormat="1" ht="16.5" customHeight="1">
      <c r="A342" s="35"/>
      <c r="B342" s="36"/>
      <c r="C342" s="209" t="s">
        <v>2330</v>
      </c>
      <c r="D342" s="209" t="s">
        <v>205</v>
      </c>
      <c r="E342" s="210" t="s">
        <v>6623</v>
      </c>
      <c r="F342" s="211" t="s">
        <v>6521</v>
      </c>
      <c r="G342" s="212" t="s">
        <v>6134</v>
      </c>
      <c r="H342" s="213">
        <v>5</v>
      </c>
      <c r="I342" s="214"/>
      <c r="J342" s="215">
        <f t="shared" ref="J342:J349" si="40">ROUND(I342*H342,2)</f>
        <v>0</v>
      </c>
      <c r="K342" s="211" t="s">
        <v>1</v>
      </c>
      <c r="L342" s="40"/>
      <c r="M342" s="216" t="s">
        <v>1</v>
      </c>
      <c r="N342" s="217" t="s">
        <v>40</v>
      </c>
      <c r="O342" s="72"/>
      <c r="P342" s="218">
        <f t="shared" ref="P342:P349" si="41">O342*H342</f>
        <v>0</v>
      </c>
      <c r="Q342" s="218">
        <v>0</v>
      </c>
      <c r="R342" s="218">
        <f t="shared" ref="R342:R349" si="42">Q342*H342</f>
        <v>0</v>
      </c>
      <c r="S342" s="218">
        <v>0</v>
      </c>
      <c r="T342" s="219">
        <f t="shared" ref="T342:T349" si="43">S342*H342</f>
        <v>0</v>
      </c>
      <c r="U342" s="35"/>
      <c r="V342" s="35"/>
      <c r="W342" s="35"/>
      <c r="X342" s="35"/>
      <c r="Y342" s="35"/>
      <c r="Z342" s="35"/>
      <c r="AA342" s="35"/>
      <c r="AB342" s="35"/>
      <c r="AC342" s="35"/>
      <c r="AD342" s="35"/>
      <c r="AE342" s="35"/>
      <c r="AR342" s="220" t="s">
        <v>209</v>
      </c>
      <c r="AT342" s="220" t="s">
        <v>205</v>
      </c>
      <c r="AU342" s="220" t="s">
        <v>82</v>
      </c>
      <c r="AY342" s="18" t="s">
        <v>203</v>
      </c>
      <c r="BE342" s="221">
        <f t="shared" ref="BE342:BE349" si="44">IF(N342="základní",J342,0)</f>
        <v>0</v>
      </c>
      <c r="BF342" s="221">
        <f t="shared" ref="BF342:BF349" si="45">IF(N342="snížená",J342,0)</f>
        <v>0</v>
      </c>
      <c r="BG342" s="221">
        <f t="shared" ref="BG342:BG349" si="46">IF(N342="zákl. přenesená",J342,0)</f>
        <v>0</v>
      </c>
      <c r="BH342" s="221">
        <f t="shared" ref="BH342:BH349" si="47">IF(N342="sníž. přenesená",J342,0)</f>
        <v>0</v>
      </c>
      <c r="BI342" s="221">
        <f t="shared" ref="BI342:BI349" si="48">IF(N342="nulová",J342,0)</f>
        <v>0</v>
      </c>
      <c r="BJ342" s="18" t="s">
        <v>82</v>
      </c>
      <c r="BK342" s="221">
        <f t="shared" ref="BK342:BK349" si="49">ROUND(I342*H342,2)</f>
        <v>0</v>
      </c>
      <c r="BL342" s="18" t="s">
        <v>209</v>
      </c>
      <c r="BM342" s="220" t="s">
        <v>2240</v>
      </c>
    </row>
    <row r="343" spans="1:65" s="2" customFormat="1" ht="16.5" customHeight="1">
      <c r="A343" s="35"/>
      <c r="B343" s="36"/>
      <c r="C343" s="209" t="s">
        <v>2245</v>
      </c>
      <c r="D343" s="209" t="s">
        <v>205</v>
      </c>
      <c r="E343" s="210" t="s">
        <v>6624</v>
      </c>
      <c r="F343" s="211" t="s">
        <v>6525</v>
      </c>
      <c r="G343" s="212" t="s">
        <v>6134</v>
      </c>
      <c r="H343" s="213">
        <v>4</v>
      </c>
      <c r="I343" s="214"/>
      <c r="J343" s="215">
        <f t="shared" si="40"/>
        <v>0</v>
      </c>
      <c r="K343" s="211" t="s">
        <v>1</v>
      </c>
      <c r="L343" s="40"/>
      <c r="M343" s="216" t="s">
        <v>1</v>
      </c>
      <c r="N343" s="217" t="s">
        <v>40</v>
      </c>
      <c r="O343" s="72"/>
      <c r="P343" s="218">
        <f t="shared" si="41"/>
        <v>0</v>
      </c>
      <c r="Q343" s="218">
        <v>0</v>
      </c>
      <c r="R343" s="218">
        <f t="shared" si="42"/>
        <v>0</v>
      </c>
      <c r="S343" s="218">
        <v>0</v>
      </c>
      <c r="T343" s="219">
        <f t="shared" si="43"/>
        <v>0</v>
      </c>
      <c r="U343" s="35"/>
      <c r="V343" s="35"/>
      <c r="W343" s="35"/>
      <c r="X343" s="35"/>
      <c r="Y343" s="35"/>
      <c r="Z343" s="35"/>
      <c r="AA343" s="35"/>
      <c r="AB343" s="35"/>
      <c r="AC343" s="35"/>
      <c r="AD343" s="35"/>
      <c r="AE343" s="35"/>
      <c r="AR343" s="220" t="s">
        <v>209</v>
      </c>
      <c r="AT343" s="220" t="s">
        <v>205</v>
      </c>
      <c r="AU343" s="220" t="s">
        <v>82</v>
      </c>
      <c r="AY343" s="18" t="s">
        <v>203</v>
      </c>
      <c r="BE343" s="221">
        <f t="shared" si="44"/>
        <v>0</v>
      </c>
      <c r="BF343" s="221">
        <f t="shared" si="45"/>
        <v>0</v>
      </c>
      <c r="BG343" s="221">
        <f t="shared" si="46"/>
        <v>0</v>
      </c>
      <c r="BH343" s="221">
        <f t="shared" si="47"/>
        <v>0</v>
      </c>
      <c r="BI343" s="221">
        <f t="shared" si="48"/>
        <v>0</v>
      </c>
      <c r="BJ343" s="18" t="s">
        <v>82</v>
      </c>
      <c r="BK343" s="221">
        <f t="shared" si="49"/>
        <v>0</v>
      </c>
      <c r="BL343" s="18" t="s">
        <v>209</v>
      </c>
      <c r="BM343" s="220" t="s">
        <v>3526</v>
      </c>
    </row>
    <row r="344" spans="1:65" s="2" customFormat="1" ht="33" customHeight="1">
      <c r="A344" s="35"/>
      <c r="B344" s="36"/>
      <c r="C344" s="209" t="s">
        <v>2339</v>
      </c>
      <c r="D344" s="209" t="s">
        <v>205</v>
      </c>
      <c r="E344" s="210" t="s">
        <v>6625</v>
      </c>
      <c r="F344" s="211" t="s">
        <v>6626</v>
      </c>
      <c r="G344" s="212" t="s">
        <v>6134</v>
      </c>
      <c r="H344" s="213">
        <v>1</v>
      </c>
      <c r="I344" s="214"/>
      <c r="J344" s="215">
        <f t="shared" si="40"/>
        <v>0</v>
      </c>
      <c r="K344" s="211" t="s">
        <v>1</v>
      </c>
      <c r="L344" s="40"/>
      <c r="M344" s="216" t="s">
        <v>1</v>
      </c>
      <c r="N344" s="217" t="s">
        <v>40</v>
      </c>
      <c r="O344" s="72"/>
      <c r="P344" s="218">
        <f t="shared" si="41"/>
        <v>0</v>
      </c>
      <c r="Q344" s="218">
        <v>0</v>
      </c>
      <c r="R344" s="218">
        <f t="shared" si="42"/>
        <v>0</v>
      </c>
      <c r="S344" s="218">
        <v>0</v>
      </c>
      <c r="T344" s="219">
        <f t="shared" si="43"/>
        <v>0</v>
      </c>
      <c r="U344" s="35"/>
      <c r="V344" s="35"/>
      <c r="W344" s="35"/>
      <c r="X344" s="35"/>
      <c r="Y344" s="35"/>
      <c r="Z344" s="35"/>
      <c r="AA344" s="35"/>
      <c r="AB344" s="35"/>
      <c r="AC344" s="35"/>
      <c r="AD344" s="35"/>
      <c r="AE344" s="35"/>
      <c r="AR344" s="220" t="s">
        <v>209</v>
      </c>
      <c r="AT344" s="220" t="s">
        <v>205</v>
      </c>
      <c r="AU344" s="220" t="s">
        <v>82</v>
      </c>
      <c r="AY344" s="18" t="s">
        <v>203</v>
      </c>
      <c r="BE344" s="221">
        <f t="shared" si="44"/>
        <v>0</v>
      </c>
      <c r="BF344" s="221">
        <f t="shared" si="45"/>
        <v>0</v>
      </c>
      <c r="BG344" s="221">
        <f t="shared" si="46"/>
        <v>0</v>
      </c>
      <c r="BH344" s="221">
        <f t="shared" si="47"/>
        <v>0</v>
      </c>
      <c r="BI344" s="221">
        <f t="shared" si="48"/>
        <v>0</v>
      </c>
      <c r="BJ344" s="18" t="s">
        <v>82</v>
      </c>
      <c r="BK344" s="221">
        <f t="shared" si="49"/>
        <v>0</v>
      </c>
      <c r="BL344" s="18" t="s">
        <v>209</v>
      </c>
      <c r="BM344" s="220" t="s">
        <v>3534</v>
      </c>
    </row>
    <row r="345" spans="1:65" s="2" customFormat="1" ht="33" customHeight="1">
      <c r="A345" s="35"/>
      <c r="B345" s="36"/>
      <c r="C345" s="209" t="s">
        <v>2344</v>
      </c>
      <c r="D345" s="209" t="s">
        <v>205</v>
      </c>
      <c r="E345" s="210" t="s">
        <v>6627</v>
      </c>
      <c r="F345" s="211" t="s">
        <v>6529</v>
      </c>
      <c r="G345" s="212" t="s">
        <v>6134</v>
      </c>
      <c r="H345" s="213">
        <v>6</v>
      </c>
      <c r="I345" s="214"/>
      <c r="J345" s="215">
        <f t="shared" si="40"/>
        <v>0</v>
      </c>
      <c r="K345" s="211" t="s">
        <v>1</v>
      </c>
      <c r="L345" s="40"/>
      <c r="M345" s="216" t="s">
        <v>1</v>
      </c>
      <c r="N345" s="217" t="s">
        <v>40</v>
      </c>
      <c r="O345" s="72"/>
      <c r="P345" s="218">
        <f t="shared" si="41"/>
        <v>0</v>
      </c>
      <c r="Q345" s="218">
        <v>0</v>
      </c>
      <c r="R345" s="218">
        <f t="shared" si="42"/>
        <v>0</v>
      </c>
      <c r="S345" s="218">
        <v>0</v>
      </c>
      <c r="T345" s="219">
        <f t="shared" si="43"/>
        <v>0</v>
      </c>
      <c r="U345" s="35"/>
      <c r="V345" s="35"/>
      <c r="W345" s="35"/>
      <c r="X345" s="35"/>
      <c r="Y345" s="35"/>
      <c r="Z345" s="35"/>
      <c r="AA345" s="35"/>
      <c r="AB345" s="35"/>
      <c r="AC345" s="35"/>
      <c r="AD345" s="35"/>
      <c r="AE345" s="35"/>
      <c r="AR345" s="220" t="s">
        <v>209</v>
      </c>
      <c r="AT345" s="220" t="s">
        <v>205</v>
      </c>
      <c r="AU345" s="220" t="s">
        <v>82</v>
      </c>
      <c r="AY345" s="18" t="s">
        <v>203</v>
      </c>
      <c r="BE345" s="221">
        <f t="shared" si="44"/>
        <v>0</v>
      </c>
      <c r="BF345" s="221">
        <f t="shared" si="45"/>
        <v>0</v>
      </c>
      <c r="BG345" s="221">
        <f t="shared" si="46"/>
        <v>0</v>
      </c>
      <c r="BH345" s="221">
        <f t="shared" si="47"/>
        <v>0</v>
      </c>
      <c r="BI345" s="221">
        <f t="shared" si="48"/>
        <v>0</v>
      </c>
      <c r="BJ345" s="18" t="s">
        <v>82</v>
      </c>
      <c r="BK345" s="221">
        <f t="shared" si="49"/>
        <v>0</v>
      </c>
      <c r="BL345" s="18" t="s">
        <v>209</v>
      </c>
      <c r="BM345" s="220" t="s">
        <v>3542</v>
      </c>
    </row>
    <row r="346" spans="1:65" s="2" customFormat="1" ht="33" customHeight="1">
      <c r="A346" s="35"/>
      <c r="B346" s="36"/>
      <c r="C346" s="209" t="s">
        <v>2348</v>
      </c>
      <c r="D346" s="209" t="s">
        <v>205</v>
      </c>
      <c r="E346" s="210" t="s">
        <v>6628</v>
      </c>
      <c r="F346" s="211" t="s">
        <v>6533</v>
      </c>
      <c r="G346" s="212" t="s">
        <v>6134</v>
      </c>
      <c r="H346" s="213">
        <v>8</v>
      </c>
      <c r="I346" s="214"/>
      <c r="J346" s="215">
        <f t="shared" si="40"/>
        <v>0</v>
      </c>
      <c r="K346" s="211" t="s">
        <v>1</v>
      </c>
      <c r="L346" s="40"/>
      <c r="M346" s="216" t="s">
        <v>1</v>
      </c>
      <c r="N346" s="217" t="s">
        <v>40</v>
      </c>
      <c r="O346" s="72"/>
      <c r="P346" s="218">
        <f t="shared" si="41"/>
        <v>0</v>
      </c>
      <c r="Q346" s="218">
        <v>0</v>
      </c>
      <c r="R346" s="218">
        <f t="shared" si="42"/>
        <v>0</v>
      </c>
      <c r="S346" s="218">
        <v>0</v>
      </c>
      <c r="T346" s="219">
        <f t="shared" si="43"/>
        <v>0</v>
      </c>
      <c r="U346" s="35"/>
      <c r="V346" s="35"/>
      <c r="W346" s="35"/>
      <c r="X346" s="35"/>
      <c r="Y346" s="35"/>
      <c r="Z346" s="35"/>
      <c r="AA346" s="35"/>
      <c r="AB346" s="35"/>
      <c r="AC346" s="35"/>
      <c r="AD346" s="35"/>
      <c r="AE346" s="35"/>
      <c r="AR346" s="220" t="s">
        <v>209</v>
      </c>
      <c r="AT346" s="220" t="s">
        <v>205</v>
      </c>
      <c r="AU346" s="220" t="s">
        <v>82</v>
      </c>
      <c r="AY346" s="18" t="s">
        <v>203</v>
      </c>
      <c r="BE346" s="221">
        <f t="shared" si="44"/>
        <v>0</v>
      </c>
      <c r="BF346" s="221">
        <f t="shared" si="45"/>
        <v>0</v>
      </c>
      <c r="BG346" s="221">
        <f t="shared" si="46"/>
        <v>0</v>
      </c>
      <c r="BH346" s="221">
        <f t="shared" si="47"/>
        <v>0</v>
      </c>
      <c r="BI346" s="221">
        <f t="shared" si="48"/>
        <v>0</v>
      </c>
      <c r="BJ346" s="18" t="s">
        <v>82</v>
      </c>
      <c r="BK346" s="221">
        <f t="shared" si="49"/>
        <v>0</v>
      </c>
      <c r="BL346" s="18" t="s">
        <v>209</v>
      </c>
      <c r="BM346" s="220" t="s">
        <v>3550</v>
      </c>
    </row>
    <row r="347" spans="1:65" s="2" customFormat="1" ht="33" customHeight="1">
      <c r="A347" s="35"/>
      <c r="B347" s="36"/>
      <c r="C347" s="209" t="s">
        <v>2354</v>
      </c>
      <c r="D347" s="209" t="s">
        <v>205</v>
      </c>
      <c r="E347" s="210" t="s">
        <v>6629</v>
      </c>
      <c r="F347" s="211" t="s">
        <v>6535</v>
      </c>
      <c r="G347" s="212" t="s">
        <v>6134</v>
      </c>
      <c r="H347" s="213">
        <v>5</v>
      </c>
      <c r="I347" s="214"/>
      <c r="J347" s="215">
        <f t="shared" si="40"/>
        <v>0</v>
      </c>
      <c r="K347" s="211" t="s">
        <v>1</v>
      </c>
      <c r="L347" s="40"/>
      <c r="M347" s="216" t="s">
        <v>1</v>
      </c>
      <c r="N347" s="217" t="s">
        <v>40</v>
      </c>
      <c r="O347" s="72"/>
      <c r="P347" s="218">
        <f t="shared" si="41"/>
        <v>0</v>
      </c>
      <c r="Q347" s="218">
        <v>0</v>
      </c>
      <c r="R347" s="218">
        <f t="shared" si="42"/>
        <v>0</v>
      </c>
      <c r="S347" s="218">
        <v>0</v>
      </c>
      <c r="T347" s="219">
        <f t="shared" si="43"/>
        <v>0</v>
      </c>
      <c r="U347" s="35"/>
      <c r="V347" s="35"/>
      <c r="W347" s="35"/>
      <c r="X347" s="35"/>
      <c r="Y347" s="35"/>
      <c r="Z347" s="35"/>
      <c r="AA347" s="35"/>
      <c r="AB347" s="35"/>
      <c r="AC347" s="35"/>
      <c r="AD347" s="35"/>
      <c r="AE347" s="35"/>
      <c r="AR347" s="220" t="s">
        <v>209</v>
      </c>
      <c r="AT347" s="220" t="s">
        <v>205</v>
      </c>
      <c r="AU347" s="220" t="s">
        <v>82</v>
      </c>
      <c r="AY347" s="18" t="s">
        <v>203</v>
      </c>
      <c r="BE347" s="221">
        <f t="shared" si="44"/>
        <v>0</v>
      </c>
      <c r="BF347" s="221">
        <f t="shared" si="45"/>
        <v>0</v>
      </c>
      <c r="BG347" s="221">
        <f t="shared" si="46"/>
        <v>0</v>
      </c>
      <c r="BH347" s="221">
        <f t="shared" si="47"/>
        <v>0</v>
      </c>
      <c r="BI347" s="221">
        <f t="shared" si="48"/>
        <v>0</v>
      </c>
      <c r="BJ347" s="18" t="s">
        <v>82</v>
      </c>
      <c r="BK347" s="221">
        <f t="shared" si="49"/>
        <v>0</v>
      </c>
      <c r="BL347" s="18" t="s">
        <v>209</v>
      </c>
      <c r="BM347" s="220" t="s">
        <v>3560</v>
      </c>
    </row>
    <row r="348" spans="1:65" s="2" customFormat="1" ht="33" customHeight="1">
      <c r="A348" s="35"/>
      <c r="B348" s="36"/>
      <c r="C348" s="209" t="s">
        <v>2360</v>
      </c>
      <c r="D348" s="209" t="s">
        <v>205</v>
      </c>
      <c r="E348" s="210" t="s">
        <v>6630</v>
      </c>
      <c r="F348" s="211" t="s">
        <v>6539</v>
      </c>
      <c r="G348" s="212" t="s">
        <v>240</v>
      </c>
      <c r="H348" s="213">
        <v>120</v>
      </c>
      <c r="I348" s="214"/>
      <c r="J348" s="215">
        <f t="shared" si="40"/>
        <v>0</v>
      </c>
      <c r="K348" s="211" t="s">
        <v>1</v>
      </c>
      <c r="L348" s="40"/>
      <c r="M348" s="216" t="s">
        <v>1</v>
      </c>
      <c r="N348" s="217" t="s">
        <v>40</v>
      </c>
      <c r="O348" s="72"/>
      <c r="P348" s="218">
        <f t="shared" si="41"/>
        <v>0</v>
      </c>
      <c r="Q348" s="218">
        <v>0</v>
      </c>
      <c r="R348" s="218">
        <f t="shared" si="42"/>
        <v>0</v>
      </c>
      <c r="S348" s="218">
        <v>0</v>
      </c>
      <c r="T348" s="219">
        <f t="shared" si="43"/>
        <v>0</v>
      </c>
      <c r="U348" s="35"/>
      <c r="V348" s="35"/>
      <c r="W348" s="35"/>
      <c r="X348" s="35"/>
      <c r="Y348" s="35"/>
      <c r="Z348" s="35"/>
      <c r="AA348" s="35"/>
      <c r="AB348" s="35"/>
      <c r="AC348" s="35"/>
      <c r="AD348" s="35"/>
      <c r="AE348" s="35"/>
      <c r="AR348" s="220" t="s">
        <v>209</v>
      </c>
      <c r="AT348" s="220" t="s">
        <v>205</v>
      </c>
      <c r="AU348" s="220" t="s">
        <v>82</v>
      </c>
      <c r="AY348" s="18" t="s">
        <v>203</v>
      </c>
      <c r="BE348" s="221">
        <f t="shared" si="44"/>
        <v>0</v>
      </c>
      <c r="BF348" s="221">
        <f t="shared" si="45"/>
        <v>0</v>
      </c>
      <c r="BG348" s="221">
        <f t="shared" si="46"/>
        <v>0</v>
      </c>
      <c r="BH348" s="221">
        <f t="shared" si="47"/>
        <v>0</v>
      </c>
      <c r="BI348" s="221">
        <f t="shared" si="48"/>
        <v>0</v>
      </c>
      <c r="BJ348" s="18" t="s">
        <v>82</v>
      </c>
      <c r="BK348" s="221">
        <f t="shared" si="49"/>
        <v>0</v>
      </c>
      <c r="BL348" s="18" t="s">
        <v>209</v>
      </c>
      <c r="BM348" s="220" t="s">
        <v>3575</v>
      </c>
    </row>
    <row r="349" spans="1:65" s="2" customFormat="1" ht="33" customHeight="1">
      <c r="A349" s="35"/>
      <c r="B349" s="36"/>
      <c r="C349" s="209" t="s">
        <v>2365</v>
      </c>
      <c r="D349" s="209" t="s">
        <v>205</v>
      </c>
      <c r="E349" s="210" t="s">
        <v>6631</v>
      </c>
      <c r="F349" s="211" t="s">
        <v>6632</v>
      </c>
      <c r="G349" s="212" t="s">
        <v>240</v>
      </c>
      <c r="H349" s="213">
        <v>25</v>
      </c>
      <c r="I349" s="214"/>
      <c r="J349" s="215">
        <f t="shared" si="40"/>
        <v>0</v>
      </c>
      <c r="K349" s="211" t="s">
        <v>1</v>
      </c>
      <c r="L349" s="40"/>
      <c r="M349" s="275" t="s">
        <v>1</v>
      </c>
      <c r="N349" s="276" t="s">
        <v>40</v>
      </c>
      <c r="O349" s="277"/>
      <c r="P349" s="278">
        <f t="shared" si="41"/>
        <v>0</v>
      </c>
      <c r="Q349" s="278">
        <v>0</v>
      </c>
      <c r="R349" s="278">
        <f t="shared" si="42"/>
        <v>0</v>
      </c>
      <c r="S349" s="278">
        <v>0</v>
      </c>
      <c r="T349" s="279">
        <f t="shared" si="43"/>
        <v>0</v>
      </c>
      <c r="U349" s="35"/>
      <c r="V349" s="35"/>
      <c r="W349" s="35"/>
      <c r="X349" s="35"/>
      <c r="Y349" s="35"/>
      <c r="Z349" s="35"/>
      <c r="AA349" s="35"/>
      <c r="AB349" s="35"/>
      <c r="AC349" s="35"/>
      <c r="AD349" s="35"/>
      <c r="AE349" s="35"/>
      <c r="AR349" s="220" t="s">
        <v>209</v>
      </c>
      <c r="AT349" s="220" t="s">
        <v>205</v>
      </c>
      <c r="AU349" s="220" t="s">
        <v>82</v>
      </c>
      <c r="AY349" s="18" t="s">
        <v>203</v>
      </c>
      <c r="BE349" s="221">
        <f t="shared" si="44"/>
        <v>0</v>
      </c>
      <c r="BF349" s="221">
        <f t="shared" si="45"/>
        <v>0</v>
      </c>
      <c r="BG349" s="221">
        <f t="shared" si="46"/>
        <v>0</v>
      </c>
      <c r="BH349" s="221">
        <f t="shared" si="47"/>
        <v>0</v>
      </c>
      <c r="BI349" s="221">
        <f t="shared" si="48"/>
        <v>0</v>
      </c>
      <c r="BJ349" s="18" t="s">
        <v>82</v>
      </c>
      <c r="BK349" s="221">
        <f t="shared" si="49"/>
        <v>0</v>
      </c>
      <c r="BL349" s="18" t="s">
        <v>209</v>
      </c>
      <c r="BM349" s="220" t="s">
        <v>3588</v>
      </c>
    </row>
    <row r="350" spans="1:65" s="2" customFormat="1" ht="6.95" customHeight="1">
      <c r="A350" s="35"/>
      <c r="B350" s="55"/>
      <c r="C350" s="56"/>
      <c r="D350" s="56"/>
      <c r="E350" s="56"/>
      <c r="F350" s="56"/>
      <c r="G350" s="56"/>
      <c r="H350" s="56"/>
      <c r="I350" s="159"/>
      <c r="J350" s="56"/>
      <c r="K350" s="56"/>
      <c r="L350" s="40"/>
      <c r="M350" s="35"/>
      <c r="O350" s="35"/>
      <c r="P350" s="35"/>
      <c r="Q350" s="35"/>
      <c r="R350" s="35"/>
      <c r="S350" s="35"/>
      <c r="T350" s="35"/>
      <c r="U350" s="35"/>
      <c r="V350" s="35"/>
      <c r="W350" s="35"/>
      <c r="X350" s="35"/>
      <c r="Y350" s="35"/>
      <c r="Z350" s="35"/>
      <c r="AA350" s="35"/>
      <c r="AB350" s="35"/>
      <c r="AC350" s="35"/>
      <c r="AD350" s="35"/>
      <c r="AE350" s="35"/>
    </row>
  </sheetData>
  <sheetProtection algorithmName="SHA-512" hashValue="pEdieK6HBv1JvDWUGRHB/vA2r1yvN5rl45b50NtVLoaRdxvorsLqrONSIVMtKVebgmB+bcmv5jS/szrEEpyKMg==" saltValue="PieXaCsNMUF4RKYLg6mFYsG/sCJjnL6eJ1zOxO1Bgl+cZhr/XXeiXMCLB+3IsV+QVGZeZFFlP4Tzj0M5SVoT9g==" spinCount="100000" sheet="1" objects="1" scenarios="1" formatColumns="0" formatRows="0" autoFilter="0"/>
  <autoFilter ref="C131:K349"/>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108</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ht="12.75">
      <c r="B8" s="21"/>
      <c r="D8" s="122" t="s">
        <v>144</v>
      </c>
      <c r="L8" s="21"/>
    </row>
    <row r="9" spans="1:46" s="1" customFormat="1" ht="16.5" customHeight="1">
      <c r="B9" s="21"/>
      <c r="E9" s="337" t="s">
        <v>145</v>
      </c>
      <c r="F9" s="318"/>
      <c r="G9" s="318"/>
      <c r="H9" s="318"/>
      <c r="I9" s="116"/>
      <c r="L9" s="21"/>
    </row>
    <row r="10" spans="1:46" s="1" customFormat="1" ht="12" customHeight="1">
      <c r="B10" s="21"/>
      <c r="D10" s="122" t="s">
        <v>146</v>
      </c>
      <c r="I10" s="116"/>
      <c r="L10" s="21"/>
    </row>
    <row r="11" spans="1:46" s="2" customFormat="1" ht="16.5" customHeight="1">
      <c r="A11" s="35"/>
      <c r="B11" s="40"/>
      <c r="C11" s="35"/>
      <c r="D11" s="35"/>
      <c r="E11" s="347" t="s">
        <v>6468</v>
      </c>
      <c r="F11" s="339"/>
      <c r="G11" s="339"/>
      <c r="H11" s="339"/>
      <c r="I11" s="123"/>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6469</v>
      </c>
      <c r="E12" s="35"/>
      <c r="F12" s="35"/>
      <c r="G12" s="35"/>
      <c r="H12" s="35"/>
      <c r="I12" s="123"/>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0" t="s">
        <v>6633</v>
      </c>
      <c r="F13" s="339"/>
      <c r="G13" s="339"/>
      <c r="H13" s="339"/>
      <c r="I13" s="123"/>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23"/>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1" t="s">
        <v>1</v>
      </c>
      <c r="G15" s="35"/>
      <c r="H15" s="35"/>
      <c r="I15" s="124"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1" t="s">
        <v>21</v>
      </c>
      <c r="G16" s="35"/>
      <c r="H16" s="35"/>
      <c r="I16" s="124" t="s">
        <v>22</v>
      </c>
      <c r="J16" s="125">
        <f>'Rekapitulace stavby'!AN8</f>
        <v>44118</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3"/>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23</v>
      </c>
      <c r="E18" s="35"/>
      <c r="F18" s="35"/>
      <c r="G18" s="35"/>
      <c r="H18" s="35"/>
      <c r="I18" s="124" t="s">
        <v>24</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25</v>
      </c>
      <c r="F19" s="35"/>
      <c r="G19" s="35"/>
      <c r="H19" s="35"/>
      <c r="I19" s="124" t="s">
        <v>26</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3"/>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27</v>
      </c>
      <c r="E21" s="35"/>
      <c r="F21" s="35"/>
      <c r="G21" s="35"/>
      <c r="H21" s="35"/>
      <c r="I21" s="124" t="s">
        <v>24</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1" t="str">
        <f>'Rekapitulace stavby'!E14</f>
        <v>Vyplň údaj</v>
      </c>
      <c r="F22" s="342"/>
      <c r="G22" s="342"/>
      <c r="H22" s="342"/>
      <c r="I22" s="124" t="s">
        <v>26</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3"/>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29</v>
      </c>
      <c r="E24" s="35"/>
      <c r="F24" s="35"/>
      <c r="G24" s="35"/>
      <c r="H24" s="35"/>
      <c r="I24" s="124" t="s">
        <v>24</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30</v>
      </c>
      <c r="F25" s="35"/>
      <c r="G25" s="35"/>
      <c r="H25" s="35"/>
      <c r="I25" s="124" t="s">
        <v>26</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3"/>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32</v>
      </c>
      <c r="E27" s="35"/>
      <c r="F27" s="35"/>
      <c r="G27" s="35"/>
      <c r="H27" s="35"/>
      <c r="I27" s="124" t="s">
        <v>24</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6634</v>
      </c>
      <c r="F28" s="35"/>
      <c r="G28" s="35"/>
      <c r="H28" s="35"/>
      <c r="I28" s="124" t="s">
        <v>26</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3"/>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3"/>
      <c r="J30" s="35"/>
      <c r="K30" s="35"/>
      <c r="L30" s="52"/>
      <c r="S30" s="35"/>
      <c r="T30" s="35"/>
      <c r="U30" s="35"/>
      <c r="V30" s="35"/>
      <c r="W30" s="35"/>
      <c r="X30" s="35"/>
      <c r="Y30" s="35"/>
      <c r="Z30" s="35"/>
      <c r="AA30" s="35"/>
      <c r="AB30" s="35"/>
      <c r="AC30" s="35"/>
      <c r="AD30" s="35"/>
      <c r="AE30" s="35"/>
    </row>
    <row r="31" spans="1:31" s="8" customFormat="1" ht="131.25" customHeight="1">
      <c r="A31" s="126"/>
      <c r="B31" s="127"/>
      <c r="C31" s="126"/>
      <c r="D31" s="126"/>
      <c r="E31" s="343" t="s">
        <v>6635</v>
      </c>
      <c r="F31" s="343"/>
      <c r="G31" s="343"/>
      <c r="H31" s="343"/>
      <c r="I31" s="128"/>
      <c r="J31" s="126"/>
      <c r="K31" s="126"/>
      <c r="L31" s="129"/>
      <c r="S31" s="126"/>
      <c r="T31" s="126"/>
      <c r="U31" s="126"/>
      <c r="V31" s="126"/>
      <c r="W31" s="126"/>
      <c r="X31" s="126"/>
      <c r="Y31" s="126"/>
      <c r="Z31" s="126"/>
      <c r="AA31" s="126"/>
      <c r="AB31" s="126"/>
      <c r="AC31" s="126"/>
      <c r="AD31" s="126"/>
      <c r="AE31" s="126"/>
    </row>
    <row r="32" spans="1:31" s="2" customFormat="1" ht="6.95" customHeight="1">
      <c r="A32" s="35"/>
      <c r="B32" s="40"/>
      <c r="C32" s="35"/>
      <c r="D32" s="35"/>
      <c r="E32" s="35"/>
      <c r="F32" s="35"/>
      <c r="G32" s="35"/>
      <c r="H32" s="35"/>
      <c r="I32" s="123"/>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25.35" customHeight="1">
      <c r="A34" s="35"/>
      <c r="B34" s="40"/>
      <c r="C34" s="35"/>
      <c r="D34" s="132" t="s">
        <v>35</v>
      </c>
      <c r="E34" s="35"/>
      <c r="F34" s="35"/>
      <c r="G34" s="35"/>
      <c r="H34" s="35"/>
      <c r="I34" s="123"/>
      <c r="J34" s="133">
        <f>ROUND(J148,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0"/>
      <c r="E35" s="130"/>
      <c r="F35" s="130"/>
      <c r="G35" s="130"/>
      <c r="H35" s="130"/>
      <c r="I35" s="131"/>
      <c r="J35" s="130"/>
      <c r="K35" s="130"/>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4" t="s">
        <v>37</v>
      </c>
      <c r="G36" s="35"/>
      <c r="H36" s="35"/>
      <c r="I36" s="135" t="s">
        <v>36</v>
      </c>
      <c r="J36" s="134" t="s">
        <v>38</v>
      </c>
      <c r="K36" s="35"/>
      <c r="L36" s="52"/>
      <c r="S36" s="35"/>
      <c r="T36" s="35"/>
      <c r="U36" s="35"/>
      <c r="V36" s="35"/>
      <c r="W36" s="35"/>
      <c r="X36" s="35"/>
      <c r="Y36" s="35"/>
      <c r="Z36" s="35"/>
      <c r="AA36" s="35"/>
      <c r="AB36" s="35"/>
      <c r="AC36" s="35"/>
      <c r="AD36" s="35"/>
      <c r="AE36" s="35"/>
    </row>
    <row r="37" spans="1:31" s="2" customFormat="1" ht="14.45" customHeight="1">
      <c r="A37" s="35"/>
      <c r="B37" s="40"/>
      <c r="C37" s="35"/>
      <c r="D37" s="136" t="s">
        <v>39</v>
      </c>
      <c r="E37" s="122" t="s">
        <v>40</v>
      </c>
      <c r="F37" s="137">
        <f>ROUND((SUM(BE148:BE2495)),  2)</f>
        <v>0</v>
      </c>
      <c r="G37" s="35"/>
      <c r="H37" s="35"/>
      <c r="I37" s="138">
        <v>0.21</v>
      </c>
      <c r="J37" s="137">
        <f>ROUND(((SUM(BE148:BE2495))*I37),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41</v>
      </c>
      <c r="F38" s="137">
        <f>ROUND((SUM(BF148:BF2495)),  2)</f>
        <v>0</v>
      </c>
      <c r="G38" s="35"/>
      <c r="H38" s="35"/>
      <c r="I38" s="138">
        <v>0.15</v>
      </c>
      <c r="J38" s="137">
        <f>ROUND(((SUM(BF148:BF2495))*I38),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42</v>
      </c>
      <c r="F39" s="137">
        <f>ROUND((SUM(BG148:BG2495)),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43</v>
      </c>
      <c r="F40" s="137">
        <f>ROUND((SUM(BH148:BH2495)),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44</v>
      </c>
      <c r="F41" s="137">
        <f>ROUND((SUM(BI148:BI2495)),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45</v>
      </c>
      <c r="E43" s="141"/>
      <c r="F43" s="141"/>
      <c r="G43" s="142" t="s">
        <v>46</v>
      </c>
      <c r="H43" s="143" t="s">
        <v>47</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3"/>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1" customFormat="1" ht="16.5" customHeight="1">
      <c r="B87" s="22"/>
      <c r="C87" s="23"/>
      <c r="D87" s="23"/>
      <c r="E87" s="344" t="s">
        <v>145</v>
      </c>
      <c r="F87" s="303"/>
      <c r="G87" s="303"/>
      <c r="H87" s="303"/>
      <c r="I87" s="116"/>
      <c r="J87" s="23"/>
      <c r="K87" s="23"/>
      <c r="L87" s="21"/>
    </row>
    <row r="88" spans="1:31" s="1" customFormat="1" ht="12" customHeight="1">
      <c r="B88" s="22"/>
      <c r="C88" s="30" t="s">
        <v>146</v>
      </c>
      <c r="D88" s="23"/>
      <c r="E88" s="23"/>
      <c r="F88" s="23"/>
      <c r="G88" s="23"/>
      <c r="H88" s="23"/>
      <c r="I88" s="116"/>
      <c r="J88" s="23"/>
      <c r="K88" s="23"/>
      <c r="L88" s="21"/>
    </row>
    <row r="89" spans="1:31" s="2" customFormat="1" ht="16.5" customHeight="1">
      <c r="A89" s="35"/>
      <c r="B89" s="36"/>
      <c r="C89" s="37"/>
      <c r="D89" s="37"/>
      <c r="E89" s="348" t="s">
        <v>6468</v>
      </c>
      <c r="F89" s="346"/>
      <c r="G89" s="346"/>
      <c r="H89" s="346"/>
      <c r="I89" s="123"/>
      <c r="J89" s="37"/>
      <c r="K89" s="37"/>
      <c r="L89" s="52"/>
      <c r="S89" s="35"/>
      <c r="T89" s="35"/>
      <c r="U89" s="35"/>
      <c r="V89" s="35"/>
      <c r="W89" s="35"/>
      <c r="X89" s="35"/>
      <c r="Y89" s="35"/>
      <c r="Z89" s="35"/>
      <c r="AA89" s="35"/>
      <c r="AB89" s="35"/>
      <c r="AC89" s="35"/>
      <c r="AD89" s="35"/>
      <c r="AE89" s="35"/>
    </row>
    <row r="90" spans="1:31" s="2" customFormat="1" ht="12" customHeight="1">
      <c r="A90" s="35"/>
      <c r="B90" s="36"/>
      <c r="C90" s="30" t="s">
        <v>6469</v>
      </c>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6" t="str">
        <f>E13</f>
        <v>D1_01_4c2 - Vzduchotechnika 2</v>
      </c>
      <c r="F91" s="346"/>
      <c r="G91" s="346"/>
      <c r="H91" s="346"/>
      <c r="I91" s="123"/>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Pardubice</v>
      </c>
      <c r="G93" s="37"/>
      <c r="H93" s="37"/>
      <c r="I93" s="124" t="s">
        <v>22</v>
      </c>
      <c r="J93" s="67">
        <f>IF(J16="","",J16)</f>
        <v>44118</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3"/>
      <c r="J94" s="37"/>
      <c r="K94" s="37"/>
      <c r="L94" s="52"/>
      <c r="S94" s="35"/>
      <c r="T94" s="35"/>
      <c r="U94" s="35"/>
      <c r="V94" s="35"/>
      <c r="W94" s="35"/>
      <c r="X94" s="35"/>
      <c r="Y94" s="35"/>
      <c r="Z94" s="35"/>
      <c r="AA94" s="35"/>
      <c r="AB94" s="35"/>
      <c r="AC94" s="35"/>
      <c r="AD94" s="35"/>
      <c r="AE94" s="35"/>
    </row>
    <row r="95" spans="1:31" s="2" customFormat="1" ht="40.15" customHeight="1">
      <c r="A95" s="35"/>
      <c r="B95" s="36"/>
      <c r="C95" s="30" t="s">
        <v>23</v>
      </c>
      <c r="D95" s="37"/>
      <c r="E95" s="37"/>
      <c r="F95" s="28" t="str">
        <f>E19</f>
        <v>Pardubický kraj</v>
      </c>
      <c r="G95" s="37"/>
      <c r="H95" s="37"/>
      <c r="I95" s="124" t="s">
        <v>29</v>
      </c>
      <c r="J95" s="33" t="str">
        <f>E25</f>
        <v>Atelier Penta v.o.s., Mrštíkova 12, Jihlava</v>
      </c>
      <c r="K95" s="37"/>
      <c r="L95" s="52"/>
      <c r="S95" s="35"/>
      <c r="T95" s="35"/>
      <c r="U95" s="35"/>
      <c r="V95" s="35"/>
      <c r="W95" s="35"/>
      <c r="X95" s="35"/>
      <c r="Y95" s="35"/>
      <c r="Z95" s="35"/>
      <c r="AA95" s="35"/>
      <c r="AB95" s="35"/>
      <c r="AC95" s="35"/>
      <c r="AD95" s="35"/>
      <c r="AE95" s="35"/>
    </row>
    <row r="96" spans="1:31" s="2" customFormat="1" ht="15.2" customHeight="1">
      <c r="A96" s="35"/>
      <c r="B96" s="36"/>
      <c r="C96" s="30" t="s">
        <v>27</v>
      </c>
      <c r="D96" s="37"/>
      <c r="E96" s="37"/>
      <c r="F96" s="28" t="str">
        <f>IF(E22="","",E22)</f>
        <v>Vyplň údaj</v>
      </c>
      <c r="G96" s="37"/>
      <c r="H96" s="37"/>
      <c r="I96" s="124" t="s">
        <v>32</v>
      </c>
      <c r="J96" s="33" t="str">
        <f>E28</f>
        <v>Ing. Štantejský</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150</v>
      </c>
      <c r="D98" s="164"/>
      <c r="E98" s="164"/>
      <c r="F98" s="164"/>
      <c r="G98" s="164"/>
      <c r="H98" s="164"/>
      <c r="I98" s="165"/>
      <c r="J98" s="166" t="s">
        <v>151</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3"/>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152</v>
      </c>
      <c r="D100" s="37"/>
      <c r="E100" s="37"/>
      <c r="F100" s="37"/>
      <c r="G100" s="37"/>
      <c r="H100" s="37"/>
      <c r="I100" s="123"/>
      <c r="J100" s="85">
        <f>J148</f>
        <v>0</v>
      </c>
      <c r="K100" s="37"/>
      <c r="L100" s="52"/>
      <c r="S100" s="35"/>
      <c r="T100" s="35"/>
      <c r="U100" s="35"/>
      <c r="V100" s="35"/>
      <c r="W100" s="35"/>
      <c r="X100" s="35"/>
      <c r="Y100" s="35"/>
      <c r="Z100" s="35"/>
      <c r="AA100" s="35"/>
      <c r="AB100" s="35"/>
      <c r="AC100" s="35"/>
      <c r="AD100" s="35"/>
      <c r="AE100" s="35"/>
      <c r="AU100" s="18" t="s">
        <v>153</v>
      </c>
    </row>
    <row r="101" spans="1:47" s="9" customFormat="1" ht="24.95" customHeight="1">
      <c r="B101" s="168"/>
      <c r="C101" s="169"/>
      <c r="D101" s="170" t="s">
        <v>6636</v>
      </c>
      <c r="E101" s="171"/>
      <c r="F101" s="171"/>
      <c r="G101" s="171"/>
      <c r="H101" s="171"/>
      <c r="I101" s="172"/>
      <c r="J101" s="173">
        <f>J149</f>
        <v>0</v>
      </c>
      <c r="K101" s="169"/>
      <c r="L101" s="174"/>
    </row>
    <row r="102" spans="1:47" s="9" customFormat="1" ht="24.95" customHeight="1">
      <c r="B102" s="168"/>
      <c r="C102" s="169"/>
      <c r="D102" s="170" t="s">
        <v>6637</v>
      </c>
      <c r="E102" s="171"/>
      <c r="F102" s="171"/>
      <c r="G102" s="171"/>
      <c r="H102" s="171"/>
      <c r="I102" s="172"/>
      <c r="J102" s="173">
        <f>J590</f>
        <v>0</v>
      </c>
      <c r="K102" s="169"/>
      <c r="L102" s="174"/>
    </row>
    <row r="103" spans="1:47" s="9" customFormat="1" ht="24.95" customHeight="1">
      <c r="B103" s="168"/>
      <c r="C103" s="169"/>
      <c r="D103" s="170" t="s">
        <v>6638</v>
      </c>
      <c r="E103" s="171"/>
      <c r="F103" s="171"/>
      <c r="G103" s="171"/>
      <c r="H103" s="171"/>
      <c r="I103" s="172"/>
      <c r="J103" s="173">
        <f>J601</f>
        <v>0</v>
      </c>
      <c r="K103" s="169"/>
      <c r="L103" s="174"/>
    </row>
    <row r="104" spans="1:47" s="9" customFormat="1" ht="24.95" customHeight="1">
      <c r="B104" s="168"/>
      <c r="C104" s="169"/>
      <c r="D104" s="170" t="s">
        <v>6639</v>
      </c>
      <c r="E104" s="171"/>
      <c r="F104" s="171"/>
      <c r="G104" s="171"/>
      <c r="H104" s="171"/>
      <c r="I104" s="172"/>
      <c r="J104" s="173">
        <f>J1048</f>
        <v>0</v>
      </c>
      <c r="K104" s="169"/>
      <c r="L104" s="174"/>
    </row>
    <row r="105" spans="1:47" s="9" customFormat="1" ht="24.95" customHeight="1">
      <c r="B105" s="168"/>
      <c r="C105" s="169"/>
      <c r="D105" s="170" t="s">
        <v>6640</v>
      </c>
      <c r="E105" s="171"/>
      <c r="F105" s="171"/>
      <c r="G105" s="171"/>
      <c r="H105" s="171"/>
      <c r="I105" s="172"/>
      <c r="J105" s="173">
        <f>J1059</f>
        <v>0</v>
      </c>
      <c r="K105" s="169"/>
      <c r="L105" s="174"/>
    </row>
    <row r="106" spans="1:47" s="9" customFormat="1" ht="24.95" customHeight="1">
      <c r="B106" s="168"/>
      <c r="C106" s="169"/>
      <c r="D106" s="170" t="s">
        <v>6641</v>
      </c>
      <c r="E106" s="171"/>
      <c r="F106" s="171"/>
      <c r="G106" s="171"/>
      <c r="H106" s="171"/>
      <c r="I106" s="172"/>
      <c r="J106" s="173">
        <f>J1478</f>
        <v>0</v>
      </c>
      <c r="K106" s="169"/>
      <c r="L106" s="174"/>
    </row>
    <row r="107" spans="1:47" s="9" customFormat="1" ht="24.95" customHeight="1">
      <c r="B107" s="168"/>
      <c r="C107" s="169"/>
      <c r="D107" s="170" t="s">
        <v>6642</v>
      </c>
      <c r="E107" s="171"/>
      <c r="F107" s="171"/>
      <c r="G107" s="171"/>
      <c r="H107" s="171"/>
      <c r="I107" s="172"/>
      <c r="J107" s="173">
        <f>J1489</f>
        <v>0</v>
      </c>
      <c r="K107" s="169"/>
      <c r="L107" s="174"/>
    </row>
    <row r="108" spans="1:47" s="9" customFormat="1" ht="24.95" customHeight="1">
      <c r="B108" s="168"/>
      <c r="C108" s="169"/>
      <c r="D108" s="170" t="s">
        <v>6643</v>
      </c>
      <c r="E108" s="171"/>
      <c r="F108" s="171"/>
      <c r="G108" s="171"/>
      <c r="H108" s="171"/>
      <c r="I108" s="172"/>
      <c r="J108" s="173">
        <f>J1883</f>
        <v>0</v>
      </c>
      <c r="K108" s="169"/>
      <c r="L108" s="174"/>
    </row>
    <row r="109" spans="1:47" s="9" customFormat="1" ht="24.95" customHeight="1">
      <c r="B109" s="168"/>
      <c r="C109" s="169"/>
      <c r="D109" s="170" t="s">
        <v>6644</v>
      </c>
      <c r="E109" s="171"/>
      <c r="F109" s="171"/>
      <c r="G109" s="171"/>
      <c r="H109" s="171"/>
      <c r="I109" s="172"/>
      <c r="J109" s="173">
        <f>J1894</f>
        <v>0</v>
      </c>
      <c r="K109" s="169"/>
      <c r="L109" s="174"/>
    </row>
    <row r="110" spans="1:47" s="9" customFormat="1" ht="24.95" customHeight="1">
      <c r="B110" s="168"/>
      <c r="C110" s="169"/>
      <c r="D110" s="170" t="s">
        <v>6645</v>
      </c>
      <c r="E110" s="171"/>
      <c r="F110" s="171"/>
      <c r="G110" s="171"/>
      <c r="H110" s="171"/>
      <c r="I110" s="172"/>
      <c r="J110" s="173">
        <f>J1910</f>
        <v>0</v>
      </c>
      <c r="K110" s="169"/>
      <c r="L110" s="174"/>
    </row>
    <row r="111" spans="1:47" s="9" customFormat="1" ht="24.95" customHeight="1">
      <c r="B111" s="168"/>
      <c r="C111" s="169"/>
      <c r="D111" s="170" t="s">
        <v>6646</v>
      </c>
      <c r="E111" s="171"/>
      <c r="F111" s="171"/>
      <c r="G111" s="171"/>
      <c r="H111" s="171"/>
      <c r="I111" s="172"/>
      <c r="J111" s="173">
        <f>J1914</f>
        <v>0</v>
      </c>
      <c r="K111" s="169"/>
      <c r="L111" s="174"/>
    </row>
    <row r="112" spans="1:47" s="9" customFormat="1" ht="24.95" customHeight="1">
      <c r="B112" s="168"/>
      <c r="C112" s="169"/>
      <c r="D112" s="170" t="s">
        <v>6647</v>
      </c>
      <c r="E112" s="171"/>
      <c r="F112" s="171"/>
      <c r="G112" s="171"/>
      <c r="H112" s="171"/>
      <c r="I112" s="172"/>
      <c r="J112" s="173">
        <f>J1918</f>
        <v>0</v>
      </c>
      <c r="K112" s="169"/>
      <c r="L112" s="174"/>
    </row>
    <row r="113" spans="1:31" s="9" customFormat="1" ht="24.95" customHeight="1">
      <c r="B113" s="168"/>
      <c r="C113" s="169"/>
      <c r="D113" s="170" t="s">
        <v>6648</v>
      </c>
      <c r="E113" s="171"/>
      <c r="F113" s="171"/>
      <c r="G113" s="171"/>
      <c r="H113" s="171"/>
      <c r="I113" s="172"/>
      <c r="J113" s="173">
        <f>J1957</f>
        <v>0</v>
      </c>
      <c r="K113" s="169"/>
      <c r="L113" s="174"/>
    </row>
    <row r="114" spans="1:31" s="9" customFormat="1" ht="24.95" customHeight="1">
      <c r="B114" s="168"/>
      <c r="C114" s="169"/>
      <c r="D114" s="170" t="s">
        <v>6649</v>
      </c>
      <c r="E114" s="171"/>
      <c r="F114" s="171"/>
      <c r="G114" s="171"/>
      <c r="H114" s="171"/>
      <c r="I114" s="172"/>
      <c r="J114" s="173">
        <f>J1996</f>
        <v>0</v>
      </c>
      <c r="K114" s="169"/>
      <c r="L114" s="174"/>
    </row>
    <row r="115" spans="1:31" s="9" customFormat="1" ht="24.95" customHeight="1">
      <c r="B115" s="168"/>
      <c r="C115" s="169"/>
      <c r="D115" s="170" t="s">
        <v>6650</v>
      </c>
      <c r="E115" s="171"/>
      <c r="F115" s="171"/>
      <c r="G115" s="171"/>
      <c r="H115" s="171"/>
      <c r="I115" s="172"/>
      <c r="J115" s="173">
        <f>J2025</f>
        <v>0</v>
      </c>
      <c r="K115" s="169"/>
      <c r="L115" s="174"/>
    </row>
    <row r="116" spans="1:31" s="9" customFormat="1" ht="24.95" customHeight="1">
      <c r="B116" s="168"/>
      <c r="C116" s="169"/>
      <c r="D116" s="170" t="s">
        <v>6651</v>
      </c>
      <c r="E116" s="171"/>
      <c r="F116" s="171"/>
      <c r="G116" s="171"/>
      <c r="H116" s="171"/>
      <c r="I116" s="172"/>
      <c r="J116" s="173">
        <f>J2040</f>
        <v>0</v>
      </c>
      <c r="K116" s="169"/>
      <c r="L116" s="174"/>
    </row>
    <row r="117" spans="1:31" s="9" customFormat="1" ht="24.95" customHeight="1">
      <c r="B117" s="168"/>
      <c r="C117" s="169"/>
      <c r="D117" s="170" t="s">
        <v>6652</v>
      </c>
      <c r="E117" s="171"/>
      <c r="F117" s="171"/>
      <c r="G117" s="171"/>
      <c r="H117" s="171"/>
      <c r="I117" s="172"/>
      <c r="J117" s="173">
        <f>J2097</f>
        <v>0</v>
      </c>
      <c r="K117" s="169"/>
      <c r="L117" s="174"/>
    </row>
    <row r="118" spans="1:31" s="9" customFormat="1" ht="24.95" customHeight="1">
      <c r="B118" s="168"/>
      <c r="C118" s="169"/>
      <c r="D118" s="170" t="s">
        <v>6653</v>
      </c>
      <c r="E118" s="171"/>
      <c r="F118" s="171"/>
      <c r="G118" s="171"/>
      <c r="H118" s="171"/>
      <c r="I118" s="172"/>
      <c r="J118" s="173">
        <f>J2156</f>
        <v>0</v>
      </c>
      <c r="K118" s="169"/>
      <c r="L118" s="174"/>
    </row>
    <row r="119" spans="1:31" s="9" customFormat="1" ht="24.95" customHeight="1">
      <c r="B119" s="168"/>
      <c r="C119" s="169"/>
      <c r="D119" s="170" t="s">
        <v>6654</v>
      </c>
      <c r="E119" s="171"/>
      <c r="F119" s="171"/>
      <c r="G119" s="171"/>
      <c r="H119" s="171"/>
      <c r="I119" s="172"/>
      <c r="J119" s="173">
        <f>J2213</f>
        <v>0</v>
      </c>
      <c r="K119" s="169"/>
      <c r="L119" s="174"/>
    </row>
    <row r="120" spans="1:31" s="9" customFormat="1" ht="24.95" customHeight="1">
      <c r="B120" s="168"/>
      <c r="C120" s="169"/>
      <c r="D120" s="170" t="s">
        <v>6655</v>
      </c>
      <c r="E120" s="171"/>
      <c r="F120" s="171"/>
      <c r="G120" s="171"/>
      <c r="H120" s="171"/>
      <c r="I120" s="172"/>
      <c r="J120" s="173">
        <f>J2272</f>
        <v>0</v>
      </c>
      <c r="K120" s="169"/>
      <c r="L120" s="174"/>
    </row>
    <row r="121" spans="1:31" s="9" customFormat="1" ht="24.95" customHeight="1">
      <c r="B121" s="168"/>
      <c r="C121" s="169"/>
      <c r="D121" s="170" t="s">
        <v>6656</v>
      </c>
      <c r="E121" s="171"/>
      <c r="F121" s="171"/>
      <c r="G121" s="171"/>
      <c r="H121" s="171"/>
      <c r="I121" s="172"/>
      <c r="J121" s="173">
        <f>J2325</f>
        <v>0</v>
      </c>
      <c r="K121" s="169"/>
      <c r="L121" s="174"/>
    </row>
    <row r="122" spans="1:31" s="9" customFormat="1" ht="24.95" customHeight="1">
      <c r="B122" s="168"/>
      <c r="C122" s="169"/>
      <c r="D122" s="170" t="s">
        <v>6657</v>
      </c>
      <c r="E122" s="171"/>
      <c r="F122" s="171"/>
      <c r="G122" s="171"/>
      <c r="H122" s="171"/>
      <c r="I122" s="172"/>
      <c r="J122" s="173">
        <f>J2380</f>
        <v>0</v>
      </c>
      <c r="K122" s="169"/>
      <c r="L122" s="174"/>
    </row>
    <row r="123" spans="1:31" s="9" customFormat="1" ht="24.95" customHeight="1">
      <c r="B123" s="168"/>
      <c r="C123" s="169"/>
      <c r="D123" s="170" t="s">
        <v>6658</v>
      </c>
      <c r="E123" s="171"/>
      <c r="F123" s="171"/>
      <c r="G123" s="171"/>
      <c r="H123" s="171"/>
      <c r="I123" s="172"/>
      <c r="J123" s="173">
        <f>J2433</f>
        <v>0</v>
      </c>
      <c r="K123" s="169"/>
      <c r="L123" s="174"/>
    </row>
    <row r="124" spans="1:31" s="9" customFormat="1" ht="24.95" customHeight="1">
      <c r="B124" s="168"/>
      <c r="C124" s="169"/>
      <c r="D124" s="170" t="s">
        <v>6659</v>
      </c>
      <c r="E124" s="171"/>
      <c r="F124" s="171"/>
      <c r="G124" s="171"/>
      <c r="H124" s="171"/>
      <c r="I124" s="172"/>
      <c r="J124" s="173">
        <f>J2488</f>
        <v>0</v>
      </c>
      <c r="K124" s="169"/>
      <c r="L124" s="174"/>
    </row>
    <row r="125" spans="1:31" s="2" customFormat="1" ht="21.7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6.95" customHeight="1">
      <c r="A126" s="35"/>
      <c r="B126" s="55"/>
      <c r="C126" s="56"/>
      <c r="D126" s="56"/>
      <c r="E126" s="56"/>
      <c r="F126" s="56"/>
      <c r="G126" s="56"/>
      <c r="H126" s="56"/>
      <c r="I126" s="159"/>
      <c r="J126" s="56"/>
      <c r="K126" s="56"/>
      <c r="L126" s="52"/>
      <c r="S126" s="35"/>
      <c r="T126" s="35"/>
      <c r="U126" s="35"/>
      <c r="V126" s="35"/>
      <c r="W126" s="35"/>
      <c r="X126" s="35"/>
      <c r="Y126" s="35"/>
      <c r="Z126" s="35"/>
      <c r="AA126" s="35"/>
      <c r="AB126" s="35"/>
      <c r="AC126" s="35"/>
      <c r="AD126" s="35"/>
      <c r="AE126" s="35"/>
    </row>
    <row r="130" spans="1:31" s="2" customFormat="1" ht="6.95" customHeight="1">
      <c r="A130" s="35"/>
      <c r="B130" s="57"/>
      <c r="C130" s="58"/>
      <c r="D130" s="58"/>
      <c r="E130" s="58"/>
      <c r="F130" s="58"/>
      <c r="G130" s="58"/>
      <c r="H130" s="58"/>
      <c r="I130" s="162"/>
      <c r="J130" s="58"/>
      <c r="K130" s="58"/>
      <c r="L130" s="52"/>
      <c r="S130" s="35"/>
      <c r="T130" s="35"/>
      <c r="U130" s="35"/>
      <c r="V130" s="35"/>
      <c r="W130" s="35"/>
      <c r="X130" s="35"/>
      <c r="Y130" s="35"/>
      <c r="Z130" s="35"/>
      <c r="AA130" s="35"/>
      <c r="AB130" s="35"/>
      <c r="AC130" s="35"/>
      <c r="AD130" s="35"/>
      <c r="AE130" s="35"/>
    </row>
    <row r="131" spans="1:31" s="2" customFormat="1" ht="24.95" customHeight="1">
      <c r="A131" s="35"/>
      <c r="B131" s="36"/>
      <c r="C131" s="24" t="s">
        <v>188</v>
      </c>
      <c r="D131" s="37"/>
      <c r="E131" s="37"/>
      <c r="F131" s="37"/>
      <c r="G131" s="37"/>
      <c r="H131" s="37"/>
      <c r="I131" s="123"/>
      <c r="J131" s="37"/>
      <c r="K131" s="37"/>
      <c r="L131" s="52"/>
      <c r="S131" s="35"/>
      <c r="T131" s="35"/>
      <c r="U131" s="35"/>
      <c r="V131" s="35"/>
      <c r="W131" s="35"/>
      <c r="X131" s="35"/>
      <c r="Y131" s="35"/>
      <c r="Z131" s="35"/>
      <c r="AA131" s="35"/>
      <c r="AB131" s="35"/>
      <c r="AC131" s="35"/>
      <c r="AD131" s="35"/>
      <c r="AE131" s="35"/>
    </row>
    <row r="132" spans="1:31" s="2" customFormat="1" ht="6.95" customHeight="1">
      <c r="A132" s="35"/>
      <c r="B132" s="36"/>
      <c r="C132" s="37"/>
      <c r="D132" s="37"/>
      <c r="E132" s="37"/>
      <c r="F132" s="37"/>
      <c r="G132" s="37"/>
      <c r="H132" s="37"/>
      <c r="I132" s="123"/>
      <c r="J132" s="37"/>
      <c r="K132" s="37"/>
      <c r="L132" s="52"/>
      <c r="S132" s="35"/>
      <c r="T132" s="35"/>
      <c r="U132" s="35"/>
      <c r="V132" s="35"/>
      <c r="W132" s="35"/>
      <c r="X132" s="35"/>
      <c r="Y132" s="35"/>
      <c r="Z132" s="35"/>
      <c r="AA132" s="35"/>
      <c r="AB132" s="35"/>
      <c r="AC132" s="35"/>
      <c r="AD132" s="35"/>
      <c r="AE132" s="35"/>
    </row>
    <row r="133" spans="1:31" s="2" customFormat="1" ht="12" customHeight="1">
      <c r="A133" s="35"/>
      <c r="B133" s="36"/>
      <c r="C133" s="30" t="s">
        <v>16</v>
      </c>
      <c r="D133" s="37"/>
      <c r="E133" s="37"/>
      <c r="F133" s="37"/>
      <c r="G133" s="37"/>
      <c r="H133" s="37"/>
      <c r="I133" s="123"/>
      <c r="J133" s="37"/>
      <c r="K133" s="37"/>
      <c r="L133" s="52"/>
      <c r="S133" s="35"/>
      <c r="T133" s="35"/>
      <c r="U133" s="35"/>
      <c r="V133" s="35"/>
      <c r="W133" s="35"/>
      <c r="X133" s="35"/>
      <c r="Y133" s="35"/>
      <c r="Z133" s="35"/>
      <c r="AA133" s="35"/>
      <c r="AB133" s="35"/>
      <c r="AC133" s="35"/>
      <c r="AD133" s="35"/>
      <c r="AE133" s="35"/>
    </row>
    <row r="134" spans="1:31" s="2" customFormat="1" ht="23.25" customHeight="1">
      <c r="A134" s="35"/>
      <c r="B134" s="36"/>
      <c r="C134" s="37"/>
      <c r="D134" s="37"/>
      <c r="E134" s="344" t="str">
        <f>E7</f>
        <v>NPK a.s., Pardubická nemocnice, Výstavba pavilonu CUP s centralizací akutních provozů - fáze II.</v>
      </c>
      <c r="F134" s="345"/>
      <c r="G134" s="345"/>
      <c r="H134" s="345"/>
      <c r="I134" s="123"/>
      <c r="J134" s="37"/>
      <c r="K134" s="37"/>
      <c r="L134" s="52"/>
      <c r="S134" s="35"/>
      <c r="T134" s="35"/>
      <c r="U134" s="35"/>
      <c r="V134" s="35"/>
      <c r="W134" s="35"/>
      <c r="X134" s="35"/>
      <c r="Y134" s="35"/>
      <c r="Z134" s="35"/>
      <c r="AA134" s="35"/>
      <c r="AB134" s="35"/>
      <c r="AC134" s="35"/>
      <c r="AD134" s="35"/>
      <c r="AE134" s="35"/>
    </row>
    <row r="135" spans="1:31" s="1" customFormat="1" ht="12" customHeight="1">
      <c r="B135" s="22"/>
      <c r="C135" s="30" t="s">
        <v>144</v>
      </c>
      <c r="D135" s="23"/>
      <c r="E135" s="23"/>
      <c r="F135" s="23"/>
      <c r="G135" s="23"/>
      <c r="H135" s="23"/>
      <c r="I135" s="116"/>
      <c r="J135" s="23"/>
      <c r="K135" s="23"/>
      <c r="L135" s="21"/>
    </row>
    <row r="136" spans="1:31" s="1" customFormat="1" ht="16.5" customHeight="1">
      <c r="B136" s="22"/>
      <c r="C136" s="23"/>
      <c r="D136" s="23"/>
      <c r="E136" s="344" t="s">
        <v>145</v>
      </c>
      <c r="F136" s="303"/>
      <c r="G136" s="303"/>
      <c r="H136" s="303"/>
      <c r="I136" s="116"/>
      <c r="J136" s="23"/>
      <c r="K136" s="23"/>
      <c r="L136" s="21"/>
    </row>
    <row r="137" spans="1:31" s="1" customFormat="1" ht="12" customHeight="1">
      <c r="B137" s="22"/>
      <c r="C137" s="30" t="s">
        <v>146</v>
      </c>
      <c r="D137" s="23"/>
      <c r="E137" s="23"/>
      <c r="F137" s="23"/>
      <c r="G137" s="23"/>
      <c r="H137" s="23"/>
      <c r="I137" s="116"/>
      <c r="J137" s="23"/>
      <c r="K137" s="23"/>
      <c r="L137" s="21"/>
    </row>
    <row r="138" spans="1:31" s="2" customFormat="1" ht="16.5" customHeight="1">
      <c r="A138" s="35"/>
      <c r="B138" s="36"/>
      <c r="C138" s="37"/>
      <c r="D138" s="37"/>
      <c r="E138" s="348" t="s">
        <v>6468</v>
      </c>
      <c r="F138" s="346"/>
      <c r="G138" s="346"/>
      <c r="H138" s="346"/>
      <c r="I138" s="123"/>
      <c r="J138" s="37"/>
      <c r="K138" s="37"/>
      <c r="L138" s="52"/>
      <c r="S138" s="35"/>
      <c r="T138" s="35"/>
      <c r="U138" s="35"/>
      <c r="V138" s="35"/>
      <c r="W138" s="35"/>
      <c r="X138" s="35"/>
      <c r="Y138" s="35"/>
      <c r="Z138" s="35"/>
      <c r="AA138" s="35"/>
      <c r="AB138" s="35"/>
      <c r="AC138" s="35"/>
      <c r="AD138" s="35"/>
      <c r="AE138" s="35"/>
    </row>
    <row r="139" spans="1:31" s="2" customFormat="1" ht="12" customHeight="1">
      <c r="A139" s="35"/>
      <c r="B139" s="36"/>
      <c r="C139" s="30" t="s">
        <v>6469</v>
      </c>
      <c r="D139" s="37"/>
      <c r="E139" s="37"/>
      <c r="F139" s="37"/>
      <c r="G139" s="37"/>
      <c r="H139" s="37"/>
      <c r="I139" s="123"/>
      <c r="J139" s="37"/>
      <c r="K139" s="37"/>
      <c r="L139" s="52"/>
      <c r="S139" s="35"/>
      <c r="T139" s="35"/>
      <c r="U139" s="35"/>
      <c r="V139" s="35"/>
      <c r="W139" s="35"/>
      <c r="X139" s="35"/>
      <c r="Y139" s="35"/>
      <c r="Z139" s="35"/>
      <c r="AA139" s="35"/>
      <c r="AB139" s="35"/>
      <c r="AC139" s="35"/>
      <c r="AD139" s="35"/>
      <c r="AE139" s="35"/>
    </row>
    <row r="140" spans="1:31" s="2" customFormat="1" ht="16.5" customHeight="1">
      <c r="A140" s="35"/>
      <c r="B140" s="36"/>
      <c r="C140" s="37"/>
      <c r="D140" s="37"/>
      <c r="E140" s="296" t="str">
        <f>E13</f>
        <v>D1_01_4c2 - Vzduchotechnika 2</v>
      </c>
      <c r="F140" s="346"/>
      <c r="G140" s="346"/>
      <c r="H140" s="346"/>
      <c r="I140" s="123"/>
      <c r="J140" s="37"/>
      <c r="K140" s="37"/>
      <c r="L140" s="52"/>
      <c r="S140" s="35"/>
      <c r="T140" s="35"/>
      <c r="U140" s="35"/>
      <c r="V140" s="35"/>
      <c r="W140" s="35"/>
      <c r="X140" s="35"/>
      <c r="Y140" s="35"/>
      <c r="Z140" s="35"/>
      <c r="AA140" s="35"/>
      <c r="AB140" s="35"/>
      <c r="AC140" s="35"/>
      <c r="AD140" s="35"/>
      <c r="AE140" s="35"/>
    </row>
    <row r="141" spans="1:31" s="2" customFormat="1" ht="6.95" customHeight="1">
      <c r="A141" s="35"/>
      <c r="B141" s="36"/>
      <c r="C141" s="37"/>
      <c r="D141" s="37"/>
      <c r="E141" s="37"/>
      <c r="F141" s="37"/>
      <c r="G141" s="37"/>
      <c r="H141" s="37"/>
      <c r="I141" s="123"/>
      <c r="J141" s="37"/>
      <c r="K141" s="37"/>
      <c r="L141" s="52"/>
      <c r="S141" s="35"/>
      <c r="T141" s="35"/>
      <c r="U141" s="35"/>
      <c r="V141" s="35"/>
      <c r="W141" s="35"/>
      <c r="X141" s="35"/>
      <c r="Y141" s="35"/>
      <c r="Z141" s="35"/>
      <c r="AA141" s="35"/>
      <c r="AB141" s="35"/>
      <c r="AC141" s="35"/>
      <c r="AD141" s="35"/>
      <c r="AE141" s="35"/>
    </row>
    <row r="142" spans="1:31" s="2" customFormat="1" ht="12" customHeight="1">
      <c r="A142" s="35"/>
      <c r="B142" s="36"/>
      <c r="C142" s="30" t="s">
        <v>20</v>
      </c>
      <c r="D142" s="37"/>
      <c r="E142" s="37"/>
      <c r="F142" s="28" t="str">
        <f>F16</f>
        <v>Pardubice</v>
      </c>
      <c r="G142" s="37"/>
      <c r="H142" s="37"/>
      <c r="I142" s="124" t="s">
        <v>22</v>
      </c>
      <c r="J142" s="67">
        <f>IF(J16="","",J16)</f>
        <v>44118</v>
      </c>
      <c r="K142" s="37"/>
      <c r="L142" s="52"/>
      <c r="S142" s="35"/>
      <c r="T142" s="35"/>
      <c r="U142" s="35"/>
      <c r="V142" s="35"/>
      <c r="W142" s="35"/>
      <c r="X142" s="35"/>
      <c r="Y142" s="35"/>
      <c r="Z142" s="35"/>
      <c r="AA142" s="35"/>
      <c r="AB142" s="35"/>
      <c r="AC142" s="35"/>
      <c r="AD142" s="35"/>
      <c r="AE142" s="35"/>
    </row>
    <row r="143" spans="1:31" s="2" customFormat="1" ht="6.95" customHeight="1">
      <c r="A143" s="35"/>
      <c r="B143" s="36"/>
      <c r="C143" s="37"/>
      <c r="D143" s="37"/>
      <c r="E143" s="37"/>
      <c r="F143" s="37"/>
      <c r="G143" s="37"/>
      <c r="H143" s="37"/>
      <c r="I143" s="123"/>
      <c r="J143" s="37"/>
      <c r="K143" s="37"/>
      <c r="L143" s="52"/>
      <c r="S143" s="35"/>
      <c r="T143" s="35"/>
      <c r="U143" s="35"/>
      <c r="V143" s="35"/>
      <c r="W143" s="35"/>
      <c r="X143" s="35"/>
      <c r="Y143" s="35"/>
      <c r="Z143" s="35"/>
      <c r="AA143" s="35"/>
      <c r="AB143" s="35"/>
      <c r="AC143" s="35"/>
      <c r="AD143" s="35"/>
      <c r="AE143" s="35"/>
    </row>
    <row r="144" spans="1:31" s="2" customFormat="1" ht="40.15" customHeight="1">
      <c r="A144" s="35"/>
      <c r="B144" s="36"/>
      <c r="C144" s="30" t="s">
        <v>23</v>
      </c>
      <c r="D144" s="37"/>
      <c r="E144" s="37"/>
      <c r="F144" s="28" t="str">
        <f>E19</f>
        <v>Pardubický kraj</v>
      </c>
      <c r="G144" s="37"/>
      <c r="H144" s="37"/>
      <c r="I144" s="124" t="s">
        <v>29</v>
      </c>
      <c r="J144" s="33" t="str">
        <f>E25</f>
        <v>Atelier Penta v.o.s., Mrštíkova 12, Jihlava</v>
      </c>
      <c r="K144" s="37"/>
      <c r="L144" s="52"/>
      <c r="S144" s="35"/>
      <c r="T144" s="35"/>
      <c r="U144" s="35"/>
      <c r="V144" s="35"/>
      <c r="W144" s="35"/>
      <c r="X144" s="35"/>
      <c r="Y144" s="35"/>
      <c r="Z144" s="35"/>
      <c r="AA144" s="35"/>
      <c r="AB144" s="35"/>
      <c r="AC144" s="35"/>
      <c r="AD144" s="35"/>
      <c r="AE144" s="35"/>
    </row>
    <row r="145" spans="1:65" s="2" customFormat="1" ht="15.2" customHeight="1">
      <c r="A145" s="35"/>
      <c r="B145" s="36"/>
      <c r="C145" s="30" t="s">
        <v>27</v>
      </c>
      <c r="D145" s="37"/>
      <c r="E145" s="37"/>
      <c r="F145" s="28" t="str">
        <f>IF(E22="","",E22)</f>
        <v>Vyplň údaj</v>
      </c>
      <c r="G145" s="37"/>
      <c r="H145" s="37"/>
      <c r="I145" s="124" t="s">
        <v>32</v>
      </c>
      <c r="J145" s="33" t="str">
        <f>E28</f>
        <v>Ing. Štantejský</v>
      </c>
      <c r="K145" s="37"/>
      <c r="L145" s="52"/>
      <c r="S145" s="35"/>
      <c r="T145" s="35"/>
      <c r="U145" s="35"/>
      <c r="V145" s="35"/>
      <c r="W145" s="35"/>
      <c r="X145" s="35"/>
      <c r="Y145" s="35"/>
      <c r="Z145" s="35"/>
      <c r="AA145" s="35"/>
      <c r="AB145" s="35"/>
      <c r="AC145" s="35"/>
      <c r="AD145" s="35"/>
      <c r="AE145" s="35"/>
    </row>
    <row r="146" spans="1:65" s="2" customFormat="1" ht="10.35" customHeight="1">
      <c r="A146" s="35"/>
      <c r="B146" s="36"/>
      <c r="C146" s="37"/>
      <c r="D146" s="37"/>
      <c r="E146" s="37"/>
      <c r="F146" s="37"/>
      <c r="G146" s="37"/>
      <c r="H146" s="37"/>
      <c r="I146" s="123"/>
      <c r="J146" s="37"/>
      <c r="K146" s="37"/>
      <c r="L146" s="52"/>
      <c r="S146" s="35"/>
      <c r="T146" s="35"/>
      <c r="U146" s="35"/>
      <c r="V146" s="35"/>
      <c r="W146" s="35"/>
      <c r="X146" s="35"/>
      <c r="Y146" s="35"/>
      <c r="Z146" s="35"/>
      <c r="AA146" s="35"/>
      <c r="AB146" s="35"/>
      <c r="AC146" s="35"/>
      <c r="AD146" s="35"/>
      <c r="AE146" s="35"/>
    </row>
    <row r="147" spans="1:65" s="11" customFormat="1" ht="29.25" customHeight="1">
      <c r="A147" s="181"/>
      <c r="B147" s="182"/>
      <c r="C147" s="183" t="s">
        <v>189</v>
      </c>
      <c r="D147" s="184" t="s">
        <v>60</v>
      </c>
      <c r="E147" s="184" t="s">
        <v>56</v>
      </c>
      <c r="F147" s="184" t="s">
        <v>57</v>
      </c>
      <c r="G147" s="184" t="s">
        <v>190</v>
      </c>
      <c r="H147" s="184" t="s">
        <v>191</v>
      </c>
      <c r="I147" s="185" t="s">
        <v>192</v>
      </c>
      <c r="J147" s="184" t="s">
        <v>151</v>
      </c>
      <c r="K147" s="186" t="s">
        <v>193</v>
      </c>
      <c r="L147" s="187"/>
      <c r="M147" s="76" t="s">
        <v>1</v>
      </c>
      <c r="N147" s="77" t="s">
        <v>39</v>
      </c>
      <c r="O147" s="77" t="s">
        <v>194</v>
      </c>
      <c r="P147" s="77" t="s">
        <v>195</v>
      </c>
      <c r="Q147" s="77" t="s">
        <v>196</v>
      </c>
      <c r="R147" s="77" t="s">
        <v>197</v>
      </c>
      <c r="S147" s="77" t="s">
        <v>198</v>
      </c>
      <c r="T147" s="78" t="s">
        <v>199</v>
      </c>
      <c r="U147" s="181"/>
      <c r="V147" s="181"/>
      <c r="W147" s="181"/>
      <c r="X147" s="181"/>
      <c r="Y147" s="181"/>
      <c r="Z147" s="181"/>
      <c r="AA147" s="181"/>
      <c r="AB147" s="181"/>
      <c r="AC147" s="181"/>
      <c r="AD147" s="181"/>
      <c r="AE147" s="181"/>
    </row>
    <row r="148" spans="1:65" s="2" customFormat="1" ht="22.9" customHeight="1">
      <c r="A148" s="35"/>
      <c r="B148" s="36"/>
      <c r="C148" s="83" t="s">
        <v>200</v>
      </c>
      <c r="D148" s="37"/>
      <c r="E148" s="37"/>
      <c r="F148" s="37"/>
      <c r="G148" s="37"/>
      <c r="H148" s="37"/>
      <c r="I148" s="123"/>
      <c r="J148" s="188">
        <f>BK148</f>
        <v>0</v>
      </c>
      <c r="K148" s="37"/>
      <c r="L148" s="40"/>
      <c r="M148" s="79"/>
      <c r="N148" s="189"/>
      <c r="O148" s="80"/>
      <c r="P148" s="190">
        <f>P149+P590+P601+P1048+P1059+P1478+P1489+P1883+P1894+P1910+P1914+P1918+P1957+P1996+P2025+P2040+P2097+P2156+P2213+P2272+P2325+P2380+P2433+P2488</f>
        <v>0</v>
      </c>
      <c r="Q148" s="80"/>
      <c r="R148" s="190">
        <f>R149+R590+R601+R1048+R1059+R1478+R1489+R1883+R1894+R1910+R1914+R1918+R1957+R1996+R2025+R2040+R2097+R2156+R2213+R2272+R2325+R2380+R2433+R2488</f>
        <v>0</v>
      </c>
      <c r="S148" s="80"/>
      <c r="T148" s="191">
        <f>T149+T590+T601+T1048+T1059+T1478+T1489+T1883+T1894+T1910+T1914+T1918+T1957+T1996+T2025+T2040+T2097+T2156+T2213+T2272+T2325+T2380+T2433+T2488</f>
        <v>0</v>
      </c>
      <c r="U148" s="35"/>
      <c r="V148" s="35"/>
      <c r="W148" s="35"/>
      <c r="X148" s="35"/>
      <c r="Y148" s="35"/>
      <c r="Z148" s="35"/>
      <c r="AA148" s="35"/>
      <c r="AB148" s="35"/>
      <c r="AC148" s="35"/>
      <c r="AD148" s="35"/>
      <c r="AE148" s="35"/>
      <c r="AT148" s="18" t="s">
        <v>74</v>
      </c>
      <c r="AU148" s="18" t="s">
        <v>153</v>
      </c>
      <c r="BK148" s="192">
        <f>BK149+BK590+BK601+BK1048+BK1059+BK1478+BK1489+BK1883+BK1894+BK1910+BK1914+BK1918+BK1957+BK1996+BK2025+BK2040+BK2097+BK2156+BK2213+BK2272+BK2325+BK2380+BK2433+BK2488</f>
        <v>0</v>
      </c>
    </row>
    <row r="149" spans="1:65" s="12" customFormat="1" ht="25.9" customHeight="1">
      <c r="B149" s="193"/>
      <c r="C149" s="194"/>
      <c r="D149" s="195" t="s">
        <v>74</v>
      </c>
      <c r="E149" s="196" t="s">
        <v>6660</v>
      </c>
      <c r="F149" s="196" t="s">
        <v>6661</v>
      </c>
      <c r="G149" s="194"/>
      <c r="H149" s="194"/>
      <c r="I149" s="197"/>
      <c r="J149" s="198">
        <f>BK149</f>
        <v>0</v>
      </c>
      <c r="K149" s="194"/>
      <c r="L149" s="199"/>
      <c r="M149" s="200"/>
      <c r="N149" s="201"/>
      <c r="O149" s="201"/>
      <c r="P149" s="202">
        <f>SUM(P150:P589)</f>
        <v>0</v>
      </c>
      <c r="Q149" s="201"/>
      <c r="R149" s="202">
        <f>SUM(R150:R589)</f>
        <v>0</v>
      </c>
      <c r="S149" s="201"/>
      <c r="T149" s="203">
        <f>SUM(T150:T589)</f>
        <v>0</v>
      </c>
      <c r="AR149" s="204" t="s">
        <v>82</v>
      </c>
      <c r="AT149" s="205" t="s">
        <v>74</v>
      </c>
      <c r="AU149" s="205" t="s">
        <v>75</v>
      </c>
      <c r="AY149" s="204" t="s">
        <v>203</v>
      </c>
      <c r="BK149" s="206">
        <f>SUM(BK150:BK589)</f>
        <v>0</v>
      </c>
    </row>
    <row r="150" spans="1:65" s="2" customFormat="1" ht="44.25" customHeight="1">
      <c r="A150" s="35"/>
      <c r="B150" s="36"/>
      <c r="C150" s="209" t="s">
        <v>82</v>
      </c>
      <c r="D150" s="209" t="s">
        <v>205</v>
      </c>
      <c r="E150" s="210" t="s">
        <v>6662</v>
      </c>
      <c r="F150" s="211" t="s">
        <v>6663</v>
      </c>
      <c r="G150" s="212" t="s">
        <v>208</v>
      </c>
      <c r="H150" s="213">
        <v>1</v>
      </c>
      <c r="I150" s="214"/>
      <c r="J150" s="215">
        <f>ROUND(I150*H150,2)</f>
        <v>0</v>
      </c>
      <c r="K150" s="211" t="s">
        <v>1</v>
      </c>
      <c r="L150" s="40"/>
      <c r="M150" s="216" t="s">
        <v>1</v>
      </c>
      <c r="N150" s="217" t="s">
        <v>40</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209</v>
      </c>
      <c r="AT150" s="220" t="s">
        <v>205</v>
      </c>
      <c r="AU150" s="220" t="s">
        <v>82</v>
      </c>
      <c r="AY150" s="18" t="s">
        <v>203</v>
      </c>
      <c r="BE150" s="221">
        <f>IF(N150="základní",J150,0)</f>
        <v>0</v>
      </c>
      <c r="BF150" s="221">
        <f>IF(N150="snížená",J150,0)</f>
        <v>0</v>
      </c>
      <c r="BG150" s="221">
        <f>IF(N150="zákl. přenesená",J150,0)</f>
        <v>0</v>
      </c>
      <c r="BH150" s="221">
        <f>IF(N150="sníž. přenesená",J150,0)</f>
        <v>0</v>
      </c>
      <c r="BI150" s="221">
        <f>IF(N150="nulová",J150,0)</f>
        <v>0</v>
      </c>
      <c r="BJ150" s="18" t="s">
        <v>82</v>
      </c>
      <c r="BK150" s="221">
        <f>ROUND(I150*H150,2)</f>
        <v>0</v>
      </c>
      <c r="BL150" s="18" t="s">
        <v>209</v>
      </c>
      <c r="BM150" s="220" t="s">
        <v>84</v>
      </c>
    </row>
    <row r="151" spans="1:65" s="13" customFormat="1" ht="33.75">
      <c r="B151" s="222"/>
      <c r="C151" s="223"/>
      <c r="D151" s="224" t="s">
        <v>211</v>
      </c>
      <c r="E151" s="225" t="s">
        <v>1</v>
      </c>
      <c r="F151" s="226" t="s">
        <v>6664</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3" customFormat="1" ht="22.5">
      <c r="B152" s="222"/>
      <c r="C152" s="223"/>
      <c r="D152" s="224" t="s">
        <v>211</v>
      </c>
      <c r="E152" s="225" t="s">
        <v>1</v>
      </c>
      <c r="F152" s="226" t="s">
        <v>6665</v>
      </c>
      <c r="G152" s="223"/>
      <c r="H152" s="225" t="s">
        <v>1</v>
      </c>
      <c r="I152" s="227"/>
      <c r="J152" s="223"/>
      <c r="K152" s="223"/>
      <c r="L152" s="228"/>
      <c r="M152" s="229"/>
      <c r="N152" s="230"/>
      <c r="O152" s="230"/>
      <c r="P152" s="230"/>
      <c r="Q152" s="230"/>
      <c r="R152" s="230"/>
      <c r="S152" s="230"/>
      <c r="T152" s="231"/>
      <c r="AT152" s="232" t="s">
        <v>211</v>
      </c>
      <c r="AU152" s="232" t="s">
        <v>82</v>
      </c>
      <c r="AV152" s="13" t="s">
        <v>82</v>
      </c>
      <c r="AW152" s="13" t="s">
        <v>31</v>
      </c>
      <c r="AX152" s="13" t="s">
        <v>75</v>
      </c>
      <c r="AY152" s="232" t="s">
        <v>203</v>
      </c>
    </row>
    <row r="153" spans="1:65" s="13" customFormat="1" ht="22.5">
      <c r="B153" s="222"/>
      <c r="C153" s="223"/>
      <c r="D153" s="224" t="s">
        <v>211</v>
      </c>
      <c r="E153" s="225" t="s">
        <v>1</v>
      </c>
      <c r="F153" s="226" t="s">
        <v>6666</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3" customFormat="1" ht="22.5">
      <c r="B154" s="222"/>
      <c r="C154" s="223"/>
      <c r="D154" s="224" t="s">
        <v>211</v>
      </c>
      <c r="E154" s="225" t="s">
        <v>1</v>
      </c>
      <c r="F154" s="226" t="s">
        <v>6667</v>
      </c>
      <c r="G154" s="223"/>
      <c r="H154" s="225" t="s">
        <v>1</v>
      </c>
      <c r="I154" s="227"/>
      <c r="J154" s="223"/>
      <c r="K154" s="223"/>
      <c r="L154" s="228"/>
      <c r="M154" s="229"/>
      <c r="N154" s="230"/>
      <c r="O154" s="230"/>
      <c r="P154" s="230"/>
      <c r="Q154" s="230"/>
      <c r="R154" s="230"/>
      <c r="S154" s="230"/>
      <c r="T154" s="231"/>
      <c r="AT154" s="232" t="s">
        <v>211</v>
      </c>
      <c r="AU154" s="232" t="s">
        <v>82</v>
      </c>
      <c r="AV154" s="13" t="s">
        <v>82</v>
      </c>
      <c r="AW154" s="13" t="s">
        <v>31</v>
      </c>
      <c r="AX154" s="13" t="s">
        <v>75</v>
      </c>
      <c r="AY154" s="232" t="s">
        <v>203</v>
      </c>
    </row>
    <row r="155" spans="1:65" s="13" customFormat="1" ht="22.5">
      <c r="B155" s="222"/>
      <c r="C155" s="223"/>
      <c r="D155" s="224" t="s">
        <v>211</v>
      </c>
      <c r="E155" s="225" t="s">
        <v>1</v>
      </c>
      <c r="F155" s="226" t="s">
        <v>6668</v>
      </c>
      <c r="G155" s="223"/>
      <c r="H155" s="225" t="s">
        <v>1</v>
      </c>
      <c r="I155" s="227"/>
      <c r="J155" s="223"/>
      <c r="K155" s="223"/>
      <c r="L155" s="228"/>
      <c r="M155" s="229"/>
      <c r="N155" s="230"/>
      <c r="O155" s="230"/>
      <c r="P155" s="230"/>
      <c r="Q155" s="230"/>
      <c r="R155" s="230"/>
      <c r="S155" s="230"/>
      <c r="T155" s="231"/>
      <c r="AT155" s="232" t="s">
        <v>211</v>
      </c>
      <c r="AU155" s="232" t="s">
        <v>82</v>
      </c>
      <c r="AV155" s="13" t="s">
        <v>82</v>
      </c>
      <c r="AW155" s="13" t="s">
        <v>31</v>
      </c>
      <c r="AX155" s="13" t="s">
        <v>75</v>
      </c>
      <c r="AY155" s="232" t="s">
        <v>203</v>
      </c>
    </row>
    <row r="156" spans="1:65" s="13" customFormat="1" ht="33.75">
      <c r="B156" s="222"/>
      <c r="C156" s="223"/>
      <c r="D156" s="224" t="s">
        <v>211</v>
      </c>
      <c r="E156" s="225" t="s">
        <v>1</v>
      </c>
      <c r="F156" s="226" t="s">
        <v>6669</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3" customFormat="1" ht="22.5">
      <c r="B157" s="222"/>
      <c r="C157" s="223"/>
      <c r="D157" s="224" t="s">
        <v>211</v>
      </c>
      <c r="E157" s="225" t="s">
        <v>1</v>
      </c>
      <c r="F157" s="226" t="s">
        <v>6670</v>
      </c>
      <c r="G157" s="223"/>
      <c r="H157" s="225" t="s">
        <v>1</v>
      </c>
      <c r="I157" s="227"/>
      <c r="J157" s="223"/>
      <c r="K157" s="223"/>
      <c r="L157" s="228"/>
      <c r="M157" s="229"/>
      <c r="N157" s="230"/>
      <c r="O157" s="230"/>
      <c r="P157" s="230"/>
      <c r="Q157" s="230"/>
      <c r="R157" s="230"/>
      <c r="S157" s="230"/>
      <c r="T157" s="231"/>
      <c r="AT157" s="232" t="s">
        <v>211</v>
      </c>
      <c r="AU157" s="232" t="s">
        <v>82</v>
      </c>
      <c r="AV157" s="13" t="s">
        <v>82</v>
      </c>
      <c r="AW157" s="13" t="s">
        <v>31</v>
      </c>
      <c r="AX157" s="13" t="s">
        <v>75</v>
      </c>
      <c r="AY157" s="232" t="s">
        <v>203</v>
      </c>
    </row>
    <row r="158" spans="1:65" s="13" customFormat="1" ht="33.75">
      <c r="B158" s="222"/>
      <c r="C158" s="223"/>
      <c r="D158" s="224" t="s">
        <v>211</v>
      </c>
      <c r="E158" s="225" t="s">
        <v>1</v>
      </c>
      <c r="F158" s="226" t="s">
        <v>6671</v>
      </c>
      <c r="G158" s="223"/>
      <c r="H158" s="225" t="s">
        <v>1</v>
      </c>
      <c r="I158" s="227"/>
      <c r="J158" s="223"/>
      <c r="K158" s="223"/>
      <c r="L158" s="228"/>
      <c r="M158" s="229"/>
      <c r="N158" s="230"/>
      <c r="O158" s="230"/>
      <c r="P158" s="230"/>
      <c r="Q158" s="230"/>
      <c r="R158" s="230"/>
      <c r="S158" s="230"/>
      <c r="T158" s="231"/>
      <c r="AT158" s="232" t="s">
        <v>211</v>
      </c>
      <c r="AU158" s="232" t="s">
        <v>82</v>
      </c>
      <c r="AV158" s="13" t="s">
        <v>82</v>
      </c>
      <c r="AW158" s="13" t="s">
        <v>31</v>
      </c>
      <c r="AX158" s="13" t="s">
        <v>75</v>
      </c>
      <c r="AY158" s="232" t="s">
        <v>203</v>
      </c>
    </row>
    <row r="159" spans="1:65" s="13" customFormat="1" ht="22.5">
      <c r="B159" s="222"/>
      <c r="C159" s="223"/>
      <c r="D159" s="224" t="s">
        <v>211</v>
      </c>
      <c r="E159" s="225" t="s">
        <v>1</v>
      </c>
      <c r="F159" s="226" t="s">
        <v>6672</v>
      </c>
      <c r="G159" s="223"/>
      <c r="H159" s="225" t="s">
        <v>1</v>
      </c>
      <c r="I159" s="227"/>
      <c r="J159" s="223"/>
      <c r="K159" s="223"/>
      <c r="L159" s="228"/>
      <c r="M159" s="229"/>
      <c r="N159" s="230"/>
      <c r="O159" s="230"/>
      <c r="P159" s="230"/>
      <c r="Q159" s="230"/>
      <c r="R159" s="230"/>
      <c r="S159" s="230"/>
      <c r="T159" s="231"/>
      <c r="AT159" s="232" t="s">
        <v>211</v>
      </c>
      <c r="AU159" s="232" t="s">
        <v>82</v>
      </c>
      <c r="AV159" s="13" t="s">
        <v>82</v>
      </c>
      <c r="AW159" s="13" t="s">
        <v>31</v>
      </c>
      <c r="AX159" s="13" t="s">
        <v>75</v>
      </c>
      <c r="AY159" s="232" t="s">
        <v>203</v>
      </c>
    </row>
    <row r="160" spans="1:65" s="13" customFormat="1" ht="33.75">
      <c r="B160" s="222"/>
      <c r="C160" s="223"/>
      <c r="D160" s="224" t="s">
        <v>211</v>
      </c>
      <c r="E160" s="225" t="s">
        <v>1</v>
      </c>
      <c r="F160" s="226" t="s">
        <v>6673</v>
      </c>
      <c r="G160" s="223"/>
      <c r="H160" s="225" t="s">
        <v>1</v>
      </c>
      <c r="I160" s="227"/>
      <c r="J160" s="223"/>
      <c r="K160" s="223"/>
      <c r="L160" s="228"/>
      <c r="M160" s="229"/>
      <c r="N160" s="230"/>
      <c r="O160" s="230"/>
      <c r="P160" s="230"/>
      <c r="Q160" s="230"/>
      <c r="R160" s="230"/>
      <c r="S160" s="230"/>
      <c r="T160" s="231"/>
      <c r="AT160" s="232" t="s">
        <v>211</v>
      </c>
      <c r="AU160" s="232" t="s">
        <v>82</v>
      </c>
      <c r="AV160" s="13" t="s">
        <v>82</v>
      </c>
      <c r="AW160" s="13" t="s">
        <v>31</v>
      </c>
      <c r="AX160" s="13" t="s">
        <v>75</v>
      </c>
      <c r="AY160" s="232" t="s">
        <v>203</v>
      </c>
    </row>
    <row r="161" spans="1:65" s="13" customFormat="1" ht="11.25">
      <c r="B161" s="222"/>
      <c r="C161" s="223"/>
      <c r="D161" s="224" t="s">
        <v>211</v>
      </c>
      <c r="E161" s="225" t="s">
        <v>1</v>
      </c>
      <c r="F161" s="226" t="s">
        <v>6674</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3" customFormat="1" ht="33.75">
      <c r="B162" s="222"/>
      <c r="C162" s="223"/>
      <c r="D162" s="224" t="s">
        <v>211</v>
      </c>
      <c r="E162" s="225" t="s">
        <v>1</v>
      </c>
      <c r="F162" s="226" t="s">
        <v>6675</v>
      </c>
      <c r="G162" s="223"/>
      <c r="H162" s="225" t="s">
        <v>1</v>
      </c>
      <c r="I162" s="227"/>
      <c r="J162" s="223"/>
      <c r="K162" s="223"/>
      <c r="L162" s="228"/>
      <c r="M162" s="229"/>
      <c r="N162" s="230"/>
      <c r="O162" s="230"/>
      <c r="P162" s="230"/>
      <c r="Q162" s="230"/>
      <c r="R162" s="230"/>
      <c r="S162" s="230"/>
      <c r="T162" s="231"/>
      <c r="AT162" s="232" t="s">
        <v>211</v>
      </c>
      <c r="AU162" s="232" t="s">
        <v>82</v>
      </c>
      <c r="AV162" s="13" t="s">
        <v>82</v>
      </c>
      <c r="AW162" s="13" t="s">
        <v>31</v>
      </c>
      <c r="AX162" s="13" t="s">
        <v>75</v>
      </c>
      <c r="AY162" s="232" t="s">
        <v>203</v>
      </c>
    </row>
    <row r="163" spans="1:65" s="13" customFormat="1" ht="33.75">
      <c r="B163" s="222"/>
      <c r="C163" s="223"/>
      <c r="D163" s="224" t="s">
        <v>211</v>
      </c>
      <c r="E163" s="225" t="s">
        <v>1</v>
      </c>
      <c r="F163" s="226" t="s">
        <v>6676</v>
      </c>
      <c r="G163" s="223"/>
      <c r="H163" s="225" t="s">
        <v>1</v>
      </c>
      <c r="I163" s="227"/>
      <c r="J163" s="223"/>
      <c r="K163" s="223"/>
      <c r="L163" s="228"/>
      <c r="M163" s="229"/>
      <c r="N163" s="230"/>
      <c r="O163" s="230"/>
      <c r="P163" s="230"/>
      <c r="Q163" s="230"/>
      <c r="R163" s="230"/>
      <c r="S163" s="230"/>
      <c r="T163" s="231"/>
      <c r="AT163" s="232" t="s">
        <v>211</v>
      </c>
      <c r="AU163" s="232" t="s">
        <v>82</v>
      </c>
      <c r="AV163" s="13" t="s">
        <v>82</v>
      </c>
      <c r="AW163" s="13" t="s">
        <v>31</v>
      </c>
      <c r="AX163" s="13" t="s">
        <v>75</v>
      </c>
      <c r="AY163" s="232" t="s">
        <v>203</v>
      </c>
    </row>
    <row r="164" spans="1:65" s="13" customFormat="1" ht="22.5">
      <c r="B164" s="222"/>
      <c r="C164" s="223"/>
      <c r="D164" s="224" t="s">
        <v>211</v>
      </c>
      <c r="E164" s="225" t="s">
        <v>1</v>
      </c>
      <c r="F164" s="226" t="s">
        <v>6677</v>
      </c>
      <c r="G164" s="223"/>
      <c r="H164" s="225" t="s">
        <v>1</v>
      </c>
      <c r="I164" s="227"/>
      <c r="J164" s="223"/>
      <c r="K164" s="223"/>
      <c r="L164" s="228"/>
      <c r="M164" s="229"/>
      <c r="N164" s="230"/>
      <c r="O164" s="230"/>
      <c r="P164" s="230"/>
      <c r="Q164" s="230"/>
      <c r="R164" s="230"/>
      <c r="S164" s="230"/>
      <c r="T164" s="231"/>
      <c r="AT164" s="232" t="s">
        <v>211</v>
      </c>
      <c r="AU164" s="232" t="s">
        <v>82</v>
      </c>
      <c r="AV164" s="13" t="s">
        <v>82</v>
      </c>
      <c r="AW164" s="13" t="s">
        <v>31</v>
      </c>
      <c r="AX164" s="13" t="s">
        <v>75</v>
      </c>
      <c r="AY164" s="232" t="s">
        <v>203</v>
      </c>
    </row>
    <row r="165" spans="1:65" s="13" customFormat="1" ht="22.5">
      <c r="B165" s="222"/>
      <c r="C165" s="223"/>
      <c r="D165" s="224" t="s">
        <v>211</v>
      </c>
      <c r="E165" s="225" t="s">
        <v>1</v>
      </c>
      <c r="F165" s="226" t="s">
        <v>6678</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11.25">
      <c r="B166" s="222"/>
      <c r="C166" s="223"/>
      <c r="D166" s="224" t="s">
        <v>211</v>
      </c>
      <c r="E166" s="225" t="s">
        <v>1</v>
      </c>
      <c r="F166" s="226" t="s">
        <v>6679</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3" customFormat="1" ht="22.5">
      <c r="B167" s="222"/>
      <c r="C167" s="223"/>
      <c r="D167" s="224" t="s">
        <v>211</v>
      </c>
      <c r="E167" s="225" t="s">
        <v>1</v>
      </c>
      <c r="F167" s="226" t="s">
        <v>6680</v>
      </c>
      <c r="G167" s="223"/>
      <c r="H167" s="225" t="s">
        <v>1</v>
      </c>
      <c r="I167" s="227"/>
      <c r="J167" s="223"/>
      <c r="K167" s="223"/>
      <c r="L167" s="228"/>
      <c r="M167" s="229"/>
      <c r="N167" s="230"/>
      <c r="O167" s="230"/>
      <c r="P167" s="230"/>
      <c r="Q167" s="230"/>
      <c r="R167" s="230"/>
      <c r="S167" s="230"/>
      <c r="T167" s="231"/>
      <c r="AT167" s="232" t="s">
        <v>211</v>
      </c>
      <c r="AU167" s="232" t="s">
        <v>82</v>
      </c>
      <c r="AV167" s="13" t="s">
        <v>82</v>
      </c>
      <c r="AW167" s="13" t="s">
        <v>31</v>
      </c>
      <c r="AX167" s="13" t="s">
        <v>75</v>
      </c>
      <c r="AY167" s="232" t="s">
        <v>203</v>
      </c>
    </row>
    <row r="168" spans="1:65" s="13" customFormat="1" ht="33.75">
      <c r="B168" s="222"/>
      <c r="C168" s="223"/>
      <c r="D168" s="224" t="s">
        <v>211</v>
      </c>
      <c r="E168" s="225" t="s">
        <v>1</v>
      </c>
      <c r="F168" s="226" t="s">
        <v>6681</v>
      </c>
      <c r="G168" s="223"/>
      <c r="H168" s="225" t="s">
        <v>1</v>
      </c>
      <c r="I168" s="227"/>
      <c r="J168" s="223"/>
      <c r="K168" s="223"/>
      <c r="L168" s="228"/>
      <c r="M168" s="229"/>
      <c r="N168" s="230"/>
      <c r="O168" s="230"/>
      <c r="P168" s="230"/>
      <c r="Q168" s="230"/>
      <c r="R168" s="230"/>
      <c r="S168" s="230"/>
      <c r="T168" s="231"/>
      <c r="AT168" s="232" t="s">
        <v>211</v>
      </c>
      <c r="AU168" s="232" t="s">
        <v>82</v>
      </c>
      <c r="AV168" s="13" t="s">
        <v>82</v>
      </c>
      <c r="AW168" s="13" t="s">
        <v>31</v>
      </c>
      <c r="AX168" s="13" t="s">
        <v>75</v>
      </c>
      <c r="AY168" s="232" t="s">
        <v>203</v>
      </c>
    </row>
    <row r="169" spans="1:65" s="13" customFormat="1" ht="11.25">
      <c r="B169" s="222"/>
      <c r="C169" s="223"/>
      <c r="D169" s="224" t="s">
        <v>211</v>
      </c>
      <c r="E169" s="225" t="s">
        <v>1</v>
      </c>
      <c r="F169" s="226" t="s">
        <v>6682</v>
      </c>
      <c r="G169" s="223"/>
      <c r="H169" s="225" t="s">
        <v>1</v>
      </c>
      <c r="I169" s="227"/>
      <c r="J169" s="223"/>
      <c r="K169" s="223"/>
      <c r="L169" s="228"/>
      <c r="M169" s="229"/>
      <c r="N169" s="230"/>
      <c r="O169" s="230"/>
      <c r="P169" s="230"/>
      <c r="Q169" s="230"/>
      <c r="R169" s="230"/>
      <c r="S169" s="230"/>
      <c r="T169" s="231"/>
      <c r="AT169" s="232" t="s">
        <v>211</v>
      </c>
      <c r="AU169" s="232" t="s">
        <v>82</v>
      </c>
      <c r="AV169" s="13" t="s">
        <v>82</v>
      </c>
      <c r="AW169" s="13" t="s">
        <v>31</v>
      </c>
      <c r="AX169" s="13" t="s">
        <v>75</v>
      </c>
      <c r="AY169" s="232" t="s">
        <v>203</v>
      </c>
    </row>
    <row r="170" spans="1:65" s="13" customFormat="1" ht="11.25">
      <c r="B170" s="222"/>
      <c r="C170" s="223"/>
      <c r="D170" s="224" t="s">
        <v>211</v>
      </c>
      <c r="E170" s="225" t="s">
        <v>1</v>
      </c>
      <c r="F170" s="226" t="s">
        <v>6683</v>
      </c>
      <c r="G170" s="223"/>
      <c r="H170" s="225" t="s">
        <v>1</v>
      </c>
      <c r="I170" s="227"/>
      <c r="J170" s="223"/>
      <c r="K170" s="223"/>
      <c r="L170" s="228"/>
      <c r="M170" s="229"/>
      <c r="N170" s="230"/>
      <c r="O170" s="230"/>
      <c r="P170" s="230"/>
      <c r="Q170" s="230"/>
      <c r="R170" s="230"/>
      <c r="S170" s="230"/>
      <c r="T170" s="231"/>
      <c r="AT170" s="232" t="s">
        <v>211</v>
      </c>
      <c r="AU170" s="232" t="s">
        <v>82</v>
      </c>
      <c r="AV170" s="13" t="s">
        <v>82</v>
      </c>
      <c r="AW170" s="13" t="s">
        <v>31</v>
      </c>
      <c r="AX170" s="13" t="s">
        <v>75</v>
      </c>
      <c r="AY170" s="232" t="s">
        <v>203</v>
      </c>
    </row>
    <row r="171" spans="1:65" s="14" customFormat="1" ht="11.25">
      <c r="B171" s="233"/>
      <c r="C171" s="234"/>
      <c r="D171" s="224" t="s">
        <v>211</v>
      </c>
      <c r="E171" s="235" t="s">
        <v>1</v>
      </c>
      <c r="F171" s="236" t="s">
        <v>82</v>
      </c>
      <c r="G171" s="234"/>
      <c r="H171" s="237">
        <v>1</v>
      </c>
      <c r="I171" s="238"/>
      <c r="J171" s="234"/>
      <c r="K171" s="234"/>
      <c r="L171" s="239"/>
      <c r="M171" s="240"/>
      <c r="N171" s="241"/>
      <c r="O171" s="241"/>
      <c r="P171" s="241"/>
      <c r="Q171" s="241"/>
      <c r="R171" s="241"/>
      <c r="S171" s="241"/>
      <c r="T171" s="242"/>
      <c r="AT171" s="243" t="s">
        <v>211</v>
      </c>
      <c r="AU171" s="243" t="s">
        <v>82</v>
      </c>
      <c r="AV171" s="14" t="s">
        <v>84</v>
      </c>
      <c r="AW171" s="14" t="s">
        <v>31</v>
      </c>
      <c r="AX171" s="14" t="s">
        <v>75</v>
      </c>
      <c r="AY171" s="243" t="s">
        <v>203</v>
      </c>
    </row>
    <row r="172" spans="1:65" s="15" customFormat="1" ht="11.25">
      <c r="B172" s="261"/>
      <c r="C172" s="262"/>
      <c r="D172" s="224" t="s">
        <v>211</v>
      </c>
      <c r="E172" s="263" t="s">
        <v>1</v>
      </c>
      <c r="F172" s="264" t="s">
        <v>5614</v>
      </c>
      <c r="G172" s="262"/>
      <c r="H172" s="265">
        <v>1</v>
      </c>
      <c r="I172" s="266"/>
      <c r="J172" s="262"/>
      <c r="K172" s="262"/>
      <c r="L172" s="267"/>
      <c r="M172" s="268"/>
      <c r="N172" s="269"/>
      <c r="O172" s="269"/>
      <c r="P172" s="269"/>
      <c r="Q172" s="269"/>
      <c r="R172" s="269"/>
      <c r="S172" s="269"/>
      <c r="T172" s="270"/>
      <c r="AT172" s="271" t="s">
        <v>211</v>
      </c>
      <c r="AU172" s="271" t="s">
        <v>82</v>
      </c>
      <c r="AV172" s="15" t="s">
        <v>209</v>
      </c>
      <c r="AW172" s="15" t="s">
        <v>31</v>
      </c>
      <c r="AX172" s="15" t="s">
        <v>82</v>
      </c>
      <c r="AY172" s="271" t="s">
        <v>203</v>
      </c>
    </row>
    <row r="173" spans="1:65" s="2" customFormat="1" ht="33" customHeight="1">
      <c r="A173" s="35"/>
      <c r="B173" s="36"/>
      <c r="C173" s="209" t="s">
        <v>84</v>
      </c>
      <c r="D173" s="209" t="s">
        <v>205</v>
      </c>
      <c r="E173" s="210" t="s">
        <v>6684</v>
      </c>
      <c r="F173" s="211" t="s">
        <v>6685</v>
      </c>
      <c r="G173" s="212" t="s">
        <v>208</v>
      </c>
      <c r="H173" s="213">
        <v>1</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209</v>
      </c>
      <c r="AT173" s="220" t="s">
        <v>205</v>
      </c>
      <c r="AU173" s="220" t="s">
        <v>82</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209</v>
      </c>
      <c r="BM173" s="220" t="s">
        <v>209</v>
      </c>
    </row>
    <row r="174" spans="1:65" s="13" customFormat="1" ht="11.25">
      <c r="B174" s="222"/>
      <c r="C174" s="223"/>
      <c r="D174" s="224" t="s">
        <v>211</v>
      </c>
      <c r="E174" s="225" t="s">
        <v>1</v>
      </c>
      <c r="F174" s="226" t="s">
        <v>6683</v>
      </c>
      <c r="G174" s="223"/>
      <c r="H174" s="225" t="s">
        <v>1</v>
      </c>
      <c r="I174" s="227"/>
      <c r="J174" s="223"/>
      <c r="K174" s="223"/>
      <c r="L174" s="228"/>
      <c r="M174" s="229"/>
      <c r="N174" s="230"/>
      <c r="O174" s="230"/>
      <c r="P174" s="230"/>
      <c r="Q174" s="230"/>
      <c r="R174" s="230"/>
      <c r="S174" s="230"/>
      <c r="T174" s="231"/>
      <c r="AT174" s="232" t="s">
        <v>211</v>
      </c>
      <c r="AU174" s="232" t="s">
        <v>82</v>
      </c>
      <c r="AV174" s="13" t="s">
        <v>82</v>
      </c>
      <c r="AW174" s="13" t="s">
        <v>31</v>
      </c>
      <c r="AX174" s="13" t="s">
        <v>75</v>
      </c>
      <c r="AY174" s="232" t="s">
        <v>203</v>
      </c>
    </row>
    <row r="175" spans="1:65" s="14" customFormat="1" ht="11.25">
      <c r="B175" s="233"/>
      <c r="C175" s="234"/>
      <c r="D175" s="224" t="s">
        <v>211</v>
      </c>
      <c r="E175" s="235" t="s">
        <v>1</v>
      </c>
      <c r="F175" s="236" t="s">
        <v>82</v>
      </c>
      <c r="G175" s="234"/>
      <c r="H175" s="237">
        <v>1</v>
      </c>
      <c r="I175" s="238"/>
      <c r="J175" s="234"/>
      <c r="K175" s="234"/>
      <c r="L175" s="239"/>
      <c r="M175" s="240"/>
      <c r="N175" s="241"/>
      <c r="O175" s="241"/>
      <c r="P175" s="241"/>
      <c r="Q175" s="241"/>
      <c r="R175" s="241"/>
      <c r="S175" s="241"/>
      <c r="T175" s="242"/>
      <c r="AT175" s="243" t="s">
        <v>211</v>
      </c>
      <c r="AU175" s="243" t="s">
        <v>82</v>
      </c>
      <c r="AV175" s="14" t="s">
        <v>84</v>
      </c>
      <c r="AW175" s="14" t="s">
        <v>31</v>
      </c>
      <c r="AX175" s="14" t="s">
        <v>75</v>
      </c>
      <c r="AY175" s="243" t="s">
        <v>203</v>
      </c>
    </row>
    <row r="176" spans="1:65" s="15" customFormat="1" ht="11.25">
      <c r="B176" s="261"/>
      <c r="C176" s="262"/>
      <c r="D176" s="224" t="s">
        <v>211</v>
      </c>
      <c r="E176" s="263" t="s">
        <v>1</v>
      </c>
      <c r="F176" s="264" t="s">
        <v>5614</v>
      </c>
      <c r="G176" s="262"/>
      <c r="H176" s="265">
        <v>1</v>
      </c>
      <c r="I176" s="266"/>
      <c r="J176" s="262"/>
      <c r="K176" s="262"/>
      <c r="L176" s="267"/>
      <c r="M176" s="268"/>
      <c r="N176" s="269"/>
      <c r="O176" s="269"/>
      <c r="P176" s="269"/>
      <c r="Q176" s="269"/>
      <c r="R176" s="269"/>
      <c r="S176" s="269"/>
      <c r="T176" s="270"/>
      <c r="AT176" s="271" t="s">
        <v>211</v>
      </c>
      <c r="AU176" s="271" t="s">
        <v>82</v>
      </c>
      <c r="AV176" s="15" t="s">
        <v>209</v>
      </c>
      <c r="AW176" s="15" t="s">
        <v>31</v>
      </c>
      <c r="AX176" s="15" t="s">
        <v>82</v>
      </c>
      <c r="AY176" s="271" t="s">
        <v>203</v>
      </c>
    </row>
    <row r="177" spans="1:65" s="2" customFormat="1" ht="44.25" customHeight="1">
      <c r="A177" s="35"/>
      <c r="B177" s="36"/>
      <c r="C177" s="209" t="s">
        <v>104</v>
      </c>
      <c r="D177" s="209" t="s">
        <v>205</v>
      </c>
      <c r="E177" s="210" t="s">
        <v>6686</v>
      </c>
      <c r="F177" s="211" t="s">
        <v>6687</v>
      </c>
      <c r="G177" s="212" t="s">
        <v>208</v>
      </c>
      <c r="H177" s="213">
        <v>1</v>
      </c>
      <c r="I177" s="214"/>
      <c r="J177" s="215">
        <f>ROUND(I177*H177,2)</f>
        <v>0</v>
      </c>
      <c r="K177" s="211" t="s">
        <v>1</v>
      </c>
      <c r="L177" s="40"/>
      <c r="M177" s="216" t="s">
        <v>1</v>
      </c>
      <c r="N177" s="217" t="s">
        <v>40</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209</v>
      </c>
      <c r="AT177" s="220" t="s">
        <v>205</v>
      </c>
      <c r="AU177" s="220" t="s">
        <v>82</v>
      </c>
      <c r="AY177" s="18" t="s">
        <v>203</v>
      </c>
      <c r="BE177" s="221">
        <f>IF(N177="základní",J177,0)</f>
        <v>0</v>
      </c>
      <c r="BF177" s="221">
        <f>IF(N177="snížená",J177,0)</f>
        <v>0</v>
      </c>
      <c r="BG177" s="221">
        <f>IF(N177="zákl. přenesená",J177,0)</f>
        <v>0</v>
      </c>
      <c r="BH177" s="221">
        <f>IF(N177="sníž. přenesená",J177,0)</f>
        <v>0</v>
      </c>
      <c r="BI177" s="221">
        <f>IF(N177="nulová",J177,0)</f>
        <v>0</v>
      </c>
      <c r="BJ177" s="18" t="s">
        <v>82</v>
      </c>
      <c r="BK177" s="221">
        <f>ROUND(I177*H177,2)</f>
        <v>0</v>
      </c>
      <c r="BL177" s="18" t="s">
        <v>209</v>
      </c>
      <c r="BM177" s="220" t="s">
        <v>252</v>
      </c>
    </row>
    <row r="178" spans="1:65" s="13" customFormat="1" ht="11.25">
      <c r="B178" s="222"/>
      <c r="C178" s="223"/>
      <c r="D178" s="224" t="s">
        <v>211</v>
      </c>
      <c r="E178" s="225" t="s">
        <v>1</v>
      </c>
      <c r="F178" s="226" t="s">
        <v>6688</v>
      </c>
      <c r="G178" s="223"/>
      <c r="H178" s="225" t="s">
        <v>1</v>
      </c>
      <c r="I178" s="227"/>
      <c r="J178" s="223"/>
      <c r="K178" s="223"/>
      <c r="L178" s="228"/>
      <c r="M178" s="229"/>
      <c r="N178" s="230"/>
      <c r="O178" s="230"/>
      <c r="P178" s="230"/>
      <c r="Q178" s="230"/>
      <c r="R178" s="230"/>
      <c r="S178" s="230"/>
      <c r="T178" s="231"/>
      <c r="AT178" s="232" t="s">
        <v>211</v>
      </c>
      <c r="AU178" s="232" t="s">
        <v>82</v>
      </c>
      <c r="AV178" s="13" t="s">
        <v>82</v>
      </c>
      <c r="AW178" s="13" t="s">
        <v>31</v>
      </c>
      <c r="AX178" s="13" t="s">
        <v>75</v>
      </c>
      <c r="AY178" s="232" t="s">
        <v>203</v>
      </c>
    </row>
    <row r="179" spans="1:65" s="14" customFormat="1" ht="11.25">
      <c r="B179" s="233"/>
      <c r="C179" s="234"/>
      <c r="D179" s="224" t="s">
        <v>211</v>
      </c>
      <c r="E179" s="235" t="s">
        <v>1</v>
      </c>
      <c r="F179" s="236" t="s">
        <v>82</v>
      </c>
      <c r="G179" s="234"/>
      <c r="H179" s="237">
        <v>1</v>
      </c>
      <c r="I179" s="238"/>
      <c r="J179" s="234"/>
      <c r="K179" s="234"/>
      <c r="L179" s="239"/>
      <c r="M179" s="240"/>
      <c r="N179" s="241"/>
      <c r="O179" s="241"/>
      <c r="P179" s="241"/>
      <c r="Q179" s="241"/>
      <c r="R179" s="241"/>
      <c r="S179" s="241"/>
      <c r="T179" s="242"/>
      <c r="AT179" s="243" t="s">
        <v>211</v>
      </c>
      <c r="AU179" s="243" t="s">
        <v>82</v>
      </c>
      <c r="AV179" s="14" t="s">
        <v>84</v>
      </c>
      <c r="AW179" s="14" t="s">
        <v>31</v>
      </c>
      <c r="AX179" s="14" t="s">
        <v>75</v>
      </c>
      <c r="AY179" s="243" t="s">
        <v>203</v>
      </c>
    </row>
    <row r="180" spans="1:65" s="15" customFormat="1" ht="11.25">
      <c r="B180" s="261"/>
      <c r="C180" s="262"/>
      <c r="D180" s="224" t="s">
        <v>211</v>
      </c>
      <c r="E180" s="263" t="s">
        <v>1</v>
      </c>
      <c r="F180" s="264" t="s">
        <v>5614</v>
      </c>
      <c r="G180" s="262"/>
      <c r="H180" s="265">
        <v>1</v>
      </c>
      <c r="I180" s="266"/>
      <c r="J180" s="262"/>
      <c r="K180" s="262"/>
      <c r="L180" s="267"/>
      <c r="M180" s="268"/>
      <c r="N180" s="269"/>
      <c r="O180" s="269"/>
      <c r="P180" s="269"/>
      <c r="Q180" s="269"/>
      <c r="R180" s="269"/>
      <c r="S180" s="269"/>
      <c r="T180" s="270"/>
      <c r="AT180" s="271" t="s">
        <v>211</v>
      </c>
      <c r="AU180" s="271" t="s">
        <v>82</v>
      </c>
      <c r="AV180" s="15" t="s">
        <v>209</v>
      </c>
      <c r="AW180" s="15" t="s">
        <v>31</v>
      </c>
      <c r="AX180" s="15" t="s">
        <v>82</v>
      </c>
      <c r="AY180" s="271" t="s">
        <v>203</v>
      </c>
    </row>
    <row r="181" spans="1:65" s="2" customFormat="1" ht="33" customHeight="1">
      <c r="A181" s="35"/>
      <c r="B181" s="36"/>
      <c r="C181" s="209" t="s">
        <v>209</v>
      </c>
      <c r="D181" s="209" t="s">
        <v>205</v>
      </c>
      <c r="E181" s="210" t="s">
        <v>6689</v>
      </c>
      <c r="F181" s="211" t="s">
        <v>6690</v>
      </c>
      <c r="G181" s="212" t="s">
        <v>208</v>
      </c>
      <c r="H181" s="213">
        <v>1</v>
      </c>
      <c r="I181" s="214"/>
      <c r="J181" s="215">
        <f>ROUND(I181*H181,2)</f>
        <v>0</v>
      </c>
      <c r="K181" s="211" t="s">
        <v>1</v>
      </c>
      <c r="L181" s="40"/>
      <c r="M181" s="216" t="s">
        <v>1</v>
      </c>
      <c r="N181" s="217" t="s">
        <v>40</v>
      </c>
      <c r="O181" s="72"/>
      <c r="P181" s="218">
        <f>O181*H181</f>
        <v>0</v>
      </c>
      <c r="Q181" s="218">
        <v>0</v>
      </c>
      <c r="R181" s="218">
        <f>Q181*H181</f>
        <v>0</v>
      </c>
      <c r="S181" s="218">
        <v>0</v>
      </c>
      <c r="T181" s="219">
        <f>S181*H181</f>
        <v>0</v>
      </c>
      <c r="U181" s="35"/>
      <c r="V181" s="35"/>
      <c r="W181" s="35"/>
      <c r="X181" s="35"/>
      <c r="Y181" s="35"/>
      <c r="Z181" s="35"/>
      <c r="AA181" s="35"/>
      <c r="AB181" s="35"/>
      <c r="AC181" s="35"/>
      <c r="AD181" s="35"/>
      <c r="AE181" s="35"/>
      <c r="AR181" s="220" t="s">
        <v>209</v>
      </c>
      <c r="AT181" s="220" t="s">
        <v>205</v>
      </c>
      <c r="AU181" s="220" t="s">
        <v>82</v>
      </c>
      <c r="AY181" s="18" t="s">
        <v>203</v>
      </c>
      <c r="BE181" s="221">
        <f>IF(N181="základní",J181,0)</f>
        <v>0</v>
      </c>
      <c r="BF181" s="221">
        <f>IF(N181="snížená",J181,0)</f>
        <v>0</v>
      </c>
      <c r="BG181" s="221">
        <f>IF(N181="zákl. přenesená",J181,0)</f>
        <v>0</v>
      </c>
      <c r="BH181" s="221">
        <f>IF(N181="sníž. přenesená",J181,0)</f>
        <v>0</v>
      </c>
      <c r="BI181" s="221">
        <f>IF(N181="nulová",J181,0)</f>
        <v>0</v>
      </c>
      <c r="BJ181" s="18" t="s">
        <v>82</v>
      </c>
      <c r="BK181" s="221">
        <f>ROUND(I181*H181,2)</f>
        <v>0</v>
      </c>
      <c r="BL181" s="18" t="s">
        <v>209</v>
      </c>
      <c r="BM181" s="220" t="s">
        <v>361</v>
      </c>
    </row>
    <row r="182" spans="1:65" s="13" customFormat="1" ht="11.25">
      <c r="B182" s="222"/>
      <c r="C182" s="223"/>
      <c r="D182" s="224" t="s">
        <v>211</v>
      </c>
      <c r="E182" s="225" t="s">
        <v>1</v>
      </c>
      <c r="F182" s="226" t="s">
        <v>6688</v>
      </c>
      <c r="G182" s="223"/>
      <c r="H182" s="225" t="s">
        <v>1</v>
      </c>
      <c r="I182" s="227"/>
      <c r="J182" s="223"/>
      <c r="K182" s="223"/>
      <c r="L182" s="228"/>
      <c r="M182" s="229"/>
      <c r="N182" s="230"/>
      <c r="O182" s="230"/>
      <c r="P182" s="230"/>
      <c r="Q182" s="230"/>
      <c r="R182" s="230"/>
      <c r="S182" s="230"/>
      <c r="T182" s="231"/>
      <c r="AT182" s="232" t="s">
        <v>211</v>
      </c>
      <c r="AU182" s="232" t="s">
        <v>82</v>
      </c>
      <c r="AV182" s="13" t="s">
        <v>82</v>
      </c>
      <c r="AW182" s="13" t="s">
        <v>31</v>
      </c>
      <c r="AX182" s="13" t="s">
        <v>75</v>
      </c>
      <c r="AY182" s="232" t="s">
        <v>203</v>
      </c>
    </row>
    <row r="183" spans="1:65" s="14" customFormat="1" ht="11.25">
      <c r="B183" s="233"/>
      <c r="C183" s="234"/>
      <c r="D183" s="224" t="s">
        <v>211</v>
      </c>
      <c r="E183" s="235" t="s">
        <v>1</v>
      </c>
      <c r="F183" s="236" t="s">
        <v>82</v>
      </c>
      <c r="G183" s="234"/>
      <c r="H183" s="237">
        <v>1</v>
      </c>
      <c r="I183" s="238"/>
      <c r="J183" s="234"/>
      <c r="K183" s="234"/>
      <c r="L183" s="239"/>
      <c r="M183" s="240"/>
      <c r="N183" s="241"/>
      <c r="O183" s="241"/>
      <c r="P183" s="241"/>
      <c r="Q183" s="241"/>
      <c r="R183" s="241"/>
      <c r="S183" s="241"/>
      <c r="T183" s="242"/>
      <c r="AT183" s="243" t="s">
        <v>211</v>
      </c>
      <c r="AU183" s="243" t="s">
        <v>82</v>
      </c>
      <c r="AV183" s="14" t="s">
        <v>84</v>
      </c>
      <c r="AW183" s="14" t="s">
        <v>31</v>
      </c>
      <c r="AX183" s="14" t="s">
        <v>75</v>
      </c>
      <c r="AY183" s="243" t="s">
        <v>203</v>
      </c>
    </row>
    <row r="184" spans="1:65" s="15" customFormat="1" ht="11.25">
      <c r="B184" s="261"/>
      <c r="C184" s="262"/>
      <c r="D184" s="224" t="s">
        <v>211</v>
      </c>
      <c r="E184" s="263" t="s">
        <v>1</v>
      </c>
      <c r="F184" s="264" t="s">
        <v>5614</v>
      </c>
      <c r="G184" s="262"/>
      <c r="H184" s="265">
        <v>1</v>
      </c>
      <c r="I184" s="266"/>
      <c r="J184" s="262"/>
      <c r="K184" s="262"/>
      <c r="L184" s="267"/>
      <c r="M184" s="268"/>
      <c r="N184" s="269"/>
      <c r="O184" s="269"/>
      <c r="P184" s="269"/>
      <c r="Q184" s="269"/>
      <c r="R184" s="269"/>
      <c r="S184" s="269"/>
      <c r="T184" s="270"/>
      <c r="AT184" s="271" t="s">
        <v>211</v>
      </c>
      <c r="AU184" s="271" t="s">
        <v>82</v>
      </c>
      <c r="AV184" s="15" t="s">
        <v>209</v>
      </c>
      <c r="AW184" s="15" t="s">
        <v>31</v>
      </c>
      <c r="AX184" s="15" t="s">
        <v>82</v>
      </c>
      <c r="AY184" s="271" t="s">
        <v>203</v>
      </c>
    </row>
    <row r="185" spans="1:65" s="2" customFormat="1" ht="44.25" customHeight="1">
      <c r="A185" s="35"/>
      <c r="B185" s="36"/>
      <c r="C185" s="209" t="s">
        <v>237</v>
      </c>
      <c r="D185" s="209" t="s">
        <v>205</v>
      </c>
      <c r="E185" s="210" t="s">
        <v>6691</v>
      </c>
      <c r="F185" s="211" t="s">
        <v>6692</v>
      </c>
      <c r="G185" s="212" t="s">
        <v>208</v>
      </c>
      <c r="H185" s="213">
        <v>1</v>
      </c>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209</v>
      </c>
      <c r="AT185" s="220" t="s">
        <v>205</v>
      </c>
      <c r="AU185" s="220" t="s">
        <v>82</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209</v>
      </c>
      <c r="BM185" s="220" t="s">
        <v>375</v>
      </c>
    </row>
    <row r="186" spans="1:65" s="13" customFormat="1" ht="11.25">
      <c r="B186" s="222"/>
      <c r="C186" s="223"/>
      <c r="D186" s="224" t="s">
        <v>211</v>
      </c>
      <c r="E186" s="225" t="s">
        <v>1</v>
      </c>
      <c r="F186" s="226" t="s">
        <v>6693</v>
      </c>
      <c r="G186" s="223"/>
      <c r="H186" s="225" t="s">
        <v>1</v>
      </c>
      <c r="I186" s="227"/>
      <c r="J186" s="223"/>
      <c r="K186" s="223"/>
      <c r="L186" s="228"/>
      <c r="M186" s="229"/>
      <c r="N186" s="230"/>
      <c r="O186" s="230"/>
      <c r="P186" s="230"/>
      <c r="Q186" s="230"/>
      <c r="R186" s="230"/>
      <c r="S186" s="230"/>
      <c r="T186" s="231"/>
      <c r="AT186" s="232" t="s">
        <v>211</v>
      </c>
      <c r="AU186" s="232" t="s">
        <v>82</v>
      </c>
      <c r="AV186" s="13" t="s">
        <v>82</v>
      </c>
      <c r="AW186" s="13" t="s">
        <v>31</v>
      </c>
      <c r="AX186" s="13" t="s">
        <v>75</v>
      </c>
      <c r="AY186" s="232" t="s">
        <v>203</v>
      </c>
    </row>
    <row r="187" spans="1:65" s="14" customFormat="1" ht="11.25">
      <c r="B187" s="233"/>
      <c r="C187" s="234"/>
      <c r="D187" s="224" t="s">
        <v>211</v>
      </c>
      <c r="E187" s="235" t="s">
        <v>1</v>
      </c>
      <c r="F187" s="236" t="s">
        <v>82</v>
      </c>
      <c r="G187" s="234"/>
      <c r="H187" s="237">
        <v>1</v>
      </c>
      <c r="I187" s="238"/>
      <c r="J187" s="234"/>
      <c r="K187" s="234"/>
      <c r="L187" s="239"/>
      <c r="M187" s="240"/>
      <c r="N187" s="241"/>
      <c r="O187" s="241"/>
      <c r="P187" s="241"/>
      <c r="Q187" s="241"/>
      <c r="R187" s="241"/>
      <c r="S187" s="241"/>
      <c r="T187" s="242"/>
      <c r="AT187" s="243" t="s">
        <v>211</v>
      </c>
      <c r="AU187" s="243" t="s">
        <v>82</v>
      </c>
      <c r="AV187" s="14" t="s">
        <v>84</v>
      </c>
      <c r="AW187" s="14" t="s">
        <v>31</v>
      </c>
      <c r="AX187" s="14" t="s">
        <v>75</v>
      </c>
      <c r="AY187" s="243" t="s">
        <v>203</v>
      </c>
    </row>
    <row r="188" spans="1:65" s="15" customFormat="1" ht="11.25">
      <c r="B188" s="261"/>
      <c r="C188" s="262"/>
      <c r="D188" s="224" t="s">
        <v>211</v>
      </c>
      <c r="E188" s="263" t="s">
        <v>1</v>
      </c>
      <c r="F188" s="264" t="s">
        <v>5614</v>
      </c>
      <c r="G188" s="262"/>
      <c r="H188" s="265">
        <v>1</v>
      </c>
      <c r="I188" s="266"/>
      <c r="J188" s="262"/>
      <c r="K188" s="262"/>
      <c r="L188" s="267"/>
      <c r="M188" s="268"/>
      <c r="N188" s="269"/>
      <c r="O188" s="269"/>
      <c r="P188" s="269"/>
      <c r="Q188" s="269"/>
      <c r="R188" s="269"/>
      <c r="S188" s="269"/>
      <c r="T188" s="270"/>
      <c r="AT188" s="271" t="s">
        <v>211</v>
      </c>
      <c r="AU188" s="271" t="s">
        <v>82</v>
      </c>
      <c r="AV188" s="15" t="s">
        <v>209</v>
      </c>
      <c r="AW188" s="15" t="s">
        <v>31</v>
      </c>
      <c r="AX188" s="15" t="s">
        <v>82</v>
      </c>
      <c r="AY188" s="271" t="s">
        <v>203</v>
      </c>
    </row>
    <row r="189" spans="1:65" s="2" customFormat="1" ht="33" customHeight="1">
      <c r="A189" s="35"/>
      <c r="B189" s="36"/>
      <c r="C189" s="209" t="s">
        <v>252</v>
      </c>
      <c r="D189" s="209" t="s">
        <v>205</v>
      </c>
      <c r="E189" s="210" t="s">
        <v>6694</v>
      </c>
      <c r="F189" s="211" t="s">
        <v>6695</v>
      </c>
      <c r="G189" s="212" t="s">
        <v>208</v>
      </c>
      <c r="H189" s="213">
        <v>1</v>
      </c>
      <c r="I189" s="214"/>
      <c r="J189" s="215">
        <f>ROUND(I189*H189,2)</f>
        <v>0</v>
      </c>
      <c r="K189" s="211" t="s">
        <v>1</v>
      </c>
      <c r="L189" s="40"/>
      <c r="M189" s="216" t="s">
        <v>1</v>
      </c>
      <c r="N189" s="217"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209</v>
      </c>
      <c r="AT189" s="220" t="s">
        <v>205</v>
      </c>
      <c r="AU189" s="220" t="s">
        <v>82</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209</v>
      </c>
      <c r="BM189" s="220" t="s">
        <v>389</v>
      </c>
    </row>
    <row r="190" spans="1:65" s="13" customFormat="1" ht="11.25">
      <c r="B190" s="222"/>
      <c r="C190" s="223"/>
      <c r="D190" s="224" t="s">
        <v>211</v>
      </c>
      <c r="E190" s="225" t="s">
        <v>1</v>
      </c>
      <c r="F190" s="226" t="s">
        <v>6693</v>
      </c>
      <c r="G190" s="223"/>
      <c r="H190" s="225" t="s">
        <v>1</v>
      </c>
      <c r="I190" s="227"/>
      <c r="J190" s="223"/>
      <c r="K190" s="223"/>
      <c r="L190" s="228"/>
      <c r="M190" s="229"/>
      <c r="N190" s="230"/>
      <c r="O190" s="230"/>
      <c r="P190" s="230"/>
      <c r="Q190" s="230"/>
      <c r="R190" s="230"/>
      <c r="S190" s="230"/>
      <c r="T190" s="231"/>
      <c r="AT190" s="232" t="s">
        <v>211</v>
      </c>
      <c r="AU190" s="232" t="s">
        <v>82</v>
      </c>
      <c r="AV190" s="13" t="s">
        <v>82</v>
      </c>
      <c r="AW190" s="13" t="s">
        <v>31</v>
      </c>
      <c r="AX190" s="13" t="s">
        <v>75</v>
      </c>
      <c r="AY190" s="232" t="s">
        <v>203</v>
      </c>
    </row>
    <row r="191" spans="1:65" s="14" customFormat="1" ht="11.25">
      <c r="B191" s="233"/>
      <c r="C191" s="234"/>
      <c r="D191" s="224" t="s">
        <v>211</v>
      </c>
      <c r="E191" s="235" t="s">
        <v>1</v>
      </c>
      <c r="F191" s="236" t="s">
        <v>82</v>
      </c>
      <c r="G191" s="234"/>
      <c r="H191" s="237">
        <v>1</v>
      </c>
      <c r="I191" s="238"/>
      <c r="J191" s="234"/>
      <c r="K191" s="234"/>
      <c r="L191" s="239"/>
      <c r="M191" s="240"/>
      <c r="N191" s="241"/>
      <c r="O191" s="241"/>
      <c r="P191" s="241"/>
      <c r="Q191" s="241"/>
      <c r="R191" s="241"/>
      <c r="S191" s="241"/>
      <c r="T191" s="242"/>
      <c r="AT191" s="243" t="s">
        <v>211</v>
      </c>
      <c r="AU191" s="243" t="s">
        <v>82</v>
      </c>
      <c r="AV191" s="14" t="s">
        <v>84</v>
      </c>
      <c r="AW191" s="14" t="s">
        <v>31</v>
      </c>
      <c r="AX191" s="14" t="s">
        <v>75</v>
      </c>
      <c r="AY191" s="243" t="s">
        <v>203</v>
      </c>
    </row>
    <row r="192" spans="1:65" s="15" customFormat="1" ht="11.25">
      <c r="B192" s="261"/>
      <c r="C192" s="262"/>
      <c r="D192" s="224" t="s">
        <v>211</v>
      </c>
      <c r="E192" s="263" t="s">
        <v>1</v>
      </c>
      <c r="F192" s="264" t="s">
        <v>5614</v>
      </c>
      <c r="G192" s="262"/>
      <c r="H192" s="265">
        <v>1</v>
      </c>
      <c r="I192" s="266"/>
      <c r="J192" s="262"/>
      <c r="K192" s="262"/>
      <c r="L192" s="267"/>
      <c r="M192" s="268"/>
      <c r="N192" s="269"/>
      <c r="O192" s="269"/>
      <c r="P192" s="269"/>
      <c r="Q192" s="269"/>
      <c r="R192" s="269"/>
      <c r="S192" s="269"/>
      <c r="T192" s="270"/>
      <c r="AT192" s="271" t="s">
        <v>211</v>
      </c>
      <c r="AU192" s="271" t="s">
        <v>82</v>
      </c>
      <c r="AV192" s="15" t="s">
        <v>209</v>
      </c>
      <c r="AW192" s="15" t="s">
        <v>31</v>
      </c>
      <c r="AX192" s="15" t="s">
        <v>82</v>
      </c>
      <c r="AY192" s="271" t="s">
        <v>203</v>
      </c>
    </row>
    <row r="193" spans="1:65" s="2" customFormat="1" ht="33" customHeight="1">
      <c r="A193" s="35"/>
      <c r="B193" s="36"/>
      <c r="C193" s="209" t="s">
        <v>351</v>
      </c>
      <c r="D193" s="209" t="s">
        <v>205</v>
      </c>
      <c r="E193" s="210" t="s">
        <v>6696</v>
      </c>
      <c r="F193" s="211" t="s">
        <v>6697</v>
      </c>
      <c r="G193" s="212" t="s">
        <v>208</v>
      </c>
      <c r="H193" s="213">
        <v>17</v>
      </c>
      <c r="I193" s="214"/>
      <c r="J193" s="215">
        <f>ROUND(I193*H193,2)</f>
        <v>0</v>
      </c>
      <c r="K193" s="211" t="s">
        <v>1</v>
      </c>
      <c r="L193" s="40"/>
      <c r="M193" s="216" t="s">
        <v>1</v>
      </c>
      <c r="N193" s="217" t="s">
        <v>40</v>
      </c>
      <c r="O193" s="72"/>
      <c r="P193" s="218">
        <f>O193*H193</f>
        <v>0</v>
      </c>
      <c r="Q193" s="218">
        <v>0</v>
      </c>
      <c r="R193" s="218">
        <f>Q193*H193</f>
        <v>0</v>
      </c>
      <c r="S193" s="218">
        <v>0</v>
      </c>
      <c r="T193" s="219">
        <f>S193*H193</f>
        <v>0</v>
      </c>
      <c r="U193" s="35"/>
      <c r="V193" s="35"/>
      <c r="W193" s="35"/>
      <c r="X193" s="35"/>
      <c r="Y193" s="35"/>
      <c r="Z193" s="35"/>
      <c r="AA193" s="35"/>
      <c r="AB193" s="35"/>
      <c r="AC193" s="35"/>
      <c r="AD193" s="35"/>
      <c r="AE193" s="35"/>
      <c r="AR193" s="220" t="s">
        <v>209</v>
      </c>
      <c r="AT193" s="220" t="s">
        <v>205</v>
      </c>
      <c r="AU193" s="220" t="s">
        <v>82</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209</v>
      </c>
      <c r="BM193" s="220" t="s">
        <v>401</v>
      </c>
    </row>
    <row r="194" spans="1:65" s="13" customFormat="1" ht="11.25">
      <c r="B194" s="222"/>
      <c r="C194" s="223"/>
      <c r="D194" s="224" t="s">
        <v>211</v>
      </c>
      <c r="E194" s="225" t="s">
        <v>1</v>
      </c>
      <c r="F194" s="226" t="s">
        <v>6698</v>
      </c>
      <c r="G194" s="223"/>
      <c r="H194" s="225" t="s">
        <v>1</v>
      </c>
      <c r="I194" s="227"/>
      <c r="J194" s="223"/>
      <c r="K194" s="223"/>
      <c r="L194" s="228"/>
      <c r="M194" s="229"/>
      <c r="N194" s="230"/>
      <c r="O194" s="230"/>
      <c r="P194" s="230"/>
      <c r="Q194" s="230"/>
      <c r="R194" s="230"/>
      <c r="S194" s="230"/>
      <c r="T194" s="231"/>
      <c r="AT194" s="232" t="s">
        <v>211</v>
      </c>
      <c r="AU194" s="232" t="s">
        <v>82</v>
      </c>
      <c r="AV194" s="13" t="s">
        <v>82</v>
      </c>
      <c r="AW194" s="13" t="s">
        <v>31</v>
      </c>
      <c r="AX194" s="13" t="s">
        <v>75</v>
      </c>
      <c r="AY194" s="232" t="s">
        <v>203</v>
      </c>
    </row>
    <row r="195" spans="1:65" s="14" customFormat="1" ht="11.25">
      <c r="B195" s="233"/>
      <c r="C195" s="234"/>
      <c r="D195" s="224" t="s">
        <v>211</v>
      </c>
      <c r="E195" s="235" t="s">
        <v>1</v>
      </c>
      <c r="F195" s="236" t="s">
        <v>421</v>
      </c>
      <c r="G195" s="234"/>
      <c r="H195" s="237">
        <v>17</v>
      </c>
      <c r="I195" s="238"/>
      <c r="J195" s="234"/>
      <c r="K195" s="234"/>
      <c r="L195" s="239"/>
      <c r="M195" s="240"/>
      <c r="N195" s="241"/>
      <c r="O195" s="241"/>
      <c r="P195" s="241"/>
      <c r="Q195" s="241"/>
      <c r="R195" s="241"/>
      <c r="S195" s="241"/>
      <c r="T195" s="242"/>
      <c r="AT195" s="243" t="s">
        <v>211</v>
      </c>
      <c r="AU195" s="243" t="s">
        <v>82</v>
      </c>
      <c r="AV195" s="14" t="s">
        <v>84</v>
      </c>
      <c r="AW195" s="14" t="s">
        <v>31</v>
      </c>
      <c r="AX195" s="14" t="s">
        <v>75</v>
      </c>
      <c r="AY195" s="243" t="s">
        <v>203</v>
      </c>
    </row>
    <row r="196" spans="1:65" s="15" customFormat="1" ht="11.25">
      <c r="B196" s="261"/>
      <c r="C196" s="262"/>
      <c r="D196" s="224" t="s">
        <v>211</v>
      </c>
      <c r="E196" s="263" t="s">
        <v>1</v>
      </c>
      <c r="F196" s="264" t="s">
        <v>5614</v>
      </c>
      <c r="G196" s="262"/>
      <c r="H196" s="265">
        <v>17</v>
      </c>
      <c r="I196" s="266"/>
      <c r="J196" s="262"/>
      <c r="K196" s="262"/>
      <c r="L196" s="267"/>
      <c r="M196" s="268"/>
      <c r="N196" s="269"/>
      <c r="O196" s="269"/>
      <c r="P196" s="269"/>
      <c r="Q196" s="269"/>
      <c r="R196" s="269"/>
      <c r="S196" s="269"/>
      <c r="T196" s="270"/>
      <c r="AT196" s="271" t="s">
        <v>211</v>
      </c>
      <c r="AU196" s="271" t="s">
        <v>82</v>
      </c>
      <c r="AV196" s="15" t="s">
        <v>209</v>
      </c>
      <c r="AW196" s="15" t="s">
        <v>31</v>
      </c>
      <c r="AX196" s="15" t="s">
        <v>82</v>
      </c>
      <c r="AY196" s="271" t="s">
        <v>203</v>
      </c>
    </row>
    <row r="197" spans="1:65" s="2" customFormat="1" ht="16.5" customHeight="1">
      <c r="A197" s="35"/>
      <c r="B197" s="36"/>
      <c r="C197" s="209" t="s">
        <v>361</v>
      </c>
      <c r="D197" s="209" t="s">
        <v>205</v>
      </c>
      <c r="E197" s="210" t="s">
        <v>6699</v>
      </c>
      <c r="F197" s="211" t="s">
        <v>6700</v>
      </c>
      <c r="G197" s="212" t="s">
        <v>208</v>
      </c>
      <c r="H197" s="213">
        <v>17</v>
      </c>
      <c r="I197" s="214"/>
      <c r="J197" s="215">
        <f>ROUND(I197*H197,2)</f>
        <v>0</v>
      </c>
      <c r="K197" s="211" t="s">
        <v>1</v>
      </c>
      <c r="L197" s="40"/>
      <c r="M197" s="216" t="s">
        <v>1</v>
      </c>
      <c r="N197" s="217" t="s">
        <v>40</v>
      </c>
      <c r="O197" s="72"/>
      <c r="P197" s="218">
        <f>O197*H197</f>
        <v>0</v>
      </c>
      <c r="Q197" s="218">
        <v>0</v>
      </c>
      <c r="R197" s="218">
        <f>Q197*H197</f>
        <v>0</v>
      </c>
      <c r="S197" s="218">
        <v>0</v>
      </c>
      <c r="T197" s="219">
        <f>S197*H197</f>
        <v>0</v>
      </c>
      <c r="U197" s="35"/>
      <c r="V197" s="35"/>
      <c r="W197" s="35"/>
      <c r="X197" s="35"/>
      <c r="Y197" s="35"/>
      <c r="Z197" s="35"/>
      <c r="AA197" s="35"/>
      <c r="AB197" s="35"/>
      <c r="AC197" s="35"/>
      <c r="AD197" s="35"/>
      <c r="AE197" s="35"/>
      <c r="AR197" s="220" t="s">
        <v>209</v>
      </c>
      <c r="AT197" s="220" t="s">
        <v>205</v>
      </c>
      <c r="AU197" s="220" t="s">
        <v>82</v>
      </c>
      <c r="AY197" s="18" t="s">
        <v>203</v>
      </c>
      <c r="BE197" s="221">
        <f>IF(N197="základní",J197,0)</f>
        <v>0</v>
      </c>
      <c r="BF197" s="221">
        <f>IF(N197="snížená",J197,0)</f>
        <v>0</v>
      </c>
      <c r="BG197" s="221">
        <f>IF(N197="zákl. přenesená",J197,0)</f>
        <v>0</v>
      </c>
      <c r="BH197" s="221">
        <f>IF(N197="sníž. přenesená",J197,0)</f>
        <v>0</v>
      </c>
      <c r="BI197" s="221">
        <f>IF(N197="nulová",J197,0)</f>
        <v>0</v>
      </c>
      <c r="BJ197" s="18" t="s">
        <v>82</v>
      </c>
      <c r="BK197" s="221">
        <f>ROUND(I197*H197,2)</f>
        <v>0</v>
      </c>
      <c r="BL197" s="18" t="s">
        <v>209</v>
      </c>
      <c r="BM197" s="220" t="s">
        <v>412</v>
      </c>
    </row>
    <row r="198" spans="1:65" s="13" customFormat="1" ht="11.25">
      <c r="B198" s="222"/>
      <c r="C198" s="223"/>
      <c r="D198" s="224" t="s">
        <v>211</v>
      </c>
      <c r="E198" s="225" t="s">
        <v>1</v>
      </c>
      <c r="F198" s="226" t="s">
        <v>6698</v>
      </c>
      <c r="G198" s="223"/>
      <c r="H198" s="225" t="s">
        <v>1</v>
      </c>
      <c r="I198" s="227"/>
      <c r="J198" s="223"/>
      <c r="K198" s="223"/>
      <c r="L198" s="228"/>
      <c r="M198" s="229"/>
      <c r="N198" s="230"/>
      <c r="O198" s="230"/>
      <c r="P198" s="230"/>
      <c r="Q198" s="230"/>
      <c r="R198" s="230"/>
      <c r="S198" s="230"/>
      <c r="T198" s="231"/>
      <c r="AT198" s="232" t="s">
        <v>211</v>
      </c>
      <c r="AU198" s="232" t="s">
        <v>82</v>
      </c>
      <c r="AV198" s="13" t="s">
        <v>82</v>
      </c>
      <c r="AW198" s="13" t="s">
        <v>31</v>
      </c>
      <c r="AX198" s="13" t="s">
        <v>75</v>
      </c>
      <c r="AY198" s="232" t="s">
        <v>203</v>
      </c>
    </row>
    <row r="199" spans="1:65" s="14" customFormat="1" ht="11.25">
      <c r="B199" s="233"/>
      <c r="C199" s="234"/>
      <c r="D199" s="224" t="s">
        <v>211</v>
      </c>
      <c r="E199" s="235" t="s">
        <v>1</v>
      </c>
      <c r="F199" s="236" t="s">
        <v>421</v>
      </c>
      <c r="G199" s="234"/>
      <c r="H199" s="237">
        <v>17</v>
      </c>
      <c r="I199" s="238"/>
      <c r="J199" s="234"/>
      <c r="K199" s="234"/>
      <c r="L199" s="239"/>
      <c r="M199" s="240"/>
      <c r="N199" s="241"/>
      <c r="O199" s="241"/>
      <c r="P199" s="241"/>
      <c r="Q199" s="241"/>
      <c r="R199" s="241"/>
      <c r="S199" s="241"/>
      <c r="T199" s="242"/>
      <c r="AT199" s="243" t="s">
        <v>211</v>
      </c>
      <c r="AU199" s="243" t="s">
        <v>82</v>
      </c>
      <c r="AV199" s="14" t="s">
        <v>84</v>
      </c>
      <c r="AW199" s="14" t="s">
        <v>31</v>
      </c>
      <c r="AX199" s="14" t="s">
        <v>75</v>
      </c>
      <c r="AY199" s="243" t="s">
        <v>203</v>
      </c>
    </row>
    <row r="200" spans="1:65" s="15" customFormat="1" ht="11.25">
      <c r="B200" s="261"/>
      <c r="C200" s="262"/>
      <c r="D200" s="224" t="s">
        <v>211</v>
      </c>
      <c r="E200" s="263" t="s">
        <v>1</v>
      </c>
      <c r="F200" s="264" t="s">
        <v>5614</v>
      </c>
      <c r="G200" s="262"/>
      <c r="H200" s="265">
        <v>17</v>
      </c>
      <c r="I200" s="266"/>
      <c r="J200" s="262"/>
      <c r="K200" s="262"/>
      <c r="L200" s="267"/>
      <c r="M200" s="268"/>
      <c r="N200" s="269"/>
      <c r="O200" s="269"/>
      <c r="P200" s="269"/>
      <c r="Q200" s="269"/>
      <c r="R200" s="269"/>
      <c r="S200" s="269"/>
      <c r="T200" s="270"/>
      <c r="AT200" s="271" t="s">
        <v>211</v>
      </c>
      <c r="AU200" s="271" t="s">
        <v>82</v>
      </c>
      <c r="AV200" s="15" t="s">
        <v>209</v>
      </c>
      <c r="AW200" s="15" t="s">
        <v>31</v>
      </c>
      <c r="AX200" s="15" t="s">
        <v>82</v>
      </c>
      <c r="AY200" s="271" t="s">
        <v>203</v>
      </c>
    </row>
    <row r="201" spans="1:65" s="2" customFormat="1" ht="21.75" customHeight="1">
      <c r="A201" s="35"/>
      <c r="B201" s="36"/>
      <c r="C201" s="209" t="s">
        <v>368</v>
      </c>
      <c r="D201" s="209" t="s">
        <v>205</v>
      </c>
      <c r="E201" s="210" t="s">
        <v>6701</v>
      </c>
      <c r="F201" s="211" t="s">
        <v>6702</v>
      </c>
      <c r="G201" s="212" t="s">
        <v>208</v>
      </c>
      <c r="H201" s="213">
        <v>2</v>
      </c>
      <c r="I201" s="214"/>
      <c r="J201" s="215">
        <f>ROUND(I201*H201,2)</f>
        <v>0</v>
      </c>
      <c r="K201" s="211" t="s">
        <v>1</v>
      </c>
      <c r="L201" s="40"/>
      <c r="M201" s="216" t="s">
        <v>1</v>
      </c>
      <c r="N201" s="217" t="s">
        <v>40</v>
      </c>
      <c r="O201" s="72"/>
      <c r="P201" s="218">
        <f>O201*H201</f>
        <v>0</v>
      </c>
      <c r="Q201" s="218">
        <v>0</v>
      </c>
      <c r="R201" s="218">
        <f>Q201*H201</f>
        <v>0</v>
      </c>
      <c r="S201" s="218">
        <v>0</v>
      </c>
      <c r="T201" s="219">
        <f>S201*H201</f>
        <v>0</v>
      </c>
      <c r="U201" s="35"/>
      <c r="V201" s="35"/>
      <c r="W201" s="35"/>
      <c r="X201" s="35"/>
      <c r="Y201" s="35"/>
      <c r="Z201" s="35"/>
      <c r="AA201" s="35"/>
      <c r="AB201" s="35"/>
      <c r="AC201" s="35"/>
      <c r="AD201" s="35"/>
      <c r="AE201" s="35"/>
      <c r="AR201" s="220" t="s">
        <v>209</v>
      </c>
      <c r="AT201" s="220" t="s">
        <v>205</v>
      </c>
      <c r="AU201" s="220" t="s">
        <v>82</v>
      </c>
      <c r="AY201" s="18" t="s">
        <v>203</v>
      </c>
      <c r="BE201" s="221">
        <f>IF(N201="základní",J201,0)</f>
        <v>0</v>
      </c>
      <c r="BF201" s="221">
        <f>IF(N201="snížená",J201,0)</f>
        <v>0</v>
      </c>
      <c r="BG201" s="221">
        <f>IF(N201="zákl. přenesená",J201,0)</f>
        <v>0</v>
      </c>
      <c r="BH201" s="221">
        <f>IF(N201="sníž. přenesená",J201,0)</f>
        <v>0</v>
      </c>
      <c r="BI201" s="221">
        <f>IF(N201="nulová",J201,0)</f>
        <v>0</v>
      </c>
      <c r="BJ201" s="18" t="s">
        <v>82</v>
      </c>
      <c r="BK201" s="221">
        <f>ROUND(I201*H201,2)</f>
        <v>0</v>
      </c>
      <c r="BL201" s="18" t="s">
        <v>209</v>
      </c>
      <c r="BM201" s="220" t="s">
        <v>428</v>
      </c>
    </row>
    <row r="202" spans="1:65" s="13" customFormat="1" ht="11.25">
      <c r="B202" s="222"/>
      <c r="C202" s="223"/>
      <c r="D202" s="224" t="s">
        <v>211</v>
      </c>
      <c r="E202" s="225" t="s">
        <v>1</v>
      </c>
      <c r="F202" s="226" t="s">
        <v>6703</v>
      </c>
      <c r="G202" s="223"/>
      <c r="H202" s="225" t="s">
        <v>1</v>
      </c>
      <c r="I202" s="227"/>
      <c r="J202" s="223"/>
      <c r="K202" s="223"/>
      <c r="L202" s="228"/>
      <c r="M202" s="229"/>
      <c r="N202" s="230"/>
      <c r="O202" s="230"/>
      <c r="P202" s="230"/>
      <c r="Q202" s="230"/>
      <c r="R202" s="230"/>
      <c r="S202" s="230"/>
      <c r="T202" s="231"/>
      <c r="AT202" s="232" t="s">
        <v>211</v>
      </c>
      <c r="AU202" s="232" t="s">
        <v>82</v>
      </c>
      <c r="AV202" s="13" t="s">
        <v>82</v>
      </c>
      <c r="AW202" s="13" t="s">
        <v>31</v>
      </c>
      <c r="AX202" s="13" t="s">
        <v>75</v>
      </c>
      <c r="AY202" s="232" t="s">
        <v>203</v>
      </c>
    </row>
    <row r="203" spans="1:65" s="13" customFormat="1" ht="11.25">
      <c r="B203" s="222"/>
      <c r="C203" s="223"/>
      <c r="D203" s="224" t="s">
        <v>211</v>
      </c>
      <c r="E203" s="225" t="s">
        <v>1</v>
      </c>
      <c r="F203" s="226" t="s">
        <v>6704</v>
      </c>
      <c r="G203" s="223"/>
      <c r="H203" s="225" t="s">
        <v>1</v>
      </c>
      <c r="I203" s="227"/>
      <c r="J203" s="223"/>
      <c r="K203" s="223"/>
      <c r="L203" s="228"/>
      <c r="M203" s="229"/>
      <c r="N203" s="230"/>
      <c r="O203" s="230"/>
      <c r="P203" s="230"/>
      <c r="Q203" s="230"/>
      <c r="R203" s="230"/>
      <c r="S203" s="230"/>
      <c r="T203" s="231"/>
      <c r="AT203" s="232" t="s">
        <v>211</v>
      </c>
      <c r="AU203" s="232" t="s">
        <v>82</v>
      </c>
      <c r="AV203" s="13" t="s">
        <v>82</v>
      </c>
      <c r="AW203" s="13" t="s">
        <v>31</v>
      </c>
      <c r="AX203" s="13" t="s">
        <v>75</v>
      </c>
      <c r="AY203" s="232" t="s">
        <v>203</v>
      </c>
    </row>
    <row r="204" spans="1:65" s="13" customFormat="1" ht="11.25">
      <c r="B204" s="222"/>
      <c r="C204" s="223"/>
      <c r="D204" s="224" t="s">
        <v>211</v>
      </c>
      <c r="E204" s="225" t="s">
        <v>1</v>
      </c>
      <c r="F204" s="226" t="s">
        <v>6705</v>
      </c>
      <c r="G204" s="223"/>
      <c r="H204" s="225" t="s">
        <v>1</v>
      </c>
      <c r="I204" s="227"/>
      <c r="J204" s="223"/>
      <c r="K204" s="223"/>
      <c r="L204" s="228"/>
      <c r="M204" s="229"/>
      <c r="N204" s="230"/>
      <c r="O204" s="230"/>
      <c r="P204" s="230"/>
      <c r="Q204" s="230"/>
      <c r="R204" s="230"/>
      <c r="S204" s="230"/>
      <c r="T204" s="231"/>
      <c r="AT204" s="232" t="s">
        <v>211</v>
      </c>
      <c r="AU204" s="232" t="s">
        <v>82</v>
      </c>
      <c r="AV204" s="13" t="s">
        <v>82</v>
      </c>
      <c r="AW204" s="13" t="s">
        <v>31</v>
      </c>
      <c r="AX204" s="13" t="s">
        <v>75</v>
      </c>
      <c r="AY204" s="232" t="s">
        <v>203</v>
      </c>
    </row>
    <row r="205" spans="1:65" s="13" customFormat="1" ht="11.25">
      <c r="B205" s="222"/>
      <c r="C205" s="223"/>
      <c r="D205" s="224" t="s">
        <v>211</v>
      </c>
      <c r="E205" s="225" t="s">
        <v>1</v>
      </c>
      <c r="F205" s="226" t="s">
        <v>6698</v>
      </c>
      <c r="G205" s="223"/>
      <c r="H205" s="225" t="s">
        <v>1</v>
      </c>
      <c r="I205" s="227"/>
      <c r="J205" s="223"/>
      <c r="K205" s="223"/>
      <c r="L205" s="228"/>
      <c r="M205" s="229"/>
      <c r="N205" s="230"/>
      <c r="O205" s="230"/>
      <c r="P205" s="230"/>
      <c r="Q205" s="230"/>
      <c r="R205" s="230"/>
      <c r="S205" s="230"/>
      <c r="T205" s="231"/>
      <c r="AT205" s="232" t="s">
        <v>211</v>
      </c>
      <c r="AU205" s="232" t="s">
        <v>82</v>
      </c>
      <c r="AV205" s="13" t="s">
        <v>82</v>
      </c>
      <c r="AW205" s="13" t="s">
        <v>31</v>
      </c>
      <c r="AX205" s="13" t="s">
        <v>75</v>
      </c>
      <c r="AY205" s="232" t="s">
        <v>203</v>
      </c>
    </row>
    <row r="206" spans="1:65" s="14" customFormat="1" ht="11.25">
      <c r="B206" s="233"/>
      <c r="C206" s="234"/>
      <c r="D206" s="224" t="s">
        <v>211</v>
      </c>
      <c r="E206" s="235" t="s">
        <v>1</v>
      </c>
      <c r="F206" s="236" t="s">
        <v>84</v>
      </c>
      <c r="G206" s="234"/>
      <c r="H206" s="237">
        <v>2</v>
      </c>
      <c r="I206" s="238"/>
      <c r="J206" s="234"/>
      <c r="K206" s="234"/>
      <c r="L206" s="239"/>
      <c r="M206" s="240"/>
      <c r="N206" s="241"/>
      <c r="O206" s="241"/>
      <c r="P206" s="241"/>
      <c r="Q206" s="241"/>
      <c r="R206" s="241"/>
      <c r="S206" s="241"/>
      <c r="T206" s="242"/>
      <c r="AT206" s="243" t="s">
        <v>211</v>
      </c>
      <c r="AU206" s="243" t="s">
        <v>82</v>
      </c>
      <c r="AV206" s="14" t="s">
        <v>84</v>
      </c>
      <c r="AW206" s="14" t="s">
        <v>31</v>
      </c>
      <c r="AX206" s="14" t="s">
        <v>75</v>
      </c>
      <c r="AY206" s="243" t="s">
        <v>203</v>
      </c>
    </row>
    <row r="207" spans="1:65" s="15" customFormat="1" ht="11.25">
      <c r="B207" s="261"/>
      <c r="C207" s="262"/>
      <c r="D207" s="224" t="s">
        <v>211</v>
      </c>
      <c r="E207" s="263" t="s">
        <v>1</v>
      </c>
      <c r="F207" s="264" t="s">
        <v>5614</v>
      </c>
      <c r="G207" s="262"/>
      <c r="H207" s="265">
        <v>2</v>
      </c>
      <c r="I207" s="266"/>
      <c r="J207" s="262"/>
      <c r="K207" s="262"/>
      <c r="L207" s="267"/>
      <c r="M207" s="268"/>
      <c r="N207" s="269"/>
      <c r="O207" s="269"/>
      <c r="P207" s="269"/>
      <c r="Q207" s="269"/>
      <c r="R207" s="269"/>
      <c r="S207" s="269"/>
      <c r="T207" s="270"/>
      <c r="AT207" s="271" t="s">
        <v>211</v>
      </c>
      <c r="AU207" s="271" t="s">
        <v>82</v>
      </c>
      <c r="AV207" s="15" t="s">
        <v>209</v>
      </c>
      <c r="AW207" s="15" t="s">
        <v>31</v>
      </c>
      <c r="AX207" s="15" t="s">
        <v>82</v>
      </c>
      <c r="AY207" s="271" t="s">
        <v>203</v>
      </c>
    </row>
    <row r="208" spans="1:65" s="2" customFormat="1" ht="21.75" customHeight="1">
      <c r="A208" s="35"/>
      <c r="B208" s="36"/>
      <c r="C208" s="209" t="s">
        <v>375</v>
      </c>
      <c r="D208" s="209" t="s">
        <v>205</v>
      </c>
      <c r="E208" s="210" t="s">
        <v>6706</v>
      </c>
      <c r="F208" s="211" t="s">
        <v>6707</v>
      </c>
      <c r="G208" s="212" t="s">
        <v>208</v>
      </c>
      <c r="H208" s="213">
        <v>2</v>
      </c>
      <c r="I208" s="214"/>
      <c r="J208" s="215">
        <f>ROUND(I208*H208,2)</f>
        <v>0</v>
      </c>
      <c r="K208" s="211" t="s">
        <v>1</v>
      </c>
      <c r="L208" s="40"/>
      <c r="M208" s="216" t="s">
        <v>1</v>
      </c>
      <c r="N208" s="217" t="s">
        <v>40</v>
      </c>
      <c r="O208" s="72"/>
      <c r="P208" s="218">
        <f>O208*H208</f>
        <v>0</v>
      </c>
      <c r="Q208" s="218">
        <v>0</v>
      </c>
      <c r="R208" s="218">
        <f>Q208*H208</f>
        <v>0</v>
      </c>
      <c r="S208" s="218">
        <v>0</v>
      </c>
      <c r="T208" s="219">
        <f>S208*H208</f>
        <v>0</v>
      </c>
      <c r="U208" s="35"/>
      <c r="V208" s="35"/>
      <c r="W208" s="35"/>
      <c r="X208" s="35"/>
      <c r="Y208" s="35"/>
      <c r="Z208" s="35"/>
      <c r="AA208" s="35"/>
      <c r="AB208" s="35"/>
      <c r="AC208" s="35"/>
      <c r="AD208" s="35"/>
      <c r="AE208" s="35"/>
      <c r="AR208" s="220" t="s">
        <v>209</v>
      </c>
      <c r="AT208" s="220" t="s">
        <v>205</v>
      </c>
      <c r="AU208" s="220" t="s">
        <v>82</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209</v>
      </c>
      <c r="BM208" s="220" t="s">
        <v>596</v>
      </c>
    </row>
    <row r="209" spans="1:65" s="13" customFormat="1" ht="11.25">
      <c r="B209" s="222"/>
      <c r="C209" s="223"/>
      <c r="D209" s="224" t="s">
        <v>211</v>
      </c>
      <c r="E209" s="225" t="s">
        <v>1</v>
      </c>
      <c r="F209" s="226" t="s">
        <v>6703</v>
      </c>
      <c r="G209" s="223"/>
      <c r="H209" s="225" t="s">
        <v>1</v>
      </c>
      <c r="I209" s="227"/>
      <c r="J209" s="223"/>
      <c r="K209" s="223"/>
      <c r="L209" s="228"/>
      <c r="M209" s="229"/>
      <c r="N209" s="230"/>
      <c r="O209" s="230"/>
      <c r="P209" s="230"/>
      <c r="Q209" s="230"/>
      <c r="R209" s="230"/>
      <c r="S209" s="230"/>
      <c r="T209" s="231"/>
      <c r="AT209" s="232" t="s">
        <v>211</v>
      </c>
      <c r="AU209" s="232" t="s">
        <v>82</v>
      </c>
      <c r="AV209" s="13" t="s">
        <v>82</v>
      </c>
      <c r="AW209" s="13" t="s">
        <v>31</v>
      </c>
      <c r="AX209" s="13" t="s">
        <v>75</v>
      </c>
      <c r="AY209" s="232" t="s">
        <v>203</v>
      </c>
    </row>
    <row r="210" spans="1:65" s="13" customFormat="1" ht="11.25">
      <c r="B210" s="222"/>
      <c r="C210" s="223"/>
      <c r="D210" s="224" t="s">
        <v>211</v>
      </c>
      <c r="E210" s="225" t="s">
        <v>1</v>
      </c>
      <c r="F210" s="226" t="s">
        <v>6698</v>
      </c>
      <c r="G210" s="223"/>
      <c r="H210" s="225" t="s">
        <v>1</v>
      </c>
      <c r="I210" s="227"/>
      <c r="J210" s="223"/>
      <c r="K210" s="223"/>
      <c r="L210" s="228"/>
      <c r="M210" s="229"/>
      <c r="N210" s="230"/>
      <c r="O210" s="230"/>
      <c r="P210" s="230"/>
      <c r="Q210" s="230"/>
      <c r="R210" s="230"/>
      <c r="S210" s="230"/>
      <c r="T210" s="231"/>
      <c r="AT210" s="232" t="s">
        <v>211</v>
      </c>
      <c r="AU210" s="232" t="s">
        <v>82</v>
      </c>
      <c r="AV210" s="13" t="s">
        <v>82</v>
      </c>
      <c r="AW210" s="13" t="s">
        <v>31</v>
      </c>
      <c r="AX210" s="13" t="s">
        <v>75</v>
      </c>
      <c r="AY210" s="232" t="s">
        <v>203</v>
      </c>
    </row>
    <row r="211" spans="1:65" s="14" customFormat="1" ht="11.25">
      <c r="B211" s="233"/>
      <c r="C211" s="234"/>
      <c r="D211" s="224" t="s">
        <v>211</v>
      </c>
      <c r="E211" s="235" t="s">
        <v>1</v>
      </c>
      <c r="F211" s="236" t="s">
        <v>84</v>
      </c>
      <c r="G211" s="234"/>
      <c r="H211" s="237">
        <v>2</v>
      </c>
      <c r="I211" s="238"/>
      <c r="J211" s="234"/>
      <c r="K211" s="234"/>
      <c r="L211" s="239"/>
      <c r="M211" s="240"/>
      <c r="N211" s="241"/>
      <c r="O211" s="241"/>
      <c r="P211" s="241"/>
      <c r="Q211" s="241"/>
      <c r="R211" s="241"/>
      <c r="S211" s="241"/>
      <c r="T211" s="242"/>
      <c r="AT211" s="243" t="s">
        <v>211</v>
      </c>
      <c r="AU211" s="243" t="s">
        <v>82</v>
      </c>
      <c r="AV211" s="14" t="s">
        <v>84</v>
      </c>
      <c r="AW211" s="14" t="s">
        <v>31</v>
      </c>
      <c r="AX211" s="14" t="s">
        <v>75</v>
      </c>
      <c r="AY211" s="243" t="s">
        <v>203</v>
      </c>
    </row>
    <row r="212" spans="1:65" s="15" customFormat="1" ht="11.25">
      <c r="B212" s="261"/>
      <c r="C212" s="262"/>
      <c r="D212" s="224" t="s">
        <v>211</v>
      </c>
      <c r="E212" s="263" t="s">
        <v>1</v>
      </c>
      <c r="F212" s="264" t="s">
        <v>5614</v>
      </c>
      <c r="G212" s="262"/>
      <c r="H212" s="265">
        <v>2</v>
      </c>
      <c r="I212" s="266"/>
      <c r="J212" s="262"/>
      <c r="K212" s="262"/>
      <c r="L212" s="267"/>
      <c r="M212" s="268"/>
      <c r="N212" s="269"/>
      <c r="O212" s="269"/>
      <c r="P212" s="269"/>
      <c r="Q212" s="269"/>
      <c r="R212" s="269"/>
      <c r="S212" s="269"/>
      <c r="T212" s="270"/>
      <c r="AT212" s="271" t="s">
        <v>211</v>
      </c>
      <c r="AU212" s="271" t="s">
        <v>82</v>
      </c>
      <c r="AV212" s="15" t="s">
        <v>209</v>
      </c>
      <c r="AW212" s="15" t="s">
        <v>31</v>
      </c>
      <c r="AX212" s="15" t="s">
        <v>82</v>
      </c>
      <c r="AY212" s="271" t="s">
        <v>203</v>
      </c>
    </row>
    <row r="213" spans="1:65" s="2" customFormat="1" ht="21.75" customHeight="1">
      <c r="A213" s="35"/>
      <c r="B213" s="36"/>
      <c r="C213" s="209" t="s">
        <v>382</v>
      </c>
      <c r="D213" s="209" t="s">
        <v>205</v>
      </c>
      <c r="E213" s="210" t="s">
        <v>6708</v>
      </c>
      <c r="F213" s="211" t="s">
        <v>6702</v>
      </c>
      <c r="G213" s="212" t="s">
        <v>208</v>
      </c>
      <c r="H213" s="213">
        <v>2</v>
      </c>
      <c r="I213" s="214"/>
      <c r="J213" s="215">
        <f>ROUND(I213*H213,2)</f>
        <v>0</v>
      </c>
      <c r="K213" s="211" t="s">
        <v>1</v>
      </c>
      <c r="L213" s="40"/>
      <c r="M213" s="216" t="s">
        <v>1</v>
      </c>
      <c r="N213" s="217" t="s">
        <v>40</v>
      </c>
      <c r="O213" s="72"/>
      <c r="P213" s="218">
        <f>O213*H213</f>
        <v>0</v>
      </c>
      <c r="Q213" s="218">
        <v>0</v>
      </c>
      <c r="R213" s="218">
        <f>Q213*H213</f>
        <v>0</v>
      </c>
      <c r="S213" s="218">
        <v>0</v>
      </c>
      <c r="T213" s="219">
        <f>S213*H213</f>
        <v>0</v>
      </c>
      <c r="U213" s="35"/>
      <c r="V213" s="35"/>
      <c r="W213" s="35"/>
      <c r="X213" s="35"/>
      <c r="Y213" s="35"/>
      <c r="Z213" s="35"/>
      <c r="AA213" s="35"/>
      <c r="AB213" s="35"/>
      <c r="AC213" s="35"/>
      <c r="AD213" s="35"/>
      <c r="AE213" s="35"/>
      <c r="AR213" s="220" t="s">
        <v>209</v>
      </c>
      <c r="AT213" s="220" t="s">
        <v>205</v>
      </c>
      <c r="AU213" s="220" t="s">
        <v>82</v>
      </c>
      <c r="AY213" s="18" t="s">
        <v>203</v>
      </c>
      <c r="BE213" s="221">
        <f>IF(N213="základní",J213,0)</f>
        <v>0</v>
      </c>
      <c r="BF213" s="221">
        <f>IF(N213="snížená",J213,0)</f>
        <v>0</v>
      </c>
      <c r="BG213" s="221">
        <f>IF(N213="zákl. přenesená",J213,0)</f>
        <v>0</v>
      </c>
      <c r="BH213" s="221">
        <f>IF(N213="sníž. přenesená",J213,0)</f>
        <v>0</v>
      </c>
      <c r="BI213" s="221">
        <f>IF(N213="nulová",J213,0)</f>
        <v>0</v>
      </c>
      <c r="BJ213" s="18" t="s">
        <v>82</v>
      </c>
      <c r="BK213" s="221">
        <f>ROUND(I213*H213,2)</f>
        <v>0</v>
      </c>
      <c r="BL213" s="18" t="s">
        <v>209</v>
      </c>
      <c r="BM213" s="220" t="s">
        <v>1291</v>
      </c>
    </row>
    <row r="214" spans="1:65" s="13" customFormat="1" ht="11.25">
      <c r="B214" s="222"/>
      <c r="C214" s="223"/>
      <c r="D214" s="224" t="s">
        <v>211</v>
      </c>
      <c r="E214" s="225" t="s">
        <v>1</v>
      </c>
      <c r="F214" s="226" t="s">
        <v>6703</v>
      </c>
      <c r="G214" s="223"/>
      <c r="H214" s="225" t="s">
        <v>1</v>
      </c>
      <c r="I214" s="227"/>
      <c r="J214" s="223"/>
      <c r="K214" s="223"/>
      <c r="L214" s="228"/>
      <c r="M214" s="229"/>
      <c r="N214" s="230"/>
      <c r="O214" s="230"/>
      <c r="P214" s="230"/>
      <c r="Q214" s="230"/>
      <c r="R214" s="230"/>
      <c r="S214" s="230"/>
      <c r="T214" s="231"/>
      <c r="AT214" s="232" t="s">
        <v>211</v>
      </c>
      <c r="AU214" s="232" t="s">
        <v>82</v>
      </c>
      <c r="AV214" s="13" t="s">
        <v>82</v>
      </c>
      <c r="AW214" s="13" t="s">
        <v>31</v>
      </c>
      <c r="AX214" s="13" t="s">
        <v>75</v>
      </c>
      <c r="AY214" s="232" t="s">
        <v>203</v>
      </c>
    </row>
    <row r="215" spans="1:65" s="13" customFormat="1" ht="11.25">
      <c r="B215" s="222"/>
      <c r="C215" s="223"/>
      <c r="D215" s="224" t="s">
        <v>211</v>
      </c>
      <c r="E215" s="225" t="s">
        <v>1</v>
      </c>
      <c r="F215" s="226" t="s">
        <v>6704</v>
      </c>
      <c r="G215" s="223"/>
      <c r="H215" s="225" t="s">
        <v>1</v>
      </c>
      <c r="I215" s="227"/>
      <c r="J215" s="223"/>
      <c r="K215" s="223"/>
      <c r="L215" s="228"/>
      <c r="M215" s="229"/>
      <c r="N215" s="230"/>
      <c r="O215" s="230"/>
      <c r="P215" s="230"/>
      <c r="Q215" s="230"/>
      <c r="R215" s="230"/>
      <c r="S215" s="230"/>
      <c r="T215" s="231"/>
      <c r="AT215" s="232" t="s">
        <v>211</v>
      </c>
      <c r="AU215" s="232" t="s">
        <v>82</v>
      </c>
      <c r="AV215" s="13" t="s">
        <v>82</v>
      </c>
      <c r="AW215" s="13" t="s">
        <v>31</v>
      </c>
      <c r="AX215" s="13" t="s">
        <v>75</v>
      </c>
      <c r="AY215" s="232" t="s">
        <v>203</v>
      </c>
    </row>
    <row r="216" spans="1:65" s="13" customFormat="1" ht="11.25">
      <c r="B216" s="222"/>
      <c r="C216" s="223"/>
      <c r="D216" s="224" t="s">
        <v>211</v>
      </c>
      <c r="E216" s="225" t="s">
        <v>1</v>
      </c>
      <c r="F216" s="226" t="s">
        <v>6705</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3" customFormat="1" ht="11.25">
      <c r="B217" s="222"/>
      <c r="C217" s="223"/>
      <c r="D217" s="224" t="s">
        <v>211</v>
      </c>
      <c r="E217" s="225" t="s">
        <v>1</v>
      </c>
      <c r="F217" s="226" t="s">
        <v>6698</v>
      </c>
      <c r="G217" s="223"/>
      <c r="H217" s="225" t="s">
        <v>1</v>
      </c>
      <c r="I217" s="227"/>
      <c r="J217" s="223"/>
      <c r="K217" s="223"/>
      <c r="L217" s="228"/>
      <c r="M217" s="229"/>
      <c r="N217" s="230"/>
      <c r="O217" s="230"/>
      <c r="P217" s="230"/>
      <c r="Q217" s="230"/>
      <c r="R217" s="230"/>
      <c r="S217" s="230"/>
      <c r="T217" s="231"/>
      <c r="AT217" s="232" t="s">
        <v>211</v>
      </c>
      <c r="AU217" s="232" t="s">
        <v>82</v>
      </c>
      <c r="AV217" s="13" t="s">
        <v>82</v>
      </c>
      <c r="AW217" s="13" t="s">
        <v>31</v>
      </c>
      <c r="AX217" s="13" t="s">
        <v>75</v>
      </c>
      <c r="AY217" s="232" t="s">
        <v>203</v>
      </c>
    </row>
    <row r="218" spans="1:65" s="14" customFormat="1" ht="11.25">
      <c r="B218" s="233"/>
      <c r="C218" s="234"/>
      <c r="D218" s="224" t="s">
        <v>211</v>
      </c>
      <c r="E218" s="235" t="s">
        <v>1</v>
      </c>
      <c r="F218" s="236" t="s">
        <v>84</v>
      </c>
      <c r="G218" s="234"/>
      <c r="H218" s="237">
        <v>2</v>
      </c>
      <c r="I218" s="238"/>
      <c r="J218" s="234"/>
      <c r="K218" s="234"/>
      <c r="L218" s="239"/>
      <c r="M218" s="240"/>
      <c r="N218" s="241"/>
      <c r="O218" s="241"/>
      <c r="P218" s="241"/>
      <c r="Q218" s="241"/>
      <c r="R218" s="241"/>
      <c r="S218" s="241"/>
      <c r="T218" s="242"/>
      <c r="AT218" s="243" t="s">
        <v>211</v>
      </c>
      <c r="AU218" s="243" t="s">
        <v>82</v>
      </c>
      <c r="AV218" s="14" t="s">
        <v>84</v>
      </c>
      <c r="AW218" s="14" t="s">
        <v>31</v>
      </c>
      <c r="AX218" s="14" t="s">
        <v>75</v>
      </c>
      <c r="AY218" s="243" t="s">
        <v>203</v>
      </c>
    </row>
    <row r="219" spans="1:65" s="15" customFormat="1" ht="11.25">
      <c r="B219" s="261"/>
      <c r="C219" s="262"/>
      <c r="D219" s="224" t="s">
        <v>211</v>
      </c>
      <c r="E219" s="263" t="s">
        <v>1</v>
      </c>
      <c r="F219" s="264" t="s">
        <v>5614</v>
      </c>
      <c r="G219" s="262"/>
      <c r="H219" s="265">
        <v>2</v>
      </c>
      <c r="I219" s="266"/>
      <c r="J219" s="262"/>
      <c r="K219" s="262"/>
      <c r="L219" s="267"/>
      <c r="M219" s="268"/>
      <c r="N219" s="269"/>
      <c r="O219" s="269"/>
      <c r="P219" s="269"/>
      <c r="Q219" s="269"/>
      <c r="R219" s="269"/>
      <c r="S219" s="269"/>
      <c r="T219" s="270"/>
      <c r="AT219" s="271" t="s">
        <v>211</v>
      </c>
      <c r="AU219" s="271" t="s">
        <v>82</v>
      </c>
      <c r="AV219" s="15" t="s">
        <v>209</v>
      </c>
      <c r="AW219" s="15" t="s">
        <v>31</v>
      </c>
      <c r="AX219" s="15" t="s">
        <v>82</v>
      </c>
      <c r="AY219" s="271" t="s">
        <v>203</v>
      </c>
    </row>
    <row r="220" spans="1:65" s="2" customFormat="1" ht="21.75" customHeight="1">
      <c r="A220" s="35"/>
      <c r="B220" s="36"/>
      <c r="C220" s="209" t="s">
        <v>389</v>
      </c>
      <c r="D220" s="209" t="s">
        <v>205</v>
      </c>
      <c r="E220" s="210" t="s">
        <v>6709</v>
      </c>
      <c r="F220" s="211" t="s">
        <v>6707</v>
      </c>
      <c r="G220" s="212" t="s">
        <v>208</v>
      </c>
      <c r="H220" s="213">
        <v>2</v>
      </c>
      <c r="I220" s="214"/>
      <c r="J220" s="215">
        <f>ROUND(I220*H220,2)</f>
        <v>0</v>
      </c>
      <c r="K220" s="211" t="s">
        <v>1</v>
      </c>
      <c r="L220" s="40"/>
      <c r="M220" s="216" t="s">
        <v>1</v>
      </c>
      <c r="N220" s="217" t="s">
        <v>40</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209</v>
      </c>
      <c r="AT220" s="220" t="s">
        <v>205</v>
      </c>
      <c r="AU220" s="220" t="s">
        <v>82</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209</v>
      </c>
      <c r="BM220" s="220" t="s">
        <v>1306</v>
      </c>
    </row>
    <row r="221" spans="1:65" s="13" customFormat="1" ht="11.25">
      <c r="B221" s="222"/>
      <c r="C221" s="223"/>
      <c r="D221" s="224" t="s">
        <v>211</v>
      </c>
      <c r="E221" s="225" t="s">
        <v>1</v>
      </c>
      <c r="F221" s="226" t="s">
        <v>6703</v>
      </c>
      <c r="G221" s="223"/>
      <c r="H221" s="225" t="s">
        <v>1</v>
      </c>
      <c r="I221" s="227"/>
      <c r="J221" s="223"/>
      <c r="K221" s="223"/>
      <c r="L221" s="228"/>
      <c r="M221" s="229"/>
      <c r="N221" s="230"/>
      <c r="O221" s="230"/>
      <c r="P221" s="230"/>
      <c r="Q221" s="230"/>
      <c r="R221" s="230"/>
      <c r="S221" s="230"/>
      <c r="T221" s="231"/>
      <c r="AT221" s="232" t="s">
        <v>211</v>
      </c>
      <c r="AU221" s="232" t="s">
        <v>82</v>
      </c>
      <c r="AV221" s="13" t="s">
        <v>82</v>
      </c>
      <c r="AW221" s="13" t="s">
        <v>31</v>
      </c>
      <c r="AX221" s="13" t="s">
        <v>75</v>
      </c>
      <c r="AY221" s="232" t="s">
        <v>203</v>
      </c>
    </row>
    <row r="222" spans="1:65" s="13" customFormat="1" ht="11.25">
      <c r="B222" s="222"/>
      <c r="C222" s="223"/>
      <c r="D222" s="224" t="s">
        <v>211</v>
      </c>
      <c r="E222" s="225" t="s">
        <v>1</v>
      </c>
      <c r="F222" s="226" t="s">
        <v>6698</v>
      </c>
      <c r="G222" s="223"/>
      <c r="H222" s="225" t="s">
        <v>1</v>
      </c>
      <c r="I222" s="227"/>
      <c r="J222" s="223"/>
      <c r="K222" s="223"/>
      <c r="L222" s="228"/>
      <c r="M222" s="229"/>
      <c r="N222" s="230"/>
      <c r="O222" s="230"/>
      <c r="P222" s="230"/>
      <c r="Q222" s="230"/>
      <c r="R222" s="230"/>
      <c r="S222" s="230"/>
      <c r="T222" s="231"/>
      <c r="AT222" s="232" t="s">
        <v>211</v>
      </c>
      <c r="AU222" s="232" t="s">
        <v>82</v>
      </c>
      <c r="AV222" s="13" t="s">
        <v>82</v>
      </c>
      <c r="AW222" s="13" t="s">
        <v>31</v>
      </c>
      <c r="AX222" s="13" t="s">
        <v>75</v>
      </c>
      <c r="AY222" s="232" t="s">
        <v>203</v>
      </c>
    </row>
    <row r="223" spans="1:65" s="14" customFormat="1" ht="11.25">
      <c r="B223" s="233"/>
      <c r="C223" s="234"/>
      <c r="D223" s="224" t="s">
        <v>211</v>
      </c>
      <c r="E223" s="235" t="s">
        <v>1</v>
      </c>
      <c r="F223" s="236" t="s">
        <v>84</v>
      </c>
      <c r="G223" s="234"/>
      <c r="H223" s="237">
        <v>2</v>
      </c>
      <c r="I223" s="238"/>
      <c r="J223" s="234"/>
      <c r="K223" s="234"/>
      <c r="L223" s="239"/>
      <c r="M223" s="240"/>
      <c r="N223" s="241"/>
      <c r="O223" s="241"/>
      <c r="P223" s="241"/>
      <c r="Q223" s="241"/>
      <c r="R223" s="241"/>
      <c r="S223" s="241"/>
      <c r="T223" s="242"/>
      <c r="AT223" s="243" t="s">
        <v>211</v>
      </c>
      <c r="AU223" s="243" t="s">
        <v>82</v>
      </c>
      <c r="AV223" s="14" t="s">
        <v>84</v>
      </c>
      <c r="AW223" s="14" t="s">
        <v>31</v>
      </c>
      <c r="AX223" s="14" t="s">
        <v>75</v>
      </c>
      <c r="AY223" s="243" t="s">
        <v>203</v>
      </c>
    </row>
    <row r="224" spans="1:65" s="15" customFormat="1" ht="11.25">
      <c r="B224" s="261"/>
      <c r="C224" s="262"/>
      <c r="D224" s="224" t="s">
        <v>211</v>
      </c>
      <c r="E224" s="263" t="s">
        <v>1</v>
      </c>
      <c r="F224" s="264" t="s">
        <v>5614</v>
      </c>
      <c r="G224" s="262"/>
      <c r="H224" s="265">
        <v>2</v>
      </c>
      <c r="I224" s="266"/>
      <c r="J224" s="262"/>
      <c r="K224" s="262"/>
      <c r="L224" s="267"/>
      <c r="M224" s="268"/>
      <c r="N224" s="269"/>
      <c r="O224" s="269"/>
      <c r="P224" s="269"/>
      <c r="Q224" s="269"/>
      <c r="R224" s="269"/>
      <c r="S224" s="269"/>
      <c r="T224" s="270"/>
      <c r="AT224" s="271" t="s">
        <v>211</v>
      </c>
      <c r="AU224" s="271" t="s">
        <v>82</v>
      </c>
      <c r="AV224" s="15" t="s">
        <v>209</v>
      </c>
      <c r="AW224" s="15" t="s">
        <v>31</v>
      </c>
      <c r="AX224" s="15" t="s">
        <v>82</v>
      </c>
      <c r="AY224" s="271" t="s">
        <v>203</v>
      </c>
    </row>
    <row r="225" spans="1:65" s="2" customFormat="1" ht="21.75" customHeight="1">
      <c r="A225" s="35"/>
      <c r="B225" s="36"/>
      <c r="C225" s="209" t="s">
        <v>395</v>
      </c>
      <c r="D225" s="209" t="s">
        <v>205</v>
      </c>
      <c r="E225" s="210" t="s">
        <v>6710</v>
      </c>
      <c r="F225" s="211" t="s">
        <v>6711</v>
      </c>
      <c r="G225" s="212" t="s">
        <v>208</v>
      </c>
      <c r="H225" s="213">
        <v>2</v>
      </c>
      <c r="I225" s="214"/>
      <c r="J225" s="215">
        <f>ROUND(I225*H225,2)</f>
        <v>0</v>
      </c>
      <c r="K225" s="211" t="s">
        <v>1</v>
      </c>
      <c r="L225" s="40"/>
      <c r="M225" s="216" t="s">
        <v>1</v>
      </c>
      <c r="N225" s="217" t="s">
        <v>40</v>
      </c>
      <c r="O225" s="72"/>
      <c r="P225" s="218">
        <f>O225*H225</f>
        <v>0</v>
      </c>
      <c r="Q225" s="218">
        <v>0</v>
      </c>
      <c r="R225" s="218">
        <f>Q225*H225</f>
        <v>0</v>
      </c>
      <c r="S225" s="218">
        <v>0</v>
      </c>
      <c r="T225" s="219">
        <f>S225*H225</f>
        <v>0</v>
      </c>
      <c r="U225" s="35"/>
      <c r="V225" s="35"/>
      <c r="W225" s="35"/>
      <c r="X225" s="35"/>
      <c r="Y225" s="35"/>
      <c r="Z225" s="35"/>
      <c r="AA225" s="35"/>
      <c r="AB225" s="35"/>
      <c r="AC225" s="35"/>
      <c r="AD225" s="35"/>
      <c r="AE225" s="35"/>
      <c r="AR225" s="220" t="s">
        <v>209</v>
      </c>
      <c r="AT225" s="220" t="s">
        <v>205</v>
      </c>
      <c r="AU225" s="220" t="s">
        <v>82</v>
      </c>
      <c r="AY225" s="18" t="s">
        <v>203</v>
      </c>
      <c r="BE225" s="221">
        <f>IF(N225="základní",J225,0)</f>
        <v>0</v>
      </c>
      <c r="BF225" s="221">
        <f>IF(N225="snížená",J225,0)</f>
        <v>0</v>
      </c>
      <c r="BG225" s="221">
        <f>IF(N225="zákl. přenesená",J225,0)</f>
        <v>0</v>
      </c>
      <c r="BH225" s="221">
        <f>IF(N225="sníž. přenesená",J225,0)</f>
        <v>0</v>
      </c>
      <c r="BI225" s="221">
        <f>IF(N225="nulová",J225,0)</f>
        <v>0</v>
      </c>
      <c r="BJ225" s="18" t="s">
        <v>82</v>
      </c>
      <c r="BK225" s="221">
        <f>ROUND(I225*H225,2)</f>
        <v>0</v>
      </c>
      <c r="BL225" s="18" t="s">
        <v>209</v>
      </c>
      <c r="BM225" s="220" t="s">
        <v>1318</v>
      </c>
    </row>
    <row r="226" spans="1:65" s="13" customFormat="1" ht="11.25">
      <c r="B226" s="222"/>
      <c r="C226" s="223"/>
      <c r="D226" s="224" t="s">
        <v>211</v>
      </c>
      <c r="E226" s="225" t="s">
        <v>1</v>
      </c>
      <c r="F226" s="226" t="s">
        <v>6703</v>
      </c>
      <c r="G226" s="223"/>
      <c r="H226" s="225" t="s">
        <v>1</v>
      </c>
      <c r="I226" s="227"/>
      <c r="J226" s="223"/>
      <c r="K226" s="223"/>
      <c r="L226" s="228"/>
      <c r="M226" s="229"/>
      <c r="N226" s="230"/>
      <c r="O226" s="230"/>
      <c r="P226" s="230"/>
      <c r="Q226" s="230"/>
      <c r="R226" s="230"/>
      <c r="S226" s="230"/>
      <c r="T226" s="231"/>
      <c r="AT226" s="232" t="s">
        <v>211</v>
      </c>
      <c r="AU226" s="232" t="s">
        <v>82</v>
      </c>
      <c r="AV226" s="13" t="s">
        <v>82</v>
      </c>
      <c r="AW226" s="13" t="s">
        <v>31</v>
      </c>
      <c r="AX226" s="13" t="s">
        <v>75</v>
      </c>
      <c r="AY226" s="232" t="s">
        <v>203</v>
      </c>
    </row>
    <row r="227" spans="1:65" s="13" customFormat="1" ht="11.25">
      <c r="B227" s="222"/>
      <c r="C227" s="223"/>
      <c r="D227" s="224" t="s">
        <v>211</v>
      </c>
      <c r="E227" s="225" t="s">
        <v>1</v>
      </c>
      <c r="F227" s="226" t="s">
        <v>6704</v>
      </c>
      <c r="G227" s="223"/>
      <c r="H227" s="225" t="s">
        <v>1</v>
      </c>
      <c r="I227" s="227"/>
      <c r="J227" s="223"/>
      <c r="K227" s="223"/>
      <c r="L227" s="228"/>
      <c r="M227" s="229"/>
      <c r="N227" s="230"/>
      <c r="O227" s="230"/>
      <c r="P227" s="230"/>
      <c r="Q227" s="230"/>
      <c r="R227" s="230"/>
      <c r="S227" s="230"/>
      <c r="T227" s="231"/>
      <c r="AT227" s="232" t="s">
        <v>211</v>
      </c>
      <c r="AU227" s="232" t="s">
        <v>82</v>
      </c>
      <c r="AV227" s="13" t="s">
        <v>82</v>
      </c>
      <c r="AW227" s="13" t="s">
        <v>31</v>
      </c>
      <c r="AX227" s="13" t="s">
        <v>75</v>
      </c>
      <c r="AY227" s="232" t="s">
        <v>203</v>
      </c>
    </row>
    <row r="228" spans="1:65" s="13" customFormat="1" ht="11.25">
      <c r="B228" s="222"/>
      <c r="C228" s="223"/>
      <c r="D228" s="224" t="s">
        <v>211</v>
      </c>
      <c r="E228" s="225" t="s">
        <v>1</v>
      </c>
      <c r="F228" s="226" t="s">
        <v>6705</v>
      </c>
      <c r="G228" s="223"/>
      <c r="H228" s="225" t="s">
        <v>1</v>
      </c>
      <c r="I228" s="227"/>
      <c r="J228" s="223"/>
      <c r="K228" s="223"/>
      <c r="L228" s="228"/>
      <c r="M228" s="229"/>
      <c r="N228" s="230"/>
      <c r="O228" s="230"/>
      <c r="P228" s="230"/>
      <c r="Q228" s="230"/>
      <c r="R228" s="230"/>
      <c r="S228" s="230"/>
      <c r="T228" s="231"/>
      <c r="AT228" s="232" t="s">
        <v>211</v>
      </c>
      <c r="AU228" s="232" t="s">
        <v>82</v>
      </c>
      <c r="AV228" s="13" t="s">
        <v>82</v>
      </c>
      <c r="AW228" s="13" t="s">
        <v>31</v>
      </c>
      <c r="AX228" s="13" t="s">
        <v>75</v>
      </c>
      <c r="AY228" s="232" t="s">
        <v>203</v>
      </c>
    </row>
    <row r="229" spans="1:65" s="13" customFormat="1" ht="11.25">
      <c r="B229" s="222"/>
      <c r="C229" s="223"/>
      <c r="D229" s="224" t="s">
        <v>211</v>
      </c>
      <c r="E229" s="225" t="s">
        <v>1</v>
      </c>
      <c r="F229" s="226" t="s">
        <v>6698</v>
      </c>
      <c r="G229" s="223"/>
      <c r="H229" s="225" t="s">
        <v>1</v>
      </c>
      <c r="I229" s="227"/>
      <c r="J229" s="223"/>
      <c r="K229" s="223"/>
      <c r="L229" s="228"/>
      <c r="M229" s="229"/>
      <c r="N229" s="230"/>
      <c r="O229" s="230"/>
      <c r="P229" s="230"/>
      <c r="Q229" s="230"/>
      <c r="R229" s="230"/>
      <c r="S229" s="230"/>
      <c r="T229" s="231"/>
      <c r="AT229" s="232" t="s">
        <v>211</v>
      </c>
      <c r="AU229" s="232" t="s">
        <v>82</v>
      </c>
      <c r="AV229" s="13" t="s">
        <v>82</v>
      </c>
      <c r="AW229" s="13" t="s">
        <v>31</v>
      </c>
      <c r="AX229" s="13" t="s">
        <v>75</v>
      </c>
      <c r="AY229" s="232" t="s">
        <v>203</v>
      </c>
    </row>
    <row r="230" spans="1:65" s="14" customFormat="1" ht="11.25">
      <c r="B230" s="233"/>
      <c r="C230" s="234"/>
      <c r="D230" s="224" t="s">
        <v>211</v>
      </c>
      <c r="E230" s="235" t="s">
        <v>1</v>
      </c>
      <c r="F230" s="236" t="s">
        <v>84</v>
      </c>
      <c r="G230" s="234"/>
      <c r="H230" s="237">
        <v>2</v>
      </c>
      <c r="I230" s="238"/>
      <c r="J230" s="234"/>
      <c r="K230" s="234"/>
      <c r="L230" s="239"/>
      <c r="M230" s="240"/>
      <c r="N230" s="241"/>
      <c r="O230" s="241"/>
      <c r="P230" s="241"/>
      <c r="Q230" s="241"/>
      <c r="R230" s="241"/>
      <c r="S230" s="241"/>
      <c r="T230" s="242"/>
      <c r="AT230" s="243" t="s">
        <v>211</v>
      </c>
      <c r="AU230" s="243" t="s">
        <v>82</v>
      </c>
      <c r="AV230" s="14" t="s">
        <v>84</v>
      </c>
      <c r="AW230" s="14" t="s">
        <v>31</v>
      </c>
      <c r="AX230" s="14" t="s">
        <v>75</v>
      </c>
      <c r="AY230" s="243" t="s">
        <v>203</v>
      </c>
    </row>
    <row r="231" spans="1:65" s="15" customFormat="1" ht="11.25">
      <c r="B231" s="261"/>
      <c r="C231" s="262"/>
      <c r="D231" s="224" t="s">
        <v>211</v>
      </c>
      <c r="E231" s="263" t="s">
        <v>1</v>
      </c>
      <c r="F231" s="264" t="s">
        <v>5614</v>
      </c>
      <c r="G231" s="262"/>
      <c r="H231" s="265">
        <v>2</v>
      </c>
      <c r="I231" s="266"/>
      <c r="J231" s="262"/>
      <c r="K231" s="262"/>
      <c r="L231" s="267"/>
      <c r="M231" s="268"/>
      <c r="N231" s="269"/>
      <c r="O231" s="269"/>
      <c r="P231" s="269"/>
      <c r="Q231" s="269"/>
      <c r="R231" s="269"/>
      <c r="S231" s="269"/>
      <c r="T231" s="270"/>
      <c r="AT231" s="271" t="s">
        <v>211</v>
      </c>
      <c r="AU231" s="271" t="s">
        <v>82</v>
      </c>
      <c r="AV231" s="15" t="s">
        <v>209</v>
      </c>
      <c r="AW231" s="15" t="s">
        <v>31</v>
      </c>
      <c r="AX231" s="15" t="s">
        <v>82</v>
      </c>
      <c r="AY231" s="271" t="s">
        <v>203</v>
      </c>
    </row>
    <row r="232" spans="1:65" s="2" customFormat="1" ht="21.75" customHeight="1">
      <c r="A232" s="35"/>
      <c r="B232" s="36"/>
      <c r="C232" s="209" t="s">
        <v>401</v>
      </c>
      <c r="D232" s="209" t="s">
        <v>205</v>
      </c>
      <c r="E232" s="210" t="s">
        <v>6712</v>
      </c>
      <c r="F232" s="211" t="s">
        <v>6713</v>
      </c>
      <c r="G232" s="212" t="s">
        <v>208</v>
      </c>
      <c r="H232" s="213">
        <v>2</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209</v>
      </c>
      <c r="AT232" s="220" t="s">
        <v>205</v>
      </c>
      <c r="AU232" s="220" t="s">
        <v>82</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209</v>
      </c>
      <c r="BM232" s="220" t="s">
        <v>1331</v>
      </c>
    </row>
    <row r="233" spans="1:65" s="13" customFormat="1" ht="11.25">
      <c r="B233" s="222"/>
      <c r="C233" s="223"/>
      <c r="D233" s="224" t="s">
        <v>211</v>
      </c>
      <c r="E233" s="225" t="s">
        <v>1</v>
      </c>
      <c r="F233" s="226" t="s">
        <v>6703</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3" customFormat="1" ht="11.25">
      <c r="B234" s="222"/>
      <c r="C234" s="223"/>
      <c r="D234" s="224" t="s">
        <v>211</v>
      </c>
      <c r="E234" s="225" t="s">
        <v>1</v>
      </c>
      <c r="F234" s="226" t="s">
        <v>6698</v>
      </c>
      <c r="G234" s="223"/>
      <c r="H234" s="225" t="s">
        <v>1</v>
      </c>
      <c r="I234" s="227"/>
      <c r="J234" s="223"/>
      <c r="K234" s="223"/>
      <c r="L234" s="228"/>
      <c r="M234" s="229"/>
      <c r="N234" s="230"/>
      <c r="O234" s="230"/>
      <c r="P234" s="230"/>
      <c r="Q234" s="230"/>
      <c r="R234" s="230"/>
      <c r="S234" s="230"/>
      <c r="T234" s="231"/>
      <c r="AT234" s="232" t="s">
        <v>211</v>
      </c>
      <c r="AU234" s="232" t="s">
        <v>82</v>
      </c>
      <c r="AV234" s="13" t="s">
        <v>82</v>
      </c>
      <c r="AW234" s="13" t="s">
        <v>31</v>
      </c>
      <c r="AX234" s="13" t="s">
        <v>75</v>
      </c>
      <c r="AY234" s="232" t="s">
        <v>203</v>
      </c>
    </row>
    <row r="235" spans="1:65" s="14" customFormat="1" ht="11.25">
      <c r="B235" s="233"/>
      <c r="C235" s="234"/>
      <c r="D235" s="224" t="s">
        <v>211</v>
      </c>
      <c r="E235" s="235" t="s">
        <v>1</v>
      </c>
      <c r="F235" s="236" t="s">
        <v>84</v>
      </c>
      <c r="G235" s="234"/>
      <c r="H235" s="237">
        <v>2</v>
      </c>
      <c r="I235" s="238"/>
      <c r="J235" s="234"/>
      <c r="K235" s="234"/>
      <c r="L235" s="239"/>
      <c r="M235" s="240"/>
      <c r="N235" s="241"/>
      <c r="O235" s="241"/>
      <c r="P235" s="241"/>
      <c r="Q235" s="241"/>
      <c r="R235" s="241"/>
      <c r="S235" s="241"/>
      <c r="T235" s="242"/>
      <c r="AT235" s="243" t="s">
        <v>211</v>
      </c>
      <c r="AU235" s="243" t="s">
        <v>82</v>
      </c>
      <c r="AV235" s="14" t="s">
        <v>84</v>
      </c>
      <c r="AW235" s="14" t="s">
        <v>31</v>
      </c>
      <c r="AX235" s="14" t="s">
        <v>75</v>
      </c>
      <c r="AY235" s="243" t="s">
        <v>203</v>
      </c>
    </row>
    <row r="236" spans="1:65" s="15" customFormat="1" ht="11.25">
      <c r="B236" s="261"/>
      <c r="C236" s="262"/>
      <c r="D236" s="224" t="s">
        <v>211</v>
      </c>
      <c r="E236" s="263" t="s">
        <v>1</v>
      </c>
      <c r="F236" s="264" t="s">
        <v>5614</v>
      </c>
      <c r="G236" s="262"/>
      <c r="H236" s="265">
        <v>2</v>
      </c>
      <c r="I236" s="266"/>
      <c r="J236" s="262"/>
      <c r="K236" s="262"/>
      <c r="L236" s="267"/>
      <c r="M236" s="268"/>
      <c r="N236" s="269"/>
      <c r="O236" s="269"/>
      <c r="P236" s="269"/>
      <c r="Q236" s="269"/>
      <c r="R236" s="269"/>
      <c r="S236" s="269"/>
      <c r="T236" s="270"/>
      <c r="AT236" s="271" t="s">
        <v>211</v>
      </c>
      <c r="AU236" s="271" t="s">
        <v>82</v>
      </c>
      <c r="AV236" s="15" t="s">
        <v>209</v>
      </c>
      <c r="AW236" s="15" t="s">
        <v>31</v>
      </c>
      <c r="AX236" s="15" t="s">
        <v>82</v>
      </c>
      <c r="AY236" s="271" t="s">
        <v>203</v>
      </c>
    </row>
    <row r="237" spans="1:65" s="2" customFormat="1" ht="21.75" customHeight="1">
      <c r="A237" s="35"/>
      <c r="B237" s="36"/>
      <c r="C237" s="209" t="s">
        <v>8</v>
      </c>
      <c r="D237" s="209" t="s">
        <v>205</v>
      </c>
      <c r="E237" s="210" t="s">
        <v>6714</v>
      </c>
      <c r="F237" s="211" t="s">
        <v>6715</v>
      </c>
      <c r="G237" s="212" t="s">
        <v>208</v>
      </c>
      <c r="H237" s="213">
        <v>2</v>
      </c>
      <c r="I237" s="214"/>
      <c r="J237" s="215">
        <f>ROUND(I237*H237,2)</f>
        <v>0</v>
      </c>
      <c r="K237" s="211" t="s">
        <v>1</v>
      </c>
      <c r="L237" s="40"/>
      <c r="M237" s="216" t="s">
        <v>1</v>
      </c>
      <c r="N237" s="217" t="s">
        <v>40</v>
      </c>
      <c r="O237" s="72"/>
      <c r="P237" s="218">
        <f>O237*H237</f>
        <v>0</v>
      </c>
      <c r="Q237" s="218">
        <v>0</v>
      </c>
      <c r="R237" s="218">
        <f>Q237*H237</f>
        <v>0</v>
      </c>
      <c r="S237" s="218">
        <v>0</v>
      </c>
      <c r="T237" s="219">
        <f>S237*H237</f>
        <v>0</v>
      </c>
      <c r="U237" s="35"/>
      <c r="V237" s="35"/>
      <c r="W237" s="35"/>
      <c r="X237" s="35"/>
      <c r="Y237" s="35"/>
      <c r="Z237" s="35"/>
      <c r="AA237" s="35"/>
      <c r="AB237" s="35"/>
      <c r="AC237" s="35"/>
      <c r="AD237" s="35"/>
      <c r="AE237" s="35"/>
      <c r="AR237" s="220" t="s">
        <v>209</v>
      </c>
      <c r="AT237" s="220" t="s">
        <v>205</v>
      </c>
      <c r="AU237" s="220" t="s">
        <v>82</v>
      </c>
      <c r="AY237" s="18" t="s">
        <v>203</v>
      </c>
      <c r="BE237" s="221">
        <f>IF(N237="základní",J237,0)</f>
        <v>0</v>
      </c>
      <c r="BF237" s="221">
        <f>IF(N237="snížená",J237,0)</f>
        <v>0</v>
      </c>
      <c r="BG237" s="221">
        <f>IF(N237="zákl. přenesená",J237,0)</f>
        <v>0</v>
      </c>
      <c r="BH237" s="221">
        <f>IF(N237="sníž. přenesená",J237,0)</f>
        <v>0</v>
      </c>
      <c r="BI237" s="221">
        <f>IF(N237="nulová",J237,0)</f>
        <v>0</v>
      </c>
      <c r="BJ237" s="18" t="s">
        <v>82</v>
      </c>
      <c r="BK237" s="221">
        <f>ROUND(I237*H237,2)</f>
        <v>0</v>
      </c>
      <c r="BL237" s="18" t="s">
        <v>209</v>
      </c>
      <c r="BM237" s="220" t="s">
        <v>1341</v>
      </c>
    </row>
    <row r="238" spans="1:65" s="13" customFormat="1" ht="11.25">
      <c r="B238" s="222"/>
      <c r="C238" s="223"/>
      <c r="D238" s="224" t="s">
        <v>211</v>
      </c>
      <c r="E238" s="225" t="s">
        <v>1</v>
      </c>
      <c r="F238" s="226" t="s">
        <v>6703</v>
      </c>
      <c r="G238" s="223"/>
      <c r="H238" s="225" t="s">
        <v>1</v>
      </c>
      <c r="I238" s="227"/>
      <c r="J238" s="223"/>
      <c r="K238" s="223"/>
      <c r="L238" s="228"/>
      <c r="M238" s="229"/>
      <c r="N238" s="230"/>
      <c r="O238" s="230"/>
      <c r="P238" s="230"/>
      <c r="Q238" s="230"/>
      <c r="R238" s="230"/>
      <c r="S238" s="230"/>
      <c r="T238" s="231"/>
      <c r="AT238" s="232" t="s">
        <v>211</v>
      </c>
      <c r="AU238" s="232" t="s">
        <v>82</v>
      </c>
      <c r="AV238" s="13" t="s">
        <v>82</v>
      </c>
      <c r="AW238" s="13" t="s">
        <v>31</v>
      </c>
      <c r="AX238" s="13" t="s">
        <v>75</v>
      </c>
      <c r="AY238" s="232" t="s">
        <v>203</v>
      </c>
    </row>
    <row r="239" spans="1:65" s="13" customFormat="1" ht="11.25">
      <c r="B239" s="222"/>
      <c r="C239" s="223"/>
      <c r="D239" s="224" t="s">
        <v>211</v>
      </c>
      <c r="E239" s="225" t="s">
        <v>1</v>
      </c>
      <c r="F239" s="226" t="s">
        <v>6704</v>
      </c>
      <c r="G239" s="223"/>
      <c r="H239" s="225" t="s">
        <v>1</v>
      </c>
      <c r="I239" s="227"/>
      <c r="J239" s="223"/>
      <c r="K239" s="223"/>
      <c r="L239" s="228"/>
      <c r="M239" s="229"/>
      <c r="N239" s="230"/>
      <c r="O239" s="230"/>
      <c r="P239" s="230"/>
      <c r="Q239" s="230"/>
      <c r="R239" s="230"/>
      <c r="S239" s="230"/>
      <c r="T239" s="231"/>
      <c r="AT239" s="232" t="s">
        <v>211</v>
      </c>
      <c r="AU239" s="232" t="s">
        <v>82</v>
      </c>
      <c r="AV239" s="13" t="s">
        <v>82</v>
      </c>
      <c r="AW239" s="13" t="s">
        <v>31</v>
      </c>
      <c r="AX239" s="13" t="s">
        <v>75</v>
      </c>
      <c r="AY239" s="232" t="s">
        <v>203</v>
      </c>
    </row>
    <row r="240" spans="1:65" s="13" customFormat="1" ht="11.25">
      <c r="B240" s="222"/>
      <c r="C240" s="223"/>
      <c r="D240" s="224" t="s">
        <v>211</v>
      </c>
      <c r="E240" s="225" t="s">
        <v>1</v>
      </c>
      <c r="F240" s="226" t="s">
        <v>6705</v>
      </c>
      <c r="G240" s="223"/>
      <c r="H240" s="225" t="s">
        <v>1</v>
      </c>
      <c r="I240" s="227"/>
      <c r="J240" s="223"/>
      <c r="K240" s="223"/>
      <c r="L240" s="228"/>
      <c r="M240" s="229"/>
      <c r="N240" s="230"/>
      <c r="O240" s="230"/>
      <c r="P240" s="230"/>
      <c r="Q240" s="230"/>
      <c r="R240" s="230"/>
      <c r="S240" s="230"/>
      <c r="T240" s="231"/>
      <c r="AT240" s="232" t="s">
        <v>211</v>
      </c>
      <c r="AU240" s="232" t="s">
        <v>82</v>
      </c>
      <c r="AV240" s="13" t="s">
        <v>82</v>
      </c>
      <c r="AW240" s="13" t="s">
        <v>31</v>
      </c>
      <c r="AX240" s="13" t="s">
        <v>75</v>
      </c>
      <c r="AY240" s="232" t="s">
        <v>203</v>
      </c>
    </row>
    <row r="241" spans="1:65" s="13" customFormat="1" ht="11.25">
      <c r="B241" s="222"/>
      <c r="C241" s="223"/>
      <c r="D241" s="224" t="s">
        <v>211</v>
      </c>
      <c r="E241" s="225" t="s">
        <v>1</v>
      </c>
      <c r="F241" s="226" t="s">
        <v>6698</v>
      </c>
      <c r="G241" s="223"/>
      <c r="H241" s="225" t="s">
        <v>1</v>
      </c>
      <c r="I241" s="227"/>
      <c r="J241" s="223"/>
      <c r="K241" s="223"/>
      <c r="L241" s="228"/>
      <c r="M241" s="229"/>
      <c r="N241" s="230"/>
      <c r="O241" s="230"/>
      <c r="P241" s="230"/>
      <c r="Q241" s="230"/>
      <c r="R241" s="230"/>
      <c r="S241" s="230"/>
      <c r="T241" s="231"/>
      <c r="AT241" s="232" t="s">
        <v>211</v>
      </c>
      <c r="AU241" s="232" t="s">
        <v>82</v>
      </c>
      <c r="AV241" s="13" t="s">
        <v>82</v>
      </c>
      <c r="AW241" s="13" t="s">
        <v>31</v>
      </c>
      <c r="AX241" s="13" t="s">
        <v>75</v>
      </c>
      <c r="AY241" s="232" t="s">
        <v>203</v>
      </c>
    </row>
    <row r="242" spans="1:65" s="14" customFormat="1" ht="11.25">
      <c r="B242" s="233"/>
      <c r="C242" s="234"/>
      <c r="D242" s="224" t="s">
        <v>211</v>
      </c>
      <c r="E242" s="235" t="s">
        <v>1</v>
      </c>
      <c r="F242" s="236" t="s">
        <v>84</v>
      </c>
      <c r="G242" s="234"/>
      <c r="H242" s="237">
        <v>2</v>
      </c>
      <c r="I242" s="238"/>
      <c r="J242" s="234"/>
      <c r="K242" s="234"/>
      <c r="L242" s="239"/>
      <c r="M242" s="240"/>
      <c r="N242" s="241"/>
      <c r="O242" s="241"/>
      <c r="P242" s="241"/>
      <c r="Q242" s="241"/>
      <c r="R242" s="241"/>
      <c r="S242" s="241"/>
      <c r="T242" s="242"/>
      <c r="AT242" s="243" t="s">
        <v>211</v>
      </c>
      <c r="AU242" s="243" t="s">
        <v>82</v>
      </c>
      <c r="AV242" s="14" t="s">
        <v>84</v>
      </c>
      <c r="AW242" s="14" t="s">
        <v>31</v>
      </c>
      <c r="AX242" s="14" t="s">
        <v>75</v>
      </c>
      <c r="AY242" s="243" t="s">
        <v>203</v>
      </c>
    </row>
    <row r="243" spans="1:65" s="15" customFormat="1" ht="11.25">
      <c r="B243" s="261"/>
      <c r="C243" s="262"/>
      <c r="D243" s="224" t="s">
        <v>211</v>
      </c>
      <c r="E243" s="263" t="s">
        <v>1</v>
      </c>
      <c r="F243" s="264" t="s">
        <v>5614</v>
      </c>
      <c r="G243" s="262"/>
      <c r="H243" s="265">
        <v>2</v>
      </c>
      <c r="I243" s="266"/>
      <c r="J243" s="262"/>
      <c r="K243" s="262"/>
      <c r="L243" s="267"/>
      <c r="M243" s="268"/>
      <c r="N243" s="269"/>
      <c r="O243" s="269"/>
      <c r="P243" s="269"/>
      <c r="Q243" s="269"/>
      <c r="R243" s="269"/>
      <c r="S243" s="269"/>
      <c r="T243" s="270"/>
      <c r="AT243" s="271" t="s">
        <v>211</v>
      </c>
      <c r="AU243" s="271" t="s">
        <v>82</v>
      </c>
      <c r="AV243" s="15" t="s">
        <v>209</v>
      </c>
      <c r="AW243" s="15" t="s">
        <v>31</v>
      </c>
      <c r="AX243" s="15" t="s">
        <v>82</v>
      </c>
      <c r="AY243" s="271" t="s">
        <v>203</v>
      </c>
    </row>
    <row r="244" spans="1:65" s="2" customFormat="1" ht="21.75" customHeight="1">
      <c r="A244" s="35"/>
      <c r="B244" s="36"/>
      <c r="C244" s="209" t="s">
        <v>412</v>
      </c>
      <c r="D244" s="209" t="s">
        <v>205</v>
      </c>
      <c r="E244" s="210" t="s">
        <v>6716</v>
      </c>
      <c r="F244" s="211" t="s">
        <v>6717</v>
      </c>
      <c r="G244" s="212" t="s">
        <v>208</v>
      </c>
      <c r="H244" s="213">
        <v>2</v>
      </c>
      <c r="I244" s="214"/>
      <c r="J244" s="215">
        <f>ROUND(I244*H244,2)</f>
        <v>0</v>
      </c>
      <c r="K244" s="211" t="s">
        <v>1</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209</v>
      </c>
      <c r="AT244" s="220" t="s">
        <v>205</v>
      </c>
      <c r="AU244" s="220" t="s">
        <v>82</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209</v>
      </c>
      <c r="BM244" s="220" t="s">
        <v>1661</v>
      </c>
    </row>
    <row r="245" spans="1:65" s="13" customFormat="1" ht="11.25">
      <c r="B245" s="222"/>
      <c r="C245" s="223"/>
      <c r="D245" s="224" t="s">
        <v>211</v>
      </c>
      <c r="E245" s="225" t="s">
        <v>1</v>
      </c>
      <c r="F245" s="226" t="s">
        <v>6703</v>
      </c>
      <c r="G245" s="223"/>
      <c r="H245" s="225" t="s">
        <v>1</v>
      </c>
      <c r="I245" s="227"/>
      <c r="J245" s="223"/>
      <c r="K245" s="223"/>
      <c r="L245" s="228"/>
      <c r="M245" s="229"/>
      <c r="N245" s="230"/>
      <c r="O245" s="230"/>
      <c r="P245" s="230"/>
      <c r="Q245" s="230"/>
      <c r="R245" s="230"/>
      <c r="S245" s="230"/>
      <c r="T245" s="231"/>
      <c r="AT245" s="232" t="s">
        <v>211</v>
      </c>
      <c r="AU245" s="232" t="s">
        <v>82</v>
      </c>
      <c r="AV245" s="13" t="s">
        <v>82</v>
      </c>
      <c r="AW245" s="13" t="s">
        <v>31</v>
      </c>
      <c r="AX245" s="13" t="s">
        <v>75</v>
      </c>
      <c r="AY245" s="232" t="s">
        <v>203</v>
      </c>
    </row>
    <row r="246" spans="1:65" s="13" customFormat="1" ht="11.25">
      <c r="B246" s="222"/>
      <c r="C246" s="223"/>
      <c r="D246" s="224" t="s">
        <v>211</v>
      </c>
      <c r="E246" s="225" t="s">
        <v>1</v>
      </c>
      <c r="F246" s="226" t="s">
        <v>6698</v>
      </c>
      <c r="G246" s="223"/>
      <c r="H246" s="225" t="s">
        <v>1</v>
      </c>
      <c r="I246" s="227"/>
      <c r="J246" s="223"/>
      <c r="K246" s="223"/>
      <c r="L246" s="228"/>
      <c r="M246" s="229"/>
      <c r="N246" s="230"/>
      <c r="O246" s="230"/>
      <c r="P246" s="230"/>
      <c r="Q246" s="230"/>
      <c r="R246" s="230"/>
      <c r="S246" s="230"/>
      <c r="T246" s="231"/>
      <c r="AT246" s="232" t="s">
        <v>211</v>
      </c>
      <c r="AU246" s="232" t="s">
        <v>82</v>
      </c>
      <c r="AV246" s="13" t="s">
        <v>82</v>
      </c>
      <c r="AW246" s="13" t="s">
        <v>31</v>
      </c>
      <c r="AX246" s="13" t="s">
        <v>75</v>
      </c>
      <c r="AY246" s="232" t="s">
        <v>203</v>
      </c>
    </row>
    <row r="247" spans="1:65" s="14" customFormat="1" ht="11.25">
      <c r="B247" s="233"/>
      <c r="C247" s="234"/>
      <c r="D247" s="224" t="s">
        <v>211</v>
      </c>
      <c r="E247" s="235" t="s">
        <v>1</v>
      </c>
      <c r="F247" s="236" t="s">
        <v>84</v>
      </c>
      <c r="G247" s="234"/>
      <c r="H247" s="237">
        <v>2</v>
      </c>
      <c r="I247" s="238"/>
      <c r="J247" s="234"/>
      <c r="K247" s="234"/>
      <c r="L247" s="239"/>
      <c r="M247" s="240"/>
      <c r="N247" s="241"/>
      <c r="O247" s="241"/>
      <c r="P247" s="241"/>
      <c r="Q247" s="241"/>
      <c r="R247" s="241"/>
      <c r="S247" s="241"/>
      <c r="T247" s="242"/>
      <c r="AT247" s="243" t="s">
        <v>211</v>
      </c>
      <c r="AU247" s="243" t="s">
        <v>82</v>
      </c>
      <c r="AV247" s="14" t="s">
        <v>84</v>
      </c>
      <c r="AW247" s="14" t="s">
        <v>31</v>
      </c>
      <c r="AX247" s="14" t="s">
        <v>75</v>
      </c>
      <c r="AY247" s="243" t="s">
        <v>203</v>
      </c>
    </row>
    <row r="248" spans="1:65" s="15" customFormat="1" ht="11.25">
      <c r="B248" s="261"/>
      <c r="C248" s="262"/>
      <c r="D248" s="224" t="s">
        <v>211</v>
      </c>
      <c r="E248" s="263" t="s">
        <v>1</v>
      </c>
      <c r="F248" s="264" t="s">
        <v>5614</v>
      </c>
      <c r="G248" s="262"/>
      <c r="H248" s="265">
        <v>2</v>
      </c>
      <c r="I248" s="266"/>
      <c r="J248" s="262"/>
      <c r="K248" s="262"/>
      <c r="L248" s="267"/>
      <c r="M248" s="268"/>
      <c r="N248" s="269"/>
      <c r="O248" s="269"/>
      <c r="P248" s="269"/>
      <c r="Q248" s="269"/>
      <c r="R248" s="269"/>
      <c r="S248" s="269"/>
      <c r="T248" s="270"/>
      <c r="AT248" s="271" t="s">
        <v>211</v>
      </c>
      <c r="AU248" s="271" t="s">
        <v>82</v>
      </c>
      <c r="AV248" s="15" t="s">
        <v>209</v>
      </c>
      <c r="AW248" s="15" t="s">
        <v>31</v>
      </c>
      <c r="AX248" s="15" t="s">
        <v>82</v>
      </c>
      <c r="AY248" s="271" t="s">
        <v>203</v>
      </c>
    </row>
    <row r="249" spans="1:65" s="2" customFormat="1" ht="21.75" customHeight="1">
      <c r="A249" s="35"/>
      <c r="B249" s="36"/>
      <c r="C249" s="209" t="s">
        <v>421</v>
      </c>
      <c r="D249" s="209" t="s">
        <v>205</v>
      </c>
      <c r="E249" s="210" t="s">
        <v>6718</v>
      </c>
      <c r="F249" s="211" t="s">
        <v>6702</v>
      </c>
      <c r="G249" s="212" t="s">
        <v>208</v>
      </c>
      <c r="H249" s="213">
        <v>2</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82</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1745</v>
      </c>
    </row>
    <row r="250" spans="1:65" s="13" customFormat="1" ht="11.25">
      <c r="B250" s="222"/>
      <c r="C250" s="223"/>
      <c r="D250" s="224" t="s">
        <v>211</v>
      </c>
      <c r="E250" s="225" t="s">
        <v>1</v>
      </c>
      <c r="F250" s="226" t="s">
        <v>6703</v>
      </c>
      <c r="G250" s="223"/>
      <c r="H250" s="225" t="s">
        <v>1</v>
      </c>
      <c r="I250" s="227"/>
      <c r="J250" s="223"/>
      <c r="K250" s="223"/>
      <c r="L250" s="228"/>
      <c r="M250" s="229"/>
      <c r="N250" s="230"/>
      <c r="O250" s="230"/>
      <c r="P250" s="230"/>
      <c r="Q250" s="230"/>
      <c r="R250" s="230"/>
      <c r="S250" s="230"/>
      <c r="T250" s="231"/>
      <c r="AT250" s="232" t="s">
        <v>211</v>
      </c>
      <c r="AU250" s="232" t="s">
        <v>82</v>
      </c>
      <c r="AV250" s="13" t="s">
        <v>82</v>
      </c>
      <c r="AW250" s="13" t="s">
        <v>31</v>
      </c>
      <c r="AX250" s="13" t="s">
        <v>75</v>
      </c>
      <c r="AY250" s="232" t="s">
        <v>203</v>
      </c>
    </row>
    <row r="251" spans="1:65" s="13" customFormat="1" ht="11.25">
      <c r="B251" s="222"/>
      <c r="C251" s="223"/>
      <c r="D251" s="224" t="s">
        <v>211</v>
      </c>
      <c r="E251" s="225" t="s">
        <v>1</v>
      </c>
      <c r="F251" s="226" t="s">
        <v>6704</v>
      </c>
      <c r="G251" s="223"/>
      <c r="H251" s="225" t="s">
        <v>1</v>
      </c>
      <c r="I251" s="227"/>
      <c r="J251" s="223"/>
      <c r="K251" s="223"/>
      <c r="L251" s="228"/>
      <c r="M251" s="229"/>
      <c r="N251" s="230"/>
      <c r="O251" s="230"/>
      <c r="P251" s="230"/>
      <c r="Q251" s="230"/>
      <c r="R251" s="230"/>
      <c r="S251" s="230"/>
      <c r="T251" s="231"/>
      <c r="AT251" s="232" t="s">
        <v>211</v>
      </c>
      <c r="AU251" s="232" t="s">
        <v>82</v>
      </c>
      <c r="AV251" s="13" t="s">
        <v>82</v>
      </c>
      <c r="AW251" s="13" t="s">
        <v>31</v>
      </c>
      <c r="AX251" s="13" t="s">
        <v>75</v>
      </c>
      <c r="AY251" s="232" t="s">
        <v>203</v>
      </c>
    </row>
    <row r="252" spans="1:65" s="13" customFormat="1" ht="11.25">
      <c r="B252" s="222"/>
      <c r="C252" s="223"/>
      <c r="D252" s="224" t="s">
        <v>211</v>
      </c>
      <c r="E252" s="225" t="s">
        <v>1</v>
      </c>
      <c r="F252" s="226" t="s">
        <v>6705</v>
      </c>
      <c r="G252" s="223"/>
      <c r="H252" s="225" t="s">
        <v>1</v>
      </c>
      <c r="I252" s="227"/>
      <c r="J252" s="223"/>
      <c r="K252" s="223"/>
      <c r="L252" s="228"/>
      <c r="M252" s="229"/>
      <c r="N252" s="230"/>
      <c r="O252" s="230"/>
      <c r="P252" s="230"/>
      <c r="Q252" s="230"/>
      <c r="R252" s="230"/>
      <c r="S252" s="230"/>
      <c r="T252" s="231"/>
      <c r="AT252" s="232" t="s">
        <v>211</v>
      </c>
      <c r="AU252" s="232" t="s">
        <v>82</v>
      </c>
      <c r="AV252" s="13" t="s">
        <v>82</v>
      </c>
      <c r="AW252" s="13" t="s">
        <v>31</v>
      </c>
      <c r="AX252" s="13" t="s">
        <v>75</v>
      </c>
      <c r="AY252" s="232" t="s">
        <v>203</v>
      </c>
    </row>
    <row r="253" spans="1:65" s="13" customFormat="1" ht="11.25">
      <c r="B253" s="222"/>
      <c r="C253" s="223"/>
      <c r="D253" s="224" t="s">
        <v>211</v>
      </c>
      <c r="E253" s="225" t="s">
        <v>1</v>
      </c>
      <c r="F253" s="226" t="s">
        <v>6698</v>
      </c>
      <c r="G253" s="223"/>
      <c r="H253" s="225" t="s">
        <v>1</v>
      </c>
      <c r="I253" s="227"/>
      <c r="J253" s="223"/>
      <c r="K253" s="223"/>
      <c r="L253" s="228"/>
      <c r="M253" s="229"/>
      <c r="N253" s="230"/>
      <c r="O253" s="230"/>
      <c r="P253" s="230"/>
      <c r="Q253" s="230"/>
      <c r="R253" s="230"/>
      <c r="S253" s="230"/>
      <c r="T253" s="231"/>
      <c r="AT253" s="232" t="s">
        <v>211</v>
      </c>
      <c r="AU253" s="232" t="s">
        <v>82</v>
      </c>
      <c r="AV253" s="13" t="s">
        <v>82</v>
      </c>
      <c r="AW253" s="13" t="s">
        <v>31</v>
      </c>
      <c r="AX253" s="13" t="s">
        <v>75</v>
      </c>
      <c r="AY253" s="232" t="s">
        <v>203</v>
      </c>
    </row>
    <row r="254" spans="1:65" s="14" customFormat="1" ht="11.25">
      <c r="B254" s="233"/>
      <c r="C254" s="234"/>
      <c r="D254" s="224" t="s">
        <v>211</v>
      </c>
      <c r="E254" s="235" t="s">
        <v>1</v>
      </c>
      <c r="F254" s="236" t="s">
        <v>84</v>
      </c>
      <c r="G254" s="234"/>
      <c r="H254" s="237">
        <v>2</v>
      </c>
      <c r="I254" s="238"/>
      <c r="J254" s="234"/>
      <c r="K254" s="234"/>
      <c r="L254" s="239"/>
      <c r="M254" s="240"/>
      <c r="N254" s="241"/>
      <c r="O254" s="241"/>
      <c r="P254" s="241"/>
      <c r="Q254" s="241"/>
      <c r="R254" s="241"/>
      <c r="S254" s="241"/>
      <c r="T254" s="242"/>
      <c r="AT254" s="243" t="s">
        <v>211</v>
      </c>
      <c r="AU254" s="243" t="s">
        <v>82</v>
      </c>
      <c r="AV254" s="14" t="s">
        <v>84</v>
      </c>
      <c r="AW254" s="14" t="s">
        <v>31</v>
      </c>
      <c r="AX254" s="14" t="s">
        <v>75</v>
      </c>
      <c r="AY254" s="243" t="s">
        <v>203</v>
      </c>
    </row>
    <row r="255" spans="1:65" s="15" customFormat="1" ht="11.25">
      <c r="B255" s="261"/>
      <c r="C255" s="262"/>
      <c r="D255" s="224" t="s">
        <v>211</v>
      </c>
      <c r="E255" s="263" t="s">
        <v>1</v>
      </c>
      <c r="F255" s="264" t="s">
        <v>5614</v>
      </c>
      <c r="G255" s="262"/>
      <c r="H255" s="265">
        <v>2</v>
      </c>
      <c r="I255" s="266"/>
      <c r="J255" s="262"/>
      <c r="K255" s="262"/>
      <c r="L255" s="267"/>
      <c r="M255" s="268"/>
      <c r="N255" s="269"/>
      <c r="O255" s="269"/>
      <c r="P255" s="269"/>
      <c r="Q255" s="269"/>
      <c r="R255" s="269"/>
      <c r="S255" s="269"/>
      <c r="T255" s="270"/>
      <c r="AT255" s="271" t="s">
        <v>211</v>
      </c>
      <c r="AU255" s="271" t="s">
        <v>82</v>
      </c>
      <c r="AV255" s="15" t="s">
        <v>209</v>
      </c>
      <c r="AW255" s="15" t="s">
        <v>31</v>
      </c>
      <c r="AX255" s="15" t="s">
        <v>82</v>
      </c>
      <c r="AY255" s="271" t="s">
        <v>203</v>
      </c>
    </row>
    <row r="256" spans="1:65" s="2" customFormat="1" ht="21.75" customHeight="1">
      <c r="A256" s="35"/>
      <c r="B256" s="36"/>
      <c r="C256" s="209" t="s">
        <v>428</v>
      </c>
      <c r="D256" s="209" t="s">
        <v>205</v>
      </c>
      <c r="E256" s="210" t="s">
        <v>6719</v>
      </c>
      <c r="F256" s="211" t="s">
        <v>6707</v>
      </c>
      <c r="G256" s="212" t="s">
        <v>208</v>
      </c>
      <c r="H256" s="213">
        <v>2</v>
      </c>
      <c r="I256" s="214"/>
      <c r="J256" s="215">
        <f>ROUND(I256*H256,2)</f>
        <v>0</v>
      </c>
      <c r="K256" s="211" t="s">
        <v>1</v>
      </c>
      <c r="L256" s="40"/>
      <c r="M256" s="216" t="s">
        <v>1</v>
      </c>
      <c r="N256" s="217" t="s">
        <v>40</v>
      </c>
      <c r="O256" s="72"/>
      <c r="P256" s="218">
        <f>O256*H256</f>
        <v>0</v>
      </c>
      <c r="Q256" s="218">
        <v>0</v>
      </c>
      <c r="R256" s="218">
        <f>Q256*H256</f>
        <v>0</v>
      </c>
      <c r="S256" s="218">
        <v>0</v>
      </c>
      <c r="T256" s="219">
        <f>S256*H256</f>
        <v>0</v>
      </c>
      <c r="U256" s="35"/>
      <c r="V256" s="35"/>
      <c r="W256" s="35"/>
      <c r="X256" s="35"/>
      <c r="Y256" s="35"/>
      <c r="Z256" s="35"/>
      <c r="AA256" s="35"/>
      <c r="AB256" s="35"/>
      <c r="AC256" s="35"/>
      <c r="AD256" s="35"/>
      <c r="AE256" s="35"/>
      <c r="AR256" s="220" t="s">
        <v>209</v>
      </c>
      <c r="AT256" s="220" t="s">
        <v>205</v>
      </c>
      <c r="AU256" s="220" t="s">
        <v>82</v>
      </c>
      <c r="AY256" s="18" t="s">
        <v>203</v>
      </c>
      <c r="BE256" s="221">
        <f>IF(N256="základní",J256,0)</f>
        <v>0</v>
      </c>
      <c r="BF256" s="221">
        <f>IF(N256="snížená",J256,0)</f>
        <v>0</v>
      </c>
      <c r="BG256" s="221">
        <f>IF(N256="zákl. přenesená",J256,0)</f>
        <v>0</v>
      </c>
      <c r="BH256" s="221">
        <f>IF(N256="sníž. přenesená",J256,0)</f>
        <v>0</v>
      </c>
      <c r="BI256" s="221">
        <f>IF(N256="nulová",J256,0)</f>
        <v>0</v>
      </c>
      <c r="BJ256" s="18" t="s">
        <v>82</v>
      </c>
      <c r="BK256" s="221">
        <f>ROUND(I256*H256,2)</f>
        <v>0</v>
      </c>
      <c r="BL256" s="18" t="s">
        <v>209</v>
      </c>
      <c r="BM256" s="220" t="s">
        <v>1778</v>
      </c>
    </row>
    <row r="257" spans="1:65" s="13" customFormat="1" ht="11.25">
      <c r="B257" s="222"/>
      <c r="C257" s="223"/>
      <c r="D257" s="224" t="s">
        <v>211</v>
      </c>
      <c r="E257" s="225" t="s">
        <v>1</v>
      </c>
      <c r="F257" s="226" t="s">
        <v>6703</v>
      </c>
      <c r="G257" s="223"/>
      <c r="H257" s="225" t="s">
        <v>1</v>
      </c>
      <c r="I257" s="227"/>
      <c r="J257" s="223"/>
      <c r="K257" s="223"/>
      <c r="L257" s="228"/>
      <c r="M257" s="229"/>
      <c r="N257" s="230"/>
      <c r="O257" s="230"/>
      <c r="P257" s="230"/>
      <c r="Q257" s="230"/>
      <c r="R257" s="230"/>
      <c r="S257" s="230"/>
      <c r="T257" s="231"/>
      <c r="AT257" s="232" t="s">
        <v>211</v>
      </c>
      <c r="AU257" s="232" t="s">
        <v>82</v>
      </c>
      <c r="AV257" s="13" t="s">
        <v>82</v>
      </c>
      <c r="AW257" s="13" t="s">
        <v>31</v>
      </c>
      <c r="AX257" s="13" t="s">
        <v>75</v>
      </c>
      <c r="AY257" s="232" t="s">
        <v>203</v>
      </c>
    </row>
    <row r="258" spans="1:65" s="13" customFormat="1" ht="11.25">
      <c r="B258" s="222"/>
      <c r="C258" s="223"/>
      <c r="D258" s="224" t="s">
        <v>211</v>
      </c>
      <c r="E258" s="225" t="s">
        <v>1</v>
      </c>
      <c r="F258" s="226" t="s">
        <v>6698</v>
      </c>
      <c r="G258" s="223"/>
      <c r="H258" s="225" t="s">
        <v>1</v>
      </c>
      <c r="I258" s="227"/>
      <c r="J258" s="223"/>
      <c r="K258" s="223"/>
      <c r="L258" s="228"/>
      <c r="M258" s="229"/>
      <c r="N258" s="230"/>
      <c r="O258" s="230"/>
      <c r="P258" s="230"/>
      <c r="Q258" s="230"/>
      <c r="R258" s="230"/>
      <c r="S258" s="230"/>
      <c r="T258" s="231"/>
      <c r="AT258" s="232" t="s">
        <v>211</v>
      </c>
      <c r="AU258" s="232" t="s">
        <v>82</v>
      </c>
      <c r="AV258" s="13" t="s">
        <v>82</v>
      </c>
      <c r="AW258" s="13" t="s">
        <v>31</v>
      </c>
      <c r="AX258" s="13" t="s">
        <v>75</v>
      </c>
      <c r="AY258" s="232" t="s">
        <v>203</v>
      </c>
    </row>
    <row r="259" spans="1:65" s="14" customFormat="1" ht="11.25">
      <c r="B259" s="233"/>
      <c r="C259" s="234"/>
      <c r="D259" s="224" t="s">
        <v>211</v>
      </c>
      <c r="E259" s="235" t="s">
        <v>1</v>
      </c>
      <c r="F259" s="236" t="s">
        <v>84</v>
      </c>
      <c r="G259" s="234"/>
      <c r="H259" s="237">
        <v>2</v>
      </c>
      <c r="I259" s="238"/>
      <c r="J259" s="234"/>
      <c r="K259" s="234"/>
      <c r="L259" s="239"/>
      <c r="M259" s="240"/>
      <c r="N259" s="241"/>
      <c r="O259" s="241"/>
      <c r="P259" s="241"/>
      <c r="Q259" s="241"/>
      <c r="R259" s="241"/>
      <c r="S259" s="241"/>
      <c r="T259" s="242"/>
      <c r="AT259" s="243" t="s">
        <v>211</v>
      </c>
      <c r="AU259" s="243" t="s">
        <v>82</v>
      </c>
      <c r="AV259" s="14" t="s">
        <v>84</v>
      </c>
      <c r="AW259" s="14" t="s">
        <v>31</v>
      </c>
      <c r="AX259" s="14" t="s">
        <v>75</v>
      </c>
      <c r="AY259" s="243" t="s">
        <v>203</v>
      </c>
    </row>
    <row r="260" spans="1:65" s="15" customFormat="1" ht="11.25">
      <c r="B260" s="261"/>
      <c r="C260" s="262"/>
      <c r="D260" s="224" t="s">
        <v>211</v>
      </c>
      <c r="E260" s="263" t="s">
        <v>1</v>
      </c>
      <c r="F260" s="264" t="s">
        <v>5614</v>
      </c>
      <c r="G260" s="262"/>
      <c r="H260" s="265">
        <v>2</v>
      </c>
      <c r="I260" s="266"/>
      <c r="J260" s="262"/>
      <c r="K260" s="262"/>
      <c r="L260" s="267"/>
      <c r="M260" s="268"/>
      <c r="N260" s="269"/>
      <c r="O260" s="269"/>
      <c r="P260" s="269"/>
      <c r="Q260" s="269"/>
      <c r="R260" s="269"/>
      <c r="S260" s="269"/>
      <c r="T260" s="270"/>
      <c r="AT260" s="271" t="s">
        <v>211</v>
      </c>
      <c r="AU260" s="271" t="s">
        <v>82</v>
      </c>
      <c r="AV260" s="15" t="s">
        <v>209</v>
      </c>
      <c r="AW260" s="15" t="s">
        <v>31</v>
      </c>
      <c r="AX260" s="15" t="s">
        <v>82</v>
      </c>
      <c r="AY260" s="271" t="s">
        <v>203</v>
      </c>
    </row>
    <row r="261" spans="1:65" s="2" customFormat="1" ht="21.75" customHeight="1">
      <c r="A261" s="35"/>
      <c r="B261" s="36"/>
      <c r="C261" s="209" t="s">
        <v>434</v>
      </c>
      <c r="D261" s="209" t="s">
        <v>205</v>
      </c>
      <c r="E261" s="210" t="s">
        <v>6720</v>
      </c>
      <c r="F261" s="211" t="s">
        <v>6715</v>
      </c>
      <c r="G261" s="212" t="s">
        <v>208</v>
      </c>
      <c r="H261" s="213">
        <v>2</v>
      </c>
      <c r="I261" s="214"/>
      <c r="J261" s="215">
        <f>ROUND(I261*H261,2)</f>
        <v>0</v>
      </c>
      <c r="K261" s="211" t="s">
        <v>1</v>
      </c>
      <c r="L261" s="40"/>
      <c r="M261" s="216" t="s">
        <v>1</v>
      </c>
      <c r="N261" s="217" t="s">
        <v>40</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209</v>
      </c>
      <c r="AT261" s="220" t="s">
        <v>205</v>
      </c>
      <c r="AU261" s="220" t="s">
        <v>82</v>
      </c>
      <c r="AY261" s="18" t="s">
        <v>203</v>
      </c>
      <c r="BE261" s="221">
        <f>IF(N261="základní",J261,0)</f>
        <v>0</v>
      </c>
      <c r="BF261" s="221">
        <f>IF(N261="snížená",J261,0)</f>
        <v>0</v>
      </c>
      <c r="BG261" s="221">
        <f>IF(N261="zákl. přenesená",J261,0)</f>
        <v>0</v>
      </c>
      <c r="BH261" s="221">
        <f>IF(N261="sníž. přenesená",J261,0)</f>
        <v>0</v>
      </c>
      <c r="BI261" s="221">
        <f>IF(N261="nulová",J261,0)</f>
        <v>0</v>
      </c>
      <c r="BJ261" s="18" t="s">
        <v>82</v>
      </c>
      <c r="BK261" s="221">
        <f>ROUND(I261*H261,2)</f>
        <v>0</v>
      </c>
      <c r="BL261" s="18" t="s">
        <v>209</v>
      </c>
      <c r="BM261" s="220" t="s">
        <v>1803</v>
      </c>
    </row>
    <row r="262" spans="1:65" s="13" customFormat="1" ht="11.25">
      <c r="B262" s="222"/>
      <c r="C262" s="223"/>
      <c r="D262" s="224" t="s">
        <v>211</v>
      </c>
      <c r="E262" s="225" t="s">
        <v>1</v>
      </c>
      <c r="F262" s="226" t="s">
        <v>6703</v>
      </c>
      <c r="G262" s="223"/>
      <c r="H262" s="225" t="s">
        <v>1</v>
      </c>
      <c r="I262" s="227"/>
      <c r="J262" s="223"/>
      <c r="K262" s="223"/>
      <c r="L262" s="228"/>
      <c r="M262" s="229"/>
      <c r="N262" s="230"/>
      <c r="O262" s="230"/>
      <c r="P262" s="230"/>
      <c r="Q262" s="230"/>
      <c r="R262" s="230"/>
      <c r="S262" s="230"/>
      <c r="T262" s="231"/>
      <c r="AT262" s="232" t="s">
        <v>211</v>
      </c>
      <c r="AU262" s="232" t="s">
        <v>82</v>
      </c>
      <c r="AV262" s="13" t="s">
        <v>82</v>
      </c>
      <c r="AW262" s="13" t="s">
        <v>31</v>
      </c>
      <c r="AX262" s="13" t="s">
        <v>75</v>
      </c>
      <c r="AY262" s="232" t="s">
        <v>203</v>
      </c>
    </row>
    <row r="263" spans="1:65" s="13" customFormat="1" ht="11.25">
      <c r="B263" s="222"/>
      <c r="C263" s="223"/>
      <c r="D263" s="224" t="s">
        <v>211</v>
      </c>
      <c r="E263" s="225" t="s">
        <v>1</v>
      </c>
      <c r="F263" s="226" t="s">
        <v>6704</v>
      </c>
      <c r="G263" s="223"/>
      <c r="H263" s="225" t="s">
        <v>1</v>
      </c>
      <c r="I263" s="227"/>
      <c r="J263" s="223"/>
      <c r="K263" s="223"/>
      <c r="L263" s="228"/>
      <c r="M263" s="229"/>
      <c r="N263" s="230"/>
      <c r="O263" s="230"/>
      <c r="P263" s="230"/>
      <c r="Q263" s="230"/>
      <c r="R263" s="230"/>
      <c r="S263" s="230"/>
      <c r="T263" s="231"/>
      <c r="AT263" s="232" t="s">
        <v>211</v>
      </c>
      <c r="AU263" s="232" t="s">
        <v>82</v>
      </c>
      <c r="AV263" s="13" t="s">
        <v>82</v>
      </c>
      <c r="AW263" s="13" t="s">
        <v>31</v>
      </c>
      <c r="AX263" s="13" t="s">
        <v>75</v>
      </c>
      <c r="AY263" s="232" t="s">
        <v>203</v>
      </c>
    </row>
    <row r="264" spans="1:65" s="13" customFormat="1" ht="11.25">
      <c r="B264" s="222"/>
      <c r="C264" s="223"/>
      <c r="D264" s="224" t="s">
        <v>211</v>
      </c>
      <c r="E264" s="225" t="s">
        <v>1</v>
      </c>
      <c r="F264" s="226" t="s">
        <v>6705</v>
      </c>
      <c r="G264" s="223"/>
      <c r="H264" s="225" t="s">
        <v>1</v>
      </c>
      <c r="I264" s="227"/>
      <c r="J264" s="223"/>
      <c r="K264" s="223"/>
      <c r="L264" s="228"/>
      <c r="M264" s="229"/>
      <c r="N264" s="230"/>
      <c r="O264" s="230"/>
      <c r="P264" s="230"/>
      <c r="Q264" s="230"/>
      <c r="R264" s="230"/>
      <c r="S264" s="230"/>
      <c r="T264" s="231"/>
      <c r="AT264" s="232" t="s">
        <v>211</v>
      </c>
      <c r="AU264" s="232" t="s">
        <v>82</v>
      </c>
      <c r="AV264" s="13" t="s">
        <v>82</v>
      </c>
      <c r="AW264" s="13" t="s">
        <v>31</v>
      </c>
      <c r="AX264" s="13" t="s">
        <v>75</v>
      </c>
      <c r="AY264" s="232" t="s">
        <v>203</v>
      </c>
    </row>
    <row r="265" spans="1:65" s="13" customFormat="1" ht="11.25">
      <c r="B265" s="222"/>
      <c r="C265" s="223"/>
      <c r="D265" s="224" t="s">
        <v>211</v>
      </c>
      <c r="E265" s="225" t="s">
        <v>1</v>
      </c>
      <c r="F265" s="226" t="s">
        <v>6698</v>
      </c>
      <c r="G265" s="223"/>
      <c r="H265" s="225" t="s">
        <v>1</v>
      </c>
      <c r="I265" s="227"/>
      <c r="J265" s="223"/>
      <c r="K265" s="223"/>
      <c r="L265" s="228"/>
      <c r="M265" s="229"/>
      <c r="N265" s="230"/>
      <c r="O265" s="230"/>
      <c r="P265" s="230"/>
      <c r="Q265" s="230"/>
      <c r="R265" s="230"/>
      <c r="S265" s="230"/>
      <c r="T265" s="231"/>
      <c r="AT265" s="232" t="s">
        <v>211</v>
      </c>
      <c r="AU265" s="232" t="s">
        <v>82</v>
      </c>
      <c r="AV265" s="13" t="s">
        <v>82</v>
      </c>
      <c r="AW265" s="13" t="s">
        <v>31</v>
      </c>
      <c r="AX265" s="13" t="s">
        <v>75</v>
      </c>
      <c r="AY265" s="232" t="s">
        <v>203</v>
      </c>
    </row>
    <row r="266" spans="1:65" s="14" customFormat="1" ht="11.25">
      <c r="B266" s="233"/>
      <c r="C266" s="234"/>
      <c r="D266" s="224" t="s">
        <v>211</v>
      </c>
      <c r="E266" s="235" t="s">
        <v>1</v>
      </c>
      <c r="F266" s="236" t="s">
        <v>84</v>
      </c>
      <c r="G266" s="234"/>
      <c r="H266" s="237">
        <v>2</v>
      </c>
      <c r="I266" s="238"/>
      <c r="J266" s="234"/>
      <c r="K266" s="234"/>
      <c r="L266" s="239"/>
      <c r="M266" s="240"/>
      <c r="N266" s="241"/>
      <c r="O266" s="241"/>
      <c r="P266" s="241"/>
      <c r="Q266" s="241"/>
      <c r="R266" s="241"/>
      <c r="S266" s="241"/>
      <c r="T266" s="242"/>
      <c r="AT266" s="243" t="s">
        <v>211</v>
      </c>
      <c r="AU266" s="243" t="s">
        <v>82</v>
      </c>
      <c r="AV266" s="14" t="s">
        <v>84</v>
      </c>
      <c r="AW266" s="14" t="s">
        <v>31</v>
      </c>
      <c r="AX266" s="14" t="s">
        <v>75</v>
      </c>
      <c r="AY266" s="243" t="s">
        <v>203</v>
      </c>
    </row>
    <row r="267" spans="1:65" s="15" customFormat="1" ht="11.25">
      <c r="B267" s="261"/>
      <c r="C267" s="262"/>
      <c r="D267" s="224" t="s">
        <v>211</v>
      </c>
      <c r="E267" s="263" t="s">
        <v>1</v>
      </c>
      <c r="F267" s="264" t="s">
        <v>5614</v>
      </c>
      <c r="G267" s="262"/>
      <c r="H267" s="265">
        <v>2</v>
      </c>
      <c r="I267" s="266"/>
      <c r="J267" s="262"/>
      <c r="K267" s="262"/>
      <c r="L267" s="267"/>
      <c r="M267" s="268"/>
      <c r="N267" s="269"/>
      <c r="O267" s="269"/>
      <c r="P267" s="269"/>
      <c r="Q267" s="269"/>
      <c r="R267" s="269"/>
      <c r="S267" s="269"/>
      <c r="T267" s="270"/>
      <c r="AT267" s="271" t="s">
        <v>211</v>
      </c>
      <c r="AU267" s="271" t="s">
        <v>82</v>
      </c>
      <c r="AV267" s="15" t="s">
        <v>209</v>
      </c>
      <c r="AW267" s="15" t="s">
        <v>31</v>
      </c>
      <c r="AX267" s="15" t="s">
        <v>82</v>
      </c>
      <c r="AY267" s="271" t="s">
        <v>203</v>
      </c>
    </row>
    <row r="268" spans="1:65" s="2" customFormat="1" ht="21.75" customHeight="1">
      <c r="A268" s="35"/>
      <c r="B268" s="36"/>
      <c r="C268" s="209" t="s">
        <v>596</v>
      </c>
      <c r="D268" s="209" t="s">
        <v>205</v>
      </c>
      <c r="E268" s="210" t="s">
        <v>6721</v>
      </c>
      <c r="F268" s="211" t="s">
        <v>6717</v>
      </c>
      <c r="G268" s="212" t="s">
        <v>208</v>
      </c>
      <c r="H268" s="213">
        <v>2</v>
      </c>
      <c r="I268" s="214"/>
      <c r="J268" s="215">
        <f>ROUND(I268*H268,2)</f>
        <v>0</v>
      </c>
      <c r="K268" s="211" t="s">
        <v>1</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209</v>
      </c>
      <c r="AT268" s="220" t="s">
        <v>205</v>
      </c>
      <c r="AU268" s="220" t="s">
        <v>82</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209</v>
      </c>
      <c r="BM268" s="220" t="s">
        <v>1818</v>
      </c>
    </row>
    <row r="269" spans="1:65" s="13" customFormat="1" ht="11.25">
      <c r="B269" s="222"/>
      <c r="C269" s="223"/>
      <c r="D269" s="224" t="s">
        <v>211</v>
      </c>
      <c r="E269" s="225" t="s">
        <v>1</v>
      </c>
      <c r="F269" s="226" t="s">
        <v>6703</v>
      </c>
      <c r="G269" s="223"/>
      <c r="H269" s="225" t="s">
        <v>1</v>
      </c>
      <c r="I269" s="227"/>
      <c r="J269" s="223"/>
      <c r="K269" s="223"/>
      <c r="L269" s="228"/>
      <c r="M269" s="229"/>
      <c r="N269" s="230"/>
      <c r="O269" s="230"/>
      <c r="P269" s="230"/>
      <c r="Q269" s="230"/>
      <c r="R269" s="230"/>
      <c r="S269" s="230"/>
      <c r="T269" s="231"/>
      <c r="AT269" s="232" t="s">
        <v>211</v>
      </c>
      <c r="AU269" s="232" t="s">
        <v>82</v>
      </c>
      <c r="AV269" s="13" t="s">
        <v>82</v>
      </c>
      <c r="AW269" s="13" t="s">
        <v>31</v>
      </c>
      <c r="AX269" s="13" t="s">
        <v>75</v>
      </c>
      <c r="AY269" s="232" t="s">
        <v>203</v>
      </c>
    </row>
    <row r="270" spans="1:65" s="13" customFormat="1" ht="11.25">
      <c r="B270" s="222"/>
      <c r="C270" s="223"/>
      <c r="D270" s="224" t="s">
        <v>211</v>
      </c>
      <c r="E270" s="225" t="s">
        <v>1</v>
      </c>
      <c r="F270" s="226" t="s">
        <v>6698</v>
      </c>
      <c r="G270" s="223"/>
      <c r="H270" s="225" t="s">
        <v>1</v>
      </c>
      <c r="I270" s="227"/>
      <c r="J270" s="223"/>
      <c r="K270" s="223"/>
      <c r="L270" s="228"/>
      <c r="M270" s="229"/>
      <c r="N270" s="230"/>
      <c r="O270" s="230"/>
      <c r="P270" s="230"/>
      <c r="Q270" s="230"/>
      <c r="R270" s="230"/>
      <c r="S270" s="230"/>
      <c r="T270" s="231"/>
      <c r="AT270" s="232" t="s">
        <v>211</v>
      </c>
      <c r="AU270" s="232" t="s">
        <v>82</v>
      </c>
      <c r="AV270" s="13" t="s">
        <v>82</v>
      </c>
      <c r="AW270" s="13" t="s">
        <v>31</v>
      </c>
      <c r="AX270" s="13" t="s">
        <v>75</v>
      </c>
      <c r="AY270" s="232" t="s">
        <v>203</v>
      </c>
    </row>
    <row r="271" spans="1:65" s="14" customFormat="1" ht="11.25">
      <c r="B271" s="233"/>
      <c r="C271" s="234"/>
      <c r="D271" s="224" t="s">
        <v>211</v>
      </c>
      <c r="E271" s="235" t="s">
        <v>1</v>
      </c>
      <c r="F271" s="236" t="s">
        <v>84</v>
      </c>
      <c r="G271" s="234"/>
      <c r="H271" s="237">
        <v>2</v>
      </c>
      <c r="I271" s="238"/>
      <c r="J271" s="234"/>
      <c r="K271" s="234"/>
      <c r="L271" s="239"/>
      <c r="M271" s="240"/>
      <c r="N271" s="241"/>
      <c r="O271" s="241"/>
      <c r="P271" s="241"/>
      <c r="Q271" s="241"/>
      <c r="R271" s="241"/>
      <c r="S271" s="241"/>
      <c r="T271" s="242"/>
      <c r="AT271" s="243" t="s">
        <v>211</v>
      </c>
      <c r="AU271" s="243" t="s">
        <v>82</v>
      </c>
      <c r="AV271" s="14" t="s">
        <v>84</v>
      </c>
      <c r="AW271" s="14" t="s">
        <v>31</v>
      </c>
      <c r="AX271" s="14" t="s">
        <v>75</v>
      </c>
      <c r="AY271" s="243" t="s">
        <v>203</v>
      </c>
    </row>
    <row r="272" spans="1:65" s="15" customFormat="1" ht="11.25">
      <c r="B272" s="261"/>
      <c r="C272" s="262"/>
      <c r="D272" s="224" t="s">
        <v>211</v>
      </c>
      <c r="E272" s="263" t="s">
        <v>1</v>
      </c>
      <c r="F272" s="264" t="s">
        <v>5614</v>
      </c>
      <c r="G272" s="262"/>
      <c r="H272" s="265">
        <v>2</v>
      </c>
      <c r="I272" s="266"/>
      <c r="J272" s="262"/>
      <c r="K272" s="262"/>
      <c r="L272" s="267"/>
      <c r="M272" s="268"/>
      <c r="N272" s="269"/>
      <c r="O272" s="269"/>
      <c r="P272" s="269"/>
      <c r="Q272" s="269"/>
      <c r="R272" s="269"/>
      <c r="S272" s="269"/>
      <c r="T272" s="270"/>
      <c r="AT272" s="271" t="s">
        <v>211</v>
      </c>
      <c r="AU272" s="271" t="s">
        <v>82</v>
      </c>
      <c r="AV272" s="15" t="s">
        <v>209</v>
      </c>
      <c r="AW272" s="15" t="s">
        <v>31</v>
      </c>
      <c r="AX272" s="15" t="s">
        <v>82</v>
      </c>
      <c r="AY272" s="271" t="s">
        <v>203</v>
      </c>
    </row>
    <row r="273" spans="1:65" s="2" customFormat="1" ht="21.75" customHeight="1">
      <c r="A273" s="35"/>
      <c r="B273" s="36"/>
      <c r="C273" s="209" t="s">
        <v>7</v>
      </c>
      <c r="D273" s="209" t="s">
        <v>205</v>
      </c>
      <c r="E273" s="210" t="s">
        <v>6722</v>
      </c>
      <c r="F273" s="211" t="s">
        <v>6711</v>
      </c>
      <c r="G273" s="212" t="s">
        <v>208</v>
      </c>
      <c r="H273" s="213">
        <v>2</v>
      </c>
      <c r="I273" s="214"/>
      <c r="J273" s="215">
        <f>ROUND(I273*H273,2)</f>
        <v>0</v>
      </c>
      <c r="K273" s="211" t="s">
        <v>1</v>
      </c>
      <c r="L273" s="40"/>
      <c r="M273" s="216" t="s">
        <v>1</v>
      </c>
      <c r="N273" s="217" t="s">
        <v>40</v>
      </c>
      <c r="O273" s="72"/>
      <c r="P273" s="218">
        <f>O273*H273</f>
        <v>0</v>
      </c>
      <c r="Q273" s="218">
        <v>0</v>
      </c>
      <c r="R273" s="218">
        <f>Q273*H273</f>
        <v>0</v>
      </c>
      <c r="S273" s="218">
        <v>0</v>
      </c>
      <c r="T273" s="219">
        <f>S273*H273</f>
        <v>0</v>
      </c>
      <c r="U273" s="35"/>
      <c r="V273" s="35"/>
      <c r="W273" s="35"/>
      <c r="X273" s="35"/>
      <c r="Y273" s="35"/>
      <c r="Z273" s="35"/>
      <c r="AA273" s="35"/>
      <c r="AB273" s="35"/>
      <c r="AC273" s="35"/>
      <c r="AD273" s="35"/>
      <c r="AE273" s="35"/>
      <c r="AR273" s="220" t="s">
        <v>209</v>
      </c>
      <c r="AT273" s="220" t="s">
        <v>205</v>
      </c>
      <c r="AU273" s="220" t="s">
        <v>82</v>
      </c>
      <c r="AY273" s="18" t="s">
        <v>203</v>
      </c>
      <c r="BE273" s="221">
        <f>IF(N273="základní",J273,0)</f>
        <v>0</v>
      </c>
      <c r="BF273" s="221">
        <f>IF(N273="snížená",J273,0)</f>
        <v>0</v>
      </c>
      <c r="BG273" s="221">
        <f>IF(N273="zákl. přenesená",J273,0)</f>
        <v>0</v>
      </c>
      <c r="BH273" s="221">
        <f>IF(N273="sníž. přenesená",J273,0)</f>
        <v>0</v>
      </c>
      <c r="BI273" s="221">
        <f>IF(N273="nulová",J273,0)</f>
        <v>0</v>
      </c>
      <c r="BJ273" s="18" t="s">
        <v>82</v>
      </c>
      <c r="BK273" s="221">
        <f>ROUND(I273*H273,2)</f>
        <v>0</v>
      </c>
      <c r="BL273" s="18" t="s">
        <v>209</v>
      </c>
      <c r="BM273" s="220" t="s">
        <v>1830</v>
      </c>
    </row>
    <row r="274" spans="1:65" s="13" customFormat="1" ht="11.25">
      <c r="B274" s="222"/>
      <c r="C274" s="223"/>
      <c r="D274" s="224" t="s">
        <v>211</v>
      </c>
      <c r="E274" s="225" t="s">
        <v>1</v>
      </c>
      <c r="F274" s="226" t="s">
        <v>6703</v>
      </c>
      <c r="G274" s="223"/>
      <c r="H274" s="225" t="s">
        <v>1</v>
      </c>
      <c r="I274" s="227"/>
      <c r="J274" s="223"/>
      <c r="K274" s="223"/>
      <c r="L274" s="228"/>
      <c r="M274" s="229"/>
      <c r="N274" s="230"/>
      <c r="O274" s="230"/>
      <c r="P274" s="230"/>
      <c r="Q274" s="230"/>
      <c r="R274" s="230"/>
      <c r="S274" s="230"/>
      <c r="T274" s="231"/>
      <c r="AT274" s="232" t="s">
        <v>211</v>
      </c>
      <c r="AU274" s="232" t="s">
        <v>82</v>
      </c>
      <c r="AV274" s="13" t="s">
        <v>82</v>
      </c>
      <c r="AW274" s="13" t="s">
        <v>31</v>
      </c>
      <c r="AX274" s="13" t="s">
        <v>75</v>
      </c>
      <c r="AY274" s="232" t="s">
        <v>203</v>
      </c>
    </row>
    <row r="275" spans="1:65" s="13" customFormat="1" ht="11.25">
      <c r="B275" s="222"/>
      <c r="C275" s="223"/>
      <c r="D275" s="224" t="s">
        <v>211</v>
      </c>
      <c r="E275" s="225" t="s">
        <v>1</v>
      </c>
      <c r="F275" s="226" t="s">
        <v>6704</v>
      </c>
      <c r="G275" s="223"/>
      <c r="H275" s="225" t="s">
        <v>1</v>
      </c>
      <c r="I275" s="227"/>
      <c r="J275" s="223"/>
      <c r="K275" s="223"/>
      <c r="L275" s="228"/>
      <c r="M275" s="229"/>
      <c r="N275" s="230"/>
      <c r="O275" s="230"/>
      <c r="P275" s="230"/>
      <c r="Q275" s="230"/>
      <c r="R275" s="230"/>
      <c r="S275" s="230"/>
      <c r="T275" s="231"/>
      <c r="AT275" s="232" t="s">
        <v>211</v>
      </c>
      <c r="AU275" s="232" t="s">
        <v>82</v>
      </c>
      <c r="AV275" s="13" t="s">
        <v>82</v>
      </c>
      <c r="AW275" s="13" t="s">
        <v>31</v>
      </c>
      <c r="AX275" s="13" t="s">
        <v>75</v>
      </c>
      <c r="AY275" s="232" t="s">
        <v>203</v>
      </c>
    </row>
    <row r="276" spans="1:65" s="13" customFormat="1" ht="11.25">
      <c r="B276" s="222"/>
      <c r="C276" s="223"/>
      <c r="D276" s="224" t="s">
        <v>211</v>
      </c>
      <c r="E276" s="225" t="s">
        <v>1</v>
      </c>
      <c r="F276" s="226" t="s">
        <v>6705</v>
      </c>
      <c r="G276" s="223"/>
      <c r="H276" s="225" t="s">
        <v>1</v>
      </c>
      <c r="I276" s="227"/>
      <c r="J276" s="223"/>
      <c r="K276" s="223"/>
      <c r="L276" s="228"/>
      <c r="M276" s="229"/>
      <c r="N276" s="230"/>
      <c r="O276" s="230"/>
      <c r="P276" s="230"/>
      <c r="Q276" s="230"/>
      <c r="R276" s="230"/>
      <c r="S276" s="230"/>
      <c r="T276" s="231"/>
      <c r="AT276" s="232" t="s">
        <v>211</v>
      </c>
      <c r="AU276" s="232" t="s">
        <v>82</v>
      </c>
      <c r="AV276" s="13" t="s">
        <v>82</v>
      </c>
      <c r="AW276" s="13" t="s">
        <v>31</v>
      </c>
      <c r="AX276" s="13" t="s">
        <v>75</v>
      </c>
      <c r="AY276" s="232" t="s">
        <v>203</v>
      </c>
    </row>
    <row r="277" spans="1:65" s="13" customFormat="1" ht="11.25">
      <c r="B277" s="222"/>
      <c r="C277" s="223"/>
      <c r="D277" s="224" t="s">
        <v>211</v>
      </c>
      <c r="E277" s="225" t="s">
        <v>1</v>
      </c>
      <c r="F277" s="226" t="s">
        <v>6698</v>
      </c>
      <c r="G277" s="223"/>
      <c r="H277" s="225" t="s">
        <v>1</v>
      </c>
      <c r="I277" s="227"/>
      <c r="J277" s="223"/>
      <c r="K277" s="223"/>
      <c r="L277" s="228"/>
      <c r="M277" s="229"/>
      <c r="N277" s="230"/>
      <c r="O277" s="230"/>
      <c r="P277" s="230"/>
      <c r="Q277" s="230"/>
      <c r="R277" s="230"/>
      <c r="S277" s="230"/>
      <c r="T277" s="231"/>
      <c r="AT277" s="232" t="s">
        <v>211</v>
      </c>
      <c r="AU277" s="232" t="s">
        <v>82</v>
      </c>
      <c r="AV277" s="13" t="s">
        <v>82</v>
      </c>
      <c r="AW277" s="13" t="s">
        <v>31</v>
      </c>
      <c r="AX277" s="13" t="s">
        <v>75</v>
      </c>
      <c r="AY277" s="232" t="s">
        <v>203</v>
      </c>
    </row>
    <row r="278" spans="1:65" s="14" customFormat="1" ht="11.25">
      <c r="B278" s="233"/>
      <c r="C278" s="234"/>
      <c r="D278" s="224" t="s">
        <v>211</v>
      </c>
      <c r="E278" s="235" t="s">
        <v>1</v>
      </c>
      <c r="F278" s="236" t="s">
        <v>84</v>
      </c>
      <c r="G278" s="234"/>
      <c r="H278" s="237">
        <v>2</v>
      </c>
      <c r="I278" s="238"/>
      <c r="J278" s="234"/>
      <c r="K278" s="234"/>
      <c r="L278" s="239"/>
      <c r="M278" s="240"/>
      <c r="N278" s="241"/>
      <c r="O278" s="241"/>
      <c r="P278" s="241"/>
      <c r="Q278" s="241"/>
      <c r="R278" s="241"/>
      <c r="S278" s="241"/>
      <c r="T278" s="242"/>
      <c r="AT278" s="243" t="s">
        <v>211</v>
      </c>
      <c r="AU278" s="243" t="s">
        <v>82</v>
      </c>
      <c r="AV278" s="14" t="s">
        <v>84</v>
      </c>
      <c r="AW278" s="14" t="s">
        <v>31</v>
      </c>
      <c r="AX278" s="14" t="s">
        <v>75</v>
      </c>
      <c r="AY278" s="243" t="s">
        <v>203</v>
      </c>
    </row>
    <row r="279" spans="1:65" s="15" customFormat="1" ht="11.25">
      <c r="B279" s="261"/>
      <c r="C279" s="262"/>
      <c r="D279" s="224" t="s">
        <v>211</v>
      </c>
      <c r="E279" s="263" t="s">
        <v>1</v>
      </c>
      <c r="F279" s="264" t="s">
        <v>5614</v>
      </c>
      <c r="G279" s="262"/>
      <c r="H279" s="265">
        <v>2</v>
      </c>
      <c r="I279" s="266"/>
      <c r="J279" s="262"/>
      <c r="K279" s="262"/>
      <c r="L279" s="267"/>
      <c r="M279" s="268"/>
      <c r="N279" s="269"/>
      <c r="O279" s="269"/>
      <c r="P279" s="269"/>
      <c r="Q279" s="269"/>
      <c r="R279" s="269"/>
      <c r="S279" s="269"/>
      <c r="T279" s="270"/>
      <c r="AT279" s="271" t="s">
        <v>211</v>
      </c>
      <c r="AU279" s="271" t="s">
        <v>82</v>
      </c>
      <c r="AV279" s="15" t="s">
        <v>209</v>
      </c>
      <c r="AW279" s="15" t="s">
        <v>31</v>
      </c>
      <c r="AX279" s="15" t="s">
        <v>82</v>
      </c>
      <c r="AY279" s="271" t="s">
        <v>203</v>
      </c>
    </row>
    <row r="280" spans="1:65" s="2" customFormat="1" ht="21.75" customHeight="1">
      <c r="A280" s="35"/>
      <c r="B280" s="36"/>
      <c r="C280" s="209" t="s">
        <v>1291</v>
      </c>
      <c r="D280" s="209" t="s">
        <v>205</v>
      </c>
      <c r="E280" s="210" t="s">
        <v>6723</v>
      </c>
      <c r="F280" s="211" t="s">
        <v>6713</v>
      </c>
      <c r="G280" s="212" t="s">
        <v>208</v>
      </c>
      <c r="H280" s="213">
        <v>2</v>
      </c>
      <c r="I280" s="214"/>
      <c r="J280" s="215">
        <f>ROUND(I280*H280,2)</f>
        <v>0</v>
      </c>
      <c r="K280" s="211" t="s">
        <v>1</v>
      </c>
      <c r="L280" s="40"/>
      <c r="M280" s="216" t="s">
        <v>1</v>
      </c>
      <c r="N280" s="217" t="s">
        <v>40</v>
      </c>
      <c r="O280" s="72"/>
      <c r="P280" s="218">
        <f>O280*H280</f>
        <v>0</v>
      </c>
      <c r="Q280" s="218">
        <v>0</v>
      </c>
      <c r="R280" s="218">
        <f>Q280*H280</f>
        <v>0</v>
      </c>
      <c r="S280" s="218">
        <v>0</v>
      </c>
      <c r="T280" s="219">
        <f>S280*H280</f>
        <v>0</v>
      </c>
      <c r="U280" s="35"/>
      <c r="V280" s="35"/>
      <c r="W280" s="35"/>
      <c r="X280" s="35"/>
      <c r="Y280" s="35"/>
      <c r="Z280" s="35"/>
      <c r="AA280" s="35"/>
      <c r="AB280" s="35"/>
      <c r="AC280" s="35"/>
      <c r="AD280" s="35"/>
      <c r="AE280" s="35"/>
      <c r="AR280" s="220" t="s">
        <v>209</v>
      </c>
      <c r="AT280" s="220" t="s">
        <v>205</v>
      </c>
      <c r="AU280" s="220" t="s">
        <v>82</v>
      </c>
      <c r="AY280" s="18" t="s">
        <v>203</v>
      </c>
      <c r="BE280" s="221">
        <f>IF(N280="základní",J280,0)</f>
        <v>0</v>
      </c>
      <c r="BF280" s="221">
        <f>IF(N280="snížená",J280,0)</f>
        <v>0</v>
      </c>
      <c r="BG280" s="221">
        <f>IF(N280="zákl. přenesená",J280,0)</f>
        <v>0</v>
      </c>
      <c r="BH280" s="221">
        <f>IF(N280="sníž. přenesená",J280,0)</f>
        <v>0</v>
      </c>
      <c r="BI280" s="221">
        <f>IF(N280="nulová",J280,0)</f>
        <v>0</v>
      </c>
      <c r="BJ280" s="18" t="s">
        <v>82</v>
      </c>
      <c r="BK280" s="221">
        <f>ROUND(I280*H280,2)</f>
        <v>0</v>
      </c>
      <c r="BL280" s="18" t="s">
        <v>209</v>
      </c>
      <c r="BM280" s="220" t="s">
        <v>1845</v>
      </c>
    </row>
    <row r="281" spans="1:65" s="13" customFormat="1" ht="11.25">
      <c r="B281" s="222"/>
      <c r="C281" s="223"/>
      <c r="D281" s="224" t="s">
        <v>211</v>
      </c>
      <c r="E281" s="225" t="s">
        <v>1</v>
      </c>
      <c r="F281" s="226" t="s">
        <v>6703</v>
      </c>
      <c r="G281" s="223"/>
      <c r="H281" s="225" t="s">
        <v>1</v>
      </c>
      <c r="I281" s="227"/>
      <c r="J281" s="223"/>
      <c r="K281" s="223"/>
      <c r="L281" s="228"/>
      <c r="M281" s="229"/>
      <c r="N281" s="230"/>
      <c r="O281" s="230"/>
      <c r="P281" s="230"/>
      <c r="Q281" s="230"/>
      <c r="R281" s="230"/>
      <c r="S281" s="230"/>
      <c r="T281" s="231"/>
      <c r="AT281" s="232" t="s">
        <v>211</v>
      </c>
      <c r="AU281" s="232" t="s">
        <v>82</v>
      </c>
      <c r="AV281" s="13" t="s">
        <v>82</v>
      </c>
      <c r="AW281" s="13" t="s">
        <v>31</v>
      </c>
      <c r="AX281" s="13" t="s">
        <v>75</v>
      </c>
      <c r="AY281" s="232" t="s">
        <v>203</v>
      </c>
    </row>
    <row r="282" spans="1:65" s="13" customFormat="1" ht="11.25">
      <c r="B282" s="222"/>
      <c r="C282" s="223"/>
      <c r="D282" s="224" t="s">
        <v>211</v>
      </c>
      <c r="E282" s="225" t="s">
        <v>1</v>
      </c>
      <c r="F282" s="226" t="s">
        <v>6698</v>
      </c>
      <c r="G282" s="223"/>
      <c r="H282" s="225" t="s">
        <v>1</v>
      </c>
      <c r="I282" s="227"/>
      <c r="J282" s="223"/>
      <c r="K282" s="223"/>
      <c r="L282" s="228"/>
      <c r="M282" s="229"/>
      <c r="N282" s="230"/>
      <c r="O282" s="230"/>
      <c r="P282" s="230"/>
      <c r="Q282" s="230"/>
      <c r="R282" s="230"/>
      <c r="S282" s="230"/>
      <c r="T282" s="231"/>
      <c r="AT282" s="232" t="s">
        <v>211</v>
      </c>
      <c r="AU282" s="232" t="s">
        <v>82</v>
      </c>
      <c r="AV282" s="13" t="s">
        <v>82</v>
      </c>
      <c r="AW282" s="13" t="s">
        <v>31</v>
      </c>
      <c r="AX282" s="13" t="s">
        <v>75</v>
      </c>
      <c r="AY282" s="232" t="s">
        <v>203</v>
      </c>
    </row>
    <row r="283" spans="1:65" s="14" customFormat="1" ht="11.25">
      <c r="B283" s="233"/>
      <c r="C283" s="234"/>
      <c r="D283" s="224" t="s">
        <v>211</v>
      </c>
      <c r="E283" s="235" t="s">
        <v>1</v>
      </c>
      <c r="F283" s="236" t="s">
        <v>84</v>
      </c>
      <c r="G283" s="234"/>
      <c r="H283" s="237">
        <v>2</v>
      </c>
      <c r="I283" s="238"/>
      <c r="J283" s="234"/>
      <c r="K283" s="234"/>
      <c r="L283" s="239"/>
      <c r="M283" s="240"/>
      <c r="N283" s="241"/>
      <c r="O283" s="241"/>
      <c r="P283" s="241"/>
      <c r="Q283" s="241"/>
      <c r="R283" s="241"/>
      <c r="S283" s="241"/>
      <c r="T283" s="242"/>
      <c r="AT283" s="243" t="s">
        <v>211</v>
      </c>
      <c r="AU283" s="243" t="s">
        <v>82</v>
      </c>
      <c r="AV283" s="14" t="s">
        <v>84</v>
      </c>
      <c r="AW283" s="14" t="s">
        <v>31</v>
      </c>
      <c r="AX283" s="14" t="s">
        <v>75</v>
      </c>
      <c r="AY283" s="243" t="s">
        <v>203</v>
      </c>
    </row>
    <row r="284" spans="1:65" s="15" customFormat="1" ht="11.25">
      <c r="B284" s="261"/>
      <c r="C284" s="262"/>
      <c r="D284" s="224" t="s">
        <v>211</v>
      </c>
      <c r="E284" s="263" t="s">
        <v>1</v>
      </c>
      <c r="F284" s="264" t="s">
        <v>5614</v>
      </c>
      <c r="G284" s="262"/>
      <c r="H284" s="265">
        <v>2</v>
      </c>
      <c r="I284" s="266"/>
      <c r="J284" s="262"/>
      <c r="K284" s="262"/>
      <c r="L284" s="267"/>
      <c r="M284" s="268"/>
      <c r="N284" s="269"/>
      <c r="O284" s="269"/>
      <c r="P284" s="269"/>
      <c r="Q284" s="269"/>
      <c r="R284" s="269"/>
      <c r="S284" s="269"/>
      <c r="T284" s="270"/>
      <c r="AT284" s="271" t="s">
        <v>211</v>
      </c>
      <c r="AU284" s="271" t="s">
        <v>82</v>
      </c>
      <c r="AV284" s="15" t="s">
        <v>209</v>
      </c>
      <c r="AW284" s="15" t="s">
        <v>31</v>
      </c>
      <c r="AX284" s="15" t="s">
        <v>82</v>
      </c>
      <c r="AY284" s="271" t="s">
        <v>203</v>
      </c>
    </row>
    <row r="285" spans="1:65" s="2" customFormat="1" ht="21.75" customHeight="1">
      <c r="A285" s="35"/>
      <c r="B285" s="36"/>
      <c r="C285" s="209" t="s">
        <v>1299</v>
      </c>
      <c r="D285" s="209" t="s">
        <v>205</v>
      </c>
      <c r="E285" s="210" t="s">
        <v>6724</v>
      </c>
      <c r="F285" s="211" t="s">
        <v>6702</v>
      </c>
      <c r="G285" s="212" t="s">
        <v>208</v>
      </c>
      <c r="H285" s="213">
        <v>2</v>
      </c>
      <c r="I285" s="214"/>
      <c r="J285" s="215">
        <f>ROUND(I285*H285,2)</f>
        <v>0</v>
      </c>
      <c r="K285" s="211" t="s">
        <v>1</v>
      </c>
      <c r="L285" s="40"/>
      <c r="M285" s="216" t="s">
        <v>1</v>
      </c>
      <c r="N285" s="217" t="s">
        <v>40</v>
      </c>
      <c r="O285" s="72"/>
      <c r="P285" s="218">
        <f>O285*H285</f>
        <v>0</v>
      </c>
      <c r="Q285" s="218">
        <v>0</v>
      </c>
      <c r="R285" s="218">
        <f>Q285*H285</f>
        <v>0</v>
      </c>
      <c r="S285" s="218">
        <v>0</v>
      </c>
      <c r="T285" s="219">
        <f>S285*H285</f>
        <v>0</v>
      </c>
      <c r="U285" s="35"/>
      <c r="V285" s="35"/>
      <c r="W285" s="35"/>
      <c r="X285" s="35"/>
      <c r="Y285" s="35"/>
      <c r="Z285" s="35"/>
      <c r="AA285" s="35"/>
      <c r="AB285" s="35"/>
      <c r="AC285" s="35"/>
      <c r="AD285" s="35"/>
      <c r="AE285" s="35"/>
      <c r="AR285" s="220" t="s">
        <v>209</v>
      </c>
      <c r="AT285" s="220" t="s">
        <v>205</v>
      </c>
      <c r="AU285" s="220" t="s">
        <v>82</v>
      </c>
      <c r="AY285" s="18" t="s">
        <v>203</v>
      </c>
      <c r="BE285" s="221">
        <f>IF(N285="základní",J285,0)</f>
        <v>0</v>
      </c>
      <c r="BF285" s="221">
        <f>IF(N285="snížená",J285,0)</f>
        <v>0</v>
      </c>
      <c r="BG285" s="221">
        <f>IF(N285="zákl. přenesená",J285,0)</f>
        <v>0</v>
      </c>
      <c r="BH285" s="221">
        <f>IF(N285="sníž. přenesená",J285,0)</f>
        <v>0</v>
      </c>
      <c r="BI285" s="221">
        <f>IF(N285="nulová",J285,0)</f>
        <v>0</v>
      </c>
      <c r="BJ285" s="18" t="s">
        <v>82</v>
      </c>
      <c r="BK285" s="221">
        <f>ROUND(I285*H285,2)</f>
        <v>0</v>
      </c>
      <c r="BL285" s="18" t="s">
        <v>209</v>
      </c>
      <c r="BM285" s="220" t="s">
        <v>2177</v>
      </c>
    </row>
    <row r="286" spans="1:65" s="13" customFormat="1" ht="11.25">
      <c r="B286" s="222"/>
      <c r="C286" s="223"/>
      <c r="D286" s="224" t="s">
        <v>211</v>
      </c>
      <c r="E286" s="225" t="s">
        <v>1</v>
      </c>
      <c r="F286" s="226" t="s">
        <v>6703</v>
      </c>
      <c r="G286" s="223"/>
      <c r="H286" s="225" t="s">
        <v>1</v>
      </c>
      <c r="I286" s="227"/>
      <c r="J286" s="223"/>
      <c r="K286" s="223"/>
      <c r="L286" s="228"/>
      <c r="M286" s="229"/>
      <c r="N286" s="230"/>
      <c r="O286" s="230"/>
      <c r="P286" s="230"/>
      <c r="Q286" s="230"/>
      <c r="R286" s="230"/>
      <c r="S286" s="230"/>
      <c r="T286" s="231"/>
      <c r="AT286" s="232" t="s">
        <v>211</v>
      </c>
      <c r="AU286" s="232" t="s">
        <v>82</v>
      </c>
      <c r="AV286" s="13" t="s">
        <v>82</v>
      </c>
      <c r="AW286" s="13" t="s">
        <v>31</v>
      </c>
      <c r="AX286" s="13" t="s">
        <v>75</v>
      </c>
      <c r="AY286" s="232" t="s">
        <v>203</v>
      </c>
    </row>
    <row r="287" spans="1:65" s="13" customFormat="1" ht="11.25">
      <c r="B287" s="222"/>
      <c r="C287" s="223"/>
      <c r="D287" s="224" t="s">
        <v>211</v>
      </c>
      <c r="E287" s="225" t="s">
        <v>1</v>
      </c>
      <c r="F287" s="226" t="s">
        <v>6704</v>
      </c>
      <c r="G287" s="223"/>
      <c r="H287" s="225" t="s">
        <v>1</v>
      </c>
      <c r="I287" s="227"/>
      <c r="J287" s="223"/>
      <c r="K287" s="223"/>
      <c r="L287" s="228"/>
      <c r="M287" s="229"/>
      <c r="N287" s="230"/>
      <c r="O287" s="230"/>
      <c r="P287" s="230"/>
      <c r="Q287" s="230"/>
      <c r="R287" s="230"/>
      <c r="S287" s="230"/>
      <c r="T287" s="231"/>
      <c r="AT287" s="232" t="s">
        <v>211</v>
      </c>
      <c r="AU287" s="232" t="s">
        <v>82</v>
      </c>
      <c r="AV287" s="13" t="s">
        <v>82</v>
      </c>
      <c r="AW287" s="13" t="s">
        <v>31</v>
      </c>
      <c r="AX287" s="13" t="s">
        <v>75</v>
      </c>
      <c r="AY287" s="232" t="s">
        <v>203</v>
      </c>
    </row>
    <row r="288" spans="1:65" s="13" customFormat="1" ht="11.25">
      <c r="B288" s="222"/>
      <c r="C288" s="223"/>
      <c r="D288" s="224" t="s">
        <v>211</v>
      </c>
      <c r="E288" s="225" t="s">
        <v>1</v>
      </c>
      <c r="F288" s="226" t="s">
        <v>6705</v>
      </c>
      <c r="G288" s="223"/>
      <c r="H288" s="225" t="s">
        <v>1</v>
      </c>
      <c r="I288" s="227"/>
      <c r="J288" s="223"/>
      <c r="K288" s="223"/>
      <c r="L288" s="228"/>
      <c r="M288" s="229"/>
      <c r="N288" s="230"/>
      <c r="O288" s="230"/>
      <c r="P288" s="230"/>
      <c r="Q288" s="230"/>
      <c r="R288" s="230"/>
      <c r="S288" s="230"/>
      <c r="T288" s="231"/>
      <c r="AT288" s="232" t="s">
        <v>211</v>
      </c>
      <c r="AU288" s="232" t="s">
        <v>82</v>
      </c>
      <c r="AV288" s="13" t="s">
        <v>82</v>
      </c>
      <c r="AW288" s="13" t="s">
        <v>31</v>
      </c>
      <c r="AX288" s="13" t="s">
        <v>75</v>
      </c>
      <c r="AY288" s="232" t="s">
        <v>203</v>
      </c>
    </row>
    <row r="289" spans="1:65" s="13" customFormat="1" ht="11.25">
      <c r="B289" s="222"/>
      <c r="C289" s="223"/>
      <c r="D289" s="224" t="s">
        <v>211</v>
      </c>
      <c r="E289" s="225" t="s">
        <v>1</v>
      </c>
      <c r="F289" s="226" t="s">
        <v>6698</v>
      </c>
      <c r="G289" s="223"/>
      <c r="H289" s="225" t="s">
        <v>1</v>
      </c>
      <c r="I289" s="227"/>
      <c r="J289" s="223"/>
      <c r="K289" s="223"/>
      <c r="L289" s="228"/>
      <c r="M289" s="229"/>
      <c r="N289" s="230"/>
      <c r="O289" s="230"/>
      <c r="P289" s="230"/>
      <c r="Q289" s="230"/>
      <c r="R289" s="230"/>
      <c r="S289" s="230"/>
      <c r="T289" s="231"/>
      <c r="AT289" s="232" t="s">
        <v>211</v>
      </c>
      <c r="AU289" s="232" t="s">
        <v>82</v>
      </c>
      <c r="AV289" s="13" t="s">
        <v>82</v>
      </c>
      <c r="AW289" s="13" t="s">
        <v>31</v>
      </c>
      <c r="AX289" s="13" t="s">
        <v>75</v>
      </c>
      <c r="AY289" s="232" t="s">
        <v>203</v>
      </c>
    </row>
    <row r="290" spans="1:65" s="14" customFormat="1" ht="11.25">
      <c r="B290" s="233"/>
      <c r="C290" s="234"/>
      <c r="D290" s="224" t="s">
        <v>211</v>
      </c>
      <c r="E290" s="235" t="s">
        <v>1</v>
      </c>
      <c r="F290" s="236" t="s">
        <v>84</v>
      </c>
      <c r="G290" s="234"/>
      <c r="H290" s="237">
        <v>2</v>
      </c>
      <c r="I290" s="238"/>
      <c r="J290" s="234"/>
      <c r="K290" s="234"/>
      <c r="L290" s="239"/>
      <c r="M290" s="240"/>
      <c r="N290" s="241"/>
      <c r="O290" s="241"/>
      <c r="P290" s="241"/>
      <c r="Q290" s="241"/>
      <c r="R290" s="241"/>
      <c r="S290" s="241"/>
      <c r="T290" s="242"/>
      <c r="AT290" s="243" t="s">
        <v>211</v>
      </c>
      <c r="AU290" s="243" t="s">
        <v>82</v>
      </c>
      <c r="AV290" s="14" t="s">
        <v>84</v>
      </c>
      <c r="AW290" s="14" t="s">
        <v>31</v>
      </c>
      <c r="AX290" s="14" t="s">
        <v>75</v>
      </c>
      <c r="AY290" s="243" t="s">
        <v>203</v>
      </c>
    </row>
    <row r="291" spans="1:65" s="15" customFormat="1" ht="11.25">
      <c r="B291" s="261"/>
      <c r="C291" s="262"/>
      <c r="D291" s="224" t="s">
        <v>211</v>
      </c>
      <c r="E291" s="263" t="s">
        <v>1</v>
      </c>
      <c r="F291" s="264" t="s">
        <v>5614</v>
      </c>
      <c r="G291" s="262"/>
      <c r="H291" s="265">
        <v>2</v>
      </c>
      <c r="I291" s="266"/>
      <c r="J291" s="262"/>
      <c r="K291" s="262"/>
      <c r="L291" s="267"/>
      <c r="M291" s="268"/>
      <c r="N291" s="269"/>
      <c r="O291" s="269"/>
      <c r="P291" s="269"/>
      <c r="Q291" s="269"/>
      <c r="R291" s="269"/>
      <c r="S291" s="269"/>
      <c r="T291" s="270"/>
      <c r="AT291" s="271" t="s">
        <v>211</v>
      </c>
      <c r="AU291" s="271" t="s">
        <v>82</v>
      </c>
      <c r="AV291" s="15" t="s">
        <v>209</v>
      </c>
      <c r="AW291" s="15" t="s">
        <v>31</v>
      </c>
      <c r="AX291" s="15" t="s">
        <v>82</v>
      </c>
      <c r="AY291" s="271" t="s">
        <v>203</v>
      </c>
    </row>
    <row r="292" spans="1:65" s="2" customFormat="1" ht="21.75" customHeight="1">
      <c r="A292" s="35"/>
      <c r="B292" s="36"/>
      <c r="C292" s="209" t="s">
        <v>1306</v>
      </c>
      <c r="D292" s="209" t="s">
        <v>205</v>
      </c>
      <c r="E292" s="210" t="s">
        <v>6725</v>
      </c>
      <c r="F292" s="211" t="s">
        <v>6707</v>
      </c>
      <c r="G292" s="212" t="s">
        <v>208</v>
      </c>
      <c r="H292" s="213">
        <v>2</v>
      </c>
      <c r="I292" s="214"/>
      <c r="J292" s="215">
        <f>ROUND(I292*H292,2)</f>
        <v>0</v>
      </c>
      <c r="K292" s="211" t="s">
        <v>1</v>
      </c>
      <c r="L292" s="40"/>
      <c r="M292" s="216" t="s">
        <v>1</v>
      </c>
      <c r="N292" s="217" t="s">
        <v>40</v>
      </c>
      <c r="O292" s="72"/>
      <c r="P292" s="218">
        <f>O292*H292</f>
        <v>0</v>
      </c>
      <c r="Q292" s="218">
        <v>0</v>
      </c>
      <c r="R292" s="218">
        <f>Q292*H292</f>
        <v>0</v>
      </c>
      <c r="S292" s="218">
        <v>0</v>
      </c>
      <c r="T292" s="219">
        <f>S292*H292</f>
        <v>0</v>
      </c>
      <c r="U292" s="35"/>
      <c r="V292" s="35"/>
      <c r="W292" s="35"/>
      <c r="X292" s="35"/>
      <c r="Y292" s="35"/>
      <c r="Z292" s="35"/>
      <c r="AA292" s="35"/>
      <c r="AB292" s="35"/>
      <c r="AC292" s="35"/>
      <c r="AD292" s="35"/>
      <c r="AE292" s="35"/>
      <c r="AR292" s="220" t="s">
        <v>209</v>
      </c>
      <c r="AT292" s="220" t="s">
        <v>205</v>
      </c>
      <c r="AU292" s="220" t="s">
        <v>82</v>
      </c>
      <c r="AY292" s="18" t="s">
        <v>203</v>
      </c>
      <c r="BE292" s="221">
        <f>IF(N292="základní",J292,0)</f>
        <v>0</v>
      </c>
      <c r="BF292" s="221">
        <f>IF(N292="snížená",J292,0)</f>
        <v>0</v>
      </c>
      <c r="BG292" s="221">
        <f>IF(N292="zákl. přenesená",J292,0)</f>
        <v>0</v>
      </c>
      <c r="BH292" s="221">
        <f>IF(N292="sníž. přenesená",J292,0)</f>
        <v>0</v>
      </c>
      <c r="BI292" s="221">
        <f>IF(N292="nulová",J292,0)</f>
        <v>0</v>
      </c>
      <c r="BJ292" s="18" t="s">
        <v>82</v>
      </c>
      <c r="BK292" s="221">
        <f>ROUND(I292*H292,2)</f>
        <v>0</v>
      </c>
      <c r="BL292" s="18" t="s">
        <v>209</v>
      </c>
      <c r="BM292" s="220" t="s">
        <v>2195</v>
      </c>
    </row>
    <row r="293" spans="1:65" s="13" customFormat="1" ht="11.25">
      <c r="B293" s="222"/>
      <c r="C293" s="223"/>
      <c r="D293" s="224" t="s">
        <v>211</v>
      </c>
      <c r="E293" s="225" t="s">
        <v>1</v>
      </c>
      <c r="F293" s="226" t="s">
        <v>6703</v>
      </c>
      <c r="G293" s="223"/>
      <c r="H293" s="225" t="s">
        <v>1</v>
      </c>
      <c r="I293" s="227"/>
      <c r="J293" s="223"/>
      <c r="K293" s="223"/>
      <c r="L293" s="228"/>
      <c r="M293" s="229"/>
      <c r="N293" s="230"/>
      <c r="O293" s="230"/>
      <c r="P293" s="230"/>
      <c r="Q293" s="230"/>
      <c r="R293" s="230"/>
      <c r="S293" s="230"/>
      <c r="T293" s="231"/>
      <c r="AT293" s="232" t="s">
        <v>211</v>
      </c>
      <c r="AU293" s="232" t="s">
        <v>82</v>
      </c>
      <c r="AV293" s="13" t="s">
        <v>82</v>
      </c>
      <c r="AW293" s="13" t="s">
        <v>31</v>
      </c>
      <c r="AX293" s="13" t="s">
        <v>75</v>
      </c>
      <c r="AY293" s="232" t="s">
        <v>203</v>
      </c>
    </row>
    <row r="294" spans="1:65" s="13" customFormat="1" ht="11.25">
      <c r="B294" s="222"/>
      <c r="C294" s="223"/>
      <c r="D294" s="224" t="s">
        <v>211</v>
      </c>
      <c r="E294" s="225" t="s">
        <v>1</v>
      </c>
      <c r="F294" s="226" t="s">
        <v>6698</v>
      </c>
      <c r="G294" s="223"/>
      <c r="H294" s="225" t="s">
        <v>1</v>
      </c>
      <c r="I294" s="227"/>
      <c r="J294" s="223"/>
      <c r="K294" s="223"/>
      <c r="L294" s="228"/>
      <c r="M294" s="229"/>
      <c r="N294" s="230"/>
      <c r="O294" s="230"/>
      <c r="P294" s="230"/>
      <c r="Q294" s="230"/>
      <c r="R294" s="230"/>
      <c r="S294" s="230"/>
      <c r="T294" s="231"/>
      <c r="AT294" s="232" t="s">
        <v>211</v>
      </c>
      <c r="AU294" s="232" t="s">
        <v>82</v>
      </c>
      <c r="AV294" s="13" t="s">
        <v>82</v>
      </c>
      <c r="AW294" s="13" t="s">
        <v>31</v>
      </c>
      <c r="AX294" s="13" t="s">
        <v>75</v>
      </c>
      <c r="AY294" s="232" t="s">
        <v>203</v>
      </c>
    </row>
    <row r="295" spans="1:65" s="14" customFormat="1" ht="11.25">
      <c r="B295" s="233"/>
      <c r="C295" s="234"/>
      <c r="D295" s="224" t="s">
        <v>211</v>
      </c>
      <c r="E295" s="235" t="s">
        <v>1</v>
      </c>
      <c r="F295" s="236" t="s">
        <v>84</v>
      </c>
      <c r="G295" s="234"/>
      <c r="H295" s="237">
        <v>2</v>
      </c>
      <c r="I295" s="238"/>
      <c r="J295" s="234"/>
      <c r="K295" s="234"/>
      <c r="L295" s="239"/>
      <c r="M295" s="240"/>
      <c r="N295" s="241"/>
      <c r="O295" s="241"/>
      <c r="P295" s="241"/>
      <c r="Q295" s="241"/>
      <c r="R295" s="241"/>
      <c r="S295" s="241"/>
      <c r="T295" s="242"/>
      <c r="AT295" s="243" t="s">
        <v>211</v>
      </c>
      <c r="AU295" s="243" t="s">
        <v>82</v>
      </c>
      <c r="AV295" s="14" t="s">
        <v>84</v>
      </c>
      <c r="AW295" s="14" t="s">
        <v>31</v>
      </c>
      <c r="AX295" s="14" t="s">
        <v>75</v>
      </c>
      <c r="AY295" s="243" t="s">
        <v>203</v>
      </c>
    </row>
    <row r="296" spans="1:65" s="15" customFormat="1" ht="11.25">
      <c r="B296" s="261"/>
      <c r="C296" s="262"/>
      <c r="D296" s="224" t="s">
        <v>211</v>
      </c>
      <c r="E296" s="263" t="s">
        <v>1</v>
      </c>
      <c r="F296" s="264" t="s">
        <v>5614</v>
      </c>
      <c r="G296" s="262"/>
      <c r="H296" s="265">
        <v>2</v>
      </c>
      <c r="I296" s="266"/>
      <c r="J296" s="262"/>
      <c r="K296" s="262"/>
      <c r="L296" s="267"/>
      <c r="M296" s="268"/>
      <c r="N296" s="269"/>
      <c r="O296" s="269"/>
      <c r="P296" s="269"/>
      <c r="Q296" s="269"/>
      <c r="R296" s="269"/>
      <c r="S296" s="269"/>
      <c r="T296" s="270"/>
      <c r="AT296" s="271" t="s">
        <v>211</v>
      </c>
      <c r="AU296" s="271" t="s">
        <v>82</v>
      </c>
      <c r="AV296" s="15" t="s">
        <v>209</v>
      </c>
      <c r="AW296" s="15" t="s">
        <v>31</v>
      </c>
      <c r="AX296" s="15" t="s">
        <v>82</v>
      </c>
      <c r="AY296" s="271" t="s">
        <v>203</v>
      </c>
    </row>
    <row r="297" spans="1:65" s="2" customFormat="1" ht="21.75" customHeight="1">
      <c r="A297" s="35"/>
      <c r="B297" s="36"/>
      <c r="C297" s="209" t="s">
        <v>1313</v>
      </c>
      <c r="D297" s="209" t="s">
        <v>205</v>
      </c>
      <c r="E297" s="210" t="s">
        <v>6726</v>
      </c>
      <c r="F297" s="211" t="s">
        <v>6711</v>
      </c>
      <c r="G297" s="212" t="s">
        <v>208</v>
      </c>
      <c r="H297" s="213">
        <v>2</v>
      </c>
      <c r="I297" s="214"/>
      <c r="J297" s="215">
        <f>ROUND(I297*H297,2)</f>
        <v>0</v>
      </c>
      <c r="K297" s="211" t="s">
        <v>1</v>
      </c>
      <c r="L297" s="40"/>
      <c r="M297" s="216" t="s">
        <v>1</v>
      </c>
      <c r="N297" s="217"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209</v>
      </c>
      <c r="AT297" s="220" t="s">
        <v>205</v>
      </c>
      <c r="AU297" s="220" t="s">
        <v>82</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2214</v>
      </c>
    </row>
    <row r="298" spans="1:65" s="13" customFormat="1" ht="11.25">
      <c r="B298" s="222"/>
      <c r="C298" s="223"/>
      <c r="D298" s="224" t="s">
        <v>211</v>
      </c>
      <c r="E298" s="225" t="s">
        <v>1</v>
      </c>
      <c r="F298" s="226" t="s">
        <v>6703</v>
      </c>
      <c r="G298" s="223"/>
      <c r="H298" s="225" t="s">
        <v>1</v>
      </c>
      <c r="I298" s="227"/>
      <c r="J298" s="223"/>
      <c r="K298" s="223"/>
      <c r="L298" s="228"/>
      <c r="M298" s="229"/>
      <c r="N298" s="230"/>
      <c r="O298" s="230"/>
      <c r="P298" s="230"/>
      <c r="Q298" s="230"/>
      <c r="R298" s="230"/>
      <c r="S298" s="230"/>
      <c r="T298" s="231"/>
      <c r="AT298" s="232" t="s">
        <v>211</v>
      </c>
      <c r="AU298" s="232" t="s">
        <v>82</v>
      </c>
      <c r="AV298" s="13" t="s">
        <v>82</v>
      </c>
      <c r="AW298" s="13" t="s">
        <v>31</v>
      </c>
      <c r="AX298" s="13" t="s">
        <v>75</v>
      </c>
      <c r="AY298" s="232" t="s">
        <v>203</v>
      </c>
    </row>
    <row r="299" spans="1:65" s="13" customFormat="1" ht="11.25">
      <c r="B299" s="222"/>
      <c r="C299" s="223"/>
      <c r="D299" s="224" t="s">
        <v>211</v>
      </c>
      <c r="E299" s="225" t="s">
        <v>1</v>
      </c>
      <c r="F299" s="226" t="s">
        <v>6704</v>
      </c>
      <c r="G299" s="223"/>
      <c r="H299" s="225" t="s">
        <v>1</v>
      </c>
      <c r="I299" s="227"/>
      <c r="J299" s="223"/>
      <c r="K299" s="223"/>
      <c r="L299" s="228"/>
      <c r="M299" s="229"/>
      <c r="N299" s="230"/>
      <c r="O299" s="230"/>
      <c r="P299" s="230"/>
      <c r="Q299" s="230"/>
      <c r="R299" s="230"/>
      <c r="S299" s="230"/>
      <c r="T299" s="231"/>
      <c r="AT299" s="232" t="s">
        <v>211</v>
      </c>
      <c r="AU299" s="232" t="s">
        <v>82</v>
      </c>
      <c r="AV299" s="13" t="s">
        <v>82</v>
      </c>
      <c r="AW299" s="13" t="s">
        <v>31</v>
      </c>
      <c r="AX299" s="13" t="s">
        <v>75</v>
      </c>
      <c r="AY299" s="232" t="s">
        <v>203</v>
      </c>
    </row>
    <row r="300" spans="1:65" s="13" customFormat="1" ht="11.25">
      <c r="B300" s="222"/>
      <c r="C300" s="223"/>
      <c r="D300" s="224" t="s">
        <v>211</v>
      </c>
      <c r="E300" s="225" t="s">
        <v>1</v>
      </c>
      <c r="F300" s="226" t="s">
        <v>6705</v>
      </c>
      <c r="G300" s="223"/>
      <c r="H300" s="225" t="s">
        <v>1</v>
      </c>
      <c r="I300" s="227"/>
      <c r="J300" s="223"/>
      <c r="K300" s="223"/>
      <c r="L300" s="228"/>
      <c r="M300" s="229"/>
      <c r="N300" s="230"/>
      <c r="O300" s="230"/>
      <c r="P300" s="230"/>
      <c r="Q300" s="230"/>
      <c r="R300" s="230"/>
      <c r="S300" s="230"/>
      <c r="T300" s="231"/>
      <c r="AT300" s="232" t="s">
        <v>211</v>
      </c>
      <c r="AU300" s="232" t="s">
        <v>82</v>
      </c>
      <c r="AV300" s="13" t="s">
        <v>82</v>
      </c>
      <c r="AW300" s="13" t="s">
        <v>31</v>
      </c>
      <c r="AX300" s="13" t="s">
        <v>75</v>
      </c>
      <c r="AY300" s="232" t="s">
        <v>203</v>
      </c>
    </row>
    <row r="301" spans="1:65" s="13" customFormat="1" ht="11.25">
      <c r="B301" s="222"/>
      <c r="C301" s="223"/>
      <c r="D301" s="224" t="s">
        <v>211</v>
      </c>
      <c r="E301" s="225" t="s">
        <v>1</v>
      </c>
      <c r="F301" s="226" t="s">
        <v>6698</v>
      </c>
      <c r="G301" s="223"/>
      <c r="H301" s="225" t="s">
        <v>1</v>
      </c>
      <c r="I301" s="227"/>
      <c r="J301" s="223"/>
      <c r="K301" s="223"/>
      <c r="L301" s="228"/>
      <c r="M301" s="229"/>
      <c r="N301" s="230"/>
      <c r="O301" s="230"/>
      <c r="P301" s="230"/>
      <c r="Q301" s="230"/>
      <c r="R301" s="230"/>
      <c r="S301" s="230"/>
      <c r="T301" s="231"/>
      <c r="AT301" s="232" t="s">
        <v>211</v>
      </c>
      <c r="AU301" s="232" t="s">
        <v>82</v>
      </c>
      <c r="AV301" s="13" t="s">
        <v>82</v>
      </c>
      <c r="AW301" s="13" t="s">
        <v>31</v>
      </c>
      <c r="AX301" s="13" t="s">
        <v>75</v>
      </c>
      <c r="AY301" s="232" t="s">
        <v>203</v>
      </c>
    </row>
    <row r="302" spans="1:65" s="14" customFormat="1" ht="11.25">
      <c r="B302" s="233"/>
      <c r="C302" s="234"/>
      <c r="D302" s="224" t="s">
        <v>211</v>
      </c>
      <c r="E302" s="235" t="s">
        <v>1</v>
      </c>
      <c r="F302" s="236" t="s">
        <v>84</v>
      </c>
      <c r="G302" s="234"/>
      <c r="H302" s="237">
        <v>2</v>
      </c>
      <c r="I302" s="238"/>
      <c r="J302" s="234"/>
      <c r="K302" s="234"/>
      <c r="L302" s="239"/>
      <c r="M302" s="240"/>
      <c r="N302" s="241"/>
      <c r="O302" s="241"/>
      <c r="P302" s="241"/>
      <c r="Q302" s="241"/>
      <c r="R302" s="241"/>
      <c r="S302" s="241"/>
      <c r="T302" s="242"/>
      <c r="AT302" s="243" t="s">
        <v>211</v>
      </c>
      <c r="AU302" s="243" t="s">
        <v>82</v>
      </c>
      <c r="AV302" s="14" t="s">
        <v>84</v>
      </c>
      <c r="AW302" s="14" t="s">
        <v>31</v>
      </c>
      <c r="AX302" s="14" t="s">
        <v>75</v>
      </c>
      <c r="AY302" s="243" t="s">
        <v>203</v>
      </c>
    </row>
    <row r="303" spans="1:65" s="15" customFormat="1" ht="11.25">
      <c r="B303" s="261"/>
      <c r="C303" s="262"/>
      <c r="D303" s="224" t="s">
        <v>211</v>
      </c>
      <c r="E303" s="263" t="s">
        <v>1</v>
      </c>
      <c r="F303" s="264" t="s">
        <v>5614</v>
      </c>
      <c r="G303" s="262"/>
      <c r="H303" s="265">
        <v>2</v>
      </c>
      <c r="I303" s="266"/>
      <c r="J303" s="262"/>
      <c r="K303" s="262"/>
      <c r="L303" s="267"/>
      <c r="M303" s="268"/>
      <c r="N303" s="269"/>
      <c r="O303" s="269"/>
      <c r="P303" s="269"/>
      <c r="Q303" s="269"/>
      <c r="R303" s="269"/>
      <c r="S303" s="269"/>
      <c r="T303" s="270"/>
      <c r="AT303" s="271" t="s">
        <v>211</v>
      </c>
      <c r="AU303" s="271" t="s">
        <v>82</v>
      </c>
      <c r="AV303" s="15" t="s">
        <v>209</v>
      </c>
      <c r="AW303" s="15" t="s">
        <v>31</v>
      </c>
      <c r="AX303" s="15" t="s">
        <v>82</v>
      </c>
      <c r="AY303" s="271" t="s">
        <v>203</v>
      </c>
    </row>
    <row r="304" spans="1:65" s="2" customFormat="1" ht="21.75" customHeight="1">
      <c r="A304" s="35"/>
      <c r="B304" s="36"/>
      <c r="C304" s="209" t="s">
        <v>1318</v>
      </c>
      <c r="D304" s="209" t="s">
        <v>205</v>
      </c>
      <c r="E304" s="210" t="s">
        <v>6727</v>
      </c>
      <c r="F304" s="211" t="s">
        <v>6713</v>
      </c>
      <c r="G304" s="212" t="s">
        <v>208</v>
      </c>
      <c r="H304" s="213">
        <v>2</v>
      </c>
      <c r="I304" s="214"/>
      <c r="J304" s="215">
        <f>ROUND(I304*H304,2)</f>
        <v>0</v>
      </c>
      <c r="K304" s="211" t="s">
        <v>1</v>
      </c>
      <c r="L304" s="40"/>
      <c r="M304" s="216" t="s">
        <v>1</v>
      </c>
      <c r="N304" s="217" t="s">
        <v>40</v>
      </c>
      <c r="O304" s="72"/>
      <c r="P304" s="218">
        <f>O304*H304</f>
        <v>0</v>
      </c>
      <c r="Q304" s="218">
        <v>0</v>
      </c>
      <c r="R304" s="218">
        <f>Q304*H304</f>
        <v>0</v>
      </c>
      <c r="S304" s="218">
        <v>0</v>
      </c>
      <c r="T304" s="219">
        <f>S304*H304</f>
        <v>0</v>
      </c>
      <c r="U304" s="35"/>
      <c r="V304" s="35"/>
      <c r="W304" s="35"/>
      <c r="X304" s="35"/>
      <c r="Y304" s="35"/>
      <c r="Z304" s="35"/>
      <c r="AA304" s="35"/>
      <c r="AB304" s="35"/>
      <c r="AC304" s="35"/>
      <c r="AD304" s="35"/>
      <c r="AE304" s="35"/>
      <c r="AR304" s="220" t="s">
        <v>209</v>
      </c>
      <c r="AT304" s="220" t="s">
        <v>205</v>
      </c>
      <c r="AU304" s="220" t="s">
        <v>82</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209</v>
      </c>
      <c r="BM304" s="220" t="s">
        <v>2232</v>
      </c>
    </row>
    <row r="305" spans="1:65" s="13" customFormat="1" ht="11.25">
      <c r="B305" s="222"/>
      <c r="C305" s="223"/>
      <c r="D305" s="224" t="s">
        <v>211</v>
      </c>
      <c r="E305" s="225" t="s">
        <v>1</v>
      </c>
      <c r="F305" s="226" t="s">
        <v>6703</v>
      </c>
      <c r="G305" s="223"/>
      <c r="H305" s="225" t="s">
        <v>1</v>
      </c>
      <c r="I305" s="227"/>
      <c r="J305" s="223"/>
      <c r="K305" s="223"/>
      <c r="L305" s="228"/>
      <c r="M305" s="229"/>
      <c r="N305" s="230"/>
      <c r="O305" s="230"/>
      <c r="P305" s="230"/>
      <c r="Q305" s="230"/>
      <c r="R305" s="230"/>
      <c r="S305" s="230"/>
      <c r="T305" s="231"/>
      <c r="AT305" s="232" t="s">
        <v>211</v>
      </c>
      <c r="AU305" s="232" t="s">
        <v>82</v>
      </c>
      <c r="AV305" s="13" t="s">
        <v>82</v>
      </c>
      <c r="AW305" s="13" t="s">
        <v>31</v>
      </c>
      <c r="AX305" s="13" t="s">
        <v>75</v>
      </c>
      <c r="AY305" s="232" t="s">
        <v>203</v>
      </c>
    </row>
    <row r="306" spans="1:65" s="13" customFormat="1" ht="11.25">
      <c r="B306" s="222"/>
      <c r="C306" s="223"/>
      <c r="D306" s="224" t="s">
        <v>211</v>
      </c>
      <c r="E306" s="225" t="s">
        <v>1</v>
      </c>
      <c r="F306" s="226" t="s">
        <v>6698</v>
      </c>
      <c r="G306" s="223"/>
      <c r="H306" s="225" t="s">
        <v>1</v>
      </c>
      <c r="I306" s="227"/>
      <c r="J306" s="223"/>
      <c r="K306" s="223"/>
      <c r="L306" s="228"/>
      <c r="M306" s="229"/>
      <c r="N306" s="230"/>
      <c r="O306" s="230"/>
      <c r="P306" s="230"/>
      <c r="Q306" s="230"/>
      <c r="R306" s="230"/>
      <c r="S306" s="230"/>
      <c r="T306" s="231"/>
      <c r="AT306" s="232" t="s">
        <v>211</v>
      </c>
      <c r="AU306" s="232" t="s">
        <v>82</v>
      </c>
      <c r="AV306" s="13" t="s">
        <v>82</v>
      </c>
      <c r="AW306" s="13" t="s">
        <v>31</v>
      </c>
      <c r="AX306" s="13" t="s">
        <v>75</v>
      </c>
      <c r="AY306" s="232" t="s">
        <v>203</v>
      </c>
    </row>
    <row r="307" spans="1:65" s="14" customFormat="1" ht="11.25">
      <c r="B307" s="233"/>
      <c r="C307" s="234"/>
      <c r="D307" s="224" t="s">
        <v>211</v>
      </c>
      <c r="E307" s="235" t="s">
        <v>1</v>
      </c>
      <c r="F307" s="236" t="s">
        <v>84</v>
      </c>
      <c r="G307" s="234"/>
      <c r="H307" s="237">
        <v>2</v>
      </c>
      <c r="I307" s="238"/>
      <c r="J307" s="234"/>
      <c r="K307" s="234"/>
      <c r="L307" s="239"/>
      <c r="M307" s="240"/>
      <c r="N307" s="241"/>
      <c r="O307" s="241"/>
      <c r="P307" s="241"/>
      <c r="Q307" s="241"/>
      <c r="R307" s="241"/>
      <c r="S307" s="241"/>
      <c r="T307" s="242"/>
      <c r="AT307" s="243" t="s">
        <v>211</v>
      </c>
      <c r="AU307" s="243" t="s">
        <v>82</v>
      </c>
      <c r="AV307" s="14" t="s">
        <v>84</v>
      </c>
      <c r="AW307" s="14" t="s">
        <v>31</v>
      </c>
      <c r="AX307" s="14" t="s">
        <v>75</v>
      </c>
      <c r="AY307" s="243" t="s">
        <v>203</v>
      </c>
    </row>
    <row r="308" spans="1:65" s="15" customFormat="1" ht="11.25">
      <c r="B308" s="261"/>
      <c r="C308" s="262"/>
      <c r="D308" s="224" t="s">
        <v>211</v>
      </c>
      <c r="E308" s="263" t="s">
        <v>1</v>
      </c>
      <c r="F308" s="264" t="s">
        <v>5614</v>
      </c>
      <c r="G308" s="262"/>
      <c r="H308" s="265">
        <v>2</v>
      </c>
      <c r="I308" s="266"/>
      <c r="J308" s="262"/>
      <c r="K308" s="262"/>
      <c r="L308" s="267"/>
      <c r="M308" s="268"/>
      <c r="N308" s="269"/>
      <c r="O308" s="269"/>
      <c r="P308" s="269"/>
      <c r="Q308" s="269"/>
      <c r="R308" s="269"/>
      <c r="S308" s="269"/>
      <c r="T308" s="270"/>
      <c r="AT308" s="271" t="s">
        <v>211</v>
      </c>
      <c r="AU308" s="271" t="s">
        <v>82</v>
      </c>
      <c r="AV308" s="15" t="s">
        <v>209</v>
      </c>
      <c r="AW308" s="15" t="s">
        <v>31</v>
      </c>
      <c r="AX308" s="15" t="s">
        <v>82</v>
      </c>
      <c r="AY308" s="271" t="s">
        <v>203</v>
      </c>
    </row>
    <row r="309" spans="1:65" s="2" customFormat="1" ht="21.75" customHeight="1">
      <c r="A309" s="35"/>
      <c r="B309" s="36"/>
      <c r="C309" s="209" t="s">
        <v>1322</v>
      </c>
      <c r="D309" s="209" t="s">
        <v>205</v>
      </c>
      <c r="E309" s="210" t="s">
        <v>6728</v>
      </c>
      <c r="F309" s="211" t="s">
        <v>6711</v>
      </c>
      <c r="G309" s="212" t="s">
        <v>208</v>
      </c>
      <c r="H309" s="213">
        <v>2</v>
      </c>
      <c r="I309" s="214"/>
      <c r="J309" s="215">
        <f>ROUND(I309*H309,2)</f>
        <v>0</v>
      </c>
      <c r="K309" s="211" t="s">
        <v>1</v>
      </c>
      <c r="L309" s="40"/>
      <c r="M309" s="216" t="s">
        <v>1</v>
      </c>
      <c r="N309" s="217" t="s">
        <v>40</v>
      </c>
      <c r="O309" s="72"/>
      <c r="P309" s="218">
        <f>O309*H309</f>
        <v>0</v>
      </c>
      <c r="Q309" s="218">
        <v>0</v>
      </c>
      <c r="R309" s="218">
        <f>Q309*H309</f>
        <v>0</v>
      </c>
      <c r="S309" s="218">
        <v>0</v>
      </c>
      <c r="T309" s="219">
        <f>S309*H309</f>
        <v>0</v>
      </c>
      <c r="U309" s="35"/>
      <c r="V309" s="35"/>
      <c r="W309" s="35"/>
      <c r="X309" s="35"/>
      <c r="Y309" s="35"/>
      <c r="Z309" s="35"/>
      <c r="AA309" s="35"/>
      <c r="AB309" s="35"/>
      <c r="AC309" s="35"/>
      <c r="AD309" s="35"/>
      <c r="AE309" s="35"/>
      <c r="AR309" s="220" t="s">
        <v>209</v>
      </c>
      <c r="AT309" s="220" t="s">
        <v>205</v>
      </c>
      <c r="AU309" s="220" t="s">
        <v>82</v>
      </c>
      <c r="AY309" s="18" t="s">
        <v>203</v>
      </c>
      <c r="BE309" s="221">
        <f>IF(N309="základní",J309,0)</f>
        <v>0</v>
      </c>
      <c r="BF309" s="221">
        <f>IF(N309="snížená",J309,0)</f>
        <v>0</v>
      </c>
      <c r="BG309" s="221">
        <f>IF(N309="zákl. přenesená",J309,0)</f>
        <v>0</v>
      </c>
      <c r="BH309" s="221">
        <f>IF(N309="sníž. přenesená",J309,0)</f>
        <v>0</v>
      </c>
      <c r="BI309" s="221">
        <f>IF(N309="nulová",J309,0)</f>
        <v>0</v>
      </c>
      <c r="BJ309" s="18" t="s">
        <v>82</v>
      </c>
      <c r="BK309" s="221">
        <f>ROUND(I309*H309,2)</f>
        <v>0</v>
      </c>
      <c r="BL309" s="18" t="s">
        <v>209</v>
      </c>
      <c r="BM309" s="220" t="s">
        <v>2241</v>
      </c>
    </row>
    <row r="310" spans="1:65" s="13" customFormat="1" ht="11.25">
      <c r="B310" s="222"/>
      <c r="C310" s="223"/>
      <c r="D310" s="224" t="s">
        <v>211</v>
      </c>
      <c r="E310" s="225" t="s">
        <v>1</v>
      </c>
      <c r="F310" s="226" t="s">
        <v>6703</v>
      </c>
      <c r="G310" s="223"/>
      <c r="H310" s="225" t="s">
        <v>1</v>
      </c>
      <c r="I310" s="227"/>
      <c r="J310" s="223"/>
      <c r="K310" s="223"/>
      <c r="L310" s="228"/>
      <c r="M310" s="229"/>
      <c r="N310" s="230"/>
      <c r="O310" s="230"/>
      <c r="P310" s="230"/>
      <c r="Q310" s="230"/>
      <c r="R310" s="230"/>
      <c r="S310" s="230"/>
      <c r="T310" s="231"/>
      <c r="AT310" s="232" t="s">
        <v>211</v>
      </c>
      <c r="AU310" s="232" t="s">
        <v>82</v>
      </c>
      <c r="AV310" s="13" t="s">
        <v>82</v>
      </c>
      <c r="AW310" s="13" t="s">
        <v>31</v>
      </c>
      <c r="AX310" s="13" t="s">
        <v>75</v>
      </c>
      <c r="AY310" s="232" t="s">
        <v>203</v>
      </c>
    </row>
    <row r="311" spans="1:65" s="13" customFormat="1" ht="11.25">
      <c r="B311" s="222"/>
      <c r="C311" s="223"/>
      <c r="D311" s="224" t="s">
        <v>211</v>
      </c>
      <c r="E311" s="225" t="s">
        <v>1</v>
      </c>
      <c r="F311" s="226" t="s">
        <v>6704</v>
      </c>
      <c r="G311" s="223"/>
      <c r="H311" s="225" t="s">
        <v>1</v>
      </c>
      <c r="I311" s="227"/>
      <c r="J311" s="223"/>
      <c r="K311" s="223"/>
      <c r="L311" s="228"/>
      <c r="M311" s="229"/>
      <c r="N311" s="230"/>
      <c r="O311" s="230"/>
      <c r="P311" s="230"/>
      <c r="Q311" s="230"/>
      <c r="R311" s="230"/>
      <c r="S311" s="230"/>
      <c r="T311" s="231"/>
      <c r="AT311" s="232" t="s">
        <v>211</v>
      </c>
      <c r="AU311" s="232" t="s">
        <v>82</v>
      </c>
      <c r="AV311" s="13" t="s">
        <v>82</v>
      </c>
      <c r="AW311" s="13" t="s">
        <v>31</v>
      </c>
      <c r="AX311" s="13" t="s">
        <v>75</v>
      </c>
      <c r="AY311" s="232" t="s">
        <v>203</v>
      </c>
    </row>
    <row r="312" spans="1:65" s="13" customFormat="1" ht="11.25">
      <c r="B312" s="222"/>
      <c r="C312" s="223"/>
      <c r="D312" s="224" t="s">
        <v>211</v>
      </c>
      <c r="E312" s="225" t="s">
        <v>1</v>
      </c>
      <c r="F312" s="226" t="s">
        <v>6705</v>
      </c>
      <c r="G312" s="223"/>
      <c r="H312" s="225" t="s">
        <v>1</v>
      </c>
      <c r="I312" s="227"/>
      <c r="J312" s="223"/>
      <c r="K312" s="223"/>
      <c r="L312" s="228"/>
      <c r="M312" s="229"/>
      <c r="N312" s="230"/>
      <c r="O312" s="230"/>
      <c r="P312" s="230"/>
      <c r="Q312" s="230"/>
      <c r="R312" s="230"/>
      <c r="S312" s="230"/>
      <c r="T312" s="231"/>
      <c r="AT312" s="232" t="s">
        <v>211</v>
      </c>
      <c r="AU312" s="232" t="s">
        <v>82</v>
      </c>
      <c r="AV312" s="13" t="s">
        <v>82</v>
      </c>
      <c r="AW312" s="13" t="s">
        <v>31</v>
      </c>
      <c r="AX312" s="13" t="s">
        <v>75</v>
      </c>
      <c r="AY312" s="232" t="s">
        <v>203</v>
      </c>
    </row>
    <row r="313" spans="1:65" s="13" customFormat="1" ht="11.25">
      <c r="B313" s="222"/>
      <c r="C313" s="223"/>
      <c r="D313" s="224" t="s">
        <v>211</v>
      </c>
      <c r="E313" s="225" t="s">
        <v>1</v>
      </c>
      <c r="F313" s="226" t="s">
        <v>6698</v>
      </c>
      <c r="G313" s="223"/>
      <c r="H313" s="225" t="s">
        <v>1</v>
      </c>
      <c r="I313" s="227"/>
      <c r="J313" s="223"/>
      <c r="K313" s="223"/>
      <c r="L313" s="228"/>
      <c r="M313" s="229"/>
      <c r="N313" s="230"/>
      <c r="O313" s="230"/>
      <c r="P313" s="230"/>
      <c r="Q313" s="230"/>
      <c r="R313" s="230"/>
      <c r="S313" s="230"/>
      <c r="T313" s="231"/>
      <c r="AT313" s="232" t="s">
        <v>211</v>
      </c>
      <c r="AU313" s="232" t="s">
        <v>82</v>
      </c>
      <c r="AV313" s="13" t="s">
        <v>82</v>
      </c>
      <c r="AW313" s="13" t="s">
        <v>31</v>
      </c>
      <c r="AX313" s="13" t="s">
        <v>75</v>
      </c>
      <c r="AY313" s="232" t="s">
        <v>203</v>
      </c>
    </row>
    <row r="314" spans="1:65" s="14" customFormat="1" ht="11.25">
      <c r="B314" s="233"/>
      <c r="C314" s="234"/>
      <c r="D314" s="224" t="s">
        <v>211</v>
      </c>
      <c r="E314" s="235" t="s">
        <v>1</v>
      </c>
      <c r="F314" s="236" t="s">
        <v>84</v>
      </c>
      <c r="G314" s="234"/>
      <c r="H314" s="237">
        <v>2</v>
      </c>
      <c r="I314" s="238"/>
      <c r="J314" s="234"/>
      <c r="K314" s="234"/>
      <c r="L314" s="239"/>
      <c r="M314" s="240"/>
      <c r="N314" s="241"/>
      <c r="O314" s="241"/>
      <c r="P314" s="241"/>
      <c r="Q314" s="241"/>
      <c r="R314" s="241"/>
      <c r="S314" s="241"/>
      <c r="T314" s="242"/>
      <c r="AT314" s="243" t="s">
        <v>211</v>
      </c>
      <c r="AU314" s="243" t="s">
        <v>82</v>
      </c>
      <c r="AV314" s="14" t="s">
        <v>84</v>
      </c>
      <c r="AW314" s="14" t="s">
        <v>31</v>
      </c>
      <c r="AX314" s="14" t="s">
        <v>75</v>
      </c>
      <c r="AY314" s="243" t="s">
        <v>203</v>
      </c>
    </row>
    <row r="315" spans="1:65" s="15" customFormat="1" ht="11.25">
      <c r="B315" s="261"/>
      <c r="C315" s="262"/>
      <c r="D315" s="224" t="s">
        <v>211</v>
      </c>
      <c r="E315" s="263" t="s">
        <v>1</v>
      </c>
      <c r="F315" s="264" t="s">
        <v>5614</v>
      </c>
      <c r="G315" s="262"/>
      <c r="H315" s="265">
        <v>2</v>
      </c>
      <c r="I315" s="266"/>
      <c r="J315" s="262"/>
      <c r="K315" s="262"/>
      <c r="L315" s="267"/>
      <c r="M315" s="268"/>
      <c r="N315" s="269"/>
      <c r="O315" s="269"/>
      <c r="P315" s="269"/>
      <c r="Q315" s="269"/>
      <c r="R315" s="269"/>
      <c r="S315" s="269"/>
      <c r="T315" s="270"/>
      <c r="AT315" s="271" t="s">
        <v>211</v>
      </c>
      <c r="AU315" s="271" t="s">
        <v>82</v>
      </c>
      <c r="AV315" s="15" t="s">
        <v>209</v>
      </c>
      <c r="AW315" s="15" t="s">
        <v>31</v>
      </c>
      <c r="AX315" s="15" t="s">
        <v>82</v>
      </c>
      <c r="AY315" s="271" t="s">
        <v>203</v>
      </c>
    </row>
    <row r="316" spans="1:65" s="2" customFormat="1" ht="21.75" customHeight="1">
      <c r="A316" s="35"/>
      <c r="B316" s="36"/>
      <c r="C316" s="209" t="s">
        <v>1331</v>
      </c>
      <c r="D316" s="209" t="s">
        <v>205</v>
      </c>
      <c r="E316" s="210" t="s">
        <v>6729</v>
      </c>
      <c r="F316" s="211" t="s">
        <v>6730</v>
      </c>
      <c r="G316" s="212" t="s">
        <v>208</v>
      </c>
      <c r="H316" s="213">
        <v>2</v>
      </c>
      <c r="I316" s="214"/>
      <c r="J316" s="215">
        <f>ROUND(I316*H316,2)</f>
        <v>0</v>
      </c>
      <c r="K316" s="211" t="s">
        <v>1</v>
      </c>
      <c r="L316" s="40"/>
      <c r="M316" s="216" t="s">
        <v>1</v>
      </c>
      <c r="N316" s="217" t="s">
        <v>40</v>
      </c>
      <c r="O316" s="72"/>
      <c r="P316" s="218">
        <f>O316*H316</f>
        <v>0</v>
      </c>
      <c r="Q316" s="218">
        <v>0</v>
      </c>
      <c r="R316" s="218">
        <f>Q316*H316</f>
        <v>0</v>
      </c>
      <c r="S316" s="218">
        <v>0</v>
      </c>
      <c r="T316" s="219">
        <f>S316*H316</f>
        <v>0</v>
      </c>
      <c r="U316" s="35"/>
      <c r="V316" s="35"/>
      <c r="W316" s="35"/>
      <c r="X316" s="35"/>
      <c r="Y316" s="35"/>
      <c r="Z316" s="35"/>
      <c r="AA316" s="35"/>
      <c r="AB316" s="35"/>
      <c r="AC316" s="35"/>
      <c r="AD316" s="35"/>
      <c r="AE316" s="35"/>
      <c r="AR316" s="220" t="s">
        <v>209</v>
      </c>
      <c r="AT316" s="220" t="s">
        <v>205</v>
      </c>
      <c r="AU316" s="220" t="s">
        <v>82</v>
      </c>
      <c r="AY316" s="18" t="s">
        <v>203</v>
      </c>
      <c r="BE316" s="221">
        <f>IF(N316="základní",J316,0)</f>
        <v>0</v>
      </c>
      <c r="BF316" s="221">
        <f>IF(N316="snížená",J316,0)</f>
        <v>0</v>
      </c>
      <c r="BG316" s="221">
        <f>IF(N316="zákl. přenesená",J316,0)</f>
        <v>0</v>
      </c>
      <c r="BH316" s="221">
        <f>IF(N316="sníž. přenesená",J316,0)</f>
        <v>0</v>
      </c>
      <c r="BI316" s="221">
        <f>IF(N316="nulová",J316,0)</f>
        <v>0</v>
      </c>
      <c r="BJ316" s="18" t="s">
        <v>82</v>
      </c>
      <c r="BK316" s="221">
        <f>ROUND(I316*H316,2)</f>
        <v>0</v>
      </c>
      <c r="BL316" s="18" t="s">
        <v>209</v>
      </c>
      <c r="BM316" s="220" t="s">
        <v>2251</v>
      </c>
    </row>
    <row r="317" spans="1:65" s="13" customFormat="1" ht="11.25">
      <c r="B317" s="222"/>
      <c r="C317" s="223"/>
      <c r="D317" s="224" t="s">
        <v>211</v>
      </c>
      <c r="E317" s="225" t="s">
        <v>1</v>
      </c>
      <c r="F317" s="226" t="s">
        <v>6703</v>
      </c>
      <c r="G317" s="223"/>
      <c r="H317" s="225" t="s">
        <v>1</v>
      </c>
      <c r="I317" s="227"/>
      <c r="J317" s="223"/>
      <c r="K317" s="223"/>
      <c r="L317" s="228"/>
      <c r="M317" s="229"/>
      <c r="N317" s="230"/>
      <c r="O317" s="230"/>
      <c r="P317" s="230"/>
      <c r="Q317" s="230"/>
      <c r="R317" s="230"/>
      <c r="S317" s="230"/>
      <c r="T317" s="231"/>
      <c r="AT317" s="232" t="s">
        <v>211</v>
      </c>
      <c r="AU317" s="232" t="s">
        <v>82</v>
      </c>
      <c r="AV317" s="13" t="s">
        <v>82</v>
      </c>
      <c r="AW317" s="13" t="s">
        <v>31</v>
      </c>
      <c r="AX317" s="13" t="s">
        <v>75</v>
      </c>
      <c r="AY317" s="232" t="s">
        <v>203</v>
      </c>
    </row>
    <row r="318" spans="1:65" s="13" customFormat="1" ht="11.25">
      <c r="B318" s="222"/>
      <c r="C318" s="223"/>
      <c r="D318" s="224" t="s">
        <v>211</v>
      </c>
      <c r="E318" s="225" t="s">
        <v>1</v>
      </c>
      <c r="F318" s="226" t="s">
        <v>6698</v>
      </c>
      <c r="G318" s="223"/>
      <c r="H318" s="225" t="s">
        <v>1</v>
      </c>
      <c r="I318" s="227"/>
      <c r="J318" s="223"/>
      <c r="K318" s="223"/>
      <c r="L318" s="228"/>
      <c r="M318" s="229"/>
      <c r="N318" s="230"/>
      <c r="O318" s="230"/>
      <c r="P318" s="230"/>
      <c r="Q318" s="230"/>
      <c r="R318" s="230"/>
      <c r="S318" s="230"/>
      <c r="T318" s="231"/>
      <c r="AT318" s="232" t="s">
        <v>211</v>
      </c>
      <c r="AU318" s="232" t="s">
        <v>82</v>
      </c>
      <c r="AV318" s="13" t="s">
        <v>82</v>
      </c>
      <c r="AW318" s="13" t="s">
        <v>31</v>
      </c>
      <c r="AX318" s="13" t="s">
        <v>75</v>
      </c>
      <c r="AY318" s="232" t="s">
        <v>203</v>
      </c>
    </row>
    <row r="319" spans="1:65" s="14" customFormat="1" ht="11.25">
      <c r="B319" s="233"/>
      <c r="C319" s="234"/>
      <c r="D319" s="224" t="s">
        <v>211</v>
      </c>
      <c r="E319" s="235" t="s">
        <v>1</v>
      </c>
      <c r="F319" s="236" t="s">
        <v>84</v>
      </c>
      <c r="G319" s="234"/>
      <c r="H319" s="237">
        <v>2</v>
      </c>
      <c r="I319" s="238"/>
      <c r="J319" s="234"/>
      <c r="K319" s="234"/>
      <c r="L319" s="239"/>
      <c r="M319" s="240"/>
      <c r="N319" s="241"/>
      <c r="O319" s="241"/>
      <c r="P319" s="241"/>
      <c r="Q319" s="241"/>
      <c r="R319" s="241"/>
      <c r="S319" s="241"/>
      <c r="T319" s="242"/>
      <c r="AT319" s="243" t="s">
        <v>211</v>
      </c>
      <c r="AU319" s="243" t="s">
        <v>82</v>
      </c>
      <c r="AV319" s="14" t="s">
        <v>84</v>
      </c>
      <c r="AW319" s="14" t="s">
        <v>31</v>
      </c>
      <c r="AX319" s="14" t="s">
        <v>75</v>
      </c>
      <c r="AY319" s="243" t="s">
        <v>203</v>
      </c>
    </row>
    <row r="320" spans="1:65" s="15" customFormat="1" ht="11.25">
      <c r="B320" s="261"/>
      <c r="C320" s="262"/>
      <c r="D320" s="224" t="s">
        <v>211</v>
      </c>
      <c r="E320" s="263" t="s">
        <v>1</v>
      </c>
      <c r="F320" s="264" t="s">
        <v>5614</v>
      </c>
      <c r="G320" s="262"/>
      <c r="H320" s="265">
        <v>2</v>
      </c>
      <c r="I320" s="266"/>
      <c r="J320" s="262"/>
      <c r="K320" s="262"/>
      <c r="L320" s="267"/>
      <c r="M320" s="268"/>
      <c r="N320" s="269"/>
      <c r="O320" s="269"/>
      <c r="P320" s="269"/>
      <c r="Q320" s="269"/>
      <c r="R320" s="269"/>
      <c r="S320" s="269"/>
      <c r="T320" s="270"/>
      <c r="AT320" s="271" t="s">
        <v>211</v>
      </c>
      <c r="AU320" s="271" t="s">
        <v>82</v>
      </c>
      <c r="AV320" s="15" t="s">
        <v>209</v>
      </c>
      <c r="AW320" s="15" t="s">
        <v>31</v>
      </c>
      <c r="AX320" s="15" t="s">
        <v>82</v>
      </c>
      <c r="AY320" s="271" t="s">
        <v>203</v>
      </c>
    </row>
    <row r="321" spans="1:65" s="2" customFormat="1" ht="21.75" customHeight="1">
      <c r="A321" s="35"/>
      <c r="B321" s="36"/>
      <c r="C321" s="209" t="s">
        <v>1337</v>
      </c>
      <c r="D321" s="209" t="s">
        <v>205</v>
      </c>
      <c r="E321" s="210" t="s">
        <v>6731</v>
      </c>
      <c r="F321" s="211" t="s">
        <v>6715</v>
      </c>
      <c r="G321" s="212" t="s">
        <v>208</v>
      </c>
      <c r="H321" s="213">
        <v>2</v>
      </c>
      <c r="I321" s="214"/>
      <c r="J321" s="215">
        <f>ROUND(I321*H321,2)</f>
        <v>0</v>
      </c>
      <c r="K321" s="211" t="s">
        <v>1</v>
      </c>
      <c r="L321" s="40"/>
      <c r="M321" s="216" t="s">
        <v>1</v>
      </c>
      <c r="N321" s="217" t="s">
        <v>40</v>
      </c>
      <c r="O321" s="72"/>
      <c r="P321" s="218">
        <f>O321*H321</f>
        <v>0</v>
      </c>
      <c r="Q321" s="218">
        <v>0</v>
      </c>
      <c r="R321" s="218">
        <f>Q321*H321</f>
        <v>0</v>
      </c>
      <c r="S321" s="218">
        <v>0</v>
      </c>
      <c r="T321" s="219">
        <f>S321*H321</f>
        <v>0</v>
      </c>
      <c r="U321" s="35"/>
      <c r="V321" s="35"/>
      <c r="W321" s="35"/>
      <c r="X321" s="35"/>
      <c r="Y321" s="35"/>
      <c r="Z321" s="35"/>
      <c r="AA321" s="35"/>
      <c r="AB321" s="35"/>
      <c r="AC321" s="35"/>
      <c r="AD321" s="35"/>
      <c r="AE321" s="35"/>
      <c r="AR321" s="220" t="s">
        <v>209</v>
      </c>
      <c r="AT321" s="220" t="s">
        <v>205</v>
      </c>
      <c r="AU321" s="220" t="s">
        <v>82</v>
      </c>
      <c r="AY321" s="18" t="s">
        <v>203</v>
      </c>
      <c r="BE321" s="221">
        <f>IF(N321="základní",J321,0)</f>
        <v>0</v>
      </c>
      <c r="BF321" s="221">
        <f>IF(N321="snížená",J321,0)</f>
        <v>0</v>
      </c>
      <c r="BG321" s="221">
        <f>IF(N321="zákl. přenesená",J321,0)</f>
        <v>0</v>
      </c>
      <c r="BH321" s="221">
        <f>IF(N321="sníž. přenesená",J321,0)</f>
        <v>0</v>
      </c>
      <c r="BI321" s="221">
        <f>IF(N321="nulová",J321,0)</f>
        <v>0</v>
      </c>
      <c r="BJ321" s="18" t="s">
        <v>82</v>
      </c>
      <c r="BK321" s="221">
        <f>ROUND(I321*H321,2)</f>
        <v>0</v>
      </c>
      <c r="BL321" s="18" t="s">
        <v>209</v>
      </c>
      <c r="BM321" s="220" t="s">
        <v>2260</v>
      </c>
    </row>
    <row r="322" spans="1:65" s="13" customFormat="1" ht="11.25">
      <c r="B322" s="222"/>
      <c r="C322" s="223"/>
      <c r="D322" s="224" t="s">
        <v>211</v>
      </c>
      <c r="E322" s="225" t="s">
        <v>1</v>
      </c>
      <c r="F322" s="226" t="s">
        <v>6703</v>
      </c>
      <c r="G322" s="223"/>
      <c r="H322" s="225" t="s">
        <v>1</v>
      </c>
      <c r="I322" s="227"/>
      <c r="J322" s="223"/>
      <c r="K322" s="223"/>
      <c r="L322" s="228"/>
      <c r="M322" s="229"/>
      <c r="N322" s="230"/>
      <c r="O322" s="230"/>
      <c r="P322" s="230"/>
      <c r="Q322" s="230"/>
      <c r="R322" s="230"/>
      <c r="S322" s="230"/>
      <c r="T322" s="231"/>
      <c r="AT322" s="232" t="s">
        <v>211</v>
      </c>
      <c r="AU322" s="232" t="s">
        <v>82</v>
      </c>
      <c r="AV322" s="13" t="s">
        <v>82</v>
      </c>
      <c r="AW322" s="13" t="s">
        <v>31</v>
      </c>
      <c r="AX322" s="13" t="s">
        <v>75</v>
      </c>
      <c r="AY322" s="232" t="s">
        <v>203</v>
      </c>
    </row>
    <row r="323" spans="1:65" s="13" customFormat="1" ht="11.25">
      <c r="B323" s="222"/>
      <c r="C323" s="223"/>
      <c r="D323" s="224" t="s">
        <v>211</v>
      </c>
      <c r="E323" s="225" t="s">
        <v>1</v>
      </c>
      <c r="F323" s="226" t="s">
        <v>6704</v>
      </c>
      <c r="G323" s="223"/>
      <c r="H323" s="225" t="s">
        <v>1</v>
      </c>
      <c r="I323" s="227"/>
      <c r="J323" s="223"/>
      <c r="K323" s="223"/>
      <c r="L323" s="228"/>
      <c r="M323" s="229"/>
      <c r="N323" s="230"/>
      <c r="O323" s="230"/>
      <c r="P323" s="230"/>
      <c r="Q323" s="230"/>
      <c r="R323" s="230"/>
      <c r="S323" s="230"/>
      <c r="T323" s="231"/>
      <c r="AT323" s="232" t="s">
        <v>211</v>
      </c>
      <c r="AU323" s="232" t="s">
        <v>82</v>
      </c>
      <c r="AV323" s="13" t="s">
        <v>82</v>
      </c>
      <c r="AW323" s="13" t="s">
        <v>31</v>
      </c>
      <c r="AX323" s="13" t="s">
        <v>75</v>
      </c>
      <c r="AY323" s="232" t="s">
        <v>203</v>
      </c>
    </row>
    <row r="324" spans="1:65" s="13" customFormat="1" ht="11.25">
      <c r="B324" s="222"/>
      <c r="C324" s="223"/>
      <c r="D324" s="224" t="s">
        <v>211</v>
      </c>
      <c r="E324" s="225" t="s">
        <v>1</v>
      </c>
      <c r="F324" s="226" t="s">
        <v>6705</v>
      </c>
      <c r="G324" s="223"/>
      <c r="H324" s="225" t="s">
        <v>1</v>
      </c>
      <c r="I324" s="227"/>
      <c r="J324" s="223"/>
      <c r="K324" s="223"/>
      <c r="L324" s="228"/>
      <c r="M324" s="229"/>
      <c r="N324" s="230"/>
      <c r="O324" s="230"/>
      <c r="P324" s="230"/>
      <c r="Q324" s="230"/>
      <c r="R324" s="230"/>
      <c r="S324" s="230"/>
      <c r="T324" s="231"/>
      <c r="AT324" s="232" t="s">
        <v>211</v>
      </c>
      <c r="AU324" s="232" t="s">
        <v>82</v>
      </c>
      <c r="AV324" s="13" t="s">
        <v>82</v>
      </c>
      <c r="AW324" s="13" t="s">
        <v>31</v>
      </c>
      <c r="AX324" s="13" t="s">
        <v>75</v>
      </c>
      <c r="AY324" s="232" t="s">
        <v>203</v>
      </c>
    </row>
    <row r="325" spans="1:65" s="13" customFormat="1" ht="11.25">
      <c r="B325" s="222"/>
      <c r="C325" s="223"/>
      <c r="D325" s="224" t="s">
        <v>211</v>
      </c>
      <c r="E325" s="225" t="s">
        <v>1</v>
      </c>
      <c r="F325" s="226" t="s">
        <v>6698</v>
      </c>
      <c r="G325" s="223"/>
      <c r="H325" s="225" t="s">
        <v>1</v>
      </c>
      <c r="I325" s="227"/>
      <c r="J325" s="223"/>
      <c r="K325" s="223"/>
      <c r="L325" s="228"/>
      <c r="M325" s="229"/>
      <c r="N325" s="230"/>
      <c r="O325" s="230"/>
      <c r="P325" s="230"/>
      <c r="Q325" s="230"/>
      <c r="R325" s="230"/>
      <c r="S325" s="230"/>
      <c r="T325" s="231"/>
      <c r="AT325" s="232" t="s">
        <v>211</v>
      </c>
      <c r="AU325" s="232" t="s">
        <v>82</v>
      </c>
      <c r="AV325" s="13" t="s">
        <v>82</v>
      </c>
      <c r="AW325" s="13" t="s">
        <v>31</v>
      </c>
      <c r="AX325" s="13" t="s">
        <v>75</v>
      </c>
      <c r="AY325" s="232" t="s">
        <v>203</v>
      </c>
    </row>
    <row r="326" spans="1:65" s="14" customFormat="1" ht="11.25">
      <c r="B326" s="233"/>
      <c r="C326" s="234"/>
      <c r="D326" s="224" t="s">
        <v>211</v>
      </c>
      <c r="E326" s="235" t="s">
        <v>1</v>
      </c>
      <c r="F326" s="236" t="s">
        <v>84</v>
      </c>
      <c r="G326" s="234"/>
      <c r="H326" s="237">
        <v>2</v>
      </c>
      <c r="I326" s="238"/>
      <c r="J326" s="234"/>
      <c r="K326" s="234"/>
      <c r="L326" s="239"/>
      <c r="M326" s="240"/>
      <c r="N326" s="241"/>
      <c r="O326" s="241"/>
      <c r="P326" s="241"/>
      <c r="Q326" s="241"/>
      <c r="R326" s="241"/>
      <c r="S326" s="241"/>
      <c r="T326" s="242"/>
      <c r="AT326" s="243" t="s">
        <v>211</v>
      </c>
      <c r="AU326" s="243" t="s">
        <v>82</v>
      </c>
      <c r="AV326" s="14" t="s">
        <v>84</v>
      </c>
      <c r="AW326" s="14" t="s">
        <v>31</v>
      </c>
      <c r="AX326" s="14" t="s">
        <v>75</v>
      </c>
      <c r="AY326" s="243" t="s">
        <v>203</v>
      </c>
    </row>
    <row r="327" spans="1:65" s="15" customFormat="1" ht="11.25">
      <c r="B327" s="261"/>
      <c r="C327" s="262"/>
      <c r="D327" s="224" t="s">
        <v>211</v>
      </c>
      <c r="E327" s="263" t="s">
        <v>1</v>
      </c>
      <c r="F327" s="264" t="s">
        <v>5614</v>
      </c>
      <c r="G327" s="262"/>
      <c r="H327" s="265">
        <v>2</v>
      </c>
      <c r="I327" s="266"/>
      <c r="J327" s="262"/>
      <c r="K327" s="262"/>
      <c r="L327" s="267"/>
      <c r="M327" s="268"/>
      <c r="N327" s="269"/>
      <c r="O327" s="269"/>
      <c r="P327" s="269"/>
      <c r="Q327" s="269"/>
      <c r="R327" s="269"/>
      <c r="S327" s="269"/>
      <c r="T327" s="270"/>
      <c r="AT327" s="271" t="s">
        <v>211</v>
      </c>
      <c r="AU327" s="271" t="s">
        <v>82</v>
      </c>
      <c r="AV327" s="15" t="s">
        <v>209</v>
      </c>
      <c r="AW327" s="15" t="s">
        <v>31</v>
      </c>
      <c r="AX327" s="15" t="s">
        <v>82</v>
      </c>
      <c r="AY327" s="271" t="s">
        <v>203</v>
      </c>
    </row>
    <row r="328" spans="1:65" s="2" customFormat="1" ht="21.75" customHeight="1">
      <c r="A328" s="35"/>
      <c r="B328" s="36"/>
      <c r="C328" s="209" t="s">
        <v>1341</v>
      </c>
      <c r="D328" s="209" t="s">
        <v>205</v>
      </c>
      <c r="E328" s="210" t="s">
        <v>6732</v>
      </c>
      <c r="F328" s="211" t="s">
        <v>6717</v>
      </c>
      <c r="G328" s="212" t="s">
        <v>208</v>
      </c>
      <c r="H328" s="213">
        <v>2</v>
      </c>
      <c r="I328" s="214"/>
      <c r="J328" s="215">
        <f>ROUND(I328*H328,2)</f>
        <v>0</v>
      </c>
      <c r="K328" s="211" t="s">
        <v>1</v>
      </c>
      <c r="L328" s="40"/>
      <c r="M328" s="216" t="s">
        <v>1</v>
      </c>
      <c r="N328" s="217" t="s">
        <v>40</v>
      </c>
      <c r="O328" s="72"/>
      <c r="P328" s="218">
        <f>O328*H328</f>
        <v>0</v>
      </c>
      <c r="Q328" s="218">
        <v>0</v>
      </c>
      <c r="R328" s="218">
        <f>Q328*H328</f>
        <v>0</v>
      </c>
      <c r="S328" s="218">
        <v>0</v>
      </c>
      <c r="T328" s="219">
        <f>S328*H328</f>
        <v>0</v>
      </c>
      <c r="U328" s="35"/>
      <c r="V328" s="35"/>
      <c r="W328" s="35"/>
      <c r="X328" s="35"/>
      <c r="Y328" s="35"/>
      <c r="Z328" s="35"/>
      <c r="AA328" s="35"/>
      <c r="AB328" s="35"/>
      <c r="AC328" s="35"/>
      <c r="AD328" s="35"/>
      <c r="AE328" s="35"/>
      <c r="AR328" s="220" t="s">
        <v>209</v>
      </c>
      <c r="AT328" s="220" t="s">
        <v>205</v>
      </c>
      <c r="AU328" s="220" t="s">
        <v>82</v>
      </c>
      <c r="AY328" s="18" t="s">
        <v>203</v>
      </c>
      <c r="BE328" s="221">
        <f>IF(N328="základní",J328,0)</f>
        <v>0</v>
      </c>
      <c r="BF328" s="221">
        <f>IF(N328="snížená",J328,0)</f>
        <v>0</v>
      </c>
      <c r="BG328" s="221">
        <f>IF(N328="zákl. přenesená",J328,0)</f>
        <v>0</v>
      </c>
      <c r="BH328" s="221">
        <f>IF(N328="sníž. přenesená",J328,0)</f>
        <v>0</v>
      </c>
      <c r="BI328" s="221">
        <f>IF(N328="nulová",J328,0)</f>
        <v>0</v>
      </c>
      <c r="BJ328" s="18" t="s">
        <v>82</v>
      </c>
      <c r="BK328" s="221">
        <f>ROUND(I328*H328,2)</f>
        <v>0</v>
      </c>
      <c r="BL328" s="18" t="s">
        <v>209</v>
      </c>
      <c r="BM328" s="220" t="s">
        <v>2270</v>
      </c>
    </row>
    <row r="329" spans="1:65" s="13" customFormat="1" ht="11.25">
      <c r="B329" s="222"/>
      <c r="C329" s="223"/>
      <c r="D329" s="224" t="s">
        <v>211</v>
      </c>
      <c r="E329" s="225" t="s">
        <v>1</v>
      </c>
      <c r="F329" s="226" t="s">
        <v>6703</v>
      </c>
      <c r="G329" s="223"/>
      <c r="H329" s="225" t="s">
        <v>1</v>
      </c>
      <c r="I329" s="227"/>
      <c r="J329" s="223"/>
      <c r="K329" s="223"/>
      <c r="L329" s="228"/>
      <c r="M329" s="229"/>
      <c r="N329" s="230"/>
      <c r="O329" s="230"/>
      <c r="P329" s="230"/>
      <c r="Q329" s="230"/>
      <c r="R329" s="230"/>
      <c r="S329" s="230"/>
      <c r="T329" s="231"/>
      <c r="AT329" s="232" t="s">
        <v>211</v>
      </c>
      <c r="AU329" s="232" t="s">
        <v>82</v>
      </c>
      <c r="AV329" s="13" t="s">
        <v>82</v>
      </c>
      <c r="AW329" s="13" t="s">
        <v>31</v>
      </c>
      <c r="AX329" s="13" t="s">
        <v>75</v>
      </c>
      <c r="AY329" s="232" t="s">
        <v>203</v>
      </c>
    </row>
    <row r="330" spans="1:65" s="13" customFormat="1" ht="11.25">
      <c r="B330" s="222"/>
      <c r="C330" s="223"/>
      <c r="D330" s="224" t="s">
        <v>211</v>
      </c>
      <c r="E330" s="225" t="s">
        <v>1</v>
      </c>
      <c r="F330" s="226" t="s">
        <v>6698</v>
      </c>
      <c r="G330" s="223"/>
      <c r="H330" s="225" t="s">
        <v>1</v>
      </c>
      <c r="I330" s="227"/>
      <c r="J330" s="223"/>
      <c r="K330" s="223"/>
      <c r="L330" s="228"/>
      <c r="M330" s="229"/>
      <c r="N330" s="230"/>
      <c r="O330" s="230"/>
      <c r="P330" s="230"/>
      <c r="Q330" s="230"/>
      <c r="R330" s="230"/>
      <c r="S330" s="230"/>
      <c r="T330" s="231"/>
      <c r="AT330" s="232" t="s">
        <v>211</v>
      </c>
      <c r="AU330" s="232" t="s">
        <v>82</v>
      </c>
      <c r="AV330" s="13" t="s">
        <v>82</v>
      </c>
      <c r="AW330" s="13" t="s">
        <v>31</v>
      </c>
      <c r="AX330" s="13" t="s">
        <v>75</v>
      </c>
      <c r="AY330" s="232" t="s">
        <v>203</v>
      </c>
    </row>
    <row r="331" spans="1:65" s="14" customFormat="1" ht="11.25">
      <c r="B331" s="233"/>
      <c r="C331" s="234"/>
      <c r="D331" s="224" t="s">
        <v>211</v>
      </c>
      <c r="E331" s="235" t="s">
        <v>1</v>
      </c>
      <c r="F331" s="236" t="s">
        <v>84</v>
      </c>
      <c r="G331" s="234"/>
      <c r="H331" s="237">
        <v>2</v>
      </c>
      <c r="I331" s="238"/>
      <c r="J331" s="234"/>
      <c r="K331" s="234"/>
      <c r="L331" s="239"/>
      <c r="M331" s="240"/>
      <c r="N331" s="241"/>
      <c r="O331" s="241"/>
      <c r="P331" s="241"/>
      <c r="Q331" s="241"/>
      <c r="R331" s="241"/>
      <c r="S331" s="241"/>
      <c r="T331" s="242"/>
      <c r="AT331" s="243" t="s">
        <v>211</v>
      </c>
      <c r="AU331" s="243" t="s">
        <v>82</v>
      </c>
      <c r="AV331" s="14" t="s">
        <v>84</v>
      </c>
      <c r="AW331" s="14" t="s">
        <v>31</v>
      </c>
      <c r="AX331" s="14" t="s">
        <v>75</v>
      </c>
      <c r="AY331" s="243" t="s">
        <v>203</v>
      </c>
    </row>
    <row r="332" spans="1:65" s="15" customFormat="1" ht="11.25">
      <c r="B332" s="261"/>
      <c r="C332" s="262"/>
      <c r="D332" s="224" t="s">
        <v>211</v>
      </c>
      <c r="E332" s="263" t="s">
        <v>1</v>
      </c>
      <c r="F332" s="264" t="s">
        <v>5614</v>
      </c>
      <c r="G332" s="262"/>
      <c r="H332" s="265">
        <v>2</v>
      </c>
      <c r="I332" s="266"/>
      <c r="J332" s="262"/>
      <c r="K332" s="262"/>
      <c r="L332" s="267"/>
      <c r="M332" s="268"/>
      <c r="N332" s="269"/>
      <c r="O332" s="269"/>
      <c r="P332" s="269"/>
      <c r="Q332" s="269"/>
      <c r="R332" s="269"/>
      <c r="S332" s="269"/>
      <c r="T332" s="270"/>
      <c r="AT332" s="271" t="s">
        <v>211</v>
      </c>
      <c r="AU332" s="271" t="s">
        <v>82</v>
      </c>
      <c r="AV332" s="15" t="s">
        <v>209</v>
      </c>
      <c r="AW332" s="15" t="s">
        <v>31</v>
      </c>
      <c r="AX332" s="15" t="s">
        <v>82</v>
      </c>
      <c r="AY332" s="271" t="s">
        <v>203</v>
      </c>
    </row>
    <row r="333" spans="1:65" s="2" customFormat="1" ht="33" customHeight="1">
      <c r="A333" s="35"/>
      <c r="B333" s="36"/>
      <c r="C333" s="209" t="s">
        <v>1655</v>
      </c>
      <c r="D333" s="209" t="s">
        <v>205</v>
      </c>
      <c r="E333" s="210" t="s">
        <v>6733</v>
      </c>
      <c r="F333" s="211" t="s">
        <v>6734</v>
      </c>
      <c r="G333" s="212" t="s">
        <v>208</v>
      </c>
      <c r="H333" s="213">
        <v>11</v>
      </c>
      <c r="I333" s="214"/>
      <c r="J333" s="215">
        <f>ROUND(I333*H333,2)</f>
        <v>0</v>
      </c>
      <c r="K333" s="211" t="s">
        <v>1</v>
      </c>
      <c r="L333" s="40"/>
      <c r="M333" s="216" t="s">
        <v>1</v>
      </c>
      <c r="N333" s="217" t="s">
        <v>40</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209</v>
      </c>
      <c r="AT333" s="220" t="s">
        <v>205</v>
      </c>
      <c r="AU333" s="220" t="s">
        <v>82</v>
      </c>
      <c r="AY333" s="18" t="s">
        <v>203</v>
      </c>
      <c r="BE333" s="221">
        <f>IF(N333="základní",J333,0)</f>
        <v>0</v>
      </c>
      <c r="BF333" s="221">
        <f>IF(N333="snížená",J333,0)</f>
        <v>0</v>
      </c>
      <c r="BG333" s="221">
        <f>IF(N333="zákl. přenesená",J333,0)</f>
        <v>0</v>
      </c>
      <c r="BH333" s="221">
        <f>IF(N333="sníž. přenesená",J333,0)</f>
        <v>0</v>
      </c>
      <c r="BI333" s="221">
        <f>IF(N333="nulová",J333,0)</f>
        <v>0</v>
      </c>
      <c r="BJ333" s="18" t="s">
        <v>82</v>
      </c>
      <c r="BK333" s="221">
        <f>ROUND(I333*H333,2)</f>
        <v>0</v>
      </c>
      <c r="BL333" s="18" t="s">
        <v>209</v>
      </c>
      <c r="BM333" s="220" t="s">
        <v>2277</v>
      </c>
    </row>
    <row r="334" spans="1:65" s="13" customFormat="1" ht="22.5">
      <c r="B334" s="222"/>
      <c r="C334" s="223"/>
      <c r="D334" s="224" t="s">
        <v>211</v>
      </c>
      <c r="E334" s="225" t="s">
        <v>1</v>
      </c>
      <c r="F334" s="226" t="s">
        <v>6735</v>
      </c>
      <c r="G334" s="223"/>
      <c r="H334" s="225" t="s">
        <v>1</v>
      </c>
      <c r="I334" s="227"/>
      <c r="J334" s="223"/>
      <c r="K334" s="223"/>
      <c r="L334" s="228"/>
      <c r="M334" s="229"/>
      <c r="N334" s="230"/>
      <c r="O334" s="230"/>
      <c r="P334" s="230"/>
      <c r="Q334" s="230"/>
      <c r="R334" s="230"/>
      <c r="S334" s="230"/>
      <c r="T334" s="231"/>
      <c r="AT334" s="232" t="s">
        <v>211</v>
      </c>
      <c r="AU334" s="232" t="s">
        <v>82</v>
      </c>
      <c r="AV334" s="13" t="s">
        <v>82</v>
      </c>
      <c r="AW334" s="13" t="s">
        <v>31</v>
      </c>
      <c r="AX334" s="13" t="s">
        <v>75</v>
      </c>
      <c r="AY334" s="232" t="s">
        <v>203</v>
      </c>
    </row>
    <row r="335" spans="1:65" s="13" customFormat="1" ht="11.25">
      <c r="B335" s="222"/>
      <c r="C335" s="223"/>
      <c r="D335" s="224" t="s">
        <v>211</v>
      </c>
      <c r="E335" s="225" t="s">
        <v>1</v>
      </c>
      <c r="F335" s="226" t="s">
        <v>6698</v>
      </c>
      <c r="G335" s="223"/>
      <c r="H335" s="225" t="s">
        <v>1</v>
      </c>
      <c r="I335" s="227"/>
      <c r="J335" s="223"/>
      <c r="K335" s="223"/>
      <c r="L335" s="228"/>
      <c r="M335" s="229"/>
      <c r="N335" s="230"/>
      <c r="O335" s="230"/>
      <c r="P335" s="230"/>
      <c r="Q335" s="230"/>
      <c r="R335" s="230"/>
      <c r="S335" s="230"/>
      <c r="T335" s="231"/>
      <c r="AT335" s="232" t="s">
        <v>211</v>
      </c>
      <c r="AU335" s="232" t="s">
        <v>82</v>
      </c>
      <c r="AV335" s="13" t="s">
        <v>82</v>
      </c>
      <c r="AW335" s="13" t="s">
        <v>31</v>
      </c>
      <c r="AX335" s="13" t="s">
        <v>75</v>
      </c>
      <c r="AY335" s="232" t="s">
        <v>203</v>
      </c>
    </row>
    <row r="336" spans="1:65" s="14" customFormat="1" ht="11.25">
      <c r="B336" s="233"/>
      <c r="C336" s="234"/>
      <c r="D336" s="224" t="s">
        <v>211</v>
      </c>
      <c r="E336" s="235" t="s">
        <v>1</v>
      </c>
      <c r="F336" s="236" t="s">
        <v>382</v>
      </c>
      <c r="G336" s="234"/>
      <c r="H336" s="237">
        <v>11</v>
      </c>
      <c r="I336" s="238"/>
      <c r="J336" s="234"/>
      <c r="K336" s="234"/>
      <c r="L336" s="239"/>
      <c r="M336" s="240"/>
      <c r="N336" s="241"/>
      <c r="O336" s="241"/>
      <c r="P336" s="241"/>
      <c r="Q336" s="241"/>
      <c r="R336" s="241"/>
      <c r="S336" s="241"/>
      <c r="T336" s="242"/>
      <c r="AT336" s="243" t="s">
        <v>211</v>
      </c>
      <c r="AU336" s="243" t="s">
        <v>82</v>
      </c>
      <c r="AV336" s="14" t="s">
        <v>84</v>
      </c>
      <c r="AW336" s="14" t="s">
        <v>31</v>
      </c>
      <c r="AX336" s="14" t="s">
        <v>75</v>
      </c>
      <c r="AY336" s="243" t="s">
        <v>203</v>
      </c>
    </row>
    <row r="337" spans="1:65" s="15" customFormat="1" ht="11.25">
      <c r="B337" s="261"/>
      <c r="C337" s="262"/>
      <c r="D337" s="224" t="s">
        <v>211</v>
      </c>
      <c r="E337" s="263" t="s">
        <v>1</v>
      </c>
      <c r="F337" s="264" t="s">
        <v>5614</v>
      </c>
      <c r="G337" s="262"/>
      <c r="H337" s="265">
        <v>11</v>
      </c>
      <c r="I337" s="266"/>
      <c r="J337" s="262"/>
      <c r="K337" s="262"/>
      <c r="L337" s="267"/>
      <c r="M337" s="268"/>
      <c r="N337" s="269"/>
      <c r="O337" s="269"/>
      <c r="P337" s="269"/>
      <c r="Q337" s="269"/>
      <c r="R337" s="269"/>
      <c r="S337" s="269"/>
      <c r="T337" s="270"/>
      <c r="AT337" s="271" t="s">
        <v>211</v>
      </c>
      <c r="AU337" s="271" t="s">
        <v>82</v>
      </c>
      <c r="AV337" s="15" t="s">
        <v>209</v>
      </c>
      <c r="AW337" s="15" t="s">
        <v>31</v>
      </c>
      <c r="AX337" s="15" t="s">
        <v>82</v>
      </c>
      <c r="AY337" s="271" t="s">
        <v>203</v>
      </c>
    </row>
    <row r="338" spans="1:65" s="2" customFormat="1" ht="33" customHeight="1">
      <c r="A338" s="35"/>
      <c r="B338" s="36"/>
      <c r="C338" s="209" t="s">
        <v>1661</v>
      </c>
      <c r="D338" s="209" t="s">
        <v>205</v>
      </c>
      <c r="E338" s="210" t="s">
        <v>6736</v>
      </c>
      <c r="F338" s="211" t="s">
        <v>6737</v>
      </c>
      <c r="G338" s="212" t="s">
        <v>208</v>
      </c>
      <c r="H338" s="213">
        <v>2</v>
      </c>
      <c r="I338" s="214"/>
      <c r="J338" s="215">
        <f>ROUND(I338*H338,2)</f>
        <v>0</v>
      </c>
      <c r="K338" s="211" t="s">
        <v>1</v>
      </c>
      <c r="L338" s="40"/>
      <c r="M338" s="216" t="s">
        <v>1</v>
      </c>
      <c r="N338" s="217" t="s">
        <v>40</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209</v>
      </c>
      <c r="AT338" s="220" t="s">
        <v>205</v>
      </c>
      <c r="AU338" s="220" t="s">
        <v>82</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209</v>
      </c>
      <c r="BM338" s="220" t="s">
        <v>2285</v>
      </c>
    </row>
    <row r="339" spans="1:65" s="13" customFormat="1" ht="22.5">
      <c r="B339" s="222"/>
      <c r="C339" s="223"/>
      <c r="D339" s="224" t="s">
        <v>211</v>
      </c>
      <c r="E339" s="225" t="s">
        <v>1</v>
      </c>
      <c r="F339" s="226" t="s">
        <v>6735</v>
      </c>
      <c r="G339" s="223"/>
      <c r="H339" s="225" t="s">
        <v>1</v>
      </c>
      <c r="I339" s="227"/>
      <c r="J339" s="223"/>
      <c r="K339" s="223"/>
      <c r="L339" s="228"/>
      <c r="M339" s="229"/>
      <c r="N339" s="230"/>
      <c r="O339" s="230"/>
      <c r="P339" s="230"/>
      <c r="Q339" s="230"/>
      <c r="R339" s="230"/>
      <c r="S339" s="230"/>
      <c r="T339" s="231"/>
      <c r="AT339" s="232" t="s">
        <v>211</v>
      </c>
      <c r="AU339" s="232" t="s">
        <v>82</v>
      </c>
      <c r="AV339" s="13" t="s">
        <v>82</v>
      </c>
      <c r="AW339" s="13" t="s">
        <v>31</v>
      </c>
      <c r="AX339" s="13" t="s">
        <v>75</v>
      </c>
      <c r="AY339" s="232" t="s">
        <v>203</v>
      </c>
    </row>
    <row r="340" spans="1:65" s="13" customFormat="1" ht="11.25">
      <c r="B340" s="222"/>
      <c r="C340" s="223"/>
      <c r="D340" s="224" t="s">
        <v>211</v>
      </c>
      <c r="E340" s="225" t="s">
        <v>1</v>
      </c>
      <c r="F340" s="226" t="s">
        <v>6698</v>
      </c>
      <c r="G340" s="223"/>
      <c r="H340" s="225" t="s">
        <v>1</v>
      </c>
      <c r="I340" s="227"/>
      <c r="J340" s="223"/>
      <c r="K340" s="223"/>
      <c r="L340" s="228"/>
      <c r="M340" s="229"/>
      <c r="N340" s="230"/>
      <c r="O340" s="230"/>
      <c r="P340" s="230"/>
      <c r="Q340" s="230"/>
      <c r="R340" s="230"/>
      <c r="S340" s="230"/>
      <c r="T340" s="231"/>
      <c r="AT340" s="232" t="s">
        <v>211</v>
      </c>
      <c r="AU340" s="232" t="s">
        <v>82</v>
      </c>
      <c r="AV340" s="13" t="s">
        <v>82</v>
      </c>
      <c r="AW340" s="13" t="s">
        <v>31</v>
      </c>
      <c r="AX340" s="13" t="s">
        <v>75</v>
      </c>
      <c r="AY340" s="232" t="s">
        <v>203</v>
      </c>
    </row>
    <row r="341" spans="1:65" s="14" customFormat="1" ht="11.25">
      <c r="B341" s="233"/>
      <c r="C341" s="234"/>
      <c r="D341" s="224" t="s">
        <v>211</v>
      </c>
      <c r="E341" s="235" t="s">
        <v>1</v>
      </c>
      <c r="F341" s="236" t="s">
        <v>84</v>
      </c>
      <c r="G341" s="234"/>
      <c r="H341" s="237">
        <v>2</v>
      </c>
      <c r="I341" s="238"/>
      <c r="J341" s="234"/>
      <c r="K341" s="234"/>
      <c r="L341" s="239"/>
      <c r="M341" s="240"/>
      <c r="N341" s="241"/>
      <c r="O341" s="241"/>
      <c r="P341" s="241"/>
      <c r="Q341" s="241"/>
      <c r="R341" s="241"/>
      <c r="S341" s="241"/>
      <c r="T341" s="242"/>
      <c r="AT341" s="243" t="s">
        <v>211</v>
      </c>
      <c r="AU341" s="243" t="s">
        <v>82</v>
      </c>
      <c r="AV341" s="14" t="s">
        <v>84</v>
      </c>
      <c r="AW341" s="14" t="s">
        <v>31</v>
      </c>
      <c r="AX341" s="14" t="s">
        <v>75</v>
      </c>
      <c r="AY341" s="243" t="s">
        <v>203</v>
      </c>
    </row>
    <row r="342" spans="1:65" s="15" customFormat="1" ht="11.25">
      <c r="B342" s="261"/>
      <c r="C342" s="262"/>
      <c r="D342" s="224" t="s">
        <v>211</v>
      </c>
      <c r="E342" s="263" t="s">
        <v>1</v>
      </c>
      <c r="F342" s="264" t="s">
        <v>5614</v>
      </c>
      <c r="G342" s="262"/>
      <c r="H342" s="265">
        <v>2</v>
      </c>
      <c r="I342" s="266"/>
      <c r="J342" s="262"/>
      <c r="K342" s="262"/>
      <c r="L342" s="267"/>
      <c r="M342" s="268"/>
      <c r="N342" s="269"/>
      <c r="O342" s="269"/>
      <c r="P342" s="269"/>
      <c r="Q342" s="269"/>
      <c r="R342" s="269"/>
      <c r="S342" s="269"/>
      <c r="T342" s="270"/>
      <c r="AT342" s="271" t="s">
        <v>211</v>
      </c>
      <c r="AU342" s="271" t="s">
        <v>82</v>
      </c>
      <c r="AV342" s="15" t="s">
        <v>209</v>
      </c>
      <c r="AW342" s="15" t="s">
        <v>31</v>
      </c>
      <c r="AX342" s="15" t="s">
        <v>82</v>
      </c>
      <c r="AY342" s="271" t="s">
        <v>203</v>
      </c>
    </row>
    <row r="343" spans="1:65" s="2" customFormat="1" ht="33" customHeight="1">
      <c r="A343" s="35"/>
      <c r="B343" s="36"/>
      <c r="C343" s="209" t="s">
        <v>1669</v>
      </c>
      <c r="D343" s="209" t="s">
        <v>205</v>
      </c>
      <c r="E343" s="210" t="s">
        <v>6738</v>
      </c>
      <c r="F343" s="211" t="s">
        <v>6739</v>
      </c>
      <c r="G343" s="212" t="s">
        <v>208</v>
      </c>
      <c r="H343" s="213">
        <v>2</v>
      </c>
      <c r="I343" s="214"/>
      <c r="J343" s="215">
        <f>ROUND(I343*H343,2)</f>
        <v>0</v>
      </c>
      <c r="K343" s="211" t="s">
        <v>1</v>
      </c>
      <c r="L343" s="40"/>
      <c r="M343" s="216" t="s">
        <v>1</v>
      </c>
      <c r="N343" s="217" t="s">
        <v>40</v>
      </c>
      <c r="O343" s="72"/>
      <c r="P343" s="218">
        <f>O343*H343</f>
        <v>0</v>
      </c>
      <c r="Q343" s="218">
        <v>0</v>
      </c>
      <c r="R343" s="218">
        <f>Q343*H343</f>
        <v>0</v>
      </c>
      <c r="S343" s="218">
        <v>0</v>
      </c>
      <c r="T343" s="219">
        <f>S343*H343</f>
        <v>0</v>
      </c>
      <c r="U343" s="35"/>
      <c r="V343" s="35"/>
      <c r="W343" s="35"/>
      <c r="X343" s="35"/>
      <c r="Y343" s="35"/>
      <c r="Z343" s="35"/>
      <c r="AA343" s="35"/>
      <c r="AB343" s="35"/>
      <c r="AC343" s="35"/>
      <c r="AD343" s="35"/>
      <c r="AE343" s="35"/>
      <c r="AR343" s="220" t="s">
        <v>209</v>
      </c>
      <c r="AT343" s="220" t="s">
        <v>205</v>
      </c>
      <c r="AU343" s="220" t="s">
        <v>82</v>
      </c>
      <c r="AY343" s="18" t="s">
        <v>203</v>
      </c>
      <c r="BE343" s="221">
        <f>IF(N343="základní",J343,0)</f>
        <v>0</v>
      </c>
      <c r="BF343" s="221">
        <f>IF(N343="snížená",J343,0)</f>
        <v>0</v>
      </c>
      <c r="BG343" s="221">
        <f>IF(N343="zákl. přenesená",J343,0)</f>
        <v>0</v>
      </c>
      <c r="BH343" s="221">
        <f>IF(N343="sníž. přenesená",J343,0)</f>
        <v>0</v>
      </c>
      <c r="BI343" s="221">
        <f>IF(N343="nulová",J343,0)</f>
        <v>0</v>
      </c>
      <c r="BJ343" s="18" t="s">
        <v>82</v>
      </c>
      <c r="BK343" s="221">
        <f>ROUND(I343*H343,2)</f>
        <v>0</v>
      </c>
      <c r="BL343" s="18" t="s">
        <v>209</v>
      </c>
      <c r="BM343" s="220" t="s">
        <v>2295</v>
      </c>
    </row>
    <row r="344" spans="1:65" s="13" customFormat="1" ht="11.25">
      <c r="B344" s="222"/>
      <c r="C344" s="223"/>
      <c r="D344" s="224" t="s">
        <v>211</v>
      </c>
      <c r="E344" s="225" t="s">
        <v>1</v>
      </c>
      <c r="F344" s="226" t="s">
        <v>6740</v>
      </c>
      <c r="G344" s="223"/>
      <c r="H344" s="225" t="s">
        <v>1</v>
      </c>
      <c r="I344" s="227"/>
      <c r="J344" s="223"/>
      <c r="K344" s="223"/>
      <c r="L344" s="228"/>
      <c r="M344" s="229"/>
      <c r="N344" s="230"/>
      <c r="O344" s="230"/>
      <c r="P344" s="230"/>
      <c r="Q344" s="230"/>
      <c r="R344" s="230"/>
      <c r="S344" s="230"/>
      <c r="T344" s="231"/>
      <c r="AT344" s="232" t="s">
        <v>211</v>
      </c>
      <c r="AU344" s="232" t="s">
        <v>82</v>
      </c>
      <c r="AV344" s="13" t="s">
        <v>82</v>
      </c>
      <c r="AW344" s="13" t="s">
        <v>31</v>
      </c>
      <c r="AX344" s="13" t="s">
        <v>75</v>
      </c>
      <c r="AY344" s="232" t="s">
        <v>203</v>
      </c>
    </row>
    <row r="345" spans="1:65" s="13" customFormat="1" ht="11.25">
      <c r="B345" s="222"/>
      <c r="C345" s="223"/>
      <c r="D345" s="224" t="s">
        <v>211</v>
      </c>
      <c r="E345" s="225" t="s">
        <v>1</v>
      </c>
      <c r="F345" s="226" t="s">
        <v>6698</v>
      </c>
      <c r="G345" s="223"/>
      <c r="H345" s="225" t="s">
        <v>1</v>
      </c>
      <c r="I345" s="227"/>
      <c r="J345" s="223"/>
      <c r="K345" s="223"/>
      <c r="L345" s="228"/>
      <c r="M345" s="229"/>
      <c r="N345" s="230"/>
      <c r="O345" s="230"/>
      <c r="P345" s="230"/>
      <c r="Q345" s="230"/>
      <c r="R345" s="230"/>
      <c r="S345" s="230"/>
      <c r="T345" s="231"/>
      <c r="AT345" s="232" t="s">
        <v>211</v>
      </c>
      <c r="AU345" s="232" t="s">
        <v>82</v>
      </c>
      <c r="AV345" s="13" t="s">
        <v>82</v>
      </c>
      <c r="AW345" s="13" t="s">
        <v>31</v>
      </c>
      <c r="AX345" s="13" t="s">
        <v>75</v>
      </c>
      <c r="AY345" s="232" t="s">
        <v>203</v>
      </c>
    </row>
    <row r="346" spans="1:65" s="14" customFormat="1" ht="11.25">
      <c r="B346" s="233"/>
      <c r="C346" s="234"/>
      <c r="D346" s="224" t="s">
        <v>211</v>
      </c>
      <c r="E346" s="235" t="s">
        <v>1</v>
      </c>
      <c r="F346" s="236" t="s">
        <v>84</v>
      </c>
      <c r="G346" s="234"/>
      <c r="H346" s="237">
        <v>2</v>
      </c>
      <c r="I346" s="238"/>
      <c r="J346" s="234"/>
      <c r="K346" s="234"/>
      <c r="L346" s="239"/>
      <c r="M346" s="240"/>
      <c r="N346" s="241"/>
      <c r="O346" s="241"/>
      <c r="P346" s="241"/>
      <c r="Q346" s="241"/>
      <c r="R346" s="241"/>
      <c r="S346" s="241"/>
      <c r="T346" s="242"/>
      <c r="AT346" s="243" t="s">
        <v>211</v>
      </c>
      <c r="AU346" s="243" t="s">
        <v>82</v>
      </c>
      <c r="AV346" s="14" t="s">
        <v>84</v>
      </c>
      <c r="AW346" s="14" t="s">
        <v>31</v>
      </c>
      <c r="AX346" s="14" t="s">
        <v>75</v>
      </c>
      <c r="AY346" s="243" t="s">
        <v>203</v>
      </c>
    </row>
    <row r="347" spans="1:65" s="15" customFormat="1" ht="11.25">
      <c r="B347" s="261"/>
      <c r="C347" s="262"/>
      <c r="D347" s="224" t="s">
        <v>211</v>
      </c>
      <c r="E347" s="263" t="s">
        <v>1</v>
      </c>
      <c r="F347" s="264" t="s">
        <v>5614</v>
      </c>
      <c r="G347" s="262"/>
      <c r="H347" s="265">
        <v>2</v>
      </c>
      <c r="I347" s="266"/>
      <c r="J347" s="262"/>
      <c r="K347" s="262"/>
      <c r="L347" s="267"/>
      <c r="M347" s="268"/>
      <c r="N347" s="269"/>
      <c r="O347" s="269"/>
      <c r="P347" s="269"/>
      <c r="Q347" s="269"/>
      <c r="R347" s="269"/>
      <c r="S347" s="269"/>
      <c r="T347" s="270"/>
      <c r="AT347" s="271" t="s">
        <v>211</v>
      </c>
      <c r="AU347" s="271" t="s">
        <v>82</v>
      </c>
      <c r="AV347" s="15" t="s">
        <v>209</v>
      </c>
      <c r="AW347" s="15" t="s">
        <v>31</v>
      </c>
      <c r="AX347" s="15" t="s">
        <v>82</v>
      </c>
      <c r="AY347" s="271" t="s">
        <v>203</v>
      </c>
    </row>
    <row r="348" spans="1:65" s="2" customFormat="1" ht="33" customHeight="1">
      <c r="A348" s="35"/>
      <c r="B348" s="36"/>
      <c r="C348" s="209" t="s">
        <v>1745</v>
      </c>
      <c r="D348" s="209" t="s">
        <v>205</v>
      </c>
      <c r="E348" s="210" t="s">
        <v>6741</v>
      </c>
      <c r="F348" s="211" t="s">
        <v>6742</v>
      </c>
      <c r="G348" s="212" t="s">
        <v>208</v>
      </c>
      <c r="H348" s="213">
        <v>4</v>
      </c>
      <c r="I348" s="214"/>
      <c r="J348" s="215">
        <f>ROUND(I348*H348,2)</f>
        <v>0</v>
      </c>
      <c r="K348" s="211" t="s">
        <v>1</v>
      </c>
      <c r="L348" s="40"/>
      <c r="M348" s="216" t="s">
        <v>1</v>
      </c>
      <c r="N348" s="217" t="s">
        <v>40</v>
      </c>
      <c r="O348" s="72"/>
      <c r="P348" s="218">
        <f>O348*H348</f>
        <v>0</v>
      </c>
      <c r="Q348" s="218">
        <v>0</v>
      </c>
      <c r="R348" s="218">
        <f>Q348*H348</f>
        <v>0</v>
      </c>
      <c r="S348" s="218">
        <v>0</v>
      </c>
      <c r="T348" s="219">
        <f>S348*H348</f>
        <v>0</v>
      </c>
      <c r="U348" s="35"/>
      <c r="V348" s="35"/>
      <c r="W348" s="35"/>
      <c r="X348" s="35"/>
      <c r="Y348" s="35"/>
      <c r="Z348" s="35"/>
      <c r="AA348" s="35"/>
      <c r="AB348" s="35"/>
      <c r="AC348" s="35"/>
      <c r="AD348" s="35"/>
      <c r="AE348" s="35"/>
      <c r="AR348" s="220" t="s">
        <v>209</v>
      </c>
      <c r="AT348" s="220" t="s">
        <v>205</v>
      </c>
      <c r="AU348" s="220" t="s">
        <v>82</v>
      </c>
      <c r="AY348" s="18" t="s">
        <v>203</v>
      </c>
      <c r="BE348" s="221">
        <f>IF(N348="základní",J348,0)</f>
        <v>0</v>
      </c>
      <c r="BF348" s="221">
        <f>IF(N348="snížená",J348,0)</f>
        <v>0</v>
      </c>
      <c r="BG348" s="221">
        <f>IF(N348="zákl. přenesená",J348,0)</f>
        <v>0</v>
      </c>
      <c r="BH348" s="221">
        <f>IF(N348="sníž. přenesená",J348,0)</f>
        <v>0</v>
      </c>
      <c r="BI348" s="221">
        <f>IF(N348="nulová",J348,0)</f>
        <v>0</v>
      </c>
      <c r="BJ348" s="18" t="s">
        <v>82</v>
      </c>
      <c r="BK348" s="221">
        <f>ROUND(I348*H348,2)</f>
        <v>0</v>
      </c>
      <c r="BL348" s="18" t="s">
        <v>209</v>
      </c>
      <c r="BM348" s="220" t="s">
        <v>2305</v>
      </c>
    </row>
    <row r="349" spans="1:65" s="13" customFormat="1" ht="11.25">
      <c r="B349" s="222"/>
      <c r="C349" s="223"/>
      <c r="D349" s="224" t="s">
        <v>211</v>
      </c>
      <c r="E349" s="225" t="s">
        <v>1</v>
      </c>
      <c r="F349" s="226" t="s">
        <v>6740</v>
      </c>
      <c r="G349" s="223"/>
      <c r="H349" s="225" t="s">
        <v>1</v>
      </c>
      <c r="I349" s="227"/>
      <c r="J349" s="223"/>
      <c r="K349" s="223"/>
      <c r="L349" s="228"/>
      <c r="M349" s="229"/>
      <c r="N349" s="230"/>
      <c r="O349" s="230"/>
      <c r="P349" s="230"/>
      <c r="Q349" s="230"/>
      <c r="R349" s="230"/>
      <c r="S349" s="230"/>
      <c r="T349" s="231"/>
      <c r="AT349" s="232" t="s">
        <v>211</v>
      </c>
      <c r="AU349" s="232" t="s">
        <v>82</v>
      </c>
      <c r="AV349" s="13" t="s">
        <v>82</v>
      </c>
      <c r="AW349" s="13" t="s">
        <v>31</v>
      </c>
      <c r="AX349" s="13" t="s">
        <v>75</v>
      </c>
      <c r="AY349" s="232" t="s">
        <v>203</v>
      </c>
    </row>
    <row r="350" spans="1:65" s="13" customFormat="1" ht="11.25">
      <c r="B350" s="222"/>
      <c r="C350" s="223"/>
      <c r="D350" s="224" t="s">
        <v>211</v>
      </c>
      <c r="E350" s="225" t="s">
        <v>1</v>
      </c>
      <c r="F350" s="226" t="s">
        <v>6698</v>
      </c>
      <c r="G350" s="223"/>
      <c r="H350" s="225" t="s">
        <v>1</v>
      </c>
      <c r="I350" s="227"/>
      <c r="J350" s="223"/>
      <c r="K350" s="223"/>
      <c r="L350" s="228"/>
      <c r="M350" s="229"/>
      <c r="N350" s="230"/>
      <c r="O350" s="230"/>
      <c r="P350" s="230"/>
      <c r="Q350" s="230"/>
      <c r="R350" s="230"/>
      <c r="S350" s="230"/>
      <c r="T350" s="231"/>
      <c r="AT350" s="232" t="s">
        <v>211</v>
      </c>
      <c r="AU350" s="232" t="s">
        <v>82</v>
      </c>
      <c r="AV350" s="13" t="s">
        <v>82</v>
      </c>
      <c r="AW350" s="13" t="s">
        <v>31</v>
      </c>
      <c r="AX350" s="13" t="s">
        <v>75</v>
      </c>
      <c r="AY350" s="232" t="s">
        <v>203</v>
      </c>
    </row>
    <row r="351" spans="1:65" s="14" customFormat="1" ht="11.25">
      <c r="B351" s="233"/>
      <c r="C351" s="234"/>
      <c r="D351" s="224" t="s">
        <v>211</v>
      </c>
      <c r="E351" s="235" t="s">
        <v>1</v>
      </c>
      <c r="F351" s="236" t="s">
        <v>209</v>
      </c>
      <c r="G351" s="234"/>
      <c r="H351" s="237">
        <v>4</v>
      </c>
      <c r="I351" s="238"/>
      <c r="J351" s="234"/>
      <c r="K351" s="234"/>
      <c r="L351" s="239"/>
      <c r="M351" s="240"/>
      <c r="N351" s="241"/>
      <c r="O351" s="241"/>
      <c r="P351" s="241"/>
      <c r="Q351" s="241"/>
      <c r="R351" s="241"/>
      <c r="S351" s="241"/>
      <c r="T351" s="242"/>
      <c r="AT351" s="243" t="s">
        <v>211</v>
      </c>
      <c r="AU351" s="243" t="s">
        <v>82</v>
      </c>
      <c r="AV351" s="14" t="s">
        <v>84</v>
      </c>
      <c r="AW351" s="14" t="s">
        <v>31</v>
      </c>
      <c r="AX351" s="14" t="s">
        <v>75</v>
      </c>
      <c r="AY351" s="243" t="s">
        <v>203</v>
      </c>
    </row>
    <row r="352" spans="1:65" s="15" customFormat="1" ht="11.25">
      <c r="B352" s="261"/>
      <c r="C352" s="262"/>
      <c r="D352" s="224" t="s">
        <v>211</v>
      </c>
      <c r="E352" s="263" t="s">
        <v>1</v>
      </c>
      <c r="F352" s="264" t="s">
        <v>5614</v>
      </c>
      <c r="G352" s="262"/>
      <c r="H352" s="265">
        <v>4</v>
      </c>
      <c r="I352" s="266"/>
      <c r="J352" s="262"/>
      <c r="K352" s="262"/>
      <c r="L352" s="267"/>
      <c r="M352" s="268"/>
      <c r="N352" s="269"/>
      <c r="O352" s="269"/>
      <c r="P352" s="269"/>
      <c r="Q352" s="269"/>
      <c r="R352" s="269"/>
      <c r="S352" s="269"/>
      <c r="T352" s="270"/>
      <c r="AT352" s="271" t="s">
        <v>211</v>
      </c>
      <c r="AU352" s="271" t="s">
        <v>82</v>
      </c>
      <c r="AV352" s="15" t="s">
        <v>209</v>
      </c>
      <c r="AW352" s="15" t="s">
        <v>31</v>
      </c>
      <c r="AX352" s="15" t="s">
        <v>82</v>
      </c>
      <c r="AY352" s="271" t="s">
        <v>203</v>
      </c>
    </row>
    <row r="353" spans="1:65" s="2" customFormat="1" ht="44.25" customHeight="1">
      <c r="A353" s="35"/>
      <c r="B353" s="36"/>
      <c r="C353" s="209" t="s">
        <v>1771</v>
      </c>
      <c r="D353" s="209" t="s">
        <v>205</v>
      </c>
      <c r="E353" s="210" t="s">
        <v>6743</v>
      </c>
      <c r="F353" s="211" t="s">
        <v>6744</v>
      </c>
      <c r="G353" s="212" t="s">
        <v>208</v>
      </c>
      <c r="H353" s="213">
        <v>2</v>
      </c>
      <c r="I353" s="214"/>
      <c r="J353" s="215">
        <f>ROUND(I353*H353,2)</f>
        <v>0</v>
      </c>
      <c r="K353" s="211" t="s">
        <v>1</v>
      </c>
      <c r="L353" s="40"/>
      <c r="M353" s="216" t="s">
        <v>1</v>
      </c>
      <c r="N353" s="217" t="s">
        <v>40</v>
      </c>
      <c r="O353" s="72"/>
      <c r="P353" s="218">
        <f>O353*H353</f>
        <v>0</v>
      </c>
      <c r="Q353" s="218">
        <v>0</v>
      </c>
      <c r="R353" s="218">
        <f>Q353*H353</f>
        <v>0</v>
      </c>
      <c r="S353" s="218">
        <v>0</v>
      </c>
      <c r="T353" s="219">
        <f>S353*H353</f>
        <v>0</v>
      </c>
      <c r="U353" s="35"/>
      <c r="V353" s="35"/>
      <c r="W353" s="35"/>
      <c r="X353" s="35"/>
      <c r="Y353" s="35"/>
      <c r="Z353" s="35"/>
      <c r="AA353" s="35"/>
      <c r="AB353" s="35"/>
      <c r="AC353" s="35"/>
      <c r="AD353" s="35"/>
      <c r="AE353" s="35"/>
      <c r="AR353" s="220" t="s">
        <v>209</v>
      </c>
      <c r="AT353" s="220" t="s">
        <v>205</v>
      </c>
      <c r="AU353" s="220" t="s">
        <v>82</v>
      </c>
      <c r="AY353" s="18" t="s">
        <v>203</v>
      </c>
      <c r="BE353" s="221">
        <f>IF(N353="základní",J353,0)</f>
        <v>0</v>
      </c>
      <c r="BF353" s="221">
        <f>IF(N353="snížená",J353,0)</f>
        <v>0</v>
      </c>
      <c r="BG353" s="221">
        <f>IF(N353="zákl. přenesená",J353,0)</f>
        <v>0</v>
      </c>
      <c r="BH353" s="221">
        <f>IF(N353="sníž. přenesená",J353,0)</f>
        <v>0</v>
      </c>
      <c r="BI353" s="221">
        <f>IF(N353="nulová",J353,0)</f>
        <v>0</v>
      </c>
      <c r="BJ353" s="18" t="s">
        <v>82</v>
      </c>
      <c r="BK353" s="221">
        <f>ROUND(I353*H353,2)</f>
        <v>0</v>
      </c>
      <c r="BL353" s="18" t="s">
        <v>209</v>
      </c>
      <c r="BM353" s="220" t="s">
        <v>2315</v>
      </c>
    </row>
    <row r="354" spans="1:65" s="13" customFormat="1" ht="11.25">
      <c r="B354" s="222"/>
      <c r="C354" s="223"/>
      <c r="D354" s="224" t="s">
        <v>211</v>
      </c>
      <c r="E354" s="225" t="s">
        <v>1</v>
      </c>
      <c r="F354" s="226" t="s">
        <v>6698</v>
      </c>
      <c r="G354" s="223"/>
      <c r="H354" s="225" t="s">
        <v>1</v>
      </c>
      <c r="I354" s="227"/>
      <c r="J354" s="223"/>
      <c r="K354" s="223"/>
      <c r="L354" s="228"/>
      <c r="M354" s="229"/>
      <c r="N354" s="230"/>
      <c r="O354" s="230"/>
      <c r="P354" s="230"/>
      <c r="Q354" s="230"/>
      <c r="R354" s="230"/>
      <c r="S354" s="230"/>
      <c r="T354" s="231"/>
      <c r="AT354" s="232" t="s">
        <v>211</v>
      </c>
      <c r="AU354" s="232" t="s">
        <v>82</v>
      </c>
      <c r="AV354" s="13" t="s">
        <v>82</v>
      </c>
      <c r="AW354" s="13" t="s">
        <v>31</v>
      </c>
      <c r="AX354" s="13" t="s">
        <v>75</v>
      </c>
      <c r="AY354" s="232" t="s">
        <v>203</v>
      </c>
    </row>
    <row r="355" spans="1:65" s="14" customFormat="1" ht="11.25">
      <c r="B355" s="233"/>
      <c r="C355" s="234"/>
      <c r="D355" s="224" t="s">
        <v>211</v>
      </c>
      <c r="E355" s="235" t="s">
        <v>1</v>
      </c>
      <c r="F355" s="236" t="s">
        <v>84</v>
      </c>
      <c r="G355" s="234"/>
      <c r="H355" s="237">
        <v>2</v>
      </c>
      <c r="I355" s="238"/>
      <c r="J355" s="234"/>
      <c r="K355" s="234"/>
      <c r="L355" s="239"/>
      <c r="M355" s="240"/>
      <c r="N355" s="241"/>
      <c r="O355" s="241"/>
      <c r="P355" s="241"/>
      <c r="Q355" s="241"/>
      <c r="R355" s="241"/>
      <c r="S355" s="241"/>
      <c r="T355" s="242"/>
      <c r="AT355" s="243" t="s">
        <v>211</v>
      </c>
      <c r="AU355" s="243" t="s">
        <v>82</v>
      </c>
      <c r="AV355" s="14" t="s">
        <v>84</v>
      </c>
      <c r="AW355" s="14" t="s">
        <v>31</v>
      </c>
      <c r="AX355" s="14" t="s">
        <v>75</v>
      </c>
      <c r="AY355" s="243" t="s">
        <v>203</v>
      </c>
    </row>
    <row r="356" spans="1:65" s="15" customFormat="1" ht="11.25">
      <c r="B356" s="261"/>
      <c r="C356" s="262"/>
      <c r="D356" s="224" t="s">
        <v>211</v>
      </c>
      <c r="E356" s="263" t="s">
        <v>1</v>
      </c>
      <c r="F356" s="264" t="s">
        <v>5614</v>
      </c>
      <c r="G356" s="262"/>
      <c r="H356" s="265">
        <v>2</v>
      </c>
      <c r="I356" s="266"/>
      <c r="J356" s="262"/>
      <c r="K356" s="262"/>
      <c r="L356" s="267"/>
      <c r="M356" s="268"/>
      <c r="N356" s="269"/>
      <c r="O356" s="269"/>
      <c r="P356" s="269"/>
      <c r="Q356" s="269"/>
      <c r="R356" s="269"/>
      <c r="S356" s="269"/>
      <c r="T356" s="270"/>
      <c r="AT356" s="271" t="s">
        <v>211</v>
      </c>
      <c r="AU356" s="271" t="s">
        <v>82</v>
      </c>
      <c r="AV356" s="15" t="s">
        <v>209</v>
      </c>
      <c r="AW356" s="15" t="s">
        <v>31</v>
      </c>
      <c r="AX356" s="15" t="s">
        <v>82</v>
      </c>
      <c r="AY356" s="271" t="s">
        <v>203</v>
      </c>
    </row>
    <row r="357" spans="1:65" s="2" customFormat="1" ht="44.25" customHeight="1">
      <c r="A357" s="35"/>
      <c r="B357" s="36"/>
      <c r="C357" s="209" t="s">
        <v>1778</v>
      </c>
      <c r="D357" s="209" t="s">
        <v>205</v>
      </c>
      <c r="E357" s="210" t="s">
        <v>6745</v>
      </c>
      <c r="F357" s="211" t="s">
        <v>6746</v>
      </c>
      <c r="G357" s="212" t="s">
        <v>208</v>
      </c>
      <c r="H357" s="213">
        <v>1</v>
      </c>
      <c r="I357" s="214"/>
      <c r="J357" s="215">
        <f>ROUND(I357*H357,2)</f>
        <v>0</v>
      </c>
      <c r="K357" s="211" t="s">
        <v>1</v>
      </c>
      <c r="L357" s="40"/>
      <c r="M357" s="216" t="s">
        <v>1</v>
      </c>
      <c r="N357" s="217" t="s">
        <v>40</v>
      </c>
      <c r="O357" s="72"/>
      <c r="P357" s="218">
        <f>O357*H357</f>
        <v>0</v>
      </c>
      <c r="Q357" s="218">
        <v>0</v>
      </c>
      <c r="R357" s="218">
        <f>Q357*H357</f>
        <v>0</v>
      </c>
      <c r="S357" s="218">
        <v>0</v>
      </c>
      <c r="T357" s="219">
        <f>S357*H357</f>
        <v>0</v>
      </c>
      <c r="U357" s="35"/>
      <c r="V357" s="35"/>
      <c r="W357" s="35"/>
      <c r="X357" s="35"/>
      <c r="Y357" s="35"/>
      <c r="Z357" s="35"/>
      <c r="AA357" s="35"/>
      <c r="AB357" s="35"/>
      <c r="AC357" s="35"/>
      <c r="AD357" s="35"/>
      <c r="AE357" s="35"/>
      <c r="AR357" s="220" t="s">
        <v>209</v>
      </c>
      <c r="AT357" s="220" t="s">
        <v>205</v>
      </c>
      <c r="AU357" s="220" t="s">
        <v>82</v>
      </c>
      <c r="AY357" s="18" t="s">
        <v>203</v>
      </c>
      <c r="BE357" s="221">
        <f>IF(N357="základní",J357,0)</f>
        <v>0</v>
      </c>
      <c r="BF357" s="221">
        <f>IF(N357="snížená",J357,0)</f>
        <v>0</v>
      </c>
      <c r="BG357" s="221">
        <f>IF(N357="zákl. přenesená",J357,0)</f>
        <v>0</v>
      </c>
      <c r="BH357" s="221">
        <f>IF(N357="sníž. přenesená",J357,0)</f>
        <v>0</v>
      </c>
      <c r="BI357" s="221">
        <f>IF(N357="nulová",J357,0)</f>
        <v>0</v>
      </c>
      <c r="BJ357" s="18" t="s">
        <v>82</v>
      </c>
      <c r="BK357" s="221">
        <f>ROUND(I357*H357,2)</f>
        <v>0</v>
      </c>
      <c r="BL357" s="18" t="s">
        <v>209</v>
      </c>
      <c r="BM357" s="220" t="s">
        <v>2325</v>
      </c>
    </row>
    <row r="358" spans="1:65" s="13" customFormat="1" ht="11.25">
      <c r="B358" s="222"/>
      <c r="C358" s="223"/>
      <c r="D358" s="224" t="s">
        <v>211</v>
      </c>
      <c r="E358" s="225" t="s">
        <v>1</v>
      </c>
      <c r="F358" s="226" t="s">
        <v>6698</v>
      </c>
      <c r="G358" s="223"/>
      <c r="H358" s="225" t="s">
        <v>1</v>
      </c>
      <c r="I358" s="227"/>
      <c r="J358" s="223"/>
      <c r="K358" s="223"/>
      <c r="L358" s="228"/>
      <c r="M358" s="229"/>
      <c r="N358" s="230"/>
      <c r="O358" s="230"/>
      <c r="P358" s="230"/>
      <c r="Q358" s="230"/>
      <c r="R358" s="230"/>
      <c r="S358" s="230"/>
      <c r="T358" s="231"/>
      <c r="AT358" s="232" t="s">
        <v>211</v>
      </c>
      <c r="AU358" s="232" t="s">
        <v>82</v>
      </c>
      <c r="AV358" s="13" t="s">
        <v>82</v>
      </c>
      <c r="AW358" s="13" t="s">
        <v>31</v>
      </c>
      <c r="AX358" s="13" t="s">
        <v>75</v>
      </c>
      <c r="AY358" s="232" t="s">
        <v>203</v>
      </c>
    </row>
    <row r="359" spans="1:65" s="14" customFormat="1" ht="11.25">
      <c r="B359" s="233"/>
      <c r="C359" s="234"/>
      <c r="D359" s="224" t="s">
        <v>211</v>
      </c>
      <c r="E359" s="235" t="s">
        <v>1</v>
      </c>
      <c r="F359" s="236" t="s">
        <v>82</v>
      </c>
      <c r="G359" s="234"/>
      <c r="H359" s="237">
        <v>1</v>
      </c>
      <c r="I359" s="238"/>
      <c r="J359" s="234"/>
      <c r="K359" s="234"/>
      <c r="L359" s="239"/>
      <c r="M359" s="240"/>
      <c r="N359" s="241"/>
      <c r="O359" s="241"/>
      <c r="P359" s="241"/>
      <c r="Q359" s="241"/>
      <c r="R359" s="241"/>
      <c r="S359" s="241"/>
      <c r="T359" s="242"/>
      <c r="AT359" s="243" t="s">
        <v>211</v>
      </c>
      <c r="AU359" s="243" t="s">
        <v>82</v>
      </c>
      <c r="AV359" s="14" t="s">
        <v>84</v>
      </c>
      <c r="AW359" s="14" t="s">
        <v>31</v>
      </c>
      <c r="AX359" s="14" t="s">
        <v>75</v>
      </c>
      <c r="AY359" s="243" t="s">
        <v>203</v>
      </c>
    </row>
    <row r="360" spans="1:65" s="15" customFormat="1" ht="11.25">
      <c r="B360" s="261"/>
      <c r="C360" s="262"/>
      <c r="D360" s="224" t="s">
        <v>211</v>
      </c>
      <c r="E360" s="263" t="s">
        <v>1</v>
      </c>
      <c r="F360" s="264" t="s">
        <v>5614</v>
      </c>
      <c r="G360" s="262"/>
      <c r="H360" s="265">
        <v>1</v>
      </c>
      <c r="I360" s="266"/>
      <c r="J360" s="262"/>
      <c r="K360" s="262"/>
      <c r="L360" s="267"/>
      <c r="M360" s="268"/>
      <c r="N360" s="269"/>
      <c r="O360" s="269"/>
      <c r="P360" s="269"/>
      <c r="Q360" s="269"/>
      <c r="R360" s="269"/>
      <c r="S360" s="269"/>
      <c r="T360" s="270"/>
      <c r="AT360" s="271" t="s">
        <v>211</v>
      </c>
      <c r="AU360" s="271" t="s">
        <v>82</v>
      </c>
      <c r="AV360" s="15" t="s">
        <v>209</v>
      </c>
      <c r="AW360" s="15" t="s">
        <v>31</v>
      </c>
      <c r="AX360" s="15" t="s">
        <v>82</v>
      </c>
      <c r="AY360" s="271" t="s">
        <v>203</v>
      </c>
    </row>
    <row r="361" spans="1:65" s="2" customFormat="1" ht="44.25" customHeight="1">
      <c r="A361" s="35"/>
      <c r="B361" s="36"/>
      <c r="C361" s="209" t="s">
        <v>1798</v>
      </c>
      <c r="D361" s="209" t="s">
        <v>205</v>
      </c>
      <c r="E361" s="210" t="s">
        <v>6747</v>
      </c>
      <c r="F361" s="211" t="s">
        <v>6748</v>
      </c>
      <c r="G361" s="212" t="s">
        <v>208</v>
      </c>
      <c r="H361" s="213">
        <v>2</v>
      </c>
      <c r="I361" s="214"/>
      <c r="J361" s="215">
        <f>ROUND(I361*H361,2)</f>
        <v>0</v>
      </c>
      <c r="K361" s="211" t="s">
        <v>1</v>
      </c>
      <c r="L361" s="40"/>
      <c r="M361" s="216" t="s">
        <v>1</v>
      </c>
      <c r="N361" s="217" t="s">
        <v>40</v>
      </c>
      <c r="O361" s="72"/>
      <c r="P361" s="218">
        <f>O361*H361</f>
        <v>0</v>
      </c>
      <c r="Q361" s="218">
        <v>0</v>
      </c>
      <c r="R361" s="218">
        <f>Q361*H361</f>
        <v>0</v>
      </c>
      <c r="S361" s="218">
        <v>0</v>
      </c>
      <c r="T361" s="219">
        <f>S361*H361</f>
        <v>0</v>
      </c>
      <c r="U361" s="35"/>
      <c r="V361" s="35"/>
      <c r="W361" s="35"/>
      <c r="X361" s="35"/>
      <c r="Y361" s="35"/>
      <c r="Z361" s="35"/>
      <c r="AA361" s="35"/>
      <c r="AB361" s="35"/>
      <c r="AC361" s="35"/>
      <c r="AD361" s="35"/>
      <c r="AE361" s="35"/>
      <c r="AR361" s="220" t="s">
        <v>209</v>
      </c>
      <c r="AT361" s="220" t="s">
        <v>205</v>
      </c>
      <c r="AU361" s="220" t="s">
        <v>82</v>
      </c>
      <c r="AY361" s="18" t="s">
        <v>203</v>
      </c>
      <c r="BE361" s="221">
        <f>IF(N361="základní",J361,0)</f>
        <v>0</v>
      </c>
      <c r="BF361" s="221">
        <f>IF(N361="snížená",J361,0)</f>
        <v>0</v>
      </c>
      <c r="BG361" s="221">
        <f>IF(N361="zákl. přenesená",J361,0)</f>
        <v>0</v>
      </c>
      <c r="BH361" s="221">
        <f>IF(N361="sníž. přenesená",J361,0)</f>
        <v>0</v>
      </c>
      <c r="BI361" s="221">
        <f>IF(N361="nulová",J361,0)</f>
        <v>0</v>
      </c>
      <c r="BJ361" s="18" t="s">
        <v>82</v>
      </c>
      <c r="BK361" s="221">
        <f>ROUND(I361*H361,2)</f>
        <v>0</v>
      </c>
      <c r="BL361" s="18" t="s">
        <v>209</v>
      </c>
      <c r="BM361" s="220" t="s">
        <v>2245</v>
      </c>
    </row>
    <row r="362" spans="1:65" s="13" customFormat="1" ht="11.25">
      <c r="B362" s="222"/>
      <c r="C362" s="223"/>
      <c r="D362" s="224" t="s">
        <v>211</v>
      </c>
      <c r="E362" s="225" t="s">
        <v>1</v>
      </c>
      <c r="F362" s="226" t="s">
        <v>6698</v>
      </c>
      <c r="G362" s="223"/>
      <c r="H362" s="225" t="s">
        <v>1</v>
      </c>
      <c r="I362" s="227"/>
      <c r="J362" s="223"/>
      <c r="K362" s="223"/>
      <c r="L362" s="228"/>
      <c r="M362" s="229"/>
      <c r="N362" s="230"/>
      <c r="O362" s="230"/>
      <c r="P362" s="230"/>
      <c r="Q362" s="230"/>
      <c r="R362" s="230"/>
      <c r="S362" s="230"/>
      <c r="T362" s="231"/>
      <c r="AT362" s="232" t="s">
        <v>211</v>
      </c>
      <c r="AU362" s="232" t="s">
        <v>82</v>
      </c>
      <c r="AV362" s="13" t="s">
        <v>82</v>
      </c>
      <c r="AW362" s="13" t="s">
        <v>31</v>
      </c>
      <c r="AX362" s="13" t="s">
        <v>75</v>
      </c>
      <c r="AY362" s="232" t="s">
        <v>203</v>
      </c>
    </row>
    <row r="363" spans="1:65" s="14" customFormat="1" ht="11.25">
      <c r="B363" s="233"/>
      <c r="C363" s="234"/>
      <c r="D363" s="224" t="s">
        <v>211</v>
      </c>
      <c r="E363" s="235" t="s">
        <v>1</v>
      </c>
      <c r="F363" s="236" t="s">
        <v>84</v>
      </c>
      <c r="G363" s="234"/>
      <c r="H363" s="237">
        <v>2</v>
      </c>
      <c r="I363" s="238"/>
      <c r="J363" s="234"/>
      <c r="K363" s="234"/>
      <c r="L363" s="239"/>
      <c r="M363" s="240"/>
      <c r="N363" s="241"/>
      <c r="O363" s="241"/>
      <c r="P363" s="241"/>
      <c r="Q363" s="241"/>
      <c r="R363" s="241"/>
      <c r="S363" s="241"/>
      <c r="T363" s="242"/>
      <c r="AT363" s="243" t="s">
        <v>211</v>
      </c>
      <c r="AU363" s="243" t="s">
        <v>82</v>
      </c>
      <c r="AV363" s="14" t="s">
        <v>84</v>
      </c>
      <c r="AW363" s="14" t="s">
        <v>31</v>
      </c>
      <c r="AX363" s="14" t="s">
        <v>75</v>
      </c>
      <c r="AY363" s="243" t="s">
        <v>203</v>
      </c>
    </row>
    <row r="364" spans="1:65" s="15" customFormat="1" ht="11.25">
      <c r="B364" s="261"/>
      <c r="C364" s="262"/>
      <c r="D364" s="224" t="s">
        <v>211</v>
      </c>
      <c r="E364" s="263" t="s">
        <v>1</v>
      </c>
      <c r="F364" s="264" t="s">
        <v>5614</v>
      </c>
      <c r="G364" s="262"/>
      <c r="H364" s="265">
        <v>2</v>
      </c>
      <c r="I364" s="266"/>
      <c r="J364" s="262"/>
      <c r="K364" s="262"/>
      <c r="L364" s="267"/>
      <c r="M364" s="268"/>
      <c r="N364" s="269"/>
      <c r="O364" s="269"/>
      <c r="P364" s="269"/>
      <c r="Q364" s="269"/>
      <c r="R364" s="269"/>
      <c r="S364" s="269"/>
      <c r="T364" s="270"/>
      <c r="AT364" s="271" t="s">
        <v>211</v>
      </c>
      <c r="AU364" s="271" t="s">
        <v>82</v>
      </c>
      <c r="AV364" s="15" t="s">
        <v>209</v>
      </c>
      <c r="AW364" s="15" t="s">
        <v>31</v>
      </c>
      <c r="AX364" s="15" t="s">
        <v>82</v>
      </c>
      <c r="AY364" s="271" t="s">
        <v>203</v>
      </c>
    </row>
    <row r="365" spans="1:65" s="2" customFormat="1" ht="33" customHeight="1">
      <c r="A365" s="35"/>
      <c r="B365" s="36"/>
      <c r="C365" s="209" t="s">
        <v>1803</v>
      </c>
      <c r="D365" s="209" t="s">
        <v>205</v>
      </c>
      <c r="E365" s="210" t="s">
        <v>6749</v>
      </c>
      <c r="F365" s="211" t="s">
        <v>6750</v>
      </c>
      <c r="G365" s="212" t="s">
        <v>208</v>
      </c>
      <c r="H365" s="213">
        <v>5</v>
      </c>
      <c r="I365" s="214"/>
      <c r="J365" s="215">
        <f>ROUND(I365*H365,2)</f>
        <v>0</v>
      </c>
      <c r="K365" s="211" t="s">
        <v>1</v>
      </c>
      <c r="L365" s="40"/>
      <c r="M365" s="216" t="s">
        <v>1</v>
      </c>
      <c r="N365" s="217" t="s">
        <v>40</v>
      </c>
      <c r="O365" s="72"/>
      <c r="P365" s="218">
        <f>O365*H365</f>
        <v>0</v>
      </c>
      <c r="Q365" s="218">
        <v>0</v>
      </c>
      <c r="R365" s="218">
        <f>Q365*H365</f>
        <v>0</v>
      </c>
      <c r="S365" s="218">
        <v>0</v>
      </c>
      <c r="T365" s="219">
        <f>S365*H365</f>
        <v>0</v>
      </c>
      <c r="U365" s="35"/>
      <c r="V365" s="35"/>
      <c r="W365" s="35"/>
      <c r="X365" s="35"/>
      <c r="Y365" s="35"/>
      <c r="Z365" s="35"/>
      <c r="AA365" s="35"/>
      <c r="AB365" s="35"/>
      <c r="AC365" s="35"/>
      <c r="AD365" s="35"/>
      <c r="AE365" s="35"/>
      <c r="AR365" s="220" t="s">
        <v>209</v>
      </c>
      <c r="AT365" s="220" t="s">
        <v>205</v>
      </c>
      <c r="AU365" s="220" t="s">
        <v>82</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209</v>
      </c>
      <c r="BM365" s="220" t="s">
        <v>2344</v>
      </c>
    </row>
    <row r="366" spans="1:65" s="13" customFormat="1" ht="11.25">
      <c r="B366" s="222"/>
      <c r="C366" s="223"/>
      <c r="D366" s="224" t="s">
        <v>211</v>
      </c>
      <c r="E366" s="225" t="s">
        <v>1</v>
      </c>
      <c r="F366" s="226" t="s">
        <v>6698</v>
      </c>
      <c r="G366" s="223"/>
      <c r="H366" s="225" t="s">
        <v>1</v>
      </c>
      <c r="I366" s="227"/>
      <c r="J366" s="223"/>
      <c r="K366" s="223"/>
      <c r="L366" s="228"/>
      <c r="M366" s="229"/>
      <c r="N366" s="230"/>
      <c r="O366" s="230"/>
      <c r="P366" s="230"/>
      <c r="Q366" s="230"/>
      <c r="R366" s="230"/>
      <c r="S366" s="230"/>
      <c r="T366" s="231"/>
      <c r="AT366" s="232" t="s">
        <v>211</v>
      </c>
      <c r="AU366" s="232" t="s">
        <v>82</v>
      </c>
      <c r="AV366" s="13" t="s">
        <v>82</v>
      </c>
      <c r="AW366" s="13" t="s">
        <v>31</v>
      </c>
      <c r="AX366" s="13" t="s">
        <v>75</v>
      </c>
      <c r="AY366" s="232" t="s">
        <v>203</v>
      </c>
    </row>
    <row r="367" spans="1:65" s="14" customFormat="1" ht="11.25">
      <c r="B367" s="233"/>
      <c r="C367" s="234"/>
      <c r="D367" s="224" t="s">
        <v>211</v>
      </c>
      <c r="E367" s="235" t="s">
        <v>1</v>
      </c>
      <c r="F367" s="236" t="s">
        <v>237</v>
      </c>
      <c r="G367" s="234"/>
      <c r="H367" s="237">
        <v>5</v>
      </c>
      <c r="I367" s="238"/>
      <c r="J367" s="234"/>
      <c r="K367" s="234"/>
      <c r="L367" s="239"/>
      <c r="M367" s="240"/>
      <c r="N367" s="241"/>
      <c r="O367" s="241"/>
      <c r="P367" s="241"/>
      <c r="Q367" s="241"/>
      <c r="R367" s="241"/>
      <c r="S367" s="241"/>
      <c r="T367" s="242"/>
      <c r="AT367" s="243" t="s">
        <v>211</v>
      </c>
      <c r="AU367" s="243" t="s">
        <v>82</v>
      </c>
      <c r="AV367" s="14" t="s">
        <v>84</v>
      </c>
      <c r="AW367" s="14" t="s">
        <v>31</v>
      </c>
      <c r="AX367" s="14" t="s">
        <v>75</v>
      </c>
      <c r="AY367" s="243" t="s">
        <v>203</v>
      </c>
    </row>
    <row r="368" spans="1:65" s="15" customFormat="1" ht="11.25">
      <c r="B368" s="261"/>
      <c r="C368" s="262"/>
      <c r="D368" s="224" t="s">
        <v>211</v>
      </c>
      <c r="E368" s="263" t="s">
        <v>1</v>
      </c>
      <c r="F368" s="264" t="s">
        <v>5614</v>
      </c>
      <c r="G368" s="262"/>
      <c r="H368" s="265">
        <v>5</v>
      </c>
      <c r="I368" s="266"/>
      <c r="J368" s="262"/>
      <c r="K368" s="262"/>
      <c r="L368" s="267"/>
      <c r="M368" s="268"/>
      <c r="N368" s="269"/>
      <c r="O368" s="269"/>
      <c r="P368" s="269"/>
      <c r="Q368" s="269"/>
      <c r="R368" s="269"/>
      <c r="S368" s="269"/>
      <c r="T368" s="270"/>
      <c r="AT368" s="271" t="s">
        <v>211</v>
      </c>
      <c r="AU368" s="271" t="s">
        <v>82</v>
      </c>
      <c r="AV368" s="15" t="s">
        <v>209</v>
      </c>
      <c r="AW368" s="15" t="s">
        <v>31</v>
      </c>
      <c r="AX368" s="15" t="s">
        <v>82</v>
      </c>
      <c r="AY368" s="271" t="s">
        <v>203</v>
      </c>
    </row>
    <row r="369" spans="1:65" s="2" customFormat="1" ht="33" customHeight="1">
      <c r="A369" s="35"/>
      <c r="B369" s="36"/>
      <c r="C369" s="209" t="s">
        <v>1808</v>
      </c>
      <c r="D369" s="209" t="s">
        <v>205</v>
      </c>
      <c r="E369" s="210" t="s">
        <v>6751</v>
      </c>
      <c r="F369" s="211" t="s">
        <v>6752</v>
      </c>
      <c r="G369" s="212" t="s">
        <v>208</v>
      </c>
      <c r="H369" s="213">
        <v>1</v>
      </c>
      <c r="I369" s="214"/>
      <c r="J369" s="215">
        <f>ROUND(I369*H369,2)</f>
        <v>0</v>
      </c>
      <c r="K369" s="211" t="s">
        <v>1</v>
      </c>
      <c r="L369" s="40"/>
      <c r="M369" s="216" t="s">
        <v>1</v>
      </c>
      <c r="N369" s="217" t="s">
        <v>40</v>
      </c>
      <c r="O369" s="72"/>
      <c r="P369" s="218">
        <f>O369*H369</f>
        <v>0</v>
      </c>
      <c r="Q369" s="218">
        <v>0</v>
      </c>
      <c r="R369" s="218">
        <f>Q369*H369</f>
        <v>0</v>
      </c>
      <c r="S369" s="218">
        <v>0</v>
      </c>
      <c r="T369" s="219">
        <f>S369*H369</f>
        <v>0</v>
      </c>
      <c r="U369" s="35"/>
      <c r="V369" s="35"/>
      <c r="W369" s="35"/>
      <c r="X369" s="35"/>
      <c r="Y369" s="35"/>
      <c r="Z369" s="35"/>
      <c r="AA369" s="35"/>
      <c r="AB369" s="35"/>
      <c r="AC369" s="35"/>
      <c r="AD369" s="35"/>
      <c r="AE369" s="35"/>
      <c r="AR369" s="220" t="s">
        <v>209</v>
      </c>
      <c r="AT369" s="220" t="s">
        <v>205</v>
      </c>
      <c r="AU369" s="220" t="s">
        <v>82</v>
      </c>
      <c r="AY369" s="18" t="s">
        <v>203</v>
      </c>
      <c r="BE369" s="221">
        <f>IF(N369="základní",J369,0)</f>
        <v>0</v>
      </c>
      <c r="BF369" s="221">
        <f>IF(N369="snížená",J369,0)</f>
        <v>0</v>
      </c>
      <c r="BG369" s="221">
        <f>IF(N369="zákl. přenesená",J369,0)</f>
        <v>0</v>
      </c>
      <c r="BH369" s="221">
        <f>IF(N369="sníž. přenesená",J369,0)</f>
        <v>0</v>
      </c>
      <c r="BI369" s="221">
        <f>IF(N369="nulová",J369,0)</f>
        <v>0</v>
      </c>
      <c r="BJ369" s="18" t="s">
        <v>82</v>
      </c>
      <c r="BK369" s="221">
        <f>ROUND(I369*H369,2)</f>
        <v>0</v>
      </c>
      <c r="BL369" s="18" t="s">
        <v>209</v>
      </c>
      <c r="BM369" s="220" t="s">
        <v>2354</v>
      </c>
    </row>
    <row r="370" spans="1:65" s="13" customFormat="1" ht="11.25">
      <c r="B370" s="222"/>
      <c r="C370" s="223"/>
      <c r="D370" s="224" t="s">
        <v>211</v>
      </c>
      <c r="E370" s="225" t="s">
        <v>1</v>
      </c>
      <c r="F370" s="226" t="s">
        <v>6698</v>
      </c>
      <c r="G370" s="223"/>
      <c r="H370" s="225" t="s">
        <v>1</v>
      </c>
      <c r="I370" s="227"/>
      <c r="J370" s="223"/>
      <c r="K370" s="223"/>
      <c r="L370" s="228"/>
      <c r="M370" s="229"/>
      <c r="N370" s="230"/>
      <c r="O370" s="230"/>
      <c r="P370" s="230"/>
      <c r="Q370" s="230"/>
      <c r="R370" s="230"/>
      <c r="S370" s="230"/>
      <c r="T370" s="231"/>
      <c r="AT370" s="232" t="s">
        <v>211</v>
      </c>
      <c r="AU370" s="232" t="s">
        <v>82</v>
      </c>
      <c r="AV370" s="13" t="s">
        <v>82</v>
      </c>
      <c r="AW370" s="13" t="s">
        <v>31</v>
      </c>
      <c r="AX370" s="13" t="s">
        <v>75</v>
      </c>
      <c r="AY370" s="232" t="s">
        <v>203</v>
      </c>
    </row>
    <row r="371" spans="1:65" s="14" customFormat="1" ht="11.25">
      <c r="B371" s="233"/>
      <c r="C371" s="234"/>
      <c r="D371" s="224" t="s">
        <v>211</v>
      </c>
      <c r="E371" s="235" t="s">
        <v>1</v>
      </c>
      <c r="F371" s="236" t="s">
        <v>82</v>
      </c>
      <c r="G371" s="234"/>
      <c r="H371" s="237">
        <v>1</v>
      </c>
      <c r="I371" s="238"/>
      <c r="J371" s="234"/>
      <c r="K371" s="234"/>
      <c r="L371" s="239"/>
      <c r="M371" s="240"/>
      <c r="N371" s="241"/>
      <c r="O371" s="241"/>
      <c r="P371" s="241"/>
      <c r="Q371" s="241"/>
      <c r="R371" s="241"/>
      <c r="S371" s="241"/>
      <c r="T371" s="242"/>
      <c r="AT371" s="243" t="s">
        <v>211</v>
      </c>
      <c r="AU371" s="243" t="s">
        <v>82</v>
      </c>
      <c r="AV371" s="14" t="s">
        <v>84</v>
      </c>
      <c r="AW371" s="14" t="s">
        <v>31</v>
      </c>
      <c r="AX371" s="14" t="s">
        <v>75</v>
      </c>
      <c r="AY371" s="243" t="s">
        <v>203</v>
      </c>
    </row>
    <row r="372" spans="1:65" s="15" customFormat="1" ht="11.25">
      <c r="B372" s="261"/>
      <c r="C372" s="262"/>
      <c r="D372" s="224" t="s">
        <v>211</v>
      </c>
      <c r="E372" s="263" t="s">
        <v>1</v>
      </c>
      <c r="F372" s="264" t="s">
        <v>5614</v>
      </c>
      <c r="G372" s="262"/>
      <c r="H372" s="265">
        <v>1</v>
      </c>
      <c r="I372" s="266"/>
      <c r="J372" s="262"/>
      <c r="K372" s="262"/>
      <c r="L372" s="267"/>
      <c r="M372" s="268"/>
      <c r="N372" s="269"/>
      <c r="O372" s="269"/>
      <c r="P372" s="269"/>
      <c r="Q372" s="269"/>
      <c r="R372" s="269"/>
      <c r="S372" s="269"/>
      <c r="T372" s="270"/>
      <c r="AT372" s="271" t="s">
        <v>211</v>
      </c>
      <c r="AU372" s="271" t="s">
        <v>82</v>
      </c>
      <c r="AV372" s="15" t="s">
        <v>209</v>
      </c>
      <c r="AW372" s="15" t="s">
        <v>31</v>
      </c>
      <c r="AX372" s="15" t="s">
        <v>82</v>
      </c>
      <c r="AY372" s="271" t="s">
        <v>203</v>
      </c>
    </row>
    <row r="373" spans="1:65" s="2" customFormat="1" ht="44.25" customHeight="1">
      <c r="A373" s="35"/>
      <c r="B373" s="36"/>
      <c r="C373" s="209" t="s">
        <v>1818</v>
      </c>
      <c r="D373" s="209" t="s">
        <v>205</v>
      </c>
      <c r="E373" s="210" t="s">
        <v>6753</v>
      </c>
      <c r="F373" s="211" t="s">
        <v>6754</v>
      </c>
      <c r="G373" s="212" t="s">
        <v>208</v>
      </c>
      <c r="H373" s="213">
        <v>2</v>
      </c>
      <c r="I373" s="214"/>
      <c r="J373" s="215">
        <f>ROUND(I373*H373,2)</f>
        <v>0</v>
      </c>
      <c r="K373" s="211" t="s">
        <v>1</v>
      </c>
      <c r="L373" s="40"/>
      <c r="M373" s="216" t="s">
        <v>1</v>
      </c>
      <c r="N373" s="217" t="s">
        <v>40</v>
      </c>
      <c r="O373" s="72"/>
      <c r="P373" s="218">
        <f>O373*H373</f>
        <v>0</v>
      </c>
      <c r="Q373" s="218">
        <v>0</v>
      </c>
      <c r="R373" s="218">
        <f>Q373*H373</f>
        <v>0</v>
      </c>
      <c r="S373" s="218">
        <v>0</v>
      </c>
      <c r="T373" s="219">
        <f>S373*H373</f>
        <v>0</v>
      </c>
      <c r="U373" s="35"/>
      <c r="V373" s="35"/>
      <c r="W373" s="35"/>
      <c r="X373" s="35"/>
      <c r="Y373" s="35"/>
      <c r="Z373" s="35"/>
      <c r="AA373" s="35"/>
      <c r="AB373" s="35"/>
      <c r="AC373" s="35"/>
      <c r="AD373" s="35"/>
      <c r="AE373" s="35"/>
      <c r="AR373" s="220" t="s">
        <v>209</v>
      </c>
      <c r="AT373" s="220" t="s">
        <v>205</v>
      </c>
      <c r="AU373" s="220" t="s">
        <v>82</v>
      </c>
      <c r="AY373" s="18" t="s">
        <v>203</v>
      </c>
      <c r="BE373" s="221">
        <f>IF(N373="základní",J373,0)</f>
        <v>0</v>
      </c>
      <c r="BF373" s="221">
        <f>IF(N373="snížená",J373,0)</f>
        <v>0</v>
      </c>
      <c r="BG373" s="221">
        <f>IF(N373="zákl. přenesená",J373,0)</f>
        <v>0</v>
      </c>
      <c r="BH373" s="221">
        <f>IF(N373="sníž. přenesená",J373,0)</f>
        <v>0</v>
      </c>
      <c r="BI373" s="221">
        <f>IF(N373="nulová",J373,0)</f>
        <v>0</v>
      </c>
      <c r="BJ373" s="18" t="s">
        <v>82</v>
      </c>
      <c r="BK373" s="221">
        <f>ROUND(I373*H373,2)</f>
        <v>0</v>
      </c>
      <c r="BL373" s="18" t="s">
        <v>209</v>
      </c>
      <c r="BM373" s="220" t="s">
        <v>2365</v>
      </c>
    </row>
    <row r="374" spans="1:65" s="13" customFormat="1" ht="11.25">
      <c r="B374" s="222"/>
      <c r="C374" s="223"/>
      <c r="D374" s="224" t="s">
        <v>211</v>
      </c>
      <c r="E374" s="225" t="s">
        <v>1</v>
      </c>
      <c r="F374" s="226" t="s">
        <v>6698</v>
      </c>
      <c r="G374" s="223"/>
      <c r="H374" s="225" t="s">
        <v>1</v>
      </c>
      <c r="I374" s="227"/>
      <c r="J374" s="223"/>
      <c r="K374" s="223"/>
      <c r="L374" s="228"/>
      <c r="M374" s="229"/>
      <c r="N374" s="230"/>
      <c r="O374" s="230"/>
      <c r="P374" s="230"/>
      <c r="Q374" s="230"/>
      <c r="R374" s="230"/>
      <c r="S374" s="230"/>
      <c r="T374" s="231"/>
      <c r="AT374" s="232" t="s">
        <v>211</v>
      </c>
      <c r="AU374" s="232" t="s">
        <v>82</v>
      </c>
      <c r="AV374" s="13" t="s">
        <v>82</v>
      </c>
      <c r="AW374" s="13" t="s">
        <v>31</v>
      </c>
      <c r="AX374" s="13" t="s">
        <v>75</v>
      </c>
      <c r="AY374" s="232" t="s">
        <v>203</v>
      </c>
    </row>
    <row r="375" spans="1:65" s="14" customFormat="1" ht="11.25">
      <c r="B375" s="233"/>
      <c r="C375" s="234"/>
      <c r="D375" s="224" t="s">
        <v>211</v>
      </c>
      <c r="E375" s="235" t="s">
        <v>1</v>
      </c>
      <c r="F375" s="236" t="s">
        <v>84</v>
      </c>
      <c r="G375" s="234"/>
      <c r="H375" s="237">
        <v>2</v>
      </c>
      <c r="I375" s="238"/>
      <c r="J375" s="234"/>
      <c r="K375" s="234"/>
      <c r="L375" s="239"/>
      <c r="M375" s="240"/>
      <c r="N375" s="241"/>
      <c r="O375" s="241"/>
      <c r="P375" s="241"/>
      <c r="Q375" s="241"/>
      <c r="R375" s="241"/>
      <c r="S375" s="241"/>
      <c r="T375" s="242"/>
      <c r="AT375" s="243" t="s">
        <v>211</v>
      </c>
      <c r="AU375" s="243" t="s">
        <v>82</v>
      </c>
      <c r="AV375" s="14" t="s">
        <v>84</v>
      </c>
      <c r="AW375" s="14" t="s">
        <v>31</v>
      </c>
      <c r="AX375" s="14" t="s">
        <v>75</v>
      </c>
      <c r="AY375" s="243" t="s">
        <v>203</v>
      </c>
    </row>
    <row r="376" spans="1:65" s="15" customFormat="1" ht="11.25">
      <c r="B376" s="261"/>
      <c r="C376" s="262"/>
      <c r="D376" s="224" t="s">
        <v>211</v>
      </c>
      <c r="E376" s="263" t="s">
        <v>1</v>
      </c>
      <c r="F376" s="264" t="s">
        <v>5614</v>
      </c>
      <c r="G376" s="262"/>
      <c r="H376" s="265">
        <v>2</v>
      </c>
      <c r="I376" s="266"/>
      <c r="J376" s="262"/>
      <c r="K376" s="262"/>
      <c r="L376" s="267"/>
      <c r="M376" s="268"/>
      <c r="N376" s="269"/>
      <c r="O376" s="269"/>
      <c r="P376" s="269"/>
      <c r="Q376" s="269"/>
      <c r="R376" s="269"/>
      <c r="S376" s="269"/>
      <c r="T376" s="270"/>
      <c r="AT376" s="271" t="s">
        <v>211</v>
      </c>
      <c r="AU376" s="271" t="s">
        <v>82</v>
      </c>
      <c r="AV376" s="15" t="s">
        <v>209</v>
      </c>
      <c r="AW376" s="15" t="s">
        <v>31</v>
      </c>
      <c r="AX376" s="15" t="s">
        <v>82</v>
      </c>
      <c r="AY376" s="271" t="s">
        <v>203</v>
      </c>
    </row>
    <row r="377" spans="1:65" s="2" customFormat="1" ht="44.25" customHeight="1">
      <c r="A377" s="35"/>
      <c r="B377" s="36"/>
      <c r="C377" s="209" t="s">
        <v>1825</v>
      </c>
      <c r="D377" s="209" t="s">
        <v>205</v>
      </c>
      <c r="E377" s="210" t="s">
        <v>6755</v>
      </c>
      <c r="F377" s="211" t="s">
        <v>6756</v>
      </c>
      <c r="G377" s="212" t="s">
        <v>208</v>
      </c>
      <c r="H377" s="213">
        <v>8</v>
      </c>
      <c r="I377" s="214"/>
      <c r="J377" s="215">
        <f>ROUND(I377*H377,2)</f>
        <v>0</v>
      </c>
      <c r="K377" s="211" t="s">
        <v>1</v>
      </c>
      <c r="L377" s="40"/>
      <c r="M377" s="216" t="s">
        <v>1</v>
      </c>
      <c r="N377" s="217" t="s">
        <v>40</v>
      </c>
      <c r="O377" s="72"/>
      <c r="P377" s="218">
        <f>O377*H377</f>
        <v>0</v>
      </c>
      <c r="Q377" s="218">
        <v>0</v>
      </c>
      <c r="R377" s="218">
        <f>Q377*H377</f>
        <v>0</v>
      </c>
      <c r="S377" s="218">
        <v>0</v>
      </c>
      <c r="T377" s="219">
        <f>S377*H377</f>
        <v>0</v>
      </c>
      <c r="U377" s="35"/>
      <c r="V377" s="35"/>
      <c r="W377" s="35"/>
      <c r="X377" s="35"/>
      <c r="Y377" s="35"/>
      <c r="Z377" s="35"/>
      <c r="AA377" s="35"/>
      <c r="AB377" s="35"/>
      <c r="AC377" s="35"/>
      <c r="AD377" s="35"/>
      <c r="AE377" s="35"/>
      <c r="AR377" s="220" t="s">
        <v>209</v>
      </c>
      <c r="AT377" s="220" t="s">
        <v>205</v>
      </c>
      <c r="AU377" s="220" t="s">
        <v>82</v>
      </c>
      <c r="AY377" s="18" t="s">
        <v>203</v>
      </c>
      <c r="BE377" s="221">
        <f>IF(N377="základní",J377,0)</f>
        <v>0</v>
      </c>
      <c r="BF377" s="221">
        <f>IF(N377="snížená",J377,0)</f>
        <v>0</v>
      </c>
      <c r="BG377" s="221">
        <f>IF(N377="zákl. přenesená",J377,0)</f>
        <v>0</v>
      </c>
      <c r="BH377" s="221">
        <f>IF(N377="sníž. přenesená",J377,0)</f>
        <v>0</v>
      </c>
      <c r="BI377" s="221">
        <f>IF(N377="nulová",J377,0)</f>
        <v>0</v>
      </c>
      <c r="BJ377" s="18" t="s">
        <v>82</v>
      </c>
      <c r="BK377" s="221">
        <f>ROUND(I377*H377,2)</f>
        <v>0</v>
      </c>
      <c r="BL377" s="18" t="s">
        <v>209</v>
      </c>
      <c r="BM377" s="220" t="s">
        <v>2375</v>
      </c>
    </row>
    <row r="378" spans="1:65" s="13" customFormat="1" ht="11.25">
      <c r="B378" s="222"/>
      <c r="C378" s="223"/>
      <c r="D378" s="224" t="s">
        <v>211</v>
      </c>
      <c r="E378" s="225" t="s">
        <v>1</v>
      </c>
      <c r="F378" s="226" t="s">
        <v>6698</v>
      </c>
      <c r="G378" s="223"/>
      <c r="H378" s="225" t="s">
        <v>1</v>
      </c>
      <c r="I378" s="227"/>
      <c r="J378" s="223"/>
      <c r="K378" s="223"/>
      <c r="L378" s="228"/>
      <c r="M378" s="229"/>
      <c r="N378" s="230"/>
      <c r="O378" s="230"/>
      <c r="P378" s="230"/>
      <c r="Q378" s="230"/>
      <c r="R378" s="230"/>
      <c r="S378" s="230"/>
      <c r="T378" s="231"/>
      <c r="AT378" s="232" t="s">
        <v>211</v>
      </c>
      <c r="AU378" s="232" t="s">
        <v>82</v>
      </c>
      <c r="AV378" s="13" t="s">
        <v>82</v>
      </c>
      <c r="AW378" s="13" t="s">
        <v>31</v>
      </c>
      <c r="AX378" s="13" t="s">
        <v>75</v>
      </c>
      <c r="AY378" s="232" t="s">
        <v>203</v>
      </c>
    </row>
    <row r="379" spans="1:65" s="14" customFormat="1" ht="11.25">
      <c r="B379" s="233"/>
      <c r="C379" s="234"/>
      <c r="D379" s="224" t="s">
        <v>211</v>
      </c>
      <c r="E379" s="235" t="s">
        <v>1</v>
      </c>
      <c r="F379" s="236" t="s">
        <v>361</v>
      </c>
      <c r="G379" s="234"/>
      <c r="H379" s="237">
        <v>8</v>
      </c>
      <c r="I379" s="238"/>
      <c r="J379" s="234"/>
      <c r="K379" s="234"/>
      <c r="L379" s="239"/>
      <c r="M379" s="240"/>
      <c r="N379" s="241"/>
      <c r="O379" s="241"/>
      <c r="P379" s="241"/>
      <c r="Q379" s="241"/>
      <c r="R379" s="241"/>
      <c r="S379" s="241"/>
      <c r="T379" s="242"/>
      <c r="AT379" s="243" t="s">
        <v>211</v>
      </c>
      <c r="AU379" s="243" t="s">
        <v>82</v>
      </c>
      <c r="AV379" s="14" t="s">
        <v>84</v>
      </c>
      <c r="AW379" s="14" t="s">
        <v>31</v>
      </c>
      <c r="AX379" s="14" t="s">
        <v>75</v>
      </c>
      <c r="AY379" s="243" t="s">
        <v>203</v>
      </c>
    </row>
    <row r="380" spans="1:65" s="15" customFormat="1" ht="11.25">
      <c r="B380" s="261"/>
      <c r="C380" s="262"/>
      <c r="D380" s="224" t="s">
        <v>211</v>
      </c>
      <c r="E380" s="263" t="s">
        <v>1</v>
      </c>
      <c r="F380" s="264" t="s">
        <v>5614</v>
      </c>
      <c r="G380" s="262"/>
      <c r="H380" s="265">
        <v>8</v>
      </c>
      <c r="I380" s="266"/>
      <c r="J380" s="262"/>
      <c r="K380" s="262"/>
      <c r="L380" s="267"/>
      <c r="M380" s="268"/>
      <c r="N380" s="269"/>
      <c r="O380" s="269"/>
      <c r="P380" s="269"/>
      <c r="Q380" s="269"/>
      <c r="R380" s="269"/>
      <c r="S380" s="269"/>
      <c r="T380" s="270"/>
      <c r="AT380" s="271" t="s">
        <v>211</v>
      </c>
      <c r="AU380" s="271" t="s">
        <v>82</v>
      </c>
      <c r="AV380" s="15" t="s">
        <v>209</v>
      </c>
      <c r="AW380" s="15" t="s">
        <v>31</v>
      </c>
      <c r="AX380" s="15" t="s">
        <v>82</v>
      </c>
      <c r="AY380" s="271" t="s">
        <v>203</v>
      </c>
    </row>
    <row r="381" spans="1:65" s="2" customFormat="1" ht="44.25" customHeight="1">
      <c r="A381" s="35"/>
      <c r="B381" s="36"/>
      <c r="C381" s="209" t="s">
        <v>1830</v>
      </c>
      <c r="D381" s="209" t="s">
        <v>205</v>
      </c>
      <c r="E381" s="210" t="s">
        <v>6757</v>
      </c>
      <c r="F381" s="211" t="s">
        <v>6758</v>
      </c>
      <c r="G381" s="212" t="s">
        <v>208</v>
      </c>
      <c r="H381" s="213">
        <v>5</v>
      </c>
      <c r="I381" s="214"/>
      <c r="J381" s="215">
        <f>ROUND(I381*H381,2)</f>
        <v>0</v>
      </c>
      <c r="K381" s="211" t="s">
        <v>1</v>
      </c>
      <c r="L381" s="40"/>
      <c r="M381" s="216" t="s">
        <v>1</v>
      </c>
      <c r="N381" s="217" t="s">
        <v>40</v>
      </c>
      <c r="O381" s="72"/>
      <c r="P381" s="218">
        <f>O381*H381</f>
        <v>0</v>
      </c>
      <c r="Q381" s="218">
        <v>0</v>
      </c>
      <c r="R381" s="218">
        <f>Q381*H381</f>
        <v>0</v>
      </c>
      <c r="S381" s="218">
        <v>0</v>
      </c>
      <c r="T381" s="219">
        <f>S381*H381</f>
        <v>0</v>
      </c>
      <c r="U381" s="35"/>
      <c r="V381" s="35"/>
      <c r="W381" s="35"/>
      <c r="X381" s="35"/>
      <c r="Y381" s="35"/>
      <c r="Z381" s="35"/>
      <c r="AA381" s="35"/>
      <c r="AB381" s="35"/>
      <c r="AC381" s="35"/>
      <c r="AD381" s="35"/>
      <c r="AE381" s="35"/>
      <c r="AR381" s="220" t="s">
        <v>209</v>
      </c>
      <c r="AT381" s="220" t="s">
        <v>205</v>
      </c>
      <c r="AU381" s="220" t="s">
        <v>82</v>
      </c>
      <c r="AY381" s="18" t="s">
        <v>203</v>
      </c>
      <c r="BE381" s="221">
        <f>IF(N381="základní",J381,0)</f>
        <v>0</v>
      </c>
      <c r="BF381" s="221">
        <f>IF(N381="snížená",J381,0)</f>
        <v>0</v>
      </c>
      <c r="BG381" s="221">
        <f>IF(N381="zákl. přenesená",J381,0)</f>
        <v>0</v>
      </c>
      <c r="BH381" s="221">
        <f>IF(N381="sníž. přenesená",J381,0)</f>
        <v>0</v>
      </c>
      <c r="BI381" s="221">
        <f>IF(N381="nulová",J381,0)</f>
        <v>0</v>
      </c>
      <c r="BJ381" s="18" t="s">
        <v>82</v>
      </c>
      <c r="BK381" s="221">
        <f>ROUND(I381*H381,2)</f>
        <v>0</v>
      </c>
      <c r="BL381" s="18" t="s">
        <v>209</v>
      </c>
      <c r="BM381" s="220" t="s">
        <v>2386</v>
      </c>
    </row>
    <row r="382" spans="1:65" s="13" customFormat="1" ht="11.25">
      <c r="B382" s="222"/>
      <c r="C382" s="223"/>
      <c r="D382" s="224" t="s">
        <v>211</v>
      </c>
      <c r="E382" s="225" t="s">
        <v>1</v>
      </c>
      <c r="F382" s="226" t="s">
        <v>6698</v>
      </c>
      <c r="G382" s="223"/>
      <c r="H382" s="225" t="s">
        <v>1</v>
      </c>
      <c r="I382" s="227"/>
      <c r="J382" s="223"/>
      <c r="K382" s="223"/>
      <c r="L382" s="228"/>
      <c r="M382" s="229"/>
      <c r="N382" s="230"/>
      <c r="O382" s="230"/>
      <c r="P382" s="230"/>
      <c r="Q382" s="230"/>
      <c r="R382" s="230"/>
      <c r="S382" s="230"/>
      <c r="T382" s="231"/>
      <c r="AT382" s="232" t="s">
        <v>211</v>
      </c>
      <c r="AU382" s="232" t="s">
        <v>82</v>
      </c>
      <c r="AV382" s="13" t="s">
        <v>82</v>
      </c>
      <c r="AW382" s="13" t="s">
        <v>31</v>
      </c>
      <c r="AX382" s="13" t="s">
        <v>75</v>
      </c>
      <c r="AY382" s="232" t="s">
        <v>203</v>
      </c>
    </row>
    <row r="383" spans="1:65" s="14" customFormat="1" ht="11.25">
      <c r="B383" s="233"/>
      <c r="C383" s="234"/>
      <c r="D383" s="224" t="s">
        <v>211</v>
      </c>
      <c r="E383" s="235" t="s">
        <v>1</v>
      </c>
      <c r="F383" s="236" t="s">
        <v>237</v>
      </c>
      <c r="G383" s="234"/>
      <c r="H383" s="237">
        <v>5</v>
      </c>
      <c r="I383" s="238"/>
      <c r="J383" s="234"/>
      <c r="K383" s="234"/>
      <c r="L383" s="239"/>
      <c r="M383" s="240"/>
      <c r="N383" s="241"/>
      <c r="O383" s="241"/>
      <c r="P383" s="241"/>
      <c r="Q383" s="241"/>
      <c r="R383" s="241"/>
      <c r="S383" s="241"/>
      <c r="T383" s="242"/>
      <c r="AT383" s="243" t="s">
        <v>211</v>
      </c>
      <c r="AU383" s="243" t="s">
        <v>82</v>
      </c>
      <c r="AV383" s="14" t="s">
        <v>84</v>
      </c>
      <c r="AW383" s="14" t="s">
        <v>31</v>
      </c>
      <c r="AX383" s="14" t="s">
        <v>75</v>
      </c>
      <c r="AY383" s="243" t="s">
        <v>203</v>
      </c>
    </row>
    <row r="384" spans="1:65" s="15" customFormat="1" ht="11.25">
      <c r="B384" s="261"/>
      <c r="C384" s="262"/>
      <c r="D384" s="224" t="s">
        <v>211</v>
      </c>
      <c r="E384" s="263" t="s">
        <v>1</v>
      </c>
      <c r="F384" s="264" t="s">
        <v>5614</v>
      </c>
      <c r="G384" s="262"/>
      <c r="H384" s="265">
        <v>5</v>
      </c>
      <c r="I384" s="266"/>
      <c r="J384" s="262"/>
      <c r="K384" s="262"/>
      <c r="L384" s="267"/>
      <c r="M384" s="268"/>
      <c r="N384" s="269"/>
      <c r="O384" s="269"/>
      <c r="P384" s="269"/>
      <c r="Q384" s="269"/>
      <c r="R384" s="269"/>
      <c r="S384" s="269"/>
      <c r="T384" s="270"/>
      <c r="AT384" s="271" t="s">
        <v>211</v>
      </c>
      <c r="AU384" s="271" t="s">
        <v>82</v>
      </c>
      <c r="AV384" s="15" t="s">
        <v>209</v>
      </c>
      <c r="AW384" s="15" t="s">
        <v>31</v>
      </c>
      <c r="AX384" s="15" t="s">
        <v>82</v>
      </c>
      <c r="AY384" s="271" t="s">
        <v>203</v>
      </c>
    </row>
    <row r="385" spans="1:65" s="2" customFormat="1" ht="44.25" customHeight="1">
      <c r="A385" s="35"/>
      <c r="B385" s="36"/>
      <c r="C385" s="209" t="s">
        <v>1838</v>
      </c>
      <c r="D385" s="209" t="s">
        <v>205</v>
      </c>
      <c r="E385" s="210" t="s">
        <v>6759</v>
      </c>
      <c r="F385" s="211" t="s">
        <v>6760</v>
      </c>
      <c r="G385" s="212" t="s">
        <v>208</v>
      </c>
      <c r="H385" s="213">
        <v>1</v>
      </c>
      <c r="I385" s="214"/>
      <c r="J385" s="215">
        <f>ROUND(I385*H385,2)</f>
        <v>0</v>
      </c>
      <c r="K385" s="211" t="s">
        <v>1</v>
      </c>
      <c r="L385" s="40"/>
      <c r="M385" s="216" t="s">
        <v>1</v>
      </c>
      <c r="N385" s="217" t="s">
        <v>40</v>
      </c>
      <c r="O385" s="72"/>
      <c r="P385" s="218">
        <f>O385*H385</f>
        <v>0</v>
      </c>
      <c r="Q385" s="218">
        <v>0</v>
      </c>
      <c r="R385" s="218">
        <f>Q385*H385</f>
        <v>0</v>
      </c>
      <c r="S385" s="218">
        <v>0</v>
      </c>
      <c r="T385" s="219">
        <f>S385*H385</f>
        <v>0</v>
      </c>
      <c r="U385" s="35"/>
      <c r="V385" s="35"/>
      <c r="W385" s="35"/>
      <c r="X385" s="35"/>
      <c r="Y385" s="35"/>
      <c r="Z385" s="35"/>
      <c r="AA385" s="35"/>
      <c r="AB385" s="35"/>
      <c r="AC385" s="35"/>
      <c r="AD385" s="35"/>
      <c r="AE385" s="35"/>
      <c r="AR385" s="220" t="s">
        <v>209</v>
      </c>
      <c r="AT385" s="220" t="s">
        <v>205</v>
      </c>
      <c r="AU385" s="220" t="s">
        <v>82</v>
      </c>
      <c r="AY385" s="18" t="s">
        <v>203</v>
      </c>
      <c r="BE385" s="221">
        <f>IF(N385="základní",J385,0)</f>
        <v>0</v>
      </c>
      <c r="BF385" s="221">
        <f>IF(N385="snížená",J385,0)</f>
        <v>0</v>
      </c>
      <c r="BG385" s="221">
        <f>IF(N385="zákl. přenesená",J385,0)</f>
        <v>0</v>
      </c>
      <c r="BH385" s="221">
        <f>IF(N385="sníž. přenesená",J385,0)</f>
        <v>0</v>
      </c>
      <c r="BI385" s="221">
        <f>IF(N385="nulová",J385,0)</f>
        <v>0</v>
      </c>
      <c r="BJ385" s="18" t="s">
        <v>82</v>
      </c>
      <c r="BK385" s="221">
        <f>ROUND(I385*H385,2)</f>
        <v>0</v>
      </c>
      <c r="BL385" s="18" t="s">
        <v>209</v>
      </c>
      <c r="BM385" s="220" t="s">
        <v>2396</v>
      </c>
    </row>
    <row r="386" spans="1:65" s="13" customFormat="1" ht="11.25">
      <c r="B386" s="222"/>
      <c r="C386" s="223"/>
      <c r="D386" s="224" t="s">
        <v>211</v>
      </c>
      <c r="E386" s="225" t="s">
        <v>1</v>
      </c>
      <c r="F386" s="226" t="s">
        <v>6698</v>
      </c>
      <c r="G386" s="223"/>
      <c r="H386" s="225" t="s">
        <v>1</v>
      </c>
      <c r="I386" s="227"/>
      <c r="J386" s="223"/>
      <c r="K386" s="223"/>
      <c r="L386" s="228"/>
      <c r="M386" s="229"/>
      <c r="N386" s="230"/>
      <c r="O386" s="230"/>
      <c r="P386" s="230"/>
      <c r="Q386" s="230"/>
      <c r="R386" s="230"/>
      <c r="S386" s="230"/>
      <c r="T386" s="231"/>
      <c r="AT386" s="232" t="s">
        <v>211</v>
      </c>
      <c r="AU386" s="232" t="s">
        <v>82</v>
      </c>
      <c r="AV386" s="13" t="s">
        <v>82</v>
      </c>
      <c r="AW386" s="13" t="s">
        <v>31</v>
      </c>
      <c r="AX386" s="13" t="s">
        <v>75</v>
      </c>
      <c r="AY386" s="232" t="s">
        <v>203</v>
      </c>
    </row>
    <row r="387" spans="1:65" s="14" customFormat="1" ht="11.25">
      <c r="B387" s="233"/>
      <c r="C387" s="234"/>
      <c r="D387" s="224" t="s">
        <v>211</v>
      </c>
      <c r="E387" s="235" t="s">
        <v>1</v>
      </c>
      <c r="F387" s="236" t="s">
        <v>82</v>
      </c>
      <c r="G387" s="234"/>
      <c r="H387" s="237">
        <v>1</v>
      </c>
      <c r="I387" s="238"/>
      <c r="J387" s="234"/>
      <c r="K387" s="234"/>
      <c r="L387" s="239"/>
      <c r="M387" s="240"/>
      <c r="N387" s="241"/>
      <c r="O387" s="241"/>
      <c r="P387" s="241"/>
      <c r="Q387" s="241"/>
      <c r="R387" s="241"/>
      <c r="S387" s="241"/>
      <c r="T387" s="242"/>
      <c r="AT387" s="243" t="s">
        <v>211</v>
      </c>
      <c r="AU387" s="243" t="s">
        <v>82</v>
      </c>
      <c r="AV387" s="14" t="s">
        <v>84</v>
      </c>
      <c r="AW387" s="14" t="s">
        <v>31</v>
      </c>
      <c r="AX387" s="14" t="s">
        <v>75</v>
      </c>
      <c r="AY387" s="243" t="s">
        <v>203</v>
      </c>
    </row>
    <row r="388" spans="1:65" s="15" customFormat="1" ht="11.25">
      <c r="B388" s="261"/>
      <c r="C388" s="262"/>
      <c r="D388" s="224" t="s">
        <v>211</v>
      </c>
      <c r="E388" s="263" t="s">
        <v>1</v>
      </c>
      <c r="F388" s="264" t="s">
        <v>5614</v>
      </c>
      <c r="G388" s="262"/>
      <c r="H388" s="265">
        <v>1</v>
      </c>
      <c r="I388" s="266"/>
      <c r="J388" s="262"/>
      <c r="K388" s="262"/>
      <c r="L388" s="267"/>
      <c r="M388" s="268"/>
      <c r="N388" s="269"/>
      <c r="O388" s="269"/>
      <c r="P388" s="269"/>
      <c r="Q388" s="269"/>
      <c r="R388" s="269"/>
      <c r="S388" s="269"/>
      <c r="T388" s="270"/>
      <c r="AT388" s="271" t="s">
        <v>211</v>
      </c>
      <c r="AU388" s="271" t="s">
        <v>82</v>
      </c>
      <c r="AV388" s="15" t="s">
        <v>209</v>
      </c>
      <c r="AW388" s="15" t="s">
        <v>31</v>
      </c>
      <c r="AX388" s="15" t="s">
        <v>82</v>
      </c>
      <c r="AY388" s="271" t="s">
        <v>203</v>
      </c>
    </row>
    <row r="389" spans="1:65" s="2" customFormat="1" ht="44.25" customHeight="1">
      <c r="A389" s="35"/>
      <c r="B389" s="36"/>
      <c r="C389" s="209" t="s">
        <v>1845</v>
      </c>
      <c r="D389" s="209" t="s">
        <v>205</v>
      </c>
      <c r="E389" s="210" t="s">
        <v>6761</v>
      </c>
      <c r="F389" s="211" t="s">
        <v>6762</v>
      </c>
      <c r="G389" s="212" t="s">
        <v>208</v>
      </c>
      <c r="H389" s="213">
        <v>1</v>
      </c>
      <c r="I389" s="214"/>
      <c r="J389" s="215">
        <f>ROUND(I389*H389,2)</f>
        <v>0</v>
      </c>
      <c r="K389" s="211" t="s">
        <v>1</v>
      </c>
      <c r="L389" s="40"/>
      <c r="M389" s="216" t="s">
        <v>1</v>
      </c>
      <c r="N389" s="217" t="s">
        <v>40</v>
      </c>
      <c r="O389" s="72"/>
      <c r="P389" s="218">
        <f>O389*H389</f>
        <v>0</v>
      </c>
      <c r="Q389" s="218">
        <v>0</v>
      </c>
      <c r="R389" s="218">
        <f>Q389*H389</f>
        <v>0</v>
      </c>
      <c r="S389" s="218">
        <v>0</v>
      </c>
      <c r="T389" s="219">
        <f>S389*H389</f>
        <v>0</v>
      </c>
      <c r="U389" s="35"/>
      <c r="V389" s="35"/>
      <c r="W389" s="35"/>
      <c r="X389" s="35"/>
      <c r="Y389" s="35"/>
      <c r="Z389" s="35"/>
      <c r="AA389" s="35"/>
      <c r="AB389" s="35"/>
      <c r="AC389" s="35"/>
      <c r="AD389" s="35"/>
      <c r="AE389" s="35"/>
      <c r="AR389" s="220" t="s">
        <v>209</v>
      </c>
      <c r="AT389" s="220" t="s">
        <v>205</v>
      </c>
      <c r="AU389" s="220" t="s">
        <v>82</v>
      </c>
      <c r="AY389" s="18" t="s">
        <v>203</v>
      </c>
      <c r="BE389" s="221">
        <f>IF(N389="základní",J389,0)</f>
        <v>0</v>
      </c>
      <c r="BF389" s="221">
        <f>IF(N389="snížená",J389,0)</f>
        <v>0</v>
      </c>
      <c r="BG389" s="221">
        <f>IF(N389="zákl. přenesená",J389,0)</f>
        <v>0</v>
      </c>
      <c r="BH389" s="221">
        <f>IF(N389="sníž. přenesená",J389,0)</f>
        <v>0</v>
      </c>
      <c r="BI389" s="221">
        <f>IF(N389="nulová",J389,0)</f>
        <v>0</v>
      </c>
      <c r="BJ389" s="18" t="s">
        <v>82</v>
      </c>
      <c r="BK389" s="221">
        <f>ROUND(I389*H389,2)</f>
        <v>0</v>
      </c>
      <c r="BL389" s="18" t="s">
        <v>209</v>
      </c>
      <c r="BM389" s="220" t="s">
        <v>2406</v>
      </c>
    </row>
    <row r="390" spans="1:65" s="13" customFormat="1" ht="11.25">
      <c r="B390" s="222"/>
      <c r="C390" s="223"/>
      <c r="D390" s="224" t="s">
        <v>211</v>
      </c>
      <c r="E390" s="225" t="s">
        <v>1</v>
      </c>
      <c r="F390" s="226" t="s">
        <v>6698</v>
      </c>
      <c r="G390" s="223"/>
      <c r="H390" s="225" t="s">
        <v>1</v>
      </c>
      <c r="I390" s="227"/>
      <c r="J390" s="223"/>
      <c r="K390" s="223"/>
      <c r="L390" s="228"/>
      <c r="M390" s="229"/>
      <c r="N390" s="230"/>
      <c r="O390" s="230"/>
      <c r="P390" s="230"/>
      <c r="Q390" s="230"/>
      <c r="R390" s="230"/>
      <c r="S390" s="230"/>
      <c r="T390" s="231"/>
      <c r="AT390" s="232" t="s">
        <v>211</v>
      </c>
      <c r="AU390" s="232" t="s">
        <v>82</v>
      </c>
      <c r="AV390" s="13" t="s">
        <v>82</v>
      </c>
      <c r="AW390" s="13" t="s">
        <v>31</v>
      </c>
      <c r="AX390" s="13" t="s">
        <v>75</v>
      </c>
      <c r="AY390" s="232" t="s">
        <v>203</v>
      </c>
    </row>
    <row r="391" spans="1:65" s="14" customFormat="1" ht="11.25">
      <c r="B391" s="233"/>
      <c r="C391" s="234"/>
      <c r="D391" s="224" t="s">
        <v>211</v>
      </c>
      <c r="E391" s="235" t="s">
        <v>1</v>
      </c>
      <c r="F391" s="236" t="s">
        <v>82</v>
      </c>
      <c r="G391" s="234"/>
      <c r="H391" s="237">
        <v>1</v>
      </c>
      <c r="I391" s="238"/>
      <c r="J391" s="234"/>
      <c r="K391" s="234"/>
      <c r="L391" s="239"/>
      <c r="M391" s="240"/>
      <c r="N391" s="241"/>
      <c r="O391" s="241"/>
      <c r="P391" s="241"/>
      <c r="Q391" s="241"/>
      <c r="R391" s="241"/>
      <c r="S391" s="241"/>
      <c r="T391" s="242"/>
      <c r="AT391" s="243" t="s">
        <v>211</v>
      </c>
      <c r="AU391" s="243" t="s">
        <v>82</v>
      </c>
      <c r="AV391" s="14" t="s">
        <v>84</v>
      </c>
      <c r="AW391" s="14" t="s">
        <v>31</v>
      </c>
      <c r="AX391" s="14" t="s">
        <v>75</v>
      </c>
      <c r="AY391" s="243" t="s">
        <v>203</v>
      </c>
    </row>
    <row r="392" spans="1:65" s="15" customFormat="1" ht="11.25">
      <c r="B392" s="261"/>
      <c r="C392" s="262"/>
      <c r="D392" s="224" t="s">
        <v>211</v>
      </c>
      <c r="E392" s="263" t="s">
        <v>1</v>
      </c>
      <c r="F392" s="264" t="s">
        <v>5614</v>
      </c>
      <c r="G392" s="262"/>
      <c r="H392" s="265">
        <v>1</v>
      </c>
      <c r="I392" s="266"/>
      <c r="J392" s="262"/>
      <c r="K392" s="262"/>
      <c r="L392" s="267"/>
      <c r="M392" s="268"/>
      <c r="N392" s="269"/>
      <c r="O392" s="269"/>
      <c r="P392" s="269"/>
      <c r="Q392" s="269"/>
      <c r="R392" s="269"/>
      <c r="S392" s="269"/>
      <c r="T392" s="270"/>
      <c r="AT392" s="271" t="s">
        <v>211</v>
      </c>
      <c r="AU392" s="271" t="s">
        <v>82</v>
      </c>
      <c r="AV392" s="15" t="s">
        <v>209</v>
      </c>
      <c r="AW392" s="15" t="s">
        <v>31</v>
      </c>
      <c r="AX392" s="15" t="s">
        <v>82</v>
      </c>
      <c r="AY392" s="271" t="s">
        <v>203</v>
      </c>
    </row>
    <row r="393" spans="1:65" s="2" customFormat="1" ht="33" customHeight="1">
      <c r="A393" s="35"/>
      <c r="B393" s="36"/>
      <c r="C393" s="209" t="s">
        <v>2097</v>
      </c>
      <c r="D393" s="209" t="s">
        <v>205</v>
      </c>
      <c r="E393" s="210" t="s">
        <v>6763</v>
      </c>
      <c r="F393" s="211" t="s">
        <v>6764</v>
      </c>
      <c r="G393" s="212" t="s">
        <v>208</v>
      </c>
      <c r="H393" s="213">
        <v>32</v>
      </c>
      <c r="I393" s="214"/>
      <c r="J393" s="215">
        <f>ROUND(I393*H393,2)</f>
        <v>0</v>
      </c>
      <c r="K393" s="211" t="s">
        <v>1</v>
      </c>
      <c r="L393" s="40"/>
      <c r="M393" s="216" t="s">
        <v>1</v>
      </c>
      <c r="N393" s="217" t="s">
        <v>40</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209</v>
      </c>
      <c r="AT393" s="220" t="s">
        <v>205</v>
      </c>
      <c r="AU393" s="220" t="s">
        <v>82</v>
      </c>
      <c r="AY393" s="18" t="s">
        <v>203</v>
      </c>
      <c r="BE393" s="221">
        <f>IF(N393="základní",J393,0)</f>
        <v>0</v>
      </c>
      <c r="BF393" s="221">
        <f>IF(N393="snížená",J393,0)</f>
        <v>0</v>
      </c>
      <c r="BG393" s="221">
        <f>IF(N393="zákl. přenesená",J393,0)</f>
        <v>0</v>
      </c>
      <c r="BH393" s="221">
        <f>IF(N393="sníž. přenesená",J393,0)</f>
        <v>0</v>
      </c>
      <c r="BI393" s="221">
        <f>IF(N393="nulová",J393,0)</f>
        <v>0</v>
      </c>
      <c r="BJ393" s="18" t="s">
        <v>82</v>
      </c>
      <c r="BK393" s="221">
        <f>ROUND(I393*H393,2)</f>
        <v>0</v>
      </c>
      <c r="BL393" s="18" t="s">
        <v>209</v>
      </c>
      <c r="BM393" s="220" t="s">
        <v>2417</v>
      </c>
    </row>
    <row r="394" spans="1:65" s="13" customFormat="1" ht="11.25">
      <c r="B394" s="222"/>
      <c r="C394" s="223"/>
      <c r="D394" s="224" t="s">
        <v>211</v>
      </c>
      <c r="E394" s="225" t="s">
        <v>1</v>
      </c>
      <c r="F394" s="226" t="s">
        <v>6698</v>
      </c>
      <c r="G394" s="223"/>
      <c r="H394" s="225" t="s">
        <v>1</v>
      </c>
      <c r="I394" s="227"/>
      <c r="J394" s="223"/>
      <c r="K394" s="223"/>
      <c r="L394" s="228"/>
      <c r="M394" s="229"/>
      <c r="N394" s="230"/>
      <c r="O394" s="230"/>
      <c r="P394" s="230"/>
      <c r="Q394" s="230"/>
      <c r="R394" s="230"/>
      <c r="S394" s="230"/>
      <c r="T394" s="231"/>
      <c r="AT394" s="232" t="s">
        <v>211</v>
      </c>
      <c r="AU394" s="232" t="s">
        <v>82</v>
      </c>
      <c r="AV394" s="13" t="s">
        <v>82</v>
      </c>
      <c r="AW394" s="13" t="s">
        <v>31</v>
      </c>
      <c r="AX394" s="13" t="s">
        <v>75</v>
      </c>
      <c r="AY394" s="232" t="s">
        <v>203</v>
      </c>
    </row>
    <row r="395" spans="1:65" s="14" customFormat="1" ht="11.25">
      <c r="B395" s="233"/>
      <c r="C395" s="234"/>
      <c r="D395" s="224" t="s">
        <v>211</v>
      </c>
      <c r="E395" s="235" t="s">
        <v>1</v>
      </c>
      <c r="F395" s="236" t="s">
        <v>1661</v>
      </c>
      <c r="G395" s="234"/>
      <c r="H395" s="237">
        <v>32</v>
      </c>
      <c r="I395" s="238"/>
      <c r="J395" s="234"/>
      <c r="K395" s="234"/>
      <c r="L395" s="239"/>
      <c r="M395" s="240"/>
      <c r="N395" s="241"/>
      <c r="O395" s="241"/>
      <c r="P395" s="241"/>
      <c r="Q395" s="241"/>
      <c r="R395" s="241"/>
      <c r="S395" s="241"/>
      <c r="T395" s="242"/>
      <c r="AT395" s="243" t="s">
        <v>211</v>
      </c>
      <c r="AU395" s="243" t="s">
        <v>82</v>
      </c>
      <c r="AV395" s="14" t="s">
        <v>84</v>
      </c>
      <c r="AW395" s="14" t="s">
        <v>31</v>
      </c>
      <c r="AX395" s="14" t="s">
        <v>75</v>
      </c>
      <c r="AY395" s="243" t="s">
        <v>203</v>
      </c>
    </row>
    <row r="396" spans="1:65" s="15" customFormat="1" ht="11.25">
      <c r="B396" s="261"/>
      <c r="C396" s="262"/>
      <c r="D396" s="224" t="s">
        <v>211</v>
      </c>
      <c r="E396" s="263" t="s">
        <v>1</v>
      </c>
      <c r="F396" s="264" t="s">
        <v>5614</v>
      </c>
      <c r="G396" s="262"/>
      <c r="H396" s="265">
        <v>32</v>
      </c>
      <c r="I396" s="266"/>
      <c r="J396" s="262"/>
      <c r="K396" s="262"/>
      <c r="L396" s="267"/>
      <c r="M396" s="268"/>
      <c r="N396" s="269"/>
      <c r="O396" s="269"/>
      <c r="P396" s="269"/>
      <c r="Q396" s="269"/>
      <c r="R396" s="269"/>
      <c r="S396" s="269"/>
      <c r="T396" s="270"/>
      <c r="AT396" s="271" t="s">
        <v>211</v>
      </c>
      <c r="AU396" s="271" t="s">
        <v>82</v>
      </c>
      <c r="AV396" s="15" t="s">
        <v>209</v>
      </c>
      <c r="AW396" s="15" t="s">
        <v>31</v>
      </c>
      <c r="AX396" s="15" t="s">
        <v>82</v>
      </c>
      <c r="AY396" s="271" t="s">
        <v>203</v>
      </c>
    </row>
    <row r="397" spans="1:65" s="2" customFormat="1" ht="33" customHeight="1">
      <c r="A397" s="35"/>
      <c r="B397" s="36"/>
      <c r="C397" s="209" t="s">
        <v>2177</v>
      </c>
      <c r="D397" s="209" t="s">
        <v>205</v>
      </c>
      <c r="E397" s="210" t="s">
        <v>6765</v>
      </c>
      <c r="F397" s="211" t="s">
        <v>6766</v>
      </c>
      <c r="G397" s="212" t="s">
        <v>208</v>
      </c>
      <c r="H397" s="213">
        <v>6</v>
      </c>
      <c r="I397" s="214"/>
      <c r="J397" s="215">
        <f>ROUND(I397*H397,2)</f>
        <v>0</v>
      </c>
      <c r="K397" s="211" t="s">
        <v>1</v>
      </c>
      <c r="L397" s="40"/>
      <c r="M397" s="216" t="s">
        <v>1</v>
      </c>
      <c r="N397" s="217" t="s">
        <v>40</v>
      </c>
      <c r="O397" s="72"/>
      <c r="P397" s="218">
        <f>O397*H397</f>
        <v>0</v>
      </c>
      <c r="Q397" s="218">
        <v>0</v>
      </c>
      <c r="R397" s="218">
        <f>Q397*H397</f>
        <v>0</v>
      </c>
      <c r="S397" s="218">
        <v>0</v>
      </c>
      <c r="T397" s="219">
        <f>S397*H397</f>
        <v>0</v>
      </c>
      <c r="U397" s="35"/>
      <c r="V397" s="35"/>
      <c r="W397" s="35"/>
      <c r="X397" s="35"/>
      <c r="Y397" s="35"/>
      <c r="Z397" s="35"/>
      <c r="AA397" s="35"/>
      <c r="AB397" s="35"/>
      <c r="AC397" s="35"/>
      <c r="AD397" s="35"/>
      <c r="AE397" s="35"/>
      <c r="AR397" s="220" t="s">
        <v>209</v>
      </c>
      <c r="AT397" s="220" t="s">
        <v>205</v>
      </c>
      <c r="AU397" s="220" t="s">
        <v>82</v>
      </c>
      <c r="AY397" s="18" t="s">
        <v>203</v>
      </c>
      <c r="BE397" s="221">
        <f>IF(N397="základní",J397,0)</f>
        <v>0</v>
      </c>
      <c r="BF397" s="221">
        <f>IF(N397="snížená",J397,0)</f>
        <v>0</v>
      </c>
      <c r="BG397" s="221">
        <f>IF(N397="zákl. přenesená",J397,0)</f>
        <v>0</v>
      </c>
      <c r="BH397" s="221">
        <f>IF(N397="sníž. přenesená",J397,0)</f>
        <v>0</v>
      </c>
      <c r="BI397" s="221">
        <f>IF(N397="nulová",J397,0)</f>
        <v>0</v>
      </c>
      <c r="BJ397" s="18" t="s">
        <v>82</v>
      </c>
      <c r="BK397" s="221">
        <f>ROUND(I397*H397,2)</f>
        <v>0</v>
      </c>
      <c r="BL397" s="18" t="s">
        <v>209</v>
      </c>
      <c r="BM397" s="220" t="s">
        <v>2426</v>
      </c>
    </row>
    <row r="398" spans="1:65" s="13" customFormat="1" ht="11.25">
      <c r="B398" s="222"/>
      <c r="C398" s="223"/>
      <c r="D398" s="224" t="s">
        <v>211</v>
      </c>
      <c r="E398" s="225" t="s">
        <v>1</v>
      </c>
      <c r="F398" s="226" t="s">
        <v>6698</v>
      </c>
      <c r="G398" s="223"/>
      <c r="H398" s="225" t="s">
        <v>1</v>
      </c>
      <c r="I398" s="227"/>
      <c r="J398" s="223"/>
      <c r="K398" s="223"/>
      <c r="L398" s="228"/>
      <c r="M398" s="229"/>
      <c r="N398" s="230"/>
      <c r="O398" s="230"/>
      <c r="P398" s="230"/>
      <c r="Q398" s="230"/>
      <c r="R398" s="230"/>
      <c r="S398" s="230"/>
      <c r="T398" s="231"/>
      <c r="AT398" s="232" t="s">
        <v>211</v>
      </c>
      <c r="AU398" s="232" t="s">
        <v>82</v>
      </c>
      <c r="AV398" s="13" t="s">
        <v>82</v>
      </c>
      <c r="AW398" s="13" t="s">
        <v>31</v>
      </c>
      <c r="AX398" s="13" t="s">
        <v>75</v>
      </c>
      <c r="AY398" s="232" t="s">
        <v>203</v>
      </c>
    </row>
    <row r="399" spans="1:65" s="14" customFormat="1" ht="11.25">
      <c r="B399" s="233"/>
      <c r="C399" s="234"/>
      <c r="D399" s="224" t="s">
        <v>211</v>
      </c>
      <c r="E399" s="235" t="s">
        <v>1</v>
      </c>
      <c r="F399" s="236" t="s">
        <v>252</v>
      </c>
      <c r="G399" s="234"/>
      <c r="H399" s="237">
        <v>6</v>
      </c>
      <c r="I399" s="238"/>
      <c r="J399" s="234"/>
      <c r="K399" s="234"/>
      <c r="L399" s="239"/>
      <c r="M399" s="240"/>
      <c r="N399" s="241"/>
      <c r="O399" s="241"/>
      <c r="P399" s="241"/>
      <c r="Q399" s="241"/>
      <c r="R399" s="241"/>
      <c r="S399" s="241"/>
      <c r="T399" s="242"/>
      <c r="AT399" s="243" t="s">
        <v>211</v>
      </c>
      <c r="AU399" s="243" t="s">
        <v>82</v>
      </c>
      <c r="AV399" s="14" t="s">
        <v>84</v>
      </c>
      <c r="AW399" s="14" t="s">
        <v>31</v>
      </c>
      <c r="AX399" s="14" t="s">
        <v>75</v>
      </c>
      <c r="AY399" s="243" t="s">
        <v>203</v>
      </c>
    </row>
    <row r="400" spans="1:65" s="15" customFormat="1" ht="11.25">
      <c r="B400" s="261"/>
      <c r="C400" s="262"/>
      <c r="D400" s="224" t="s">
        <v>211</v>
      </c>
      <c r="E400" s="263" t="s">
        <v>1</v>
      </c>
      <c r="F400" s="264" t="s">
        <v>5614</v>
      </c>
      <c r="G400" s="262"/>
      <c r="H400" s="265">
        <v>6</v>
      </c>
      <c r="I400" s="266"/>
      <c r="J400" s="262"/>
      <c r="K400" s="262"/>
      <c r="L400" s="267"/>
      <c r="M400" s="268"/>
      <c r="N400" s="269"/>
      <c r="O400" s="269"/>
      <c r="P400" s="269"/>
      <c r="Q400" s="269"/>
      <c r="R400" s="269"/>
      <c r="S400" s="269"/>
      <c r="T400" s="270"/>
      <c r="AT400" s="271" t="s">
        <v>211</v>
      </c>
      <c r="AU400" s="271" t="s">
        <v>82</v>
      </c>
      <c r="AV400" s="15" t="s">
        <v>209</v>
      </c>
      <c r="AW400" s="15" t="s">
        <v>31</v>
      </c>
      <c r="AX400" s="15" t="s">
        <v>82</v>
      </c>
      <c r="AY400" s="271" t="s">
        <v>203</v>
      </c>
    </row>
    <row r="401" spans="1:65" s="2" customFormat="1" ht="33" customHeight="1">
      <c r="A401" s="35"/>
      <c r="B401" s="36"/>
      <c r="C401" s="209" t="s">
        <v>2188</v>
      </c>
      <c r="D401" s="209" t="s">
        <v>205</v>
      </c>
      <c r="E401" s="210" t="s">
        <v>6767</v>
      </c>
      <c r="F401" s="211" t="s">
        <v>6768</v>
      </c>
      <c r="G401" s="212" t="s">
        <v>208</v>
      </c>
      <c r="H401" s="213">
        <v>1</v>
      </c>
      <c r="I401" s="214"/>
      <c r="J401" s="215">
        <f>ROUND(I401*H401,2)</f>
        <v>0</v>
      </c>
      <c r="K401" s="211" t="s">
        <v>1</v>
      </c>
      <c r="L401" s="40"/>
      <c r="M401" s="216" t="s">
        <v>1</v>
      </c>
      <c r="N401" s="217" t="s">
        <v>40</v>
      </c>
      <c r="O401" s="72"/>
      <c r="P401" s="218">
        <f>O401*H401</f>
        <v>0</v>
      </c>
      <c r="Q401" s="218">
        <v>0</v>
      </c>
      <c r="R401" s="218">
        <f>Q401*H401</f>
        <v>0</v>
      </c>
      <c r="S401" s="218">
        <v>0</v>
      </c>
      <c r="T401" s="219">
        <f>S401*H401</f>
        <v>0</v>
      </c>
      <c r="U401" s="35"/>
      <c r="V401" s="35"/>
      <c r="W401" s="35"/>
      <c r="X401" s="35"/>
      <c r="Y401" s="35"/>
      <c r="Z401" s="35"/>
      <c r="AA401" s="35"/>
      <c r="AB401" s="35"/>
      <c r="AC401" s="35"/>
      <c r="AD401" s="35"/>
      <c r="AE401" s="35"/>
      <c r="AR401" s="220" t="s">
        <v>209</v>
      </c>
      <c r="AT401" s="220" t="s">
        <v>205</v>
      </c>
      <c r="AU401" s="220" t="s">
        <v>82</v>
      </c>
      <c r="AY401" s="18" t="s">
        <v>203</v>
      </c>
      <c r="BE401" s="221">
        <f>IF(N401="základní",J401,0)</f>
        <v>0</v>
      </c>
      <c r="BF401" s="221">
        <f>IF(N401="snížená",J401,0)</f>
        <v>0</v>
      </c>
      <c r="BG401" s="221">
        <f>IF(N401="zákl. přenesená",J401,0)</f>
        <v>0</v>
      </c>
      <c r="BH401" s="221">
        <f>IF(N401="sníž. přenesená",J401,0)</f>
        <v>0</v>
      </c>
      <c r="BI401" s="221">
        <f>IF(N401="nulová",J401,0)</f>
        <v>0</v>
      </c>
      <c r="BJ401" s="18" t="s">
        <v>82</v>
      </c>
      <c r="BK401" s="221">
        <f>ROUND(I401*H401,2)</f>
        <v>0</v>
      </c>
      <c r="BL401" s="18" t="s">
        <v>209</v>
      </c>
      <c r="BM401" s="220" t="s">
        <v>2193</v>
      </c>
    </row>
    <row r="402" spans="1:65" s="13" customFormat="1" ht="22.5">
      <c r="B402" s="222"/>
      <c r="C402" s="223"/>
      <c r="D402" s="224" t="s">
        <v>211</v>
      </c>
      <c r="E402" s="225" t="s">
        <v>1</v>
      </c>
      <c r="F402" s="226" t="s">
        <v>6769</v>
      </c>
      <c r="G402" s="223"/>
      <c r="H402" s="225" t="s">
        <v>1</v>
      </c>
      <c r="I402" s="227"/>
      <c r="J402" s="223"/>
      <c r="K402" s="223"/>
      <c r="L402" s="228"/>
      <c r="M402" s="229"/>
      <c r="N402" s="230"/>
      <c r="O402" s="230"/>
      <c r="P402" s="230"/>
      <c r="Q402" s="230"/>
      <c r="R402" s="230"/>
      <c r="S402" s="230"/>
      <c r="T402" s="231"/>
      <c r="AT402" s="232" t="s">
        <v>211</v>
      </c>
      <c r="AU402" s="232" t="s">
        <v>82</v>
      </c>
      <c r="AV402" s="13" t="s">
        <v>82</v>
      </c>
      <c r="AW402" s="13" t="s">
        <v>31</v>
      </c>
      <c r="AX402" s="13" t="s">
        <v>75</v>
      </c>
      <c r="AY402" s="232" t="s">
        <v>203</v>
      </c>
    </row>
    <row r="403" spans="1:65" s="13" customFormat="1" ht="33.75">
      <c r="B403" s="222"/>
      <c r="C403" s="223"/>
      <c r="D403" s="224" t="s">
        <v>211</v>
      </c>
      <c r="E403" s="225" t="s">
        <v>1</v>
      </c>
      <c r="F403" s="226" t="s">
        <v>6770</v>
      </c>
      <c r="G403" s="223"/>
      <c r="H403" s="225" t="s">
        <v>1</v>
      </c>
      <c r="I403" s="227"/>
      <c r="J403" s="223"/>
      <c r="K403" s="223"/>
      <c r="L403" s="228"/>
      <c r="M403" s="229"/>
      <c r="N403" s="230"/>
      <c r="O403" s="230"/>
      <c r="P403" s="230"/>
      <c r="Q403" s="230"/>
      <c r="R403" s="230"/>
      <c r="S403" s="230"/>
      <c r="T403" s="231"/>
      <c r="AT403" s="232" t="s">
        <v>211</v>
      </c>
      <c r="AU403" s="232" t="s">
        <v>82</v>
      </c>
      <c r="AV403" s="13" t="s">
        <v>82</v>
      </c>
      <c r="AW403" s="13" t="s">
        <v>31</v>
      </c>
      <c r="AX403" s="13" t="s">
        <v>75</v>
      </c>
      <c r="AY403" s="232" t="s">
        <v>203</v>
      </c>
    </row>
    <row r="404" spans="1:65" s="13" customFormat="1" ht="11.25">
      <c r="B404" s="222"/>
      <c r="C404" s="223"/>
      <c r="D404" s="224" t="s">
        <v>211</v>
      </c>
      <c r="E404" s="225" t="s">
        <v>1</v>
      </c>
      <c r="F404" s="226" t="s">
        <v>6771</v>
      </c>
      <c r="G404" s="223"/>
      <c r="H404" s="225" t="s">
        <v>1</v>
      </c>
      <c r="I404" s="227"/>
      <c r="J404" s="223"/>
      <c r="K404" s="223"/>
      <c r="L404" s="228"/>
      <c r="M404" s="229"/>
      <c r="N404" s="230"/>
      <c r="O404" s="230"/>
      <c r="P404" s="230"/>
      <c r="Q404" s="230"/>
      <c r="R404" s="230"/>
      <c r="S404" s="230"/>
      <c r="T404" s="231"/>
      <c r="AT404" s="232" t="s">
        <v>211</v>
      </c>
      <c r="AU404" s="232" t="s">
        <v>82</v>
      </c>
      <c r="AV404" s="13" t="s">
        <v>82</v>
      </c>
      <c r="AW404" s="13" t="s">
        <v>31</v>
      </c>
      <c r="AX404" s="13" t="s">
        <v>75</v>
      </c>
      <c r="AY404" s="232" t="s">
        <v>203</v>
      </c>
    </row>
    <row r="405" spans="1:65" s="13" customFormat="1" ht="22.5">
      <c r="B405" s="222"/>
      <c r="C405" s="223"/>
      <c r="D405" s="224" t="s">
        <v>211</v>
      </c>
      <c r="E405" s="225" t="s">
        <v>1</v>
      </c>
      <c r="F405" s="226" t="s">
        <v>6772</v>
      </c>
      <c r="G405" s="223"/>
      <c r="H405" s="225" t="s">
        <v>1</v>
      </c>
      <c r="I405" s="227"/>
      <c r="J405" s="223"/>
      <c r="K405" s="223"/>
      <c r="L405" s="228"/>
      <c r="M405" s="229"/>
      <c r="N405" s="230"/>
      <c r="O405" s="230"/>
      <c r="P405" s="230"/>
      <c r="Q405" s="230"/>
      <c r="R405" s="230"/>
      <c r="S405" s="230"/>
      <c r="T405" s="231"/>
      <c r="AT405" s="232" t="s">
        <v>211</v>
      </c>
      <c r="AU405" s="232" t="s">
        <v>82</v>
      </c>
      <c r="AV405" s="13" t="s">
        <v>82</v>
      </c>
      <c r="AW405" s="13" t="s">
        <v>31</v>
      </c>
      <c r="AX405" s="13" t="s">
        <v>75</v>
      </c>
      <c r="AY405" s="232" t="s">
        <v>203</v>
      </c>
    </row>
    <row r="406" spans="1:65" s="13" customFormat="1" ht="11.25">
      <c r="B406" s="222"/>
      <c r="C406" s="223"/>
      <c r="D406" s="224" t="s">
        <v>211</v>
      </c>
      <c r="E406" s="225" t="s">
        <v>1</v>
      </c>
      <c r="F406" s="226" t="s">
        <v>6773</v>
      </c>
      <c r="G406" s="223"/>
      <c r="H406" s="225" t="s">
        <v>1</v>
      </c>
      <c r="I406" s="227"/>
      <c r="J406" s="223"/>
      <c r="K406" s="223"/>
      <c r="L406" s="228"/>
      <c r="M406" s="229"/>
      <c r="N406" s="230"/>
      <c r="O406" s="230"/>
      <c r="P406" s="230"/>
      <c r="Q406" s="230"/>
      <c r="R406" s="230"/>
      <c r="S406" s="230"/>
      <c r="T406" s="231"/>
      <c r="AT406" s="232" t="s">
        <v>211</v>
      </c>
      <c r="AU406" s="232" t="s">
        <v>82</v>
      </c>
      <c r="AV406" s="13" t="s">
        <v>82</v>
      </c>
      <c r="AW406" s="13" t="s">
        <v>31</v>
      </c>
      <c r="AX406" s="13" t="s">
        <v>75</v>
      </c>
      <c r="AY406" s="232" t="s">
        <v>203</v>
      </c>
    </row>
    <row r="407" spans="1:65" s="13" customFormat="1" ht="33.75">
      <c r="B407" s="222"/>
      <c r="C407" s="223"/>
      <c r="D407" s="224" t="s">
        <v>211</v>
      </c>
      <c r="E407" s="225" t="s">
        <v>1</v>
      </c>
      <c r="F407" s="226" t="s">
        <v>6774</v>
      </c>
      <c r="G407" s="223"/>
      <c r="H407" s="225" t="s">
        <v>1</v>
      </c>
      <c r="I407" s="227"/>
      <c r="J407" s="223"/>
      <c r="K407" s="223"/>
      <c r="L407" s="228"/>
      <c r="M407" s="229"/>
      <c r="N407" s="230"/>
      <c r="O407" s="230"/>
      <c r="P407" s="230"/>
      <c r="Q407" s="230"/>
      <c r="R407" s="230"/>
      <c r="S407" s="230"/>
      <c r="T407" s="231"/>
      <c r="AT407" s="232" t="s">
        <v>211</v>
      </c>
      <c r="AU407" s="232" t="s">
        <v>82</v>
      </c>
      <c r="AV407" s="13" t="s">
        <v>82</v>
      </c>
      <c r="AW407" s="13" t="s">
        <v>31</v>
      </c>
      <c r="AX407" s="13" t="s">
        <v>75</v>
      </c>
      <c r="AY407" s="232" t="s">
        <v>203</v>
      </c>
    </row>
    <row r="408" spans="1:65" s="13" customFormat="1" ht="22.5">
      <c r="B408" s="222"/>
      <c r="C408" s="223"/>
      <c r="D408" s="224" t="s">
        <v>211</v>
      </c>
      <c r="E408" s="225" t="s">
        <v>1</v>
      </c>
      <c r="F408" s="226" t="s">
        <v>6775</v>
      </c>
      <c r="G408" s="223"/>
      <c r="H408" s="225" t="s">
        <v>1</v>
      </c>
      <c r="I408" s="227"/>
      <c r="J408" s="223"/>
      <c r="K408" s="223"/>
      <c r="L408" s="228"/>
      <c r="M408" s="229"/>
      <c r="N408" s="230"/>
      <c r="O408" s="230"/>
      <c r="P408" s="230"/>
      <c r="Q408" s="230"/>
      <c r="R408" s="230"/>
      <c r="S408" s="230"/>
      <c r="T408" s="231"/>
      <c r="AT408" s="232" t="s">
        <v>211</v>
      </c>
      <c r="AU408" s="232" t="s">
        <v>82</v>
      </c>
      <c r="AV408" s="13" t="s">
        <v>82</v>
      </c>
      <c r="AW408" s="13" t="s">
        <v>31</v>
      </c>
      <c r="AX408" s="13" t="s">
        <v>75</v>
      </c>
      <c r="AY408" s="232" t="s">
        <v>203</v>
      </c>
    </row>
    <row r="409" spans="1:65" s="13" customFormat="1" ht="11.25">
      <c r="B409" s="222"/>
      <c r="C409" s="223"/>
      <c r="D409" s="224" t="s">
        <v>211</v>
      </c>
      <c r="E409" s="225" t="s">
        <v>1</v>
      </c>
      <c r="F409" s="226" t="s">
        <v>6776</v>
      </c>
      <c r="G409" s="223"/>
      <c r="H409" s="225" t="s">
        <v>1</v>
      </c>
      <c r="I409" s="227"/>
      <c r="J409" s="223"/>
      <c r="K409" s="223"/>
      <c r="L409" s="228"/>
      <c r="M409" s="229"/>
      <c r="N409" s="230"/>
      <c r="O409" s="230"/>
      <c r="P409" s="230"/>
      <c r="Q409" s="230"/>
      <c r="R409" s="230"/>
      <c r="S409" s="230"/>
      <c r="T409" s="231"/>
      <c r="AT409" s="232" t="s">
        <v>211</v>
      </c>
      <c r="AU409" s="232" t="s">
        <v>82</v>
      </c>
      <c r="AV409" s="13" t="s">
        <v>82</v>
      </c>
      <c r="AW409" s="13" t="s">
        <v>31</v>
      </c>
      <c r="AX409" s="13" t="s">
        <v>75</v>
      </c>
      <c r="AY409" s="232" t="s">
        <v>203</v>
      </c>
    </row>
    <row r="410" spans="1:65" s="13" customFormat="1" ht="11.25">
      <c r="B410" s="222"/>
      <c r="C410" s="223"/>
      <c r="D410" s="224" t="s">
        <v>211</v>
      </c>
      <c r="E410" s="225" t="s">
        <v>1</v>
      </c>
      <c r="F410" s="226" t="s">
        <v>6777</v>
      </c>
      <c r="G410" s="223"/>
      <c r="H410" s="225" t="s">
        <v>1</v>
      </c>
      <c r="I410" s="227"/>
      <c r="J410" s="223"/>
      <c r="K410" s="223"/>
      <c r="L410" s="228"/>
      <c r="M410" s="229"/>
      <c r="N410" s="230"/>
      <c r="O410" s="230"/>
      <c r="P410" s="230"/>
      <c r="Q410" s="230"/>
      <c r="R410" s="230"/>
      <c r="S410" s="230"/>
      <c r="T410" s="231"/>
      <c r="AT410" s="232" t="s">
        <v>211</v>
      </c>
      <c r="AU410" s="232" t="s">
        <v>82</v>
      </c>
      <c r="AV410" s="13" t="s">
        <v>82</v>
      </c>
      <c r="AW410" s="13" t="s">
        <v>31</v>
      </c>
      <c r="AX410" s="13" t="s">
        <v>75</v>
      </c>
      <c r="AY410" s="232" t="s">
        <v>203</v>
      </c>
    </row>
    <row r="411" spans="1:65" s="13" customFormat="1" ht="11.25">
      <c r="B411" s="222"/>
      <c r="C411" s="223"/>
      <c r="D411" s="224" t="s">
        <v>211</v>
      </c>
      <c r="E411" s="225" t="s">
        <v>1</v>
      </c>
      <c r="F411" s="226" t="s">
        <v>6698</v>
      </c>
      <c r="G411" s="223"/>
      <c r="H411" s="225" t="s">
        <v>1</v>
      </c>
      <c r="I411" s="227"/>
      <c r="J411" s="223"/>
      <c r="K411" s="223"/>
      <c r="L411" s="228"/>
      <c r="M411" s="229"/>
      <c r="N411" s="230"/>
      <c r="O411" s="230"/>
      <c r="P411" s="230"/>
      <c r="Q411" s="230"/>
      <c r="R411" s="230"/>
      <c r="S411" s="230"/>
      <c r="T411" s="231"/>
      <c r="AT411" s="232" t="s">
        <v>211</v>
      </c>
      <c r="AU411" s="232" t="s">
        <v>82</v>
      </c>
      <c r="AV411" s="13" t="s">
        <v>82</v>
      </c>
      <c r="AW411" s="13" t="s">
        <v>31</v>
      </c>
      <c r="AX411" s="13" t="s">
        <v>75</v>
      </c>
      <c r="AY411" s="232" t="s">
        <v>203</v>
      </c>
    </row>
    <row r="412" spans="1:65" s="14" customFormat="1" ht="11.25">
      <c r="B412" s="233"/>
      <c r="C412" s="234"/>
      <c r="D412" s="224" t="s">
        <v>211</v>
      </c>
      <c r="E412" s="235" t="s">
        <v>1</v>
      </c>
      <c r="F412" s="236" t="s">
        <v>82</v>
      </c>
      <c r="G412" s="234"/>
      <c r="H412" s="237">
        <v>1</v>
      </c>
      <c r="I412" s="238"/>
      <c r="J412" s="234"/>
      <c r="K412" s="234"/>
      <c r="L412" s="239"/>
      <c r="M412" s="240"/>
      <c r="N412" s="241"/>
      <c r="O412" s="241"/>
      <c r="P412" s="241"/>
      <c r="Q412" s="241"/>
      <c r="R412" s="241"/>
      <c r="S412" s="241"/>
      <c r="T412" s="242"/>
      <c r="AT412" s="243" t="s">
        <v>211</v>
      </c>
      <c r="AU412" s="243" t="s">
        <v>82</v>
      </c>
      <c r="AV412" s="14" t="s">
        <v>84</v>
      </c>
      <c r="AW412" s="14" t="s">
        <v>31</v>
      </c>
      <c r="AX412" s="14" t="s">
        <v>75</v>
      </c>
      <c r="AY412" s="243" t="s">
        <v>203</v>
      </c>
    </row>
    <row r="413" spans="1:65" s="15" customFormat="1" ht="11.25">
      <c r="B413" s="261"/>
      <c r="C413" s="262"/>
      <c r="D413" s="224" t="s">
        <v>211</v>
      </c>
      <c r="E413" s="263" t="s">
        <v>1</v>
      </c>
      <c r="F413" s="264" t="s">
        <v>5614</v>
      </c>
      <c r="G413" s="262"/>
      <c r="H413" s="265">
        <v>1</v>
      </c>
      <c r="I413" s="266"/>
      <c r="J413" s="262"/>
      <c r="K413" s="262"/>
      <c r="L413" s="267"/>
      <c r="M413" s="268"/>
      <c r="N413" s="269"/>
      <c r="O413" s="269"/>
      <c r="P413" s="269"/>
      <c r="Q413" s="269"/>
      <c r="R413" s="269"/>
      <c r="S413" s="269"/>
      <c r="T413" s="270"/>
      <c r="AT413" s="271" t="s">
        <v>211</v>
      </c>
      <c r="AU413" s="271" t="s">
        <v>82</v>
      </c>
      <c r="AV413" s="15" t="s">
        <v>209</v>
      </c>
      <c r="AW413" s="15" t="s">
        <v>31</v>
      </c>
      <c r="AX413" s="15" t="s">
        <v>82</v>
      </c>
      <c r="AY413" s="271" t="s">
        <v>203</v>
      </c>
    </row>
    <row r="414" spans="1:65" s="2" customFormat="1" ht="33" customHeight="1">
      <c r="A414" s="35"/>
      <c r="B414" s="36"/>
      <c r="C414" s="209" t="s">
        <v>2195</v>
      </c>
      <c r="D414" s="209" t="s">
        <v>205</v>
      </c>
      <c r="E414" s="210" t="s">
        <v>6778</v>
      </c>
      <c r="F414" s="211" t="s">
        <v>6779</v>
      </c>
      <c r="G414" s="212" t="s">
        <v>208</v>
      </c>
      <c r="H414" s="213">
        <v>1</v>
      </c>
      <c r="I414" s="214"/>
      <c r="J414" s="215">
        <f>ROUND(I414*H414,2)</f>
        <v>0</v>
      </c>
      <c r="K414" s="211" t="s">
        <v>1</v>
      </c>
      <c r="L414" s="40"/>
      <c r="M414" s="216" t="s">
        <v>1</v>
      </c>
      <c r="N414" s="217" t="s">
        <v>40</v>
      </c>
      <c r="O414" s="72"/>
      <c r="P414" s="218">
        <f>O414*H414</f>
        <v>0</v>
      </c>
      <c r="Q414" s="218">
        <v>0</v>
      </c>
      <c r="R414" s="218">
        <f>Q414*H414</f>
        <v>0</v>
      </c>
      <c r="S414" s="218">
        <v>0</v>
      </c>
      <c r="T414" s="219">
        <f>S414*H414</f>
        <v>0</v>
      </c>
      <c r="U414" s="35"/>
      <c r="V414" s="35"/>
      <c r="W414" s="35"/>
      <c r="X414" s="35"/>
      <c r="Y414" s="35"/>
      <c r="Z414" s="35"/>
      <c r="AA414" s="35"/>
      <c r="AB414" s="35"/>
      <c r="AC414" s="35"/>
      <c r="AD414" s="35"/>
      <c r="AE414" s="35"/>
      <c r="AR414" s="220" t="s">
        <v>209</v>
      </c>
      <c r="AT414" s="220" t="s">
        <v>205</v>
      </c>
      <c r="AU414" s="220" t="s">
        <v>82</v>
      </c>
      <c r="AY414" s="18" t="s">
        <v>203</v>
      </c>
      <c r="BE414" s="221">
        <f>IF(N414="základní",J414,0)</f>
        <v>0</v>
      </c>
      <c r="BF414" s="221">
        <f>IF(N414="snížená",J414,0)</f>
        <v>0</v>
      </c>
      <c r="BG414" s="221">
        <f>IF(N414="zákl. přenesená",J414,0)</f>
        <v>0</v>
      </c>
      <c r="BH414" s="221">
        <f>IF(N414="sníž. přenesená",J414,0)</f>
        <v>0</v>
      </c>
      <c r="BI414" s="221">
        <f>IF(N414="nulová",J414,0)</f>
        <v>0</v>
      </c>
      <c r="BJ414" s="18" t="s">
        <v>82</v>
      </c>
      <c r="BK414" s="221">
        <f>ROUND(I414*H414,2)</f>
        <v>0</v>
      </c>
      <c r="BL414" s="18" t="s">
        <v>209</v>
      </c>
      <c r="BM414" s="220" t="s">
        <v>2222</v>
      </c>
    </row>
    <row r="415" spans="1:65" s="13" customFormat="1" ht="22.5">
      <c r="B415" s="222"/>
      <c r="C415" s="223"/>
      <c r="D415" s="224" t="s">
        <v>211</v>
      </c>
      <c r="E415" s="225" t="s">
        <v>1</v>
      </c>
      <c r="F415" s="226" t="s">
        <v>6769</v>
      </c>
      <c r="G415" s="223"/>
      <c r="H415" s="225" t="s">
        <v>1</v>
      </c>
      <c r="I415" s="227"/>
      <c r="J415" s="223"/>
      <c r="K415" s="223"/>
      <c r="L415" s="228"/>
      <c r="M415" s="229"/>
      <c r="N415" s="230"/>
      <c r="O415" s="230"/>
      <c r="P415" s="230"/>
      <c r="Q415" s="230"/>
      <c r="R415" s="230"/>
      <c r="S415" s="230"/>
      <c r="T415" s="231"/>
      <c r="AT415" s="232" t="s">
        <v>211</v>
      </c>
      <c r="AU415" s="232" t="s">
        <v>82</v>
      </c>
      <c r="AV415" s="13" t="s">
        <v>82</v>
      </c>
      <c r="AW415" s="13" t="s">
        <v>31</v>
      </c>
      <c r="AX415" s="13" t="s">
        <v>75</v>
      </c>
      <c r="AY415" s="232" t="s">
        <v>203</v>
      </c>
    </row>
    <row r="416" spans="1:65" s="13" customFormat="1" ht="33.75">
      <c r="B416" s="222"/>
      <c r="C416" s="223"/>
      <c r="D416" s="224" t="s">
        <v>211</v>
      </c>
      <c r="E416" s="225" t="s">
        <v>1</v>
      </c>
      <c r="F416" s="226" t="s">
        <v>6770</v>
      </c>
      <c r="G416" s="223"/>
      <c r="H416" s="225" t="s">
        <v>1</v>
      </c>
      <c r="I416" s="227"/>
      <c r="J416" s="223"/>
      <c r="K416" s="223"/>
      <c r="L416" s="228"/>
      <c r="M416" s="229"/>
      <c r="N416" s="230"/>
      <c r="O416" s="230"/>
      <c r="P416" s="230"/>
      <c r="Q416" s="230"/>
      <c r="R416" s="230"/>
      <c r="S416" s="230"/>
      <c r="T416" s="231"/>
      <c r="AT416" s="232" t="s">
        <v>211</v>
      </c>
      <c r="AU416" s="232" t="s">
        <v>82</v>
      </c>
      <c r="AV416" s="13" t="s">
        <v>82</v>
      </c>
      <c r="AW416" s="13" t="s">
        <v>31</v>
      </c>
      <c r="AX416" s="13" t="s">
        <v>75</v>
      </c>
      <c r="AY416" s="232" t="s">
        <v>203</v>
      </c>
    </row>
    <row r="417" spans="1:65" s="13" customFormat="1" ht="11.25">
      <c r="B417" s="222"/>
      <c r="C417" s="223"/>
      <c r="D417" s="224" t="s">
        <v>211</v>
      </c>
      <c r="E417" s="225" t="s">
        <v>1</v>
      </c>
      <c r="F417" s="226" t="s">
        <v>6771</v>
      </c>
      <c r="G417" s="223"/>
      <c r="H417" s="225" t="s">
        <v>1</v>
      </c>
      <c r="I417" s="227"/>
      <c r="J417" s="223"/>
      <c r="K417" s="223"/>
      <c r="L417" s="228"/>
      <c r="M417" s="229"/>
      <c r="N417" s="230"/>
      <c r="O417" s="230"/>
      <c r="P417" s="230"/>
      <c r="Q417" s="230"/>
      <c r="R417" s="230"/>
      <c r="S417" s="230"/>
      <c r="T417" s="231"/>
      <c r="AT417" s="232" t="s">
        <v>211</v>
      </c>
      <c r="AU417" s="232" t="s">
        <v>82</v>
      </c>
      <c r="AV417" s="13" t="s">
        <v>82</v>
      </c>
      <c r="AW417" s="13" t="s">
        <v>31</v>
      </c>
      <c r="AX417" s="13" t="s">
        <v>75</v>
      </c>
      <c r="AY417" s="232" t="s">
        <v>203</v>
      </c>
    </row>
    <row r="418" spans="1:65" s="13" customFormat="1" ht="22.5">
      <c r="B418" s="222"/>
      <c r="C418" s="223"/>
      <c r="D418" s="224" t="s">
        <v>211</v>
      </c>
      <c r="E418" s="225" t="s">
        <v>1</v>
      </c>
      <c r="F418" s="226" t="s">
        <v>6772</v>
      </c>
      <c r="G418" s="223"/>
      <c r="H418" s="225" t="s">
        <v>1</v>
      </c>
      <c r="I418" s="227"/>
      <c r="J418" s="223"/>
      <c r="K418" s="223"/>
      <c r="L418" s="228"/>
      <c r="M418" s="229"/>
      <c r="N418" s="230"/>
      <c r="O418" s="230"/>
      <c r="P418" s="230"/>
      <c r="Q418" s="230"/>
      <c r="R418" s="230"/>
      <c r="S418" s="230"/>
      <c r="T418" s="231"/>
      <c r="AT418" s="232" t="s">
        <v>211</v>
      </c>
      <c r="AU418" s="232" t="s">
        <v>82</v>
      </c>
      <c r="AV418" s="13" t="s">
        <v>82</v>
      </c>
      <c r="AW418" s="13" t="s">
        <v>31</v>
      </c>
      <c r="AX418" s="13" t="s">
        <v>75</v>
      </c>
      <c r="AY418" s="232" t="s">
        <v>203</v>
      </c>
    </row>
    <row r="419" spans="1:65" s="13" customFormat="1" ht="11.25">
      <c r="B419" s="222"/>
      <c r="C419" s="223"/>
      <c r="D419" s="224" t="s">
        <v>211</v>
      </c>
      <c r="E419" s="225" t="s">
        <v>1</v>
      </c>
      <c r="F419" s="226" t="s">
        <v>6773</v>
      </c>
      <c r="G419" s="223"/>
      <c r="H419" s="225" t="s">
        <v>1</v>
      </c>
      <c r="I419" s="227"/>
      <c r="J419" s="223"/>
      <c r="K419" s="223"/>
      <c r="L419" s="228"/>
      <c r="M419" s="229"/>
      <c r="N419" s="230"/>
      <c r="O419" s="230"/>
      <c r="P419" s="230"/>
      <c r="Q419" s="230"/>
      <c r="R419" s="230"/>
      <c r="S419" s="230"/>
      <c r="T419" s="231"/>
      <c r="AT419" s="232" t="s">
        <v>211</v>
      </c>
      <c r="AU419" s="232" t="s">
        <v>82</v>
      </c>
      <c r="AV419" s="13" t="s">
        <v>82</v>
      </c>
      <c r="AW419" s="13" t="s">
        <v>31</v>
      </c>
      <c r="AX419" s="13" t="s">
        <v>75</v>
      </c>
      <c r="AY419" s="232" t="s">
        <v>203</v>
      </c>
    </row>
    <row r="420" spans="1:65" s="13" customFormat="1" ht="33.75">
      <c r="B420" s="222"/>
      <c r="C420" s="223"/>
      <c r="D420" s="224" t="s">
        <v>211</v>
      </c>
      <c r="E420" s="225" t="s">
        <v>1</v>
      </c>
      <c r="F420" s="226" t="s">
        <v>6774</v>
      </c>
      <c r="G420" s="223"/>
      <c r="H420" s="225" t="s">
        <v>1</v>
      </c>
      <c r="I420" s="227"/>
      <c r="J420" s="223"/>
      <c r="K420" s="223"/>
      <c r="L420" s="228"/>
      <c r="M420" s="229"/>
      <c r="N420" s="230"/>
      <c r="O420" s="230"/>
      <c r="P420" s="230"/>
      <c r="Q420" s="230"/>
      <c r="R420" s="230"/>
      <c r="S420" s="230"/>
      <c r="T420" s="231"/>
      <c r="AT420" s="232" t="s">
        <v>211</v>
      </c>
      <c r="AU420" s="232" t="s">
        <v>82</v>
      </c>
      <c r="AV420" s="13" t="s">
        <v>82</v>
      </c>
      <c r="AW420" s="13" t="s">
        <v>31</v>
      </c>
      <c r="AX420" s="13" t="s">
        <v>75</v>
      </c>
      <c r="AY420" s="232" t="s">
        <v>203</v>
      </c>
    </row>
    <row r="421" spans="1:65" s="13" customFormat="1" ht="22.5">
      <c r="B421" s="222"/>
      <c r="C421" s="223"/>
      <c r="D421" s="224" t="s">
        <v>211</v>
      </c>
      <c r="E421" s="225" t="s">
        <v>1</v>
      </c>
      <c r="F421" s="226" t="s">
        <v>6775</v>
      </c>
      <c r="G421" s="223"/>
      <c r="H421" s="225" t="s">
        <v>1</v>
      </c>
      <c r="I421" s="227"/>
      <c r="J421" s="223"/>
      <c r="K421" s="223"/>
      <c r="L421" s="228"/>
      <c r="M421" s="229"/>
      <c r="N421" s="230"/>
      <c r="O421" s="230"/>
      <c r="P421" s="230"/>
      <c r="Q421" s="230"/>
      <c r="R421" s="230"/>
      <c r="S421" s="230"/>
      <c r="T421" s="231"/>
      <c r="AT421" s="232" t="s">
        <v>211</v>
      </c>
      <c r="AU421" s="232" t="s">
        <v>82</v>
      </c>
      <c r="AV421" s="13" t="s">
        <v>82</v>
      </c>
      <c r="AW421" s="13" t="s">
        <v>31</v>
      </c>
      <c r="AX421" s="13" t="s">
        <v>75</v>
      </c>
      <c r="AY421" s="232" t="s">
        <v>203</v>
      </c>
    </row>
    <row r="422" spans="1:65" s="13" customFormat="1" ht="11.25">
      <c r="B422" s="222"/>
      <c r="C422" s="223"/>
      <c r="D422" s="224" t="s">
        <v>211</v>
      </c>
      <c r="E422" s="225" t="s">
        <v>1</v>
      </c>
      <c r="F422" s="226" t="s">
        <v>6776</v>
      </c>
      <c r="G422" s="223"/>
      <c r="H422" s="225" t="s">
        <v>1</v>
      </c>
      <c r="I422" s="227"/>
      <c r="J422" s="223"/>
      <c r="K422" s="223"/>
      <c r="L422" s="228"/>
      <c r="M422" s="229"/>
      <c r="N422" s="230"/>
      <c r="O422" s="230"/>
      <c r="P422" s="230"/>
      <c r="Q422" s="230"/>
      <c r="R422" s="230"/>
      <c r="S422" s="230"/>
      <c r="T422" s="231"/>
      <c r="AT422" s="232" t="s">
        <v>211</v>
      </c>
      <c r="AU422" s="232" t="s">
        <v>82</v>
      </c>
      <c r="AV422" s="13" t="s">
        <v>82</v>
      </c>
      <c r="AW422" s="13" t="s">
        <v>31</v>
      </c>
      <c r="AX422" s="13" t="s">
        <v>75</v>
      </c>
      <c r="AY422" s="232" t="s">
        <v>203</v>
      </c>
    </row>
    <row r="423" spans="1:65" s="13" customFormat="1" ht="11.25">
      <c r="B423" s="222"/>
      <c r="C423" s="223"/>
      <c r="D423" s="224" t="s">
        <v>211</v>
      </c>
      <c r="E423" s="225" t="s">
        <v>1</v>
      </c>
      <c r="F423" s="226" t="s">
        <v>6777</v>
      </c>
      <c r="G423" s="223"/>
      <c r="H423" s="225" t="s">
        <v>1</v>
      </c>
      <c r="I423" s="227"/>
      <c r="J423" s="223"/>
      <c r="K423" s="223"/>
      <c r="L423" s="228"/>
      <c r="M423" s="229"/>
      <c r="N423" s="230"/>
      <c r="O423" s="230"/>
      <c r="P423" s="230"/>
      <c r="Q423" s="230"/>
      <c r="R423" s="230"/>
      <c r="S423" s="230"/>
      <c r="T423" s="231"/>
      <c r="AT423" s="232" t="s">
        <v>211</v>
      </c>
      <c r="AU423" s="232" t="s">
        <v>82</v>
      </c>
      <c r="AV423" s="13" t="s">
        <v>82</v>
      </c>
      <c r="AW423" s="13" t="s">
        <v>31</v>
      </c>
      <c r="AX423" s="13" t="s">
        <v>75</v>
      </c>
      <c r="AY423" s="232" t="s">
        <v>203</v>
      </c>
    </row>
    <row r="424" spans="1:65" s="13" customFormat="1" ht="11.25">
      <c r="B424" s="222"/>
      <c r="C424" s="223"/>
      <c r="D424" s="224" t="s">
        <v>211</v>
      </c>
      <c r="E424" s="225" t="s">
        <v>1</v>
      </c>
      <c r="F424" s="226" t="s">
        <v>6698</v>
      </c>
      <c r="G424" s="223"/>
      <c r="H424" s="225" t="s">
        <v>1</v>
      </c>
      <c r="I424" s="227"/>
      <c r="J424" s="223"/>
      <c r="K424" s="223"/>
      <c r="L424" s="228"/>
      <c r="M424" s="229"/>
      <c r="N424" s="230"/>
      <c r="O424" s="230"/>
      <c r="P424" s="230"/>
      <c r="Q424" s="230"/>
      <c r="R424" s="230"/>
      <c r="S424" s="230"/>
      <c r="T424" s="231"/>
      <c r="AT424" s="232" t="s">
        <v>211</v>
      </c>
      <c r="AU424" s="232" t="s">
        <v>82</v>
      </c>
      <c r="AV424" s="13" t="s">
        <v>82</v>
      </c>
      <c r="AW424" s="13" t="s">
        <v>31</v>
      </c>
      <c r="AX424" s="13" t="s">
        <v>75</v>
      </c>
      <c r="AY424" s="232" t="s">
        <v>203</v>
      </c>
    </row>
    <row r="425" spans="1:65" s="14" customFormat="1" ht="11.25">
      <c r="B425" s="233"/>
      <c r="C425" s="234"/>
      <c r="D425" s="224" t="s">
        <v>211</v>
      </c>
      <c r="E425" s="235" t="s">
        <v>1</v>
      </c>
      <c r="F425" s="236" t="s">
        <v>82</v>
      </c>
      <c r="G425" s="234"/>
      <c r="H425" s="237">
        <v>1</v>
      </c>
      <c r="I425" s="238"/>
      <c r="J425" s="234"/>
      <c r="K425" s="234"/>
      <c r="L425" s="239"/>
      <c r="M425" s="240"/>
      <c r="N425" s="241"/>
      <c r="O425" s="241"/>
      <c r="P425" s="241"/>
      <c r="Q425" s="241"/>
      <c r="R425" s="241"/>
      <c r="S425" s="241"/>
      <c r="T425" s="242"/>
      <c r="AT425" s="243" t="s">
        <v>211</v>
      </c>
      <c r="AU425" s="243" t="s">
        <v>82</v>
      </c>
      <c r="AV425" s="14" t="s">
        <v>84</v>
      </c>
      <c r="AW425" s="14" t="s">
        <v>31</v>
      </c>
      <c r="AX425" s="14" t="s">
        <v>75</v>
      </c>
      <c r="AY425" s="243" t="s">
        <v>203</v>
      </c>
    </row>
    <row r="426" spans="1:65" s="15" customFormat="1" ht="11.25">
      <c r="B426" s="261"/>
      <c r="C426" s="262"/>
      <c r="D426" s="224" t="s">
        <v>211</v>
      </c>
      <c r="E426" s="263" t="s">
        <v>1</v>
      </c>
      <c r="F426" s="264" t="s">
        <v>5614</v>
      </c>
      <c r="G426" s="262"/>
      <c r="H426" s="265">
        <v>1</v>
      </c>
      <c r="I426" s="266"/>
      <c r="J426" s="262"/>
      <c r="K426" s="262"/>
      <c r="L426" s="267"/>
      <c r="M426" s="268"/>
      <c r="N426" s="269"/>
      <c r="O426" s="269"/>
      <c r="P426" s="269"/>
      <c r="Q426" s="269"/>
      <c r="R426" s="269"/>
      <c r="S426" s="269"/>
      <c r="T426" s="270"/>
      <c r="AT426" s="271" t="s">
        <v>211</v>
      </c>
      <c r="AU426" s="271" t="s">
        <v>82</v>
      </c>
      <c r="AV426" s="15" t="s">
        <v>209</v>
      </c>
      <c r="AW426" s="15" t="s">
        <v>31</v>
      </c>
      <c r="AX426" s="15" t="s">
        <v>82</v>
      </c>
      <c r="AY426" s="271" t="s">
        <v>203</v>
      </c>
    </row>
    <row r="427" spans="1:65" s="2" customFormat="1" ht="33" customHeight="1">
      <c r="A427" s="35"/>
      <c r="B427" s="36"/>
      <c r="C427" s="209" t="s">
        <v>2208</v>
      </c>
      <c r="D427" s="209" t="s">
        <v>205</v>
      </c>
      <c r="E427" s="210" t="s">
        <v>6780</v>
      </c>
      <c r="F427" s="211" t="s">
        <v>6781</v>
      </c>
      <c r="G427" s="212" t="s">
        <v>208</v>
      </c>
      <c r="H427" s="213">
        <v>1</v>
      </c>
      <c r="I427" s="214"/>
      <c r="J427" s="215">
        <f>ROUND(I427*H427,2)</f>
        <v>0</v>
      </c>
      <c r="K427" s="211" t="s">
        <v>1</v>
      </c>
      <c r="L427" s="40"/>
      <c r="M427" s="216" t="s">
        <v>1</v>
      </c>
      <c r="N427" s="217" t="s">
        <v>40</v>
      </c>
      <c r="O427" s="72"/>
      <c r="P427" s="218">
        <f>O427*H427</f>
        <v>0</v>
      </c>
      <c r="Q427" s="218">
        <v>0</v>
      </c>
      <c r="R427" s="218">
        <f>Q427*H427</f>
        <v>0</v>
      </c>
      <c r="S427" s="218">
        <v>0</v>
      </c>
      <c r="T427" s="219">
        <f>S427*H427</f>
        <v>0</v>
      </c>
      <c r="U427" s="35"/>
      <c r="V427" s="35"/>
      <c r="W427" s="35"/>
      <c r="X427" s="35"/>
      <c r="Y427" s="35"/>
      <c r="Z427" s="35"/>
      <c r="AA427" s="35"/>
      <c r="AB427" s="35"/>
      <c r="AC427" s="35"/>
      <c r="AD427" s="35"/>
      <c r="AE427" s="35"/>
      <c r="AR427" s="220" t="s">
        <v>209</v>
      </c>
      <c r="AT427" s="220" t="s">
        <v>205</v>
      </c>
      <c r="AU427" s="220" t="s">
        <v>82</v>
      </c>
      <c r="AY427" s="18" t="s">
        <v>203</v>
      </c>
      <c r="BE427" s="221">
        <f>IF(N427="základní",J427,0)</f>
        <v>0</v>
      </c>
      <c r="BF427" s="221">
        <f>IF(N427="snížená",J427,0)</f>
        <v>0</v>
      </c>
      <c r="BG427" s="221">
        <f>IF(N427="zákl. přenesená",J427,0)</f>
        <v>0</v>
      </c>
      <c r="BH427" s="221">
        <f>IF(N427="sníž. přenesená",J427,0)</f>
        <v>0</v>
      </c>
      <c r="BI427" s="221">
        <f>IF(N427="nulová",J427,0)</f>
        <v>0</v>
      </c>
      <c r="BJ427" s="18" t="s">
        <v>82</v>
      </c>
      <c r="BK427" s="221">
        <f>ROUND(I427*H427,2)</f>
        <v>0</v>
      </c>
      <c r="BL427" s="18" t="s">
        <v>209</v>
      </c>
      <c r="BM427" s="220" t="s">
        <v>2641</v>
      </c>
    </row>
    <row r="428" spans="1:65" s="13" customFormat="1" ht="22.5">
      <c r="B428" s="222"/>
      <c r="C428" s="223"/>
      <c r="D428" s="224" t="s">
        <v>211</v>
      </c>
      <c r="E428" s="225" t="s">
        <v>1</v>
      </c>
      <c r="F428" s="226" t="s">
        <v>6769</v>
      </c>
      <c r="G428" s="223"/>
      <c r="H428" s="225" t="s">
        <v>1</v>
      </c>
      <c r="I428" s="227"/>
      <c r="J428" s="223"/>
      <c r="K428" s="223"/>
      <c r="L428" s="228"/>
      <c r="M428" s="229"/>
      <c r="N428" s="230"/>
      <c r="O428" s="230"/>
      <c r="P428" s="230"/>
      <c r="Q428" s="230"/>
      <c r="R428" s="230"/>
      <c r="S428" s="230"/>
      <c r="T428" s="231"/>
      <c r="AT428" s="232" t="s">
        <v>211</v>
      </c>
      <c r="AU428" s="232" t="s">
        <v>82</v>
      </c>
      <c r="AV428" s="13" t="s">
        <v>82</v>
      </c>
      <c r="AW428" s="13" t="s">
        <v>31</v>
      </c>
      <c r="AX428" s="13" t="s">
        <v>75</v>
      </c>
      <c r="AY428" s="232" t="s">
        <v>203</v>
      </c>
    </row>
    <row r="429" spans="1:65" s="13" customFormat="1" ht="33.75">
      <c r="B429" s="222"/>
      <c r="C429" s="223"/>
      <c r="D429" s="224" t="s">
        <v>211</v>
      </c>
      <c r="E429" s="225" t="s">
        <v>1</v>
      </c>
      <c r="F429" s="226" t="s">
        <v>6770</v>
      </c>
      <c r="G429" s="223"/>
      <c r="H429" s="225" t="s">
        <v>1</v>
      </c>
      <c r="I429" s="227"/>
      <c r="J429" s="223"/>
      <c r="K429" s="223"/>
      <c r="L429" s="228"/>
      <c r="M429" s="229"/>
      <c r="N429" s="230"/>
      <c r="O429" s="230"/>
      <c r="P429" s="230"/>
      <c r="Q429" s="230"/>
      <c r="R429" s="230"/>
      <c r="S429" s="230"/>
      <c r="T429" s="231"/>
      <c r="AT429" s="232" t="s">
        <v>211</v>
      </c>
      <c r="AU429" s="232" t="s">
        <v>82</v>
      </c>
      <c r="AV429" s="13" t="s">
        <v>82</v>
      </c>
      <c r="AW429" s="13" t="s">
        <v>31</v>
      </c>
      <c r="AX429" s="13" t="s">
        <v>75</v>
      </c>
      <c r="AY429" s="232" t="s">
        <v>203</v>
      </c>
    </row>
    <row r="430" spans="1:65" s="13" customFormat="1" ht="11.25">
      <c r="B430" s="222"/>
      <c r="C430" s="223"/>
      <c r="D430" s="224" t="s">
        <v>211</v>
      </c>
      <c r="E430" s="225" t="s">
        <v>1</v>
      </c>
      <c r="F430" s="226" t="s">
        <v>6771</v>
      </c>
      <c r="G430" s="223"/>
      <c r="H430" s="225" t="s">
        <v>1</v>
      </c>
      <c r="I430" s="227"/>
      <c r="J430" s="223"/>
      <c r="K430" s="223"/>
      <c r="L430" s="228"/>
      <c r="M430" s="229"/>
      <c r="N430" s="230"/>
      <c r="O430" s="230"/>
      <c r="P430" s="230"/>
      <c r="Q430" s="230"/>
      <c r="R430" s="230"/>
      <c r="S430" s="230"/>
      <c r="T430" s="231"/>
      <c r="AT430" s="232" t="s">
        <v>211</v>
      </c>
      <c r="AU430" s="232" t="s">
        <v>82</v>
      </c>
      <c r="AV430" s="13" t="s">
        <v>82</v>
      </c>
      <c r="AW430" s="13" t="s">
        <v>31</v>
      </c>
      <c r="AX430" s="13" t="s">
        <v>75</v>
      </c>
      <c r="AY430" s="232" t="s">
        <v>203</v>
      </c>
    </row>
    <row r="431" spans="1:65" s="13" customFormat="1" ht="22.5">
      <c r="B431" s="222"/>
      <c r="C431" s="223"/>
      <c r="D431" s="224" t="s">
        <v>211</v>
      </c>
      <c r="E431" s="225" t="s">
        <v>1</v>
      </c>
      <c r="F431" s="226" t="s">
        <v>6772</v>
      </c>
      <c r="G431" s="223"/>
      <c r="H431" s="225" t="s">
        <v>1</v>
      </c>
      <c r="I431" s="227"/>
      <c r="J431" s="223"/>
      <c r="K431" s="223"/>
      <c r="L431" s="228"/>
      <c r="M431" s="229"/>
      <c r="N431" s="230"/>
      <c r="O431" s="230"/>
      <c r="P431" s="230"/>
      <c r="Q431" s="230"/>
      <c r="R431" s="230"/>
      <c r="S431" s="230"/>
      <c r="T431" s="231"/>
      <c r="AT431" s="232" t="s">
        <v>211</v>
      </c>
      <c r="AU431" s="232" t="s">
        <v>82</v>
      </c>
      <c r="AV431" s="13" t="s">
        <v>82</v>
      </c>
      <c r="AW431" s="13" t="s">
        <v>31</v>
      </c>
      <c r="AX431" s="13" t="s">
        <v>75</v>
      </c>
      <c r="AY431" s="232" t="s">
        <v>203</v>
      </c>
    </row>
    <row r="432" spans="1:65" s="13" customFormat="1" ht="11.25">
      <c r="B432" s="222"/>
      <c r="C432" s="223"/>
      <c r="D432" s="224" t="s">
        <v>211</v>
      </c>
      <c r="E432" s="225" t="s">
        <v>1</v>
      </c>
      <c r="F432" s="226" t="s">
        <v>6773</v>
      </c>
      <c r="G432" s="223"/>
      <c r="H432" s="225" t="s">
        <v>1</v>
      </c>
      <c r="I432" s="227"/>
      <c r="J432" s="223"/>
      <c r="K432" s="223"/>
      <c r="L432" s="228"/>
      <c r="M432" s="229"/>
      <c r="N432" s="230"/>
      <c r="O432" s="230"/>
      <c r="P432" s="230"/>
      <c r="Q432" s="230"/>
      <c r="R432" s="230"/>
      <c r="S432" s="230"/>
      <c r="T432" s="231"/>
      <c r="AT432" s="232" t="s">
        <v>211</v>
      </c>
      <c r="AU432" s="232" t="s">
        <v>82</v>
      </c>
      <c r="AV432" s="13" t="s">
        <v>82</v>
      </c>
      <c r="AW432" s="13" t="s">
        <v>31</v>
      </c>
      <c r="AX432" s="13" t="s">
        <v>75</v>
      </c>
      <c r="AY432" s="232" t="s">
        <v>203</v>
      </c>
    </row>
    <row r="433" spans="1:65" s="13" customFormat="1" ht="33.75">
      <c r="B433" s="222"/>
      <c r="C433" s="223"/>
      <c r="D433" s="224" t="s">
        <v>211</v>
      </c>
      <c r="E433" s="225" t="s">
        <v>1</v>
      </c>
      <c r="F433" s="226" t="s">
        <v>6774</v>
      </c>
      <c r="G433" s="223"/>
      <c r="H433" s="225" t="s">
        <v>1</v>
      </c>
      <c r="I433" s="227"/>
      <c r="J433" s="223"/>
      <c r="K433" s="223"/>
      <c r="L433" s="228"/>
      <c r="M433" s="229"/>
      <c r="N433" s="230"/>
      <c r="O433" s="230"/>
      <c r="P433" s="230"/>
      <c r="Q433" s="230"/>
      <c r="R433" s="230"/>
      <c r="S433" s="230"/>
      <c r="T433" s="231"/>
      <c r="AT433" s="232" t="s">
        <v>211</v>
      </c>
      <c r="AU433" s="232" t="s">
        <v>82</v>
      </c>
      <c r="AV433" s="13" t="s">
        <v>82</v>
      </c>
      <c r="AW433" s="13" t="s">
        <v>31</v>
      </c>
      <c r="AX433" s="13" t="s">
        <v>75</v>
      </c>
      <c r="AY433" s="232" t="s">
        <v>203</v>
      </c>
    </row>
    <row r="434" spans="1:65" s="13" customFormat="1" ht="22.5">
      <c r="B434" s="222"/>
      <c r="C434" s="223"/>
      <c r="D434" s="224" t="s">
        <v>211</v>
      </c>
      <c r="E434" s="225" t="s">
        <v>1</v>
      </c>
      <c r="F434" s="226" t="s">
        <v>6775</v>
      </c>
      <c r="G434" s="223"/>
      <c r="H434" s="225" t="s">
        <v>1</v>
      </c>
      <c r="I434" s="227"/>
      <c r="J434" s="223"/>
      <c r="K434" s="223"/>
      <c r="L434" s="228"/>
      <c r="M434" s="229"/>
      <c r="N434" s="230"/>
      <c r="O434" s="230"/>
      <c r="P434" s="230"/>
      <c r="Q434" s="230"/>
      <c r="R434" s="230"/>
      <c r="S434" s="230"/>
      <c r="T434" s="231"/>
      <c r="AT434" s="232" t="s">
        <v>211</v>
      </c>
      <c r="AU434" s="232" t="s">
        <v>82</v>
      </c>
      <c r="AV434" s="13" t="s">
        <v>82</v>
      </c>
      <c r="AW434" s="13" t="s">
        <v>31</v>
      </c>
      <c r="AX434" s="13" t="s">
        <v>75</v>
      </c>
      <c r="AY434" s="232" t="s">
        <v>203</v>
      </c>
    </row>
    <row r="435" spans="1:65" s="13" customFormat="1" ht="11.25">
      <c r="B435" s="222"/>
      <c r="C435" s="223"/>
      <c r="D435" s="224" t="s">
        <v>211</v>
      </c>
      <c r="E435" s="225" t="s">
        <v>1</v>
      </c>
      <c r="F435" s="226" t="s">
        <v>6776</v>
      </c>
      <c r="G435" s="223"/>
      <c r="H435" s="225" t="s">
        <v>1</v>
      </c>
      <c r="I435" s="227"/>
      <c r="J435" s="223"/>
      <c r="K435" s="223"/>
      <c r="L435" s="228"/>
      <c r="M435" s="229"/>
      <c r="N435" s="230"/>
      <c r="O435" s="230"/>
      <c r="P435" s="230"/>
      <c r="Q435" s="230"/>
      <c r="R435" s="230"/>
      <c r="S435" s="230"/>
      <c r="T435" s="231"/>
      <c r="AT435" s="232" t="s">
        <v>211</v>
      </c>
      <c r="AU435" s="232" t="s">
        <v>82</v>
      </c>
      <c r="AV435" s="13" t="s">
        <v>82</v>
      </c>
      <c r="AW435" s="13" t="s">
        <v>31</v>
      </c>
      <c r="AX435" s="13" t="s">
        <v>75</v>
      </c>
      <c r="AY435" s="232" t="s">
        <v>203</v>
      </c>
    </row>
    <row r="436" spans="1:65" s="13" customFormat="1" ht="11.25">
      <c r="B436" s="222"/>
      <c r="C436" s="223"/>
      <c r="D436" s="224" t="s">
        <v>211</v>
      </c>
      <c r="E436" s="225" t="s">
        <v>1</v>
      </c>
      <c r="F436" s="226" t="s">
        <v>6777</v>
      </c>
      <c r="G436" s="223"/>
      <c r="H436" s="225" t="s">
        <v>1</v>
      </c>
      <c r="I436" s="227"/>
      <c r="J436" s="223"/>
      <c r="K436" s="223"/>
      <c r="L436" s="228"/>
      <c r="M436" s="229"/>
      <c r="N436" s="230"/>
      <c r="O436" s="230"/>
      <c r="P436" s="230"/>
      <c r="Q436" s="230"/>
      <c r="R436" s="230"/>
      <c r="S436" s="230"/>
      <c r="T436" s="231"/>
      <c r="AT436" s="232" t="s">
        <v>211</v>
      </c>
      <c r="AU436" s="232" t="s">
        <v>82</v>
      </c>
      <c r="AV436" s="13" t="s">
        <v>82</v>
      </c>
      <c r="AW436" s="13" t="s">
        <v>31</v>
      </c>
      <c r="AX436" s="13" t="s">
        <v>75</v>
      </c>
      <c r="AY436" s="232" t="s">
        <v>203</v>
      </c>
    </row>
    <row r="437" spans="1:65" s="13" customFormat="1" ht="11.25">
      <c r="B437" s="222"/>
      <c r="C437" s="223"/>
      <c r="D437" s="224" t="s">
        <v>211</v>
      </c>
      <c r="E437" s="225" t="s">
        <v>1</v>
      </c>
      <c r="F437" s="226" t="s">
        <v>6698</v>
      </c>
      <c r="G437" s="223"/>
      <c r="H437" s="225" t="s">
        <v>1</v>
      </c>
      <c r="I437" s="227"/>
      <c r="J437" s="223"/>
      <c r="K437" s="223"/>
      <c r="L437" s="228"/>
      <c r="M437" s="229"/>
      <c r="N437" s="230"/>
      <c r="O437" s="230"/>
      <c r="P437" s="230"/>
      <c r="Q437" s="230"/>
      <c r="R437" s="230"/>
      <c r="S437" s="230"/>
      <c r="T437" s="231"/>
      <c r="AT437" s="232" t="s">
        <v>211</v>
      </c>
      <c r="AU437" s="232" t="s">
        <v>82</v>
      </c>
      <c r="AV437" s="13" t="s">
        <v>82</v>
      </c>
      <c r="AW437" s="13" t="s">
        <v>31</v>
      </c>
      <c r="AX437" s="13" t="s">
        <v>75</v>
      </c>
      <c r="AY437" s="232" t="s">
        <v>203</v>
      </c>
    </row>
    <row r="438" spans="1:65" s="14" customFormat="1" ht="11.25">
      <c r="B438" s="233"/>
      <c r="C438" s="234"/>
      <c r="D438" s="224" t="s">
        <v>211</v>
      </c>
      <c r="E438" s="235" t="s">
        <v>1</v>
      </c>
      <c r="F438" s="236" t="s">
        <v>82</v>
      </c>
      <c r="G438" s="234"/>
      <c r="H438" s="237">
        <v>1</v>
      </c>
      <c r="I438" s="238"/>
      <c r="J438" s="234"/>
      <c r="K438" s="234"/>
      <c r="L438" s="239"/>
      <c r="M438" s="240"/>
      <c r="N438" s="241"/>
      <c r="O438" s="241"/>
      <c r="P438" s="241"/>
      <c r="Q438" s="241"/>
      <c r="R438" s="241"/>
      <c r="S438" s="241"/>
      <c r="T438" s="242"/>
      <c r="AT438" s="243" t="s">
        <v>211</v>
      </c>
      <c r="AU438" s="243" t="s">
        <v>82</v>
      </c>
      <c r="AV438" s="14" t="s">
        <v>84</v>
      </c>
      <c r="AW438" s="14" t="s">
        <v>31</v>
      </c>
      <c r="AX438" s="14" t="s">
        <v>75</v>
      </c>
      <c r="AY438" s="243" t="s">
        <v>203</v>
      </c>
    </row>
    <row r="439" spans="1:65" s="15" customFormat="1" ht="11.25">
      <c r="B439" s="261"/>
      <c r="C439" s="262"/>
      <c r="D439" s="224" t="s">
        <v>211</v>
      </c>
      <c r="E439" s="263" t="s">
        <v>1</v>
      </c>
      <c r="F439" s="264" t="s">
        <v>5614</v>
      </c>
      <c r="G439" s="262"/>
      <c r="H439" s="265">
        <v>1</v>
      </c>
      <c r="I439" s="266"/>
      <c r="J439" s="262"/>
      <c r="K439" s="262"/>
      <c r="L439" s="267"/>
      <c r="M439" s="268"/>
      <c r="N439" s="269"/>
      <c r="O439" s="269"/>
      <c r="P439" s="269"/>
      <c r="Q439" s="269"/>
      <c r="R439" s="269"/>
      <c r="S439" s="269"/>
      <c r="T439" s="270"/>
      <c r="AT439" s="271" t="s">
        <v>211</v>
      </c>
      <c r="AU439" s="271" t="s">
        <v>82</v>
      </c>
      <c r="AV439" s="15" t="s">
        <v>209</v>
      </c>
      <c r="AW439" s="15" t="s">
        <v>31</v>
      </c>
      <c r="AX439" s="15" t="s">
        <v>82</v>
      </c>
      <c r="AY439" s="271" t="s">
        <v>203</v>
      </c>
    </row>
    <row r="440" spans="1:65" s="2" customFormat="1" ht="33" customHeight="1">
      <c r="A440" s="35"/>
      <c r="B440" s="36"/>
      <c r="C440" s="209" t="s">
        <v>2214</v>
      </c>
      <c r="D440" s="209" t="s">
        <v>205</v>
      </c>
      <c r="E440" s="210" t="s">
        <v>6782</v>
      </c>
      <c r="F440" s="211" t="s">
        <v>6781</v>
      </c>
      <c r="G440" s="212" t="s">
        <v>208</v>
      </c>
      <c r="H440" s="213">
        <v>1</v>
      </c>
      <c r="I440" s="214"/>
      <c r="J440" s="215">
        <f>ROUND(I440*H440,2)</f>
        <v>0</v>
      </c>
      <c r="K440" s="211" t="s">
        <v>1</v>
      </c>
      <c r="L440" s="40"/>
      <c r="M440" s="216" t="s">
        <v>1</v>
      </c>
      <c r="N440" s="217" t="s">
        <v>40</v>
      </c>
      <c r="O440" s="72"/>
      <c r="P440" s="218">
        <f>O440*H440</f>
        <v>0</v>
      </c>
      <c r="Q440" s="218">
        <v>0</v>
      </c>
      <c r="R440" s="218">
        <f>Q440*H440</f>
        <v>0</v>
      </c>
      <c r="S440" s="218">
        <v>0</v>
      </c>
      <c r="T440" s="219">
        <f>S440*H440</f>
        <v>0</v>
      </c>
      <c r="U440" s="35"/>
      <c r="V440" s="35"/>
      <c r="W440" s="35"/>
      <c r="X440" s="35"/>
      <c r="Y440" s="35"/>
      <c r="Z440" s="35"/>
      <c r="AA440" s="35"/>
      <c r="AB440" s="35"/>
      <c r="AC440" s="35"/>
      <c r="AD440" s="35"/>
      <c r="AE440" s="35"/>
      <c r="AR440" s="220" t="s">
        <v>209</v>
      </c>
      <c r="AT440" s="220" t="s">
        <v>205</v>
      </c>
      <c r="AU440" s="220" t="s">
        <v>82</v>
      </c>
      <c r="AY440" s="18" t="s">
        <v>203</v>
      </c>
      <c r="BE440" s="221">
        <f>IF(N440="základní",J440,0)</f>
        <v>0</v>
      </c>
      <c r="BF440" s="221">
        <f>IF(N440="snížená",J440,0)</f>
        <v>0</v>
      </c>
      <c r="BG440" s="221">
        <f>IF(N440="zákl. přenesená",J440,0)</f>
        <v>0</v>
      </c>
      <c r="BH440" s="221">
        <f>IF(N440="sníž. přenesená",J440,0)</f>
        <v>0</v>
      </c>
      <c r="BI440" s="221">
        <f>IF(N440="nulová",J440,0)</f>
        <v>0</v>
      </c>
      <c r="BJ440" s="18" t="s">
        <v>82</v>
      </c>
      <c r="BK440" s="221">
        <f>ROUND(I440*H440,2)</f>
        <v>0</v>
      </c>
      <c r="BL440" s="18" t="s">
        <v>209</v>
      </c>
      <c r="BM440" s="220" t="s">
        <v>2651</v>
      </c>
    </row>
    <row r="441" spans="1:65" s="13" customFormat="1" ht="22.5">
      <c r="B441" s="222"/>
      <c r="C441" s="223"/>
      <c r="D441" s="224" t="s">
        <v>211</v>
      </c>
      <c r="E441" s="225" t="s">
        <v>1</v>
      </c>
      <c r="F441" s="226" t="s">
        <v>6769</v>
      </c>
      <c r="G441" s="223"/>
      <c r="H441" s="225" t="s">
        <v>1</v>
      </c>
      <c r="I441" s="227"/>
      <c r="J441" s="223"/>
      <c r="K441" s="223"/>
      <c r="L441" s="228"/>
      <c r="M441" s="229"/>
      <c r="N441" s="230"/>
      <c r="O441" s="230"/>
      <c r="P441" s="230"/>
      <c r="Q441" s="230"/>
      <c r="R441" s="230"/>
      <c r="S441" s="230"/>
      <c r="T441" s="231"/>
      <c r="AT441" s="232" t="s">
        <v>211</v>
      </c>
      <c r="AU441" s="232" t="s">
        <v>82</v>
      </c>
      <c r="AV441" s="13" t="s">
        <v>82</v>
      </c>
      <c r="AW441" s="13" t="s">
        <v>31</v>
      </c>
      <c r="AX441" s="13" t="s">
        <v>75</v>
      </c>
      <c r="AY441" s="232" t="s">
        <v>203</v>
      </c>
    </row>
    <row r="442" spans="1:65" s="13" customFormat="1" ht="33.75">
      <c r="B442" s="222"/>
      <c r="C442" s="223"/>
      <c r="D442" s="224" t="s">
        <v>211</v>
      </c>
      <c r="E442" s="225" t="s">
        <v>1</v>
      </c>
      <c r="F442" s="226" t="s">
        <v>6770</v>
      </c>
      <c r="G442" s="223"/>
      <c r="H442" s="225" t="s">
        <v>1</v>
      </c>
      <c r="I442" s="227"/>
      <c r="J442" s="223"/>
      <c r="K442" s="223"/>
      <c r="L442" s="228"/>
      <c r="M442" s="229"/>
      <c r="N442" s="230"/>
      <c r="O442" s="230"/>
      <c r="P442" s="230"/>
      <c r="Q442" s="230"/>
      <c r="R442" s="230"/>
      <c r="S442" s="230"/>
      <c r="T442" s="231"/>
      <c r="AT442" s="232" t="s">
        <v>211</v>
      </c>
      <c r="AU442" s="232" t="s">
        <v>82</v>
      </c>
      <c r="AV442" s="13" t="s">
        <v>82</v>
      </c>
      <c r="AW442" s="13" t="s">
        <v>31</v>
      </c>
      <c r="AX442" s="13" t="s">
        <v>75</v>
      </c>
      <c r="AY442" s="232" t="s">
        <v>203</v>
      </c>
    </row>
    <row r="443" spans="1:65" s="13" customFormat="1" ht="11.25">
      <c r="B443" s="222"/>
      <c r="C443" s="223"/>
      <c r="D443" s="224" t="s">
        <v>211</v>
      </c>
      <c r="E443" s="225" t="s">
        <v>1</v>
      </c>
      <c r="F443" s="226" t="s">
        <v>6771</v>
      </c>
      <c r="G443" s="223"/>
      <c r="H443" s="225" t="s">
        <v>1</v>
      </c>
      <c r="I443" s="227"/>
      <c r="J443" s="223"/>
      <c r="K443" s="223"/>
      <c r="L443" s="228"/>
      <c r="M443" s="229"/>
      <c r="N443" s="230"/>
      <c r="O443" s="230"/>
      <c r="P443" s="230"/>
      <c r="Q443" s="230"/>
      <c r="R443" s="230"/>
      <c r="S443" s="230"/>
      <c r="T443" s="231"/>
      <c r="AT443" s="232" t="s">
        <v>211</v>
      </c>
      <c r="AU443" s="232" t="s">
        <v>82</v>
      </c>
      <c r="AV443" s="13" t="s">
        <v>82</v>
      </c>
      <c r="AW443" s="13" t="s">
        <v>31</v>
      </c>
      <c r="AX443" s="13" t="s">
        <v>75</v>
      </c>
      <c r="AY443" s="232" t="s">
        <v>203</v>
      </c>
    </row>
    <row r="444" spans="1:65" s="13" customFormat="1" ht="22.5">
      <c r="B444" s="222"/>
      <c r="C444" s="223"/>
      <c r="D444" s="224" t="s">
        <v>211</v>
      </c>
      <c r="E444" s="225" t="s">
        <v>1</v>
      </c>
      <c r="F444" s="226" t="s">
        <v>6772</v>
      </c>
      <c r="G444" s="223"/>
      <c r="H444" s="225" t="s">
        <v>1</v>
      </c>
      <c r="I444" s="227"/>
      <c r="J444" s="223"/>
      <c r="K444" s="223"/>
      <c r="L444" s="228"/>
      <c r="M444" s="229"/>
      <c r="N444" s="230"/>
      <c r="O444" s="230"/>
      <c r="P444" s="230"/>
      <c r="Q444" s="230"/>
      <c r="R444" s="230"/>
      <c r="S444" s="230"/>
      <c r="T444" s="231"/>
      <c r="AT444" s="232" t="s">
        <v>211</v>
      </c>
      <c r="AU444" s="232" t="s">
        <v>82</v>
      </c>
      <c r="AV444" s="13" t="s">
        <v>82</v>
      </c>
      <c r="AW444" s="13" t="s">
        <v>31</v>
      </c>
      <c r="AX444" s="13" t="s">
        <v>75</v>
      </c>
      <c r="AY444" s="232" t="s">
        <v>203</v>
      </c>
    </row>
    <row r="445" spans="1:65" s="13" customFormat="1" ht="11.25">
      <c r="B445" s="222"/>
      <c r="C445" s="223"/>
      <c r="D445" s="224" t="s">
        <v>211</v>
      </c>
      <c r="E445" s="225" t="s">
        <v>1</v>
      </c>
      <c r="F445" s="226" t="s">
        <v>6773</v>
      </c>
      <c r="G445" s="223"/>
      <c r="H445" s="225" t="s">
        <v>1</v>
      </c>
      <c r="I445" s="227"/>
      <c r="J445" s="223"/>
      <c r="K445" s="223"/>
      <c r="L445" s="228"/>
      <c r="M445" s="229"/>
      <c r="N445" s="230"/>
      <c r="O445" s="230"/>
      <c r="P445" s="230"/>
      <c r="Q445" s="230"/>
      <c r="R445" s="230"/>
      <c r="S445" s="230"/>
      <c r="T445" s="231"/>
      <c r="AT445" s="232" t="s">
        <v>211</v>
      </c>
      <c r="AU445" s="232" t="s">
        <v>82</v>
      </c>
      <c r="AV445" s="13" t="s">
        <v>82</v>
      </c>
      <c r="AW445" s="13" t="s">
        <v>31</v>
      </c>
      <c r="AX445" s="13" t="s">
        <v>75</v>
      </c>
      <c r="AY445" s="232" t="s">
        <v>203</v>
      </c>
    </row>
    <row r="446" spans="1:65" s="13" customFormat="1" ht="33.75">
      <c r="B446" s="222"/>
      <c r="C446" s="223"/>
      <c r="D446" s="224" t="s">
        <v>211</v>
      </c>
      <c r="E446" s="225" t="s">
        <v>1</v>
      </c>
      <c r="F446" s="226" t="s">
        <v>6774</v>
      </c>
      <c r="G446" s="223"/>
      <c r="H446" s="225" t="s">
        <v>1</v>
      </c>
      <c r="I446" s="227"/>
      <c r="J446" s="223"/>
      <c r="K446" s="223"/>
      <c r="L446" s="228"/>
      <c r="M446" s="229"/>
      <c r="N446" s="230"/>
      <c r="O446" s="230"/>
      <c r="P446" s="230"/>
      <c r="Q446" s="230"/>
      <c r="R446" s="230"/>
      <c r="S446" s="230"/>
      <c r="T446" s="231"/>
      <c r="AT446" s="232" t="s">
        <v>211</v>
      </c>
      <c r="AU446" s="232" t="s">
        <v>82</v>
      </c>
      <c r="AV446" s="13" t="s">
        <v>82</v>
      </c>
      <c r="AW446" s="13" t="s">
        <v>31</v>
      </c>
      <c r="AX446" s="13" t="s">
        <v>75</v>
      </c>
      <c r="AY446" s="232" t="s">
        <v>203</v>
      </c>
    </row>
    <row r="447" spans="1:65" s="13" customFormat="1" ht="22.5">
      <c r="B447" s="222"/>
      <c r="C447" s="223"/>
      <c r="D447" s="224" t="s">
        <v>211</v>
      </c>
      <c r="E447" s="225" t="s">
        <v>1</v>
      </c>
      <c r="F447" s="226" t="s">
        <v>6775</v>
      </c>
      <c r="G447" s="223"/>
      <c r="H447" s="225" t="s">
        <v>1</v>
      </c>
      <c r="I447" s="227"/>
      <c r="J447" s="223"/>
      <c r="K447" s="223"/>
      <c r="L447" s="228"/>
      <c r="M447" s="229"/>
      <c r="N447" s="230"/>
      <c r="O447" s="230"/>
      <c r="P447" s="230"/>
      <c r="Q447" s="230"/>
      <c r="R447" s="230"/>
      <c r="S447" s="230"/>
      <c r="T447" s="231"/>
      <c r="AT447" s="232" t="s">
        <v>211</v>
      </c>
      <c r="AU447" s="232" t="s">
        <v>82</v>
      </c>
      <c r="AV447" s="13" t="s">
        <v>82</v>
      </c>
      <c r="AW447" s="13" t="s">
        <v>31</v>
      </c>
      <c r="AX447" s="13" t="s">
        <v>75</v>
      </c>
      <c r="AY447" s="232" t="s">
        <v>203</v>
      </c>
    </row>
    <row r="448" spans="1:65" s="13" customFormat="1" ht="11.25">
      <c r="B448" s="222"/>
      <c r="C448" s="223"/>
      <c r="D448" s="224" t="s">
        <v>211</v>
      </c>
      <c r="E448" s="225" t="s">
        <v>1</v>
      </c>
      <c r="F448" s="226" t="s">
        <v>6776</v>
      </c>
      <c r="G448" s="223"/>
      <c r="H448" s="225" t="s">
        <v>1</v>
      </c>
      <c r="I448" s="227"/>
      <c r="J448" s="223"/>
      <c r="K448" s="223"/>
      <c r="L448" s="228"/>
      <c r="M448" s="229"/>
      <c r="N448" s="230"/>
      <c r="O448" s="230"/>
      <c r="P448" s="230"/>
      <c r="Q448" s="230"/>
      <c r="R448" s="230"/>
      <c r="S448" s="230"/>
      <c r="T448" s="231"/>
      <c r="AT448" s="232" t="s">
        <v>211</v>
      </c>
      <c r="AU448" s="232" t="s">
        <v>82</v>
      </c>
      <c r="AV448" s="13" t="s">
        <v>82</v>
      </c>
      <c r="AW448" s="13" t="s">
        <v>31</v>
      </c>
      <c r="AX448" s="13" t="s">
        <v>75</v>
      </c>
      <c r="AY448" s="232" t="s">
        <v>203</v>
      </c>
    </row>
    <row r="449" spans="1:65" s="13" customFormat="1" ht="11.25">
      <c r="B449" s="222"/>
      <c r="C449" s="223"/>
      <c r="D449" s="224" t="s">
        <v>211</v>
      </c>
      <c r="E449" s="225" t="s">
        <v>1</v>
      </c>
      <c r="F449" s="226" t="s">
        <v>6777</v>
      </c>
      <c r="G449" s="223"/>
      <c r="H449" s="225" t="s">
        <v>1</v>
      </c>
      <c r="I449" s="227"/>
      <c r="J449" s="223"/>
      <c r="K449" s="223"/>
      <c r="L449" s="228"/>
      <c r="M449" s="229"/>
      <c r="N449" s="230"/>
      <c r="O449" s="230"/>
      <c r="P449" s="230"/>
      <c r="Q449" s="230"/>
      <c r="R449" s="230"/>
      <c r="S449" s="230"/>
      <c r="T449" s="231"/>
      <c r="AT449" s="232" t="s">
        <v>211</v>
      </c>
      <c r="AU449" s="232" t="s">
        <v>82</v>
      </c>
      <c r="AV449" s="13" t="s">
        <v>82</v>
      </c>
      <c r="AW449" s="13" t="s">
        <v>31</v>
      </c>
      <c r="AX449" s="13" t="s">
        <v>75</v>
      </c>
      <c r="AY449" s="232" t="s">
        <v>203</v>
      </c>
    </row>
    <row r="450" spans="1:65" s="13" customFormat="1" ht="11.25">
      <c r="B450" s="222"/>
      <c r="C450" s="223"/>
      <c r="D450" s="224" t="s">
        <v>211</v>
      </c>
      <c r="E450" s="225" t="s">
        <v>1</v>
      </c>
      <c r="F450" s="226" t="s">
        <v>6698</v>
      </c>
      <c r="G450" s="223"/>
      <c r="H450" s="225" t="s">
        <v>1</v>
      </c>
      <c r="I450" s="227"/>
      <c r="J450" s="223"/>
      <c r="K450" s="223"/>
      <c r="L450" s="228"/>
      <c r="M450" s="229"/>
      <c r="N450" s="230"/>
      <c r="O450" s="230"/>
      <c r="P450" s="230"/>
      <c r="Q450" s="230"/>
      <c r="R450" s="230"/>
      <c r="S450" s="230"/>
      <c r="T450" s="231"/>
      <c r="AT450" s="232" t="s">
        <v>211</v>
      </c>
      <c r="AU450" s="232" t="s">
        <v>82</v>
      </c>
      <c r="AV450" s="13" t="s">
        <v>82</v>
      </c>
      <c r="AW450" s="13" t="s">
        <v>31</v>
      </c>
      <c r="AX450" s="13" t="s">
        <v>75</v>
      </c>
      <c r="AY450" s="232" t="s">
        <v>203</v>
      </c>
    </row>
    <row r="451" spans="1:65" s="14" customFormat="1" ht="11.25">
      <c r="B451" s="233"/>
      <c r="C451" s="234"/>
      <c r="D451" s="224" t="s">
        <v>211</v>
      </c>
      <c r="E451" s="235" t="s">
        <v>1</v>
      </c>
      <c r="F451" s="236" t="s">
        <v>82</v>
      </c>
      <c r="G451" s="234"/>
      <c r="H451" s="237">
        <v>1</v>
      </c>
      <c r="I451" s="238"/>
      <c r="J451" s="234"/>
      <c r="K451" s="234"/>
      <c r="L451" s="239"/>
      <c r="M451" s="240"/>
      <c r="N451" s="241"/>
      <c r="O451" s="241"/>
      <c r="P451" s="241"/>
      <c r="Q451" s="241"/>
      <c r="R451" s="241"/>
      <c r="S451" s="241"/>
      <c r="T451" s="242"/>
      <c r="AT451" s="243" t="s">
        <v>211</v>
      </c>
      <c r="AU451" s="243" t="s">
        <v>82</v>
      </c>
      <c r="AV451" s="14" t="s">
        <v>84</v>
      </c>
      <c r="AW451" s="14" t="s">
        <v>31</v>
      </c>
      <c r="AX451" s="14" t="s">
        <v>75</v>
      </c>
      <c r="AY451" s="243" t="s">
        <v>203</v>
      </c>
    </row>
    <row r="452" spans="1:65" s="15" customFormat="1" ht="11.25">
      <c r="B452" s="261"/>
      <c r="C452" s="262"/>
      <c r="D452" s="224" t="s">
        <v>211</v>
      </c>
      <c r="E452" s="263" t="s">
        <v>1</v>
      </c>
      <c r="F452" s="264" t="s">
        <v>5614</v>
      </c>
      <c r="G452" s="262"/>
      <c r="H452" s="265">
        <v>1</v>
      </c>
      <c r="I452" s="266"/>
      <c r="J452" s="262"/>
      <c r="K452" s="262"/>
      <c r="L452" s="267"/>
      <c r="M452" s="268"/>
      <c r="N452" s="269"/>
      <c r="O452" s="269"/>
      <c r="P452" s="269"/>
      <c r="Q452" s="269"/>
      <c r="R452" s="269"/>
      <c r="S452" s="269"/>
      <c r="T452" s="270"/>
      <c r="AT452" s="271" t="s">
        <v>211</v>
      </c>
      <c r="AU452" s="271" t="s">
        <v>82</v>
      </c>
      <c r="AV452" s="15" t="s">
        <v>209</v>
      </c>
      <c r="AW452" s="15" t="s">
        <v>31</v>
      </c>
      <c r="AX452" s="15" t="s">
        <v>82</v>
      </c>
      <c r="AY452" s="271" t="s">
        <v>203</v>
      </c>
    </row>
    <row r="453" spans="1:65" s="2" customFormat="1" ht="33" customHeight="1">
      <c r="A453" s="35"/>
      <c r="B453" s="36"/>
      <c r="C453" s="209" t="s">
        <v>2224</v>
      </c>
      <c r="D453" s="209" t="s">
        <v>205</v>
      </c>
      <c r="E453" s="210" t="s">
        <v>6783</v>
      </c>
      <c r="F453" s="211" t="s">
        <v>6779</v>
      </c>
      <c r="G453" s="212" t="s">
        <v>208</v>
      </c>
      <c r="H453" s="213">
        <v>1</v>
      </c>
      <c r="I453" s="214"/>
      <c r="J453" s="215">
        <f>ROUND(I453*H453,2)</f>
        <v>0</v>
      </c>
      <c r="K453" s="211" t="s">
        <v>1</v>
      </c>
      <c r="L453" s="40"/>
      <c r="M453" s="216" t="s">
        <v>1</v>
      </c>
      <c r="N453" s="217" t="s">
        <v>40</v>
      </c>
      <c r="O453" s="72"/>
      <c r="P453" s="218">
        <f>O453*H453</f>
        <v>0</v>
      </c>
      <c r="Q453" s="218">
        <v>0</v>
      </c>
      <c r="R453" s="218">
        <f>Q453*H453</f>
        <v>0</v>
      </c>
      <c r="S453" s="218">
        <v>0</v>
      </c>
      <c r="T453" s="219">
        <f>S453*H453</f>
        <v>0</v>
      </c>
      <c r="U453" s="35"/>
      <c r="V453" s="35"/>
      <c r="W453" s="35"/>
      <c r="X453" s="35"/>
      <c r="Y453" s="35"/>
      <c r="Z453" s="35"/>
      <c r="AA453" s="35"/>
      <c r="AB453" s="35"/>
      <c r="AC453" s="35"/>
      <c r="AD453" s="35"/>
      <c r="AE453" s="35"/>
      <c r="AR453" s="220" t="s">
        <v>209</v>
      </c>
      <c r="AT453" s="220" t="s">
        <v>205</v>
      </c>
      <c r="AU453" s="220" t="s">
        <v>82</v>
      </c>
      <c r="AY453" s="18" t="s">
        <v>203</v>
      </c>
      <c r="BE453" s="221">
        <f>IF(N453="základní",J453,0)</f>
        <v>0</v>
      </c>
      <c r="BF453" s="221">
        <f>IF(N453="snížená",J453,0)</f>
        <v>0</v>
      </c>
      <c r="BG453" s="221">
        <f>IF(N453="zákl. přenesená",J453,0)</f>
        <v>0</v>
      </c>
      <c r="BH453" s="221">
        <f>IF(N453="sníž. přenesená",J453,0)</f>
        <v>0</v>
      </c>
      <c r="BI453" s="221">
        <f>IF(N453="nulová",J453,0)</f>
        <v>0</v>
      </c>
      <c r="BJ453" s="18" t="s">
        <v>82</v>
      </c>
      <c r="BK453" s="221">
        <f>ROUND(I453*H453,2)</f>
        <v>0</v>
      </c>
      <c r="BL453" s="18" t="s">
        <v>209</v>
      </c>
      <c r="BM453" s="220" t="s">
        <v>2881</v>
      </c>
    </row>
    <row r="454" spans="1:65" s="13" customFormat="1" ht="22.5">
      <c r="B454" s="222"/>
      <c r="C454" s="223"/>
      <c r="D454" s="224" t="s">
        <v>211</v>
      </c>
      <c r="E454" s="225" t="s">
        <v>1</v>
      </c>
      <c r="F454" s="226" t="s">
        <v>6769</v>
      </c>
      <c r="G454" s="223"/>
      <c r="H454" s="225" t="s">
        <v>1</v>
      </c>
      <c r="I454" s="227"/>
      <c r="J454" s="223"/>
      <c r="K454" s="223"/>
      <c r="L454" s="228"/>
      <c r="M454" s="229"/>
      <c r="N454" s="230"/>
      <c r="O454" s="230"/>
      <c r="P454" s="230"/>
      <c r="Q454" s="230"/>
      <c r="R454" s="230"/>
      <c r="S454" s="230"/>
      <c r="T454" s="231"/>
      <c r="AT454" s="232" t="s">
        <v>211</v>
      </c>
      <c r="AU454" s="232" t="s">
        <v>82</v>
      </c>
      <c r="AV454" s="13" t="s">
        <v>82</v>
      </c>
      <c r="AW454" s="13" t="s">
        <v>31</v>
      </c>
      <c r="AX454" s="13" t="s">
        <v>75</v>
      </c>
      <c r="AY454" s="232" t="s">
        <v>203</v>
      </c>
    </row>
    <row r="455" spans="1:65" s="13" customFormat="1" ht="33.75">
      <c r="B455" s="222"/>
      <c r="C455" s="223"/>
      <c r="D455" s="224" t="s">
        <v>211</v>
      </c>
      <c r="E455" s="225" t="s">
        <v>1</v>
      </c>
      <c r="F455" s="226" t="s">
        <v>6770</v>
      </c>
      <c r="G455" s="223"/>
      <c r="H455" s="225" t="s">
        <v>1</v>
      </c>
      <c r="I455" s="227"/>
      <c r="J455" s="223"/>
      <c r="K455" s="223"/>
      <c r="L455" s="228"/>
      <c r="M455" s="229"/>
      <c r="N455" s="230"/>
      <c r="O455" s="230"/>
      <c r="P455" s="230"/>
      <c r="Q455" s="230"/>
      <c r="R455" s="230"/>
      <c r="S455" s="230"/>
      <c r="T455" s="231"/>
      <c r="AT455" s="232" t="s">
        <v>211</v>
      </c>
      <c r="AU455" s="232" t="s">
        <v>82</v>
      </c>
      <c r="AV455" s="13" t="s">
        <v>82</v>
      </c>
      <c r="AW455" s="13" t="s">
        <v>31</v>
      </c>
      <c r="AX455" s="13" t="s">
        <v>75</v>
      </c>
      <c r="AY455" s="232" t="s">
        <v>203</v>
      </c>
    </row>
    <row r="456" spans="1:65" s="13" customFormat="1" ht="11.25">
      <c r="B456" s="222"/>
      <c r="C456" s="223"/>
      <c r="D456" s="224" t="s">
        <v>211</v>
      </c>
      <c r="E456" s="225" t="s">
        <v>1</v>
      </c>
      <c r="F456" s="226" t="s">
        <v>6771</v>
      </c>
      <c r="G456" s="223"/>
      <c r="H456" s="225" t="s">
        <v>1</v>
      </c>
      <c r="I456" s="227"/>
      <c r="J456" s="223"/>
      <c r="K456" s="223"/>
      <c r="L456" s="228"/>
      <c r="M456" s="229"/>
      <c r="N456" s="230"/>
      <c r="O456" s="230"/>
      <c r="P456" s="230"/>
      <c r="Q456" s="230"/>
      <c r="R456" s="230"/>
      <c r="S456" s="230"/>
      <c r="T456" s="231"/>
      <c r="AT456" s="232" t="s">
        <v>211</v>
      </c>
      <c r="AU456" s="232" t="s">
        <v>82</v>
      </c>
      <c r="AV456" s="13" t="s">
        <v>82</v>
      </c>
      <c r="AW456" s="13" t="s">
        <v>31</v>
      </c>
      <c r="AX456" s="13" t="s">
        <v>75</v>
      </c>
      <c r="AY456" s="232" t="s">
        <v>203</v>
      </c>
    </row>
    <row r="457" spans="1:65" s="13" customFormat="1" ht="22.5">
      <c r="B457" s="222"/>
      <c r="C457" s="223"/>
      <c r="D457" s="224" t="s">
        <v>211</v>
      </c>
      <c r="E457" s="225" t="s">
        <v>1</v>
      </c>
      <c r="F457" s="226" t="s">
        <v>6772</v>
      </c>
      <c r="G457" s="223"/>
      <c r="H457" s="225" t="s">
        <v>1</v>
      </c>
      <c r="I457" s="227"/>
      <c r="J457" s="223"/>
      <c r="K457" s="223"/>
      <c r="L457" s="228"/>
      <c r="M457" s="229"/>
      <c r="N457" s="230"/>
      <c r="O457" s="230"/>
      <c r="P457" s="230"/>
      <c r="Q457" s="230"/>
      <c r="R457" s="230"/>
      <c r="S457" s="230"/>
      <c r="T457" s="231"/>
      <c r="AT457" s="232" t="s">
        <v>211</v>
      </c>
      <c r="AU457" s="232" t="s">
        <v>82</v>
      </c>
      <c r="AV457" s="13" t="s">
        <v>82</v>
      </c>
      <c r="AW457" s="13" t="s">
        <v>31</v>
      </c>
      <c r="AX457" s="13" t="s">
        <v>75</v>
      </c>
      <c r="AY457" s="232" t="s">
        <v>203</v>
      </c>
    </row>
    <row r="458" spans="1:65" s="13" customFormat="1" ht="11.25">
      <c r="B458" s="222"/>
      <c r="C458" s="223"/>
      <c r="D458" s="224" t="s">
        <v>211</v>
      </c>
      <c r="E458" s="225" t="s">
        <v>1</v>
      </c>
      <c r="F458" s="226" t="s">
        <v>6773</v>
      </c>
      <c r="G458" s="223"/>
      <c r="H458" s="225" t="s">
        <v>1</v>
      </c>
      <c r="I458" s="227"/>
      <c r="J458" s="223"/>
      <c r="K458" s="223"/>
      <c r="L458" s="228"/>
      <c r="M458" s="229"/>
      <c r="N458" s="230"/>
      <c r="O458" s="230"/>
      <c r="P458" s="230"/>
      <c r="Q458" s="230"/>
      <c r="R458" s="230"/>
      <c r="S458" s="230"/>
      <c r="T458" s="231"/>
      <c r="AT458" s="232" t="s">
        <v>211</v>
      </c>
      <c r="AU458" s="232" t="s">
        <v>82</v>
      </c>
      <c r="AV458" s="13" t="s">
        <v>82</v>
      </c>
      <c r="AW458" s="13" t="s">
        <v>31</v>
      </c>
      <c r="AX458" s="13" t="s">
        <v>75</v>
      </c>
      <c r="AY458" s="232" t="s">
        <v>203</v>
      </c>
    </row>
    <row r="459" spans="1:65" s="13" customFormat="1" ht="33.75">
      <c r="B459" s="222"/>
      <c r="C459" s="223"/>
      <c r="D459" s="224" t="s">
        <v>211</v>
      </c>
      <c r="E459" s="225" t="s">
        <v>1</v>
      </c>
      <c r="F459" s="226" t="s">
        <v>6774</v>
      </c>
      <c r="G459" s="223"/>
      <c r="H459" s="225" t="s">
        <v>1</v>
      </c>
      <c r="I459" s="227"/>
      <c r="J459" s="223"/>
      <c r="K459" s="223"/>
      <c r="L459" s="228"/>
      <c r="M459" s="229"/>
      <c r="N459" s="230"/>
      <c r="O459" s="230"/>
      <c r="P459" s="230"/>
      <c r="Q459" s="230"/>
      <c r="R459" s="230"/>
      <c r="S459" s="230"/>
      <c r="T459" s="231"/>
      <c r="AT459" s="232" t="s">
        <v>211</v>
      </c>
      <c r="AU459" s="232" t="s">
        <v>82</v>
      </c>
      <c r="AV459" s="13" t="s">
        <v>82</v>
      </c>
      <c r="AW459" s="13" t="s">
        <v>31</v>
      </c>
      <c r="AX459" s="13" t="s">
        <v>75</v>
      </c>
      <c r="AY459" s="232" t="s">
        <v>203</v>
      </c>
    </row>
    <row r="460" spans="1:65" s="13" customFormat="1" ht="22.5">
      <c r="B460" s="222"/>
      <c r="C460" s="223"/>
      <c r="D460" s="224" t="s">
        <v>211</v>
      </c>
      <c r="E460" s="225" t="s">
        <v>1</v>
      </c>
      <c r="F460" s="226" t="s">
        <v>6775</v>
      </c>
      <c r="G460" s="223"/>
      <c r="H460" s="225" t="s">
        <v>1</v>
      </c>
      <c r="I460" s="227"/>
      <c r="J460" s="223"/>
      <c r="K460" s="223"/>
      <c r="L460" s="228"/>
      <c r="M460" s="229"/>
      <c r="N460" s="230"/>
      <c r="O460" s="230"/>
      <c r="P460" s="230"/>
      <c r="Q460" s="230"/>
      <c r="R460" s="230"/>
      <c r="S460" s="230"/>
      <c r="T460" s="231"/>
      <c r="AT460" s="232" t="s">
        <v>211</v>
      </c>
      <c r="AU460" s="232" t="s">
        <v>82</v>
      </c>
      <c r="AV460" s="13" t="s">
        <v>82</v>
      </c>
      <c r="AW460" s="13" t="s">
        <v>31</v>
      </c>
      <c r="AX460" s="13" t="s">
        <v>75</v>
      </c>
      <c r="AY460" s="232" t="s">
        <v>203</v>
      </c>
    </row>
    <row r="461" spans="1:65" s="13" customFormat="1" ht="11.25">
      <c r="B461" s="222"/>
      <c r="C461" s="223"/>
      <c r="D461" s="224" t="s">
        <v>211</v>
      </c>
      <c r="E461" s="225" t="s">
        <v>1</v>
      </c>
      <c r="F461" s="226" t="s">
        <v>6776</v>
      </c>
      <c r="G461" s="223"/>
      <c r="H461" s="225" t="s">
        <v>1</v>
      </c>
      <c r="I461" s="227"/>
      <c r="J461" s="223"/>
      <c r="K461" s="223"/>
      <c r="L461" s="228"/>
      <c r="M461" s="229"/>
      <c r="N461" s="230"/>
      <c r="O461" s="230"/>
      <c r="P461" s="230"/>
      <c r="Q461" s="230"/>
      <c r="R461" s="230"/>
      <c r="S461" s="230"/>
      <c r="T461" s="231"/>
      <c r="AT461" s="232" t="s">
        <v>211</v>
      </c>
      <c r="AU461" s="232" t="s">
        <v>82</v>
      </c>
      <c r="AV461" s="13" t="s">
        <v>82</v>
      </c>
      <c r="AW461" s="13" t="s">
        <v>31</v>
      </c>
      <c r="AX461" s="13" t="s">
        <v>75</v>
      </c>
      <c r="AY461" s="232" t="s">
        <v>203</v>
      </c>
    </row>
    <row r="462" spans="1:65" s="13" customFormat="1" ht="11.25">
      <c r="B462" s="222"/>
      <c r="C462" s="223"/>
      <c r="D462" s="224" t="s">
        <v>211</v>
      </c>
      <c r="E462" s="225" t="s">
        <v>1</v>
      </c>
      <c r="F462" s="226" t="s">
        <v>6777</v>
      </c>
      <c r="G462" s="223"/>
      <c r="H462" s="225" t="s">
        <v>1</v>
      </c>
      <c r="I462" s="227"/>
      <c r="J462" s="223"/>
      <c r="K462" s="223"/>
      <c r="L462" s="228"/>
      <c r="M462" s="229"/>
      <c r="N462" s="230"/>
      <c r="O462" s="230"/>
      <c r="P462" s="230"/>
      <c r="Q462" s="230"/>
      <c r="R462" s="230"/>
      <c r="S462" s="230"/>
      <c r="T462" s="231"/>
      <c r="AT462" s="232" t="s">
        <v>211</v>
      </c>
      <c r="AU462" s="232" t="s">
        <v>82</v>
      </c>
      <c r="AV462" s="13" t="s">
        <v>82</v>
      </c>
      <c r="AW462" s="13" t="s">
        <v>31</v>
      </c>
      <c r="AX462" s="13" t="s">
        <v>75</v>
      </c>
      <c r="AY462" s="232" t="s">
        <v>203</v>
      </c>
    </row>
    <row r="463" spans="1:65" s="13" customFormat="1" ht="11.25">
      <c r="B463" s="222"/>
      <c r="C463" s="223"/>
      <c r="D463" s="224" t="s">
        <v>211</v>
      </c>
      <c r="E463" s="225" t="s">
        <v>1</v>
      </c>
      <c r="F463" s="226" t="s">
        <v>6698</v>
      </c>
      <c r="G463" s="223"/>
      <c r="H463" s="225" t="s">
        <v>1</v>
      </c>
      <c r="I463" s="227"/>
      <c r="J463" s="223"/>
      <c r="K463" s="223"/>
      <c r="L463" s="228"/>
      <c r="M463" s="229"/>
      <c r="N463" s="230"/>
      <c r="O463" s="230"/>
      <c r="P463" s="230"/>
      <c r="Q463" s="230"/>
      <c r="R463" s="230"/>
      <c r="S463" s="230"/>
      <c r="T463" s="231"/>
      <c r="AT463" s="232" t="s">
        <v>211</v>
      </c>
      <c r="AU463" s="232" t="s">
        <v>82</v>
      </c>
      <c r="AV463" s="13" t="s">
        <v>82</v>
      </c>
      <c r="AW463" s="13" t="s">
        <v>31</v>
      </c>
      <c r="AX463" s="13" t="s">
        <v>75</v>
      </c>
      <c r="AY463" s="232" t="s">
        <v>203</v>
      </c>
    </row>
    <row r="464" spans="1:65" s="14" customFormat="1" ht="11.25">
      <c r="B464" s="233"/>
      <c r="C464" s="234"/>
      <c r="D464" s="224" t="s">
        <v>211</v>
      </c>
      <c r="E464" s="235" t="s">
        <v>1</v>
      </c>
      <c r="F464" s="236" t="s">
        <v>82</v>
      </c>
      <c r="G464" s="234"/>
      <c r="H464" s="237">
        <v>1</v>
      </c>
      <c r="I464" s="238"/>
      <c r="J464" s="234"/>
      <c r="K464" s="234"/>
      <c r="L464" s="239"/>
      <c r="M464" s="240"/>
      <c r="N464" s="241"/>
      <c r="O464" s="241"/>
      <c r="P464" s="241"/>
      <c r="Q464" s="241"/>
      <c r="R464" s="241"/>
      <c r="S464" s="241"/>
      <c r="T464" s="242"/>
      <c r="AT464" s="243" t="s">
        <v>211</v>
      </c>
      <c r="AU464" s="243" t="s">
        <v>82</v>
      </c>
      <c r="AV464" s="14" t="s">
        <v>84</v>
      </c>
      <c r="AW464" s="14" t="s">
        <v>31</v>
      </c>
      <c r="AX464" s="14" t="s">
        <v>75</v>
      </c>
      <c r="AY464" s="243" t="s">
        <v>203</v>
      </c>
    </row>
    <row r="465" spans="1:65" s="15" customFormat="1" ht="11.25">
      <c r="B465" s="261"/>
      <c r="C465" s="262"/>
      <c r="D465" s="224" t="s">
        <v>211</v>
      </c>
      <c r="E465" s="263" t="s">
        <v>1</v>
      </c>
      <c r="F465" s="264" t="s">
        <v>5614</v>
      </c>
      <c r="G465" s="262"/>
      <c r="H465" s="265">
        <v>1</v>
      </c>
      <c r="I465" s="266"/>
      <c r="J465" s="262"/>
      <c r="K465" s="262"/>
      <c r="L465" s="267"/>
      <c r="M465" s="268"/>
      <c r="N465" s="269"/>
      <c r="O465" s="269"/>
      <c r="P465" s="269"/>
      <c r="Q465" s="269"/>
      <c r="R465" s="269"/>
      <c r="S465" s="269"/>
      <c r="T465" s="270"/>
      <c r="AT465" s="271" t="s">
        <v>211</v>
      </c>
      <c r="AU465" s="271" t="s">
        <v>82</v>
      </c>
      <c r="AV465" s="15" t="s">
        <v>209</v>
      </c>
      <c r="AW465" s="15" t="s">
        <v>31</v>
      </c>
      <c r="AX465" s="15" t="s">
        <v>82</v>
      </c>
      <c r="AY465" s="271" t="s">
        <v>203</v>
      </c>
    </row>
    <row r="466" spans="1:65" s="2" customFormat="1" ht="33" customHeight="1">
      <c r="A466" s="35"/>
      <c r="B466" s="36"/>
      <c r="C466" s="209" t="s">
        <v>2232</v>
      </c>
      <c r="D466" s="209" t="s">
        <v>205</v>
      </c>
      <c r="E466" s="210" t="s">
        <v>6784</v>
      </c>
      <c r="F466" s="211" t="s">
        <v>6785</v>
      </c>
      <c r="G466" s="212" t="s">
        <v>208</v>
      </c>
      <c r="H466" s="213">
        <v>1</v>
      </c>
      <c r="I466" s="214"/>
      <c r="J466" s="215">
        <f>ROUND(I466*H466,2)</f>
        <v>0</v>
      </c>
      <c r="K466" s="211" t="s">
        <v>1</v>
      </c>
      <c r="L466" s="40"/>
      <c r="M466" s="216" t="s">
        <v>1</v>
      </c>
      <c r="N466" s="217" t="s">
        <v>40</v>
      </c>
      <c r="O466" s="72"/>
      <c r="P466" s="218">
        <f>O466*H466</f>
        <v>0</v>
      </c>
      <c r="Q466" s="218">
        <v>0</v>
      </c>
      <c r="R466" s="218">
        <f>Q466*H466</f>
        <v>0</v>
      </c>
      <c r="S466" s="218">
        <v>0</v>
      </c>
      <c r="T466" s="219">
        <f>S466*H466</f>
        <v>0</v>
      </c>
      <c r="U466" s="35"/>
      <c r="V466" s="35"/>
      <c r="W466" s="35"/>
      <c r="X466" s="35"/>
      <c r="Y466" s="35"/>
      <c r="Z466" s="35"/>
      <c r="AA466" s="35"/>
      <c r="AB466" s="35"/>
      <c r="AC466" s="35"/>
      <c r="AD466" s="35"/>
      <c r="AE466" s="35"/>
      <c r="AR466" s="220" t="s">
        <v>209</v>
      </c>
      <c r="AT466" s="220" t="s">
        <v>205</v>
      </c>
      <c r="AU466" s="220" t="s">
        <v>82</v>
      </c>
      <c r="AY466" s="18" t="s">
        <v>203</v>
      </c>
      <c r="BE466" s="221">
        <f>IF(N466="základní",J466,0)</f>
        <v>0</v>
      </c>
      <c r="BF466" s="221">
        <f>IF(N466="snížená",J466,0)</f>
        <v>0</v>
      </c>
      <c r="BG466" s="221">
        <f>IF(N466="zákl. přenesená",J466,0)</f>
        <v>0</v>
      </c>
      <c r="BH466" s="221">
        <f>IF(N466="sníž. přenesená",J466,0)</f>
        <v>0</v>
      </c>
      <c r="BI466" s="221">
        <f>IF(N466="nulová",J466,0)</f>
        <v>0</v>
      </c>
      <c r="BJ466" s="18" t="s">
        <v>82</v>
      </c>
      <c r="BK466" s="221">
        <f>ROUND(I466*H466,2)</f>
        <v>0</v>
      </c>
      <c r="BL466" s="18" t="s">
        <v>209</v>
      </c>
      <c r="BM466" s="220" t="s">
        <v>2983</v>
      </c>
    </row>
    <row r="467" spans="1:65" s="13" customFormat="1" ht="22.5">
      <c r="B467" s="222"/>
      <c r="C467" s="223"/>
      <c r="D467" s="224" t="s">
        <v>211</v>
      </c>
      <c r="E467" s="225" t="s">
        <v>1</v>
      </c>
      <c r="F467" s="226" t="s">
        <v>6769</v>
      </c>
      <c r="G467" s="223"/>
      <c r="H467" s="225" t="s">
        <v>1</v>
      </c>
      <c r="I467" s="227"/>
      <c r="J467" s="223"/>
      <c r="K467" s="223"/>
      <c r="L467" s="228"/>
      <c r="M467" s="229"/>
      <c r="N467" s="230"/>
      <c r="O467" s="230"/>
      <c r="P467" s="230"/>
      <c r="Q467" s="230"/>
      <c r="R467" s="230"/>
      <c r="S467" s="230"/>
      <c r="T467" s="231"/>
      <c r="AT467" s="232" t="s">
        <v>211</v>
      </c>
      <c r="AU467" s="232" t="s">
        <v>82</v>
      </c>
      <c r="AV467" s="13" t="s">
        <v>82</v>
      </c>
      <c r="AW467" s="13" t="s">
        <v>31</v>
      </c>
      <c r="AX467" s="13" t="s">
        <v>75</v>
      </c>
      <c r="AY467" s="232" t="s">
        <v>203</v>
      </c>
    </row>
    <row r="468" spans="1:65" s="13" customFormat="1" ht="33.75">
      <c r="B468" s="222"/>
      <c r="C468" s="223"/>
      <c r="D468" s="224" t="s">
        <v>211</v>
      </c>
      <c r="E468" s="225" t="s">
        <v>1</v>
      </c>
      <c r="F468" s="226" t="s">
        <v>6770</v>
      </c>
      <c r="G468" s="223"/>
      <c r="H468" s="225" t="s">
        <v>1</v>
      </c>
      <c r="I468" s="227"/>
      <c r="J468" s="223"/>
      <c r="K468" s="223"/>
      <c r="L468" s="228"/>
      <c r="M468" s="229"/>
      <c r="N468" s="230"/>
      <c r="O468" s="230"/>
      <c r="P468" s="230"/>
      <c r="Q468" s="230"/>
      <c r="R468" s="230"/>
      <c r="S468" s="230"/>
      <c r="T468" s="231"/>
      <c r="AT468" s="232" t="s">
        <v>211</v>
      </c>
      <c r="AU468" s="232" t="s">
        <v>82</v>
      </c>
      <c r="AV468" s="13" t="s">
        <v>82</v>
      </c>
      <c r="AW468" s="13" t="s">
        <v>31</v>
      </c>
      <c r="AX468" s="13" t="s">
        <v>75</v>
      </c>
      <c r="AY468" s="232" t="s">
        <v>203</v>
      </c>
    </row>
    <row r="469" spans="1:65" s="13" customFormat="1" ht="11.25">
      <c r="B469" s="222"/>
      <c r="C469" s="223"/>
      <c r="D469" s="224" t="s">
        <v>211</v>
      </c>
      <c r="E469" s="225" t="s">
        <v>1</v>
      </c>
      <c r="F469" s="226" t="s">
        <v>6771</v>
      </c>
      <c r="G469" s="223"/>
      <c r="H469" s="225" t="s">
        <v>1</v>
      </c>
      <c r="I469" s="227"/>
      <c r="J469" s="223"/>
      <c r="K469" s="223"/>
      <c r="L469" s="228"/>
      <c r="M469" s="229"/>
      <c r="N469" s="230"/>
      <c r="O469" s="230"/>
      <c r="P469" s="230"/>
      <c r="Q469" s="230"/>
      <c r="R469" s="230"/>
      <c r="S469" s="230"/>
      <c r="T469" s="231"/>
      <c r="AT469" s="232" t="s">
        <v>211</v>
      </c>
      <c r="AU469" s="232" t="s">
        <v>82</v>
      </c>
      <c r="AV469" s="13" t="s">
        <v>82</v>
      </c>
      <c r="AW469" s="13" t="s">
        <v>31</v>
      </c>
      <c r="AX469" s="13" t="s">
        <v>75</v>
      </c>
      <c r="AY469" s="232" t="s">
        <v>203</v>
      </c>
    </row>
    <row r="470" spans="1:65" s="13" customFormat="1" ht="22.5">
      <c r="B470" s="222"/>
      <c r="C470" s="223"/>
      <c r="D470" s="224" t="s">
        <v>211</v>
      </c>
      <c r="E470" s="225" t="s">
        <v>1</v>
      </c>
      <c r="F470" s="226" t="s">
        <v>6772</v>
      </c>
      <c r="G470" s="223"/>
      <c r="H470" s="225" t="s">
        <v>1</v>
      </c>
      <c r="I470" s="227"/>
      <c r="J470" s="223"/>
      <c r="K470" s="223"/>
      <c r="L470" s="228"/>
      <c r="M470" s="229"/>
      <c r="N470" s="230"/>
      <c r="O470" s="230"/>
      <c r="P470" s="230"/>
      <c r="Q470" s="230"/>
      <c r="R470" s="230"/>
      <c r="S470" s="230"/>
      <c r="T470" s="231"/>
      <c r="AT470" s="232" t="s">
        <v>211</v>
      </c>
      <c r="AU470" s="232" t="s">
        <v>82</v>
      </c>
      <c r="AV470" s="13" t="s">
        <v>82</v>
      </c>
      <c r="AW470" s="13" t="s">
        <v>31</v>
      </c>
      <c r="AX470" s="13" t="s">
        <v>75</v>
      </c>
      <c r="AY470" s="232" t="s">
        <v>203</v>
      </c>
    </row>
    <row r="471" spans="1:65" s="13" customFormat="1" ht="11.25">
      <c r="B471" s="222"/>
      <c r="C471" s="223"/>
      <c r="D471" s="224" t="s">
        <v>211</v>
      </c>
      <c r="E471" s="225" t="s">
        <v>1</v>
      </c>
      <c r="F471" s="226" t="s">
        <v>6773</v>
      </c>
      <c r="G471" s="223"/>
      <c r="H471" s="225" t="s">
        <v>1</v>
      </c>
      <c r="I471" s="227"/>
      <c r="J471" s="223"/>
      <c r="K471" s="223"/>
      <c r="L471" s="228"/>
      <c r="M471" s="229"/>
      <c r="N471" s="230"/>
      <c r="O471" s="230"/>
      <c r="P471" s="230"/>
      <c r="Q471" s="230"/>
      <c r="R471" s="230"/>
      <c r="S471" s="230"/>
      <c r="T471" s="231"/>
      <c r="AT471" s="232" t="s">
        <v>211</v>
      </c>
      <c r="AU471" s="232" t="s">
        <v>82</v>
      </c>
      <c r="AV471" s="13" t="s">
        <v>82</v>
      </c>
      <c r="AW471" s="13" t="s">
        <v>31</v>
      </c>
      <c r="AX471" s="13" t="s">
        <v>75</v>
      </c>
      <c r="AY471" s="232" t="s">
        <v>203</v>
      </c>
    </row>
    <row r="472" spans="1:65" s="13" customFormat="1" ht="33.75">
      <c r="B472" s="222"/>
      <c r="C472" s="223"/>
      <c r="D472" s="224" t="s">
        <v>211</v>
      </c>
      <c r="E472" s="225" t="s">
        <v>1</v>
      </c>
      <c r="F472" s="226" t="s">
        <v>6774</v>
      </c>
      <c r="G472" s="223"/>
      <c r="H472" s="225" t="s">
        <v>1</v>
      </c>
      <c r="I472" s="227"/>
      <c r="J472" s="223"/>
      <c r="K472" s="223"/>
      <c r="L472" s="228"/>
      <c r="M472" s="229"/>
      <c r="N472" s="230"/>
      <c r="O472" s="230"/>
      <c r="P472" s="230"/>
      <c r="Q472" s="230"/>
      <c r="R472" s="230"/>
      <c r="S472" s="230"/>
      <c r="T472" s="231"/>
      <c r="AT472" s="232" t="s">
        <v>211</v>
      </c>
      <c r="AU472" s="232" t="s">
        <v>82</v>
      </c>
      <c r="AV472" s="13" t="s">
        <v>82</v>
      </c>
      <c r="AW472" s="13" t="s">
        <v>31</v>
      </c>
      <c r="AX472" s="13" t="s">
        <v>75</v>
      </c>
      <c r="AY472" s="232" t="s">
        <v>203</v>
      </c>
    </row>
    <row r="473" spans="1:65" s="13" customFormat="1" ht="22.5">
      <c r="B473" s="222"/>
      <c r="C473" s="223"/>
      <c r="D473" s="224" t="s">
        <v>211</v>
      </c>
      <c r="E473" s="225" t="s">
        <v>1</v>
      </c>
      <c r="F473" s="226" t="s">
        <v>6775</v>
      </c>
      <c r="G473" s="223"/>
      <c r="H473" s="225" t="s">
        <v>1</v>
      </c>
      <c r="I473" s="227"/>
      <c r="J473" s="223"/>
      <c r="K473" s="223"/>
      <c r="L473" s="228"/>
      <c r="M473" s="229"/>
      <c r="N473" s="230"/>
      <c r="O473" s="230"/>
      <c r="P473" s="230"/>
      <c r="Q473" s="230"/>
      <c r="R473" s="230"/>
      <c r="S473" s="230"/>
      <c r="T473" s="231"/>
      <c r="AT473" s="232" t="s">
        <v>211</v>
      </c>
      <c r="AU473" s="232" t="s">
        <v>82</v>
      </c>
      <c r="AV473" s="13" t="s">
        <v>82</v>
      </c>
      <c r="AW473" s="13" t="s">
        <v>31</v>
      </c>
      <c r="AX473" s="13" t="s">
        <v>75</v>
      </c>
      <c r="AY473" s="232" t="s">
        <v>203</v>
      </c>
    </row>
    <row r="474" spans="1:65" s="13" customFormat="1" ht="11.25">
      <c r="B474" s="222"/>
      <c r="C474" s="223"/>
      <c r="D474" s="224" t="s">
        <v>211</v>
      </c>
      <c r="E474" s="225" t="s">
        <v>1</v>
      </c>
      <c r="F474" s="226" t="s">
        <v>6776</v>
      </c>
      <c r="G474" s="223"/>
      <c r="H474" s="225" t="s">
        <v>1</v>
      </c>
      <c r="I474" s="227"/>
      <c r="J474" s="223"/>
      <c r="K474" s="223"/>
      <c r="L474" s="228"/>
      <c r="M474" s="229"/>
      <c r="N474" s="230"/>
      <c r="O474" s="230"/>
      <c r="P474" s="230"/>
      <c r="Q474" s="230"/>
      <c r="R474" s="230"/>
      <c r="S474" s="230"/>
      <c r="T474" s="231"/>
      <c r="AT474" s="232" t="s">
        <v>211</v>
      </c>
      <c r="AU474" s="232" t="s">
        <v>82</v>
      </c>
      <c r="AV474" s="13" t="s">
        <v>82</v>
      </c>
      <c r="AW474" s="13" t="s">
        <v>31</v>
      </c>
      <c r="AX474" s="13" t="s">
        <v>75</v>
      </c>
      <c r="AY474" s="232" t="s">
        <v>203</v>
      </c>
    </row>
    <row r="475" spans="1:65" s="13" customFormat="1" ht="11.25">
      <c r="B475" s="222"/>
      <c r="C475" s="223"/>
      <c r="D475" s="224" t="s">
        <v>211</v>
      </c>
      <c r="E475" s="225" t="s">
        <v>1</v>
      </c>
      <c r="F475" s="226" t="s">
        <v>6777</v>
      </c>
      <c r="G475" s="223"/>
      <c r="H475" s="225" t="s">
        <v>1</v>
      </c>
      <c r="I475" s="227"/>
      <c r="J475" s="223"/>
      <c r="K475" s="223"/>
      <c r="L475" s="228"/>
      <c r="M475" s="229"/>
      <c r="N475" s="230"/>
      <c r="O475" s="230"/>
      <c r="P475" s="230"/>
      <c r="Q475" s="230"/>
      <c r="R475" s="230"/>
      <c r="S475" s="230"/>
      <c r="T475" s="231"/>
      <c r="AT475" s="232" t="s">
        <v>211</v>
      </c>
      <c r="AU475" s="232" t="s">
        <v>82</v>
      </c>
      <c r="AV475" s="13" t="s">
        <v>82</v>
      </c>
      <c r="AW475" s="13" t="s">
        <v>31</v>
      </c>
      <c r="AX475" s="13" t="s">
        <v>75</v>
      </c>
      <c r="AY475" s="232" t="s">
        <v>203</v>
      </c>
    </row>
    <row r="476" spans="1:65" s="13" customFormat="1" ht="11.25">
      <c r="B476" s="222"/>
      <c r="C476" s="223"/>
      <c r="D476" s="224" t="s">
        <v>211</v>
      </c>
      <c r="E476" s="225" t="s">
        <v>1</v>
      </c>
      <c r="F476" s="226" t="s">
        <v>6698</v>
      </c>
      <c r="G476" s="223"/>
      <c r="H476" s="225" t="s">
        <v>1</v>
      </c>
      <c r="I476" s="227"/>
      <c r="J476" s="223"/>
      <c r="K476" s="223"/>
      <c r="L476" s="228"/>
      <c r="M476" s="229"/>
      <c r="N476" s="230"/>
      <c r="O476" s="230"/>
      <c r="P476" s="230"/>
      <c r="Q476" s="230"/>
      <c r="R476" s="230"/>
      <c r="S476" s="230"/>
      <c r="T476" s="231"/>
      <c r="AT476" s="232" t="s">
        <v>211</v>
      </c>
      <c r="AU476" s="232" t="s">
        <v>82</v>
      </c>
      <c r="AV476" s="13" t="s">
        <v>82</v>
      </c>
      <c r="AW476" s="13" t="s">
        <v>31</v>
      </c>
      <c r="AX476" s="13" t="s">
        <v>75</v>
      </c>
      <c r="AY476" s="232" t="s">
        <v>203</v>
      </c>
    </row>
    <row r="477" spans="1:65" s="14" customFormat="1" ht="11.25">
      <c r="B477" s="233"/>
      <c r="C477" s="234"/>
      <c r="D477" s="224" t="s">
        <v>211</v>
      </c>
      <c r="E477" s="235" t="s">
        <v>1</v>
      </c>
      <c r="F477" s="236" t="s">
        <v>82</v>
      </c>
      <c r="G477" s="234"/>
      <c r="H477" s="237">
        <v>1</v>
      </c>
      <c r="I477" s="238"/>
      <c r="J477" s="234"/>
      <c r="K477" s="234"/>
      <c r="L477" s="239"/>
      <c r="M477" s="240"/>
      <c r="N477" s="241"/>
      <c r="O477" s="241"/>
      <c r="P477" s="241"/>
      <c r="Q477" s="241"/>
      <c r="R477" s="241"/>
      <c r="S477" s="241"/>
      <c r="T477" s="242"/>
      <c r="AT477" s="243" t="s">
        <v>211</v>
      </c>
      <c r="AU477" s="243" t="s">
        <v>82</v>
      </c>
      <c r="AV477" s="14" t="s">
        <v>84</v>
      </c>
      <c r="AW477" s="14" t="s">
        <v>31</v>
      </c>
      <c r="AX477" s="14" t="s">
        <v>75</v>
      </c>
      <c r="AY477" s="243" t="s">
        <v>203</v>
      </c>
    </row>
    <row r="478" spans="1:65" s="15" customFormat="1" ht="11.25">
      <c r="B478" s="261"/>
      <c r="C478" s="262"/>
      <c r="D478" s="224" t="s">
        <v>211</v>
      </c>
      <c r="E478" s="263" t="s">
        <v>1</v>
      </c>
      <c r="F478" s="264" t="s">
        <v>5614</v>
      </c>
      <c r="G478" s="262"/>
      <c r="H478" s="265">
        <v>1</v>
      </c>
      <c r="I478" s="266"/>
      <c r="J478" s="262"/>
      <c r="K478" s="262"/>
      <c r="L478" s="267"/>
      <c r="M478" s="268"/>
      <c r="N478" s="269"/>
      <c r="O478" s="269"/>
      <c r="P478" s="269"/>
      <c r="Q478" s="269"/>
      <c r="R478" s="269"/>
      <c r="S478" s="269"/>
      <c r="T478" s="270"/>
      <c r="AT478" s="271" t="s">
        <v>211</v>
      </c>
      <c r="AU478" s="271" t="s">
        <v>82</v>
      </c>
      <c r="AV478" s="15" t="s">
        <v>209</v>
      </c>
      <c r="AW478" s="15" t="s">
        <v>31</v>
      </c>
      <c r="AX478" s="15" t="s">
        <v>82</v>
      </c>
      <c r="AY478" s="271" t="s">
        <v>203</v>
      </c>
    </row>
    <row r="479" spans="1:65" s="2" customFormat="1" ht="33" customHeight="1">
      <c r="A479" s="35"/>
      <c r="B479" s="36"/>
      <c r="C479" s="209" t="s">
        <v>2236</v>
      </c>
      <c r="D479" s="209" t="s">
        <v>205</v>
      </c>
      <c r="E479" s="210" t="s">
        <v>6786</v>
      </c>
      <c r="F479" s="211" t="s">
        <v>6781</v>
      </c>
      <c r="G479" s="212" t="s">
        <v>208</v>
      </c>
      <c r="H479" s="213">
        <v>1</v>
      </c>
      <c r="I479" s="214"/>
      <c r="J479" s="215">
        <f>ROUND(I479*H479,2)</f>
        <v>0</v>
      </c>
      <c r="K479" s="211" t="s">
        <v>1</v>
      </c>
      <c r="L479" s="40"/>
      <c r="M479" s="216" t="s">
        <v>1</v>
      </c>
      <c r="N479" s="217" t="s">
        <v>40</v>
      </c>
      <c r="O479" s="72"/>
      <c r="P479" s="218">
        <f>O479*H479</f>
        <v>0</v>
      </c>
      <c r="Q479" s="218">
        <v>0</v>
      </c>
      <c r="R479" s="218">
        <f>Q479*H479</f>
        <v>0</v>
      </c>
      <c r="S479" s="218">
        <v>0</v>
      </c>
      <c r="T479" s="219">
        <f>S479*H479</f>
        <v>0</v>
      </c>
      <c r="U479" s="35"/>
      <c r="V479" s="35"/>
      <c r="W479" s="35"/>
      <c r="X479" s="35"/>
      <c r="Y479" s="35"/>
      <c r="Z479" s="35"/>
      <c r="AA479" s="35"/>
      <c r="AB479" s="35"/>
      <c r="AC479" s="35"/>
      <c r="AD479" s="35"/>
      <c r="AE479" s="35"/>
      <c r="AR479" s="220" t="s">
        <v>209</v>
      </c>
      <c r="AT479" s="220" t="s">
        <v>205</v>
      </c>
      <c r="AU479" s="220" t="s">
        <v>82</v>
      </c>
      <c r="AY479" s="18" t="s">
        <v>203</v>
      </c>
      <c r="BE479" s="221">
        <f>IF(N479="základní",J479,0)</f>
        <v>0</v>
      </c>
      <c r="BF479" s="221">
        <f>IF(N479="snížená",J479,0)</f>
        <v>0</v>
      </c>
      <c r="BG479" s="221">
        <f>IF(N479="zákl. přenesená",J479,0)</f>
        <v>0</v>
      </c>
      <c r="BH479" s="221">
        <f>IF(N479="sníž. přenesená",J479,0)</f>
        <v>0</v>
      </c>
      <c r="BI479" s="221">
        <f>IF(N479="nulová",J479,0)</f>
        <v>0</v>
      </c>
      <c r="BJ479" s="18" t="s">
        <v>82</v>
      </c>
      <c r="BK479" s="221">
        <f>ROUND(I479*H479,2)</f>
        <v>0</v>
      </c>
      <c r="BL479" s="18" t="s">
        <v>209</v>
      </c>
      <c r="BM479" s="220" t="s">
        <v>2993</v>
      </c>
    </row>
    <row r="480" spans="1:65" s="13" customFormat="1" ht="22.5">
      <c r="B480" s="222"/>
      <c r="C480" s="223"/>
      <c r="D480" s="224" t="s">
        <v>211</v>
      </c>
      <c r="E480" s="225" t="s">
        <v>1</v>
      </c>
      <c r="F480" s="226" t="s">
        <v>6769</v>
      </c>
      <c r="G480" s="223"/>
      <c r="H480" s="225" t="s">
        <v>1</v>
      </c>
      <c r="I480" s="227"/>
      <c r="J480" s="223"/>
      <c r="K480" s="223"/>
      <c r="L480" s="228"/>
      <c r="M480" s="229"/>
      <c r="N480" s="230"/>
      <c r="O480" s="230"/>
      <c r="P480" s="230"/>
      <c r="Q480" s="230"/>
      <c r="R480" s="230"/>
      <c r="S480" s="230"/>
      <c r="T480" s="231"/>
      <c r="AT480" s="232" t="s">
        <v>211</v>
      </c>
      <c r="AU480" s="232" t="s">
        <v>82</v>
      </c>
      <c r="AV480" s="13" t="s">
        <v>82</v>
      </c>
      <c r="AW480" s="13" t="s">
        <v>31</v>
      </c>
      <c r="AX480" s="13" t="s">
        <v>75</v>
      </c>
      <c r="AY480" s="232" t="s">
        <v>203</v>
      </c>
    </row>
    <row r="481" spans="1:65" s="13" customFormat="1" ht="33.75">
      <c r="B481" s="222"/>
      <c r="C481" s="223"/>
      <c r="D481" s="224" t="s">
        <v>211</v>
      </c>
      <c r="E481" s="225" t="s">
        <v>1</v>
      </c>
      <c r="F481" s="226" t="s">
        <v>6770</v>
      </c>
      <c r="G481" s="223"/>
      <c r="H481" s="225" t="s">
        <v>1</v>
      </c>
      <c r="I481" s="227"/>
      <c r="J481" s="223"/>
      <c r="K481" s="223"/>
      <c r="L481" s="228"/>
      <c r="M481" s="229"/>
      <c r="N481" s="230"/>
      <c r="O481" s="230"/>
      <c r="P481" s="230"/>
      <c r="Q481" s="230"/>
      <c r="R481" s="230"/>
      <c r="S481" s="230"/>
      <c r="T481" s="231"/>
      <c r="AT481" s="232" t="s">
        <v>211</v>
      </c>
      <c r="AU481" s="232" t="s">
        <v>82</v>
      </c>
      <c r="AV481" s="13" t="s">
        <v>82</v>
      </c>
      <c r="AW481" s="13" t="s">
        <v>31</v>
      </c>
      <c r="AX481" s="13" t="s">
        <v>75</v>
      </c>
      <c r="AY481" s="232" t="s">
        <v>203</v>
      </c>
    </row>
    <row r="482" spans="1:65" s="13" customFormat="1" ht="11.25">
      <c r="B482" s="222"/>
      <c r="C482" s="223"/>
      <c r="D482" s="224" t="s">
        <v>211</v>
      </c>
      <c r="E482" s="225" t="s">
        <v>1</v>
      </c>
      <c r="F482" s="226" t="s">
        <v>6771</v>
      </c>
      <c r="G482" s="223"/>
      <c r="H482" s="225" t="s">
        <v>1</v>
      </c>
      <c r="I482" s="227"/>
      <c r="J482" s="223"/>
      <c r="K482" s="223"/>
      <c r="L482" s="228"/>
      <c r="M482" s="229"/>
      <c r="N482" s="230"/>
      <c r="O482" s="230"/>
      <c r="P482" s="230"/>
      <c r="Q482" s="230"/>
      <c r="R482" s="230"/>
      <c r="S482" s="230"/>
      <c r="T482" s="231"/>
      <c r="AT482" s="232" t="s">
        <v>211</v>
      </c>
      <c r="AU482" s="232" t="s">
        <v>82</v>
      </c>
      <c r="AV482" s="13" t="s">
        <v>82</v>
      </c>
      <c r="AW482" s="13" t="s">
        <v>31</v>
      </c>
      <c r="AX482" s="13" t="s">
        <v>75</v>
      </c>
      <c r="AY482" s="232" t="s">
        <v>203</v>
      </c>
    </row>
    <row r="483" spans="1:65" s="13" customFormat="1" ht="22.5">
      <c r="B483" s="222"/>
      <c r="C483" s="223"/>
      <c r="D483" s="224" t="s">
        <v>211</v>
      </c>
      <c r="E483" s="225" t="s">
        <v>1</v>
      </c>
      <c r="F483" s="226" t="s">
        <v>6772</v>
      </c>
      <c r="G483" s="223"/>
      <c r="H483" s="225" t="s">
        <v>1</v>
      </c>
      <c r="I483" s="227"/>
      <c r="J483" s="223"/>
      <c r="K483" s="223"/>
      <c r="L483" s="228"/>
      <c r="M483" s="229"/>
      <c r="N483" s="230"/>
      <c r="O483" s="230"/>
      <c r="P483" s="230"/>
      <c r="Q483" s="230"/>
      <c r="R483" s="230"/>
      <c r="S483" s="230"/>
      <c r="T483" s="231"/>
      <c r="AT483" s="232" t="s">
        <v>211</v>
      </c>
      <c r="AU483" s="232" t="s">
        <v>82</v>
      </c>
      <c r="AV483" s="13" t="s">
        <v>82</v>
      </c>
      <c r="AW483" s="13" t="s">
        <v>31</v>
      </c>
      <c r="AX483" s="13" t="s">
        <v>75</v>
      </c>
      <c r="AY483" s="232" t="s">
        <v>203</v>
      </c>
    </row>
    <row r="484" spans="1:65" s="13" customFormat="1" ht="11.25">
      <c r="B484" s="222"/>
      <c r="C484" s="223"/>
      <c r="D484" s="224" t="s">
        <v>211</v>
      </c>
      <c r="E484" s="225" t="s">
        <v>1</v>
      </c>
      <c r="F484" s="226" t="s">
        <v>6773</v>
      </c>
      <c r="G484" s="223"/>
      <c r="H484" s="225" t="s">
        <v>1</v>
      </c>
      <c r="I484" s="227"/>
      <c r="J484" s="223"/>
      <c r="K484" s="223"/>
      <c r="L484" s="228"/>
      <c r="M484" s="229"/>
      <c r="N484" s="230"/>
      <c r="O484" s="230"/>
      <c r="P484" s="230"/>
      <c r="Q484" s="230"/>
      <c r="R484" s="230"/>
      <c r="S484" s="230"/>
      <c r="T484" s="231"/>
      <c r="AT484" s="232" t="s">
        <v>211</v>
      </c>
      <c r="AU484" s="232" t="s">
        <v>82</v>
      </c>
      <c r="AV484" s="13" t="s">
        <v>82</v>
      </c>
      <c r="AW484" s="13" t="s">
        <v>31</v>
      </c>
      <c r="AX484" s="13" t="s">
        <v>75</v>
      </c>
      <c r="AY484" s="232" t="s">
        <v>203</v>
      </c>
    </row>
    <row r="485" spans="1:65" s="13" customFormat="1" ht="33.75">
      <c r="B485" s="222"/>
      <c r="C485" s="223"/>
      <c r="D485" s="224" t="s">
        <v>211</v>
      </c>
      <c r="E485" s="225" t="s">
        <v>1</v>
      </c>
      <c r="F485" s="226" t="s">
        <v>6774</v>
      </c>
      <c r="G485" s="223"/>
      <c r="H485" s="225" t="s">
        <v>1</v>
      </c>
      <c r="I485" s="227"/>
      <c r="J485" s="223"/>
      <c r="K485" s="223"/>
      <c r="L485" s="228"/>
      <c r="M485" s="229"/>
      <c r="N485" s="230"/>
      <c r="O485" s="230"/>
      <c r="P485" s="230"/>
      <c r="Q485" s="230"/>
      <c r="R485" s="230"/>
      <c r="S485" s="230"/>
      <c r="T485" s="231"/>
      <c r="AT485" s="232" t="s">
        <v>211</v>
      </c>
      <c r="AU485" s="232" t="s">
        <v>82</v>
      </c>
      <c r="AV485" s="13" t="s">
        <v>82</v>
      </c>
      <c r="AW485" s="13" t="s">
        <v>31</v>
      </c>
      <c r="AX485" s="13" t="s">
        <v>75</v>
      </c>
      <c r="AY485" s="232" t="s">
        <v>203</v>
      </c>
    </row>
    <row r="486" spans="1:65" s="13" customFormat="1" ht="22.5">
      <c r="B486" s="222"/>
      <c r="C486" s="223"/>
      <c r="D486" s="224" t="s">
        <v>211</v>
      </c>
      <c r="E486" s="225" t="s">
        <v>1</v>
      </c>
      <c r="F486" s="226" t="s">
        <v>6775</v>
      </c>
      <c r="G486" s="223"/>
      <c r="H486" s="225" t="s">
        <v>1</v>
      </c>
      <c r="I486" s="227"/>
      <c r="J486" s="223"/>
      <c r="K486" s="223"/>
      <c r="L486" s="228"/>
      <c r="M486" s="229"/>
      <c r="N486" s="230"/>
      <c r="O486" s="230"/>
      <c r="P486" s="230"/>
      <c r="Q486" s="230"/>
      <c r="R486" s="230"/>
      <c r="S486" s="230"/>
      <c r="T486" s="231"/>
      <c r="AT486" s="232" t="s">
        <v>211</v>
      </c>
      <c r="AU486" s="232" t="s">
        <v>82</v>
      </c>
      <c r="AV486" s="13" t="s">
        <v>82</v>
      </c>
      <c r="AW486" s="13" t="s">
        <v>31</v>
      </c>
      <c r="AX486" s="13" t="s">
        <v>75</v>
      </c>
      <c r="AY486" s="232" t="s">
        <v>203</v>
      </c>
    </row>
    <row r="487" spans="1:65" s="13" customFormat="1" ht="11.25">
      <c r="B487" s="222"/>
      <c r="C487" s="223"/>
      <c r="D487" s="224" t="s">
        <v>211</v>
      </c>
      <c r="E487" s="225" t="s">
        <v>1</v>
      </c>
      <c r="F487" s="226" t="s">
        <v>6776</v>
      </c>
      <c r="G487" s="223"/>
      <c r="H487" s="225" t="s">
        <v>1</v>
      </c>
      <c r="I487" s="227"/>
      <c r="J487" s="223"/>
      <c r="K487" s="223"/>
      <c r="L487" s="228"/>
      <c r="M487" s="229"/>
      <c r="N487" s="230"/>
      <c r="O487" s="230"/>
      <c r="P487" s="230"/>
      <c r="Q487" s="230"/>
      <c r="R487" s="230"/>
      <c r="S487" s="230"/>
      <c r="T487" s="231"/>
      <c r="AT487" s="232" t="s">
        <v>211</v>
      </c>
      <c r="AU487" s="232" t="s">
        <v>82</v>
      </c>
      <c r="AV487" s="13" t="s">
        <v>82</v>
      </c>
      <c r="AW487" s="13" t="s">
        <v>31</v>
      </c>
      <c r="AX487" s="13" t="s">
        <v>75</v>
      </c>
      <c r="AY487" s="232" t="s">
        <v>203</v>
      </c>
    </row>
    <row r="488" spans="1:65" s="13" customFormat="1" ht="11.25">
      <c r="B488" s="222"/>
      <c r="C488" s="223"/>
      <c r="D488" s="224" t="s">
        <v>211</v>
      </c>
      <c r="E488" s="225" t="s">
        <v>1</v>
      </c>
      <c r="F488" s="226" t="s">
        <v>6777</v>
      </c>
      <c r="G488" s="223"/>
      <c r="H488" s="225" t="s">
        <v>1</v>
      </c>
      <c r="I488" s="227"/>
      <c r="J488" s="223"/>
      <c r="K488" s="223"/>
      <c r="L488" s="228"/>
      <c r="M488" s="229"/>
      <c r="N488" s="230"/>
      <c r="O488" s="230"/>
      <c r="P488" s="230"/>
      <c r="Q488" s="230"/>
      <c r="R488" s="230"/>
      <c r="S488" s="230"/>
      <c r="T488" s="231"/>
      <c r="AT488" s="232" t="s">
        <v>211</v>
      </c>
      <c r="AU488" s="232" t="s">
        <v>82</v>
      </c>
      <c r="AV488" s="13" t="s">
        <v>82</v>
      </c>
      <c r="AW488" s="13" t="s">
        <v>31</v>
      </c>
      <c r="AX488" s="13" t="s">
        <v>75</v>
      </c>
      <c r="AY488" s="232" t="s">
        <v>203</v>
      </c>
    </row>
    <row r="489" spans="1:65" s="13" customFormat="1" ht="11.25">
      <c r="B489" s="222"/>
      <c r="C489" s="223"/>
      <c r="D489" s="224" t="s">
        <v>211</v>
      </c>
      <c r="E489" s="225" t="s">
        <v>1</v>
      </c>
      <c r="F489" s="226" t="s">
        <v>6698</v>
      </c>
      <c r="G489" s="223"/>
      <c r="H489" s="225" t="s">
        <v>1</v>
      </c>
      <c r="I489" s="227"/>
      <c r="J489" s="223"/>
      <c r="K489" s="223"/>
      <c r="L489" s="228"/>
      <c r="M489" s="229"/>
      <c r="N489" s="230"/>
      <c r="O489" s="230"/>
      <c r="P489" s="230"/>
      <c r="Q489" s="230"/>
      <c r="R489" s="230"/>
      <c r="S489" s="230"/>
      <c r="T489" s="231"/>
      <c r="AT489" s="232" t="s">
        <v>211</v>
      </c>
      <c r="AU489" s="232" t="s">
        <v>82</v>
      </c>
      <c r="AV489" s="13" t="s">
        <v>82</v>
      </c>
      <c r="AW489" s="13" t="s">
        <v>31</v>
      </c>
      <c r="AX489" s="13" t="s">
        <v>75</v>
      </c>
      <c r="AY489" s="232" t="s">
        <v>203</v>
      </c>
    </row>
    <row r="490" spans="1:65" s="14" customFormat="1" ht="11.25">
      <c r="B490" s="233"/>
      <c r="C490" s="234"/>
      <c r="D490" s="224" t="s">
        <v>211</v>
      </c>
      <c r="E490" s="235" t="s">
        <v>1</v>
      </c>
      <c r="F490" s="236" t="s">
        <v>82</v>
      </c>
      <c r="G490" s="234"/>
      <c r="H490" s="237">
        <v>1</v>
      </c>
      <c r="I490" s="238"/>
      <c r="J490" s="234"/>
      <c r="K490" s="234"/>
      <c r="L490" s="239"/>
      <c r="M490" s="240"/>
      <c r="N490" s="241"/>
      <c r="O490" s="241"/>
      <c r="P490" s="241"/>
      <c r="Q490" s="241"/>
      <c r="R490" s="241"/>
      <c r="S490" s="241"/>
      <c r="T490" s="242"/>
      <c r="AT490" s="243" t="s">
        <v>211</v>
      </c>
      <c r="AU490" s="243" t="s">
        <v>82</v>
      </c>
      <c r="AV490" s="14" t="s">
        <v>84</v>
      </c>
      <c r="AW490" s="14" t="s">
        <v>31</v>
      </c>
      <c r="AX490" s="14" t="s">
        <v>75</v>
      </c>
      <c r="AY490" s="243" t="s">
        <v>203</v>
      </c>
    </row>
    <row r="491" spans="1:65" s="15" customFormat="1" ht="11.25">
      <c r="B491" s="261"/>
      <c r="C491" s="262"/>
      <c r="D491" s="224" t="s">
        <v>211</v>
      </c>
      <c r="E491" s="263" t="s">
        <v>1</v>
      </c>
      <c r="F491" s="264" t="s">
        <v>5614</v>
      </c>
      <c r="G491" s="262"/>
      <c r="H491" s="265">
        <v>1</v>
      </c>
      <c r="I491" s="266"/>
      <c r="J491" s="262"/>
      <c r="K491" s="262"/>
      <c r="L491" s="267"/>
      <c r="M491" s="268"/>
      <c r="N491" s="269"/>
      <c r="O491" s="269"/>
      <c r="P491" s="269"/>
      <c r="Q491" s="269"/>
      <c r="R491" s="269"/>
      <c r="S491" s="269"/>
      <c r="T491" s="270"/>
      <c r="AT491" s="271" t="s">
        <v>211</v>
      </c>
      <c r="AU491" s="271" t="s">
        <v>82</v>
      </c>
      <c r="AV491" s="15" t="s">
        <v>209</v>
      </c>
      <c r="AW491" s="15" t="s">
        <v>31</v>
      </c>
      <c r="AX491" s="15" t="s">
        <v>82</v>
      </c>
      <c r="AY491" s="271" t="s">
        <v>203</v>
      </c>
    </row>
    <row r="492" spans="1:65" s="2" customFormat="1" ht="16.5" customHeight="1">
      <c r="A492" s="35"/>
      <c r="B492" s="36"/>
      <c r="C492" s="209" t="s">
        <v>2241</v>
      </c>
      <c r="D492" s="209" t="s">
        <v>205</v>
      </c>
      <c r="E492" s="210" t="s">
        <v>6787</v>
      </c>
      <c r="F492" s="211" t="s">
        <v>6788</v>
      </c>
      <c r="G492" s="212" t="s">
        <v>828</v>
      </c>
      <c r="H492" s="213">
        <v>96</v>
      </c>
      <c r="I492" s="214"/>
      <c r="J492" s="215">
        <f>ROUND(I492*H492,2)</f>
        <v>0</v>
      </c>
      <c r="K492" s="211" t="s">
        <v>1</v>
      </c>
      <c r="L492" s="40"/>
      <c r="M492" s="216" t="s">
        <v>1</v>
      </c>
      <c r="N492" s="217" t="s">
        <v>40</v>
      </c>
      <c r="O492" s="72"/>
      <c r="P492" s="218">
        <f>O492*H492</f>
        <v>0</v>
      </c>
      <c r="Q492" s="218">
        <v>0</v>
      </c>
      <c r="R492" s="218">
        <f>Q492*H492</f>
        <v>0</v>
      </c>
      <c r="S492" s="218">
        <v>0</v>
      </c>
      <c r="T492" s="219">
        <f>S492*H492</f>
        <v>0</v>
      </c>
      <c r="U492" s="35"/>
      <c r="V492" s="35"/>
      <c r="W492" s="35"/>
      <c r="X492" s="35"/>
      <c r="Y492" s="35"/>
      <c r="Z492" s="35"/>
      <c r="AA492" s="35"/>
      <c r="AB492" s="35"/>
      <c r="AC492" s="35"/>
      <c r="AD492" s="35"/>
      <c r="AE492" s="35"/>
      <c r="AR492" s="220" t="s">
        <v>209</v>
      </c>
      <c r="AT492" s="220" t="s">
        <v>205</v>
      </c>
      <c r="AU492" s="220" t="s">
        <v>82</v>
      </c>
      <c r="AY492" s="18" t="s">
        <v>203</v>
      </c>
      <c r="BE492" s="221">
        <f>IF(N492="základní",J492,0)</f>
        <v>0</v>
      </c>
      <c r="BF492" s="221">
        <f>IF(N492="snížená",J492,0)</f>
        <v>0</v>
      </c>
      <c r="BG492" s="221">
        <f>IF(N492="zákl. přenesená",J492,0)</f>
        <v>0</v>
      </c>
      <c r="BH492" s="221">
        <f>IF(N492="sníž. přenesená",J492,0)</f>
        <v>0</v>
      </c>
      <c r="BI492" s="221">
        <f>IF(N492="nulová",J492,0)</f>
        <v>0</v>
      </c>
      <c r="BJ492" s="18" t="s">
        <v>82</v>
      </c>
      <c r="BK492" s="221">
        <f>ROUND(I492*H492,2)</f>
        <v>0</v>
      </c>
      <c r="BL492" s="18" t="s">
        <v>209</v>
      </c>
      <c r="BM492" s="220" t="s">
        <v>3007</v>
      </c>
    </row>
    <row r="493" spans="1:65" s="13" customFormat="1" ht="11.25">
      <c r="B493" s="222"/>
      <c r="C493" s="223"/>
      <c r="D493" s="224" t="s">
        <v>211</v>
      </c>
      <c r="E493" s="225" t="s">
        <v>1</v>
      </c>
      <c r="F493" s="226" t="s">
        <v>6698</v>
      </c>
      <c r="G493" s="223"/>
      <c r="H493" s="225" t="s">
        <v>1</v>
      </c>
      <c r="I493" s="227"/>
      <c r="J493" s="223"/>
      <c r="K493" s="223"/>
      <c r="L493" s="228"/>
      <c r="M493" s="229"/>
      <c r="N493" s="230"/>
      <c r="O493" s="230"/>
      <c r="P493" s="230"/>
      <c r="Q493" s="230"/>
      <c r="R493" s="230"/>
      <c r="S493" s="230"/>
      <c r="T493" s="231"/>
      <c r="AT493" s="232" t="s">
        <v>211</v>
      </c>
      <c r="AU493" s="232" t="s">
        <v>82</v>
      </c>
      <c r="AV493" s="13" t="s">
        <v>82</v>
      </c>
      <c r="AW493" s="13" t="s">
        <v>31</v>
      </c>
      <c r="AX493" s="13" t="s">
        <v>75</v>
      </c>
      <c r="AY493" s="232" t="s">
        <v>203</v>
      </c>
    </row>
    <row r="494" spans="1:65" s="14" customFormat="1" ht="11.25">
      <c r="B494" s="233"/>
      <c r="C494" s="234"/>
      <c r="D494" s="224" t="s">
        <v>211</v>
      </c>
      <c r="E494" s="235" t="s">
        <v>1</v>
      </c>
      <c r="F494" s="236" t="s">
        <v>2222</v>
      </c>
      <c r="G494" s="234"/>
      <c r="H494" s="237">
        <v>96</v>
      </c>
      <c r="I494" s="238"/>
      <c r="J494" s="234"/>
      <c r="K494" s="234"/>
      <c r="L494" s="239"/>
      <c r="M494" s="240"/>
      <c r="N494" s="241"/>
      <c r="O494" s="241"/>
      <c r="P494" s="241"/>
      <c r="Q494" s="241"/>
      <c r="R494" s="241"/>
      <c r="S494" s="241"/>
      <c r="T494" s="242"/>
      <c r="AT494" s="243" t="s">
        <v>211</v>
      </c>
      <c r="AU494" s="243" t="s">
        <v>82</v>
      </c>
      <c r="AV494" s="14" t="s">
        <v>84</v>
      </c>
      <c r="AW494" s="14" t="s">
        <v>31</v>
      </c>
      <c r="AX494" s="14" t="s">
        <v>75</v>
      </c>
      <c r="AY494" s="243" t="s">
        <v>203</v>
      </c>
    </row>
    <row r="495" spans="1:65" s="15" customFormat="1" ht="11.25">
      <c r="B495" s="261"/>
      <c r="C495" s="262"/>
      <c r="D495" s="224" t="s">
        <v>211</v>
      </c>
      <c r="E495" s="263" t="s">
        <v>1</v>
      </c>
      <c r="F495" s="264" t="s">
        <v>5614</v>
      </c>
      <c r="G495" s="262"/>
      <c r="H495" s="265">
        <v>96</v>
      </c>
      <c r="I495" s="266"/>
      <c r="J495" s="262"/>
      <c r="K495" s="262"/>
      <c r="L495" s="267"/>
      <c r="M495" s="268"/>
      <c r="N495" s="269"/>
      <c r="O495" s="269"/>
      <c r="P495" s="269"/>
      <c r="Q495" s="269"/>
      <c r="R495" s="269"/>
      <c r="S495" s="269"/>
      <c r="T495" s="270"/>
      <c r="AT495" s="271" t="s">
        <v>211</v>
      </c>
      <c r="AU495" s="271" t="s">
        <v>82</v>
      </c>
      <c r="AV495" s="15" t="s">
        <v>209</v>
      </c>
      <c r="AW495" s="15" t="s">
        <v>31</v>
      </c>
      <c r="AX495" s="15" t="s">
        <v>82</v>
      </c>
      <c r="AY495" s="271" t="s">
        <v>203</v>
      </c>
    </row>
    <row r="496" spans="1:65" s="2" customFormat="1" ht="16.5" customHeight="1">
      <c r="A496" s="35"/>
      <c r="B496" s="36"/>
      <c r="C496" s="209" t="s">
        <v>2246</v>
      </c>
      <c r="D496" s="209" t="s">
        <v>205</v>
      </c>
      <c r="E496" s="210" t="s">
        <v>6789</v>
      </c>
      <c r="F496" s="211" t="s">
        <v>6790</v>
      </c>
      <c r="G496" s="212" t="s">
        <v>828</v>
      </c>
      <c r="H496" s="213">
        <v>30</v>
      </c>
      <c r="I496" s="214"/>
      <c r="J496" s="215">
        <f>ROUND(I496*H496,2)</f>
        <v>0</v>
      </c>
      <c r="K496" s="211" t="s">
        <v>1</v>
      </c>
      <c r="L496" s="40"/>
      <c r="M496" s="216" t="s">
        <v>1</v>
      </c>
      <c r="N496" s="217" t="s">
        <v>40</v>
      </c>
      <c r="O496" s="72"/>
      <c r="P496" s="218">
        <f>O496*H496</f>
        <v>0</v>
      </c>
      <c r="Q496" s="218">
        <v>0</v>
      </c>
      <c r="R496" s="218">
        <f>Q496*H496</f>
        <v>0</v>
      </c>
      <c r="S496" s="218">
        <v>0</v>
      </c>
      <c r="T496" s="219">
        <f>S496*H496</f>
        <v>0</v>
      </c>
      <c r="U496" s="35"/>
      <c r="V496" s="35"/>
      <c r="W496" s="35"/>
      <c r="X496" s="35"/>
      <c r="Y496" s="35"/>
      <c r="Z496" s="35"/>
      <c r="AA496" s="35"/>
      <c r="AB496" s="35"/>
      <c r="AC496" s="35"/>
      <c r="AD496" s="35"/>
      <c r="AE496" s="35"/>
      <c r="AR496" s="220" t="s">
        <v>209</v>
      </c>
      <c r="AT496" s="220" t="s">
        <v>205</v>
      </c>
      <c r="AU496" s="220" t="s">
        <v>82</v>
      </c>
      <c r="AY496" s="18" t="s">
        <v>203</v>
      </c>
      <c r="BE496" s="221">
        <f>IF(N496="základní",J496,0)</f>
        <v>0</v>
      </c>
      <c r="BF496" s="221">
        <f>IF(N496="snížená",J496,0)</f>
        <v>0</v>
      </c>
      <c r="BG496" s="221">
        <f>IF(N496="zákl. přenesená",J496,0)</f>
        <v>0</v>
      </c>
      <c r="BH496" s="221">
        <f>IF(N496="sníž. přenesená",J496,0)</f>
        <v>0</v>
      </c>
      <c r="BI496" s="221">
        <f>IF(N496="nulová",J496,0)</f>
        <v>0</v>
      </c>
      <c r="BJ496" s="18" t="s">
        <v>82</v>
      </c>
      <c r="BK496" s="221">
        <f>ROUND(I496*H496,2)</f>
        <v>0</v>
      </c>
      <c r="BL496" s="18" t="s">
        <v>209</v>
      </c>
      <c r="BM496" s="220" t="s">
        <v>3018</v>
      </c>
    </row>
    <row r="497" spans="1:65" s="13" customFormat="1" ht="11.25">
      <c r="B497" s="222"/>
      <c r="C497" s="223"/>
      <c r="D497" s="224" t="s">
        <v>211</v>
      </c>
      <c r="E497" s="225" t="s">
        <v>1</v>
      </c>
      <c r="F497" s="226" t="s">
        <v>6698</v>
      </c>
      <c r="G497" s="223"/>
      <c r="H497" s="225" t="s">
        <v>1</v>
      </c>
      <c r="I497" s="227"/>
      <c r="J497" s="223"/>
      <c r="K497" s="223"/>
      <c r="L497" s="228"/>
      <c r="M497" s="229"/>
      <c r="N497" s="230"/>
      <c r="O497" s="230"/>
      <c r="P497" s="230"/>
      <c r="Q497" s="230"/>
      <c r="R497" s="230"/>
      <c r="S497" s="230"/>
      <c r="T497" s="231"/>
      <c r="AT497" s="232" t="s">
        <v>211</v>
      </c>
      <c r="AU497" s="232" t="s">
        <v>82</v>
      </c>
      <c r="AV497" s="13" t="s">
        <v>82</v>
      </c>
      <c r="AW497" s="13" t="s">
        <v>31</v>
      </c>
      <c r="AX497" s="13" t="s">
        <v>75</v>
      </c>
      <c r="AY497" s="232" t="s">
        <v>203</v>
      </c>
    </row>
    <row r="498" spans="1:65" s="14" customFormat="1" ht="11.25">
      <c r="B498" s="233"/>
      <c r="C498" s="234"/>
      <c r="D498" s="224" t="s">
        <v>211</v>
      </c>
      <c r="E498" s="235" t="s">
        <v>1</v>
      </c>
      <c r="F498" s="236" t="s">
        <v>1341</v>
      </c>
      <c r="G498" s="234"/>
      <c r="H498" s="237">
        <v>30</v>
      </c>
      <c r="I498" s="238"/>
      <c r="J498" s="234"/>
      <c r="K498" s="234"/>
      <c r="L498" s="239"/>
      <c r="M498" s="240"/>
      <c r="N498" s="241"/>
      <c r="O498" s="241"/>
      <c r="P498" s="241"/>
      <c r="Q498" s="241"/>
      <c r="R498" s="241"/>
      <c r="S498" s="241"/>
      <c r="T498" s="242"/>
      <c r="AT498" s="243" t="s">
        <v>211</v>
      </c>
      <c r="AU498" s="243" t="s">
        <v>82</v>
      </c>
      <c r="AV498" s="14" t="s">
        <v>84</v>
      </c>
      <c r="AW498" s="14" t="s">
        <v>31</v>
      </c>
      <c r="AX498" s="14" t="s">
        <v>75</v>
      </c>
      <c r="AY498" s="243" t="s">
        <v>203</v>
      </c>
    </row>
    <row r="499" spans="1:65" s="15" customFormat="1" ht="11.25">
      <c r="B499" s="261"/>
      <c r="C499" s="262"/>
      <c r="D499" s="224" t="s">
        <v>211</v>
      </c>
      <c r="E499" s="263" t="s">
        <v>1</v>
      </c>
      <c r="F499" s="264" t="s">
        <v>5614</v>
      </c>
      <c r="G499" s="262"/>
      <c r="H499" s="265">
        <v>30</v>
      </c>
      <c r="I499" s="266"/>
      <c r="J499" s="262"/>
      <c r="K499" s="262"/>
      <c r="L499" s="267"/>
      <c r="M499" s="268"/>
      <c r="N499" s="269"/>
      <c r="O499" s="269"/>
      <c r="P499" s="269"/>
      <c r="Q499" s="269"/>
      <c r="R499" s="269"/>
      <c r="S499" s="269"/>
      <c r="T499" s="270"/>
      <c r="AT499" s="271" t="s">
        <v>211</v>
      </c>
      <c r="AU499" s="271" t="s">
        <v>82</v>
      </c>
      <c r="AV499" s="15" t="s">
        <v>209</v>
      </c>
      <c r="AW499" s="15" t="s">
        <v>31</v>
      </c>
      <c r="AX499" s="15" t="s">
        <v>82</v>
      </c>
      <c r="AY499" s="271" t="s">
        <v>203</v>
      </c>
    </row>
    <row r="500" spans="1:65" s="2" customFormat="1" ht="16.5" customHeight="1">
      <c r="A500" s="35"/>
      <c r="B500" s="36"/>
      <c r="C500" s="209" t="s">
        <v>2251</v>
      </c>
      <c r="D500" s="209" t="s">
        <v>205</v>
      </c>
      <c r="E500" s="210" t="s">
        <v>6791</v>
      </c>
      <c r="F500" s="211" t="s">
        <v>6792</v>
      </c>
      <c r="G500" s="212" t="s">
        <v>828</v>
      </c>
      <c r="H500" s="213">
        <v>1.5</v>
      </c>
      <c r="I500" s="214"/>
      <c r="J500" s="215">
        <f>ROUND(I500*H500,2)</f>
        <v>0</v>
      </c>
      <c r="K500" s="211" t="s">
        <v>1</v>
      </c>
      <c r="L500" s="40"/>
      <c r="M500" s="216" t="s">
        <v>1</v>
      </c>
      <c r="N500" s="217" t="s">
        <v>40</v>
      </c>
      <c r="O500" s="72"/>
      <c r="P500" s="218">
        <f>O500*H500</f>
        <v>0</v>
      </c>
      <c r="Q500" s="218">
        <v>0</v>
      </c>
      <c r="R500" s="218">
        <f>Q500*H500</f>
        <v>0</v>
      </c>
      <c r="S500" s="218">
        <v>0</v>
      </c>
      <c r="T500" s="219">
        <f>S500*H500</f>
        <v>0</v>
      </c>
      <c r="U500" s="35"/>
      <c r="V500" s="35"/>
      <c r="W500" s="35"/>
      <c r="X500" s="35"/>
      <c r="Y500" s="35"/>
      <c r="Z500" s="35"/>
      <c r="AA500" s="35"/>
      <c r="AB500" s="35"/>
      <c r="AC500" s="35"/>
      <c r="AD500" s="35"/>
      <c r="AE500" s="35"/>
      <c r="AR500" s="220" t="s">
        <v>209</v>
      </c>
      <c r="AT500" s="220" t="s">
        <v>205</v>
      </c>
      <c r="AU500" s="220" t="s">
        <v>82</v>
      </c>
      <c r="AY500" s="18" t="s">
        <v>203</v>
      </c>
      <c r="BE500" s="221">
        <f>IF(N500="základní",J500,0)</f>
        <v>0</v>
      </c>
      <c r="BF500" s="221">
        <f>IF(N500="snížená",J500,0)</f>
        <v>0</v>
      </c>
      <c r="BG500" s="221">
        <f>IF(N500="zákl. přenesená",J500,0)</f>
        <v>0</v>
      </c>
      <c r="BH500" s="221">
        <f>IF(N500="sníž. přenesená",J500,0)</f>
        <v>0</v>
      </c>
      <c r="BI500" s="221">
        <f>IF(N500="nulová",J500,0)</f>
        <v>0</v>
      </c>
      <c r="BJ500" s="18" t="s">
        <v>82</v>
      </c>
      <c r="BK500" s="221">
        <f>ROUND(I500*H500,2)</f>
        <v>0</v>
      </c>
      <c r="BL500" s="18" t="s">
        <v>209</v>
      </c>
      <c r="BM500" s="220" t="s">
        <v>3040</v>
      </c>
    </row>
    <row r="501" spans="1:65" s="13" customFormat="1" ht="11.25">
      <c r="B501" s="222"/>
      <c r="C501" s="223"/>
      <c r="D501" s="224" t="s">
        <v>211</v>
      </c>
      <c r="E501" s="225" t="s">
        <v>1</v>
      </c>
      <c r="F501" s="226" t="s">
        <v>6698</v>
      </c>
      <c r="G501" s="223"/>
      <c r="H501" s="225" t="s">
        <v>1</v>
      </c>
      <c r="I501" s="227"/>
      <c r="J501" s="223"/>
      <c r="K501" s="223"/>
      <c r="L501" s="228"/>
      <c r="M501" s="229"/>
      <c r="N501" s="230"/>
      <c r="O501" s="230"/>
      <c r="P501" s="230"/>
      <c r="Q501" s="230"/>
      <c r="R501" s="230"/>
      <c r="S501" s="230"/>
      <c r="T501" s="231"/>
      <c r="AT501" s="232" t="s">
        <v>211</v>
      </c>
      <c r="AU501" s="232" t="s">
        <v>82</v>
      </c>
      <c r="AV501" s="13" t="s">
        <v>82</v>
      </c>
      <c r="AW501" s="13" t="s">
        <v>31</v>
      </c>
      <c r="AX501" s="13" t="s">
        <v>75</v>
      </c>
      <c r="AY501" s="232" t="s">
        <v>203</v>
      </c>
    </row>
    <row r="502" spans="1:65" s="14" customFormat="1" ht="11.25">
      <c r="B502" s="233"/>
      <c r="C502" s="234"/>
      <c r="D502" s="224" t="s">
        <v>211</v>
      </c>
      <c r="E502" s="235" t="s">
        <v>1</v>
      </c>
      <c r="F502" s="236" t="s">
        <v>2259</v>
      </c>
      <c r="G502" s="234"/>
      <c r="H502" s="237">
        <v>1.5</v>
      </c>
      <c r="I502" s="238"/>
      <c r="J502" s="234"/>
      <c r="K502" s="234"/>
      <c r="L502" s="239"/>
      <c r="M502" s="240"/>
      <c r="N502" s="241"/>
      <c r="O502" s="241"/>
      <c r="P502" s="241"/>
      <c r="Q502" s="241"/>
      <c r="R502" s="241"/>
      <c r="S502" s="241"/>
      <c r="T502" s="242"/>
      <c r="AT502" s="243" t="s">
        <v>211</v>
      </c>
      <c r="AU502" s="243" t="s">
        <v>82</v>
      </c>
      <c r="AV502" s="14" t="s">
        <v>84</v>
      </c>
      <c r="AW502" s="14" t="s">
        <v>31</v>
      </c>
      <c r="AX502" s="14" t="s">
        <v>75</v>
      </c>
      <c r="AY502" s="243" t="s">
        <v>203</v>
      </c>
    </row>
    <row r="503" spans="1:65" s="15" customFormat="1" ht="11.25">
      <c r="B503" s="261"/>
      <c r="C503" s="262"/>
      <c r="D503" s="224" t="s">
        <v>211</v>
      </c>
      <c r="E503" s="263" t="s">
        <v>1</v>
      </c>
      <c r="F503" s="264" t="s">
        <v>5614</v>
      </c>
      <c r="G503" s="262"/>
      <c r="H503" s="265">
        <v>1.5</v>
      </c>
      <c r="I503" s="266"/>
      <c r="J503" s="262"/>
      <c r="K503" s="262"/>
      <c r="L503" s="267"/>
      <c r="M503" s="268"/>
      <c r="N503" s="269"/>
      <c r="O503" s="269"/>
      <c r="P503" s="269"/>
      <c r="Q503" s="269"/>
      <c r="R503" s="269"/>
      <c r="S503" s="269"/>
      <c r="T503" s="270"/>
      <c r="AT503" s="271" t="s">
        <v>211</v>
      </c>
      <c r="AU503" s="271" t="s">
        <v>82</v>
      </c>
      <c r="AV503" s="15" t="s">
        <v>209</v>
      </c>
      <c r="AW503" s="15" t="s">
        <v>31</v>
      </c>
      <c r="AX503" s="15" t="s">
        <v>82</v>
      </c>
      <c r="AY503" s="271" t="s">
        <v>203</v>
      </c>
    </row>
    <row r="504" spans="1:65" s="2" customFormat="1" ht="33" customHeight="1">
      <c r="A504" s="35"/>
      <c r="B504" s="36"/>
      <c r="C504" s="209" t="s">
        <v>2255</v>
      </c>
      <c r="D504" s="209" t="s">
        <v>205</v>
      </c>
      <c r="E504" s="210" t="s">
        <v>6793</v>
      </c>
      <c r="F504" s="211" t="s">
        <v>6794</v>
      </c>
      <c r="G504" s="212" t="s">
        <v>828</v>
      </c>
      <c r="H504" s="213">
        <v>12</v>
      </c>
      <c r="I504" s="214"/>
      <c r="J504" s="215">
        <f>ROUND(I504*H504,2)</f>
        <v>0</v>
      </c>
      <c r="K504" s="211" t="s">
        <v>1</v>
      </c>
      <c r="L504" s="40"/>
      <c r="M504" s="216" t="s">
        <v>1</v>
      </c>
      <c r="N504" s="217" t="s">
        <v>40</v>
      </c>
      <c r="O504" s="72"/>
      <c r="P504" s="218">
        <f>O504*H504</f>
        <v>0</v>
      </c>
      <c r="Q504" s="218">
        <v>0</v>
      </c>
      <c r="R504" s="218">
        <f>Q504*H504</f>
        <v>0</v>
      </c>
      <c r="S504" s="218">
        <v>0</v>
      </c>
      <c r="T504" s="219">
        <f>S504*H504</f>
        <v>0</v>
      </c>
      <c r="U504" s="35"/>
      <c r="V504" s="35"/>
      <c r="W504" s="35"/>
      <c r="X504" s="35"/>
      <c r="Y504" s="35"/>
      <c r="Z504" s="35"/>
      <c r="AA504" s="35"/>
      <c r="AB504" s="35"/>
      <c r="AC504" s="35"/>
      <c r="AD504" s="35"/>
      <c r="AE504" s="35"/>
      <c r="AR504" s="220" t="s">
        <v>209</v>
      </c>
      <c r="AT504" s="220" t="s">
        <v>205</v>
      </c>
      <c r="AU504" s="220" t="s">
        <v>82</v>
      </c>
      <c r="AY504" s="18" t="s">
        <v>203</v>
      </c>
      <c r="BE504" s="221">
        <f>IF(N504="základní",J504,0)</f>
        <v>0</v>
      </c>
      <c r="BF504" s="221">
        <f>IF(N504="snížená",J504,0)</f>
        <v>0</v>
      </c>
      <c r="BG504" s="221">
        <f>IF(N504="zákl. přenesená",J504,0)</f>
        <v>0</v>
      </c>
      <c r="BH504" s="221">
        <f>IF(N504="sníž. přenesená",J504,0)</f>
        <v>0</v>
      </c>
      <c r="BI504" s="221">
        <f>IF(N504="nulová",J504,0)</f>
        <v>0</v>
      </c>
      <c r="BJ504" s="18" t="s">
        <v>82</v>
      </c>
      <c r="BK504" s="221">
        <f>ROUND(I504*H504,2)</f>
        <v>0</v>
      </c>
      <c r="BL504" s="18" t="s">
        <v>209</v>
      </c>
      <c r="BM504" s="220" t="s">
        <v>3095</v>
      </c>
    </row>
    <row r="505" spans="1:65" s="13" customFormat="1" ht="11.25">
      <c r="B505" s="222"/>
      <c r="C505" s="223"/>
      <c r="D505" s="224" t="s">
        <v>211</v>
      </c>
      <c r="E505" s="225" t="s">
        <v>1</v>
      </c>
      <c r="F505" s="226" t="s">
        <v>6698</v>
      </c>
      <c r="G505" s="223"/>
      <c r="H505" s="225" t="s">
        <v>1</v>
      </c>
      <c r="I505" s="227"/>
      <c r="J505" s="223"/>
      <c r="K505" s="223"/>
      <c r="L505" s="228"/>
      <c r="M505" s="229"/>
      <c r="N505" s="230"/>
      <c r="O505" s="230"/>
      <c r="P505" s="230"/>
      <c r="Q505" s="230"/>
      <c r="R505" s="230"/>
      <c r="S505" s="230"/>
      <c r="T505" s="231"/>
      <c r="AT505" s="232" t="s">
        <v>211</v>
      </c>
      <c r="AU505" s="232" t="s">
        <v>82</v>
      </c>
      <c r="AV505" s="13" t="s">
        <v>82</v>
      </c>
      <c r="AW505" s="13" t="s">
        <v>31</v>
      </c>
      <c r="AX505" s="13" t="s">
        <v>75</v>
      </c>
      <c r="AY505" s="232" t="s">
        <v>203</v>
      </c>
    </row>
    <row r="506" spans="1:65" s="14" customFormat="1" ht="11.25">
      <c r="B506" s="233"/>
      <c r="C506" s="234"/>
      <c r="D506" s="224" t="s">
        <v>211</v>
      </c>
      <c r="E506" s="235" t="s">
        <v>1</v>
      </c>
      <c r="F506" s="236" t="s">
        <v>389</v>
      </c>
      <c r="G506" s="234"/>
      <c r="H506" s="237">
        <v>12</v>
      </c>
      <c r="I506" s="238"/>
      <c r="J506" s="234"/>
      <c r="K506" s="234"/>
      <c r="L506" s="239"/>
      <c r="M506" s="240"/>
      <c r="N506" s="241"/>
      <c r="O506" s="241"/>
      <c r="P506" s="241"/>
      <c r="Q506" s="241"/>
      <c r="R506" s="241"/>
      <c r="S506" s="241"/>
      <c r="T506" s="242"/>
      <c r="AT506" s="243" t="s">
        <v>211</v>
      </c>
      <c r="AU506" s="243" t="s">
        <v>82</v>
      </c>
      <c r="AV506" s="14" t="s">
        <v>84</v>
      </c>
      <c r="AW506" s="14" t="s">
        <v>31</v>
      </c>
      <c r="AX506" s="14" t="s">
        <v>75</v>
      </c>
      <c r="AY506" s="243" t="s">
        <v>203</v>
      </c>
    </row>
    <row r="507" spans="1:65" s="15" customFormat="1" ht="11.25">
      <c r="B507" s="261"/>
      <c r="C507" s="262"/>
      <c r="D507" s="224" t="s">
        <v>211</v>
      </c>
      <c r="E507" s="263" t="s">
        <v>1</v>
      </c>
      <c r="F507" s="264" t="s">
        <v>5614</v>
      </c>
      <c r="G507" s="262"/>
      <c r="H507" s="265">
        <v>12</v>
      </c>
      <c r="I507" s="266"/>
      <c r="J507" s="262"/>
      <c r="K507" s="262"/>
      <c r="L507" s="267"/>
      <c r="M507" s="268"/>
      <c r="N507" s="269"/>
      <c r="O507" s="269"/>
      <c r="P507" s="269"/>
      <c r="Q507" s="269"/>
      <c r="R507" s="269"/>
      <c r="S507" s="269"/>
      <c r="T507" s="270"/>
      <c r="AT507" s="271" t="s">
        <v>211</v>
      </c>
      <c r="AU507" s="271" t="s">
        <v>82</v>
      </c>
      <c r="AV507" s="15" t="s">
        <v>209</v>
      </c>
      <c r="AW507" s="15" t="s">
        <v>31</v>
      </c>
      <c r="AX507" s="15" t="s">
        <v>82</v>
      </c>
      <c r="AY507" s="271" t="s">
        <v>203</v>
      </c>
    </row>
    <row r="508" spans="1:65" s="2" customFormat="1" ht="33" customHeight="1">
      <c r="A508" s="35"/>
      <c r="B508" s="36"/>
      <c r="C508" s="209" t="s">
        <v>2260</v>
      </c>
      <c r="D508" s="209" t="s">
        <v>205</v>
      </c>
      <c r="E508" s="210" t="s">
        <v>6795</v>
      </c>
      <c r="F508" s="211" t="s">
        <v>6796</v>
      </c>
      <c r="G508" s="212" t="s">
        <v>828</v>
      </c>
      <c r="H508" s="213">
        <v>59</v>
      </c>
      <c r="I508" s="214"/>
      <c r="J508" s="215">
        <f>ROUND(I508*H508,2)</f>
        <v>0</v>
      </c>
      <c r="K508" s="211" t="s">
        <v>1</v>
      </c>
      <c r="L508" s="40"/>
      <c r="M508" s="216" t="s">
        <v>1</v>
      </c>
      <c r="N508" s="217" t="s">
        <v>40</v>
      </c>
      <c r="O508" s="72"/>
      <c r="P508" s="218">
        <f>O508*H508</f>
        <v>0</v>
      </c>
      <c r="Q508" s="218">
        <v>0</v>
      </c>
      <c r="R508" s="218">
        <f>Q508*H508</f>
        <v>0</v>
      </c>
      <c r="S508" s="218">
        <v>0</v>
      </c>
      <c r="T508" s="219">
        <f>S508*H508</f>
        <v>0</v>
      </c>
      <c r="U508" s="35"/>
      <c r="V508" s="35"/>
      <c r="W508" s="35"/>
      <c r="X508" s="35"/>
      <c r="Y508" s="35"/>
      <c r="Z508" s="35"/>
      <c r="AA508" s="35"/>
      <c r="AB508" s="35"/>
      <c r="AC508" s="35"/>
      <c r="AD508" s="35"/>
      <c r="AE508" s="35"/>
      <c r="AR508" s="220" t="s">
        <v>209</v>
      </c>
      <c r="AT508" s="220" t="s">
        <v>205</v>
      </c>
      <c r="AU508" s="220" t="s">
        <v>82</v>
      </c>
      <c r="AY508" s="18" t="s">
        <v>203</v>
      </c>
      <c r="BE508" s="221">
        <f>IF(N508="základní",J508,0)</f>
        <v>0</v>
      </c>
      <c r="BF508" s="221">
        <f>IF(N508="snížená",J508,0)</f>
        <v>0</v>
      </c>
      <c r="BG508" s="221">
        <f>IF(N508="zákl. přenesená",J508,0)</f>
        <v>0</v>
      </c>
      <c r="BH508" s="221">
        <f>IF(N508="sníž. přenesená",J508,0)</f>
        <v>0</v>
      </c>
      <c r="BI508" s="221">
        <f>IF(N508="nulová",J508,0)</f>
        <v>0</v>
      </c>
      <c r="BJ508" s="18" t="s">
        <v>82</v>
      </c>
      <c r="BK508" s="221">
        <f>ROUND(I508*H508,2)</f>
        <v>0</v>
      </c>
      <c r="BL508" s="18" t="s">
        <v>209</v>
      </c>
      <c r="BM508" s="220" t="s">
        <v>3164</v>
      </c>
    </row>
    <row r="509" spans="1:65" s="13" customFormat="1" ht="11.25">
      <c r="B509" s="222"/>
      <c r="C509" s="223"/>
      <c r="D509" s="224" t="s">
        <v>211</v>
      </c>
      <c r="E509" s="225" t="s">
        <v>1</v>
      </c>
      <c r="F509" s="226" t="s">
        <v>6698</v>
      </c>
      <c r="G509" s="223"/>
      <c r="H509" s="225" t="s">
        <v>1</v>
      </c>
      <c r="I509" s="227"/>
      <c r="J509" s="223"/>
      <c r="K509" s="223"/>
      <c r="L509" s="228"/>
      <c r="M509" s="229"/>
      <c r="N509" s="230"/>
      <c r="O509" s="230"/>
      <c r="P509" s="230"/>
      <c r="Q509" s="230"/>
      <c r="R509" s="230"/>
      <c r="S509" s="230"/>
      <c r="T509" s="231"/>
      <c r="AT509" s="232" t="s">
        <v>211</v>
      </c>
      <c r="AU509" s="232" t="s">
        <v>82</v>
      </c>
      <c r="AV509" s="13" t="s">
        <v>82</v>
      </c>
      <c r="AW509" s="13" t="s">
        <v>31</v>
      </c>
      <c r="AX509" s="13" t="s">
        <v>75</v>
      </c>
      <c r="AY509" s="232" t="s">
        <v>203</v>
      </c>
    </row>
    <row r="510" spans="1:65" s="14" customFormat="1" ht="11.25">
      <c r="B510" s="233"/>
      <c r="C510" s="234"/>
      <c r="D510" s="224" t="s">
        <v>211</v>
      </c>
      <c r="E510" s="235" t="s">
        <v>1</v>
      </c>
      <c r="F510" s="236" t="s">
        <v>2265</v>
      </c>
      <c r="G510" s="234"/>
      <c r="H510" s="237">
        <v>59</v>
      </c>
      <c r="I510" s="238"/>
      <c r="J510" s="234"/>
      <c r="K510" s="234"/>
      <c r="L510" s="239"/>
      <c r="M510" s="240"/>
      <c r="N510" s="241"/>
      <c r="O510" s="241"/>
      <c r="P510" s="241"/>
      <c r="Q510" s="241"/>
      <c r="R510" s="241"/>
      <c r="S510" s="241"/>
      <c r="T510" s="242"/>
      <c r="AT510" s="243" t="s">
        <v>211</v>
      </c>
      <c r="AU510" s="243" t="s">
        <v>82</v>
      </c>
      <c r="AV510" s="14" t="s">
        <v>84</v>
      </c>
      <c r="AW510" s="14" t="s">
        <v>31</v>
      </c>
      <c r="AX510" s="14" t="s">
        <v>75</v>
      </c>
      <c r="AY510" s="243" t="s">
        <v>203</v>
      </c>
    </row>
    <row r="511" spans="1:65" s="15" customFormat="1" ht="11.25">
      <c r="B511" s="261"/>
      <c r="C511" s="262"/>
      <c r="D511" s="224" t="s">
        <v>211</v>
      </c>
      <c r="E511" s="263" t="s">
        <v>1</v>
      </c>
      <c r="F511" s="264" t="s">
        <v>5614</v>
      </c>
      <c r="G511" s="262"/>
      <c r="H511" s="265">
        <v>59</v>
      </c>
      <c r="I511" s="266"/>
      <c r="J511" s="262"/>
      <c r="K511" s="262"/>
      <c r="L511" s="267"/>
      <c r="M511" s="268"/>
      <c r="N511" s="269"/>
      <c r="O511" s="269"/>
      <c r="P511" s="269"/>
      <c r="Q511" s="269"/>
      <c r="R511" s="269"/>
      <c r="S511" s="269"/>
      <c r="T511" s="270"/>
      <c r="AT511" s="271" t="s">
        <v>211</v>
      </c>
      <c r="AU511" s="271" t="s">
        <v>82</v>
      </c>
      <c r="AV511" s="15" t="s">
        <v>209</v>
      </c>
      <c r="AW511" s="15" t="s">
        <v>31</v>
      </c>
      <c r="AX511" s="15" t="s">
        <v>82</v>
      </c>
      <c r="AY511" s="271" t="s">
        <v>203</v>
      </c>
    </row>
    <row r="512" spans="1:65" s="2" customFormat="1" ht="33" customHeight="1">
      <c r="A512" s="35"/>
      <c r="B512" s="36"/>
      <c r="C512" s="209" t="s">
        <v>2265</v>
      </c>
      <c r="D512" s="209" t="s">
        <v>205</v>
      </c>
      <c r="E512" s="210" t="s">
        <v>6797</v>
      </c>
      <c r="F512" s="211" t="s">
        <v>6798</v>
      </c>
      <c r="G512" s="212" t="s">
        <v>828</v>
      </c>
      <c r="H512" s="213">
        <v>8</v>
      </c>
      <c r="I512" s="214"/>
      <c r="J512" s="215">
        <f>ROUND(I512*H512,2)</f>
        <v>0</v>
      </c>
      <c r="K512" s="211" t="s">
        <v>1</v>
      </c>
      <c r="L512" s="40"/>
      <c r="M512" s="216" t="s">
        <v>1</v>
      </c>
      <c r="N512" s="217" t="s">
        <v>40</v>
      </c>
      <c r="O512" s="72"/>
      <c r="P512" s="218">
        <f>O512*H512</f>
        <v>0</v>
      </c>
      <c r="Q512" s="218">
        <v>0</v>
      </c>
      <c r="R512" s="218">
        <f>Q512*H512</f>
        <v>0</v>
      </c>
      <c r="S512" s="218">
        <v>0</v>
      </c>
      <c r="T512" s="219">
        <f>S512*H512</f>
        <v>0</v>
      </c>
      <c r="U512" s="35"/>
      <c r="V512" s="35"/>
      <c r="W512" s="35"/>
      <c r="X512" s="35"/>
      <c r="Y512" s="35"/>
      <c r="Z512" s="35"/>
      <c r="AA512" s="35"/>
      <c r="AB512" s="35"/>
      <c r="AC512" s="35"/>
      <c r="AD512" s="35"/>
      <c r="AE512" s="35"/>
      <c r="AR512" s="220" t="s">
        <v>209</v>
      </c>
      <c r="AT512" s="220" t="s">
        <v>205</v>
      </c>
      <c r="AU512" s="220" t="s">
        <v>82</v>
      </c>
      <c r="AY512" s="18" t="s">
        <v>203</v>
      </c>
      <c r="BE512" s="221">
        <f>IF(N512="základní",J512,0)</f>
        <v>0</v>
      </c>
      <c r="BF512" s="221">
        <f>IF(N512="snížená",J512,0)</f>
        <v>0</v>
      </c>
      <c r="BG512" s="221">
        <f>IF(N512="zákl. přenesená",J512,0)</f>
        <v>0</v>
      </c>
      <c r="BH512" s="221">
        <f>IF(N512="sníž. přenesená",J512,0)</f>
        <v>0</v>
      </c>
      <c r="BI512" s="221">
        <f>IF(N512="nulová",J512,0)</f>
        <v>0</v>
      </c>
      <c r="BJ512" s="18" t="s">
        <v>82</v>
      </c>
      <c r="BK512" s="221">
        <f>ROUND(I512*H512,2)</f>
        <v>0</v>
      </c>
      <c r="BL512" s="18" t="s">
        <v>209</v>
      </c>
      <c r="BM512" s="220" t="s">
        <v>3271</v>
      </c>
    </row>
    <row r="513" spans="1:65" s="13" customFormat="1" ht="11.25">
      <c r="B513" s="222"/>
      <c r="C513" s="223"/>
      <c r="D513" s="224" t="s">
        <v>211</v>
      </c>
      <c r="E513" s="225" t="s">
        <v>1</v>
      </c>
      <c r="F513" s="226" t="s">
        <v>6698</v>
      </c>
      <c r="G513" s="223"/>
      <c r="H513" s="225" t="s">
        <v>1</v>
      </c>
      <c r="I513" s="227"/>
      <c r="J513" s="223"/>
      <c r="K513" s="223"/>
      <c r="L513" s="228"/>
      <c r="M513" s="229"/>
      <c r="N513" s="230"/>
      <c r="O513" s="230"/>
      <c r="P513" s="230"/>
      <c r="Q513" s="230"/>
      <c r="R513" s="230"/>
      <c r="S513" s="230"/>
      <c r="T513" s="231"/>
      <c r="AT513" s="232" t="s">
        <v>211</v>
      </c>
      <c r="AU513" s="232" t="s">
        <v>82</v>
      </c>
      <c r="AV513" s="13" t="s">
        <v>82</v>
      </c>
      <c r="AW513" s="13" t="s">
        <v>31</v>
      </c>
      <c r="AX513" s="13" t="s">
        <v>75</v>
      </c>
      <c r="AY513" s="232" t="s">
        <v>203</v>
      </c>
    </row>
    <row r="514" spans="1:65" s="14" customFormat="1" ht="11.25">
      <c r="B514" s="233"/>
      <c r="C514" s="234"/>
      <c r="D514" s="224" t="s">
        <v>211</v>
      </c>
      <c r="E514" s="235" t="s">
        <v>1</v>
      </c>
      <c r="F514" s="236" t="s">
        <v>361</v>
      </c>
      <c r="G514" s="234"/>
      <c r="H514" s="237">
        <v>8</v>
      </c>
      <c r="I514" s="238"/>
      <c r="J514" s="234"/>
      <c r="K514" s="234"/>
      <c r="L514" s="239"/>
      <c r="M514" s="240"/>
      <c r="N514" s="241"/>
      <c r="O514" s="241"/>
      <c r="P514" s="241"/>
      <c r="Q514" s="241"/>
      <c r="R514" s="241"/>
      <c r="S514" s="241"/>
      <c r="T514" s="242"/>
      <c r="AT514" s="243" t="s">
        <v>211</v>
      </c>
      <c r="AU514" s="243" t="s">
        <v>82</v>
      </c>
      <c r="AV514" s="14" t="s">
        <v>84</v>
      </c>
      <c r="AW514" s="14" t="s">
        <v>31</v>
      </c>
      <c r="AX514" s="14" t="s">
        <v>75</v>
      </c>
      <c r="AY514" s="243" t="s">
        <v>203</v>
      </c>
    </row>
    <row r="515" spans="1:65" s="15" customFormat="1" ht="11.25">
      <c r="B515" s="261"/>
      <c r="C515" s="262"/>
      <c r="D515" s="224" t="s">
        <v>211</v>
      </c>
      <c r="E515" s="263" t="s">
        <v>1</v>
      </c>
      <c r="F515" s="264" t="s">
        <v>5614</v>
      </c>
      <c r="G515" s="262"/>
      <c r="H515" s="265">
        <v>8</v>
      </c>
      <c r="I515" s="266"/>
      <c r="J515" s="262"/>
      <c r="K515" s="262"/>
      <c r="L515" s="267"/>
      <c r="M515" s="268"/>
      <c r="N515" s="269"/>
      <c r="O515" s="269"/>
      <c r="P515" s="269"/>
      <c r="Q515" s="269"/>
      <c r="R515" s="269"/>
      <c r="S515" s="269"/>
      <c r="T515" s="270"/>
      <c r="AT515" s="271" t="s">
        <v>211</v>
      </c>
      <c r="AU515" s="271" t="s">
        <v>82</v>
      </c>
      <c r="AV515" s="15" t="s">
        <v>209</v>
      </c>
      <c r="AW515" s="15" t="s">
        <v>31</v>
      </c>
      <c r="AX515" s="15" t="s">
        <v>82</v>
      </c>
      <c r="AY515" s="271" t="s">
        <v>203</v>
      </c>
    </row>
    <row r="516" spans="1:65" s="2" customFormat="1" ht="33" customHeight="1">
      <c r="A516" s="35"/>
      <c r="B516" s="36"/>
      <c r="C516" s="209" t="s">
        <v>2270</v>
      </c>
      <c r="D516" s="209" t="s">
        <v>205</v>
      </c>
      <c r="E516" s="210" t="s">
        <v>6799</v>
      </c>
      <c r="F516" s="211" t="s">
        <v>6800</v>
      </c>
      <c r="G516" s="212" t="s">
        <v>828</v>
      </c>
      <c r="H516" s="213">
        <v>151</v>
      </c>
      <c r="I516" s="214"/>
      <c r="J516" s="215">
        <f>ROUND(I516*H516,2)</f>
        <v>0</v>
      </c>
      <c r="K516" s="211" t="s">
        <v>1</v>
      </c>
      <c r="L516" s="40"/>
      <c r="M516" s="216" t="s">
        <v>1</v>
      </c>
      <c r="N516" s="217" t="s">
        <v>40</v>
      </c>
      <c r="O516" s="72"/>
      <c r="P516" s="218">
        <f>O516*H516</f>
        <v>0</v>
      </c>
      <c r="Q516" s="218">
        <v>0</v>
      </c>
      <c r="R516" s="218">
        <f>Q516*H516</f>
        <v>0</v>
      </c>
      <c r="S516" s="218">
        <v>0</v>
      </c>
      <c r="T516" s="219">
        <f>S516*H516</f>
        <v>0</v>
      </c>
      <c r="U516" s="35"/>
      <c r="V516" s="35"/>
      <c r="W516" s="35"/>
      <c r="X516" s="35"/>
      <c r="Y516" s="35"/>
      <c r="Z516" s="35"/>
      <c r="AA516" s="35"/>
      <c r="AB516" s="35"/>
      <c r="AC516" s="35"/>
      <c r="AD516" s="35"/>
      <c r="AE516" s="35"/>
      <c r="AR516" s="220" t="s">
        <v>209</v>
      </c>
      <c r="AT516" s="220" t="s">
        <v>205</v>
      </c>
      <c r="AU516" s="220" t="s">
        <v>82</v>
      </c>
      <c r="AY516" s="18" t="s">
        <v>203</v>
      </c>
      <c r="BE516" s="221">
        <f>IF(N516="základní",J516,0)</f>
        <v>0</v>
      </c>
      <c r="BF516" s="221">
        <f>IF(N516="snížená",J516,0)</f>
        <v>0</v>
      </c>
      <c r="BG516" s="221">
        <f>IF(N516="zákl. přenesená",J516,0)</f>
        <v>0</v>
      </c>
      <c r="BH516" s="221">
        <f>IF(N516="sníž. přenesená",J516,0)</f>
        <v>0</v>
      </c>
      <c r="BI516" s="221">
        <f>IF(N516="nulová",J516,0)</f>
        <v>0</v>
      </c>
      <c r="BJ516" s="18" t="s">
        <v>82</v>
      </c>
      <c r="BK516" s="221">
        <f>ROUND(I516*H516,2)</f>
        <v>0</v>
      </c>
      <c r="BL516" s="18" t="s">
        <v>209</v>
      </c>
      <c r="BM516" s="220" t="s">
        <v>3280</v>
      </c>
    </row>
    <row r="517" spans="1:65" s="13" customFormat="1" ht="11.25">
      <c r="B517" s="222"/>
      <c r="C517" s="223"/>
      <c r="D517" s="224" t="s">
        <v>211</v>
      </c>
      <c r="E517" s="225" t="s">
        <v>1</v>
      </c>
      <c r="F517" s="226" t="s">
        <v>6698</v>
      </c>
      <c r="G517" s="223"/>
      <c r="H517" s="225" t="s">
        <v>1</v>
      </c>
      <c r="I517" s="227"/>
      <c r="J517" s="223"/>
      <c r="K517" s="223"/>
      <c r="L517" s="228"/>
      <c r="M517" s="229"/>
      <c r="N517" s="230"/>
      <c r="O517" s="230"/>
      <c r="P517" s="230"/>
      <c r="Q517" s="230"/>
      <c r="R517" s="230"/>
      <c r="S517" s="230"/>
      <c r="T517" s="231"/>
      <c r="AT517" s="232" t="s">
        <v>211</v>
      </c>
      <c r="AU517" s="232" t="s">
        <v>82</v>
      </c>
      <c r="AV517" s="13" t="s">
        <v>82</v>
      </c>
      <c r="AW517" s="13" t="s">
        <v>31</v>
      </c>
      <c r="AX517" s="13" t="s">
        <v>75</v>
      </c>
      <c r="AY517" s="232" t="s">
        <v>203</v>
      </c>
    </row>
    <row r="518" spans="1:65" s="14" customFormat="1" ht="11.25">
      <c r="B518" s="233"/>
      <c r="C518" s="234"/>
      <c r="D518" s="224" t="s">
        <v>211</v>
      </c>
      <c r="E518" s="235" t="s">
        <v>1</v>
      </c>
      <c r="F518" s="236" t="s">
        <v>3495</v>
      </c>
      <c r="G518" s="234"/>
      <c r="H518" s="237">
        <v>151</v>
      </c>
      <c r="I518" s="238"/>
      <c r="J518" s="234"/>
      <c r="K518" s="234"/>
      <c r="L518" s="239"/>
      <c r="M518" s="240"/>
      <c r="N518" s="241"/>
      <c r="O518" s="241"/>
      <c r="P518" s="241"/>
      <c r="Q518" s="241"/>
      <c r="R518" s="241"/>
      <c r="S518" s="241"/>
      <c r="T518" s="242"/>
      <c r="AT518" s="243" t="s">
        <v>211</v>
      </c>
      <c r="AU518" s="243" t="s">
        <v>82</v>
      </c>
      <c r="AV518" s="14" t="s">
        <v>84</v>
      </c>
      <c r="AW518" s="14" t="s">
        <v>31</v>
      </c>
      <c r="AX518" s="14" t="s">
        <v>75</v>
      </c>
      <c r="AY518" s="243" t="s">
        <v>203</v>
      </c>
    </row>
    <row r="519" spans="1:65" s="15" customFormat="1" ht="11.25">
      <c r="B519" s="261"/>
      <c r="C519" s="262"/>
      <c r="D519" s="224" t="s">
        <v>211</v>
      </c>
      <c r="E519" s="263" t="s">
        <v>1</v>
      </c>
      <c r="F519" s="264" t="s">
        <v>5614</v>
      </c>
      <c r="G519" s="262"/>
      <c r="H519" s="265">
        <v>151</v>
      </c>
      <c r="I519" s="266"/>
      <c r="J519" s="262"/>
      <c r="K519" s="262"/>
      <c r="L519" s="267"/>
      <c r="M519" s="268"/>
      <c r="N519" s="269"/>
      <c r="O519" s="269"/>
      <c r="P519" s="269"/>
      <c r="Q519" s="269"/>
      <c r="R519" s="269"/>
      <c r="S519" s="269"/>
      <c r="T519" s="270"/>
      <c r="AT519" s="271" t="s">
        <v>211</v>
      </c>
      <c r="AU519" s="271" t="s">
        <v>82</v>
      </c>
      <c r="AV519" s="15" t="s">
        <v>209</v>
      </c>
      <c r="AW519" s="15" t="s">
        <v>31</v>
      </c>
      <c r="AX519" s="15" t="s">
        <v>82</v>
      </c>
      <c r="AY519" s="271" t="s">
        <v>203</v>
      </c>
    </row>
    <row r="520" spans="1:65" s="2" customFormat="1" ht="33" customHeight="1">
      <c r="A520" s="35"/>
      <c r="B520" s="36"/>
      <c r="C520" s="209" t="s">
        <v>1329</v>
      </c>
      <c r="D520" s="209" t="s">
        <v>205</v>
      </c>
      <c r="E520" s="210" t="s">
        <v>6801</v>
      </c>
      <c r="F520" s="211" t="s">
        <v>6802</v>
      </c>
      <c r="G520" s="212" t="s">
        <v>828</v>
      </c>
      <c r="H520" s="213">
        <v>213</v>
      </c>
      <c r="I520" s="214"/>
      <c r="J520" s="215">
        <f>ROUND(I520*H520,2)</f>
        <v>0</v>
      </c>
      <c r="K520" s="211" t="s">
        <v>1</v>
      </c>
      <c r="L520" s="40"/>
      <c r="M520" s="216" t="s">
        <v>1</v>
      </c>
      <c r="N520" s="217" t="s">
        <v>40</v>
      </c>
      <c r="O520" s="72"/>
      <c r="P520" s="218">
        <f>O520*H520</f>
        <v>0</v>
      </c>
      <c r="Q520" s="218">
        <v>0</v>
      </c>
      <c r="R520" s="218">
        <f>Q520*H520</f>
        <v>0</v>
      </c>
      <c r="S520" s="218">
        <v>0</v>
      </c>
      <c r="T520" s="219">
        <f>S520*H520</f>
        <v>0</v>
      </c>
      <c r="U520" s="35"/>
      <c r="V520" s="35"/>
      <c r="W520" s="35"/>
      <c r="X520" s="35"/>
      <c r="Y520" s="35"/>
      <c r="Z520" s="35"/>
      <c r="AA520" s="35"/>
      <c r="AB520" s="35"/>
      <c r="AC520" s="35"/>
      <c r="AD520" s="35"/>
      <c r="AE520" s="35"/>
      <c r="AR520" s="220" t="s">
        <v>209</v>
      </c>
      <c r="AT520" s="220" t="s">
        <v>205</v>
      </c>
      <c r="AU520" s="220" t="s">
        <v>82</v>
      </c>
      <c r="AY520" s="18" t="s">
        <v>203</v>
      </c>
      <c r="BE520" s="221">
        <f>IF(N520="základní",J520,0)</f>
        <v>0</v>
      </c>
      <c r="BF520" s="221">
        <f>IF(N520="snížená",J520,0)</f>
        <v>0</v>
      </c>
      <c r="BG520" s="221">
        <f>IF(N520="zákl. přenesená",J520,0)</f>
        <v>0</v>
      </c>
      <c r="BH520" s="221">
        <f>IF(N520="sníž. přenesená",J520,0)</f>
        <v>0</v>
      </c>
      <c r="BI520" s="221">
        <f>IF(N520="nulová",J520,0)</f>
        <v>0</v>
      </c>
      <c r="BJ520" s="18" t="s">
        <v>82</v>
      </c>
      <c r="BK520" s="221">
        <f>ROUND(I520*H520,2)</f>
        <v>0</v>
      </c>
      <c r="BL520" s="18" t="s">
        <v>209</v>
      </c>
      <c r="BM520" s="220" t="s">
        <v>3316</v>
      </c>
    </row>
    <row r="521" spans="1:65" s="13" customFormat="1" ht="11.25">
      <c r="B521" s="222"/>
      <c r="C521" s="223"/>
      <c r="D521" s="224" t="s">
        <v>211</v>
      </c>
      <c r="E521" s="225" t="s">
        <v>1</v>
      </c>
      <c r="F521" s="226" t="s">
        <v>6698</v>
      </c>
      <c r="G521" s="223"/>
      <c r="H521" s="225" t="s">
        <v>1</v>
      </c>
      <c r="I521" s="227"/>
      <c r="J521" s="223"/>
      <c r="K521" s="223"/>
      <c r="L521" s="228"/>
      <c r="M521" s="229"/>
      <c r="N521" s="230"/>
      <c r="O521" s="230"/>
      <c r="P521" s="230"/>
      <c r="Q521" s="230"/>
      <c r="R521" s="230"/>
      <c r="S521" s="230"/>
      <c r="T521" s="231"/>
      <c r="AT521" s="232" t="s">
        <v>211</v>
      </c>
      <c r="AU521" s="232" t="s">
        <v>82</v>
      </c>
      <c r="AV521" s="13" t="s">
        <v>82</v>
      </c>
      <c r="AW521" s="13" t="s">
        <v>31</v>
      </c>
      <c r="AX521" s="13" t="s">
        <v>75</v>
      </c>
      <c r="AY521" s="232" t="s">
        <v>203</v>
      </c>
    </row>
    <row r="522" spans="1:65" s="14" customFormat="1" ht="11.25">
      <c r="B522" s="233"/>
      <c r="C522" s="234"/>
      <c r="D522" s="224" t="s">
        <v>211</v>
      </c>
      <c r="E522" s="235" t="s">
        <v>1</v>
      </c>
      <c r="F522" s="236" t="s">
        <v>3796</v>
      </c>
      <c r="G522" s="234"/>
      <c r="H522" s="237">
        <v>213</v>
      </c>
      <c r="I522" s="238"/>
      <c r="J522" s="234"/>
      <c r="K522" s="234"/>
      <c r="L522" s="239"/>
      <c r="M522" s="240"/>
      <c r="N522" s="241"/>
      <c r="O522" s="241"/>
      <c r="P522" s="241"/>
      <c r="Q522" s="241"/>
      <c r="R522" s="241"/>
      <c r="S522" s="241"/>
      <c r="T522" s="242"/>
      <c r="AT522" s="243" t="s">
        <v>211</v>
      </c>
      <c r="AU522" s="243" t="s">
        <v>82</v>
      </c>
      <c r="AV522" s="14" t="s">
        <v>84</v>
      </c>
      <c r="AW522" s="14" t="s">
        <v>31</v>
      </c>
      <c r="AX522" s="14" t="s">
        <v>75</v>
      </c>
      <c r="AY522" s="243" t="s">
        <v>203</v>
      </c>
    </row>
    <row r="523" spans="1:65" s="15" customFormat="1" ht="11.25">
      <c r="B523" s="261"/>
      <c r="C523" s="262"/>
      <c r="D523" s="224" t="s">
        <v>211</v>
      </c>
      <c r="E523" s="263" t="s">
        <v>1</v>
      </c>
      <c r="F523" s="264" t="s">
        <v>5614</v>
      </c>
      <c r="G523" s="262"/>
      <c r="H523" s="265">
        <v>213</v>
      </c>
      <c r="I523" s="266"/>
      <c r="J523" s="262"/>
      <c r="K523" s="262"/>
      <c r="L523" s="267"/>
      <c r="M523" s="268"/>
      <c r="N523" s="269"/>
      <c r="O523" s="269"/>
      <c r="P523" s="269"/>
      <c r="Q523" s="269"/>
      <c r="R523" s="269"/>
      <c r="S523" s="269"/>
      <c r="T523" s="270"/>
      <c r="AT523" s="271" t="s">
        <v>211</v>
      </c>
      <c r="AU523" s="271" t="s">
        <v>82</v>
      </c>
      <c r="AV523" s="15" t="s">
        <v>209</v>
      </c>
      <c r="AW523" s="15" t="s">
        <v>31</v>
      </c>
      <c r="AX523" s="15" t="s">
        <v>82</v>
      </c>
      <c r="AY523" s="271" t="s">
        <v>203</v>
      </c>
    </row>
    <row r="524" spans="1:65" s="2" customFormat="1" ht="33" customHeight="1">
      <c r="A524" s="35"/>
      <c r="B524" s="36"/>
      <c r="C524" s="209" t="s">
        <v>2277</v>
      </c>
      <c r="D524" s="209" t="s">
        <v>205</v>
      </c>
      <c r="E524" s="210" t="s">
        <v>6803</v>
      </c>
      <c r="F524" s="211" t="s">
        <v>6804</v>
      </c>
      <c r="G524" s="212" t="s">
        <v>828</v>
      </c>
      <c r="H524" s="213">
        <v>59</v>
      </c>
      <c r="I524" s="214"/>
      <c r="J524" s="215">
        <f>ROUND(I524*H524,2)</f>
        <v>0</v>
      </c>
      <c r="K524" s="211" t="s">
        <v>1</v>
      </c>
      <c r="L524" s="40"/>
      <c r="M524" s="216" t="s">
        <v>1</v>
      </c>
      <c r="N524" s="217" t="s">
        <v>40</v>
      </c>
      <c r="O524" s="72"/>
      <c r="P524" s="218">
        <f>O524*H524</f>
        <v>0</v>
      </c>
      <c r="Q524" s="218">
        <v>0</v>
      </c>
      <c r="R524" s="218">
        <f>Q524*H524</f>
        <v>0</v>
      </c>
      <c r="S524" s="218">
        <v>0</v>
      </c>
      <c r="T524" s="219">
        <f>S524*H524</f>
        <v>0</v>
      </c>
      <c r="U524" s="35"/>
      <c r="V524" s="35"/>
      <c r="W524" s="35"/>
      <c r="X524" s="35"/>
      <c r="Y524" s="35"/>
      <c r="Z524" s="35"/>
      <c r="AA524" s="35"/>
      <c r="AB524" s="35"/>
      <c r="AC524" s="35"/>
      <c r="AD524" s="35"/>
      <c r="AE524" s="35"/>
      <c r="AR524" s="220" t="s">
        <v>209</v>
      </c>
      <c r="AT524" s="220" t="s">
        <v>205</v>
      </c>
      <c r="AU524" s="220" t="s">
        <v>82</v>
      </c>
      <c r="AY524" s="18" t="s">
        <v>203</v>
      </c>
      <c r="BE524" s="221">
        <f>IF(N524="základní",J524,0)</f>
        <v>0</v>
      </c>
      <c r="BF524" s="221">
        <f>IF(N524="snížená",J524,0)</f>
        <v>0</v>
      </c>
      <c r="BG524" s="221">
        <f>IF(N524="zákl. přenesená",J524,0)</f>
        <v>0</v>
      </c>
      <c r="BH524" s="221">
        <f>IF(N524="sníž. přenesená",J524,0)</f>
        <v>0</v>
      </c>
      <c r="BI524" s="221">
        <f>IF(N524="nulová",J524,0)</f>
        <v>0</v>
      </c>
      <c r="BJ524" s="18" t="s">
        <v>82</v>
      </c>
      <c r="BK524" s="221">
        <f>ROUND(I524*H524,2)</f>
        <v>0</v>
      </c>
      <c r="BL524" s="18" t="s">
        <v>209</v>
      </c>
      <c r="BM524" s="220" t="s">
        <v>3331</v>
      </c>
    </row>
    <row r="525" spans="1:65" s="13" customFormat="1" ht="11.25">
      <c r="B525" s="222"/>
      <c r="C525" s="223"/>
      <c r="D525" s="224" t="s">
        <v>211</v>
      </c>
      <c r="E525" s="225" t="s">
        <v>1</v>
      </c>
      <c r="F525" s="226" t="s">
        <v>6698</v>
      </c>
      <c r="G525" s="223"/>
      <c r="H525" s="225" t="s">
        <v>1</v>
      </c>
      <c r="I525" s="227"/>
      <c r="J525" s="223"/>
      <c r="K525" s="223"/>
      <c r="L525" s="228"/>
      <c r="M525" s="229"/>
      <c r="N525" s="230"/>
      <c r="O525" s="230"/>
      <c r="P525" s="230"/>
      <c r="Q525" s="230"/>
      <c r="R525" s="230"/>
      <c r="S525" s="230"/>
      <c r="T525" s="231"/>
      <c r="AT525" s="232" t="s">
        <v>211</v>
      </c>
      <c r="AU525" s="232" t="s">
        <v>82</v>
      </c>
      <c r="AV525" s="13" t="s">
        <v>82</v>
      </c>
      <c r="AW525" s="13" t="s">
        <v>31</v>
      </c>
      <c r="AX525" s="13" t="s">
        <v>75</v>
      </c>
      <c r="AY525" s="232" t="s">
        <v>203</v>
      </c>
    </row>
    <row r="526" spans="1:65" s="14" customFormat="1" ht="11.25">
      <c r="B526" s="233"/>
      <c r="C526" s="234"/>
      <c r="D526" s="224" t="s">
        <v>211</v>
      </c>
      <c r="E526" s="235" t="s">
        <v>1</v>
      </c>
      <c r="F526" s="236" t="s">
        <v>2265</v>
      </c>
      <c r="G526" s="234"/>
      <c r="H526" s="237">
        <v>59</v>
      </c>
      <c r="I526" s="238"/>
      <c r="J526" s="234"/>
      <c r="K526" s="234"/>
      <c r="L526" s="239"/>
      <c r="M526" s="240"/>
      <c r="N526" s="241"/>
      <c r="O526" s="241"/>
      <c r="P526" s="241"/>
      <c r="Q526" s="241"/>
      <c r="R526" s="241"/>
      <c r="S526" s="241"/>
      <c r="T526" s="242"/>
      <c r="AT526" s="243" t="s">
        <v>211</v>
      </c>
      <c r="AU526" s="243" t="s">
        <v>82</v>
      </c>
      <c r="AV526" s="14" t="s">
        <v>84</v>
      </c>
      <c r="AW526" s="14" t="s">
        <v>31</v>
      </c>
      <c r="AX526" s="14" t="s">
        <v>75</v>
      </c>
      <c r="AY526" s="243" t="s">
        <v>203</v>
      </c>
    </row>
    <row r="527" spans="1:65" s="15" customFormat="1" ht="11.25">
      <c r="B527" s="261"/>
      <c r="C527" s="262"/>
      <c r="D527" s="224" t="s">
        <v>211</v>
      </c>
      <c r="E527" s="263" t="s">
        <v>1</v>
      </c>
      <c r="F527" s="264" t="s">
        <v>5614</v>
      </c>
      <c r="G527" s="262"/>
      <c r="H527" s="265">
        <v>59</v>
      </c>
      <c r="I527" s="266"/>
      <c r="J527" s="262"/>
      <c r="K527" s="262"/>
      <c r="L527" s="267"/>
      <c r="M527" s="268"/>
      <c r="N527" s="269"/>
      <c r="O527" s="269"/>
      <c r="P527" s="269"/>
      <c r="Q527" s="269"/>
      <c r="R527" s="269"/>
      <c r="S527" s="269"/>
      <c r="T527" s="270"/>
      <c r="AT527" s="271" t="s">
        <v>211</v>
      </c>
      <c r="AU527" s="271" t="s">
        <v>82</v>
      </c>
      <c r="AV527" s="15" t="s">
        <v>209</v>
      </c>
      <c r="AW527" s="15" t="s">
        <v>31</v>
      </c>
      <c r="AX527" s="15" t="s">
        <v>82</v>
      </c>
      <c r="AY527" s="271" t="s">
        <v>203</v>
      </c>
    </row>
    <row r="528" spans="1:65" s="2" customFormat="1" ht="33" customHeight="1">
      <c r="A528" s="35"/>
      <c r="B528" s="36"/>
      <c r="C528" s="209" t="s">
        <v>1843</v>
      </c>
      <c r="D528" s="209" t="s">
        <v>205</v>
      </c>
      <c r="E528" s="210" t="s">
        <v>6805</v>
      </c>
      <c r="F528" s="211" t="s">
        <v>6806</v>
      </c>
      <c r="G528" s="212" t="s">
        <v>828</v>
      </c>
      <c r="H528" s="213">
        <v>32</v>
      </c>
      <c r="I528" s="214"/>
      <c r="J528" s="215">
        <f>ROUND(I528*H528,2)</f>
        <v>0</v>
      </c>
      <c r="K528" s="211" t="s">
        <v>1</v>
      </c>
      <c r="L528" s="40"/>
      <c r="M528" s="216" t="s">
        <v>1</v>
      </c>
      <c r="N528" s="217" t="s">
        <v>40</v>
      </c>
      <c r="O528" s="72"/>
      <c r="P528" s="218">
        <f>O528*H528</f>
        <v>0</v>
      </c>
      <c r="Q528" s="218">
        <v>0</v>
      </c>
      <c r="R528" s="218">
        <f>Q528*H528</f>
        <v>0</v>
      </c>
      <c r="S528" s="218">
        <v>0</v>
      </c>
      <c r="T528" s="219">
        <f>S528*H528</f>
        <v>0</v>
      </c>
      <c r="U528" s="35"/>
      <c r="V528" s="35"/>
      <c r="W528" s="35"/>
      <c r="X528" s="35"/>
      <c r="Y528" s="35"/>
      <c r="Z528" s="35"/>
      <c r="AA528" s="35"/>
      <c r="AB528" s="35"/>
      <c r="AC528" s="35"/>
      <c r="AD528" s="35"/>
      <c r="AE528" s="35"/>
      <c r="AR528" s="220" t="s">
        <v>209</v>
      </c>
      <c r="AT528" s="220" t="s">
        <v>205</v>
      </c>
      <c r="AU528" s="220" t="s">
        <v>82</v>
      </c>
      <c r="AY528" s="18" t="s">
        <v>203</v>
      </c>
      <c r="BE528" s="221">
        <f>IF(N528="základní",J528,0)</f>
        <v>0</v>
      </c>
      <c r="BF528" s="221">
        <f>IF(N528="snížená",J528,0)</f>
        <v>0</v>
      </c>
      <c r="BG528" s="221">
        <f>IF(N528="zákl. přenesená",J528,0)</f>
        <v>0</v>
      </c>
      <c r="BH528" s="221">
        <f>IF(N528="sníž. přenesená",J528,0)</f>
        <v>0</v>
      </c>
      <c r="BI528" s="221">
        <f>IF(N528="nulová",J528,0)</f>
        <v>0</v>
      </c>
      <c r="BJ528" s="18" t="s">
        <v>82</v>
      </c>
      <c r="BK528" s="221">
        <f>ROUND(I528*H528,2)</f>
        <v>0</v>
      </c>
      <c r="BL528" s="18" t="s">
        <v>209</v>
      </c>
      <c r="BM528" s="220" t="s">
        <v>3356</v>
      </c>
    </row>
    <row r="529" spans="1:65" s="13" customFormat="1" ht="11.25">
      <c r="B529" s="222"/>
      <c r="C529" s="223"/>
      <c r="D529" s="224" t="s">
        <v>211</v>
      </c>
      <c r="E529" s="225" t="s">
        <v>1</v>
      </c>
      <c r="F529" s="226" t="s">
        <v>6698</v>
      </c>
      <c r="G529" s="223"/>
      <c r="H529" s="225" t="s">
        <v>1</v>
      </c>
      <c r="I529" s="227"/>
      <c r="J529" s="223"/>
      <c r="K529" s="223"/>
      <c r="L529" s="228"/>
      <c r="M529" s="229"/>
      <c r="N529" s="230"/>
      <c r="O529" s="230"/>
      <c r="P529" s="230"/>
      <c r="Q529" s="230"/>
      <c r="R529" s="230"/>
      <c r="S529" s="230"/>
      <c r="T529" s="231"/>
      <c r="AT529" s="232" t="s">
        <v>211</v>
      </c>
      <c r="AU529" s="232" t="s">
        <v>82</v>
      </c>
      <c r="AV529" s="13" t="s">
        <v>82</v>
      </c>
      <c r="AW529" s="13" t="s">
        <v>31</v>
      </c>
      <c r="AX529" s="13" t="s">
        <v>75</v>
      </c>
      <c r="AY529" s="232" t="s">
        <v>203</v>
      </c>
    </row>
    <row r="530" spans="1:65" s="14" customFormat="1" ht="11.25">
      <c r="B530" s="233"/>
      <c r="C530" s="234"/>
      <c r="D530" s="224" t="s">
        <v>211</v>
      </c>
      <c r="E530" s="235" t="s">
        <v>1</v>
      </c>
      <c r="F530" s="236" t="s">
        <v>1661</v>
      </c>
      <c r="G530" s="234"/>
      <c r="H530" s="237">
        <v>32</v>
      </c>
      <c r="I530" s="238"/>
      <c r="J530" s="234"/>
      <c r="K530" s="234"/>
      <c r="L530" s="239"/>
      <c r="M530" s="240"/>
      <c r="N530" s="241"/>
      <c r="O530" s="241"/>
      <c r="P530" s="241"/>
      <c r="Q530" s="241"/>
      <c r="R530" s="241"/>
      <c r="S530" s="241"/>
      <c r="T530" s="242"/>
      <c r="AT530" s="243" t="s">
        <v>211</v>
      </c>
      <c r="AU530" s="243" t="s">
        <v>82</v>
      </c>
      <c r="AV530" s="14" t="s">
        <v>84</v>
      </c>
      <c r="AW530" s="14" t="s">
        <v>31</v>
      </c>
      <c r="AX530" s="14" t="s">
        <v>75</v>
      </c>
      <c r="AY530" s="243" t="s">
        <v>203</v>
      </c>
    </row>
    <row r="531" spans="1:65" s="15" customFormat="1" ht="11.25">
      <c r="B531" s="261"/>
      <c r="C531" s="262"/>
      <c r="D531" s="224" t="s">
        <v>211</v>
      </c>
      <c r="E531" s="263" t="s">
        <v>1</v>
      </c>
      <c r="F531" s="264" t="s">
        <v>5614</v>
      </c>
      <c r="G531" s="262"/>
      <c r="H531" s="265">
        <v>32</v>
      </c>
      <c r="I531" s="266"/>
      <c r="J531" s="262"/>
      <c r="K531" s="262"/>
      <c r="L531" s="267"/>
      <c r="M531" s="268"/>
      <c r="N531" s="269"/>
      <c r="O531" s="269"/>
      <c r="P531" s="269"/>
      <c r="Q531" s="269"/>
      <c r="R531" s="269"/>
      <c r="S531" s="269"/>
      <c r="T531" s="270"/>
      <c r="AT531" s="271" t="s">
        <v>211</v>
      </c>
      <c r="AU531" s="271" t="s">
        <v>82</v>
      </c>
      <c r="AV531" s="15" t="s">
        <v>209</v>
      </c>
      <c r="AW531" s="15" t="s">
        <v>31</v>
      </c>
      <c r="AX531" s="15" t="s">
        <v>82</v>
      </c>
      <c r="AY531" s="271" t="s">
        <v>203</v>
      </c>
    </row>
    <row r="532" spans="1:65" s="2" customFormat="1" ht="33" customHeight="1">
      <c r="A532" s="35"/>
      <c r="B532" s="36"/>
      <c r="C532" s="209" t="s">
        <v>2285</v>
      </c>
      <c r="D532" s="209" t="s">
        <v>205</v>
      </c>
      <c r="E532" s="210" t="s">
        <v>6807</v>
      </c>
      <c r="F532" s="211" t="s">
        <v>6808</v>
      </c>
      <c r="G532" s="212" t="s">
        <v>828</v>
      </c>
      <c r="H532" s="213">
        <v>72</v>
      </c>
      <c r="I532" s="214"/>
      <c r="J532" s="215">
        <f>ROUND(I532*H532,2)</f>
        <v>0</v>
      </c>
      <c r="K532" s="211" t="s">
        <v>1</v>
      </c>
      <c r="L532" s="40"/>
      <c r="M532" s="216" t="s">
        <v>1</v>
      </c>
      <c r="N532" s="217" t="s">
        <v>40</v>
      </c>
      <c r="O532" s="72"/>
      <c r="P532" s="218">
        <f>O532*H532</f>
        <v>0</v>
      </c>
      <c r="Q532" s="218">
        <v>0</v>
      </c>
      <c r="R532" s="218">
        <f>Q532*H532</f>
        <v>0</v>
      </c>
      <c r="S532" s="218">
        <v>0</v>
      </c>
      <c r="T532" s="219">
        <f>S532*H532</f>
        <v>0</v>
      </c>
      <c r="U532" s="35"/>
      <c r="V532" s="35"/>
      <c r="W532" s="35"/>
      <c r="X532" s="35"/>
      <c r="Y532" s="35"/>
      <c r="Z532" s="35"/>
      <c r="AA532" s="35"/>
      <c r="AB532" s="35"/>
      <c r="AC532" s="35"/>
      <c r="AD532" s="35"/>
      <c r="AE532" s="35"/>
      <c r="AR532" s="220" t="s">
        <v>209</v>
      </c>
      <c r="AT532" s="220" t="s">
        <v>205</v>
      </c>
      <c r="AU532" s="220" t="s">
        <v>82</v>
      </c>
      <c r="AY532" s="18" t="s">
        <v>203</v>
      </c>
      <c r="BE532" s="221">
        <f>IF(N532="základní",J532,0)</f>
        <v>0</v>
      </c>
      <c r="BF532" s="221">
        <f>IF(N532="snížená",J532,0)</f>
        <v>0</v>
      </c>
      <c r="BG532" s="221">
        <f>IF(N532="zákl. přenesená",J532,0)</f>
        <v>0</v>
      </c>
      <c r="BH532" s="221">
        <f>IF(N532="sníž. přenesená",J532,0)</f>
        <v>0</v>
      </c>
      <c r="BI532" s="221">
        <f>IF(N532="nulová",J532,0)</f>
        <v>0</v>
      </c>
      <c r="BJ532" s="18" t="s">
        <v>82</v>
      </c>
      <c r="BK532" s="221">
        <f>ROUND(I532*H532,2)</f>
        <v>0</v>
      </c>
      <c r="BL532" s="18" t="s">
        <v>209</v>
      </c>
      <c r="BM532" s="220" t="s">
        <v>3366</v>
      </c>
    </row>
    <row r="533" spans="1:65" s="13" customFormat="1" ht="11.25">
      <c r="B533" s="222"/>
      <c r="C533" s="223"/>
      <c r="D533" s="224" t="s">
        <v>211</v>
      </c>
      <c r="E533" s="225" t="s">
        <v>1</v>
      </c>
      <c r="F533" s="226" t="s">
        <v>6698</v>
      </c>
      <c r="G533" s="223"/>
      <c r="H533" s="225" t="s">
        <v>1</v>
      </c>
      <c r="I533" s="227"/>
      <c r="J533" s="223"/>
      <c r="K533" s="223"/>
      <c r="L533" s="228"/>
      <c r="M533" s="229"/>
      <c r="N533" s="230"/>
      <c r="O533" s="230"/>
      <c r="P533" s="230"/>
      <c r="Q533" s="230"/>
      <c r="R533" s="230"/>
      <c r="S533" s="230"/>
      <c r="T533" s="231"/>
      <c r="AT533" s="232" t="s">
        <v>211</v>
      </c>
      <c r="AU533" s="232" t="s">
        <v>82</v>
      </c>
      <c r="AV533" s="13" t="s">
        <v>82</v>
      </c>
      <c r="AW533" s="13" t="s">
        <v>31</v>
      </c>
      <c r="AX533" s="13" t="s">
        <v>75</v>
      </c>
      <c r="AY533" s="232" t="s">
        <v>203</v>
      </c>
    </row>
    <row r="534" spans="1:65" s="14" customFormat="1" ht="11.25">
      <c r="B534" s="233"/>
      <c r="C534" s="234"/>
      <c r="D534" s="224" t="s">
        <v>211</v>
      </c>
      <c r="E534" s="235" t="s">
        <v>1</v>
      </c>
      <c r="F534" s="236" t="s">
        <v>2325</v>
      </c>
      <c r="G534" s="234"/>
      <c r="H534" s="237">
        <v>72</v>
      </c>
      <c r="I534" s="238"/>
      <c r="J534" s="234"/>
      <c r="K534" s="234"/>
      <c r="L534" s="239"/>
      <c r="M534" s="240"/>
      <c r="N534" s="241"/>
      <c r="O534" s="241"/>
      <c r="P534" s="241"/>
      <c r="Q534" s="241"/>
      <c r="R534" s="241"/>
      <c r="S534" s="241"/>
      <c r="T534" s="242"/>
      <c r="AT534" s="243" t="s">
        <v>211</v>
      </c>
      <c r="AU534" s="243" t="s">
        <v>82</v>
      </c>
      <c r="AV534" s="14" t="s">
        <v>84</v>
      </c>
      <c r="AW534" s="14" t="s">
        <v>31</v>
      </c>
      <c r="AX534" s="14" t="s">
        <v>75</v>
      </c>
      <c r="AY534" s="243" t="s">
        <v>203</v>
      </c>
    </row>
    <row r="535" spans="1:65" s="15" customFormat="1" ht="11.25">
      <c r="B535" s="261"/>
      <c r="C535" s="262"/>
      <c r="D535" s="224" t="s">
        <v>211</v>
      </c>
      <c r="E535" s="263" t="s">
        <v>1</v>
      </c>
      <c r="F535" s="264" t="s">
        <v>5614</v>
      </c>
      <c r="G535" s="262"/>
      <c r="H535" s="265">
        <v>72</v>
      </c>
      <c r="I535" s="266"/>
      <c r="J535" s="262"/>
      <c r="K535" s="262"/>
      <c r="L535" s="267"/>
      <c r="M535" s="268"/>
      <c r="N535" s="269"/>
      <c r="O535" s="269"/>
      <c r="P535" s="269"/>
      <c r="Q535" s="269"/>
      <c r="R535" s="269"/>
      <c r="S535" s="269"/>
      <c r="T535" s="270"/>
      <c r="AT535" s="271" t="s">
        <v>211</v>
      </c>
      <c r="AU535" s="271" t="s">
        <v>82</v>
      </c>
      <c r="AV535" s="15" t="s">
        <v>209</v>
      </c>
      <c r="AW535" s="15" t="s">
        <v>31</v>
      </c>
      <c r="AX535" s="15" t="s">
        <v>82</v>
      </c>
      <c r="AY535" s="271" t="s">
        <v>203</v>
      </c>
    </row>
    <row r="536" spans="1:65" s="2" customFormat="1" ht="33" customHeight="1">
      <c r="A536" s="35"/>
      <c r="B536" s="36"/>
      <c r="C536" s="209" t="s">
        <v>2290</v>
      </c>
      <c r="D536" s="209" t="s">
        <v>205</v>
      </c>
      <c r="E536" s="210" t="s">
        <v>6809</v>
      </c>
      <c r="F536" s="211" t="s">
        <v>6810</v>
      </c>
      <c r="G536" s="212" t="s">
        <v>828</v>
      </c>
      <c r="H536" s="213">
        <v>47</v>
      </c>
      <c r="I536" s="214"/>
      <c r="J536" s="215">
        <f>ROUND(I536*H536,2)</f>
        <v>0</v>
      </c>
      <c r="K536" s="211" t="s">
        <v>1</v>
      </c>
      <c r="L536" s="40"/>
      <c r="M536" s="216" t="s">
        <v>1</v>
      </c>
      <c r="N536" s="217" t="s">
        <v>40</v>
      </c>
      <c r="O536" s="72"/>
      <c r="P536" s="218">
        <f>O536*H536</f>
        <v>0</v>
      </c>
      <c r="Q536" s="218">
        <v>0</v>
      </c>
      <c r="R536" s="218">
        <f>Q536*H536</f>
        <v>0</v>
      </c>
      <c r="S536" s="218">
        <v>0</v>
      </c>
      <c r="T536" s="219">
        <f>S536*H536</f>
        <v>0</v>
      </c>
      <c r="U536" s="35"/>
      <c r="V536" s="35"/>
      <c r="W536" s="35"/>
      <c r="X536" s="35"/>
      <c r="Y536" s="35"/>
      <c r="Z536" s="35"/>
      <c r="AA536" s="35"/>
      <c r="AB536" s="35"/>
      <c r="AC536" s="35"/>
      <c r="AD536" s="35"/>
      <c r="AE536" s="35"/>
      <c r="AR536" s="220" t="s">
        <v>209</v>
      </c>
      <c r="AT536" s="220" t="s">
        <v>205</v>
      </c>
      <c r="AU536" s="220" t="s">
        <v>82</v>
      </c>
      <c r="AY536" s="18" t="s">
        <v>203</v>
      </c>
      <c r="BE536" s="221">
        <f>IF(N536="základní",J536,0)</f>
        <v>0</v>
      </c>
      <c r="BF536" s="221">
        <f>IF(N536="snížená",J536,0)</f>
        <v>0</v>
      </c>
      <c r="BG536" s="221">
        <f>IF(N536="zákl. přenesená",J536,0)</f>
        <v>0</v>
      </c>
      <c r="BH536" s="221">
        <f>IF(N536="sníž. přenesená",J536,0)</f>
        <v>0</v>
      </c>
      <c r="BI536" s="221">
        <f>IF(N536="nulová",J536,0)</f>
        <v>0</v>
      </c>
      <c r="BJ536" s="18" t="s">
        <v>82</v>
      </c>
      <c r="BK536" s="221">
        <f>ROUND(I536*H536,2)</f>
        <v>0</v>
      </c>
      <c r="BL536" s="18" t="s">
        <v>209</v>
      </c>
      <c r="BM536" s="220" t="s">
        <v>3388</v>
      </c>
    </row>
    <row r="537" spans="1:65" s="13" customFormat="1" ht="11.25">
      <c r="B537" s="222"/>
      <c r="C537" s="223"/>
      <c r="D537" s="224" t="s">
        <v>211</v>
      </c>
      <c r="E537" s="225" t="s">
        <v>1</v>
      </c>
      <c r="F537" s="226" t="s">
        <v>6698</v>
      </c>
      <c r="G537" s="223"/>
      <c r="H537" s="225" t="s">
        <v>1</v>
      </c>
      <c r="I537" s="227"/>
      <c r="J537" s="223"/>
      <c r="K537" s="223"/>
      <c r="L537" s="228"/>
      <c r="M537" s="229"/>
      <c r="N537" s="230"/>
      <c r="O537" s="230"/>
      <c r="P537" s="230"/>
      <c r="Q537" s="230"/>
      <c r="R537" s="230"/>
      <c r="S537" s="230"/>
      <c r="T537" s="231"/>
      <c r="AT537" s="232" t="s">
        <v>211</v>
      </c>
      <c r="AU537" s="232" t="s">
        <v>82</v>
      </c>
      <c r="AV537" s="13" t="s">
        <v>82</v>
      </c>
      <c r="AW537" s="13" t="s">
        <v>31</v>
      </c>
      <c r="AX537" s="13" t="s">
        <v>75</v>
      </c>
      <c r="AY537" s="232" t="s">
        <v>203</v>
      </c>
    </row>
    <row r="538" spans="1:65" s="14" customFormat="1" ht="11.25">
      <c r="B538" s="233"/>
      <c r="C538" s="234"/>
      <c r="D538" s="224" t="s">
        <v>211</v>
      </c>
      <c r="E538" s="235" t="s">
        <v>1</v>
      </c>
      <c r="F538" s="236" t="s">
        <v>2188</v>
      </c>
      <c r="G538" s="234"/>
      <c r="H538" s="237">
        <v>47</v>
      </c>
      <c r="I538" s="238"/>
      <c r="J538" s="234"/>
      <c r="K538" s="234"/>
      <c r="L538" s="239"/>
      <c r="M538" s="240"/>
      <c r="N538" s="241"/>
      <c r="O538" s="241"/>
      <c r="P538" s="241"/>
      <c r="Q538" s="241"/>
      <c r="R538" s="241"/>
      <c r="S538" s="241"/>
      <c r="T538" s="242"/>
      <c r="AT538" s="243" t="s">
        <v>211</v>
      </c>
      <c r="AU538" s="243" t="s">
        <v>82</v>
      </c>
      <c r="AV538" s="14" t="s">
        <v>84</v>
      </c>
      <c r="AW538" s="14" t="s">
        <v>31</v>
      </c>
      <c r="AX538" s="14" t="s">
        <v>75</v>
      </c>
      <c r="AY538" s="243" t="s">
        <v>203</v>
      </c>
    </row>
    <row r="539" spans="1:65" s="15" customFormat="1" ht="11.25">
      <c r="B539" s="261"/>
      <c r="C539" s="262"/>
      <c r="D539" s="224" t="s">
        <v>211</v>
      </c>
      <c r="E539" s="263" t="s">
        <v>1</v>
      </c>
      <c r="F539" s="264" t="s">
        <v>5614</v>
      </c>
      <c r="G539" s="262"/>
      <c r="H539" s="265">
        <v>47</v>
      </c>
      <c r="I539" s="266"/>
      <c r="J539" s="262"/>
      <c r="K539" s="262"/>
      <c r="L539" s="267"/>
      <c r="M539" s="268"/>
      <c r="N539" s="269"/>
      <c r="O539" s="269"/>
      <c r="P539" s="269"/>
      <c r="Q539" s="269"/>
      <c r="R539" s="269"/>
      <c r="S539" s="269"/>
      <c r="T539" s="270"/>
      <c r="AT539" s="271" t="s">
        <v>211</v>
      </c>
      <c r="AU539" s="271" t="s">
        <v>82</v>
      </c>
      <c r="AV539" s="15" t="s">
        <v>209</v>
      </c>
      <c r="AW539" s="15" t="s">
        <v>31</v>
      </c>
      <c r="AX539" s="15" t="s">
        <v>82</v>
      </c>
      <c r="AY539" s="271" t="s">
        <v>203</v>
      </c>
    </row>
    <row r="540" spans="1:65" s="2" customFormat="1" ht="33" customHeight="1">
      <c r="A540" s="35"/>
      <c r="B540" s="36"/>
      <c r="C540" s="209" t="s">
        <v>2295</v>
      </c>
      <c r="D540" s="209" t="s">
        <v>205</v>
      </c>
      <c r="E540" s="210" t="s">
        <v>6811</v>
      </c>
      <c r="F540" s="211" t="s">
        <v>6812</v>
      </c>
      <c r="G540" s="212" t="s">
        <v>828</v>
      </c>
      <c r="H540" s="213">
        <v>15</v>
      </c>
      <c r="I540" s="214"/>
      <c r="J540" s="215">
        <f>ROUND(I540*H540,2)</f>
        <v>0</v>
      </c>
      <c r="K540" s="211" t="s">
        <v>1</v>
      </c>
      <c r="L540" s="40"/>
      <c r="M540" s="216" t="s">
        <v>1</v>
      </c>
      <c r="N540" s="217" t="s">
        <v>40</v>
      </c>
      <c r="O540" s="72"/>
      <c r="P540" s="218">
        <f>O540*H540</f>
        <v>0</v>
      </c>
      <c r="Q540" s="218">
        <v>0</v>
      </c>
      <c r="R540" s="218">
        <f>Q540*H540</f>
        <v>0</v>
      </c>
      <c r="S540" s="218">
        <v>0</v>
      </c>
      <c r="T540" s="219">
        <f>S540*H540</f>
        <v>0</v>
      </c>
      <c r="U540" s="35"/>
      <c r="V540" s="35"/>
      <c r="W540" s="35"/>
      <c r="X540" s="35"/>
      <c r="Y540" s="35"/>
      <c r="Z540" s="35"/>
      <c r="AA540" s="35"/>
      <c r="AB540" s="35"/>
      <c r="AC540" s="35"/>
      <c r="AD540" s="35"/>
      <c r="AE540" s="35"/>
      <c r="AR540" s="220" t="s">
        <v>209</v>
      </c>
      <c r="AT540" s="220" t="s">
        <v>205</v>
      </c>
      <c r="AU540" s="220" t="s">
        <v>82</v>
      </c>
      <c r="AY540" s="18" t="s">
        <v>203</v>
      </c>
      <c r="BE540" s="221">
        <f>IF(N540="základní",J540,0)</f>
        <v>0</v>
      </c>
      <c r="BF540" s="221">
        <f>IF(N540="snížená",J540,0)</f>
        <v>0</v>
      </c>
      <c r="BG540" s="221">
        <f>IF(N540="zákl. přenesená",J540,0)</f>
        <v>0</v>
      </c>
      <c r="BH540" s="221">
        <f>IF(N540="sníž. přenesená",J540,0)</f>
        <v>0</v>
      </c>
      <c r="BI540" s="221">
        <f>IF(N540="nulová",J540,0)</f>
        <v>0</v>
      </c>
      <c r="BJ540" s="18" t="s">
        <v>82</v>
      </c>
      <c r="BK540" s="221">
        <f>ROUND(I540*H540,2)</f>
        <v>0</v>
      </c>
      <c r="BL540" s="18" t="s">
        <v>209</v>
      </c>
      <c r="BM540" s="220" t="s">
        <v>3396</v>
      </c>
    </row>
    <row r="541" spans="1:65" s="13" customFormat="1" ht="11.25">
      <c r="B541" s="222"/>
      <c r="C541" s="223"/>
      <c r="D541" s="224" t="s">
        <v>211</v>
      </c>
      <c r="E541" s="225" t="s">
        <v>1</v>
      </c>
      <c r="F541" s="226" t="s">
        <v>6698</v>
      </c>
      <c r="G541" s="223"/>
      <c r="H541" s="225" t="s">
        <v>1</v>
      </c>
      <c r="I541" s="227"/>
      <c r="J541" s="223"/>
      <c r="K541" s="223"/>
      <c r="L541" s="228"/>
      <c r="M541" s="229"/>
      <c r="N541" s="230"/>
      <c r="O541" s="230"/>
      <c r="P541" s="230"/>
      <c r="Q541" s="230"/>
      <c r="R541" s="230"/>
      <c r="S541" s="230"/>
      <c r="T541" s="231"/>
      <c r="AT541" s="232" t="s">
        <v>211</v>
      </c>
      <c r="AU541" s="232" t="s">
        <v>82</v>
      </c>
      <c r="AV541" s="13" t="s">
        <v>82</v>
      </c>
      <c r="AW541" s="13" t="s">
        <v>31</v>
      </c>
      <c r="AX541" s="13" t="s">
        <v>75</v>
      </c>
      <c r="AY541" s="232" t="s">
        <v>203</v>
      </c>
    </row>
    <row r="542" spans="1:65" s="14" customFormat="1" ht="11.25">
      <c r="B542" s="233"/>
      <c r="C542" s="234"/>
      <c r="D542" s="224" t="s">
        <v>211</v>
      </c>
      <c r="E542" s="235" t="s">
        <v>1</v>
      </c>
      <c r="F542" s="236" t="s">
        <v>8</v>
      </c>
      <c r="G542" s="234"/>
      <c r="H542" s="237">
        <v>15</v>
      </c>
      <c r="I542" s="238"/>
      <c r="J542" s="234"/>
      <c r="K542" s="234"/>
      <c r="L542" s="239"/>
      <c r="M542" s="240"/>
      <c r="N542" s="241"/>
      <c r="O542" s="241"/>
      <c r="P542" s="241"/>
      <c r="Q542" s="241"/>
      <c r="R542" s="241"/>
      <c r="S542" s="241"/>
      <c r="T542" s="242"/>
      <c r="AT542" s="243" t="s">
        <v>211</v>
      </c>
      <c r="AU542" s="243" t="s">
        <v>82</v>
      </c>
      <c r="AV542" s="14" t="s">
        <v>84</v>
      </c>
      <c r="AW542" s="14" t="s">
        <v>31</v>
      </c>
      <c r="AX542" s="14" t="s">
        <v>75</v>
      </c>
      <c r="AY542" s="243" t="s">
        <v>203</v>
      </c>
    </row>
    <row r="543" spans="1:65" s="15" customFormat="1" ht="11.25">
      <c r="B543" s="261"/>
      <c r="C543" s="262"/>
      <c r="D543" s="224" t="s">
        <v>211</v>
      </c>
      <c r="E543" s="263" t="s">
        <v>1</v>
      </c>
      <c r="F543" s="264" t="s">
        <v>5614</v>
      </c>
      <c r="G543" s="262"/>
      <c r="H543" s="265">
        <v>15</v>
      </c>
      <c r="I543" s="266"/>
      <c r="J543" s="262"/>
      <c r="K543" s="262"/>
      <c r="L543" s="267"/>
      <c r="M543" s="268"/>
      <c r="N543" s="269"/>
      <c r="O543" s="269"/>
      <c r="P543" s="269"/>
      <c r="Q543" s="269"/>
      <c r="R543" s="269"/>
      <c r="S543" s="269"/>
      <c r="T543" s="270"/>
      <c r="AT543" s="271" t="s">
        <v>211</v>
      </c>
      <c r="AU543" s="271" t="s">
        <v>82</v>
      </c>
      <c r="AV543" s="15" t="s">
        <v>209</v>
      </c>
      <c r="AW543" s="15" t="s">
        <v>31</v>
      </c>
      <c r="AX543" s="15" t="s">
        <v>82</v>
      </c>
      <c r="AY543" s="271" t="s">
        <v>203</v>
      </c>
    </row>
    <row r="544" spans="1:65" s="2" customFormat="1" ht="33" customHeight="1">
      <c r="A544" s="35"/>
      <c r="B544" s="36"/>
      <c r="C544" s="209" t="s">
        <v>2300</v>
      </c>
      <c r="D544" s="209" t="s">
        <v>205</v>
      </c>
      <c r="E544" s="210" t="s">
        <v>6813</v>
      </c>
      <c r="F544" s="211" t="s">
        <v>6814</v>
      </c>
      <c r="G544" s="212" t="s">
        <v>828</v>
      </c>
      <c r="H544" s="213">
        <v>18</v>
      </c>
      <c r="I544" s="214"/>
      <c r="J544" s="215">
        <f>ROUND(I544*H544,2)</f>
        <v>0</v>
      </c>
      <c r="K544" s="211" t="s">
        <v>1</v>
      </c>
      <c r="L544" s="40"/>
      <c r="M544" s="216" t="s">
        <v>1</v>
      </c>
      <c r="N544" s="217" t="s">
        <v>40</v>
      </c>
      <c r="O544" s="72"/>
      <c r="P544" s="218">
        <f>O544*H544</f>
        <v>0</v>
      </c>
      <c r="Q544" s="218">
        <v>0</v>
      </c>
      <c r="R544" s="218">
        <f>Q544*H544</f>
        <v>0</v>
      </c>
      <c r="S544" s="218">
        <v>0</v>
      </c>
      <c r="T544" s="219">
        <f>S544*H544</f>
        <v>0</v>
      </c>
      <c r="U544" s="35"/>
      <c r="V544" s="35"/>
      <c r="W544" s="35"/>
      <c r="X544" s="35"/>
      <c r="Y544" s="35"/>
      <c r="Z544" s="35"/>
      <c r="AA544" s="35"/>
      <c r="AB544" s="35"/>
      <c r="AC544" s="35"/>
      <c r="AD544" s="35"/>
      <c r="AE544" s="35"/>
      <c r="AR544" s="220" t="s">
        <v>209</v>
      </c>
      <c r="AT544" s="220" t="s">
        <v>205</v>
      </c>
      <c r="AU544" s="220" t="s">
        <v>82</v>
      </c>
      <c r="AY544" s="18" t="s">
        <v>203</v>
      </c>
      <c r="BE544" s="221">
        <f>IF(N544="základní",J544,0)</f>
        <v>0</v>
      </c>
      <c r="BF544" s="221">
        <f>IF(N544="snížená",J544,0)</f>
        <v>0</v>
      </c>
      <c r="BG544" s="221">
        <f>IF(N544="zákl. přenesená",J544,0)</f>
        <v>0</v>
      </c>
      <c r="BH544" s="221">
        <f>IF(N544="sníž. přenesená",J544,0)</f>
        <v>0</v>
      </c>
      <c r="BI544" s="221">
        <f>IF(N544="nulová",J544,0)</f>
        <v>0</v>
      </c>
      <c r="BJ544" s="18" t="s">
        <v>82</v>
      </c>
      <c r="BK544" s="221">
        <f>ROUND(I544*H544,2)</f>
        <v>0</v>
      </c>
      <c r="BL544" s="18" t="s">
        <v>209</v>
      </c>
      <c r="BM544" s="220" t="s">
        <v>3410</v>
      </c>
    </row>
    <row r="545" spans="1:65" s="13" customFormat="1" ht="11.25">
      <c r="B545" s="222"/>
      <c r="C545" s="223"/>
      <c r="D545" s="224" t="s">
        <v>211</v>
      </c>
      <c r="E545" s="225" t="s">
        <v>1</v>
      </c>
      <c r="F545" s="226" t="s">
        <v>6698</v>
      </c>
      <c r="G545" s="223"/>
      <c r="H545" s="225" t="s">
        <v>1</v>
      </c>
      <c r="I545" s="227"/>
      <c r="J545" s="223"/>
      <c r="K545" s="223"/>
      <c r="L545" s="228"/>
      <c r="M545" s="229"/>
      <c r="N545" s="230"/>
      <c r="O545" s="230"/>
      <c r="P545" s="230"/>
      <c r="Q545" s="230"/>
      <c r="R545" s="230"/>
      <c r="S545" s="230"/>
      <c r="T545" s="231"/>
      <c r="AT545" s="232" t="s">
        <v>211</v>
      </c>
      <c r="AU545" s="232" t="s">
        <v>82</v>
      </c>
      <c r="AV545" s="13" t="s">
        <v>82</v>
      </c>
      <c r="AW545" s="13" t="s">
        <v>31</v>
      </c>
      <c r="AX545" s="13" t="s">
        <v>75</v>
      </c>
      <c r="AY545" s="232" t="s">
        <v>203</v>
      </c>
    </row>
    <row r="546" spans="1:65" s="14" customFormat="1" ht="11.25">
      <c r="B546" s="233"/>
      <c r="C546" s="234"/>
      <c r="D546" s="224" t="s">
        <v>211</v>
      </c>
      <c r="E546" s="235" t="s">
        <v>1</v>
      </c>
      <c r="F546" s="236" t="s">
        <v>428</v>
      </c>
      <c r="G546" s="234"/>
      <c r="H546" s="237">
        <v>18</v>
      </c>
      <c r="I546" s="238"/>
      <c r="J546" s="234"/>
      <c r="K546" s="234"/>
      <c r="L546" s="239"/>
      <c r="M546" s="240"/>
      <c r="N546" s="241"/>
      <c r="O546" s="241"/>
      <c r="P546" s="241"/>
      <c r="Q546" s="241"/>
      <c r="R546" s="241"/>
      <c r="S546" s="241"/>
      <c r="T546" s="242"/>
      <c r="AT546" s="243" t="s">
        <v>211</v>
      </c>
      <c r="AU546" s="243" t="s">
        <v>82</v>
      </c>
      <c r="AV546" s="14" t="s">
        <v>84</v>
      </c>
      <c r="AW546" s="14" t="s">
        <v>31</v>
      </c>
      <c r="AX546" s="14" t="s">
        <v>75</v>
      </c>
      <c r="AY546" s="243" t="s">
        <v>203</v>
      </c>
    </row>
    <row r="547" spans="1:65" s="15" customFormat="1" ht="11.25">
      <c r="B547" s="261"/>
      <c r="C547" s="262"/>
      <c r="D547" s="224" t="s">
        <v>211</v>
      </c>
      <c r="E547" s="263" t="s">
        <v>1</v>
      </c>
      <c r="F547" s="264" t="s">
        <v>5614</v>
      </c>
      <c r="G547" s="262"/>
      <c r="H547" s="265">
        <v>18</v>
      </c>
      <c r="I547" s="266"/>
      <c r="J547" s="262"/>
      <c r="K547" s="262"/>
      <c r="L547" s="267"/>
      <c r="M547" s="268"/>
      <c r="N547" s="269"/>
      <c r="O547" s="269"/>
      <c r="P547" s="269"/>
      <c r="Q547" s="269"/>
      <c r="R547" s="269"/>
      <c r="S547" s="269"/>
      <c r="T547" s="270"/>
      <c r="AT547" s="271" t="s">
        <v>211</v>
      </c>
      <c r="AU547" s="271" t="s">
        <v>82</v>
      </c>
      <c r="AV547" s="15" t="s">
        <v>209</v>
      </c>
      <c r="AW547" s="15" t="s">
        <v>31</v>
      </c>
      <c r="AX547" s="15" t="s">
        <v>82</v>
      </c>
      <c r="AY547" s="271" t="s">
        <v>203</v>
      </c>
    </row>
    <row r="548" spans="1:65" s="2" customFormat="1" ht="33" customHeight="1">
      <c r="A548" s="35"/>
      <c r="B548" s="36"/>
      <c r="C548" s="209" t="s">
        <v>2305</v>
      </c>
      <c r="D548" s="209" t="s">
        <v>205</v>
      </c>
      <c r="E548" s="210" t="s">
        <v>6815</v>
      </c>
      <c r="F548" s="211" t="s">
        <v>6816</v>
      </c>
      <c r="G548" s="212" t="s">
        <v>828</v>
      </c>
      <c r="H548" s="213">
        <v>1</v>
      </c>
      <c r="I548" s="214"/>
      <c r="J548" s="215">
        <f>ROUND(I548*H548,2)</f>
        <v>0</v>
      </c>
      <c r="K548" s="211" t="s">
        <v>1</v>
      </c>
      <c r="L548" s="40"/>
      <c r="M548" s="216" t="s">
        <v>1</v>
      </c>
      <c r="N548" s="217" t="s">
        <v>40</v>
      </c>
      <c r="O548" s="72"/>
      <c r="P548" s="218">
        <f>O548*H548</f>
        <v>0</v>
      </c>
      <c r="Q548" s="218">
        <v>0</v>
      </c>
      <c r="R548" s="218">
        <f>Q548*H548</f>
        <v>0</v>
      </c>
      <c r="S548" s="218">
        <v>0</v>
      </c>
      <c r="T548" s="219">
        <f>S548*H548</f>
        <v>0</v>
      </c>
      <c r="U548" s="35"/>
      <c r="V548" s="35"/>
      <c r="W548" s="35"/>
      <c r="X548" s="35"/>
      <c r="Y548" s="35"/>
      <c r="Z548" s="35"/>
      <c r="AA548" s="35"/>
      <c r="AB548" s="35"/>
      <c r="AC548" s="35"/>
      <c r="AD548" s="35"/>
      <c r="AE548" s="35"/>
      <c r="AR548" s="220" t="s">
        <v>209</v>
      </c>
      <c r="AT548" s="220" t="s">
        <v>205</v>
      </c>
      <c r="AU548" s="220" t="s">
        <v>82</v>
      </c>
      <c r="AY548" s="18" t="s">
        <v>203</v>
      </c>
      <c r="BE548" s="221">
        <f>IF(N548="základní",J548,0)</f>
        <v>0</v>
      </c>
      <c r="BF548" s="221">
        <f>IF(N548="snížená",J548,0)</f>
        <v>0</v>
      </c>
      <c r="BG548" s="221">
        <f>IF(N548="zákl. přenesená",J548,0)</f>
        <v>0</v>
      </c>
      <c r="BH548" s="221">
        <f>IF(N548="sníž. přenesená",J548,0)</f>
        <v>0</v>
      </c>
      <c r="BI548" s="221">
        <f>IF(N548="nulová",J548,0)</f>
        <v>0</v>
      </c>
      <c r="BJ548" s="18" t="s">
        <v>82</v>
      </c>
      <c r="BK548" s="221">
        <f>ROUND(I548*H548,2)</f>
        <v>0</v>
      </c>
      <c r="BL548" s="18" t="s">
        <v>209</v>
      </c>
      <c r="BM548" s="220" t="s">
        <v>3420</v>
      </c>
    </row>
    <row r="549" spans="1:65" s="13" customFormat="1" ht="11.25">
      <c r="B549" s="222"/>
      <c r="C549" s="223"/>
      <c r="D549" s="224" t="s">
        <v>211</v>
      </c>
      <c r="E549" s="225" t="s">
        <v>1</v>
      </c>
      <c r="F549" s="226" t="s">
        <v>6698</v>
      </c>
      <c r="G549" s="223"/>
      <c r="H549" s="225" t="s">
        <v>1</v>
      </c>
      <c r="I549" s="227"/>
      <c r="J549" s="223"/>
      <c r="K549" s="223"/>
      <c r="L549" s="228"/>
      <c r="M549" s="229"/>
      <c r="N549" s="230"/>
      <c r="O549" s="230"/>
      <c r="P549" s="230"/>
      <c r="Q549" s="230"/>
      <c r="R549" s="230"/>
      <c r="S549" s="230"/>
      <c r="T549" s="231"/>
      <c r="AT549" s="232" t="s">
        <v>211</v>
      </c>
      <c r="AU549" s="232" t="s">
        <v>82</v>
      </c>
      <c r="AV549" s="13" t="s">
        <v>82</v>
      </c>
      <c r="AW549" s="13" t="s">
        <v>31</v>
      </c>
      <c r="AX549" s="13" t="s">
        <v>75</v>
      </c>
      <c r="AY549" s="232" t="s">
        <v>203</v>
      </c>
    </row>
    <row r="550" spans="1:65" s="14" customFormat="1" ht="11.25">
      <c r="B550" s="233"/>
      <c r="C550" s="234"/>
      <c r="D550" s="224" t="s">
        <v>211</v>
      </c>
      <c r="E550" s="235" t="s">
        <v>1</v>
      </c>
      <c r="F550" s="236" t="s">
        <v>82</v>
      </c>
      <c r="G550" s="234"/>
      <c r="H550" s="237">
        <v>1</v>
      </c>
      <c r="I550" s="238"/>
      <c r="J550" s="234"/>
      <c r="K550" s="234"/>
      <c r="L550" s="239"/>
      <c r="M550" s="240"/>
      <c r="N550" s="241"/>
      <c r="O550" s="241"/>
      <c r="P550" s="241"/>
      <c r="Q550" s="241"/>
      <c r="R550" s="241"/>
      <c r="S550" s="241"/>
      <c r="T550" s="242"/>
      <c r="AT550" s="243" t="s">
        <v>211</v>
      </c>
      <c r="AU550" s="243" t="s">
        <v>82</v>
      </c>
      <c r="AV550" s="14" t="s">
        <v>84</v>
      </c>
      <c r="AW550" s="14" t="s">
        <v>31</v>
      </c>
      <c r="AX550" s="14" t="s">
        <v>75</v>
      </c>
      <c r="AY550" s="243" t="s">
        <v>203</v>
      </c>
    </row>
    <row r="551" spans="1:65" s="15" customFormat="1" ht="11.25">
      <c r="B551" s="261"/>
      <c r="C551" s="262"/>
      <c r="D551" s="224" t="s">
        <v>211</v>
      </c>
      <c r="E551" s="263" t="s">
        <v>1</v>
      </c>
      <c r="F551" s="264" t="s">
        <v>5614</v>
      </c>
      <c r="G551" s="262"/>
      <c r="H551" s="265">
        <v>1</v>
      </c>
      <c r="I551" s="266"/>
      <c r="J551" s="262"/>
      <c r="K551" s="262"/>
      <c r="L551" s="267"/>
      <c r="M551" s="268"/>
      <c r="N551" s="269"/>
      <c r="O551" s="269"/>
      <c r="P551" s="269"/>
      <c r="Q551" s="269"/>
      <c r="R551" s="269"/>
      <c r="S551" s="269"/>
      <c r="T551" s="270"/>
      <c r="AT551" s="271" t="s">
        <v>211</v>
      </c>
      <c r="AU551" s="271" t="s">
        <v>82</v>
      </c>
      <c r="AV551" s="15" t="s">
        <v>209</v>
      </c>
      <c r="AW551" s="15" t="s">
        <v>31</v>
      </c>
      <c r="AX551" s="15" t="s">
        <v>82</v>
      </c>
      <c r="AY551" s="271" t="s">
        <v>203</v>
      </c>
    </row>
    <row r="552" spans="1:65" s="2" customFormat="1" ht="33" customHeight="1">
      <c r="A552" s="35"/>
      <c r="B552" s="36"/>
      <c r="C552" s="209" t="s">
        <v>2310</v>
      </c>
      <c r="D552" s="209" t="s">
        <v>205</v>
      </c>
      <c r="E552" s="210" t="s">
        <v>6817</v>
      </c>
      <c r="F552" s="211" t="s">
        <v>6818</v>
      </c>
      <c r="G552" s="212" t="s">
        <v>240</v>
      </c>
      <c r="H552" s="213">
        <v>198</v>
      </c>
      <c r="I552" s="214"/>
      <c r="J552" s="215">
        <f>ROUND(I552*H552,2)</f>
        <v>0</v>
      </c>
      <c r="K552" s="211" t="s">
        <v>1</v>
      </c>
      <c r="L552" s="40"/>
      <c r="M552" s="216" t="s">
        <v>1</v>
      </c>
      <c r="N552" s="217" t="s">
        <v>40</v>
      </c>
      <c r="O552" s="72"/>
      <c r="P552" s="218">
        <f>O552*H552</f>
        <v>0</v>
      </c>
      <c r="Q552" s="218">
        <v>0</v>
      </c>
      <c r="R552" s="218">
        <f>Q552*H552</f>
        <v>0</v>
      </c>
      <c r="S552" s="218">
        <v>0</v>
      </c>
      <c r="T552" s="219">
        <f>S552*H552</f>
        <v>0</v>
      </c>
      <c r="U552" s="35"/>
      <c r="V552" s="35"/>
      <c r="W552" s="35"/>
      <c r="X552" s="35"/>
      <c r="Y552" s="35"/>
      <c r="Z552" s="35"/>
      <c r="AA552" s="35"/>
      <c r="AB552" s="35"/>
      <c r="AC552" s="35"/>
      <c r="AD552" s="35"/>
      <c r="AE552" s="35"/>
      <c r="AR552" s="220" t="s">
        <v>209</v>
      </c>
      <c r="AT552" s="220" t="s">
        <v>205</v>
      </c>
      <c r="AU552" s="220" t="s">
        <v>82</v>
      </c>
      <c r="AY552" s="18" t="s">
        <v>203</v>
      </c>
      <c r="BE552" s="221">
        <f>IF(N552="základní",J552,0)</f>
        <v>0</v>
      </c>
      <c r="BF552" s="221">
        <f>IF(N552="snížená",J552,0)</f>
        <v>0</v>
      </c>
      <c r="BG552" s="221">
        <f>IF(N552="zákl. přenesená",J552,0)</f>
        <v>0</v>
      </c>
      <c r="BH552" s="221">
        <f>IF(N552="sníž. přenesená",J552,0)</f>
        <v>0</v>
      </c>
      <c r="BI552" s="221">
        <f>IF(N552="nulová",J552,0)</f>
        <v>0</v>
      </c>
      <c r="BJ552" s="18" t="s">
        <v>82</v>
      </c>
      <c r="BK552" s="221">
        <f>ROUND(I552*H552,2)</f>
        <v>0</v>
      </c>
      <c r="BL552" s="18" t="s">
        <v>209</v>
      </c>
      <c r="BM552" s="220" t="s">
        <v>2250</v>
      </c>
    </row>
    <row r="553" spans="1:65" s="13" customFormat="1" ht="11.25">
      <c r="B553" s="222"/>
      <c r="C553" s="223"/>
      <c r="D553" s="224" t="s">
        <v>211</v>
      </c>
      <c r="E553" s="225" t="s">
        <v>1</v>
      </c>
      <c r="F553" s="226" t="s">
        <v>6819</v>
      </c>
      <c r="G553" s="223"/>
      <c r="H553" s="225" t="s">
        <v>1</v>
      </c>
      <c r="I553" s="227"/>
      <c r="J553" s="223"/>
      <c r="K553" s="223"/>
      <c r="L553" s="228"/>
      <c r="M553" s="229"/>
      <c r="N553" s="230"/>
      <c r="O553" s="230"/>
      <c r="P553" s="230"/>
      <c r="Q553" s="230"/>
      <c r="R553" s="230"/>
      <c r="S553" s="230"/>
      <c r="T553" s="231"/>
      <c r="AT553" s="232" t="s">
        <v>211</v>
      </c>
      <c r="AU553" s="232" t="s">
        <v>82</v>
      </c>
      <c r="AV553" s="13" t="s">
        <v>82</v>
      </c>
      <c r="AW553" s="13" t="s">
        <v>31</v>
      </c>
      <c r="AX553" s="13" t="s">
        <v>75</v>
      </c>
      <c r="AY553" s="232" t="s">
        <v>203</v>
      </c>
    </row>
    <row r="554" spans="1:65" s="14" customFormat="1" ht="11.25">
      <c r="B554" s="233"/>
      <c r="C554" s="234"/>
      <c r="D554" s="224" t="s">
        <v>211</v>
      </c>
      <c r="E554" s="235" t="s">
        <v>1</v>
      </c>
      <c r="F554" s="236" t="s">
        <v>3736</v>
      </c>
      <c r="G554" s="234"/>
      <c r="H554" s="237">
        <v>198</v>
      </c>
      <c r="I554" s="238"/>
      <c r="J554" s="234"/>
      <c r="K554" s="234"/>
      <c r="L554" s="239"/>
      <c r="M554" s="240"/>
      <c r="N554" s="241"/>
      <c r="O554" s="241"/>
      <c r="P554" s="241"/>
      <c r="Q554" s="241"/>
      <c r="R554" s="241"/>
      <c r="S554" s="241"/>
      <c r="T554" s="242"/>
      <c r="AT554" s="243" t="s">
        <v>211</v>
      </c>
      <c r="AU554" s="243" t="s">
        <v>82</v>
      </c>
      <c r="AV554" s="14" t="s">
        <v>84</v>
      </c>
      <c r="AW554" s="14" t="s">
        <v>31</v>
      </c>
      <c r="AX554" s="14" t="s">
        <v>75</v>
      </c>
      <c r="AY554" s="243" t="s">
        <v>203</v>
      </c>
    </row>
    <row r="555" spans="1:65" s="15" customFormat="1" ht="11.25">
      <c r="B555" s="261"/>
      <c r="C555" s="262"/>
      <c r="D555" s="224" t="s">
        <v>211</v>
      </c>
      <c r="E555" s="263" t="s">
        <v>1</v>
      </c>
      <c r="F555" s="264" t="s">
        <v>5614</v>
      </c>
      <c r="G555" s="262"/>
      <c r="H555" s="265">
        <v>198</v>
      </c>
      <c r="I555" s="266"/>
      <c r="J555" s="262"/>
      <c r="K555" s="262"/>
      <c r="L555" s="267"/>
      <c r="M555" s="268"/>
      <c r="N555" s="269"/>
      <c r="O555" s="269"/>
      <c r="P555" s="269"/>
      <c r="Q555" s="269"/>
      <c r="R555" s="269"/>
      <c r="S555" s="269"/>
      <c r="T555" s="270"/>
      <c r="AT555" s="271" t="s">
        <v>211</v>
      </c>
      <c r="AU555" s="271" t="s">
        <v>82</v>
      </c>
      <c r="AV555" s="15" t="s">
        <v>209</v>
      </c>
      <c r="AW555" s="15" t="s">
        <v>31</v>
      </c>
      <c r="AX555" s="15" t="s">
        <v>82</v>
      </c>
      <c r="AY555" s="271" t="s">
        <v>203</v>
      </c>
    </row>
    <row r="556" spans="1:65" s="2" customFormat="1" ht="33" customHeight="1">
      <c r="A556" s="35"/>
      <c r="B556" s="36"/>
      <c r="C556" s="209" t="s">
        <v>2315</v>
      </c>
      <c r="D556" s="209" t="s">
        <v>205</v>
      </c>
      <c r="E556" s="210" t="s">
        <v>6820</v>
      </c>
      <c r="F556" s="211" t="s">
        <v>6821</v>
      </c>
      <c r="G556" s="212" t="s">
        <v>240</v>
      </c>
      <c r="H556" s="213">
        <v>59</v>
      </c>
      <c r="I556" s="214"/>
      <c r="J556" s="215">
        <f>ROUND(I556*H556,2)</f>
        <v>0</v>
      </c>
      <c r="K556" s="211" t="s">
        <v>1</v>
      </c>
      <c r="L556" s="40"/>
      <c r="M556" s="216" t="s">
        <v>1</v>
      </c>
      <c r="N556" s="217" t="s">
        <v>40</v>
      </c>
      <c r="O556" s="72"/>
      <c r="P556" s="218">
        <f>O556*H556</f>
        <v>0</v>
      </c>
      <c r="Q556" s="218">
        <v>0</v>
      </c>
      <c r="R556" s="218">
        <f>Q556*H556</f>
        <v>0</v>
      </c>
      <c r="S556" s="218">
        <v>0</v>
      </c>
      <c r="T556" s="219">
        <f>S556*H556</f>
        <v>0</v>
      </c>
      <c r="U556" s="35"/>
      <c r="V556" s="35"/>
      <c r="W556" s="35"/>
      <c r="X556" s="35"/>
      <c r="Y556" s="35"/>
      <c r="Z556" s="35"/>
      <c r="AA556" s="35"/>
      <c r="AB556" s="35"/>
      <c r="AC556" s="35"/>
      <c r="AD556" s="35"/>
      <c r="AE556" s="35"/>
      <c r="AR556" s="220" t="s">
        <v>209</v>
      </c>
      <c r="AT556" s="220" t="s">
        <v>205</v>
      </c>
      <c r="AU556" s="220" t="s">
        <v>82</v>
      </c>
      <c r="AY556" s="18" t="s">
        <v>203</v>
      </c>
      <c r="BE556" s="221">
        <f>IF(N556="základní",J556,0)</f>
        <v>0</v>
      </c>
      <c r="BF556" s="221">
        <f>IF(N556="snížená",J556,0)</f>
        <v>0</v>
      </c>
      <c r="BG556" s="221">
        <f>IF(N556="zákl. přenesená",J556,0)</f>
        <v>0</v>
      </c>
      <c r="BH556" s="221">
        <f>IF(N556="sníž. přenesená",J556,0)</f>
        <v>0</v>
      </c>
      <c r="BI556" s="221">
        <f>IF(N556="nulová",J556,0)</f>
        <v>0</v>
      </c>
      <c r="BJ556" s="18" t="s">
        <v>82</v>
      </c>
      <c r="BK556" s="221">
        <f>ROUND(I556*H556,2)</f>
        <v>0</v>
      </c>
      <c r="BL556" s="18" t="s">
        <v>209</v>
      </c>
      <c r="BM556" s="220" t="s">
        <v>3440</v>
      </c>
    </row>
    <row r="557" spans="1:65" s="13" customFormat="1" ht="11.25">
      <c r="B557" s="222"/>
      <c r="C557" s="223"/>
      <c r="D557" s="224" t="s">
        <v>211</v>
      </c>
      <c r="E557" s="225" t="s">
        <v>1</v>
      </c>
      <c r="F557" s="226" t="s">
        <v>6819</v>
      </c>
      <c r="G557" s="223"/>
      <c r="H557" s="225" t="s">
        <v>1</v>
      </c>
      <c r="I557" s="227"/>
      <c r="J557" s="223"/>
      <c r="K557" s="223"/>
      <c r="L557" s="228"/>
      <c r="M557" s="229"/>
      <c r="N557" s="230"/>
      <c r="O557" s="230"/>
      <c r="P557" s="230"/>
      <c r="Q557" s="230"/>
      <c r="R557" s="230"/>
      <c r="S557" s="230"/>
      <c r="T557" s="231"/>
      <c r="AT557" s="232" t="s">
        <v>211</v>
      </c>
      <c r="AU557" s="232" t="s">
        <v>82</v>
      </c>
      <c r="AV557" s="13" t="s">
        <v>82</v>
      </c>
      <c r="AW557" s="13" t="s">
        <v>31</v>
      </c>
      <c r="AX557" s="13" t="s">
        <v>75</v>
      </c>
      <c r="AY557" s="232" t="s">
        <v>203</v>
      </c>
    </row>
    <row r="558" spans="1:65" s="14" customFormat="1" ht="11.25">
      <c r="B558" s="233"/>
      <c r="C558" s="234"/>
      <c r="D558" s="224" t="s">
        <v>211</v>
      </c>
      <c r="E558" s="235" t="s">
        <v>1</v>
      </c>
      <c r="F558" s="236" t="s">
        <v>2265</v>
      </c>
      <c r="G558" s="234"/>
      <c r="H558" s="237">
        <v>59</v>
      </c>
      <c r="I558" s="238"/>
      <c r="J558" s="234"/>
      <c r="K558" s="234"/>
      <c r="L558" s="239"/>
      <c r="M558" s="240"/>
      <c r="N558" s="241"/>
      <c r="O558" s="241"/>
      <c r="P558" s="241"/>
      <c r="Q558" s="241"/>
      <c r="R558" s="241"/>
      <c r="S558" s="241"/>
      <c r="T558" s="242"/>
      <c r="AT558" s="243" t="s">
        <v>211</v>
      </c>
      <c r="AU558" s="243" t="s">
        <v>82</v>
      </c>
      <c r="AV558" s="14" t="s">
        <v>84</v>
      </c>
      <c r="AW558" s="14" t="s">
        <v>31</v>
      </c>
      <c r="AX558" s="14" t="s">
        <v>75</v>
      </c>
      <c r="AY558" s="243" t="s">
        <v>203</v>
      </c>
    </row>
    <row r="559" spans="1:65" s="15" customFormat="1" ht="11.25">
      <c r="B559" s="261"/>
      <c r="C559" s="262"/>
      <c r="D559" s="224" t="s">
        <v>211</v>
      </c>
      <c r="E559" s="263" t="s">
        <v>1</v>
      </c>
      <c r="F559" s="264" t="s">
        <v>5614</v>
      </c>
      <c r="G559" s="262"/>
      <c r="H559" s="265">
        <v>59</v>
      </c>
      <c r="I559" s="266"/>
      <c r="J559" s="262"/>
      <c r="K559" s="262"/>
      <c r="L559" s="267"/>
      <c r="M559" s="268"/>
      <c r="N559" s="269"/>
      <c r="O559" s="269"/>
      <c r="P559" s="269"/>
      <c r="Q559" s="269"/>
      <c r="R559" s="269"/>
      <c r="S559" s="269"/>
      <c r="T559" s="270"/>
      <c r="AT559" s="271" t="s">
        <v>211</v>
      </c>
      <c r="AU559" s="271" t="s">
        <v>82</v>
      </c>
      <c r="AV559" s="15" t="s">
        <v>209</v>
      </c>
      <c r="AW559" s="15" t="s">
        <v>31</v>
      </c>
      <c r="AX559" s="15" t="s">
        <v>82</v>
      </c>
      <c r="AY559" s="271" t="s">
        <v>203</v>
      </c>
    </row>
    <row r="560" spans="1:65" s="2" customFormat="1" ht="33" customHeight="1">
      <c r="A560" s="35"/>
      <c r="B560" s="36"/>
      <c r="C560" s="209" t="s">
        <v>2320</v>
      </c>
      <c r="D560" s="209" t="s">
        <v>205</v>
      </c>
      <c r="E560" s="210" t="s">
        <v>6822</v>
      </c>
      <c r="F560" s="211" t="s">
        <v>6823</v>
      </c>
      <c r="G560" s="212" t="s">
        <v>240</v>
      </c>
      <c r="H560" s="213">
        <v>252</v>
      </c>
      <c r="I560" s="214"/>
      <c r="J560" s="215">
        <f>ROUND(I560*H560,2)</f>
        <v>0</v>
      </c>
      <c r="K560" s="211" t="s">
        <v>1</v>
      </c>
      <c r="L560" s="40"/>
      <c r="M560" s="216" t="s">
        <v>1</v>
      </c>
      <c r="N560" s="217" t="s">
        <v>40</v>
      </c>
      <c r="O560" s="72"/>
      <c r="P560" s="218">
        <f>O560*H560</f>
        <v>0</v>
      </c>
      <c r="Q560" s="218">
        <v>0</v>
      </c>
      <c r="R560" s="218">
        <f>Q560*H560</f>
        <v>0</v>
      </c>
      <c r="S560" s="218">
        <v>0</v>
      </c>
      <c r="T560" s="219">
        <f>S560*H560</f>
        <v>0</v>
      </c>
      <c r="U560" s="35"/>
      <c r="V560" s="35"/>
      <c r="W560" s="35"/>
      <c r="X560" s="35"/>
      <c r="Y560" s="35"/>
      <c r="Z560" s="35"/>
      <c r="AA560" s="35"/>
      <c r="AB560" s="35"/>
      <c r="AC560" s="35"/>
      <c r="AD560" s="35"/>
      <c r="AE560" s="35"/>
      <c r="AR560" s="220" t="s">
        <v>209</v>
      </c>
      <c r="AT560" s="220" t="s">
        <v>205</v>
      </c>
      <c r="AU560" s="220" t="s">
        <v>82</v>
      </c>
      <c r="AY560" s="18" t="s">
        <v>203</v>
      </c>
      <c r="BE560" s="221">
        <f>IF(N560="základní",J560,0)</f>
        <v>0</v>
      </c>
      <c r="BF560" s="221">
        <f>IF(N560="snížená",J560,0)</f>
        <v>0</v>
      </c>
      <c r="BG560" s="221">
        <f>IF(N560="zákl. přenesená",J560,0)</f>
        <v>0</v>
      </c>
      <c r="BH560" s="221">
        <f>IF(N560="sníž. přenesená",J560,0)</f>
        <v>0</v>
      </c>
      <c r="BI560" s="221">
        <f>IF(N560="nulová",J560,0)</f>
        <v>0</v>
      </c>
      <c r="BJ560" s="18" t="s">
        <v>82</v>
      </c>
      <c r="BK560" s="221">
        <f>ROUND(I560*H560,2)</f>
        <v>0</v>
      </c>
      <c r="BL560" s="18" t="s">
        <v>209</v>
      </c>
      <c r="BM560" s="220" t="s">
        <v>3450</v>
      </c>
    </row>
    <row r="561" spans="1:65" s="13" customFormat="1" ht="22.5">
      <c r="B561" s="222"/>
      <c r="C561" s="223"/>
      <c r="D561" s="224" t="s">
        <v>211</v>
      </c>
      <c r="E561" s="225" t="s">
        <v>1</v>
      </c>
      <c r="F561" s="226" t="s">
        <v>6824</v>
      </c>
      <c r="G561" s="223"/>
      <c r="H561" s="225" t="s">
        <v>1</v>
      </c>
      <c r="I561" s="227"/>
      <c r="J561" s="223"/>
      <c r="K561" s="223"/>
      <c r="L561" s="228"/>
      <c r="M561" s="229"/>
      <c r="N561" s="230"/>
      <c r="O561" s="230"/>
      <c r="P561" s="230"/>
      <c r="Q561" s="230"/>
      <c r="R561" s="230"/>
      <c r="S561" s="230"/>
      <c r="T561" s="231"/>
      <c r="AT561" s="232" t="s">
        <v>211</v>
      </c>
      <c r="AU561" s="232" t="s">
        <v>82</v>
      </c>
      <c r="AV561" s="13" t="s">
        <v>82</v>
      </c>
      <c r="AW561" s="13" t="s">
        <v>31</v>
      </c>
      <c r="AX561" s="13" t="s">
        <v>75</v>
      </c>
      <c r="AY561" s="232" t="s">
        <v>203</v>
      </c>
    </row>
    <row r="562" spans="1:65" s="14" customFormat="1" ht="11.25">
      <c r="B562" s="233"/>
      <c r="C562" s="234"/>
      <c r="D562" s="224" t="s">
        <v>211</v>
      </c>
      <c r="E562" s="235" t="s">
        <v>1</v>
      </c>
      <c r="F562" s="236" t="s">
        <v>3992</v>
      </c>
      <c r="G562" s="234"/>
      <c r="H562" s="237">
        <v>252</v>
      </c>
      <c r="I562" s="238"/>
      <c r="J562" s="234"/>
      <c r="K562" s="234"/>
      <c r="L562" s="239"/>
      <c r="M562" s="240"/>
      <c r="N562" s="241"/>
      <c r="O562" s="241"/>
      <c r="P562" s="241"/>
      <c r="Q562" s="241"/>
      <c r="R562" s="241"/>
      <c r="S562" s="241"/>
      <c r="T562" s="242"/>
      <c r="AT562" s="243" t="s">
        <v>211</v>
      </c>
      <c r="AU562" s="243" t="s">
        <v>82</v>
      </c>
      <c r="AV562" s="14" t="s">
        <v>84</v>
      </c>
      <c r="AW562" s="14" t="s">
        <v>31</v>
      </c>
      <c r="AX562" s="14" t="s">
        <v>75</v>
      </c>
      <c r="AY562" s="243" t="s">
        <v>203</v>
      </c>
    </row>
    <row r="563" spans="1:65" s="15" customFormat="1" ht="11.25">
      <c r="B563" s="261"/>
      <c r="C563" s="262"/>
      <c r="D563" s="224" t="s">
        <v>211</v>
      </c>
      <c r="E563" s="263" t="s">
        <v>1</v>
      </c>
      <c r="F563" s="264" t="s">
        <v>5614</v>
      </c>
      <c r="G563" s="262"/>
      <c r="H563" s="265">
        <v>252</v>
      </c>
      <c r="I563" s="266"/>
      <c r="J563" s="262"/>
      <c r="K563" s="262"/>
      <c r="L563" s="267"/>
      <c r="M563" s="268"/>
      <c r="N563" s="269"/>
      <c r="O563" s="269"/>
      <c r="P563" s="269"/>
      <c r="Q563" s="269"/>
      <c r="R563" s="269"/>
      <c r="S563" s="269"/>
      <c r="T563" s="270"/>
      <c r="AT563" s="271" t="s">
        <v>211</v>
      </c>
      <c r="AU563" s="271" t="s">
        <v>82</v>
      </c>
      <c r="AV563" s="15" t="s">
        <v>209</v>
      </c>
      <c r="AW563" s="15" t="s">
        <v>31</v>
      </c>
      <c r="AX563" s="15" t="s">
        <v>82</v>
      </c>
      <c r="AY563" s="271" t="s">
        <v>203</v>
      </c>
    </row>
    <row r="564" spans="1:65" s="2" customFormat="1" ht="33" customHeight="1">
      <c r="A564" s="35"/>
      <c r="B564" s="36"/>
      <c r="C564" s="209" t="s">
        <v>2325</v>
      </c>
      <c r="D564" s="209" t="s">
        <v>205</v>
      </c>
      <c r="E564" s="210" t="s">
        <v>6825</v>
      </c>
      <c r="F564" s="211" t="s">
        <v>6826</v>
      </c>
      <c r="G564" s="212" t="s">
        <v>240</v>
      </c>
      <c r="H564" s="213">
        <v>76</v>
      </c>
      <c r="I564" s="214"/>
      <c r="J564" s="215">
        <f>ROUND(I564*H564,2)</f>
        <v>0</v>
      </c>
      <c r="K564" s="211" t="s">
        <v>1</v>
      </c>
      <c r="L564" s="40"/>
      <c r="M564" s="216" t="s">
        <v>1</v>
      </c>
      <c r="N564" s="217" t="s">
        <v>40</v>
      </c>
      <c r="O564" s="72"/>
      <c r="P564" s="218">
        <f>O564*H564</f>
        <v>0</v>
      </c>
      <c r="Q564" s="218">
        <v>0</v>
      </c>
      <c r="R564" s="218">
        <f>Q564*H564</f>
        <v>0</v>
      </c>
      <c r="S564" s="218">
        <v>0</v>
      </c>
      <c r="T564" s="219">
        <f>S564*H564</f>
        <v>0</v>
      </c>
      <c r="U564" s="35"/>
      <c r="V564" s="35"/>
      <c r="W564" s="35"/>
      <c r="X564" s="35"/>
      <c r="Y564" s="35"/>
      <c r="Z564" s="35"/>
      <c r="AA564" s="35"/>
      <c r="AB564" s="35"/>
      <c r="AC564" s="35"/>
      <c r="AD564" s="35"/>
      <c r="AE564" s="35"/>
      <c r="AR564" s="220" t="s">
        <v>209</v>
      </c>
      <c r="AT564" s="220" t="s">
        <v>205</v>
      </c>
      <c r="AU564" s="220" t="s">
        <v>82</v>
      </c>
      <c r="AY564" s="18" t="s">
        <v>203</v>
      </c>
      <c r="BE564" s="221">
        <f>IF(N564="základní",J564,0)</f>
        <v>0</v>
      </c>
      <c r="BF564" s="221">
        <f>IF(N564="snížená",J564,0)</f>
        <v>0</v>
      </c>
      <c r="BG564" s="221">
        <f>IF(N564="zákl. přenesená",J564,0)</f>
        <v>0</v>
      </c>
      <c r="BH564" s="221">
        <f>IF(N564="sníž. přenesená",J564,0)</f>
        <v>0</v>
      </c>
      <c r="BI564" s="221">
        <f>IF(N564="nulová",J564,0)</f>
        <v>0</v>
      </c>
      <c r="BJ564" s="18" t="s">
        <v>82</v>
      </c>
      <c r="BK564" s="221">
        <f>ROUND(I564*H564,2)</f>
        <v>0</v>
      </c>
      <c r="BL564" s="18" t="s">
        <v>209</v>
      </c>
      <c r="BM564" s="220" t="s">
        <v>3460</v>
      </c>
    </row>
    <row r="565" spans="1:65" s="13" customFormat="1" ht="22.5">
      <c r="B565" s="222"/>
      <c r="C565" s="223"/>
      <c r="D565" s="224" t="s">
        <v>211</v>
      </c>
      <c r="E565" s="225" t="s">
        <v>1</v>
      </c>
      <c r="F565" s="226" t="s">
        <v>6824</v>
      </c>
      <c r="G565" s="223"/>
      <c r="H565" s="225" t="s">
        <v>1</v>
      </c>
      <c r="I565" s="227"/>
      <c r="J565" s="223"/>
      <c r="K565" s="223"/>
      <c r="L565" s="228"/>
      <c r="M565" s="229"/>
      <c r="N565" s="230"/>
      <c r="O565" s="230"/>
      <c r="P565" s="230"/>
      <c r="Q565" s="230"/>
      <c r="R565" s="230"/>
      <c r="S565" s="230"/>
      <c r="T565" s="231"/>
      <c r="AT565" s="232" t="s">
        <v>211</v>
      </c>
      <c r="AU565" s="232" t="s">
        <v>82</v>
      </c>
      <c r="AV565" s="13" t="s">
        <v>82</v>
      </c>
      <c r="AW565" s="13" t="s">
        <v>31</v>
      </c>
      <c r="AX565" s="13" t="s">
        <v>75</v>
      </c>
      <c r="AY565" s="232" t="s">
        <v>203</v>
      </c>
    </row>
    <row r="566" spans="1:65" s="14" customFormat="1" ht="11.25">
      <c r="B566" s="233"/>
      <c r="C566" s="234"/>
      <c r="D566" s="224" t="s">
        <v>211</v>
      </c>
      <c r="E566" s="235" t="s">
        <v>1</v>
      </c>
      <c r="F566" s="236" t="s">
        <v>2344</v>
      </c>
      <c r="G566" s="234"/>
      <c r="H566" s="237">
        <v>76</v>
      </c>
      <c r="I566" s="238"/>
      <c r="J566" s="234"/>
      <c r="K566" s="234"/>
      <c r="L566" s="239"/>
      <c r="M566" s="240"/>
      <c r="N566" s="241"/>
      <c r="O566" s="241"/>
      <c r="P566" s="241"/>
      <c r="Q566" s="241"/>
      <c r="R566" s="241"/>
      <c r="S566" s="241"/>
      <c r="T566" s="242"/>
      <c r="AT566" s="243" t="s">
        <v>211</v>
      </c>
      <c r="AU566" s="243" t="s">
        <v>82</v>
      </c>
      <c r="AV566" s="14" t="s">
        <v>84</v>
      </c>
      <c r="AW566" s="14" t="s">
        <v>31</v>
      </c>
      <c r="AX566" s="14" t="s">
        <v>75</v>
      </c>
      <c r="AY566" s="243" t="s">
        <v>203</v>
      </c>
    </row>
    <row r="567" spans="1:65" s="15" customFormat="1" ht="11.25">
      <c r="B567" s="261"/>
      <c r="C567" s="262"/>
      <c r="D567" s="224" t="s">
        <v>211</v>
      </c>
      <c r="E567" s="263" t="s">
        <v>1</v>
      </c>
      <c r="F567" s="264" t="s">
        <v>5614</v>
      </c>
      <c r="G567" s="262"/>
      <c r="H567" s="265">
        <v>76</v>
      </c>
      <c r="I567" s="266"/>
      <c r="J567" s="262"/>
      <c r="K567" s="262"/>
      <c r="L567" s="267"/>
      <c r="M567" s="268"/>
      <c r="N567" s="269"/>
      <c r="O567" s="269"/>
      <c r="P567" s="269"/>
      <c r="Q567" s="269"/>
      <c r="R567" s="269"/>
      <c r="S567" s="269"/>
      <c r="T567" s="270"/>
      <c r="AT567" s="271" t="s">
        <v>211</v>
      </c>
      <c r="AU567" s="271" t="s">
        <v>82</v>
      </c>
      <c r="AV567" s="15" t="s">
        <v>209</v>
      </c>
      <c r="AW567" s="15" t="s">
        <v>31</v>
      </c>
      <c r="AX567" s="15" t="s">
        <v>82</v>
      </c>
      <c r="AY567" s="271" t="s">
        <v>203</v>
      </c>
    </row>
    <row r="568" spans="1:65" s="2" customFormat="1" ht="21.75" customHeight="1">
      <c r="A568" s="35"/>
      <c r="B568" s="36"/>
      <c r="C568" s="209" t="s">
        <v>2330</v>
      </c>
      <c r="D568" s="209" t="s">
        <v>205</v>
      </c>
      <c r="E568" s="210" t="s">
        <v>6827</v>
      </c>
      <c r="F568" s="211" t="s">
        <v>6828</v>
      </c>
      <c r="G568" s="212" t="s">
        <v>240</v>
      </c>
      <c r="H568" s="213">
        <v>36</v>
      </c>
      <c r="I568" s="214"/>
      <c r="J568" s="215">
        <f>ROUND(I568*H568,2)</f>
        <v>0</v>
      </c>
      <c r="K568" s="211" t="s">
        <v>1</v>
      </c>
      <c r="L568" s="40"/>
      <c r="M568" s="216" t="s">
        <v>1</v>
      </c>
      <c r="N568" s="217" t="s">
        <v>40</v>
      </c>
      <c r="O568" s="72"/>
      <c r="P568" s="218">
        <f>O568*H568</f>
        <v>0</v>
      </c>
      <c r="Q568" s="218">
        <v>0</v>
      </c>
      <c r="R568" s="218">
        <f>Q568*H568</f>
        <v>0</v>
      </c>
      <c r="S568" s="218">
        <v>0</v>
      </c>
      <c r="T568" s="219">
        <f>S568*H568</f>
        <v>0</v>
      </c>
      <c r="U568" s="35"/>
      <c r="V568" s="35"/>
      <c r="W568" s="35"/>
      <c r="X568" s="35"/>
      <c r="Y568" s="35"/>
      <c r="Z568" s="35"/>
      <c r="AA568" s="35"/>
      <c r="AB568" s="35"/>
      <c r="AC568" s="35"/>
      <c r="AD568" s="35"/>
      <c r="AE568" s="35"/>
      <c r="AR568" s="220" t="s">
        <v>209</v>
      </c>
      <c r="AT568" s="220" t="s">
        <v>205</v>
      </c>
      <c r="AU568" s="220" t="s">
        <v>82</v>
      </c>
      <c r="AY568" s="18" t="s">
        <v>203</v>
      </c>
      <c r="BE568" s="221">
        <f>IF(N568="základní",J568,0)</f>
        <v>0</v>
      </c>
      <c r="BF568" s="221">
        <f>IF(N568="snížená",J568,0)</f>
        <v>0</v>
      </c>
      <c r="BG568" s="221">
        <f>IF(N568="zákl. přenesená",J568,0)</f>
        <v>0</v>
      </c>
      <c r="BH568" s="221">
        <f>IF(N568="sníž. přenesená",J568,0)</f>
        <v>0</v>
      </c>
      <c r="BI568" s="221">
        <f>IF(N568="nulová",J568,0)</f>
        <v>0</v>
      </c>
      <c r="BJ568" s="18" t="s">
        <v>82</v>
      </c>
      <c r="BK568" s="221">
        <f>ROUND(I568*H568,2)</f>
        <v>0</v>
      </c>
      <c r="BL568" s="18" t="s">
        <v>209</v>
      </c>
      <c r="BM568" s="220" t="s">
        <v>3469</v>
      </c>
    </row>
    <row r="569" spans="1:65" s="13" customFormat="1" ht="11.25">
      <c r="B569" s="222"/>
      <c r="C569" s="223"/>
      <c r="D569" s="224" t="s">
        <v>211</v>
      </c>
      <c r="E569" s="225" t="s">
        <v>1</v>
      </c>
      <c r="F569" s="226" t="s">
        <v>6693</v>
      </c>
      <c r="G569" s="223"/>
      <c r="H569" s="225" t="s">
        <v>1</v>
      </c>
      <c r="I569" s="227"/>
      <c r="J569" s="223"/>
      <c r="K569" s="223"/>
      <c r="L569" s="228"/>
      <c r="M569" s="229"/>
      <c r="N569" s="230"/>
      <c r="O569" s="230"/>
      <c r="P569" s="230"/>
      <c r="Q569" s="230"/>
      <c r="R569" s="230"/>
      <c r="S569" s="230"/>
      <c r="T569" s="231"/>
      <c r="AT569" s="232" t="s">
        <v>211</v>
      </c>
      <c r="AU569" s="232" t="s">
        <v>82</v>
      </c>
      <c r="AV569" s="13" t="s">
        <v>82</v>
      </c>
      <c r="AW569" s="13" t="s">
        <v>31</v>
      </c>
      <c r="AX569" s="13" t="s">
        <v>75</v>
      </c>
      <c r="AY569" s="232" t="s">
        <v>203</v>
      </c>
    </row>
    <row r="570" spans="1:65" s="14" customFormat="1" ht="11.25">
      <c r="B570" s="233"/>
      <c r="C570" s="234"/>
      <c r="D570" s="224" t="s">
        <v>211</v>
      </c>
      <c r="E570" s="235" t="s">
        <v>1</v>
      </c>
      <c r="F570" s="236" t="s">
        <v>1778</v>
      </c>
      <c r="G570" s="234"/>
      <c r="H570" s="237">
        <v>36</v>
      </c>
      <c r="I570" s="238"/>
      <c r="J570" s="234"/>
      <c r="K570" s="234"/>
      <c r="L570" s="239"/>
      <c r="M570" s="240"/>
      <c r="N570" s="241"/>
      <c r="O570" s="241"/>
      <c r="P570" s="241"/>
      <c r="Q570" s="241"/>
      <c r="R570" s="241"/>
      <c r="S570" s="241"/>
      <c r="T570" s="242"/>
      <c r="AT570" s="243" t="s">
        <v>211</v>
      </c>
      <c r="AU570" s="243" t="s">
        <v>82</v>
      </c>
      <c r="AV570" s="14" t="s">
        <v>84</v>
      </c>
      <c r="AW570" s="14" t="s">
        <v>31</v>
      </c>
      <c r="AX570" s="14" t="s">
        <v>75</v>
      </c>
      <c r="AY570" s="243" t="s">
        <v>203</v>
      </c>
    </row>
    <row r="571" spans="1:65" s="15" customFormat="1" ht="11.25">
      <c r="B571" s="261"/>
      <c r="C571" s="262"/>
      <c r="D571" s="224" t="s">
        <v>211</v>
      </c>
      <c r="E571" s="263" t="s">
        <v>1</v>
      </c>
      <c r="F571" s="264" t="s">
        <v>5614</v>
      </c>
      <c r="G571" s="262"/>
      <c r="H571" s="265">
        <v>36</v>
      </c>
      <c r="I571" s="266"/>
      <c r="J571" s="262"/>
      <c r="K571" s="262"/>
      <c r="L571" s="267"/>
      <c r="M571" s="268"/>
      <c r="N571" s="269"/>
      <c r="O571" s="269"/>
      <c r="P571" s="269"/>
      <c r="Q571" s="269"/>
      <c r="R571" s="269"/>
      <c r="S571" s="269"/>
      <c r="T571" s="270"/>
      <c r="AT571" s="271" t="s">
        <v>211</v>
      </c>
      <c r="AU571" s="271" t="s">
        <v>82</v>
      </c>
      <c r="AV571" s="15" t="s">
        <v>209</v>
      </c>
      <c r="AW571" s="15" t="s">
        <v>31</v>
      </c>
      <c r="AX571" s="15" t="s">
        <v>82</v>
      </c>
      <c r="AY571" s="271" t="s">
        <v>203</v>
      </c>
    </row>
    <row r="572" spans="1:65" s="2" customFormat="1" ht="21.75" customHeight="1">
      <c r="A572" s="35"/>
      <c r="B572" s="36"/>
      <c r="C572" s="209" t="s">
        <v>2245</v>
      </c>
      <c r="D572" s="209" t="s">
        <v>205</v>
      </c>
      <c r="E572" s="210" t="s">
        <v>6829</v>
      </c>
      <c r="F572" s="211" t="s">
        <v>6830</v>
      </c>
      <c r="G572" s="212" t="s">
        <v>240</v>
      </c>
      <c r="H572" s="213">
        <v>121</v>
      </c>
      <c r="I572" s="214"/>
      <c r="J572" s="215">
        <f>ROUND(I572*H572,2)</f>
        <v>0</v>
      </c>
      <c r="K572" s="211" t="s">
        <v>1</v>
      </c>
      <c r="L572" s="40"/>
      <c r="M572" s="216" t="s">
        <v>1</v>
      </c>
      <c r="N572" s="217" t="s">
        <v>40</v>
      </c>
      <c r="O572" s="72"/>
      <c r="P572" s="218">
        <f>O572*H572</f>
        <v>0</v>
      </c>
      <c r="Q572" s="218">
        <v>0</v>
      </c>
      <c r="R572" s="218">
        <f>Q572*H572</f>
        <v>0</v>
      </c>
      <c r="S572" s="218">
        <v>0</v>
      </c>
      <c r="T572" s="219">
        <f>S572*H572</f>
        <v>0</v>
      </c>
      <c r="U572" s="35"/>
      <c r="V572" s="35"/>
      <c r="W572" s="35"/>
      <c r="X572" s="35"/>
      <c r="Y572" s="35"/>
      <c r="Z572" s="35"/>
      <c r="AA572" s="35"/>
      <c r="AB572" s="35"/>
      <c r="AC572" s="35"/>
      <c r="AD572" s="35"/>
      <c r="AE572" s="35"/>
      <c r="AR572" s="220" t="s">
        <v>209</v>
      </c>
      <c r="AT572" s="220" t="s">
        <v>205</v>
      </c>
      <c r="AU572" s="220" t="s">
        <v>82</v>
      </c>
      <c r="AY572" s="18" t="s">
        <v>203</v>
      </c>
      <c r="BE572" s="221">
        <f>IF(N572="základní",J572,0)</f>
        <v>0</v>
      </c>
      <c r="BF572" s="221">
        <f>IF(N572="snížená",J572,0)</f>
        <v>0</v>
      </c>
      <c r="BG572" s="221">
        <f>IF(N572="zákl. přenesená",J572,0)</f>
        <v>0</v>
      </c>
      <c r="BH572" s="221">
        <f>IF(N572="sníž. přenesená",J572,0)</f>
        <v>0</v>
      </c>
      <c r="BI572" s="221">
        <f>IF(N572="nulová",J572,0)</f>
        <v>0</v>
      </c>
      <c r="BJ572" s="18" t="s">
        <v>82</v>
      </c>
      <c r="BK572" s="221">
        <f>ROUND(I572*H572,2)</f>
        <v>0</v>
      </c>
      <c r="BL572" s="18" t="s">
        <v>209</v>
      </c>
      <c r="BM572" s="220" t="s">
        <v>3479</v>
      </c>
    </row>
    <row r="573" spans="1:65" s="13" customFormat="1" ht="11.25">
      <c r="B573" s="222"/>
      <c r="C573" s="223"/>
      <c r="D573" s="224" t="s">
        <v>211</v>
      </c>
      <c r="E573" s="225" t="s">
        <v>1</v>
      </c>
      <c r="F573" s="226" t="s">
        <v>6688</v>
      </c>
      <c r="G573" s="223"/>
      <c r="H573" s="225" t="s">
        <v>1</v>
      </c>
      <c r="I573" s="227"/>
      <c r="J573" s="223"/>
      <c r="K573" s="223"/>
      <c r="L573" s="228"/>
      <c r="M573" s="229"/>
      <c r="N573" s="230"/>
      <c r="O573" s="230"/>
      <c r="P573" s="230"/>
      <c r="Q573" s="230"/>
      <c r="R573" s="230"/>
      <c r="S573" s="230"/>
      <c r="T573" s="231"/>
      <c r="AT573" s="232" t="s">
        <v>211</v>
      </c>
      <c r="AU573" s="232" t="s">
        <v>82</v>
      </c>
      <c r="AV573" s="13" t="s">
        <v>82</v>
      </c>
      <c r="AW573" s="13" t="s">
        <v>31</v>
      </c>
      <c r="AX573" s="13" t="s">
        <v>75</v>
      </c>
      <c r="AY573" s="232" t="s">
        <v>203</v>
      </c>
    </row>
    <row r="574" spans="1:65" s="14" customFormat="1" ht="11.25">
      <c r="B574" s="233"/>
      <c r="C574" s="234"/>
      <c r="D574" s="224" t="s">
        <v>211</v>
      </c>
      <c r="E574" s="235" t="s">
        <v>1</v>
      </c>
      <c r="F574" s="236" t="s">
        <v>3288</v>
      </c>
      <c r="G574" s="234"/>
      <c r="H574" s="237">
        <v>121</v>
      </c>
      <c r="I574" s="238"/>
      <c r="J574" s="234"/>
      <c r="K574" s="234"/>
      <c r="L574" s="239"/>
      <c r="M574" s="240"/>
      <c r="N574" s="241"/>
      <c r="O574" s="241"/>
      <c r="P574" s="241"/>
      <c r="Q574" s="241"/>
      <c r="R574" s="241"/>
      <c r="S574" s="241"/>
      <c r="T574" s="242"/>
      <c r="AT574" s="243" t="s">
        <v>211</v>
      </c>
      <c r="AU574" s="243" t="s">
        <v>82</v>
      </c>
      <c r="AV574" s="14" t="s">
        <v>84</v>
      </c>
      <c r="AW574" s="14" t="s">
        <v>31</v>
      </c>
      <c r="AX574" s="14" t="s">
        <v>75</v>
      </c>
      <c r="AY574" s="243" t="s">
        <v>203</v>
      </c>
    </row>
    <row r="575" spans="1:65" s="15" customFormat="1" ht="11.25">
      <c r="B575" s="261"/>
      <c r="C575" s="262"/>
      <c r="D575" s="224" t="s">
        <v>211</v>
      </c>
      <c r="E575" s="263" t="s">
        <v>1</v>
      </c>
      <c r="F575" s="264" t="s">
        <v>5614</v>
      </c>
      <c r="G575" s="262"/>
      <c r="H575" s="265">
        <v>121</v>
      </c>
      <c r="I575" s="266"/>
      <c r="J575" s="262"/>
      <c r="K575" s="262"/>
      <c r="L575" s="267"/>
      <c r="M575" s="268"/>
      <c r="N575" s="269"/>
      <c r="O575" s="269"/>
      <c r="P575" s="269"/>
      <c r="Q575" s="269"/>
      <c r="R575" s="269"/>
      <c r="S575" s="269"/>
      <c r="T575" s="270"/>
      <c r="AT575" s="271" t="s">
        <v>211</v>
      </c>
      <c r="AU575" s="271" t="s">
        <v>82</v>
      </c>
      <c r="AV575" s="15" t="s">
        <v>209</v>
      </c>
      <c r="AW575" s="15" t="s">
        <v>31</v>
      </c>
      <c r="AX575" s="15" t="s">
        <v>82</v>
      </c>
      <c r="AY575" s="271" t="s">
        <v>203</v>
      </c>
    </row>
    <row r="576" spans="1:65" s="2" customFormat="1" ht="44.25" customHeight="1">
      <c r="A576" s="35"/>
      <c r="B576" s="36"/>
      <c r="C576" s="209" t="s">
        <v>2339</v>
      </c>
      <c r="D576" s="209" t="s">
        <v>205</v>
      </c>
      <c r="E576" s="210" t="s">
        <v>6831</v>
      </c>
      <c r="F576" s="211" t="s">
        <v>6832</v>
      </c>
      <c r="G576" s="212" t="s">
        <v>240</v>
      </c>
      <c r="H576" s="213">
        <v>361</v>
      </c>
      <c r="I576" s="214"/>
      <c r="J576" s="215">
        <f>ROUND(I576*H576,2)</f>
        <v>0</v>
      </c>
      <c r="K576" s="211" t="s">
        <v>1</v>
      </c>
      <c r="L576" s="40"/>
      <c r="M576" s="216" t="s">
        <v>1</v>
      </c>
      <c r="N576" s="217" t="s">
        <v>40</v>
      </c>
      <c r="O576" s="72"/>
      <c r="P576" s="218">
        <f>O576*H576</f>
        <v>0</v>
      </c>
      <c r="Q576" s="218">
        <v>0</v>
      </c>
      <c r="R576" s="218">
        <f>Q576*H576</f>
        <v>0</v>
      </c>
      <c r="S576" s="218">
        <v>0</v>
      </c>
      <c r="T576" s="219">
        <f>S576*H576</f>
        <v>0</v>
      </c>
      <c r="U576" s="35"/>
      <c r="V576" s="35"/>
      <c r="W576" s="35"/>
      <c r="X576" s="35"/>
      <c r="Y576" s="35"/>
      <c r="Z576" s="35"/>
      <c r="AA576" s="35"/>
      <c r="AB576" s="35"/>
      <c r="AC576" s="35"/>
      <c r="AD576" s="35"/>
      <c r="AE576" s="35"/>
      <c r="AR576" s="220" t="s">
        <v>209</v>
      </c>
      <c r="AT576" s="220" t="s">
        <v>205</v>
      </c>
      <c r="AU576" s="220" t="s">
        <v>82</v>
      </c>
      <c r="AY576" s="18" t="s">
        <v>203</v>
      </c>
      <c r="BE576" s="221">
        <f>IF(N576="základní",J576,0)</f>
        <v>0</v>
      </c>
      <c r="BF576" s="221">
        <f>IF(N576="snížená",J576,0)</f>
        <v>0</v>
      </c>
      <c r="BG576" s="221">
        <f>IF(N576="zákl. přenesená",J576,0)</f>
        <v>0</v>
      </c>
      <c r="BH576" s="221">
        <f>IF(N576="sníž. přenesená",J576,0)</f>
        <v>0</v>
      </c>
      <c r="BI576" s="221">
        <f>IF(N576="nulová",J576,0)</f>
        <v>0</v>
      </c>
      <c r="BJ576" s="18" t="s">
        <v>82</v>
      </c>
      <c r="BK576" s="221">
        <f>ROUND(I576*H576,2)</f>
        <v>0</v>
      </c>
      <c r="BL576" s="18" t="s">
        <v>209</v>
      </c>
      <c r="BM576" s="220" t="s">
        <v>3491</v>
      </c>
    </row>
    <row r="577" spans="1:65" s="13" customFormat="1" ht="11.25">
      <c r="B577" s="222"/>
      <c r="C577" s="223"/>
      <c r="D577" s="224" t="s">
        <v>211</v>
      </c>
      <c r="E577" s="225" t="s">
        <v>1</v>
      </c>
      <c r="F577" s="226" t="s">
        <v>6833</v>
      </c>
      <c r="G577" s="223"/>
      <c r="H577" s="225" t="s">
        <v>1</v>
      </c>
      <c r="I577" s="227"/>
      <c r="J577" s="223"/>
      <c r="K577" s="223"/>
      <c r="L577" s="228"/>
      <c r="M577" s="229"/>
      <c r="N577" s="230"/>
      <c r="O577" s="230"/>
      <c r="P577" s="230"/>
      <c r="Q577" s="230"/>
      <c r="R577" s="230"/>
      <c r="S577" s="230"/>
      <c r="T577" s="231"/>
      <c r="AT577" s="232" t="s">
        <v>211</v>
      </c>
      <c r="AU577" s="232" t="s">
        <v>82</v>
      </c>
      <c r="AV577" s="13" t="s">
        <v>82</v>
      </c>
      <c r="AW577" s="13" t="s">
        <v>31</v>
      </c>
      <c r="AX577" s="13" t="s">
        <v>75</v>
      </c>
      <c r="AY577" s="232" t="s">
        <v>203</v>
      </c>
    </row>
    <row r="578" spans="1:65" s="14" customFormat="1" ht="11.25">
      <c r="B578" s="233"/>
      <c r="C578" s="234"/>
      <c r="D578" s="224" t="s">
        <v>211</v>
      </c>
      <c r="E578" s="235" t="s">
        <v>1</v>
      </c>
      <c r="F578" s="236" t="s">
        <v>6834</v>
      </c>
      <c r="G578" s="234"/>
      <c r="H578" s="237">
        <v>361</v>
      </c>
      <c r="I578" s="238"/>
      <c r="J578" s="234"/>
      <c r="K578" s="234"/>
      <c r="L578" s="239"/>
      <c r="M578" s="240"/>
      <c r="N578" s="241"/>
      <c r="O578" s="241"/>
      <c r="P578" s="241"/>
      <c r="Q578" s="241"/>
      <c r="R578" s="241"/>
      <c r="S578" s="241"/>
      <c r="T578" s="242"/>
      <c r="AT578" s="243" t="s">
        <v>211</v>
      </c>
      <c r="AU578" s="243" t="s">
        <v>82</v>
      </c>
      <c r="AV578" s="14" t="s">
        <v>84</v>
      </c>
      <c r="AW578" s="14" t="s">
        <v>31</v>
      </c>
      <c r="AX578" s="14" t="s">
        <v>75</v>
      </c>
      <c r="AY578" s="243" t="s">
        <v>203</v>
      </c>
    </row>
    <row r="579" spans="1:65" s="15" customFormat="1" ht="11.25">
      <c r="B579" s="261"/>
      <c r="C579" s="262"/>
      <c r="D579" s="224" t="s">
        <v>211</v>
      </c>
      <c r="E579" s="263" t="s">
        <v>1</v>
      </c>
      <c r="F579" s="264" t="s">
        <v>5614</v>
      </c>
      <c r="G579" s="262"/>
      <c r="H579" s="265">
        <v>361</v>
      </c>
      <c r="I579" s="266"/>
      <c r="J579" s="262"/>
      <c r="K579" s="262"/>
      <c r="L579" s="267"/>
      <c r="M579" s="268"/>
      <c r="N579" s="269"/>
      <c r="O579" s="269"/>
      <c r="P579" s="269"/>
      <c r="Q579" s="269"/>
      <c r="R579" s="269"/>
      <c r="S579" s="269"/>
      <c r="T579" s="270"/>
      <c r="AT579" s="271" t="s">
        <v>211</v>
      </c>
      <c r="AU579" s="271" t="s">
        <v>82</v>
      </c>
      <c r="AV579" s="15" t="s">
        <v>209</v>
      </c>
      <c r="AW579" s="15" t="s">
        <v>31</v>
      </c>
      <c r="AX579" s="15" t="s">
        <v>82</v>
      </c>
      <c r="AY579" s="271" t="s">
        <v>203</v>
      </c>
    </row>
    <row r="580" spans="1:65" s="2" customFormat="1" ht="21.75" customHeight="1">
      <c r="A580" s="35"/>
      <c r="B580" s="36"/>
      <c r="C580" s="209" t="s">
        <v>2344</v>
      </c>
      <c r="D580" s="209" t="s">
        <v>205</v>
      </c>
      <c r="E580" s="210" t="s">
        <v>6835</v>
      </c>
      <c r="F580" s="211" t="s">
        <v>6836</v>
      </c>
      <c r="G580" s="212" t="s">
        <v>240</v>
      </c>
      <c r="H580" s="213">
        <v>36</v>
      </c>
      <c r="I580" s="214"/>
      <c r="J580" s="215">
        <f>ROUND(I580*H580,2)</f>
        <v>0</v>
      </c>
      <c r="K580" s="211" t="s">
        <v>1</v>
      </c>
      <c r="L580" s="40"/>
      <c r="M580" s="216" t="s">
        <v>1</v>
      </c>
      <c r="N580" s="217" t="s">
        <v>40</v>
      </c>
      <c r="O580" s="72"/>
      <c r="P580" s="218">
        <f>O580*H580</f>
        <v>0</v>
      </c>
      <c r="Q580" s="218">
        <v>0</v>
      </c>
      <c r="R580" s="218">
        <f>Q580*H580</f>
        <v>0</v>
      </c>
      <c r="S580" s="218">
        <v>0</v>
      </c>
      <c r="T580" s="219">
        <f>S580*H580</f>
        <v>0</v>
      </c>
      <c r="U580" s="35"/>
      <c r="V580" s="35"/>
      <c r="W580" s="35"/>
      <c r="X580" s="35"/>
      <c r="Y580" s="35"/>
      <c r="Z580" s="35"/>
      <c r="AA580" s="35"/>
      <c r="AB580" s="35"/>
      <c r="AC580" s="35"/>
      <c r="AD580" s="35"/>
      <c r="AE580" s="35"/>
      <c r="AR580" s="220" t="s">
        <v>209</v>
      </c>
      <c r="AT580" s="220" t="s">
        <v>205</v>
      </c>
      <c r="AU580" s="220" t="s">
        <v>82</v>
      </c>
      <c r="AY580" s="18" t="s">
        <v>203</v>
      </c>
      <c r="BE580" s="221">
        <f>IF(N580="základní",J580,0)</f>
        <v>0</v>
      </c>
      <c r="BF580" s="221">
        <f>IF(N580="snížená",J580,0)</f>
        <v>0</v>
      </c>
      <c r="BG580" s="221">
        <f>IF(N580="zákl. přenesená",J580,0)</f>
        <v>0</v>
      </c>
      <c r="BH580" s="221">
        <f>IF(N580="sníž. přenesená",J580,0)</f>
        <v>0</v>
      </c>
      <c r="BI580" s="221">
        <f>IF(N580="nulová",J580,0)</f>
        <v>0</v>
      </c>
      <c r="BJ580" s="18" t="s">
        <v>82</v>
      </c>
      <c r="BK580" s="221">
        <f>ROUND(I580*H580,2)</f>
        <v>0</v>
      </c>
      <c r="BL580" s="18" t="s">
        <v>209</v>
      </c>
      <c r="BM580" s="220" t="s">
        <v>3499</v>
      </c>
    </row>
    <row r="581" spans="1:65" s="13" customFormat="1" ht="11.25">
      <c r="B581" s="222"/>
      <c r="C581" s="223"/>
      <c r="D581" s="224" t="s">
        <v>211</v>
      </c>
      <c r="E581" s="225" t="s">
        <v>1</v>
      </c>
      <c r="F581" s="226" t="s">
        <v>6693</v>
      </c>
      <c r="G581" s="223"/>
      <c r="H581" s="225" t="s">
        <v>1</v>
      </c>
      <c r="I581" s="227"/>
      <c r="J581" s="223"/>
      <c r="K581" s="223"/>
      <c r="L581" s="228"/>
      <c r="M581" s="229"/>
      <c r="N581" s="230"/>
      <c r="O581" s="230"/>
      <c r="P581" s="230"/>
      <c r="Q581" s="230"/>
      <c r="R581" s="230"/>
      <c r="S581" s="230"/>
      <c r="T581" s="231"/>
      <c r="AT581" s="232" t="s">
        <v>211</v>
      </c>
      <c r="AU581" s="232" t="s">
        <v>82</v>
      </c>
      <c r="AV581" s="13" t="s">
        <v>82</v>
      </c>
      <c r="AW581" s="13" t="s">
        <v>31</v>
      </c>
      <c r="AX581" s="13" t="s">
        <v>75</v>
      </c>
      <c r="AY581" s="232" t="s">
        <v>203</v>
      </c>
    </row>
    <row r="582" spans="1:65" s="14" customFormat="1" ht="11.25">
      <c r="B582" s="233"/>
      <c r="C582" s="234"/>
      <c r="D582" s="224" t="s">
        <v>211</v>
      </c>
      <c r="E582" s="235" t="s">
        <v>1</v>
      </c>
      <c r="F582" s="236" t="s">
        <v>1778</v>
      </c>
      <c r="G582" s="234"/>
      <c r="H582" s="237">
        <v>36</v>
      </c>
      <c r="I582" s="238"/>
      <c r="J582" s="234"/>
      <c r="K582" s="234"/>
      <c r="L582" s="239"/>
      <c r="M582" s="240"/>
      <c r="N582" s="241"/>
      <c r="O582" s="241"/>
      <c r="P582" s="241"/>
      <c r="Q582" s="241"/>
      <c r="R582" s="241"/>
      <c r="S582" s="241"/>
      <c r="T582" s="242"/>
      <c r="AT582" s="243" t="s">
        <v>211</v>
      </c>
      <c r="AU582" s="243" t="s">
        <v>82</v>
      </c>
      <c r="AV582" s="14" t="s">
        <v>84</v>
      </c>
      <c r="AW582" s="14" t="s">
        <v>31</v>
      </c>
      <c r="AX582" s="14" t="s">
        <v>75</v>
      </c>
      <c r="AY582" s="243" t="s">
        <v>203</v>
      </c>
    </row>
    <row r="583" spans="1:65" s="15" customFormat="1" ht="11.25">
      <c r="B583" s="261"/>
      <c r="C583" s="262"/>
      <c r="D583" s="224" t="s">
        <v>211</v>
      </c>
      <c r="E583" s="263" t="s">
        <v>1</v>
      </c>
      <c r="F583" s="264" t="s">
        <v>5614</v>
      </c>
      <c r="G583" s="262"/>
      <c r="H583" s="265">
        <v>36</v>
      </c>
      <c r="I583" s="266"/>
      <c r="J583" s="262"/>
      <c r="K583" s="262"/>
      <c r="L583" s="267"/>
      <c r="M583" s="268"/>
      <c r="N583" s="269"/>
      <c r="O583" s="269"/>
      <c r="P583" s="269"/>
      <c r="Q583" s="269"/>
      <c r="R583" s="269"/>
      <c r="S583" s="269"/>
      <c r="T583" s="270"/>
      <c r="AT583" s="271" t="s">
        <v>211</v>
      </c>
      <c r="AU583" s="271" t="s">
        <v>82</v>
      </c>
      <c r="AV583" s="15" t="s">
        <v>209</v>
      </c>
      <c r="AW583" s="15" t="s">
        <v>31</v>
      </c>
      <c r="AX583" s="15" t="s">
        <v>82</v>
      </c>
      <c r="AY583" s="271" t="s">
        <v>203</v>
      </c>
    </row>
    <row r="584" spans="1:65" s="2" customFormat="1" ht="21.75" customHeight="1">
      <c r="A584" s="35"/>
      <c r="B584" s="36"/>
      <c r="C584" s="209" t="s">
        <v>2348</v>
      </c>
      <c r="D584" s="209" t="s">
        <v>205</v>
      </c>
      <c r="E584" s="210" t="s">
        <v>6837</v>
      </c>
      <c r="F584" s="211" t="s">
        <v>6838</v>
      </c>
      <c r="G584" s="212" t="s">
        <v>240</v>
      </c>
      <c r="H584" s="213">
        <v>142</v>
      </c>
      <c r="I584" s="214"/>
      <c r="J584" s="215">
        <f>ROUND(I584*H584,2)</f>
        <v>0</v>
      </c>
      <c r="K584" s="211" t="s">
        <v>1</v>
      </c>
      <c r="L584" s="40"/>
      <c r="M584" s="216" t="s">
        <v>1</v>
      </c>
      <c r="N584" s="217" t="s">
        <v>40</v>
      </c>
      <c r="O584" s="72"/>
      <c r="P584" s="218">
        <f>O584*H584</f>
        <v>0</v>
      </c>
      <c r="Q584" s="218">
        <v>0</v>
      </c>
      <c r="R584" s="218">
        <f>Q584*H584</f>
        <v>0</v>
      </c>
      <c r="S584" s="218">
        <v>0</v>
      </c>
      <c r="T584" s="219">
        <f>S584*H584</f>
        <v>0</v>
      </c>
      <c r="U584" s="35"/>
      <c r="V584" s="35"/>
      <c r="W584" s="35"/>
      <c r="X584" s="35"/>
      <c r="Y584" s="35"/>
      <c r="Z584" s="35"/>
      <c r="AA584" s="35"/>
      <c r="AB584" s="35"/>
      <c r="AC584" s="35"/>
      <c r="AD584" s="35"/>
      <c r="AE584" s="35"/>
      <c r="AR584" s="220" t="s">
        <v>209</v>
      </c>
      <c r="AT584" s="220" t="s">
        <v>205</v>
      </c>
      <c r="AU584" s="220" t="s">
        <v>82</v>
      </c>
      <c r="AY584" s="18" t="s">
        <v>203</v>
      </c>
      <c r="BE584" s="221">
        <f>IF(N584="základní",J584,0)</f>
        <v>0</v>
      </c>
      <c r="BF584" s="221">
        <f>IF(N584="snížená",J584,0)</f>
        <v>0</v>
      </c>
      <c r="BG584" s="221">
        <f>IF(N584="zákl. přenesená",J584,0)</f>
        <v>0</v>
      </c>
      <c r="BH584" s="221">
        <f>IF(N584="sníž. přenesená",J584,0)</f>
        <v>0</v>
      </c>
      <c r="BI584" s="221">
        <f>IF(N584="nulová",J584,0)</f>
        <v>0</v>
      </c>
      <c r="BJ584" s="18" t="s">
        <v>82</v>
      </c>
      <c r="BK584" s="221">
        <f>ROUND(I584*H584,2)</f>
        <v>0</v>
      </c>
      <c r="BL584" s="18" t="s">
        <v>209</v>
      </c>
      <c r="BM584" s="220" t="s">
        <v>3508</v>
      </c>
    </row>
    <row r="585" spans="1:65" s="13" customFormat="1" ht="11.25">
      <c r="B585" s="222"/>
      <c r="C585" s="223"/>
      <c r="D585" s="224" t="s">
        <v>211</v>
      </c>
      <c r="E585" s="225" t="s">
        <v>1</v>
      </c>
      <c r="F585" s="226" t="s">
        <v>6819</v>
      </c>
      <c r="G585" s="223"/>
      <c r="H585" s="225" t="s">
        <v>1</v>
      </c>
      <c r="I585" s="227"/>
      <c r="J585" s="223"/>
      <c r="K585" s="223"/>
      <c r="L585" s="228"/>
      <c r="M585" s="229"/>
      <c r="N585" s="230"/>
      <c r="O585" s="230"/>
      <c r="P585" s="230"/>
      <c r="Q585" s="230"/>
      <c r="R585" s="230"/>
      <c r="S585" s="230"/>
      <c r="T585" s="231"/>
      <c r="AT585" s="232" t="s">
        <v>211</v>
      </c>
      <c r="AU585" s="232" t="s">
        <v>82</v>
      </c>
      <c r="AV585" s="13" t="s">
        <v>82</v>
      </c>
      <c r="AW585" s="13" t="s">
        <v>31</v>
      </c>
      <c r="AX585" s="13" t="s">
        <v>75</v>
      </c>
      <c r="AY585" s="232" t="s">
        <v>203</v>
      </c>
    </row>
    <row r="586" spans="1:65" s="14" customFormat="1" ht="11.25">
      <c r="B586" s="233"/>
      <c r="C586" s="234"/>
      <c r="D586" s="224" t="s">
        <v>211</v>
      </c>
      <c r="E586" s="235" t="s">
        <v>1</v>
      </c>
      <c r="F586" s="236" t="s">
        <v>3450</v>
      </c>
      <c r="G586" s="234"/>
      <c r="H586" s="237">
        <v>142</v>
      </c>
      <c r="I586" s="238"/>
      <c r="J586" s="234"/>
      <c r="K586" s="234"/>
      <c r="L586" s="239"/>
      <c r="M586" s="240"/>
      <c r="N586" s="241"/>
      <c r="O586" s="241"/>
      <c r="P586" s="241"/>
      <c r="Q586" s="241"/>
      <c r="R586" s="241"/>
      <c r="S586" s="241"/>
      <c r="T586" s="242"/>
      <c r="AT586" s="243" t="s">
        <v>211</v>
      </c>
      <c r="AU586" s="243" t="s">
        <v>82</v>
      </c>
      <c r="AV586" s="14" t="s">
        <v>84</v>
      </c>
      <c r="AW586" s="14" t="s">
        <v>31</v>
      </c>
      <c r="AX586" s="14" t="s">
        <v>75</v>
      </c>
      <c r="AY586" s="243" t="s">
        <v>203</v>
      </c>
    </row>
    <row r="587" spans="1:65" s="15" customFormat="1" ht="11.25">
      <c r="B587" s="261"/>
      <c r="C587" s="262"/>
      <c r="D587" s="224" t="s">
        <v>211</v>
      </c>
      <c r="E587" s="263" t="s">
        <v>1</v>
      </c>
      <c r="F587" s="264" t="s">
        <v>5614</v>
      </c>
      <c r="G587" s="262"/>
      <c r="H587" s="265">
        <v>142</v>
      </c>
      <c r="I587" s="266"/>
      <c r="J587" s="262"/>
      <c r="K587" s="262"/>
      <c r="L587" s="267"/>
      <c r="M587" s="268"/>
      <c r="N587" s="269"/>
      <c r="O587" s="269"/>
      <c r="P587" s="269"/>
      <c r="Q587" s="269"/>
      <c r="R587" s="269"/>
      <c r="S587" s="269"/>
      <c r="T587" s="270"/>
      <c r="AT587" s="271" t="s">
        <v>211</v>
      </c>
      <c r="AU587" s="271" t="s">
        <v>82</v>
      </c>
      <c r="AV587" s="15" t="s">
        <v>209</v>
      </c>
      <c r="AW587" s="15" t="s">
        <v>31</v>
      </c>
      <c r="AX587" s="15" t="s">
        <v>82</v>
      </c>
      <c r="AY587" s="271" t="s">
        <v>203</v>
      </c>
    </row>
    <row r="588" spans="1:65" s="2" customFormat="1" ht="44.25" customHeight="1">
      <c r="A588" s="35"/>
      <c r="B588" s="36"/>
      <c r="C588" s="209" t="s">
        <v>2354</v>
      </c>
      <c r="D588" s="209" t="s">
        <v>205</v>
      </c>
      <c r="E588" s="210" t="s">
        <v>6839</v>
      </c>
      <c r="F588" s="211" t="s">
        <v>6840</v>
      </c>
      <c r="G588" s="212" t="s">
        <v>6098</v>
      </c>
      <c r="H588" s="213">
        <v>25</v>
      </c>
      <c r="I588" s="214"/>
      <c r="J588" s="215">
        <f>ROUND(I588*H588,2)</f>
        <v>0</v>
      </c>
      <c r="K588" s="211" t="s">
        <v>1</v>
      </c>
      <c r="L588" s="40"/>
      <c r="M588" s="216" t="s">
        <v>1</v>
      </c>
      <c r="N588" s="217" t="s">
        <v>40</v>
      </c>
      <c r="O588" s="72"/>
      <c r="P588" s="218">
        <f>O588*H588</f>
        <v>0</v>
      </c>
      <c r="Q588" s="218">
        <v>0</v>
      </c>
      <c r="R588" s="218">
        <f>Q588*H588</f>
        <v>0</v>
      </c>
      <c r="S588" s="218">
        <v>0</v>
      </c>
      <c r="T588" s="219">
        <f>S588*H588</f>
        <v>0</v>
      </c>
      <c r="U588" s="35"/>
      <c r="V588" s="35"/>
      <c r="W588" s="35"/>
      <c r="X588" s="35"/>
      <c r="Y588" s="35"/>
      <c r="Z588" s="35"/>
      <c r="AA588" s="35"/>
      <c r="AB588" s="35"/>
      <c r="AC588" s="35"/>
      <c r="AD588" s="35"/>
      <c r="AE588" s="35"/>
      <c r="AR588" s="220" t="s">
        <v>209</v>
      </c>
      <c r="AT588" s="220" t="s">
        <v>205</v>
      </c>
      <c r="AU588" s="220" t="s">
        <v>82</v>
      </c>
      <c r="AY588" s="18" t="s">
        <v>203</v>
      </c>
      <c r="BE588" s="221">
        <f>IF(N588="základní",J588,0)</f>
        <v>0</v>
      </c>
      <c r="BF588" s="221">
        <f>IF(N588="snížená",J588,0)</f>
        <v>0</v>
      </c>
      <c r="BG588" s="221">
        <f>IF(N588="zákl. přenesená",J588,0)</f>
        <v>0</v>
      </c>
      <c r="BH588" s="221">
        <f>IF(N588="sníž. přenesená",J588,0)</f>
        <v>0</v>
      </c>
      <c r="BI588" s="221">
        <f>IF(N588="nulová",J588,0)</f>
        <v>0</v>
      </c>
      <c r="BJ588" s="18" t="s">
        <v>82</v>
      </c>
      <c r="BK588" s="221">
        <f>ROUND(I588*H588,2)</f>
        <v>0</v>
      </c>
      <c r="BL588" s="18" t="s">
        <v>209</v>
      </c>
      <c r="BM588" s="220" t="s">
        <v>2240</v>
      </c>
    </row>
    <row r="589" spans="1:65" s="2" customFormat="1" ht="16.5" customHeight="1">
      <c r="A589" s="35"/>
      <c r="B589" s="36"/>
      <c r="C589" s="209" t="s">
        <v>2360</v>
      </c>
      <c r="D589" s="209" t="s">
        <v>205</v>
      </c>
      <c r="E589" s="210" t="s">
        <v>6841</v>
      </c>
      <c r="F589" s="211" t="s">
        <v>6842</v>
      </c>
      <c r="G589" s="212" t="s">
        <v>409</v>
      </c>
      <c r="H589" s="213">
        <v>5</v>
      </c>
      <c r="I589" s="214"/>
      <c r="J589" s="215">
        <f>ROUND(I589*H589,2)</f>
        <v>0</v>
      </c>
      <c r="K589" s="211" t="s">
        <v>1</v>
      </c>
      <c r="L589" s="40"/>
      <c r="M589" s="216" t="s">
        <v>1</v>
      </c>
      <c r="N589" s="217" t="s">
        <v>40</v>
      </c>
      <c r="O589" s="72"/>
      <c r="P589" s="218">
        <f>O589*H589</f>
        <v>0</v>
      </c>
      <c r="Q589" s="218">
        <v>0</v>
      </c>
      <c r="R589" s="218">
        <f>Q589*H589</f>
        <v>0</v>
      </c>
      <c r="S589" s="218">
        <v>0</v>
      </c>
      <c r="T589" s="219">
        <f>S589*H589</f>
        <v>0</v>
      </c>
      <c r="U589" s="35"/>
      <c r="V589" s="35"/>
      <c r="W589" s="35"/>
      <c r="X589" s="35"/>
      <c r="Y589" s="35"/>
      <c r="Z589" s="35"/>
      <c r="AA589" s="35"/>
      <c r="AB589" s="35"/>
      <c r="AC589" s="35"/>
      <c r="AD589" s="35"/>
      <c r="AE589" s="35"/>
      <c r="AR589" s="220" t="s">
        <v>209</v>
      </c>
      <c r="AT589" s="220" t="s">
        <v>205</v>
      </c>
      <c r="AU589" s="220" t="s">
        <v>82</v>
      </c>
      <c r="AY589" s="18" t="s">
        <v>203</v>
      </c>
      <c r="BE589" s="221">
        <f>IF(N589="základní",J589,0)</f>
        <v>0</v>
      </c>
      <c r="BF589" s="221">
        <f>IF(N589="snížená",J589,0)</f>
        <v>0</v>
      </c>
      <c r="BG589" s="221">
        <f>IF(N589="zákl. přenesená",J589,0)</f>
        <v>0</v>
      </c>
      <c r="BH589" s="221">
        <f>IF(N589="sníž. přenesená",J589,0)</f>
        <v>0</v>
      </c>
      <c r="BI589" s="221">
        <f>IF(N589="nulová",J589,0)</f>
        <v>0</v>
      </c>
      <c r="BJ589" s="18" t="s">
        <v>82</v>
      </c>
      <c r="BK589" s="221">
        <f>ROUND(I589*H589,2)</f>
        <v>0</v>
      </c>
      <c r="BL589" s="18" t="s">
        <v>209</v>
      </c>
      <c r="BM589" s="220" t="s">
        <v>3526</v>
      </c>
    </row>
    <row r="590" spans="1:65" s="12" customFormat="1" ht="25.9" customHeight="1">
      <c r="B590" s="193"/>
      <c r="C590" s="194"/>
      <c r="D590" s="195" t="s">
        <v>74</v>
      </c>
      <c r="E590" s="196" t="s">
        <v>6843</v>
      </c>
      <c r="F590" s="196" t="s">
        <v>6844</v>
      </c>
      <c r="G590" s="194"/>
      <c r="H590" s="194"/>
      <c r="I590" s="197"/>
      <c r="J590" s="198">
        <f>BK590</f>
        <v>0</v>
      </c>
      <c r="K590" s="194"/>
      <c r="L590" s="199"/>
      <c r="M590" s="200"/>
      <c r="N590" s="201"/>
      <c r="O590" s="201"/>
      <c r="P590" s="202">
        <f>SUM(P591:P600)</f>
        <v>0</v>
      </c>
      <c r="Q590" s="201"/>
      <c r="R590" s="202">
        <f>SUM(R591:R600)</f>
        <v>0</v>
      </c>
      <c r="S590" s="201"/>
      <c r="T590" s="203">
        <f>SUM(T591:T600)</f>
        <v>0</v>
      </c>
      <c r="AR590" s="204" t="s">
        <v>82</v>
      </c>
      <c r="AT590" s="205" t="s">
        <v>74</v>
      </c>
      <c r="AU590" s="205" t="s">
        <v>75</v>
      </c>
      <c r="AY590" s="204" t="s">
        <v>203</v>
      </c>
      <c r="BK590" s="206">
        <f>SUM(BK591:BK600)</f>
        <v>0</v>
      </c>
    </row>
    <row r="591" spans="1:65" s="2" customFormat="1" ht="21.75" customHeight="1">
      <c r="A591" s="35"/>
      <c r="B591" s="36"/>
      <c r="C591" s="209" t="s">
        <v>2365</v>
      </c>
      <c r="D591" s="209" t="s">
        <v>205</v>
      </c>
      <c r="E591" s="210" t="s">
        <v>6845</v>
      </c>
      <c r="F591" s="211" t="s">
        <v>6846</v>
      </c>
      <c r="G591" s="212" t="s">
        <v>208</v>
      </c>
      <c r="H591" s="213">
        <v>1</v>
      </c>
      <c r="I591" s="214"/>
      <c r="J591" s="215">
        <f>ROUND(I591*H591,2)</f>
        <v>0</v>
      </c>
      <c r="K591" s="211" t="s">
        <v>1</v>
      </c>
      <c r="L591" s="40"/>
      <c r="M591" s="216" t="s">
        <v>1</v>
      </c>
      <c r="N591" s="217" t="s">
        <v>40</v>
      </c>
      <c r="O591" s="72"/>
      <c r="P591" s="218">
        <f>O591*H591</f>
        <v>0</v>
      </c>
      <c r="Q591" s="218">
        <v>0</v>
      </c>
      <c r="R591" s="218">
        <f>Q591*H591</f>
        <v>0</v>
      </c>
      <c r="S591" s="218">
        <v>0</v>
      </c>
      <c r="T591" s="219">
        <f>S591*H591</f>
        <v>0</v>
      </c>
      <c r="U591" s="35"/>
      <c r="V591" s="35"/>
      <c r="W591" s="35"/>
      <c r="X591" s="35"/>
      <c r="Y591" s="35"/>
      <c r="Z591" s="35"/>
      <c r="AA591" s="35"/>
      <c r="AB591" s="35"/>
      <c r="AC591" s="35"/>
      <c r="AD591" s="35"/>
      <c r="AE591" s="35"/>
      <c r="AR591" s="220" t="s">
        <v>209</v>
      </c>
      <c r="AT591" s="220" t="s">
        <v>205</v>
      </c>
      <c r="AU591" s="220" t="s">
        <v>82</v>
      </c>
      <c r="AY591" s="18" t="s">
        <v>203</v>
      </c>
      <c r="BE591" s="221">
        <f>IF(N591="základní",J591,0)</f>
        <v>0</v>
      </c>
      <c r="BF591" s="221">
        <f>IF(N591="snížená",J591,0)</f>
        <v>0</v>
      </c>
      <c r="BG591" s="221">
        <f>IF(N591="zákl. přenesená",J591,0)</f>
        <v>0</v>
      </c>
      <c r="BH591" s="221">
        <f>IF(N591="sníž. přenesená",J591,0)</f>
        <v>0</v>
      </c>
      <c r="BI591" s="221">
        <f>IF(N591="nulová",J591,0)</f>
        <v>0</v>
      </c>
      <c r="BJ591" s="18" t="s">
        <v>82</v>
      </c>
      <c r="BK591" s="221">
        <f>ROUND(I591*H591,2)</f>
        <v>0</v>
      </c>
      <c r="BL591" s="18" t="s">
        <v>209</v>
      </c>
      <c r="BM591" s="220" t="s">
        <v>3534</v>
      </c>
    </row>
    <row r="592" spans="1:65" s="13" customFormat="1" ht="33.75">
      <c r="B592" s="222"/>
      <c r="C592" s="223"/>
      <c r="D592" s="224" t="s">
        <v>211</v>
      </c>
      <c r="E592" s="225" t="s">
        <v>1</v>
      </c>
      <c r="F592" s="226" t="s">
        <v>6664</v>
      </c>
      <c r="G592" s="223"/>
      <c r="H592" s="225" t="s">
        <v>1</v>
      </c>
      <c r="I592" s="227"/>
      <c r="J592" s="223"/>
      <c r="K592" s="223"/>
      <c r="L592" s="228"/>
      <c r="M592" s="229"/>
      <c r="N592" s="230"/>
      <c r="O592" s="230"/>
      <c r="P592" s="230"/>
      <c r="Q592" s="230"/>
      <c r="R592" s="230"/>
      <c r="S592" s="230"/>
      <c r="T592" s="231"/>
      <c r="AT592" s="232" t="s">
        <v>211</v>
      </c>
      <c r="AU592" s="232" t="s">
        <v>82</v>
      </c>
      <c r="AV592" s="13" t="s">
        <v>82</v>
      </c>
      <c r="AW592" s="13" t="s">
        <v>31</v>
      </c>
      <c r="AX592" s="13" t="s">
        <v>75</v>
      </c>
      <c r="AY592" s="232" t="s">
        <v>203</v>
      </c>
    </row>
    <row r="593" spans="1:65" s="13" customFormat="1" ht="22.5">
      <c r="B593" s="222"/>
      <c r="C593" s="223"/>
      <c r="D593" s="224" t="s">
        <v>211</v>
      </c>
      <c r="E593" s="225" t="s">
        <v>1</v>
      </c>
      <c r="F593" s="226" t="s">
        <v>6847</v>
      </c>
      <c r="G593" s="223"/>
      <c r="H593" s="225" t="s">
        <v>1</v>
      </c>
      <c r="I593" s="227"/>
      <c r="J593" s="223"/>
      <c r="K593" s="223"/>
      <c r="L593" s="228"/>
      <c r="M593" s="229"/>
      <c r="N593" s="230"/>
      <c r="O593" s="230"/>
      <c r="P593" s="230"/>
      <c r="Q593" s="230"/>
      <c r="R593" s="230"/>
      <c r="S593" s="230"/>
      <c r="T593" s="231"/>
      <c r="AT593" s="232" t="s">
        <v>211</v>
      </c>
      <c r="AU593" s="232" t="s">
        <v>82</v>
      </c>
      <c r="AV593" s="13" t="s">
        <v>82</v>
      </c>
      <c r="AW593" s="13" t="s">
        <v>31</v>
      </c>
      <c r="AX593" s="13" t="s">
        <v>75</v>
      </c>
      <c r="AY593" s="232" t="s">
        <v>203</v>
      </c>
    </row>
    <row r="594" spans="1:65" s="13" customFormat="1" ht="22.5">
      <c r="B594" s="222"/>
      <c r="C594" s="223"/>
      <c r="D594" s="224" t="s">
        <v>211</v>
      </c>
      <c r="E594" s="225" t="s">
        <v>1</v>
      </c>
      <c r="F594" s="226" t="s">
        <v>6848</v>
      </c>
      <c r="G594" s="223"/>
      <c r="H594" s="225" t="s">
        <v>1</v>
      </c>
      <c r="I594" s="227"/>
      <c r="J594" s="223"/>
      <c r="K594" s="223"/>
      <c r="L594" s="228"/>
      <c r="M594" s="229"/>
      <c r="N594" s="230"/>
      <c r="O594" s="230"/>
      <c r="P594" s="230"/>
      <c r="Q594" s="230"/>
      <c r="R594" s="230"/>
      <c r="S594" s="230"/>
      <c r="T594" s="231"/>
      <c r="AT594" s="232" t="s">
        <v>211</v>
      </c>
      <c r="AU594" s="232" t="s">
        <v>82</v>
      </c>
      <c r="AV594" s="13" t="s">
        <v>82</v>
      </c>
      <c r="AW594" s="13" t="s">
        <v>31</v>
      </c>
      <c r="AX594" s="13" t="s">
        <v>75</v>
      </c>
      <c r="AY594" s="232" t="s">
        <v>203</v>
      </c>
    </row>
    <row r="595" spans="1:65" s="13" customFormat="1" ht="22.5">
      <c r="B595" s="222"/>
      <c r="C595" s="223"/>
      <c r="D595" s="224" t="s">
        <v>211</v>
      </c>
      <c r="E595" s="225" t="s">
        <v>1</v>
      </c>
      <c r="F595" s="226" t="s">
        <v>6849</v>
      </c>
      <c r="G595" s="223"/>
      <c r="H595" s="225" t="s">
        <v>1</v>
      </c>
      <c r="I595" s="227"/>
      <c r="J595" s="223"/>
      <c r="K595" s="223"/>
      <c r="L595" s="228"/>
      <c r="M595" s="229"/>
      <c r="N595" s="230"/>
      <c r="O595" s="230"/>
      <c r="P595" s="230"/>
      <c r="Q595" s="230"/>
      <c r="R595" s="230"/>
      <c r="S595" s="230"/>
      <c r="T595" s="231"/>
      <c r="AT595" s="232" t="s">
        <v>211</v>
      </c>
      <c r="AU595" s="232" t="s">
        <v>82</v>
      </c>
      <c r="AV595" s="13" t="s">
        <v>82</v>
      </c>
      <c r="AW595" s="13" t="s">
        <v>31</v>
      </c>
      <c r="AX595" s="13" t="s">
        <v>75</v>
      </c>
      <c r="AY595" s="232" t="s">
        <v>203</v>
      </c>
    </row>
    <row r="596" spans="1:65" s="13" customFormat="1" ht="11.25">
      <c r="B596" s="222"/>
      <c r="C596" s="223"/>
      <c r="D596" s="224" t="s">
        <v>211</v>
      </c>
      <c r="E596" s="225" t="s">
        <v>1</v>
      </c>
      <c r="F596" s="226" t="s">
        <v>6683</v>
      </c>
      <c r="G596" s="223"/>
      <c r="H596" s="225" t="s">
        <v>1</v>
      </c>
      <c r="I596" s="227"/>
      <c r="J596" s="223"/>
      <c r="K596" s="223"/>
      <c r="L596" s="228"/>
      <c r="M596" s="229"/>
      <c r="N596" s="230"/>
      <c r="O596" s="230"/>
      <c r="P596" s="230"/>
      <c r="Q596" s="230"/>
      <c r="R596" s="230"/>
      <c r="S596" s="230"/>
      <c r="T596" s="231"/>
      <c r="AT596" s="232" t="s">
        <v>211</v>
      </c>
      <c r="AU596" s="232" t="s">
        <v>82</v>
      </c>
      <c r="AV596" s="13" t="s">
        <v>82</v>
      </c>
      <c r="AW596" s="13" t="s">
        <v>31</v>
      </c>
      <c r="AX596" s="13" t="s">
        <v>75</v>
      </c>
      <c r="AY596" s="232" t="s">
        <v>203</v>
      </c>
    </row>
    <row r="597" spans="1:65" s="14" customFormat="1" ht="11.25">
      <c r="B597" s="233"/>
      <c r="C597" s="234"/>
      <c r="D597" s="224" t="s">
        <v>211</v>
      </c>
      <c r="E597" s="235" t="s">
        <v>1</v>
      </c>
      <c r="F597" s="236" t="s">
        <v>82</v>
      </c>
      <c r="G597" s="234"/>
      <c r="H597" s="237">
        <v>1</v>
      </c>
      <c r="I597" s="238"/>
      <c r="J597" s="234"/>
      <c r="K597" s="234"/>
      <c r="L597" s="239"/>
      <c r="M597" s="240"/>
      <c r="N597" s="241"/>
      <c r="O597" s="241"/>
      <c r="P597" s="241"/>
      <c r="Q597" s="241"/>
      <c r="R597" s="241"/>
      <c r="S597" s="241"/>
      <c r="T597" s="242"/>
      <c r="AT597" s="243" t="s">
        <v>211</v>
      </c>
      <c r="AU597" s="243" t="s">
        <v>82</v>
      </c>
      <c r="AV597" s="14" t="s">
        <v>84</v>
      </c>
      <c r="AW597" s="14" t="s">
        <v>31</v>
      </c>
      <c r="AX597" s="14" t="s">
        <v>75</v>
      </c>
      <c r="AY597" s="243" t="s">
        <v>203</v>
      </c>
    </row>
    <row r="598" spans="1:65" s="15" customFormat="1" ht="11.25">
      <c r="B598" s="261"/>
      <c r="C598" s="262"/>
      <c r="D598" s="224" t="s">
        <v>211</v>
      </c>
      <c r="E598" s="263" t="s">
        <v>1</v>
      </c>
      <c r="F598" s="264" t="s">
        <v>5614</v>
      </c>
      <c r="G598" s="262"/>
      <c r="H598" s="265">
        <v>1</v>
      </c>
      <c r="I598" s="266"/>
      <c r="J598" s="262"/>
      <c r="K598" s="262"/>
      <c r="L598" s="267"/>
      <c r="M598" s="268"/>
      <c r="N598" s="269"/>
      <c r="O598" s="269"/>
      <c r="P598" s="269"/>
      <c r="Q598" s="269"/>
      <c r="R598" s="269"/>
      <c r="S598" s="269"/>
      <c r="T598" s="270"/>
      <c r="AT598" s="271" t="s">
        <v>211</v>
      </c>
      <c r="AU598" s="271" t="s">
        <v>82</v>
      </c>
      <c r="AV598" s="15" t="s">
        <v>209</v>
      </c>
      <c r="AW598" s="15" t="s">
        <v>31</v>
      </c>
      <c r="AX598" s="15" t="s">
        <v>82</v>
      </c>
      <c r="AY598" s="271" t="s">
        <v>203</v>
      </c>
    </row>
    <row r="599" spans="1:65" s="2" customFormat="1" ht="44.25" customHeight="1">
      <c r="A599" s="35"/>
      <c r="B599" s="36"/>
      <c r="C599" s="209" t="s">
        <v>2370</v>
      </c>
      <c r="D599" s="209" t="s">
        <v>205</v>
      </c>
      <c r="E599" s="210" t="s">
        <v>6850</v>
      </c>
      <c r="F599" s="211" t="s">
        <v>6851</v>
      </c>
      <c r="G599" s="212" t="s">
        <v>6098</v>
      </c>
      <c r="H599" s="213">
        <v>1</v>
      </c>
      <c r="I599" s="214"/>
      <c r="J599" s="215">
        <f>ROUND(I599*H599,2)</f>
        <v>0</v>
      </c>
      <c r="K599" s="211" t="s">
        <v>1</v>
      </c>
      <c r="L599" s="40"/>
      <c r="M599" s="216" t="s">
        <v>1</v>
      </c>
      <c r="N599" s="217" t="s">
        <v>40</v>
      </c>
      <c r="O599" s="72"/>
      <c r="P599" s="218">
        <f>O599*H599</f>
        <v>0</v>
      </c>
      <c r="Q599" s="218">
        <v>0</v>
      </c>
      <c r="R599" s="218">
        <f>Q599*H599</f>
        <v>0</v>
      </c>
      <c r="S599" s="218">
        <v>0</v>
      </c>
      <c r="T599" s="219">
        <f>S599*H599</f>
        <v>0</v>
      </c>
      <c r="U599" s="35"/>
      <c r="V599" s="35"/>
      <c r="W599" s="35"/>
      <c r="X599" s="35"/>
      <c r="Y599" s="35"/>
      <c r="Z599" s="35"/>
      <c r="AA599" s="35"/>
      <c r="AB599" s="35"/>
      <c r="AC599" s="35"/>
      <c r="AD599" s="35"/>
      <c r="AE599" s="35"/>
      <c r="AR599" s="220" t="s">
        <v>209</v>
      </c>
      <c r="AT599" s="220" t="s">
        <v>205</v>
      </c>
      <c r="AU599" s="220" t="s">
        <v>82</v>
      </c>
      <c r="AY599" s="18" t="s">
        <v>203</v>
      </c>
      <c r="BE599" s="221">
        <f>IF(N599="základní",J599,0)</f>
        <v>0</v>
      </c>
      <c r="BF599" s="221">
        <f>IF(N599="snížená",J599,0)</f>
        <v>0</v>
      </c>
      <c r="BG599" s="221">
        <f>IF(N599="zákl. přenesená",J599,0)</f>
        <v>0</v>
      </c>
      <c r="BH599" s="221">
        <f>IF(N599="sníž. přenesená",J599,0)</f>
        <v>0</v>
      </c>
      <c r="BI599" s="221">
        <f>IF(N599="nulová",J599,0)</f>
        <v>0</v>
      </c>
      <c r="BJ599" s="18" t="s">
        <v>82</v>
      </c>
      <c r="BK599" s="221">
        <f>ROUND(I599*H599,2)</f>
        <v>0</v>
      </c>
      <c r="BL599" s="18" t="s">
        <v>209</v>
      </c>
      <c r="BM599" s="220" t="s">
        <v>3542</v>
      </c>
    </row>
    <row r="600" spans="1:65" s="2" customFormat="1" ht="16.5" customHeight="1">
      <c r="A600" s="35"/>
      <c r="B600" s="36"/>
      <c r="C600" s="209" t="s">
        <v>2375</v>
      </c>
      <c r="D600" s="209" t="s">
        <v>205</v>
      </c>
      <c r="E600" s="210" t="s">
        <v>6852</v>
      </c>
      <c r="F600" s="211" t="s">
        <v>6842</v>
      </c>
      <c r="G600" s="212" t="s">
        <v>409</v>
      </c>
      <c r="H600" s="213">
        <v>0.05</v>
      </c>
      <c r="I600" s="214"/>
      <c r="J600" s="215">
        <f>ROUND(I600*H600,2)</f>
        <v>0</v>
      </c>
      <c r="K600" s="211" t="s">
        <v>1</v>
      </c>
      <c r="L600" s="40"/>
      <c r="M600" s="216" t="s">
        <v>1</v>
      </c>
      <c r="N600" s="217" t="s">
        <v>40</v>
      </c>
      <c r="O600" s="72"/>
      <c r="P600" s="218">
        <f>O600*H600</f>
        <v>0</v>
      </c>
      <c r="Q600" s="218">
        <v>0</v>
      </c>
      <c r="R600" s="218">
        <f>Q600*H600</f>
        <v>0</v>
      </c>
      <c r="S600" s="218">
        <v>0</v>
      </c>
      <c r="T600" s="219">
        <f>S600*H600</f>
        <v>0</v>
      </c>
      <c r="U600" s="35"/>
      <c r="V600" s="35"/>
      <c r="W600" s="35"/>
      <c r="X600" s="35"/>
      <c r="Y600" s="35"/>
      <c r="Z600" s="35"/>
      <c r="AA600" s="35"/>
      <c r="AB600" s="35"/>
      <c r="AC600" s="35"/>
      <c r="AD600" s="35"/>
      <c r="AE600" s="35"/>
      <c r="AR600" s="220" t="s">
        <v>209</v>
      </c>
      <c r="AT600" s="220" t="s">
        <v>205</v>
      </c>
      <c r="AU600" s="220" t="s">
        <v>82</v>
      </c>
      <c r="AY600" s="18" t="s">
        <v>203</v>
      </c>
      <c r="BE600" s="221">
        <f>IF(N600="základní",J600,0)</f>
        <v>0</v>
      </c>
      <c r="BF600" s="221">
        <f>IF(N600="snížená",J600,0)</f>
        <v>0</v>
      </c>
      <c r="BG600" s="221">
        <f>IF(N600="zákl. přenesená",J600,0)</f>
        <v>0</v>
      </c>
      <c r="BH600" s="221">
        <f>IF(N600="sníž. přenesená",J600,0)</f>
        <v>0</v>
      </c>
      <c r="BI600" s="221">
        <f>IF(N600="nulová",J600,0)</f>
        <v>0</v>
      </c>
      <c r="BJ600" s="18" t="s">
        <v>82</v>
      </c>
      <c r="BK600" s="221">
        <f>ROUND(I600*H600,2)</f>
        <v>0</v>
      </c>
      <c r="BL600" s="18" t="s">
        <v>209</v>
      </c>
      <c r="BM600" s="220" t="s">
        <v>3550</v>
      </c>
    </row>
    <row r="601" spans="1:65" s="12" customFormat="1" ht="25.9" customHeight="1">
      <c r="B601" s="193"/>
      <c r="C601" s="194"/>
      <c r="D601" s="195" t="s">
        <v>74</v>
      </c>
      <c r="E601" s="196" t="s">
        <v>6853</v>
      </c>
      <c r="F601" s="196" t="s">
        <v>6854</v>
      </c>
      <c r="G601" s="194"/>
      <c r="H601" s="194"/>
      <c r="I601" s="197"/>
      <c r="J601" s="198">
        <f>BK601</f>
        <v>0</v>
      </c>
      <c r="K601" s="194"/>
      <c r="L601" s="199"/>
      <c r="M601" s="200"/>
      <c r="N601" s="201"/>
      <c r="O601" s="201"/>
      <c r="P601" s="202">
        <f>SUM(P602:P1047)</f>
        <v>0</v>
      </c>
      <c r="Q601" s="201"/>
      <c r="R601" s="202">
        <f>SUM(R602:R1047)</f>
        <v>0</v>
      </c>
      <c r="S601" s="201"/>
      <c r="T601" s="203">
        <f>SUM(T602:T1047)</f>
        <v>0</v>
      </c>
      <c r="AR601" s="204" t="s">
        <v>82</v>
      </c>
      <c r="AT601" s="205" t="s">
        <v>74</v>
      </c>
      <c r="AU601" s="205" t="s">
        <v>75</v>
      </c>
      <c r="AY601" s="204" t="s">
        <v>203</v>
      </c>
      <c r="BK601" s="206">
        <f>SUM(BK602:BK1047)</f>
        <v>0</v>
      </c>
    </row>
    <row r="602" spans="1:65" s="2" customFormat="1" ht="44.25" customHeight="1">
      <c r="A602" s="35"/>
      <c r="B602" s="36"/>
      <c r="C602" s="209" t="s">
        <v>2380</v>
      </c>
      <c r="D602" s="209" t="s">
        <v>205</v>
      </c>
      <c r="E602" s="210" t="s">
        <v>6855</v>
      </c>
      <c r="F602" s="211" t="s">
        <v>6663</v>
      </c>
      <c r="G602" s="212" t="s">
        <v>208</v>
      </c>
      <c r="H602" s="213">
        <v>1</v>
      </c>
      <c r="I602" s="214"/>
      <c r="J602" s="215">
        <f>ROUND(I602*H602,2)</f>
        <v>0</v>
      </c>
      <c r="K602" s="211" t="s">
        <v>1</v>
      </c>
      <c r="L602" s="40"/>
      <c r="M602" s="216" t="s">
        <v>1</v>
      </c>
      <c r="N602" s="217" t="s">
        <v>40</v>
      </c>
      <c r="O602" s="72"/>
      <c r="P602" s="218">
        <f>O602*H602</f>
        <v>0</v>
      </c>
      <c r="Q602" s="218">
        <v>0</v>
      </c>
      <c r="R602" s="218">
        <f>Q602*H602</f>
        <v>0</v>
      </c>
      <c r="S602" s="218">
        <v>0</v>
      </c>
      <c r="T602" s="219">
        <f>S602*H602</f>
        <v>0</v>
      </c>
      <c r="U602" s="35"/>
      <c r="V602" s="35"/>
      <c r="W602" s="35"/>
      <c r="X602" s="35"/>
      <c r="Y602" s="35"/>
      <c r="Z602" s="35"/>
      <c r="AA602" s="35"/>
      <c r="AB602" s="35"/>
      <c r="AC602" s="35"/>
      <c r="AD602" s="35"/>
      <c r="AE602" s="35"/>
      <c r="AR602" s="220" t="s">
        <v>209</v>
      </c>
      <c r="AT602" s="220" t="s">
        <v>205</v>
      </c>
      <c r="AU602" s="220" t="s">
        <v>82</v>
      </c>
      <c r="AY602" s="18" t="s">
        <v>203</v>
      </c>
      <c r="BE602" s="221">
        <f>IF(N602="základní",J602,0)</f>
        <v>0</v>
      </c>
      <c r="BF602" s="221">
        <f>IF(N602="snížená",J602,0)</f>
        <v>0</v>
      </c>
      <c r="BG602" s="221">
        <f>IF(N602="zákl. přenesená",J602,0)</f>
        <v>0</v>
      </c>
      <c r="BH602" s="221">
        <f>IF(N602="sníž. přenesená",J602,0)</f>
        <v>0</v>
      </c>
      <c r="BI602" s="221">
        <f>IF(N602="nulová",J602,0)</f>
        <v>0</v>
      </c>
      <c r="BJ602" s="18" t="s">
        <v>82</v>
      </c>
      <c r="BK602" s="221">
        <f>ROUND(I602*H602,2)</f>
        <v>0</v>
      </c>
      <c r="BL602" s="18" t="s">
        <v>209</v>
      </c>
      <c r="BM602" s="220" t="s">
        <v>3560</v>
      </c>
    </row>
    <row r="603" spans="1:65" s="13" customFormat="1" ht="33.75">
      <c r="B603" s="222"/>
      <c r="C603" s="223"/>
      <c r="D603" s="224" t="s">
        <v>211</v>
      </c>
      <c r="E603" s="225" t="s">
        <v>1</v>
      </c>
      <c r="F603" s="226" t="s">
        <v>6664</v>
      </c>
      <c r="G603" s="223"/>
      <c r="H603" s="225" t="s">
        <v>1</v>
      </c>
      <c r="I603" s="227"/>
      <c r="J603" s="223"/>
      <c r="K603" s="223"/>
      <c r="L603" s="228"/>
      <c r="M603" s="229"/>
      <c r="N603" s="230"/>
      <c r="O603" s="230"/>
      <c r="P603" s="230"/>
      <c r="Q603" s="230"/>
      <c r="R603" s="230"/>
      <c r="S603" s="230"/>
      <c r="T603" s="231"/>
      <c r="AT603" s="232" t="s">
        <v>211</v>
      </c>
      <c r="AU603" s="232" t="s">
        <v>82</v>
      </c>
      <c r="AV603" s="13" t="s">
        <v>82</v>
      </c>
      <c r="AW603" s="13" t="s">
        <v>31</v>
      </c>
      <c r="AX603" s="13" t="s">
        <v>75</v>
      </c>
      <c r="AY603" s="232" t="s">
        <v>203</v>
      </c>
    </row>
    <row r="604" spans="1:65" s="13" customFormat="1" ht="22.5">
      <c r="B604" s="222"/>
      <c r="C604" s="223"/>
      <c r="D604" s="224" t="s">
        <v>211</v>
      </c>
      <c r="E604" s="225" t="s">
        <v>1</v>
      </c>
      <c r="F604" s="226" t="s">
        <v>6665</v>
      </c>
      <c r="G604" s="223"/>
      <c r="H604" s="225" t="s">
        <v>1</v>
      </c>
      <c r="I604" s="227"/>
      <c r="J604" s="223"/>
      <c r="K604" s="223"/>
      <c r="L604" s="228"/>
      <c r="M604" s="229"/>
      <c r="N604" s="230"/>
      <c r="O604" s="230"/>
      <c r="P604" s="230"/>
      <c r="Q604" s="230"/>
      <c r="R604" s="230"/>
      <c r="S604" s="230"/>
      <c r="T604" s="231"/>
      <c r="AT604" s="232" t="s">
        <v>211</v>
      </c>
      <c r="AU604" s="232" t="s">
        <v>82</v>
      </c>
      <c r="AV604" s="13" t="s">
        <v>82</v>
      </c>
      <c r="AW604" s="13" t="s">
        <v>31</v>
      </c>
      <c r="AX604" s="13" t="s">
        <v>75</v>
      </c>
      <c r="AY604" s="232" t="s">
        <v>203</v>
      </c>
    </row>
    <row r="605" spans="1:65" s="13" customFormat="1" ht="22.5">
      <c r="B605" s="222"/>
      <c r="C605" s="223"/>
      <c r="D605" s="224" t="s">
        <v>211</v>
      </c>
      <c r="E605" s="225" t="s">
        <v>1</v>
      </c>
      <c r="F605" s="226" t="s">
        <v>6666</v>
      </c>
      <c r="G605" s="223"/>
      <c r="H605" s="225" t="s">
        <v>1</v>
      </c>
      <c r="I605" s="227"/>
      <c r="J605" s="223"/>
      <c r="K605" s="223"/>
      <c r="L605" s="228"/>
      <c r="M605" s="229"/>
      <c r="N605" s="230"/>
      <c r="O605" s="230"/>
      <c r="P605" s="230"/>
      <c r="Q605" s="230"/>
      <c r="R605" s="230"/>
      <c r="S605" s="230"/>
      <c r="T605" s="231"/>
      <c r="AT605" s="232" t="s">
        <v>211</v>
      </c>
      <c r="AU605" s="232" t="s">
        <v>82</v>
      </c>
      <c r="AV605" s="13" t="s">
        <v>82</v>
      </c>
      <c r="AW605" s="13" t="s">
        <v>31</v>
      </c>
      <c r="AX605" s="13" t="s">
        <v>75</v>
      </c>
      <c r="AY605" s="232" t="s">
        <v>203</v>
      </c>
    </row>
    <row r="606" spans="1:65" s="13" customFormat="1" ht="22.5">
      <c r="B606" s="222"/>
      <c r="C606" s="223"/>
      <c r="D606" s="224" t="s">
        <v>211</v>
      </c>
      <c r="E606" s="225" t="s">
        <v>1</v>
      </c>
      <c r="F606" s="226" t="s">
        <v>6667</v>
      </c>
      <c r="G606" s="223"/>
      <c r="H606" s="225" t="s">
        <v>1</v>
      </c>
      <c r="I606" s="227"/>
      <c r="J606" s="223"/>
      <c r="K606" s="223"/>
      <c r="L606" s="228"/>
      <c r="M606" s="229"/>
      <c r="N606" s="230"/>
      <c r="O606" s="230"/>
      <c r="P606" s="230"/>
      <c r="Q606" s="230"/>
      <c r="R606" s="230"/>
      <c r="S606" s="230"/>
      <c r="T606" s="231"/>
      <c r="AT606" s="232" t="s">
        <v>211</v>
      </c>
      <c r="AU606" s="232" t="s">
        <v>82</v>
      </c>
      <c r="AV606" s="13" t="s">
        <v>82</v>
      </c>
      <c r="AW606" s="13" t="s">
        <v>31</v>
      </c>
      <c r="AX606" s="13" t="s">
        <v>75</v>
      </c>
      <c r="AY606" s="232" t="s">
        <v>203</v>
      </c>
    </row>
    <row r="607" spans="1:65" s="13" customFormat="1" ht="22.5">
      <c r="B607" s="222"/>
      <c r="C607" s="223"/>
      <c r="D607" s="224" t="s">
        <v>211</v>
      </c>
      <c r="E607" s="225" t="s">
        <v>1</v>
      </c>
      <c r="F607" s="226" t="s">
        <v>6668</v>
      </c>
      <c r="G607" s="223"/>
      <c r="H607" s="225" t="s">
        <v>1</v>
      </c>
      <c r="I607" s="227"/>
      <c r="J607" s="223"/>
      <c r="K607" s="223"/>
      <c r="L607" s="228"/>
      <c r="M607" s="229"/>
      <c r="N607" s="230"/>
      <c r="O607" s="230"/>
      <c r="P607" s="230"/>
      <c r="Q607" s="230"/>
      <c r="R607" s="230"/>
      <c r="S607" s="230"/>
      <c r="T607" s="231"/>
      <c r="AT607" s="232" t="s">
        <v>211</v>
      </c>
      <c r="AU607" s="232" t="s">
        <v>82</v>
      </c>
      <c r="AV607" s="13" t="s">
        <v>82</v>
      </c>
      <c r="AW607" s="13" t="s">
        <v>31</v>
      </c>
      <c r="AX607" s="13" t="s">
        <v>75</v>
      </c>
      <c r="AY607" s="232" t="s">
        <v>203</v>
      </c>
    </row>
    <row r="608" spans="1:65" s="13" customFormat="1" ht="33.75">
      <c r="B608" s="222"/>
      <c r="C608" s="223"/>
      <c r="D608" s="224" t="s">
        <v>211</v>
      </c>
      <c r="E608" s="225" t="s">
        <v>1</v>
      </c>
      <c r="F608" s="226" t="s">
        <v>6669</v>
      </c>
      <c r="G608" s="223"/>
      <c r="H608" s="225" t="s">
        <v>1</v>
      </c>
      <c r="I608" s="227"/>
      <c r="J608" s="223"/>
      <c r="K608" s="223"/>
      <c r="L608" s="228"/>
      <c r="M608" s="229"/>
      <c r="N608" s="230"/>
      <c r="O608" s="230"/>
      <c r="P608" s="230"/>
      <c r="Q608" s="230"/>
      <c r="R608" s="230"/>
      <c r="S608" s="230"/>
      <c r="T608" s="231"/>
      <c r="AT608" s="232" t="s">
        <v>211</v>
      </c>
      <c r="AU608" s="232" t="s">
        <v>82</v>
      </c>
      <c r="AV608" s="13" t="s">
        <v>82</v>
      </c>
      <c r="AW608" s="13" t="s">
        <v>31</v>
      </c>
      <c r="AX608" s="13" t="s">
        <v>75</v>
      </c>
      <c r="AY608" s="232" t="s">
        <v>203</v>
      </c>
    </row>
    <row r="609" spans="2:51" s="13" customFormat="1" ht="22.5">
      <c r="B609" s="222"/>
      <c r="C609" s="223"/>
      <c r="D609" s="224" t="s">
        <v>211</v>
      </c>
      <c r="E609" s="225" t="s">
        <v>1</v>
      </c>
      <c r="F609" s="226" t="s">
        <v>6670</v>
      </c>
      <c r="G609" s="223"/>
      <c r="H609" s="225" t="s">
        <v>1</v>
      </c>
      <c r="I609" s="227"/>
      <c r="J609" s="223"/>
      <c r="K609" s="223"/>
      <c r="L609" s="228"/>
      <c r="M609" s="229"/>
      <c r="N609" s="230"/>
      <c r="O609" s="230"/>
      <c r="P609" s="230"/>
      <c r="Q609" s="230"/>
      <c r="R609" s="230"/>
      <c r="S609" s="230"/>
      <c r="T609" s="231"/>
      <c r="AT609" s="232" t="s">
        <v>211</v>
      </c>
      <c r="AU609" s="232" t="s">
        <v>82</v>
      </c>
      <c r="AV609" s="13" t="s">
        <v>82</v>
      </c>
      <c r="AW609" s="13" t="s">
        <v>31</v>
      </c>
      <c r="AX609" s="13" t="s">
        <v>75</v>
      </c>
      <c r="AY609" s="232" t="s">
        <v>203</v>
      </c>
    </row>
    <row r="610" spans="2:51" s="13" customFormat="1" ht="33.75">
      <c r="B610" s="222"/>
      <c r="C610" s="223"/>
      <c r="D610" s="224" t="s">
        <v>211</v>
      </c>
      <c r="E610" s="225" t="s">
        <v>1</v>
      </c>
      <c r="F610" s="226" t="s">
        <v>6671</v>
      </c>
      <c r="G610" s="223"/>
      <c r="H610" s="225" t="s">
        <v>1</v>
      </c>
      <c r="I610" s="227"/>
      <c r="J610" s="223"/>
      <c r="K610" s="223"/>
      <c r="L610" s="228"/>
      <c r="M610" s="229"/>
      <c r="N610" s="230"/>
      <c r="O610" s="230"/>
      <c r="P610" s="230"/>
      <c r="Q610" s="230"/>
      <c r="R610" s="230"/>
      <c r="S610" s="230"/>
      <c r="T610" s="231"/>
      <c r="AT610" s="232" t="s">
        <v>211</v>
      </c>
      <c r="AU610" s="232" t="s">
        <v>82</v>
      </c>
      <c r="AV610" s="13" t="s">
        <v>82</v>
      </c>
      <c r="AW610" s="13" t="s">
        <v>31</v>
      </c>
      <c r="AX610" s="13" t="s">
        <v>75</v>
      </c>
      <c r="AY610" s="232" t="s">
        <v>203</v>
      </c>
    </row>
    <row r="611" spans="2:51" s="13" customFormat="1" ht="22.5">
      <c r="B611" s="222"/>
      <c r="C611" s="223"/>
      <c r="D611" s="224" t="s">
        <v>211</v>
      </c>
      <c r="E611" s="225" t="s">
        <v>1</v>
      </c>
      <c r="F611" s="226" t="s">
        <v>6672</v>
      </c>
      <c r="G611" s="223"/>
      <c r="H611" s="225" t="s">
        <v>1</v>
      </c>
      <c r="I611" s="227"/>
      <c r="J611" s="223"/>
      <c r="K611" s="223"/>
      <c r="L611" s="228"/>
      <c r="M611" s="229"/>
      <c r="N611" s="230"/>
      <c r="O611" s="230"/>
      <c r="P611" s="230"/>
      <c r="Q611" s="230"/>
      <c r="R611" s="230"/>
      <c r="S611" s="230"/>
      <c r="T611" s="231"/>
      <c r="AT611" s="232" t="s">
        <v>211</v>
      </c>
      <c r="AU611" s="232" t="s">
        <v>82</v>
      </c>
      <c r="AV611" s="13" t="s">
        <v>82</v>
      </c>
      <c r="AW611" s="13" t="s">
        <v>31</v>
      </c>
      <c r="AX611" s="13" t="s">
        <v>75</v>
      </c>
      <c r="AY611" s="232" t="s">
        <v>203</v>
      </c>
    </row>
    <row r="612" spans="2:51" s="13" customFormat="1" ht="33.75">
      <c r="B612" s="222"/>
      <c r="C612" s="223"/>
      <c r="D612" s="224" t="s">
        <v>211</v>
      </c>
      <c r="E612" s="225" t="s">
        <v>1</v>
      </c>
      <c r="F612" s="226" t="s">
        <v>6673</v>
      </c>
      <c r="G612" s="223"/>
      <c r="H612" s="225" t="s">
        <v>1</v>
      </c>
      <c r="I612" s="227"/>
      <c r="J612" s="223"/>
      <c r="K612" s="223"/>
      <c r="L612" s="228"/>
      <c r="M612" s="229"/>
      <c r="N612" s="230"/>
      <c r="O612" s="230"/>
      <c r="P612" s="230"/>
      <c r="Q612" s="230"/>
      <c r="R612" s="230"/>
      <c r="S612" s="230"/>
      <c r="T612" s="231"/>
      <c r="AT612" s="232" t="s">
        <v>211</v>
      </c>
      <c r="AU612" s="232" t="s">
        <v>82</v>
      </c>
      <c r="AV612" s="13" t="s">
        <v>82</v>
      </c>
      <c r="AW612" s="13" t="s">
        <v>31</v>
      </c>
      <c r="AX612" s="13" t="s">
        <v>75</v>
      </c>
      <c r="AY612" s="232" t="s">
        <v>203</v>
      </c>
    </row>
    <row r="613" spans="2:51" s="13" customFormat="1" ht="11.25">
      <c r="B613" s="222"/>
      <c r="C613" s="223"/>
      <c r="D613" s="224" t="s">
        <v>211</v>
      </c>
      <c r="E613" s="225" t="s">
        <v>1</v>
      </c>
      <c r="F613" s="226" t="s">
        <v>6674</v>
      </c>
      <c r="G613" s="223"/>
      <c r="H613" s="225" t="s">
        <v>1</v>
      </c>
      <c r="I613" s="227"/>
      <c r="J613" s="223"/>
      <c r="K613" s="223"/>
      <c r="L613" s="228"/>
      <c r="M613" s="229"/>
      <c r="N613" s="230"/>
      <c r="O613" s="230"/>
      <c r="P613" s="230"/>
      <c r="Q613" s="230"/>
      <c r="R613" s="230"/>
      <c r="S613" s="230"/>
      <c r="T613" s="231"/>
      <c r="AT613" s="232" t="s">
        <v>211</v>
      </c>
      <c r="AU613" s="232" t="s">
        <v>82</v>
      </c>
      <c r="AV613" s="13" t="s">
        <v>82</v>
      </c>
      <c r="AW613" s="13" t="s">
        <v>31</v>
      </c>
      <c r="AX613" s="13" t="s">
        <v>75</v>
      </c>
      <c r="AY613" s="232" t="s">
        <v>203</v>
      </c>
    </row>
    <row r="614" spans="2:51" s="13" customFormat="1" ht="33.75">
      <c r="B614" s="222"/>
      <c r="C614" s="223"/>
      <c r="D614" s="224" t="s">
        <v>211</v>
      </c>
      <c r="E614" s="225" t="s">
        <v>1</v>
      </c>
      <c r="F614" s="226" t="s">
        <v>6675</v>
      </c>
      <c r="G614" s="223"/>
      <c r="H614" s="225" t="s">
        <v>1</v>
      </c>
      <c r="I614" s="227"/>
      <c r="J614" s="223"/>
      <c r="K614" s="223"/>
      <c r="L614" s="228"/>
      <c r="M614" s="229"/>
      <c r="N614" s="230"/>
      <c r="O614" s="230"/>
      <c r="P614" s="230"/>
      <c r="Q614" s="230"/>
      <c r="R614" s="230"/>
      <c r="S614" s="230"/>
      <c r="T614" s="231"/>
      <c r="AT614" s="232" t="s">
        <v>211</v>
      </c>
      <c r="AU614" s="232" t="s">
        <v>82</v>
      </c>
      <c r="AV614" s="13" t="s">
        <v>82</v>
      </c>
      <c r="AW614" s="13" t="s">
        <v>31</v>
      </c>
      <c r="AX614" s="13" t="s">
        <v>75</v>
      </c>
      <c r="AY614" s="232" t="s">
        <v>203</v>
      </c>
    </row>
    <row r="615" spans="2:51" s="13" customFormat="1" ht="33.75">
      <c r="B615" s="222"/>
      <c r="C615" s="223"/>
      <c r="D615" s="224" t="s">
        <v>211</v>
      </c>
      <c r="E615" s="225" t="s">
        <v>1</v>
      </c>
      <c r="F615" s="226" t="s">
        <v>6676</v>
      </c>
      <c r="G615" s="223"/>
      <c r="H615" s="225" t="s">
        <v>1</v>
      </c>
      <c r="I615" s="227"/>
      <c r="J615" s="223"/>
      <c r="K615" s="223"/>
      <c r="L615" s="228"/>
      <c r="M615" s="229"/>
      <c r="N615" s="230"/>
      <c r="O615" s="230"/>
      <c r="P615" s="230"/>
      <c r="Q615" s="230"/>
      <c r="R615" s="230"/>
      <c r="S615" s="230"/>
      <c r="T615" s="231"/>
      <c r="AT615" s="232" t="s">
        <v>211</v>
      </c>
      <c r="AU615" s="232" t="s">
        <v>82</v>
      </c>
      <c r="AV615" s="13" t="s">
        <v>82</v>
      </c>
      <c r="AW615" s="13" t="s">
        <v>31</v>
      </c>
      <c r="AX615" s="13" t="s">
        <v>75</v>
      </c>
      <c r="AY615" s="232" t="s">
        <v>203</v>
      </c>
    </row>
    <row r="616" spans="2:51" s="13" customFormat="1" ht="22.5">
      <c r="B616" s="222"/>
      <c r="C616" s="223"/>
      <c r="D616" s="224" t="s">
        <v>211</v>
      </c>
      <c r="E616" s="225" t="s">
        <v>1</v>
      </c>
      <c r="F616" s="226" t="s">
        <v>6677</v>
      </c>
      <c r="G616" s="223"/>
      <c r="H616" s="225" t="s">
        <v>1</v>
      </c>
      <c r="I616" s="227"/>
      <c r="J616" s="223"/>
      <c r="K616" s="223"/>
      <c r="L616" s="228"/>
      <c r="M616" s="229"/>
      <c r="N616" s="230"/>
      <c r="O616" s="230"/>
      <c r="P616" s="230"/>
      <c r="Q616" s="230"/>
      <c r="R616" s="230"/>
      <c r="S616" s="230"/>
      <c r="T616" s="231"/>
      <c r="AT616" s="232" t="s">
        <v>211</v>
      </c>
      <c r="AU616" s="232" t="s">
        <v>82</v>
      </c>
      <c r="AV616" s="13" t="s">
        <v>82</v>
      </c>
      <c r="AW616" s="13" t="s">
        <v>31</v>
      </c>
      <c r="AX616" s="13" t="s">
        <v>75</v>
      </c>
      <c r="AY616" s="232" t="s">
        <v>203</v>
      </c>
    </row>
    <row r="617" spans="2:51" s="13" customFormat="1" ht="22.5">
      <c r="B617" s="222"/>
      <c r="C617" s="223"/>
      <c r="D617" s="224" t="s">
        <v>211</v>
      </c>
      <c r="E617" s="225" t="s">
        <v>1</v>
      </c>
      <c r="F617" s="226" t="s">
        <v>6678</v>
      </c>
      <c r="G617" s="223"/>
      <c r="H617" s="225" t="s">
        <v>1</v>
      </c>
      <c r="I617" s="227"/>
      <c r="J617" s="223"/>
      <c r="K617" s="223"/>
      <c r="L617" s="228"/>
      <c r="M617" s="229"/>
      <c r="N617" s="230"/>
      <c r="O617" s="230"/>
      <c r="P617" s="230"/>
      <c r="Q617" s="230"/>
      <c r="R617" s="230"/>
      <c r="S617" s="230"/>
      <c r="T617" s="231"/>
      <c r="AT617" s="232" t="s">
        <v>211</v>
      </c>
      <c r="AU617" s="232" t="s">
        <v>82</v>
      </c>
      <c r="AV617" s="13" t="s">
        <v>82</v>
      </c>
      <c r="AW617" s="13" t="s">
        <v>31</v>
      </c>
      <c r="AX617" s="13" t="s">
        <v>75</v>
      </c>
      <c r="AY617" s="232" t="s">
        <v>203</v>
      </c>
    </row>
    <row r="618" spans="2:51" s="13" customFormat="1" ht="11.25">
      <c r="B618" s="222"/>
      <c r="C618" s="223"/>
      <c r="D618" s="224" t="s">
        <v>211</v>
      </c>
      <c r="E618" s="225" t="s">
        <v>1</v>
      </c>
      <c r="F618" s="226" t="s">
        <v>6679</v>
      </c>
      <c r="G618" s="223"/>
      <c r="H618" s="225" t="s">
        <v>1</v>
      </c>
      <c r="I618" s="227"/>
      <c r="J618" s="223"/>
      <c r="K618" s="223"/>
      <c r="L618" s="228"/>
      <c r="M618" s="229"/>
      <c r="N618" s="230"/>
      <c r="O618" s="230"/>
      <c r="P618" s="230"/>
      <c r="Q618" s="230"/>
      <c r="R618" s="230"/>
      <c r="S618" s="230"/>
      <c r="T618" s="231"/>
      <c r="AT618" s="232" t="s">
        <v>211</v>
      </c>
      <c r="AU618" s="232" t="s">
        <v>82</v>
      </c>
      <c r="AV618" s="13" t="s">
        <v>82</v>
      </c>
      <c r="AW618" s="13" t="s">
        <v>31</v>
      </c>
      <c r="AX618" s="13" t="s">
        <v>75</v>
      </c>
      <c r="AY618" s="232" t="s">
        <v>203</v>
      </c>
    </row>
    <row r="619" spans="2:51" s="13" customFormat="1" ht="22.5">
      <c r="B619" s="222"/>
      <c r="C619" s="223"/>
      <c r="D619" s="224" t="s">
        <v>211</v>
      </c>
      <c r="E619" s="225" t="s">
        <v>1</v>
      </c>
      <c r="F619" s="226" t="s">
        <v>6680</v>
      </c>
      <c r="G619" s="223"/>
      <c r="H619" s="225" t="s">
        <v>1</v>
      </c>
      <c r="I619" s="227"/>
      <c r="J619" s="223"/>
      <c r="K619" s="223"/>
      <c r="L619" s="228"/>
      <c r="M619" s="229"/>
      <c r="N619" s="230"/>
      <c r="O619" s="230"/>
      <c r="P619" s="230"/>
      <c r="Q619" s="230"/>
      <c r="R619" s="230"/>
      <c r="S619" s="230"/>
      <c r="T619" s="231"/>
      <c r="AT619" s="232" t="s">
        <v>211</v>
      </c>
      <c r="AU619" s="232" t="s">
        <v>82</v>
      </c>
      <c r="AV619" s="13" t="s">
        <v>82</v>
      </c>
      <c r="AW619" s="13" t="s">
        <v>31</v>
      </c>
      <c r="AX619" s="13" t="s">
        <v>75</v>
      </c>
      <c r="AY619" s="232" t="s">
        <v>203</v>
      </c>
    </row>
    <row r="620" spans="2:51" s="13" customFormat="1" ht="33.75">
      <c r="B620" s="222"/>
      <c r="C620" s="223"/>
      <c r="D620" s="224" t="s">
        <v>211</v>
      </c>
      <c r="E620" s="225" t="s">
        <v>1</v>
      </c>
      <c r="F620" s="226" t="s">
        <v>6681</v>
      </c>
      <c r="G620" s="223"/>
      <c r="H620" s="225" t="s">
        <v>1</v>
      </c>
      <c r="I620" s="227"/>
      <c r="J620" s="223"/>
      <c r="K620" s="223"/>
      <c r="L620" s="228"/>
      <c r="M620" s="229"/>
      <c r="N620" s="230"/>
      <c r="O620" s="230"/>
      <c r="P620" s="230"/>
      <c r="Q620" s="230"/>
      <c r="R620" s="230"/>
      <c r="S620" s="230"/>
      <c r="T620" s="231"/>
      <c r="AT620" s="232" t="s">
        <v>211</v>
      </c>
      <c r="AU620" s="232" t="s">
        <v>82</v>
      </c>
      <c r="AV620" s="13" t="s">
        <v>82</v>
      </c>
      <c r="AW620" s="13" t="s">
        <v>31</v>
      </c>
      <c r="AX620" s="13" t="s">
        <v>75</v>
      </c>
      <c r="AY620" s="232" t="s">
        <v>203</v>
      </c>
    </row>
    <row r="621" spans="2:51" s="13" customFormat="1" ht="11.25">
      <c r="B621" s="222"/>
      <c r="C621" s="223"/>
      <c r="D621" s="224" t="s">
        <v>211</v>
      </c>
      <c r="E621" s="225" t="s">
        <v>1</v>
      </c>
      <c r="F621" s="226" t="s">
        <v>6682</v>
      </c>
      <c r="G621" s="223"/>
      <c r="H621" s="225" t="s">
        <v>1</v>
      </c>
      <c r="I621" s="227"/>
      <c r="J621" s="223"/>
      <c r="K621" s="223"/>
      <c r="L621" s="228"/>
      <c r="M621" s="229"/>
      <c r="N621" s="230"/>
      <c r="O621" s="230"/>
      <c r="P621" s="230"/>
      <c r="Q621" s="230"/>
      <c r="R621" s="230"/>
      <c r="S621" s="230"/>
      <c r="T621" s="231"/>
      <c r="AT621" s="232" t="s">
        <v>211</v>
      </c>
      <c r="AU621" s="232" t="s">
        <v>82</v>
      </c>
      <c r="AV621" s="13" t="s">
        <v>82</v>
      </c>
      <c r="AW621" s="13" t="s">
        <v>31</v>
      </c>
      <c r="AX621" s="13" t="s">
        <v>75</v>
      </c>
      <c r="AY621" s="232" t="s">
        <v>203</v>
      </c>
    </row>
    <row r="622" spans="2:51" s="13" customFormat="1" ht="11.25">
      <c r="B622" s="222"/>
      <c r="C622" s="223"/>
      <c r="D622" s="224" t="s">
        <v>211</v>
      </c>
      <c r="E622" s="225" t="s">
        <v>1</v>
      </c>
      <c r="F622" s="226" t="s">
        <v>6683</v>
      </c>
      <c r="G622" s="223"/>
      <c r="H622" s="225" t="s">
        <v>1</v>
      </c>
      <c r="I622" s="227"/>
      <c r="J622" s="223"/>
      <c r="K622" s="223"/>
      <c r="L622" s="228"/>
      <c r="M622" s="229"/>
      <c r="N622" s="230"/>
      <c r="O622" s="230"/>
      <c r="P622" s="230"/>
      <c r="Q622" s="230"/>
      <c r="R622" s="230"/>
      <c r="S622" s="230"/>
      <c r="T622" s="231"/>
      <c r="AT622" s="232" t="s">
        <v>211</v>
      </c>
      <c r="AU622" s="232" t="s">
        <v>82</v>
      </c>
      <c r="AV622" s="13" t="s">
        <v>82</v>
      </c>
      <c r="AW622" s="13" t="s">
        <v>31</v>
      </c>
      <c r="AX622" s="13" t="s">
        <v>75</v>
      </c>
      <c r="AY622" s="232" t="s">
        <v>203</v>
      </c>
    </row>
    <row r="623" spans="2:51" s="14" customFormat="1" ht="11.25">
      <c r="B623" s="233"/>
      <c r="C623" s="234"/>
      <c r="D623" s="224" t="s">
        <v>211</v>
      </c>
      <c r="E623" s="235" t="s">
        <v>1</v>
      </c>
      <c r="F623" s="236" t="s">
        <v>82</v>
      </c>
      <c r="G623" s="234"/>
      <c r="H623" s="237">
        <v>1</v>
      </c>
      <c r="I623" s="238"/>
      <c r="J623" s="234"/>
      <c r="K623" s="234"/>
      <c r="L623" s="239"/>
      <c r="M623" s="240"/>
      <c r="N623" s="241"/>
      <c r="O623" s="241"/>
      <c r="P623" s="241"/>
      <c r="Q623" s="241"/>
      <c r="R623" s="241"/>
      <c r="S623" s="241"/>
      <c r="T623" s="242"/>
      <c r="AT623" s="243" t="s">
        <v>211</v>
      </c>
      <c r="AU623" s="243" t="s">
        <v>82</v>
      </c>
      <c r="AV623" s="14" t="s">
        <v>84</v>
      </c>
      <c r="AW623" s="14" t="s">
        <v>31</v>
      </c>
      <c r="AX623" s="14" t="s">
        <v>75</v>
      </c>
      <c r="AY623" s="243" t="s">
        <v>203</v>
      </c>
    </row>
    <row r="624" spans="2:51" s="15" customFormat="1" ht="11.25">
      <c r="B624" s="261"/>
      <c r="C624" s="262"/>
      <c r="D624" s="224" t="s">
        <v>211</v>
      </c>
      <c r="E624" s="263" t="s">
        <v>1</v>
      </c>
      <c r="F624" s="264" t="s">
        <v>5614</v>
      </c>
      <c r="G624" s="262"/>
      <c r="H624" s="265">
        <v>1</v>
      </c>
      <c r="I624" s="266"/>
      <c r="J624" s="262"/>
      <c r="K624" s="262"/>
      <c r="L624" s="267"/>
      <c r="M624" s="268"/>
      <c r="N624" s="269"/>
      <c r="O624" s="269"/>
      <c r="P624" s="269"/>
      <c r="Q624" s="269"/>
      <c r="R624" s="269"/>
      <c r="S624" s="269"/>
      <c r="T624" s="270"/>
      <c r="AT624" s="271" t="s">
        <v>211</v>
      </c>
      <c r="AU624" s="271" t="s">
        <v>82</v>
      </c>
      <c r="AV624" s="15" t="s">
        <v>209</v>
      </c>
      <c r="AW624" s="15" t="s">
        <v>31</v>
      </c>
      <c r="AX624" s="15" t="s">
        <v>82</v>
      </c>
      <c r="AY624" s="271" t="s">
        <v>203</v>
      </c>
    </row>
    <row r="625" spans="1:65" s="2" customFormat="1" ht="33" customHeight="1">
      <c r="A625" s="35"/>
      <c r="B625" s="36"/>
      <c r="C625" s="209" t="s">
        <v>2386</v>
      </c>
      <c r="D625" s="209" t="s">
        <v>205</v>
      </c>
      <c r="E625" s="210" t="s">
        <v>6856</v>
      </c>
      <c r="F625" s="211" t="s">
        <v>6857</v>
      </c>
      <c r="G625" s="212" t="s">
        <v>208</v>
      </c>
      <c r="H625" s="213">
        <v>1</v>
      </c>
      <c r="I625" s="214"/>
      <c r="J625" s="215">
        <f>ROUND(I625*H625,2)</f>
        <v>0</v>
      </c>
      <c r="K625" s="211" t="s">
        <v>1</v>
      </c>
      <c r="L625" s="40"/>
      <c r="M625" s="216" t="s">
        <v>1</v>
      </c>
      <c r="N625" s="217" t="s">
        <v>40</v>
      </c>
      <c r="O625" s="72"/>
      <c r="P625" s="218">
        <f>O625*H625</f>
        <v>0</v>
      </c>
      <c r="Q625" s="218">
        <v>0</v>
      </c>
      <c r="R625" s="218">
        <f>Q625*H625</f>
        <v>0</v>
      </c>
      <c r="S625" s="218">
        <v>0</v>
      </c>
      <c r="T625" s="219">
        <f>S625*H625</f>
        <v>0</v>
      </c>
      <c r="U625" s="35"/>
      <c r="V625" s="35"/>
      <c r="W625" s="35"/>
      <c r="X625" s="35"/>
      <c r="Y625" s="35"/>
      <c r="Z625" s="35"/>
      <c r="AA625" s="35"/>
      <c r="AB625" s="35"/>
      <c r="AC625" s="35"/>
      <c r="AD625" s="35"/>
      <c r="AE625" s="35"/>
      <c r="AR625" s="220" t="s">
        <v>209</v>
      </c>
      <c r="AT625" s="220" t="s">
        <v>205</v>
      </c>
      <c r="AU625" s="220" t="s">
        <v>82</v>
      </c>
      <c r="AY625" s="18" t="s">
        <v>203</v>
      </c>
      <c r="BE625" s="221">
        <f>IF(N625="základní",J625,0)</f>
        <v>0</v>
      </c>
      <c r="BF625" s="221">
        <f>IF(N625="snížená",J625,0)</f>
        <v>0</v>
      </c>
      <c r="BG625" s="221">
        <f>IF(N625="zákl. přenesená",J625,0)</f>
        <v>0</v>
      </c>
      <c r="BH625" s="221">
        <f>IF(N625="sníž. přenesená",J625,0)</f>
        <v>0</v>
      </c>
      <c r="BI625" s="221">
        <f>IF(N625="nulová",J625,0)</f>
        <v>0</v>
      </c>
      <c r="BJ625" s="18" t="s">
        <v>82</v>
      </c>
      <c r="BK625" s="221">
        <f>ROUND(I625*H625,2)</f>
        <v>0</v>
      </c>
      <c r="BL625" s="18" t="s">
        <v>209</v>
      </c>
      <c r="BM625" s="220" t="s">
        <v>3575</v>
      </c>
    </row>
    <row r="626" spans="1:65" s="13" customFormat="1" ht="11.25">
      <c r="B626" s="222"/>
      <c r="C626" s="223"/>
      <c r="D626" s="224" t="s">
        <v>211</v>
      </c>
      <c r="E626" s="225" t="s">
        <v>1</v>
      </c>
      <c r="F626" s="226" t="s">
        <v>6683</v>
      </c>
      <c r="G626" s="223"/>
      <c r="H626" s="225" t="s">
        <v>1</v>
      </c>
      <c r="I626" s="227"/>
      <c r="J626" s="223"/>
      <c r="K626" s="223"/>
      <c r="L626" s="228"/>
      <c r="M626" s="229"/>
      <c r="N626" s="230"/>
      <c r="O626" s="230"/>
      <c r="P626" s="230"/>
      <c r="Q626" s="230"/>
      <c r="R626" s="230"/>
      <c r="S626" s="230"/>
      <c r="T626" s="231"/>
      <c r="AT626" s="232" t="s">
        <v>211</v>
      </c>
      <c r="AU626" s="232" t="s">
        <v>82</v>
      </c>
      <c r="AV626" s="13" t="s">
        <v>82</v>
      </c>
      <c r="AW626" s="13" t="s">
        <v>31</v>
      </c>
      <c r="AX626" s="13" t="s">
        <v>75</v>
      </c>
      <c r="AY626" s="232" t="s">
        <v>203</v>
      </c>
    </row>
    <row r="627" spans="1:65" s="14" customFormat="1" ht="11.25">
      <c r="B627" s="233"/>
      <c r="C627" s="234"/>
      <c r="D627" s="224" t="s">
        <v>211</v>
      </c>
      <c r="E627" s="235" t="s">
        <v>1</v>
      </c>
      <c r="F627" s="236" t="s">
        <v>82</v>
      </c>
      <c r="G627" s="234"/>
      <c r="H627" s="237">
        <v>1</v>
      </c>
      <c r="I627" s="238"/>
      <c r="J627" s="234"/>
      <c r="K627" s="234"/>
      <c r="L627" s="239"/>
      <c r="M627" s="240"/>
      <c r="N627" s="241"/>
      <c r="O627" s="241"/>
      <c r="P627" s="241"/>
      <c r="Q627" s="241"/>
      <c r="R627" s="241"/>
      <c r="S627" s="241"/>
      <c r="T627" s="242"/>
      <c r="AT627" s="243" t="s">
        <v>211</v>
      </c>
      <c r="AU627" s="243" t="s">
        <v>82</v>
      </c>
      <c r="AV627" s="14" t="s">
        <v>84</v>
      </c>
      <c r="AW627" s="14" t="s">
        <v>31</v>
      </c>
      <c r="AX627" s="14" t="s">
        <v>75</v>
      </c>
      <c r="AY627" s="243" t="s">
        <v>203</v>
      </c>
    </row>
    <row r="628" spans="1:65" s="15" customFormat="1" ht="11.25">
      <c r="B628" s="261"/>
      <c r="C628" s="262"/>
      <c r="D628" s="224" t="s">
        <v>211</v>
      </c>
      <c r="E628" s="263" t="s">
        <v>1</v>
      </c>
      <c r="F628" s="264" t="s">
        <v>5614</v>
      </c>
      <c r="G628" s="262"/>
      <c r="H628" s="265">
        <v>1</v>
      </c>
      <c r="I628" s="266"/>
      <c r="J628" s="262"/>
      <c r="K628" s="262"/>
      <c r="L628" s="267"/>
      <c r="M628" s="268"/>
      <c r="N628" s="269"/>
      <c r="O628" s="269"/>
      <c r="P628" s="269"/>
      <c r="Q628" s="269"/>
      <c r="R628" s="269"/>
      <c r="S628" s="269"/>
      <c r="T628" s="270"/>
      <c r="AT628" s="271" t="s">
        <v>211</v>
      </c>
      <c r="AU628" s="271" t="s">
        <v>82</v>
      </c>
      <c r="AV628" s="15" t="s">
        <v>209</v>
      </c>
      <c r="AW628" s="15" t="s">
        <v>31</v>
      </c>
      <c r="AX628" s="15" t="s">
        <v>82</v>
      </c>
      <c r="AY628" s="271" t="s">
        <v>203</v>
      </c>
    </row>
    <row r="629" spans="1:65" s="2" customFormat="1" ht="33" customHeight="1">
      <c r="A629" s="35"/>
      <c r="B629" s="36"/>
      <c r="C629" s="209" t="s">
        <v>2391</v>
      </c>
      <c r="D629" s="209" t="s">
        <v>205</v>
      </c>
      <c r="E629" s="210" t="s">
        <v>6858</v>
      </c>
      <c r="F629" s="211" t="s">
        <v>6859</v>
      </c>
      <c r="G629" s="212" t="s">
        <v>208</v>
      </c>
      <c r="H629" s="213">
        <v>1</v>
      </c>
      <c r="I629" s="214"/>
      <c r="J629" s="215">
        <f>ROUND(I629*H629,2)</f>
        <v>0</v>
      </c>
      <c r="K629" s="211" t="s">
        <v>1</v>
      </c>
      <c r="L629" s="40"/>
      <c r="M629" s="216" t="s">
        <v>1</v>
      </c>
      <c r="N629" s="217" t="s">
        <v>40</v>
      </c>
      <c r="O629" s="72"/>
      <c r="P629" s="218">
        <f>O629*H629</f>
        <v>0</v>
      </c>
      <c r="Q629" s="218">
        <v>0</v>
      </c>
      <c r="R629" s="218">
        <f>Q629*H629</f>
        <v>0</v>
      </c>
      <c r="S629" s="218">
        <v>0</v>
      </c>
      <c r="T629" s="219">
        <f>S629*H629</f>
        <v>0</v>
      </c>
      <c r="U629" s="35"/>
      <c r="V629" s="35"/>
      <c r="W629" s="35"/>
      <c r="X629" s="35"/>
      <c r="Y629" s="35"/>
      <c r="Z629" s="35"/>
      <c r="AA629" s="35"/>
      <c r="AB629" s="35"/>
      <c r="AC629" s="35"/>
      <c r="AD629" s="35"/>
      <c r="AE629" s="35"/>
      <c r="AR629" s="220" t="s">
        <v>209</v>
      </c>
      <c r="AT629" s="220" t="s">
        <v>205</v>
      </c>
      <c r="AU629" s="220" t="s">
        <v>82</v>
      </c>
      <c r="AY629" s="18" t="s">
        <v>203</v>
      </c>
      <c r="BE629" s="221">
        <f>IF(N629="základní",J629,0)</f>
        <v>0</v>
      </c>
      <c r="BF629" s="221">
        <f>IF(N629="snížená",J629,0)</f>
        <v>0</v>
      </c>
      <c r="BG629" s="221">
        <f>IF(N629="zákl. přenesená",J629,0)</f>
        <v>0</v>
      </c>
      <c r="BH629" s="221">
        <f>IF(N629="sníž. přenesená",J629,0)</f>
        <v>0</v>
      </c>
      <c r="BI629" s="221">
        <f>IF(N629="nulová",J629,0)</f>
        <v>0</v>
      </c>
      <c r="BJ629" s="18" t="s">
        <v>82</v>
      </c>
      <c r="BK629" s="221">
        <f>ROUND(I629*H629,2)</f>
        <v>0</v>
      </c>
      <c r="BL629" s="18" t="s">
        <v>209</v>
      </c>
      <c r="BM629" s="220" t="s">
        <v>3588</v>
      </c>
    </row>
    <row r="630" spans="1:65" s="13" customFormat="1" ht="11.25">
      <c r="B630" s="222"/>
      <c r="C630" s="223"/>
      <c r="D630" s="224" t="s">
        <v>211</v>
      </c>
      <c r="E630" s="225" t="s">
        <v>1</v>
      </c>
      <c r="F630" s="226" t="s">
        <v>6693</v>
      </c>
      <c r="G630" s="223"/>
      <c r="H630" s="225" t="s">
        <v>1</v>
      </c>
      <c r="I630" s="227"/>
      <c r="J630" s="223"/>
      <c r="K630" s="223"/>
      <c r="L630" s="228"/>
      <c r="M630" s="229"/>
      <c r="N630" s="230"/>
      <c r="O630" s="230"/>
      <c r="P630" s="230"/>
      <c r="Q630" s="230"/>
      <c r="R630" s="230"/>
      <c r="S630" s="230"/>
      <c r="T630" s="231"/>
      <c r="AT630" s="232" t="s">
        <v>211</v>
      </c>
      <c r="AU630" s="232" t="s">
        <v>82</v>
      </c>
      <c r="AV630" s="13" t="s">
        <v>82</v>
      </c>
      <c r="AW630" s="13" t="s">
        <v>31</v>
      </c>
      <c r="AX630" s="13" t="s">
        <v>75</v>
      </c>
      <c r="AY630" s="232" t="s">
        <v>203</v>
      </c>
    </row>
    <row r="631" spans="1:65" s="14" customFormat="1" ht="11.25">
      <c r="B631" s="233"/>
      <c r="C631" s="234"/>
      <c r="D631" s="224" t="s">
        <v>211</v>
      </c>
      <c r="E631" s="235" t="s">
        <v>1</v>
      </c>
      <c r="F631" s="236" t="s">
        <v>82</v>
      </c>
      <c r="G631" s="234"/>
      <c r="H631" s="237">
        <v>1</v>
      </c>
      <c r="I631" s="238"/>
      <c r="J631" s="234"/>
      <c r="K631" s="234"/>
      <c r="L631" s="239"/>
      <c r="M631" s="240"/>
      <c r="N631" s="241"/>
      <c r="O631" s="241"/>
      <c r="P631" s="241"/>
      <c r="Q631" s="241"/>
      <c r="R631" s="241"/>
      <c r="S631" s="241"/>
      <c r="T631" s="242"/>
      <c r="AT631" s="243" t="s">
        <v>211</v>
      </c>
      <c r="AU631" s="243" t="s">
        <v>82</v>
      </c>
      <c r="AV631" s="14" t="s">
        <v>84</v>
      </c>
      <c r="AW631" s="14" t="s">
        <v>31</v>
      </c>
      <c r="AX631" s="14" t="s">
        <v>75</v>
      </c>
      <c r="AY631" s="243" t="s">
        <v>203</v>
      </c>
    </row>
    <row r="632" spans="1:65" s="15" customFormat="1" ht="11.25">
      <c r="B632" s="261"/>
      <c r="C632" s="262"/>
      <c r="D632" s="224" t="s">
        <v>211</v>
      </c>
      <c r="E632" s="263" t="s">
        <v>1</v>
      </c>
      <c r="F632" s="264" t="s">
        <v>5614</v>
      </c>
      <c r="G632" s="262"/>
      <c r="H632" s="265">
        <v>1</v>
      </c>
      <c r="I632" s="266"/>
      <c r="J632" s="262"/>
      <c r="K632" s="262"/>
      <c r="L632" s="267"/>
      <c r="M632" s="268"/>
      <c r="N632" s="269"/>
      <c r="O632" s="269"/>
      <c r="P632" s="269"/>
      <c r="Q632" s="269"/>
      <c r="R632" s="269"/>
      <c r="S632" s="269"/>
      <c r="T632" s="270"/>
      <c r="AT632" s="271" t="s">
        <v>211</v>
      </c>
      <c r="AU632" s="271" t="s">
        <v>82</v>
      </c>
      <c r="AV632" s="15" t="s">
        <v>209</v>
      </c>
      <c r="AW632" s="15" t="s">
        <v>31</v>
      </c>
      <c r="AX632" s="15" t="s">
        <v>82</v>
      </c>
      <c r="AY632" s="271" t="s">
        <v>203</v>
      </c>
    </row>
    <row r="633" spans="1:65" s="2" customFormat="1" ht="33" customHeight="1">
      <c r="A633" s="35"/>
      <c r="B633" s="36"/>
      <c r="C633" s="209" t="s">
        <v>2396</v>
      </c>
      <c r="D633" s="209" t="s">
        <v>205</v>
      </c>
      <c r="E633" s="210" t="s">
        <v>6860</v>
      </c>
      <c r="F633" s="211" t="s">
        <v>6690</v>
      </c>
      <c r="G633" s="212" t="s">
        <v>208</v>
      </c>
      <c r="H633" s="213">
        <v>1</v>
      </c>
      <c r="I633" s="214"/>
      <c r="J633" s="215">
        <f>ROUND(I633*H633,2)</f>
        <v>0</v>
      </c>
      <c r="K633" s="211" t="s">
        <v>1</v>
      </c>
      <c r="L633" s="40"/>
      <c r="M633" s="216" t="s">
        <v>1</v>
      </c>
      <c r="N633" s="217" t="s">
        <v>40</v>
      </c>
      <c r="O633" s="72"/>
      <c r="P633" s="218">
        <f>O633*H633</f>
        <v>0</v>
      </c>
      <c r="Q633" s="218">
        <v>0</v>
      </c>
      <c r="R633" s="218">
        <f>Q633*H633</f>
        <v>0</v>
      </c>
      <c r="S633" s="218">
        <v>0</v>
      </c>
      <c r="T633" s="219">
        <f>S633*H633</f>
        <v>0</v>
      </c>
      <c r="U633" s="35"/>
      <c r="V633" s="35"/>
      <c r="W633" s="35"/>
      <c r="X633" s="35"/>
      <c r="Y633" s="35"/>
      <c r="Z633" s="35"/>
      <c r="AA633" s="35"/>
      <c r="AB633" s="35"/>
      <c r="AC633" s="35"/>
      <c r="AD633" s="35"/>
      <c r="AE633" s="35"/>
      <c r="AR633" s="220" t="s">
        <v>209</v>
      </c>
      <c r="AT633" s="220" t="s">
        <v>205</v>
      </c>
      <c r="AU633" s="220" t="s">
        <v>82</v>
      </c>
      <c r="AY633" s="18" t="s">
        <v>203</v>
      </c>
      <c r="BE633" s="221">
        <f>IF(N633="základní",J633,0)</f>
        <v>0</v>
      </c>
      <c r="BF633" s="221">
        <f>IF(N633="snížená",J633,0)</f>
        <v>0</v>
      </c>
      <c r="BG633" s="221">
        <f>IF(N633="zákl. přenesená",J633,0)</f>
        <v>0</v>
      </c>
      <c r="BH633" s="221">
        <f>IF(N633="sníž. přenesená",J633,0)</f>
        <v>0</v>
      </c>
      <c r="BI633" s="221">
        <f>IF(N633="nulová",J633,0)</f>
        <v>0</v>
      </c>
      <c r="BJ633" s="18" t="s">
        <v>82</v>
      </c>
      <c r="BK633" s="221">
        <f>ROUND(I633*H633,2)</f>
        <v>0</v>
      </c>
      <c r="BL633" s="18" t="s">
        <v>209</v>
      </c>
      <c r="BM633" s="220" t="s">
        <v>3598</v>
      </c>
    </row>
    <row r="634" spans="1:65" s="13" customFormat="1" ht="11.25">
      <c r="B634" s="222"/>
      <c r="C634" s="223"/>
      <c r="D634" s="224" t="s">
        <v>211</v>
      </c>
      <c r="E634" s="225" t="s">
        <v>1</v>
      </c>
      <c r="F634" s="226" t="s">
        <v>6693</v>
      </c>
      <c r="G634" s="223"/>
      <c r="H634" s="225" t="s">
        <v>1</v>
      </c>
      <c r="I634" s="227"/>
      <c r="J634" s="223"/>
      <c r="K634" s="223"/>
      <c r="L634" s="228"/>
      <c r="M634" s="229"/>
      <c r="N634" s="230"/>
      <c r="O634" s="230"/>
      <c r="P634" s="230"/>
      <c r="Q634" s="230"/>
      <c r="R634" s="230"/>
      <c r="S634" s="230"/>
      <c r="T634" s="231"/>
      <c r="AT634" s="232" t="s">
        <v>211</v>
      </c>
      <c r="AU634" s="232" t="s">
        <v>82</v>
      </c>
      <c r="AV634" s="13" t="s">
        <v>82</v>
      </c>
      <c r="AW634" s="13" t="s">
        <v>31</v>
      </c>
      <c r="AX634" s="13" t="s">
        <v>75</v>
      </c>
      <c r="AY634" s="232" t="s">
        <v>203</v>
      </c>
    </row>
    <row r="635" spans="1:65" s="14" customFormat="1" ht="11.25">
      <c r="B635" s="233"/>
      <c r="C635" s="234"/>
      <c r="D635" s="224" t="s">
        <v>211</v>
      </c>
      <c r="E635" s="235" t="s">
        <v>1</v>
      </c>
      <c r="F635" s="236" t="s">
        <v>82</v>
      </c>
      <c r="G635" s="234"/>
      <c r="H635" s="237">
        <v>1</v>
      </c>
      <c r="I635" s="238"/>
      <c r="J635" s="234"/>
      <c r="K635" s="234"/>
      <c r="L635" s="239"/>
      <c r="M635" s="240"/>
      <c r="N635" s="241"/>
      <c r="O635" s="241"/>
      <c r="P635" s="241"/>
      <c r="Q635" s="241"/>
      <c r="R635" s="241"/>
      <c r="S635" s="241"/>
      <c r="T635" s="242"/>
      <c r="AT635" s="243" t="s">
        <v>211</v>
      </c>
      <c r="AU635" s="243" t="s">
        <v>82</v>
      </c>
      <c r="AV635" s="14" t="s">
        <v>84</v>
      </c>
      <c r="AW635" s="14" t="s">
        <v>31</v>
      </c>
      <c r="AX635" s="14" t="s">
        <v>75</v>
      </c>
      <c r="AY635" s="243" t="s">
        <v>203</v>
      </c>
    </row>
    <row r="636" spans="1:65" s="15" customFormat="1" ht="11.25">
      <c r="B636" s="261"/>
      <c r="C636" s="262"/>
      <c r="D636" s="224" t="s">
        <v>211</v>
      </c>
      <c r="E636" s="263" t="s">
        <v>1</v>
      </c>
      <c r="F636" s="264" t="s">
        <v>5614</v>
      </c>
      <c r="G636" s="262"/>
      <c r="H636" s="265">
        <v>1</v>
      </c>
      <c r="I636" s="266"/>
      <c r="J636" s="262"/>
      <c r="K636" s="262"/>
      <c r="L636" s="267"/>
      <c r="M636" s="268"/>
      <c r="N636" s="269"/>
      <c r="O636" s="269"/>
      <c r="P636" s="269"/>
      <c r="Q636" s="269"/>
      <c r="R636" s="269"/>
      <c r="S636" s="269"/>
      <c r="T636" s="270"/>
      <c r="AT636" s="271" t="s">
        <v>211</v>
      </c>
      <c r="AU636" s="271" t="s">
        <v>82</v>
      </c>
      <c r="AV636" s="15" t="s">
        <v>209</v>
      </c>
      <c r="AW636" s="15" t="s">
        <v>31</v>
      </c>
      <c r="AX636" s="15" t="s">
        <v>82</v>
      </c>
      <c r="AY636" s="271" t="s">
        <v>203</v>
      </c>
    </row>
    <row r="637" spans="1:65" s="2" customFormat="1" ht="44.25" customHeight="1">
      <c r="A637" s="35"/>
      <c r="B637" s="36"/>
      <c r="C637" s="209" t="s">
        <v>2401</v>
      </c>
      <c r="D637" s="209" t="s">
        <v>205</v>
      </c>
      <c r="E637" s="210" t="s">
        <v>6861</v>
      </c>
      <c r="F637" s="211" t="s">
        <v>6692</v>
      </c>
      <c r="G637" s="212" t="s">
        <v>208</v>
      </c>
      <c r="H637" s="213">
        <v>1</v>
      </c>
      <c r="I637" s="214"/>
      <c r="J637" s="215">
        <f>ROUND(I637*H637,2)</f>
        <v>0</v>
      </c>
      <c r="K637" s="211" t="s">
        <v>1</v>
      </c>
      <c r="L637" s="40"/>
      <c r="M637" s="216" t="s">
        <v>1</v>
      </c>
      <c r="N637" s="217" t="s">
        <v>40</v>
      </c>
      <c r="O637" s="72"/>
      <c r="P637" s="218">
        <f>O637*H637</f>
        <v>0</v>
      </c>
      <c r="Q637" s="218">
        <v>0</v>
      </c>
      <c r="R637" s="218">
        <f>Q637*H637</f>
        <v>0</v>
      </c>
      <c r="S637" s="218">
        <v>0</v>
      </c>
      <c r="T637" s="219">
        <f>S637*H637</f>
        <v>0</v>
      </c>
      <c r="U637" s="35"/>
      <c r="V637" s="35"/>
      <c r="W637" s="35"/>
      <c r="X637" s="35"/>
      <c r="Y637" s="35"/>
      <c r="Z637" s="35"/>
      <c r="AA637" s="35"/>
      <c r="AB637" s="35"/>
      <c r="AC637" s="35"/>
      <c r="AD637" s="35"/>
      <c r="AE637" s="35"/>
      <c r="AR637" s="220" t="s">
        <v>209</v>
      </c>
      <c r="AT637" s="220" t="s">
        <v>205</v>
      </c>
      <c r="AU637" s="220" t="s">
        <v>82</v>
      </c>
      <c r="AY637" s="18" t="s">
        <v>203</v>
      </c>
      <c r="BE637" s="221">
        <f>IF(N637="základní",J637,0)</f>
        <v>0</v>
      </c>
      <c r="BF637" s="221">
        <f>IF(N637="snížená",J637,0)</f>
        <v>0</v>
      </c>
      <c r="BG637" s="221">
        <f>IF(N637="zákl. přenesená",J637,0)</f>
        <v>0</v>
      </c>
      <c r="BH637" s="221">
        <f>IF(N637="sníž. přenesená",J637,0)</f>
        <v>0</v>
      </c>
      <c r="BI637" s="221">
        <f>IF(N637="nulová",J637,0)</f>
        <v>0</v>
      </c>
      <c r="BJ637" s="18" t="s">
        <v>82</v>
      </c>
      <c r="BK637" s="221">
        <f>ROUND(I637*H637,2)</f>
        <v>0</v>
      </c>
      <c r="BL637" s="18" t="s">
        <v>209</v>
      </c>
      <c r="BM637" s="220" t="s">
        <v>3606</v>
      </c>
    </row>
    <row r="638" spans="1:65" s="13" customFormat="1" ht="11.25">
      <c r="B638" s="222"/>
      <c r="C638" s="223"/>
      <c r="D638" s="224" t="s">
        <v>211</v>
      </c>
      <c r="E638" s="225" t="s">
        <v>1</v>
      </c>
      <c r="F638" s="226" t="s">
        <v>6688</v>
      </c>
      <c r="G638" s="223"/>
      <c r="H638" s="225" t="s">
        <v>1</v>
      </c>
      <c r="I638" s="227"/>
      <c r="J638" s="223"/>
      <c r="K638" s="223"/>
      <c r="L638" s="228"/>
      <c r="M638" s="229"/>
      <c r="N638" s="230"/>
      <c r="O638" s="230"/>
      <c r="P638" s="230"/>
      <c r="Q638" s="230"/>
      <c r="R638" s="230"/>
      <c r="S638" s="230"/>
      <c r="T638" s="231"/>
      <c r="AT638" s="232" t="s">
        <v>211</v>
      </c>
      <c r="AU638" s="232" t="s">
        <v>82</v>
      </c>
      <c r="AV638" s="13" t="s">
        <v>82</v>
      </c>
      <c r="AW638" s="13" t="s">
        <v>31</v>
      </c>
      <c r="AX638" s="13" t="s">
        <v>75</v>
      </c>
      <c r="AY638" s="232" t="s">
        <v>203</v>
      </c>
    </row>
    <row r="639" spans="1:65" s="14" customFormat="1" ht="11.25">
      <c r="B639" s="233"/>
      <c r="C639" s="234"/>
      <c r="D639" s="224" t="s">
        <v>211</v>
      </c>
      <c r="E639" s="235" t="s">
        <v>1</v>
      </c>
      <c r="F639" s="236" t="s">
        <v>82</v>
      </c>
      <c r="G639" s="234"/>
      <c r="H639" s="237">
        <v>1</v>
      </c>
      <c r="I639" s="238"/>
      <c r="J639" s="234"/>
      <c r="K639" s="234"/>
      <c r="L639" s="239"/>
      <c r="M639" s="240"/>
      <c r="N639" s="241"/>
      <c r="O639" s="241"/>
      <c r="P639" s="241"/>
      <c r="Q639" s="241"/>
      <c r="R639" s="241"/>
      <c r="S639" s="241"/>
      <c r="T639" s="242"/>
      <c r="AT639" s="243" t="s">
        <v>211</v>
      </c>
      <c r="AU639" s="243" t="s">
        <v>82</v>
      </c>
      <c r="AV639" s="14" t="s">
        <v>84</v>
      </c>
      <c r="AW639" s="14" t="s">
        <v>31</v>
      </c>
      <c r="AX639" s="14" t="s">
        <v>75</v>
      </c>
      <c r="AY639" s="243" t="s">
        <v>203</v>
      </c>
    </row>
    <row r="640" spans="1:65" s="15" customFormat="1" ht="11.25">
      <c r="B640" s="261"/>
      <c r="C640" s="262"/>
      <c r="D640" s="224" t="s">
        <v>211</v>
      </c>
      <c r="E640" s="263" t="s">
        <v>1</v>
      </c>
      <c r="F640" s="264" t="s">
        <v>5614</v>
      </c>
      <c r="G640" s="262"/>
      <c r="H640" s="265">
        <v>1</v>
      </c>
      <c r="I640" s="266"/>
      <c r="J640" s="262"/>
      <c r="K640" s="262"/>
      <c r="L640" s="267"/>
      <c r="M640" s="268"/>
      <c r="N640" s="269"/>
      <c r="O640" s="269"/>
      <c r="P640" s="269"/>
      <c r="Q640" s="269"/>
      <c r="R640" s="269"/>
      <c r="S640" s="269"/>
      <c r="T640" s="270"/>
      <c r="AT640" s="271" t="s">
        <v>211</v>
      </c>
      <c r="AU640" s="271" t="s">
        <v>82</v>
      </c>
      <c r="AV640" s="15" t="s">
        <v>209</v>
      </c>
      <c r="AW640" s="15" t="s">
        <v>31</v>
      </c>
      <c r="AX640" s="15" t="s">
        <v>82</v>
      </c>
      <c r="AY640" s="271" t="s">
        <v>203</v>
      </c>
    </row>
    <row r="641" spans="1:65" s="2" customFormat="1" ht="33" customHeight="1">
      <c r="A641" s="35"/>
      <c r="B641" s="36"/>
      <c r="C641" s="209" t="s">
        <v>2406</v>
      </c>
      <c r="D641" s="209" t="s">
        <v>205</v>
      </c>
      <c r="E641" s="210" t="s">
        <v>6862</v>
      </c>
      <c r="F641" s="211" t="s">
        <v>6695</v>
      </c>
      <c r="G641" s="212" t="s">
        <v>208</v>
      </c>
      <c r="H641" s="213">
        <v>1</v>
      </c>
      <c r="I641" s="214"/>
      <c r="J641" s="215">
        <f>ROUND(I641*H641,2)</f>
        <v>0</v>
      </c>
      <c r="K641" s="211" t="s">
        <v>1</v>
      </c>
      <c r="L641" s="40"/>
      <c r="M641" s="216" t="s">
        <v>1</v>
      </c>
      <c r="N641" s="217" t="s">
        <v>40</v>
      </c>
      <c r="O641" s="72"/>
      <c r="P641" s="218">
        <f>O641*H641</f>
        <v>0</v>
      </c>
      <c r="Q641" s="218">
        <v>0</v>
      </c>
      <c r="R641" s="218">
        <f>Q641*H641</f>
        <v>0</v>
      </c>
      <c r="S641" s="218">
        <v>0</v>
      </c>
      <c r="T641" s="219">
        <f>S641*H641</f>
        <v>0</v>
      </c>
      <c r="U641" s="35"/>
      <c r="V641" s="35"/>
      <c r="W641" s="35"/>
      <c r="X641" s="35"/>
      <c r="Y641" s="35"/>
      <c r="Z641" s="35"/>
      <c r="AA641" s="35"/>
      <c r="AB641" s="35"/>
      <c r="AC641" s="35"/>
      <c r="AD641" s="35"/>
      <c r="AE641" s="35"/>
      <c r="AR641" s="220" t="s">
        <v>209</v>
      </c>
      <c r="AT641" s="220" t="s">
        <v>205</v>
      </c>
      <c r="AU641" s="220" t="s">
        <v>82</v>
      </c>
      <c r="AY641" s="18" t="s">
        <v>203</v>
      </c>
      <c r="BE641" s="221">
        <f>IF(N641="základní",J641,0)</f>
        <v>0</v>
      </c>
      <c r="BF641" s="221">
        <f>IF(N641="snížená",J641,0)</f>
        <v>0</v>
      </c>
      <c r="BG641" s="221">
        <f>IF(N641="zákl. přenesená",J641,0)</f>
        <v>0</v>
      </c>
      <c r="BH641" s="221">
        <f>IF(N641="sníž. přenesená",J641,0)</f>
        <v>0</v>
      </c>
      <c r="BI641" s="221">
        <f>IF(N641="nulová",J641,0)</f>
        <v>0</v>
      </c>
      <c r="BJ641" s="18" t="s">
        <v>82</v>
      </c>
      <c r="BK641" s="221">
        <f>ROUND(I641*H641,2)</f>
        <v>0</v>
      </c>
      <c r="BL641" s="18" t="s">
        <v>209</v>
      </c>
      <c r="BM641" s="220" t="s">
        <v>3615</v>
      </c>
    </row>
    <row r="642" spans="1:65" s="13" customFormat="1" ht="11.25">
      <c r="B642" s="222"/>
      <c r="C642" s="223"/>
      <c r="D642" s="224" t="s">
        <v>211</v>
      </c>
      <c r="E642" s="225" t="s">
        <v>1</v>
      </c>
      <c r="F642" s="226" t="s">
        <v>6688</v>
      </c>
      <c r="G642" s="223"/>
      <c r="H642" s="225" t="s">
        <v>1</v>
      </c>
      <c r="I642" s="227"/>
      <c r="J642" s="223"/>
      <c r="K642" s="223"/>
      <c r="L642" s="228"/>
      <c r="M642" s="229"/>
      <c r="N642" s="230"/>
      <c r="O642" s="230"/>
      <c r="P642" s="230"/>
      <c r="Q642" s="230"/>
      <c r="R642" s="230"/>
      <c r="S642" s="230"/>
      <c r="T642" s="231"/>
      <c r="AT642" s="232" t="s">
        <v>211</v>
      </c>
      <c r="AU642" s="232" t="s">
        <v>82</v>
      </c>
      <c r="AV642" s="13" t="s">
        <v>82</v>
      </c>
      <c r="AW642" s="13" t="s">
        <v>31</v>
      </c>
      <c r="AX642" s="13" t="s">
        <v>75</v>
      </c>
      <c r="AY642" s="232" t="s">
        <v>203</v>
      </c>
    </row>
    <row r="643" spans="1:65" s="14" customFormat="1" ht="11.25">
      <c r="B643" s="233"/>
      <c r="C643" s="234"/>
      <c r="D643" s="224" t="s">
        <v>211</v>
      </c>
      <c r="E643" s="235" t="s">
        <v>1</v>
      </c>
      <c r="F643" s="236" t="s">
        <v>82</v>
      </c>
      <c r="G643" s="234"/>
      <c r="H643" s="237">
        <v>1</v>
      </c>
      <c r="I643" s="238"/>
      <c r="J643" s="234"/>
      <c r="K643" s="234"/>
      <c r="L643" s="239"/>
      <c r="M643" s="240"/>
      <c r="N643" s="241"/>
      <c r="O643" s="241"/>
      <c r="P643" s="241"/>
      <c r="Q643" s="241"/>
      <c r="R643" s="241"/>
      <c r="S643" s="241"/>
      <c r="T643" s="242"/>
      <c r="AT643" s="243" t="s">
        <v>211</v>
      </c>
      <c r="AU643" s="243" t="s">
        <v>82</v>
      </c>
      <c r="AV643" s="14" t="s">
        <v>84</v>
      </c>
      <c r="AW643" s="14" t="s">
        <v>31</v>
      </c>
      <c r="AX643" s="14" t="s">
        <v>75</v>
      </c>
      <c r="AY643" s="243" t="s">
        <v>203</v>
      </c>
    </row>
    <row r="644" spans="1:65" s="15" customFormat="1" ht="11.25">
      <c r="B644" s="261"/>
      <c r="C644" s="262"/>
      <c r="D644" s="224" t="s">
        <v>211</v>
      </c>
      <c r="E644" s="263" t="s">
        <v>1</v>
      </c>
      <c r="F644" s="264" t="s">
        <v>5614</v>
      </c>
      <c r="G644" s="262"/>
      <c r="H644" s="265">
        <v>1</v>
      </c>
      <c r="I644" s="266"/>
      <c r="J644" s="262"/>
      <c r="K644" s="262"/>
      <c r="L644" s="267"/>
      <c r="M644" s="268"/>
      <c r="N644" s="269"/>
      <c r="O644" s="269"/>
      <c r="P644" s="269"/>
      <c r="Q644" s="269"/>
      <c r="R644" s="269"/>
      <c r="S644" s="269"/>
      <c r="T644" s="270"/>
      <c r="AT644" s="271" t="s">
        <v>211</v>
      </c>
      <c r="AU644" s="271" t="s">
        <v>82</v>
      </c>
      <c r="AV644" s="15" t="s">
        <v>209</v>
      </c>
      <c r="AW644" s="15" t="s">
        <v>31</v>
      </c>
      <c r="AX644" s="15" t="s">
        <v>82</v>
      </c>
      <c r="AY644" s="271" t="s">
        <v>203</v>
      </c>
    </row>
    <row r="645" spans="1:65" s="2" customFormat="1" ht="33" customHeight="1">
      <c r="A645" s="35"/>
      <c r="B645" s="36"/>
      <c r="C645" s="209" t="s">
        <v>2231</v>
      </c>
      <c r="D645" s="209" t="s">
        <v>205</v>
      </c>
      <c r="E645" s="210" t="s">
        <v>6863</v>
      </c>
      <c r="F645" s="211" t="s">
        <v>6697</v>
      </c>
      <c r="G645" s="212" t="s">
        <v>208</v>
      </c>
      <c r="H645" s="213">
        <v>17</v>
      </c>
      <c r="I645" s="214"/>
      <c r="J645" s="215">
        <f>ROUND(I645*H645,2)</f>
        <v>0</v>
      </c>
      <c r="K645" s="211" t="s">
        <v>1</v>
      </c>
      <c r="L645" s="40"/>
      <c r="M645" s="216" t="s">
        <v>1</v>
      </c>
      <c r="N645" s="217" t="s">
        <v>40</v>
      </c>
      <c r="O645" s="72"/>
      <c r="P645" s="218">
        <f>O645*H645</f>
        <v>0</v>
      </c>
      <c r="Q645" s="218">
        <v>0</v>
      </c>
      <c r="R645" s="218">
        <f>Q645*H645</f>
        <v>0</v>
      </c>
      <c r="S645" s="218">
        <v>0</v>
      </c>
      <c r="T645" s="219">
        <f>S645*H645</f>
        <v>0</v>
      </c>
      <c r="U645" s="35"/>
      <c r="V645" s="35"/>
      <c r="W645" s="35"/>
      <c r="X645" s="35"/>
      <c r="Y645" s="35"/>
      <c r="Z645" s="35"/>
      <c r="AA645" s="35"/>
      <c r="AB645" s="35"/>
      <c r="AC645" s="35"/>
      <c r="AD645" s="35"/>
      <c r="AE645" s="35"/>
      <c r="AR645" s="220" t="s">
        <v>209</v>
      </c>
      <c r="AT645" s="220" t="s">
        <v>205</v>
      </c>
      <c r="AU645" s="220" t="s">
        <v>82</v>
      </c>
      <c r="AY645" s="18" t="s">
        <v>203</v>
      </c>
      <c r="BE645" s="221">
        <f>IF(N645="základní",J645,0)</f>
        <v>0</v>
      </c>
      <c r="BF645" s="221">
        <f>IF(N645="snížená",J645,0)</f>
        <v>0</v>
      </c>
      <c r="BG645" s="221">
        <f>IF(N645="zákl. přenesená",J645,0)</f>
        <v>0</v>
      </c>
      <c r="BH645" s="221">
        <f>IF(N645="sníž. přenesená",J645,0)</f>
        <v>0</v>
      </c>
      <c r="BI645" s="221">
        <f>IF(N645="nulová",J645,0)</f>
        <v>0</v>
      </c>
      <c r="BJ645" s="18" t="s">
        <v>82</v>
      </c>
      <c r="BK645" s="221">
        <f>ROUND(I645*H645,2)</f>
        <v>0</v>
      </c>
      <c r="BL645" s="18" t="s">
        <v>209</v>
      </c>
      <c r="BM645" s="220" t="s">
        <v>3625</v>
      </c>
    </row>
    <row r="646" spans="1:65" s="13" customFormat="1" ht="11.25">
      <c r="B646" s="222"/>
      <c r="C646" s="223"/>
      <c r="D646" s="224" t="s">
        <v>211</v>
      </c>
      <c r="E646" s="225" t="s">
        <v>1</v>
      </c>
      <c r="F646" s="226" t="s">
        <v>6864</v>
      </c>
      <c r="G646" s="223"/>
      <c r="H646" s="225" t="s">
        <v>1</v>
      </c>
      <c r="I646" s="227"/>
      <c r="J646" s="223"/>
      <c r="K646" s="223"/>
      <c r="L646" s="228"/>
      <c r="M646" s="229"/>
      <c r="N646" s="230"/>
      <c r="O646" s="230"/>
      <c r="P646" s="230"/>
      <c r="Q646" s="230"/>
      <c r="R646" s="230"/>
      <c r="S646" s="230"/>
      <c r="T646" s="231"/>
      <c r="AT646" s="232" t="s">
        <v>211</v>
      </c>
      <c r="AU646" s="232" t="s">
        <v>82</v>
      </c>
      <c r="AV646" s="13" t="s">
        <v>82</v>
      </c>
      <c r="AW646" s="13" t="s">
        <v>31</v>
      </c>
      <c r="AX646" s="13" t="s">
        <v>75</v>
      </c>
      <c r="AY646" s="232" t="s">
        <v>203</v>
      </c>
    </row>
    <row r="647" spans="1:65" s="14" customFormat="1" ht="11.25">
      <c r="B647" s="233"/>
      <c r="C647" s="234"/>
      <c r="D647" s="224" t="s">
        <v>211</v>
      </c>
      <c r="E647" s="235" t="s">
        <v>1</v>
      </c>
      <c r="F647" s="236" t="s">
        <v>421</v>
      </c>
      <c r="G647" s="234"/>
      <c r="H647" s="237">
        <v>17</v>
      </c>
      <c r="I647" s="238"/>
      <c r="J647" s="234"/>
      <c r="K647" s="234"/>
      <c r="L647" s="239"/>
      <c r="M647" s="240"/>
      <c r="N647" s="241"/>
      <c r="O647" s="241"/>
      <c r="P647" s="241"/>
      <c r="Q647" s="241"/>
      <c r="R647" s="241"/>
      <c r="S647" s="241"/>
      <c r="T647" s="242"/>
      <c r="AT647" s="243" t="s">
        <v>211</v>
      </c>
      <c r="AU647" s="243" t="s">
        <v>82</v>
      </c>
      <c r="AV647" s="14" t="s">
        <v>84</v>
      </c>
      <c r="AW647" s="14" t="s">
        <v>31</v>
      </c>
      <c r="AX647" s="14" t="s">
        <v>75</v>
      </c>
      <c r="AY647" s="243" t="s">
        <v>203</v>
      </c>
    </row>
    <row r="648" spans="1:65" s="15" customFormat="1" ht="11.25">
      <c r="B648" s="261"/>
      <c r="C648" s="262"/>
      <c r="D648" s="224" t="s">
        <v>211</v>
      </c>
      <c r="E648" s="263" t="s">
        <v>1</v>
      </c>
      <c r="F648" s="264" t="s">
        <v>5614</v>
      </c>
      <c r="G648" s="262"/>
      <c r="H648" s="265">
        <v>17</v>
      </c>
      <c r="I648" s="266"/>
      <c r="J648" s="262"/>
      <c r="K648" s="262"/>
      <c r="L648" s="267"/>
      <c r="M648" s="268"/>
      <c r="N648" s="269"/>
      <c r="O648" s="269"/>
      <c r="P648" s="269"/>
      <c r="Q648" s="269"/>
      <c r="R648" s="269"/>
      <c r="S648" s="269"/>
      <c r="T648" s="270"/>
      <c r="AT648" s="271" t="s">
        <v>211</v>
      </c>
      <c r="AU648" s="271" t="s">
        <v>82</v>
      </c>
      <c r="AV648" s="15" t="s">
        <v>209</v>
      </c>
      <c r="AW648" s="15" t="s">
        <v>31</v>
      </c>
      <c r="AX648" s="15" t="s">
        <v>82</v>
      </c>
      <c r="AY648" s="271" t="s">
        <v>203</v>
      </c>
    </row>
    <row r="649" spans="1:65" s="2" customFormat="1" ht="16.5" customHeight="1">
      <c r="A649" s="35"/>
      <c r="B649" s="36"/>
      <c r="C649" s="209" t="s">
        <v>2417</v>
      </c>
      <c r="D649" s="209" t="s">
        <v>205</v>
      </c>
      <c r="E649" s="210" t="s">
        <v>6865</v>
      </c>
      <c r="F649" s="211" t="s">
        <v>6700</v>
      </c>
      <c r="G649" s="212" t="s">
        <v>208</v>
      </c>
      <c r="H649" s="213">
        <v>17</v>
      </c>
      <c r="I649" s="214"/>
      <c r="J649" s="215">
        <f>ROUND(I649*H649,2)</f>
        <v>0</v>
      </c>
      <c r="K649" s="211" t="s">
        <v>1</v>
      </c>
      <c r="L649" s="40"/>
      <c r="M649" s="216" t="s">
        <v>1</v>
      </c>
      <c r="N649" s="217" t="s">
        <v>40</v>
      </c>
      <c r="O649" s="72"/>
      <c r="P649" s="218">
        <f>O649*H649</f>
        <v>0</v>
      </c>
      <c r="Q649" s="218">
        <v>0</v>
      </c>
      <c r="R649" s="218">
        <f>Q649*H649</f>
        <v>0</v>
      </c>
      <c r="S649" s="218">
        <v>0</v>
      </c>
      <c r="T649" s="219">
        <f>S649*H649</f>
        <v>0</v>
      </c>
      <c r="U649" s="35"/>
      <c r="V649" s="35"/>
      <c r="W649" s="35"/>
      <c r="X649" s="35"/>
      <c r="Y649" s="35"/>
      <c r="Z649" s="35"/>
      <c r="AA649" s="35"/>
      <c r="AB649" s="35"/>
      <c r="AC649" s="35"/>
      <c r="AD649" s="35"/>
      <c r="AE649" s="35"/>
      <c r="AR649" s="220" t="s">
        <v>209</v>
      </c>
      <c r="AT649" s="220" t="s">
        <v>205</v>
      </c>
      <c r="AU649" s="220" t="s">
        <v>82</v>
      </c>
      <c r="AY649" s="18" t="s">
        <v>203</v>
      </c>
      <c r="BE649" s="221">
        <f>IF(N649="základní",J649,0)</f>
        <v>0</v>
      </c>
      <c r="BF649" s="221">
        <f>IF(N649="snížená",J649,0)</f>
        <v>0</v>
      </c>
      <c r="BG649" s="221">
        <f>IF(N649="zákl. přenesená",J649,0)</f>
        <v>0</v>
      </c>
      <c r="BH649" s="221">
        <f>IF(N649="sníž. přenesená",J649,0)</f>
        <v>0</v>
      </c>
      <c r="BI649" s="221">
        <f>IF(N649="nulová",J649,0)</f>
        <v>0</v>
      </c>
      <c r="BJ649" s="18" t="s">
        <v>82</v>
      </c>
      <c r="BK649" s="221">
        <f>ROUND(I649*H649,2)</f>
        <v>0</v>
      </c>
      <c r="BL649" s="18" t="s">
        <v>209</v>
      </c>
      <c r="BM649" s="220" t="s">
        <v>3634</v>
      </c>
    </row>
    <row r="650" spans="1:65" s="13" customFormat="1" ht="11.25">
      <c r="B650" s="222"/>
      <c r="C650" s="223"/>
      <c r="D650" s="224" t="s">
        <v>211</v>
      </c>
      <c r="E650" s="225" t="s">
        <v>1</v>
      </c>
      <c r="F650" s="226" t="s">
        <v>6864</v>
      </c>
      <c r="G650" s="223"/>
      <c r="H650" s="225" t="s">
        <v>1</v>
      </c>
      <c r="I650" s="227"/>
      <c r="J650" s="223"/>
      <c r="K650" s="223"/>
      <c r="L650" s="228"/>
      <c r="M650" s="229"/>
      <c r="N650" s="230"/>
      <c r="O650" s="230"/>
      <c r="P650" s="230"/>
      <c r="Q650" s="230"/>
      <c r="R650" s="230"/>
      <c r="S650" s="230"/>
      <c r="T650" s="231"/>
      <c r="AT650" s="232" t="s">
        <v>211</v>
      </c>
      <c r="AU650" s="232" t="s">
        <v>82</v>
      </c>
      <c r="AV650" s="13" t="s">
        <v>82</v>
      </c>
      <c r="AW650" s="13" t="s">
        <v>31</v>
      </c>
      <c r="AX650" s="13" t="s">
        <v>75</v>
      </c>
      <c r="AY650" s="232" t="s">
        <v>203</v>
      </c>
    </row>
    <row r="651" spans="1:65" s="14" customFormat="1" ht="11.25">
      <c r="B651" s="233"/>
      <c r="C651" s="234"/>
      <c r="D651" s="224" t="s">
        <v>211</v>
      </c>
      <c r="E651" s="235" t="s">
        <v>1</v>
      </c>
      <c r="F651" s="236" t="s">
        <v>421</v>
      </c>
      <c r="G651" s="234"/>
      <c r="H651" s="237">
        <v>17</v>
      </c>
      <c r="I651" s="238"/>
      <c r="J651" s="234"/>
      <c r="K651" s="234"/>
      <c r="L651" s="239"/>
      <c r="M651" s="240"/>
      <c r="N651" s="241"/>
      <c r="O651" s="241"/>
      <c r="P651" s="241"/>
      <c r="Q651" s="241"/>
      <c r="R651" s="241"/>
      <c r="S651" s="241"/>
      <c r="T651" s="242"/>
      <c r="AT651" s="243" t="s">
        <v>211</v>
      </c>
      <c r="AU651" s="243" t="s">
        <v>82</v>
      </c>
      <c r="AV651" s="14" t="s">
        <v>84</v>
      </c>
      <c r="AW651" s="14" t="s">
        <v>31</v>
      </c>
      <c r="AX651" s="14" t="s">
        <v>75</v>
      </c>
      <c r="AY651" s="243" t="s">
        <v>203</v>
      </c>
    </row>
    <row r="652" spans="1:65" s="15" customFormat="1" ht="11.25">
      <c r="B652" s="261"/>
      <c r="C652" s="262"/>
      <c r="D652" s="224" t="s">
        <v>211</v>
      </c>
      <c r="E652" s="263" t="s">
        <v>1</v>
      </c>
      <c r="F652" s="264" t="s">
        <v>5614</v>
      </c>
      <c r="G652" s="262"/>
      <c r="H652" s="265">
        <v>17</v>
      </c>
      <c r="I652" s="266"/>
      <c r="J652" s="262"/>
      <c r="K652" s="262"/>
      <c r="L652" s="267"/>
      <c r="M652" s="268"/>
      <c r="N652" s="269"/>
      <c r="O652" s="269"/>
      <c r="P652" s="269"/>
      <c r="Q652" s="269"/>
      <c r="R652" s="269"/>
      <c r="S652" s="269"/>
      <c r="T652" s="270"/>
      <c r="AT652" s="271" t="s">
        <v>211</v>
      </c>
      <c r="AU652" s="271" t="s">
        <v>82</v>
      </c>
      <c r="AV652" s="15" t="s">
        <v>209</v>
      </c>
      <c r="AW652" s="15" t="s">
        <v>31</v>
      </c>
      <c r="AX652" s="15" t="s">
        <v>82</v>
      </c>
      <c r="AY652" s="271" t="s">
        <v>203</v>
      </c>
    </row>
    <row r="653" spans="1:65" s="2" customFormat="1" ht="21.75" customHeight="1">
      <c r="A653" s="35"/>
      <c r="B653" s="36"/>
      <c r="C653" s="209" t="s">
        <v>2422</v>
      </c>
      <c r="D653" s="209" t="s">
        <v>205</v>
      </c>
      <c r="E653" s="210" t="s">
        <v>6866</v>
      </c>
      <c r="F653" s="211" t="s">
        <v>6702</v>
      </c>
      <c r="G653" s="212" t="s">
        <v>208</v>
      </c>
      <c r="H653" s="213">
        <v>2</v>
      </c>
      <c r="I653" s="214"/>
      <c r="J653" s="215">
        <f>ROUND(I653*H653,2)</f>
        <v>0</v>
      </c>
      <c r="K653" s="211" t="s">
        <v>1</v>
      </c>
      <c r="L653" s="40"/>
      <c r="M653" s="216" t="s">
        <v>1</v>
      </c>
      <c r="N653" s="217" t="s">
        <v>40</v>
      </c>
      <c r="O653" s="72"/>
      <c r="P653" s="218">
        <f>O653*H653</f>
        <v>0</v>
      </c>
      <c r="Q653" s="218">
        <v>0</v>
      </c>
      <c r="R653" s="218">
        <f>Q653*H653</f>
        <v>0</v>
      </c>
      <c r="S653" s="218">
        <v>0</v>
      </c>
      <c r="T653" s="219">
        <f>S653*H653</f>
        <v>0</v>
      </c>
      <c r="U653" s="35"/>
      <c r="V653" s="35"/>
      <c r="W653" s="35"/>
      <c r="X653" s="35"/>
      <c r="Y653" s="35"/>
      <c r="Z653" s="35"/>
      <c r="AA653" s="35"/>
      <c r="AB653" s="35"/>
      <c r="AC653" s="35"/>
      <c r="AD653" s="35"/>
      <c r="AE653" s="35"/>
      <c r="AR653" s="220" t="s">
        <v>209</v>
      </c>
      <c r="AT653" s="220" t="s">
        <v>205</v>
      </c>
      <c r="AU653" s="220" t="s">
        <v>82</v>
      </c>
      <c r="AY653" s="18" t="s">
        <v>203</v>
      </c>
      <c r="BE653" s="221">
        <f>IF(N653="základní",J653,0)</f>
        <v>0</v>
      </c>
      <c r="BF653" s="221">
        <f>IF(N653="snížená",J653,0)</f>
        <v>0</v>
      </c>
      <c r="BG653" s="221">
        <f>IF(N653="zákl. přenesená",J653,0)</f>
        <v>0</v>
      </c>
      <c r="BH653" s="221">
        <f>IF(N653="sníž. přenesená",J653,0)</f>
        <v>0</v>
      </c>
      <c r="BI653" s="221">
        <f>IF(N653="nulová",J653,0)</f>
        <v>0</v>
      </c>
      <c r="BJ653" s="18" t="s">
        <v>82</v>
      </c>
      <c r="BK653" s="221">
        <f>ROUND(I653*H653,2)</f>
        <v>0</v>
      </c>
      <c r="BL653" s="18" t="s">
        <v>209</v>
      </c>
      <c r="BM653" s="220" t="s">
        <v>3642</v>
      </c>
    </row>
    <row r="654" spans="1:65" s="13" customFormat="1" ht="11.25">
      <c r="B654" s="222"/>
      <c r="C654" s="223"/>
      <c r="D654" s="224" t="s">
        <v>211</v>
      </c>
      <c r="E654" s="225" t="s">
        <v>1</v>
      </c>
      <c r="F654" s="226" t="s">
        <v>6703</v>
      </c>
      <c r="G654" s="223"/>
      <c r="H654" s="225" t="s">
        <v>1</v>
      </c>
      <c r="I654" s="227"/>
      <c r="J654" s="223"/>
      <c r="K654" s="223"/>
      <c r="L654" s="228"/>
      <c r="M654" s="229"/>
      <c r="N654" s="230"/>
      <c r="O654" s="230"/>
      <c r="P654" s="230"/>
      <c r="Q654" s="230"/>
      <c r="R654" s="230"/>
      <c r="S654" s="230"/>
      <c r="T654" s="231"/>
      <c r="AT654" s="232" t="s">
        <v>211</v>
      </c>
      <c r="AU654" s="232" t="s">
        <v>82</v>
      </c>
      <c r="AV654" s="13" t="s">
        <v>82</v>
      </c>
      <c r="AW654" s="13" t="s">
        <v>31</v>
      </c>
      <c r="AX654" s="13" t="s">
        <v>75</v>
      </c>
      <c r="AY654" s="232" t="s">
        <v>203</v>
      </c>
    </row>
    <row r="655" spans="1:65" s="13" customFormat="1" ht="11.25">
      <c r="B655" s="222"/>
      <c r="C655" s="223"/>
      <c r="D655" s="224" t="s">
        <v>211</v>
      </c>
      <c r="E655" s="225" t="s">
        <v>1</v>
      </c>
      <c r="F655" s="226" t="s">
        <v>6704</v>
      </c>
      <c r="G655" s="223"/>
      <c r="H655" s="225" t="s">
        <v>1</v>
      </c>
      <c r="I655" s="227"/>
      <c r="J655" s="223"/>
      <c r="K655" s="223"/>
      <c r="L655" s="228"/>
      <c r="M655" s="229"/>
      <c r="N655" s="230"/>
      <c r="O655" s="230"/>
      <c r="P655" s="230"/>
      <c r="Q655" s="230"/>
      <c r="R655" s="230"/>
      <c r="S655" s="230"/>
      <c r="T655" s="231"/>
      <c r="AT655" s="232" t="s">
        <v>211</v>
      </c>
      <c r="AU655" s="232" t="s">
        <v>82</v>
      </c>
      <c r="AV655" s="13" t="s">
        <v>82</v>
      </c>
      <c r="AW655" s="13" t="s">
        <v>31</v>
      </c>
      <c r="AX655" s="13" t="s">
        <v>75</v>
      </c>
      <c r="AY655" s="232" t="s">
        <v>203</v>
      </c>
    </row>
    <row r="656" spans="1:65" s="13" customFormat="1" ht="11.25">
      <c r="B656" s="222"/>
      <c r="C656" s="223"/>
      <c r="D656" s="224" t="s">
        <v>211</v>
      </c>
      <c r="E656" s="225" t="s">
        <v>1</v>
      </c>
      <c r="F656" s="226" t="s">
        <v>6705</v>
      </c>
      <c r="G656" s="223"/>
      <c r="H656" s="225" t="s">
        <v>1</v>
      </c>
      <c r="I656" s="227"/>
      <c r="J656" s="223"/>
      <c r="K656" s="223"/>
      <c r="L656" s="228"/>
      <c r="M656" s="229"/>
      <c r="N656" s="230"/>
      <c r="O656" s="230"/>
      <c r="P656" s="230"/>
      <c r="Q656" s="230"/>
      <c r="R656" s="230"/>
      <c r="S656" s="230"/>
      <c r="T656" s="231"/>
      <c r="AT656" s="232" t="s">
        <v>211</v>
      </c>
      <c r="AU656" s="232" t="s">
        <v>82</v>
      </c>
      <c r="AV656" s="13" t="s">
        <v>82</v>
      </c>
      <c r="AW656" s="13" t="s">
        <v>31</v>
      </c>
      <c r="AX656" s="13" t="s">
        <v>75</v>
      </c>
      <c r="AY656" s="232" t="s">
        <v>203</v>
      </c>
    </row>
    <row r="657" spans="1:65" s="13" customFormat="1" ht="11.25">
      <c r="B657" s="222"/>
      <c r="C657" s="223"/>
      <c r="D657" s="224" t="s">
        <v>211</v>
      </c>
      <c r="E657" s="225" t="s">
        <v>1</v>
      </c>
      <c r="F657" s="226" t="s">
        <v>6864</v>
      </c>
      <c r="G657" s="223"/>
      <c r="H657" s="225" t="s">
        <v>1</v>
      </c>
      <c r="I657" s="227"/>
      <c r="J657" s="223"/>
      <c r="K657" s="223"/>
      <c r="L657" s="228"/>
      <c r="M657" s="229"/>
      <c r="N657" s="230"/>
      <c r="O657" s="230"/>
      <c r="P657" s="230"/>
      <c r="Q657" s="230"/>
      <c r="R657" s="230"/>
      <c r="S657" s="230"/>
      <c r="T657" s="231"/>
      <c r="AT657" s="232" t="s">
        <v>211</v>
      </c>
      <c r="AU657" s="232" t="s">
        <v>82</v>
      </c>
      <c r="AV657" s="13" t="s">
        <v>82</v>
      </c>
      <c r="AW657" s="13" t="s">
        <v>31</v>
      </c>
      <c r="AX657" s="13" t="s">
        <v>75</v>
      </c>
      <c r="AY657" s="232" t="s">
        <v>203</v>
      </c>
    </row>
    <row r="658" spans="1:65" s="14" customFormat="1" ht="11.25">
      <c r="B658" s="233"/>
      <c r="C658" s="234"/>
      <c r="D658" s="224" t="s">
        <v>211</v>
      </c>
      <c r="E658" s="235" t="s">
        <v>1</v>
      </c>
      <c r="F658" s="236" t="s">
        <v>84</v>
      </c>
      <c r="G658" s="234"/>
      <c r="H658" s="237">
        <v>2</v>
      </c>
      <c r="I658" s="238"/>
      <c r="J658" s="234"/>
      <c r="K658" s="234"/>
      <c r="L658" s="239"/>
      <c r="M658" s="240"/>
      <c r="N658" s="241"/>
      <c r="O658" s="241"/>
      <c r="P658" s="241"/>
      <c r="Q658" s="241"/>
      <c r="R658" s="241"/>
      <c r="S658" s="241"/>
      <c r="T658" s="242"/>
      <c r="AT658" s="243" t="s">
        <v>211</v>
      </c>
      <c r="AU658" s="243" t="s">
        <v>82</v>
      </c>
      <c r="AV658" s="14" t="s">
        <v>84</v>
      </c>
      <c r="AW658" s="14" t="s">
        <v>31</v>
      </c>
      <c r="AX658" s="14" t="s">
        <v>75</v>
      </c>
      <c r="AY658" s="243" t="s">
        <v>203</v>
      </c>
    </row>
    <row r="659" spans="1:65" s="15" customFormat="1" ht="11.25">
      <c r="B659" s="261"/>
      <c r="C659" s="262"/>
      <c r="D659" s="224" t="s">
        <v>211</v>
      </c>
      <c r="E659" s="263" t="s">
        <v>1</v>
      </c>
      <c r="F659" s="264" t="s">
        <v>5614</v>
      </c>
      <c r="G659" s="262"/>
      <c r="H659" s="265">
        <v>2</v>
      </c>
      <c r="I659" s="266"/>
      <c r="J659" s="262"/>
      <c r="K659" s="262"/>
      <c r="L659" s="267"/>
      <c r="M659" s="268"/>
      <c r="N659" s="269"/>
      <c r="O659" s="269"/>
      <c r="P659" s="269"/>
      <c r="Q659" s="269"/>
      <c r="R659" s="269"/>
      <c r="S659" s="269"/>
      <c r="T659" s="270"/>
      <c r="AT659" s="271" t="s">
        <v>211</v>
      </c>
      <c r="AU659" s="271" t="s">
        <v>82</v>
      </c>
      <c r="AV659" s="15" t="s">
        <v>209</v>
      </c>
      <c r="AW659" s="15" t="s">
        <v>31</v>
      </c>
      <c r="AX659" s="15" t="s">
        <v>82</v>
      </c>
      <c r="AY659" s="271" t="s">
        <v>203</v>
      </c>
    </row>
    <row r="660" spans="1:65" s="2" customFormat="1" ht="21.75" customHeight="1">
      <c r="A660" s="35"/>
      <c r="B660" s="36"/>
      <c r="C660" s="209" t="s">
        <v>2426</v>
      </c>
      <c r="D660" s="209" t="s">
        <v>205</v>
      </c>
      <c r="E660" s="210" t="s">
        <v>6867</v>
      </c>
      <c r="F660" s="211" t="s">
        <v>6707</v>
      </c>
      <c r="G660" s="212" t="s">
        <v>208</v>
      </c>
      <c r="H660" s="213">
        <v>2</v>
      </c>
      <c r="I660" s="214"/>
      <c r="J660" s="215">
        <f>ROUND(I660*H660,2)</f>
        <v>0</v>
      </c>
      <c r="K660" s="211" t="s">
        <v>1</v>
      </c>
      <c r="L660" s="40"/>
      <c r="M660" s="216" t="s">
        <v>1</v>
      </c>
      <c r="N660" s="217" t="s">
        <v>40</v>
      </c>
      <c r="O660" s="72"/>
      <c r="P660" s="218">
        <f>O660*H660</f>
        <v>0</v>
      </c>
      <c r="Q660" s="218">
        <v>0</v>
      </c>
      <c r="R660" s="218">
        <f>Q660*H660</f>
        <v>0</v>
      </c>
      <c r="S660" s="218">
        <v>0</v>
      </c>
      <c r="T660" s="219">
        <f>S660*H660</f>
        <v>0</v>
      </c>
      <c r="U660" s="35"/>
      <c r="V660" s="35"/>
      <c r="W660" s="35"/>
      <c r="X660" s="35"/>
      <c r="Y660" s="35"/>
      <c r="Z660" s="35"/>
      <c r="AA660" s="35"/>
      <c r="AB660" s="35"/>
      <c r="AC660" s="35"/>
      <c r="AD660" s="35"/>
      <c r="AE660" s="35"/>
      <c r="AR660" s="220" t="s">
        <v>209</v>
      </c>
      <c r="AT660" s="220" t="s">
        <v>205</v>
      </c>
      <c r="AU660" s="220" t="s">
        <v>82</v>
      </c>
      <c r="AY660" s="18" t="s">
        <v>203</v>
      </c>
      <c r="BE660" s="221">
        <f>IF(N660="základní",J660,0)</f>
        <v>0</v>
      </c>
      <c r="BF660" s="221">
        <f>IF(N660="snížená",J660,0)</f>
        <v>0</v>
      </c>
      <c r="BG660" s="221">
        <f>IF(N660="zákl. přenesená",J660,0)</f>
        <v>0</v>
      </c>
      <c r="BH660" s="221">
        <f>IF(N660="sníž. přenesená",J660,0)</f>
        <v>0</v>
      </c>
      <c r="BI660" s="221">
        <f>IF(N660="nulová",J660,0)</f>
        <v>0</v>
      </c>
      <c r="BJ660" s="18" t="s">
        <v>82</v>
      </c>
      <c r="BK660" s="221">
        <f>ROUND(I660*H660,2)</f>
        <v>0</v>
      </c>
      <c r="BL660" s="18" t="s">
        <v>209</v>
      </c>
      <c r="BM660" s="220" t="s">
        <v>3653</v>
      </c>
    </row>
    <row r="661" spans="1:65" s="13" customFormat="1" ht="11.25">
      <c r="B661" s="222"/>
      <c r="C661" s="223"/>
      <c r="D661" s="224" t="s">
        <v>211</v>
      </c>
      <c r="E661" s="225" t="s">
        <v>1</v>
      </c>
      <c r="F661" s="226" t="s">
        <v>6703</v>
      </c>
      <c r="G661" s="223"/>
      <c r="H661" s="225" t="s">
        <v>1</v>
      </c>
      <c r="I661" s="227"/>
      <c r="J661" s="223"/>
      <c r="K661" s="223"/>
      <c r="L661" s="228"/>
      <c r="M661" s="229"/>
      <c r="N661" s="230"/>
      <c r="O661" s="230"/>
      <c r="P661" s="230"/>
      <c r="Q661" s="230"/>
      <c r="R661" s="230"/>
      <c r="S661" s="230"/>
      <c r="T661" s="231"/>
      <c r="AT661" s="232" t="s">
        <v>211</v>
      </c>
      <c r="AU661" s="232" t="s">
        <v>82</v>
      </c>
      <c r="AV661" s="13" t="s">
        <v>82</v>
      </c>
      <c r="AW661" s="13" t="s">
        <v>31</v>
      </c>
      <c r="AX661" s="13" t="s">
        <v>75</v>
      </c>
      <c r="AY661" s="232" t="s">
        <v>203</v>
      </c>
    </row>
    <row r="662" spans="1:65" s="13" customFormat="1" ht="11.25">
      <c r="B662" s="222"/>
      <c r="C662" s="223"/>
      <c r="D662" s="224" t="s">
        <v>211</v>
      </c>
      <c r="E662" s="225" t="s">
        <v>1</v>
      </c>
      <c r="F662" s="226" t="s">
        <v>6864</v>
      </c>
      <c r="G662" s="223"/>
      <c r="H662" s="225" t="s">
        <v>1</v>
      </c>
      <c r="I662" s="227"/>
      <c r="J662" s="223"/>
      <c r="K662" s="223"/>
      <c r="L662" s="228"/>
      <c r="M662" s="229"/>
      <c r="N662" s="230"/>
      <c r="O662" s="230"/>
      <c r="P662" s="230"/>
      <c r="Q662" s="230"/>
      <c r="R662" s="230"/>
      <c r="S662" s="230"/>
      <c r="T662" s="231"/>
      <c r="AT662" s="232" t="s">
        <v>211</v>
      </c>
      <c r="AU662" s="232" t="s">
        <v>82</v>
      </c>
      <c r="AV662" s="13" t="s">
        <v>82</v>
      </c>
      <c r="AW662" s="13" t="s">
        <v>31</v>
      </c>
      <c r="AX662" s="13" t="s">
        <v>75</v>
      </c>
      <c r="AY662" s="232" t="s">
        <v>203</v>
      </c>
    </row>
    <row r="663" spans="1:65" s="14" customFormat="1" ht="11.25">
      <c r="B663" s="233"/>
      <c r="C663" s="234"/>
      <c r="D663" s="224" t="s">
        <v>211</v>
      </c>
      <c r="E663" s="235" t="s">
        <v>1</v>
      </c>
      <c r="F663" s="236" t="s">
        <v>84</v>
      </c>
      <c r="G663" s="234"/>
      <c r="H663" s="237">
        <v>2</v>
      </c>
      <c r="I663" s="238"/>
      <c r="J663" s="234"/>
      <c r="K663" s="234"/>
      <c r="L663" s="239"/>
      <c r="M663" s="240"/>
      <c r="N663" s="241"/>
      <c r="O663" s="241"/>
      <c r="P663" s="241"/>
      <c r="Q663" s="241"/>
      <c r="R663" s="241"/>
      <c r="S663" s="241"/>
      <c r="T663" s="242"/>
      <c r="AT663" s="243" t="s">
        <v>211</v>
      </c>
      <c r="AU663" s="243" t="s">
        <v>82</v>
      </c>
      <c r="AV663" s="14" t="s">
        <v>84</v>
      </c>
      <c r="AW663" s="14" t="s">
        <v>31</v>
      </c>
      <c r="AX663" s="14" t="s">
        <v>75</v>
      </c>
      <c r="AY663" s="243" t="s">
        <v>203</v>
      </c>
    </row>
    <row r="664" spans="1:65" s="15" customFormat="1" ht="11.25">
      <c r="B664" s="261"/>
      <c r="C664" s="262"/>
      <c r="D664" s="224" t="s">
        <v>211</v>
      </c>
      <c r="E664" s="263" t="s">
        <v>1</v>
      </c>
      <c r="F664" s="264" t="s">
        <v>5614</v>
      </c>
      <c r="G664" s="262"/>
      <c r="H664" s="265">
        <v>2</v>
      </c>
      <c r="I664" s="266"/>
      <c r="J664" s="262"/>
      <c r="K664" s="262"/>
      <c r="L664" s="267"/>
      <c r="M664" s="268"/>
      <c r="N664" s="269"/>
      <c r="O664" s="269"/>
      <c r="P664" s="269"/>
      <c r="Q664" s="269"/>
      <c r="R664" s="269"/>
      <c r="S664" s="269"/>
      <c r="T664" s="270"/>
      <c r="AT664" s="271" t="s">
        <v>211</v>
      </c>
      <c r="AU664" s="271" t="s">
        <v>82</v>
      </c>
      <c r="AV664" s="15" t="s">
        <v>209</v>
      </c>
      <c r="AW664" s="15" t="s">
        <v>31</v>
      </c>
      <c r="AX664" s="15" t="s">
        <v>82</v>
      </c>
      <c r="AY664" s="271" t="s">
        <v>203</v>
      </c>
    </row>
    <row r="665" spans="1:65" s="2" customFormat="1" ht="21.75" customHeight="1">
      <c r="A665" s="35"/>
      <c r="B665" s="36"/>
      <c r="C665" s="209" t="s">
        <v>2432</v>
      </c>
      <c r="D665" s="209" t="s">
        <v>205</v>
      </c>
      <c r="E665" s="210" t="s">
        <v>6868</v>
      </c>
      <c r="F665" s="211" t="s">
        <v>6702</v>
      </c>
      <c r="G665" s="212" t="s">
        <v>208</v>
      </c>
      <c r="H665" s="213">
        <v>2</v>
      </c>
      <c r="I665" s="214"/>
      <c r="J665" s="215">
        <f>ROUND(I665*H665,2)</f>
        <v>0</v>
      </c>
      <c r="K665" s="211" t="s">
        <v>1</v>
      </c>
      <c r="L665" s="40"/>
      <c r="M665" s="216" t="s">
        <v>1</v>
      </c>
      <c r="N665" s="217" t="s">
        <v>40</v>
      </c>
      <c r="O665" s="72"/>
      <c r="P665" s="218">
        <f>O665*H665</f>
        <v>0</v>
      </c>
      <c r="Q665" s="218">
        <v>0</v>
      </c>
      <c r="R665" s="218">
        <f>Q665*H665</f>
        <v>0</v>
      </c>
      <c r="S665" s="218">
        <v>0</v>
      </c>
      <c r="T665" s="219">
        <f>S665*H665</f>
        <v>0</v>
      </c>
      <c r="U665" s="35"/>
      <c r="V665" s="35"/>
      <c r="W665" s="35"/>
      <c r="X665" s="35"/>
      <c r="Y665" s="35"/>
      <c r="Z665" s="35"/>
      <c r="AA665" s="35"/>
      <c r="AB665" s="35"/>
      <c r="AC665" s="35"/>
      <c r="AD665" s="35"/>
      <c r="AE665" s="35"/>
      <c r="AR665" s="220" t="s">
        <v>209</v>
      </c>
      <c r="AT665" s="220" t="s">
        <v>205</v>
      </c>
      <c r="AU665" s="220" t="s">
        <v>82</v>
      </c>
      <c r="AY665" s="18" t="s">
        <v>203</v>
      </c>
      <c r="BE665" s="221">
        <f>IF(N665="základní",J665,0)</f>
        <v>0</v>
      </c>
      <c r="BF665" s="221">
        <f>IF(N665="snížená",J665,0)</f>
        <v>0</v>
      </c>
      <c r="BG665" s="221">
        <f>IF(N665="zákl. přenesená",J665,0)</f>
        <v>0</v>
      </c>
      <c r="BH665" s="221">
        <f>IF(N665="sníž. přenesená",J665,0)</f>
        <v>0</v>
      </c>
      <c r="BI665" s="221">
        <f>IF(N665="nulová",J665,0)</f>
        <v>0</v>
      </c>
      <c r="BJ665" s="18" t="s">
        <v>82</v>
      </c>
      <c r="BK665" s="221">
        <f>ROUND(I665*H665,2)</f>
        <v>0</v>
      </c>
      <c r="BL665" s="18" t="s">
        <v>209</v>
      </c>
      <c r="BM665" s="220" t="s">
        <v>3663</v>
      </c>
    </row>
    <row r="666" spans="1:65" s="13" customFormat="1" ht="11.25">
      <c r="B666" s="222"/>
      <c r="C666" s="223"/>
      <c r="D666" s="224" t="s">
        <v>211</v>
      </c>
      <c r="E666" s="225" t="s">
        <v>1</v>
      </c>
      <c r="F666" s="226" t="s">
        <v>6703</v>
      </c>
      <c r="G666" s="223"/>
      <c r="H666" s="225" t="s">
        <v>1</v>
      </c>
      <c r="I666" s="227"/>
      <c r="J666" s="223"/>
      <c r="K666" s="223"/>
      <c r="L666" s="228"/>
      <c r="M666" s="229"/>
      <c r="N666" s="230"/>
      <c r="O666" s="230"/>
      <c r="P666" s="230"/>
      <c r="Q666" s="230"/>
      <c r="R666" s="230"/>
      <c r="S666" s="230"/>
      <c r="T666" s="231"/>
      <c r="AT666" s="232" t="s">
        <v>211</v>
      </c>
      <c r="AU666" s="232" t="s">
        <v>82</v>
      </c>
      <c r="AV666" s="13" t="s">
        <v>82</v>
      </c>
      <c r="AW666" s="13" t="s">
        <v>31</v>
      </c>
      <c r="AX666" s="13" t="s">
        <v>75</v>
      </c>
      <c r="AY666" s="232" t="s">
        <v>203</v>
      </c>
    </row>
    <row r="667" spans="1:65" s="13" customFormat="1" ht="11.25">
      <c r="B667" s="222"/>
      <c r="C667" s="223"/>
      <c r="D667" s="224" t="s">
        <v>211</v>
      </c>
      <c r="E667" s="225" t="s">
        <v>1</v>
      </c>
      <c r="F667" s="226" t="s">
        <v>6704</v>
      </c>
      <c r="G667" s="223"/>
      <c r="H667" s="225" t="s">
        <v>1</v>
      </c>
      <c r="I667" s="227"/>
      <c r="J667" s="223"/>
      <c r="K667" s="223"/>
      <c r="L667" s="228"/>
      <c r="M667" s="229"/>
      <c r="N667" s="230"/>
      <c r="O667" s="230"/>
      <c r="P667" s="230"/>
      <c r="Q667" s="230"/>
      <c r="R667" s="230"/>
      <c r="S667" s="230"/>
      <c r="T667" s="231"/>
      <c r="AT667" s="232" t="s">
        <v>211</v>
      </c>
      <c r="AU667" s="232" t="s">
        <v>82</v>
      </c>
      <c r="AV667" s="13" t="s">
        <v>82</v>
      </c>
      <c r="AW667" s="13" t="s">
        <v>31</v>
      </c>
      <c r="AX667" s="13" t="s">
        <v>75</v>
      </c>
      <c r="AY667" s="232" t="s">
        <v>203</v>
      </c>
    </row>
    <row r="668" spans="1:65" s="13" customFormat="1" ht="11.25">
      <c r="B668" s="222"/>
      <c r="C668" s="223"/>
      <c r="D668" s="224" t="s">
        <v>211</v>
      </c>
      <c r="E668" s="225" t="s">
        <v>1</v>
      </c>
      <c r="F668" s="226" t="s">
        <v>6705</v>
      </c>
      <c r="G668" s="223"/>
      <c r="H668" s="225" t="s">
        <v>1</v>
      </c>
      <c r="I668" s="227"/>
      <c r="J668" s="223"/>
      <c r="K668" s="223"/>
      <c r="L668" s="228"/>
      <c r="M668" s="229"/>
      <c r="N668" s="230"/>
      <c r="O668" s="230"/>
      <c r="P668" s="230"/>
      <c r="Q668" s="230"/>
      <c r="R668" s="230"/>
      <c r="S668" s="230"/>
      <c r="T668" s="231"/>
      <c r="AT668" s="232" t="s">
        <v>211</v>
      </c>
      <c r="AU668" s="232" t="s">
        <v>82</v>
      </c>
      <c r="AV668" s="13" t="s">
        <v>82</v>
      </c>
      <c r="AW668" s="13" t="s">
        <v>31</v>
      </c>
      <c r="AX668" s="13" t="s">
        <v>75</v>
      </c>
      <c r="AY668" s="232" t="s">
        <v>203</v>
      </c>
    </row>
    <row r="669" spans="1:65" s="13" customFormat="1" ht="11.25">
      <c r="B669" s="222"/>
      <c r="C669" s="223"/>
      <c r="D669" s="224" t="s">
        <v>211</v>
      </c>
      <c r="E669" s="225" t="s">
        <v>1</v>
      </c>
      <c r="F669" s="226" t="s">
        <v>6864</v>
      </c>
      <c r="G669" s="223"/>
      <c r="H669" s="225" t="s">
        <v>1</v>
      </c>
      <c r="I669" s="227"/>
      <c r="J669" s="223"/>
      <c r="K669" s="223"/>
      <c r="L669" s="228"/>
      <c r="M669" s="229"/>
      <c r="N669" s="230"/>
      <c r="O669" s="230"/>
      <c r="P669" s="230"/>
      <c r="Q669" s="230"/>
      <c r="R669" s="230"/>
      <c r="S669" s="230"/>
      <c r="T669" s="231"/>
      <c r="AT669" s="232" t="s">
        <v>211</v>
      </c>
      <c r="AU669" s="232" t="s">
        <v>82</v>
      </c>
      <c r="AV669" s="13" t="s">
        <v>82</v>
      </c>
      <c r="AW669" s="13" t="s">
        <v>31</v>
      </c>
      <c r="AX669" s="13" t="s">
        <v>75</v>
      </c>
      <c r="AY669" s="232" t="s">
        <v>203</v>
      </c>
    </row>
    <row r="670" spans="1:65" s="14" customFormat="1" ht="11.25">
      <c r="B670" s="233"/>
      <c r="C670" s="234"/>
      <c r="D670" s="224" t="s">
        <v>211</v>
      </c>
      <c r="E670" s="235" t="s">
        <v>1</v>
      </c>
      <c r="F670" s="236" t="s">
        <v>84</v>
      </c>
      <c r="G670" s="234"/>
      <c r="H670" s="237">
        <v>2</v>
      </c>
      <c r="I670" s="238"/>
      <c r="J670" s="234"/>
      <c r="K670" s="234"/>
      <c r="L670" s="239"/>
      <c r="M670" s="240"/>
      <c r="N670" s="241"/>
      <c r="O670" s="241"/>
      <c r="P670" s="241"/>
      <c r="Q670" s="241"/>
      <c r="R670" s="241"/>
      <c r="S670" s="241"/>
      <c r="T670" s="242"/>
      <c r="AT670" s="243" t="s">
        <v>211</v>
      </c>
      <c r="AU670" s="243" t="s">
        <v>82</v>
      </c>
      <c r="AV670" s="14" t="s">
        <v>84</v>
      </c>
      <c r="AW670" s="14" t="s">
        <v>31</v>
      </c>
      <c r="AX670" s="14" t="s">
        <v>75</v>
      </c>
      <c r="AY670" s="243" t="s">
        <v>203</v>
      </c>
    </row>
    <row r="671" spans="1:65" s="15" customFormat="1" ht="11.25">
      <c r="B671" s="261"/>
      <c r="C671" s="262"/>
      <c r="D671" s="224" t="s">
        <v>211</v>
      </c>
      <c r="E671" s="263" t="s">
        <v>1</v>
      </c>
      <c r="F671" s="264" t="s">
        <v>5614</v>
      </c>
      <c r="G671" s="262"/>
      <c r="H671" s="265">
        <v>2</v>
      </c>
      <c r="I671" s="266"/>
      <c r="J671" s="262"/>
      <c r="K671" s="262"/>
      <c r="L671" s="267"/>
      <c r="M671" s="268"/>
      <c r="N671" s="269"/>
      <c r="O671" s="269"/>
      <c r="P671" s="269"/>
      <c r="Q671" s="269"/>
      <c r="R671" s="269"/>
      <c r="S671" s="269"/>
      <c r="T671" s="270"/>
      <c r="AT671" s="271" t="s">
        <v>211</v>
      </c>
      <c r="AU671" s="271" t="s">
        <v>82</v>
      </c>
      <c r="AV671" s="15" t="s">
        <v>209</v>
      </c>
      <c r="AW671" s="15" t="s">
        <v>31</v>
      </c>
      <c r="AX671" s="15" t="s">
        <v>82</v>
      </c>
      <c r="AY671" s="271" t="s">
        <v>203</v>
      </c>
    </row>
    <row r="672" spans="1:65" s="2" customFormat="1" ht="21.75" customHeight="1">
      <c r="A672" s="35"/>
      <c r="B672" s="36"/>
      <c r="C672" s="209" t="s">
        <v>2193</v>
      </c>
      <c r="D672" s="209" t="s">
        <v>205</v>
      </c>
      <c r="E672" s="210" t="s">
        <v>6869</v>
      </c>
      <c r="F672" s="211" t="s">
        <v>6707</v>
      </c>
      <c r="G672" s="212" t="s">
        <v>208</v>
      </c>
      <c r="H672" s="213">
        <v>2</v>
      </c>
      <c r="I672" s="214"/>
      <c r="J672" s="215">
        <f>ROUND(I672*H672,2)</f>
        <v>0</v>
      </c>
      <c r="K672" s="211" t="s">
        <v>1</v>
      </c>
      <c r="L672" s="40"/>
      <c r="M672" s="216" t="s">
        <v>1</v>
      </c>
      <c r="N672" s="217" t="s">
        <v>40</v>
      </c>
      <c r="O672" s="72"/>
      <c r="P672" s="218">
        <f>O672*H672</f>
        <v>0</v>
      </c>
      <c r="Q672" s="218">
        <v>0</v>
      </c>
      <c r="R672" s="218">
        <f>Q672*H672</f>
        <v>0</v>
      </c>
      <c r="S672" s="218">
        <v>0</v>
      </c>
      <c r="T672" s="219">
        <f>S672*H672</f>
        <v>0</v>
      </c>
      <c r="U672" s="35"/>
      <c r="V672" s="35"/>
      <c r="W672" s="35"/>
      <c r="X672" s="35"/>
      <c r="Y672" s="35"/>
      <c r="Z672" s="35"/>
      <c r="AA672" s="35"/>
      <c r="AB672" s="35"/>
      <c r="AC672" s="35"/>
      <c r="AD672" s="35"/>
      <c r="AE672" s="35"/>
      <c r="AR672" s="220" t="s">
        <v>209</v>
      </c>
      <c r="AT672" s="220" t="s">
        <v>205</v>
      </c>
      <c r="AU672" s="220" t="s">
        <v>82</v>
      </c>
      <c r="AY672" s="18" t="s">
        <v>203</v>
      </c>
      <c r="BE672" s="221">
        <f>IF(N672="základní",J672,0)</f>
        <v>0</v>
      </c>
      <c r="BF672" s="221">
        <f>IF(N672="snížená",J672,0)</f>
        <v>0</v>
      </c>
      <c r="BG672" s="221">
        <f>IF(N672="zákl. přenesená",J672,0)</f>
        <v>0</v>
      </c>
      <c r="BH672" s="221">
        <f>IF(N672="sníž. přenesená",J672,0)</f>
        <v>0</v>
      </c>
      <c r="BI672" s="221">
        <f>IF(N672="nulová",J672,0)</f>
        <v>0</v>
      </c>
      <c r="BJ672" s="18" t="s">
        <v>82</v>
      </c>
      <c r="BK672" s="221">
        <f>ROUND(I672*H672,2)</f>
        <v>0</v>
      </c>
      <c r="BL672" s="18" t="s">
        <v>209</v>
      </c>
      <c r="BM672" s="220" t="s">
        <v>3679</v>
      </c>
    </row>
    <row r="673" spans="1:65" s="13" customFormat="1" ht="11.25">
      <c r="B673" s="222"/>
      <c r="C673" s="223"/>
      <c r="D673" s="224" t="s">
        <v>211</v>
      </c>
      <c r="E673" s="225" t="s">
        <v>1</v>
      </c>
      <c r="F673" s="226" t="s">
        <v>6703</v>
      </c>
      <c r="G673" s="223"/>
      <c r="H673" s="225" t="s">
        <v>1</v>
      </c>
      <c r="I673" s="227"/>
      <c r="J673" s="223"/>
      <c r="K673" s="223"/>
      <c r="L673" s="228"/>
      <c r="M673" s="229"/>
      <c r="N673" s="230"/>
      <c r="O673" s="230"/>
      <c r="P673" s="230"/>
      <c r="Q673" s="230"/>
      <c r="R673" s="230"/>
      <c r="S673" s="230"/>
      <c r="T673" s="231"/>
      <c r="AT673" s="232" t="s">
        <v>211</v>
      </c>
      <c r="AU673" s="232" t="s">
        <v>82</v>
      </c>
      <c r="AV673" s="13" t="s">
        <v>82</v>
      </c>
      <c r="AW673" s="13" t="s">
        <v>31</v>
      </c>
      <c r="AX673" s="13" t="s">
        <v>75</v>
      </c>
      <c r="AY673" s="232" t="s">
        <v>203</v>
      </c>
    </row>
    <row r="674" spans="1:65" s="13" customFormat="1" ht="11.25">
      <c r="B674" s="222"/>
      <c r="C674" s="223"/>
      <c r="D674" s="224" t="s">
        <v>211</v>
      </c>
      <c r="E674" s="225" t="s">
        <v>1</v>
      </c>
      <c r="F674" s="226" t="s">
        <v>6864</v>
      </c>
      <c r="G674" s="223"/>
      <c r="H674" s="225" t="s">
        <v>1</v>
      </c>
      <c r="I674" s="227"/>
      <c r="J674" s="223"/>
      <c r="K674" s="223"/>
      <c r="L674" s="228"/>
      <c r="M674" s="229"/>
      <c r="N674" s="230"/>
      <c r="O674" s="230"/>
      <c r="P674" s="230"/>
      <c r="Q674" s="230"/>
      <c r="R674" s="230"/>
      <c r="S674" s="230"/>
      <c r="T674" s="231"/>
      <c r="AT674" s="232" t="s">
        <v>211</v>
      </c>
      <c r="AU674" s="232" t="s">
        <v>82</v>
      </c>
      <c r="AV674" s="13" t="s">
        <v>82</v>
      </c>
      <c r="AW674" s="13" t="s">
        <v>31</v>
      </c>
      <c r="AX674" s="13" t="s">
        <v>75</v>
      </c>
      <c r="AY674" s="232" t="s">
        <v>203</v>
      </c>
    </row>
    <row r="675" spans="1:65" s="14" customFormat="1" ht="11.25">
      <c r="B675" s="233"/>
      <c r="C675" s="234"/>
      <c r="D675" s="224" t="s">
        <v>211</v>
      </c>
      <c r="E675" s="235" t="s">
        <v>1</v>
      </c>
      <c r="F675" s="236" t="s">
        <v>84</v>
      </c>
      <c r="G675" s="234"/>
      <c r="H675" s="237">
        <v>2</v>
      </c>
      <c r="I675" s="238"/>
      <c r="J675" s="234"/>
      <c r="K675" s="234"/>
      <c r="L675" s="239"/>
      <c r="M675" s="240"/>
      <c r="N675" s="241"/>
      <c r="O675" s="241"/>
      <c r="P675" s="241"/>
      <c r="Q675" s="241"/>
      <c r="R675" s="241"/>
      <c r="S675" s="241"/>
      <c r="T675" s="242"/>
      <c r="AT675" s="243" t="s">
        <v>211</v>
      </c>
      <c r="AU675" s="243" t="s">
        <v>82</v>
      </c>
      <c r="AV675" s="14" t="s">
        <v>84</v>
      </c>
      <c r="AW675" s="14" t="s">
        <v>31</v>
      </c>
      <c r="AX675" s="14" t="s">
        <v>75</v>
      </c>
      <c r="AY675" s="243" t="s">
        <v>203</v>
      </c>
    </row>
    <row r="676" spans="1:65" s="15" customFormat="1" ht="11.25">
      <c r="B676" s="261"/>
      <c r="C676" s="262"/>
      <c r="D676" s="224" t="s">
        <v>211</v>
      </c>
      <c r="E676" s="263" t="s">
        <v>1</v>
      </c>
      <c r="F676" s="264" t="s">
        <v>5614</v>
      </c>
      <c r="G676" s="262"/>
      <c r="H676" s="265">
        <v>2</v>
      </c>
      <c r="I676" s="266"/>
      <c r="J676" s="262"/>
      <c r="K676" s="262"/>
      <c r="L676" s="267"/>
      <c r="M676" s="268"/>
      <c r="N676" s="269"/>
      <c r="O676" s="269"/>
      <c r="P676" s="269"/>
      <c r="Q676" s="269"/>
      <c r="R676" s="269"/>
      <c r="S676" s="269"/>
      <c r="T676" s="270"/>
      <c r="AT676" s="271" t="s">
        <v>211</v>
      </c>
      <c r="AU676" s="271" t="s">
        <v>82</v>
      </c>
      <c r="AV676" s="15" t="s">
        <v>209</v>
      </c>
      <c r="AW676" s="15" t="s">
        <v>31</v>
      </c>
      <c r="AX676" s="15" t="s">
        <v>82</v>
      </c>
      <c r="AY676" s="271" t="s">
        <v>203</v>
      </c>
    </row>
    <row r="677" spans="1:65" s="2" customFormat="1" ht="21.75" customHeight="1">
      <c r="A677" s="35"/>
      <c r="B677" s="36"/>
      <c r="C677" s="209" t="s">
        <v>2212</v>
      </c>
      <c r="D677" s="209" t="s">
        <v>205</v>
      </c>
      <c r="E677" s="210" t="s">
        <v>6870</v>
      </c>
      <c r="F677" s="211" t="s">
        <v>6711</v>
      </c>
      <c r="G677" s="212" t="s">
        <v>208</v>
      </c>
      <c r="H677" s="213">
        <v>2</v>
      </c>
      <c r="I677" s="214"/>
      <c r="J677" s="215">
        <f>ROUND(I677*H677,2)</f>
        <v>0</v>
      </c>
      <c r="K677" s="211" t="s">
        <v>1</v>
      </c>
      <c r="L677" s="40"/>
      <c r="M677" s="216" t="s">
        <v>1</v>
      </c>
      <c r="N677" s="217" t="s">
        <v>40</v>
      </c>
      <c r="O677" s="72"/>
      <c r="P677" s="218">
        <f>O677*H677</f>
        <v>0</v>
      </c>
      <c r="Q677" s="218">
        <v>0</v>
      </c>
      <c r="R677" s="218">
        <f>Q677*H677</f>
        <v>0</v>
      </c>
      <c r="S677" s="218">
        <v>0</v>
      </c>
      <c r="T677" s="219">
        <f>S677*H677</f>
        <v>0</v>
      </c>
      <c r="U677" s="35"/>
      <c r="V677" s="35"/>
      <c r="W677" s="35"/>
      <c r="X677" s="35"/>
      <c r="Y677" s="35"/>
      <c r="Z677" s="35"/>
      <c r="AA677" s="35"/>
      <c r="AB677" s="35"/>
      <c r="AC677" s="35"/>
      <c r="AD677" s="35"/>
      <c r="AE677" s="35"/>
      <c r="AR677" s="220" t="s">
        <v>209</v>
      </c>
      <c r="AT677" s="220" t="s">
        <v>205</v>
      </c>
      <c r="AU677" s="220" t="s">
        <v>82</v>
      </c>
      <c r="AY677" s="18" t="s">
        <v>203</v>
      </c>
      <c r="BE677" s="221">
        <f>IF(N677="základní",J677,0)</f>
        <v>0</v>
      </c>
      <c r="BF677" s="221">
        <f>IF(N677="snížená",J677,0)</f>
        <v>0</v>
      </c>
      <c r="BG677" s="221">
        <f>IF(N677="zákl. přenesená",J677,0)</f>
        <v>0</v>
      </c>
      <c r="BH677" s="221">
        <f>IF(N677="sníž. přenesená",J677,0)</f>
        <v>0</v>
      </c>
      <c r="BI677" s="221">
        <f>IF(N677="nulová",J677,0)</f>
        <v>0</v>
      </c>
      <c r="BJ677" s="18" t="s">
        <v>82</v>
      </c>
      <c r="BK677" s="221">
        <f>ROUND(I677*H677,2)</f>
        <v>0</v>
      </c>
      <c r="BL677" s="18" t="s">
        <v>209</v>
      </c>
      <c r="BM677" s="220" t="s">
        <v>3688</v>
      </c>
    </row>
    <row r="678" spans="1:65" s="13" customFormat="1" ht="11.25">
      <c r="B678" s="222"/>
      <c r="C678" s="223"/>
      <c r="D678" s="224" t="s">
        <v>211</v>
      </c>
      <c r="E678" s="225" t="s">
        <v>1</v>
      </c>
      <c r="F678" s="226" t="s">
        <v>6703</v>
      </c>
      <c r="G678" s="223"/>
      <c r="H678" s="225" t="s">
        <v>1</v>
      </c>
      <c r="I678" s="227"/>
      <c r="J678" s="223"/>
      <c r="K678" s="223"/>
      <c r="L678" s="228"/>
      <c r="M678" s="229"/>
      <c r="N678" s="230"/>
      <c r="O678" s="230"/>
      <c r="P678" s="230"/>
      <c r="Q678" s="230"/>
      <c r="R678" s="230"/>
      <c r="S678" s="230"/>
      <c r="T678" s="231"/>
      <c r="AT678" s="232" t="s">
        <v>211</v>
      </c>
      <c r="AU678" s="232" t="s">
        <v>82</v>
      </c>
      <c r="AV678" s="13" t="s">
        <v>82</v>
      </c>
      <c r="AW678" s="13" t="s">
        <v>31</v>
      </c>
      <c r="AX678" s="13" t="s">
        <v>75</v>
      </c>
      <c r="AY678" s="232" t="s">
        <v>203</v>
      </c>
    </row>
    <row r="679" spans="1:65" s="13" customFormat="1" ht="11.25">
      <c r="B679" s="222"/>
      <c r="C679" s="223"/>
      <c r="D679" s="224" t="s">
        <v>211</v>
      </c>
      <c r="E679" s="225" t="s">
        <v>1</v>
      </c>
      <c r="F679" s="226" t="s">
        <v>6704</v>
      </c>
      <c r="G679" s="223"/>
      <c r="H679" s="225" t="s">
        <v>1</v>
      </c>
      <c r="I679" s="227"/>
      <c r="J679" s="223"/>
      <c r="K679" s="223"/>
      <c r="L679" s="228"/>
      <c r="M679" s="229"/>
      <c r="N679" s="230"/>
      <c r="O679" s="230"/>
      <c r="P679" s="230"/>
      <c r="Q679" s="230"/>
      <c r="R679" s="230"/>
      <c r="S679" s="230"/>
      <c r="T679" s="231"/>
      <c r="AT679" s="232" t="s">
        <v>211</v>
      </c>
      <c r="AU679" s="232" t="s">
        <v>82</v>
      </c>
      <c r="AV679" s="13" t="s">
        <v>82</v>
      </c>
      <c r="AW679" s="13" t="s">
        <v>31</v>
      </c>
      <c r="AX679" s="13" t="s">
        <v>75</v>
      </c>
      <c r="AY679" s="232" t="s">
        <v>203</v>
      </c>
    </row>
    <row r="680" spans="1:65" s="13" customFormat="1" ht="11.25">
      <c r="B680" s="222"/>
      <c r="C680" s="223"/>
      <c r="D680" s="224" t="s">
        <v>211</v>
      </c>
      <c r="E680" s="225" t="s">
        <v>1</v>
      </c>
      <c r="F680" s="226" t="s">
        <v>6705</v>
      </c>
      <c r="G680" s="223"/>
      <c r="H680" s="225" t="s">
        <v>1</v>
      </c>
      <c r="I680" s="227"/>
      <c r="J680" s="223"/>
      <c r="K680" s="223"/>
      <c r="L680" s="228"/>
      <c r="M680" s="229"/>
      <c r="N680" s="230"/>
      <c r="O680" s="230"/>
      <c r="P680" s="230"/>
      <c r="Q680" s="230"/>
      <c r="R680" s="230"/>
      <c r="S680" s="230"/>
      <c r="T680" s="231"/>
      <c r="AT680" s="232" t="s">
        <v>211</v>
      </c>
      <c r="AU680" s="232" t="s">
        <v>82</v>
      </c>
      <c r="AV680" s="13" t="s">
        <v>82</v>
      </c>
      <c r="AW680" s="13" t="s">
        <v>31</v>
      </c>
      <c r="AX680" s="13" t="s">
        <v>75</v>
      </c>
      <c r="AY680" s="232" t="s">
        <v>203</v>
      </c>
    </row>
    <row r="681" spans="1:65" s="13" customFormat="1" ht="11.25">
      <c r="B681" s="222"/>
      <c r="C681" s="223"/>
      <c r="D681" s="224" t="s">
        <v>211</v>
      </c>
      <c r="E681" s="225" t="s">
        <v>1</v>
      </c>
      <c r="F681" s="226" t="s">
        <v>6864</v>
      </c>
      <c r="G681" s="223"/>
      <c r="H681" s="225" t="s">
        <v>1</v>
      </c>
      <c r="I681" s="227"/>
      <c r="J681" s="223"/>
      <c r="K681" s="223"/>
      <c r="L681" s="228"/>
      <c r="M681" s="229"/>
      <c r="N681" s="230"/>
      <c r="O681" s="230"/>
      <c r="P681" s="230"/>
      <c r="Q681" s="230"/>
      <c r="R681" s="230"/>
      <c r="S681" s="230"/>
      <c r="T681" s="231"/>
      <c r="AT681" s="232" t="s">
        <v>211</v>
      </c>
      <c r="AU681" s="232" t="s">
        <v>82</v>
      </c>
      <c r="AV681" s="13" t="s">
        <v>82</v>
      </c>
      <c r="AW681" s="13" t="s">
        <v>31</v>
      </c>
      <c r="AX681" s="13" t="s">
        <v>75</v>
      </c>
      <c r="AY681" s="232" t="s">
        <v>203</v>
      </c>
    </row>
    <row r="682" spans="1:65" s="14" customFormat="1" ht="11.25">
      <c r="B682" s="233"/>
      <c r="C682" s="234"/>
      <c r="D682" s="224" t="s">
        <v>211</v>
      </c>
      <c r="E682" s="235" t="s">
        <v>1</v>
      </c>
      <c r="F682" s="236" t="s">
        <v>84</v>
      </c>
      <c r="G682" s="234"/>
      <c r="H682" s="237">
        <v>2</v>
      </c>
      <c r="I682" s="238"/>
      <c r="J682" s="234"/>
      <c r="K682" s="234"/>
      <c r="L682" s="239"/>
      <c r="M682" s="240"/>
      <c r="N682" s="241"/>
      <c r="O682" s="241"/>
      <c r="P682" s="241"/>
      <c r="Q682" s="241"/>
      <c r="R682" s="241"/>
      <c r="S682" s="241"/>
      <c r="T682" s="242"/>
      <c r="AT682" s="243" t="s">
        <v>211</v>
      </c>
      <c r="AU682" s="243" t="s">
        <v>82</v>
      </c>
      <c r="AV682" s="14" t="s">
        <v>84</v>
      </c>
      <c r="AW682" s="14" t="s">
        <v>31</v>
      </c>
      <c r="AX682" s="14" t="s">
        <v>75</v>
      </c>
      <c r="AY682" s="243" t="s">
        <v>203</v>
      </c>
    </row>
    <row r="683" spans="1:65" s="15" customFormat="1" ht="11.25">
      <c r="B683" s="261"/>
      <c r="C683" s="262"/>
      <c r="D683" s="224" t="s">
        <v>211</v>
      </c>
      <c r="E683" s="263" t="s">
        <v>1</v>
      </c>
      <c r="F683" s="264" t="s">
        <v>5614</v>
      </c>
      <c r="G683" s="262"/>
      <c r="H683" s="265">
        <v>2</v>
      </c>
      <c r="I683" s="266"/>
      <c r="J683" s="262"/>
      <c r="K683" s="262"/>
      <c r="L683" s="267"/>
      <c r="M683" s="268"/>
      <c r="N683" s="269"/>
      <c r="O683" s="269"/>
      <c r="P683" s="269"/>
      <c r="Q683" s="269"/>
      <c r="R683" s="269"/>
      <c r="S683" s="269"/>
      <c r="T683" s="270"/>
      <c r="AT683" s="271" t="s">
        <v>211</v>
      </c>
      <c r="AU683" s="271" t="s">
        <v>82</v>
      </c>
      <c r="AV683" s="15" t="s">
        <v>209</v>
      </c>
      <c r="AW683" s="15" t="s">
        <v>31</v>
      </c>
      <c r="AX683" s="15" t="s">
        <v>82</v>
      </c>
      <c r="AY683" s="271" t="s">
        <v>203</v>
      </c>
    </row>
    <row r="684" spans="1:65" s="2" customFormat="1" ht="21.75" customHeight="1">
      <c r="A684" s="35"/>
      <c r="B684" s="36"/>
      <c r="C684" s="209" t="s">
        <v>2222</v>
      </c>
      <c r="D684" s="209" t="s">
        <v>205</v>
      </c>
      <c r="E684" s="210" t="s">
        <v>6871</v>
      </c>
      <c r="F684" s="211" t="s">
        <v>6713</v>
      </c>
      <c r="G684" s="212" t="s">
        <v>208</v>
      </c>
      <c r="H684" s="213">
        <v>2</v>
      </c>
      <c r="I684" s="214"/>
      <c r="J684" s="215">
        <f>ROUND(I684*H684,2)</f>
        <v>0</v>
      </c>
      <c r="K684" s="211" t="s">
        <v>1</v>
      </c>
      <c r="L684" s="40"/>
      <c r="M684" s="216" t="s">
        <v>1</v>
      </c>
      <c r="N684" s="217" t="s">
        <v>40</v>
      </c>
      <c r="O684" s="72"/>
      <c r="P684" s="218">
        <f>O684*H684</f>
        <v>0</v>
      </c>
      <c r="Q684" s="218">
        <v>0</v>
      </c>
      <c r="R684" s="218">
        <f>Q684*H684</f>
        <v>0</v>
      </c>
      <c r="S684" s="218">
        <v>0</v>
      </c>
      <c r="T684" s="219">
        <f>S684*H684</f>
        <v>0</v>
      </c>
      <c r="U684" s="35"/>
      <c r="V684" s="35"/>
      <c r="W684" s="35"/>
      <c r="X684" s="35"/>
      <c r="Y684" s="35"/>
      <c r="Z684" s="35"/>
      <c r="AA684" s="35"/>
      <c r="AB684" s="35"/>
      <c r="AC684" s="35"/>
      <c r="AD684" s="35"/>
      <c r="AE684" s="35"/>
      <c r="AR684" s="220" t="s">
        <v>209</v>
      </c>
      <c r="AT684" s="220" t="s">
        <v>205</v>
      </c>
      <c r="AU684" s="220" t="s">
        <v>82</v>
      </c>
      <c r="AY684" s="18" t="s">
        <v>203</v>
      </c>
      <c r="BE684" s="221">
        <f>IF(N684="základní",J684,0)</f>
        <v>0</v>
      </c>
      <c r="BF684" s="221">
        <f>IF(N684="snížená",J684,0)</f>
        <v>0</v>
      </c>
      <c r="BG684" s="221">
        <f>IF(N684="zákl. přenesená",J684,0)</f>
        <v>0</v>
      </c>
      <c r="BH684" s="221">
        <f>IF(N684="sníž. přenesená",J684,0)</f>
        <v>0</v>
      </c>
      <c r="BI684" s="221">
        <f>IF(N684="nulová",J684,0)</f>
        <v>0</v>
      </c>
      <c r="BJ684" s="18" t="s">
        <v>82</v>
      </c>
      <c r="BK684" s="221">
        <f>ROUND(I684*H684,2)</f>
        <v>0</v>
      </c>
      <c r="BL684" s="18" t="s">
        <v>209</v>
      </c>
      <c r="BM684" s="220" t="s">
        <v>3706</v>
      </c>
    </row>
    <row r="685" spans="1:65" s="13" customFormat="1" ht="11.25">
      <c r="B685" s="222"/>
      <c r="C685" s="223"/>
      <c r="D685" s="224" t="s">
        <v>211</v>
      </c>
      <c r="E685" s="225" t="s">
        <v>1</v>
      </c>
      <c r="F685" s="226" t="s">
        <v>6703</v>
      </c>
      <c r="G685" s="223"/>
      <c r="H685" s="225" t="s">
        <v>1</v>
      </c>
      <c r="I685" s="227"/>
      <c r="J685" s="223"/>
      <c r="K685" s="223"/>
      <c r="L685" s="228"/>
      <c r="M685" s="229"/>
      <c r="N685" s="230"/>
      <c r="O685" s="230"/>
      <c r="P685" s="230"/>
      <c r="Q685" s="230"/>
      <c r="R685" s="230"/>
      <c r="S685" s="230"/>
      <c r="T685" s="231"/>
      <c r="AT685" s="232" t="s">
        <v>211</v>
      </c>
      <c r="AU685" s="232" t="s">
        <v>82</v>
      </c>
      <c r="AV685" s="13" t="s">
        <v>82</v>
      </c>
      <c r="AW685" s="13" t="s">
        <v>31</v>
      </c>
      <c r="AX685" s="13" t="s">
        <v>75</v>
      </c>
      <c r="AY685" s="232" t="s">
        <v>203</v>
      </c>
    </row>
    <row r="686" spans="1:65" s="13" customFormat="1" ht="11.25">
      <c r="B686" s="222"/>
      <c r="C686" s="223"/>
      <c r="D686" s="224" t="s">
        <v>211</v>
      </c>
      <c r="E686" s="225" t="s">
        <v>1</v>
      </c>
      <c r="F686" s="226" t="s">
        <v>6864</v>
      </c>
      <c r="G686" s="223"/>
      <c r="H686" s="225" t="s">
        <v>1</v>
      </c>
      <c r="I686" s="227"/>
      <c r="J686" s="223"/>
      <c r="K686" s="223"/>
      <c r="L686" s="228"/>
      <c r="M686" s="229"/>
      <c r="N686" s="230"/>
      <c r="O686" s="230"/>
      <c r="P686" s="230"/>
      <c r="Q686" s="230"/>
      <c r="R686" s="230"/>
      <c r="S686" s="230"/>
      <c r="T686" s="231"/>
      <c r="AT686" s="232" t="s">
        <v>211</v>
      </c>
      <c r="AU686" s="232" t="s">
        <v>82</v>
      </c>
      <c r="AV686" s="13" t="s">
        <v>82</v>
      </c>
      <c r="AW686" s="13" t="s">
        <v>31</v>
      </c>
      <c r="AX686" s="13" t="s">
        <v>75</v>
      </c>
      <c r="AY686" s="232" t="s">
        <v>203</v>
      </c>
    </row>
    <row r="687" spans="1:65" s="14" customFormat="1" ht="11.25">
      <c r="B687" s="233"/>
      <c r="C687" s="234"/>
      <c r="D687" s="224" t="s">
        <v>211</v>
      </c>
      <c r="E687" s="235" t="s">
        <v>1</v>
      </c>
      <c r="F687" s="236" t="s">
        <v>84</v>
      </c>
      <c r="G687" s="234"/>
      <c r="H687" s="237">
        <v>2</v>
      </c>
      <c r="I687" s="238"/>
      <c r="J687" s="234"/>
      <c r="K687" s="234"/>
      <c r="L687" s="239"/>
      <c r="M687" s="240"/>
      <c r="N687" s="241"/>
      <c r="O687" s="241"/>
      <c r="P687" s="241"/>
      <c r="Q687" s="241"/>
      <c r="R687" s="241"/>
      <c r="S687" s="241"/>
      <c r="T687" s="242"/>
      <c r="AT687" s="243" t="s">
        <v>211</v>
      </c>
      <c r="AU687" s="243" t="s">
        <v>82</v>
      </c>
      <c r="AV687" s="14" t="s">
        <v>84</v>
      </c>
      <c r="AW687" s="14" t="s">
        <v>31</v>
      </c>
      <c r="AX687" s="14" t="s">
        <v>75</v>
      </c>
      <c r="AY687" s="243" t="s">
        <v>203</v>
      </c>
    </row>
    <row r="688" spans="1:65" s="15" customFormat="1" ht="11.25">
      <c r="B688" s="261"/>
      <c r="C688" s="262"/>
      <c r="D688" s="224" t="s">
        <v>211</v>
      </c>
      <c r="E688" s="263" t="s">
        <v>1</v>
      </c>
      <c r="F688" s="264" t="s">
        <v>5614</v>
      </c>
      <c r="G688" s="262"/>
      <c r="H688" s="265">
        <v>2</v>
      </c>
      <c r="I688" s="266"/>
      <c r="J688" s="262"/>
      <c r="K688" s="262"/>
      <c r="L688" s="267"/>
      <c r="M688" s="268"/>
      <c r="N688" s="269"/>
      <c r="O688" s="269"/>
      <c r="P688" s="269"/>
      <c r="Q688" s="269"/>
      <c r="R688" s="269"/>
      <c r="S688" s="269"/>
      <c r="T688" s="270"/>
      <c r="AT688" s="271" t="s">
        <v>211</v>
      </c>
      <c r="AU688" s="271" t="s">
        <v>82</v>
      </c>
      <c r="AV688" s="15" t="s">
        <v>209</v>
      </c>
      <c r="AW688" s="15" t="s">
        <v>31</v>
      </c>
      <c r="AX688" s="15" t="s">
        <v>82</v>
      </c>
      <c r="AY688" s="271" t="s">
        <v>203</v>
      </c>
    </row>
    <row r="689" spans="1:65" s="2" customFormat="1" ht="21.75" customHeight="1">
      <c r="A689" s="35"/>
      <c r="B689" s="36"/>
      <c r="C689" s="209" t="s">
        <v>2635</v>
      </c>
      <c r="D689" s="209" t="s">
        <v>205</v>
      </c>
      <c r="E689" s="210" t="s">
        <v>6872</v>
      </c>
      <c r="F689" s="211" t="s">
        <v>6715</v>
      </c>
      <c r="G689" s="212" t="s">
        <v>208</v>
      </c>
      <c r="H689" s="213">
        <v>2</v>
      </c>
      <c r="I689" s="214"/>
      <c r="J689" s="215">
        <f>ROUND(I689*H689,2)</f>
        <v>0</v>
      </c>
      <c r="K689" s="211" t="s">
        <v>1</v>
      </c>
      <c r="L689" s="40"/>
      <c r="M689" s="216" t="s">
        <v>1</v>
      </c>
      <c r="N689" s="217" t="s">
        <v>40</v>
      </c>
      <c r="O689" s="72"/>
      <c r="P689" s="218">
        <f>O689*H689</f>
        <v>0</v>
      </c>
      <c r="Q689" s="218">
        <v>0</v>
      </c>
      <c r="R689" s="218">
        <f>Q689*H689</f>
        <v>0</v>
      </c>
      <c r="S689" s="218">
        <v>0</v>
      </c>
      <c r="T689" s="219">
        <f>S689*H689</f>
        <v>0</v>
      </c>
      <c r="U689" s="35"/>
      <c r="V689" s="35"/>
      <c r="W689" s="35"/>
      <c r="X689" s="35"/>
      <c r="Y689" s="35"/>
      <c r="Z689" s="35"/>
      <c r="AA689" s="35"/>
      <c r="AB689" s="35"/>
      <c r="AC689" s="35"/>
      <c r="AD689" s="35"/>
      <c r="AE689" s="35"/>
      <c r="AR689" s="220" t="s">
        <v>209</v>
      </c>
      <c r="AT689" s="220" t="s">
        <v>205</v>
      </c>
      <c r="AU689" s="220" t="s">
        <v>82</v>
      </c>
      <c r="AY689" s="18" t="s">
        <v>203</v>
      </c>
      <c r="BE689" s="221">
        <f>IF(N689="základní",J689,0)</f>
        <v>0</v>
      </c>
      <c r="BF689" s="221">
        <f>IF(N689="snížená",J689,0)</f>
        <v>0</v>
      </c>
      <c r="BG689" s="221">
        <f>IF(N689="zákl. přenesená",J689,0)</f>
        <v>0</v>
      </c>
      <c r="BH689" s="221">
        <f>IF(N689="sníž. přenesená",J689,0)</f>
        <v>0</v>
      </c>
      <c r="BI689" s="221">
        <f>IF(N689="nulová",J689,0)</f>
        <v>0</v>
      </c>
      <c r="BJ689" s="18" t="s">
        <v>82</v>
      </c>
      <c r="BK689" s="221">
        <f>ROUND(I689*H689,2)</f>
        <v>0</v>
      </c>
      <c r="BL689" s="18" t="s">
        <v>209</v>
      </c>
      <c r="BM689" s="220" t="s">
        <v>3720</v>
      </c>
    </row>
    <row r="690" spans="1:65" s="13" customFormat="1" ht="11.25">
      <c r="B690" s="222"/>
      <c r="C690" s="223"/>
      <c r="D690" s="224" t="s">
        <v>211</v>
      </c>
      <c r="E690" s="225" t="s">
        <v>1</v>
      </c>
      <c r="F690" s="226" t="s">
        <v>6703</v>
      </c>
      <c r="G690" s="223"/>
      <c r="H690" s="225" t="s">
        <v>1</v>
      </c>
      <c r="I690" s="227"/>
      <c r="J690" s="223"/>
      <c r="K690" s="223"/>
      <c r="L690" s="228"/>
      <c r="M690" s="229"/>
      <c r="N690" s="230"/>
      <c r="O690" s="230"/>
      <c r="P690" s="230"/>
      <c r="Q690" s="230"/>
      <c r="R690" s="230"/>
      <c r="S690" s="230"/>
      <c r="T690" s="231"/>
      <c r="AT690" s="232" t="s">
        <v>211</v>
      </c>
      <c r="AU690" s="232" t="s">
        <v>82</v>
      </c>
      <c r="AV690" s="13" t="s">
        <v>82</v>
      </c>
      <c r="AW690" s="13" t="s">
        <v>31</v>
      </c>
      <c r="AX690" s="13" t="s">
        <v>75</v>
      </c>
      <c r="AY690" s="232" t="s">
        <v>203</v>
      </c>
    </row>
    <row r="691" spans="1:65" s="13" customFormat="1" ht="11.25">
      <c r="B691" s="222"/>
      <c r="C691" s="223"/>
      <c r="D691" s="224" t="s">
        <v>211</v>
      </c>
      <c r="E691" s="225" t="s">
        <v>1</v>
      </c>
      <c r="F691" s="226" t="s">
        <v>6704</v>
      </c>
      <c r="G691" s="223"/>
      <c r="H691" s="225" t="s">
        <v>1</v>
      </c>
      <c r="I691" s="227"/>
      <c r="J691" s="223"/>
      <c r="K691" s="223"/>
      <c r="L691" s="228"/>
      <c r="M691" s="229"/>
      <c r="N691" s="230"/>
      <c r="O691" s="230"/>
      <c r="P691" s="230"/>
      <c r="Q691" s="230"/>
      <c r="R691" s="230"/>
      <c r="S691" s="230"/>
      <c r="T691" s="231"/>
      <c r="AT691" s="232" t="s">
        <v>211</v>
      </c>
      <c r="AU691" s="232" t="s">
        <v>82</v>
      </c>
      <c r="AV691" s="13" t="s">
        <v>82</v>
      </c>
      <c r="AW691" s="13" t="s">
        <v>31</v>
      </c>
      <c r="AX691" s="13" t="s">
        <v>75</v>
      </c>
      <c r="AY691" s="232" t="s">
        <v>203</v>
      </c>
    </row>
    <row r="692" spans="1:65" s="13" customFormat="1" ht="11.25">
      <c r="B692" s="222"/>
      <c r="C692" s="223"/>
      <c r="D692" s="224" t="s">
        <v>211</v>
      </c>
      <c r="E692" s="225" t="s">
        <v>1</v>
      </c>
      <c r="F692" s="226" t="s">
        <v>6705</v>
      </c>
      <c r="G692" s="223"/>
      <c r="H692" s="225" t="s">
        <v>1</v>
      </c>
      <c r="I692" s="227"/>
      <c r="J692" s="223"/>
      <c r="K692" s="223"/>
      <c r="L692" s="228"/>
      <c r="M692" s="229"/>
      <c r="N692" s="230"/>
      <c r="O692" s="230"/>
      <c r="P692" s="230"/>
      <c r="Q692" s="230"/>
      <c r="R692" s="230"/>
      <c r="S692" s="230"/>
      <c r="T692" s="231"/>
      <c r="AT692" s="232" t="s">
        <v>211</v>
      </c>
      <c r="AU692" s="232" t="s">
        <v>82</v>
      </c>
      <c r="AV692" s="13" t="s">
        <v>82</v>
      </c>
      <c r="AW692" s="13" t="s">
        <v>31</v>
      </c>
      <c r="AX692" s="13" t="s">
        <v>75</v>
      </c>
      <c r="AY692" s="232" t="s">
        <v>203</v>
      </c>
    </row>
    <row r="693" spans="1:65" s="13" customFormat="1" ht="11.25">
      <c r="B693" s="222"/>
      <c r="C693" s="223"/>
      <c r="D693" s="224" t="s">
        <v>211</v>
      </c>
      <c r="E693" s="225" t="s">
        <v>1</v>
      </c>
      <c r="F693" s="226" t="s">
        <v>6864</v>
      </c>
      <c r="G693" s="223"/>
      <c r="H693" s="225" t="s">
        <v>1</v>
      </c>
      <c r="I693" s="227"/>
      <c r="J693" s="223"/>
      <c r="K693" s="223"/>
      <c r="L693" s="228"/>
      <c r="M693" s="229"/>
      <c r="N693" s="230"/>
      <c r="O693" s="230"/>
      <c r="P693" s="230"/>
      <c r="Q693" s="230"/>
      <c r="R693" s="230"/>
      <c r="S693" s="230"/>
      <c r="T693" s="231"/>
      <c r="AT693" s="232" t="s">
        <v>211</v>
      </c>
      <c r="AU693" s="232" t="s">
        <v>82</v>
      </c>
      <c r="AV693" s="13" t="s">
        <v>82</v>
      </c>
      <c r="AW693" s="13" t="s">
        <v>31</v>
      </c>
      <c r="AX693" s="13" t="s">
        <v>75</v>
      </c>
      <c r="AY693" s="232" t="s">
        <v>203</v>
      </c>
    </row>
    <row r="694" spans="1:65" s="14" customFormat="1" ht="11.25">
      <c r="B694" s="233"/>
      <c r="C694" s="234"/>
      <c r="D694" s="224" t="s">
        <v>211</v>
      </c>
      <c r="E694" s="235" t="s">
        <v>1</v>
      </c>
      <c r="F694" s="236" t="s">
        <v>84</v>
      </c>
      <c r="G694" s="234"/>
      <c r="H694" s="237">
        <v>2</v>
      </c>
      <c r="I694" s="238"/>
      <c r="J694" s="234"/>
      <c r="K694" s="234"/>
      <c r="L694" s="239"/>
      <c r="M694" s="240"/>
      <c r="N694" s="241"/>
      <c r="O694" s="241"/>
      <c r="P694" s="241"/>
      <c r="Q694" s="241"/>
      <c r="R694" s="241"/>
      <c r="S694" s="241"/>
      <c r="T694" s="242"/>
      <c r="AT694" s="243" t="s">
        <v>211</v>
      </c>
      <c r="AU694" s="243" t="s">
        <v>82</v>
      </c>
      <c r="AV694" s="14" t="s">
        <v>84</v>
      </c>
      <c r="AW694" s="14" t="s">
        <v>31</v>
      </c>
      <c r="AX694" s="14" t="s">
        <v>75</v>
      </c>
      <c r="AY694" s="243" t="s">
        <v>203</v>
      </c>
    </row>
    <row r="695" spans="1:65" s="15" customFormat="1" ht="11.25">
      <c r="B695" s="261"/>
      <c r="C695" s="262"/>
      <c r="D695" s="224" t="s">
        <v>211</v>
      </c>
      <c r="E695" s="263" t="s">
        <v>1</v>
      </c>
      <c r="F695" s="264" t="s">
        <v>5614</v>
      </c>
      <c r="G695" s="262"/>
      <c r="H695" s="265">
        <v>2</v>
      </c>
      <c r="I695" s="266"/>
      <c r="J695" s="262"/>
      <c r="K695" s="262"/>
      <c r="L695" s="267"/>
      <c r="M695" s="268"/>
      <c r="N695" s="269"/>
      <c r="O695" s="269"/>
      <c r="P695" s="269"/>
      <c r="Q695" s="269"/>
      <c r="R695" s="269"/>
      <c r="S695" s="269"/>
      <c r="T695" s="270"/>
      <c r="AT695" s="271" t="s">
        <v>211</v>
      </c>
      <c r="AU695" s="271" t="s">
        <v>82</v>
      </c>
      <c r="AV695" s="15" t="s">
        <v>209</v>
      </c>
      <c r="AW695" s="15" t="s">
        <v>31</v>
      </c>
      <c r="AX695" s="15" t="s">
        <v>82</v>
      </c>
      <c r="AY695" s="271" t="s">
        <v>203</v>
      </c>
    </row>
    <row r="696" spans="1:65" s="2" customFormat="1" ht="21.75" customHeight="1">
      <c r="A696" s="35"/>
      <c r="B696" s="36"/>
      <c r="C696" s="209" t="s">
        <v>2641</v>
      </c>
      <c r="D696" s="209" t="s">
        <v>205</v>
      </c>
      <c r="E696" s="210" t="s">
        <v>6873</v>
      </c>
      <c r="F696" s="211" t="s">
        <v>6717</v>
      </c>
      <c r="G696" s="212" t="s">
        <v>208</v>
      </c>
      <c r="H696" s="213">
        <v>2</v>
      </c>
      <c r="I696" s="214"/>
      <c r="J696" s="215">
        <f>ROUND(I696*H696,2)</f>
        <v>0</v>
      </c>
      <c r="K696" s="211" t="s">
        <v>1</v>
      </c>
      <c r="L696" s="40"/>
      <c r="M696" s="216" t="s">
        <v>1</v>
      </c>
      <c r="N696" s="217" t="s">
        <v>40</v>
      </c>
      <c r="O696" s="72"/>
      <c r="P696" s="218">
        <f>O696*H696</f>
        <v>0</v>
      </c>
      <c r="Q696" s="218">
        <v>0</v>
      </c>
      <c r="R696" s="218">
        <f>Q696*H696</f>
        <v>0</v>
      </c>
      <c r="S696" s="218">
        <v>0</v>
      </c>
      <c r="T696" s="219">
        <f>S696*H696</f>
        <v>0</v>
      </c>
      <c r="U696" s="35"/>
      <c r="V696" s="35"/>
      <c r="W696" s="35"/>
      <c r="X696" s="35"/>
      <c r="Y696" s="35"/>
      <c r="Z696" s="35"/>
      <c r="AA696" s="35"/>
      <c r="AB696" s="35"/>
      <c r="AC696" s="35"/>
      <c r="AD696" s="35"/>
      <c r="AE696" s="35"/>
      <c r="AR696" s="220" t="s">
        <v>209</v>
      </c>
      <c r="AT696" s="220" t="s">
        <v>205</v>
      </c>
      <c r="AU696" s="220" t="s">
        <v>82</v>
      </c>
      <c r="AY696" s="18" t="s">
        <v>203</v>
      </c>
      <c r="BE696" s="221">
        <f>IF(N696="základní",J696,0)</f>
        <v>0</v>
      </c>
      <c r="BF696" s="221">
        <f>IF(N696="snížená",J696,0)</f>
        <v>0</v>
      </c>
      <c r="BG696" s="221">
        <f>IF(N696="zákl. přenesená",J696,0)</f>
        <v>0</v>
      </c>
      <c r="BH696" s="221">
        <f>IF(N696="sníž. přenesená",J696,0)</f>
        <v>0</v>
      </c>
      <c r="BI696" s="221">
        <f>IF(N696="nulová",J696,0)</f>
        <v>0</v>
      </c>
      <c r="BJ696" s="18" t="s">
        <v>82</v>
      </c>
      <c r="BK696" s="221">
        <f>ROUND(I696*H696,2)</f>
        <v>0</v>
      </c>
      <c r="BL696" s="18" t="s">
        <v>209</v>
      </c>
      <c r="BM696" s="220" t="s">
        <v>3728</v>
      </c>
    </row>
    <row r="697" spans="1:65" s="13" customFormat="1" ht="11.25">
      <c r="B697" s="222"/>
      <c r="C697" s="223"/>
      <c r="D697" s="224" t="s">
        <v>211</v>
      </c>
      <c r="E697" s="225" t="s">
        <v>1</v>
      </c>
      <c r="F697" s="226" t="s">
        <v>6703</v>
      </c>
      <c r="G697" s="223"/>
      <c r="H697" s="225" t="s">
        <v>1</v>
      </c>
      <c r="I697" s="227"/>
      <c r="J697" s="223"/>
      <c r="K697" s="223"/>
      <c r="L697" s="228"/>
      <c r="M697" s="229"/>
      <c r="N697" s="230"/>
      <c r="O697" s="230"/>
      <c r="P697" s="230"/>
      <c r="Q697" s="230"/>
      <c r="R697" s="230"/>
      <c r="S697" s="230"/>
      <c r="T697" s="231"/>
      <c r="AT697" s="232" t="s">
        <v>211</v>
      </c>
      <c r="AU697" s="232" t="s">
        <v>82</v>
      </c>
      <c r="AV697" s="13" t="s">
        <v>82</v>
      </c>
      <c r="AW697" s="13" t="s">
        <v>31</v>
      </c>
      <c r="AX697" s="13" t="s">
        <v>75</v>
      </c>
      <c r="AY697" s="232" t="s">
        <v>203</v>
      </c>
    </row>
    <row r="698" spans="1:65" s="13" customFormat="1" ht="11.25">
      <c r="B698" s="222"/>
      <c r="C698" s="223"/>
      <c r="D698" s="224" t="s">
        <v>211</v>
      </c>
      <c r="E698" s="225" t="s">
        <v>1</v>
      </c>
      <c r="F698" s="226" t="s">
        <v>6864</v>
      </c>
      <c r="G698" s="223"/>
      <c r="H698" s="225" t="s">
        <v>1</v>
      </c>
      <c r="I698" s="227"/>
      <c r="J698" s="223"/>
      <c r="K698" s="223"/>
      <c r="L698" s="228"/>
      <c r="M698" s="229"/>
      <c r="N698" s="230"/>
      <c r="O698" s="230"/>
      <c r="P698" s="230"/>
      <c r="Q698" s="230"/>
      <c r="R698" s="230"/>
      <c r="S698" s="230"/>
      <c r="T698" s="231"/>
      <c r="AT698" s="232" t="s">
        <v>211</v>
      </c>
      <c r="AU698" s="232" t="s">
        <v>82</v>
      </c>
      <c r="AV698" s="13" t="s">
        <v>82</v>
      </c>
      <c r="AW698" s="13" t="s">
        <v>31</v>
      </c>
      <c r="AX698" s="13" t="s">
        <v>75</v>
      </c>
      <c r="AY698" s="232" t="s">
        <v>203</v>
      </c>
    </row>
    <row r="699" spans="1:65" s="14" customFormat="1" ht="11.25">
      <c r="B699" s="233"/>
      <c r="C699" s="234"/>
      <c r="D699" s="224" t="s">
        <v>211</v>
      </c>
      <c r="E699" s="235" t="s">
        <v>1</v>
      </c>
      <c r="F699" s="236" t="s">
        <v>84</v>
      </c>
      <c r="G699" s="234"/>
      <c r="H699" s="237">
        <v>2</v>
      </c>
      <c r="I699" s="238"/>
      <c r="J699" s="234"/>
      <c r="K699" s="234"/>
      <c r="L699" s="239"/>
      <c r="M699" s="240"/>
      <c r="N699" s="241"/>
      <c r="O699" s="241"/>
      <c r="P699" s="241"/>
      <c r="Q699" s="241"/>
      <c r="R699" s="241"/>
      <c r="S699" s="241"/>
      <c r="T699" s="242"/>
      <c r="AT699" s="243" t="s">
        <v>211</v>
      </c>
      <c r="AU699" s="243" t="s">
        <v>82</v>
      </c>
      <c r="AV699" s="14" t="s">
        <v>84</v>
      </c>
      <c r="AW699" s="14" t="s">
        <v>31</v>
      </c>
      <c r="AX699" s="14" t="s">
        <v>75</v>
      </c>
      <c r="AY699" s="243" t="s">
        <v>203</v>
      </c>
    </row>
    <row r="700" spans="1:65" s="15" customFormat="1" ht="11.25">
      <c r="B700" s="261"/>
      <c r="C700" s="262"/>
      <c r="D700" s="224" t="s">
        <v>211</v>
      </c>
      <c r="E700" s="263" t="s">
        <v>1</v>
      </c>
      <c r="F700" s="264" t="s">
        <v>5614</v>
      </c>
      <c r="G700" s="262"/>
      <c r="H700" s="265">
        <v>2</v>
      </c>
      <c r="I700" s="266"/>
      <c r="J700" s="262"/>
      <c r="K700" s="262"/>
      <c r="L700" s="267"/>
      <c r="M700" s="268"/>
      <c r="N700" s="269"/>
      <c r="O700" s="269"/>
      <c r="P700" s="269"/>
      <c r="Q700" s="269"/>
      <c r="R700" s="269"/>
      <c r="S700" s="269"/>
      <c r="T700" s="270"/>
      <c r="AT700" s="271" t="s">
        <v>211</v>
      </c>
      <c r="AU700" s="271" t="s">
        <v>82</v>
      </c>
      <c r="AV700" s="15" t="s">
        <v>209</v>
      </c>
      <c r="AW700" s="15" t="s">
        <v>31</v>
      </c>
      <c r="AX700" s="15" t="s">
        <v>82</v>
      </c>
      <c r="AY700" s="271" t="s">
        <v>203</v>
      </c>
    </row>
    <row r="701" spans="1:65" s="2" customFormat="1" ht="21.75" customHeight="1">
      <c r="A701" s="35"/>
      <c r="B701" s="36"/>
      <c r="C701" s="209" t="s">
        <v>2411</v>
      </c>
      <c r="D701" s="209" t="s">
        <v>205</v>
      </c>
      <c r="E701" s="210" t="s">
        <v>6874</v>
      </c>
      <c r="F701" s="211" t="s">
        <v>6702</v>
      </c>
      <c r="G701" s="212" t="s">
        <v>208</v>
      </c>
      <c r="H701" s="213">
        <v>2</v>
      </c>
      <c r="I701" s="214"/>
      <c r="J701" s="215">
        <f>ROUND(I701*H701,2)</f>
        <v>0</v>
      </c>
      <c r="K701" s="211" t="s">
        <v>1</v>
      </c>
      <c r="L701" s="40"/>
      <c r="M701" s="216" t="s">
        <v>1</v>
      </c>
      <c r="N701" s="217" t="s">
        <v>40</v>
      </c>
      <c r="O701" s="72"/>
      <c r="P701" s="218">
        <f>O701*H701</f>
        <v>0</v>
      </c>
      <c r="Q701" s="218">
        <v>0</v>
      </c>
      <c r="R701" s="218">
        <f>Q701*H701</f>
        <v>0</v>
      </c>
      <c r="S701" s="218">
        <v>0</v>
      </c>
      <c r="T701" s="219">
        <f>S701*H701</f>
        <v>0</v>
      </c>
      <c r="U701" s="35"/>
      <c r="V701" s="35"/>
      <c r="W701" s="35"/>
      <c r="X701" s="35"/>
      <c r="Y701" s="35"/>
      <c r="Z701" s="35"/>
      <c r="AA701" s="35"/>
      <c r="AB701" s="35"/>
      <c r="AC701" s="35"/>
      <c r="AD701" s="35"/>
      <c r="AE701" s="35"/>
      <c r="AR701" s="220" t="s">
        <v>209</v>
      </c>
      <c r="AT701" s="220" t="s">
        <v>205</v>
      </c>
      <c r="AU701" s="220" t="s">
        <v>82</v>
      </c>
      <c r="AY701" s="18" t="s">
        <v>203</v>
      </c>
      <c r="BE701" s="221">
        <f>IF(N701="základní",J701,0)</f>
        <v>0</v>
      </c>
      <c r="BF701" s="221">
        <f>IF(N701="snížená",J701,0)</f>
        <v>0</v>
      </c>
      <c r="BG701" s="221">
        <f>IF(N701="zákl. přenesená",J701,0)</f>
        <v>0</v>
      </c>
      <c r="BH701" s="221">
        <f>IF(N701="sníž. přenesená",J701,0)</f>
        <v>0</v>
      </c>
      <c r="BI701" s="221">
        <f>IF(N701="nulová",J701,0)</f>
        <v>0</v>
      </c>
      <c r="BJ701" s="18" t="s">
        <v>82</v>
      </c>
      <c r="BK701" s="221">
        <f>ROUND(I701*H701,2)</f>
        <v>0</v>
      </c>
      <c r="BL701" s="18" t="s">
        <v>209</v>
      </c>
      <c r="BM701" s="220" t="s">
        <v>3736</v>
      </c>
    </row>
    <row r="702" spans="1:65" s="13" customFormat="1" ht="11.25">
      <c r="B702" s="222"/>
      <c r="C702" s="223"/>
      <c r="D702" s="224" t="s">
        <v>211</v>
      </c>
      <c r="E702" s="225" t="s">
        <v>1</v>
      </c>
      <c r="F702" s="226" t="s">
        <v>6703</v>
      </c>
      <c r="G702" s="223"/>
      <c r="H702" s="225" t="s">
        <v>1</v>
      </c>
      <c r="I702" s="227"/>
      <c r="J702" s="223"/>
      <c r="K702" s="223"/>
      <c r="L702" s="228"/>
      <c r="M702" s="229"/>
      <c r="N702" s="230"/>
      <c r="O702" s="230"/>
      <c r="P702" s="230"/>
      <c r="Q702" s="230"/>
      <c r="R702" s="230"/>
      <c r="S702" s="230"/>
      <c r="T702" s="231"/>
      <c r="AT702" s="232" t="s">
        <v>211</v>
      </c>
      <c r="AU702" s="232" t="s">
        <v>82</v>
      </c>
      <c r="AV702" s="13" t="s">
        <v>82</v>
      </c>
      <c r="AW702" s="13" t="s">
        <v>31</v>
      </c>
      <c r="AX702" s="13" t="s">
        <v>75</v>
      </c>
      <c r="AY702" s="232" t="s">
        <v>203</v>
      </c>
    </row>
    <row r="703" spans="1:65" s="13" customFormat="1" ht="11.25">
      <c r="B703" s="222"/>
      <c r="C703" s="223"/>
      <c r="D703" s="224" t="s">
        <v>211</v>
      </c>
      <c r="E703" s="225" t="s">
        <v>1</v>
      </c>
      <c r="F703" s="226" t="s">
        <v>6704</v>
      </c>
      <c r="G703" s="223"/>
      <c r="H703" s="225" t="s">
        <v>1</v>
      </c>
      <c r="I703" s="227"/>
      <c r="J703" s="223"/>
      <c r="K703" s="223"/>
      <c r="L703" s="228"/>
      <c r="M703" s="229"/>
      <c r="N703" s="230"/>
      <c r="O703" s="230"/>
      <c r="P703" s="230"/>
      <c r="Q703" s="230"/>
      <c r="R703" s="230"/>
      <c r="S703" s="230"/>
      <c r="T703" s="231"/>
      <c r="AT703" s="232" t="s">
        <v>211</v>
      </c>
      <c r="AU703" s="232" t="s">
        <v>82</v>
      </c>
      <c r="AV703" s="13" t="s">
        <v>82</v>
      </c>
      <c r="AW703" s="13" t="s">
        <v>31</v>
      </c>
      <c r="AX703" s="13" t="s">
        <v>75</v>
      </c>
      <c r="AY703" s="232" t="s">
        <v>203</v>
      </c>
    </row>
    <row r="704" spans="1:65" s="13" customFormat="1" ht="11.25">
      <c r="B704" s="222"/>
      <c r="C704" s="223"/>
      <c r="D704" s="224" t="s">
        <v>211</v>
      </c>
      <c r="E704" s="225" t="s">
        <v>1</v>
      </c>
      <c r="F704" s="226" t="s">
        <v>6705</v>
      </c>
      <c r="G704" s="223"/>
      <c r="H704" s="225" t="s">
        <v>1</v>
      </c>
      <c r="I704" s="227"/>
      <c r="J704" s="223"/>
      <c r="K704" s="223"/>
      <c r="L704" s="228"/>
      <c r="M704" s="229"/>
      <c r="N704" s="230"/>
      <c r="O704" s="230"/>
      <c r="P704" s="230"/>
      <c r="Q704" s="230"/>
      <c r="R704" s="230"/>
      <c r="S704" s="230"/>
      <c r="T704" s="231"/>
      <c r="AT704" s="232" t="s">
        <v>211</v>
      </c>
      <c r="AU704" s="232" t="s">
        <v>82</v>
      </c>
      <c r="AV704" s="13" t="s">
        <v>82</v>
      </c>
      <c r="AW704" s="13" t="s">
        <v>31</v>
      </c>
      <c r="AX704" s="13" t="s">
        <v>75</v>
      </c>
      <c r="AY704" s="232" t="s">
        <v>203</v>
      </c>
    </row>
    <row r="705" spans="1:65" s="13" customFormat="1" ht="11.25">
      <c r="B705" s="222"/>
      <c r="C705" s="223"/>
      <c r="D705" s="224" t="s">
        <v>211</v>
      </c>
      <c r="E705" s="225" t="s">
        <v>1</v>
      </c>
      <c r="F705" s="226" t="s">
        <v>6864</v>
      </c>
      <c r="G705" s="223"/>
      <c r="H705" s="225" t="s">
        <v>1</v>
      </c>
      <c r="I705" s="227"/>
      <c r="J705" s="223"/>
      <c r="K705" s="223"/>
      <c r="L705" s="228"/>
      <c r="M705" s="229"/>
      <c r="N705" s="230"/>
      <c r="O705" s="230"/>
      <c r="P705" s="230"/>
      <c r="Q705" s="230"/>
      <c r="R705" s="230"/>
      <c r="S705" s="230"/>
      <c r="T705" s="231"/>
      <c r="AT705" s="232" t="s">
        <v>211</v>
      </c>
      <c r="AU705" s="232" t="s">
        <v>82</v>
      </c>
      <c r="AV705" s="13" t="s">
        <v>82</v>
      </c>
      <c r="AW705" s="13" t="s">
        <v>31</v>
      </c>
      <c r="AX705" s="13" t="s">
        <v>75</v>
      </c>
      <c r="AY705" s="232" t="s">
        <v>203</v>
      </c>
    </row>
    <row r="706" spans="1:65" s="14" customFormat="1" ht="11.25">
      <c r="B706" s="233"/>
      <c r="C706" s="234"/>
      <c r="D706" s="224" t="s">
        <v>211</v>
      </c>
      <c r="E706" s="235" t="s">
        <v>1</v>
      </c>
      <c r="F706" s="236" t="s">
        <v>84</v>
      </c>
      <c r="G706" s="234"/>
      <c r="H706" s="237">
        <v>2</v>
      </c>
      <c r="I706" s="238"/>
      <c r="J706" s="234"/>
      <c r="K706" s="234"/>
      <c r="L706" s="239"/>
      <c r="M706" s="240"/>
      <c r="N706" s="241"/>
      <c r="O706" s="241"/>
      <c r="P706" s="241"/>
      <c r="Q706" s="241"/>
      <c r="R706" s="241"/>
      <c r="S706" s="241"/>
      <c r="T706" s="242"/>
      <c r="AT706" s="243" t="s">
        <v>211</v>
      </c>
      <c r="AU706" s="243" t="s">
        <v>82</v>
      </c>
      <c r="AV706" s="14" t="s">
        <v>84</v>
      </c>
      <c r="AW706" s="14" t="s">
        <v>31</v>
      </c>
      <c r="AX706" s="14" t="s">
        <v>75</v>
      </c>
      <c r="AY706" s="243" t="s">
        <v>203</v>
      </c>
    </row>
    <row r="707" spans="1:65" s="15" customFormat="1" ht="11.25">
      <c r="B707" s="261"/>
      <c r="C707" s="262"/>
      <c r="D707" s="224" t="s">
        <v>211</v>
      </c>
      <c r="E707" s="263" t="s">
        <v>1</v>
      </c>
      <c r="F707" s="264" t="s">
        <v>5614</v>
      </c>
      <c r="G707" s="262"/>
      <c r="H707" s="265">
        <v>2</v>
      </c>
      <c r="I707" s="266"/>
      <c r="J707" s="262"/>
      <c r="K707" s="262"/>
      <c r="L707" s="267"/>
      <c r="M707" s="268"/>
      <c r="N707" s="269"/>
      <c r="O707" s="269"/>
      <c r="P707" s="269"/>
      <c r="Q707" s="269"/>
      <c r="R707" s="269"/>
      <c r="S707" s="269"/>
      <c r="T707" s="270"/>
      <c r="AT707" s="271" t="s">
        <v>211</v>
      </c>
      <c r="AU707" s="271" t="s">
        <v>82</v>
      </c>
      <c r="AV707" s="15" t="s">
        <v>209</v>
      </c>
      <c r="AW707" s="15" t="s">
        <v>31</v>
      </c>
      <c r="AX707" s="15" t="s">
        <v>82</v>
      </c>
      <c r="AY707" s="271" t="s">
        <v>203</v>
      </c>
    </row>
    <row r="708" spans="1:65" s="2" customFormat="1" ht="21.75" customHeight="1">
      <c r="A708" s="35"/>
      <c r="B708" s="36"/>
      <c r="C708" s="209" t="s">
        <v>2651</v>
      </c>
      <c r="D708" s="209" t="s">
        <v>205</v>
      </c>
      <c r="E708" s="210" t="s">
        <v>6875</v>
      </c>
      <c r="F708" s="211" t="s">
        <v>6707</v>
      </c>
      <c r="G708" s="212" t="s">
        <v>208</v>
      </c>
      <c r="H708" s="213">
        <v>2</v>
      </c>
      <c r="I708" s="214"/>
      <c r="J708" s="215">
        <f>ROUND(I708*H708,2)</f>
        <v>0</v>
      </c>
      <c r="K708" s="211" t="s">
        <v>1</v>
      </c>
      <c r="L708" s="40"/>
      <c r="M708" s="216" t="s">
        <v>1</v>
      </c>
      <c r="N708" s="217" t="s">
        <v>40</v>
      </c>
      <c r="O708" s="72"/>
      <c r="P708" s="218">
        <f>O708*H708</f>
        <v>0</v>
      </c>
      <c r="Q708" s="218">
        <v>0</v>
      </c>
      <c r="R708" s="218">
        <f>Q708*H708</f>
        <v>0</v>
      </c>
      <c r="S708" s="218">
        <v>0</v>
      </c>
      <c r="T708" s="219">
        <f>S708*H708</f>
        <v>0</v>
      </c>
      <c r="U708" s="35"/>
      <c r="V708" s="35"/>
      <c r="W708" s="35"/>
      <c r="X708" s="35"/>
      <c r="Y708" s="35"/>
      <c r="Z708" s="35"/>
      <c r="AA708" s="35"/>
      <c r="AB708" s="35"/>
      <c r="AC708" s="35"/>
      <c r="AD708" s="35"/>
      <c r="AE708" s="35"/>
      <c r="AR708" s="220" t="s">
        <v>209</v>
      </c>
      <c r="AT708" s="220" t="s">
        <v>205</v>
      </c>
      <c r="AU708" s="220" t="s">
        <v>82</v>
      </c>
      <c r="AY708" s="18" t="s">
        <v>203</v>
      </c>
      <c r="BE708" s="221">
        <f>IF(N708="základní",J708,0)</f>
        <v>0</v>
      </c>
      <c r="BF708" s="221">
        <f>IF(N708="snížená",J708,0)</f>
        <v>0</v>
      </c>
      <c r="BG708" s="221">
        <f>IF(N708="zákl. přenesená",J708,0)</f>
        <v>0</v>
      </c>
      <c r="BH708" s="221">
        <f>IF(N708="sníž. přenesená",J708,0)</f>
        <v>0</v>
      </c>
      <c r="BI708" s="221">
        <f>IF(N708="nulová",J708,0)</f>
        <v>0</v>
      </c>
      <c r="BJ708" s="18" t="s">
        <v>82</v>
      </c>
      <c r="BK708" s="221">
        <f>ROUND(I708*H708,2)</f>
        <v>0</v>
      </c>
      <c r="BL708" s="18" t="s">
        <v>209</v>
      </c>
      <c r="BM708" s="220" t="s">
        <v>3744</v>
      </c>
    </row>
    <row r="709" spans="1:65" s="13" customFormat="1" ht="11.25">
      <c r="B709" s="222"/>
      <c r="C709" s="223"/>
      <c r="D709" s="224" t="s">
        <v>211</v>
      </c>
      <c r="E709" s="225" t="s">
        <v>1</v>
      </c>
      <c r="F709" s="226" t="s">
        <v>6703</v>
      </c>
      <c r="G709" s="223"/>
      <c r="H709" s="225" t="s">
        <v>1</v>
      </c>
      <c r="I709" s="227"/>
      <c r="J709" s="223"/>
      <c r="K709" s="223"/>
      <c r="L709" s="228"/>
      <c r="M709" s="229"/>
      <c r="N709" s="230"/>
      <c r="O709" s="230"/>
      <c r="P709" s="230"/>
      <c r="Q709" s="230"/>
      <c r="R709" s="230"/>
      <c r="S709" s="230"/>
      <c r="T709" s="231"/>
      <c r="AT709" s="232" t="s">
        <v>211</v>
      </c>
      <c r="AU709" s="232" t="s">
        <v>82</v>
      </c>
      <c r="AV709" s="13" t="s">
        <v>82</v>
      </c>
      <c r="AW709" s="13" t="s">
        <v>31</v>
      </c>
      <c r="AX709" s="13" t="s">
        <v>75</v>
      </c>
      <c r="AY709" s="232" t="s">
        <v>203</v>
      </c>
    </row>
    <row r="710" spans="1:65" s="13" customFormat="1" ht="11.25">
      <c r="B710" s="222"/>
      <c r="C710" s="223"/>
      <c r="D710" s="224" t="s">
        <v>211</v>
      </c>
      <c r="E710" s="225" t="s">
        <v>1</v>
      </c>
      <c r="F710" s="226" t="s">
        <v>6864</v>
      </c>
      <c r="G710" s="223"/>
      <c r="H710" s="225" t="s">
        <v>1</v>
      </c>
      <c r="I710" s="227"/>
      <c r="J710" s="223"/>
      <c r="K710" s="223"/>
      <c r="L710" s="228"/>
      <c r="M710" s="229"/>
      <c r="N710" s="230"/>
      <c r="O710" s="230"/>
      <c r="P710" s="230"/>
      <c r="Q710" s="230"/>
      <c r="R710" s="230"/>
      <c r="S710" s="230"/>
      <c r="T710" s="231"/>
      <c r="AT710" s="232" t="s">
        <v>211</v>
      </c>
      <c r="AU710" s="232" t="s">
        <v>82</v>
      </c>
      <c r="AV710" s="13" t="s">
        <v>82</v>
      </c>
      <c r="AW710" s="13" t="s">
        <v>31</v>
      </c>
      <c r="AX710" s="13" t="s">
        <v>75</v>
      </c>
      <c r="AY710" s="232" t="s">
        <v>203</v>
      </c>
    </row>
    <row r="711" spans="1:65" s="14" customFormat="1" ht="11.25">
      <c r="B711" s="233"/>
      <c r="C711" s="234"/>
      <c r="D711" s="224" t="s">
        <v>211</v>
      </c>
      <c r="E711" s="235" t="s">
        <v>1</v>
      </c>
      <c r="F711" s="236" t="s">
        <v>84</v>
      </c>
      <c r="G711" s="234"/>
      <c r="H711" s="237">
        <v>2</v>
      </c>
      <c r="I711" s="238"/>
      <c r="J711" s="234"/>
      <c r="K711" s="234"/>
      <c r="L711" s="239"/>
      <c r="M711" s="240"/>
      <c r="N711" s="241"/>
      <c r="O711" s="241"/>
      <c r="P711" s="241"/>
      <c r="Q711" s="241"/>
      <c r="R711" s="241"/>
      <c r="S711" s="241"/>
      <c r="T711" s="242"/>
      <c r="AT711" s="243" t="s">
        <v>211</v>
      </c>
      <c r="AU711" s="243" t="s">
        <v>82</v>
      </c>
      <c r="AV711" s="14" t="s">
        <v>84</v>
      </c>
      <c r="AW711" s="14" t="s">
        <v>31</v>
      </c>
      <c r="AX711" s="14" t="s">
        <v>75</v>
      </c>
      <c r="AY711" s="243" t="s">
        <v>203</v>
      </c>
    </row>
    <row r="712" spans="1:65" s="15" customFormat="1" ht="11.25">
      <c r="B712" s="261"/>
      <c r="C712" s="262"/>
      <c r="D712" s="224" t="s">
        <v>211</v>
      </c>
      <c r="E712" s="263" t="s">
        <v>1</v>
      </c>
      <c r="F712" s="264" t="s">
        <v>5614</v>
      </c>
      <c r="G712" s="262"/>
      <c r="H712" s="265">
        <v>2</v>
      </c>
      <c r="I712" s="266"/>
      <c r="J712" s="262"/>
      <c r="K712" s="262"/>
      <c r="L712" s="267"/>
      <c r="M712" s="268"/>
      <c r="N712" s="269"/>
      <c r="O712" s="269"/>
      <c r="P712" s="269"/>
      <c r="Q712" s="269"/>
      <c r="R712" s="269"/>
      <c r="S712" s="269"/>
      <c r="T712" s="270"/>
      <c r="AT712" s="271" t="s">
        <v>211</v>
      </c>
      <c r="AU712" s="271" t="s">
        <v>82</v>
      </c>
      <c r="AV712" s="15" t="s">
        <v>209</v>
      </c>
      <c r="AW712" s="15" t="s">
        <v>31</v>
      </c>
      <c r="AX712" s="15" t="s">
        <v>82</v>
      </c>
      <c r="AY712" s="271" t="s">
        <v>203</v>
      </c>
    </row>
    <row r="713" spans="1:65" s="2" customFormat="1" ht="21.75" customHeight="1">
      <c r="A713" s="35"/>
      <c r="B713" s="36"/>
      <c r="C713" s="209" t="s">
        <v>2688</v>
      </c>
      <c r="D713" s="209" t="s">
        <v>205</v>
      </c>
      <c r="E713" s="210" t="s">
        <v>6876</v>
      </c>
      <c r="F713" s="211" t="s">
        <v>6715</v>
      </c>
      <c r="G713" s="212" t="s">
        <v>208</v>
      </c>
      <c r="H713" s="213">
        <v>2</v>
      </c>
      <c r="I713" s="214"/>
      <c r="J713" s="215">
        <f>ROUND(I713*H713,2)</f>
        <v>0</v>
      </c>
      <c r="K713" s="211" t="s">
        <v>1</v>
      </c>
      <c r="L713" s="40"/>
      <c r="M713" s="216" t="s">
        <v>1</v>
      </c>
      <c r="N713" s="217" t="s">
        <v>40</v>
      </c>
      <c r="O713" s="72"/>
      <c r="P713" s="218">
        <f>O713*H713</f>
        <v>0</v>
      </c>
      <c r="Q713" s="218">
        <v>0</v>
      </c>
      <c r="R713" s="218">
        <f>Q713*H713</f>
        <v>0</v>
      </c>
      <c r="S713" s="218">
        <v>0</v>
      </c>
      <c r="T713" s="219">
        <f>S713*H713</f>
        <v>0</v>
      </c>
      <c r="U713" s="35"/>
      <c r="V713" s="35"/>
      <c r="W713" s="35"/>
      <c r="X713" s="35"/>
      <c r="Y713" s="35"/>
      <c r="Z713" s="35"/>
      <c r="AA713" s="35"/>
      <c r="AB713" s="35"/>
      <c r="AC713" s="35"/>
      <c r="AD713" s="35"/>
      <c r="AE713" s="35"/>
      <c r="AR713" s="220" t="s">
        <v>209</v>
      </c>
      <c r="AT713" s="220" t="s">
        <v>205</v>
      </c>
      <c r="AU713" s="220" t="s">
        <v>82</v>
      </c>
      <c r="AY713" s="18" t="s">
        <v>203</v>
      </c>
      <c r="BE713" s="221">
        <f>IF(N713="základní",J713,0)</f>
        <v>0</v>
      </c>
      <c r="BF713" s="221">
        <f>IF(N713="snížená",J713,0)</f>
        <v>0</v>
      </c>
      <c r="BG713" s="221">
        <f>IF(N713="zákl. přenesená",J713,0)</f>
        <v>0</v>
      </c>
      <c r="BH713" s="221">
        <f>IF(N713="sníž. přenesená",J713,0)</f>
        <v>0</v>
      </c>
      <c r="BI713" s="221">
        <f>IF(N713="nulová",J713,0)</f>
        <v>0</v>
      </c>
      <c r="BJ713" s="18" t="s">
        <v>82</v>
      </c>
      <c r="BK713" s="221">
        <f>ROUND(I713*H713,2)</f>
        <v>0</v>
      </c>
      <c r="BL713" s="18" t="s">
        <v>209</v>
      </c>
      <c r="BM713" s="220" t="s">
        <v>3752</v>
      </c>
    </row>
    <row r="714" spans="1:65" s="13" customFormat="1" ht="11.25">
      <c r="B714" s="222"/>
      <c r="C714" s="223"/>
      <c r="D714" s="224" t="s">
        <v>211</v>
      </c>
      <c r="E714" s="225" t="s">
        <v>1</v>
      </c>
      <c r="F714" s="226" t="s">
        <v>6703</v>
      </c>
      <c r="G714" s="223"/>
      <c r="H714" s="225" t="s">
        <v>1</v>
      </c>
      <c r="I714" s="227"/>
      <c r="J714" s="223"/>
      <c r="K714" s="223"/>
      <c r="L714" s="228"/>
      <c r="M714" s="229"/>
      <c r="N714" s="230"/>
      <c r="O714" s="230"/>
      <c r="P714" s="230"/>
      <c r="Q714" s="230"/>
      <c r="R714" s="230"/>
      <c r="S714" s="230"/>
      <c r="T714" s="231"/>
      <c r="AT714" s="232" t="s">
        <v>211</v>
      </c>
      <c r="AU714" s="232" t="s">
        <v>82</v>
      </c>
      <c r="AV714" s="13" t="s">
        <v>82</v>
      </c>
      <c r="AW714" s="13" t="s">
        <v>31</v>
      </c>
      <c r="AX714" s="13" t="s">
        <v>75</v>
      </c>
      <c r="AY714" s="232" t="s">
        <v>203</v>
      </c>
    </row>
    <row r="715" spans="1:65" s="13" customFormat="1" ht="11.25">
      <c r="B715" s="222"/>
      <c r="C715" s="223"/>
      <c r="D715" s="224" t="s">
        <v>211</v>
      </c>
      <c r="E715" s="225" t="s">
        <v>1</v>
      </c>
      <c r="F715" s="226" t="s">
        <v>6704</v>
      </c>
      <c r="G715" s="223"/>
      <c r="H715" s="225" t="s">
        <v>1</v>
      </c>
      <c r="I715" s="227"/>
      <c r="J715" s="223"/>
      <c r="K715" s="223"/>
      <c r="L715" s="228"/>
      <c r="M715" s="229"/>
      <c r="N715" s="230"/>
      <c r="O715" s="230"/>
      <c r="P715" s="230"/>
      <c r="Q715" s="230"/>
      <c r="R715" s="230"/>
      <c r="S715" s="230"/>
      <c r="T715" s="231"/>
      <c r="AT715" s="232" t="s">
        <v>211</v>
      </c>
      <c r="AU715" s="232" t="s">
        <v>82</v>
      </c>
      <c r="AV715" s="13" t="s">
        <v>82</v>
      </c>
      <c r="AW715" s="13" t="s">
        <v>31</v>
      </c>
      <c r="AX715" s="13" t="s">
        <v>75</v>
      </c>
      <c r="AY715" s="232" t="s">
        <v>203</v>
      </c>
    </row>
    <row r="716" spans="1:65" s="13" customFormat="1" ht="11.25">
      <c r="B716" s="222"/>
      <c r="C716" s="223"/>
      <c r="D716" s="224" t="s">
        <v>211</v>
      </c>
      <c r="E716" s="225" t="s">
        <v>1</v>
      </c>
      <c r="F716" s="226" t="s">
        <v>6705</v>
      </c>
      <c r="G716" s="223"/>
      <c r="H716" s="225" t="s">
        <v>1</v>
      </c>
      <c r="I716" s="227"/>
      <c r="J716" s="223"/>
      <c r="K716" s="223"/>
      <c r="L716" s="228"/>
      <c r="M716" s="229"/>
      <c r="N716" s="230"/>
      <c r="O716" s="230"/>
      <c r="P716" s="230"/>
      <c r="Q716" s="230"/>
      <c r="R716" s="230"/>
      <c r="S716" s="230"/>
      <c r="T716" s="231"/>
      <c r="AT716" s="232" t="s">
        <v>211</v>
      </c>
      <c r="AU716" s="232" t="s">
        <v>82</v>
      </c>
      <c r="AV716" s="13" t="s">
        <v>82</v>
      </c>
      <c r="AW716" s="13" t="s">
        <v>31</v>
      </c>
      <c r="AX716" s="13" t="s">
        <v>75</v>
      </c>
      <c r="AY716" s="232" t="s">
        <v>203</v>
      </c>
    </row>
    <row r="717" spans="1:65" s="13" customFormat="1" ht="11.25">
      <c r="B717" s="222"/>
      <c r="C717" s="223"/>
      <c r="D717" s="224" t="s">
        <v>211</v>
      </c>
      <c r="E717" s="225" t="s">
        <v>1</v>
      </c>
      <c r="F717" s="226" t="s">
        <v>6864</v>
      </c>
      <c r="G717" s="223"/>
      <c r="H717" s="225" t="s">
        <v>1</v>
      </c>
      <c r="I717" s="227"/>
      <c r="J717" s="223"/>
      <c r="K717" s="223"/>
      <c r="L717" s="228"/>
      <c r="M717" s="229"/>
      <c r="N717" s="230"/>
      <c r="O717" s="230"/>
      <c r="P717" s="230"/>
      <c r="Q717" s="230"/>
      <c r="R717" s="230"/>
      <c r="S717" s="230"/>
      <c r="T717" s="231"/>
      <c r="AT717" s="232" t="s">
        <v>211</v>
      </c>
      <c r="AU717" s="232" t="s">
        <v>82</v>
      </c>
      <c r="AV717" s="13" t="s">
        <v>82</v>
      </c>
      <c r="AW717" s="13" t="s">
        <v>31</v>
      </c>
      <c r="AX717" s="13" t="s">
        <v>75</v>
      </c>
      <c r="AY717" s="232" t="s">
        <v>203</v>
      </c>
    </row>
    <row r="718" spans="1:65" s="14" customFormat="1" ht="11.25">
      <c r="B718" s="233"/>
      <c r="C718" s="234"/>
      <c r="D718" s="224" t="s">
        <v>211</v>
      </c>
      <c r="E718" s="235" t="s">
        <v>1</v>
      </c>
      <c r="F718" s="236" t="s">
        <v>84</v>
      </c>
      <c r="G718" s="234"/>
      <c r="H718" s="237">
        <v>2</v>
      </c>
      <c r="I718" s="238"/>
      <c r="J718" s="234"/>
      <c r="K718" s="234"/>
      <c r="L718" s="239"/>
      <c r="M718" s="240"/>
      <c r="N718" s="241"/>
      <c r="O718" s="241"/>
      <c r="P718" s="241"/>
      <c r="Q718" s="241"/>
      <c r="R718" s="241"/>
      <c r="S718" s="241"/>
      <c r="T718" s="242"/>
      <c r="AT718" s="243" t="s">
        <v>211</v>
      </c>
      <c r="AU718" s="243" t="s">
        <v>82</v>
      </c>
      <c r="AV718" s="14" t="s">
        <v>84</v>
      </c>
      <c r="AW718" s="14" t="s">
        <v>31</v>
      </c>
      <c r="AX718" s="14" t="s">
        <v>75</v>
      </c>
      <c r="AY718" s="243" t="s">
        <v>203</v>
      </c>
    </row>
    <row r="719" spans="1:65" s="15" customFormat="1" ht="11.25">
      <c r="B719" s="261"/>
      <c r="C719" s="262"/>
      <c r="D719" s="224" t="s">
        <v>211</v>
      </c>
      <c r="E719" s="263" t="s">
        <v>1</v>
      </c>
      <c r="F719" s="264" t="s">
        <v>5614</v>
      </c>
      <c r="G719" s="262"/>
      <c r="H719" s="265">
        <v>2</v>
      </c>
      <c r="I719" s="266"/>
      <c r="J719" s="262"/>
      <c r="K719" s="262"/>
      <c r="L719" s="267"/>
      <c r="M719" s="268"/>
      <c r="N719" s="269"/>
      <c r="O719" s="269"/>
      <c r="P719" s="269"/>
      <c r="Q719" s="269"/>
      <c r="R719" s="269"/>
      <c r="S719" s="269"/>
      <c r="T719" s="270"/>
      <c r="AT719" s="271" t="s">
        <v>211</v>
      </c>
      <c r="AU719" s="271" t="s">
        <v>82</v>
      </c>
      <c r="AV719" s="15" t="s">
        <v>209</v>
      </c>
      <c r="AW719" s="15" t="s">
        <v>31</v>
      </c>
      <c r="AX719" s="15" t="s">
        <v>82</v>
      </c>
      <c r="AY719" s="271" t="s">
        <v>203</v>
      </c>
    </row>
    <row r="720" spans="1:65" s="2" customFormat="1" ht="21.75" customHeight="1">
      <c r="A720" s="35"/>
      <c r="B720" s="36"/>
      <c r="C720" s="209" t="s">
        <v>2881</v>
      </c>
      <c r="D720" s="209" t="s">
        <v>205</v>
      </c>
      <c r="E720" s="210" t="s">
        <v>6877</v>
      </c>
      <c r="F720" s="211" t="s">
        <v>6717</v>
      </c>
      <c r="G720" s="212" t="s">
        <v>208</v>
      </c>
      <c r="H720" s="213">
        <v>2</v>
      </c>
      <c r="I720" s="214"/>
      <c r="J720" s="215">
        <f>ROUND(I720*H720,2)</f>
        <v>0</v>
      </c>
      <c r="K720" s="211" t="s">
        <v>1</v>
      </c>
      <c r="L720" s="40"/>
      <c r="M720" s="216" t="s">
        <v>1</v>
      </c>
      <c r="N720" s="217" t="s">
        <v>40</v>
      </c>
      <c r="O720" s="72"/>
      <c r="P720" s="218">
        <f>O720*H720</f>
        <v>0</v>
      </c>
      <c r="Q720" s="218">
        <v>0</v>
      </c>
      <c r="R720" s="218">
        <f>Q720*H720</f>
        <v>0</v>
      </c>
      <c r="S720" s="218">
        <v>0</v>
      </c>
      <c r="T720" s="219">
        <f>S720*H720</f>
        <v>0</v>
      </c>
      <c r="U720" s="35"/>
      <c r="V720" s="35"/>
      <c r="W720" s="35"/>
      <c r="X720" s="35"/>
      <c r="Y720" s="35"/>
      <c r="Z720" s="35"/>
      <c r="AA720" s="35"/>
      <c r="AB720" s="35"/>
      <c r="AC720" s="35"/>
      <c r="AD720" s="35"/>
      <c r="AE720" s="35"/>
      <c r="AR720" s="220" t="s">
        <v>209</v>
      </c>
      <c r="AT720" s="220" t="s">
        <v>205</v>
      </c>
      <c r="AU720" s="220" t="s">
        <v>82</v>
      </c>
      <c r="AY720" s="18" t="s">
        <v>203</v>
      </c>
      <c r="BE720" s="221">
        <f>IF(N720="základní",J720,0)</f>
        <v>0</v>
      </c>
      <c r="BF720" s="221">
        <f>IF(N720="snížená",J720,0)</f>
        <v>0</v>
      </c>
      <c r="BG720" s="221">
        <f>IF(N720="zákl. přenesená",J720,0)</f>
        <v>0</v>
      </c>
      <c r="BH720" s="221">
        <f>IF(N720="sníž. přenesená",J720,0)</f>
        <v>0</v>
      </c>
      <c r="BI720" s="221">
        <f>IF(N720="nulová",J720,0)</f>
        <v>0</v>
      </c>
      <c r="BJ720" s="18" t="s">
        <v>82</v>
      </c>
      <c r="BK720" s="221">
        <f>ROUND(I720*H720,2)</f>
        <v>0</v>
      </c>
      <c r="BL720" s="18" t="s">
        <v>209</v>
      </c>
      <c r="BM720" s="220" t="s">
        <v>3760</v>
      </c>
    </row>
    <row r="721" spans="1:65" s="13" customFormat="1" ht="11.25">
      <c r="B721" s="222"/>
      <c r="C721" s="223"/>
      <c r="D721" s="224" t="s">
        <v>211</v>
      </c>
      <c r="E721" s="225" t="s">
        <v>1</v>
      </c>
      <c r="F721" s="226" t="s">
        <v>6703</v>
      </c>
      <c r="G721" s="223"/>
      <c r="H721" s="225" t="s">
        <v>1</v>
      </c>
      <c r="I721" s="227"/>
      <c r="J721" s="223"/>
      <c r="K721" s="223"/>
      <c r="L721" s="228"/>
      <c r="M721" s="229"/>
      <c r="N721" s="230"/>
      <c r="O721" s="230"/>
      <c r="P721" s="230"/>
      <c r="Q721" s="230"/>
      <c r="R721" s="230"/>
      <c r="S721" s="230"/>
      <c r="T721" s="231"/>
      <c r="AT721" s="232" t="s">
        <v>211</v>
      </c>
      <c r="AU721" s="232" t="s">
        <v>82</v>
      </c>
      <c r="AV721" s="13" t="s">
        <v>82</v>
      </c>
      <c r="AW721" s="13" t="s">
        <v>31</v>
      </c>
      <c r="AX721" s="13" t="s">
        <v>75</v>
      </c>
      <c r="AY721" s="232" t="s">
        <v>203</v>
      </c>
    </row>
    <row r="722" spans="1:65" s="13" customFormat="1" ht="11.25">
      <c r="B722" s="222"/>
      <c r="C722" s="223"/>
      <c r="D722" s="224" t="s">
        <v>211</v>
      </c>
      <c r="E722" s="225" t="s">
        <v>1</v>
      </c>
      <c r="F722" s="226" t="s">
        <v>6864</v>
      </c>
      <c r="G722" s="223"/>
      <c r="H722" s="225" t="s">
        <v>1</v>
      </c>
      <c r="I722" s="227"/>
      <c r="J722" s="223"/>
      <c r="K722" s="223"/>
      <c r="L722" s="228"/>
      <c r="M722" s="229"/>
      <c r="N722" s="230"/>
      <c r="O722" s="230"/>
      <c r="P722" s="230"/>
      <c r="Q722" s="230"/>
      <c r="R722" s="230"/>
      <c r="S722" s="230"/>
      <c r="T722" s="231"/>
      <c r="AT722" s="232" t="s">
        <v>211</v>
      </c>
      <c r="AU722" s="232" t="s">
        <v>82</v>
      </c>
      <c r="AV722" s="13" t="s">
        <v>82</v>
      </c>
      <c r="AW722" s="13" t="s">
        <v>31</v>
      </c>
      <c r="AX722" s="13" t="s">
        <v>75</v>
      </c>
      <c r="AY722" s="232" t="s">
        <v>203</v>
      </c>
    </row>
    <row r="723" spans="1:65" s="14" customFormat="1" ht="11.25">
      <c r="B723" s="233"/>
      <c r="C723" s="234"/>
      <c r="D723" s="224" t="s">
        <v>211</v>
      </c>
      <c r="E723" s="235" t="s">
        <v>1</v>
      </c>
      <c r="F723" s="236" t="s">
        <v>84</v>
      </c>
      <c r="G723" s="234"/>
      <c r="H723" s="237">
        <v>2</v>
      </c>
      <c r="I723" s="238"/>
      <c r="J723" s="234"/>
      <c r="K723" s="234"/>
      <c r="L723" s="239"/>
      <c r="M723" s="240"/>
      <c r="N723" s="241"/>
      <c r="O723" s="241"/>
      <c r="P723" s="241"/>
      <c r="Q723" s="241"/>
      <c r="R723" s="241"/>
      <c r="S723" s="241"/>
      <c r="T723" s="242"/>
      <c r="AT723" s="243" t="s">
        <v>211</v>
      </c>
      <c r="AU723" s="243" t="s">
        <v>82</v>
      </c>
      <c r="AV723" s="14" t="s">
        <v>84</v>
      </c>
      <c r="AW723" s="14" t="s">
        <v>31</v>
      </c>
      <c r="AX723" s="14" t="s">
        <v>75</v>
      </c>
      <c r="AY723" s="243" t="s">
        <v>203</v>
      </c>
    </row>
    <row r="724" spans="1:65" s="15" customFormat="1" ht="11.25">
      <c r="B724" s="261"/>
      <c r="C724" s="262"/>
      <c r="D724" s="224" t="s">
        <v>211</v>
      </c>
      <c r="E724" s="263" t="s">
        <v>1</v>
      </c>
      <c r="F724" s="264" t="s">
        <v>5614</v>
      </c>
      <c r="G724" s="262"/>
      <c r="H724" s="265">
        <v>2</v>
      </c>
      <c r="I724" s="266"/>
      <c r="J724" s="262"/>
      <c r="K724" s="262"/>
      <c r="L724" s="267"/>
      <c r="M724" s="268"/>
      <c r="N724" s="269"/>
      <c r="O724" s="269"/>
      <c r="P724" s="269"/>
      <c r="Q724" s="269"/>
      <c r="R724" s="269"/>
      <c r="S724" s="269"/>
      <c r="T724" s="270"/>
      <c r="AT724" s="271" t="s">
        <v>211</v>
      </c>
      <c r="AU724" s="271" t="s">
        <v>82</v>
      </c>
      <c r="AV724" s="15" t="s">
        <v>209</v>
      </c>
      <c r="AW724" s="15" t="s">
        <v>31</v>
      </c>
      <c r="AX724" s="15" t="s">
        <v>82</v>
      </c>
      <c r="AY724" s="271" t="s">
        <v>203</v>
      </c>
    </row>
    <row r="725" spans="1:65" s="2" customFormat="1" ht="21.75" customHeight="1">
      <c r="A725" s="35"/>
      <c r="B725" s="36"/>
      <c r="C725" s="209" t="s">
        <v>2885</v>
      </c>
      <c r="D725" s="209" t="s">
        <v>205</v>
      </c>
      <c r="E725" s="210" t="s">
        <v>6878</v>
      </c>
      <c r="F725" s="211" t="s">
        <v>6711</v>
      </c>
      <c r="G725" s="212" t="s">
        <v>208</v>
      </c>
      <c r="H725" s="213">
        <v>2</v>
      </c>
      <c r="I725" s="214"/>
      <c r="J725" s="215">
        <f>ROUND(I725*H725,2)</f>
        <v>0</v>
      </c>
      <c r="K725" s="211" t="s">
        <v>1</v>
      </c>
      <c r="L725" s="40"/>
      <c r="M725" s="216" t="s">
        <v>1</v>
      </c>
      <c r="N725" s="217" t="s">
        <v>40</v>
      </c>
      <c r="O725" s="72"/>
      <c r="P725" s="218">
        <f>O725*H725</f>
        <v>0</v>
      </c>
      <c r="Q725" s="218">
        <v>0</v>
      </c>
      <c r="R725" s="218">
        <f>Q725*H725</f>
        <v>0</v>
      </c>
      <c r="S725" s="218">
        <v>0</v>
      </c>
      <c r="T725" s="219">
        <f>S725*H725</f>
        <v>0</v>
      </c>
      <c r="U725" s="35"/>
      <c r="V725" s="35"/>
      <c r="W725" s="35"/>
      <c r="X725" s="35"/>
      <c r="Y725" s="35"/>
      <c r="Z725" s="35"/>
      <c r="AA725" s="35"/>
      <c r="AB725" s="35"/>
      <c r="AC725" s="35"/>
      <c r="AD725" s="35"/>
      <c r="AE725" s="35"/>
      <c r="AR725" s="220" t="s">
        <v>209</v>
      </c>
      <c r="AT725" s="220" t="s">
        <v>205</v>
      </c>
      <c r="AU725" s="220" t="s">
        <v>82</v>
      </c>
      <c r="AY725" s="18" t="s">
        <v>203</v>
      </c>
      <c r="BE725" s="221">
        <f>IF(N725="základní",J725,0)</f>
        <v>0</v>
      </c>
      <c r="BF725" s="221">
        <f>IF(N725="snížená",J725,0)</f>
        <v>0</v>
      </c>
      <c r="BG725" s="221">
        <f>IF(N725="zákl. přenesená",J725,0)</f>
        <v>0</v>
      </c>
      <c r="BH725" s="221">
        <f>IF(N725="sníž. přenesená",J725,0)</f>
        <v>0</v>
      </c>
      <c r="BI725" s="221">
        <f>IF(N725="nulová",J725,0)</f>
        <v>0</v>
      </c>
      <c r="BJ725" s="18" t="s">
        <v>82</v>
      </c>
      <c r="BK725" s="221">
        <f>ROUND(I725*H725,2)</f>
        <v>0</v>
      </c>
      <c r="BL725" s="18" t="s">
        <v>209</v>
      </c>
      <c r="BM725" s="220" t="s">
        <v>3768</v>
      </c>
    </row>
    <row r="726" spans="1:65" s="13" customFormat="1" ht="11.25">
      <c r="B726" s="222"/>
      <c r="C726" s="223"/>
      <c r="D726" s="224" t="s">
        <v>211</v>
      </c>
      <c r="E726" s="225" t="s">
        <v>1</v>
      </c>
      <c r="F726" s="226" t="s">
        <v>6703</v>
      </c>
      <c r="G726" s="223"/>
      <c r="H726" s="225" t="s">
        <v>1</v>
      </c>
      <c r="I726" s="227"/>
      <c r="J726" s="223"/>
      <c r="K726" s="223"/>
      <c r="L726" s="228"/>
      <c r="M726" s="229"/>
      <c r="N726" s="230"/>
      <c r="O726" s="230"/>
      <c r="P726" s="230"/>
      <c r="Q726" s="230"/>
      <c r="R726" s="230"/>
      <c r="S726" s="230"/>
      <c r="T726" s="231"/>
      <c r="AT726" s="232" t="s">
        <v>211</v>
      </c>
      <c r="AU726" s="232" t="s">
        <v>82</v>
      </c>
      <c r="AV726" s="13" t="s">
        <v>82</v>
      </c>
      <c r="AW726" s="13" t="s">
        <v>31</v>
      </c>
      <c r="AX726" s="13" t="s">
        <v>75</v>
      </c>
      <c r="AY726" s="232" t="s">
        <v>203</v>
      </c>
    </row>
    <row r="727" spans="1:65" s="13" customFormat="1" ht="11.25">
      <c r="B727" s="222"/>
      <c r="C727" s="223"/>
      <c r="D727" s="224" t="s">
        <v>211</v>
      </c>
      <c r="E727" s="225" t="s">
        <v>1</v>
      </c>
      <c r="F727" s="226" t="s">
        <v>6704</v>
      </c>
      <c r="G727" s="223"/>
      <c r="H727" s="225" t="s">
        <v>1</v>
      </c>
      <c r="I727" s="227"/>
      <c r="J727" s="223"/>
      <c r="K727" s="223"/>
      <c r="L727" s="228"/>
      <c r="M727" s="229"/>
      <c r="N727" s="230"/>
      <c r="O727" s="230"/>
      <c r="P727" s="230"/>
      <c r="Q727" s="230"/>
      <c r="R727" s="230"/>
      <c r="S727" s="230"/>
      <c r="T727" s="231"/>
      <c r="AT727" s="232" t="s">
        <v>211</v>
      </c>
      <c r="AU727" s="232" t="s">
        <v>82</v>
      </c>
      <c r="AV727" s="13" t="s">
        <v>82</v>
      </c>
      <c r="AW727" s="13" t="s">
        <v>31</v>
      </c>
      <c r="AX727" s="13" t="s">
        <v>75</v>
      </c>
      <c r="AY727" s="232" t="s">
        <v>203</v>
      </c>
    </row>
    <row r="728" spans="1:65" s="13" customFormat="1" ht="11.25">
      <c r="B728" s="222"/>
      <c r="C728" s="223"/>
      <c r="D728" s="224" t="s">
        <v>211</v>
      </c>
      <c r="E728" s="225" t="s">
        <v>1</v>
      </c>
      <c r="F728" s="226" t="s">
        <v>6705</v>
      </c>
      <c r="G728" s="223"/>
      <c r="H728" s="225" t="s">
        <v>1</v>
      </c>
      <c r="I728" s="227"/>
      <c r="J728" s="223"/>
      <c r="K728" s="223"/>
      <c r="L728" s="228"/>
      <c r="M728" s="229"/>
      <c r="N728" s="230"/>
      <c r="O728" s="230"/>
      <c r="P728" s="230"/>
      <c r="Q728" s="230"/>
      <c r="R728" s="230"/>
      <c r="S728" s="230"/>
      <c r="T728" s="231"/>
      <c r="AT728" s="232" t="s">
        <v>211</v>
      </c>
      <c r="AU728" s="232" t="s">
        <v>82</v>
      </c>
      <c r="AV728" s="13" t="s">
        <v>82</v>
      </c>
      <c r="AW728" s="13" t="s">
        <v>31</v>
      </c>
      <c r="AX728" s="13" t="s">
        <v>75</v>
      </c>
      <c r="AY728" s="232" t="s">
        <v>203</v>
      </c>
    </row>
    <row r="729" spans="1:65" s="13" customFormat="1" ht="11.25">
      <c r="B729" s="222"/>
      <c r="C729" s="223"/>
      <c r="D729" s="224" t="s">
        <v>211</v>
      </c>
      <c r="E729" s="225" t="s">
        <v>1</v>
      </c>
      <c r="F729" s="226" t="s">
        <v>6864</v>
      </c>
      <c r="G729" s="223"/>
      <c r="H729" s="225" t="s">
        <v>1</v>
      </c>
      <c r="I729" s="227"/>
      <c r="J729" s="223"/>
      <c r="K729" s="223"/>
      <c r="L729" s="228"/>
      <c r="M729" s="229"/>
      <c r="N729" s="230"/>
      <c r="O729" s="230"/>
      <c r="P729" s="230"/>
      <c r="Q729" s="230"/>
      <c r="R729" s="230"/>
      <c r="S729" s="230"/>
      <c r="T729" s="231"/>
      <c r="AT729" s="232" t="s">
        <v>211</v>
      </c>
      <c r="AU729" s="232" t="s">
        <v>82</v>
      </c>
      <c r="AV729" s="13" t="s">
        <v>82</v>
      </c>
      <c r="AW729" s="13" t="s">
        <v>31</v>
      </c>
      <c r="AX729" s="13" t="s">
        <v>75</v>
      </c>
      <c r="AY729" s="232" t="s">
        <v>203</v>
      </c>
    </row>
    <row r="730" spans="1:65" s="14" customFormat="1" ht="11.25">
      <c r="B730" s="233"/>
      <c r="C730" s="234"/>
      <c r="D730" s="224" t="s">
        <v>211</v>
      </c>
      <c r="E730" s="235" t="s">
        <v>1</v>
      </c>
      <c r="F730" s="236" t="s">
        <v>84</v>
      </c>
      <c r="G730" s="234"/>
      <c r="H730" s="237">
        <v>2</v>
      </c>
      <c r="I730" s="238"/>
      <c r="J730" s="234"/>
      <c r="K730" s="234"/>
      <c r="L730" s="239"/>
      <c r="M730" s="240"/>
      <c r="N730" s="241"/>
      <c r="O730" s="241"/>
      <c r="P730" s="241"/>
      <c r="Q730" s="241"/>
      <c r="R730" s="241"/>
      <c r="S730" s="241"/>
      <c r="T730" s="242"/>
      <c r="AT730" s="243" t="s">
        <v>211</v>
      </c>
      <c r="AU730" s="243" t="s">
        <v>82</v>
      </c>
      <c r="AV730" s="14" t="s">
        <v>84</v>
      </c>
      <c r="AW730" s="14" t="s">
        <v>31</v>
      </c>
      <c r="AX730" s="14" t="s">
        <v>75</v>
      </c>
      <c r="AY730" s="243" t="s">
        <v>203</v>
      </c>
    </row>
    <row r="731" spans="1:65" s="15" customFormat="1" ht="11.25">
      <c r="B731" s="261"/>
      <c r="C731" s="262"/>
      <c r="D731" s="224" t="s">
        <v>211</v>
      </c>
      <c r="E731" s="263" t="s">
        <v>1</v>
      </c>
      <c r="F731" s="264" t="s">
        <v>5614</v>
      </c>
      <c r="G731" s="262"/>
      <c r="H731" s="265">
        <v>2</v>
      </c>
      <c r="I731" s="266"/>
      <c r="J731" s="262"/>
      <c r="K731" s="262"/>
      <c r="L731" s="267"/>
      <c r="M731" s="268"/>
      <c r="N731" s="269"/>
      <c r="O731" s="269"/>
      <c r="P731" s="269"/>
      <c r="Q731" s="269"/>
      <c r="R731" s="269"/>
      <c r="S731" s="269"/>
      <c r="T731" s="270"/>
      <c r="AT731" s="271" t="s">
        <v>211</v>
      </c>
      <c r="AU731" s="271" t="s">
        <v>82</v>
      </c>
      <c r="AV731" s="15" t="s">
        <v>209</v>
      </c>
      <c r="AW731" s="15" t="s">
        <v>31</v>
      </c>
      <c r="AX731" s="15" t="s">
        <v>82</v>
      </c>
      <c r="AY731" s="271" t="s">
        <v>203</v>
      </c>
    </row>
    <row r="732" spans="1:65" s="2" customFormat="1" ht="21.75" customHeight="1">
      <c r="A732" s="35"/>
      <c r="B732" s="36"/>
      <c r="C732" s="209" t="s">
        <v>2983</v>
      </c>
      <c r="D732" s="209" t="s">
        <v>205</v>
      </c>
      <c r="E732" s="210" t="s">
        <v>6879</v>
      </c>
      <c r="F732" s="211" t="s">
        <v>6713</v>
      </c>
      <c r="G732" s="212" t="s">
        <v>208</v>
      </c>
      <c r="H732" s="213">
        <v>2</v>
      </c>
      <c r="I732" s="214"/>
      <c r="J732" s="215">
        <f>ROUND(I732*H732,2)</f>
        <v>0</v>
      </c>
      <c r="K732" s="211" t="s">
        <v>1</v>
      </c>
      <c r="L732" s="40"/>
      <c r="M732" s="216" t="s">
        <v>1</v>
      </c>
      <c r="N732" s="217" t="s">
        <v>40</v>
      </c>
      <c r="O732" s="72"/>
      <c r="P732" s="218">
        <f>O732*H732</f>
        <v>0</v>
      </c>
      <c r="Q732" s="218">
        <v>0</v>
      </c>
      <c r="R732" s="218">
        <f>Q732*H732</f>
        <v>0</v>
      </c>
      <c r="S732" s="218">
        <v>0</v>
      </c>
      <c r="T732" s="219">
        <f>S732*H732</f>
        <v>0</v>
      </c>
      <c r="U732" s="35"/>
      <c r="V732" s="35"/>
      <c r="W732" s="35"/>
      <c r="X732" s="35"/>
      <c r="Y732" s="35"/>
      <c r="Z732" s="35"/>
      <c r="AA732" s="35"/>
      <c r="AB732" s="35"/>
      <c r="AC732" s="35"/>
      <c r="AD732" s="35"/>
      <c r="AE732" s="35"/>
      <c r="AR732" s="220" t="s">
        <v>209</v>
      </c>
      <c r="AT732" s="220" t="s">
        <v>205</v>
      </c>
      <c r="AU732" s="220" t="s">
        <v>82</v>
      </c>
      <c r="AY732" s="18" t="s">
        <v>203</v>
      </c>
      <c r="BE732" s="221">
        <f>IF(N732="základní",J732,0)</f>
        <v>0</v>
      </c>
      <c r="BF732" s="221">
        <f>IF(N732="snížená",J732,0)</f>
        <v>0</v>
      </c>
      <c r="BG732" s="221">
        <f>IF(N732="zákl. přenesená",J732,0)</f>
        <v>0</v>
      </c>
      <c r="BH732" s="221">
        <f>IF(N732="sníž. přenesená",J732,0)</f>
        <v>0</v>
      </c>
      <c r="BI732" s="221">
        <f>IF(N732="nulová",J732,0)</f>
        <v>0</v>
      </c>
      <c r="BJ732" s="18" t="s">
        <v>82</v>
      </c>
      <c r="BK732" s="221">
        <f>ROUND(I732*H732,2)</f>
        <v>0</v>
      </c>
      <c r="BL732" s="18" t="s">
        <v>209</v>
      </c>
      <c r="BM732" s="220" t="s">
        <v>3776</v>
      </c>
    </row>
    <row r="733" spans="1:65" s="13" customFormat="1" ht="11.25">
      <c r="B733" s="222"/>
      <c r="C733" s="223"/>
      <c r="D733" s="224" t="s">
        <v>211</v>
      </c>
      <c r="E733" s="225" t="s">
        <v>1</v>
      </c>
      <c r="F733" s="226" t="s">
        <v>6703</v>
      </c>
      <c r="G733" s="223"/>
      <c r="H733" s="225" t="s">
        <v>1</v>
      </c>
      <c r="I733" s="227"/>
      <c r="J733" s="223"/>
      <c r="K733" s="223"/>
      <c r="L733" s="228"/>
      <c r="M733" s="229"/>
      <c r="N733" s="230"/>
      <c r="O733" s="230"/>
      <c r="P733" s="230"/>
      <c r="Q733" s="230"/>
      <c r="R733" s="230"/>
      <c r="S733" s="230"/>
      <c r="T733" s="231"/>
      <c r="AT733" s="232" t="s">
        <v>211</v>
      </c>
      <c r="AU733" s="232" t="s">
        <v>82</v>
      </c>
      <c r="AV733" s="13" t="s">
        <v>82</v>
      </c>
      <c r="AW733" s="13" t="s">
        <v>31</v>
      </c>
      <c r="AX733" s="13" t="s">
        <v>75</v>
      </c>
      <c r="AY733" s="232" t="s">
        <v>203</v>
      </c>
    </row>
    <row r="734" spans="1:65" s="13" customFormat="1" ht="11.25">
      <c r="B734" s="222"/>
      <c r="C734" s="223"/>
      <c r="D734" s="224" t="s">
        <v>211</v>
      </c>
      <c r="E734" s="225" t="s">
        <v>1</v>
      </c>
      <c r="F734" s="226" t="s">
        <v>6864</v>
      </c>
      <c r="G734" s="223"/>
      <c r="H734" s="225" t="s">
        <v>1</v>
      </c>
      <c r="I734" s="227"/>
      <c r="J734" s="223"/>
      <c r="K734" s="223"/>
      <c r="L734" s="228"/>
      <c r="M734" s="229"/>
      <c r="N734" s="230"/>
      <c r="O734" s="230"/>
      <c r="P734" s="230"/>
      <c r="Q734" s="230"/>
      <c r="R734" s="230"/>
      <c r="S734" s="230"/>
      <c r="T734" s="231"/>
      <c r="AT734" s="232" t="s">
        <v>211</v>
      </c>
      <c r="AU734" s="232" t="s">
        <v>82</v>
      </c>
      <c r="AV734" s="13" t="s">
        <v>82</v>
      </c>
      <c r="AW734" s="13" t="s">
        <v>31</v>
      </c>
      <c r="AX734" s="13" t="s">
        <v>75</v>
      </c>
      <c r="AY734" s="232" t="s">
        <v>203</v>
      </c>
    </row>
    <row r="735" spans="1:65" s="14" customFormat="1" ht="11.25">
      <c r="B735" s="233"/>
      <c r="C735" s="234"/>
      <c r="D735" s="224" t="s">
        <v>211</v>
      </c>
      <c r="E735" s="235" t="s">
        <v>1</v>
      </c>
      <c r="F735" s="236" t="s">
        <v>84</v>
      </c>
      <c r="G735" s="234"/>
      <c r="H735" s="237">
        <v>2</v>
      </c>
      <c r="I735" s="238"/>
      <c r="J735" s="234"/>
      <c r="K735" s="234"/>
      <c r="L735" s="239"/>
      <c r="M735" s="240"/>
      <c r="N735" s="241"/>
      <c r="O735" s="241"/>
      <c r="P735" s="241"/>
      <c r="Q735" s="241"/>
      <c r="R735" s="241"/>
      <c r="S735" s="241"/>
      <c r="T735" s="242"/>
      <c r="AT735" s="243" t="s">
        <v>211</v>
      </c>
      <c r="AU735" s="243" t="s">
        <v>82</v>
      </c>
      <c r="AV735" s="14" t="s">
        <v>84</v>
      </c>
      <c r="AW735" s="14" t="s">
        <v>31</v>
      </c>
      <c r="AX735" s="14" t="s">
        <v>75</v>
      </c>
      <c r="AY735" s="243" t="s">
        <v>203</v>
      </c>
    </row>
    <row r="736" spans="1:65" s="15" customFormat="1" ht="11.25">
      <c r="B736" s="261"/>
      <c r="C736" s="262"/>
      <c r="D736" s="224" t="s">
        <v>211</v>
      </c>
      <c r="E736" s="263" t="s">
        <v>1</v>
      </c>
      <c r="F736" s="264" t="s">
        <v>5614</v>
      </c>
      <c r="G736" s="262"/>
      <c r="H736" s="265">
        <v>2</v>
      </c>
      <c r="I736" s="266"/>
      <c r="J736" s="262"/>
      <c r="K736" s="262"/>
      <c r="L736" s="267"/>
      <c r="M736" s="268"/>
      <c r="N736" s="269"/>
      <c r="O736" s="269"/>
      <c r="P736" s="269"/>
      <c r="Q736" s="269"/>
      <c r="R736" s="269"/>
      <c r="S736" s="269"/>
      <c r="T736" s="270"/>
      <c r="AT736" s="271" t="s">
        <v>211</v>
      </c>
      <c r="AU736" s="271" t="s">
        <v>82</v>
      </c>
      <c r="AV736" s="15" t="s">
        <v>209</v>
      </c>
      <c r="AW736" s="15" t="s">
        <v>31</v>
      </c>
      <c r="AX736" s="15" t="s">
        <v>82</v>
      </c>
      <c r="AY736" s="271" t="s">
        <v>203</v>
      </c>
    </row>
    <row r="737" spans="1:65" s="2" customFormat="1" ht="21.75" customHeight="1">
      <c r="A737" s="35"/>
      <c r="B737" s="36"/>
      <c r="C737" s="209" t="s">
        <v>2988</v>
      </c>
      <c r="D737" s="209" t="s">
        <v>205</v>
      </c>
      <c r="E737" s="210" t="s">
        <v>6880</v>
      </c>
      <c r="F737" s="211" t="s">
        <v>6702</v>
      </c>
      <c r="G737" s="212" t="s">
        <v>208</v>
      </c>
      <c r="H737" s="213">
        <v>2</v>
      </c>
      <c r="I737" s="214"/>
      <c r="J737" s="215">
        <f>ROUND(I737*H737,2)</f>
        <v>0</v>
      </c>
      <c r="K737" s="211" t="s">
        <v>1</v>
      </c>
      <c r="L737" s="40"/>
      <c r="M737" s="216" t="s">
        <v>1</v>
      </c>
      <c r="N737" s="217" t="s">
        <v>40</v>
      </c>
      <c r="O737" s="72"/>
      <c r="P737" s="218">
        <f>O737*H737</f>
        <v>0</v>
      </c>
      <c r="Q737" s="218">
        <v>0</v>
      </c>
      <c r="R737" s="218">
        <f>Q737*H737</f>
        <v>0</v>
      </c>
      <c r="S737" s="218">
        <v>0</v>
      </c>
      <c r="T737" s="219">
        <f>S737*H737</f>
        <v>0</v>
      </c>
      <c r="U737" s="35"/>
      <c r="V737" s="35"/>
      <c r="W737" s="35"/>
      <c r="X737" s="35"/>
      <c r="Y737" s="35"/>
      <c r="Z737" s="35"/>
      <c r="AA737" s="35"/>
      <c r="AB737" s="35"/>
      <c r="AC737" s="35"/>
      <c r="AD737" s="35"/>
      <c r="AE737" s="35"/>
      <c r="AR737" s="220" t="s">
        <v>209</v>
      </c>
      <c r="AT737" s="220" t="s">
        <v>205</v>
      </c>
      <c r="AU737" s="220" t="s">
        <v>82</v>
      </c>
      <c r="AY737" s="18" t="s">
        <v>203</v>
      </c>
      <c r="BE737" s="221">
        <f>IF(N737="základní",J737,0)</f>
        <v>0</v>
      </c>
      <c r="BF737" s="221">
        <f>IF(N737="snížená",J737,0)</f>
        <v>0</v>
      </c>
      <c r="BG737" s="221">
        <f>IF(N737="zákl. přenesená",J737,0)</f>
        <v>0</v>
      </c>
      <c r="BH737" s="221">
        <f>IF(N737="sníž. přenesená",J737,0)</f>
        <v>0</v>
      </c>
      <c r="BI737" s="221">
        <f>IF(N737="nulová",J737,0)</f>
        <v>0</v>
      </c>
      <c r="BJ737" s="18" t="s">
        <v>82</v>
      </c>
      <c r="BK737" s="221">
        <f>ROUND(I737*H737,2)</f>
        <v>0</v>
      </c>
      <c r="BL737" s="18" t="s">
        <v>209</v>
      </c>
      <c r="BM737" s="220" t="s">
        <v>3784</v>
      </c>
    </row>
    <row r="738" spans="1:65" s="13" customFormat="1" ht="11.25">
      <c r="B738" s="222"/>
      <c r="C738" s="223"/>
      <c r="D738" s="224" t="s">
        <v>211</v>
      </c>
      <c r="E738" s="225" t="s">
        <v>1</v>
      </c>
      <c r="F738" s="226" t="s">
        <v>6703</v>
      </c>
      <c r="G738" s="223"/>
      <c r="H738" s="225" t="s">
        <v>1</v>
      </c>
      <c r="I738" s="227"/>
      <c r="J738" s="223"/>
      <c r="K738" s="223"/>
      <c r="L738" s="228"/>
      <c r="M738" s="229"/>
      <c r="N738" s="230"/>
      <c r="O738" s="230"/>
      <c r="P738" s="230"/>
      <c r="Q738" s="230"/>
      <c r="R738" s="230"/>
      <c r="S738" s="230"/>
      <c r="T738" s="231"/>
      <c r="AT738" s="232" t="s">
        <v>211</v>
      </c>
      <c r="AU738" s="232" t="s">
        <v>82</v>
      </c>
      <c r="AV738" s="13" t="s">
        <v>82</v>
      </c>
      <c r="AW738" s="13" t="s">
        <v>31</v>
      </c>
      <c r="AX738" s="13" t="s">
        <v>75</v>
      </c>
      <c r="AY738" s="232" t="s">
        <v>203</v>
      </c>
    </row>
    <row r="739" spans="1:65" s="13" customFormat="1" ht="11.25">
      <c r="B739" s="222"/>
      <c r="C739" s="223"/>
      <c r="D739" s="224" t="s">
        <v>211</v>
      </c>
      <c r="E739" s="225" t="s">
        <v>1</v>
      </c>
      <c r="F739" s="226" t="s">
        <v>6704</v>
      </c>
      <c r="G739" s="223"/>
      <c r="H739" s="225" t="s">
        <v>1</v>
      </c>
      <c r="I739" s="227"/>
      <c r="J739" s="223"/>
      <c r="K739" s="223"/>
      <c r="L739" s="228"/>
      <c r="M739" s="229"/>
      <c r="N739" s="230"/>
      <c r="O739" s="230"/>
      <c r="P739" s="230"/>
      <c r="Q739" s="230"/>
      <c r="R739" s="230"/>
      <c r="S739" s="230"/>
      <c r="T739" s="231"/>
      <c r="AT739" s="232" t="s">
        <v>211</v>
      </c>
      <c r="AU739" s="232" t="s">
        <v>82</v>
      </c>
      <c r="AV739" s="13" t="s">
        <v>82</v>
      </c>
      <c r="AW739" s="13" t="s">
        <v>31</v>
      </c>
      <c r="AX739" s="13" t="s">
        <v>75</v>
      </c>
      <c r="AY739" s="232" t="s">
        <v>203</v>
      </c>
    </row>
    <row r="740" spans="1:65" s="13" customFormat="1" ht="11.25">
      <c r="B740" s="222"/>
      <c r="C740" s="223"/>
      <c r="D740" s="224" t="s">
        <v>211</v>
      </c>
      <c r="E740" s="225" t="s">
        <v>1</v>
      </c>
      <c r="F740" s="226" t="s">
        <v>6705</v>
      </c>
      <c r="G740" s="223"/>
      <c r="H740" s="225" t="s">
        <v>1</v>
      </c>
      <c r="I740" s="227"/>
      <c r="J740" s="223"/>
      <c r="K740" s="223"/>
      <c r="L740" s="228"/>
      <c r="M740" s="229"/>
      <c r="N740" s="230"/>
      <c r="O740" s="230"/>
      <c r="P740" s="230"/>
      <c r="Q740" s="230"/>
      <c r="R740" s="230"/>
      <c r="S740" s="230"/>
      <c r="T740" s="231"/>
      <c r="AT740" s="232" t="s">
        <v>211</v>
      </c>
      <c r="AU740" s="232" t="s">
        <v>82</v>
      </c>
      <c r="AV740" s="13" t="s">
        <v>82</v>
      </c>
      <c r="AW740" s="13" t="s">
        <v>31</v>
      </c>
      <c r="AX740" s="13" t="s">
        <v>75</v>
      </c>
      <c r="AY740" s="232" t="s">
        <v>203</v>
      </c>
    </row>
    <row r="741" spans="1:65" s="13" customFormat="1" ht="11.25">
      <c r="B741" s="222"/>
      <c r="C741" s="223"/>
      <c r="D741" s="224" t="s">
        <v>211</v>
      </c>
      <c r="E741" s="225" t="s">
        <v>1</v>
      </c>
      <c r="F741" s="226" t="s">
        <v>6864</v>
      </c>
      <c r="G741" s="223"/>
      <c r="H741" s="225" t="s">
        <v>1</v>
      </c>
      <c r="I741" s="227"/>
      <c r="J741" s="223"/>
      <c r="K741" s="223"/>
      <c r="L741" s="228"/>
      <c r="M741" s="229"/>
      <c r="N741" s="230"/>
      <c r="O741" s="230"/>
      <c r="P741" s="230"/>
      <c r="Q741" s="230"/>
      <c r="R741" s="230"/>
      <c r="S741" s="230"/>
      <c r="T741" s="231"/>
      <c r="AT741" s="232" t="s">
        <v>211</v>
      </c>
      <c r="AU741" s="232" t="s">
        <v>82</v>
      </c>
      <c r="AV741" s="13" t="s">
        <v>82</v>
      </c>
      <c r="AW741" s="13" t="s">
        <v>31</v>
      </c>
      <c r="AX741" s="13" t="s">
        <v>75</v>
      </c>
      <c r="AY741" s="232" t="s">
        <v>203</v>
      </c>
    </row>
    <row r="742" spans="1:65" s="14" customFormat="1" ht="11.25">
      <c r="B742" s="233"/>
      <c r="C742" s="234"/>
      <c r="D742" s="224" t="s">
        <v>211</v>
      </c>
      <c r="E742" s="235" t="s">
        <v>1</v>
      </c>
      <c r="F742" s="236" t="s">
        <v>84</v>
      </c>
      <c r="G742" s="234"/>
      <c r="H742" s="237">
        <v>2</v>
      </c>
      <c r="I742" s="238"/>
      <c r="J742" s="234"/>
      <c r="K742" s="234"/>
      <c r="L742" s="239"/>
      <c r="M742" s="240"/>
      <c r="N742" s="241"/>
      <c r="O742" s="241"/>
      <c r="P742" s="241"/>
      <c r="Q742" s="241"/>
      <c r="R742" s="241"/>
      <c r="S742" s="241"/>
      <c r="T742" s="242"/>
      <c r="AT742" s="243" t="s">
        <v>211</v>
      </c>
      <c r="AU742" s="243" t="s">
        <v>82</v>
      </c>
      <c r="AV742" s="14" t="s">
        <v>84</v>
      </c>
      <c r="AW742" s="14" t="s">
        <v>31</v>
      </c>
      <c r="AX742" s="14" t="s">
        <v>75</v>
      </c>
      <c r="AY742" s="243" t="s">
        <v>203</v>
      </c>
    </row>
    <row r="743" spans="1:65" s="15" customFormat="1" ht="11.25">
      <c r="B743" s="261"/>
      <c r="C743" s="262"/>
      <c r="D743" s="224" t="s">
        <v>211</v>
      </c>
      <c r="E743" s="263" t="s">
        <v>1</v>
      </c>
      <c r="F743" s="264" t="s">
        <v>5614</v>
      </c>
      <c r="G743" s="262"/>
      <c r="H743" s="265">
        <v>2</v>
      </c>
      <c r="I743" s="266"/>
      <c r="J743" s="262"/>
      <c r="K743" s="262"/>
      <c r="L743" s="267"/>
      <c r="M743" s="268"/>
      <c r="N743" s="269"/>
      <c r="O743" s="269"/>
      <c r="P743" s="269"/>
      <c r="Q743" s="269"/>
      <c r="R743" s="269"/>
      <c r="S743" s="269"/>
      <c r="T743" s="270"/>
      <c r="AT743" s="271" t="s">
        <v>211</v>
      </c>
      <c r="AU743" s="271" t="s">
        <v>82</v>
      </c>
      <c r="AV743" s="15" t="s">
        <v>209</v>
      </c>
      <c r="AW743" s="15" t="s">
        <v>31</v>
      </c>
      <c r="AX743" s="15" t="s">
        <v>82</v>
      </c>
      <c r="AY743" s="271" t="s">
        <v>203</v>
      </c>
    </row>
    <row r="744" spans="1:65" s="2" customFormat="1" ht="21.75" customHeight="1">
      <c r="A744" s="35"/>
      <c r="B744" s="36"/>
      <c r="C744" s="209" t="s">
        <v>2993</v>
      </c>
      <c r="D744" s="209" t="s">
        <v>205</v>
      </c>
      <c r="E744" s="210" t="s">
        <v>6881</v>
      </c>
      <c r="F744" s="211" t="s">
        <v>6707</v>
      </c>
      <c r="G744" s="212" t="s">
        <v>208</v>
      </c>
      <c r="H744" s="213">
        <v>2</v>
      </c>
      <c r="I744" s="214"/>
      <c r="J744" s="215">
        <f>ROUND(I744*H744,2)</f>
        <v>0</v>
      </c>
      <c r="K744" s="211" t="s">
        <v>1</v>
      </c>
      <c r="L744" s="40"/>
      <c r="M744" s="216" t="s">
        <v>1</v>
      </c>
      <c r="N744" s="217" t="s">
        <v>40</v>
      </c>
      <c r="O744" s="72"/>
      <c r="P744" s="218">
        <f>O744*H744</f>
        <v>0</v>
      </c>
      <c r="Q744" s="218">
        <v>0</v>
      </c>
      <c r="R744" s="218">
        <f>Q744*H744</f>
        <v>0</v>
      </c>
      <c r="S744" s="218">
        <v>0</v>
      </c>
      <c r="T744" s="219">
        <f>S744*H744</f>
        <v>0</v>
      </c>
      <c r="U744" s="35"/>
      <c r="V744" s="35"/>
      <c r="W744" s="35"/>
      <c r="X744" s="35"/>
      <c r="Y744" s="35"/>
      <c r="Z744" s="35"/>
      <c r="AA744" s="35"/>
      <c r="AB744" s="35"/>
      <c r="AC744" s="35"/>
      <c r="AD744" s="35"/>
      <c r="AE744" s="35"/>
      <c r="AR744" s="220" t="s">
        <v>209</v>
      </c>
      <c r="AT744" s="220" t="s">
        <v>205</v>
      </c>
      <c r="AU744" s="220" t="s">
        <v>82</v>
      </c>
      <c r="AY744" s="18" t="s">
        <v>203</v>
      </c>
      <c r="BE744" s="221">
        <f>IF(N744="základní",J744,0)</f>
        <v>0</v>
      </c>
      <c r="BF744" s="221">
        <f>IF(N744="snížená",J744,0)</f>
        <v>0</v>
      </c>
      <c r="BG744" s="221">
        <f>IF(N744="zákl. přenesená",J744,0)</f>
        <v>0</v>
      </c>
      <c r="BH744" s="221">
        <f>IF(N744="sníž. přenesená",J744,0)</f>
        <v>0</v>
      </c>
      <c r="BI744" s="221">
        <f>IF(N744="nulová",J744,0)</f>
        <v>0</v>
      </c>
      <c r="BJ744" s="18" t="s">
        <v>82</v>
      </c>
      <c r="BK744" s="221">
        <f>ROUND(I744*H744,2)</f>
        <v>0</v>
      </c>
      <c r="BL744" s="18" t="s">
        <v>209</v>
      </c>
      <c r="BM744" s="220" t="s">
        <v>3792</v>
      </c>
    </row>
    <row r="745" spans="1:65" s="13" customFormat="1" ht="11.25">
      <c r="B745" s="222"/>
      <c r="C745" s="223"/>
      <c r="D745" s="224" t="s">
        <v>211</v>
      </c>
      <c r="E745" s="225" t="s">
        <v>1</v>
      </c>
      <c r="F745" s="226" t="s">
        <v>6703</v>
      </c>
      <c r="G745" s="223"/>
      <c r="H745" s="225" t="s">
        <v>1</v>
      </c>
      <c r="I745" s="227"/>
      <c r="J745" s="223"/>
      <c r="K745" s="223"/>
      <c r="L745" s="228"/>
      <c r="M745" s="229"/>
      <c r="N745" s="230"/>
      <c r="O745" s="230"/>
      <c r="P745" s="230"/>
      <c r="Q745" s="230"/>
      <c r="R745" s="230"/>
      <c r="S745" s="230"/>
      <c r="T745" s="231"/>
      <c r="AT745" s="232" t="s">
        <v>211</v>
      </c>
      <c r="AU745" s="232" t="s">
        <v>82</v>
      </c>
      <c r="AV745" s="13" t="s">
        <v>82</v>
      </c>
      <c r="AW745" s="13" t="s">
        <v>31</v>
      </c>
      <c r="AX745" s="13" t="s">
        <v>75</v>
      </c>
      <c r="AY745" s="232" t="s">
        <v>203</v>
      </c>
    </row>
    <row r="746" spans="1:65" s="13" customFormat="1" ht="11.25">
      <c r="B746" s="222"/>
      <c r="C746" s="223"/>
      <c r="D746" s="224" t="s">
        <v>211</v>
      </c>
      <c r="E746" s="225" t="s">
        <v>1</v>
      </c>
      <c r="F746" s="226" t="s">
        <v>6864</v>
      </c>
      <c r="G746" s="223"/>
      <c r="H746" s="225" t="s">
        <v>1</v>
      </c>
      <c r="I746" s="227"/>
      <c r="J746" s="223"/>
      <c r="K746" s="223"/>
      <c r="L746" s="228"/>
      <c r="M746" s="229"/>
      <c r="N746" s="230"/>
      <c r="O746" s="230"/>
      <c r="P746" s="230"/>
      <c r="Q746" s="230"/>
      <c r="R746" s="230"/>
      <c r="S746" s="230"/>
      <c r="T746" s="231"/>
      <c r="AT746" s="232" t="s">
        <v>211</v>
      </c>
      <c r="AU746" s="232" t="s">
        <v>82</v>
      </c>
      <c r="AV746" s="13" t="s">
        <v>82</v>
      </c>
      <c r="AW746" s="13" t="s">
        <v>31</v>
      </c>
      <c r="AX746" s="13" t="s">
        <v>75</v>
      </c>
      <c r="AY746" s="232" t="s">
        <v>203</v>
      </c>
    </row>
    <row r="747" spans="1:65" s="14" customFormat="1" ht="11.25">
      <c r="B747" s="233"/>
      <c r="C747" s="234"/>
      <c r="D747" s="224" t="s">
        <v>211</v>
      </c>
      <c r="E747" s="235" t="s">
        <v>1</v>
      </c>
      <c r="F747" s="236" t="s">
        <v>84</v>
      </c>
      <c r="G747" s="234"/>
      <c r="H747" s="237">
        <v>2</v>
      </c>
      <c r="I747" s="238"/>
      <c r="J747" s="234"/>
      <c r="K747" s="234"/>
      <c r="L747" s="239"/>
      <c r="M747" s="240"/>
      <c r="N747" s="241"/>
      <c r="O747" s="241"/>
      <c r="P747" s="241"/>
      <c r="Q747" s="241"/>
      <c r="R747" s="241"/>
      <c r="S747" s="241"/>
      <c r="T747" s="242"/>
      <c r="AT747" s="243" t="s">
        <v>211</v>
      </c>
      <c r="AU747" s="243" t="s">
        <v>82</v>
      </c>
      <c r="AV747" s="14" t="s">
        <v>84</v>
      </c>
      <c r="AW747" s="14" t="s">
        <v>31</v>
      </c>
      <c r="AX747" s="14" t="s">
        <v>75</v>
      </c>
      <c r="AY747" s="243" t="s">
        <v>203</v>
      </c>
    </row>
    <row r="748" spans="1:65" s="15" customFormat="1" ht="11.25">
      <c r="B748" s="261"/>
      <c r="C748" s="262"/>
      <c r="D748" s="224" t="s">
        <v>211</v>
      </c>
      <c r="E748" s="263" t="s">
        <v>1</v>
      </c>
      <c r="F748" s="264" t="s">
        <v>5614</v>
      </c>
      <c r="G748" s="262"/>
      <c r="H748" s="265">
        <v>2</v>
      </c>
      <c r="I748" s="266"/>
      <c r="J748" s="262"/>
      <c r="K748" s="262"/>
      <c r="L748" s="267"/>
      <c r="M748" s="268"/>
      <c r="N748" s="269"/>
      <c r="O748" s="269"/>
      <c r="P748" s="269"/>
      <c r="Q748" s="269"/>
      <c r="R748" s="269"/>
      <c r="S748" s="269"/>
      <c r="T748" s="270"/>
      <c r="AT748" s="271" t="s">
        <v>211</v>
      </c>
      <c r="AU748" s="271" t="s">
        <v>82</v>
      </c>
      <c r="AV748" s="15" t="s">
        <v>209</v>
      </c>
      <c r="AW748" s="15" t="s">
        <v>31</v>
      </c>
      <c r="AX748" s="15" t="s">
        <v>82</v>
      </c>
      <c r="AY748" s="271" t="s">
        <v>203</v>
      </c>
    </row>
    <row r="749" spans="1:65" s="2" customFormat="1" ht="21.75" customHeight="1">
      <c r="A749" s="35"/>
      <c r="B749" s="36"/>
      <c r="C749" s="209" t="s">
        <v>2999</v>
      </c>
      <c r="D749" s="209" t="s">
        <v>205</v>
      </c>
      <c r="E749" s="210" t="s">
        <v>6882</v>
      </c>
      <c r="F749" s="211" t="s">
        <v>6711</v>
      </c>
      <c r="G749" s="212" t="s">
        <v>208</v>
      </c>
      <c r="H749" s="213">
        <v>2</v>
      </c>
      <c r="I749" s="214"/>
      <c r="J749" s="215">
        <f>ROUND(I749*H749,2)</f>
        <v>0</v>
      </c>
      <c r="K749" s="211" t="s">
        <v>1</v>
      </c>
      <c r="L749" s="40"/>
      <c r="M749" s="216" t="s">
        <v>1</v>
      </c>
      <c r="N749" s="217" t="s">
        <v>40</v>
      </c>
      <c r="O749" s="72"/>
      <c r="P749" s="218">
        <f>O749*H749</f>
        <v>0</v>
      </c>
      <c r="Q749" s="218">
        <v>0</v>
      </c>
      <c r="R749" s="218">
        <f>Q749*H749</f>
        <v>0</v>
      </c>
      <c r="S749" s="218">
        <v>0</v>
      </c>
      <c r="T749" s="219">
        <f>S749*H749</f>
        <v>0</v>
      </c>
      <c r="U749" s="35"/>
      <c r="V749" s="35"/>
      <c r="W749" s="35"/>
      <c r="X749" s="35"/>
      <c r="Y749" s="35"/>
      <c r="Z749" s="35"/>
      <c r="AA749" s="35"/>
      <c r="AB749" s="35"/>
      <c r="AC749" s="35"/>
      <c r="AD749" s="35"/>
      <c r="AE749" s="35"/>
      <c r="AR749" s="220" t="s">
        <v>209</v>
      </c>
      <c r="AT749" s="220" t="s">
        <v>205</v>
      </c>
      <c r="AU749" s="220" t="s">
        <v>82</v>
      </c>
      <c r="AY749" s="18" t="s">
        <v>203</v>
      </c>
      <c r="BE749" s="221">
        <f>IF(N749="základní",J749,0)</f>
        <v>0</v>
      </c>
      <c r="BF749" s="221">
        <f>IF(N749="snížená",J749,0)</f>
        <v>0</v>
      </c>
      <c r="BG749" s="221">
        <f>IF(N749="zákl. přenesená",J749,0)</f>
        <v>0</v>
      </c>
      <c r="BH749" s="221">
        <f>IF(N749="sníž. přenesená",J749,0)</f>
        <v>0</v>
      </c>
      <c r="BI749" s="221">
        <f>IF(N749="nulová",J749,0)</f>
        <v>0</v>
      </c>
      <c r="BJ749" s="18" t="s">
        <v>82</v>
      </c>
      <c r="BK749" s="221">
        <f>ROUND(I749*H749,2)</f>
        <v>0</v>
      </c>
      <c r="BL749" s="18" t="s">
        <v>209</v>
      </c>
      <c r="BM749" s="220" t="s">
        <v>3800</v>
      </c>
    </row>
    <row r="750" spans="1:65" s="13" customFormat="1" ht="11.25">
      <c r="B750" s="222"/>
      <c r="C750" s="223"/>
      <c r="D750" s="224" t="s">
        <v>211</v>
      </c>
      <c r="E750" s="225" t="s">
        <v>1</v>
      </c>
      <c r="F750" s="226" t="s">
        <v>6703</v>
      </c>
      <c r="G750" s="223"/>
      <c r="H750" s="225" t="s">
        <v>1</v>
      </c>
      <c r="I750" s="227"/>
      <c r="J750" s="223"/>
      <c r="K750" s="223"/>
      <c r="L750" s="228"/>
      <c r="M750" s="229"/>
      <c r="N750" s="230"/>
      <c r="O750" s="230"/>
      <c r="P750" s="230"/>
      <c r="Q750" s="230"/>
      <c r="R750" s="230"/>
      <c r="S750" s="230"/>
      <c r="T750" s="231"/>
      <c r="AT750" s="232" t="s">
        <v>211</v>
      </c>
      <c r="AU750" s="232" t="s">
        <v>82</v>
      </c>
      <c r="AV750" s="13" t="s">
        <v>82</v>
      </c>
      <c r="AW750" s="13" t="s">
        <v>31</v>
      </c>
      <c r="AX750" s="13" t="s">
        <v>75</v>
      </c>
      <c r="AY750" s="232" t="s">
        <v>203</v>
      </c>
    </row>
    <row r="751" spans="1:65" s="13" customFormat="1" ht="11.25">
      <c r="B751" s="222"/>
      <c r="C751" s="223"/>
      <c r="D751" s="224" t="s">
        <v>211</v>
      </c>
      <c r="E751" s="225" t="s">
        <v>1</v>
      </c>
      <c r="F751" s="226" t="s">
        <v>6704</v>
      </c>
      <c r="G751" s="223"/>
      <c r="H751" s="225" t="s">
        <v>1</v>
      </c>
      <c r="I751" s="227"/>
      <c r="J751" s="223"/>
      <c r="K751" s="223"/>
      <c r="L751" s="228"/>
      <c r="M751" s="229"/>
      <c r="N751" s="230"/>
      <c r="O751" s="230"/>
      <c r="P751" s="230"/>
      <c r="Q751" s="230"/>
      <c r="R751" s="230"/>
      <c r="S751" s="230"/>
      <c r="T751" s="231"/>
      <c r="AT751" s="232" t="s">
        <v>211</v>
      </c>
      <c r="AU751" s="232" t="s">
        <v>82</v>
      </c>
      <c r="AV751" s="13" t="s">
        <v>82</v>
      </c>
      <c r="AW751" s="13" t="s">
        <v>31</v>
      </c>
      <c r="AX751" s="13" t="s">
        <v>75</v>
      </c>
      <c r="AY751" s="232" t="s">
        <v>203</v>
      </c>
    </row>
    <row r="752" spans="1:65" s="13" customFormat="1" ht="11.25">
      <c r="B752" s="222"/>
      <c r="C752" s="223"/>
      <c r="D752" s="224" t="s">
        <v>211</v>
      </c>
      <c r="E752" s="225" t="s">
        <v>1</v>
      </c>
      <c r="F752" s="226" t="s">
        <v>6705</v>
      </c>
      <c r="G752" s="223"/>
      <c r="H752" s="225" t="s">
        <v>1</v>
      </c>
      <c r="I752" s="227"/>
      <c r="J752" s="223"/>
      <c r="K752" s="223"/>
      <c r="L752" s="228"/>
      <c r="M752" s="229"/>
      <c r="N752" s="230"/>
      <c r="O752" s="230"/>
      <c r="P752" s="230"/>
      <c r="Q752" s="230"/>
      <c r="R752" s="230"/>
      <c r="S752" s="230"/>
      <c r="T752" s="231"/>
      <c r="AT752" s="232" t="s">
        <v>211</v>
      </c>
      <c r="AU752" s="232" t="s">
        <v>82</v>
      </c>
      <c r="AV752" s="13" t="s">
        <v>82</v>
      </c>
      <c r="AW752" s="13" t="s">
        <v>31</v>
      </c>
      <c r="AX752" s="13" t="s">
        <v>75</v>
      </c>
      <c r="AY752" s="232" t="s">
        <v>203</v>
      </c>
    </row>
    <row r="753" spans="1:65" s="13" customFormat="1" ht="11.25">
      <c r="B753" s="222"/>
      <c r="C753" s="223"/>
      <c r="D753" s="224" t="s">
        <v>211</v>
      </c>
      <c r="E753" s="225" t="s">
        <v>1</v>
      </c>
      <c r="F753" s="226" t="s">
        <v>6864</v>
      </c>
      <c r="G753" s="223"/>
      <c r="H753" s="225" t="s">
        <v>1</v>
      </c>
      <c r="I753" s="227"/>
      <c r="J753" s="223"/>
      <c r="K753" s="223"/>
      <c r="L753" s="228"/>
      <c r="M753" s="229"/>
      <c r="N753" s="230"/>
      <c r="O753" s="230"/>
      <c r="P753" s="230"/>
      <c r="Q753" s="230"/>
      <c r="R753" s="230"/>
      <c r="S753" s="230"/>
      <c r="T753" s="231"/>
      <c r="AT753" s="232" t="s">
        <v>211</v>
      </c>
      <c r="AU753" s="232" t="s">
        <v>82</v>
      </c>
      <c r="AV753" s="13" t="s">
        <v>82</v>
      </c>
      <c r="AW753" s="13" t="s">
        <v>31</v>
      </c>
      <c r="AX753" s="13" t="s">
        <v>75</v>
      </c>
      <c r="AY753" s="232" t="s">
        <v>203</v>
      </c>
    </row>
    <row r="754" spans="1:65" s="14" customFormat="1" ht="11.25">
      <c r="B754" s="233"/>
      <c r="C754" s="234"/>
      <c r="D754" s="224" t="s">
        <v>211</v>
      </c>
      <c r="E754" s="235" t="s">
        <v>1</v>
      </c>
      <c r="F754" s="236" t="s">
        <v>84</v>
      </c>
      <c r="G754" s="234"/>
      <c r="H754" s="237">
        <v>2</v>
      </c>
      <c r="I754" s="238"/>
      <c r="J754" s="234"/>
      <c r="K754" s="234"/>
      <c r="L754" s="239"/>
      <c r="M754" s="240"/>
      <c r="N754" s="241"/>
      <c r="O754" s="241"/>
      <c r="P754" s="241"/>
      <c r="Q754" s="241"/>
      <c r="R754" s="241"/>
      <c r="S754" s="241"/>
      <c r="T754" s="242"/>
      <c r="AT754" s="243" t="s">
        <v>211</v>
      </c>
      <c r="AU754" s="243" t="s">
        <v>82</v>
      </c>
      <c r="AV754" s="14" t="s">
        <v>84</v>
      </c>
      <c r="AW754" s="14" t="s">
        <v>31</v>
      </c>
      <c r="AX754" s="14" t="s">
        <v>75</v>
      </c>
      <c r="AY754" s="243" t="s">
        <v>203</v>
      </c>
    </row>
    <row r="755" spans="1:65" s="15" customFormat="1" ht="11.25">
      <c r="B755" s="261"/>
      <c r="C755" s="262"/>
      <c r="D755" s="224" t="s">
        <v>211</v>
      </c>
      <c r="E755" s="263" t="s">
        <v>1</v>
      </c>
      <c r="F755" s="264" t="s">
        <v>5614</v>
      </c>
      <c r="G755" s="262"/>
      <c r="H755" s="265">
        <v>2</v>
      </c>
      <c r="I755" s="266"/>
      <c r="J755" s="262"/>
      <c r="K755" s="262"/>
      <c r="L755" s="267"/>
      <c r="M755" s="268"/>
      <c r="N755" s="269"/>
      <c r="O755" s="269"/>
      <c r="P755" s="269"/>
      <c r="Q755" s="269"/>
      <c r="R755" s="269"/>
      <c r="S755" s="269"/>
      <c r="T755" s="270"/>
      <c r="AT755" s="271" t="s">
        <v>211</v>
      </c>
      <c r="AU755" s="271" t="s">
        <v>82</v>
      </c>
      <c r="AV755" s="15" t="s">
        <v>209</v>
      </c>
      <c r="AW755" s="15" t="s">
        <v>31</v>
      </c>
      <c r="AX755" s="15" t="s">
        <v>82</v>
      </c>
      <c r="AY755" s="271" t="s">
        <v>203</v>
      </c>
    </row>
    <row r="756" spans="1:65" s="2" customFormat="1" ht="21.75" customHeight="1">
      <c r="A756" s="35"/>
      <c r="B756" s="36"/>
      <c r="C756" s="209" t="s">
        <v>3007</v>
      </c>
      <c r="D756" s="209" t="s">
        <v>205</v>
      </c>
      <c r="E756" s="210" t="s">
        <v>6883</v>
      </c>
      <c r="F756" s="211" t="s">
        <v>6713</v>
      </c>
      <c r="G756" s="212" t="s">
        <v>208</v>
      </c>
      <c r="H756" s="213">
        <v>2</v>
      </c>
      <c r="I756" s="214"/>
      <c r="J756" s="215">
        <f>ROUND(I756*H756,2)</f>
        <v>0</v>
      </c>
      <c r="K756" s="211" t="s">
        <v>1</v>
      </c>
      <c r="L756" s="40"/>
      <c r="M756" s="216" t="s">
        <v>1</v>
      </c>
      <c r="N756" s="217" t="s">
        <v>40</v>
      </c>
      <c r="O756" s="72"/>
      <c r="P756" s="218">
        <f>O756*H756</f>
        <v>0</v>
      </c>
      <c r="Q756" s="218">
        <v>0</v>
      </c>
      <c r="R756" s="218">
        <f>Q756*H756</f>
        <v>0</v>
      </c>
      <c r="S756" s="218">
        <v>0</v>
      </c>
      <c r="T756" s="219">
        <f>S756*H756</f>
        <v>0</v>
      </c>
      <c r="U756" s="35"/>
      <c r="V756" s="35"/>
      <c r="W756" s="35"/>
      <c r="X756" s="35"/>
      <c r="Y756" s="35"/>
      <c r="Z756" s="35"/>
      <c r="AA756" s="35"/>
      <c r="AB756" s="35"/>
      <c r="AC756" s="35"/>
      <c r="AD756" s="35"/>
      <c r="AE756" s="35"/>
      <c r="AR756" s="220" t="s">
        <v>209</v>
      </c>
      <c r="AT756" s="220" t="s">
        <v>205</v>
      </c>
      <c r="AU756" s="220" t="s">
        <v>82</v>
      </c>
      <c r="AY756" s="18" t="s">
        <v>203</v>
      </c>
      <c r="BE756" s="221">
        <f>IF(N756="základní",J756,0)</f>
        <v>0</v>
      </c>
      <c r="BF756" s="221">
        <f>IF(N756="snížená",J756,0)</f>
        <v>0</v>
      </c>
      <c r="BG756" s="221">
        <f>IF(N756="zákl. přenesená",J756,0)</f>
        <v>0</v>
      </c>
      <c r="BH756" s="221">
        <f>IF(N756="sníž. přenesená",J756,0)</f>
        <v>0</v>
      </c>
      <c r="BI756" s="221">
        <f>IF(N756="nulová",J756,0)</f>
        <v>0</v>
      </c>
      <c r="BJ756" s="18" t="s">
        <v>82</v>
      </c>
      <c r="BK756" s="221">
        <f>ROUND(I756*H756,2)</f>
        <v>0</v>
      </c>
      <c r="BL756" s="18" t="s">
        <v>209</v>
      </c>
      <c r="BM756" s="220" t="s">
        <v>3817</v>
      </c>
    </row>
    <row r="757" spans="1:65" s="13" customFormat="1" ht="11.25">
      <c r="B757" s="222"/>
      <c r="C757" s="223"/>
      <c r="D757" s="224" t="s">
        <v>211</v>
      </c>
      <c r="E757" s="225" t="s">
        <v>1</v>
      </c>
      <c r="F757" s="226" t="s">
        <v>6703</v>
      </c>
      <c r="G757" s="223"/>
      <c r="H757" s="225" t="s">
        <v>1</v>
      </c>
      <c r="I757" s="227"/>
      <c r="J757" s="223"/>
      <c r="K757" s="223"/>
      <c r="L757" s="228"/>
      <c r="M757" s="229"/>
      <c r="N757" s="230"/>
      <c r="O757" s="230"/>
      <c r="P757" s="230"/>
      <c r="Q757" s="230"/>
      <c r="R757" s="230"/>
      <c r="S757" s="230"/>
      <c r="T757" s="231"/>
      <c r="AT757" s="232" t="s">
        <v>211</v>
      </c>
      <c r="AU757" s="232" t="s">
        <v>82</v>
      </c>
      <c r="AV757" s="13" t="s">
        <v>82</v>
      </c>
      <c r="AW757" s="13" t="s">
        <v>31</v>
      </c>
      <c r="AX757" s="13" t="s">
        <v>75</v>
      </c>
      <c r="AY757" s="232" t="s">
        <v>203</v>
      </c>
    </row>
    <row r="758" spans="1:65" s="13" customFormat="1" ht="11.25">
      <c r="B758" s="222"/>
      <c r="C758" s="223"/>
      <c r="D758" s="224" t="s">
        <v>211</v>
      </c>
      <c r="E758" s="225" t="s">
        <v>1</v>
      </c>
      <c r="F758" s="226" t="s">
        <v>6864</v>
      </c>
      <c r="G758" s="223"/>
      <c r="H758" s="225" t="s">
        <v>1</v>
      </c>
      <c r="I758" s="227"/>
      <c r="J758" s="223"/>
      <c r="K758" s="223"/>
      <c r="L758" s="228"/>
      <c r="M758" s="229"/>
      <c r="N758" s="230"/>
      <c r="O758" s="230"/>
      <c r="P758" s="230"/>
      <c r="Q758" s="230"/>
      <c r="R758" s="230"/>
      <c r="S758" s="230"/>
      <c r="T758" s="231"/>
      <c r="AT758" s="232" t="s">
        <v>211</v>
      </c>
      <c r="AU758" s="232" t="s">
        <v>82</v>
      </c>
      <c r="AV758" s="13" t="s">
        <v>82</v>
      </c>
      <c r="AW758" s="13" t="s">
        <v>31</v>
      </c>
      <c r="AX758" s="13" t="s">
        <v>75</v>
      </c>
      <c r="AY758" s="232" t="s">
        <v>203</v>
      </c>
    </row>
    <row r="759" spans="1:65" s="14" customFormat="1" ht="11.25">
      <c r="B759" s="233"/>
      <c r="C759" s="234"/>
      <c r="D759" s="224" t="s">
        <v>211</v>
      </c>
      <c r="E759" s="235" t="s">
        <v>1</v>
      </c>
      <c r="F759" s="236" t="s">
        <v>84</v>
      </c>
      <c r="G759" s="234"/>
      <c r="H759" s="237">
        <v>2</v>
      </c>
      <c r="I759" s="238"/>
      <c r="J759" s="234"/>
      <c r="K759" s="234"/>
      <c r="L759" s="239"/>
      <c r="M759" s="240"/>
      <c r="N759" s="241"/>
      <c r="O759" s="241"/>
      <c r="P759" s="241"/>
      <c r="Q759" s="241"/>
      <c r="R759" s="241"/>
      <c r="S759" s="241"/>
      <c r="T759" s="242"/>
      <c r="AT759" s="243" t="s">
        <v>211</v>
      </c>
      <c r="AU759" s="243" t="s">
        <v>82</v>
      </c>
      <c r="AV759" s="14" t="s">
        <v>84</v>
      </c>
      <c r="AW759" s="14" t="s">
        <v>31</v>
      </c>
      <c r="AX759" s="14" t="s">
        <v>75</v>
      </c>
      <c r="AY759" s="243" t="s">
        <v>203</v>
      </c>
    </row>
    <row r="760" spans="1:65" s="15" customFormat="1" ht="11.25">
      <c r="B760" s="261"/>
      <c r="C760" s="262"/>
      <c r="D760" s="224" t="s">
        <v>211</v>
      </c>
      <c r="E760" s="263" t="s">
        <v>1</v>
      </c>
      <c r="F760" s="264" t="s">
        <v>5614</v>
      </c>
      <c r="G760" s="262"/>
      <c r="H760" s="265">
        <v>2</v>
      </c>
      <c r="I760" s="266"/>
      <c r="J760" s="262"/>
      <c r="K760" s="262"/>
      <c r="L760" s="267"/>
      <c r="M760" s="268"/>
      <c r="N760" s="269"/>
      <c r="O760" s="269"/>
      <c r="P760" s="269"/>
      <c r="Q760" s="269"/>
      <c r="R760" s="269"/>
      <c r="S760" s="269"/>
      <c r="T760" s="270"/>
      <c r="AT760" s="271" t="s">
        <v>211</v>
      </c>
      <c r="AU760" s="271" t="s">
        <v>82</v>
      </c>
      <c r="AV760" s="15" t="s">
        <v>209</v>
      </c>
      <c r="AW760" s="15" t="s">
        <v>31</v>
      </c>
      <c r="AX760" s="15" t="s">
        <v>82</v>
      </c>
      <c r="AY760" s="271" t="s">
        <v>203</v>
      </c>
    </row>
    <row r="761" spans="1:65" s="2" customFormat="1" ht="21.75" customHeight="1">
      <c r="A761" s="35"/>
      <c r="B761" s="36"/>
      <c r="C761" s="209" t="s">
        <v>3012</v>
      </c>
      <c r="D761" s="209" t="s">
        <v>205</v>
      </c>
      <c r="E761" s="210" t="s">
        <v>6884</v>
      </c>
      <c r="F761" s="211" t="s">
        <v>6715</v>
      </c>
      <c r="G761" s="212" t="s">
        <v>208</v>
      </c>
      <c r="H761" s="213">
        <v>2</v>
      </c>
      <c r="I761" s="214"/>
      <c r="J761" s="215">
        <f>ROUND(I761*H761,2)</f>
        <v>0</v>
      </c>
      <c r="K761" s="211" t="s">
        <v>1</v>
      </c>
      <c r="L761" s="40"/>
      <c r="M761" s="216" t="s">
        <v>1</v>
      </c>
      <c r="N761" s="217" t="s">
        <v>40</v>
      </c>
      <c r="O761" s="72"/>
      <c r="P761" s="218">
        <f>O761*H761</f>
        <v>0</v>
      </c>
      <c r="Q761" s="218">
        <v>0</v>
      </c>
      <c r="R761" s="218">
        <f>Q761*H761</f>
        <v>0</v>
      </c>
      <c r="S761" s="218">
        <v>0</v>
      </c>
      <c r="T761" s="219">
        <f>S761*H761</f>
        <v>0</v>
      </c>
      <c r="U761" s="35"/>
      <c r="V761" s="35"/>
      <c r="W761" s="35"/>
      <c r="X761" s="35"/>
      <c r="Y761" s="35"/>
      <c r="Z761" s="35"/>
      <c r="AA761" s="35"/>
      <c r="AB761" s="35"/>
      <c r="AC761" s="35"/>
      <c r="AD761" s="35"/>
      <c r="AE761" s="35"/>
      <c r="AR761" s="220" t="s">
        <v>209</v>
      </c>
      <c r="AT761" s="220" t="s">
        <v>205</v>
      </c>
      <c r="AU761" s="220" t="s">
        <v>82</v>
      </c>
      <c r="AY761" s="18" t="s">
        <v>203</v>
      </c>
      <c r="BE761" s="221">
        <f>IF(N761="základní",J761,0)</f>
        <v>0</v>
      </c>
      <c r="BF761" s="221">
        <f>IF(N761="snížená",J761,0)</f>
        <v>0</v>
      </c>
      <c r="BG761" s="221">
        <f>IF(N761="zákl. přenesená",J761,0)</f>
        <v>0</v>
      </c>
      <c r="BH761" s="221">
        <f>IF(N761="sníž. přenesená",J761,0)</f>
        <v>0</v>
      </c>
      <c r="BI761" s="221">
        <f>IF(N761="nulová",J761,0)</f>
        <v>0</v>
      </c>
      <c r="BJ761" s="18" t="s">
        <v>82</v>
      </c>
      <c r="BK761" s="221">
        <f>ROUND(I761*H761,2)</f>
        <v>0</v>
      </c>
      <c r="BL761" s="18" t="s">
        <v>209</v>
      </c>
      <c r="BM761" s="220" t="s">
        <v>3829</v>
      </c>
    </row>
    <row r="762" spans="1:65" s="13" customFormat="1" ht="11.25">
      <c r="B762" s="222"/>
      <c r="C762" s="223"/>
      <c r="D762" s="224" t="s">
        <v>211</v>
      </c>
      <c r="E762" s="225" t="s">
        <v>1</v>
      </c>
      <c r="F762" s="226" t="s">
        <v>6703</v>
      </c>
      <c r="G762" s="223"/>
      <c r="H762" s="225" t="s">
        <v>1</v>
      </c>
      <c r="I762" s="227"/>
      <c r="J762" s="223"/>
      <c r="K762" s="223"/>
      <c r="L762" s="228"/>
      <c r="M762" s="229"/>
      <c r="N762" s="230"/>
      <c r="O762" s="230"/>
      <c r="P762" s="230"/>
      <c r="Q762" s="230"/>
      <c r="R762" s="230"/>
      <c r="S762" s="230"/>
      <c r="T762" s="231"/>
      <c r="AT762" s="232" t="s">
        <v>211</v>
      </c>
      <c r="AU762" s="232" t="s">
        <v>82</v>
      </c>
      <c r="AV762" s="13" t="s">
        <v>82</v>
      </c>
      <c r="AW762" s="13" t="s">
        <v>31</v>
      </c>
      <c r="AX762" s="13" t="s">
        <v>75</v>
      </c>
      <c r="AY762" s="232" t="s">
        <v>203</v>
      </c>
    </row>
    <row r="763" spans="1:65" s="13" customFormat="1" ht="11.25">
      <c r="B763" s="222"/>
      <c r="C763" s="223"/>
      <c r="D763" s="224" t="s">
        <v>211</v>
      </c>
      <c r="E763" s="225" t="s">
        <v>1</v>
      </c>
      <c r="F763" s="226" t="s">
        <v>6704</v>
      </c>
      <c r="G763" s="223"/>
      <c r="H763" s="225" t="s">
        <v>1</v>
      </c>
      <c r="I763" s="227"/>
      <c r="J763" s="223"/>
      <c r="K763" s="223"/>
      <c r="L763" s="228"/>
      <c r="M763" s="229"/>
      <c r="N763" s="230"/>
      <c r="O763" s="230"/>
      <c r="P763" s="230"/>
      <c r="Q763" s="230"/>
      <c r="R763" s="230"/>
      <c r="S763" s="230"/>
      <c r="T763" s="231"/>
      <c r="AT763" s="232" t="s">
        <v>211</v>
      </c>
      <c r="AU763" s="232" t="s">
        <v>82</v>
      </c>
      <c r="AV763" s="13" t="s">
        <v>82</v>
      </c>
      <c r="AW763" s="13" t="s">
        <v>31</v>
      </c>
      <c r="AX763" s="13" t="s">
        <v>75</v>
      </c>
      <c r="AY763" s="232" t="s">
        <v>203</v>
      </c>
    </row>
    <row r="764" spans="1:65" s="13" customFormat="1" ht="11.25">
      <c r="B764" s="222"/>
      <c r="C764" s="223"/>
      <c r="D764" s="224" t="s">
        <v>211</v>
      </c>
      <c r="E764" s="225" t="s">
        <v>1</v>
      </c>
      <c r="F764" s="226" t="s">
        <v>6705</v>
      </c>
      <c r="G764" s="223"/>
      <c r="H764" s="225" t="s">
        <v>1</v>
      </c>
      <c r="I764" s="227"/>
      <c r="J764" s="223"/>
      <c r="K764" s="223"/>
      <c r="L764" s="228"/>
      <c r="M764" s="229"/>
      <c r="N764" s="230"/>
      <c r="O764" s="230"/>
      <c r="P764" s="230"/>
      <c r="Q764" s="230"/>
      <c r="R764" s="230"/>
      <c r="S764" s="230"/>
      <c r="T764" s="231"/>
      <c r="AT764" s="232" t="s">
        <v>211</v>
      </c>
      <c r="AU764" s="232" t="s">
        <v>82</v>
      </c>
      <c r="AV764" s="13" t="s">
        <v>82</v>
      </c>
      <c r="AW764" s="13" t="s">
        <v>31</v>
      </c>
      <c r="AX764" s="13" t="s">
        <v>75</v>
      </c>
      <c r="AY764" s="232" t="s">
        <v>203</v>
      </c>
    </row>
    <row r="765" spans="1:65" s="13" customFormat="1" ht="11.25">
      <c r="B765" s="222"/>
      <c r="C765" s="223"/>
      <c r="D765" s="224" t="s">
        <v>211</v>
      </c>
      <c r="E765" s="225" t="s">
        <v>1</v>
      </c>
      <c r="F765" s="226" t="s">
        <v>6864</v>
      </c>
      <c r="G765" s="223"/>
      <c r="H765" s="225" t="s">
        <v>1</v>
      </c>
      <c r="I765" s="227"/>
      <c r="J765" s="223"/>
      <c r="K765" s="223"/>
      <c r="L765" s="228"/>
      <c r="M765" s="229"/>
      <c r="N765" s="230"/>
      <c r="O765" s="230"/>
      <c r="P765" s="230"/>
      <c r="Q765" s="230"/>
      <c r="R765" s="230"/>
      <c r="S765" s="230"/>
      <c r="T765" s="231"/>
      <c r="AT765" s="232" t="s">
        <v>211</v>
      </c>
      <c r="AU765" s="232" t="s">
        <v>82</v>
      </c>
      <c r="AV765" s="13" t="s">
        <v>82</v>
      </c>
      <c r="AW765" s="13" t="s">
        <v>31</v>
      </c>
      <c r="AX765" s="13" t="s">
        <v>75</v>
      </c>
      <c r="AY765" s="232" t="s">
        <v>203</v>
      </c>
    </row>
    <row r="766" spans="1:65" s="14" customFormat="1" ht="11.25">
      <c r="B766" s="233"/>
      <c r="C766" s="234"/>
      <c r="D766" s="224" t="s">
        <v>211</v>
      </c>
      <c r="E766" s="235" t="s">
        <v>1</v>
      </c>
      <c r="F766" s="236" t="s">
        <v>84</v>
      </c>
      <c r="G766" s="234"/>
      <c r="H766" s="237">
        <v>2</v>
      </c>
      <c r="I766" s="238"/>
      <c r="J766" s="234"/>
      <c r="K766" s="234"/>
      <c r="L766" s="239"/>
      <c r="M766" s="240"/>
      <c r="N766" s="241"/>
      <c r="O766" s="241"/>
      <c r="P766" s="241"/>
      <c r="Q766" s="241"/>
      <c r="R766" s="241"/>
      <c r="S766" s="241"/>
      <c r="T766" s="242"/>
      <c r="AT766" s="243" t="s">
        <v>211</v>
      </c>
      <c r="AU766" s="243" t="s">
        <v>82</v>
      </c>
      <c r="AV766" s="14" t="s">
        <v>84</v>
      </c>
      <c r="AW766" s="14" t="s">
        <v>31</v>
      </c>
      <c r="AX766" s="14" t="s">
        <v>75</v>
      </c>
      <c r="AY766" s="243" t="s">
        <v>203</v>
      </c>
    </row>
    <row r="767" spans="1:65" s="15" customFormat="1" ht="11.25">
      <c r="B767" s="261"/>
      <c r="C767" s="262"/>
      <c r="D767" s="224" t="s">
        <v>211</v>
      </c>
      <c r="E767" s="263" t="s">
        <v>1</v>
      </c>
      <c r="F767" s="264" t="s">
        <v>5614</v>
      </c>
      <c r="G767" s="262"/>
      <c r="H767" s="265">
        <v>2</v>
      </c>
      <c r="I767" s="266"/>
      <c r="J767" s="262"/>
      <c r="K767" s="262"/>
      <c r="L767" s="267"/>
      <c r="M767" s="268"/>
      <c r="N767" s="269"/>
      <c r="O767" s="269"/>
      <c r="P767" s="269"/>
      <c r="Q767" s="269"/>
      <c r="R767" s="269"/>
      <c r="S767" s="269"/>
      <c r="T767" s="270"/>
      <c r="AT767" s="271" t="s">
        <v>211</v>
      </c>
      <c r="AU767" s="271" t="s">
        <v>82</v>
      </c>
      <c r="AV767" s="15" t="s">
        <v>209</v>
      </c>
      <c r="AW767" s="15" t="s">
        <v>31</v>
      </c>
      <c r="AX767" s="15" t="s">
        <v>82</v>
      </c>
      <c r="AY767" s="271" t="s">
        <v>203</v>
      </c>
    </row>
    <row r="768" spans="1:65" s="2" customFormat="1" ht="21.75" customHeight="1">
      <c r="A768" s="35"/>
      <c r="B768" s="36"/>
      <c r="C768" s="209" t="s">
        <v>3018</v>
      </c>
      <c r="D768" s="209" t="s">
        <v>205</v>
      </c>
      <c r="E768" s="210" t="s">
        <v>6885</v>
      </c>
      <c r="F768" s="211" t="s">
        <v>6886</v>
      </c>
      <c r="G768" s="212" t="s">
        <v>208</v>
      </c>
      <c r="H768" s="213">
        <v>2</v>
      </c>
      <c r="I768" s="214"/>
      <c r="J768" s="215">
        <f>ROUND(I768*H768,2)</f>
        <v>0</v>
      </c>
      <c r="K768" s="211" t="s">
        <v>1</v>
      </c>
      <c r="L768" s="40"/>
      <c r="M768" s="216" t="s">
        <v>1</v>
      </c>
      <c r="N768" s="217" t="s">
        <v>40</v>
      </c>
      <c r="O768" s="72"/>
      <c r="P768" s="218">
        <f>O768*H768</f>
        <v>0</v>
      </c>
      <c r="Q768" s="218">
        <v>0</v>
      </c>
      <c r="R768" s="218">
        <f>Q768*H768</f>
        <v>0</v>
      </c>
      <c r="S768" s="218">
        <v>0</v>
      </c>
      <c r="T768" s="219">
        <f>S768*H768</f>
        <v>0</v>
      </c>
      <c r="U768" s="35"/>
      <c r="V768" s="35"/>
      <c r="W768" s="35"/>
      <c r="X768" s="35"/>
      <c r="Y768" s="35"/>
      <c r="Z768" s="35"/>
      <c r="AA768" s="35"/>
      <c r="AB768" s="35"/>
      <c r="AC768" s="35"/>
      <c r="AD768" s="35"/>
      <c r="AE768" s="35"/>
      <c r="AR768" s="220" t="s">
        <v>209</v>
      </c>
      <c r="AT768" s="220" t="s">
        <v>205</v>
      </c>
      <c r="AU768" s="220" t="s">
        <v>82</v>
      </c>
      <c r="AY768" s="18" t="s">
        <v>203</v>
      </c>
      <c r="BE768" s="221">
        <f>IF(N768="základní",J768,0)</f>
        <v>0</v>
      </c>
      <c r="BF768" s="221">
        <f>IF(N768="snížená",J768,0)</f>
        <v>0</v>
      </c>
      <c r="BG768" s="221">
        <f>IF(N768="zákl. přenesená",J768,0)</f>
        <v>0</v>
      </c>
      <c r="BH768" s="221">
        <f>IF(N768="sníž. přenesená",J768,0)</f>
        <v>0</v>
      </c>
      <c r="BI768" s="221">
        <f>IF(N768="nulová",J768,0)</f>
        <v>0</v>
      </c>
      <c r="BJ768" s="18" t="s">
        <v>82</v>
      </c>
      <c r="BK768" s="221">
        <f>ROUND(I768*H768,2)</f>
        <v>0</v>
      </c>
      <c r="BL768" s="18" t="s">
        <v>209</v>
      </c>
      <c r="BM768" s="220" t="s">
        <v>3838</v>
      </c>
    </row>
    <row r="769" spans="1:65" s="13" customFormat="1" ht="11.25">
      <c r="B769" s="222"/>
      <c r="C769" s="223"/>
      <c r="D769" s="224" t="s">
        <v>211</v>
      </c>
      <c r="E769" s="225" t="s">
        <v>1</v>
      </c>
      <c r="F769" s="226" t="s">
        <v>6703</v>
      </c>
      <c r="G769" s="223"/>
      <c r="H769" s="225" t="s">
        <v>1</v>
      </c>
      <c r="I769" s="227"/>
      <c r="J769" s="223"/>
      <c r="K769" s="223"/>
      <c r="L769" s="228"/>
      <c r="M769" s="229"/>
      <c r="N769" s="230"/>
      <c r="O769" s="230"/>
      <c r="P769" s="230"/>
      <c r="Q769" s="230"/>
      <c r="R769" s="230"/>
      <c r="S769" s="230"/>
      <c r="T769" s="231"/>
      <c r="AT769" s="232" t="s">
        <v>211</v>
      </c>
      <c r="AU769" s="232" t="s">
        <v>82</v>
      </c>
      <c r="AV769" s="13" t="s">
        <v>82</v>
      </c>
      <c r="AW769" s="13" t="s">
        <v>31</v>
      </c>
      <c r="AX769" s="13" t="s">
        <v>75</v>
      </c>
      <c r="AY769" s="232" t="s">
        <v>203</v>
      </c>
    </row>
    <row r="770" spans="1:65" s="13" customFormat="1" ht="11.25">
      <c r="B770" s="222"/>
      <c r="C770" s="223"/>
      <c r="D770" s="224" t="s">
        <v>211</v>
      </c>
      <c r="E770" s="225" t="s">
        <v>1</v>
      </c>
      <c r="F770" s="226" t="s">
        <v>6864</v>
      </c>
      <c r="G770" s="223"/>
      <c r="H770" s="225" t="s">
        <v>1</v>
      </c>
      <c r="I770" s="227"/>
      <c r="J770" s="223"/>
      <c r="K770" s="223"/>
      <c r="L770" s="228"/>
      <c r="M770" s="229"/>
      <c r="N770" s="230"/>
      <c r="O770" s="230"/>
      <c r="P770" s="230"/>
      <c r="Q770" s="230"/>
      <c r="R770" s="230"/>
      <c r="S770" s="230"/>
      <c r="T770" s="231"/>
      <c r="AT770" s="232" t="s">
        <v>211</v>
      </c>
      <c r="AU770" s="232" t="s">
        <v>82</v>
      </c>
      <c r="AV770" s="13" t="s">
        <v>82</v>
      </c>
      <c r="AW770" s="13" t="s">
        <v>31</v>
      </c>
      <c r="AX770" s="13" t="s">
        <v>75</v>
      </c>
      <c r="AY770" s="232" t="s">
        <v>203</v>
      </c>
    </row>
    <row r="771" spans="1:65" s="14" customFormat="1" ht="11.25">
      <c r="B771" s="233"/>
      <c r="C771" s="234"/>
      <c r="D771" s="224" t="s">
        <v>211</v>
      </c>
      <c r="E771" s="235" t="s">
        <v>1</v>
      </c>
      <c r="F771" s="236" t="s">
        <v>84</v>
      </c>
      <c r="G771" s="234"/>
      <c r="H771" s="237">
        <v>2</v>
      </c>
      <c r="I771" s="238"/>
      <c r="J771" s="234"/>
      <c r="K771" s="234"/>
      <c r="L771" s="239"/>
      <c r="M771" s="240"/>
      <c r="N771" s="241"/>
      <c r="O771" s="241"/>
      <c r="P771" s="241"/>
      <c r="Q771" s="241"/>
      <c r="R771" s="241"/>
      <c r="S771" s="241"/>
      <c r="T771" s="242"/>
      <c r="AT771" s="243" t="s">
        <v>211</v>
      </c>
      <c r="AU771" s="243" t="s">
        <v>82</v>
      </c>
      <c r="AV771" s="14" t="s">
        <v>84</v>
      </c>
      <c r="AW771" s="14" t="s">
        <v>31</v>
      </c>
      <c r="AX771" s="14" t="s">
        <v>75</v>
      </c>
      <c r="AY771" s="243" t="s">
        <v>203</v>
      </c>
    </row>
    <row r="772" spans="1:65" s="15" customFormat="1" ht="11.25">
      <c r="B772" s="261"/>
      <c r="C772" s="262"/>
      <c r="D772" s="224" t="s">
        <v>211</v>
      </c>
      <c r="E772" s="263" t="s">
        <v>1</v>
      </c>
      <c r="F772" s="264" t="s">
        <v>5614</v>
      </c>
      <c r="G772" s="262"/>
      <c r="H772" s="265">
        <v>2</v>
      </c>
      <c r="I772" s="266"/>
      <c r="J772" s="262"/>
      <c r="K772" s="262"/>
      <c r="L772" s="267"/>
      <c r="M772" s="268"/>
      <c r="N772" s="269"/>
      <c r="O772" s="269"/>
      <c r="P772" s="269"/>
      <c r="Q772" s="269"/>
      <c r="R772" s="269"/>
      <c r="S772" s="269"/>
      <c r="T772" s="270"/>
      <c r="AT772" s="271" t="s">
        <v>211</v>
      </c>
      <c r="AU772" s="271" t="s">
        <v>82</v>
      </c>
      <c r="AV772" s="15" t="s">
        <v>209</v>
      </c>
      <c r="AW772" s="15" t="s">
        <v>31</v>
      </c>
      <c r="AX772" s="15" t="s">
        <v>82</v>
      </c>
      <c r="AY772" s="271" t="s">
        <v>203</v>
      </c>
    </row>
    <row r="773" spans="1:65" s="2" customFormat="1" ht="21.75" customHeight="1">
      <c r="A773" s="35"/>
      <c r="B773" s="36"/>
      <c r="C773" s="209" t="s">
        <v>3036</v>
      </c>
      <c r="D773" s="209" t="s">
        <v>205</v>
      </c>
      <c r="E773" s="210" t="s">
        <v>6887</v>
      </c>
      <c r="F773" s="211" t="s">
        <v>6715</v>
      </c>
      <c r="G773" s="212" t="s">
        <v>208</v>
      </c>
      <c r="H773" s="213">
        <v>2</v>
      </c>
      <c r="I773" s="214"/>
      <c r="J773" s="215">
        <f>ROUND(I773*H773,2)</f>
        <v>0</v>
      </c>
      <c r="K773" s="211" t="s">
        <v>1</v>
      </c>
      <c r="L773" s="40"/>
      <c r="M773" s="216" t="s">
        <v>1</v>
      </c>
      <c r="N773" s="217" t="s">
        <v>40</v>
      </c>
      <c r="O773" s="72"/>
      <c r="P773" s="218">
        <f>O773*H773</f>
        <v>0</v>
      </c>
      <c r="Q773" s="218">
        <v>0</v>
      </c>
      <c r="R773" s="218">
        <f>Q773*H773</f>
        <v>0</v>
      </c>
      <c r="S773" s="218">
        <v>0</v>
      </c>
      <c r="T773" s="219">
        <f>S773*H773</f>
        <v>0</v>
      </c>
      <c r="U773" s="35"/>
      <c r="V773" s="35"/>
      <c r="W773" s="35"/>
      <c r="X773" s="35"/>
      <c r="Y773" s="35"/>
      <c r="Z773" s="35"/>
      <c r="AA773" s="35"/>
      <c r="AB773" s="35"/>
      <c r="AC773" s="35"/>
      <c r="AD773" s="35"/>
      <c r="AE773" s="35"/>
      <c r="AR773" s="220" t="s">
        <v>209</v>
      </c>
      <c r="AT773" s="220" t="s">
        <v>205</v>
      </c>
      <c r="AU773" s="220" t="s">
        <v>82</v>
      </c>
      <c r="AY773" s="18" t="s">
        <v>203</v>
      </c>
      <c r="BE773" s="221">
        <f>IF(N773="základní",J773,0)</f>
        <v>0</v>
      </c>
      <c r="BF773" s="221">
        <f>IF(N773="snížená",J773,0)</f>
        <v>0</v>
      </c>
      <c r="BG773" s="221">
        <f>IF(N773="zákl. přenesená",J773,0)</f>
        <v>0</v>
      </c>
      <c r="BH773" s="221">
        <f>IF(N773="sníž. přenesená",J773,0)</f>
        <v>0</v>
      </c>
      <c r="BI773" s="221">
        <f>IF(N773="nulová",J773,0)</f>
        <v>0</v>
      </c>
      <c r="BJ773" s="18" t="s">
        <v>82</v>
      </c>
      <c r="BK773" s="221">
        <f>ROUND(I773*H773,2)</f>
        <v>0</v>
      </c>
      <c r="BL773" s="18" t="s">
        <v>209</v>
      </c>
      <c r="BM773" s="220" t="s">
        <v>3847</v>
      </c>
    </row>
    <row r="774" spans="1:65" s="13" customFormat="1" ht="11.25">
      <c r="B774" s="222"/>
      <c r="C774" s="223"/>
      <c r="D774" s="224" t="s">
        <v>211</v>
      </c>
      <c r="E774" s="225" t="s">
        <v>1</v>
      </c>
      <c r="F774" s="226" t="s">
        <v>6703</v>
      </c>
      <c r="G774" s="223"/>
      <c r="H774" s="225" t="s">
        <v>1</v>
      </c>
      <c r="I774" s="227"/>
      <c r="J774" s="223"/>
      <c r="K774" s="223"/>
      <c r="L774" s="228"/>
      <c r="M774" s="229"/>
      <c r="N774" s="230"/>
      <c r="O774" s="230"/>
      <c r="P774" s="230"/>
      <c r="Q774" s="230"/>
      <c r="R774" s="230"/>
      <c r="S774" s="230"/>
      <c r="T774" s="231"/>
      <c r="AT774" s="232" t="s">
        <v>211</v>
      </c>
      <c r="AU774" s="232" t="s">
        <v>82</v>
      </c>
      <c r="AV774" s="13" t="s">
        <v>82</v>
      </c>
      <c r="AW774" s="13" t="s">
        <v>31</v>
      </c>
      <c r="AX774" s="13" t="s">
        <v>75</v>
      </c>
      <c r="AY774" s="232" t="s">
        <v>203</v>
      </c>
    </row>
    <row r="775" spans="1:65" s="13" customFormat="1" ht="11.25">
      <c r="B775" s="222"/>
      <c r="C775" s="223"/>
      <c r="D775" s="224" t="s">
        <v>211</v>
      </c>
      <c r="E775" s="225" t="s">
        <v>1</v>
      </c>
      <c r="F775" s="226" t="s">
        <v>6704</v>
      </c>
      <c r="G775" s="223"/>
      <c r="H775" s="225" t="s">
        <v>1</v>
      </c>
      <c r="I775" s="227"/>
      <c r="J775" s="223"/>
      <c r="K775" s="223"/>
      <c r="L775" s="228"/>
      <c r="M775" s="229"/>
      <c r="N775" s="230"/>
      <c r="O775" s="230"/>
      <c r="P775" s="230"/>
      <c r="Q775" s="230"/>
      <c r="R775" s="230"/>
      <c r="S775" s="230"/>
      <c r="T775" s="231"/>
      <c r="AT775" s="232" t="s">
        <v>211</v>
      </c>
      <c r="AU775" s="232" t="s">
        <v>82</v>
      </c>
      <c r="AV775" s="13" t="s">
        <v>82</v>
      </c>
      <c r="AW775" s="13" t="s">
        <v>31</v>
      </c>
      <c r="AX775" s="13" t="s">
        <v>75</v>
      </c>
      <c r="AY775" s="232" t="s">
        <v>203</v>
      </c>
    </row>
    <row r="776" spans="1:65" s="13" customFormat="1" ht="11.25">
      <c r="B776" s="222"/>
      <c r="C776" s="223"/>
      <c r="D776" s="224" t="s">
        <v>211</v>
      </c>
      <c r="E776" s="225" t="s">
        <v>1</v>
      </c>
      <c r="F776" s="226" t="s">
        <v>6705</v>
      </c>
      <c r="G776" s="223"/>
      <c r="H776" s="225" t="s">
        <v>1</v>
      </c>
      <c r="I776" s="227"/>
      <c r="J776" s="223"/>
      <c r="K776" s="223"/>
      <c r="L776" s="228"/>
      <c r="M776" s="229"/>
      <c r="N776" s="230"/>
      <c r="O776" s="230"/>
      <c r="P776" s="230"/>
      <c r="Q776" s="230"/>
      <c r="R776" s="230"/>
      <c r="S776" s="230"/>
      <c r="T776" s="231"/>
      <c r="AT776" s="232" t="s">
        <v>211</v>
      </c>
      <c r="AU776" s="232" t="s">
        <v>82</v>
      </c>
      <c r="AV776" s="13" t="s">
        <v>82</v>
      </c>
      <c r="AW776" s="13" t="s">
        <v>31</v>
      </c>
      <c r="AX776" s="13" t="s">
        <v>75</v>
      </c>
      <c r="AY776" s="232" t="s">
        <v>203</v>
      </c>
    </row>
    <row r="777" spans="1:65" s="13" customFormat="1" ht="11.25">
      <c r="B777" s="222"/>
      <c r="C777" s="223"/>
      <c r="D777" s="224" t="s">
        <v>211</v>
      </c>
      <c r="E777" s="225" t="s">
        <v>1</v>
      </c>
      <c r="F777" s="226" t="s">
        <v>6864</v>
      </c>
      <c r="G777" s="223"/>
      <c r="H777" s="225" t="s">
        <v>1</v>
      </c>
      <c r="I777" s="227"/>
      <c r="J777" s="223"/>
      <c r="K777" s="223"/>
      <c r="L777" s="228"/>
      <c r="M777" s="229"/>
      <c r="N777" s="230"/>
      <c r="O777" s="230"/>
      <c r="P777" s="230"/>
      <c r="Q777" s="230"/>
      <c r="R777" s="230"/>
      <c r="S777" s="230"/>
      <c r="T777" s="231"/>
      <c r="AT777" s="232" t="s">
        <v>211</v>
      </c>
      <c r="AU777" s="232" t="s">
        <v>82</v>
      </c>
      <c r="AV777" s="13" t="s">
        <v>82</v>
      </c>
      <c r="AW777" s="13" t="s">
        <v>31</v>
      </c>
      <c r="AX777" s="13" t="s">
        <v>75</v>
      </c>
      <c r="AY777" s="232" t="s">
        <v>203</v>
      </c>
    </row>
    <row r="778" spans="1:65" s="14" customFormat="1" ht="11.25">
      <c r="B778" s="233"/>
      <c r="C778" s="234"/>
      <c r="D778" s="224" t="s">
        <v>211</v>
      </c>
      <c r="E778" s="235" t="s">
        <v>1</v>
      </c>
      <c r="F778" s="236" t="s">
        <v>84</v>
      </c>
      <c r="G778" s="234"/>
      <c r="H778" s="237">
        <v>2</v>
      </c>
      <c r="I778" s="238"/>
      <c r="J778" s="234"/>
      <c r="K778" s="234"/>
      <c r="L778" s="239"/>
      <c r="M778" s="240"/>
      <c r="N778" s="241"/>
      <c r="O778" s="241"/>
      <c r="P778" s="241"/>
      <c r="Q778" s="241"/>
      <c r="R778" s="241"/>
      <c r="S778" s="241"/>
      <c r="T778" s="242"/>
      <c r="AT778" s="243" t="s">
        <v>211</v>
      </c>
      <c r="AU778" s="243" t="s">
        <v>82</v>
      </c>
      <c r="AV778" s="14" t="s">
        <v>84</v>
      </c>
      <c r="AW778" s="14" t="s">
        <v>31</v>
      </c>
      <c r="AX778" s="14" t="s">
        <v>75</v>
      </c>
      <c r="AY778" s="243" t="s">
        <v>203</v>
      </c>
    </row>
    <row r="779" spans="1:65" s="15" customFormat="1" ht="11.25">
      <c r="B779" s="261"/>
      <c r="C779" s="262"/>
      <c r="D779" s="224" t="s">
        <v>211</v>
      </c>
      <c r="E779" s="263" t="s">
        <v>1</v>
      </c>
      <c r="F779" s="264" t="s">
        <v>5614</v>
      </c>
      <c r="G779" s="262"/>
      <c r="H779" s="265">
        <v>2</v>
      </c>
      <c r="I779" s="266"/>
      <c r="J779" s="262"/>
      <c r="K779" s="262"/>
      <c r="L779" s="267"/>
      <c r="M779" s="268"/>
      <c r="N779" s="269"/>
      <c r="O779" s="269"/>
      <c r="P779" s="269"/>
      <c r="Q779" s="269"/>
      <c r="R779" s="269"/>
      <c r="S779" s="269"/>
      <c r="T779" s="270"/>
      <c r="AT779" s="271" t="s">
        <v>211</v>
      </c>
      <c r="AU779" s="271" t="s">
        <v>82</v>
      </c>
      <c r="AV779" s="15" t="s">
        <v>209</v>
      </c>
      <c r="AW779" s="15" t="s">
        <v>31</v>
      </c>
      <c r="AX779" s="15" t="s">
        <v>82</v>
      </c>
      <c r="AY779" s="271" t="s">
        <v>203</v>
      </c>
    </row>
    <row r="780" spans="1:65" s="2" customFormat="1" ht="21.75" customHeight="1">
      <c r="A780" s="35"/>
      <c r="B780" s="36"/>
      <c r="C780" s="209" t="s">
        <v>3040</v>
      </c>
      <c r="D780" s="209" t="s">
        <v>205</v>
      </c>
      <c r="E780" s="210" t="s">
        <v>6888</v>
      </c>
      <c r="F780" s="211" t="s">
        <v>6717</v>
      </c>
      <c r="G780" s="212" t="s">
        <v>208</v>
      </c>
      <c r="H780" s="213">
        <v>2</v>
      </c>
      <c r="I780" s="214"/>
      <c r="J780" s="215">
        <f>ROUND(I780*H780,2)</f>
        <v>0</v>
      </c>
      <c r="K780" s="211" t="s">
        <v>1</v>
      </c>
      <c r="L780" s="40"/>
      <c r="M780" s="216" t="s">
        <v>1</v>
      </c>
      <c r="N780" s="217" t="s">
        <v>40</v>
      </c>
      <c r="O780" s="72"/>
      <c r="P780" s="218">
        <f>O780*H780</f>
        <v>0</v>
      </c>
      <c r="Q780" s="218">
        <v>0</v>
      </c>
      <c r="R780" s="218">
        <f>Q780*H780</f>
        <v>0</v>
      </c>
      <c r="S780" s="218">
        <v>0</v>
      </c>
      <c r="T780" s="219">
        <f>S780*H780</f>
        <v>0</v>
      </c>
      <c r="U780" s="35"/>
      <c r="V780" s="35"/>
      <c r="W780" s="35"/>
      <c r="X780" s="35"/>
      <c r="Y780" s="35"/>
      <c r="Z780" s="35"/>
      <c r="AA780" s="35"/>
      <c r="AB780" s="35"/>
      <c r="AC780" s="35"/>
      <c r="AD780" s="35"/>
      <c r="AE780" s="35"/>
      <c r="AR780" s="220" t="s">
        <v>209</v>
      </c>
      <c r="AT780" s="220" t="s">
        <v>205</v>
      </c>
      <c r="AU780" s="220" t="s">
        <v>82</v>
      </c>
      <c r="AY780" s="18" t="s">
        <v>203</v>
      </c>
      <c r="BE780" s="221">
        <f>IF(N780="základní",J780,0)</f>
        <v>0</v>
      </c>
      <c r="BF780" s="221">
        <f>IF(N780="snížená",J780,0)</f>
        <v>0</v>
      </c>
      <c r="BG780" s="221">
        <f>IF(N780="zákl. přenesená",J780,0)</f>
        <v>0</v>
      </c>
      <c r="BH780" s="221">
        <f>IF(N780="sníž. přenesená",J780,0)</f>
        <v>0</v>
      </c>
      <c r="BI780" s="221">
        <f>IF(N780="nulová",J780,0)</f>
        <v>0</v>
      </c>
      <c r="BJ780" s="18" t="s">
        <v>82</v>
      </c>
      <c r="BK780" s="221">
        <f>ROUND(I780*H780,2)</f>
        <v>0</v>
      </c>
      <c r="BL780" s="18" t="s">
        <v>209</v>
      </c>
      <c r="BM780" s="220" t="s">
        <v>3857</v>
      </c>
    </row>
    <row r="781" spans="1:65" s="13" customFormat="1" ht="11.25">
      <c r="B781" s="222"/>
      <c r="C781" s="223"/>
      <c r="D781" s="224" t="s">
        <v>211</v>
      </c>
      <c r="E781" s="225" t="s">
        <v>1</v>
      </c>
      <c r="F781" s="226" t="s">
        <v>6703</v>
      </c>
      <c r="G781" s="223"/>
      <c r="H781" s="225" t="s">
        <v>1</v>
      </c>
      <c r="I781" s="227"/>
      <c r="J781" s="223"/>
      <c r="K781" s="223"/>
      <c r="L781" s="228"/>
      <c r="M781" s="229"/>
      <c r="N781" s="230"/>
      <c r="O781" s="230"/>
      <c r="P781" s="230"/>
      <c r="Q781" s="230"/>
      <c r="R781" s="230"/>
      <c r="S781" s="230"/>
      <c r="T781" s="231"/>
      <c r="AT781" s="232" t="s">
        <v>211</v>
      </c>
      <c r="AU781" s="232" t="s">
        <v>82</v>
      </c>
      <c r="AV781" s="13" t="s">
        <v>82</v>
      </c>
      <c r="AW781" s="13" t="s">
        <v>31</v>
      </c>
      <c r="AX781" s="13" t="s">
        <v>75</v>
      </c>
      <c r="AY781" s="232" t="s">
        <v>203</v>
      </c>
    </row>
    <row r="782" spans="1:65" s="13" customFormat="1" ht="11.25">
      <c r="B782" s="222"/>
      <c r="C782" s="223"/>
      <c r="D782" s="224" t="s">
        <v>211</v>
      </c>
      <c r="E782" s="225" t="s">
        <v>1</v>
      </c>
      <c r="F782" s="226" t="s">
        <v>6864</v>
      </c>
      <c r="G782" s="223"/>
      <c r="H782" s="225" t="s">
        <v>1</v>
      </c>
      <c r="I782" s="227"/>
      <c r="J782" s="223"/>
      <c r="K782" s="223"/>
      <c r="L782" s="228"/>
      <c r="M782" s="229"/>
      <c r="N782" s="230"/>
      <c r="O782" s="230"/>
      <c r="P782" s="230"/>
      <c r="Q782" s="230"/>
      <c r="R782" s="230"/>
      <c r="S782" s="230"/>
      <c r="T782" s="231"/>
      <c r="AT782" s="232" t="s">
        <v>211</v>
      </c>
      <c r="AU782" s="232" t="s">
        <v>82</v>
      </c>
      <c r="AV782" s="13" t="s">
        <v>82</v>
      </c>
      <c r="AW782" s="13" t="s">
        <v>31</v>
      </c>
      <c r="AX782" s="13" t="s">
        <v>75</v>
      </c>
      <c r="AY782" s="232" t="s">
        <v>203</v>
      </c>
    </row>
    <row r="783" spans="1:65" s="14" customFormat="1" ht="11.25">
      <c r="B783" s="233"/>
      <c r="C783" s="234"/>
      <c r="D783" s="224" t="s">
        <v>211</v>
      </c>
      <c r="E783" s="235" t="s">
        <v>1</v>
      </c>
      <c r="F783" s="236" t="s">
        <v>84</v>
      </c>
      <c r="G783" s="234"/>
      <c r="H783" s="237">
        <v>2</v>
      </c>
      <c r="I783" s="238"/>
      <c r="J783" s="234"/>
      <c r="K783" s="234"/>
      <c r="L783" s="239"/>
      <c r="M783" s="240"/>
      <c r="N783" s="241"/>
      <c r="O783" s="241"/>
      <c r="P783" s="241"/>
      <c r="Q783" s="241"/>
      <c r="R783" s="241"/>
      <c r="S783" s="241"/>
      <c r="T783" s="242"/>
      <c r="AT783" s="243" t="s">
        <v>211</v>
      </c>
      <c r="AU783" s="243" t="s">
        <v>82</v>
      </c>
      <c r="AV783" s="14" t="s">
        <v>84</v>
      </c>
      <c r="AW783" s="14" t="s">
        <v>31</v>
      </c>
      <c r="AX783" s="14" t="s">
        <v>75</v>
      </c>
      <c r="AY783" s="243" t="s">
        <v>203</v>
      </c>
    </row>
    <row r="784" spans="1:65" s="15" customFormat="1" ht="11.25">
      <c r="B784" s="261"/>
      <c r="C784" s="262"/>
      <c r="D784" s="224" t="s">
        <v>211</v>
      </c>
      <c r="E784" s="263" t="s">
        <v>1</v>
      </c>
      <c r="F784" s="264" t="s">
        <v>5614</v>
      </c>
      <c r="G784" s="262"/>
      <c r="H784" s="265">
        <v>2</v>
      </c>
      <c r="I784" s="266"/>
      <c r="J784" s="262"/>
      <c r="K784" s="262"/>
      <c r="L784" s="267"/>
      <c r="M784" s="268"/>
      <c r="N784" s="269"/>
      <c r="O784" s="269"/>
      <c r="P784" s="269"/>
      <c r="Q784" s="269"/>
      <c r="R784" s="269"/>
      <c r="S784" s="269"/>
      <c r="T784" s="270"/>
      <c r="AT784" s="271" t="s">
        <v>211</v>
      </c>
      <c r="AU784" s="271" t="s">
        <v>82</v>
      </c>
      <c r="AV784" s="15" t="s">
        <v>209</v>
      </c>
      <c r="AW784" s="15" t="s">
        <v>31</v>
      </c>
      <c r="AX784" s="15" t="s">
        <v>82</v>
      </c>
      <c r="AY784" s="271" t="s">
        <v>203</v>
      </c>
    </row>
    <row r="785" spans="1:65" s="2" customFormat="1" ht="33" customHeight="1">
      <c r="A785" s="35"/>
      <c r="B785" s="36"/>
      <c r="C785" s="209" t="s">
        <v>3044</v>
      </c>
      <c r="D785" s="209" t="s">
        <v>205</v>
      </c>
      <c r="E785" s="210" t="s">
        <v>6889</v>
      </c>
      <c r="F785" s="211" t="s">
        <v>6734</v>
      </c>
      <c r="G785" s="212" t="s">
        <v>208</v>
      </c>
      <c r="H785" s="213">
        <v>11</v>
      </c>
      <c r="I785" s="214"/>
      <c r="J785" s="215">
        <f>ROUND(I785*H785,2)</f>
        <v>0</v>
      </c>
      <c r="K785" s="211" t="s">
        <v>1</v>
      </c>
      <c r="L785" s="40"/>
      <c r="M785" s="216" t="s">
        <v>1</v>
      </c>
      <c r="N785" s="217" t="s">
        <v>40</v>
      </c>
      <c r="O785" s="72"/>
      <c r="P785" s="218">
        <f>O785*H785</f>
        <v>0</v>
      </c>
      <c r="Q785" s="218">
        <v>0</v>
      </c>
      <c r="R785" s="218">
        <f>Q785*H785</f>
        <v>0</v>
      </c>
      <c r="S785" s="218">
        <v>0</v>
      </c>
      <c r="T785" s="219">
        <f>S785*H785</f>
        <v>0</v>
      </c>
      <c r="U785" s="35"/>
      <c r="V785" s="35"/>
      <c r="W785" s="35"/>
      <c r="X785" s="35"/>
      <c r="Y785" s="35"/>
      <c r="Z785" s="35"/>
      <c r="AA785" s="35"/>
      <c r="AB785" s="35"/>
      <c r="AC785" s="35"/>
      <c r="AD785" s="35"/>
      <c r="AE785" s="35"/>
      <c r="AR785" s="220" t="s">
        <v>209</v>
      </c>
      <c r="AT785" s="220" t="s">
        <v>205</v>
      </c>
      <c r="AU785" s="220" t="s">
        <v>82</v>
      </c>
      <c r="AY785" s="18" t="s">
        <v>203</v>
      </c>
      <c r="BE785" s="221">
        <f>IF(N785="základní",J785,0)</f>
        <v>0</v>
      </c>
      <c r="BF785" s="221">
        <f>IF(N785="snížená",J785,0)</f>
        <v>0</v>
      </c>
      <c r="BG785" s="221">
        <f>IF(N785="zákl. přenesená",J785,0)</f>
        <v>0</v>
      </c>
      <c r="BH785" s="221">
        <f>IF(N785="sníž. přenesená",J785,0)</f>
        <v>0</v>
      </c>
      <c r="BI785" s="221">
        <f>IF(N785="nulová",J785,0)</f>
        <v>0</v>
      </c>
      <c r="BJ785" s="18" t="s">
        <v>82</v>
      </c>
      <c r="BK785" s="221">
        <f>ROUND(I785*H785,2)</f>
        <v>0</v>
      </c>
      <c r="BL785" s="18" t="s">
        <v>209</v>
      </c>
      <c r="BM785" s="220" t="s">
        <v>3867</v>
      </c>
    </row>
    <row r="786" spans="1:65" s="13" customFormat="1" ht="22.5">
      <c r="B786" s="222"/>
      <c r="C786" s="223"/>
      <c r="D786" s="224" t="s">
        <v>211</v>
      </c>
      <c r="E786" s="225" t="s">
        <v>1</v>
      </c>
      <c r="F786" s="226" t="s">
        <v>6735</v>
      </c>
      <c r="G786" s="223"/>
      <c r="H786" s="225" t="s">
        <v>1</v>
      </c>
      <c r="I786" s="227"/>
      <c r="J786" s="223"/>
      <c r="K786" s="223"/>
      <c r="L786" s="228"/>
      <c r="M786" s="229"/>
      <c r="N786" s="230"/>
      <c r="O786" s="230"/>
      <c r="P786" s="230"/>
      <c r="Q786" s="230"/>
      <c r="R786" s="230"/>
      <c r="S786" s="230"/>
      <c r="T786" s="231"/>
      <c r="AT786" s="232" t="s">
        <v>211</v>
      </c>
      <c r="AU786" s="232" t="s">
        <v>82</v>
      </c>
      <c r="AV786" s="13" t="s">
        <v>82</v>
      </c>
      <c r="AW786" s="13" t="s">
        <v>31</v>
      </c>
      <c r="AX786" s="13" t="s">
        <v>75</v>
      </c>
      <c r="AY786" s="232" t="s">
        <v>203</v>
      </c>
    </row>
    <row r="787" spans="1:65" s="13" customFormat="1" ht="11.25">
      <c r="B787" s="222"/>
      <c r="C787" s="223"/>
      <c r="D787" s="224" t="s">
        <v>211</v>
      </c>
      <c r="E787" s="225" t="s">
        <v>1</v>
      </c>
      <c r="F787" s="226" t="s">
        <v>6864</v>
      </c>
      <c r="G787" s="223"/>
      <c r="H787" s="225" t="s">
        <v>1</v>
      </c>
      <c r="I787" s="227"/>
      <c r="J787" s="223"/>
      <c r="K787" s="223"/>
      <c r="L787" s="228"/>
      <c r="M787" s="229"/>
      <c r="N787" s="230"/>
      <c r="O787" s="230"/>
      <c r="P787" s="230"/>
      <c r="Q787" s="230"/>
      <c r="R787" s="230"/>
      <c r="S787" s="230"/>
      <c r="T787" s="231"/>
      <c r="AT787" s="232" t="s">
        <v>211</v>
      </c>
      <c r="AU787" s="232" t="s">
        <v>82</v>
      </c>
      <c r="AV787" s="13" t="s">
        <v>82</v>
      </c>
      <c r="AW787" s="13" t="s">
        <v>31</v>
      </c>
      <c r="AX787" s="13" t="s">
        <v>75</v>
      </c>
      <c r="AY787" s="232" t="s">
        <v>203</v>
      </c>
    </row>
    <row r="788" spans="1:65" s="14" customFormat="1" ht="11.25">
      <c r="B788" s="233"/>
      <c r="C788" s="234"/>
      <c r="D788" s="224" t="s">
        <v>211</v>
      </c>
      <c r="E788" s="235" t="s">
        <v>1</v>
      </c>
      <c r="F788" s="236" t="s">
        <v>382</v>
      </c>
      <c r="G788" s="234"/>
      <c r="H788" s="237">
        <v>11</v>
      </c>
      <c r="I788" s="238"/>
      <c r="J788" s="234"/>
      <c r="K788" s="234"/>
      <c r="L788" s="239"/>
      <c r="M788" s="240"/>
      <c r="N788" s="241"/>
      <c r="O788" s="241"/>
      <c r="P788" s="241"/>
      <c r="Q788" s="241"/>
      <c r="R788" s="241"/>
      <c r="S788" s="241"/>
      <c r="T788" s="242"/>
      <c r="AT788" s="243" t="s">
        <v>211</v>
      </c>
      <c r="AU788" s="243" t="s">
        <v>82</v>
      </c>
      <c r="AV788" s="14" t="s">
        <v>84</v>
      </c>
      <c r="AW788" s="14" t="s">
        <v>31</v>
      </c>
      <c r="AX788" s="14" t="s">
        <v>75</v>
      </c>
      <c r="AY788" s="243" t="s">
        <v>203</v>
      </c>
    </row>
    <row r="789" spans="1:65" s="15" customFormat="1" ht="11.25">
      <c r="B789" s="261"/>
      <c r="C789" s="262"/>
      <c r="D789" s="224" t="s">
        <v>211</v>
      </c>
      <c r="E789" s="263" t="s">
        <v>1</v>
      </c>
      <c r="F789" s="264" t="s">
        <v>5614</v>
      </c>
      <c r="G789" s="262"/>
      <c r="H789" s="265">
        <v>11</v>
      </c>
      <c r="I789" s="266"/>
      <c r="J789" s="262"/>
      <c r="K789" s="262"/>
      <c r="L789" s="267"/>
      <c r="M789" s="268"/>
      <c r="N789" s="269"/>
      <c r="O789" s="269"/>
      <c r="P789" s="269"/>
      <c r="Q789" s="269"/>
      <c r="R789" s="269"/>
      <c r="S789" s="269"/>
      <c r="T789" s="270"/>
      <c r="AT789" s="271" t="s">
        <v>211</v>
      </c>
      <c r="AU789" s="271" t="s">
        <v>82</v>
      </c>
      <c r="AV789" s="15" t="s">
        <v>209</v>
      </c>
      <c r="AW789" s="15" t="s">
        <v>31</v>
      </c>
      <c r="AX789" s="15" t="s">
        <v>82</v>
      </c>
      <c r="AY789" s="271" t="s">
        <v>203</v>
      </c>
    </row>
    <row r="790" spans="1:65" s="2" customFormat="1" ht="33" customHeight="1">
      <c r="A790" s="35"/>
      <c r="B790" s="36"/>
      <c r="C790" s="209" t="s">
        <v>3095</v>
      </c>
      <c r="D790" s="209" t="s">
        <v>205</v>
      </c>
      <c r="E790" s="210" t="s">
        <v>6890</v>
      </c>
      <c r="F790" s="211" t="s">
        <v>6737</v>
      </c>
      <c r="G790" s="212" t="s">
        <v>208</v>
      </c>
      <c r="H790" s="213">
        <v>2</v>
      </c>
      <c r="I790" s="214"/>
      <c r="J790" s="215">
        <f>ROUND(I790*H790,2)</f>
        <v>0</v>
      </c>
      <c r="K790" s="211" t="s">
        <v>1</v>
      </c>
      <c r="L790" s="40"/>
      <c r="M790" s="216" t="s">
        <v>1</v>
      </c>
      <c r="N790" s="217" t="s">
        <v>40</v>
      </c>
      <c r="O790" s="72"/>
      <c r="P790" s="218">
        <f>O790*H790</f>
        <v>0</v>
      </c>
      <c r="Q790" s="218">
        <v>0</v>
      </c>
      <c r="R790" s="218">
        <f>Q790*H790</f>
        <v>0</v>
      </c>
      <c r="S790" s="218">
        <v>0</v>
      </c>
      <c r="T790" s="219">
        <f>S790*H790</f>
        <v>0</v>
      </c>
      <c r="U790" s="35"/>
      <c r="V790" s="35"/>
      <c r="W790" s="35"/>
      <c r="X790" s="35"/>
      <c r="Y790" s="35"/>
      <c r="Z790" s="35"/>
      <c r="AA790" s="35"/>
      <c r="AB790" s="35"/>
      <c r="AC790" s="35"/>
      <c r="AD790" s="35"/>
      <c r="AE790" s="35"/>
      <c r="AR790" s="220" t="s">
        <v>209</v>
      </c>
      <c r="AT790" s="220" t="s">
        <v>205</v>
      </c>
      <c r="AU790" s="220" t="s">
        <v>82</v>
      </c>
      <c r="AY790" s="18" t="s">
        <v>203</v>
      </c>
      <c r="BE790" s="221">
        <f>IF(N790="základní",J790,0)</f>
        <v>0</v>
      </c>
      <c r="BF790" s="221">
        <f>IF(N790="snížená",J790,0)</f>
        <v>0</v>
      </c>
      <c r="BG790" s="221">
        <f>IF(N790="zákl. přenesená",J790,0)</f>
        <v>0</v>
      </c>
      <c r="BH790" s="221">
        <f>IF(N790="sníž. přenesená",J790,0)</f>
        <v>0</v>
      </c>
      <c r="BI790" s="221">
        <f>IF(N790="nulová",J790,0)</f>
        <v>0</v>
      </c>
      <c r="BJ790" s="18" t="s">
        <v>82</v>
      </c>
      <c r="BK790" s="221">
        <f>ROUND(I790*H790,2)</f>
        <v>0</v>
      </c>
      <c r="BL790" s="18" t="s">
        <v>209</v>
      </c>
      <c r="BM790" s="220" t="s">
        <v>3878</v>
      </c>
    </row>
    <row r="791" spans="1:65" s="13" customFormat="1" ht="22.5">
      <c r="B791" s="222"/>
      <c r="C791" s="223"/>
      <c r="D791" s="224" t="s">
        <v>211</v>
      </c>
      <c r="E791" s="225" t="s">
        <v>1</v>
      </c>
      <c r="F791" s="226" t="s">
        <v>6735</v>
      </c>
      <c r="G791" s="223"/>
      <c r="H791" s="225" t="s">
        <v>1</v>
      </c>
      <c r="I791" s="227"/>
      <c r="J791" s="223"/>
      <c r="K791" s="223"/>
      <c r="L791" s="228"/>
      <c r="M791" s="229"/>
      <c r="N791" s="230"/>
      <c r="O791" s="230"/>
      <c r="P791" s="230"/>
      <c r="Q791" s="230"/>
      <c r="R791" s="230"/>
      <c r="S791" s="230"/>
      <c r="T791" s="231"/>
      <c r="AT791" s="232" t="s">
        <v>211</v>
      </c>
      <c r="AU791" s="232" t="s">
        <v>82</v>
      </c>
      <c r="AV791" s="13" t="s">
        <v>82</v>
      </c>
      <c r="AW791" s="13" t="s">
        <v>31</v>
      </c>
      <c r="AX791" s="13" t="s">
        <v>75</v>
      </c>
      <c r="AY791" s="232" t="s">
        <v>203</v>
      </c>
    </row>
    <row r="792" spans="1:65" s="13" customFormat="1" ht="11.25">
      <c r="B792" s="222"/>
      <c r="C792" s="223"/>
      <c r="D792" s="224" t="s">
        <v>211</v>
      </c>
      <c r="E792" s="225" t="s">
        <v>1</v>
      </c>
      <c r="F792" s="226" t="s">
        <v>6864</v>
      </c>
      <c r="G792" s="223"/>
      <c r="H792" s="225" t="s">
        <v>1</v>
      </c>
      <c r="I792" s="227"/>
      <c r="J792" s="223"/>
      <c r="K792" s="223"/>
      <c r="L792" s="228"/>
      <c r="M792" s="229"/>
      <c r="N792" s="230"/>
      <c r="O792" s="230"/>
      <c r="P792" s="230"/>
      <c r="Q792" s="230"/>
      <c r="R792" s="230"/>
      <c r="S792" s="230"/>
      <c r="T792" s="231"/>
      <c r="AT792" s="232" t="s">
        <v>211</v>
      </c>
      <c r="AU792" s="232" t="s">
        <v>82</v>
      </c>
      <c r="AV792" s="13" t="s">
        <v>82</v>
      </c>
      <c r="AW792" s="13" t="s">
        <v>31</v>
      </c>
      <c r="AX792" s="13" t="s">
        <v>75</v>
      </c>
      <c r="AY792" s="232" t="s">
        <v>203</v>
      </c>
    </row>
    <row r="793" spans="1:65" s="14" customFormat="1" ht="11.25">
      <c r="B793" s="233"/>
      <c r="C793" s="234"/>
      <c r="D793" s="224" t="s">
        <v>211</v>
      </c>
      <c r="E793" s="235" t="s">
        <v>1</v>
      </c>
      <c r="F793" s="236" t="s">
        <v>84</v>
      </c>
      <c r="G793" s="234"/>
      <c r="H793" s="237">
        <v>2</v>
      </c>
      <c r="I793" s="238"/>
      <c r="J793" s="234"/>
      <c r="K793" s="234"/>
      <c r="L793" s="239"/>
      <c r="M793" s="240"/>
      <c r="N793" s="241"/>
      <c r="O793" s="241"/>
      <c r="P793" s="241"/>
      <c r="Q793" s="241"/>
      <c r="R793" s="241"/>
      <c r="S793" s="241"/>
      <c r="T793" s="242"/>
      <c r="AT793" s="243" t="s">
        <v>211</v>
      </c>
      <c r="AU793" s="243" t="s">
        <v>82</v>
      </c>
      <c r="AV793" s="14" t="s">
        <v>84</v>
      </c>
      <c r="AW793" s="14" t="s">
        <v>31</v>
      </c>
      <c r="AX793" s="14" t="s">
        <v>75</v>
      </c>
      <c r="AY793" s="243" t="s">
        <v>203</v>
      </c>
    </row>
    <row r="794" spans="1:65" s="15" customFormat="1" ht="11.25">
      <c r="B794" s="261"/>
      <c r="C794" s="262"/>
      <c r="D794" s="224" t="s">
        <v>211</v>
      </c>
      <c r="E794" s="263" t="s">
        <v>1</v>
      </c>
      <c r="F794" s="264" t="s">
        <v>5614</v>
      </c>
      <c r="G794" s="262"/>
      <c r="H794" s="265">
        <v>2</v>
      </c>
      <c r="I794" s="266"/>
      <c r="J794" s="262"/>
      <c r="K794" s="262"/>
      <c r="L794" s="267"/>
      <c r="M794" s="268"/>
      <c r="N794" s="269"/>
      <c r="O794" s="269"/>
      <c r="P794" s="269"/>
      <c r="Q794" s="269"/>
      <c r="R794" s="269"/>
      <c r="S794" s="269"/>
      <c r="T794" s="270"/>
      <c r="AT794" s="271" t="s">
        <v>211</v>
      </c>
      <c r="AU794" s="271" t="s">
        <v>82</v>
      </c>
      <c r="AV794" s="15" t="s">
        <v>209</v>
      </c>
      <c r="AW794" s="15" t="s">
        <v>31</v>
      </c>
      <c r="AX794" s="15" t="s">
        <v>82</v>
      </c>
      <c r="AY794" s="271" t="s">
        <v>203</v>
      </c>
    </row>
    <row r="795" spans="1:65" s="2" customFormat="1" ht="33" customHeight="1">
      <c r="A795" s="35"/>
      <c r="B795" s="36"/>
      <c r="C795" s="209" t="s">
        <v>3126</v>
      </c>
      <c r="D795" s="209" t="s">
        <v>205</v>
      </c>
      <c r="E795" s="210" t="s">
        <v>6891</v>
      </c>
      <c r="F795" s="211" t="s">
        <v>6892</v>
      </c>
      <c r="G795" s="212" t="s">
        <v>208</v>
      </c>
      <c r="H795" s="213">
        <v>1</v>
      </c>
      <c r="I795" s="214"/>
      <c r="J795" s="215">
        <f>ROUND(I795*H795,2)</f>
        <v>0</v>
      </c>
      <c r="K795" s="211" t="s">
        <v>1</v>
      </c>
      <c r="L795" s="40"/>
      <c r="M795" s="216" t="s">
        <v>1</v>
      </c>
      <c r="N795" s="217" t="s">
        <v>40</v>
      </c>
      <c r="O795" s="72"/>
      <c r="P795" s="218">
        <f>O795*H795</f>
        <v>0</v>
      </c>
      <c r="Q795" s="218">
        <v>0</v>
      </c>
      <c r="R795" s="218">
        <f>Q795*H795</f>
        <v>0</v>
      </c>
      <c r="S795" s="218">
        <v>0</v>
      </c>
      <c r="T795" s="219">
        <f>S795*H795</f>
        <v>0</v>
      </c>
      <c r="U795" s="35"/>
      <c r="V795" s="35"/>
      <c r="W795" s="35"/>
      <c r="X795" s="35"/>
      <c r="Y795" s="35"/>
      <c r="Z795" s="35"/>
      <c r="AA795" s="35"/>
      <c r="AB795" s="35"/>
      <c r="AC795" s="35"/>
      <c r="AD795" s="35"/>
      <c r="AE795" s="35"/>
      <c r="AR795" s="220" t="s">
        <v>209</v>
      </c>
      <c r="AT795" s="220" t="s">
        <v>205</v>
      </c>
      <c r="AU795" s="220" t="s">
        <v>82</v>
      </c>
      <c r="AY795" s="18" t="s">
        <v>203</v>
      </c>
      <c r="BE795" s="221">
        <f>IF(N795="základní",J795,0)</f>
        <v>0</v>
      </c>
      <c r="BF795" s="221">
        <f>IF(N795="snížená",J795,0)</f>
        <v>0</v>
      </c>
      <c r="BG795" s="221">
        <f>IF(N795="zákl. přenesená",J795,0)</f>
        <v>0</v>
      </c>
      <c r="BH795" s="221">
        <f>IF(N795="sníž. přenesená",J795,0)</f>
        <v>0</v>
      </c>
      <c r="BI795" s="221">
        <f>IF(N795="nulová",J795,0)</f>
        <v>0</v>
      </c>
      <c r="BJ795" s="18" t="s">
        <v>82</v>
      </c>
      <c r="BK795" s="221">
        <f>ROUND(I795*H795,2)</f>
        <v>0</v>
      </c>
      <c r="BL795" s="18" t="s">
        <v>209</v>
      </c>
      <c r="BM795" s="220" t="s">
        <v>3888</v>
      </c>
    </row>
    <row r="796" spans="1:65" s="13" customFormat="1" ht="11.25">
      <c r="B796" s="222"/>
      <c r="C796" s="223"/>
      <c r="D796" s="224" t="s">
        <v>211</v>
      </c>
      <c r="E796" s="225" t="s">
        <v>1</v>
      </c>
      <c r="F796" s="226" t="s">
        <v>6740</v>
      </c>
      <c r="G796" s="223"/>
      <c r="H796" s="225" t="s">
        <v>1</v>
      </c>
      <c r="I796" s="227"/>
      <c r="J796" s="223"/>
      <c r="K796" s="223"/>
      <c r="L796" s="228"/>
      <c r="M796" s="229"/>
      <c r="N796" s="230"/>
      <c r="O796" s="230"/>
      <c r="P796" s="230"/>
      <c r="Q796" s="230"/>
      <c r="R796" s="230"/>
      <c r="S796" s="230"/>
      <c r="T796" s="231"/>
      <c r="AT796" s="232" t="s">
        <v>211</v>
      </c>
      <c r="AU796" s="232" t="s">
        <v>82</v>
      </c>
      <c r="AV796" s="13" t="s">
        <v>82</v>
      </c>
      <c r="AW796" s="13" t="s">
        <v>31</v>
      </c>
      <c r="AX796" s="13" t="s">
        <v>75</v>
      </c>
      <c r="AY796" s="232" t="s">
        <v>203</v>
      </c>
    </row>
    <row r="797" spans="1:65" s="13" customFormat="1" ht="11.25">
      <c r="B797" s="222"/>
      <c r="C797" s="223"/>
      <c r="D797" s="224" t="s">
        <v>211</v>
      </c>
      <c r="E797" s="225" t="s">
        <v>1</v>
      </c>
      <c r="F797" s="226" t="s">
        <v>6864</v>
      </c>
      <c r="G797" s="223"/>
      <c r="H797" s="225" t="s">
        <v>1</v>
      </c>
      <c r="I797" s="227"/>
      <c r="J797" s="223"/>
      <c r="K797" s="223"/>
      <c r="L797" s="228"/>
      <c r="M797" s="229"/>
      <c r="N797" s="230"/>
      <c r="O797" s="230"/>
      <c r="P797" s="230"/>
      <c r="Q797" s="230"/>
      <c r="R797" s="230"/>
      <c r="S797" s="230"/>
      <c r="T797" s="231"/>
      <c r="AT797" s="232" t="s">
        <v>211</v>
      </c>
      <c r="AU797" s="232" t="s">
        <v>82</v>
      </c>
      <c r="AV797" s="13" t="s">
        <v>82</v>
      </c>
      <c r="AW797" s="13" t="s">
        <v>31</v>
      </c>
      <c r="AX797" s="13" t="s">
        <v>75</v>
      </c>
      <c r="AY797" s="232" t="s">
        <v>203</v>
      </c>
    </row>
    <row r="798" spans="1:65" s="14" customFormat="1" ht="11.25">
      <c r="B798" s="233"/>
      <c r="C798" s="234"/>
      <c r="D798" s="224" t="s">
        <v>211</v>
      </c>
      <c r="E798" s="235" t="s">
        <v>1</v>
      </c>
      <c r="F798" s="236" t="s">
        <v>82</v>
      </c>
      <c r="G798" s="234"/>
      <c r="H798" s="237">
        <v>1</v>
      </c>
      <c r="I798" s="238"/>
      <c r="J798" s="234"/>
      <c r="K798" s="234"/>
      <c r="L798" s="239"/>
      <c r="M798" s="240"/>
      <c r="N798" s="241"/>
      <c r="O798" s="241"/>
      <c r="P798" s="241"/>
      <c r="Q798" s="241"/>
      <c r="R798" s="241"/>
      <c r="S798" s="241"/>
      <c r="T798" s="242"/>
      <c r="AT798" s="243" t="s">
        <v>211</v>
      </c>
      <c r="AU798" s="243" t="s">
        <v>82</v>
      </c>
      <c r="AV798" s="14" t="s">
        <v>84</v>
      </c>
      <c r="AW798" s="14" t="s">
        <v>31</v>
      </c>
      <c r="AX798" s="14" t="s">
        <v>75</v>
      </c>
      <c r="AY798" s="243" t="s">
        <v>203</v>
      </c>
    </row>
    <row r="799" spans="1:65" s="15" customFormat="1" ht="11.25">
      <c r="B799" s="261"/>
      <c r="C799" s="262"/>
      <c r="D799" s="224" t="s">
        <v>211</v>
      </c>
      <c r="E799" s="263" t="s">
        <v>1</v>
      </c>
      <c r="F799" s="264" t="s">
        <v>5614</v>
      </c>
      <c r="G799" s="262"/>
      <c r="H799" s="265">
        <v>1</v>
      </c>
      <c r="I799" s="266"/>
      <c r="J799" s="262"/>
      <c r="K799" s="262"/>
      <c r="L799" s="267"/>
      <c r="M799" s="268"/>
      <c r="N799" s="269"/>
      <c r="O799" s="269"/>
      <c r="P799" s="269"/>
      <c r="Q799" s="269"/>
      <c r="R799" s="269"/>
      <c r="S799" s="269"/>
      <c r="T799" s="270"/>
      <c r="AT799" s="271" t="s">
        <v>211</v>
      </c>
      <c r="AU799" s="271" t="s">
        <v>82</v>
      </c>
      <c r="AV799" s="15" t="s">
        <v>209</v>
      </c>
      <c r="AW799" s="15" t="s">
        <v>31</v>
      </c>
      <c r="AX799" s="15" t="s">
        <v>82</v>
      </c>
      <c r="AY799" s="271" t="s">
        <v>203</v>
      </c>
    </row>
    <row r="800" spans="1:65" s="2" customFormat="1" ht="33" customHeight="1">
      <c r="A800" s="35"/>
      <c r="B800" s="36"/>
      <c r="C800" s="209" t="s">
        <v>3164</v>
      </c>
      <c r="D800" s="209" t="s">
        <v>205</v>
      </c>
      <c r="E800" s="210" t="s">
        <v>6893</v>
      </c>
      <c r="F800" s="211" t="s">
        <v>6894</v>
      </c>
      <c r="G800" s="212" t="s">
        <v>208</v>
      </c>
      <c r="H800" s="213">
        <v>3</v>
      </c>
      <c r="I800" s="214"/>
      <c r="J800" s="215">
        <f>ROUND(I800*H800,2)</f>
        <v>0</v>
      </c>
      <c r="K800" s="211" t="s">
        <v>1</v>
      </c>
      <c r="L800" s="40"/>
      <c r="M800" s="216" t="s">
        <v>1</v>
      </c>
      <c r="N800" s="217" t="s">
        <v>40</v>
      </c>
      <c r="O800" s="72"/>
      <c r="P800" s="218">
        <f>O800*H800</f>
        <v>0</v>
      </c>
      <c r="Q800" s="218">
        <v>0</v>
      </c>
      <c r="R800" s="218">
        <f>Q800*H800</f>
        <v>0</v>
      </c>
      <c r="S800" s="218">
        <v>0</v>
      </c>
      <c r="T800" s="219">
        <f>S800*H800</f>
        <v>0</v>
      </c>
      <c r="U800" s="35"/>
      <c r="V800" s="35"/>
      <c r="W800" s="35"/>
      <c r="X800" s="35"/>
      <c r="Y800" s="35"/>
      <c r="Z800" s="35"/>
      <c r="AA800" s="35"/>
      <c r="AB800" s="35"/>
      <c r="AC800" s="35"/>
      <c r="AD800" s="35"/>
      <c r="AE800" s="35"/>
      <c r="AR800" s="220" t="s">
        <v>209</v>
      </c>
      <c r="AT800" s="220" t="s">
        <v>205</v>
      </c>
      <c r="AU800" s="220" t="s">
        <v>82</v>
      </c>
      <c r="AY800" s="18" t="s">
        <v>203</v>
      </c>
      <c r="BE800" s="221">
        <f>IF(N800="základní",J800,0)</f>
        <v>0</v>
      </c>
      <c r="BF800" s="221">
        <f>IF(N800="snížená",J800,0)</f>
        <v>0</v>
      </c>
      <c r="BG800" s="221">
        <f>IF(N800="zákl. přenesená",J800,0)</f>
        <v>0</v>
      </c>
      <c r="BH800" s="221">
        <f>IF(N800="sníž. přenesená",J800,0)</f>
        <v>0</v>
      </c>
      <c r="BI800" s="221">
        <f>IF(N800="nulová",J800,0)</f>
        <v>0</v>
      </c>
      <c r="BJ800" s="18" t="s">
        <v>82</v>
      </c>
      <c r="BK800" s="221">
        <f>ROUND(I800*H800,2)</f>
        <v>0</v>
      </c>
      <c r="BL800" s="18" t="s">
        <v>209</v>
      </c>
      <c r="BM800" s="220" t="s">
        <v>3899</v>
      </c>
    </row>
    <row r="801" spans="1:65" s="13" customFormat="1" ht="11.25">
      <c r="B801" s="222"/>
      <c r="C801" s="223"/>
      <c r="D801" s="224" t="s">
        <v>211</v>
      </c>
      <c r="E801" s="225" t="s">
        <v>1</v>
      </c>
      <c r="F801" s="226" t="s">
        <v>6740</v>
      </c>
      <c r="G801" s="223"/>
      <c r="H801" s="225" t="s">
        <v>1</v>
      </c>
      <c r="I801" s="227"/>
      <c r="J801" s="223"/>
      <c r="K801" s="223"/>
      <c r="L801" s="228"/>
      <c r="M801" s="229"/>
      <c r="N801" s="230"/>
      <c r="O801" s="230"/>
      <c r="P801" s="230"/>
      <c r="Q801" s="230"/>
      <c r="R801" s="230"/>
      <c r="S801" s="230"/>
      <c r="T801" s="231"/>
      <c r="AT801" s="232" t="s">
        <v>211</v>
      </c>
      <c r="AU801" s="232" t="s">
        <v>82</v>
      </c>
      <c r="AV801" s="13" t="s">
        <v>82</v>
      </c>
      <c r="AW801" s="13" t="s">
        <v>31</v>
      </c>
      <c r="AX801" s="13" t="s">
        <v>75</v>
      </c>
      <c r="AY801" s="232" t="s">
        <v>203</v>
      </c>
    </row>
    <row r="802" spans="1:65" s="13" customFormat="1" ht="11.25">
      <c r="B802" s="222"/>
      <c r="C802" s="223"/>
      <c r="D802" s="224" t="s">
        <v>211</v>
      </c>
      <c r="E802" s="225" t="s">
        <v>1</v>
      </c>
      <c r="F802" s="226" t="s">
        <v>6864</v>
      </c>
      <c r="G802" s="223"/>
      <c r="H802" s="225" t="s">
        <v>1</v>
      </c>
      <c r="I802" s="227"/>
      <c r="J802" s="223"/>
      <c r="K802" s="223"/>
      <c r="L802" s="228"/>
      <c r="M802" s="229"/>
      <c r="N802" s="230"/>
      <c r="O802" s="230"/>
      <c r="P802" s="230"/>
      <c r="Q802" s="230"/>
      <c r="R802" s="230"/>
      <c r="S802" s="230"/>
      <c r="T802" s="231"/>
      <c r="AT802" s="232" t="s">
        <v>211</v>
      </c>
      <c r="AU802" s="232" t="s">
        <v>82</v>
      </c>
      <c r="AV802" s="13" t="s">
        <v>82</v>
      </c>
      <c r="AW802" s="13" t="s">
        <v>31</v>
      </c>
      <c r="AX802" s="13" t="s">
        <v>75</v>
      </c>
      <c r="AY802" s="232" t="s">
        <v>203</v>
      </c>
    </row>
    <row r="803" spans="1:65" s="14" customFormat="1" ht="11.25">
      <c r="B803" s="233"/>
      <c r="C803" s="234"/>
      <c r="D803" s="224" t="s">
        <v>211</v>
      </c>
      <c r="E803" s="235" t="s">
        <v>1</v>
      </c>
      <c r="F803" s="236" t="s">
        <v>104</v>
      </c>
      <c r="G803" s="234"/>
      <c r="H803" s="237">
        <v>3</v>
      </c>
      <c r="I803" s="238"/>
      <c r="J803" s="234"/>
      <c r="K803" s="234"/>
      <c r="L803" s="239"/>
      <c r="M803" s="240"/>
      <c r="N803" s="241"/>
      <c r="O803" s="241"/>
      <c r="P803" s="241"/>
      <c r="Q803" s="241"/>
      <c r="R803" s="241"/>
      <c r="S803" s="241"/>
      <c r="T803" s="242"/>
      <c r="AT803" s="243" t="s">
        <v>211</v>
      </c>
      <c r="AU803" s="243" t="s">
        <v>82</v>
      </c>
      <c r="AV803" s="14" t="s">
        <v>84</v>
      </c>
      <c r="AW803" s="14" t="s">
        <v>31</v>
      </c>
      <c r="AX803" s="14" t="s">
        <v>75</v>
      </c>
      <c r="AY803" s="243" t="s">
        <v>203</v>
      </c>
    </row>
    <row r="804" spans="1:65" s="15" customFormat="1" ht="11.25">
      <c r="B804" s="261"/>
      <c r="C804" s="262"/>
      <c r="D804" s="224" t="s">
        <v>211</v>
      </c>
      <c r="E804" s="263" t="s">
        <v>1</v>
      </c>
      <c r="F804" s="264" t="s">
        <v>5614</v>
      </c>
      <c r="G804" s="262"/>
      <c r="H804" s="265">
        <v>3</v>
      </c>
      <c r="I804" s="266"/>
      <c r="J804" s="262"/>
      <c r="K804" s="262"/>
      <c r="L804" s="267"/>
      <c r="M804" s="268"/>
      <c r="N804" s="269"/>
      <c r="O804" s="269"/>
      <c r="P804" s="269"/>
      <c r="Q804" s="269"/>
      <c r="R804" s="269"/>
      <c r="S804" s="269"/>
      <c r="T804" s="270"/>
      <c r="AT804" s="271" t="s">
        <v>211</v>
      </c>
      <c r="AU804" s="271" t="s">
        <v>82</v>
      </c>
      <c r="AV804" s="15" t="s">
        <v>209</v>
      </c>
      <c r="AW804" s="15" t="s">
        <v>31</v>
      </c>
      <c r="AX804" s="15" t="s">
        <v>82</v>
      </c>
      <c r="AY804" s="271" t="s">
        <v>203</v>
      </c>
    </row>
    <row r="805" spans="1:65" s="2" customFormat="1" ht="33" customHeight="1">
      <c r="A805" s="35"/>
      <c r="B805" s="36"/>
      <c r="C805" s="209" t="s">
        <v>3168</v>
      </c>
      <c r="D805" s="209" t="s">
        <v>205</v>
      </c>
      <c r="E805" s="210" t="s">
        <v>6895</v>
      </c>
      <c r="F805" s="211" t="s">
        <v>6896</v>
      </c>
      <c r="G805" s="212" t="s">
        <v>208</v>
      </c>
      <c r="H805" s="213">
        <v>1</v>
      </c>
      <c r="I805" s="214"/>
      <c r="J805" s="215">
        <f>ROUND(I805*H805,2)</f>
        <v>0</v>
      </c>
      <c r="K805" s="211" t="s">
        <v>1</v>
      </c>
      <c r="L805" s="40"/>
      <c r="M805" s="216" t="s">
        <v>1</v>
      </c>
      <c r="N805" s="217" t="s">
        <v>40</v>
      </c>
      <c r="O805" s="72"/>
      <c r="P805" s="218">
        <f>O805*H805</f>
        <v>0</v>
      </c>
      <c r="Q805" s="218">
        <v>0</v>
      </c>
      <c r="R805" s="218">
        <f>Q805*H805</f>
        <v>0</v>
      </c>
      <c r="S805" s="218">
        <v>0</v>
      </c>
      <c r="T805" s="219">
        <f>S805*H805</f>
        <v>0</v>
      </c>
      <c r="U805" s="35"/>
      <c r="V805" s="35"/>
      <c r="W805" s="35"/>
      <c r="X805" s="35"/>
      <c r="Y805" s="35"/>
      <c r="Z805" s="35"/>
      <c r="AA805" s="35"/>
      <c r="AB805" s="35"/>
      <c r="AC805" s="35"/>
      <c r="AD805" s="35"/>
      <c r="AE805" s="35"/>
      <c r="AR805" s="220" t="s">
        <v>209</v>
      </c>
      <c r="AT805" s="220" t="s">
        <v>205</v>
      </c>
      <c r="AU805" s="220" t="s">
        <v>82</v>
      </c>
      <c r="AY805" s="18" t="s">
        <v>203</v>
      </c>
      <c r="BE805" s="221">
        <f>IF(N805="základní",J805,0)</f>
        <v>0</v>
      </c>
      <c r="BF805" s="221">
        <f>IF(N805="snížená",J805,0)</f>
        <v>0</v>
      </c>
      <c r="BG805" s="221">
        <f>IF(N805="zákl. přenesená",J805,0)</f>
        <v>0</v>
      </c>
      <c r="BH805" s="221">
        <f>IF(N805="sníž. přenesená",J805,0)</f>
        <v>0</v>
      </c>
      <c r="BI805" s="221">
        <f>IF(N805="nulová",J805,0)</f>
        <v>0</v>
      </c>
      <c r="BJ805" s="18" t="s">
        <v>82</v>
      </c>
      <c r="BK805" s="221">
        <f>ROUND(I805*H805,2)</f>
        <v>0</v>
      </c>
      <c r="BL805" s="18" t="s">
        <v>209</v>
      </c>
      <c r="BM805" s="220" t="s">
        <v>3908</v>
      </c>
    </row>
    <row r="806" spans="1:65" s="13" customFormat="1" ht="11.25">
      <c r="B806" s="222"/>
      <c r="C806" s="223"/>
      <c r="D806" s="224" t="s">
        <v>211</v>
      </c>
      <c r="E806" s="225" t="s">
        <v>1</v>
      </c>
      <c r="F806" s="226" t="s">
        <v>6740</v>
      </c>
      <c r="G806" s="223"/>
      <c r="H806" s="225" t="s">
        <v>1</v>
      </c>
      <c r="I806" s="227"/>
      <c r="J806" s="223"/>
      <c r="K806" s="223"/>
      <c r="L806" s="228"/>
      <c r="M806" s="229"/>
      <c r="N806" s="230"/>
      <c r="O806" s="230"/>
      <c r="P806" s="230"/>
      <c r="Q806" s="230"/>
      <c r="R806" s="230"/>
      <c r="S806" s="230"/>
      <c r="T806" s="231"/>
      <c r="AT806" s="232" t="s">
        <v>211</v>
      </c>
      <c r="AU806" s="232" t="s">
        <v>82</v>
      </c>
      <c r="AV806" s="13" t="s">
        <v>82</v>
      </c>
      <c r="AW806" s="13" t="s">
        <v>31</v>
      </c>
      <c r="AX806" s="13" t="s">
        <v>75</v>
      </c>
      <c r="AY806" s="232" t="s">
        <v>203</v>
      </c>
    </row>
    <row r="807" spans="1:65" s="13" customFormat="1" ht="11.25">
      <c r="B807" s="222"/>
      <c r="C807" s="223"/>
      <c r="D807" s="224" t="s">
        <v>211</v>
      </c>
      <c r="E807" s="225" t="s">
        <v>1</v>
      </c>
      <c r="F807" s="226" t="s">
        <v>6864</v>
      </c>
      <c r="G807" s="223"/>
      <c r="H807" s="225" t="s">
        <v>1</v>
      </c>
      <c r="I807" s="227"/>
      <c r="J807" s="223"/>
      <c r="K807" s="223"/>
      <c r="L807" s="228"/>
      <c r="M807" s="229"/>
      <c r="N807" s="230"/>
      <c r="O807" s="230"/>
      <c r="P807" s="230"/>
      <c r="Q807" s="230"/>
      <c r="R807" s="230"/>
      <c r="S807" s="230"/>
      <c r="T807" s="231"/>
      <c r="AT807" s="232" t="s">
        <v>211</v>
      </c>
      <c r="AU807" s="232" t="s">
        <v>82</v>
      </c>
      <c r="AV807" s="13" t="s">
        <v>82</v>
      </c>
      <c r="AW807" s="13" t="s">
        <v>31</v>
      </c>
      <c r="AX807" s="13" t="s">
        <v>75</v>
      </c>
      <c r="AY807" s="232" t="s">
        <v>203</v>
      </c>
    </row>
    <row r="808" spans="1:65" s="14" customFormat="1" ht="11.25">
      <c r="B808" s="233"/>
      <c r="C808" s="234"/>
      <c r="D808" s="224" t="s">
        <v>211</v>
      </c>
      <c r="E808" s="235" t="s">
        <v>1</v>
      </c>
      <c r="F808" s="236" t="s">
        <v>82</v>
      </c>
      <c r="G808" s="234"/>
      <c r="H808" s="237">
        <v>1</v>
      </c>
      <c r="I808" s="238"/>
      <c r="J808" s="234"/>
      <c r="K808" s="234"/>
      <c r="L808" s="239"/>
      <c r="M808" s="240"/>
      <c r="N808" s="241"/>
      <c r="O808" s="241"/>
      <c r="P808" s="241"/>
      <c r="Q808" s="241"/>
      <c r="R808" s="241"/>
      <c r="S808" s="241"/>
      <c r="T808" s="242"/>
      <c r="AT808" s="243" t="s">
        <v>211</v>
      </c>
      <c r="AU808" s="243" t="s">
        <v>82</v>
      </c>
      <c r="AV808" s="14" t="s">
        <v>84</v>
      </c>
      <c r="AW808" s="14" t="s">
        <v>31</v>
      </c>
      <c r="AX808" s="14" t="s">
        <v>75</v>
      </c>
      <c r="AY808" s="243" t="s">
        <v>203</v>
      </c>
    </row>
    <row r="809" spans="1:65" s="15" customFormat="1" ht="11.25">
      <c r="B809" s="261"/>
      <c r="C809" s="262"/>
      <c r="D809" s="224" t="s">
        <v>211</v>
      </c>
      <c r="E809" s="263" t="s">
        <v>1</v>
      </c>
      <c r="F809" s="264" t="s">
        <v>5614</v>
      </c>
      <c r="G809" s="262"/>
      <c r="H809" s="265">
        <v>1</v>
      </c>
      <c r="I809" s="266"/>
      <c r="J809" s="262"/>
      <c r="K809" s="262"/>
      <c r="L809" s="267"/>
      <c r="M809" s="268"/>
      <c r="N809" s="269"/>
      <c r="O809" s="269"/>
      <c r="P809" s="269"/>
      <c r="Q809" s="269"/>
      <c r="R809" s="269"/>
      <c r="S809" s="269"/>
      <c r="T809" s="270"/>
      <c r="AT809" s="271" t="s">
        <v>211</v>
      </c>
      <c r="AU809" s="271" t="s">
        <v>82</v>
      </c>
      <c r="AV809" s="15" t="s">
        <v>209</v>
      </c>
      <c r="AW809" s="15" t="s">
        <v>31</v>
      </c>
      <c r="AX809" s="15" t="s">
        <v>82</v>
      </c>
      <c r="AY809" s="271" t="s">
        <v>203</v>
      </c>
    </row>
    <row r="810" spans="1:65" s="2" customFormat="1" ht="44.25" customHeight="1">
      <c r="A810" s="35"/>
      <c r="B810" s="36"/>
      <c r="C810" s="209" t="s">
        <v>3271</v>
      </c>
      <c r="D810" s="209" t="s">
        <v>205</v>
      </c>
      <c r="E810" s="210" t="s">
        <v>6897</v>
      </c>
      <c r="F810" s="211" t="s">
        <v>6744</v>
      </c>
      <c r="G810" s="212" t="s">
        <v>208</v>
      </c>
      <c r="H810" s="213">
        <v>2</v>
      </c>
      <c r="I810" s="214"/>
      <c r="J810" s="215">
        <f>ROUND(I810*H810,2)</f>
        <v>0</v>
      </c>
      <c r="K810" s="211" t="s">
        <v>1</v>
      </c>
      <c r="L810" s="40"/>
      <c r="M810" s="216" t="s">
        <v>1</v>
      </c>
      <c r="N810" s="217" t="s">
        <v>40</v>
      </c>
      <c r="O810" s="72"/>
      <c r="P810" s="218">
        <f>O810*H810</f>
        <v>0</v>
      </c>
      <c r="Q810" s="218">
        <v>0</v>
      </c>
      <c r="R810" s="218">
        <f>Q810*H810</f>
        <v>0</v>
      </c>
      <c r="S810" s="218">
        <v>0</v>
      </c>
      <c r="T810" s="219">
        <f>S810*H810</f>
        <v>0</v>
      </c>
      <c r="U810" s="35"/>
      <c r="V810" s="35"/>
      <c r="W810" s="35"/>
      <c r="X810" s="35"/>
      <c r="Y810" s="35"/>
      <c r="Z810" s="35"/>
      <c r="AA810" s="35"/>
      <c r="AB810" s="35"/>
      <c r="AC810" s="35"/>
      <c r="AD810" s="35"/>
      <c r="AE810" s="35"/>
      <c r="AR810" s="220" t="s">
        <v>209</v>
      </c>
      <c r="AT810" s="220" t="s">
        <v>205</v>
      </c>
      <c r="AU810" s="220" t="s">
        <v>82</v>
      </c>
      <c r="AY810" s="18" t="s">
        <v>203</v>
      </c>
      <c r="BE810" s="221">
        <f>IF(N810="základní",J810,0)</f>
        <v>0</v>
      </c>
      <c r="BF810" s="221">
        <f>IF(N810="snížená",J810,0)</f>
        <v>0</v>
      </c>
      <c r="BG810" s="221">
        <f>IF(N810="zákl. přenesená",J810,0)</f>
        <v>0</v>
      </c>
      <c r="BH810" s="221">
        <f>IF(N810="sníž. přenesená",J810,0)</f>
        <v>0</v>
      </c>
      <c r="BI810" s="221">
        <f>IF(N810="nulová",J810,0)</f>
        <v>0</v>
      </c>
      <c r="BJ810" s="18" t="s">
        <v>82</v>
      </c>
      <c r="BK810" s="221">
        <f>ROUND(I810*H810,2)</f>
        <v>0</v>
      </c>
      <c r="BL810" s="18" t="s">
        <v>209</v>
      </c>
      <c r="BM810" s="220" t="s">
        <v>3917</v>
      </c>
    </row>
    <row r="811" spans="1:65" s="13" customFormat="1" ht="11.25">
      <c r="B811" s="222"/>
      <c r="C811" s="223"/>
      <c r="D811" s="224" t="s">
        <v>211</v>
      </c>
      <c r="E811" s="225" t="s">
        <v>1</v>
      </c>
      <c r="F811" s="226" t="s">
        <v>6864</v>
      </c>
      <c r="G811" s="223"/>
      <c r="H811" s="225" t="s">
        <v>1</v>
      </c>
      <c r="I811" s="227"/>
      <c r="J811" s="223"/>
      <c r="K811" s="223"/>
      <c r="L811" s="228"/>
      <c r="M811" s="229"/>
      <c r="N811" s="230"/>
      <c r="O811" s="230"/>
      <c r="P811" s="230"/>
      <c r="Q811" s="230"/>
      <c r="R811" s="230"/>
      <c r="S811" s="230"/>
      <c r="T811" s="231"/>
      <c r="AT811" s="232" t="s">
        <v>211</v>
      </c>
      <c r="AU811" s="232" t="s">
        <v>82</v>
      </c>
      <c r="AV811" s="13" t="s">
        <v>82</v>
      </c>
      <c r="AW811" s="13" t="s">
        <v>31</v>
      </c>
      <c r="AX811" s="13" t="s">
        <v>75</v>
      </c>
      <c r="AY811" s="232" t="s">
        <v>203</v>
      </c>
    </row>
    <row r="812" spans="1:65" s="14" customFormat="1" ht="11.25">
      <c r="B812" s="233"/>
      <c r="C812" s="234"/>
      <c r="D812" s="224" t="s">
        <v>211</v>
      </c>
      <c r="E812" s="235" t="s">
        <v>1</v>
      </c>
      <c r="F812" s="236" t="s">
        <v>84</v>
      </c>
      <c r="G812" s="234"/>
      <c r="H812" s="237">
        <v>2</v>
      </c>
      <c r="I812" s="238"/>
      <c r="J812" s="234"/>
      <c r="K812" s="234"/>
      <c r="L812" s="239"/>
      <c r="M812" s="240"/>
      <c r="N812" s="241"/>
      <c r="O812" s="241"/>
      <c r="P812" s="241"/>
      <c r="Q812" s="241"/>
      <c r="R812" s="241"/>
      <c r="S812" s="241"/>
      <c r="T812" s="242"/>
      <c r="AT812" s="243" t="s">
        <v>211</v>
      </c>
      <c r="AU812" s="243" t="s">
        <v>82</v>
      </c>
      <c r="AV812" s="14" t="s">
        <v>84</v>
      </c>
      <c r="AW812" s="14" t="s">
        <v>31</v>
      </c>
      <c r="AX812" s="14" t="s">
        <v>75</v>
      </c>
      <c r="AY812" s="243" t="s">
        <v>203</v>
      </c>
    </row>
    <row r="813" spans="1:65" s="15" customFormat="1" ht="11.25">
      <c r="B813" s="261"/>
      <c r="C813" s="262"/>
      <c r="D813" s="224" t="s">
        <v>211</v>
      </c>
      <c r="E813" s="263" t="s">
        <v>1</v>
      </c>
      <c r="F813" s="264" t="s">
        <v>5614</v>
      </c>
      <c r="G813" s="262"/>
      <c r="H813" s="265">
        <v>2</v>
      </c>
      <c r="I813" s="266"/>
      <c r="J813" s="262"/>
      <c r="K813" s="262"/>
      <c r="L813" s="267"/>
      <c r="M813" s="268"/>
      <c r="N813" s="269"/>
      <c r="O813" s="269"/>
      <c r="P813" s="269"/>
      <c r="Q813" s="269"/>
      <c r="R813" s="269"/>
      <c r="S813" s="269"/>
      <c r="T813" s="270"/>
      <c r="AT813" s="271" t="s">
        <v>211</v>
      </c>
      <c r="AU813" s="271" t="s">
        <v>82</v>
      </c>
      <c r="AV813" s="15" t="s">
        <v>209</v>
      </c>
      <c r="AW813" s="15" t="s">
        <v>31</v>
      </c>
      <c r="AX813" s="15" t="s">
        <v>82</v>
      </c>
      <c r="AY813" s="271" t="s">
        <v>203</v>
      </c>
    </row>
    <row r="814" spans="1:65" s="2" customFormat="1" ht="44.25" customHeight="1">
      <c r="A814" s="35"/>
      <c r="B814" s="36"/>
      <c r="C814" s="209" t="s">
        <v>3275</v>
      </c>
      <c r="D814" s="209" t="s">
        <v>205</v>
      </c>
      <c r="E814" s="210" t="s">
        <v>6898</v>
      </c>
      <c r="F814" s="211" t="s">
        <v>6746</v>
      </c>
      <c r="G814" s="212" t="s">
        <v>208</v>
      </c>
      <c r="H814" s="213">
        <v>1</v>
      </c>
      <c r="I814" s="214"/>
      <c r="J814" s="215">
        <f>ROUND(I814*H814,2)</f>
        <v>0</v>
      </c>
      <c r="K814" s="211" t="s">
        <v>1</v>
      </c>
      <c r="L814" s="40"/>
      <c r="M814" s="216" t="s">
        <v>1</v>
      </c>
      <c r="N814" s="217" t="s">
        <v>40</v>
      </c>
      <c r="O814" s="72"/>
      <c r="P814" s="218">
        <f>O814*H814</f>
        <v>0</v>
      </c>
      <c r="Q814" s="218">
        <v>0</v>
      </c>
      <c r="R814" s="218">
        <f>Q814*H814</f>
        <v>0</v>
      </c>
      <c r="S814" s="218">
        <v>0</v>
      </c>
      <c r="T814" s="219">
        <f>S814*H814</f>
        <v>0</v>
      </c>
      <c r="U814" s="35"/>
      <c r="V814" s="35"/>
      <c r="W814" s="35"/>
      <c r="X814" s="35"/>
      <c r="Y814" s="35"/>
      <c r="Z814" s="35"/>
      <c r="AA814" s="35"/>
      <c r="AB814" s="35"/>
      <c r="AC814" s="35"/>
      <c r="AD814" s="35"/>
      <c r="AE814" s="35"/>
      <c r="AR814" s="220" t="s">
        <v>209</v>
      </c>
      <c r="AT814" s="220" t="s">
        <v>205</v>
      </c>
      <c r="AU814" s="220" t="s">
        <v>82</v>
      </c>
      <c r="AY814" s="18" t="s">
        <v>203</v>
      </c>
      <c r="BE814" s="221">
        <f>IF(N814="základní",J814,0)</f>
        <v>0</v>
      </c>
      <c r="BF814" s="221">
        <f>IF(N814="snížená",J814,0)</f>
        <v>0</v>
      </c>
      <c r="BG814" s="221">
        <f>IF(N814="zákl. přenesená",J814,0)</f>
        <v>0</v>
      </c>
      <c r="BH814" s="221">
        <f>IF(N814="sníž. přenesená",J814,0)</f>
        <v>0</v>
      </c>
      <c r="BI814" s="221">
        <f>IF(N814="nulová",J814,0)</f>
        <v>0</v>
      </c>
      <c r="BJ814" s="18" t="s">
        <v>82</v>
      </c>
      <c r="BK814" s="221">
        <f>ROUND(I814*H814,2)</f>
        <v>0</v>
      </c>
      <c r="BL814" s="18" t="s">
        <v>209</v>
      </c>
      <c r="BM814" s="220" t="s">
        <v>3927</v>
      </c>
    </row>
    <row r="815" spans="1:65" s="13" customFormat="1" ht="11.25">
      <c r="B815" s="222"/>
      <c r="C815" s="223"/>
      <c r="D815" s="224" t="s">
        <v>211</v>
      </c>
      <c r="E815" s="225" t="s">
        <v>1</v>
      </c>
      <c r="F815" s="226" t="s">
        <v>6864</v>
      </c>
      <c r="G815" s="223"/>
      <c r="H815" s="225" t="s">
        <v>1</v>
      </c>
      <c r="I815" s="227"/>
      <c r="J815" s="223"/>
      <c r="K815" s="223"/>
      <c r="L815" s="228"/>
      <c r="M815" s="229"/>
      <c r="N815" s="230"/>
      <c r="O815" s="230"/>
      <c r="P815" s="230"/>
      <c r="Q815" s="230"/>
      <c r="R815" s="230"/>
      <c r="S815" s="230"/>
      <c r="T815" s="231"/>
      <c r="AT815" s="232" t="s">
        <v>211</v>
      </c>
      <c r="AU815" s="232" t="s">
        <v>82</v>
      </c>
      <c r="AV815" s="13" t="s">
        <v>82</v>
      </c>
      <c r="AW815" s="13" t="s">
        <v>31</v>
      </c>
      <c r="AX815" s="13" t="s">
        <v>75</v>
      </c>
      <c r="AY815" s="232" t="s">
        <v>203</v>
      </c>
    </row>
    <row r="816" spans="1:65" s="14" customFormat="1" ht="11.25">
      <c r="B816" s="233"/>
      <c r="C816" s="234"/>
      <c r="D816" s="224" t="s">
        <v>211</v>
      </c>
      <c r="E816" s="235" t="s">
        <v>1</v>
      </c>
      <c r="F816" s="236" t="s">
        <v>82</v>
      </c>
      <c r="G816" s="234"/>
      <c r="H816" s="237">
        <v>1</v>
      </c>
      <c r="I816" s="238"/>
      <c r="J816" s="234"/>
      <c r="K816" s="234"/>
      <c r="L816" s="239"/>
      <c r="M816" s="240"/>
      <c r="N816" s="241"/>
      <c r="O816" s="241"/>
      <c r="P816" s="241"/>
      <c r="Q816" s="241"/>
      <c r="R816" s="241"/>
      <c r="S816" s="241"/>
      <c r="T816" s="242"/>
      <c r="AT816" s="243" t="s">
        <v>211</v>
      </c>
      <c r="AU816" s="243" t="s">
        <v>82</v>
      </c>
      <c r="AV816" s="14" t="s">
        <v>84</v>
      </c>
      <c r="AW816" s="14" t="s">
        <v>31</v>
      </c>
      <c r="AX816" s="14" t="s">
        <v>75</v>
      </c>
      <c r="AY816" s="243" t="s">
        <v>203</v>
      </c>
    </row>
    <row r="817" spans="1:65" s="15" customFormat="1" ht="11.25">
      <c r="B817" s="261"/>
      <c r="C817" s="262"/>
      <c r="D817" s="224" t="s">
        <v>211</v>
      </c>
      <c r="E817" s="263" t="s">
        <v>1</v>
      </c>
      <c r="F817" s="264" t="s">
        <v>5614</v>
      </c>
      <c r="G817" s="262"/>
      <c r="H817" s="265">
        <v>1</v>
      </c>
      <c r="I817" s="266"/>
      <c r="J817" s="262"/>
      <c r="K817" s="262"/>
      <c r="L817" s="267"/>
      <c r="M817" s="268"/>
      <c r="N817" s="269"/>
      <c r="O817" s="269"/>
      <c r="P817" s="269"/>
      <c r="Q817" s="269"/>
      <c r="R817" s="269"/>
      <c r="S817" s="269"/>
      <c r="T817" s="270"/>
      <c r="AT817" s="271" t="s">
        <v>211</v>
      </c>
      <c r="AU817" s="271" t="s">
        <v>82</v>
      </c>
      <c r="AV817" s="15" t="s">
        <v>209</v>
      </c>
      <c r="AW817" s="15" t="s">
        <v>31</v>
      </c>
      <c r="AX817" s="15" t="s">
        <v>82</v>
      </c>
      <c r="AY817" s="271" t="s">
        <v>203</v>
      </c>
    </row>
    <row r="818" spans="1:65" s="2" customFormat="1" ht="44.25" customHeight="1">
      <c r="A818" s="35"/>
      <c r="B818" s="36"/>
      <c r="C818" s="209" t="s">
        <v>3280</v>
      </c>
      <c r="D818" s="209" t="s">
        <v>205</v>
      </c>
      <c r="E818" s="210" t="s">
        <v>6899</v>
      </c>
      <c r="F818" s="211" t="s">
        <v>6748</v>
      </c>
      <c r="G818" s="212" t="s">
        <v>208</v>
      </c>
      <c r="H818" s="213">
        <v>2</v>
      </c>
      <c r="I818" s="214"/>
      <c r="J818" s="215">
        <f>ROUND(I818*H818,2)</f>
        <v>0</v>
      </c>
      <c r="K818" s="211" t="s">
        <v>1</v>
      </c>
      <c r="L818" s="40"/>
      <c r="M818" s="216" t="s">
        <v>1</v>
      </c>
      <c r="N818" s="217" t="s">
        <v>40</v>
      </c>
      <c r="O818" s="72"/>
      <c r="P818" s="218">
        <f>O818*H818</f>
        <v>0</v>
      </c>
      <c r="Q818" s="218">
        <v>0</v>
      </c>
      <c r="R818" s="218">
        <f>Q818*H818</f>
        <v>0</v>
      </c>
      <c r="S818" s="218">
        <v>0</v>
      </c>
      <c r="T818" s="219">
        <f>S818*H818</f>
        <v>0</v>
      </c>
      <c r="U818" s="35"/>
      <c r="V818" s="35"/>
      <c r="W818" s="35"/>
      <c r="X818" s="35"/>
      <c r="Y818" s="35"/>
      <c r="Z818" s="35"/>
      <c r="AA818" s="35"/>
      <c r="AB818" s="35"/>
      <c r="AC818" s="35"/>
      <c r="AD818" s="35"/>
      <c r="AE818" s="35"/>
      <c r="AR818" s="220" t="s">
        <v>209</v>
      </c>
      <c r="AT818" s="220" t="s">
        <v>205</v>
      </c>
      <c r="AU818" s="220" t="s">
        <v>82</v>
      </c>
      <c r="AY818" s="18" t="s">
        <v>203</v>
      </c>
      <c r="BE818" s="221">
        <f>IF(N818="základní",J818,0)</f>
        <v>0</v>
      </c>
      <c r="BF818" s="221">
        <f>IF(N818="snížená",J818,0)</f>
        <v>0</v>
      </c>
      <c r="BG818" s="221">
        <f>IF(N818="zákl. přenesená",J818,0)</f>
        <v>0</v>
      </c>
      <c r="BH818" s="221">
        <f>IF(N818="sníž. přenesená",J818,0)</f>
        <v>0</v>
      </c>
      <c r="BI818" s="221">
        <f>IF(N818="nulová",J818,0)</f>
        <v>0</v>
      </c>
      <c r="BJ818" s="18" t="s">
        <v>82</v>
      </c>
      <c r="BK818" s="221">
        <f>ROUND(I818*H818,2)</f>
        <v>0</v>
      </c>
      <c r="BL818" s="18" t="s">
        <v>209</v>
      </c>
      <c r="BM818" s="220" t="s">
        <v>3937</v>
      </c>
    </row>
    <row r="819" spans="1:65" s="13" customFormat="1" ht="11.25">
      <c r="B819" s="222"/>
      <c r="C819" s="223"/>
      <c r="D819" s="224" t="s">
        <v>211</v>
      </c>
      <c r="E819" s="225" t="s">
        <v>1</v>
      </c>
      <c r="F819" s="226" t="s">
        <v>6864</v>
      </c>
      <c r="G819" s="223"/>
      <c r="H819" s="225" t="s">
        <v>1</v>
      </c>
      <c r="I819" s="227"/>
      <c r="J819" s="223"/>
      <c r="K819" s="223"/>
      <c r="L819" s="228"/>
      <c r="M819" s="229"/>
      <c r="N819" s="230"/>
      <c r="O819" s="230"/>
      <c r="P819" s="230"/>
      <c r="Q819" s="230"/>
      <c r="R819" s="230"/>
      <c r="S819" s="230"/>
      <c r="T819" s="231"/>
      <c r="AT819" s="232" t="s">
        <v>211</v>
      </c>
      <c r="AU819" s="232" t="s">
        <v>82</v>
      </c>
      <c r="AV819" s="13" t="s">
        <v>82</v>
      </c>
      <c r="AW819" s="13" t="s">
        <v>31</v>
      </c>
      <c r="AX819" s="13" t="s">
        <v>75</v>
      </c>
      <c r="AY819" s="232" t="s">
        <v>203</v>
      </c>
    </row>
    <row r="820" spans="1:65" s="14" customFormat="1" ht="11.25">
      <c r="B820" s="233"/>
      <c r="C820" s="234"/>
      <c r="D820" s="224" t="s">
        <v>211</v>
      </c>
      <c r="E820" s="235" t="s">
        <v>1</v>
      </c>
      <c r="F820" s="236" t="s">
        <v>84</v>
      </c>
      <c r="G820" s="234"/>
      <c r="H820" s="237">
        <v>2</v>
      </c>
      <c r="I820" s="238"/>
      <c r="J820" s="234"/>
      <c r="K820" s="234"/>
      <c r="L820" s="239"/>
      <c r="M820" s="240"/>
      <c r="N820" s="241"/>
      <c r="O820" s="241"/>
      <c r="P820" s="241"/>
      <c r="Q820" s="241"/>
      <c r="R820" s="241"/>
      <c r="S820" s="241"/>
      <c r="T820" s="242"/>
      <c r="AT820" s="243" t="s">
        <v>211</v>
      </c>
      <c r="AU820" s="243" t="s">
        <v>82</v>
      </c>
      <c r="AV820" s="14" t="s">
        <v>84</v>
      </c>
      <c r="AW820" s="14" t="s">
        <v>31</v>
      </c>
      <c r="AX820" s="14" t="s">
        <v>75</v>
      </c>
      <c r="AY820" s="243" t="s">
        <v>203</v>
      </c>
    </row>
    <row r="821" spans="1:65" s="15" customFormat="1" ht="11.25">
      <c r="B821" s="261"/>
      <c r="C821" s="262"/>
      <c r="D821" s="224" t="s">
        <v>211</v>
      </c>
      <c r="E821" s="263" t="s">
        <v>1</v>
      </c>
      <c r="F821" s="264" t="s">
        <v>5614</v>
      </c>
      <c r="G821" s="262"/>
      <c r="H821" s="265">
        <v>2</v>
      </c>
      <c r="I821" s="266"/>
      <c r="J821" s="262"/>
      <c r="K821" s="262"/>
      <c r="L821" s="267"/>
      <c r="M821" s="268"/>
      <c r="N821" s="269"/>
      <c r="O821" s="269"/>
      <c r="P821" s="269"/>
      <c r="Q821" s="269"/>
      <c r="R821" s="269"/>
      <c r="S821" s="269"/>
      <c r="T821" s="270"/>
      <c r="AT821" s="271" t="s">
        <v>211</v>
      </c>
      <c r="AU821" s="271" t="s">
        <v>82</v>
      </c>
      <c r="AV821" s="15" t="s">
        <v>209</v>
      </c>
      <c r="AW821" s="15" t="s">
        <v>31</v>
      </c>
      <c r="AX821" s="15" t="s">
        <v>82</v>
      </c>
      <c r="AY821" s="271" t="s">
        <v>203</v>
      </c>
    </row>
    <row r="822" spans="1:65" s="2" customFormat="1" ht="33" customHeight="1">
      <c r="A822" s="35"/>
      <c r="B822" s="36"/>
      <c r="C822" s="209" t="s">
        <v>3288</v>
      </c>
      <c r="D822" s="209" t="s">
        <v>205</v>
      </c>
      <c r="E822" s="210" t="s">
        <v>6900</v>
      </c>
      <c r="F822" s="211" t="s">
        <v>6750</v>
      </c>
      <c r="G822" s="212" t="s">
        <v>208</v>
      </c>
      <c r="H822" s="213">
        <v>5</v>
      </c>
      <c r="I822" s="214"/>
      <c r="J822" s="215">
        <f>ROUND(I822*H822,2)</f>
        <v>0</v>
      </c>
      <c r="K822" s="211" t="s">
        <v>1</v>
      </c>
      <c r="L822" s="40"/>
      <c r="M822" s="216" t="s">
        <v>1</v>
      </c>
      <c r="N822" s="217" t="s">
        <v>40</v>
      </c>
      <c r="O822" s="72"/>
      <c r="P822" s="218">
        <f>O822*H822</f>
        <v>0</v>
      </c>
      <c r="Q822" s="218">
        <v>0</v>
      </c>
      <c r="R822" s="218">
        <f>Q822*H822</f>
        <v>0</v>
      </c>
      <c r="S822" s="218">
        <v>0</v>
      </c>
      <c r="T822" s="219">
        <f>S822*H822</f>
        <v>0</v>
      </c>
      <c r="U822" s="35"/>
      <c r="V822" s="35"/>
      <c r="W822" s="35"/>
      <c r="X822" s="35"/>
      <c r="Y822" s="35"/>
      <c r="Z822" s="35"/>
      <c r="AA822" s="35"/>
      <c r="AB822" s="35"/>
      <c r="AC822" s="35"/>
      <c r="AD822" s="35"/>
      <c r="AE822" s="35"/>
      <c r="AR822" s="220" t="s">
        <v>209</v>
      </c>
      <c r="AT822" s="220" t="s">
        <v>205</v>
      </c>
      <c r="AU822" s="220" t="s">
        <v>82</v>
      </c>
      <c r="AY822" s="18" t="s">
        <v>203</v>
      </c>
      <c r="BE822" s="221">
        <f>IF(N822="základní",J822,0)</f>
        <v>0</v>
      </c>
      <c r="BF822" s="221">
        <f>IF(N822="snížená",J822,0)</f>
        <v>0</v>
      </c>
      <c r="BG822" s="221">
        <f>IF(N822="zákl. přenesená",J822,0)</f>
        <v>0</v>
      </c>
      <c r="BH822" s="221">
        <f>IF(N822="sníž. přenesená",J822,0)</f>
        <v>0</v>
      </c>
      <c r="BI822" s="221">
        <f>IF(N822="nulová",J822,0)</f>
        <v>0</v>
      </c>
      <c r="BJ822" s="18" t="s">
        <v>82</v>
      </c>
      <c r="BK822" s="221">
        <f>ROUND(I822*H822,2)</f>
        <v>0</v>
      </c>
      <c r="BL822" s="18" t="s">
        <v>209</v>
      </c>
      <c r="BM822" s="220" t="s">
        <v>3947</v>
      </c>
    </row>
    <row r="823" spans="1:65" s="13" customFormat="1" ht="11.25">
      <c r="B823" s="222"/>
      <c r="C823" s="223"/>
      <c r="D823" s="224" t="s">
        <v>211</v>
      </c>
      <c r="E823" s="225" t="s">
        <v>1</v>
      </c>
      <c r="F823" s="226" t="s">
        <v>6864</v>
      </c>
      <c r="G823" s="223"/>
      <c r="H823" s="225" t="s">
        <v>1</v>
      </c>
      <c r="I823" s="227"/>
      <c r="J823" s="223"/>
      <c r="K823" s="223"/>
      <c r="L823" s="228"/>
      <c r="M823" s="229"/>
      <c r="N823" s="230"/>
      <c r="O823" s="230"/>
      <c r="P823" s="230"/>
      <c r="Q823" s="230"/>
      <c r="R823" s="230"/>
      <c r="S823" s="230"/>
      <c r="T823" s="231"/>
      <c r="AT823" s="232" t="s">
        <v>211</v>
      </c>
      <c r="AU823" s="232" t="s">
        <v>82</v>
      </c>
      <c r="AV823" s="13" t="s">
        <v>82</v>
      </c>
      <c r="AW823" s="13" t="s">
        <v>31</v>
      </c>
      <c r="AX823" s="13" t="s">
        <v>75</v>
      </c>
      <c r="AY823" s="232" t="s">
        <v>203</v>
      </c>
    </row>
    <row r="824" spans="1:65" s="14" customFormat="1" ht="11.25">
      <c r="B824" s="233"/>
      <c r="C824" s="234"/>
      <c r="D824" s="224" t="s">
        <v>211</v>
      </c>
      <c r="E824" s="235" t="s">
        <v>1</v>
      </c>
      <c r="F824" s="236" t="s">
        <v>237</v>
      </c>
      <c r="G824" s="234"/>
      <c r="H824" s="237">
        <v>5</v>
      </c>
      <c r="I824" s="238"/>
      <c r="J824" s="234"/>
      <c r="K824" s="234"/>
      <c r="L824" s="239"/>
      <c r="M824" s="240"/>
      <c r="N824" s="241"/>
      <c r="O824" s="241"/>
      <c r="P824" s="241"/>
      <c r="Q824" s="241"/>
      <c r="R824" s="241"/>
      <c r="S824" s="241"/>
      <c r="T824" s="242"/>
      <c r="AT824" s="243" t="s">
        <v>211</v>
      </c>
      <c r="AU824" s="243" t="s">
        <v>82</v>
      </c>
      <c r="AV824" s="14" t="s">
        <v>84</v>
      </c>
      <c r="AW824" s="14" t="s">
        <v>31</v>
      </c>
      <c r="AX824" s="14" t="s">
        <v>75</v>
      </c>
      <c r="AY824" s="243" t="s">
        <v>203</v>
      </c>
    </row>
    <row r="825" spans="1:65" s="15" customFormat="1" ht="11.25">
      <c r="B825" s="261"/>
      <c r="C825" s="262"/>
      <c r="D825" s="224" t="s">
        <v>211</v>
      </c>
      <c r="E825" s="263" t="s">
        <v>1</v>
      </c>
      <c r="F825" s="264" t="s">
        <v>5614</v>
      </c>
      <c r="G825" s="262"/>
      <c r="H825" s="265">
        <v>5</v>
      </c>
      <c r="I825" s="266"/>
      <c r="J825" s="262"/>
      <c r="K825" s="262"/>
      <c r="L825" s="267"/>
      <c r="M825" s="268"/>
      <c r="N825" s="269"/>
      <c r="O825" s="269"/>
      <c r="P825" s="269"/>
      <c r="Q825" s="269"/>
      <c r="R825" s="269"/>
      <c r="S825" s="269"/>
      <c r="T825" s="270"/>
      <c r="AT825" s="271" t="s">
        <v>211</v>
      </c>
      <c r="AU825" s="271" t="s">
        <v>82</v>
      </c>
      <c r="AV825" s="15" t="s">
        <v>209</v>
      </c>
      <c r="AW825" s="15" t="s">
        <v>31</v>
      </c>
      <c r="AX825" s="15" t="s">
        <v>82</v>
      </c>
      <c r="AY825" s="271" t="s">
        <v>203</v>
      </c>
    </row>
    <row r="826" spans="1:65" s="2" customFormat="1" ht="33" customHeight="1">
      <c r="A826" s="35"/>
      <c r="B826" s="36"/>
      <c r="C826" s="209" t="s">
        <v>3316</v>
      </c>
      <c r="D826" s="209" t="s">
        <v>205</v>
      </c>
      <c r="E826" s="210" t="s">
        <v>6901</v>
      </c>
      <c r="F826" s="211" t="s">
        <v>6752</v>
      </c>
      <c r="G826" s="212" t="s">
        <v>208</v>
      </c>
      <c r="H826" s="213">
        <v>1</v>
      </c>
      <c r="I826" s="214"/>
      <c r="J826" s="215">
        <f>ROUND(I826*H826,2)</f>
        <v>0</v>
      </c>
      <c r="K826" s="211" t="s">
        <v>1</v>
      </c>
      <c r="L826" s="40"/>
      <c r="M826" s="216" t="s">
        <v>1</v>
      </c>
      <c r="N826" s="217" t="s">
        <v>40</v>
      </c>
      <c r="O826" s="72"/>
      <c r="P826" s="218">
        <f>O826*H826</f>
        <v>0</v>
      </c>
      <c r="Q826" s="218">
        <v>0</v>
      </c>
      <c r="R826" s="218">
        <f>Q826*H826</f>
        <v>0</v>
      </c>
      <c r="S826" s="218">
        <v>0</v>
      </c>
      <c r="T826" s="219">
        <f>S826*H826</f>
        <v>0</v>
      </c>
      <c r="U826" s="35"/>
      <c r="V826" s="35"/>
      <c r="W826" s="35"/>
      <c r="X826" s="35"/>
      <c r="Y826" s="35"/>
      <c r="Z826" s="35"/>
      <c r="AA826" s="35"/>
      <c r="AB826" s="35"/>
      <c r="AC826" s="35"/>
      <c r="AD826" s="35"/>
      <c r="AE826" s="35"/>
      <c r="AR826" s="220" t="s">
        <v>209</v>
      </c>
      <c r="AT826" s="220" t="s">
        <v>205</v>
      </c>
      <c r="AU826" s="220" t="s">
        <v>82</v>
      </c>
      <c r="AY826" s="18" t="s">
        <v>203</v>
      </c>
      <c r="BE826" s="221">
        <f>IF(N826="základní",J826,0)</f>
        <v>0</v>
      </c>
      <c r="BF826" s="221">
        <f>IF(N826="snížená",J826,0)</f>
        <v>0</v>
      </c>
      <c r="BG826" s="221">
        <f>IF(N826="zákl. přenesená",J826,0)</f>
        <v>0</v>
      </c>
      <c r="BH826" s="221">
        <f>IF(N826="sníž. přenesená",J826,0)</f>
        <v>0</v>
      </c>
      <c r="BI826" s="221">
        <f>IF(N826="nulová",J826,0)</f>
        <v>0</v>
      </c>
      <c r="BJ826" s="18" t="s">
        <v>82</v>
      </c>
      <c r="BK826" s="221">
        <f>ROUND(I826*H826,2)</f>
        <v>0</v>
      </c>
      <c r="BL826" s="18" t="s">
        <v>209</v>
      </c>
      <c r="BM826" s="220" t="s">
        <v>3955</v>
      </c>
    </row>
    <row r="827" spans="1:65" s="13" customFormat="1" ht="11.25">
      <c r="B827" s="222"/>
      <c r="C827" s="223"/>
      <c r="D827" s="224" t="s">
        <v>211</v>
      </c>
      <c r="E827" s="225" t="s">
        <v>1</v>
      </c>
      <c r="F827" s="226" t="s">
        <v>6864</v>
      </c>
      <c r="G827" s="223"/>
      <c r="H827" s="225" t="s">
        <v>1</v>
      </c>
      <c r="I827" s="227"/>
      <c r="J827" s="223"/>
      <c r="K827" s="223"/>
      <c r="L827" s="228"/>
      <c r="M827" s="229"/>
      <c r="N827" s="230"/>
      <c r="O827" s="230"/>
      <c r="P827" s="230"/>
      <c r="Q827" s="230"/>
      <c r="R827" s="230"/>
      <c r="S827" s="230"/>
      <c r="T827" s="231"/>
      <c r="AT827" s="232" t="s">
        <v>211</v>
      </c>
      <c r="AU827" s="232" t="s">
        <v>82</v>
      </c>
      <c r="AV827" s="13" t="s">
        <v>82</v>
      </c>
      <c r="AW827" s="13" t="s">
        <v>31</v>
      </c>
      <c r="AX827" s="13" t="s">
        <v>75</v>
      </c>
      <c r="AY827" s="232" t="s">
        <v>203</v>
      </c>
    </row>
    <row r="828" spans="1:65" s="14" customFormat="1" ht="11.25">
      <c r="B828" s="233"/>
      <c r="C828" s="234"/>
      <c r="D828" s="224" t="s">
        <v>211</v>
      </c>
      <c r="E828" s="235" t="s">
        <v>1</v>
      </c>
      <c r="F828" s="236" t="s">
        <v>82</v>
      </c>
      <c r="G828" s="234"/>
      <c r="H828" s="237">
        <v>1</v>
      </c>
      <c r="I828" s="238"/>
      <c r="J828" s="234"/>
      <c r="K828" s="234"/>
      <c r="L828" s="239"/>
      <c r="M828" s="240"/>
      <c r="N828" s="241"/>
      <c r="O828" s="241"/>
      <c r="P828" s="241"/>
      <c r="Q828" s="241"/>
      <c r="R828" s="241"/>
      <c r="S828" s="241"/>
      <c r="T828" s="242"/>
      <c r="AT828" s="243" t="s">
        <v>211</v>
      </c>
      <c r="AU828" s="243" t="s">
        <v>82</v>
      </c>
      <c r="AV828" s="14" t="s">
        <v>84</v>
      </c>
      <c r="AW828" s="14" t="s">
        <v>31</v>
      </c>
      <c r="AX828" s="14" t="s">
        <v>75</v>
      </c>
      <c r="AY828" s="243" t="s">
        <v>203</v>
      </c>
    </row>
    <row r="829" spans="1:65" s="15" customFormat="1" ht="11.25">
      <c r="B829" s="261"/>
      <c r="C829" s="262"/>
      <c r="D829" s="224" t="s">
        <v>211</v>
      </c>
      <c r="E829" s="263" t="s">
        <v>1</v>
      </c>
      <c r="F829" s="264" t="s">
        <v>5614</v>
      </c>
      <c r="G829" s="262"/>
      <c r="H829" s="265">
        <v>1</v>
      </c>
      <c r="I829" s="266"/>
      <c r="J829" s="262"/>
      <c r="K829" s="262"/>
      <c r="L829" s="267"/>
      <c r="M829" s="268"/>
      <c r="N829" s="269"/>
      <c r="O829" s="269"/>
      <c r="P829" s="269"/>
      <c r="Q829" s="269"/>
      <c r="R829" s="269"/>
      <c r="S829" s="269"/>
      <c r="T829" s="270"/>
      <c r="AT829" s="271" t="s">
        <v>211</v>
      </c>
      <c r="AU829" s="271" t="s">
        <v>82</v>
      </c>
      <c r="AV829" s="15" t="s">
        <v>209</v>
      </c>
      <c r="AW829" s="15" t="s">
        <v>31</v>
      </c>
      <c r="AX829" s="15" t="s">
        <v>82</v>
      </c>
      <c r="AY829" s="271" t="s">
        <v>203</v>
      </c>
    </row>
    <row r="830" spans="1:65" s="2" customFormat="1" ht="33" customHeight="1">
      <c r="A830" s="35"/>
      <c r="B830" s="36"/>
      <c r="C830" s="209" t="s">
        <v>3325</v>
      </c>
      <c r="D830" s="209" t="s">
        <v>205</v>
      </c>
      <c r="E830" s="210" t="s">
        <v>6902</v>
      </c>
      <c r="F830" s="211" t="s">
        <v>6903</v>
      </c>
      <c r="G830" s="212" t="s">
        <v>208</v>
      </c>
      <c r="H830" s="213">
        <v>1</v>
      </c>
      <c r="I830" s="214"/>
      <c r="J830" s="215">
        <f>ROUND(I830*H830,2)</f>
        <v>0</v>
      </c>
      <c r="K830" s="211" t="s">
        <v>1</v>
      </c>
      <c r="L830" s="40"/>
      <c r="M830" s="216" t="s">
        <v>1</v>
      </c>
      <c r="N830" s="217" t="s">
        <v>40</v>
      </c>
      <c r="O830" s="72"/>
      <c r="P830" s="218">
        <f>O830*H830</f>
        <v>0</v>
      </c>
      <c r="Q830" s="218">
        <v>0</v>
      </c>
      <c r="R830" s="218">
        <f>Q830*H830</f>
        <v>0</v>
      </c>
      <c r="S830" s="218">
        <v>0</v>
      </c>
      <c r="T830" s="219">
        <f>S830*H830</f>
        <v>0</v>
      </c>
      <c r="U830" s="35"/>
      <c r="V830" s="35"/>
      <c r="W830" s="35"/>
      <c r="X830" s="35"/>
      <c r="Y830" s="35"/>
      <c r="Z830" s="35"/>
      <c r="AA830" s="35"/>
      <c r="AB830" s="35"/>
      <c r="AC830" s="35"/>
      <c r="AD830" s="35"/>
      <c r="AE830" s="35"/>
      <c r="AR830" s="220" t="s">
        <v>209</v>
      </c>
      <c r="AT830" s="220" t="s">
        <v>205</v>
      </c>
      <c r="AU830" s="220" t="s">
        <v>82</v>
      </c>
      <c r="AY830" s="18" t="s">
        <v>203</v>
      </c>
      <c r="BE830" s="221">
        <f>IF(N830="základní",J830,0)</f>
        <v>0</v>
      </c>
      <c r="BF830" s="221">
        <f>IF(N830="snížená",J830,0)</f>
        <v>0</v>
      </c>
      <c r="BG830" s="221">
        <f>IF(N830="zákl. přenesená",J830,0)</f>
        <v>0</v>
      </c>
      <c r="BH830" s="221">
        <f>IF(N830="sníž. přenesená",J830,0)</f>
        <v>0</v>
      </c>
      <c r="BI830" s="221">
        <f>IF(N830="nulová",J830,0)</f>
        <v>0</v>
      </c>
      <c r="BJ830" s="18" t="s">
        <v>82</v>
      </c>
      <c r="BK830" s="221">
        <f>ROUND(I830*H830,2)</f>
        <v>0</v>
      </c>
      <c r="BL830" s="18" t="s">
        <v>209</v>
      </c>
      <c r="BM830" s="220" t="s">
        <v>3964</v>
      </c>
    </row>
    <row r="831" spans="1:65" s="13" customFormat="1" ht="11.25">
      <c r="B831" s="222"/>
      <c r="C831" s="223"/>
      <c r="D831" s="224" t="s">
        <v>211</v>
      </c>
      <c r="E831" s="225" t="s">
        <v>1</v>
      </c>
      <c r="F831" s="226" t="s">
        <v>6740</v>
      </c>
      <c r="G831" s="223"/>
      <c r="H831" s="225" t="s">
        <v>1</v>
      </c>
      <c r="I831" s="227"/>
      <c r="J831" s="223"/>
      <c r="K831" s="223"/>
      <c r="L831" s="228"/>
      <c r="M831" s="229"/>
      <c r="N831" s="230"/>
      <c r="O831" s="230"/>
      <c r="P831" s="230"/>
      <c r="Q831" s="230"/>
      <c r="R831" s="230"/>
      <c r="S831" s="230"/>
      <c r="T831" s="231"/>
      <c r="AT831" s="232" t="s">
        <v>211</v>
      </c>
      <c r="AU831" s="232" t="s">
        <v>82</v>
      </c>
      <c r="AV831" s="13" t="s">
        <v>82</v>
      </c>
      <c r="AW831" s="13" t="s">
        <v>31</v>
      </c>
      <c r="AX831" s="13" t="s">
        <v>75</v>
      </c>
      <c r="AY831" s="232" t="s">
        <v>203</v>
      </c>
    </row>
    <row r="832" spans="1:65" s="13" customFormat="1" ht="11.25">
      <c r="B832" s="222"/>
      <c r="C832" s="223"/>
      <c r="D832" s="224" t="s">
        <v>211</v>
      </c>
      <c r="E832" s="225" t="s">
        <v>1</v>
      </c>
      <c r="F832" s="226" t="s">
        <v>6864</v>
      </c>
      <c r="G832" s="223"/>
      <c r="H832" s="225" t="s">
        <v>1</v>
      </c>
      <c r="I832" s="227"/>
      <c r="J832" s="223"/>
      <c r="K832" s="223"/>
      <c r="L832" s="228"/>
      <c r="M832" s="229"/>
      <c r="N832" s="230"/>
      <c r="O832" s="230"/>
      <c r="P832" s="230"/>
      <c r="Q832" s="230"/>
      <c r="R832" s="230"/>
      <c r="S832" s="230"/>
      <c r="T832" s="231"/>
      <c r="AT832" s="232" t="s">
        <v>211</v>
      </c>
      <c r="AU832" s="232" t="s">
        <v>82</v>
      </c>
      <c r="AV832" s="13" t="s">
        <v>82</v>
      </c>
      <c r="AW832" s="13" t="s">
        <v>31</v>
      </c>
      <c r="AX832" s="13" t="s">
        <v>75</v>
      </c>
      <c r="AY832" s="232" t="s">
        <v>203</v>
      </c>
    </row>
    <row r="833" spans="1:65" s="14" customFormat="1" ht="11.25">
      <c r="B833" s="233"/>
      <c r="C833" s="234"/>
      <c r="D833" s="224" t="s">
        <v>211</v>
      </c>
      <c r="E833" s="235" t="s">
        <v>1</v>
      </c>
      <c r="F833" s="236" t="s">
        <v>82</v>
      </c>
      <c r="G833" s="234"/>
      <c r="H833" s="237">
        <v>1</v>
      </c>
      <c r="I833" s="238"/>
      <c r="J833" s="234"/>
      <c r="K833" s="234"/>
      <c r="L833" s="239"/>
      <c r="M833" s="240"/>
      <c r="N833" s="241"/>
      <c r="O833" s="241"/>
      <c r="P833" s="241"/>
      <c r="Q833" s="241"/>
      <c r="R833" s="241"/>
      <c r="S833" s="241"/>
      <c r="T833" s="242"/>
      <c r="AT833" s="243" t="s">
        <v>211</v>
      </c>
      <c r="AU833" s="243" t="s">
        <v>82</v>
      </c>
      <c r="AV833" s="14" t="s">
        <v>84</v>
      </c>
      <c r="AW833" s="14" t="s">
        <v>31</v>
      </c>
      <c r="AX833" s="14" t="s">
        <v>75</v>
      </c>
      <c r="AY833" s="243" t="s">
        <v>203</v>
      </c>
    </row>
    <row r="834" spans="1:65" s="15" customFormat="1" ht="11.25">
      <c r="B834" s="261"/>
      <c r="C834" s="262"/>
      <c r="D834" s="224" t="s">
        <v>211</v>
      </c>
      <c r="E834" s="263" t="s">
        <v>1</v>
      </c>
      <c r="F834" s="264" t="s">
        <v>5614</v>
      </c>
      <c r="G834" s="262"/>
      <c r="H834" s="265">
        <v>1</v>
      </c>
      <c r="I834" s="266"/>
      <c r="J834" s="262"/>
      <c r="K834" s="262"/>
      <c r="L834" s="267"/>
      <c r="M834" s="268"/>
      <c r="N834" s="269"/>
      <c r="O834" s="269"/>
      <c r="P834" s="269"/>
      <c r="Q834" s="269"/>
      <c r="R834" s="269"/>
      <c r="S834" s="269"/>
      <c r="T834" s="270"/>
      <c r="AT834" s="271" t="s">
        <v>211</v>
      </c>
      <c r="AU834" s="271" t="s">
        <v>82</v>
      </c>
      <c r="AV834" s="15" t="s">
        <v>209</v>
      </c>
      <c r="AW834" s="15" t="s">
        <v>31</v>
      </c>
      <c r="AX834" s="15" t="s">
        <v>82</v>
      </c>
      <c r="AY834" s="271" t="s">
        <v>203</v>
      </c>
    </row>
    <row r="835" spans="1:65" s="2" customFormat="1" ht="44.25" customHeight="1">
      <c r="A835" s="35"/>
      <c r="B835" s="36"/>
      <c r="C835" s="209" t="s">
        <v>3331</v>
      </c>
      <c r="D835" s="209" t="s">
        <v>205</v>
      </c>
      <c r="E835" s="210" t="s">
        <v>6904</v>
      </c>
      <c r="F835" s="211" t="s">
        <v>6754</v>
      </c>
      <c r="G835" s="212" t="s">
        <v>208</v>
      </c>
      <c r="H835" s="213">
        <v>2</v>
      </c>
      <c r="I835" s="214"/>
      <c r="J835" s="215">
        <f>ROUND(I835*H835,2)</f>
        <v>0</v>
      </c>
      <c r="K835" s="211" t="s">
        <v>1</v>
      </c>
      <c r="L835" s="40"/>
      <c r="M835" s="216" t="s">
        <v>1</v>
      </c>
      <c r="N835" s="217" t="s">
        <v>40</v>
      </c>
      <c r="O835" s="72"/>
      <c r="P835" s="218">
        <f>O835*H835</f>
        <v>0</v>
      </c>
      <c r="Q835" s="218">
        <v>0</v>
      </c>
      <c r="R835" s="218">
        <f>Q835*H835</f>
        <v>0</v>
      </c>
      <c r="S835" s="218">
        <v>0</v>
      </c>
      <c r="T835" s="219">
        <f>S835*H835</f>
        <v>0</v>
      </c>
      <c r="U835" s="35"/>
      <c r="V835" s="35"/>
      <c r="W835" s="35"/>
      <c r="X835" s="35"/>
      <c r="Y835" s="35"/>
      <c r="Z835" s="35"/>
      <c r="AA835" s="35"/>
      <c r="AB835" s="35"/>
      <c r="AC835" s="35"/>
      <c r="AD835" s="35"/>
      <c r="AE835" s="35"/>
      <c r="AR835" s="220" t="s">
        <v>209</v>
      </c>
      <c r="AT835" s="220" t="s">
        <v>205</v>
      </c>
      <c r="AU835" s="220" t="s">
        <v>82</v>
      </c>
      <c r="AY835" s="18" t="s">
        <v>203</v>
      </c>
      <c r="BE835" s="221">
        <f>IF(N835="základní",J835,0)</f>
        <v>0</v>
      </c>
      <c r="BF835" s="221">
        <f>IF(N835="snížená",J835,0)</f>
        <v>0</v>
      </c>
      <c r="BG835" s="221">
        <f>IF(N835="zákl. přenesená",J835,0)</f>
        <v>0</v>
      </c>
      <c r="BH835" s="221">
        <f>IF(N835="sníž. přenesená",J835,0)</f>
        <v>0</v>
      </c>
      <c r="BI835" s="221">
        <f>IF(N835="nulová",J835,0)</f>
        <v>0</v>
      </c>
      <c r="BJ835" s="18" t="s">
        <v>82</v>
      </c>
      <c r="BK835" s="221">
        <f>ROUND(I835*H835,2)</f>
        <v>0</v>
      </c>
      <c r="BL835" s="18" t="s">
        <v>209</v>
      </c>
      <c r="BM835" s="220" t="s">
        <v>3972</v>
      </c>
    </row>
    <row r="836" spans="1:65" s="13" customFormat="1" ht="11.25">
      <c r="B836" s="222"/>
      <c r="C836" s="223"/>
      <c r="D836" s="224" t="s">
        <v>211</v>
      </c>
      <c r="E836" s="225" t="s">
        <v>1</v>
      </c>
      <c r="F836" s="226" t="s">
        <v>6864</v>
      </c>
      <c r="G836" s="223"/>
      <c r="H836" s="225" t="s">
        <v>1</v>
      </c>
      <c r="I836" s="227"/>
      <c r="J836" s="223"/>
      <c r="K836" s="223"/>
      <c r="L836" s="228"/>
      <c r="M836" s="229"/>
      <c r="N836" s="230"/>
      <c r="O836" s="230"/>
      <c r="P836" s="230"/>
      <c r="Q836" s="230"/>
      <c r="R836" s="230"/>
      <c r="S836" s="230"/>
      <c r="T836" s="231"/>
      <c r="AT836" s="232" t="s">
        <v>211</v>
      </c>
      <c r="AU836" s="232" t="s">
        <v>82</v>
      </c>
      <c r="AV836" s="13" t="s">
        <v>82</v>
      </c>
      <c r="AW836" s="13" t="s">
        <v>31</v>
      </c>
      <c r="AX836" s="13" t="s">
        <v>75</v>
      </c>
      <c r="AY836" s="232" t="s">
        <v>203</v>
      </c>
    </row>
    <row r="837" spans="1:65" s="14" customFormat="1" ht="11.25">
      <c r="B837" s="233"/>
      <c r="C837" s="234"/>
      <c r="D837" s="224" t="s">
        <v>211</v>
      </c>
      <c r="E837" s="235" t="s">
        <v>1</v>
      </c>
      <c r="F837" s="236" t="s">
        <v>84</v>
      </c>
      <c r="G837" s="234"/>
      <c r="H837" s="237">
        <v>2</v>
      </c>
      <c r="I837" s="238"/>
      <c r="J837" s="234"/>
      <c r="K837" s="234"/>
      <c r="L837" s="239"/>
      <c r="M837" s="240"/>
      <c r="N837" s="241"/>
      <c r="O837" s="241"/>
      <c r="P837" s="241"/>
      <c r="Q837" s="241"/>
      <c r="R837" s="241"/>
      <c r="S837" s="241"/>
      <c r="T837" s="242"/>
      <c r="AT837" s="243" t="s">
        <v>211</v>
      </c>
      <c r="AU837" s="243" t="s">
        <v>82</v>
      </c>
      <c r="AV837" s="14" t="s">
        <v>84</v>
      </c>
      <c r="AW837" s="14" t="s">
        <v>31</v>
      </c>
      <c r="AX837" s="14" t="s">
        <v>75</v>
      </c>
      <c r="AY837" s="243" t="s">
        <v>203</v>
      </c>
    </row>
    <row r="838" spans="1:65" s="15" customFormat="1" ht="11.25">
      <c r="B838" s="261"/>
      <c r="C838" s="262"/>
      <c r="D838" s="224" t="s">
        <v>211</v>
      </c>
      <c r="E838" s="263" t="s">
        <v>1</v>
      </c>
      <c r="F838" s="264" t="s">
        <v>5614</v>
      </c>
      <c r="G838" s="262"/>
      <c r="H838" s="265">
        <v>2</v>
      </c>
      <c r="I838" s="266"/>
      <c r="J838" s="262"/>
      <c r="K838" s="262"/>
      <c r="L838" s="267"/>
      <c r="M838" s="268"/>
      <c r="N838" s="269"/>
      <c r="O838" s="269"/>
      <c r="P838" s="269"/>
      <c r="Q838" s="269"/>
      <c r="R838" s="269"/>
      <c r="S838" s="269"/>
      <c r="T838" s="270"/>
      <c r="AT838" s="271" t="s">
        <v>211</v>
      </c>
      <c r="AU838" s="271" t="s">
        <v>82</v>
      </c>
      <c r="AV838" s="15" t="s">
        <v>209</v>
      </c>
      <c r="AW838" s="15" t="s">
        <v>31</v>
      </c>
      <c r="AX838" s="15" t="s">
        <v>82</v>
      </c>
      <c r="AY838" s="271" t="s">
        <v>203</v>
      </c>
    </row>
    <row r="839" spans="1:65" s="2" customFormat="1" ht="44.25" customHeight="1">
      <c r="A839" s="35"/>
      <c r="B839" s="36"/>
      <c r="C839" s="209" t="s">
        <v>3348</v>
      </c>
      <c r="D839" s="209" t="s">
        <v>205</v>
      </c>
      <c r="E839" s="210" t="s">
        <v>6905</v>
      </c>
      <c r="F839" s="211" t="s">
        <v>6756</v>
      </c>
      <c r="G839" s="212" t="s">
        <v>208</v>
      </c>
      <c r="H839" s="213">
        <v>9</v>
      </c>
      <c r="I839" s="214"/>
      <c r="J839" s="215">
        <f>ROUND(I839*H839,2)</f>
        <v>0</v>
      </c>
      <c r="K839" s="211" t="s">
        <v>1</v>
      </c>
      <c r="L839" s="40"/>
      <c r="M839" s="216" t="s">
        <v>1</v>
      </c>
      <c r="N839" s="217" t="s">
        <v>40</v>
      </c>
      <c r="O839" s="72"/>
      <c r="P839" s="218">
        <f>O839*H839</f>
        <v>0</v>
      </c>
      <c r="Q839" s="218">
        <v>0</v>
      </c>
      <c r="R839" s="218">
        <f>Q839*H839</f>
        <v>0</v>
      </c>
      <c r="S839" s="218">
        <v>0</v>
      </c>
      <c r="T839" s="219">
        <f>S839*H839</f>
        <v>0</v>
      </c>
      <c r="U839" s="35"/>
      <c r="V839" s="35"/>
      <c r="W839" s="35"/>
      <c r="X839" s="35"/>
      <c r="Y839" s="35"/>
      <c r="Z839" s="35"/>
      <c r="AA839" s="35"/>
      <c r="AB839" s="35"/>
      <c r="AC839" s="35"/>
      <c r="AD839" s="35"/>
      <c r="AE839" s="35"/>
      <c r="AR839" s="220" t="s">
        <v>209</v>
      </c>
      <c r="AT839" s="220" t="s">
        <v>205</v>
      </c>
      <c r="AU839" s="220" t="s">
        <v>82</v>
      </c>
      <c r="AY839" s="18" t="s">
        <v>203</v>
      </c>
      <c r="BE839" s="221">
        <f>IF(N839="základní",J839,0)</f>
        <v>0</v>
      </c>
      <c r="BF839" s="221">
        <f>IF(N839="snížená",J839,0)</f>
        <v>0</v>
      </c>
      <c r="BG839" s="221">
        <f>IF(N839="zákl. přenesená",J839,0)</f>
        <v>0</v>
      </c>
      <c r="BH839" s="221">
        <f>IF(N839="sníž. přenesená",J839,0)</f>
        <v>0</v>
      </c>
      <c r="BI839" s="221">
        <f>IF(N839="nulová",J839,0)</f>
        <v>0</v>
      </c>
      <c r="BJ839" s="18" t="s">
        <v>82</v>
      </c>
      <c r="BK839" s="221">
        <f>ROUND(I839*H839,2)</f>
        <v>0</v>
      </c>
      <c r="BL839" s="18" t="s">
        <v>209</v>
      </c>
      <c r="BM839" s="220" t="s">
        <v>3981</v>
      </c>
    </row>
    <row r="840" spans="1:65" s="13" customFormat="1" ht="11.25">
      <c r="B840" s="222"/>
      <c r="C840" s="223"/>
      <c r="D840" s="224" t="s">
        <v>211</v>
      </c>
      <c r="E840" s="225" t="s">
        <v>1</v>
      </c>
      <c r="F840" s="226" t="s">
        <v>6864</v>
      </c>
      <c r="G840" s="223"/>
      <c r="H840" s="225" t="s">
        <v>1</v>
      </c>
      <c r="I840" s="227"/>
      <c r="J840" s="223"/>
      <c r="K840" s="223"/>
      <c r="L840" s="228"/>
      <c r="M840" s="229"/>
      <c r="N840" s="230"/>
      <c r="O840" s="230"/>
      <c r="P840" s="230"/>
      <c r="Q840" s="230"/>
      <c r="R840" s="230"/>
      <c r="S840" s="230"/>
      <c r="T840" s="231"/>
      <c r="AT840" s="232" t="s">
        <v>211</v>
      </c>
      <c r="AU840" s="232" t="s">
        <v>82</v>
      </c>
      <c r="AV840" s="13" t="s">
        <v>82</v>
      </c>
      <c r="AW840" s="13" t="s">
        <v>31</v>
      </c>
      <c r="AX840" s="13" t="s">
        <v>75</v>
      </c>
      <c r="AY840" s="232" t="s">
        <v>203</v>
      </c>
    </row>
    <row r="841" spans="1:65" s="14" customFormat="1" ht="11.25">
      <c r="B841" s="233"/>
      <c r="C841" s="234"/>
      <c r="D841" s="224" t="s">
        <v>211</v>
      </c>
      <c r="E841" s="235" t="s">
        <v>1</v>
      </c>
      <c r="F841" s="236" t="s">
        <v>368</v>
      </c>
      <c r="G841" s="234"/>
      <c r="H841" s="237">
        <v>9</v>
      </c>
      <c r="I841" s="238"/>
      <c r="J841" s="234"/>
      <c r="K841" s="234"/>
      <c r="L841" s="239"/>
      <c r="M841" s="240"/>
      <c r="N841" s="241"/>
      <c r="O841" s="241"/>
      <c r="P841" s="241"/>
      <c r="Q841" s="241"/>
      <c r="R841" s="241"/>
      <c r="S841" s="241"/>
      <c r="T841" s="242"/>
      <c r="AT841" s="243" t="s">
        <v>211</v>
      </c>
      <c r="AU841" s="243" t="s">
        <v>82</v>
      </c>
      <c r="AV841" s="14" t="s">
        <v>84</v>
      </c>
      <c r="AW841" s="14" t="s">
        <v>31</v>
      </c>
      <c r="AX841" s="14" t="s">
        <v>75</v>
      </c>
      <c r="AY841" s="243" t="s">
        <v>203</v>
      </c>
    </row>
    <row r="842" spans="1:65" s="15" customFormat="1" ht="11.25">
      <c r="B842" s="261"/>
      <c r="C842" s="262"/>
      <c r="D842" s="224" t="s">
        <v>211</v>
      </c>
      <c r="E842" s="263" t="s">
        <v>1</v>
      </c>
      <c r="F842" s="264" t="s">
        <v>5614</v>
      </c>
      <c r="G842" s="262"/>
      <c r="H842" s="265">
        <v>9</v>
      </c>
      <c r="I842" s="266"/>
      <c r="J842" s="262"/>
      <c r="K842" s="262"/>
      <c r="L842" s="267"/>
      <c r="M842" s="268"/>
      <c r="N842" s="269"/>
      <c r="O842" s="269"/>
      <c r="P842" s="269"/>
      <c r="Q842" s="269"/>
      <c r="R842" s="269"/>
      <c r="S842" s="269"/>
      <c r="T842" s="270"/>
      <c r="AT842" s="271" t="s">
        <v>211</v>
      </c>
      <c r="AU842" s="271" t="s">
        <v>82</v>
      </c>
      <c r="AV842" s="15" t="s">
        <v>209</v>
      </c>
      <c r="AW842" s="15" t="s">
        <v>31</v>
      </c>
      <c r="AX842" s="15" t="s">
        <v>82</v>
      </c>
      <c r="AY842" s="271" t="s">
        <v>203</v>
      </c>
    </row>
    <row r="843" spans="1:65" s="2" customFormat="1" ht="44.25" customHeight="1">
      <c r="A843" s="35"/>
      <c r="B843" s="36"/>
      <c r="C843" s="209" t="s">
        <v>3356</v>
      </c>
      <c r="D843" s="209" t="s">
        <v>205</v>
      </c>
      <c r="E843" s="210" t="s">
        <v>6906</v>
      </c>
      <c r="F843" s="211" t="s">
        <v>6758</v>
      </c>
      <c r="G843" s="212" t="s">
        <v>208</v>
      </c>
      <c r="H843" s="213">
        <v>4</v>
      </c>
      <c r="I843" s="214"/>
      <c r="J843" s="215">
        <f>ROUND(I843*H843,2)</f>
        <v>0</v>
      </c>
      <c r="K843" s="211" t="s">
        <v>1</v>
      </c>
      <c r="L843" s="40"/>
      <c r="M843" s="216" t="s">
        <v>1</v>
      </c>
      <c r="N843" s="217" t="s">
        <v>40</v>
      </c>
      <c r="O843" s="72"/>
      <c r="P843" s="218">
        <f>O843*H843</f>
        <v>0</v>
      </c>
      <c r="Q843" s="218">
        <v>0</v>
      </c>
      <c r="R843" s="218">
        <f>Q843*H843</f>
        <v>0</v>
      </c>
      <c r="S843" s="218">
        <v>0</v>
      </c>
      <c r="T843" s="219">
        <f>S843*H843</f>
        <v>0</v>
      </c>
      <c r="U843" s="35"/>
      <c r="V843" s="35"/>
      <c r="W843" s="35"/>
      <c r="X843" s="35"/>
      <c r="Y843" s="35"/>
      <c r="Z843" s="35"/>
      <c r="AA843" s="35"/>
      <c r="AB843" s="35"/>
      <c r="AC843" s="35"/>
      <c r="AD843" s="35"/>
      <c r="AE843" s="35"/>
      <c r="AR843" s="220" t="s">
        <v>209</v>
      </c>
      <c r="AT843" s="220" t="s">
        <v>205</v>
      </c>
      <c r="AU843" s="220" t="s">
        <v>82</v>
      </c>
      <c r="AY843" s="18" t="s">
        <v>203</v>
      </c>
      <c r="BE843" s="221">
        <f>IF(N843="základní",J843,0)</f>
        <v>0</v>
      </c>
      <c r="BF843" s="221">
        <f>IF(N843="snížená",J843,0)</f>
        <v>0</v>
      </c>
      <c r="BG843" s="221">
        <f>IF(N843="zákl. přenesená",J843,0)</f>
        <v>0</v>
      </c>
      <c r="BH843" s="221">
        <f>IF(N843="sníž. přenesená",J843,0)</f>
        <v>0</v>
      </c>
      <c r="BI843" s="221">
        <f>IF(N843="nulová",J843,0)</f>
        <v>0</v>
      </c>
      <c r="BJ843" s="18" t="s">
        <v>82</v>
      </c>
      <c r="BK843" s="221">
        <f>ROUND(I843*H843,2)</f>
        <v>0</v>
      </c>
      <c r="BL843" s="18" t="s">
        <v>209</v>
      </c>
      <c r="BM843" s="220" t="s">
        <v>3992</v>
      </c>
    </row>
    <row r="844" spans="1:65" s="13" customFormat="1" ht="11.25">
      <c r="B844" s="222"/>
      <c r="C844" s="223"/>
      <c r="D844" s="224" t="s">
        <v>211</v>
      </c>
      <c r="E844" s="225" t="s">
        <v>1</v>
      </c>
      <c r="F844" s="226" t="s">
        <v>6864</v>
      </c>
      <c r="G844" s="223"/>
      <c r="H844" s="225" t="s">
        <v>1</v>
      </c>
      <c r="I844" s="227"/>
      <c r="J844" s="223"/>
      <c r="K844" s="223"/>
      <c r="L844" s="228"/>
      <c r="M844" s="229"/>
      <c r="N844" s="230"/>
      <c r="O844" s="230"/>
      <c r="P844" s="230"/>
      <c r="Q844" s="230"/>
      <c r="R844" s="230"/>
      <c r="S844" s="230"/>
      <c r="T844" s="231"/>
      <c r="AT844" s="232" t="s">
        <v>211</v>
      </c>
      <c r="AU844" s="232" t="s">
        <v>82</v>
      </c>
      <c r="AV844" s="13" t="s">
        <v>82</v>
      </c>
      <c r="AW844" s="13" t="s">
        <v>31</v>
      </c>
      <c r="AX844" s="13" t="s">
        <v>75</v>
      </c>
      <c r="AY844" s="232" t="s">
        <v>203</v>
      </c>
    </row>
    <row r="845" spans="1:65" s="14" customFormat="1" ht="11.25">
      <c r="B845" s="233"/>
      <c r="C845" s="234"/>
      <c r="D845" s="224" t="s">
        <v>211</v>
      </c>
      <c r="E845" s="235" t="s">
        <v>1</v>
      </c>
      <c r="F845" s="236" t="s">
        <v>209</v>
      </c>
      <c r="G845" s="234"/>
      <c r="H845" s="237">
        <v>4</v>
      </c>
      <c r="I845" s="238"/>
      <c r="J845" s="234"/>
      <c r="K845" s="234"/>
      <c r="L845" s="239"/>
      <c r="M845" s="240"/>
      <c r="N845" s="241"/>
      <c r="O845" s="241"/>
      <c r="P845" s="241"/>
      <c r="Q845" s="241"/>
      <c r="R845" s="241"/>
      <c r="S845" s="241"/>
      <c r="T845" s="242"/>
      <c r="AT845" s="243" t="s">
        <v>211</v>
      </c>
      <c r="AU845" s="243" t="s">
        <v>82</v>
      </c>
      <c r="AV845" s="14" t="s">
        <v>84</v>
      </c>
      <c r="AW845" s="14" t="s">
        <v>31</v>
      </c>
      <c r="AX845" s="14" t="s">
        <v>75</v>
      </c>
      <c r="AY845" s="243" t="s">
        <v>203</v>
      </c>
    </row>
    <row r="846" spans="1:65" s="15" customFormat="1" ht="11.25">
      <c r="B846" s="261"/>
      <c r="C846" s="262"/>
      <c r="D846" s="224" t="s">
        <v>211</v>
      </c>
      <c r="E846" s="263" t="s">
        <v>1</v>
      </c>
      <c r="F846" s="264" t="s">
        <v>5614</v>
      </c>
      <c r="G846" s="262"/>
      <c r="H846" s="265">
        <v>4</v>
      </c>
      <c r="I846" s="266"/>
      <c r="J846" s="262"/>
      <c r="K846" s="262"/>
      <c r="L846" s="267"/>
      <c r="M846" s="268"/>
      <c r="N846" s="269"/>
      <c r="O846" s="269"/>
      <c r="P846" s="269"/>
      <c r="Q846" s="269"/>
      <c r="R846" s="269"/>
      <c r="S846" s="269"/>
      <c r="T846" s="270"/>
      <c r="AT846" s="271" t="s">
        <v>211</v>
      </c>
      <c r="AU846" s="271" t="s">
        <v>82</v>
      </c>
      <c r="AV846" s="15" t="s">
        <v>209</v>
      </c>
      <c r="AW846" s="15" t="s">
        <v>31</v>
      </c>
      <c r="AX846" s="15" t="s">
        <v>82</v>
      </c>
      <c r="AY846" s="271" t="s">
        <v>203</v>
      </c>
    </row>
    <row r="847" spans="1:65" s="2" customFormat="1" ht="44.25" customHeight="1">
      <c r="A847" s="35"/>
      <c r="B847" s="36"/>
      <c r="C847" s="209" t="s">
        <v>3360</v>
      </c>
      <c r="D847" s="209" t="s">
        <v>205</v>
      </c>
      <c r="E847" s="210" t="s">
        <v>6907</v>
      </c>
      <c r="F847" s="211" t="s">
        <v>6760</v>
      </c>
      <c r="G847" s="212" t="s">
        <v>208</v>
      </c>
      <c r="H847" s="213">
        <v>1</v>
      </c>
      <c r="I847" s="214"/>
      <c r="J847" s="215">
        <f>ROUND(I847*H847,2)</f>
        <v>0</v>
      </c>
      <c r="K847" s="211" t="s">
        <v>1</v>
      </c>
      <c r="L847" s="40"/>
      <c r="M847" s="216" t="s">
        <v>1</v>
      </c>
      <c r="N847" s="217" t="s">
        <v>40</v>
      </c>
      <c r="O847" s="72"/>
      <c r="P847" s="218">
        <f>O847*H847</f>
        <v>0</v>
      </c>
      <c r="Q847" s="218">
        <v>0</v>
      </c>
      <c r="R847" s="218">
        <f>Q847*H847</f>
        <v>0</v>
      </c>
      <c r="S847" s="218">
        <v>0</v>
      </c>
      <c r="T847" s="219">
        <f>S847*H847</f>
        <v>0</v>
      </c>
      <c r="U847" s="35"/>
      <c r="V847" s="35"/>
      <c r="W847" s="35"/>
      <c r="X847" s="35"/>
      <c r="Y847" s="35"/>
      <c r="Z847" s="35"/>
      <c r="AA847" s="35"/>
      <c r="AB847" s="35"/>
      <c r="AC847" s="35"/>
      <c r="AD847" s="35"/>
      <c r="AE847" s="35"/>
      <c r="AR847" s="220" t="s">
        <v>209</v>
      </c>
      <c r="AT847" s="220" t="s">
        <v>205</v>
      </c>
      <c r="AU847" s="220" t="s">
        <v>82</v>
      </c>
      <c r="AY847" s="18" t="s">
        <v>203</v>
      </c>
      <c r="BE847" s="221">
        <f>IF(N847="základní",J847,0)</f>
        <v>0</v>
      </c>
      <c r="BF847" s="221">
        <f>IF(N847="snížená",J847,0)</f>
        <v>0</v>
      </c>
      <c r="BG847" s="221">
        <f>IF(N847="zákl. přenesená",J847,0)</f>
        <v>0</v>
      </c>
      <c r="BH847" s="221">
        <f>IF(N847="sníž. přenesená",J847,0)</f>
        <v>0</v>
      </c>
      <c r="BI847" s="221">
        <f>IF(N847="nulová",J847,0)</f>
        <v>0</v>
      </c>
      <c r="BJ847" s="18" t="s">
        <v>82</v>
      </c>
      <c r="BK847" s="221">
        <f>ROUND(I847*H847,2)</f>
        <v>0</v>
      </c>
      <c r="BL847" s="18" t="s">
        <v>209</v>
      </c>
      <c r="BM847" s="220" t="s">
        <v>4003</v>
      </c>
    </row>
    <row r="848" spans="1:65" s="13" customFormat="1" ht="11.25">
      <c r="B848" s="222"/>
      <c r="C848" s="223"/>
      <c r="D848" s="224" t="s">
        <v>211</v>
      </c>
      <c r="E848" s="225" t="s">
        <v>1</v>
      </c>
      <c r="F848" s="226" t="s">
        <v>6864</v>
      </c>
      <c r="G848" s="223"/>
      <c r="H848" s="225" t="s">
        <v>1</v>
      </c>
      <c r="I848" s="227"/>
      <c r="J848" s="223"/>
      <c r="K848" s="223"/>
      <c r="L848" s="228"/>
      <c r="M848" s="229"/>
      <c r="N848" s="230"/>
      <c r="O848" s="230"/>
      <c r="P848" s="230"/>
      <c r="Q848" s="230"/>
      <c r="R848" s="230"/>
      <c r="S848" s="230"/>
      <c r="T848" s="231"/>
      <c r="AT848" s="232" t="s">
        <v>211</v>
      </c>
      <c r="AU848" s="232" t="s">
        <v>82</v>
      </c>
      <c r="AV848" s="13" t="s">
        <v>82</v>
      </c>
      <c r="AW848" s="13" t="s">
        <v>31</v>
      </c>
      <c r="AX848" s="13" t="s">
        <v>75</v>
      </c>
      <c r="AY848" s="232" t="s">
        <v>203</v>
      </c>
    </row>
    <row r="849" spans="1:65" s="14" customFormat="1" ht="11.25">
      <c r="B849" s="233"/>
      <c r="C849" s="234"/>
      <c r="D849" s="224" t="s">
        <v>211</v>
      </c>
      <c r="E849" s="235" t="s">
        <v>1</v>
      </c>
      <c r="F849" s="236" t="s">
        <v>82</v>
      </c>
      <c r="G849" s="234"/>
      <c r="H849" s="237">
        <v>1</v>
      </c>
      <c r="I849" s="238"/>
      <c r="J849" s="234"/>
      <c r="K849" s="234"/>
      <c r="L849" s="239"/>
      <c r="M849" s="240"/>
      <c r="N849" s="241"/>
      <c r="O849" s="241"/>
      <c r="P849" s="241"/>
      <c r="Q849" s="241"/>
      <c r="R849" s="241"/>
      <c r="S849" s="241"/>
      <c r="T849" s="242"/>
      <c r="AT849" s="243" t="s">
        <v>211</v>
      </c>
      <c r="AU849" s="243" t="s">
        <v>82</v>
      </c>
      <c r="AV849" s="14" t="s">
        <v>84</v>
      </c>
      <c r="AW849" s="14" t="s">
        <v>31</v>
      </c>
      <c r="AX849" s="14" t="s">
        <v>75</v>
      </c>
      <c r="AY849" s="243" t="s">
        <v>203</v>
      </c>
    </row>
    <row r="850" spans="1:65" s="15" customFormat="1" ht="11.25">
      <c r="B850" s="261"/>
      <c r="C850" s="262"/>
      <c r="D850" s="224" t="s">
        <v>211</v>
      </c>
      <c r="E850" s="263" t="s">
        <v>1</v>
      </c>
      <c r="F850" s="264" t="s">
        <v>5614</v>
      </c>
      <c r="G850" s="262"/>
      <c r="H850" s="265">
        <v>1</v>
      </c>
      <c r="I850" s="266"/>
      <c r="J850" s="262"/>
      <c r="K850" s="262"/>
      <c r="L850" s="267"/>
      <c r="M850" s="268"/>
      <c r="N850" s="269"/>
      <c r="O850" s="269"/>
      <c r="P850" s="269"/>
      <c r="Q850" s="269"/>
      <c r="R850" s="269"/>
      <c r="S850" s="269"/>
      <c r="T850" s="270"/>
      <c r="AT850" s="271" t="s">
        <v>211</v>
      </c>
      <c r="AU850" s="271" t="s">
        <v>82</v>
      </c>
      <c r="AV850" s="15" t="s">
        <v>209</v>
      </c>
      <c r="AW850" s="15" t="s">
        <v>31</v>
      </c>
      <c r="AX850" s="15" t="s">
        <v>82</v>
      </c>
      <c r="AY850" s="271" t="s">
        <v>203</v>
      </c>
    </row>
    <row r="851" spans="1:65" s="2" customFormat="1" ht="33" customHeight="1">
      <c r="A851" s="35"/>
      <c r="B851" s="36"/>
      <c r="C851" s="209" t="s">
        <v>3366</v>
      </c>
      <c r="D851" s="209" t="s">
        <v>205</v>
      </c>
      <c r="E851" s="210" t="s">
        <v>6908</v>
      </c>
      <c r="F851" s="211" t="s">
        <v>6764</v>
      </c>
      <c r="G851" s="212" t="s">
        <v>208</v>
      </c>
      <c r="H851" s="213">
        <v>34</v>
      </c>
      <c r="I851" s="214"/>
      <c r="J851" s="215">
        <f>ROUND(I851*H851,2)</f>
        <v>0</v>
      </c>
      <c r="K851" s="211" t="s">
        <v>1</v>
      </c>
      <c r="L851" s="40"/>
      <c r="M851" s="216" t="s">
        <v>1</v>
      </c>
      <c r="N851" s="217" t="s">
        <v>40</v>
      </c>
      <c r="O851" s="72"/>
      <c r="P851" s="218">
        <f>O851*H851</f>
        <v>0</v>
      </c>
      <c r="Q851" s="218">
        <v>0</v>
      </c>
      <c r="R851" s="218">
        <f>Q851*H851</f>
        <v>0</v>
      </c>
      <c r="S851" s="218">
        <v>0</v>
      </c>
      <c r="T851" s="219">
        <f>S851*H851</f>
        <v>0</v>
      </c>
      <c r="U851" s="35"/>
      <c r="V851" s="35"/>
      <c r="W851" s="35"/>
      <c r="X851" s="35"/>
      <c r="Y851" s="35"/>
      <c r="Z851" s="35"/>
      <c r="AA851" s="35"/>
      <c r="AB851" s="35"/>
      <c r="AC851" s="35"/>
      <c r="AD851" s="35"/>
      <c r="AE851" s="35"/>
      <c r="AR851" s="220" t="s">
        <v>209</v>
      </c>
      <c r="AT851" s="220" t="s">
        <v>205</v>
      </c>
      <c r="AU851" s="220" t="s">
        <v>82</v>
      </c>
      <c r="AY851" s="18" t="s">
        <v>203</v>
      </c>
      <c r="BE851" s="221">
        <f>IF(N851="základní",J851,0)</f>
        <v>0</v>
      </c>
      <c r="BF851" s="221">
        <f>IF(N851="snížená",J851,0)</f>
        <v>0</v>
      </c>
      <c r="BG851" s="221">
        <f>IF(N851="zákl. přenesená",J851,0)</f>
        <v>0</v>
      </c>
      <c r="BH851" s="221">
        <f>IF(N851="sníž. přenesená",J851,0)</f>
        <v>0</v>
      </c>
      <c r="BI851" s="221">
        <f>IF(N851="nulová",J851,0)</f>
        <v>0</v>
      </c>
      <c r="BJ851" s="18" t="s">
        <v>82</v>
      </c>
      <c r="BK851" s="221">
        <f>ROUND(I851*H851,2)</f>
        <v>0</v>
      </c>
      <c r="BL851" s="18" t="s">
        <v>209</v>
      </c>
      <c r="BM851" s="220" t="s">
        <v>4013</v>
      </c>
    </row>
    <row r="852" spans="1:65" s="13" customFormat="1" ht="11.25">
      <c r="B852" s="222"/>
      <c r="C852" s="223"/>
      <c r="D852" s="224" t="s">
        <v>211</v>
      </c>
      <c r="E852" s="225" t="s">
        <v>1</v>
      </c>
      <c r="F852" s="226" t="s">
        <v>6864</v>
      </c>
      <c r="G852" s="223"/>
      <c r="H852" s="225" t="s">
        <v>1</v>
      </c>
      <c r="I852" s="227"/>
      <c r="J852" s="223"/>
      <c r="K852" s="223"/>
      <c r="L852" s="228"/>
      <c r="M852" s="229"/>
      <c r="N852" s="230"/>
      <c r="O852" s="230"/>
      <c r="P852" s="230"/>
      <c r="Q852" s="230"/>
      <c r="R852" s="230"/>
      <c r="S852" s="230"/>
      <c r="T852" s="231"/>
      <c r="AT852" s="232" t="s">
        <v>211</v>
      </c>
      <c r="AU852" s="232" t="s">
        <v>82</v>
      </c>
      <c r="AV852" s="13" t="s">
        <v>82</v>
      </c>
      <c r="AW852" s="13" t="s">
        <v>31</v>
      </c>
      <c r="AX852" s="13" t="s">
        <v>75</v>
      </c>
      <c r="AY852" s="232" t="s">
        <v>203</v>
      </c>
    </row>
    <row r="853" spans="1:65" s="14" customFormat="1" ht="11.25">
      <c r="B853" s="233"/>
      <c r="C853" s="234"/>
      <c r="D853" s="224" t="s">
        <v>211</v>
      </c>
      <c r="E853" s="235" t="s">
        <v>1</v>
      </c>
      <c r="F853" s="236" t="s">
        <v>1745</v>
      </c>
      <c r="G853" s="234"/>
      <c r="H853" s="237">
        <v>34</v>
      </c>
      <c r="I853" s="238"/>
      <c r="J853" s="234"/>
      <c r="K853" s="234"/>
      <c r="L853" s="239"/>
      <c r="M853" s="240"/>
      <c r="N853" s="241"/>
      <c r="O853" s="241"/>
      <c r="P853" s="241"/>
      <c r="Q853" s="241"/>
      <c r="R853" s="241"/>
      <c r="S853" s="241"/>
      <c r="T853" s="242"/>
      <c r="AT853" s="243" t="s">
        <v>211</v>
      </c>
      <c r="AU853" s="243" t="s">
        <v>82</v>
      </c>
      <c r="AV853" s="14" t="s">
        <v>84</v>
      </c>
      <c r="AW853" s="14" t="s">
        <v>31</v>
      </c>
      <c r="AX853" s="14" t="s">
        <v>75</v>
      </c>
      <c r="AY853" s="243" t="s">
        <v>203</v>
      </c>
    </row>
    <row r="854" spans="1:65" s="15" customFormat="1" ht="11.25">
      <c r="B854" s="261"/>
      <c r="C854" s="262"/>
      <c r="D854" s="224" t="s">
        <v>211</v>
      </c>
      <c r="E854" s="263" t="s">
        <v>1</v>
      </c>
      <c r="F854" s="264" t="s">
        <v>5614</v>
      </c>
      <c r="G854" s="262"/>
      <c r="H854" s="265">
        <v>34</v>
      </c>
      <c r="I854" s="266"/>
      <c r="J854" s="262"/>
      <c r="K854" s="262"/>
      <c r="L854" s="267"/>
      <c r="M854" s="268"/>
      <c r="N854" s="269"/>
      <c r="O854" s="269"/>
      <c r="P854" s="269"/>
      <c r="Q854" s="269"/>
      <c r="R854" s="269"/>
      <c r="S854" s="269"/>
      <c r="T854" s="270"/>
      <c r="AT854" s="271" t="s">
        <v>211</v>
      </c>
      <c r="AU854" s="271" t="s">
        <v>82</v>
      </c>
      <c r="AV854" s="15" t="s">
        <v>209</v>
      </c>
      <c r="AW854" s="15" t="s">
        <v>31</v>
      </c>
      <c r="AX854" s="15" t="s">
        <v>82</v>
      </c>
      <c r="AY854" s="271" t="s">
        <v>203</v>
      </c>
    </row>
    <row r="855" spans="1:65" s="2" customFormat="1" ht="33" customHeight="1">
      <c r="A855" s="35"/>
      <c r="B855" s="36"/>
      <c r="C855" s="209" t="s">
        <v>3384</v>
      </c>
      <c r="D855" s="209" t="s">
        <v>205</v>
      </c>
      <c r="E855" s="210" t="s">
        <v>6909</v>
      </c>
      <c r="F855" s="211" t="s">
        <v>6766</v>
      </c>
      <c r="G855" s="212" t="s">
        <v>208</v>
      </c>
      <c r="H855" s="213">
        <v>4</v>
      </c>
      <c r="I855" s="214"/>
      <c r="J855" s="215">
        <f>ROUND(I855*H855,2)</f>
        <v>0</v>
      </c>
      <c r="K855" s="211" t="s">
        <v>1</v>
      </c>
      <c r="L855" s="40"/>
      <c r="M855" s="216" t="s">
        <v>1</v>
      </c>
      <c r="N855" s="217" t="s">
        <v>40</v>
      </c>
      <c r="O855" s="72"/>
      <c r="P855" s="218">
        <f>O855*H855</f>
        <v>0</v>
      </c>
      <c r="Q855" s="218">
        <v>0</v>
      </c>
      <c r="R855" s="218">
        <f>Q855*H855</f>
        <v>0</v>
      </c>
      <c r="S855" s="218">
        <v>0</v>
      </c>
      <c r="T855" s="219">
        <f>S855*H855</f>
        <v>0</v>
      </c>
      <c r="U855" s="35"/>
      <c r="V855" s="35"/>
      <c r="W855" s="35"/>
      <c r="X855" s="35"/>
      <c r="Y855" s="35"/>
      <c r="Z855" s="35"/>
      <c r="AA855" s="35"/>
      <c r="AB855" s="35"/>
      <c r="AC855" s="35"/>
      <c r="AD855" s="35"/>
      <c r="AE855" s="35"/>
      <c r="AR855" s="220" t="s">
        <v>209</v>
      </c>
      <c r="AT855" s="220" t="s">
        <v>205</v>
      </c>
      <c r="AU855" s="220" t="s">
        <v>82</v>
      </c>
      <c r="AY855" s="18" t="s">
        <v>203</v>
      </c>
      <c r="BE855" s="221">
        <f>IF(N855="základní",J855,0)</f>
        <v>0</v>
      </c>
      <c r="BF855" s="221">
        <f>IF(N855="snížená",J855,0)</f>
        <v>0</v>
      </c>
      <c r="BG855" s="221">
        <f>IF(N855="zákl. přenesená",J855,0)</f>
        <v>0</v>
      </c>
      <c r="BH855" s="221">
        <f>IF(N855="sníž. přenesená",J855,0)</f>
        <v>0</v>
      </c>
      <c r="BI855" s="221">
        <f>IF(N855="nulová",J855,0)</f>
        <v>0</v>
      </c>
      <c r="BJ855" s="18" t="s">
        <v>82</v>
      </c>
      <c r="BK855" s="221">
        <f>ROUND(I855*H855,2)</f>
        <v>0</v>
      </c>
      <c r="BL855" s="18" t="s">
        <v>209</v>
      </c>
      <c r="BM855" s="220" t="s">
        <v>4022</v>
      </c>
    </row>
    <row r="856" spans="1:65" s="13" customFormat="1" ht="11.25">
      <c r="B856" s="222"/>
      <c r="C856" s="223"/>
      <c r="D856" s="224" t="s">
        <v>211</v>
      </c>
      <c r="E856" s="225" t="s">
        <v>1</v>
      </c>
      <c r="F856" s="226" t="s">
        <v>6864</v>
      </c>
      <c r="G856" s="223"/>
      <c r="H856" s="225" t="s">
        <v>1</v>
      </c>
      <c r="I856" s="227"/>
      <c r="J856" s="223"/>
      <c r="K856" s="223"/>
      <c r="L856" s="228"/>
      <c r="M856" s="229"/>
      <c r="N856" s="230"/>
      <c r="O856" s="230"/>
      <c r="P856" s="230"/>
      <c r="Q856" s="230"/>
      <c r="R856" s="230"/>
      <c r="S856" s="230"/>
      <c r="T856" s="231"/>
      <c r="AT856" s="232" t="s">
        <v>211</v>
      </c>
      <c r="AU856" s="232" t="s">
        <v>82</v>
      </c>
      <c r="AV856" s="13" t="s">
        <v>82</v>
      </c>
      <c r="AW856" s="13" t="s">
        <v>31</v>
      </c>
      <c r="AX856" s="13" t="s">
        <v>75</v>
      </c>
      <c r="AY856" s="232" t="s">
        <v>203</v>
      </c>
    </row>
    <row r="857" spans="1:65" s="14" customFormat="1" ht="11.25">
      <c r="B857" s="233"/>
      <c r="C857" s="234"/>
      <c r="D857" s="224" t="s">
        <v>211</v>
      </c>
      <c r="E857" s="235" t="s">
        <v>1</v>
      </c>
      <c r="F857" s="236" t="s">
        <v>209</v>
      </c>
      <c r="G857" s="234"/>
      <c r="H857" s="237">
        <v>4</v>
      </c>
      <c r="I857" s="238"/>
      <c r="J857" s="234"/>
      <c r="K857" s="234"/>
      <c r="L857" s="239"/>
      <c r="M857" s="240"/>
      <c r="N857" s="241"/>
      <c r="O857" s="241"/>
      <c r="P857" s="241"/>
      <c r="Q857" s="241"/>
      <c r="R857" s="241"/>
      <c r="S857" s="241"/>
      <c r="T857" s="242"/>
      <c r="AT857" s="243" t="s">
        <v>211</v>
      </c>
      <c r="AU857" s="243" t="s">
        <v>82</v>
      </c>
      <c r="AV857" s="14" t="s">
        <v>84</v>
      </c>
      <c r="AW857" s="14" t="s">
        <v>31</v>
      </c>
      <c r="AX857" s="14" t="s">
        <v>75</v>
      </c>
      <c r="AY857" s="243" t="s">
        <v>203</v>
      </c>
    </row>
    <row r="858" spans="1:65" s="15" customFormat="1" ht="11.25">
      <c r="B858" s="261"/>
      <c r="C858" s="262"/>
      <c r="D858" s="224" t="s">
        <v>211</v>
      </c>
      <c r="E858" s="263" t="s">
        <v>1</v>
      </c>
      <c r="F858" s="264" t="s">
        <v>5614</v>
      </c>
      <c r="G858" s="262"/>
      <c r="H858" s="265">
        <v>4</v>
      </c>
      <c r="I858" s="266"/>
      <c r="J858" s="262"/>
      <c r="K858" s="262"/>
      <c r="L858" s="267"/>
      <c r="M858" s="268"/>
      <c r="N858" s="269"/>
      <c r="O858" s="269"/>
      <c r="P858" s="269"/>
      <c r="Q858" s="269"/>
      <c r="R858" s="269"/>
      <c r="S858" s="269"/>
      <c r="T858" s="270"/>
      <c r="AT858" s="271" t="s">
        <v>211</v>
      </c>
      <c r="AU858" s="271" t="s">
        <v>82</v>
      </c>
      <c r="AV858" s="15" t="s">
        <v>209</v>
      </c>
      <c r="AW858" s="15" t="s">
        <v>31</v>
      </c>
      <c r="AX858" s="15" t="s">
        <v>82</v>
      </c>
      <c r="AY858" s="271" t="s">
        <v>203</v>
      </c>
    </row>
    <row r="859" spans="1:65" s="2" customFormat="1" ht="33" customHeight="1">
      <c r="A859" s="35"/>
      <c r="B859" s="36"/>
      <c r="C859" s="209" t="s">
        <v>3388</v>
      </c>
      <c r="D859" s="209" t="s">
        <v>205</v>
      </c>
      <c r="E859" s="210" t="s">
        <v>6910</v>
      </c>
      <c r="F859" s="211" t="s">
        <v>6768</v>
      </c>
      <c r="G859" s="212" t="s">
        <v>208</v>
      </c>
      <c r="H859" s="213">
        <v>1</v>
      </c>
      <c r="I859" s="214"/>
      <c r="J859" s="215">
        <f>ROUND(I859*H859,2)</f>
        <v>0</v>
      </c>
      <c r="K859" s="211" t="s">
        <v>1</v>
      </c>
      <c r="L859" s="40"/>
      <c r="M859" s="216" t="s">
        <v>1</v>
      </c>
      <c r="N859" s="217" t="s">
        <v>40</v>
      </c>
      <c r="O859" s="72"/>
      <c r="P859" s="218">
        <f>O859*H859</f>
        <v>0</v>
      </c>
      <c r="Q859" s="218">
        <v>0</v>
      </c>
      <c r="R859" s="218">
        <f>Q859*H859</f>
        <v>0</v>
      </c>
      <c r="S859" s="218">
        <v>0</v>
      </c>
      <c r="T859" s="219">
        <f>S859*H859</f>
        <v>0</v>
      </c>
      <c r="U859" s="35"/>
      <c r="V859" s="35"/>
      <c r="W859" s="35"/>
      <c r="X859" s="35"/>
      <c r="Y859" s="35"/>
      <c r="Z859" s="35"/>
      <c r="AA859" s="35"/>
      <c r="AB859" s="35"/>
      <c r="AC859" s="35"/>
      <c r="AD859" s="35"/>
      <c r="AE859" s="35"/>
      <c r="AR859" s="220" t="s">
        <v>209</v>
      </c>
      <c r="AT859" s="220" t="s">
        <v>205</v>
      </c>
      <c r="AU859" s="220" t="s">
        <v>82</v>
      </c>
      <c r="AY859" s="18" t="s">
        <v>203</v>
      </c>
      <c r="BE859" s="221">
        <f>IF(N859="základní",J859,0)</f>
        <v>0</v>
      </c>
      <c r="BF859" s="221">
        <f>IF(N859="snížená",J859,0)</f>
        <v>0</v>
      </c>
      <c r="BG859" s="221">
        <f>IF(N859="zákl. přenesená",J859,0)</f>
        <v>0</v>
      </c>
      <c r="BH859" s="221">
        <f>IF(N859="sníž. přenesená",J859,0)</f>
        <v>0</v>
      </c>
      <c r="BI859" s="221">
        <f>IF(N859="nulová",J859,0)</f>
        <v>0</v>
      </c>
      <c r="BJ859" s="18" t="s">
        <v>82</v>
      </c>
      <c r="BK859" s="221">
        <f>ROUND(I859*H859,2)</f>
        <v>0</v>
      </c>
      <c r="BL859" s="18" t="s">
        <v>209</v>
      </c>
      <c r="BM859" s="220" t="s">
        <v>4030</v>
      </c>
    </row>
    <row r="860" spans="1:65" s="13" customFormat="1" ht="22.5">
      <c r="B860" s="222"/>
      <c r="C860" s="223"/>
      <c r="D860" s="224" t="s">
        <v>211</v>
      </c>
      <c r="E860" s="225" t="s">
        <v>1</v>
      </c>
      <c r="F860" s="226" t="s">
        <v>6769</v>
      </c>
      <c r="G860" s="223"/>
      <c r="H860" s="225" t="s">
        <v>1</v>
      </c>
      <c r="I860" s="227"/>
      <c r="J860" s="223"/>
      <c r="K860" s="223"/>
      <c r="L860" s="228"/>
      <c r="M860" s="229"/>
      <c r="N860" s="230"/>
      <c r="O860" s="230"/>
      <c r="P860" s="230"/>
      <c r="Q860" s="230"/>
      <c r="R860" s="230"/>
      <c r="S860" s="230"/>
      <c r="T860" s="231"/>
      <c r="AT860" s="232" t="s">
        <v>211</v>
      </c>
      <c r="AU860" s="232" t="s">
        <v>82</v>
      </c>
      <c r="AV860" s="13" t="s">
        <v>82</v>
      </c>
      <c r="AW860" s="13" t="s">
        <v>31</v>
      </c>
      <c r="AX860" s="13" t="s">
        <v>75</v>
      </c>
      <c r="AY860" s="232" t="s">
        <v>203</v>
      </c>
    </row>
    <row r="861" spans="1:65" s="13" customFormat="1" ht="33.75">
      <c r="B861" s="222"/>
      <c r="C861" s="223"/>
      <c r="D861" s="224" t="s">
        <v>211</v>
      </c>
      <c r="E861" s="225" t="s">
        <v>1</v>
      </c>
      <c r="F861" s="226" t="s">
        <v>6770</v>
      </c>
      <c r="G861" s="223"/>
      <c r="H861" s="225" t="s">
        <v>1</v>
      </c>
      <c r="I861" s="227"/>
      <c r="J861" s="223"/>
      <c r="K861" s="223"/>
      <c r="L861" s="228"/>
      <c r="M861" s="229"/>
      <c r="N861" s="230"/>
      <c r="O861" s="230"/>
      <c r="P861" s="230"/>
      <c r="Q861" s="230"/>
      <c r="R861" s="230"/>
      <c r="S861" s="230"/>
      <c r="T861" s="231"/>
      <c r="AT861" s="232" t="s">
        <v>211</v>
      </c>
      <c r="AU861" s="232" t="s">
        <v>82</v>
      </c>
      <c r="AV861" s="13" t="s">
        <v>82</v>
      </c>
      <c r="AW861" s="13" t="s">
        <v>31</v>
      </c>
      <c r="AX861" s="13" t="s">
        <v>75</v>
      </c>
      <c r="AY861" s="232" t="s">
        <v>203</v>
      </c>
    </row>
    <row r="862" spans="1:65" s="13" customFormat="1" ht="11.25">
      <c r="B862" s="222"/>
      <c r="C862" s="223"/>
      <c r="D862" s="224" t="s">
        <v>211</v>
      </c>
      <c r="E862" s="225" t="s">
        <v>1</v>
      </c>
      <c r="F862" s="226" t="s">
        <v>6771</v>
      </c>
      <c r="G862" s="223"/>
      <c r="H862" s="225" t="s">
        <v>1</v>
      </c>
      <c r="I862" s="227"/>
      <c r="J862" s="223"/>
      <c r="K862" s="223"/>
      <c r="L862" s="228"/>
      <c r="M862" s="229"/>
      <c r="N862" s="230"/>
      <c r="O862" s="230"/>
      <c r="P862" s="230"/>
      <c r="Q862" s="230"/>
      <c r="R862" s="230"/>
      <c r="S862" s="230"/>
      <c r="T862" s="231"/>
      <c r="AT862" s="232" t="s">
        <v>211</v>
      </c>
      <c r="AU862" s="232" t="s">
        <v>82</v>
      </c>
      <c r="AV862" s="13" t="s">
        <v>82</v>
      </c>
      <c r="AW862" s="13" t="s">
        <v>31</v>
      </c>
      <c r="AX862" s="13" t="s">
        <v>75</v>
      </c>
      <c r="AY862" s="232" t="s">
        <v>203</v>
      </c>
    </row>
    <row r="863" spans="1:65" s="13" customFormat="1" ht="22.5">
      <c r="B863" s="222"/>
      <c r="C863" s="223"/>
      <c r="D863" s="224" t="s">
        <v>211</v>
      </c>
      <c r="E863" s="225" t="s">
        <v>1</v>
      </c>
      <c r="F863" s="226" t="s">
        <v>6772</v>
      </c>
      <c r="G863" s="223"/>
      <c r="H863" s="225" t="s">
        <v>1</v>
      </c>
      <c r="I863" s="227"/>
      <c r="J863" s="223"/>
      <c r="K863" s="223"/>
      <c r="L863" s="228"/>
      <c r="M863" s="229"/>
      <c r="N863" s="230"/>
      <c r="O863" s="230"/>
      <c r="P863" s="230"/>
      <c r="Q863" s="230"/>
      <c r="R863" s="230"/>
      <c r="S863" s="230"/>
      <c r="T863" s="231"/>
      <c r="AT863" s="232" t="s">
        <v>211</v>
      </c>
      <c r="AU863" s="232" t="s">
        <v>82</v>
      </c>
      <c r="AV863" s="13" t="s">
        <v>82</v>
      </c>
      <c r="AW863" s="13" t="s">
        <v>31</v>
      </c>
      <c r="AX863" s="13" t="s">
        <v>75</v>
      </c>
      <c r="AY863" s="232" t="s">
        <v>203</v>
      </c>
    </row>
    <row r="864" spans="1:65" s="13" customFormat="1" ht="11.25">
      <c r="B864" s="222"/>
      <c r="C864" s="223"/>
      <c r="D864" s="224" t="s">
        <v>211</v>
      </c>
      <c r="E864" s="225" t="s">
        <v>1</v>
      </c>
      <c r="F864" s="226" t="s">
        <v>6773</v>
      </c>
      <c r="G864" s="223"/>
      <c r="H864" s="225" t="s">
        <v>1</v>
      </c>
      <c r="I864" s="227"/>
      <c r="J864" s="223"/>
      <c r="K864" s="223"/>
      <c r="L864" s="228"/>
      <c r="M864" s="229"/>
      <c r="N864" s="230"/>
      <c r="O864" s="230"/>
      <c r="P864" s="230"/>
      <c r="Q864" s="230"/>
      <c r="R864" s="230"/>
      <c r="S864" s="230"/>
      <c r="T864" s="231"/>
      <c r="AT864" s="232" t="s">
        <v>211</v>
      </c>
      <c r="AU864" s="232" t="s">
        <v>82</v>
      </c>
      <c r="AV864" s="13" t="s">
        <v>82</v>
      </c>
      <c r="AW864" s="13" t="s">
        <v>31</v>
      </c>
      <c r="AX864" s="13" t="s">
        <v>75</v>
      </c>
      <c r="AY864" s="232" t="s">
        <v>203</v>
      </c>
    </row>
    <row r="865" spans="1:65" s="13" customFormat="1" ht="33.75">
      <c r="B865" s="222"/>
      <c r="C865" s="223"/>
      <c r="D865" s="224" t="s">
        <v>211</v>
      </c>
      <c r="E865" s="225" t="s">
        <v>1</v>
      </c>
      <c r="F865" s="226" t="s">
        <v>6774</v>
      </c>
      <c r="G865" s="223"/>
      <c r="H865" s="225" t="s">
        <v>1</v>
      </c>
      <c r="I865" s="227"/>
      <c r="J865" s="223"/>
      <c r="K865" s="223"/>
      <c r="L865" s="228"/>
      <c r="M865" s="229"/>
      <c r="N865" s="230"/>
      <c r="O865" s="230"/>
      <c r="P865" s="230"/>
      <c r="Q865" s="230"/>
      <c r="R865" s="230"/>
      <c r="S865" s="230"/>
      <c r="T865" s="231"/>
      <c r="AT865" s="232" t="s">
        <v>211</v>
      </c>
      <c r="AU865" s="232" t="s">
        <v>82</v>
      </c>
      <c r="AV865" s="13" t="s">
        <v>82</v>
      </c>
      <c r="AW865" s="13" t="s">
        <v>31</v>
      </c>
      <c r="AX865" s="13" t="s">
        <v>75</v>
      </c>
      <c r="AY865" s="232" t="s">
        <v>203</v>
      </c>
    </row>
    <row r="866" spans="1:65" s="13" customFormat="1" ht="22.5">
      <c r="B866" s="222"/>
      <c r="C866" s="223"/>
      <c r="D866" s="224" t="s">
        <v>211</v>
      </c>
      <c r="E866" s="225" t="s">
        <v>1</v>
      </c>
      <c r="F866" s="226" t="s">
        <v>6775</v>
      </c>
      <c r="G866" s="223"/>
      <c r="H866" s="225" t="s">
        <v>1</v>
      </c>
      <c r="I866" s="227"/>
      <c r="J866" s="223"/>
      <c r="K866" s="223"/>
      <c r="L866" s="228"/>
      <c r="M866" s="229"/>
      <c r="N866" s="230"/>
      <c r="O866" s="230"/>
      <c r="P866" s="230"/>
      <c r="Q866" s="230"/>
      <c r="R866" s="230"/>
      <c r="S866" s="230"/>
      <c r="T866" s="231"/>
      <c r="AT866" s="232" t="s">
        <v>211</v>
      </c>
      <c r="AU866" s="232" t="s">
        <v>82</v>
      </c>
      <c r="AV866" s="13" t="s">
        <v>82</v>
      </c>
      <c r="AW866" s="13" t="s">
        <v>31</v>
      </c>
      <c r="AX866" s="13" t="s">
        <v>75</v>
      </c>
      <c r="AY866" s="232" t="s">
        <v>203</v>
      </c>
    </row>
    <row r="867" spans="1:65" s="13" customFormat="1" ht="11.25">
      <c r="B867" s="222"/>
      <c r="C867" s="223"/>
      <c r="D867" s="224" t="s">
        <v>211</v>
      </c>
      <c r="E867" s="225" t="s">
        <v>1</v>
      </c>
      <c r="F867" s="226" t="s">
        <v>6776</v>
      </c>
      <c r="G867" s="223"/>
      <c r="H867" s="225" t="s">
        <v>1</v>
      </c>
      <c r="I867" s="227"/>
      <c r="J867" s="223"/>
      <c r="K867" s="223"/>
      <c r="L867" s="228"/>
      <c r="M867" s="229"/>
      <c r="N867" s="230"/>
      <c r="O867" s="230"/>
      <c r="P867" s="230"/>
      <c r="Q867" s="230"/>
      <c r="R867" s="230"/>
      <c r="S867" s="230"/>
      <c r="T867" s="231"/>
      <c r="AT867" s="232" t="s">
        <v>211</v>
      </c>
      <c r="AU867" s="232" t="s">
        <v>82</v>
      </c>
      <c r="AV867" s="13" t="s">
        <v>82</v>
      </c>
      <c r="AW867" s="13" t="s">
        <v>31</v>
      </c>
      <c r="AX867" s="13" t="s">
        <v>75</v>
      </c>
      <c r="AY867" s="232" t="s">
        <v>203</v>
      </c>
    </row>
    <row r="868" spans="1:65" s="13" customFormat="1" ht="11.25">
      <c r="B868" s="222"/>
      <c r="C868" s="223"/>
      <c r="D868" s="224" t="s">
        <v>211</v>
      </c>
      <c r="E868" s="225" t="s">
        <v>1</v>
      </c>
      <c r="F868" s="226" t="s">
        <v>6777</v>
      </c>
      <c r="G868" s="223"/>
      <c r="H868" s="225" t="s">
        <v>1</v>
      </c>
      <c r="I868" s="227"/>
      <c r="J868" s="223"/>
      <c r="K868" s="223"/>
      <c r="L868" s="228"/>
      <c r="M868" s="229"/>
      <c r="N868" s="230"/>
      <c r="O868" s="230"/>
      <c r="P868" s="230"/>
      <c r="Q868" s="230"/>
      <c r="R868" s="230"/>
      <c r="S868" s="230"/>
      <c r="T868" s="231"/>
      <c r="AT868" s="232" t="s">
        <v>211</v>
      </c>
      <c r="AU868" s="232" t="s">
        <v>82</v>
      </c>
      <c r="AV868" s="13" t="s">
        <v>82</v>
      </c>
      <c r="AW868" s="13" t="s">
        <v>31</v>
      </c>
      <c r="AX868" s="13" t="s">
        <v>75</v>
      </c>
      <c r="AY868" s="232" t="s">
        <v>203</v>
      </c>
    </row>
    <row r="869" spans="1:65" s="13" customFormat="1" ht="11.25">
      <c r="B869" s="222"/>
      <c r="C869" s="223"/>
      <c r="D869" s="224" t="s">
        <v>211</v>
      </c>
      <c r="E869" s="225" t="s">
        <v>1</v>
      </c>
      <c r="F869" s="226" t="s">
        <v>6864</v>
      </c>
      <c r="G869" s="223"/>
      <c r="H869" s="225" t="s">
        <v>1</v>
      </c>
      <c r="I869" s="227"/>
      <c r="J869" s="223"/>
      <c r="K869" s="223"/>
      <c r="L869" s="228"/>
      <c r="M869" s="229"/>
      <c r="N869" s="230"/>
      <c r="O869" s="230"/>
      <c r="P869" s="230"/>
      <c r="Q869" s="230"/>
      <c r="R869" s="230"/>
      <c r="S869" s="230"/>
      <c r="T869" s="231"/>
      <c r="AT869" s="232" t="s">
        <v>211</v>
      </c>
      <c r="AU869" s="232" t="s">
        <v>82</v>
      </c>
      <c r="AV869" s="13" t="s">
        <v>82</v>
      </c>
      <c r="AW869" s="13" t="s">
        <v>31</v>
      </c>
      <c r="AX869" s="13" t="s">
        <v>75</v>
      </c>
      <c r="AY869" s="232" t="s">
        <v>203</v>
      </c>
    </row>
    <row r="870" spans="1:65" s="14" customFormat="1" ht="11.25">
      <c r="B870" s="233"/>
      <c r="C870" s="234"/>
      <c r="D870" s="224" t="s">
        <v>211</v>
      </c>
      <c r="E870" s="235" t="s">
        <v>1</v>
      </c>
      <c r="F870" s="236" t="s">
        <v>82</v>
      </c>
      <c r="G870" s="234"/>
      <c r="H870" s="237">
        <v>1</v>
      </c>
      <c r="I870" s="238"/>
      <c r="J870" s="234"/>
      <c r="K870" s="234"/>
      <c r="L870" s="239"/>
      <c r="M870" s="240"/>
      <c r="N870" s="241"/>
      <c r="O870" s="241"/>
      <c r="P870" s="241"/>
      <c r="Q870" s="241"/>
      <c r="R870" s="241"/>
      <c r="S870" s="241"/>
      <c r="T870" s="242"/>
      <c r="AT870" s="243" t="s">
        <v>211</v>
      </c>
      <c r="AU870" s="243" t="s">
        <v>82</v>
      </c>
      <c r="AV870" s="14" t="s">
        <v>84</v>
      </c>
      <c r="AW870" s="14" t="s">
        <v>31</v>
      </c>
      <c r="AX870" s="14" t="s">
        <v>75</v>
      </c>
      <c r="AY870" s="243" t="s">
        <v>203</v>
      </c>
    </row>
    <row r="871" spans="1:65" s="15" customFormat="1" ht="11.25">
      <c r="B871" s="261"/>
      <c r="C871" s="262"/>
      <c r="D871" s="224" t="s">
        <v>211</v>
      </c>
      <c r="E871" s="263" t="s">
        <v>1</v>
      </c>
      <c r="F871" s="264" t="s">
        <v>5614</v>
      </c>
      <c r="G871" s="262"/>
      <c r="H871" s="265">
        <v>1</v>
      </c>
      <c r="I871" s="266"/>
      <c r="J871" s="262"/>
      <c r="K871" s="262"/>
      <c r="L871" s="267"/>
      <c r="M871" s="268"/>
      <c r="N871" s="269"/>
      <c r="O871" s="269"/>
      <c r="P871" s="269"/>
      <c r="Q871" s="269"/>
      <c r="R871" s="269"/>
      <c r="S871" s="269"/>
      <c r="T871" s="270"/>
      <c r="AT871" s="271" t="s">
        <v>211</v>
      </c>
      <c r="AU871" s="271" t="s">
        <v>82</v>
      </c>
      <c r="AV871" s="15" t="s">
        <v>209</v>
      </c>
      <c r="AW871" s="15" t="s">
        <v>31</v>
      </c>
      <c r="AX871" s="15" t="s">
        <v>82</v>
      </c>
      <c r="AY871" s="271" t="s">
        <v>203</v>
      </c>
    </row>
    <row r="872" spans="1:65" s="2" customFormat="1" ht="33" customHeight="1">
      <c r="A872" s="35"/>
      <c r="B872" s="36"/>
      <c r="C872" s="209" t="s">
        <v>3392</v>
      </c>
      <c r="D872" s="209" t="s">
        <v>205</v>
      </c>
      <c r="E872" s="210" t="s">
        <v>6911</v>
      </c>
      <c r="F872" s="211" t="s">
        <v>6779</v>
      </c>
      <c r="G872" s="212" t="s">
        <v>208</v>
      </c>
      <c r="H872" s="213">
        <v>1</v>
      </c>
      <c r="I872" s="214"/>
      <c r="J872" s="215">
        <f>ROUND(I872*H872,2)</f>
        <v>0</v>
      </c>
      <c r="K872" s="211" t="s">
        <v>1</v>
      </c>
      <c r="L872" s="40"/>
      <c r="M872" s="216" t="s">
        <v>1</v>
      </c>
      <c r="N872" s="217" t="s">
        <v>40</v>
      </c>
      <c r="O872" s="72"/>
      <c r="P872" s="218">
        <f>O872*H872</f>
        <v>0</v>
      </c>
      <c r="Q872" s="218">
        <v>0</v>
      </c>
      <c r="R872" s="218">
        <f>Q872*H872</f>
        <v>0</v>
      </c>
      <c r="S872" s="218">
        <v>0</v>
      </c>
      <c r="T872" s="219">
        <f>S872*H872</f>
        <v>0</v>
      </c>
      <c r="U872" s="35"/>
      <c r="V872" s="35"/>
      <c r="W872" s="35"/>
      <c r="X872" s="35"/>
      <c r="Y872" s="35"/>
      <c r="Z872" s="35"/>
      <c r="AA872" s="35"/>
      <c r="AB872" s="35"/>
      <c r="AC872" s="35"/>
      <c r="AD872" s="35"/>
      <c r="AE872" s="35"/>
      <c r="AR872" s="220" t="s">
        <v>209</v>
      </c>
      <c r="AT872" s="220" t="s">
        <v>205</v>
      </c>
      <c r="AU872" s="220" t="s">
        <v>82</v>
      </c>
      <c r="AY872" s="18" t="s">
        <v>203</v>
      </c>
      <c r="BE872" s="221">
        <f>IF(N872="základní",J872,0)</f>
        <v>0</v>
      </c>
      <c r="BF872" s="221">
        <f>IF(N872="snížená",J872,0)</f>
        <v>0</v>
      </c>
      <c r="BG872" s="221">
        <f>IF(N872="zákl. přenesená",J872,0)</f>
        <v>0</v>
      </c>
      <c r="BH872" s="221">
        <f>IF(N872="sníž. přenesená",J872,0)</f>
        <v>0</v>
      </c>
      <c r="BI872" s="221">
        <f>IF(N872="nulová",J872,0)</f>
        <v>0</v>
      </c>
      <c r="BJ872" s="18" t="s">
        <v>82</v>
      </c>
      <c r="BK872" s="221">
        <f>ROUND(I872*H872,2)</f>
        <v>0</v>
      </c>
      <c r="BL872" s="18" t="s">
        <v>209</v>
      </c>
      <c r="BM872" s="220" t="s">
        <v>4039</v>
      </c>
    </row>
    <row r="873" spans="1:65" s="13" customFormat="1" ht="22.5">
      <c r="B873" s="222"/>
      <c r="C873" s="223"/>
      <c r="D873" s="224" t="s">
        <v>211</v>
      </c>
      <c r="E873" s="225" t="s">
        <v>1</v>
      </c>
      <c r="F873" s="226" t="s">
        <v>6769</v>
      </c>
      <c r="G873" s="223"/>
      <c r="H873" s="225" t="s">
        <v>1</v>
      </c>
      <c r="I873" s="227"/>
      <c r="J873" s="223"/>
      <c r="K873" s="223"/>
      <c r="L873" s="228"/>
      <c r="M873" s="229"/>
      <c r="N873" s="230"/>
      <c r="O873" s="230"/>
      <c r="P873" s="230"/>
      <c r="Q873" s="230"/>
      <c r="R873" s="230"/>
      <c r="S873" s="230"/>
      <c r="T873" s="231"/>
      <c r="AT873" s="232" t="s">
        <v>211</v>
      </c>
      <c r="AU873" s="232" t="s">
        <v>82</v>
      </c>
      <c r="AV873" s="13" t="s">
        <v>82</v>
      </c>
      <c r="AW873" s="13" t="s">
        <v>31</v>
      </c>
      <c r="AX873" s="13" t="s">
        <v>75</v>
      </c>
      <c r="AY873" s="232" t="s">
        <v>203</v>
      </c>
    </row>
    <row r="874" spans="1:65" s="13" customFormat="1" ht="33.75">
      <c r="B874" s="222"/>
      <c r="C874" s="223"/>
      <c r="D874" s="224" t="s">
        <v>211</v>
      </c>
      <c r="E874" s="225" t="s">
        <v>1</v>
      </c>
      <c r="F874" s="226" t="s">
        <v>6770</v>
      </c>
      <c r="G874" s="223"/>
      <c r="H874" s="225" t="s">
        <v>1</v>
      </c>
      <c r="I874" s="227"/>
      <c r="J874" s="223"/>
      <c r="K874" s="223"/>
      <c r="L874" s="228"/>
      <c r="M874" s="229"/>
      <c r="N874" s="230"/>
      <c r="O874" s="230"/>
      <c r="P874" s="230"/>
      <c r="Q874" s="230"/>
      <c r="R874" s="230"/>
      <c r="S874" s="230"/>
      <c r="T874" s="231"/>
      <c r="AT874" s="232" t="s">
        <v>211</v>
      </c>
      <c r="AU874" s="232" t="s">
        <v>82</v>
      </c>
      <c r="AV874" s="13" t="s">
        <v>82</v>
      </c>
      <c r="AW874" s="13" t="s">
        <v>31</v>
      </c>
      <c r="AX874" s="13" t="s">
        <v>75</v>
      </c>
      <c r="AY874" s="232" t="s">
        <v>203</v>
      </c>
    </row>
    <row r="875" spans="1:65" s="13" customFormat="1" ht="11.25">
      <c r="B875" s="222"/>
      <c r="C875" s="223"/>
      <c r="D875" s="224" t="s">
        <v>211</v>
      </c>
      <c r="E875" s="225" t="s">
        <v>1</v>
      </c>
      <c r="F875" s="226" t="s">
        <v>6771</v>
      </c>
      <c r="G875" s="223"/>
      <c r="H875" s="225" t="s">
        <v>1</v>
      </c>
      <c r="I875" s="227"/>
      <c r="J875" s="223"/>
      <c r="K875" s="223"/>
      <c r="L875" s="228"/>
      <c r="M875" s="229"/>
      <c r="N875" s="230"/>
      <c r="O875" s="230"/>
      <c r="P875" s="230"/>
      <c r="Q875" s="230"/>
      <c r="R875" s="230"/>
      <c r="S875" s="230"/>
      <c r="T875" s="231"/>
      <c r="AT875" s="232" t="s">
        <v>211</v>
      </c>
      <c r="AU875" s="232" t="s">
        <v>82</v>
      </c>
      <c r="AV875" s="13" t="s">
        <v>82</v>
      </c>
      <c r="AW875" s="13" t="s">
        <v>31</v>
      </c>
      <c r="AX875" s="13" t="s">
        <v>75</v>
      </c>
      <c r="AY875" s="232" t="s">
        <v>203</v>
      </c>
    </row>
    <row r="876" spans="1:65" s="13" customFormat="1" ht="22.5">
      <c r="B876" s="222"/>
      <c r="C876" s="223"/>
      <c r="D876" s="224" t="s">
        <v>211</v>
      </c>
      <c r="E876" s="225" t="s">
        <v>1</v>
      </c>
      <c r="F876" s="226" t="s">
        <v>6772</v>
      </c>
      <c r="G876" s="223"/>
      <c r="H876" s="225" t="s">
        <v>1</v>
      </c>
      <c r="I876" s="227"/>
      <c r="J876" s="223"/>
      <c r="K876" s="223"/>
      <c r="L876" s="228"/>
      <c r="M876" s="229"/>
      <c r="N876" s="230"/>
      <c r="O876" s="230"/>
      <c r="P876" s="230"/>
      <c r="Q876" s="230"/>
      <c r="R876" s="230"/>
      <c r="S876" s="230"/>
      <c r="T876" s="231"/>
      <c r="AT876" s="232" t="s">
        <v>211</v>
      </c>
      <c r="AU876" s="232" t="s">
        <v>82</v>
      </c>
      <c r="AV876" s="13" t="s">
        <v>82</v>
      </c>
      <c r="AW876" s="13" t="s">
        <v>31</v>
      </c>
      <c r="AX876" s="13" t="s">
        <v>75</v>
      </c>
      <c r="AY876" s="232" t="s">
        <v>203</v>
      </c>
    </row>
    <row r="877" spans="1:65" s="13" customFormat="1" ht="11.25">
      <c r="B877" s="222"/>
      <c r="C877" s="223"/>
      <c r="D877" s="224" t="s">
        <v>211</v>
      </c>
      <c r="E877" s="225" t="s">
        <v>1</v>
      </c>
      <c r="F877" s="226" t="s">
        <v>6773</v>
      </c>
      <c r="G877" s="223"/>
      <c r="H877" s="225" t="s">
        <v>1</v>
      </c>
      <c r="I877" s="227"/>
      <c r="J877" s="223"/>
      <c r="K877" s="223"/>
      <c r="L877" s="228"/>
      <c r="M877" s="229"/>
      <c r="N877" s="230"/>
      <c r="O877" s="230"/>
      <c r="P877" s="230"/>
      <c r="Q877" s="230"/>
      <c r="R877" s="230"/>
      <c r="S877" s="230"/>
      <c r="T877" s="231"/>
      <c r="AT877" s="232" t="s">
        <v>211</v>
      </c>
      <c r="AU877" s="232" t="s">
        <v>82</v>
      </c>
      <c r="AV877" s="13" t="s">
        <v>82</v>
      </c>
      <c r="AW877" s="13" t="s">
        <v>31</v>
      </c>
      <c r="AX877" s="13" t="s">
        <v>75</v>
      </c>
      <c r="AY877" s="232" t="s">
        <v>203</v>
      </c>
    </row>
    <row r="878" spans="1:65" s="13" customFormat="1" ht="33.75">
      <c r="B878" s="222"/>
      <c r="C878" s="223"/>
      <c r="D878" s="224" t="s">
        <v>211</v>
      </c>
      <c r="E878" s="225" t="s">
        <v>1</v>
      </c>
      <c r="F878" s="226" t="s">
        <v>6774</v>
      </c>
      <c r="G878" s="223"/>
      <c r="H878" s="225" t="s">
        <v>1</v>
      </c>
      <c r="I878" s="227"/>
      <c r="J878" s="223"/>
      <c r="K878" s="223"/>
      <c r="L878" s="228"/>
      <c r="M878" s="229"/>
      <c r="N878" s="230"/>
      <c r="O878" s="230"/>
      <c r="P878" s="230"/>
      <c r="Q878" s="230"/>
      <c r="R878" s="230"/>
      <c r="S878" s="230"/>
      <c r="T878" s="231"/>
      <c r="AT878" s="232" t="s">
        <v>211</v>
      </c>
      <c r="AU878" s="232" t="s">
        <v>82</v>
      </c>
      <c r="AV878" s="13" t="s">
        <v>82</v>
      </c>
      <c r="AW878" s="13" t="s">
        <v>31</v>
      </c>
      <c r="AX878" s="13" t="s">
        <v>75</v>
      </c>
      <c r="AY878" s="232" t="s">
        <v>203</v>
      </c>
    </row>
    <row r="879" spans="1:65" s="13" customFormat="1" ht="22.5">
      <c r="B879" s="222"/>
      <c r="C879" s="223"/>
      <c r="D879" s="224" t="s">
        <v>211</v>
      </c>
      <c r="E879" s="225" t="s">
        <v>1</v>
      </c>
      <c r="F879" s="226" t="s">
        <v>6775</v>
      </c>
      <c r="G879" s="223"/>
      <c r="H879" s="225" t="s">
        <v>1</v>
      </c>
      <c r="I879" s="227"/>
      <c r="J879" s="223"/>
      <c r="K879" s="223"/>
      <c r="L879" s="228"/>
      <c r="M879" s="229"/>
      <c r="N879" s="230"/>
      <c r="O879" s="230"/>
      <c r="P879" s="230"/>
      <c r="Q879" s="230"/>
      <c r="R879" s="230"/>
      <c r="S879" s="230"/>
      <c r="T879" s="231"/>
      <c r="AT879" s="232" t="s">
        <v>211</v>
      </c>
      <c r="AU879" s="232" t="s">
        <v>82</v>
      </c>
      <c r="AV879" s="13" t="s">
        <v>82</v>
      </c>
      <c r="AW879" s="13" t="s">
        <v>31</v>
      </c>
      <c r="AX879" s="13" t="s">
        <v>75</v>
      </c>
      <c r="AY879" s="232" t="s">
        <v>203</v>
      </c>
    </row>
    <row r="880" spans="1:65" s="13" customFormat="1" ht="11.25">
      <c r="B880" s="222"/>
      <c r="C880" s="223"/>
      <c r="D880" s="224" t="s">
        <v>211</v>
      </c>
      <c r="E880" s="225" t="s">
        <v>1</v>
      </c>
      <c r="F880" s="226" t="s">
        <v>6776</v>
      </c>
      <c r="G880" s="223"/>
      <c r="H880" s="225" t="s">
        <v>1</v>
      </c>
      <c r="I880" s="227"/>
      <c r="J880" s="223"/>
      <c r="K880" s="223"/>
      <c r="L880" s="228"/>
      <c r="M880" s="229"/>
      <c r="N880" s="230"/>
      <c r="O880" s="230"/>
      <c r="P880" s="230"/>
      <c r="Q880" s="230"/>
      <c r="R880" s="230"/>
      <c r="S880" s="230"/>
      <c r="T880" s="231"/>
      <c r="AT880" s="232" t="s">
        <v>211</v>
      </c>
      <c r="AU880" s="232" t="s">
        <v>82</v>
      </c>
      <c r="AV880" s="13" t="s">
        <v>82</v>
      </c>
      <c r="AW880" s="13" t="s">
        <v>31</v>
      </c>
      <c r="AX880" s="13" t="s">
        <v>75</v>
      </c>
      <c r="AY880" s="232" t="s">
        <v>203</v>
      </c>
    </row>
    <row r="881" spans="1:65" s="13" customFormat="1" ht="11.25">
      <c r="B881" s="222"/>
      <c r="C881" s="223"/>
      <c r="D881" s="224" t="s">
        <v>211</v>
      </c>
      <c r="E881" s="225" t="s">
        <v>1</v>
      </c>
      <c r="F881" s="226" t="s">
        <v>6777</v>
      </c>
      <c r="G881" s="223"/>
      <c r="H881" s="225" t="s">
        <v>1</v>
      </c>
      <c r="I881" s="227"/>
      <c r="J881" s="223"/>
      <c r="K881" s="223"/>
      <c r="L881" s="228"/>
      <c r="M881" s="229"/>
      <c r="N881" s="230"/>
      <c r="O881" s="230"/>
      <c r="P881" s="230"/>
      <c r="Q881" s="230"/>
      <c r="R881" s="230"/>
      <c r="S881" s="230"/>
      <c r="T881" s="231"/>
      <c r="AT881" s="232" t="s">
        <v>211</v>
      </c>
      <c r="AU881" s="232" t="s">
        <v>82</v>
      </c>
      <c r="AV881" s="13" t="s">
        <v>82</v>
      </c>
      <c r="AW881" s="13" t="s">
        <v>31</v>
      </c>
      <c r="AX881" s="13" t="s">
        <v>75</v>
      </c>
      <c r="AY881" s="232" t="s">
        <v>203</v>
      </c>
    </row>
    <row r="882" spans="1:65" s="13" customFormat="1" ht="11.25">
      <c r="B882" s="222"/>
      <c r="C882" s="223"/>
      <c r="D882" s="224" t="s">
        <v>211</v>
      </c>
      <c r="E882" s="225" t="s">
        <v>1</v>
      </c>
      <c r="F882" s="226" t="s">
        <v>6864</v>
      </c>
      <c r="G882" s="223"/>
      <c r="H882" s="225" t="s">
        <v>1</v>
      </c>
      <c r="I882" s="227"/>
      <c r="J882" s="223"/>
      <c r="K882" s="223"/>
      <c r="L882" s="228"/>
      <c r="M882" s="229"/>
      <c r="N882" s="230"/>
      <c r="O882" s="230"/>
      <c r="P882" s="230"/>
      <c r="Q882" s="230"/>
      <c r="R882" s="230"/>
      <c r="S882" s="230"/>
      <c r="T882" s="231"/>
      <c r="AT882" s="232" t="s">
        <v>211</v>
      </c>
      <c r="AU882" s="232" t="s">
        <v>82</v>
      </c>
      <c r="AV882" s="13" t="s">
        <v>82</v>
      </c>
      <c r="AW882" s="13" t="s">
        <v>31</v>
      </c>
      <c r="AX882" s="13" t="s">
        <v>75</v>
      </c>
      <c r="AY882" s="232" t="s">
        <v>203</v>
      </c>
    </row>
    <row r="883" spans="1:65" s="14" customFormat="1" ht="11.25">
      <c r="B883" s="233"/>
      <c r="C883" s="234"/>
      <c r="D883" s="224" t="s">
        <v>211</v>
      </c>
      <c r="E883" s="235" t="s">
        <v>1</v>
      </c>
      <c r="F883" s="236" t="s">
        <v>82</v>
      </c>
      <c r="G883" s="234"/>
      <c r="H883" s="237">
        <v>1</v>
      </c>
      <c r="I883" s="238"/>
      <c r="J883" s="234"/>
      <c r="K883" s="234"/>
      <c r="L883" s="239"/>
      <c r="M883" s="240"/>
      <c r="N883" s="241"/>
      <c r="O883" s="241"/>
      <c r="P883" s="241"/>
      <c r="Q883" s="241"/>
      <c r="R883" s="241"/>
      <c r="S883" s="241"/>
      <c r="T883" s="242"/>
      <c r="AT883" s="243" t="s">
        <v>211</v>
      </c>
      <c r="AU883" s="243" t="s">
        <v>82</v>
      </c>
      <c r="AV883" s="14" t="s">
        <v>84</v>
      </c>
      <c r="AW883" s="14" t="s">
        <v>31</v>
      </c>
      <c r="AX883" s="14" t="s">
        <v>75</v>
      </c>
      <c r="AY883" s="243" t="s">
        <v>203</v>
      </c>
    </row>
    <row r="884" spans="1:65" s="15" customFormat="1" ht="11.25">
      <c r="B884" s="261"/>
      <c r="C884" s="262"/>
      <c r="D884" s="224" t="s">
        <v>211</v>
      </c>
      <c r="E884" s="263" t="s">
        <v>1</v>
      </c>
      <c r="F884" s="264" t="s">
        <v>5614</v>
      </c>
      <c r="G884" s="262"/>
      <c r="H884" s="265">
        <v>1</v>
      </c>
      <c r="I884" s="266"/>
      <c r="J884" s="262"/>
      <c r="K884" s="262"/>
      <c r="L884" s="267"/>
      <c r="M884" s="268"/>
      <c r="N884" s="269"/>
      <c r="O884" s="269"/>
      <c r="P884" s="269"/>
      <c r="Q884" s="269"/>
      <c r="R884" s="269"/>
      <c r="S884" s="269"/>
      <c r="T884" s="270"/>
      <c r="AT884" s="271" t="s">
        <v>211</v>
      </c>
      <c r="AU884" s="271" t="s">
        <v>82</v>
      </c>
      <c r="AV884" s="15" t="s">
        <v>209</v>
      </c>
      <c r="AW884" s="15" t="s">
        <v>31</v>
      </c>
      <c r="AX884" s="15" t="s">
        <v>82</v>
      </c>
      <c r="AY884" s="271" t="s">
        <v>203</v>
      </c>
    </row>
    <row r="885" spans="1:65" s="2" customFormat="1" ht="33" customHeight="1">
      <c r="A885" s="35"/>
      <c r="B885" s="36"/>
      <c r="C885" s="209" t="s">
        <v>3396</v>
      </c>
      <c r="D885" s="209" t="s">
        <v>205</v>
      </c>
      <c r="E885" s="210" t="s">
        <v>6912</v>
      </c>
      <c r="F885" s="211" t="s">
        <v>6781</v>
      </c>
      <c r="G885" s="212" t="s">
        <v>208</v>
      </c>
      <c r="H885" s="213">
        <v>1</v>
      </c>
      <c r="I885" s="214"/>
      <c r="J885" s="215">
        <f>ROUND(I885*H885,2)</f>
        <v>0</v>
      </c>
      <c r="K885" s="211" t="s">
        <v>1</v>
      </c>
      <c r="L885" s="40"/>
      <c r="M885" s="216" t="s">
        <v>1</v>
      </c>
      <c r="N885" s="217" t="s">
        <v>40</v>
      </c>
      <c r="O885" s="72"/>
      <c r="P885" s="218">
        <f>O885*H885</f>
        <v>0</v>
      </c>
      <c r="Q885" s="218">
        <v>0</v>
      </c>
      <c r="R885" s="218">
        <f>Q885*H885</f>
        <v>0</v>
      </c>
      <c r="S885" s="218">
        <v>0</v>
      </c>
      <c r="T885" s="219">
        <f>S885*H885</f>
        <v>0</v>
      </c>
      <c r="U885" s="35"/>
      <c r="V885" s="35"/>
      <c r="W885" s="35"/>
      <c r="X885" s="35"/>
      <c r="Y885" s="35"/>
      <c r="Z885" s="35"/>
      <c r="AA885" s="35"/>
      <c r="AB885" s="35"/>
      <c r="AC885" s="35"/>
      <c r="AD885" s="35"/>
      <c r="AE885" s="35"/>
      <c r="AR885" s="220" t="s">
        <v>209</v>
      </c>
      <c r="AT885" s="220" t="s">
        <v>205</v>
      </c>
      <c r="AU885" s="220" t="s">
        <v>82</v>
      </c>
      <c r="AY885" s="18" t="s">
        <v>203</v>
      </c>
      <c r="BE885" s="221">
        <f>IF(N885="základní",J885,0)</f>
        <v>0</v>
      </c>
      <c r="BF885" s="221">
        <f>IF(N885="snížená",J885,0)</f>
        <v>0</v>
      </c>
      <c r="BG885" s="221">
        <f>IF(N885="zákl. přenesená",J885,0)</f>
        <v>0</v>
      </c>
      <c r="BH885" s="221">
        <f>IF(N885="sníž. přenesená",J885,0)</f>
        <v>0</v>
      </c>
      <c r="BI885" s="221">
        <f>IF(N885="nulová",J885,0)</f>
        <v>0</v>
      </c>
      <c r="BJ885" s="18" t="s">
        <v>82</v>
      </c>
      <c r="BK885" s="221">
        <f>ROUND(I885*H885,2)</f>
        <v>0</v>
      </c>
      <c r="BL885" s="18" t="s">
        <v>209</v>
      </c>
      <c r="BM885" s="220" t="s">
        <v>4047</v>
      </c>
    </row>
    <row r="886" spans="1:65" s="13" customFormat="1" ht="22.5">
      <c r="B886" s="222"/>
      <c r="C886" s="223"/>
      <c r="D886" s="224" t="s">
        <v>211</v>
      </c>
      <c r="E886" s="225" t="s">
        <v>1</v>
      </c>
      <c r="F886" s="226" t="s">
        <v>6769</v>
      </c>
      <c r="G886" s="223"/>
      <c r="H886" s="225" t="s">
        <v>1</v>
      </c>
      <c r="I886" s="227"/>
      <c r="J886" s="223"/>
      <c r="K886" s="223"/>
      <c r="L886" s="228"/>
      <c r="M886" s="229"/>
      <c r="N886" s="230"/>
      <c r="O886" s="230"/>
      <c r="P886" s="230"/>
      <c r="Q886" s="230"/>
      <c r="R886" s="230"/>
      <c r="S886" s="230"/>
      <c r="T886" s="231"/>
      <c r="AT886" s="232" t="s">
        <v>211</v>
      </c>
      <c r="AU886" s="232" t="s">
        <v>82</v>
      </c>
      <c r="AV886" s="13" t="s">
        <v>82</v>
      </c>
      <c r="AW886" s="13" t="s">
        <v>31</v>
      </c>
      <c r="AX886" s="13" t="s">
        <v>75</v>
      </c>
      <c r="AY886" s="232" t="s">
        <v>203</v>
      </c>
    </row>
    <row r="887" spans="1:65" s="13" customFormat="1" ht="33.75">
      <c r="B887" s="222"/>
      <c r="C887" s="223"/>
      <c r="D887" s="224" t="s">
        <v>211</v>
      </c>
      <c r="E887" s="225" t="s">
        <v>1</v>
      </c>
      <c r="F887" s="226" t="s">
        <v>6770</v>
      </c>
      <c r="G887" s="223"/>
      <c r="H887" s="225" t="s">
        <v>1</v>
      </c>
      <c r="I887" s="227"/>
      <c r="J887" s="223"/>
      <c r="K887" s="223"/>
      <c r="L887" s="228"/>
      <c r="M887" s="229"/>
      <c r="N887" s="230"/>
      <c r="O887" s="230"/>
      <c r="P887" s="230"/>
      <c r="Q887" s="230"/>
      <c r="R887" s="230"/>
      <c r="S887" s="230"/>
      <c r="T887" s="231"/>
      <c r="AT887" s="232" t="s">
        <v>211</v>
      </c>
      <c r="AU887" s="232" t="s">
        <v>82</v>
      </c>
      <c r="AV887" s="13" t="s">
        <v>82</v>
      </c>
      <c r="AW887" s="13" t="s">
        <v>31</v>
      </c>
      <c r="AX887" s="13" t="s">
        <v>75</v>
      </c>
      <c r="AY887" s="232" t="s">
        <v>203</v>
      </c>
    </row>
    <row r="888" spans="1:65" s="13" customFormat="1" ht="11.25">
      <c r="B888" s="222"/>
      <c r="C888" s="223"/>
      <c r="D888" s="224" t="s">
        <v>211</v>
      </c>
      <c r="E888" s="225" t="s">
        <v>1</v>
      </c>
      <c r="F888" s="226" t="s">
        <v>6771</v>
      </c>
      <c r="G888" s="223"/>
      <c r="H888" s="225" t="s">
        <v>1</v>
      </c>
      <c r="I888" s="227"/>
      <c r="J888" s="223"/>
      <c r="K888" s="223"/>
      <c r="L888" s="228"/>
      <c r="M888" s="229"/>
      <c r="N888" s="230"/>
      <c r="O888" s="230"/>
      <c r="P888" s="230"/>
      <c r="Q888" s="230"/>
      <c r="R888" s="230"/>
      <c r="S888" s="230"/>
      <c r="T888" s="231"/>
      <c r="AT888" s="232" t="s">
        <v>211</v>
      </c>
      <c r="AU888" s="232" t="s">
        <v>82</v>
      </c>
      <c r="AV888" s="13" t="s">
        <v>82</v>
      </c>
      <c r="AW888" s="13" t="s">
        <v>31</v>
      </c>
      <c r="AX888" s="13" t="s">
        <v>75</v>
      </c>
      <c r="AY888" s="232" t="s">
        <v>203</v>
      </c>
    </row>
    <row r="889" spans="1:65" s="13" customFormat="1" ht="22.5">
      <c r="B889" s="222"/>
      <c r="C889" s="223"/>
      <c r="D889" s="224" t="s">
        <v>211</v>
      </c>
      <c r="E889" s="225" t="s">
        <v>1</v>
      </c>
      <c r="F889" s="226" t="s">
        <v>6772</v>
      </c>
      <c r="G889" s="223"/>
      <c r="H889" s="225" t="s">
        <v>1</v>
      </c>
      <c r="I889" s="227"/>
      <c r="J889" s="223"/>
      <c r="K889" s="223"/>
      <c r="L889" s="228"/>
      <c r="M889" s="229"/>
      <c r="N889" s="230"/>
      <c r="O889" s="230"/>
      <c r="P889" s="230"/>
      <c r="Q889" s="230"/>
      <c r="R889" s="230"/>
      <c r="S889" s="230"/>
      <c r="T889" s="231"/>
      <c r="AT889" s="232" t="s">
        <v>211</v>
      </c>
      <c r="AU889" s="232" t="s">
        <v>82</v>
      </c>
      <c r="AV889" s="13" t="s">
        <v>82</v>
      </c>
      <c r="AW889" s="13" t="s">
        <v>31</v>
      </c>
      <c r="AX889" s="13" t="s">
        <v>75</v>
      </c>
      <c r="AY889" s="232" t="s">
        <v>203</v>
      </c>
    </row>
    <row r="890" spans="1:65" s="13" customFormat="1" ht="11.25">
      <c r="B890" s="222"/>
      <c r="C890" s="223"/>
      <c r="D890" s="224" t="s">
        <v>211</v>
      </c>
      <c r="E890" s="225" t="s">
        <v>1</v>
      </c>
      <c r="F890" s="226" t="s">
        <v>6773</v>
      </c>
      <c r="G890" s="223"/>
      <c r="H890" s="225" t="s">
        <v>1</v>
      </c>
      <c r="I890" s="227"/>
      <c r="J890" s="223"/>
      <c r="K890" s="223"/>
      <c r="L890" s="228"/>
      <c r="M890" s="229"/>
      <c r="N890" s="230"/>
      <c r="O890" s="230"/>
      <c r="P890" s="230"/>
      <c r="Q890" s="230"/>
      <c r="R890" s="230"/>
      <c r="S890" s="230"/>
      <c r="T890" s="231"/>
      <c r="AT890" s="232" t="s">
        <v>211</v>
      </c>
      <c r="AU890" s="232" t="s">
        <v>82</v>
      </c>
      <c r="AV890" s="13" t="s">
        <v>82</v>
      </c>
      <c r="AW890" s="13" t="s">
        <v>31</v>
      </c>
      <c r="AX890" s="13" t="s">
        <v>75</v>
      </c>
      <c r="AY890" s="232" t="s">
        <v>203</v>
      </c>
    </row>
    <row r="891" spans="1:65" s="13" customFormat="1" ht="33.75">
      <c r="B891" s="222"/>
      <c r="C891" s="223"/>
      <c r="D891" s="224" t="s">
        <v>211</v>
      </c>
      <c r="E891" s="225" t="s">
        <v>1</v>
      </c>
      <c r="F891" s="226" t="s">
        <v>6774</v>
      </c>
      <c r="G891" s="223"/>
      <c r="H891" s="225" t="s">
        <v>1</v>
      </c>
      <c r="I891" s="227"/>
      <c r="J891" s="223"/>
      <c r="K891" s="223"/>
      <c r="L891" s="228"/>
      <c r="M891" s="229"/>
      <c r="N891" s="230"/>
      <c r="O891" s="230"/>
      <c r="P891" s="230"/>
      <c r="Q891" s="230"/>
      <c r="R891" s="230"/>
      <c r="S891" s="230"/>
      <c r="T891" s="231"/>
      <c r="AT891" s="232" t="s">
        <v>211</v>
      </c>
      <c r="AU891" s="232" t="s">
        <v>82</v>
      </c>
      <c r="AV891" s="13" t="s">
        <v>82</v>
      </c>
      <c r="AW891" s="13" t="s">
        <v>31</v>
      </c>
      <c r="AX891" s="13" t="s">
        <v>75</v>
      </c>
      <c r="AY891" s="232" t="s">
        <v>203</v>
      </c>
    </row>
    <row r="892" spans="1:65" s="13" customFormat="1" ht="22.5">
      <c r="B892" s="222"/>
      <c r="C892" s="223"/>
      <c r="D892" s="224" t="s">
        <v>211</v>
      </c>
      <c r="E892" s="225" t="s">
        <v>1</v>
      </c>
      <c r="F892" s="226" t="s">
        <v>6775</v>
      </c>
      <c r="G892" s="223"/>
      <c r="H892" s="225" t="s">
        <v>1</v>
      </c>
      <c r="I892" s="227"/>
      <c r="J892" s="223"/>
      <c r="K892" s="223"/>
      <c r="L892" s="228"/>
      <c r="M892" s="229"/>
      <c r="N892" s="230"/>
      <c r="O892" s="230"/>
      <c r="P892" s="230"/>
      <c r="Q892" s="230"/>
      <c r="R892" s="230"/>
      <c r="S892" s="230"/>
      <c r="T892" s="231"/>
      <c r="AT892" s="232" t="s">
        <v>211</v>
      </c>
      <c r="AU892" s="232" t="s">
        <v>82</v>
      </c>
      <c r="AV892" s="13" t="s">
        <v>82</v>
      </c>
      <c r="AW892" s="13" t="s">
        <v>31</v>
      </c>
      <c r="AX892" s="13" t="s">
        <v>75</v>
      </c>
      <c r="AY892" s="232" t="s">
        <v>203</v>
      </c>
    </row>
    <row r="893" spans="1:65" s="13" customFormat="1" ht="11.25">
      <c r="B893" s="222"/>
      <c r="C893" s="223"/>
      <c r="D893" s="224" t="s">
        <v>211</v>
      </c>
      <c r="E893" s="225" t="s">
        <v>1</v>
      </c>
      <c r="F893" s="226" t="s">
        <v>6776</v>
      </c>
      <c r="G893" s="223"/>
      <c r="H893" s="225" t="s">
        <v>1</v>
      </c>
      <c r="I893" s="227"/>
      <c r="J893" s="223"/>
      <c r="K893" s="223"/>
      <c r="L893" s="228"/>
      <c r="M893" s="229"/>
      <c r="N893" s="230"/>
      <c r="O893" s="230"/>
      <c r="P893" s="230"/>
      <c r="Q893" s="230"/>
      <c r="R893" s="230"/>
      <c r="S893" s="230"/>
      <c r="T893" s="231"/>
      <c r="AT893" s="232" t="s">
        <v>211</v>
      </c>
      <c r="AU893" s="232" t="s">
        <v>82</v>
      </c>
      <c r="AV893" s="13" t="s">
        <v>82</v>
      </c>
      <c r="AW893" s="13" t="s">
        <v>31</v>
      </c>
      <c r="AX893" s="13" t="s">
        <v>75</v>
      </c>
      <c r="AY893" s="232" t="s">
        <v>203</v>
      </c>
    </row>
    <row r="894" spans="1:65" s="13" customFormat="1" ht="11.25">
      <c r="B894" s="222"/>
      <c r="C894" s="223"/>
      <c r="D894" s="224" t="s">
        <v>211</v>
      </c>
      <c r="E894" s="225" t="s">
        <v>1</v>
      </c>
      <c r="F894" s="226" t="s">
        <v>6777</v>
      </c>
      <c r="G894" s="223"/>
      <c r="H894" s="225" t="s">
        <v>1</v>
      </c>
      <c r="I894" s="227"/>
      <c r="J894" s="223"/>
      <c r="K894" s="223"/>
      <c r="L894" s="228"/>
      <c r="M894" s="229"/>
      <c r="N894" s="230"/>
      <c r="O894" s="230"/>
      <c r="P894" s="230"/>
      <c r="Q894" s="230"/>
      <c r="R894" s="230"/>
      <c r="S894" s="230"/>
      <c r="T894" s="231"/>
      <c r="AT894" s="232" t="s">
        <v>211</v>
      </c>
      <c r="AU894" s="232" t="s">
        <v>82</v>
      </c>
      <c r="AV894" s="13" t="s">
        <v>82</v>
      </c>
      <c r="AW894" s="13" t="s">
        <v>31</v>
      </c>
      <c r="AX894" s="13" t="s">
        <v>75</v>
      </c>
      <c r="AY894" s="232" t="s">
        <v>203</v>
      </c>
    </row>
    <row r="895" spans="1:65" s="13" customFormat="1" ht="11.25">
      <c r="B895" s="222"/>
      <c r="C895" s="223"/>
      <c r="D895" s="224" t="s">
        <v>211</v>
      </c>
      <c r="E895" s="225" t="s">
        <v>1</v>
      </c>
      <c r="F895" s="226" t="s">
        <v>6864</v>
      </c>
      <c r="G895" s="223"/>
      <c r="H895" s="225" t="s">
        <v>1</v>
      </c>
      <c r="I895" s="227"/>
      <c r="J895" s="223"/>
      <c r="K895" s="223"/>
      <c r="L895" s="228"/>
      <c r="M895" s="229"/>
      <c r="N895" s="230"/>
      <c r="O895" s="230"/>
      <c r="P895" s="230"/>
      <c r="Q895" s="230"/>
      <c r="R895" s="230"/>
      <c r="S895" s="230"/>
      <c r="T895" s="231"/>
      <c r="AT895" s="232" t="s">
        <v>211</v>
      </c>
      <c r="AU895" s="232" t="s">
        <v>82</v>
      </c>
      <c r="AV895" s="13" t="s">
        <v>82</v>
      </c>
      <c r="AW895" s="13" t="s">
        <v>31</v>
      </c>
      <c r="AX895" s="13" t="s">
        <v>75</v>
      </c>
      <c r="AY895" s="232" t="s">
        <v>203</v>
      </c>
    </row>
    <row r="896" spans="1:65" s="14" customFormat="1" ht="11.25">
      <c r="B896" s="233"/>
      <c r="C896" s="234"/>
      <c r="D896" s="224" t="s">
        <v>211</v>
      </c>
      <c r="E896" s="235" t="s">
        <v>1</v>
      </c>
      <c r="F896" s="236" t="s">
        <v>82</v>
      </c>
      <c r="G896" s="234"/>
      <c r="H896" s="237">
        <v>1</v>
      </c>
      <c r="I896" s="238"/>
      <c r="J896" s="234"/>
      <c r="K896" s="234"/>
      <c r="L896" s="239"/>
      <c r="M896" s="240"/>
      <c r="N896" s="241"/>
      <c r="O896" s="241"/>
      <c r="P896" s="241"/>
      <c r="Q896" s="241"/>
      <c r="R896" s="241"/>
      <c r="S896" s="241"/>
      <c r="T896" s="242"/>
      <c r="AT896" s="243" t="s">
        <v>211</v>
      </c>
      <c r="AU896" s="243" t="s">
        <v>82</v>
      </c>
      <c r="AV896" s="14" t="s">
        <v>84</v>
      </c>
      <c r="AW896" s="14" t="s">
        <v>31</v>
      </c>
      <c r="AX896" s="14" t="s">
        <v>75</v>
      </c>
      <c r="AY896" s="243" t="s">
        <v>203</v>
      </c>
    </row>
    <row r="897" spans="1:65" s="15" customFormat="1" ht="11.25">
      <c r="B897" s="261"/>
      <c r="C897" s="262"/>
      <c r="D897" s="224" t="s">
        <v>211</v>
      </c>
      <c r="E897" s="263" t="s">
        <v>1</v>
      </c>
      <c r="F897" s="264" t="s">
        <v>5614</v>
      </c>
      <c r="G897" s="262"/>
      <c r="H897" s="265">
        <v>1</v>
      </c>
      <c r="I897" s="266"/>
      <c r="J897" s="262"/>
      <c r="K897" s="262"/>
      <c r="L897" s="267"/>
      <c r="M897" s="268"/>
      <c r="N897" s="269"/>
      <c r="O897" s="269"/>
      <c r="P897" s="269"/>
      <c r="Q897" s="269"/>
      <c r="R897" s="269"/>
      <c r="S897" s="269"/>
      <c r="T897" s="270"/>
      <c r="AT897" s="271" t="s">
        <v>211</v>
      </c>
      <c r="AU897" s="271" t="s">
        <v>82</v>
      </c>
      <c r="AV897" s="15" t="s">
        <v>209</v>
      </c>
      <c r="AW897" s="15" t="s">
        <v>31</v>
      </c>
      <c r="AX897" s="15" t="s">
        <v>82</v>
      </c>
      <c r="AY897" s="271" t="s">
        <v>203</v>
      </c>
    </row>
    <row r="898" spans="1:65" s="2" customFormat="1" ht="33" customHeight="1">
      <c r="A898" s="35"/>
      <c r="B898" s="36"/>
      <c r="C898" s="209" t="s">
        <v>3402</v>
      </c>
      <c r="D898" s="209" t="s">
        <v>205</v>
      </c>
      <c r="E898" s="210" t="s">
        <v>6913</v>
      </c>
      <c r="F898" s="211" t="s">
        <v>6781</v>
      </c>
      <c r="G898" s="212" t="s">
        <v>208</v>
      </c>
      <c r="H898" s="213">
        <v>1</v>
      </c>
      <c r="I898" s="214"/>
      <c r="J898" s="215">
        <f>ROUND(I898*H898,2)</f>
        <v>0</v>
      </c>
      <c r="K898" s="211" t="s">
        <v>1</v>
      </c>
      <c r="L898" s="40"/>
      <c r="M898" s="216" t="s">
        <v>1</v>
      </c>
      <c r="N898" s="217" t="s">
        <v>40</v>
      </c>
      <c r="O898" s="72"/>
      <c r="P898" s="218">
        <f>O898*H898</f>
        <v>0</v>
      </c>
      <c r="Q898" s="218">
        <v>0</v>
      </c>
      <c r="R898" s="218">
        <f>Q898*H898</f>
        <v>0</v>
      </c>
      <c r="S898" s="218">
        <v>0</v>
      </c>
      <c r="T898" s="219">
        <f>S898*H898</f>
        <v>0</v>
      </c>
      <c r="U898" s="35"/>
      <c r="V898" s="35"/>
      <c r="W898" s="35"/>
      <c r="X898" s="35"/>
      <c r="Y898" s="35"/>
      <c r="Z898" s="35"/>
      <c r="AA898" s="35"/>
      <c r="AB898" s="35"/>
      <c r="AC898" s="35"/>
      <c r="AD898" s="35"/>
      <c r="AE898" s="35"/>
      <c r="AR898" s="220" t="s">
        <v>209</v>
      </c>
      <c r="AT898" s="220" t="s">
        <v>205</v>
      </c>
      <c r="AU898" s="220" t="s">
        <v>82</v>
      </c>
      <c r="AY898" s="18" t="s">
        <v>203</v>
      </c>
      <c r="BE898" s="221">
        <f>IF(N898="základní",J898,0)</f>
        <v>0</v>
      </c>
      <c r="BF898" s="221">
        <f>IF(N898="snížená",J898,0)</f>
        <v>0</v>
      </c>
      <c r="BG898" s="221">
        <f>IF(N898="zákl. přenesená",J898,0)</f>
        <v>0</v>
      </c>
      <c r="BH898" s="221">
        <f>IF(N898="sníž. přenesená",J898,0)</f>
        <v>0</v>
      </c>
      <c r="BI898" s="221">
        <f>IF(N898="nulová",J898,0)</f>
        <v>0</v>
      </c>
      <c r="BJ898" s="18" t="s">
        <v>82</v>
      </c>
      <c r="BK898" s="221">
        <f>ROUND(I898*H898,2)</f>
        <v>0</v>
      </c>
      <c r="BL898" s="18" t="s">
        <v>209</v>
      </c>
      <c r="BM898" s="220" t="s">
        <v>4055</v>
      </c>
    </row>
    <row r="899" spans="1:65" s="13" customFormat="1" ht="22.5">
      <c r="B899" s="222"/>
      <c r="C899" s="223"/>
      <c r="D899" s="224" t="s">
        <v>211</v>
      </c>
      <c r="E899" s="225" t="s">
        <v>1</v>
      </c>
      <c r="F899" s="226" t="s">
        <v>6769</v>
      </c>
      <c r="G899" s="223"/>
      <c r="H899" s="225" t="s">
        <v>1</v>
      </c>
      <c r="I899" s="227"/>
      <c r="J899" s="223"/>
      <c r="K899" s="223"/>
      <c r="L899" s="228"/>
      <c r="M899" s="229"/>
      <c r="N899" s="230"/>
      <c r="O899" s="230"/>
      <c r="P899" s="230"/>
      <c r="Q899" s="230"/>
      <c r="R899" s="230"/>
      <c r="S899" s="230"/>
      <c r="T899" s="231"/>
      <c r="AT899" s="232" t="s">
        <v>211</v>
      </c>
      <c r="AU899" s="232" t="s">
        <v>82</v>
      </c>
      <c r="AV899" s="13" t="s">
        <v>82</v>
      </c>
      <c r="AW899" s="13" t="s">
        <v>31</v>
      </c>
      <c r="AX899" s="13" t="s">
        <v>75</v>
      </c>
      <c r="AY899" s="232" t="s">
        <v>203</v>
      </c>
    </row>
    <row r="900" spans="1:65" s="13" customFormat="1" ht="33.75">
      <c r="B900" s="222"/>
      <c r="C900" s="223"/>
      <c r="D900" s="224" t="s">
        <v>211</v>
      </c>
      <c r="E900" s="225" t="s">
        <v>1</v>
      </c>
      <c r="F900" s="226" t="s">
        <v>6770</v>
      </c>
      <c r="G900" s="223"/>
      <c r="H900" s="225" t="s">
        <v>1</v>
      </c>
      <c r="I900" s="227"/>
      <c r="J900" s="223"/>
      <c r="K900" s="223"/>
      <c r="L900" s="228"/>
      <c r="M900" s="229"/>
      <c r="N900" s="230"/>
      <c r="O900" s="230"/>
      <c r="P900" s="230"/>
      <c r="Q900" s="230"/>
      <c r="R900" s="230"/>
      <c r="S900" s="230"/>
      <c r="T900" s="231"/>
      <c r="AT900" s="232" t="s">
        <v>211</v>
      </c>
      <c r="AU900" s="232" t="s">
        <v>82</v>
      </c>
      <c r="AV900" s="13" t="s">
        <v>82</v>
      </c>
      <c r="AW900" s="13" t="s">
        <v>31</v>
      </c>
      <c r="AX900" s="13" t="s">
        <v>75</v>
      </c>
      <c r="AY900" s="232" t="s">
        <v>203</v>
      </c>
    </row>
    <row r="901" spans="1:65" s="13" customFormat="1" ht="11.25">
      <c r="B901" s="222"/>
      <c r="C901" s="223"/>
      <c r="D901" s="224" t="s">
        <v>211</v>
      </c>
      <c r="E901" s="225" t="s">
        <v>1</v>
      </c>
      <c r="F901" s="226" t="s">
        <v>6771</v>
      </c>
      <c r="G901" s="223"/>
      <c r="H901" s="225" t="s">
        <v>1</v>
      </c>
      <c r="I901" s="227"/>
      <c r="J901" s="223"/>
      <c r="K901" s="223"/>
      <c r="L901" s="228"/>
      <c r="M901" s="229"/>
      <c r="N901" s="230"/>
      <c r="O901" s="230"/>
      <c r="P901" s="230"/>
      <c r="Q901" s="230"/>
      <c r="R901" s="230"/>
      <c r="S901" s="230"/>
      <c r="T901" s="231"/>
      <c r="AT901" s="232" t="s">
        <v>211</v>
      </c>
      <c r="AU901" s="232" t="s">
        <v>82</v>
      </c>
      <c r="AV901" s="13" t="s">
        <v>82</v>
      </c>
      <c r="AW901" s="13" t="s">
        <v>31</v>
      </c>
      <c r="AX901" s="13" t="s">
        <v>75</v>
      </c>
      <c r="AY901" s="232" t="s">
        <v>203</v>
      </c>
    </row>
    <row r="902" spans="1:65" s="13" customFormat="1" ht="22.5">
      <c r="B902" s="222"/>
      <c r="C902" s="223"/>
      <c r="D902" s="224" t="s">
        <v>211</v>
      </c>
      <c r="E902" s="225" t="s">
        <v>1</v>
      </c>
      <c r="F902" s="226" t="s">
        <v>6772</v>
      </c>
      <c r="G902" s="223"/>
      <c r="H902" s="225" t="s">
        <v>1</v>
      </c>
      <c r="I902" s="227"/>
      <c r="J902" s="223"/>
      <c r="K902" s="223"/>
      <c r="L902" s="228"/>
      <c r="M902" s="229"/>
      <c r="N902" s="230"/>
      <c r="O902" s="230"/>
      <c r="P902" s="230"/>
      <c r="Q902" s="230"/>
      <c r="R902" s="230"/>
      <c r="S902" s="230"/>
      <c r="T902" s="231"/>
      <c r="AT902" s="232" t="s">
        <v>211</v>
      </c>
      <c r="AU902" s="232" t="s">
        <v>82</v>
      </c>
      <c r="AV902" s="13" t="s">
        <v>82</v>
      </c>
      <c r="AW902" s="13" t="s">
        <v>31</v>
      </c>
      <c r="AX902" s="13" t="s">
        <v>75</v>
      </c>
      <c r="AY902" s="232" t="s">
        <v>203</v>
      </c>
    </row>
    <row r="903" spans="1:65" s="13" customFormat="1" ht="11.25">
      <c r="B903" s="222"/>
      <c r="C903" s="223"/>
      <c r="D903" s="224" t="s">
        <v>211</v>
      </c>
      <c r="E903" s="225" t="s">
        <v>1</v>
      </c>
      <c r="F903" s="226" t="s">
        <v>6773</v>
      </c>
      <c r="G903" s="223"/>
      <c r="H903" s="225" t="s">
        <v>1</v>
      </c>
      <c r="I903" s="227"/>
      <c r="J903" s="223"/>
      <c r="K903" s="223"/>
      <c r="L903" s="228"/>
      <c r="M903" s="229"/>
      <c r="N903" s="230"/>
      <c r="O903" s="230"/>
      <c r="P903" s="230"/>
      <c r="Q903" s="230"/>
      <c r="R903" s="230"/>
      <c r="S903" s="230"/>
      <c r="T903" s="231"/>
      <c r="AT903" s="232" t="s">
        <v>211</v>
      </c>
      <c r="AU903" s="232" t="s">
        <v>82</v>
      </c>
      <c r="AV903" s="13" t="s">
        <v>82</v>
      </c>
      <c r="AW903" s="13" t="s">
        <v>31</v>
      </c>
      <c r="AX903" s="13" t="s">
        <v>75</v>
      </c>
      <c r="AY903" s="232" t="s">
        <v>203</v>
      </c>
    </row>
    <row r="904" spans="1:65" s="13" customFormat="1" ht="33.75">
      <c r="B904" s="222"/>
      <c r="C904" s="223"/>
      <c r="D904" s="224" t="s">
        <v>211</v>
      </c>
      <c r="E904" s="225" t="s">
        <v>1</v>
      </c>
      <c r="F904" s="226" t="s">
        <v>6774</v>
      </c>
      <c r="G904" s="223"/>
      <c r="H904" s="225" t="s">
        <v>1</v>
      </c>
      <c r="I904" s="227"/>
      <c r="J904" s="223"/>
      <c r="K904" s="223"/>
      <c r="L904" s="228"/>
      <c r="M904" s="229"/>
      <c r="N904" s="230"/>
      <c r="O904" s="230"/>
      <c r="P904" s="230"/>
      <c r="Q904" s="230"/>
      <c r="R904" s="230"/>
      <c r="S904" s="230"/>
      <c r="T904" s="231"/>
      <c r="AT904" s="232" t="s">
        <v>211</v>
      </c>
      <c r="AU904" s="232" t="s">
        <v>82</v>
      </c>
      <c r="AV904" s="13" t="s">
        <v>82</v>
      </c>
      <c r="AW904" s="13" t="s">
        <v>31</v>
      </c>
      <c r="AX904" s="13" t="s">
        <v>75</v>
      </c>
      <c r="AY904" s="232" t="s">
        <v>203</v>
      </c>
    </row>
    <row r="905" spans="1:65" s="13" customFormat="1" ht="22.5">
      <c r="B905" s="222"/>
      <c r="C905" s="223"/>
      <c r="D905" s="224" t="s">
        <v>211</v>
      </c>
      <c r="E905" s="225" t="s">
        <v>1</v>
      </c>
      <c r="F905" s="226" t="s">
        <v>6775</v>
      </c>
      <c r="G905" s="223"/>
      <c r="H905" s="225" t="s">
        <v>1</v>
      </c>
      <c r="I905" s="227"/>
      <c r="J905" s="223"/>
      <c r="K905" s="223"/>
      <c r="L905" s="228"/>
      <c r="M905" s="229"/>
      <c r="N905" s="230"/>
      <c r="O905" s="230"/>
      <c r="P905" s="230"/>
      <c r="Q905" s="230"/>
      <c r="R905" s="230"/>
      <c r="S905" s="230"/>
      <c r="T905" s="231"/>
      <c r="AT905" s="232" t="s">
        <v>211</v>
      </c>
      <c r="AU905" s="232" t="s">
        <v>82</v>
      </c>
      <c r="AV905" s="13" t="s">
        <v>82</v>
      </c>
      <c r="AW905" s="13" t="s">
        <v>31</v>
      </c>
      <c r="AX905" s="13" t="s">
        <v>75</v>
      </c>
      <c r="AY905" s="232" t="s">
        <v>203</v>
      </c>
    </row>
    <row r="906" spans="1:65" s="13" customFormat="1" ht="11.25">
      <c r="B906" s="222"/>
      <c r="C906" s="223"/>
      <c r="D906" s="224" t="s">
        <v>211</v>
      </c>
      <c r="E906" s="225" t="s">
        <v>1</v>
      </c>
      <c r="F906" s="226" t="s">
        <v>6776</v>
      </c>
      <c r="G906" s="223"/>
      <c r="H906" s="225" t="s">
        <v>1</v>
      </c>
      <c r="I906" s="227"/>
      <c r="J906" s="223"/>
      <c r="K906" s="223"/>
      <c r="L906" s="228"/>
      <c r="M906" s="229"/>
      <c r="N906" s="230"/>
      <c r="O906" s="230"/>
      <c r="P906" s="230"/>
      <c r="Q906" s="230"/>
      <c r="R906" s="230"/>
      <c r="S906" s="230"/>
      <c r="T906" s="231"/>
      <c r="AT906" s="232" t="s">
        <v>211</v>
      </c>
      <c r="AU906" s="232" t="s">
        <v>82</v>
      </c>
      <c r="AV906" s="13" t="s">
        <v>82</v>
      </c>
      <c r="AW906" s="13" t="s">
        <v>31</v>
      </c>
      <c r="AX906" s="13" t="s">
        <v>75</v>
      </c>
      <c r="AY906" s="232" t="s">
        <v>203</v>
      </c>
    </row>
    <row r="907" spans="1:65" s="13" customFormat="1" ht="11.25">
      <c r="B907" s="222"/>
      <c r="C907" s="223"/>
      <c r="D907" s="224" t="s">
        <v>211</v>
      </c>
      <c r="E907" s="225" t="s">
        <v>1</v>
      </c>
      <c r="F907" s="226" t="s">
        <v>6777</v>
      </c>
      <c r="G907" s="223"/>
      <c r="H907" s="225" t="s">
        <v>1</v>
      </c>
      <c r="I907" s="227"/>
      <c r="J907" s="223"/>
      <c r="K907" s="223"/>
      <c r="L907" s="228"/>
      <c r="M907" s="229"/>
      <c r="N907" s="230"/>
      <c r="O907" s="230"/>
      <c r="P907" s="230"/>
      <c r="Q907" s="230"/>
      <c r="R907" s="230"/>
      <c r="S907" s="230"/>
      <c r="T907" s="231"/>
      <c r="AT907" s="232" t="s">
        <v>211</v>
      </c>
      <c r="AU907" s="232" t="s">
        <v>82</v>
      </c>
      <c r="AV907" s="13" t="s">
        <v>82</v>
      </c>
      <c r="AW907" s="13" t="s">
        <v>31</v>
      </c>
      <c r="AX907" s="13" t="s">
        <v>75</v>
      </c>
      <c r="AY907" s="232" t="s">
        <v>203</v>
      </c>
    </row>
    <row r="908" spans="1:65" s="13" customFormat="1" ht="11.25">
      <c r="B908" s="222"/>
      <c r="C908" s="223"/>
      <c r="D908" s="224" t="s">
        <v>211</v>
      </c>
      <c r="E908" s="225" t="s">
        <v>1</v>
      </c>
      <c r="F908" s="226" t="s">
        <v>6864</v>
      </c>
      <c r="G908" s="223"/>
      <c r="H908" s="225" t="s">
        <v>1</v>
      </c>
      <c r="I908" s="227"/>
      <c r="J908" s="223"/>
      <c r="K908" s="223"/>
      <c r="L908" s="228"/>
      <c r="M908" s="229"/>
      <c r="N908" s="230"/>
      <c r="O908" s="230"/>
      <c r="P908" s="230"/>
      <c r="Q908" s="230"/>
      <c r="R908" s="230"/>
      <c r="S908" s="230"/>
      <c r="T908" s="231"/>
      <c r="AT908" s="232" t="s">
        <v>211</v>
      </c>
      <c r="AU908" s="232" t="s">
        <v>82</v>
      </c>
      <c r="AV908" s="13" t="s">
        <v>82</v>
      </c>
      <c r="AW908" s="13" t="s">
        <v>31</v>
      </c>
      <c r="AX908" s="13" t="s">
        <v>75</v>
      </c>
      <c r="AY908" s="232" t="s">
        <v>203</v>
      </c>
    </row>
    <row r="909" spans="1:65" s="14" customFormat="1" ht="11.25">
      <c r="B909" s="233"/>
      <c r="C909" s="234"/>
      <c r="D909" s="224" t="s">
        <v>211</v>
      </c>
      <c r="E909" s="235" t="s">
        <v>1</v>
      </c>
      <c r="F909" s="236" t="s">
        <v>82</v>
      </c>
      <c r="G909" s="234"/>
      <c r="H909" s="237">
        <v>1</v>
      </c>
      <c r="I909" s="238"/>
      <c r="J909" s="234"/>
      <c r="K909" s="234"/>
      <c r="L909" s="239"/>
      <c r="M909" s="240"/>
      <c r="N909" s="241"/>
      <c r="O909" s="241"/>
      <c r="P909" s="241"/>
      <c r="Q909" s="241"/>
      <c r="R909" s="241"/>
      <c r="S909" s="241"/>
      <c r="T909" s="242"/>
      <c r="AT909" s="243" t="s">
        <v>211</v>
      </c>
      <c r="AU909" s="243" t="s">
        <v>82</v>
      </c>
      <c r="AV909" s="14" t="s">
        <v>84</v>
      </c>
      <c r="AW909" s="14" t="s">
        <v>31</v>
      </c>
      <c r="AX909" s="14" t="s">
        <v>75</v>
      </c>
      <c r="AY909" s="243" t="s">
        <v>203</v>
      </c>
    </row>
    <row r="910" spans="1:65" s="15" customFormat="1" ht="11.25">
      <c r="B910" s="261"/>
      <c r="C910" s="262"/>
      <c r="D910" s="224" t="s">
        <v>211</v>
      </c>
      <c r="E910" s="263" t="s">
        <v>1</v>
      </c>
      <c r="F910" s="264" t="s">
        <v>5614</v>
      </c>
      <c r="G910" s="262"/>
      <c r="H910" s="265">
        <v>1</v>
      </c>
      <c r="I910" s="266"/>
      <c r="J910" s="262"/>
      <c r="K910" s="262"/>
      <c r="L910" s="267"/>
      <c r="M910" s="268"/>
      <c r="N910" s="269"/>
      <c r="O910" s="269"/>
      <c r="P910" s="269"/>
      <c r="Q910" s="269"/>
      <c r="R910" s="269"/>
      <c r="S910" s="269"/>
      <c r="T910" s="270"/>
      <c r="AT910" s="271" t="s">
        <v>211</v>
      </c>
      <c r="AU910" s="271" t="s">
        <v>82</v>
      </c>
      <c r="AV910" s="15" t="s">
        <v>209</v>
      </c>
      <c r="AW910" s="15" t="s">
        <v>31</v>
      </c>
      <c r="AX910" s="15" t="s">
        <v>82</v>
      </c>
      <c r="AY910" s="271" t="s">
        <v>203</v>
      </c>
    </row>
    <row r="911" spans="1:65" s="2" customFormat="1" ht="33" customHeight="1">
      <c r="A911" s="35"/>
      <c r="B911" s="36"/>
      <c r="C911" s="209" t="s">
        <v>3410</v>
      </c>
      <c r="D911" s="209" t="s">
        <v>205</v>
      </c>
      <c r="E911" s="210" t="s">
        <v>6914</v>
      </c>
      <c r="F911" s="211" t="s">
        <v>6779</v>
      </c>
      <c r="G911" s="212" t="s">
        <v>208</v>
      </c>
      <c r="H911" s="213">
        <v>1</v>
      </c>
      <c r="I911" s="214"/>
      <c r="J911" s="215">
        <f>ROUND(I911*H911,2)</f>
        <v>0</v>
      </c>
      <c r="K911" s="211" t="s">
        <v>1</v>
      </c>
      <c r="L911" s="40"/>
      <c r="M911" s="216" t="s">
        <v>1</v>
      </c>
      <c r="N911" s="217" t="s">
        <v>40</v>
      </c>
      <c r="O911" s="72"/>
      <c r="P911" s="218">
        <f>O911*H911</f>
        <v>0</v>
      </c>
      <c r="Q911" s="218">
        <v>0</v>
      </c>
      <c r="R911" s="218">
        <f>Q911*H911</f>
        <v>0</v>
      </c>
      <c r="S911" s="218">
        <v>0</v>
      </c>
      <c r="T911" s="219">
        <f>S911*H911</f>
        <v>0</v>
      </c>
      <c r="U911" s="35"/>
      <c r="V911" s="35"/>
      <c r="W911" s="35"/>
      <c r="X911" s="35"/>
      <c r="Y911" s="35"/>
      <c r="Z911" s="35"/>
      <c r="AA911" s="35"/>
      <c r="AB911" s="35"/>
      <c r="AC911" s="35"/>
      <c r="AD911" s="35"/>
      <c r="AE911" s="35"/>
      <c r="AR911" s="220" t="s">
        <v>209</v>
      </c>
      <c r="AT911" s="220" t="s">
        <v>205</v>
      </c>
      <c r="AU911" s="220" t="s">
        <v>82</v>
      </c>
      <c r="AY911" s="18" t="s">
        <v>203</v>
      </c>
      <c r="BE911" s="221">
        <f>IF(N911="základní",J911,0)</f>
        <v>0</v>
      </c>
      <c r="BF911" s="221">
        <f>IF(N911="snížená",J911,0)</f>
        <v>0</v>
      </c>
      <c r="BG911" s="221">
        <f>IF(N911="zákl. přenesená",J911,0)</f>
        <v>0</v>
      </c>
      <c r="BH911" s="221">
        <f>IF(N911="sníž. přenesená",J911,0)</f>
        <v>0</v>
      </c>
      <c r="BI911" s="221">
        <f>IF(N911="nulová",J911,0)</f>
        <v>0</v>
      </c>
      <c r="BJ911" s="18" t="s">
        <v>82</v>
      </c>
      <c r="BK911" s="221">
        <f>ROUND(I911*H911,2)</f>
        <v>0</v>
      </c>
      <c r="BL911" s="18" t="s">
        <v>209</v>
      </c>
      <c r="BM911" s="220" t="s">
        <v>4066</v>
      </c>
    </row>
    <row r="912" spans="1:65" s="13" customFormat="1" ht="22.5">
      <c r="B912" s="222"/>
      <c r="C912" s="223"/>
      <c r="D912" s="224" t="s">
        <v>211</v>
      </c>
      <c r="E912" s="225" t="s">
        <v>1</v>
      </c>
      <c r="F912" s="226" t="s">
        <v>6769</v>
      </c>
      <c r="G912" s="223"/>
      <c r="H912" s="225" t="s">
        <v>1</v>
      </c>
      <c r="I912" s="227"/>
      <c r="J912" s="223"/>
      <c r="K912" s="223"/>
      <c r="L912" s="228"/>
      <c r="M912" s="229"/>
      <c r="N912" s="230"/>
      <c r="O912" s="230"/>
      <c r="P912" s="230"/>
      <c r="Q912" s="230"/>
      <c r="R912" s="230"/>
      <c r="S912" s="230"/>
      <c r="T912" s="231"/>
      <c r="AT912" s="232" t="s">
        <v>211</v>
      </c>
      <c r="AU912" s="232" t="s">
        <v>82</v>
      </c>
      <c r="AV912" s="13" t="s">
        <v>82</v>
      </c>
      <c r="AW912" s="13" t="s">
        <v>31</v>
      </c>
      <c r="AX912" s="13" t="s">
        <v>75</v>
      </c>
      <c r="AY912" s="232" t="s">
        <v>203</v>
      </c>
    </row>
    <row r="913" spans="1:65" s="13" customFormat="1" ht="33.75">
      <c r="B913" s="222"/>
      <c r="C913" s="223"/>
      <c r="D913" s="224" t="s">
        <v>211</v>
      </c>
      <c r="E913" s="225" t="s">
        <v>1</v>
      </c>
      <c r="F913" s="226" t="s">
        <v>6770</v>
      </c>
      <c r="G913" s="223"/>
      <c r="H913" s="225" t="s">
        <v>1</v>
      </c>
      <c r="I913" s="227"/>
      <c r="J913" s="223"/>
      <c r="K913" s="223"/>
      <c r="L913" s="228"/>
      <c r="M913" s="229"/>
      <c r="N913" s="230"/>
      <c r="O913" s="230"/>
      <c r="P913" s="230"/>
      <c r="Q913" s="230"/>
      <c r="R913" s="230"/>
      <c r="S913" s="230"/>
      <c r="T913" s="231"/>
      <c r="AT913" s="232" t="s">
        <v>211</v>
      </c>
      <c r="AU913" s="232" t="s">
        <v>82</v>
      </c>
      <c r="AV913" s="13" t="s">
        <v>82</v>
      </c>
      <c r="AW913" s="13" t="s">
        <v>31</v>
      </c>
      <c r="AX913" s="13" t="s">
        <v>75</v>
      </c>
      <c r="AY913" s="232" t="s">
        <v>203</v>
      </c>
    </row>
    <row r="914" spans="1:65" s="13" customFormat="1" ht="11.25">
      <c r="B914" s="222"/>
      <c r="C914" s="223"/>
      <c r="D914" s="224" t="s">
        <v>211</v>
      </c>
      <c r="E914" s="225" t="s">
        <v>1</v>
      </c>
      <c r="F914" s="226" t="s">
        <v>6771</v>
      </c>
      <c r="G914" s="223"/>
      <c r="H914" s="225" t="s">
        <v>1</v>
      </c>
      <c r="I914" s="227"/>
      <c r="J914" s="223"/>
      <c r="K914" s="223"/>
      <c r="L914" s="228"/>
      <c r="M914" s="229"/>
      <c r="N914" s="230"/>
      <c r="O914" s="230"/>
      <c r="P914" s="230"/>
      <c r="Q914" s="230"/>
      <c r="R914" s="230"/>
      <c r="S914" s="230"/>
      <c r="T914" s="231"/>
      <c r="AT914" s="232" t="s">
        <v>211</v>
      </c>
      <c r="AU914" s="232" t="s">
        <v>82</v>
      </c>
      <c r="AV914" s="13" t="s">
        <v>82</v>
      </c>
      <c r="AW914" s="13" t="s">
        <v>31</v>
      </c>
      <c r="AX914" s="13" t="s">
        <v>75</v>
      </c>
      <c r="AY914" s="232" t="s">
        <v>203</v>
      </c>
    </row>
    <row r="915" spans="1:65" s="13" customFormat="1" ht="22.5">
      <c r="B915" s="222"/>
      <c r="C915" s="223"/>
      <c r="D915" s="224" t="s">
        <v>211</v>
      </c>
      <c r="E915" s="225" t="s">
        <v>1</v>
      </c>
      <c r="F915" s="226" t="s">
        <v>6772</v>
      </c>
      <c r="G915" s="223"/>
      <c r="H915" s="225" t="s">
        <v>1</v>
      </c>
      <c r="I915" s="227"/>
      <c r="J915" s="223"/>
      <c r="K915" s="223"/>
      <c r="L915" s="228"/>
      <c r="M915" s="229"/>
      <c r="N915" s="230"/>
      <c r="O915" s="230"/>
      <c r="P915" s="230"/>
      <c r="Q915" s="230"/>
      <c r="R915" s="230"/>
      <c r="S915" s="230"/>
      <c r="T915" s="231"/>
      <c r="AT915" s="232" t="s">
        <v>211</v>
      </c>
      <c r="AU915" s="232" t="s">
        <v>82</v>
      </c>
      <c r="AV915" s="13" t="s">
        <v>82</v>
      </c>
      <c r="AW915" s="13" t="s">
        <v>31</v>
      </c>
      <c r="AX915" s="13" t="s">
        <v>75</v>
      </c>
      <c r="AY915" s="232" t="s">
        <v>203</v>
      </c>
    </row>
    <row r="916" spans="1:65" s="13" customFormat="1" ht="11.25">
      <c r="B916" s="222"/>
      <c r="C916" s="223"/>
      <c r="D916" s="224" t="s">
        <v>211</v>
      </c>
      <c r="E916" s="225" t="s">
        <v>1</v>
      </c>
      <c r="F916" s="226" t="s">
        <v>6773</v>
      </c>
      <c r="G916" s="223"/>
      <c r="H916" s="225" t="s">
        <v>1</v>
      </c>
      <c r="I916" s="227"/>
      <c r="J916" s="223"/>
      <c r="K916" s="223"/>
      <c r="L916" s="228"/>
      <c r="M916" s="229"/>
      <c r="N916" s="230"/>
      <c r="O916" s="230"/>
      <c r="P916" s="230"/>
      <c r="Q916" s="230"/>
      <c r="R916" s="230"/>
      <c r="S916" s="230"/>
      <c r="T916" s="231"/>
      <c r="AT916" s="232" t="s">
        <v>211</v>
      </c>
      <c r="AU916" s="232" t="s">
        <v>82</v>
      </c>
      <c r="AV916" s="13" t="s">
        <v>82</v>
      </c>
      <c r="AW916" s="13" t="s">
        <v>31</v>
      </c>
      <c r="AX916" s="13" t="s">
        <v>75</v>
      </c>
      <c r="AY916" s="232" t="s">
        <v>203</v>
      </c>
    </row>
    <row r="917" spans="1:65" s="13" customFormat="1" ht="33.75">
      <c r="B917" s="222"/>
      <c r="C917" s="223"/>
      <c r="D917" s="224" t="s">
        <v>211</v>
      </c>
      <c r="E917" s="225" t="s">
        <v>1</v>
      </c>
      <c r="F917" s="226" t="s">
        <v>6774</v>
      </c>
      <c r="G917" s="223"/>
      <c r="H917" s="225" t="s">
        <v>1</v>
      </c>
      <c r="I917" s="227"/>
      <c r="J917" s="223"/>
      <c r="K917" s="223"/>
      <c r="L917" s="228"/>
      <c r="M917" s="229"/>
      <c r="N917" s="230"/>
      <c r="O917" s="230"/>
      <c r="P917" s="230"/>
      <c r="Q917" s="230"/>
      <c r="R917" s="230"/>
      <c r="S917" s="230"/>
      <c r="T917" s="231"/>
      <c r="AT917" s="232" t="s">
        <v>211</v>
      </c>
      <c r="AU917" s="232" t="s">
        <v>82</v>
      </c>
      <c r="AV917" s="13" t="s">
        <v>82</v>
      </c>
      <c r="AW917" s="13" t="s">
        <v>31</v>
      </c>
      <c r="AX917" s="13" t="s">
        <v>75</v>
      </c>
      <c r="AY917" s="232" t="s">
        <v>203</v>
      </c>
    </row>
    <row r="918" spans="1:65" s="13" customFormat="1" ht="22.5">
      <c r="B918" s="222"/>
      <c r="C918" s="223"/>
      <c r="D918" s="224" t="s">
        <v>211</v>
      </c>
      <c r="E918" s="225" t="s">
        <v>1</v>
      </c>
      <c r="F918" s="226" t="s">
        <v>6775</v>
      </c>
      <c r="G918" s="223"/>
      <c r="H918" s="225" t="s">
        <v>1</v>
      </c>
      <c r="I918" s="227"/>
      <c r="J918" s="223"/>
      <c r="K918" s="223"/>
      <c r="L918" s="228"/>
      <c r="M918" s="229"/>
      <c r="N918" s="230"/>
      <c r="O918" s="230"/>
      <c r="P918" s="230"/>
      <c r="Q918" s="230"/>
      <c r="R918" s="230"/>
      <c r="S918" s="230"/>
      <c r="T918" s="231"/>
      <c r="AT918" s="232" t="s">
        <v>211</v>
      </c>
      <c r="AU918" s="232" t="s">
        <v>82</v>
      </c>
      <c r="AV918" s="13" t="s">
        <v>82</v>
      </c>
      <c r="AW918" s="13" t="s">
        <v>31</v>
      </c>
      <c r="AX918" s="13" t="s">
        <v>75</v>
      </c>
      <c r="AY918" s="232" t="s">
        <v>203</v>
      </c>
    </row>
    <row r="919" spans="1:65" s="13" customFormat="1" ht="11.25">
      <c r="B919" s="222"/>
      <c r="C919" s="223"/>
      <c r="D919" s="224" t="s">
        <v>211</v>
      </c>
      <c r="E919" s="225" t="s">
        <v>1</v>
      </c>
      <c r="F919" s="226" t="s">
        <v>6776</v>
      </c>
      <c r="G919" s="223"/>
      <c r="H919" s="225" t="s">
        <v>1</v>
      </c>
      <c r="I919" s="227"/>
      <c r="J919" s="223"/>
      <c r="K919" s="223"/>
      <c r="L919" s="228"/>
      <c r="M919" s="229"/>
      <c r="N919" s="230"/>
      <c r="O919" s="230"/>
      <c r="P919" s="230"/>
      <c r="Q919" s="230"/>
      <c r="R919" s="230"/>
      <c r="S919" s="230"/>
      <c r="T919" s="231"/>
      <c r="AT919" s="232" t="s">
        <v>211</v>
      </c>
      <c r="AU919" s="232" t="s">
        <v>82</v>
      </c>
      <c r="AV919" s="13" t="s">
        <v>82</v>
      </c>
      <c r="AW919" s="13" t="s">
        <v>31</v>
      </c>
      <c r="AX919" s="13" t="s">
        <v>75</v>
      </c>
      <c r="AY919" s="232" t="s">
        <v>203</v>
      </c>
    </row>
    <row r="920" spans="1:65" s="13" customFormat="1" ht="11.25">
      <c r="B920" s="222"/>
      <c r="C920" s="223"/>
      <c r="D920" s="224" t="s">
        <v>211</v>
      </c>
      <c r="E920" s="225" t="s">
        <v>1</v>
      </c>
      <c r="F920" s="226" t="s">
        <v>6777</v>
      </c>
      <c r="G920" s="223"/>
      <c r="H920" s="225" t="s">
        <v>1</v>
      </c>
      <c r="I920" s="227"/>
      <c r="J920" s="223"/>
      <c r="K920" s="223"/>
      <c r="L920" s="228"/>
      <c r="M920" s="229"/>
      <c r="N920" s="230"/>
      <c r="O920" s="230"/>
      <c r="P920" s="230"/>
      <c r="Q920" s="230"/>
      <c r="R920" s="230"/>
      <c r="S920" s="230"/>
      <c r="T920" s="231"/>
      <c r="AT920" s="232" t="s">
        <v>211</v>
      </c>
      <c r="AU920" s="232" t="s">
        <v>82</v>
      </c>
      <c r="AV920" s="13" t="s">
        <v>82</v>
      </c>
      <c r="AW920" s="13" t="s">
        <v>31</v>
      </c>
      <c r="AX920" s="13" t="s">
        <v>75</v>
      </c>
      <c r="AY920" s="232" t="s">
        <v>203</v>
      </c>
    </row>
    <row r="921" spans="1:65" s="13" customFormat="1" ht="11.25">
      <c r="B921" s="222"/>
      <c r="C921" s="223"/>
      <c r="D921" s="224" t="s">
        <v>211</v>
      </c>
      <c r="E921" s="225" t="s">
        <v>1</v>
      </c>
      <c r="F921" s="226" t="s">
        <v>6864</v>
      </c>
      <c r="G921" s="223"/>
      <c r="H921" s="225" t="s">
        <v>1</v>
      </c>
      <c r="I921" s="227"/>
      <c r="J921" s="223"/>
      <c r="K921" s="223"/>
      <c r="L921" s="228"/>
      <c r="M921" s="229"/>
      <c r="N921" s="230"/>
      <c r="O921" s="230"/>
      <c r="P921" s="230"/>
      <c r="Q921" s="230"/>
      <c r="R921" s="230"/>
      <c r="S921" s="230"/>
      <c r="T921" s="231"/>
      <c r="AT921" s="232" t="s">
        <v>211</v>
      </c>
      <c r="AU921" s="232" t="s">
        <v>82</v>
      </c>
      <c r="AV921" s="13" t="s">
        <v>82</v>
      </c>
      <c r="AW921" s="13" t="s">
        <v>31</v>
      </c>
      <c r="AX921" s="13" t="s">
        <v>75</v>
      </c>
      <c r="AY921" s="232" t="s">
        <v>203</v>
      </c>
    </row>
    <row r="922" spans="1:65" s="14" customFormat="1" ht="11.25">
      <c r="B922" s="233"/>
      <c r="C922" s="234"/>
      <c r="D922" s="224" t="s">
        <v>211</v>
      </c>
      <c r="E922" s="235" t="s">
        <v>1</v>
      </c>
      <c r="F922" s="236" t="s">
        <v>82</v>
      </c>
      <c r="G922" s="234"/>
      <c r="H922" s="237">
        <v>1</v>
      </c>
      <c r="I922" s="238"/>
      <c r="J922" s="234"/>
      <c r="K922" s="234"/>
      <c r="L922" s="239"/>
      <c r="M922" s="240"/>
      <c r="N922" s="241"/>
      <c r="O922" s="241"/>
      <c r="P922" s="241"/>
      <c r="Q922" s="241"/>
      <c r="R922" s="241"/>
      <c r="S922" s="241"/>
      <c r="T922" s="242"/>
      <c r="AT922" s="243" t="s">
        <v>211</v>
      </c>
      <c r="AU922" s="243" t="s">
        <v>82</v>
      </c>
      <c r="AV922" s="14" t="s">
        <v>84</v>
      </c>
      <c r="AW922" s="14" t="s">
        <v>31</v>
      </c>
      <c r="AX922" s="14" t="s">
        <v>75</v>
      </c>
      <c r="AY922" s="243" t="s">
        <v>203</v>
      </c>
    </row>
    <row r="923" spans="1:65" s="15" customFormat="1" ht="11.25">
      <c r="B923" s="261"/>
      <c r="C923" s="262"/>
      <c r="D923" s="224" t="s">
        <v>211</v>
      </c>
      <c r="E923" s="263" t="s">
        <v>1</v>
      </c>
      <c r="F923" s="264" t="s">
        <v>5614</v>
      </c>
      <c r="G923" s="262"/>
      <c r="H923" s="265">
        <v>1</v>
      </c>
      <c r="I923" s="266"/>
      <c r="J923" s="262"/>
      <c r="K923" s="262"/>
      <c r="L923" s="267"/>
      <c r="M923" s="268"/>
      <c r="N923" s="269"/>
      <c r="O923" s="269"/>
      <c r="P923" s="269"/>
      <c r="Q923" s="269"/>
      <c r="R923" s="269"/>
      <c r="S923" s="269"/>
      <c r="T923" s="270"/>
      <c r="AT923" s="271" t="s">
        <v>211</v>
      </c>
      <c r="AU923" s="271" t="s">
        <v>82</v>
      </c>
      <c r="AV923" s="15" t="s">
        <v>209</v>
      </c>
      <c r="AW923" s="15" t="s">
        <v>31</v>
      </c>
      <c r="AX923" s="15" t="s">
        <v>82</v>
      </c>
      <c r="AY923" s="271" t="s">
        <v>203</v>
      </c>
    </row>
    <row r="924" spans="1:65" s="2" customFormat="1" ht="33" customHeight="1">
      <c r="A924" s="35"/>
      <c r="B924" s="36"/>
      <c r="C924" s="209" t="s">
        <v>3415</v>
      </c>
      <c r="D924" s="209" t="s">
        <v>205</v>
      </c>
      <c r="E924" s="210" t="s">
        <v>6915</v>
      </c>
      <c r="F924" s="211" t="s">
        <v>6785</v>
      </c>
      <c r="G924" s="212" t="s">
        <v>208</v>
      </c>
      <c r="H924" s="213">
        <v>1</v>
      </c>
      <c r="I924" s="214"/>
      <c r="J924" s="215">
        <f>ROUND(I924*H924,2)</f>
        <v>0</v>
      </c>
      <c r="K924" s="211" t="s">
        <v>1</v>
      </c>
      <c r="L924" s="40"/>
      <c r="M924" s="216" t="s">
        <v>1</v>
      </c>
      <c r="N924" s="217" t="s">
        <v>40</v>
      </c>
      <c r="O924" s="72"/>
      <c r="P924" s="218">
        <f>O924*H924</f>
        <v>0</v>
      </c>
      <c r="Q924" s="218">
        <v>0</v>
      </c>
      <c r="R924" s="218">
        <f>Q924*H924</f>
        <v>0</v>
      </c>
      <c r="S924" s="218">
        <v>0</v>
      </c>
      <c r="T924" s="219">
        <f>S924*H924</f>
        <v>0</v>
      </c>
      <c r="U924" s="35"/>
      <c r="V924" s="35"/>
      <c r="W924" s="35"/>
      <c r="X924" s="35"/>
      <c r="Y924" s="35"/>
      <c r="Z924" s="35"/>
      <c r="AA924" s="35"/>
      <c r="AB924" s="35"/>
      <c r="AC924" s="35"/>
      <c r="AD924" s="35"/>
      <c r="AE924" s="35"/>
      <c r="AR924" s="220" t="s">
        <v>209</v>
      </c>
      <c r="AT924" s="220" t="s">
        <v>205</v>
      </c>
      <c r="AU924" s="220" t="s">
        <v>82</v>
      </c>
      <c r="AY924" s="18" t="s">
        <v>203</v>
      </c>
      <c r="BE924" s="221">
        <f>IF(N924="základní",J924,0)</f>
        <v>0</v>
      </c>
      <c r="BF924" s="221">
        <f>IF(N924="snížená",J924,0)</f>
        <v>0</v>
      </c>
      <c r="BG924" s="221">
        <f>IF(N924="zákl. přenesená",J924,0)</f>
        <v>0</v>
      </c>
      <c r="BH924" s="221">
        <f>IF(N924="sníž. přenesená",J924,0)</f>
        <v>0</v>
      </c>
      <c r="BI924" s="221">
        <f>IF(N924="nulová",J924,0)</f>
        <v>0</v>
      </c>
      <c r="BJ924" s="18" t="s">
        <v>82</v>
      </c>
      <c r="BK924" s="221">
        <f>ROUND(I924*H924,2)</f>
        <v>0</v>
      </c>
      <c r="BL924" s="18" t="s">
        <v>209</v>
      </c>
      <c r="BM924" s="220" t="s">
        <v>4076</v>
      </c>
    </row>
    <row r="925" spans="1:65" s="13" customFormat="1" ht="22.5">
      <c r="B925" s="222"/>
      <c r="C925" s="223"/>
      <c r="D925" s="224" t="s">
        <v>211</v>
      </c>
      <c r="E925" s="225" t="s">
        <v>1</v>
      </c>
      <c r="F925" s="226" t="s">
        <v>6769</v>
      </c>
      <c r="G925" s="223"/>
      <c r="H925" s="225" t="s">
        <v>1</v>
      </c>
      <c r="I925" s="227"/>
      <c r="J925" s="223"/>
      <c r="K925" s="223"/>
      <c r="L925" s="228"/>
      <c r="M925" s="229"/>
      <c r="N925" s="230"/>
      <c r="O925" s="230"/>
      <c r="P925" s="230"/>
      <c r="Q925" s="230"/>
      <c r="R925" s="230"/>
      <c r="S925" s="230"/>
      <c r="T925" s="231"/>
      <c r="AT925" s="232" t="s">
        <v>211</v>
      </c>
      <c r="AU925" s="232" t="s">
        <v>82</v>
      </c>
      <c r="AV925" s="13" t="s">
        <v>82</v>
      </c>
      <c r="AW925" s="13" t="s">
        <v>31</v>
      </c>
      <c r="AX925" s="13" t="s">
        <v>75</v>
      </c>
      <c r="AY925" s="232" t="s">
        <v>203</v>
      </c>
    </row>
    <row r="926" spans="1:65" s="13" customFormat="1" ht="33.75">
      <c r="B926" s="222"/>
      <c r="C926" s="223"/>
      <c r="D926" s="224" t="s">
        <v>211</v>
      </c>
      <c r="E926" s="225" t="s">
        <v>1</v>
      </c>
      <c r="F926" s="226" t="s">
        <v>6770</v>
      </c>
      <c r="G926" s="223"/>
      <c r="H926" s="225" t="s">
        <v>1</v>
      </c>
      <c r="I926" s="227"/>
      <c r="J926" s="223"/>
      <c r="K926" s="223"/>
      <c r="L926" s="228"/>
      <c r="M926" s="229"/>
      <c r="N926" s="230"/>
      <c r="O926" s="230"/>
      <c r="P926" s="230"/>
      <c r="Q926" s="230"/>
      <c r="R926" s="230"/>
      <c r="S926" s="230"/>
      <c r="T926" s="231"/>
      <c r="AT926" s="232" t="s">
        <v>211</v>
      </c>
      <c r="AU926" s="232" t="s">
        <v>82</v>
      </c>
      <c r="AV926" s="13" t="s">
        <v>82</v>
      </c>
      <c r="AW926" s="13" t="s">
        <v>31</v>
      </c>
      <c r="AX926" s="13" t="s">
        <v>75</v>
      </c>
      <c r="AY926" s="232" t="s">
        <v>203</v>
      </c>
    </row>
    <row r="927" spans="1:65" s="13" customFormat="1" ht="11.25">
      <c r="B927" s="222"/>
      <c r="C927" s="223"/>
      <c r="D927" s="224" t="s">
        <v>211</v>
      </c>
      <c r="E927" s="225" t="s">
        <v>1</v>
      </c>
      <c r="F927" s="226" t="s">
        <v>6771</v>
      </c>
      <c r="G927" s="223"/>
      <c r="H927" s="225" t="s">
        <v>1</v>
      </c>
      <c r="I927" s="227"/>
      <c r="J927" s="223"/>
      <c r="K927" s="223"/>
      <c r="L927" s="228"/>
      <c r="M927" s="229"/>
      <c r="N927" s="230"/>
      <c r="O927" s="230"/>
      <c r="P927" s="230"/>
      <c r="Q927" s="230"/>
      <c r="R927" s="230"/>
      <c r="S927" s="230"/>
      <c r="T927" s="231"/>
      <c r="AT927" s="232" t="s">
        <v>211</v>
      </c>
      <c r="AU927" s="232" t="s">
        <v>82</v>
      </c>
      <c r="AV927" s="13" t="s">
        <v>82</v>
      </c>
      <c r="AW927" s="13" t="s">
        <v>31</v>
      </c>
      <c r="AX927" s="13" t="s">
        <v>75</v>
      </c>
      <c r="AY927" s="232" t="s">
        <v>203</v>
      </c>
    </row>
    <row r="928" spans="1:65" s="13" customFormat="1" ht="22.5">
      <c r="B928" s="222"/>
      <c r="C928" s="223"/>
      <c r="D928" s="224" t="s">
        <v>211</v>
      </c>
      <c r="E928" s="225" t="s">
        <v>1</v>
      </c>
      <c r="F928" s="226" t="s">
        <v>6772</v>
      </c>
      <c r="G928" s="223"/>
      <c r="H928" s="225" t="s">
        <v>1</v>
      </c>
      <c r="I928" s="227"/>
      <c r="J928" s="223"/>
      <c r="K928" s="223"/>
      <c r="L928" s="228"/>
      <c r="M928" s="229"/>
      <c r="N928" s="230"/>
      <c r="O928" s="230"/>
      <c r="P928" s="230"/>
      <c r="Q928" s="230"/>
      <c r="R928" s="230"/>
      <c r="S928" s="230"/>
      <c r="T928" s="231"/>
      <c r="AT928" s="232" t="s">
        <v>211</v>
      </c>
      <c r="AU928" s="232" t="s">
        <v>82</v>
      </c>
      <c r="AV928" s="13" t="s">
        <v>82</v>
      </c>
      <c r="AW928" s="13" t="s">
        <v>31</v>
      </c>
      <c r="AX928" s="13" t="s">
        <v>75</v>
      </c>
      <c r="AY928" s="232" t="s">
        <v>203</v>
      </c>
    </row>
    <row r="929" spans="1:65" s="13" customFormat="1" ht="11.25">
      <c r="B929" s="222"/>
      <c r="C929" s="223"/>
      <c r="D929" s="224" t="s">
        <v>211</v>
      </c>
      <c r="E929" s="225" t="s">
        <v>1</v>
      </c>
      <c r="F929" s="226" t="s">
        <v>6773</v>
      </c>
      <c r="G929" s="223"/>
      <c r="H929" s="225" t="s">
        <v>1</v>
      </c>
      <c r="I929" s="227"/>
      <c r="J929" s="223"/>
      <c r="K929" s="223"/>
      <c r="L929" s="228"/>
      <c r="M929" s="229"/>
      <c r="N929" s="230"/>
      <c r="O929" s="230"/>
      <c r="P929" s="230"/>
      <c r="Q929" s="230"/>
      <c r="R929" s="230"/>
      <c r="S929" s="230"/>
      <c r="T929" s="231"/>
      <c r="AT929" s="232" t="s">
        <v>211</v>
      </c>
      <c r="AU929" s="232" t="s">
        <v>82</v>
      </c>
      <c r="AV929" s="13" t="s">
        <v>82</v>
      </c>
      <c r="AW929" s="13" t="s">
        <v>31</v>
      </c>
      <c r="AX929" s="13" t="s">
        <v>75</v>
      </c>
      <c r="AY929" s="232" t="s">
        <v>203</v>
      </c>
    </row>
    <row r="930" spans="1:65" s="13" customFormat="1" ht="33.75">
      <c r="B930" s="222"/>
      <c r="C930" s="223"/>
      <c r="D930" s="224" t="s">
        <v>211</v>
      </c>
      <c r="E930" s="225" t="s">
        <v>1</v>
      </c>
      <c r="F930" s="226" t="s">
        <v>6774</v>
      </c>
      <c r="G930" s="223"/>
      <c r="H930" s="225" t="s">
        <v>1</v>
      </c>
      <c r="I930" s="227"/>
      <c r="J930" s="223"/>
      <c r="K930" s="223"/>
      <c r="L930" s="228"/>
      <c r="M930" s="229"/>
      <c r="N930" s="230"/>
      <c r="O930" s="230"/>
      <c r="P930" s="230"/>
      <c r="Q930" s="230"/>
      <c r="R930" s="230"/>
      <c r="S930" s="230"/>
      <c r="T930" s="231"/>
      <c r="AT930" s="232" t="s">
        <v>211</v>
      </c>
      <c r="AU930" s="232" t="s">
        <v>82</v>
      </c>
      <c r="AV930" s="13" t="s">
        <v>82</v>
      </c>
      <c r="AW930" s="13" t="s">
        <v>31</v>
      </c>
      <c r="AX930" s="13" t="s">
        <v>75</v>
      </c>
      <c r="AY930" s="232" t="s">
        <v>203</v>
      </c>
    </row>
    <row r="931" spans="1:65" s="13" customFormat="1" ht="22.5">
      <c r="B931" s="222"/>
      <c r="C931" s="223"/>
      <c r="D931" s="224" t="s">
        <v>211</v>
      </c>
      <c r="E931" s="225" t="s">
        <v>1</v>
      </c>
      <c r="F931" s="226" t="s">
        <v>6775</v>
      </c>
      <c r="G931" s="223"/>
      <c r="H931" s="225" t="s">
        <v>1</v>
      </c>
      <c r="I931" s="227"/>
      <c r="J931" s="223"/>
      <c r="K931" s="223"/>
      <c r="L931" s="228"/>
      <c r="M931" s="229"/>
      <c r="N931" s="230"/>
      <c r="O931" s="230"/>
      <c r="P931" s="230"/>
      <c r="Q931" s="230"/>
      <c r="R931" s="230"/>
      <c r="S931" s="230"/>
      <c r="T931" s="231"/>
      <c r="AT931" s="232" t="s">
        <v>211</v>
      </c>
      <c r="AU931" s="232" t="s">
        <v>82</v>
      </c>
      <c r="AV931" s="13" t="s">
        <v>82</v>
      </c>
      <c r="AW931" s="13" t="s">
        <v>31</v>
      </c>
      <c r="AX931" s="13" t="s">
        <v>75</v>
      </c>
      <c r="AY931" s="232" t="s">
        <v>203</v>
      </c>
    </row>
    <row r="932" spans="1:65" s="13" customFormat="1" ht="11.25">
      <c r="B932" s="222"/>
      <c r="C932" s="223"/>
      <c r="D932" s="224" t="s">
        <v>211</v>
      </c>
      <c r="E932" s="225" t="s">
        <v>1</v>
      </c>
      <c r="F932" s="226" t="s">
        <v>6776</v>
      </c>
      <c r="G932" s="223"/>
      <c r="H932" s="225" t="s">
        <v>1</v>
      </c>
      <c r="I932" s="227"/>
      <c r="J932" s="223"/>
      <c r="K932" s="223"/>
      <c r="L932" s="228"/>
      <c r="M932" s="229"/>
      <c r="N932" s="230"/>
      <c r="O932" s="230"/>
      <c r="P932" s="230"/>
      <c r="Q932" s="230"/>
      <c r="R932" s="230"/>
      <c r="S932" s="230"/>
      <c r="T932" s="231"/>
      <c r="AT932" s="232" t="s">
        <v>211</v>
      </c>
      <c r="AU932" s="232" t="s">
        <v>82</v>
      </c>
      <c r="AV932" s="13" t="s">
        <v>82</v>
      </c>
      <c r="AW932" s="13" t="s">
        <v>31</v>
      </c>
      <c r="AX932" s="13" t="s">
        <v>75</v>
      </c>
      <c r="AY932" s="232" t="s">
        <v>203</v>
      </c>
    </row>
    <row r="933" spans="1:65" s="13" customFormat="1" ht="11.25">
      <c r="B933" s="222"/>
      <c r="C933" s="223"/>
      <c r="D933" s="224" t="s">
        <v>211</v>
      </c>
      <c r="E933" s="225" t="s">
        <v>1</v>
      </c>
      <c r="F933" s="226" t="s">
        <v>6777</v>
      </c>
      <c r="G933" s="223"/>
      <c r="H933" s="225" t="s">
        <v>1</v>
      </c>
      <c r="I933" s="227"/>
      <c r="J933" s="223"/>
      <c r="K933" s="223"/>
      <c r="L933" s="228"/>
      <c r="M933" s="229"/>
      <c r="N933" s="230"/>
      <c r="O933" s="230"/>
      <c r="P933" s="230"/>
      <c r="Q933" s="230"/>
      <c r="R933" s="230"/>
      <c r="S933" s="230"/>
      <c r="T933" s="231"/>
      <c r="AT933" s="232" t="s">
        <v>211</v>
      </c>
      <c r="AU933" s="232" t="s">
        <v>82</v>
      </c>
      <c r="AV933" s="13" t="s">
        <v>82</v>
      </c>
      <c r="AW933" s="13" t="s">
        <v>31</v>
      </c>
      <c r="AX933" s="13" t="s">
        <v>75</v>
      </c>
      <c r="AY933" s="232" t="s">
        <v>203</v>
      </c>
    </row>
    <row r="934" spans="1:65" s="13" customFormat="1" ht="11.25">
      <c r="B934" s="222"/>
      <c r="C934" s="223"/>
      <c r="D934" s="224" t="s">
        <v>211</v>
      </c>
      <c r="E934" s="225" t="s">
        <v>1</v>
      </c>
      <c r="F934" s="226" t="s">
        <v>6864</v>
      </c>
      <c r="G934" s="223"/>
      <c r="H934" s="225" t="s">
        <v>1</v>
      </c>
      <c r="I934" s="227"/>
      <c r="J934" s="223"/>
      <c r="K934" s="223"/>
      <c r="L934" s="228"/>
      <c r="M934" s="229"/>
      <c r="N934" s="230"/>
      <c r="O934" s="230"/>
      <c r="P934" s="230"/>
      <c r="Q934" s="230"/>
      <c r="R934" s="230"/>
      <c r="S934" s="230"/>
      <c r="T934" s="231"/>
      <c r="AT934" s="232" t="s">
        <v>211</v>
      </c>
      <c r="AU934" s="232" t="s">
        <v>82</v>
      </c>
      <c r="AV934" s="13" t="s">
        <v>82</v>
      </c>
      <c r="AW934" s="13" t="s">
        <v>31</v>
      </c>
      <c r="AX934" s="13" t="s">
        <v>75</v>
      </c>
      <c r="AY934" s="232" t="s">
        <v>203</v>
      </c>
    </row>
    <row r="935" spans="1:65" s="14" customFormat="1" ht="11.25">
      <c r="B935" s="233"/>
      <c r="C935" s="234"/>
      <c r="D935" s="224" t="s">
        <v>211</v>
      </c>
      <c r="E935" s="235" t="s">
        <v>1</v>
      </c>
      <c r="F935" s="236" t="s">
        <v>82</v>
      </c>
      <c r="G935" s="234"/>
      <c r="H935" s="237">
        <v>1</v>
      </c>
      <c r="I935" s="238"/>
      <c r="J935" s="234"/>
      <c r="K935" s="234"/>
      <c r="L935" s="239"/>
      <c r="M935" s="240"/>
      <c r="N935" s="241"/>
      <c r="O935" s="241"/>
      <c r="P935" s="241"/>
      <c r="Q935" s="241"/>
      <c r="R935" s="241"/>
      <c r="S935" s="241"/>
      <c r="T935" s="242"/>
      <c r="AT935" s="243" t="s">
        <v>211</v>
      </c>
      <c r="AU935" s="243" t="s">
        <v>82</v>
      </c>
      <c r="AV935" s="14" t="s">
        <v>84</v>
      </c>
      <c r="AW935" s="14" t="s">
        <v>31</v>
      </c>
      <c r="AX935" s="14" t="s">
        <v>75</v>
      </c>
      <c r="AY935" s="243" t="s">
        <v>203</v>
      </c>
    </row>
    <row r="936" spans="1:65" s="15" customFormat="1" ht="11.25">
      <c r="B936" s="261"/>
      <c r="C936" s="262"/>
      <c r="D936" s="224" t="s">
        <v>211</v>
      </c>
      <c r="E936" s="263" t="s">
        <v>1</v>
      </c>
      <c r="F936" s="264" t="s">
        <v>5614</v>
      </c>
      <c r="G936" s="262"/>
      <c r="H936" s="265">
        <v>1</v>
      </c>
      <c r="I936" s="266"/>
      <c r="J936" s="262"/>
      <c r="K936" s="262"/>
      <c r="L936" s="267"/>
      <c r="M936" s="268"/>
      <c r="N936" s="269"/>
      <c r="O936" s="269"/>
      <c r="P936" s="269"/>
      <c r="Q936" s="269"/>
      <c r="R936" s="269"/>
      <c r="S936" s="269"/>
      <c r="T936" s="270"/>
      <c r="AT936" s="271" t="s">
        <v>211</v>
      </c>
      <c r="AU936" s="271" t="s">
        <v>82</v>
      </c>
      <c r="AV936" s="15" t="s">
        <v>209</v>
      </c>
      <c r="AW936" s="15" t="s">
        <v>31</v>
      </c>
      <c r="AX936" s="15" t="s">
        <v>82</v>
      </c>
      <c r="AY936" s="271" t="s">
        <v>203</v>
      </c>
    </row>
    <row r="937" spans="1:65" s="2" customFormat="1" ht="33" customHeight="1">
      <c r="A937" s="35"/>
      <c r="B937" s="36"/>
      <c r="C937" s="209" t="s">
        <v>3420</v>
      </c>
      <c r="D937" s="209" t="s">
        <v>205</v>
      </c>
      <c r="E937" s="210" t="s">
        <v>6916</v>
      </c>
      <c r="F937" s="211" t="s">
        <v>6781</v>
      </c>
      <c r="G937" s="212" t="s">
        <v>208</v>
      </c>
      <c r="H937" s="213">
        <v>1</v>
      </c>
      <c r="I937" s="214"/>
      <c r="J937" s="215">
        <f>ROUND(I937*H937,2)</f>
        <v>0</v>
      </c>
      <c r="K937" s="211" t="s">
        <v>1</v>
      </c>
      <c r="L937" s="40"/>
      <c r="M937" s="216" t="s">
        <v>1</v>
      </c>
      <c r="N937" s="217" t="s">
        <v>40</v>
      </c>
      <c r="O937" s="72"/>
      <c r="P937" s="218">
        <f>O937*H937</f>
        <v>0</v>
      </c>
      <c r="Q937" s="218">
        <v>0</v>
      </c>
      <c r="R937" s="218">
        <f>Q937*H937</f>
        <v>0</v>
      </c>
      <c r="S937" s="218">
        <v>0</v>
      </c>
      <c r="T937" s="219">
        <f>S937*H937</f>
        <v>0</v>
      </c>
      <c r="U937" s="35"/>
      <c r="V937" s="35"/>
      <c r="W937" s="35"/>
      <c r="X937" s="35"/>
      <c r="Y937" s="35"/>
      <c r="Z937" s="35"/>
      <c r="AA937" s="35"/>
      <c r="AB937" s="35"/>
      <c r="AC937" s="35"/>
      <c r="AD937" s="35"/>
      <c r="AE937" s="35"/>
      <c r="AR937" s="220" t="s">
        <v>209</v>
      </c>
      <c r="AT937" s="220" t="s">
        <v>205</v>
      </c>
      <c r="AU937" s="220" t="s">
        <v>82</v>
      </c>
      <c r="AY937" s="18" t="s">
        <v>203</v>
      </c>
      <c r="BE937" s="221">
        <f>IF(N937="základní",J937,0)</f>
        <v>0</v>
      </c>
      <c r="BF937" s="221">
        <f>IF(N937="snížená",J937,0)</f>
        <v>0</v>
      </c>
      <c r="BG937" s="221">
        <f>IF(N937="zákl. přenesená",J937,0)</f>
        <v>0</v>
      </c>
      <c r="BH937" s="221">
        <f>IF(N937="sníž. přenesená",J937,0)</f>
        <v>0</v>
      </c>
      <c r="BI937" s="221">
        <f>IF(N937="nulová",J937,0)</f>
        <v>0</v>
      </c>
      <c r="BJ937" s="18" t="s">
        <v>82</v>
      </c>
      <c r="BK937" s="221">
        <f>ROUND(I937*H937,2)</f>
        <v>0</v>
      </c>
      <c r="BL937" s="18" t="s">
        <v>209</v>
      </c>
      <c r="BM937" s="220" t="s">
        <v>4084</v>
      </c>
    </row>
    <row r="938" spans="1:65" s="13" customFormat="1" ht="22.5">
      <c r="B938" s="222"/>
      <c r="C938" s="223"/>
      <c r="D938" s="224" t="s">
        <v>211</v>
      </c>
      <c r="E938" s="225" t="s">
        <v>1</v>
      </c>
      <c r="F938" s="226" t="s">
        <v>6769</v>
      </c>
      <c r="G938" s="223"/>
      <c r="H938" s="225" t="s">
        <v>1</v>
      </c>
      <c r="I938" s="227"/>
      <c r="J938" s="223"/>
      <c r="K938" s="223"/>
      <c r="L938" s="228"/>
      <c r="M938" s="229"/>
      <c r="N938" s="230"/>
      <c r="O938" s="230"/>
      <c r="P938" s="230"/>
      <c r="Q938" s="230"/>
      <c r="R938" s="230"/>
      <c r="S938" s="230"/>
      <c r="T938" s="231"/>
      <c r="AT938" s="232" t="s">
        <v>211</v>
      </c>
      <c r="AU938" s="232" t="s">
        <v>82</v>
      </c>
      <c r="AV938" s="13" t="s">
        <v>82</v>
      </c>
      <c r="AW938" s="13" t="s">
        <v>31</v>
      </c>
      <c r="AX938" s="13" t="s">
        <v>75</v>
      </c>
      <c r="AY938" s="232" t="s">
        <v>203</v>
      </c>
    </row>
    <row r="939" spans="1:65" s="13" customFormat="1" ht="33.75">
      <c r="B939" s="222"/>
      <c r="C939" s="223"/>
      <c r="D939" s="224" t="s">
        <v>211</v>
      </c>
      <c r="E939" s="225" t="s">
        <v>1</v>
      </c>
      <c r="F939" s="226" t="s">
        <v>6770</v>
      </c>
      <c r="G939" s="223"/>
      <c r="H939" s="225" t="s">
        <v>1</v>
      </c>
      <c r="I939" s="227"/>
      <c r="J939" s="223"/>
      <c r="K939" s="223"/>
      <c r="L939" s="228"/>
      <c r="M939" s="229"/>
      <c r="N939" s="230"/>
      <c r="O939" s="230"/>
      <c r="P939" s="230"/>
      <c r="Q939" s="230"/>
      <c r="R939" s="230"/>
      <c r="S939" s="230"/>
      <c r="T939" s="231"/>
      <c r="AT939" s="232" t="s">
        <v>211</v>
      </c>
      <c r="AU939" s="232" t="s">
        <v>82</v>
      </c>
      <c r="AV939" s="13" t="s">
        <v>82</v>
      </c>
      <c r="AW939" s="13" t="s">
        <v>31</v>
      </c>
      <c r="AX939" s="13" t="s">
        <v>75</v>
      </c>
      <c r="AY939" s="232" t="s">
        <v>203</v>
      </c>
    </row>
    <row r="940" spans="1:65" s="13" customFormat="1" ht="11.25">
      <c r="B940" s="222"/>
      <c r="C940" s="223"/>
      <c r="D940" s="224" t="s">
        <v>211</v>
      </c>
      <c r="E940" s="225" t="s">
        <v>1</v>
      </c>
      <c r="F940" s="226" t="s">
        <v>6771</v>
      </c>
      <c r="G940" s="223"/>
      <c r="H940" s="225" t="s">
        <v>1</v>
      </c>
      <c r="I940" s="227"/>
      <c r="J940" s="223"/>
      <c r="K940" s="223"/>
      <c r="L940" s="228"/>
      <c r="M940" s="229"/>
      <c r="N940" s="230"/>
      <c r="O940" s="230"/>
      <c r="P940" s="230"/>
      <c r="Q940" s="230"/>
      <c r="R940" s="230"/>
      <c r="S940" s="230"/>
      <c r="T940" s="231"/>
      <c r="AT940" s="232" t="s">
        <v>211</v>
      </c>
      <c r="AU940" s="232" t="s">
        <v>82</v>
      </c>
      <c r="AV940" s="13" t="s">
        <v>82</v>
      </c>
      <c r="AW940" s="13" t="s">
        <v>31</v>
      </c>
      <c r="AX940" s="13" t="s">
        <v>75</v>
      </c>
      <c r="AY940" s="232" t="s">
        <v>203</v>
      </c>
    </row>
    <row r="941" spans="1:65" s="13" customFormat="1" ht="22.5">
      <c r="B941" s="222"/>
      <c r="C941" s="223"/>
      <c r="D941" s="224" t="s">
        <v>211</v>
      </c>
      <c r="E941" s="225" t="s">
        <v>1</v>
      </c>
      <c r="F941" s="226" t="s">
        <v>6772</v>
      </c>
      <c r="G941" s="223"/>
      <c r="H941" s="225" t="s">
        <v>1</v>
      </c>
      <c r="I941" s="227"/>
      <c r="J941" s="223"/>
      <c r="K941" s="223"/>
      <c r="L941" s="228"/>
      <c r="M941" s="229"/>
      <c r="N941" s="230"/>
      <c r="O941" s="230"/>
      <c r="P941" s="230"/>
      <c r="Q941" s="230"/>
      <c r="R941" s="230"/>
      <c r="S941" s="230"/>
      <c r="T941" s="231"/>
      <c r="AT941" s="232" t="s">
        <v>211</v>
      </c>
      <c r="AU941" s="232" t="s">
        <v>82</v>
      </c>
      <c r="AV941" s="13" t="s">
        <v>82</v>
      </c>
      <c r="AW941" s="13" t="s">
        <v>31</v>
      </c>
      <c r="AX941" s="13" t="s">
        <v>75</v>
      </c>
      <c r="AY941" s="232" t="s">
        <v>203</v>
      </c>
    </row>
    <row r="942" spans="1:65" s="13" customFormat="1" ht="11.25">
      <c r="B942" s="222"/>
      <c r="C942" s="223"/>
      <c r="D942" s="224" t="s">
        <v>211</v>
      </c>
      <c r="E942" s="225" t="s">
        <v>1</v>
      </c>
      <c r="F942" s="226" t="s">
        <v>6773</v>
      </c>
      <c r="G942" s="223"/>
      <c r="H942" s="225" t="s">
        <v>1</v>
      </c>
      <c r="I942" s="227"/>
      <c r="J942" s="223"/>
      <c r="K942" s="223"/>
      <c r="L942" s="228"/>
      <c r="M942" s="229"/>
      <c r="N942" s="230"/>
      <c r="O942" s="230"/>
      <c r="P942" s="230"/>
      <c r="Q942" s="230"/>
      <c r="R942" s="230"/>
      <c r="S942" s="230"/>
      <c r="T942" s="231"/>
      <c r="AT942" s="232" t="s">
        <v>211</v>
      </c>
      <c r="AU942" s="232" t="s">
        <v>82</v>
      </c>
      <c r="AV942" s="13" t="s">
        <v>82</v>
      </c>
      <c r="AW942" s="13" t="s">
        <v>31</v>
      </c>
      <c r="AX942" s="13" t="s">
        <v>75</v>
      </c>
      <c r="AY942" s="232" t="s">
        <v>203</v>
      </c>
    </row>
    <row r="943" spans="1:65" s="13" customFormat="1" ht="33.75">
      <c r="B943" s="222"/>
      <c r="C943" s="223"/>
      <c r="D943" s="224" t="s">
        <v>211</v>
      </c>
      <c r="E943" s="225" t="s">
        <v>1</v>
      </c>
      <c r="F943" s="226" t="s">
        <v>6774</v>
      </c>
      <c r="G943" s="223"/>
      <c r="H943" s="225" t="s">
        <v>1</v>
      </c>
      <c r="I943" s="227"/>
      <c r="J943" s="223"/>
      <c r="K943" s="223"/>
      <c r="L943" s="228"/>
      <c r="M943" s="229"/>
      <c r="N943" s="230"/>
      <c r="O943" s="230"/>
      <c r="P943" s="230"/>
      <c r="Q943" s="230"/>
      <c r="R943" s="230"/>
      <c r="S943" s="230"/>
      <c r="T943" s="231"/>
      <c r="AT943" s="232" t="s">
        <v>211</v>
      </c>
      <c r="AU943" s="232" t="s">
        <v>82</v>
      </c>
      <c r="AV943" s="13" t="s">
        <v>82</v>
      </c>
      <c r="AW943" s="13" t="s">
        <v>31</v>
      </c>
      <c r="AX943" s="13" t="s">
        <v>75</v>
      </c>
      <c r="AY943" s="232" t="s">
        <v>203</v>
      </c>
    </row>
    <row r="944" spans="1:65" s="13" customFormat="1" ht="22.5">
      <c r="B944" s="222"/>
      <c r="C944" s="223"/>
      <c r="D944" s="224" t="s">
        <v>211</v>
      </c>
      <c r="E944" s="225" t="s">
        <v>1</v>
      </c>
      <c r="F944" s="226" t="s">
        <v>6775</v>
      </c>
      <c r="G944" s="223"/>
      <c r="H944" s="225" t="s">
        <v>1</v>
      </c>
      <c r="I944" s="227"/>
      <c r="J944" s="223"/>
      <c r="K944" s="223"/>
      <c r="L944" s="228"/>
      <c r="M944" s="229"/>
      <c r="N944" s="230"/>
      <c r="O944" s="230"/>
      <c r="P944" s="230"/>
      <c r="Q944" s="230"/>
      <c r="R944" s="230"/>
      <c r="S944" s="230"/>
      <c r="T944" s="231"/>
      <c r="AT944" s="232" t="s">
        <v>211</v>
      </c>
      <c r="AU944" s="232" t="s">
        <v>82</v>
      </c>
      <c r="AV944" s="13" t="s">
        <v>82</v>
      </c>
      <c r="AW944" s="13" t="s">
        <v>31</v>
      </c>
      <c r="AX944" s="13" t="s">
        <v>75</v>
      </c>
      <c r="AY944" s="232" t="s">
        <v>203</v>
      </c>
    </row>
    <row r="945" spans="1:65" s="13" customFormat="1" ht="11.25">
      <c r="B945" s="222"/>
      <c r="C945" s="223"/>
      <c r="D945" s="224" t="s">
        <v>211</v>
      </c>
      <c r="E945" s="225" t="s">
        <v>1</v>
      </c>
      <c r="F945" s="226" t="s">
        <v>6776</v>
      </c>
      <c r="G945" s="223"/>
      <c r="H945" s="225" t="s">
        <v>1</v>
      </c>
      <c r="I945" s="227"/>
      <c r="J945" s="223"/>
      <c r="K945" s="223"/>
      <c r="L945" s="228"/>
      <c r="M945" s="229"/>
      <c r="N945" s="230"/>
      <c r="O945" s="230"/>
      <c r="P945" s="230"/>
      <c r="Q945" s="230"/>
      <c r="R945" s="230"/>
      <c r="S945" s="230"/>
      <c r="T945" s="231"/>
      <c r="AT945" s="232" t="s">
        <v>211</v>
      </c>
      <c r="AU945" s="232" t="s">
        <v>82</v>
      </c>
      <c r="AV945" s="13" t="s">
        <v>82</v>
      </c>
      <c r="AW945" s="13" t="s">
        <v>31</v>
      </c>
      <c r="AX945" s="13" t="s">
        <v>75</v>
      </c>
      <c r="AY945" s="232" t="s">
        <v>203</v>
      </c>
    </row>
    <row r="946" spans="1:65" s="13" customFormat="1" ht="11.25">
      <c r="B946" s="222"/>
      <c r="C946" s="223"/>
      <c r="D946" s="224" t="s">
        <v>211</v>
      </c>
      <c r="E946" s="225" t="s">
        <v>1</v>
      </c>
      <c r="F946" s="226" t="s">
        <v>6777</v>
      </c>
      <c r="G946" s="223"/>
      <c r="H946" s="225" t="s">
        <v>1</v>
      </c>
      <c r="I946" s="227"/>
      <c r="J946" s="223"/>
      <c r="K946" s="223"/>
      <c r="L946" s="228"/>
      <c r="M946" s="229"/>
      <c r="N946" s="230"/>
      <c r="O946" s="230"/>
      <c r="P946" s="230"/>
      <c r="Q946" s="230"/>
      <c r="R946" s="230"/>
      <c r="S946" s="230"/>
      <c r="T946" s="231"/>
      <c r="AT946" s="232" t="s">
        <v>211</v>
      </c>
      <c r="AU946" s="232" t="s">
        <v>82</v>
      </c>
      <c r="AV946" s="13" t="s">
        <v>82</v>
      </c>
      <c r="AW946" s="13" t="s">
        <v>31</v>
      </c>
      <c r="AX946" s="13" t="s">
        <v>75</v>
      </c>
      <c r="AY946" s="232" t="s">
        <v>203</v>
      </c>
    </row>
    <row r="947" spans="1:65" s="13" customFormat="1" ht="11.25">
      <c r="B947" s="222"/>
      <c r="C947" s="223"/>
      <c r="D947" s="224" t="s">
        <v>211</v>
      </c>
      <c r="E947" s="225" t="s">
        <v>1</v>
      </c>
      <c r="F947" s="226" t="s">
        <v>6864</v>
      </c>
      <c r="G947" s="223"/>
      <c r="H947" s="225" t="s">
        <v>1</v>
      </c>
      <c r="I947" s="227"/>
      <c r="J947" s="223"/>
      <c r="K947" s="223"/>
      <c r="L947" s="228"/>
      <c r="M947" s="229"/>
      <c r="N947" s="230"/>
      <c r="O947" s="230"/>
      <c r="P947" s="230"/>
      <c r="Q947" s="230"/>
      <c r="R947" s="230"/>
      <c r="S947" s="230"/>
      <c r="T947" s="231"/>
      <c r="AT947" s="232" t="s">
        <v>211</v>
      </c>
      <c r="AU947" s="232" t="s">
        <v>82</v>
      </c>
      <c r="AV947" s="13" t="s">
        <v>82</v>
      </c>
      <c r="AW947" s="13" t="s">
        <v>31</v>
      </c>
      <c r="AX947" s="13" t="s">
        <v>75</v>
      </c>
      <c r="AY947" s="232" t="s">
        <v>203</v>
      </c>
    </row>
    <row r="948" spans="1:65" s="14" customFormat="1" ht="11.25">
      <c r="B948" s="233"/>
      <c r="C948" s="234"/>
      <c r="D948" s="224" t="s">
        <v>211</v>
      </c>
      <c r="E948" s="235" t="s">
        <v>1</v>
      </c>
      <c r="F948" s="236" t="s">
        <v>82</v>
      </c>
      <c r="G948" s="234"/>
      <c r="H948" s="237">
        <v>1</v>
      </c>
      <c r="I948" s="238"/>
      <c r="J948" s="234"/>
      <c r="K948" s="234"/>
      <c r="L948" s="239"/>
      <c r="M948" s="240"/>
      <c r="N948" s="241"/>
      <c r="O948" s="241"/>
      <c r="P948" s="241"/>
      <c r="Q948" s="241"/>
      <c r="R948" s="241"/>
      <c r="S948" s="241"/>
      <c r="T948" s="242"/>
      <c r="AT948" s="243" t="s">
        <v>211</v>
      </c>
      <c r="AU948" s="243" t="s">
        <v>82</v>
      </c>
      <c r="AV948" s="14" t="s">
        <v>84</v>
      </c>
      <c r="AW948" s="14" t="s">
        <v>31</v>
      </c>
      <c r="AX948" s="14" t="s">
        <v>75</v>
      </c>
      <c r="AY948" s="243" t="s">
        <v>203</v>
      </c>
    </row>
    <row r="949" spans="1:65" s="15" customFormat="1" ht="11.25">
      <c r="B949" s="261"/>
      <c r="C949" s="262"/>
      <c r="D949" s="224" t="s">
        <v>211</v>
      </c>
      <c r="E949" s="263" t="s">
        <v>1</v>
      </c>
      <c r="F949" s="264" t="s">
        <v>5614</v>
      </c>
      <c r="G949" s="262"/>
      <c r="H949" s="265">
        <v>1</v>
      </c>
      <c r="I949" s="266"/>
      <c r="J949" s="262"/>
      <c r="K949" s="262"/>
      <c r="L949" s="267"/>
      <c r="M949" s="268"/>
      <c r="N949" s="269"/>
      <c r="O949" s="269"/>
      <c r="P949" s="269"/>
      <c r="Q949" s="269"/>
      <c r="R949" s="269"/>
      <c r="S949" s="269"/>
      <c r="T949" s="270"/>
      <c r="AT949" s="271" t="s">
        <v>211</v>
      </c>
      <c r="AU949" s="271" t="s">
        <v>82</v>
      </c>
      <c r="AV949" s="15" t="s">
        <v>209</v>
      </c>
      <c r="AW949" s="15" t="s">
        <v>31</v>
      </c>
      <c r="AX949" s="15" t="s">
        <v>82</v>
      </c>
      <c r="AY949" s="271" t="s">
        <v>203</v>
      </c>
    </row>
    <row r="950" spans="1:65" s="2" customFormat="1" ht="16.5" customHeight="1">
      <c r="A950" s="35"/>
      <c r="B950" s="36"/>
      <c r="C950" s="209" t="s">
        <v>3425</v>
      </c>
      <c r="D950" s="209" t="s">
        <v>205</v>
      </c>
      <c r="E950" s="210" t="s">
        <v>6917</v>
      </c>
      <c r="F950" s="211" t="s">
        <v>6788</v>
      </c>
      <c r="G950" s="212" t="s">
        <v>828</v>
      </c>
      <c r="H950" s="213">
        <v>97.5</v>
      </c>
      <c r="I950" s="214"/>
      <c r="J950" s="215">
        <f>ROUND(I950*H950,2)</f>
        <v>0</v>
      </c>
      <c r="K950" s="211" t="s">
        <v>1</v>
      </c>
      <c r="L950" s="40"/>
      <c r="M950" s="216" t="s">
        <v>1</v>
      </c>
      <c r="N950" s="217" t="s">
        <v>40</v>
      </c>
      <c r="O950" s="72"/>
      <c r="P950" s="218">
        <f>O950*H950</f>
        <v>0</v>
      </c>
      <c r="Q950" s="218">
        <v>0</v>
      </c>
      <c r="R950" s="218">
        <f>Q950*H950</f>
        <v>0</v>
      </c>
      <c r="S950" s="218">
        <v>0</v>
      </c>
      <c r="T950" s="219">
        <f>S950*H950</f>
        <v>0</v>
      </c>
      <c r="U950" s="35"/>
      <c r="V950" s="35"/>
      <c r="W950" s="35"/>
      <c r="X950" s="35"/>
      <c r="Y950" s="35"/>
      <c r="Z950" s="35"/>
      <c r="AA950" s="35"/>
      <c r="AB950" s="35"/>
      <c r="AC950" s="35"/>
      <c r="AD950" s="35"/>
      <c r="AE950" s="35"/>
      <c r="AR950" s="220" t="s">
        <v>209</v>
      </c>
      <c r="AT950" s="220" t="s">
        <v>205</v>
      </c>
      <c r="AU950" s="220" t="s">
        <v>82</v>
      </c>
      <c r="AY950" s="18" t="s">
        <v>203</v>
      </c>
      <c r="BE950" s="221">
        <f>IF(N950="základní",J950,0)</f>
        <v>0</v>
      </c>
      <c r="BF950" s="221">
        <f>IF(N950="snížená",J950,0)</f>
        <v>0</v>
      </c>
      <c r="BG950" s="221">
        <f>IF(N950="zákl. přenesená",J950,0)</f>
        <v>0</v>
      </c>
      <c r="BH950" s="221">
        <f>IF(N950="sníž. přenesená",J950,0)</f>
        <v>0</v>
      </c>
      <c r="BI950" s="221">
        <f>IF(N950="nulová",J950,0)</f>
        <v>0</v>
      </c>
      <c r="BJ950" s="18" t="s">
        <v>82</v>
      </c>
      <c r="BK950" s="221">
        <f>ROUND(I950*H950,2)</f>
        <v>0</v>
      </c>
      <c r="BL950" s="18" t="s">
        <v>209</v>
      </c>
      <c r="BM950" s="220" t="s">
        <v>4092</v>
      </c>
    </row>
    <row r="951" spans="1:65" s="13" customFormat="1" ht="11.25">
      <c r="B951" s="222"/>
      <c r="C951" s="223"/>
      <c r="D951" s="224" t="s">
        <v>211</v>
      </c>
      <c r="E951" s="225" t="s">
        <v>1</v>
      </c>
      <c r="F951" s="226" t="s">
        <v>6864</v>
      </c>
      <c r="G951" s="223"/>
      <c r="H951" s="225" t="s">
        <v>1</v>
      </c>
      <c r="I951" s="227"/>
      <c r="J951" s="223"/>
      <c r="K951" s="223"/>
      <c r="L951" s="228"/>
      <c r="M951" s="229"/>
      <c r="N951" s="230"/>
      <c r="O951" s="230"/>
      <c r="P951" s="230"/>
      <c r="Q951" s="230"/>
      <c r="R951" s="230"/>
      <c r="S951" s="230"/>
      <c r="T951" s="231"/>
      <c r="AT951" s="232" t="s">
        <v>211</v>
      </c>
      <c r="AU951" s="232" t="s">
        <v>82</v>
      </c>
      <c r="AV951" s="13" t="s">
        <v>82</v>
      </c>
      <c r="AW951" s="13" t="s">
        <v>31</v>
      </c>
      <c r="AX951" s="13" t="s">
        <v>75</v>
      </c>
      <c r="AY951" s="232" t="s">
        <v>203</v>
      </c>
    </row>
    <row r="952" spans="1:65" s="14" customFormat="1" ht="11.25">
      <c r="B952" s="233"/>
      <c r="C952" s="234"/>
      <c r="D952" s="224" t="s">
        <v>211</v>
      </c>
      <c r="E952" s="235" t="s">
        <v>1</v>
      </c>
      <c r="F952" s="236" t="s">
        <v>6918</v>
      </c>
      <c r="G952" s="234"/>
      <c r="H952" s="237">
        <v>97.5</v>
      </c>
      <c r="I952" s="238"/>
      <c r="J952" s="234"/>
      <c r="K952" s="234"/>
      <c r="L952" s="239"/>
      <c r="M952" s="240"/>
      <c r="N952" s="241"/>
      <c r="O952" s="241"/>
      <c r="P952" s="241"/>
      <c r="Q952" s="241"/>
      <c r="R952" s="241"/>
      <c r="S952" s="241"/>
      <c r="T952" s="242"/>
      <c r="AT952" s="243" t="s">
        <v>211</v>
      </c>
      <c r="AU952" s="243" t="s">
        <v>82</v>
      </c>
      <c r="AV952" s="14" t="s">
        <v>84</v>
      </c>
      <c r="AW952" s="14" t="s">
        <v>31</v>
      </c>
      <c r="AX952" s="14" t="s">
        <v>75</v>
      </c>
      <c r="AY952" s="243" t="s">
        <v>203</v>
      </c>
    </row>
    <row r="953" spans="1:65" s="15" customFormat="1" ht="11.25">
      <c r="B953" s="261"/>
      <c r="C953" s="262"/>
      <c r="D953" s="224" t="s">
        <v>211</v>
      </c>
      <c r="E953" s="263" t="s">
        <v>1</v>
      </c>
      <c r="F953" s="264" t="s">
        <v>5614</v>
      </c>
      <c r="G953" s="262"/>
      <c r="H953" s="265">
        <v>97.5</v>
      </c>
      <c r="I953" s="266"/>
      <c r="J953" s="262"/>
      <c r="K953" s="262"/>
      <c r="L953" s="267"/>
      <c r="M953" s="268"/>
      <c r="N953" s="269"/>
      <c r="O953" s="269"/>
      <c r="P953" s="269"/>
      <c r="Q953" s="269"/>
      <c r="R953" s="269"/>
      <c r="S953" s="269"/>
      <c r="T953" s="270"/>
      <c r="AT953" s="271" t="s">
        <v>211</v>
      </c>
      <c r="AU953" s="271" t="s">
        <v>82</v>
      </c>
      <c r="AV953" s="15" t="s">
        <v>209</v>
      </c>
      <c r="AW953" s="15" t="s">
        <v>31</v>
      </c>
      <c r="AX953" s="15" t="s">
        <v>82</v>
      </c>
      <c r="AY953" s="271" t="s">
        <v>203</v>
      </c>
    </row>
    <row r="954" spans="1:65" s="2" customFormat="1" ht="16.5" customHeight="1">
      <c r="A954" s="35"/>
      <c r="B954" s="36"/>
      <c r="C954" s="209" t="s">
        <v>2250</v>
      </c>
      <c r="D954" s="209" t="s">
        <v>205</v>
      </c>
      <c r="E954" s="210" t="s">
        <v>6919</v>
      </c>
      <c r="F954" s="211" t="s">
        <v>6790</v>
      </c>
      <c r="G954" s="212" t="s">
        <v>828</v>
      </c>
      <c r="H954" s="213">
        <v>27</v>
      </c>
      <c r="I954" s="214"/>
      <c r="J954" s="215">
        <f>ROUND(I954*H954,2)</f>
        <v>0</v>
      </c>
      <c r="K954" s="211" t="s">
        <v>1</v>
      </c>
      <c r="L954" s="40"/>
      <c r="M954" s="216" t="s">
        <v>1</v>
      </c>
      <c r="N954" s="217" t="s">
        <v>40</v>
      </c>
      <c r="O954" s="72"/>
      <c r="P954" s="218">
        <f>O954*H954</f>
        <v>0</v>
      </c>
      <c r="Q954" s="218">
        <v>0</v>
      </c>
      <c r="R954" s="218">
        <f>Q954*H954</f>
        <v>0</v>
      </c>
      <c r="S954" s="218">
        <v>0</v>
      </c>
      <c r="T954" s="219">
        <f>S954*H954</f>
        <v>0</v>
      </c>
      <c r="U954" s="35"/>
      <c r="V954" s="35"/>
      <c r="W954" s="35"/>
      <c r="X954" s="35"/>
      <c r="Y954" s="35"/>
      <c r="Z954" s="35"/>
      <c r="AA954" s="35"/>
      <c r="AB954" s="35"/>
      <c r="AC954" s="35"/>
      <c r="AD954" s="35"/>
      <c r="AE954" s="35"/>
      <c r="AR954" s="220" t="s">
        <v>209</v>
      </c>
      <c r="AT954" s="220" t="s">
        <v>205</v>
      </c>
      <c r="AU954" s="220" t="s">
        <v>82</v>
      </c>
      <c r="AY954" s="18" t="s">
        <v>203</v>
      </c>
      <c r="BE954" s="221">
        <f>IF(N954="základní",J954,0)</f>
        <v>0</v>
      </c>
      <c r="BF954" s="221">
        <f>IF(N954="snížená",J954,0)</f>
        <v>0</v>
      </c>
      <c r="BG954" s="221">
        <f>IF(N954="zákl. přenesená",J954,0)</f>
        <v>0</v>
      </c>
      <c r="BH954" s="221">
        <f>IF(N954="sníž. přenesená",J954,0)</f>
        <v>0</v>
      </c>
      <c r="BI954" s="221">
        <f>IF(N954="nulová",J954,0)</f>
        <v>0</v>
      </c>
      <c r="BJ954" s="18" t="s">
        <v>82</v>
      </c>
      <c r="BK954" s="221">
        <f>ROUND(I954*H954,2)</f>
        <v>0</v>
      </c>
      <c r="BL954" s="18" t="s">
        <v>209</v>
      </c>
      <c r="BM954" s="220" t="s">
        <v>4103</v>
      </c>
    </row>
    <row r="955" spans="1:65" s="13" customFormat="1" ht="11.25">
      <c r="B955" s="222"/>
      <c r="C955" s="223"/>
      <c r="D955" s="224" t="s">
        <v>211</v>
      </c>
      <c r="E955" s="225" t="s">
        <v>1</v>
      </c>
      <c r="F955" s="226" t="s">
        <v>6864</v>
      </c>
      <c r="G955" s="223"/>
      <c r="H955" s="225" t="s">
        <v>1</v>
      </c>
      <c r="I955" s="227"/>
      <c r="J955" s="223"/>
      <c r="K955" s="223"/>
      <c r="L955" s="228"/>
      <c r="M955" s="229"/>
      <c r="N955" s="230"/>
      <c r="O955" s="230"/>
      <c r="P955" s="230"/>
      <c r="Q955" s="230"/>
      <c r="R955" s="230"/>
      <c r="S955" s="230"/>
      <c r="T955" s="231"/>
      <c r="AT955" s="232" t="s">
        <v>211</v>
      </c>
      <c r="AU955" s="232" t="s">
        <v>82</v>
      </c>
      <c r="AV955" s="13" t="s">
        <v>82</v>
      </c>
      <c r="AW955" s="13" t="s">
        <v>31</v>
      </c>
      <c r="AX955" s="13" t="s">
        <v>75</v>
      </c>
      <c r="AY955" s="232" t="s">
        <v>203</v>
      </c>
    </row>
    <row r="956" spans="1:65" s="14" customFormat="1" ht="11.25">
      <c r="B956" s="233"/>
      <c r="C956" s="234"/>
      <c r="D956" s="224" t="s">
        <v>211</v>
      </c>
      <c r="E956" s="235" t="s">
        <v>1</v>
      </c>
      <c r="F956" s="236" t="s">
        <v>1322</v>
      </c>
      <c r="G956" s="234"/>
      <c r="H956" s="237">
        <v>27</v>
      </c>
      <c r="I956" s="238"/>
      <c r="J956" s="234"/>
      <c r="K956" s="234"/>
      <c r="L956" s="239"/>
      <c r="M956" s="240"/>
      <c r="N956" s="241"/>
      <c r="O956" s="241"/>
      <c r="P956" s="241"/>
      <c r="Q956" s="241"/>
      <c r="R956" s="241"/>
      <c r="S956" s="241"/>
      <c r="T956" s="242"/>
      <c r="AT956" s="243" t="s">
        <v>211</v>
      </c>
      <c r="AU956" s="243" t="s">
        <v>82</v>
      </c>
      <c r="AV956" s="14" t="s">
        <v>84</v>
      </c>
      <c r="AW956" s="14" t="s">
        <v>31</v>
      </c>
      <c r="AX956" s="14" t="s">
        <v>75</v>
      </c>
      <c r="AY956" s="243" t="s">
        <v>203</v>
      </c>
    </row>
    <row r="957" spans="1:65" s="15" customFormat="1" ht="11.25">
      <c r="B957" s="261"/>
      <c r="C957" s="262"/>
      <c r="D957" s="224" t="s">
        <v>211</v>
      </c>
      <c r="E957" s="263" t="s">
        <v>1</v>
      </c>
      <c r="F957" s="264" t="s">
        <v>5614</v>
      </c>
      <c r="G957" s="262"/>
      <c r="H957" s="265">
        <v>27</v>
      </c>
      <c r="I957" s="266"/>
      <c r="J957" s="262"/>
      <c r="K957" s="262"/>
      <c r="L957" s="267"/>
      <c r="M957" s="268"/>
      <c r="N957" s="269"/>
      <c r="O957" s="269"/>
      <c r="P957" s="269"/>
      <c r="Q957" s="269"/>
      <c r="R957" s="269"/>
      <c r="S957" s="269"/>
      <c r="T957" s="270"/>
      <c r="AT957" s="271" t="s">
        <v>211</v>
      </c>
      <c r="AU957" s="271" t="s">
        <v>82</v>
      </c>
      <c r="AV957" s="15" t="s">
        <v>209</v>
      </c>
      <c r="AW957" s="15" t="s">
        <v>31</v>
      </c>
      <c r="AX957" s="15" t="s">
        <v>82</v>
      </c>
      <c r="AY957" s="271" t="s">
        <v>203</v>
      </c>
    </row>
    <row r="958" spans="1:65" s="2" customFormat="1" ht="16.5" customHeight="1">
      <c r="A958" s="35"/>
      <c r="B958" s="36"/>
      <c r="C958" s="209" t="s">
        <v>3435</v>
      </c>
      <c r="D958" s="209" t="s">
        <v>205</v>
      </c>
      <c r="E958" s="210" t="s">
        <v>6920</v>
      </c>
      <c r="F958" s="211" t="s">
        <v>6792</v>
      </c>
      <c r="G958" s="212" t="s">
        <v>828</v>
      </c>
      <c r="H958" s="213">
        <v>1.5</v>
      </c>
      <c r="I958" s="214"/>
      <c r="J958" s="215">
        <f>ROUND(I958*H958,2)</f>
        <v>0</v>
      </c>
      <c r="K958" s="211" t="s">
        <v>1</v>
      </c>
      <c r="L958" s="40"/>
      <c r="M958" s="216" t="s">
        <v>1</v>
      </c>
      <c r="N958" s="217" t="s">
        <v>40</v>
      </c>
      <c r="O958" s="72"/>
      <c r="P958" s="218">
        <f>O958*H958</f>
        <v>0</v>
      </c>
      <c r="Q958" s="218">
        <v>0</v>
      </c>
      <c r="R958" s="218">
        <f>Q958*H958</f>
        <v>0</v>
      </c>
      <c r="S958" s="218">
        <v>0</v>
      </c>
      <c r="T958" s="219">
        <f>S958*H958</f>
        <v>0</v>
      </c>
      <c r="U958" s="35"/>
      <c r="V958" s="35"/>
      <c r="W958" s="35"/>
      <c r="X958" s="35"/>
      <c r="Y958" s="35"/>
      <c r="Z958" s="35"/>
      <c r="AA958" s="35"/>
      <c r="AB958" s="35"/>
      <c r="AC958" s="35"/>
      <c r="AD958" s="35"/>
      <c r="AE958" s="35"/>
      <c r="AR958" s="220" t="s">
        <v>209</v>
      </c>
      <c r="AT958" s="220" t="s">
        <v>205</v>
      </c>
      <c r="AU958" s="220" t="s">
        <v>82</v>
      </c>
      <c r="AY958" s="18" t="s">
        <v>203</v>
      </c>
      <c r="BE958" s="221">
        <f>IF(N958="základní",J958,0)</f>
        <v>0</v>
      </c>
      <c r="BF958" s="221">
        <f>IF(N958="snížená",J958,0)</f>
        <v>0</v>
      </c>
      <c r="BG958" s="221">
        <f>IF(N958="zákl. přenesená",J958,0)</f>
        <v>0</v>
      </c>
      <c r="BH958" s="221">
        <f>IF(N958="sníž. přenesená",J958,0)</f>
        <v>0</v>
      </c>
      <c r="BI958" s="221">
        <f>IF(N958="nulová",J958,0)</f>
        <v>0</v>
      </c>
      <c r="BJ958" s="18" t="s">
        <v>82</v>
      </c>
      <c r="BK958" s="221">
        <f>ROUND(I958*H958,2)</f>
        <v>0</v>
      </c>
      <c r="BL958" s="18" t="s">
        <v>209</v>
      </c>
      <c r="BM958" s="220" t="s">
        <v>4112</v>
      </c>
    </row>
    <row r="959" spans="1:65" s="13" customFormat="1" ht="11.25">
      <c r="B959" s="222"/>
      <c r="C959" s="223"/>
      <c r="D959" s="224" t="s">
        <v>211</v>
      </c>
      <c r="E959" s="225" t="s">
        <v>1</v>
      </c>
      <c r="F959" s="226" t="s">
        <v>6864</v>
      </c>
      <c r="G959" s="223"/>
      <c r="H959" s="225" t="s">
        <v>1</v>
      </c>
      <c r="I959" s="227"/>
      <c r="J959" s="223"/>
      <c r="K959" s="223"/>
      <c r="L959" s="228"/>
      <c r="M959" s="229"/>
      <c r="N959" s="230"/>
      <c r="O959" s="230"/>
      <c r="P959" s="230"/>
      <c r="Q959" s="230"/>
      <c r="R959" s="230"/>
      <c r="S959" s="230"/>
      <c r="T959" s="231"/>
      <c r="AT959" s="232" t="s">
        <v>211</v>
      </c>
      <c r="AU959" s="232" t="s">
        <v>82</v>
      </c>
      <c r="AV959" s="13" t="s">
        <v>82</v>
      </c>
      <c r="AW959" s="13" t="s">
        <v>31</v>
      </c>
      <c r="AX959" s="13" t="s">
        <v>75</v>
      </c>
      <c r="AY959" s="232" t="s">
        <v>203</v>
      </c>
    </row>
    <row r="960" spans="1:65" s="14" customFormat="1" ht="11.25">
      <c r="B960" s="233"/>
      <c r="C960" s="234"/>
      <c r="D960" s="224" t="s">
        <v>211</v>
      </c>
      <c r="E960" s="235" t="s">
        <v>1</v>
      </c>
      <c r="F960" s="236" t="s">
        <v>2259</v>
      </c>
      <c r="G960" s="234"/>
      <c r="H960" s="237">
        <v>1.5</v>
      </c>
      <c r="I960" s="238"/>
      <c r="J960" s="234"/>
      <c r="K960" s="234"/>
      <c r="L960" s="239"/>
      <c r="M960" s="240"/>
      <c r="N960" s="241"/>
      <c r="O960" s="241"/>
      <c r="P960" s="241"/>
      <c r="Q960" s="241"/>
      <c r="R960" s="241"/>
      <c r="S960" s="241"/>
      <c r="T960" s="242"/>
      <c r="AT960" s="243" t="s">
        <v>211</v>
      </c>
      <c r="AU960" s="243" t="s">
        <v>82</v>
      </c>
      <c r="AV960" s="14" t="s">
        <v>84</v>
      </c>
      <c r="AW960" s="14" t="s">
        <v>31</v>
      </c>
      <c r="AX960" s="14" t="s">
        <v>75</v>
      </c>
      <c r="AY960" s="243" t="s">
        <v>203</v>
      </c>
    </row>
    <row r="961" spans="1:65" s="15" customFormat="1" ht="11.25">
      <c r="B961" s="261"/>
      <c r="C961" s="262"/>
      <c r="D961" s="224" t="s">
        <v>211</v>
      </c>
      <c r="E961" s="263" t="s">
        <v>1</v>
      </c>
      <c r="F961" s="264" t="s">
        <v>5614</v>
      </c>
      <c r="G961" s="262"/>
      <c r="H961" s="265">
        <v>1.5</v>
      </c>
      <c r="I961" s="266"/>
      <c r="J961" s="262"/>
      <c r="K961" s="262"/>
      <c r="L961" s="267"/>
      <c r="M961" s="268"/>
      <c r="N961" s="269"/>
      <c r="O961" s="269"/>
      <c r="P961" s="269"/>
      <c r="Q961" s="269"/>
      <c r="R961" s="269"/>
      <c r="S961" s="269"/>
      <c r="T961" s="270"/>
      <c r="AT961" s="271" t="s">
        <v>211</v>
      </c>
      <c r="AU961" s="271" t="s">
        <v>82</v>
      </c>
      <c r="AV961" s="15" t="s">
        <v>209</v>
      </c>
      <c r="AW961" s="15" t="s">
        <v>31</v>
      </c>
      <c r="AX961" s="15" t="s">
        <v>82</v>
      </c>
      <c r="AY961" s="271" t="s">
        <v>203</v>
      </c>
    </row>
    <row r="962" spans="1:65" s="2" customFormat="1" ht="33" customHeight="1">
      <c r="A962" s="35"/>
      <c r="B962" s="36"/>
      <c r="C962" s="209" t="s">
        <v>3440</v>
      </c>
      <c r="D962" s="209" t="s">
        <v>205</v>
      </c>
      <c r="E962" s="210" t="s">
        <v>6921</v>
      </c>
      <c r="F962" s="211" t="s">
        <v>6794</v>
      </c>
      <c r="G962" s="212" t="s">
        <v>828</v>
      </c>
      <c r="H962" s="213">
        <v>12</v>
      </c>
      <c r="I962" s="214"/>
      <c r="J962" s="215">
        <f>ROUND(I962*H962,2)</f>
        <v>0</v>
      </c>
      <c r="K962" s="211" t="s">
        <v>1</v>
      </c>
      <c r="L962" s="40"/>
      <c r="M962" s="216" t="s">
        <v>1</v>
      </c>
      <c r="N962" s="217" t="s">
        <v>40</v>
      </c>
      <c r="O962" s="72"/>
      <c r="P962" s="218">
        <f>O962*H962</f>
        <v>0</v>
      </c>
      <c r="Q962" s="218">
        <v>0</v>
      </c>
      <c r="R962" s="218">
        <f>Q962*H962</f>
        <v>0</v>
      </c>
      <c r="S962" s="218">
        <v>0</v>
      </c>
      <c r="T962" s="219">
        <f>S962*H962</f>
        <v>0</v>
      </c>
      <c r="U962" s="35"/>
      <c r="V962" s="35"/>
      <c r="W962" s="35"/>
      <c r="X962" s="35"/>
      <c r="Y962" s="35"/>
      <c r="Z962" s="35"/>
      <c r="AA962" s="35"/>
      <c r="AB962" s="35"/>
      <c r="AC962" s="35"/>
      <c r="AD962" s="35"/>
      <c r="AE962" s="35"/>
      <c r="AR962" s="220" t="s">
        <v>209</v>
      </c>
      <c r="AT962" s="220" t="s">
        <v>205</v>
      </c>
      <c r="AU962" s="220" t="s">
        <v>82</v>
      </c>
      <c r="AY962" s="18" t="s">
        <v>203</v>
      </c>
      <c r="BE962" s="221">
        <f>IF(N962="základní",J962,0)</f>
        <v>0</v>
      </c>
      <c r="BF962" s="221">
        <f>IF(N962="snížená",J962,0)</f>
        <v>0</v>
      </c>
      <c r="BG962" s="221">
        <f>IF(N962="zákl. přenesená",J962,0)</f>
        <v>0</v>
      </c>
      <c r="BH962" s="221">
        <f>IF(N962="sníž. přenesená",J962,0)</f>
        <v>0</v>
      </c>
      <c r="BI962" s="221">
        <f>IF(N962="nulová",J962,0)</f>
        <v>0</v>
      </c>
      <c r="BJ962" s="18" t="s">
        <v>82</v>
      </c>
      <c r="BK962" s="221">
        <f>ROUND(I962*H962,2)</f>
        <v>0</v>
      </c>
      <c r="BL962" s="18" t="s">
        <v>209</v>
      </c>
      <c r="BM962" s="220" t="s">
        <v>4120</v>
      </c>
    </row>
    <row r="963" spans="1:65" s="13" customFormat="1" ht="11.25">
      <c r="B963" s="222"/>
      <c r="C963" s="223"/>
      <c r="D963" s="224" t="s">
        <v>211</v>
      </c>
      <c r="E963" s="225" t="s">
        <v>1</v>
      </c>
      <c r="F963" s="226" t="s">
        <v>6864</v>
      </c>
      <c r="G963" s="223"/>
      <c r="H963" s="225" t="s">
        <v>1</v>
      </c>
      <c r="I963" s="227"/>
      <c r="J963" s="223"/>
      <c r="K963" s="223"/>
      <c r="L963" s="228"/>
      <c r="M963" s="229"/>
      <c r="N963" s="230"/>
      <c r="O963" s="230"/>
      <c r="P963" s="230"/>
      <c r="Q963" s="230"/>
      <c r="R963" s="230"/>
      <c r="S963" s="230"/>
      <c r="T963" s="231"/>
      <c r="AT963" s="232" t="s">
        <v>211</v>
      </c>
      <c r="AU963" s="232" t="s">
        <v>82</v>
      </c>
      <c r="AV963" s="13" t="s">
        <v>82</v>
      </c>
      <c r="AW963" s="13" t="s">
        <v>31</v>
      </c>
      <c r="AX963" s="13" t="s">
        <v>75</v>
      </c>
      <c r="AY963" s="232" t="s">
        <v>203</v>
      </c>
    </row>
    <row r="964" spans="1:65" s="14" customFormat="1" ht="11.25">
      <c r="B964" s="233"/>
      <c r="C964" s="234"/>
      <c r="D964" s="224" t="s">
        <v>211</v>
      </c>
      <c r="E964" s="235" t="s">
        <v>1</v>
      </c>
      <c r="F964" s="236" t="s">
        <v>389</v>
      </c>
      <c r="G964" s="234"/>
      <c r="H964" s="237">
        <v>12</v>
      </c>
      <c r="I964" s="238"/>
      <c r="J964" s="234"/>
      <c r="K964" s="234"/>
      <c r="L964" s="239"/>
      <c r="M964" s="240"/>
      <c r="N964" s="241"/>
      <c r="O964" s="241"/>
      <c r="P964" s="241"/>
      <c r="Q964" s="241"/>
      <c r="R964" s="241"/>
      <c r="S964" s="241"/>
      <c r="T964" s="242"/>
      <c r="AT964" s="243" t="s">
        <v>211</v>
      </c>
      <c r="AU964" s="243" t="s">
        <v>82</v>
      </c>
      <c r="AV964" s="14" t="s">
        <v>84</v>
      </c>
      <c r="AW964" s="14" t="s">
        <v>31</v>
      </c>
      <c r="AX964" s="14" t="s">
        <v>75</v>
      </c>
      <c r="AY964" s="243" t="s">
        <v>203</v>
      </c>
    </row>
    <row r="965" spans="1:65" s="15" customFormat="1" ht="11.25">
      <c r="B965" s="261"/>
      <c r="C965" s="262"/>
      <c r="D965" s="224" t="s">
        <v>211</v>
      </c>
      <c r="E965" s="263" t="s">
        <v>1</v>
      </c>
      <c r="F965" s="264" t="s">
        <v>5614</v>
      </c>
      <c r="G965" s="262"/>
      <c r="H965" s="265">
        <v>12</v>
      </c>
      <c r="I965" s="266"/>
      <c r="J965" s="262"/>
      <c r="K965" s="262"/>
      <c r="L965" s="267"/>
      <c r="M965" s="268"/>
      <c r="N965" s="269"/>
      <c r="O965" s="269"/>
      <c r="P965" s="269"/>
      <c r="Q965" s="269"/>
      <c r="R965" s="269"/>
      <c r="S965" s="269"/>
      <c r="T965" s="270"/>
      <c r="AT965" s="271" t="s">
        <v>211</v>
      </c>
      <c r="AU965" s="271" t="s">
        <v>82</v>
      </c>
      <c r="AV965" s="15" t="s">
        <v>209</v>
      </c>
      <c r="AW965" s="15" t="s">
        <v>31</v>
      </c>
      <c r="AX965" s="15" t="s">
        <v>82</v>
      </c>
      <c r="AY965" s="271" t="s">
        <v>203</v>
      </c>
    </row>
    <row r="966" spans="1:65" s="2" customFormat="1" ht="33" customHeight="1">
      <c r="A966" s="35"/>
      <c r="B966" s="36"/>
      <c r="C966" s="209" t="s">
        <v>3445</v>
      </c>
      <c r="D966" s="209" t="s">
        <v>205</v>
      </c>
      <c r="E966" s="210" t="s">
        <v>6922</v>
      </c>
      <c r="F966" s="211" t="s">
        <v>6796</v>
      </c>
      <c r="G966" s="212" t="s">
        <v>828</v>
      </c>
      <c r="H966" s="213">
        <v>59</v>
      </c>
      <c r="I966" s="214"/>
      <c r="J966" s="215">
        <f>ROUND(I966*H966,2)</f>
        <v>0</v>
      </c>
      <c r="K966" s="211" t="s">
        <v>1</v>
      </c>
      <c r="L966" s="40"/>
      <c r="M966" s="216" t="s">
        <v>1</v>
      </c>
      <c r="N966" s="217" t="s">
        <v>40</v>
      </c>
      <c r="O966" s="72"/>
      <c r="P966" s="218">
        <f>O966*H966</f>
        <v>0</v>
      </c>
      <c r="Q966" s="218">
        <v>0</v>
      </c>
      <c r="R966" s="218">
        <f>Q966*H966</f>
        <v>0</v>
      </c>
      <c r="S966" s="218">
        <v>0</v>
      </c>
      <c r="T966" s="219">
        <f>S966*H966</f>
        <v>0</v>
      </c>
      <c r="U966" s="35"/>
      <c r="V966" s="35"/>
      <c r="W966" s="35"/>
      <c r="X966" s="35"/>
      <c r="Y966" s="35"/>
      <c r="Z966" s="35"/>
      <c r="AA966" s="35"/>
      <c r="AB966" s="35"/>
      <c r="AC966" s="35"/>
      <c r="AD966" s="35"/>
      <c r="AE966" s="35"/>
      <c r="AR966" s="220" t="s">
        <v>209</v>
      </c>
      <c r="AT966" s="220" t="s">
        <v>205</v>
      </c>
      <c r="AU966" s="220" t="s">
        <v>82</v>
      </c>
      <c r="AY966" s="18" t="s">
        <v>203</v>
      </c>
      <c r="BE966" s="221">
        <f>IF(N966="základní",J966,0)</f>
        <v>0</v>
      </c>
      <c r="BF966" s="221">
        <f>IF(N966="snížená",J966,0)</f>
        <v>0</v>
      </c>
      <c r="BG966" s="221">
        <f>IF(N966="zákl. přenesená",J966,0)</f>
        <v>0</v>
      </c>
      <c r="BH966" s="221">
        <f>IF(N966="sníž. přenesená",J966,0)</f>
        <v>0</v>
      </c>
      <c r="BI966" s="221">
        <f>IF(N966="nulová",J966,0)</f>
        <v>0</v>
      </c>
      <c r="BJ966" s="18" t="s">
        <v>82</v>
      </c>
      <c r="BK966" s="221">
        <f>ROUND(I966*H966,2)</f>
        <v>0</v>
      </c>
      <c r="BL966" s="18" t="s">
        <v>209</v>
      </c>
      <c r="BM966" s="220" t="s">
        <v>4130</v>
      </c>
    </row>
    <row r="967" spans="1:65" s="13" customFormat="1" ht="11.25">
      <c r="B967" s="222"/>
      <c r="C967" s="223"/>
      <c r="D967" s="224" t="s">
        <v>211</v>
      </c>
      <c r="E967" s="225" t="s">
        <v>1</v>
      </c>
      <c r="F967" s="226" t="s">
        <v>6864</v>
      </c>
      <c r="G967" s="223"/>
      <c r="H967" s="225" t="s">
        <v>1</v>
      </c>
      <c r="I967" s="227"/>
      <c r="J967" s="223"/>
      <c r="K967" s="223"/>
      <c r="L967" s="228"/>
      <c r="M967" s="229"/>
      <c r="N967" s="230"/>
      <c r="O967" s="230"/>
      <c r="P967" s="230"/>
      <c r="Q967" s="230"/>
      <c r="R967" s="230"/>
      <c r="S967" s="230"/>
      <c r="T967" s="231"/>
      <c r="AT967" s="232" t="s">
        <v>211</v>
      </c>
      <c r="AU967" s="232" t="s">
        <v>82</v>
      </c>
      <c r="AV967" s="13" t="s">
        <v>82</v>
      </c>
      <c r="AW967" s="13" t="s">
        <v>31</v>
      </c>
      <c r="AX967" s="13" t="s">
        <v>75</v>
      </c>
      <c r="AY967" s="232" t="s">
        <v>203</v>
      </c>
    </row>
    <row r="968" spans="1:65" s="14" customFormat="1" ht="11.25">
      <c r="B968" s="233"/>
      <c r="C968" s="234"/>
      <c r="D968" s="224" t="s">
        <v>211</v>
      </c>
      <c r="E968" s="235" t="s">
        <v>1</v>
      </c>
      <c r="F968" s="236" t="s">
        <v>2265</v>
      </c>
      <c r="G968" s="234"/>
      <c r="H968" s="237">
        <v>59</v>
      </c>
      <c r="I968" s="238"/>
      <c r="J968" s="234"/>
      <c r="K968" s="234"/>
      <c r="L968" s="239"/>
      <c r="M968" s="240"/>
      <c r="N968" s="241"/>
      <c r="O968" s="241"/>
      <c r="P968" s="241"/>
      <c r="Q968" s="241"/>
      <c r="R968" s="241"/>
      <c r="S968" s="241"/>
      <c r="T968" s="242"/>
      <c r="AT968" s="243" t="s">
        <v>211</v>
      </c>
      <c r="AU968" s="243" t="s">
        <v>82</v>
      </c>
      <c r="AV968" s="14" t="s">
        <v>84</v>
      </c>
      <c r="AW968" s="14" t="s">
        <v>31</v>
      </c>
      <c r="AX968" s="14" t="s">
        <v>75</v>
      </c>
      <c r="AY968" s="243" t="s">
        <v>203</v>
      </c>
    </row>
    <row r="969" spans="1:65" s="15" customFormat="1" ht="11.25">
      <c r="B969" s="261"/>
      <c r="C969" s="262"/>
      <c r="D969" s="224" t="s">
        <v>211</v>
      </c>
      <c r="E969" s="263" t="s">
        <v>1</v>
      </c>
      <c r="F969" s="264" t="s">
        <v>5614</v>
      </c>
      <c r="G969" s="262"/>
      <c r="H969" s="265">
        <v>59</v>
      </c>
      <c r="I969" s="266"/>
      <c r="J969" s="262"/>
      <c r="K969" s="262"/>
      <c r="L969" s="267"/>
      <c r="M969" s="268"/>
      <c r="N969" s="269"/>
      <c r="O969" s="269"/>
      <c r="P969" s="269"/>
      <c r="Q969" s="269"/>
      <c r="R969" s="269"/>
      <c r="S969" s="269"/>
      <c r="T969" s="270"/>
      <c r="AT969" s="271" t="s">
        <v>211</v>
      </c>
      <c r="AU969" s="271" t="s">
        <v>82</v>
      </c>
      <c r="AV969" s="15" t="s">
        <v>209</v>
      </c>
      <c r="AW969" s="15" t="s">
        <v>31</v>
      </c>
      <c r="AX969" s="15" t="s">
        <v>82</v>
      </c>
      <c r="AY969" s="271" t="s">
        <v>203</v>
      </c>
    </row>
    <row r="970" spans="1:65" s="2" customFormat="1" ht="33" customHeight="1">
      <c r="A970" s="35"/>
      <c r="B970" s="36"/>
      <c r="C970" s="209" t="s">
        <v>3450</v>
      </c>
      <c r="D970" s="209" t="s">
        <v>205</v>
      </c>
      <c r="E970" s="210" t="s">
        <v>6923</v>
      </c>
      <c r="F970" s="211" t="s">
        <v>6798</v>
      </c>
      <c r="G970" s="212" t="s">
        <v>828</v>
      </c>
      <c r="H970" s="213">
        <v>8</v>
      </c>
      <c r="I970" s="214"/>
      <c r="J970" s="215">
        <f>ROUND(I970*H970,2)</f>
        <v>0</v>
      </c>
      <c r="K970" s="211" t="s">
        <v>1</v>
      </c>
      <c r="L970" s="40"/>
      <c r="M970" s="216" t="s">
        <v>1</v>
      </c>
      <c r="N970" s="217" t="s">
        <v>40</v>
      </c>
      <c r="O970" s="72"/>
      <c r="P970" s="218">
        <f>O970*H970</f>
        <v>0</v>
      </c>
      <c r="Q970" s="218">
        <v>0</v>
      </c>
      <c r="R970" s="218">
        <f>Q970*H970</f>
        <v>0</v>
      </c>
      <c r="S970" s="218">
        <v>0</v>
      </c>
      <c r="T970" s="219">
        <f>S970*H970</f>
        <v>0</v>
      </c>
      <c r="U970" s="35"/>
      <c r="V970" s="35"/>
      <c r="W970" s="35"/>
      <c r="X970" s="35"/>
      <c r="Y970" s="35"/>
      <c r="Z970" s="35"/>
      <c r="AA970" s="35"/>
      <c r="AB970" s="35"/>
      <c r="AC970" s="35"/>
      <c r="AD970" s="35"/>
      <c r="AE970" s="35"/>
      <c r="AR970" s="220" t="s">
        <v>209</v>
      </c>
      <c r="AT970" s="220" t="s">
        <v>205</v>
      </c>
      <c r="AU970" s="220" t="s">
        <v>82</v>
      </c>
      <c r="AY970" s="18" t="s">
        <v>203</v>
      </c>
      <c r="BE970" s="221">
        <f>IF(N970="základní",J970,0)</f>
        <v>0</v>
      </c>
      <c r="BF970" s="221">
        <f>IF(N970="snížená",J970,0)</f>
        <v>0</v>
      </c>
      <c r="BG970" s="221">
        <f>IF(N970="zákl. přenesená",J970,0)</f>
        <v>0</v>
      </c>
      <c r="BH970" s="221">
        <f>IF(N970="sníž. přenesená",J970,0)</f>
        <v>0</v>
      </c>
      <c r="BI970" s="221">
        <f>IF(N970="nulová",J970,0)</f>
        <v>0</v>
      </c>
      <c r="BJ970" s="18" t="s">
        <v>82</v>
      </c>
      <c r="BK970" s="221">
        <f>ROUND(I970*H970,2)</f>
        <v>0</v>
      </c>
      <c r="BL970" s="18" t="s">
        <v>209</v>
      </c>
      <c r="BM970" s="220" t="s">
        <v>4147</v>
      </c>
    </row>
    <row r="971" spans="1:65" s="13" customFormat="1" ht="11.25">
      <c r="B971" s="222"/>
      <c r="C971" s="223"/>
      <c r="D971" s="224" t="s">
        <v>211</v>
      </c>
      <c r="E971" s="225" t="s">
        <v>1</v>
      </c>
      <c r="F971" s="226" t="s">
        <v>6864</v>
      </c>
      <c r="G971" s="223"/>
      <c r="H971" s="225" t="s">
        <v>1</v>
      </c>
      <c r="I971" s="227"/>
      <c r="J971" s="223"/>
      <c r="K971" s="223"/>
      <c r="L971" s="228"/>
      <c r="M971" s="229"/>
      <c r="N971" s="230"/>
      <c r="O971" s="230"/>
      <c r="P971" s="230"/>
      <c r="Q971" s="230"/>
      <c r="R971" s="230"/>
      <c r="S971" s="230"/>
      <c r="T971" s="231"/>
      <c r="AT971" s="232" t="s">
        <v>211</v>
      </c>
      <c r="AU971" s="232" t="s">
        <v>82</v>
      </c>
      <c r="AV971" s="13" t="s">
        <v>82</v>
      </c>
      <c r="AW971" s="13" t="s">
        <v>31</v>
      </c>
      <c r="AX971" s="13" t="s">
        <v>75</v>
      </c>
      <c r="AY971" s="232" t="s">
        <v>203</v>
      </c>
    </row>
    <row r="972" spans="1:65" s="14" customFormat="1" ht="11.25">
      <c r="B972" s="233"/>
      <c r="C972" s="234"/>
      <c r="D972" s="224" t="s">
        <v>211</v>
      </c>
      <c r="E972" s="235" t="s">
        <v>1</v>
      </c>
      <c r="F972" s="236" t="s">
        <v>361</v>
      </c>
      <c r="G972" s="234"/>
      <c r="H972" s="237">
        <v>8</v>
      </c>
      <c r="I972" s="238"/>
      <c r="J972" s="234"/>
      <c r="K972" s="234"/>
      <c r="L972" s="239"/>
      <c r="M972" s="240"/>
      <c r="N972" s="241"/>
      <c r="O972" s="241"/>
      <c r="P972" s="241"/>
      <c r="Q972" s="241"/>
      <c r="R972" s="241"/>
      <c r="S972" s="241"/>
      <c r="T972" s="242"/>
      <c r="AT972" s="243" t="s">
        <v>211</v>
      </c>
      <c r="AU972" s="243" t="s">
        <v>82</v>
      </c>
      <c r="AV972" s="14" t="s">
        <v>84</v>
      </c>
      <c r="AW972" s="14" t="s">
        <v>31</v>
      </c>
      <c r="AX972" s="14" t="s">
        <v>75</v>
      </c>
      <c r="AY972" s="243" t="s">
        <v>203</v>
      </c>
    </row>
    <row r="973" spans="1:65" s="15" customFormat="1" ht="11.25">
      <c r="B973" s="261"/>
      <c r="C973" s="262"/>
      <c r="D973" s="224" t="s">
        <v>211</v>
      </c>
      <c r="E973" s="263" t="s">
        <v>1</v>
      </c>
      <c r="F973" s="264" t="s">
        <v>5614</v>
      </c>
      <c r="G973" s="262"/>
      <c r="H973" s="265">
        <v>8</v>
      </c>
      <c r="I973" s="266"/>
      <c r="J973" s="262"/>
      <c r="K973" s="262"/>
      <c r="L973" s="267"/>
      <c r="M973" s="268"/>
      <c r="N973" s="269"/>
      <c r="O973" s="269"/>
      <c r="P973" s="269"/>
      <c r="Q973" s="269"/>
      <c r="R973" s="269"/>
      <c r="S973" s="269"/>
      <c r="T973" s="270"/>
      <c r="AT973" s="271" t="s">
        <v>211</v>
      </c>
      <c r="AU973" s="271" t="s">
        <v>82</v>
      </c>
      <c r="AV973" s="15" t="s">
        <v>209</v>
      </c>
      <c r="AW973" s="15" t="s">
        <v>31</v>
      </c>
      <c r="AX973" s="15" t="s">
        <v>82</v>
      </c>
      <c r="AY973" s="271" t="s">
        <v>203</v>
      </c>
    </row>
    <row r="974" spans="1:65" s="2" customFormat="1" ht="33" customHeight="1">
      <c r="A974" s="35"/>
      <c r="B974" s="36"/>
      <c r="C974" s="209" t="s">
        <v>3455</v>
      </c>
      <c r="D974" s="209" t="s">
        <v>205</v>
      </c>
      <c r="E974" s="210" t="s">
        <v>6924</v>
      </c>
      <c r="F974" s="211" t="s">
        <v>6800</v>
      </c>
      <c r="G974" s="212" t="s">
        <v>828</v>
      </c>
      <c r="H974" s="213">
        <v>151</v>
      </c>
      <c r="I974" s="214"/>
      <c r="J974" s="215">
        <f>ROUND(I974*H974,2)</f>
        <v>0</v>
      </c>
      <c r="K974" s="211" t="s">
        <v>1</v>
      </c>
      <c r="L974" s="40"/>
      <c r="M974" s="216" t="s">
        <v>1</v>
      </c>
      <c r="N974" s="217" t="s">
        <v>40</v>
      </c>
      <c r="O974" s="72"/>
      <c r="P974" s="218">
        <f>O974*H974</f>
        <v>0</v>
      </c>
      <c r="Q974" s="218">
        <v>0</v>
      </c>
      <c r="R974" s="218">
        <f>Q974*H974</f>
        <v>0</v>
      </c>
      <c r="S974" s="218">
        <v>0</v>
      </c>
      <c r="T974" s="219">
        <f>S974*H974</f>
        <v>0</v>
      </c>
      <c r="U974" s="35"/>
      <c r="V974" s="35"/>
      <c r="W974" s="35"/>
      <c r="X974" s="35"/>
      <c r="Y974" s="35"/>
      <c r="Z974" s="35"/>
      <c r="AA974" s="35"/>
      <c r="AB974" s="35"/>
      <c r="AC974" s="35"/>
      <c r="AD974" s="35"/>
      <c r="AE974" s="35"/>
      <c r="AR974" s="220" t="s">
        <v>209</v>
      </c>
      <c r="AT974" s="220" t="s">
        <v>205</v>
      </c>
      <c r="AU974" s="220" t="s">
        <v>82</v>
      </c>
      <c r="AY974" s="18" t="s">
        <v>203</v>
      </c>
      <c r="BE974" s="221">
        <f>IF(N974="základní",J974,0)</f>
        <v>0</v>
      </c>
      <c r="BF974" s="221">
        <f>IF(N974="snížená",J974,0)</f>
        <v>0</v>
      </c>
      <c r="BG974" s="221">
        <f>IF(N974="zákl. přenesená",J974,0)</f>
        <v>0</v>
      </c>
      <c r="BH974" s="221">
        <f>IF(N974="sníž. přenesená",J974,0)</f>
        <v>0</v>
      </c>
      <c r="BI974" s="221">
        <f>IF(N974="nulová",J974,0)</f>
        <v>0</v>
      </c>
      <c r="BJ974" s="18" t="s">
        <v>82</v>
      </c>
      <c r="BK974" s="221">
        <f>ROUND(I974*H974,2)</f>
        <v>0</v>
      </c>
      <c r="BL974" s="18" t="s">
        <v>209</v>
      </c>
      <c r="BM974" s="220" t="s">
        <v>4157</v>
      </c>
    </row>
    <row r="975" spans="1:65" s="13" customFormat="1" ht="11.25">
      <c r="B975" s="222"/>
      <c r="C975" s="223"/>
      <c r="D975" s="224" t="s">
        <v>211</v>
      </c>
      <c r="E975" s="225" t="s">
        <v>1</v>
      </c>
      <c r="F975" s="226" t="s">
        <v>6864</v>
      </c>
      <c r="G975" s="223"/>
      <c r="H975" s="225" t="s">
        <v>1</v>
      </c>
      <c r="I975" s="227"/>
      <c r="J975" s="223"/>
      <c r="K975" s="223"/>
      <c r="L975" s="228"/>
      <c r="M975" s="229"/>
      <c r="N975" s="230"/>
      <c r="O975" s="230"/>
      <c r="P975" s="230"/>
      <c r="Q975" s="230"/>
      <c r="R975" s="230"/>
      <c r="S975" s="230"/>
      <c r="T975" s="231"/>
      <c r="AT975" s="232" t="s">
        <v>211</v>
      </c>
      <c r="AU975" s="232" t="s">
        <v>82</v>
      </c>
      <c r="AV975" s="13" t="s">
        <v>82</v>
      </c>
      <c r="AW975" s="13" t="s">
        <v>31</v>
      </c>
      <c r="AX975" s="13" t="s">
        <v>75</v>
      </c>
      <c r="AY975" s="232" t="s">
        <v>203</v>
      </c>
    </row>
    <row r="976" spans="1:65" s="14" customFormat="1" ht="11.25">
      <c r="B976" s="233"/>
      <c r="C976" s="234"/>
      <c r="D976" s="224" t="s">
        <v>211</v>
      </c>
      <c r="E976" s="235" t="s">
        <v>1</v>
      </c>
      <c r="F976" s="236" t="s">
        <v>3495</v>
      </c>
      <c r="G976" s="234"/>
      <c r="H976" s="237">
        <v>151</v>
      </c>
      <c r="I976" s="238"/>
      <c r="J976" s="234"/>
      <c r="K976" s="234"/>
      <c r="L976" s="239"/>
      <c r="M976" s="240"/>
      <c r="N976" s="241"/>
      <c r="O976" s="241"/>
      <c r="P976" s="241"/>
      <c r="Q976" s="241"/>
      <c r="R976" s="241"/>
      <c r="S976" s="241"/>
      <c r="T976" s="242"/>
      <c r="AT976" s="243" t="s">
        <v>211</v>
      </c>
      <c r="AU976" s="243" t="s">
        <v>82</v>
      </c>
      <c r="AV976" s="14" t="s">
        <v>84</v>
      </c>
      <c r="AW976" s="14" t="s">
        <v>31</v>
      </c>
      <c r="AX976" s="14" t="s">
        <v>75</v>
      </c>
      <c r="AY976" s="243" t="s">
        <v>203</v>
      </c>
    </row>
    <row r="977" spans="1:65" s="15" customFormat="1" ht="11.25">
      <c r="B977" s="261"/>
      <c r="C977" s="262"/>
      <c r="D977" s="224" t="s">
        <v>211</v>
      </c>
      <c r="E977" s="263" t="s">
        <v>1</v>
      </c>
      <c r="F977" s="264" t="s">
        <v>5614</v>
      </c>
      <c r="G977" s="262"/>
      <c r="H977" s="265">
        <v>151</v>
      </c>
      <c r="I977" s="266"/>
      <c r="J977" s="262"/>
      <c r="K977" s="262"/>
      <c r="L977" s="267"/>
      <c r="M977" s="268"/>
      <c r="N977" s="269"/>
      <c r="O977" s="269"/>
      <c r="P977" s="269"/>
      <c r="Q977" s="269"/>
      <c r="R977" s="269"/>
      <c r="S977" s="269"/>
      <c r="T977" s="270"/>
      <c r="AT977" s="271" t="s">
        <v>211</v>
      </c>
      <c r="AU977" s="271" t="s">
        <v>82</v>
      </c>
      <c r="AV977" s="15" t="s">
        <v>209</v>
      </c>
      <c r="AW977" s="15" t="s">
        <v>31</v>
      </c>
      <c r="AX977" s="15" t="s">
        <v>82</v>
      </c>
      <c r="AY977" s="271" t="s">
        <v>203</v>
      </c>
    </row>
    <row r="978" spans="1:65" s="2" customFormat="1" ht="33" customHeight="1">
      <c r="A978" s="35"/>
      <c r="B978" s="36"/>
      <c r="C978" s="209" t="s">
        <v>3460</v>
      </c>
      <c r="D978" s="209" t="s">
        <v>205</v>
      </c>
      <c r="E978" s="210" t="s">
        <v>6925</v>
      </c>
      <c r="F978" s="211" t="s">
        <v>6802</v>
      </c>
      <c r="G978" s="212" t="s">
        <v>828</v>
      </c>
      <c r="H978" s="213">
        <v>213</v>
      </c>
      <c r="I978" s="214"/>
      <c r="J978" s="215">
        <f>ROUND(I978*H978,2)</f>
        <v>0</v>
      </c>
      <c r="K978" s="211" t="s">
        <v>1</v>
      </c>
      <c r="L978" s="40"/>
      <c r="M978" s="216" t="s">
        <v>1</v>
      </c>
      <c r="N978" s="217" t="s">
        <v>40</v>
      </c>
      <c r="O978" s="72"/>
      <c r="P978" s="218">
        <f>O978*H978</f>
        <v>0</v>
      </c>
      <c r="Q978" s="218">
        <v>0</v>
      </c>
      <c r="R978" s="218">
        <f>Q978*H978</f>
        <v>0</v>
      </c>
      <c r="S978" s="218">
        <v>0</v>
      </c>
      <c r="T978" s="219">
        <f>S978*H978</f>
        <v>0</v>
      </c>
      <c r="U978" s="35"/>
      <c r="V978" s="35"/>
      <c r="W978" s="35"/>
      <c r="X978" s="35"/>
      <c r="Y978" s="35"/>
      <c r="Z978" s="35"/>
      <c r="AA978" s="35"/>
      <c r="AB978" s="35"/>
      <c r="AC978" s="35"/>
      <c r="AD978" s="35"/>
      <c r="AE978" s="35"/>
      <c r="AR978" s="220" t="s">
        <v>209</v>
      </c>
      <c r="AT978" s="220" t="s">
        <v>205</v>
      </c>
      <c r="AU978" s="220" t="s">
        <v>82</v>
      </c>
      <c r="AY978" s="18" t="s">
        <v>203</v>
      </c>
      <c r="BE978" s="221">
        <f>IF(N978="základní",J978,0)</f>
        <v>0</v>
      </c>
      <c r="BF978" s="221">
        <f>IF(N978="snížená",J978,0)</f>
        <v>0</v>
      </c>
      <c r="BG978" s="221">
        <f>IF(N978="zákl. přenesená",J978,0)</f>
        <v>0</v>
      </c>
      <c r="BH978" s="221">
        <f>IF(N978="sníž. přenesená",J978,0)</f>
        <v>0</v>
      </c>
      <c r="BI978" s="221">
        <f>IF(N978="nulová",J978,0)</f>
        <v>0</v>
      </c>
      <c r="BJ978" s="18" t="s">
        <v>82</v>
      </c>
      <c r="BK978" s="221">
        <f>ROUND(I978*H978,2)</f>
        <v>0</v>
      </c>
      <c r="BL978" s="18" t="s">
        <v>209</v>
      </c>
      <c r="BM978" s="220" t="s">
        <v>4181</v>
      </c>
    </row>
    <row r="979" spans="1:65" s="13" customFormat="1" ht="11.25">
      <c r="B979" s="222"/>
      <c r="C979" s="223"/>
      <c r="D979" s="224" t="s">
        <v>211</v>
      </c>
      <c r="E979" s="225" t="s">
        <v>1</v>
      </c>
      <c r="F979" s="226" t="s">
        <v>6864</v>
      </c>
      <c r="G979" s="223"/>
      <c r="H979" s="225" t="s">
        <v>1</v>
      </c>
      <c r="I979" s="227"/>
      <c r="J979" s="223"/>
      <c r="K979" s="223"/>
      <c r="L979" s="228"/>
      <c r="M979" s="229"/>
      <c r="N979" s="230"/>
      <c r="O979" s="230"/>
      <c r="P979" s="230"/>
      <c r="Q979" s="230"/>
      <c r="R979" s="230"/>
      <c r="S979" s="230"/>
      <c r="T979" s="231"/>
      <c r="AT979" s="232" t="s">
        <v>211</v>
      </c>
      <c r="AU979" s="232" t="s">
        <v>82</v>
      </c>
      <c r="AV979" s="13" t="s">
        <v>82</v>
      </c>
      <c r="AW979" s="13" t="s">
        <v>31</v>
      </c>
      <c r="AX979" s="13" t="s">
        <v>75</v>
      </c>
      <c r="AY979" s="232" t="s">
        <v>203</v>
      </c>
    </row>
    <row r="980" spans="1:65" s="14" customFormat="1" ht="11.25">
      <c r="B980" s="233"/>
      <c r="C980" s="234"/>
      <c r="D980" s="224" t="s">
        <v>211</v>
      </c>
      <c r="E980" s="235" t="s">
        <v>1</v>
      </c>
      <c r="F980" s="236" t="s">
        <v>3796</v>
      </c>
      <c r="G980" s="234"/>
      <c r="H980" s="237">
        <v>213</v>
      </c>
      <c r="I980" s="238"/>
      <c r="J980" s="234"/>
      <c r="K980" s="234"/>
      <c r="L980" s="239"/>
      <c r="M980" s="240"/>
      <c r="N980" s="241"/>
      <c r="O980" s="241"/>
      <c r="P980" s="241"/>
      <c r="Q980" s="241"/>
      <c r="R980" s="241"/>
      <c r="S980" s="241"/>
      <c r="T980" s="242"/>
      <c r="AT980" s="243" t="s">
        <v>211</v>
      </c>
      <c r="AU980" s="243" t="s">
        <v>82</v>
      </c>
      <c r="AV980" s="14" t="s">
        <v>84</v>
      </c>
      <c r="AW980" s="14" t="s">
        <v>31</v>
      </c>
      <c r="AX980" s="14" t="s">
        <v>75</v>
      </c>
      <c r="AY980" s="243" t="s">
        <v>203</v>
      </c>
    </row>
    <row r="981" spans="1:65" s="15" customFormat="1" ht="11.25">
      <c r="B981" s="261"/>
      <c r="C981" s="262"/>
      <c r="D981" s="224" t="s">
        <v>211</v>
      </c>
      <c r="E981" s="263" t="s">
        <v>1</v>
      </c>
      <c r="F981" s="264" t="s">
        <v>5614</v>
      </c>
      <c r="G981" s="262"/>
      <c r="H981" s="265">
        <v>213</v>
      </c>
      <c r="I981" s="266"/>
      <c r="J981" s="262"/>
      <c r="K981" s="262"/>
      <c r="L981" s="267"/>
      <c r="M981" s="268"/>
      <c r="N981" s="269"/>
      <c r="O981" s="269"/>
      <c r="P981" s="269"/>
      <c r="Q981" s="269"/>
      <c r="R981" s="269"/>
      <c r="S981" s="269"/>
      <c r="T981" s="270"/>
      <c r="AT981" s="271" t="s">
        <v>211</v>
      </c>
      <c r="AU981" s="271" t="s">
        <v>82</v>
      </c>
      <c r="AV981" s="15" t="s">
        <v>209</v>
      </c>
      <c r="AW981" s="15" t="s">
        <v>31</v>
      </c>
      <c r="AX981" s="15" t="s">
        <v>82</v>
      </c>
      <c r="AY981" s="271" t="s">
        <v>203</v>
      </c>
    </row>
    <row r="982" spans="1:65" s="2" customFormat="1" ht="33" customHeight="1">
      <c r="A982" s="35"/>
      <c r="B982" s="36"/>
      <c r="C982" s="209" t="s">
        <v>3465</v>
      </c>
      <c r="D982" s="209" t="s">
        <v>205</v>
      </c>
      <c r="E982" s="210" t="s">
        <v>6926</v>
      </c>
      <c r="F982" s="211" t="s">
        <v>6804</v>
      </c>
      <c r="G982" s="212" t="s">
        <v>828</v>
      </c>
      <c r="H982" s="213">
        <v>59</v>
      </c>
      <c r="I982" s="214"/>
      <c r="J982" s="215">
        <f>ROUND(I982*H982,2)</f>
        <v>0</v>
      </c>
      <c r="K982" s="211" t="s">
        <v>1</v>
      </c>
      <c r="L982" s="40"/>
      <c r="M982" s="216" t="s">
        <v>1</v>
      </c>
      <c r="N982" s="217" t="s">
        <v>40</v>
      </c>
      <c r="O982" s="72"/>
      <c r="P982" s="218">
        <f>O982*H982</f>
        <v>0</v>
      </c>
      <c r="Q982" s="218">
        <v>0</v>
      </c>
      <c r="R982" s="218">
        <f>Q982*H982</f>
        <v>0</v>
      </c>
      <c r="S982" s="218">
        <v>0</v>
      </c>
      <c r="T982" s="219">
        <f>S982*H982</f>
        <v>0</v>
      </c>
      <c r="U982" s="35"/>
      <c r="V982" s="35"/>
      <c r="W982" s="35"/>
      <c r="X982" s="35"/>
      <c r="Y982" s="35"/>
      <c r="Z982" s="35"/>
      <c r="AA982" s="35"/>
      <c r="AB982" s="35"/>
      <c r="AC982" s="35"/>
      <c r="AD982" s="35"/>
      <c r="AE982" s="35"/>
      <c r="AR982" s="220" t="s">
        <v>209</v>
      </c>
      <c r="AT982" s="220" t="s">
        <v>205</v>
      </c>
      <c r="AU982" s="220" t="s">
        <v>82</v>
      </c>
      <c r="AY982" s="18" t="s">
        <v>203</v>
      </c>
      <c r="BE982" s="221">
        <f>IF(N982="základní",J982,0)</f>
        <v>0</v>
      </c>
      <c r="BF982" s="221">
        <f>IF(N982="snížená",J982,0)</f>
        <v>0</v>
      </c>
      <c r="BG982" s="221">
        <f>IF(N982="zákl. přenesená",J982,0)</f>
        <v>0</v>
      </c>
      <c r="BH982" s="221">
        <f>IF(N982="sníž. přenesená",J982,0)</f>
        <v>0</v>
      </c>
      <c r="BI982" s="221">
        <f>IF(N982="nulová",J982,0)</f>
        <v>0</v>
      </c>
      <c r="BJ982" s="18" t="s">
        <v>82</v>
      </c>
      <c r="BK982" s="221">
        <f>ROUND(I982*H982,2)</f>
        <v>0</v>
      </c>
      <c r="BL982" s="18" t="s">
        <v>209</v>
      </c>
      <c r="BM982" s="220" t="s">
        <v>4192</v>
      </c>
    </row>
    <row r="983" spans="1:65" s="13" customFormat="1" ht="11.25">
      <c r="B983" s="222"/>
      <c r="C983" s="223"/>
      <c r="D983" s="224" t="s">
        <v>211</v>
      </c>
      <c r="E983" s="225" t="s">
        <v>1</v>
      </c>
      <c r="F983" s="226" t="s">
        <v>6864</v>
      </c>
      <c r="G983" s="223"/>
      <c r="H983" s="225" t="s">
        <v>1</v>
      </c>
      <c r="I983" s="227"/>
      <c r="J983" s="223"/>
      <c r="K983" s="223"/>
      <c r="L983" s="228"/>
      <c r="M983" s="229"/>
      <c r="N983" s="230"/>
      <c r="O983" s="230"/>
      <c r="P983" s="230"/>
      <c r="Q983" s="230"/>
      <c r="R983" s="230"/>
      <c r="S983" s="230"/>
      <c r="T983" s="231"/>
      <c r="AT983" s="232" t="s">
        <v>211</v>
      </c>
      <c r="AU983" s="232" t="s">
        <v>82</v>
      </c>
      <c r="AV983" s="13" t="s">
        <v>82</v>
      </c>
      <c r="AW983" s="13" t="s">
        <v>31</v>
      </c>
      <c r="AX983" s="13" t="s">
        <v>75</v>
      </c>
      <c r="AY983" s="232" t="s">
        <v>203</v>
      </c>
    </row>
    <row r="984" spans="1:65" s="14" customFormat="1" ht="11.25">
      <c r="B984" s="233"/>
      <c r="C984" s="234"/>
      <c r="D984" s="224" t="s">
        <v>211</v>
      </c>
      <c r="E984" s="235" t="s">
        <v>1</v>
      </c>
      <c r="F984" s="236" t="s">
        <v>2265</v>
      </c>
      <c r="G984" s="234"/>
      <c r="H984" s="237">
        <v>59</v>
      </c>
      <c r="I984" s="238"/>
      <c r="J984" s="234"/>
      <c r="K984" s="234"/>
      <c r="L984" s="239"/>
      <c r="M984" s="240"/>
      <c r="N984" s="241"/>
      <c r="O984" s="241"/>
      <c r="P984" s="241"/>
      <c r="Q984" s="241"/>
      <c r="R984" s="241"/>
      <c r="S984" s="241"/>
      <c r="T984" s="242"/>
      <c r="AT984" s="243" t="s">
        <v>211</v>
      </c>
      <c r="AU984" s="243" t="s">
        <v>82</v>
      </c>
      <c r="AV984" s="14" t="s">
        <v>84</v>
      </c>
      <c r="AW984" s="14" t="s">
        <v>31</v>
      </c>
      <c r="AX984" s="14" t="s">
        <v>75</v>
      </c>
      <c r="AY984" s="243" t="s">
        <v>203</v>
      </c>
    </row>
    <row r="985" spans="1:65" s="15" customFormat="1" ht="11.25">
      <c r="B985" s="261"/>
      <c r="C985" s="262"/>
      <c r="D985" s="224" t="s">
        <v>211</v>
      </c>
      <c r="E985" s="263" t="s">
        <v>1</v>
      </c>
      <c r="F985" s="264" t="s">
        <v>5614</v>
      </c>
      <c r="G985" s="262"/>
      <c r="H985" s="265">
        <v>59</v>
      </c>
      <c r="I985" s="266"/>
      <c r="J985" s="262"/>
      <c r="K985" s="262"/>
      <c r="L985" s="267"/>
      <c r="M985" s="268"/>
      <c r="N985" s="269"/>
      <c r="O985" s="269"/>
      <c r="P985" s="269"/>
      <c r="Q985" s="269"/>
      <c r="R985" s="269"/>
      <c r="S985" s="269"/>
      <c r="T985" s="270"/>
      <c r="AT985" s="271" t="s">
        <v>211</v>
      </c>
      <c r="AU985" s="271" t="s">
        <v>82</v>
      </c>
      <c r="AV985" s="15" t="s">
        <v>209</v>
      </c>
      <c r="AW985" s="15" t="s">
        <v>31</v>
      </c>
      <c r="AX985" s="15" t="s">
        <v>82</v>
      </c>
      <c r="AY985" s="271" t="s">
        <v>203</v>
      </c>
    </row>
    <row r="986" spans="1:65" s="2" customFormat="1" ht="33" customHeight="1">
      <c r="A986" s="35"/>
      <c r="B986" s="36"/>
      <c r="C986" s="209" t="s">
        <v>3469</v>
      </c>
      <c r="D986" s="209" t="s">
        <v>205</v>
      </c>
      <c r="E986" s="210" t="s">
        <v>6927</v>
      </c>
      <c r="F986" s="211" t="s">
        <v>6806</v>
      </c>
      <c r="G986" s="212" t="s">
        <v>828</v>
      </c>
      <c r="H986" s="213">
        <v>32</v>
      </c>
      <c r="I986" s="214"/>
      <c r="J986" s="215">
        <f>ROUND(I986*H986,2)</f>
        <v>0</v>
      </c>
      <c r="K986" s="211" t="s">
        <v>1</v>
      </c>
      <c r="L986" s="40"/>
      <c r="M986" s="216" t="s">
        <v>1</v>
      </c>
      <c r="N986" s="217" t="s">
        <v>40</v>
      </c>
      <c r="O986" s="72"/>
      <c r="P986" s="218">
        <f>O986*H986</f>
        <v>0</v>
      </c>
      <c r="Q986" s="218">
        <v>0</v>
      </c>
      <c r="R986" s="218">
        <f>Q986*H986</f>
        <v>0</v>
      </c>
      <c r="S986" s="218">
        <v>0</v>
      </c>
      <c r="T986" s="219">
        <f>S986*H986</f>
        <v>0</v>
      </c>
      <c r="U986" s="35"/>
      <c r="V986" s="35"/>
      <c r="W986" s="35"/>
      <c r="X986" s="35"/>
      <c r="Y986" s="35"/>
      <c r="Z986" s="35"/>
      <c r="AA986" s="35"/>
      <c r="AB986" s="35"/>
      <c r="AC986" s="35"/>
      <c r="AD986" s="35"/>
      <c r="AE986" s="35"/>
      <c r="AR986" s="220" t="s">
        <v>209</v>
      </c>
      <c r="AT986" s="220" t="s">
        <v>205</v>
      </c>
      <c r="AU986" s="220" t="s">
        <v>82</v>
      </c>
      <c r="AY986" s="18" t="s">
        <v>203</v>
      </c>
      <c r="BE986" s="221">
        <f>IF(N986="základní",J986,0)</f>
        <v>0</v>
      </c>
      <c r="BF986" s="221">
        <f>IF(N986="snížená",J986,0)</f>
        <v>0</v>
      </c>
      <c r="BG986" s="221">
        <f>IF(N986="zákl. přenesená",J986,0)</f>
        <v>0</v>
      </c>
      <c r="BH986" s="221">
        <f>IF(N986="sníž. přenesená",J986,0)</f>
        <v>0</v>
      </c>
      <c r="BI986" s="221">
        <f>IF(N986="nulová",J986,0)</f>
        <v>0</v>
      </c>
      <c r="BJ986" s="18" t="s">
        <v>82</v>
      </c>
      <c r="BK986" s="221">
        <f>ROUND(I986*H986,2)</f>
        <v>0</v>
      </c>
      <c r="BL986" s="18" t="s">
        <v>209</v>
      </c>
      <c r="BM986" s="220" t="s">
        <v>4417</v>
      </c>
    </row>
    <row r="987" spans="1:65" s="13" customFormat="1" ht="11.25">
      <c r="B987" s="222"/>
      <c r="C987" s="223"/>
      <c r="D987" s="224" t="s">
        <v>211</v>
      </c>
      <c r="E987" s="225" t="s">
        <v>1</v>
      </c>
      <c r="F987" s="226" t="s">
        <v>6864</v>
      </c>
      <c r="G987" s="223"/>
      <c r="H987" s="225" t="s">
        <v>1</v>
      </c>
      <c r="I987" s="227"/>
      <c r="J987" s="223"/>
      <c r="K987" s="223"/>
      <c r="L987" s="228"/>
      <c r="M987" s="229"/>
      <c r="N987" s="230"/>
      <c r="O987" s="230"/>
      <c r="P987" s="230"/>
      <c r="Q987" s="230"/>
      <c r="R987" s="230"/>
      <c r="S987" s="230"/>
      <c r="T987" s="231"/>
      <c r="AT987" s="232" t="s">
        <v>211</v>
      </c>
      <c r="AU987" s="232" t="s">
        <v>82</v>
      </c>
      <c r="AV987" s="13" t="s">
        <v>82</v>
      </c>
      <c r="AW987" s="13" t="s">
        <v>31</v>
      </c>
      <c r="AX987" s="13" t="s">
        <v>75</v>
      </c>
      <c r="AY987" s="232" t="s">
        <v>203</v>
      </c>
    </row>
    <row r="988" spans="1:65" s="14" customFormat="1" ht="11.25">
      <c r="B988" s="233"/>
      <c r="C988" s="234"/>
      <c r="D988" s="224" t="s">
        <v>211</v>
      </c>
      <c r="E988" s="235" t="s">
        <v>1</v>
      </c>
      <c r="F988" s="236" t="s">
        <v>1661</v>
      </c>
      <c r="G988" s="234"/>
      <c r="H988" s="237">
        <v>32</v>
      </c>
      <c r="I988" s="238"/>
      <c r="J988" s="234"/>
      <c r="K988" s="234"/>
      <c r="L988" s="239"/>
      <c r="M988" s="240"/>
      <c r="N988" s="241"/>
      <c r="O988" s="241"/>
      <c r="P988" s="241"/>
      <c r="Q988" s="241"/>
      <c r="R988" s="241"/>
      <c r="S988" s="241"/>
      <c r="T988" s="242"/>
      <c r="AT988" s="243" t="s">
        <v>211</v>
      </c>
      <c r="AU988" s="243" t="s">
        <v>82</v>
      </c>
      <c r="AV988" s="14" t="s">
        <v>84</v>
      </c>
      <c r="AW988" s="14" t="s">
        <v>31</v>
      </c>
      <c r="AX988" s="14" t="s">
        <v>75</v>
      </c>
      <c r="AY988" s="243" t="s">
        <v>203</v>
      </c>
    </row>
    <row r="989" spans="1:65" s="15" customFormat="1" ht="11.25">
      <c r="B989" s="261"/>
      <c r="C989" s="262"/>
      <c r="D989" s="224" t="s">
        <v>211</v>
      </c>
      <c r="E989" s="263" t="s">
        <v>1</v>
      </c>
      <c r="F989" s="264" t="s">
        <v>5614</v>
      </c>
      <c r="G989" s="262"/>
      <c r="H989" s="265">
        <v>32</v>
      </c>
      <c r="I989" s="266"/>
      <c r="J989" s="262"/>
      <c r="K989" s="262"/>
      <c r="L989" s="267"/>
      <c r="M989" s="268"/>
      <c r="N989" s="269"/>
      <c r="O989" s="269"/>
      <c r="P989" s="269"/>
      <c r="Q989" s="269"/>
      <c r="R989" s="269"/>
      <c r="S989" s="269"/>
      <c r="T989" s="270"/>
      <c r="AT989" s="271" t="s">
        <v>211</v>
      </c>
      <c r="AU989" s="271" t="s">
        <v>82</v>
      </c>
      <c r="AV989" s="15" t="s">
        <v>209</v>
      </c>
      <c r="AW989" s="15" t="s">
        <v>31</v>
      </c>
      <c r="AX989" s="15" t="s">
        <v>82</v>
      </c>
      <c r="AY989" s="271" t="s">
        <v>203</v>
      </c>
    </row>
    <row r="990" spans="1:65" s="2" customFormat="1" ht="33" customHeight="1">
      <c r="A990" s="35"/>
      <c r="B990" s="36"/>
      <c r="C990" s="209" t="s">
        <v>3474</v>
      </c>
      <c r="D990" s="209" t="s">
        <v>205</v>
      </c>
      <c r="E990" s="210" t="s">
        <v>6928</v>
      </c>
      <c r="F990" s="211" t="s">
        <v>6808</v>
      </c>
      <c r="G990" s="212" t="s">
        <v>828</v>
      </c>
      <c r="H990" s="213">
        <v>72</v>
      </c>
      <c r="I990" s="214"/>
      <c r="J990" s="215">
        <f>ROUND(I990*H990,2)</f>
        <v>0</v>
      </c>
      <c r="K990" s="211" t="s">
        <v>1</v>
      </c>
      <c r="L990" s="40"/>
      <c r="M990" s="216" t="s">
        <v>1</v>
      </c>
      <c r="N990" s="217" t="s">
        <v>40</v>
      </c>
      <c r="O990" s="72"/>
      <c r="P990" s="218">
        <f>O990*H990</f>
        <v>0</v>
      </c>
      <c r="Q990" s="218">
        <v>0</v>
      </c>
      <c r="R990" s="218">
        <f>Q990*H990</f>
        <v>0</v>
      </c>
      <c r="S990" s="218">
        <v>0</v>
      </c>
      <c r="T990" s="219">
        <f>S990*H990</f>
        <v>0</v>
      </c>
      <c r="U990" s="35"/>
      <c r="V990" s="35"/>
      <c r="W990" s="35"/>
      <c r="X990" s="35"/>
      <c r="Y990" s="35"/>
      <c r="Z990" s="35"/>
      <c r="AA990" s="35"/>
      <c r="AB990" s="35"/>
      <c r="AC990" s="35"/>
      <c r="AD990" s="35"/>
      <c r="AE990" s="35"/>
      <c r="AR990" s="220" t="s">
        <v>209</v>
      </c>
      <c r="AT990" s="220" t="s">
        <v>205</v>
      </c>
      <c r="AU990" s="220" t="s">
        <v>82</v>
      </c>
      <c r="AY990" s="18" t="s">
        <v>203</v>
      </c>
      <c r="BE990" s="221">
        <f>IF(N990="základní",J990,0)</f>
        <v>0</v>
      </c>
      <c r="BF990" s="221">
        <f>IF(N990="snížená",J990,0)</f>
        <v>0</v>
      </c>
      <c r="BG990" s="221">
        <f>IF(N990="zákl. přenesená",J990,0)</f>
        <v>0</v>
      </c>
      <c r="BH990" s="221">
        <f>IF(N990="sníž. přenesená",J990,0)</f>
        <v>0</v>
      </c>
      <c r="BI990" s="221">
        <f>IF(N990="nulová",J990,0)</f>
        <v>0</v>
      </c>
      <c r="BJ990" s="18" t="s">
        <v>82</v>
      </c>
      <c r="BK990" s="221">
        <f>ROUND(I990*H990,2)</f>
        <v>0</v>
      </c>
      <c r="BL990" s="18" t="s">
        <v>209</v>
      </c>
      <c r="BM990" s="220" t="s">
        <v>4432</v>
      </c>
    </row>
    <row r="991" spans="1:65" s="13" customFormat="1" ht="11.25">
      <c r="B991" s="222"/>
      <c r="C991" s="223"/>
      <c r="D991" s="224" t="s">
        <v>211</v>
      </c>
      <c r="E991" s="225" t="s">
        <v>1</v>
      </c>
      <c r="F991" s="226" t="s">
        <v>6864</v>
      </c>
      <c r="G991" s="223"/>
      <c r="H991" s="225" t="s">
        <v>1</v>
      </c>
      <c r="I991" s="227"/>
      <c r="J991" s="223"/>
      <c r="K991" s="223"/>
      <c r="L991" s="228"/>
      <c r="M991" s="229"/>
      <c r="N991" s="230"/>
      <c r="O991" s="230"/>
      <c r="P991" s="230"/>
      <c r="Q991" s="230"/>
      <c r="R991" s="230"/>
      <c r="S991" s="230"/>
      <c r="T991" s="231"/>
      <c r="AT991" s="232" t="s">
        <v>211</v>
      </c>
      <c r="AU991" s="232" t="s">
        <v>82</v>
      </c>
      <c r="AV991" s="13" t="s">
        <v>82</v>
      </c>
      <c r="AW991" s="13" t="s">
        <v>31</v>
      </c>
      <c r="AX991" s="13" t="s">
        <v>75</v>
      </c>
      <c r="AY991" s="232" t="s">
        <v>203</v>
      </c>
    </row>
    <row r="992" spans="1:65" s="14" customFormat="1" ht="11.25">
      <c r="B992" s="233"/>
      <c r="C992" s="234"/>
      <c r="D992" s="224" t="s">
        <v>211</v>
      </c>
      <c r="E992" s="235" t="s">
        <v>1</v>
      </c>
      <c r="F992" s="236" t="s">
        <v>2325</v>
      </c>
      <c r="G992" s="234"/>
      <c r="H992" s="237">
        <v>72</v>
      </c>
      <c r="I992" s="238"/>
      <c r="J992" s="234"/>
      <c r="K992" s="234"/>
      <c r="L992" s="239"/>
      <c r="M992" s="240"/>
      <c r="N992" s="241"/>
      <c r="O992" s="241"/>
      <c r="P992" s="241"/>
      <c r="Q992" s="241"/>
      <c r="R992" s="241"/>
      <c r="S992" s="241"/>
      <c r="T992" s="242"/>
      <c r="AT992" s="243" t="s">
        <v>211</v>
      </c>
      <c r="AU992" s="243" t="s">
        <v>82</v>
      </c>
      <c r="AV992" s="14" t="s">
        <v>84</v>
      </c>
      <c r="AW992" s="14" t="s">
        <v>31</v>
      </c>
      <c r="AX992" s="14" t="s">
        <v>75</v>
      </c>
      <c r="AY992" s="243" t="s">
        <v>203</v>
      </c>
    </row>
    <row r="993" spans="1:65" s="15" customFormat="1" ht="11.25">
      <c r="B993" s="261"/>
      <c r="C993" s="262"/>
      <c r="D993" s="224" t="s">
        <v>211</v>
      </c>
      <c r="E993" s="263" t="s">
        <v>1</v>
      </c>
      <c r="F993" s="264" t="s">
        <v>5614</v>
      </c>
      <c r="G993" s="262"/>
      <c r="H993" s="265">
        <v>72</v>
      </c>
      <c r="I993" s="266"/>
      <c r="J993" s="262"/>
      <c r="K993" s="262"/>
      <c r="L993" s="267"/>
      <c r="M993" s="268"/>
      <c r="N993" s="269"/>
      <c r="O993" s="269"/>
      <c r="P993" s="269"/>
      <c r="Q993" s="269"/>
      <c r="R993" s="269"/>
      <c r="S993" s="269"/>
      <c r="T993" s="270"/>
      <c r="AT993" s="271" t="s">
        <v>211</v>
      </c>
      <c r="AU993" s="271" t="s">
        <v>82</v>
      </c>
      <c r="AV993" s="15" t="s">
        <v>209</v>
      </c>
      <c r="AW993" s="15" t="s">
        <v>31</v>
      </c>
      <c r="AX993" s="15" t="s">
        <v>82</v>
      </c>
      <c r="AY993" s="271" t="s">
        <v>203</v>
      </c>
    </row>
    <row r="994" spans="1:65" s="2" customFormat="1" ht="33" customHeight="1">
      <c r="A994" s="35"/>
      <c r="B994" s="36"/>
      <c r="C994" s="209" t="s">
        <v>3479</v>
      </c>
      <c r="D994" s="209" t="s">
        <v>205</v>
      </c>
      <c r="E994" s="210" t="s">
        <v>6929</v>
      </c>
      <c r="F994" s="211" t="s">
        <v>6810</v>
      </c>
      <c r="G994" s="212" t="s">
        <v>828</v>
      </c>
      <c r="H994" s="213">
        <v>47</v>
      </c>
      <c r="I994" s="214"/>
      <c r="J994" s="215">
        <f>ROUND(I994*H994,2)</f>
        <v>0</v>
      </c>
      <c r="K994" s="211" t="s">
        <v>1</v>
      </c>
      <c r="L994" s="40"/>
      <c r="M994" s="216" t="s">
        <v>1</v>
      </c>
      <c r="N994" s="217" t="s">
        <v>40</v>
      </c>
      <c r="O994" s="72"/>
      <c r="P994" s="218">
        <f>O994*H994</f>
        <v>0</v>
      </c>
      <c r="Q994" s="218">
        <v>0</v>
      </c>
      <c r="R994" s="218">
        <f>Q994*H994</f>
        <v>0</v>
      </c>
      <c r="S994" s="218">
        <v>0</v>
      </c>
      <c r="T994" s="219">
        <f>S994*H994</f>
        <v>0</v>
      </c>
      <c r="U994" s="35"/>
      <c r="V994" s="35"/>
      <c r="W994" s="35"/>
      <c r="X994" s="35"/>
      <c r="Y994" s="35"/>
      <c r="Z994" s="35"/>
      <c r="AA994" s="35"/>
      <c r="AB994" s="35"/>
      <c r="AC994" s="35"/>
      <c r="AD994" s="35"/>
      <c r="AE994" s="35"/>
      <c r="AR994" s="220" t="s">
        <v>209</v>
      </c>
      <c r="AT994" s="220" t="s">
        <v>205</v>
      </c>
      <c r="AU994" s="220" t="s">
        <v>82</v>
      </c>
      <c r="AY994" s="18" t="s">
        <v>203</v>
      </c>
      <c r="BE994" s="221">
        <f>IF(N994="základní",J994,0)</f>
        <v>0</v>
      </c>
      <c r="BF994" s="221">
        <f>IF(N994="snížená",J994,0)</f>
        <v>0</v>
      </c>
      <c r="BG994" s="221">
        <f>IF(N994="zákl. přenesená",J994,0)</f>
        <v>0</v>
      </c>
      <c r="BH994" s="221">
        <f>IF(N994="sníž. přenesená",J994,0)</f>
        <v>0</v>
      </c>
      <c r="BI994" s="221">
        <f>IF(N994="nulová",J994,0)</f>
        <v>0</v>
      </c>
      <c r="BJ994" s="18" t="s">
        <v>82</v>
      </c>
      <c r="BK994" s="221">
        <f>ROUND(I994*H994,2)</f>
        <v>0</v>
      </c>
      <c r="BL994" s="18" t="s">
        <v>209</v>
      </c>
      <c r="BM994" s="220" t="s">
        <v>4464</v>
      </c>
    </row>
    <row r="995" spans="1:65" s="13" customFormat="1" ht="11.25">
      <c r="B995" s="222"/>
      <c r="C995" s="223"/>
      <c r="D995" s="224" t="s">
        <v>211</v>
      </c>
      <c r="E995" s="225" t="s">
        <v>1</v>
      </c>
      <c r="F995" s="226" t="s">
        <v>6864</v>
      </c>
      <c r="G995" s="223"/>
      <c r="H995" s="225" t="s">
        <v>1</v>
      </c>
      <c r="I995" s="227"/>
      <c r="J995" s="223"/>
      <c r="K995" s="223"/>
      <c r="L995" s="228"/>
      <c r="M995" s="229"/>
      <c r="N995" s="230"/>
      <c r="O995" s="230"/>
      <c r="P995" s="230"/>
      <c r="Q995" s="230"/>
      <c r="R995" s="230"/>
      <c r="S995" s="230"/>
      <c r="T995" s="231"/>
      <c r="AT995" s="232" t="s">
        <v>211</v>
      </c>
      <c r="AU995" s="232" t="s">
        <v>82</v>
      </c>
      <c r="AV995" s="13" t="s">
        <v>82</v>
      </c>
      <c r="AW995" s="13" t="s">
        <v>31</v>
      </c>
      <c r="AX995" s="13" t="s">
        <v>75</v>
      </c>
      <c r="AY995" s="232" t="s">
        <v>203</v>
      </c>
    </row>
    <row r="996" spans="1:65" s="14" customFormat="1" ht="11.25">
      <c r="B996" s="233"/>
      <c r="C996" s="234"/>
      <c r="D996" s="224" t="s">
        <v>211</v>
      </c>
      <c r="E996" s="235" t="s">
        <v>1</v>
      </c>
      <c r="F996" s="236" t="s">
        <v>2188</v>
      </c>
      <c r="G996" s="234"/>
      <c r="H996" s="237">
        <v>47</v>
      </c>
      <c r="I996" s="238"/>
      <c r="J996" s="234"/>
      <c r="K996" s="234"/>
      <c r="L996" s="239"/>
      <c r="M996" s="240"/>
      <c r="N996" s="241"/>
      <c r="O996" s="241"/>
      <c r="P996" s="241"/>
      <c r="Q996" s="241"/>
      <c r="R996" s="241"/>
      <c r="S996" s="241"/>
      <c r="T996" s="242"/>
      <c r="AT996" s="243" t="s">
        <v>211</v>
      </c>
      <c r="AU996" s="243" t="s">
        <v>82</v>
      </c>
      <c r="AV996" s="14" t="s">
        <v>84</v>
      </c>
      <c r="AW996" s="14" t="s">
        <v>31</v>
      </c>
      <c r="AX996" s="14" t="s">
        <v>75</v>
      </c>
      <c r="AY996" s="243" t="s">
        <v>203</v>
      </c>
    </row>
    <row r="997" spans="1:65" s="15" customFormat="1" ht="11.25">
      <c r="B997" s="261"/>
      <c r="C997" s="262"/>
      <c r="D997" s="224" t="s">
        <v>211</v>
      </c>
      <c r="E997" s="263" t="s">
        <v>1</v>
      </c>
      <c r="F997" s="264" t="s">
        <v>5614</v>
      </c>
      <c r="G997" s="262"/>
      <c r="H997" s="265">
        <v>47</v>
      </c>
      <c r="I997" s="266"/>
      <c r="J997" s="262"/>
      <c r="K997" s="262"/>
      <c r="L997" s="267"/>
      <c r="M997" s="268"/>
      <c r="N997" s="269"/>
      <c r="O997" s="269"/>
      <c r="P997" s="269"/>
      <c r="Q997" s="269"/>
      <c r="R997" s="269"/>
      <c r="S997" s="269"/>
      <c r="T997" s="270"/>
      <c r="AT997" s="271" t="s">
        <v>211</v>
      </c>
      <c r="AU997" s="271" t="s">
        <v>82</v>
      </c>
      <c r="AV997" s="15" t="s">
        <v>209</v>
      </c>
      <c r="AW997" s="15" t="s">
        <v>31</v>
      </c>
      <c r="AX997" s="15" t="s">
        <v>82</v>
      </c>
      <c r="AY997" s="271" t="s">
        <v>203</v>
      </c>
    </row>
    <row r="998" spans="1:65" s="2" customFormat="1" ht="33" customHeight="1">
      <c r="A998" s="35"/>
      <c r="B998" s="36"/>
      <c r="C998" s="209" t="s">
        <v>3485</v>
      </c>
      <c r="D998" s="209" t="s">
        <v>205</v>
      </c>
      <c r="E998" s="210" t="s">
        <v>6930</v>
      </c>
      <c r="F998" s="211" t="s">
        <v>6812</v>
      </c>
      <c r="G998" s="212" t="s">
        <v>828</v>
      </c>
      <c r="H998" s="213">
        <v>15</v>
      </c>
      <c r="I998" s="214"/>
      <c r="J998" s="215">
        <f>ROUND(I998*H998,2)</f>
        <v>0</v>
      </c>
      <c r="K998" s="211" t="s">
        <v>1</v>
      </c>
      <c r="L998" s="40"/>
      <c r="M998" s="216" t="s">
        <v>1</v>
      </c>
      <c r="N998" s="217" t="s">
        <v>40</v>
      </c>
      <c r="O998" s="72"/>
      <c r="P998" s="218">
        <f>O998*H998</f>
        <v>0</v>
      </c>
      <c r="Q998" s="218">
        <v>0</v>
      </c>
      <c r="R998" s="218">
        <f>Q998*H998</f>
        <v>0</v>
      </c>
      <c r="S998" s="218">
        <v>0</v>
      </c>
      <c r="T998" s="219">
        <f>S998*H998</f>
        <v>0</v>
      </c>
      <c r="U998" s="35"/>
      <c r="V998" s="35"/>
      <c r="W998" s="35"/>
      <c r="X998" s="35"/>
      <c r="Y998" s="35"/>
      <c r="Z998" s="35"/>
      <c r="AA998" s="35"/>
      <c r="AB998" s="35"/>
      <c r="AC998" s="35"/>
      <c r="AD998" s="35"/>
      <c r="AE998" s="35"/>
      <c r="AR998" s="220" t="s">
        <v>209</v>
      </c>
      <c r="AT998" s="220" t="s">
        <v>205</v>
      </c>
      <c r="AU998" s="220" t="s">
        <v>82</v>
      </c>
      <c r="AY998" s="18" t="s">
        <v>203</v>
      </c>
      <c r="BE998" s="221">
        <f>IF(N998="základní",J998,0)</f>
        <v>0</v>
      </c>
      <c r="BF998" s="221">
        <f>IF(N998="snížená",J998,0)</f>
        <v>0</v>
      </c>
      <c r="BG998" s="221">
        <f>IF(N998="zákl. přenesená",J998,0)</f>
        <v>0</v>
      </c>
      <c r="BH998" s="221">
        <f>IF(N998="sníž. přenesená",J998,0)</f>
        <v>0</v>
      </c>
      <c r="BI998" s="221">
        <f>IF(N998="nulová",J998,0)</f>
        <v>0</v>
      </c>
      <c r="BJ998" s="18" t="s">
        <v>82</v>
      </c>
      <c r="BK998" s="221">
        <f>ROUND(I998*H998,2)</f>
        <v>0</v>
      </c>
      <c r="BL998" s="18" t="s">
        <v>209</v>
      </c>
      <c r="BM998" s="220" t="s">
        <v>4493</v>
      </c>
    </row>
    <row r="999" spans="1:65" s="13" customFormat="1" ht="11.25">
      <c r="B999" s="222"/>
      <c r="C999" s="223"/>
      <c r="D999" s="224" t="s">
        <v>211</v>
      </c>
      <c r="E999" s="225" t="s">
        <v>1</v>
      </c>
      <c r="F999" s="226" t="s">
        <v>6864</v>
      </c>
      <c r="G999" s="223"/>
      <c r="H999" s="225" t="s">
        <v>1</v>
      </c>
      <c r="I999" s="227"/>
      <c r="J999" s="223"/>
      <c r="K999" s="223"/>
      <c r="L999" s="228"/>
      <c r="M999" s="229"/>
      <c r="N999" s="230"/>
      <c r="O999" s="230"/>
      <c r="P999" s="230"/>
      <c r="Q999" s="230"/>
      <c r="R999" s="230"/>
      <c r="S999" s="230"/>
      <c r="T999" s="231"/>
      <c r="AT999" s="232" t="s">
        <v>211</v>
      </c>
      <c r="AU999" s="232" t="s">
        <v>82</v>
      </c>
      <c r="AV999" s="13" t="s">
        <v>82</v>
      </c>
      <c r="AW999" s="13" t="s">
        <v>31</v>
      </c>
      <c r="AX999" s="13" t="s">
        <v>75</v>
      </c>
      <c r="AY999" s="232" t="s">
        <v>203</v>
      </c>
    </row>
    <row r="1000" spans="1:65" s="14" customFormat="1" ht="11.25">
      <c r="B1000" s="233"/>
      <c r="C1000" s="234"/>
      <c r="D1000" s="224" t="s">
        <v>211</v>
      </c>
      <c r="E1000" s="235" t="s">
        <v>1</v>
      </c>
      <c r="F1000" s="236" t="s">
        <v>8</v>
      </c>
      <c r="G1000" s="234"/>
      <c r="H1000" s="237">
        <v>15</v>
      </c>
      <c r="I1000" s="238"/>
      <c r="J1000" s="234"/>
      <c r="K1000" s="234"/>
      <c r="L1000" s="239"/>
      <c r="M1000" s="240"/>
      <c r="N1000" s="241"/>
      <c r="O1000" s="241"/>
      <c r="P1000" s="241"/>
      <c r="Q1000" s="241"/>
      <c r="R1000" s="241"/>
      <c r="S1000" s="241"/>
      <c r="T1000" s="242"/>
      <c r="AT1000" s="243" t="s">
        <v>211</v>
      </c>
      <c r="AU1000" s="243" t="s">
        <v>82</v>
      </c>
      <c r="AV1000" s="14" t="s">
        <v>84</v>
      </c>
      <c r="AW1000" s="14" t="s">
        <v>31</v>
      </c>
      <c r="AX1000" s="14" t="s">
        <v>75</v>
      </c>
      <c r="AY1000" s="243" t="s">
        <v>203</v>
      </c>
    </row>
    <row r="1001" spans="1:65" s="15" customFormat="1" ht="11.25">
      <c r="B1001" s="261"/>
      <c r="C1001" s="262"/>
      <c r="D1001" s="224" t="s">
        <v>211</v>
      </c>
      <c r="E1001" s="263" t="s">
        <v>1</v>
      </c>
      <c r="F1001" s="264" t="s">
        <v>5614</v>
      </c>
      <c r="G1001" s="262"/>
      <c r="H1001" s="265">
        <v>15</v>
      </c>
      <c r="I1001" s="266"/>
      <c r="J1001" s="262"/>
      <c r="K1001" s="262"/>
      <c r="L1001" s="267"/>
      <c r="M1001" s="268"/>
      <c r="N1001" s="269"/>
      <c r="O1001" s="269"/>
      <c r="P1001" s="269"/>
      <c r="Q1001" s="269"/>
      <c r="R1001" s="269"/>
      <c r="S1001" s="269"/>
      <c r="T1001" s="270"/>
      <c r="AT1001" s="271" t="s">
        <v>211</v>
      </c>
      <c r="AU1001" s="271" t="s">
        <v>82</v>
      </c>
      <c r="AV1001" s="15" t="s">
        <v>209</v>
      </c>
      <c r="AW1001" s="15" t="s">
        <v>31</v>
      </c>
      <c r="AX1001" s="15" t="s">
        <v>82</v>
      </c>
      <c r="AY1001" s="271" t="s">
        <v>203</v>
      </c>
    </row>
    <row r="1002" spans="1:65" s="2" customFormat="1" ht="33" customHeight="1">
      <c r="A1002" s="35"/>
      <c r="B1002" s="36"/>
      <c r="C1002" s="209" t="s">
        <v>3491</v>
      </c>
      <c r="D1002" s="209" t="s">
        <v>205</v>
      </c>
      <c r="E1002" s="210" t="s">
        <v>6931</v>
      </c>
      <c r="F1002" s="211" t="s">
        <v>6814</v>
      </c>
      <c r="G1002" s="212" t="s">
        <v>828</v>
      </c>
      <c r="H1002" s="213">
        <v>18</v>
      </c>
      <c r="I1002" s="214"/>
      <c r="J1002" s="215">
        <f>ROUND(I1002*H1002,2)</f>
        <v>0</v>
      </c>
      <c r="K1002" s="211" t="s">
        <v>1</v>
      </c>
      <c r="L1002" s="40"/>
      <c r="M1002" s="216" t="s">
        <v>1</v>
      </c>
      <c r="N1002" s="217" t="s">
        <v>40</v>
      </c>
      <c r="O1002" s="72"/>
      <c r="P1002" s="218">
        <f>O1002*H1002</f>
        <v>0</v>
      </c>
      <c r="Q1002" s="218">
        <v>0</v>
      </c>
      <c r="R1002" s="218">
        <f>Q1002*H1002</f>
        <v>0</v>
      </c>
      <c r="S1002" s="218">
        <v>0</v>
      </c>
      <c r="T1002" s="219">
        <f>S1002*H1002</f>
        <v>0</v>
      </c>
      <c r="U1002" s="35"/>
      <c r="V1002" s="35"/>
      <c r="W1002" s="35"/>
      <c r="X1002" s="35"/>
      <c r="Y1002" s="35"/>
      <c r="Z1002" s="35"/>
      <c r="AA1002" s="35"/>
      <c r="AB1002" s="35"/>
      <c r="AC1002" s="35"/>
      <c r="AD1002" s="35"/>
      <c r="AE1002" s="35"/>
      <c r="AR1002" s="220" t="s">
        <v>209</v>
      </c>
      <c r="AT1002" s="220" t="s">
        <v>205</v>
      </c>
      <c r="AU1002" s="220" t="s">
        <v>82</v>
      </c>
      <c r="AY1002" s="18" t="s">
        <v>203</v>
      </c>
      <c r="BE1002" s="221">
        <f>IF(N1002="základní",J1002,0)</f>
        <v>0</v>
      </c>
      <c r="BF1002" s="221">
        <f>IF(N1002="snížená",J1002,0)</f>
        <v>0</v>
      </c>
      <c r="BG1002" s="221">
        <f>IF(N1002="zákl. přenesená",J1002,0)</f>
        <v>0</v>
      </c>
      <c r="BH1002" s="221">
        <f>IF(N1002="sníž. přenesená",J1002,0)</f>
        <v>0</v>
      </c>
      <c r="BI1002" s="221">
        <f>IF(N1002="nulová",J1002,0)</f>
        <v>0</v>
      </c>
      <c r="BJ1002" s="18" t="s">
        <v>82</v>
      </c>
      <c r="BK1002" s="221">
        <f>ROUND(I1002*H1002,2)</f>
        <v>0</v>
      </c>
      <c r="BL1002" s="18" t="s">
        <v>209</v>
      </c>
      <c r="BM1002" s="220" t="s">
        <v>4597</v>
      </c>
    </row>
    <row r="1003" spans="1:65" s="13" customFormat="1" ht="11.25">
      <c r="B1003" s="222"/>
      <c r="C1003" s="223"/>
      <c r="D1003" s="224" t="s">
        <v>211</v>
      </c>
      <c r="E1003" s="225" t="s">
        <v>1</v>
      </c>
      <c r="F1003" s="226" t="s">
        <v>6864</v>
      </c>
      <c r="G1003" s="223"/>
      <c r="H1003" s="225" t="s">
        <v>1</v>
      </c>
      <c r="I1003" s="227"/>
      <c r="J1003" s="223"/>
      <c r="K1003" s="223"/>
      <c r="L1003" s="228"/>
      <c r="M1003" s="229"/>
      <c r="N1003" s="230"/>
      <c r="O1003" s="230"/>
      <c r="P1003" s="230"/>
      <c r="Q1003" s="230"/>
      <c r="R1003" s="230"/>
      <c r="S1003" s="230"/>
      <c r="T1003" s="231"/>
      <c r="AT1003" s="232" t="s">
        <v>211</v>
      </c>
      <c r="AU1003" s="232" t="s">
        <v>82</v>
      </c>
      <c r="AV1003" s="13" t="s">
        <v>82</v>
      </c>
      <c r="AW1003" s="13" t="s">
        <v>31</v>
      </c>
      <c r="AX1003" s="13" t="s">
        <v>75</v>
      </c>
      <c r="AY1003" s="232" t="s">
        <v>203</v>
      </c>
    </row>
    <row r="1004" spans="1:65" s="14" customFormat="1" ht="11.25">
      <c r="B1004" s="233"/>
      <c r="C1004" s="234"/>
      <c r="D1004" s="224" t="s">
        <v>211</v>
      </c>
      <c r="E1004" s="235" t="s">
        <v>1</v>
      </c>
      <c r="F1004" s="236" t="s">
        <v>428</v>
      </c>
      <c r="G1004" s="234"/>
      <c r="H1004" s="237">
        <v>18</v>
      </c>
      <c r="I1004" s="238"/>
      <c r="J1004" s="234"/>
      <c r="K1004" s="234"/>
      <c r="L1004" s="239"/>
      <c r="M1004" s="240"/>
      <c r="N1004" s="241"/>
      <c r="O1004" s="241"/>
      <c r="P1004" s="241"/>
      <c r="Q1004" s="241"/>
      <c r="R1004" s="241"/>
      <c r="S1004" s="241"/>
      <c r="T1004" s="242"/>
      <c r="AT1004" s="243" t="s">
        <v>211</v>
      </c>
      <c r="AU1004" s="243" t="s">
        <v>82</v>
      </c>
      <c r="AV1004" s="14" t="s">
        <v>84</v>
      </c>
      <c r="AW1004" s="14" t="s">
        <v>31</v>
      </c>
      <c r="AX1004" s="14" t="s">
        <v>75</v>
      </c>
      <c r="AY1004" s="243" t="s">
        <v>203</v>
      </c>
    </row>
    <row r="1005" spans="1:65" s="15" customFormat="1" ht="11.25">
      <c r="B1005" s="261"/>
      <c r="C1005" s="262"/>
      <c r="D1005" s="224" t="s">
        <v>211</v>
      </c>
      <c r="E1005" s="263" t="s">
        <v>1</v>
      </c>
      <c r="F1005" s="264" t="s">
        <v>5614</v>
      </c>
      <c r="G1005" s="262"/>
      <c r="H1005" s="265">
        <v>18</v>
      </c>
      <c r="I1005" s="266"/>
      <c r="J1005" s="262"/>
      <c r="K1005" s="262"/>
      <c r="L1005" s="267"/>
      <c r="M1005" s="268"/>
      <c r="N1005" s="269"/>
      <c r="O1005" s="269"/>
      <c r="P1005" s="269"/>
      <c r="Q1005" s="269"/>
      <c r="R1005" s="269"/>
      <c r="S1005" s="269"/>
      <c r="T1005" s="270"/>
      <c r="AT1005" s="271" t="s">
        <v>211</v>
      </c>
      <c r="AU1005" s="271" t="s">
        <v>82</v>
      </c>
      <c r="AV1005" s="15" t="s">
        <v>209</v>
      </c>
      <c r="AW1005" s="15" t="s">
        <v>31</v>
      </c>
      <c r="AX1005" s="15" t="s">
        <v>82</v>
      </c>
      <c r="AY1005" s="271" t="s">
        <v>203</v>
      </c>
    </row>
    <row r="1006" spans="1:65" s="2" customFormat="1" ht="33" customHeight="1">
      <c r="A1006" s="35"/>
      <c r="B1006" s="36"/>
      <c r="C1006" s="209" t="s">
        <v>3495</v>
      </c>
      <c r="D1006" s="209" t="s">
        <v>205</v>
      </c>
      <c r="E1006" s="210" t="s">
        <v>6932</v>
      </c>
      <c r="F1006" s="211" t="s">
        <v>6816</v>
      </c>
      <c r="G1006" s="212" t="s">
        <v>828</v>
      </c>
      <c r="H1006" s="213">
        <v>1</v>
      </c>
      <c r="I1006" s="214"/>
      <c r="J1006" s="215">
        <f>ROUND(I1006*H1006,2)</f>
        <v>0</v>
      </c>
      <c r="K1006" s="211" t="s">
        <v>1</v>
      </c>
      <c r="L1006" s="40"/>
      <c r="M1006" s="216" t="s">
        <v>1</v>
      </c>
      <c r="N1006" s="217" t="s">
        <v>40</v>
      </c>
      <c r="O1006" s="72"/>
      <c r="P1006" s="218">
        <f>O1006*H1006</f>
        <v>0</v>
      </c>
      <c r="Q1006" s="218">
        <v>0</v>
      </c>
      <c r="R1006" s="218">
        <f>Q1006*H1006</f>
        <v>0</v>
      </c>
      <c r="S1006" s="218">
        <v>0</v>
      </c>
      <c r="T1006" s="219">
        <f>S1006*H1006</f>
        <v>0</v>
      </c>
      <c r="U1006" s="35"/>
      <c r="V1006" s="35"/>
      <c r="W1006" s="35"/>
      <c r="X1006" s="35"/>
      <c r="Y1006" s="35"/>
      <c r="Z1006" s="35"/>
      <c r="AA1006" s="35"/>
      <c r="AB1006" s="35"/>
      <c r="AC1006" s="35"/>
      <c r="AD1006" s="35"/>
      <c r="AE1006" s="35"/>
      <c r="AR1006" s="220" t="s">
        <v>209</v>
      </c>
      <c r="AT1006" s="220" t="s">
        <v>205</v>
      </c>
      <c r="AU1006" s="220" t="s">
        <v>82</v>
      </c>
      <c r="AY1006" s="18" t="s">
        <v>203</v>
      </c>
      <c r="BE1006" s="221">
        <f>IF(N1006="základní",J1006,0)</f>
        <v>0</v>
      </c>
      <c r="BF1006" s="221">
        <f>IF(N1006="snížená",J1006,0)</f>
        <v>0</v>
      </c>
      <c r="BG1006" s="221">
        <f>IF(N1006="zákl. přenesená",J1006,0)</f>
        <v>0</v>
      </c>
      <c r="BH1006" s="221">
        <f>IF(N1006="sníž. přenesená",J1006,0)</f>
        <v>0</v>
      </c>
      <c r="BI1006" s="221">
        <f>IF(N1006="nulová",J1006,0)</f>
        <v>0</v>
      </c>
      <c r="BJ1006" s="18" t="s">
        <v>82</v>
      </c>
      <c r="BK1006" s="221">
        <f>ROUND(I1006*H1006,2)</f>
        <v>0</v>
      </c>
      <c r="BL1006" s="18" t="s">
        <v>209</v>
      </c>
      <c r="BM1006" s="220" t="s">
        <v>4616</v>
      </c>
    </row>
    <row r="1007" spans="1:65" s="13" customFormat="1" ht="11.25">
      <c r="B1007" s="222"/>
      <c r="C1007" s="223"/>
      <c r="D1007" s="224" t="s">
        <v>211</v>
      </c>
      <c r="E1007" s="225" t="s">
        <v>1</v>
      </c>
      <c r="F1007" s="226" t="s">
        <v>6864</v>
      </c>
      <c r="G1007" s="223"/>
      <c r="H1007" s="225" t="s">
        <v>1</v>
      </c>
      <c r="I1007" s="227"/>
      <c r="J1007" s="223"/>
      <c r="K1007" s="223"/>
      <c r="L1007" s="228"/>
      <c r="M1007" s="229"/>
      <c r="N1007" s="230"/>
      <c r="O1007" s="230"/>
      <c r="P1007" s="230"/>
      <c r="Q1007" s="230"/>
      <c r="R1007" s="230"/>
      <c r="S1007" s="230"/>
      <c r="T1007" s="231"/>
      <c r="AT1007" s="232" t="s">
        <v>211</v>
      </c>
      <c r="AU1007" s="232" t="s">
        <v>82</v>
      </c>
      <c r="AV1007" s="13" t="s">
        <v>82</v>
      </c>
      <c r="AW1007" s="13" t="s">
        <v>31</v>
      </c>
      <c r="AX1007" s="13" t="s">
        <v>75</v>
      </c>
      <c r="AY1007" s="232" t="s">
        <v>203</v>
      </c>
    </row>
    <row r="1008" spans="1:65" s="14" customFormat="1" ht="11.25">
      <c r="B1008" s="233"/>
      <c r="C1008" s="234"/>
      <c r="D1008" s="224" t="s">
        <v>211</v>
      </c>
      <c r="E1008" s="235" t="s">
        <v>1</v>
      </c>
      <c r="F1008" s="236" t="s">
        <v>82</v>
      </c>
      <c r="G1008" s="234"/>
      <c r="H1008" s="237">
        <v>1</v>
      </c>
      <c r="I1008" s="238"/>
      <c r="J1008" s="234"/>
      <c r="K1008" s="234"/>
      <c r="L1008" s="239"/>
      <c r="M1008" s="240"/>
      <c r="N1008" s="241"/>
      <c r="O1008" s="241"/>
      <c r="P1008" s="241"/>
      <c r="Q1008" s="241"/>
      <c r="R1008" s="241"/>
      <c r="S1008" s="241"/>
      <c r="T1008" s="242"/>
      <c r="AT1008" s="243" t="s">
        <v>211</v>
      </c>
      <c r="AU1008" s="243" t="s">
        <v>82</v>
      </c>
      <c r="AV1008" s="14" t="s">
        <v>84</v>
      </c>
      <c r="AW1008" s="14" t="s">
        <v>31</v>
      </c>
      <c r="AX1008" s="14" t="s">
        <v>75</v>
      </c>
      <c r="AY1008" s="243" t="s">
        <v>203</v>
      </c>
    </row>
    <row r="1009" spans="1:65" s="15" customFormat="1" ht="11.25">
      <c r="B1009" s="261"/>
      <c r="C1009" s="262"/>
      <c r="D1009" s="224" t="s">
        <v>211</v>
      </c>
      <c r="E1009" s="263" t="s">
        <v>1</v>
      </c>
      <c r="F1009" s="264" t="s">
        <v>5614</v>
      </c>
      <c r="G1009" s="262"/>
      <c r="H1009" s="265">
        <v>1</v>
      </c>
      <c r="I1009" s="266"/>
      <c r="J1009" s="262"/>
      <c r="K1009" s="262"/>
      <c r="L1009" s="267"/>
      <c r="M1009" s="268"/>
      <c r="N1009" s="269"/>
      <c r="O1009" s="269"/>
      <c r="P1009" s="269"/>
      <c r="Q1009" s="269"/>
      <c r="R1009" s="269"/>
      <c r="S1009" s="269"/>
      <c r="T1009" s="270"/>
      <c r="AT1009" s="271" t="s">
        <v>211</v>
      </c>
      <c r="AU1009" s="271" t="s">
        <v>82</v>
      </c>
      <c r="AV1009" s="15" t="s">
        <v>209</v>
      </c>
      <c r="AW1009" s="15" t="s">
        <v>31</v>
      </c>
      <c r="AX1009" s="15" t="s">
        <v>82</v>
      </c>
      <c r="AY1009" s="271" t="s">
        <v>203</v>
      </c>
    </row>
    <row r="1010" spans="1:65" s="2" customFormat="1" ht="33" customHeight="1">
      <c r="A1010" s="35"/>
      <c r="B1010" s="36"/>
      <c r="C1010" s="209" t="s">
        <v>3499</v>
      </c>
      <c r="D1010" s="209" t="s">
        <v>205</v>
      </c>
      <c r="E1010" s="210" t="s">
        <v>6933</v>
      </c>
      <c r="F1010" s="211" t="s">
        <v>6818</v>
      </c>
      <c r="G1010" s="212" t="s">
        <v>240</v>
      </c>
      <c r="H1010" s="213">
        <v>198</v>
      </c>
      <c r="I1010" s="214"/>
      <c r="J1010" s="215">
        <f>ROUND(I1010*H1010,2)</f>
        <v>0</v>
      </c>
      <c r="K1010" s="211" t="s">
        <v>1</v>
      </c>
      <c r="L1010" s="40"/>
      <c r="M1010" s="216" t="s">
        <v>1</v>
      </c>
      <c r="N1010" s="217" t="s">
        <v>40</v>
      </c>
      <c r="O1010" s="72"/>
      <c r="P1010" s="218">
        <f>O1010*H1010</f>
        <v>0</v>
      </c>
      <c r="Q1010" s="218">
        <v>0</v>
      </c>
      <c r="R1010" s="218">
        <f>Q1010*H1010</f>
        <v>0</v>
      </c>
      <c r="S1010" s="218">
        <v>0</v>
      </c>
      <c r="T1010" s="219">
        <f>S1010*H1010</f>
        <v>0</v>
      </c>
      <c r="U1010" s="35"/>
      <c r="V1010" s="35"/>
      <c r="W1010" s="35"/>
      <c r="X1010" s="35"/>
      <c r="Y1010" s="35"/>
      <c r="Z1010" s="35"/>
      <c r="AA1010" s="35"/>
      <c r="AB1010" s="35"/>
      <c r="AC1010" s="35"/>
      <c r="AD1010" s="35"/>
      <c r="AE1010" s="35"/>
      <c r="AR1010" s="220" t="s">
        <v>209</v>
      </c>
      <c r="AT1010" s="220" t="s">
        <v>205</v>
      </c>
      <c r="AU1010" s="220" t="s">
        <v>82</v>
      </c>
      <c r="AY1010" s="18" t="s">
        <v>203</v>
      </c>
      <c r="BE1010" s="221">
        <f>IF(N1010="základní",J1010,0)</f>
        <v>0</v>
      </c>
      <c r="BF1010" s="221">
        <f>IF(N1010="snížená",J1010,0)</f>
        <v>0</v>
      </c>
      <c r="BG1010" s="221">
        <f>IF(N1010="zákl. přenesená",J1010,0)</f>
        <v>0</v>
      </c>
      <c r="BH1010" s="221">
        <f>IF(N1010="sníž. přenesená",J1010,0)</f>
        <v>0</v>
      </c>
      <c r="BI1010" s="221">
        <f>IF(N1010="nulová",J1010,0)</f>
        <v>0</v>
      </c>
      <c r="BJ1010" s="18" t="s">
        <v>82</v>
      </c>
      <c r="BK1010" s="221">
        <f>ROUND(I1010*H1010,2)</f>
        <v>0</v>
      </c>
      <c r="BL1010" s="18" t="s">
        <v>209</v>
      </c>
      <c r="BM1010" s="220" t="s">
        <v>4633</v>
      </c>
    </row>
    <row r="1011" spans="1:65" s="13" customFormat="1" ht="11.25">
      <c r="B1011" s="222"/>
      <c r="C1011" s="223"/>
      <c r="D1011" s="224" t="s">
        <v>211</v>
      </c>
      <c r="E1011" s="225" t="s">
        <v>1</v>
      </c>
      <c r="F1011" s="226" t="s">
        <v>6934</v>
      </c>
      <c r="G1011" s="223"/>
      <c r="H1011" s="225" t="s">
        <v>1</v>
      </c>
      <c r="I1011" s="227"/>
      <c r="J1011" s="223"/>
      <c r="K1011" s="223"/>
      <c r="L1011" s="228"/>
      <c r="M1011" s="229"/>
      <c r="N1011" s="230"/>
      <c r="O1011" s="230"/>
      <c r="P1011" s="230"/>
      <c r="Q1011" s="230"/>
      <c r="R1011" s="230"/>
      <c r="S1011" s="230"/>
      <c r="T1011" s="231"/>
      <c r="AT1011" s="232" t="s">
        <v>211</v>
      </c>
      <c r="AU1011" s="232" t="s">
        <v>82</v>
      </c>
      <c r="AV1011" s="13" t="s">
        <v>82</v>
      </c>
      <c r="AW1011" s="13" t="s">
        <v>31</v>
      </c>
      <c r="AX1011" s="13" t="s">
        <v>75</v>
      </c>
      <c r="AY1011" s="232" t="s">
        <v>203</v>
      </c>
    </row>
    <row r="1012" spans="1:65" s="14" customFormat="1" ht="11.25">
      <c r="B1012" s="233"/>
      <c r="C1012" s="234"/>
      <c r="D1012" s="224" t="s">
        <v>211</v>
      </c>
      <c r="E1012" s="235" t="s">
        <v>1</v>
      </c>
      <c r="F1012" s="236" t="s">
        <v>3736</v>
      </c>
      <c r="G1012" s="234"/>
      <c r="H1012" s="237">
        <v>198</v>
      </c>
      <c r="I1012" s="238"/>
      <c r="J1012" s="234"/>
      <c r="K1012" s="234"/>
      <c r="L1012" s="239"/>
      <c r="M1012" s="240"/>
      <c r="N1012" s="241"/>
      <c r="O1012" s="241"/>
      <c r="P1012" s="241"/>
      <c r="Q1012" s="241"/>
      <c r="R1012" s="241"/>
      <c r="S1012" s="241"/>
      <c r="T1012" s="242"/>
      <c r="AT1012" s="243" t="s">
        <v>211</v>
      </c>
      <c r="AU1012" s="243" t="s">
        <v>82</v>
      </c>
      <c r="AV1012" s="14" t="s">
        <v>84</v>
      </c>
      <c r="AW1012" s="14" t="s">
        <v>31</v>
      </c>
      <c r="AX1012" s="14" t="s">
        <v>75</v>
      </c>
      <c r="AY1012" s="243" t="s">
        <v>203</v>
      </c>
    </row>
    <row r="1013" spans="1:65" s="15" customFormat="1" ht="11.25">
      <c r="B1013" s="261"/>
      <c r="C1013" s="262"/>
      <c r="D1013" s="224" t="s">
        <v>211</v>
      </c>
      <c r="E1013" s="263" t="s">
        <v>1</v>
      </c>
      <c r="F1013" s="264" t="s">
        <v>5614</v>
      </c>
      <c r="G1013" s="262"/>
      <c r="H1013" s="265">
        <v>198</v>
      </c>
      <c r="I1013" s="266"/>
      <c r="J1013" s="262"/>
      <c r="K1013" s="262"/>
      <c r="L1013" s="267"/>
      <c r="M1013" s="268"/>
      <c r="N1013" s="269"/>
      <c r="O1013" s="269"/>
      <c r="P1013" s="269"/>
      <c r="Q1013" s="269"/>
      <c r="R1013" s="269"/>
      <c r="S1013" s="269"/>
      <c r="T1013" s="270"/>
      <c r="AT1013" s="271" t="s">
        <v>211</v>
      </c>
      <c r="AU1013" s="271" t="s">
        <v>82</v>
      </c>
      <c r="AV1013" s="15" t="s">
        <v>209</v>
      </c>
      <c r="AW1013" s="15" t="s">
        <v>31</v>
      </c>
      <c r="AX1013" s="15" t="s">
        <v>82</v>
      </c>
      <c r="AY1013" s="271" t="s">
        <v>203</v>
      </c>
    </row>
    <row r="1014" spans="1:65" s="2" customFormat="1" ht="33" customHeight="1">
      <c r="A1014" s="35"/>
      <c r="B1014" s="36"/>
      <c r="C1014" s="209" t="s">
        <v>3504</v>
      </c>
      <c r="D1014" s="209" t="s">
        <v>205</v>
      </c>
      <c r="E1014" s="210" t="s">
        <v>6935</v>
      </c>
      <c r="F1014" s="211" t="s">
        <v>6821</v>
      </c>
      <c r="G1014" s="212" t="s">
        <v>240</v>
      </c>
      <c r="H1014" s="213">
        <v>59</v>
      </c>
      <c r="I1014" s="214"/>
      <c r="J1014" s="215">
        <f>ROUND(I1014*H1014,2)</f>
        <v>0</v>
      </c>
      <c r="K1014" s="211" t="s">
        <v>1</v>
      </c>
      <c r="L1014" s="40"/>
      <c r="M1014" s="216" t="s">
        <v>1</v>
      </c>
      <c r="N1014" s="217" t="s">
        <v>40</v>
      </c>
      <c r="O1014" s="72"/>
      <c r="P1014" s="218">
        <f>O1014*H1014</f>
        <v>0</v>
      </c>
      <c r="Q1014" s="218">
        <v>0</v>
      </c>
      <c r="R1014" s="218">
        <f>Q1014*H1014</f>
        <v>0</v>
      </c>
      <c r="S1014" s="218">
        <v>0</v>
      </c>
      <c r="T1014" s="219">
        <f>S1014*H1014</f>
        <v>0</v>
      </c>
      <c r="U1014" s="35"/>
      <c r="V1014" s="35"/>
      <c r="W1014" s="35"/>
      <c r="X1014" s="35"/>
      <c r="Y1014" s="35"/>
      <c r="Z1014" s="35"/>
      <c r="AA1014" s="35"/>
      <c r="AB1014" s="35"/>
      <c r="AC1014" s="35"/>
      <c r="AD1014" s="35"/>
      <c r="AE1014" s="35"/>
      <c r="AR1014" s="220" t="s">
        <v>209</v>
      </c>
      <c r="AT1014" s="220" t="s">
        <v>205</v>
      </c>
      <c r="AU1014" s="220" t="s">
        <v>82</v>
      </c>
      <c r="AY1014" s="18" t="s">
        <v>203</v>
      </c>
      <c r="BE1014" s="221">
        <f>IF(N1014="základní",J1014,0)</f>
        <v>0</v>
      </c>
      <c r="BF1014" s="221">
        <f>IF(N1014="snížená",J1014,0)</f>
        <v>0</v>
      </c>
      <c r="BG1014" s="221">
        <f>IF(N1014="zákl. přenesená",J1014,0)</f>
        <v>0</v>
      </c>
      <c r="BH1014" s="221">
        <f>IF(N1014="sníž. přenesená",J1014,0)</f>
        <v>0</v>
      </c>
      <c r="BI1014" s="221">
        <f>IF(N1014="nulová",J1014,0)</f>
        <v>0</v>
      </c>
      <c r="BJ1014" s="18" t="s">
        <v>82</v>
      </c>
      <c r="BK1014" s="221">
        <f>ROUND(I1014*H1014,2)</f>
        <v>0</v>
      </c>
      <c r="BL1014" s="18" t="s">
        <v>209</v>
      </c>
      <c r="BM1014" s="220" t="s">
        <v>4644</v>
      </c>
    </row>
    <row r="1015" spans="1:65" s="13" customFormat="1" ht="11.25">
      <c r="B1015" s="222"/>
      <c r="C1015" s="223"/>
      <c r="D1015" s="224" t="s">
        <v>211</v>
      </c>
      <c r="E1015" s="225" t="s">
        <v>1</v>
      </c>
      <c r="F1015" s="226" t="s">
        <v>6934</v>
      </c>
      <c r="G1015" s="223"/>
      <c r="H1015" s="225" t="s">
        <v>1</v>
      </c>
      <c r="I1015" s="227"/>
      <c r="J1015" s="223"/>
      <c r="K1015" s="223"/>
      <c r="L1015" s="228"/>
      <c r="M1015" s="229"/>
      <c r="N1015" s="230"/>
      <c r="O1015" s="230"/>
      <c r="P1015" s="230"/>
      <c r="Q1015" s="230"/>
      <c r="R1015" s="230"/>
      <c r="S1015" s="230"/>
      <c r="T1015" s="231"/>
      <c r="AT1015" s="232" t="s">
        <v>211</v>
      </c>
      <c r="AU1015" s="232" t="s">
        <v>82</v>
      </c>
      <c r="AV1015" s="13" t="s">
        <v>82</v>
      </c>
      <c r="AW1015" s="13" t="s">
        <v>31</v>
      </c>
      <c r="AX1015" s="13" t="s">
        <v>75</v>
      </c>
      <c r="AY1015" s="232" t="s">
        <v>203</v>
      </c>
    </row>
    <row r="1016" spans="1:65" s="14" customFormat="1" ht="11.25">
      <c r="B1016" s="233"/>
      <c r="C1016" s="234"/>
      <c r="D1016" s="224" t="s">
        <v>211</v>
      </c>
      <c r="E1016" s="235" t="s">
        <v>1</v>
      </c>
      <c r="F1016" s="236" t="s">
        <v>2265</v>
      </c>
      <c r="G1016" s="234"/>
      <c r="H1016" s="237">
        <v>59</v>
      </c>
      <c r="I1016" s="238"/>
      <c r="J1016" s="234"/>
      <c r="K1016" s="234"/>
      <c r="L1016" s="239"/>
      <c r="M1016" s="240"/>
      <c r="N1016" s="241"/>
      <c r="O1016" s="241"/>
      <c r="P1016" s="241"/>
      <c r="Q1016" s="241"/>
      <c r="R1016" s="241"/>
      <c r="S1016" s="241"/>
      <c r="T1016" s="242"/>
      <c r="AT1016" s="243" t="s">
        <v>211</v>
      </c>
      <c r="AU1016" s="243" t="s">
        <v>82</v>
      </c>
      <c r="AV1016" s="14" t="s">
        <v>84</v>
      </c>
      <c r="AW1016" s="14" t="s">
        <v>31</v>
      </c>
      <c r="AX1016" s="14" t="s">
        <v>75</v>
      </c>
      <c r="AY1016" s="243" t="s">
        <v>203</v>
      </c>
    </row>
    <row r="1017" spans="1:65" s="15" customFormat="1" ht="11.25">
      <c r="B1017" s="261"/>
      <c r="C1017" s="262"/>
      <c r="D1017" s="224" t="s">
        <v>211</v>
      </c>
      <c r="E1017" s="263" t="s">
        <v>1</v>
      </c>
      <c r="F1017" s="264" t="s">
        <v>5614</v>
      </c>
      <c r="G1017" s="262"/>
      <c r="H1017" s="265">
        <v>59</v>
      </c>
      <c r="I1017" s="266"/>
      <c r="J1017" s="262"/>
      <c r="K1017" s="262"/>
      <c r="L1017" s="267"/>
      <c r="M1017" s="268"/>
      <c r="N1017" s="269"/>
      <c r="O1017" s="269"/>
      <c r="P1017" s="269"/>
      <c r="Q1017" s="269"/>
      <c r="R1017" s="269"/>
      <c r="S1017" s="269"/>
      <c r="T1017" s="270"/>
      <c r="AT1017" s="271" t="s">
        <v>211</v>
      </c>
      <c r="AU1017" s="271" t="s">
        <v>82</v>
      </c>
      <c r="AV1017" s="15" t="s">
        <v>209</v>
      </c>
      <c r="AW1017" s="15" t="s">
        <v>31</v>
      </c>
      <c r="AX1017" s="15" t="s">
        <v>82</v>
      </c>
      <c r="AY1017" s="271" t="s">
        <v>203</v>
      </c>
    </row>
    <row r="1018" spans="1:65" s="2" customFormat="1" ht="33" customHeight="1">
      <c r="A1018" s="35"/>
      <c r="B1018" s="36"/>
      <c r="C1018" s="209" t="s">
        <v>3508</v>
      </c>
      <c r="D1018" s="209" t="s">
        <v>205</v>
      </c>
      <c r="E1018" s="210" t="s">
        <v>6936</v>
      </c>
      <c r="F1018" s="211" t="s">
        <v>6823</v>
      </c>
      <c r="G1018" s="212" t="s">
        <v>240</v>
      </c>
      <c r="H1018" s="213">
        <v>252</v>
      </c>
      <c r="I1018" s="214"/>
      <c r="J1018" s="215">
        <f>ROUND(I1018*H1018,2)</f>
        <v>0</v>
      </c>
      <c r="K1018" s="211" t="s">
        <v>1</v>
      </c>
      <c r="L1018" s="40"/>
      <c r="M1018" s="216" t="s">
        <v>1</v>
      </c>
      <c r="N1018" s="217" t="s">
        <v>40</v>
      </c>
      <c r="O1018" s="72"/>
      <c r="P1018" s="218">
        <f>O1018*H1018</f>
        <v>0</v>
      </c>
      <c r="Q1018" s="218">
        <v>0</v>
      </c>
      <c r="R1018" s="218">
        <f>Q1018*H1018</f>
        <v>0</v>
      </c>
      <c r="S1018" s="218">
        <v>0</v>
      </c>
      <c r="T1018" s="219">
        <f>S1018*H1018</f>
        <v>0</v>
      </c>
      <c r="U1018" s="35"/>
      <c r="V1018" s="35"/>
      <c r="W1018" s="35"/>
      <c r="X1018" s="35"/>
      <c r="Y1018" s="35"/>
      <c r="Z1018" s="35"/>
      <c r="AA1018" s="35"/>
      <c r="AB1018" s="35"/>
      <c r="AC1018" s="35"/>
      <c r="AD1018" s="35"/>
      <c r="AE1018" s="35"/>
      <c r="AR1018" s="220" t="s">
        <v>209</v>
      </c>
      <c r="AT1018" s="220" t="s">
        <v>205</v>
      </c>
      <c r="AU1018" s="220" t="s">
        <v>82</v>
      </c>
      <c r="AY1018" s="18" t="s">
        <v>203</v>
      </c>
      <c r="BE1018" s="221">
        <f>IF(N1018="základní",J1018,0)</f>
        <v>0</v>
      </c>
      <c r="BF1018" s="221">
        <f>IF(N1018="snížená",J1018,0)</f>
        <v>0</v>
      </c>
      <c r="BG1018" s="221">
        <f>IF(N1018="zákl. přenesená",J1018,0)</f>
        <v>0</v>
      </c>
      <c r="BH1018" s="221">
        <f>IF(N1018="sníž. přenesená",J1018,0)</f>
        <v>0</v>
      </c>
      <c r="BI1018" s="221">
        <f>IF(N1018="nulová",J1018,0)</f>
        <v>0</v>
      </c>
      <c r="BJ1018" s="18" t="s">
        <v>82</v>
      </c>
      <c r="BK1018" s="221">
        <f>ROUND(I1018*H1018,2)</f>
        <v>0</v>
      </c>
      <c r="BL1018" s="18" t="s">
        <v>209</v>
      </c>
      <c r="BM1018" s="220" t="s">
        <v>4652</v>
      </c>
    </row>
    <row r="1019" spans="1:65" s="13" customFormat="1" ht="22.5">
      <c r="B1019" s="222"/>
      <c r="C1019" s="223"/>
      <c r="D1019" s="224" t="s">
        <v>211</v>
      </c>
      <c r="E1019" s="225" t="s">
        <v>1</v>
      </c>
      <c r="F1019" s="226" t="s">
        <v>6937</v>
      </c>
      <c r="G1019" s="223"/>
      <c r="H1019" s="225" t="s">
        <v>1</v>
      </c>
      <c r="I1019" s="227"/>
      <c r="J1019" s="223"/>
      <c r="K1019" s="223"/>
      <c r="L1019" s="228"/>
      <c r="M1019" s="229"/>
      <c r="N1019" s="230"/>
      <c r="O1019" s="230"/>
      <c r="P1019" s="230"/>
      <c r="Q1019" s="230"/>
      <c r="R1019" s="230"/>
      <c r="S1019" s="230"/>
      <c r="T1019" s="231"/>
      <c r="AT1019" s="232" t="s">
        <v>211</v>
      </c>
      <c r="AU1019" s="232" t="s">
        <v>82</v>
      </c>
      <c r="AV1019" s="13" t="s">
        <v>82</v>
      </c>
      <c r="AW1019" s="13" t="s">
        <v>31</v>
      </c>
      <c r="AX1019" s="13" t="s">
        <v>75</v>
      </c>
      <c r="AY1019" s="232" t="s">
        <v>203</v>
      </c>
    </row>
    <row r="1020" spans="1:65" s="14" customFormat="1" ht="11.25">
      <c r="B1020" s="233"/>
      <c r="C1020" s="234"/>
      <c r="D1020" s="224" t="s">
        <v>211</v>
      </c>
      <c r="E1020" s="235" t="s">
        <v>1</v>
      </c>
      <c r="F1020" s="236" t="s">
        <v>3992</v>
      </c>
      <c r="G1020" s="234"/>
      <c r="H1020" s="237">
        <v>252</v>
      </c>
      <c r="I1020" s="238"/>
      <c r="J1020" s="234"/>
      <c r="K1020" s="234"/>
      <c r="L1020" s="239"/>
      <c r="M1020" s="240"/>
      <c r="N1020" s="241"/>
      <c r="O1020" s="241"/>
      <c r="P1020" s="241"/>
      <c r="Q1020" s="241"/>
      <c r="R1020" s="241"/>
      <c r="S1020" s="241"/>
      <c r="T1020" s="242"/>
      <c r="AT1020" s="243" t="s">
        <v>211</v>
      </c>
      <c r="AU1020" s="243" t="s">
        <v>82</v>
      </c>
      <c r="AV1020" s="14" t="s">
        <v>84</v>
      </c>
      <c r="AW1020" s="14" t="s">
        <v>31</v>
      </c>
      <c r="AX1020" s="14" t="s">
        <v>75</v>
      </c>
      <c r="AY1020" s="243" t="s">
        <v>203</v>
      </c>
    </row>
    <row r="1021" spans="1:65" s="15" customFormat="1" ht="11.25">
      <c r="B1021" s="261"/>
      <c r="C1021" s="262"/>
      <c r="D1021" s="224" t="s">
        <v>211</v>
      </c>
      <c r="E1021" s="263" t="s">
        <v>1</v>
      </c>
      <c r="F1021" s="264" t="s">
        <v>5614</v>
      </c>
      <c r="G1021" s="262"/>
      <c r="H1021" s="265">
        <v>252</v>
      </c>
      <c r="I1021" s="266"/>
      <c r="J1021" s="262"/>
      <c r="K1021" s="262"/>
      <c r="L1021" s="267"/>
      <c r="M1021" s="268"/>
      <c r="N1021" s="269"/>
      <c r="O1021" s="269"/>
      <c r="P1021" s="269"/>
      <c r="Q1021" s="269"/>
      <c r="R1021" s="269"/>
      <c r="S1021" s="269"/>
      <c r="T1021" s="270"/>
      <c r="AT1021" s="271" t="s">
        <v>211</v>
      </c>
      <c r="AU1021" s="271" t="s">
        <v>82</v>
      </c>
      <c r="AV1021" s="15" t="s">
        <v>209</v>
      </c>
      <c r="AW1021" s="15" t="s">
        <v>31</v>
      </c>
      <c r="AX1021" s="15" t="s">
        <v>82</v>
      </c>
      <c r="AY1021" s="271" t="s">
        <v>203</v>
      </c>
    </row>
    <row r="1022" spans="1:65" s="2" customFormat="1" ht="33" customHeight="1">
      <c r="A1022" s="35"/>
      <c r="B1022" s="36"/>
      <c r="C1022" s="209" t="s">
        <v>3514</v>
      </c>
      <c r="D1022" s="209" t="s">
        <v>205</v>
      </c>
      <c r="E1022" s="210" t="s">
        <v>6938</v>
      </c>
      <c r="F1022" s="211" t="s">
        <v>6826</v>
      </c>
      <c r="G1022" s="212" t="s">
        <v>240</v>
      </c>
      <c r="H1022" s="213">
        <v>76</v>
      </c>
      <c r="I1022" s="214"/>
      <c r="J1022" s="215">
        <f>ROUND(I1022*H1022,2)</f>
        <v>0</v>
      </c>
      <c r="K1022" s="211" t="s">
        <v>1</v>
      </c>
      <c r="L1022" s="40"/>
      <c r="M1022" s="216" t="s">
        <v>1</v>
      </c>
      <c r="N1022" s="217" t="s">
        <v>40</v>
      </c>
      <c r="O1022" s="72"/>
      <c r="P1022" s="218">
        <f>O1022*H1022</f>
        <v>0</v>
      </c>
      <c r="Q1022" s="218">
        <v>0</v>
      </c>
      <c r="R1022" s="218">
        <f>Q1022*H1022</f>
        <v>0</v>
      </c>
      <c r="S1022" s="218">
        <v>0</v>
      </c>
      <c r="T1022" s="219">
        <f>S1022*H1022</f>
        <v>0</v>
      </c>
      <c r="U1022" s="35"/>
      <c r="V1022" s="35"/>
      <c r="W1022" s="35"/>
      <c r="X1022" s="35"/>
      <c r="Y1022" s="35"/>
      <c r="Z1022" s="35"/>
      <c r="AA1022" s="35"/>
      <c r="AB1022" s="35"/>
      <c r="AC1022" s="35"/>
      <c r="AD1022" s="35"/>
      <c r="AE1022" s="35"/>
      <c r="AR1022" s="220" t="s">
        <v>209</v>
      </c>
      <c r="AT1022" s="220" t="s">
        <v>205</v>
      </c>
      <c r="AU1022" s="220" t="s">
        <v>82</v>
      </c>
      <c r="AY1022" s="18" t="s">
        <v>203</v>
      </c>
      <c r="BE1022" s="221">
        <f>IF(N1022="základní",J1022,0)</f>
        <v>0</v>
      </c>
      <c r="BF1022" s="221">
        <f>IF(N1022="snížená",J1022,0)</f>
        <v>0</v>
      </c>
      <c r="BG1022" s="221">
        <f>IF(N1022="zákl. přenesená",J1022,0)</f>
        <v>0</v>
      </c>
      <c r="BH1022" s="221">
        <f>IF(N1022="sníž. přenesená",J1022,0)</f>
        <v>0</v>
      </c>
      <c r="BI1022" s="221">
        <f>IF(N1022="nulová",J1022,0)</f>
        <v>0</v>
      </c>
      <c r="BJ1022" s="18" t="s">
        <v>82</v>
      </c>
      <c r="BK1022" s="221">
        <f>ROUND(I1022*H1022,2)</f>
        <v>0</v>
      </c>
      <c r="BL1022" s="18" t="s">
        <v>209</v>
      </c>
      <c r="BM1022" s="220" t="s">
        <v>4662</v>
      </c>
    </row>
    <row r="1023" spans="1:65" s="13" customFormat="1" ht="22.5">
      <c r="B1023" s="222"/>
      <c r="C1023" s="223"/>
      <c r="D1023" s="224" t="s">
        <v>211</v>
      </c>
      <c r="E1023" s="225" t="s">
        <v>1</v>
      </c>
      <c r="F1023" s="226" t="s">
        <v>6937</v>
      </c>
      <c r="G1023" s="223"/>
      <c r="H1023" s="225" t="s">
        <v>1</v>
      </c>
      <c r="I1023" s="227"/>
      <c r="J1023" s="223"/>
      <c r="K1023" s="223"/>
      <c r="L1023" s="228"/>
      <c r="M1023" s="229"/>
      <c r="N1023" s="230"/>
      <c r="O1023" s="230"/>
      <c r="P1023" s="230"/>
      <c r="Q1023" s="230"/>
      <c r="R1023" s="230"/>
      <c r="S1023" s="230"/>
      <c r="T1023" s="231"/>
      <c r="AT1023" s="232" t="s">
        <v>211</v>
      </c>
      <c r="AU1023" s="232" t="s">
        <v>82</v>
      </c>
      <c r="AV1023" s="13" t="s">
        <v>82</v>
      </c>
      <c r="AW1023" s="13" t="s">
        <v>31</v>
      </c>
      <c r="AX1023" s="13" t="s">
        <v>75</v>
      </c>
      <c r="AY1023" s="232" t="s">
        <v>203</v>
      </c>
    </row>
    <row r="1024" spans="1:65" s="14" customFormat="1" ht="11.25">
      <c r="B1024" s="233"/>
      <c r="C1024" s="234"/>
      <c r="D1024" s="224" t="s">
        <v>211</v>
      </c>
      <c r="E1024" s="235" t="s">
        <v>1</v>
      </c>
      <c r="F1024" s="236" t="s">
        <v>2344</v>
      </c>
      <c r="G1024" s="234"/>
      <c r="H1024" s="237">
        <v>76</v>
      </c>
      <c r="I1024" s="238"/>
      <c r="J1024" s="234"/>
      <c r="K1024" s="234"/>
      <c r="L1024" s="239"/>
      <c r="M1024" s="240"/>
      <c r="N1024" s="241"/>
      <c r="O1024" s="241"/>
      <c r="P1024" s="241"/>
      <c r="Q1024" s="241"/>
      <c r="R1024" s="241"/>
      <c r="S1024" s="241"/>
      <c r="T1024" s="242"/>
      <c r="AT1024" s="243" t="s">
        <v>211</v>
      </c>
      <c r="AU1024" s="243" t="s">
        <v>82</v>
      </c>
      <c r="AV1024" s="14" t="s">
        <v>84</v>
      </c>
      <c r="AW1024" s="14" t="s">
        <v>31</v>
      </c>
      <c r="AX1024" s="14" t="s">
        <v>75</v>
      </c>
      <c r="AY1024" s="243" t="s">
        <v>203</v>
      </c>
    </row>
    <row r="1025" spans="1:65" s="15" customFormat="1" ht="11.25">
      <c r="B1025" s="261"/>
      <c r="C1025" s="262"/>
      <c r="D1025" s="224" t="s">
        <v>211</v>
      </c>
      <c r="E1025" s="263" t="s">
        <v>1</v>
      </c>
      <c r="F1025" s="264" t="s">
        <v>5614</v>
      </c>
      <c r="G1025" s="262"/>
      <c r="H1025" s="265">
        <v>76</v>
      </c>
      <c r="I1025" s="266"/>
      <c r="J1025" s="262"/>
      <c r="K1025" s="262"/>
      <c r="L1025" s="267"/>
      <c r="M1025" s="268"/>
      <c r="N1025" s="269"/>
      <c r="O1025" s="269"/>
      <c r="P1025" s="269"/>
      <c r="Q1025" s="269"/>
      <c r="R1025" s="269"/>
      <c r="S1025" s="269"/>
      <c r="T1025" s="270"/>
      <c r="AT1025" s="271" t="s">
        <v>211</v>
      </c>
      <c r="AU1025" s="271" t="s">
        <v>82</v>
      </c>
      <c r="AV1025" s="15" t="s">
        <v>209</v>
      </c>
      <c r="AW1025" s="15" t="s">
        <v>31</v>
      </c>
      <c r="AX1025" s="15" t="s">
        <v>82</v>
      </c>
      <c r="AY1025" s="271" t="s">
        <v>203</v>
      </c>
    </row>
    <row r="1026" spans="1:65" s="2" customFormat="1" ht="21.75" customHeight="1">
      <c r="A1026" s="35"/>
      <c r="B1026" s="36"/>
      <c r="C1026" s="209" t="s">
        <v>2240</v>
      </c>
      <c r="D1026" s="209" t="s">
        <v>205</v>
      </c>
      <c r="E1026" s="210" t="s">
        <v>6939</v>
      </c>
      <c r="F1026" s="211" t="s">
        <v>6828</v>
      </c>
      <c r="G1026" s="212" t="s">
        <v>240</v>
      </c>
      <c r="H1026" s="213">
        <v>36</v>
      </c>
      <c r="I1026" s="214"/>
      <c r="J1026" s="215">
        <f>ROUND(I1026*H1026,2)</f>
        <v>0</v>
      </c>
      <c r="K1026" s="211" t="s">
        <v>1</v>
      </c>
      <c r="L1026" s="40"/>
      <c r="M1026" s="216" t="s">
        <v>1</v>
      </c>
      <c r="N1026" s="217" t="s">
        <v>40</v>
      </c>
      <c r="O1026" s="72"/>
      <c r="P1026" s="218">
        <f>O1026*H1026</f>
        <v>0</v>
      </c>
      <c r="Q1026" s="218">
        <v>0</v>
      </c>
      <c r="R1026" s="218">
        <f>Q1026*H1026</f>
        <v>0</v>
      </c>
      <c r="S1026" s="218">
        <v>0</v>
      </c>
      <c r="T1026" s="219">
        <f>S1026*H1026</f>
        <v>0</v>
      </c>
      <c r="U1026" s="35"/>
      <c r="V1026" s="35"/>
      <c r="W1026" s="35"/>
      <c r="X1026" s="35"/>
      <c r="Y1026" s="35"/>
      <c r="Z1026" s="35"/>
      <c r="AA1026" s="35"/>
      <c r="AB1026" s="35"/>
      <c r="AC1026" s="35"/>
      <c r="AD1026" s="35"/>
      <c r="AE1026" s="35"/>
      <c r="AR1026" s="220" t="s">
        <v>209</v>
      </c>
      <c r="AT1026" s="220" t="s">
        <v>205</v>
      </c>
      <c r="AU1026" s="220" t="s">
        <v>82</v>
      </c>
      <c r="AY1026" s="18" t="s">
        <v>203</v>
      </c>
      <c r="BE1026" s="221">
        <f>IF(N1026="základní",J1026,0)</f>
        <v>0</v>
      </c>
      <c r="BF1026" s="221">
        <f>IF(N1026="snížená",J1026,0)</f>
        <v>0</v>
      </c>
      <c r="BG1026" s="221">
        <f>IF(N1026="zákl. přenesená",J1026,0)</f>
        <v>0</v>
      </c>
      <c r="BH1026" s="221">
        <f>IF(N1026="sníž. přenesená",J1026,0)</f>
        <v>0</v>
      </c>
      <c r="BI1026" s="221">
        <f>IF(N1026="nulová",J1026,0)</f>
        <v>0</v>
      </c>
      <c r="BJ1026" s="18" t="s">
        <v>82</v>
      </c>
      <c r="BK1026" s="221">
        <f>ROUND(I1026*H1026,2)</f>
        <v>0</v>
      </c>
      <c r="BL1026" s="18" t="s">
        <v>209</v>
      </c>
      <c r="BM1026" s="220" t="s">
        <v>4692</v>
      </c>
    </row>
    <row r="1027" spans="1:65" s="13" customFormat="1" ht="11.25">
      <c r="B1027" s="222"/>
      <c r="C1027" s="223"/>
      <c r="D1027" s="224" t="s">
        <v>211</v>
      </c>
      <c r="E1027" s="225" t="s">
        <v>1</v>
      </c>
      <c r="F1027" s="226" t="s">
        <v>6688</v>
      </c>
      <c r="G1027" s="223"/>
      <c r="H1027" s="225" t="s">
        <v>1</v>
      </c>
      <c r="I1027" s="227"/>
      <c r="J1027" s="223"/>
      <c r="K1027" s="223"/>
      <c r="L1027" s="228"/>
      <c r="M1027" s="229"/>
      <c r="N1027" s="230"/>
      <c r="O1027" s="230"/>
      <c r="P1027" s="230"/>
      <c r="Q1027" s="230"/>
      <c r="R1027" s="230"/>
      <c r="S1027" s="230"/>
      <c r="T1027" s="231"/>
      <c r="AT1027" s="232" t="s">
        <v>211</v>
      </c>
      <c r="AU1027" s="232" t="s">
        <v>82</v>
      </c>
      <c r="AV1027" s="13" t="s">
        <v>82</v>
      </c>
      <c r="AW1027" s="13" t="s">
        <v>31</v>
      </c>
      <c r="AX1027" s="13" t="s">
        <v>75</v>
      </c>
      <c r="AY1027" s="232" t="s">
        <v>203</v>
      </c>
    </row>
    <row r="1028" spans="1:65" s="14" customFormat="1" ht="11.25">
      <c r="B1028" s="233"/>
      <c r="C1028" s="234"/>
      <c r="D1028" s="224" t="s">
        <v>211</v>
      </c>
      <c r="E1028" s="235" t="s">
        <v>1</v>
      </c>
      <c r="F1028" s="236" t="s">
        <v>1778</v>
      </c>
      <c r="G1028" s="234"/>
      <c r="H1028" s="237">
        <v>36</v>
      </c>
      <c r="I1028" s="238"/>
      <c r="J1028" s="234"/>
      <c r="K1028" s="234"/>
      <c r="L1028" s="239"/>
      <c r="M1028" s="240"/>
      <c r="N1028" s="241"/>
      <c r="O1028" s="241"/>
      <c r="P1028" s="241"/>
      <c r="Q1028" s="241"/>
      <c r="R1028" s="241"/>
      <c r="S1028" s="241"/>
      <c r="T1028" s="242"/>
      <c r="AT1028" s="243" t="s">
        <v>211</v>
      </c>
      <c r="AU1028" s="243" t="s">
        <v>82</v>
      </c>
      <c r="AV1028" s="14" t="s">
        <v>84</v>
      </c>
      <c r="AW1028" s="14" t="s">
        <v>31</v>
      </c>
      <c r="AX1028" s="14" t="s">
        <v>75</v>
      </c>
      <c r="AY1028" s="243" t="s">
        <v>203</v>
      </c>
    </row>
    <row r="1029" spans="1:65" s="15" customFormat="1" ht="11.25">
      <c r="B1029" s="261"/>
      <c r="C1029" s="262"/>
      <c r="D1029" s="224" t="s">
        <v>211</v>
      </c>
      <c r="E1029" s="263" t="s">
        <v>1</v>
      </c>
      <c r="F1029" s="264" t="s">
        <v>5614</v>
      </c>
      <c r="G1029" s="262"/>
      <c r="H1029" s="265">
        <v>36</v>
      </c>
      <c r="I1029" s="266"/>
      <c r="J1029" s="262"/>
      <c r="K1029" s="262"/>
      <c r="L1029" s="267"/>
      <c r="M1029" s="268"/>
      <c r="N1029" s="269"/>
      <c r="O1029" s="269"/>
      <c r="P1029" s="269"/>
      <c r="Q1029" s="269"/>
      <c r="R1029" s="269"/>
      <c r="S1029" s="269"/>
      <c r="T1029" s="270"/>
      <c r="AT1029" s="271" t="s">
        <v>211</v>
      </c>
      <c r="AU1029" s="271" t="s">
        <v>82</v>
      </c>
      <c r="AV1029" s="15" t="s">
        <v>209</v>
      </c>
      <c r="AW1029" s="15" t="s">
        <v>31</v>
      </c>
      <c r="AX1029" s="15" t="s">
        <v>82</v>
      </c>
      <c r="AY1029" s="271" t="s">
        <v>203</v>
      </c>
    </row>
    <row r="1030" spans="1:65" s="2" customFormat="1" ht="21.75" customHeight="1">
      <c r="A1030" s="35"/>
      <c r="B1030" s="36"/>
      <c r="C1030" s="209" t="s">
        <v>3522</v>
      </c>
      <c r="D1030" s="209" t="s">
        <v>205</v>
      </c>
      <c r="E1030" s="210" t="s">
        <v>6940</v>
      </c>
      <c r="F1030" s="211" t="s">
        <v>6830</v>
      </c>
      <c r="G1030" s="212" t="s">
        <v>240</v>
      </c>
      <c r="H1030" s="213">
        <v>121</v>
      </c>
      <c r="I1030" s="214"/>
      <c r="J1030" s="215">
        <f>ROUND(I1030*H1030,2)</f>
        <v>0</v>
      </c>
      <c r="K1030" s="211" t="s">
        <v>1</v>
      </c>
      <c r="L1030" s="40"/>
      <c r="M1030" s="216" t="s">
        <v>1</v>
      </c>
      <c r="N1030" s="217" t="s">
        <v>40</v>
      </c>
      <c r="O1030" s="72"/>
      <c r="P1030" s="218">
        <f>O1030*H1030</f>
        <v>0</v>
      </c>
      <c r="Q1030" s="218">
        <v>0</v>
      </c>
      <c r="R1030" s="218">
        <f>Q1030*H1030</f>
        <v>0</v>
      </c>
      <c r="S1030" s="218">
        <v>0</v>
      </c>
      <c r="T1030" s="219">
        <f>S1030*H1030</f>
        <v>0</v>
      </c>
      <c r="U1030" s="35"/>
      <c r="V1030" s="35"/>
      <c r="W1030" s="35"/>
      <c r="X1030" s="35"/>
      <c r="Y1030" s="35"/>
      <c r="Z1030" s="35"/>
      <c r="AA1030" s="35"/>
      <c r="AB1030" s="35"/>
      <c r="AC1030" s="35"/>
      <c r="AD1030" s="35"/>
      <c r="AE1030" s="35"/>
      <c r="AR1030" s="220" t="s">
        <v>209</v>
      </c>
      <c r="AT1030" s="220" t="s">
        <v>205</v>
      </c>
      <c r="AU1030" s="220" t="s">
        <v>82</v>
      </c>
      <c r="AY1030" s="18" t="s">
        <v>203</v>
      </c>
      <c r="BE1030" s="221">
        <f>IF(N1030="základní",J1030,0)</f>
        <v>0</v>
      </c>
      <c r="BF1030" s="221">
        <f>IF(N1030="snížená",J1030,0)</f>
        <v>0</v>
      </c>
      <c r="BG1030" s="221">
        <f>IF(N1030="zákl. přenesená",J1030,0)</f>
        <v>0</v>
      </c>
      <c r="BH1030" s="221">
        <f>IF(N1030="sníž. přenesená",J1030,0)</f>
        <v>0</v>
      </c>
      <c r="BI1030" s="221">
        <f>IF(N1030="nulová",J1030,0)</f>
        <v>0</v>
      </c>
      <c r="BJ1030" s="18" t="s">
        <v>82</v>
      </c>
      <c r="BK1030" s="221">
        <f>ROUND(I1030*H1030,2)</f>
        <v>0</v>
      </c>
      <c r="BL1030" s="18" t="s">
        <v>209</v>
      </c>
      <c r="BM1030" s="220" t="s">
        <v>4922</v>
      </c>
    </row>
    <row r="1031" spans="1:65" s="13" customFormat="1" ht="11.25">
      <c r="B1031" s="222"/>
      <c r="C1031" s="223"/>
      <c r="D1031" s="224" t="s">
        <v>211</v>
      </c>
      <c r="E1031" s="225" t="s">
        <v>1</v>
      </c>
      <c r="F1031" s="226" t="s">
        <v>6693</v>
      </c>
      <c r="G1031" s="223"/>
      <c r="H1031" s="225" t="s">
        <v>1</v>
      </c>
      <c r="I1031" s="227"/>
      <c r="J1031" s="223"/>
      <c r="K1031" s="223"/>
      <c r="L1031" s="228"/>
      <c r="M1031" s="229"/>
      <c r="N1031" s="230"/>
      <c r="O1031" s="230"/>
      <c r="P1031" s="230"/>
      <c r="Q1031" s="230"/>
      <c r="R1031" s="230"/>
      <c r="S1031" s="230"/>
      <c r="T1031" s="231"/>
      <c r="AT1031" s="232" t="s">
        <v>211</v>
      </c>
      <c r="AU1031" s="232" t="s">
        <v>82</v>
      </c>
      <c r="AV1031" s="13" t="s">
        <v>82</v>
      </c>
      <c r="AW1031" s="13" t="s">
        <v>31</v>
      </c>
      <c r="AX1031" s="13" t="s">
        <v>75</v>
      </c>
      <c r="AY1031" s="232" t="s">
        <v>203</v>
      </c>
    </row>
    <row r="1032" spans="1:65" s="14" customFormat="1" ht="11.25">
      <c r="B1032" s="233"/>
      <c r="C1032" s="234"/>
      <c r="D1032" s="224" t="s">
        <v>211</v>
      </c>
      <c r="E1032" s="235" t="s">
        <v>1</v>
      </c>
      <c r="F1032" s="236" t="s">
        <v>3288</v>
      </c>
      <c r="G1032" s="234"/>
      <c r="H1032" s="237">
        <v>121</v>
      </c>
      <c r="I1032" s="238"/>
      <c r="J1032" s="234"/>
      <c r="K1032" s="234"/>
      <c r="L1032" s="239"/>
      <c r="M1032" s="240"/>
      <c r="N1032" s="241"/>
      <c r="O1032" s="241"/>
      <c r="P1032" s="241"/>
      <c r="Q1032" s="241"/>
      <c r="R1032" s="241"/>
      <c r="S1032" s="241"/>
      <c r="T1032" s="242"/>
      <c r="AT1032" s="243" t="s">
        <v>211</v>
      </c>
      <c r="AU1032" s="243" t="s">
        <v>82</v>
      </c>
      <c r="AV1032" s="14" t="s">
        <v>84</v>
      </c>
      <c r="AW1032" s="14" t="s">
        <v>31</v>
      </c>
      <c r="AX1032" s="14" t="s">
        <v>75</v>
      </c>
      <c r="AY1032" s="243" t="s">
        <v>203</v>
      </c>
    </row>
    <row r="1033" spans="1:65" s="15" customFormat="1" ht="11.25">
      <c r="B1033" s="261"/>
      <c r="C1033" s="262"/>
      <c r="D1033" s="224" t="s">
        <v>211</v>
      </c>
      <c r="E1033" s="263" t="s">
        <v>1</v>
      </c>
      <c r="F1033" s="264" t="s">
        <v>5614</v>
      </c>
      <c r="G1033" s="262"/>
      <c r="H1033" s="265">
        <v>121</v>
      </c>
      <c r="I1033" s="266"/>
      <c r="J1033" s="262"/>
      <c r="K1033" s="262"/>
      <c r="L1033" s="267"/>
      <c r="M1033" s="268"/>
      <c r="N1033" s="269"/>
      <c r="O1033" s="269"/>
      <c r="P1033" s="269"/>
      <c r="Q1033" s="269"/>
      <c r="R1033" s="269"/>
      <c r="S1033" s="269"/>
      <c r="T1033" s="270"/>
      <c r="AT1033" s="271" t="s">
        <v>211</v>
      </c>
      <c r="AU1033" s="271" t="s">
        <v>82</v>
      </c>
      <c r="AV1033" s="15" t="s">
        <v>209</v>
      </c>
      <c r="AW1033" s="15" t="s">
        <v>31</v>
      </c>
      <c r="AX1033" s="15" t="s">
        <v>82</v>
      </c>
      <c r="AY1033" s="271" t="s">
        <v>203</v>
      </c>
    </row>
    <row r="1034" spans="1:65" s="2" customFormat="1" ht="44.25" customHeight="1">
      <c r="A1034" s="35"/>
      <c r="B1034" s="36"/>
      <c r="C1034" s="209" t="s">
        <v>3526</v>
      </c>
      <c r="D1034" s="209" t="s">
        <v>205</v>
      </c>
      <c r="E1034" s="210" t="s">
        <v>6941</v>
      </c>
      <c r="F1034" s="211" t="s">
        <v>6832</v>
      </c>
      <c r="G1034" s="212" t="s">
        <v>240</v>
      </c>
      <c r="H1034" s="213">
        <v>361</v>
      </c>
      <c r="I1034" s="214"/>
      <c r="J1034" s="215">
        <f>ROUND(I1034*H1034,2)</f>
        <v>0</v>
      </c>
      <c r="K1034" s="211" t="s">
        <v>1</v>
      </c>
      <c r="L1034" s="40"/>
      <c r="M1034" s="216" t="s">
        <v>1</v>
      </c>
      <c r="N1034" s="217" t="s">
        <v>40</v>
      </c>
      <c r="O1034" s="72"/>
      <c r="P1034" s="218">
        <f>O1034*H1034</f>
        <v>0</v>
      </c>
      <c r="Q1034" s="218">
        <v>0</v>
      </c>
      <c r="R1034" s="218">
        <f>Q1034*H1034</f>
        <v>0</v>
      </c>
      <c r="S1034" s="218">
        <v>0</v>
      </c>
      <c r="T1034" s="219">
        <f>S1034*H1034</f>
        <v>0</v>
      </c>
      <c r="U1034" s="35"/>
      <c r="V1034" s="35"/>
      <c r="W1034" s="35"/>
      <c r="X1034" s="35"/>
      <c r="Y1034" s="35"/>
      <c r="Z1034" s="35"/>
      <c r="AA1034" s="35"/>
      <c r="AB1034" s="35"/>
      <c r="AC1034" s="35"/>
      <c r="AD1034" s="35"/>
      <c r="AE1034" s="35"/>
      <c r="AR1034" s="220" t="s">
        <v>209</v>
      </c>
      <c r="AT1034" s="220" t="s">
        <v>205</v>
      </c>
      <c r="AU1034" s="220" t="s">
        <v>82</v>
      </c>
      <c r="AY1034" s="18" t="s">
        <v>203</v>
      </c>
      <c r="BE1034" s="221">
        <f>IF(N1034="základní",J1034,0)</f>
        <v>0</v>
      </c>
      <c r="BF1034" s="221">
        <f>IF(N1034="snížená",J1034,0)</f>
        <v>0</v>
      </c>
      <c r="BG1034" s="221">
        <f>IF(N1034="zákl. přenesená",J1034,0)</f>
        <v>0</v>
      </c>
      <c r="BH1034" s="221">
        <f>IF(N1034="sníž. přenesená",J1034,0)</f>
        <v>0</v>
      </c>
      <c r="BI1034" s="221">
        <f>IF(N1034="nulová",J1034,0)</f>
        <v>0</v>
      </c>
      <c r="BJ1034" s="18" t="s">
        <v>82</v>
      </c>
      <c r="BK1034" s="221">
        <f>ROUND(I1034*H1034,2)</f>
        <v>0</v>
      </c>
      <c r="BL1034" s="18" t="s">
        <v>209</v>
      </c>
      <c r="BM1034" s="220" t="s">
        <v>4976</v>
      </c>
    </row>
    <row r="1035" spans="1:65" s="13" customFormat="1" ht="11.25">
      <c r="B1035" s="222"/>
      <c r="C1035" s="223"/>
      <c r="D1035" s="224" t="s">
        <v>211</v>
      </c>
      <c r="E1035" s="225" t="s">
        <v>1</v>
      </c>
      <c r="F1035" s="226" t="s">
        <v>6942</v>
      </c>
      <c r="G1035" s="223"/>
      <c r="H1035" s="225" t="s">
        <v>1</v>
      </c>
      <c r="I1035" s="227"/>
      <c r="J1035" s="223"/>
      <c r="K1035" s="223"/>
      <c r="L1035" s="228"/>
      <c r="M1035" s="229"/>
      <c r="N1035" s="230"/>
      <c r="O1035" s="230"/>
      <c r="P1035" s="230"/>
      <c r="Q1035" s="230"/>
      <c r="R1035" s="230"/>
      <c r="S1035" s="230"/>
      <c r="T1035" s="231"/>
      <c r="AT1035" s="232" t="s">
        <v>211</v>
      </c>
      <c r="AU1035" s="232" t="s">
        <v>82</v>
      </c>
      <c r="AV1035" s="13" t="s">
        <v>82</v>
      </c>
      <c r="AW1035" s="13" t="s">
        <v>31</v>
      </c>
      <c r="AX1035" s="13" t="s">
        <v>75</v>
      </c>
      <c r="AY1035" s="232" t="s">
        <v>203</v>
      </c>
    </row>
    <row r="1036" spans="1:65" s="14" customFormat="1" ht="11.25">
      <c r="B1036" s="233"/>
      <c r="C1036" s="234"/>
      <c r="D1036" s="224" t="s">
        <v>211</v>
      </c>
      <c r="E1036" s="235" t="s">
        <v>1</v>
      </c>
      <c r="F1036" s="236" t="s">
        <v>6834</v>
      </c>
      <c r="G1036" s="234"/>
      <c r="H1036" s="237">
        <v>361</v>
      </c>
      <c r="I1036" s="238"/>
      <c r="J1036" s="234"/>
      <c r="K1036" s="234"/>
      <c r="L1036" s="239"/>
      <c r="M1036" s="240"/>
      <c r="N1036" s="241"/>
      <c r="O1036" s="241"/>
      <c r="P1036" s="241"/>
      <c r="Q1036" s="241"/>
      <c r="R1036" s="241"/>
      <c r="S1036" s="241"/>
      <c r="T1036" s="242"/>
      <c r="AT1036" s="243" t="s">
        <v>211</v>
      </c>
      <c r="AU1036" s="243" t="s">
        <v>82</v>
      </c>
      <c r="AV1036" s="14" t="s">
        <v>84</v>
      </c>
      <c r="AW1036" s="14" t="s">
        <v>31</v>
      </c>
      <c r="AX1036" s="14" t="s">
        <v>75</v>
      </c>
      <c r="AY1036" s="243" t="s">
        <v>203</v>
      </c>
    </row>
    <row r="1037" spans="1:65" s="15" customFormat="1" ht="11.25">
      <c r="B1037" s="261"/>
      <c r="C1037" s="262"/>
      <c r="D1037" s="224" t="s">
        <v>211</v>
      </c>
      <c r="E1037" s="263" t="s">
        <v>1</v>
      </c>
      <c r="F1037" s="264" t="s">
        <v>5614</v>
      </c>
      <c r="G1037" s="262"/>
      <c r="H1037" s="265">
        <v>361</v>
      </c>
      <c r="I1037" s="266"/>
      <c r="J1037" s="262"/>
      <c r="K1037" s="262"/>
      <c r="L1037" s="267"/>
      <c r="M1037" s="268"/>
      <c r="N1037" s="269"/>
      <c r="O1037" s="269"/>
      <c r="P1037" s="269"/>
      <c r="Q1037" s="269"/>
      <c r="R1037" s="269"/>
      <c r="S1037" s="269"/>
      <c r="T1037" s="270"/>
      <c r="AT1037" s="271" t="s">
        <v>211</v>
      </c>
      <c r="AU1037" s="271" t="s">
        <v>82</v>
      </c>
      <c r="AV1037" s="15" t="s">
        <v>209</v>
      </c>
      <c r="AW1037" s="15" t="s">
        <v>31</v>
      </c>
      <c r="AX1037" s="15" t="s">
        <v>82</v>
      </c>
      <c r="AY1037" s="271" t="s">
        <v>203</v>
      </c>
    </row>
    <row r="1038" spans="1:65" s="2" customFormat="1" ht="21.75" customHeight="1">
      <c r="A1038" s="35"/>
      <c r="B1038" s="36"/>
      <c r="C1038" s="209" t="s">
        <v>3530</v>
      </c>
      <c r="D1038" s="209" t="s">
        <v>205</v>
      </c>
      <c r="E1038" s="210" t="s">
        <v>6943</v>
      </c>
      <c r="F1038" s="211" t="s">
        <v>6836</v>
      </c>
      <c r="G1038" s="212" t="s">
        <v>240</v>
      </c>
      <c r="H1038" s="213">
        <v>36</v>
      </c>
      <c r="I1038" s="214"/>
      <c r="J1038" s="215">
        <f>ROUND(I1038*H1038,2)</f>
        <v>0</v>
      </c>
      <c r="K1038" s="211" t="s">
        <v>1</v>
      </c>
      <c r="L1038" s="40"/>
      <c r="M1038" s="216" t="s">
        <v>1</v>
      </c>
      <c r="N1038" s="217" t="s">
        <v>40</v>
      </c>
      <c r="O1038" s="72"/>
      <c r="P1038" s="218">
        <f>O1038*H1038</f>
        <v>0</v>
      </c>
      <c r="Q1038" s="218">
        <v>0</v>
      </c>
      <c r="R1038" s="218">
        <f>Q1038*H1038</f>
        <v>0</v>
      </c>
      <c r="S1038" s="218">
        <v>0</v>
      </c>
      <c r="T1038" s="219">
        <f>S1038*H1038</f>
        <v>0</v>
      </c>
      <c r="U1038" s="35"/>
      <c r="V1038" s="35"/>
      <c r="W1038" s="35"/>
      <c r="X1038" s="35"/>
      <c r="Y1038" s="35"/>
      <c r="Z1038" s="35"/>
      <c r="AA1038" s="35"/>
      <c r="AB1038" s="35"/>
      <c r="AC1038" s="35"/>
      <c r="AD1038" s="35"/>
      <c r="AE1038" s="35"/>
      <c r="AR1038" s="220" t="s">
        <v>209</v>
      </c>
      <c r="AT1038" s="220" t="s">
        <v>205</v>
      </c>
      <c r="AU1038" s="220" t="s">
        <v>82</v>
      </c>
      <c r="AY1038" s="18" t="s">
        <v>203</v>
      </c>
      <c r="BE1038" s="221">
        <f>IF(N1038="základní",J1038,0)</f>
        <v>0</v>
      </c>
      <c r="BF1038" s="221">
        <f>IF(N1038="snížená",J1038,0)</f>
        <v>0</v>
      </c>
      <c r="BG1038" s="221">
        <f>IF(N1038="zákl. přenesená",J1038,0)</f>
        <v>0</v>
      </c>
      <c r="BH1038" s="221">
        <f>IF(N1038="sníž. přenesená",J1038,0)</f>
        <v>0</v>
      </c>
      <c r="BI1038" s="221">
        <f>IF(N1038="nulová",J1038,0)</f>
        <v>0</v>
      </c>
      <c r="BJ1038" s="18" t="s">
        <v>82</v>
      </c>
      <c r="BK1038" s="221">
        <f>ROUND(I1038*H1038,2)</f>
        <v>0</v>
      </c>
      <c r="BL1038" s="18" t="s">
        <v>209</v>
      </c>
      <c r="BM1038" s="220" t="s">
        <v>4986</v>
      </c>
    </row>
    <row r="1039" spans="1:65" s="13" customFormat="1" ht="11.25">
      <c r="B1039" s="222"/>
      <c r="C1039" s="223"/>
      <c r="D1039" s="224" t="s">
        <v>211</v>
      </c>
      <c r="E1039" s="225" t="s">
        <v>1</v>
      </c>
      <c r="F1039" s="226" t="s">
        <v>6688</v>
      </c>
      <c r="G1039" s="223"/>
      <c r="H1039" s="225" t="s">
        <v>1</v>
      </c>
      <c r="I1039" s="227"/>
      <c r="J1039" s="223"/>
      <c r="K1039" s="223"/>
      <c r="L1039" s="228"/>
      <c r="M1039" s="229"/>
      <c r="N1039" s="230"/>
      <c r="O1039" s="230"/>
      <c r="P1039" s="230"/>
      <c r="Q1039" s="230"/>
      <c r="R1039" s="230"/>
      <c r="S1039" s="230"/>
      <c r="T1039" s="231"/>
      <c r="AT1039" s="232" t="s">
        <v>211</v>
      </c>
      <c r="AU1039" s="232" t="s">
        <v>82</v>
      </c>
      <c r="AV1039" s="13" t="s">
        <v>82</v>
      </c>
      <c r="AW1039" s="13" t="s">
        <v>31</v>
      </c>
      <c r="AX1039" s="13" t="s">
        <v>75</v>
      </c>
      <c r="AY1039" s="232" t="s">
        <v>203</v>
      </c>
    </row>
    <row r="1040" spans="1:65" s="14" customFormat="1" ht="11.25">
      <c r="B1040" s="233"/>
      <c r="C1040" s="234"/>
      <c r="D1040" s="224" t="s">
        <v>211</v>
      </c>
      <c r="E1040" s="235" t="s">
        <v>1</v>
      </c>
      <c r="F1040" s="236" t="s">
        <v>1778</v>
      </c>
      <c r="G1040" s="234"/>
      <c r="H1040" s="237">
        <v>36</v>
      </c>
      <c r="I1040" s="238"/>
      <c r="J1040" s="234"/>
      <c r="K1040" s="234"/>
      <c r="L1040" s="239"/>
      <c r="M1040" s="240"/>
      <c r="N1040" s="241"/>
      <c r="O1040" s="241"/>
      <c r="P1040" s="241"/>
      <c r="Q1040" s="241"/>
      <c r="R1040" s="241"/>
      <c r="S1040" s="241"/>
      <c r="T1040" s="242"/>
      <c r="AT1040" s="243" t="s">
        <v>211</v>
      </c>
      <c r="AU1040" s="243" t="s">
        <v>82</v>
      </c>
      <c r="AV1040" s="14" t="s">
        <v>84</v>
      </c>
      <c r="AW1040" s="14" t="s">
        <v>31</v>
      </c>
      <c r="AX1040" s="14" t="s">
        <v>75</v>
      </c>
      <c r="AY1040" s="243" t="s">
        <v>203</v>
      </c>
    </row>
    <row r="1041" spans="1:65" s="15" customFormat="1" ht="11.25">
      <c r="B1041" s="261"/>
      <c r="C1041" s="262"/>
      <c r="D1041" s="224" t="s">
        <v>211</v>
      </c>
      <c r="E1041" s="263" t="s">
        <v>1</v>
      </c>
      <c r="F1041" s="264" t="s">
        <v>5614</v>
      </c>
      <c r="G1041" s="262"/>
      <c r="H1041" s="265">
        <v>36</v>
      </c>
      <c r="I1041" s="266"/>
      <c r="J1041" s="262"/>
      <c r="K1041" s="262"/>
      <c r="L1041" s="267"/>
      <c r="M1041" s="268"/>
      <c r="N1041" s="269"/>
      <c r="O1041" s="269"/>
      <c r="P1041" s="269"/>
      <c r="Q1041" s="269"/>
      <c r="R1041" s="269"/>
      <c r="S1041" s="269"/>
      <c r="T1041" s="270"/>
      <c r="AT1041" s="271" t="s">
        <v>211</v>
      </c>
      <c r="AU1041" s="271" t="s">
        <v>82</v>
      </c>
      <c r="AV1041" s="15" t="s">
        <v>209</v>
      </c>
      <c r="AW1041" s="15" t="s">
        <v>31</v>
      </c>
      <c r="AX1041" s="15" t="s">
        <v>82</v>
      </c>
      <c r="AY1041" s="271" t="s">
        <v>203</v>
      </c>
    </row>
    <row r="1042" spans="1:65" s="2" customFormat="1" ht="21.75" customHeight="1">
      <c r="A1042" s="35"/>
      <c r="B1042" s="36"/>
      <c r="C1042" s="209" t="s">
        <v>3534</v>
      </c>
      <c r="D1042" s="209" t="s">
        <v>205</v>
      </c>
      <c r="E1042" s="210" t="s">
        <v>6944</v>
      </c>
      <c r="F1042" s="211" t="s">
        <v>6838</v>
      </c>
      <c r="G1042" s="212" t="s">
        <v>240</v>
      </c>
      <c r="H1042" s="213">
        <v>142</v>
      </c>
      <c r="I1042" s="214"/>
      <c r="J1042" s="215">
        <f>ROUND(I1042*H1042,2)</f>
        <v>0</v>
      </c>
      <c r="K1042" s="211" t="s">
        <v>1</v>
      </c>
      <c r="L1042" s="40"/>
      <c r="M1042" s="216" t="s">
        <v>1</v>
      </c>
      <c r="N1042" s="217" t="s">
        <v>40</v>
      </c>
      <c r="O1042" s="72"/>
      <c r="P1042" s="218">
        <f>O1042*H1042</f>
        <v>0</v>
      </c>
      <c r="Q1042" s="218">
        <v>0</v>
      </c>
      <c r="R1042" s="218">
        <f>Q1042*H1042</f>
        <v>0</v>
      </c>
      <c r="S1042" s="218">
        <v>0</v>
      </c>
      <c r="T1042" s="219">
        <f>S1042*H1042</f>
        <v>0</v>
      </c>
      <c r="U1042" s="35"/>
      <c r="V1042" s="35"/>
      <c r="W1042" s="35"/>
      <c r="X1042" s="35"/>
      <c r="Y1042" s="35"/>
      <c r="Z1042" s="35"/>
      <c r="AA1042" s="35"/>
      <c r="AB1042" s="35"/>
      <c r="AC1042" s="35"/>
      <c r="AD1042" s="35"/>
      <c r="AE1042" s="35"/>
      <c r="AR1042" s="220" t="s">
        <v>209</v>
      </c>
      <c r="AT1042" s="220" t="s">
        <v>205</v>
      </c>
      <c r="AU1042" s="220" t="s">
        <v>82</v>
      </c>
      <c r="AY1042" s="18" t="s">
        <v>203</v>
      </c>
      <c r="BE1042" s="221">
        <f>IF(N1042="základní",J1042,0)</f>
        <v>0</v>
      </c>
      <c r="BF1042" s="221">
        <f>IF(N1042="snížená",J1042,0)</f>
        <v>0</v>
      </c>
      <c r="BG1042" s="221">
        <f>IF(N1042="zákl. přenesená",J1042,0)</f>
        <v>0</v>
      </c>
      <c r="BH1042" s="221">
        <f>IF(N1042="sníž. přenesená",J1042,0)</f>
        <v>0</v>
      </c>
      <c r="BI1042" s="221">
        <f>IF(N1042="nulová",J1042,0)</f>
        <v>0</v>
      </c>
      <c r="BJ1042" s="18" t="s">
        <v>82</v>
      </c>
      <c r="BK1042" s="221">
        <f>ROUND(I1042*H1042,2)</f>
        <v>0</v>
      </c>
      <c r="BL1042" s="18" t="s">
        <v>209</v>
      </c>
      <c r="BM1042" s="220" t="s">
        <v>5118</v>
      </c>
    </row>
    <row r="1043" spans="1:65" s="13" customFormat="1" ht="11.25">
      <c r="B1043" s="222"/>
      <c r="C1043" s="223"/>
      <c r="D1043" s="224" t="s">
        <v>211</v>
      </c>
      <c r="E1043" s="225" t="s">
        <v>1</v>
      </c>
      <c r="F1043" s="226" t="s">
        <v>6934</v>
      </c>
      <c r="G1043" s="223"/>
      <c r="H1043" s="225" t="s">
        <v>1</v>
      </c>
      <c r="I1043" s="227"/>
      <c r="J1043" s="223"/>
      <c r="K1043" s="223"/>
      <c r="L1043" s="228"/>
      <c r="M1043" s="229"/>
      <c r="N1043" s="230"/>
      <c r="O1043" s="230"/>
      <c r="P1043" s="230"/>
      <c r="Q1043" s="230"/>
      <c r="R1043" s="230"/>
      <c r="S1043" s="230"/>
      <c r="T1043" s="231"/>
      <c r="AT1043" s="232" t="s">
        <v>211</v>
      </c>
      <c r="AU1043" s="232" t="s">
        <v>82</v>
      </c>
      <c r="AV1043" s="13" t="s">
        <v>82</v>
      </c>
      <c r="AW1043" s="13" t="s">
        <v>31</v>
      </c>
      <c r="AX1043" s="13" t="s">
        <v>75</v>
      </c>
      <c r="AY1043" s="232" t="s">
        <v>203</v>
      </c>
    </row>
    <row r="1044" spans="1:65" s="14" customFormat="1" ht="11.25">
      <c r="B1044" s="233"/>
      <c r="C1044" s="234"/>
      <c r="D1044" s="224" t="s">
        <v>211</v>
      </c>
      <c r="E1044" s="235" t="s">
        <v>1</v>
      </c>
      <c r="F1044" s="236" t="s">
        <v>3450</v>
      </c>
      <c r="G1044" s="234"/>
      <c r="H1044" s="237">
        <v>142</v>
      </c>
      <c r="I1044" s="238"/>
      <c r="J1044" s="234"/>
      <c r="K1044" s="234"/>
      <c r="L1044" s="239"/>
      <c r="M1044" s="240"/>
      <c r="N1044" s="241"/>
      <c r="O1044" s="241"/>
      <c r="P1044" s="241"/>
      <c r="Q1044" s="241"/>
      <c r="R1044" s="241"/>
      <c r="S1044" s="241"/>
      <c r="T1044" s="242"/>
      <c r="AT1044" s="243" t="s">
        <v>211</v>
      </c>
      <c r="AU1044" s="243" t="s">
        <v>82</v>
      </c>
      <c r="AV1044" s="14" t="s">
        <v>84</v>
      </c>
      <c r="AW1044" s="14" t="s">
        <v>31</v>
      </c>
      <c r="AX1044" s="14" t="s">
        <v>75</v>
      </c>
      <c r="AY1044" s="243" t="s">
        <v>203</v>
      </c>
    </row>
    <row r="1045" spans="1:65" s="15" customFormat="1" ht="11.25">
      <c r="B1045" s="261"/>
      <c r="C1045" s="262"/>
      <c r="D1045" s="224" t="s">
        <v>211</v>
      </c>
      <c r="E1045" s="263" t="s">
        <v>1</v>
      </c>
      <c r="F1045" s="264" t="s">
        <v>5614</v>
      </c>
      <c r="G1045" s="262"/>
      <c r="H1045" s="265">
        <v>142</v>
      </c>
      <c r="I1045" s="266"/>
      <c r="J1045" s="262"/>
      <c r="K1045" s="262"/>
      <c r="L1045" s="267"/>
      <c r="M1045" s="268"/>
      <c r="N1045" s="269"/>
      <c r="O1045" s="269"/>
      <c r="P1045" s="269"/>
      <c r="Q1045" s="269"/>
      <c r="R1045" s="269"/>
      <c r="S1045" s="269"/>
      <c r="T1045" s="270"/>
      <c r="AT1045" s="271" t="s">
        <v>211</v>
      </c>
      <c r="AU1045" s="271" t="s">
        <v>82</v>
      </c>
      <c r="AV1045" s="15" t="s">
        <v>209</v>
      </c>
      <c r="AW1045" s="15" t="s">
        <v>31</v>
      </c>
      <c r="AX1045" s="15" t="s">
        <v>82</v>
      </c>
      <c r="AY1045" s="271" t="s">
        <v>203</v>
      </c>
    </row>
    <row r="1046" spans="1:65" s="2" customFormat="1" ht="44.25" customHeight="1">
      <c r="A1046" s="35"/>
      <c r="B1046" s="36"/>
      <c r="C1046" s="209" t="s">
        <v>3538</v>
      </c>
      <c r="D1046" s="209" t="s">
        <v>205</v>
      </c>
      <c r="E1046" s="210" t="s">
        <v>6945</v>
      </c>
      <c r="F1046" s="211" t="s">
        <v>6946</v>
      </c>
      <c r="G1046" s="212" t="s">
        <v>6098</v>
      </c>
      <c r="H1046" s="213">
        <v>30</v>
      </c>
      <c r="I1046" s="214"/>
      <c r="J1046" s="215">
        <f>ROUND(I1046*H1046,2)</f>
        <v>0</v>
      </c>
      <c r="K1046" s="211" t="s">
        <v>1</v>
      </c>
      <c r="L1046" s="40"/>
      <c r="M1046" s="216" t="s">
        <v>1</v>
      </c>
      <c r="N1046" s="217" t="s">
        <v>40</v>
      </c>
      <c r="O1046" s="72"/>
      <c r="P1046" s="218">
        <f>O1046*H1046</f>
        <v>0</v>
      </c>
      <c r="Q1046" s="218">
        <v>0</v>
      </c>
      <c r="R1046" s="218">
        <f>Q1046*H1046</f>
        <v>0</v>
      </c>
      <c r="S1046" s="218">
        <v>0</v>
      </c>
      <c r="T1046" s="219">
        <f>S1046*H1046</f>
        <v>0</v>
      </c>
      <c r="U1046" s="35"/>
      <c r="V1046" s="35"/>
      <c r="W1046" s="35"/>
      <c r="X1046" s="35"/>
      <c r="Y1046" s="35"/>
      <c r="Z1046" s="35"/>
      <c r="AA1046" s="35"/>
      <c r="AB1046" s="35"/>
      <c r="AC1046" s="35"/>
      <c r="AD1046" s="35"/>
      <c r="AE1046" s="35"/>
      <c r="AR1046" s="220" t="s">
        <v>209</v>
      </c>
      <c r="AT1046" s="220" t="s">
        <v>205</v>
      </c>
      <c r="AU1046" s="220" t="s">
        <v>82</v>
      </c>
      <c r="AY1046" s="18" t="s">
        <v>203</v>
      </c>
      <c r="BE1046" s="221">
        <f>IF(N1046="základní",J1046,0)</f>
        <v>0</v>
      </c>
      <c r="BF1046" s="221">
        <f>IF(N1046="snížená",J1046,0)</f>
        <v>0</v>
      </c>
      <c r="BG1046" s="221">
        <f>IF(N1046="zákl. přenesená",J1046,0)</f>
        <v>0</v>
      </c>
      <c r="BH1046" s="221">
        <f>IF(N1046="sníž. přenesená",J1046,0)</f>
        <v>0</v>
      </c>
      <c r="BI1046" s="221">
        <f>IF(N1046="nulová",J1046,0)</f>
        <v>0</v>
      </c>
      <c r="BJ1046" s="18" t="s">
        <v>82</v>
      </c>
      <c r="BK1046" s="221">
        <f>ROUND(I1046*H1046,2)</f>
        <v>0</v>
      </c>
      <c r="BL1046" s="18" t="s">
        <v>209</v>
      </c>
      <c r="BM1046" s="220" t="s">
        <v>5127</v>
      </c>
    </row>
    <row r="1047" spans="1:65" s="2" customFormat="1" ht="16.5" customHeight="1">
      <c r="A1047" s="35"/>
      <c r="B1047" s="36"/>
      <c r="C1047" s="209" t="s">
        <v>3542</v>
      </c>
      <c r="D1047" s="209" t="s">
        <v>205</v>
      </c>
      <c r="E1047" s="210" t="s">
        <v>6947</v>
      </c>
      <c r="F1047" s="211" t="s">
        <v>6842</v>
      </c>
      <c r="G1047" s="212" t="s">
        <v>409</v>
      </c>
      <c r="H1047" s="213">
        <v>5</v>
      </c>
      <c r="I1047" s="214"/>
      <c r="J1047" s="215">
        <f>ROUND(I1047*H1047,2)</f>
        <v>0</v>
      </c>
      <c r="K1047" s="211" t="s">
        <v>1</v>
      </c>
      <c r="L1047" s="40"/>
      <c r="M1047" s="216" t="s">
        <v>1</v>
      </c>
      <c r="N1047" s="217" t="s">
        <v>40</v>
      </c>
      <c r="O1047" s="72"/>
      <c r="P1047" s="218">
        <f>O1047*H1047</f>
        <v>0</v>
      </c>
      <c r="Q1047" s="218">
        <v>0</v>
      </c>
      <c r="R1047" s="218">
        <f>Q1047*H1047</f>
        <v>0</v>
      </c>
      <c r="S1047" s="218">
        <v>0</v>
      </c>
      <c r="T1047" s="219">
        <f>S1047*H1047</f>
        <v>0</v>
      </c>
      <c r="U1047" s="35"/>
      <c r="V1047" s="35"/>
      <c r="W1047" s="35"/>
      <c r="X1047" s="35"/>
      <c r="Y1047" s="35"/>
      <c r="Z1047" s="35"/>
      <c r="AA1047" s="35"/>
      <c r="AB1047" s="35"/>
      <c r="AC1047" s="35"/>
      <c r="AD1047" s="35"/>
      <c r="AE1047" s="35"/>
      <c r="AR1047" s="220" t="s">
        <v>209</v>
      </c>
      <c r="AT1047" s="220" t="s">
        <v>205</v>
      </c>
      <c r="AU1047" s="220" t="s">
        <v>82</v>
      </c>
      <c r="AY1047" s="18" t="s">
        <v>203</v>
      </c>
      <c r="BE1047" s="221">
        <f>IF(N1047="základní",J1047,0)</f>
        <v>0</v>
      </c>
      <c r="BF1047" s="221">
        <f>IF(N1047="snížená",J1047,0)</f>
        <v>0</v>
      </c>
      <c r="BG1047" s="221">
        <f>IF(N1047="zákl. přenesená",J1047,0)</f>
        <v>0</v>
      </c>
      <c r="BH1047" s="221">
        <f>IF(N1047="sníž. přenesená",J1047,0)</f>
        <v>0</v>
      </c>
      <c r="BI1047" s="221">
        <f>IF(N1047="nulová",J1047,0)</f>
        <v>0</v>
      </c>
      <c r="BJ1047" s="18" t="s">
        <v>82</v>
      </c>
      <c r="BK1047" s="221">
        <f>ROUND(I1047*H1047,2)</f>
        <v>0</v>
      </c>
      <c r="BL1047" s="18" t="s">
        <v>209</v>
      </c>
      <c r="BM1047" s="220" t="s">
        <v>5248</v>
      </c>
    </row>
    <row r="1048" spans="1:65" s="12" customFormat="1" ht="25.9" customHeight="1">
      <c r="B1048" s="193"/>
      <c r="C1048" s="194"/>
      <c r="D1048" s="195" t="s">
        <v>74</v>
      </c>
      <c r="E1048" s="196" t="s">
        <v>6948</v>
      </c>
      <c r="F1048" s="196" t="s">
        <v>6949</v>
      </c>
      <c r="G1048" s="194"/>
      <c r="H1048" s="194"/>
      <c r="I1048" s="197"/>
      <c r="J1048" s="198">
        <f>BK1048</f>
        <v>0</v>
      </c>
      <c r="K1048" s="194"/>
      <c r="L1048" s="199"/>
      <c r="M1048" s="200"/>
      <c r="N1048" s="201"/>
      <c r="O1048" s="201"/>
      <c r="P1048" s="202">
        <f>SUM(P1049:P1058)</f>
        <v>0</v>
      </c>
      <c r="Q1048" s="201"/>
      <c r="R1048" s="202">
        <f>SUM(R1049:R1058)</f>
        <v>0</v>
      </c>
      <c r="S1048" s="201"/>
      <c r="T1048" s="203">
        <f>SUM(T1049:T1058)</f>
        <v>0</v>
      </c>
      <c r="AR1048" s="204" t="s">
        <v>82</v>
      </c>
      <c r="AT1048" s="205" t="s">
        <v>74</v>
      </c>
      <c r="AU1048" s="205" t="s">
        <v>75</v>
      </c>
      <c r="AY1048" s="204" t="s">
        <v>203</v>
      </c>
      <c r="BK1048" s="206">
        <f>SUM(BK1049:BK1058)</f>
        <v>0</v>
      </c>
    </row>
    <row r="1049" spans="1:65" s="2" customFormat="1" ht="21.75" customHeight="1">
      <c r="A1049" s="35"/>
      <c r="B1049" s="36"/>
      <c r="C1049" s="209" t="s">
        <v>3546</v>
      </c>
      <c r="D1049" s="209" t="s">
        <v>205</v>
      </c>
      <c r="E1049" s="210" t="s">
        <v>6950</v>
      </c>
      <c r="F1049" s="211" t="s">
        <v>6846</v>
      </c>
      <c r="G1049" s="212" t="s">
        <v>208</v>
      </c>
      <c r="H1049" s="213">
        <v>1</v>
      </c>
      <c r="I1049" s="214"/>
      <c r="J1049" s="215">
        <f>ROUND(I1049*H1049,2)</f>
        <v>0</v>
      </c>
      <c r="K1049" s="211" t="s">
        <v>1</v>
      </c>
      <c r="L1049" s="40"/>
      <c r="M1049" s="216" t="s">
        <v>1</v>
      </c>
      <c r="N1049" s="217" t="s">
        <v>40</v>
      </c>
      <c r="O1049" s="72"/>
      <c r="P1049" s="218">
        <f>O1049*H1049</f>
        <v>0</v>
      </c>
      <c r="Q1049" s="218">
        <v>0</v>
      </c>
      <c r="R1049" s="218">
        <f>Q1049*H1049</f>
        <v>0</v>
      </c>
      <c r="S1049" s="218">
        <v>0</v>
      </c>
      <c r="T1049" s="219">
        <f>S1049*H1049</f>
        <v>0</v>
      </c>
      <c r="U1049" s="35"/>
      <c r="V1049" s="35"/>
      <c r="W1049" s="35"/>
      <c r="X1049" s="35"/>
      <c r="Y1049" s="35"/>
      <c r="Z1049" s="35"/>
      <c r="AA1049" s="35"/>
      <c r="AB1049" s="35"/>
      <c r="AC1049" s="35"/>
      <c r="AD1049" s="35"/>
      <c r="AE1049" s="35"/>
      <c r="AR1049" s="220" t="s">
        <v>209</v>
      </c>
      <c r="AT1049" s="220" t="s">
        <v>205</v>
      </c>
      <c r="AU1049" s="220" t="s">
        <v>82</v>
      </c>
      <c r="AY1049" s="18" t="s">
        <v>203</v>
      </c>
      <c r="BE1049" s="221">
        <f>IF(N1049="základní",J1049,0)</f>
        <v>0</v>
      </c>
      <c r="BF1049" s="221">
        <f>IF(N1049="snížená",J1049,0)</f>
        <v>0</v>
      </c>
      <c r="BG1049" s="221">
        <f>IF(N1049="zákl. přenesená",J1049,0)</f>
        <v>0</v>
      </c>
      <c r="BH1049" s="221">
        <f>IF(N1049="sníž. přenesená",J1049,0)</f>
        <v>0</v>
      </c>
      <c r="BI1049" s="221">
        <f>IF(N1049="nulová",J1049,0)</f>
        <v>0</v>
      </c>
      <c r="BJ1049" s="18" t="s">
        <v>82</v>
      </c>
      <c r="BK1049" s="221">
        <f>ROUND(I1049*H1049,2)</f>
        <v>0</v>
      </c>
      <c r="BL1049" s="18" t="s">
        <v>209</v>
      </c>
      <c r="BM1049" s="220" t="s">
        <v>5259</v>
      </c>
    </row>
    <row r="1050" spans="1:65" s="13" customFormat="1" ht="33.75">
      <c r="B1050" s="222"/>
      <c r="C1050" s="223"/>
      <c r="D1050" s="224" t="s">
        <v>211</v>
      </c>
      <c r="E1050" s="225" t="s">
        <v>1</v>
      </c>
      <c r="F1050" s="226" t="s">
        <v>6664</v>
      </c>
      <c r="G1050" s="223"/>
      <c r="H1050" s="225" t="s">
        <v>1</v>
      </c>
      <c r="I1050" s="227"/>
      <c r="J1050" s="223"/>
      <c r="K1050" s="223"/>
      <c r="L1050" s="228"/>
      <c r="M1050" s="229"/>
      <c r="N1050" s="230"/>
      <c r="O1050" s="230"/>
      <c r="P1050" s="230"/>
      <c r="Q1050" s="230"/>
      <c r="R1050" s="230"/>
      <c r="S1050" s="230"/>
      <c r="T1050" s="231"/>
      <c r="AT1050" s="232" t="s">
        <v>211</v>
      </c>
      <c r="AU1050" s="232" t="s">
        <v>82</v>
      </c>
      <c r="AV1050" s="13" t="s">
        <v>82</v>
      </c>
      <c r="AW1050" s="13" t="s">
        <v>31</v>
      </c>
      <c r="AX1050" s="13" t="s">
        <v>75</v>
      </c>
      <c r="AY1050" s="232" t="s">
        <v>203</v>
      </c>
    </row>
    <row r="1051" spans="1:65" s="13" customFormat="1" ht="22.5">
      <c r="B1051" s="222"/>
      <c r="C1051" s="223"/>
      <c r="D1051" s="224" t="s">
        <v>211</v>
      </c>
      <c r="E1051" s="225" t="s">
        <v>1</v>
      </c>
      <c r="F1051" s="226" t="s">
        <v>6847</v>
      </c>
      <c r="G1051" s="223"/>
      <c r="H1051" s="225" t="s">
        <v>1</v>
      </c>
      <c r="I1051" s="227"/>
      <c r="J1051" s="223"/>
      <c r="K1051" s="223"/>
      <c r="L1051" s="228"/>
      <c r="M1051" s="229"/>
      <c r="N1051" s="230"/>
      <c r="O1051" s="230"/>
      <c r="P1051" s="230"/>
      <c r="Q1051" s="230"/>
      <c r="R1051" s="230"/>
      <c r="S1051" s="230"/>
      <c r="T1051" s="231"/>
      <c r="AT1051" s="232" t="s">
        <v>211</v>
      </c>
      <c r="AU1051" s="232" t="s">
        <v>82</v>
      </c>
      <c r="AV1051" s="13" t="s">
        <v>82</v>
      </c>
      <c r="AW1051" s="13" t="s">
        <v>31</v>
      </c>
      <c r="AX1051" s="13" t="s">
        <v>75</v>
      </c>
      <c r="AY1051" s="232" t="s">
        <v>203</v>
      </c>
    </row>
    <row r="1052" spans="1:65" s="13" customFormat="1" ht="22.5">
      <c r="B1052" s="222"/>
      <c r="C1052" s="223"/>
      <c r="D1052" s="224" t="s">
        <v>211</v>
      </c>
      <c r="E1052" s="225" t="s">
        <v>1</v>
      </c>
      <c r="F1052" s="226" t="s">
        <v>6848</v>
      </c>
      <c r="G1052" s="223"/>
      <c r="H1052" s="225" t="s">
        <v>1</v>
      </c>
      <c r="I1052" s="227"/>
      <c r="J1052" s="223"/>
      <c r="K1052" s="223"/>
      <c r="L1052" s="228"/>
      <c r="M1052" s="229"/>
      <c r="N1052" s="230"/>
      <c r="O1052" s="230"/>
      <c r="P1052" s="230"/>
      <c r="Q1052" s="230"/>
      <c r="R1052" s="230"/>
      <c r="S1052" s="230"/>
      <c r="T1052" s="231"/>
      <c r="AT1052" s="232" t="s">
        <v>211</v>
      </c>
      <c r="AU1052" s="232" t="s">
        <v>82</v>
      </c>
      <c r="AV1052" s="13" t="s">
        <v>82</v>
      </c>
      <c r="AW1052" s="13" t="s">
        <v>31</v>
      </c>
      <c r="AX1052" s="13" t="s">
        <v>75</v>
      </c>
      <c r="AY1052" s="232" t="s">
        <v>203</v>
      </c>
    </row>
    <row r="1053" spans="1:65" s="13" customFormat="1" ht="22.5">
      <c r="B1053" s="222"/>
      <c r="C1053" s="223"/>
      <c r="D1053" s="224" t="s">
        <v>211</v>
      </c>
      <c r="E1053" s="225" t="s">
        <v>1</v>
      </c>
      <c r="F1053" s="226" t="s">
        <v>6849</v>
      </c>
      <c r="G1053" s="223"/>
      <c r="H1053" s="225" t="s">
        <v>1</v>
      </c>
      <c r="I1053" s="227"/>
      <c r="J1053" s="223"/>
      <c r="K1053" s="223"/>
      <c r="L1053" s="228"/>
      <c r="M1053" s="229"/>
      <c r="N1053" s="230"/>
      <c r="O1053" s="230"/>
      <c r="P1053" s="230"/>
      <c r="Q1053" s="230"/>
      <c r="R1053" s="230"/>
      <c r="S1053" s="230"/>
      <c r="T1053" s="231"/>
      <c r="AT1053" s="232" t="s">
        <v>211</v>
      </c>
      <c r="AU1053" s="232" t="s">
        <v>82</v>
      </c>
      <c r="AV1053" s="13" t="s">
        <v>82</v>
      </c>
      <c r="AW1053" s="13" t="s">
        <v>31</v>
      </c>
      <c r="AX1053" s="13" t="s">
        <v>75</v>
      </c>
      <c r="AY1053" s="232" t="s">
        <v>203</v>
      </c>
    </row>
    <row r="1054" spans="1:65" s="13" customFormat="1" ht="11.25">
      <c r="B1054" s="222"/>
      <c r="C1054" s="223"/>
      <c r="D1054" s="224" t="s">
        <v>211</v>
      </c>
      <c r="E1054" s="225" t="s">
        <v>1</v>
      </c>
      <c r="F1054" s="226" t="s">
        <v>6683</v>
      </c>
      <c r="G1054" s="223"/>
      <c r="H1054" s="225" t="s">
        <v>1</v>
      </c>
      <c r="I1054" s="227"/>
      <c r="J1054" s="223"/>
      <c r="K1054" s="223"/>
      <c r="L1054" s="228"/>
      <c r="M1054" s="229"/>
      <c r="N1054" s="230"/>
      <c r="O1054" s="230"/>
      <c r="P1054" s="230"/>
      <c r="Q1054" s="230"/>
      <c r="R1054" s="230"/>
      <c r="S1054" s="230"/>
      <c r="T1054" s="231"/>
      <c r="AT1054" s="232" t="s">
        <v>211</v>
      </c>
      <c r="AU1054" s="232" t="s">
        <v>82</v>
      </c>
      <c r="AV1054" s="13" t="s">
        <v>82</v>
      </c>
      <c r="AW1054" s="13" t="s">
        <v>31</v>
      </c>
      <c r="AX1054" s="13" t="s">
        <v>75</v>
      </c>
      <c r="AY1054" s="232" t="s">
        <v>203</v>
      </c>
    </row>
    <row r="1055" spans="1:65" s="14" customFormat="1" ht="11.25">
      <c r="B1055" s="233"/>
      <c r="C1055" s="234"/>
      <c r="D1055" s="224" t="s">
        <v>211</v>
      </c>
      <c r="E1055" s="235" t="s">
        <v>1</v>
      </c>
      <c r="F1055" s="236" t="s">
        <v>82</v>
      </c>
      <c r="G1055" s="234"/>
      <c r="H1055" s="237">
        <v>1</v>
      </c>
      <c r="I1055" s="238"/>
      <c r="J1055" s="234"/>
      <c r="K1055" s="234"/>
      <c r="L1055" s="239"/>
      <c r="M1055" s="240"/>
      <c r="N1055" s="241"/>
      <c r="O1055" s="241"/>
      <c r="P1055" s="241"/>
      <c r="Q1055" s="241"/>
      <c r="R1055" s="241"/>
      <c r="S1055" s="241"/>
      <c r="T1055" s="242"/>
      <c r="AT1055" s="243" t="s">
        <v>211</v>
      </c>
      <c r="AU1055" s="243" t="s">
        <v>82</v>
      </c>
      <c r="AV1055" s="14" t="s">
        <v>84</v>
      </c>
      <c r="AW1055" s="14" t="s">
        <v>31</v>
      </c>
      <c r="AX1055" s="14" t="s">
        <v>75</v>
      </c>
      <c r="AY1055" s="243" t="s">
        <v>203</v>
      </c>
    </row>
    <row r="1056" spans="1:65" s="15" customFormat="1" ht="11.25">
      <c r="B1056" s="261"/>
      <c r="C1056" s="262"/>
      <c r="D1056" s="224" t="s">
        <v>211</v>
      </c>
      <c r="E1056" s="263" t="s">
        <v>1</v>
      </c>
      <c r="F1056" s="264" t="s">
        <v>5614</v>
      </c>
      <c r="G1056" s="262"/>
      <c r="H1056" s="265">
        <v>1</v>
      </c>
      <c r="I1056" s="266"/>
      <c r="J1056" s="262"/>
      <c r="K1056" s="262"/>
      <c r="L1056" s="267"/>
      <c r="M1056" s="268"/>
      <c r="N1056" s="269"/>
      <c r="O1056" s="269"/>
      <c r="P1056" s="269"/>
      <c r="Q1056" s="269"/>
      <c r="R1056" s="269"/>
      <c r="S1056" s="269"/>
      <c r="T1056" s="270"/>
      <c r="AT1056" s="271" t="s">
        <v>211</v>
      </c>
      <c r="AU1056" s="271" t="s">
        <v>82</v>
      </c>
      <c r="AV1056" s="15" t="s">
        <v>209</v>
      </c>
      <c r="AW1056" s="15" t="s">
        <v>31</v>
      </c>
      <c r="AX1056" s="15" t="s">
        <v>82</v>
      </c>
      <c r="AY1056" s="271" t="s">
        <v>203</v>
      </c>
    </row>
    <row r="1057" spans="1:65" s="2" customFormat="1" ht="44.25" customHeight="1">
      <c r="A1057" s="35"/>
      <c r="B1057" s="36"/>
      <c r="C1057" s="209" t="s">
        <v>3550</v>
      </c>
      <c r="D1057" s="209" t="s">
        <v>205</v>
      </c>
      <c r="E1057" s="210" t="s">
        <v>6951</v>
      </c>
      <c r="F1057" s="211" t="s">
        <v>6952</v>
      </c>
      <c r="G1057" s="212" t="s">
        <v>6098</v>
      </c>
      <c r="H1057" s="213">
        <v>1</v>
      </c>
      <c r="I1057" s="214"/>
      <c r="J1057" s="215">
        <f>ROUND(I1057*H1057,2)</f>
        <v>0</v>
      </c>
      <c r="K1057" s="211" t="s">
        <v>1</v>
      </c>
      <c r="L1057" s="40"/>
      <c r="M1057" s="216" t="s">
        <v>1</v>
      </c>
      <c r="N1057" s="217" t="s">
        <v>40</v>
      </c>
      <c r="O1057" s="72"/>
      <c r="P1057" s="218">
        <f>O1057*H1057</f>
        <v>0</v>
      </c>
      <c r="Q1057" s="218">
        <v>0</v>
      </c>
      <c r="R1057" s="218">
        <f>Q1057*H1057</f>
        <v>0</v>
      </c>
      <c r="S1057" s="218">
        <v>0</v>
      </c>
      <c r="T1057" s="219">
        <f>S1057*H1057</f>
        <v>0</v>
      </c>
      <c r="U1057" s="35"/>
      <c r="V1057" s="35"/>
      <c r="W1057" s="35"/>
      <c r="X1057" s="35"/>
      <c r="Y1057" s="35"/>
      <c r="Z1057" s="35"/>
      <c r="AA1057" s="35"/>
      <c r="AB1057" s="35"/>
      <c r="AC1057" s="35"/>
      <c r="AD1057" s="35"/>
      <c r="AE1057" s="35"/>
      <c r="AR1057" s="220" t="s">
        <v>209</v>
      </c>
      <c r="AT1057" s="220" t="s">
        <v>205</v>
      </c>
      <c r="AU1057" s="220" t="s">
        <v>82</v>
      </c>
      <c r="AY1057" s="18" t="s">
        <v>203</v>
      </c>
      <c r="BE1057" s="221">
        <f>IF(N1057="základní",J1057,0)</f>
        <v>0</v>
      </c>
      <c r="BF1057" s="221">
        <f>IF(N1057="snížená",J1057,0)</f>
        <v>0</v>
      </c>
      <c r="BG1057" s="221">
        <f>IF(N1057="zákl. přenesená",J1057,0)</f>
        <v>0</v>
      </c>
      <c r="BH1057" s="221">
        <f>IF(N1057="sníž. přenesená",J1057,0)</f>
        <v>0</v>
      </c>
      <c r="BI1057" s="221">
        <f>IF(N1057="nulová",J1057,0)</f>
        <v>0</v>
      </c>
      <c r="BJ1057" s="18" t="s">
        <v>82</v>
      </c>
      <c r="BK1057" s="221">
        <f>ROUND(I1057*H1057,2)</f>
        <v>0</v>
      </c>
      <c r="BL1057" s="18" t="s">
        <v>209</v>
      </c>
      <c r="BM1057" s="220" t="s">
        <v>5332</v>
      </c>
    </row>
    <row r="1058" spans="1:65" s="2" customFormat="1" ht="16.5" customHeight="1">
      <c r="A1058" s="35"/>
      <c r="B1058" s="36"/>
      <c r="C1058" s="209" t="s">
        <v>3554</v>
      </c>
      <c r="D1058" s="209" t="s">
        <v>205</v>
      </c>
      <c r="E1058" s="210" t="s">
        <v>6953</v>
      </c>
      <c r="F1058" s="211" t="s">
        <v>6842</v>
      </c>
      <c r="G1058" s="212" t="s">
        <v>409</v>
      </c>
      <c r="H1058" s="213">
        <v>0.05</v>
      </c>
      <c r="I1058" s="214"/>
      <c r="J1058" s="215">
        <f>ROUND(I1058*H1058,2)</f>
        <v>0</v>
      </c>
      <c r="K1058" s="211" t="s">
        <v>1</v>
      </c>
      <c r="L1058" s="40"/>
      <c r="M1058" s="216" t="s">
        <v>1</v>
      </c>
      <c r="N1058" s="217" t="s">
        <v>40</v>
      </c>
      <c r="O1058" s="72"/>
      <c r="P1058" s="218">
        <f>O1058*H1058</f>
        <v>0</v>
      </c>
      <c r="Q1058" s="218">
        <v>0</v>
      </c>
      <c r="R1058" s="218">
        <f>Q1058*H1058</f>
        <v>0</v>
      </c>
      <c r="S1058" s="218">
        <v>0</v>
      </c>
      <c r="T1058" s="219">
        <f>S1058*H1058</f>
        <v>0</v>
      </c>
      <c r="U1058" s="35"/>
      <c r="V1058" s="35"/>
      <c r="W1058" s="35"/>
      <c r="X1058" s="35"/>
      <c r="Y1058" s="35"/>
      <c r="Z1058" s="35"/>
      <c r="AA1058" s="35"/>
      <c r="AB1058" s="35"/>
      <c r="AC1058" s="35"/>
      <c r="AD1058" s="35"/>
      <c r="AE1058" s="35"/>
      <c r="AR1058" s="220" t="s">
        <v>209</v>
      </c>
      <c r="AT1058" s="220" t="s">
        <v>205</v>
      </c>
      <c r="AU1058" s="220" t="s">
        <v>82</v>
      </c>
      <c r="AY1058" s="18" t="s">
        <v>203</v>
      </c>
      <c r="BE1058" s="221">
        <f>IF(N1058="základní",J1058,0)</f>
        <v>0</v>
      </c>
      <c r="BF1058" s="221">
        <f>IF(N1058="snížená",J1058,0)</f>
        <v>0</v>
      </c>
      <c r="BG1058" s="221">
        <f>IF(N1058="zákl. přenesená",J1058,0)</f>
        <v>0</v>
      </c>
      <c r="BH1058" s="221">
        <f>IF(N1058="sníž. přenesená",J1058,0)</f>
        <v>0</v>
      </c>
      <c r="BI1058" s="221">
        <f>IF(N1058="nulová",J1058,0)</f>
        <v>0</v>
      </c>
      <c r="BJ1058" s="18" t="s">
        <v>82</v>
      </c>
      <c r="BK1058" s="221">
        <f>ROUND(I1058*H1058,2)</f>
        <v>0</v>
      </c>
      <c r="BL1058" s="18" t="s">
        <v>209</v>
      </c>
      <c r="BM1058" s="220" t="s">
        <v>5348</v>
      </c>
    </row>
    <row r="1059" spans="1:65" s="12" customFormat="1" ht="25.9" customHeight="1">
      <c r="B1059" s="193"/>
      <c r="C1059" s="194"/>
      <c r="D1059" s="195" t="s">
        <v>74</v>
      </c>
      <c r="E1059" s="196" t="s">
        <v>6954</v>
      </c>
      <c r="F1059" s="196" t="s">
        <v>6955</v>
      </c>
      <c r="G1059" s="194"/>
      <c r="H1059" s="194"/>
      <c r="I1059" s="197"/>
      <c r="J1059" s="198">
        <f>BK1059</f>
        <v>0</v>
      </c>
      <c r="K1059" s="194"/>
      <c r="L1059" s="199"/>
      <c r="M1059" s="200"/>
      <c r="N1059" s="201"/>
      <c r="O1059" s="201"/>
      <c r="P1059" s="202">
        <f>SUM(P1060:P1477)</f>
        <v>0</v>
      </c>
      <c r="Q1059" s="201"/>
      <c r="R1059" s="202">
        <f>SUM(R1060:R1477)</f>
        <v>0</v>
      </c>
      <c r="S1059" s="201"/>
      <c r="T1059" s="203">
        <f>SUM(T1060:T1477)</f>
        <v>0</v>
      </c>
      <c r="AR1059" s="204" t="s">
        <v>82</v>
      </c>
      <c r="AT1059" s="205" t="s">
        <v>74</v>
      </c>
      <c r="AU1059" s="205" t="s">
        <v>75</v>
      </c>
      <c r="AY1059" s="204" t="s">
        <v>203</v>
      </c>
      <c r="BK1059" s="206">
        <f>SUM(BK1060:BK1477)</f>
        <v>0</v>
      </c>
    </row>
    <row r="1060" spans="1:65" s="2" customFormat="1" ht="44.25" customHeight="1">
      <c r="A1060" s="35"/>
      <c r="B1060" s="36"/>
      <c r="C1060" s="209" t="s">
        <v>3560</v>
      </c>
      <c r="D1060" s="209" t="s">
        <v>205</v>
      </c>
      <c r="E1060" s="210" t="s">
        <v>6956</v>
      </c>
      <c r="F1060" s="211" t="s">
        <v>6663</v>
      </c>
      <c r="G1060" s="212" t="s">
        <v>208</v>
      </c>
      <c r="H1060" s="213">
        <v>1</v>
      </c>
      <c r="I1060" s="214"/>
      <c r="J1060" s="215">
        <f>ROUND(I1060*H1060,2)</f>
        <v>0</v>
      </c>
      <c r="K1060" s="211" t="s">
        <v>1</v>
      </c>
      <c r="L1060" s="40"/>
      <c r="M1060" s="216" t="s">
        <v>1</v>
      </c>
      <c r="N1060" s="217" t="s">
        <v>40</v>
      </c>
      <c r="O1060" s="72"/>
      <c r="P1060" s="218">
        <f>O1060*H1060</f>
        <v>0</v>
      </c>
      <c r="Q1060" s="218">
        <v>0</v>
      </c>
      <c r="R1060" s="218">
        <f>Q1060*H1060</f>
        <v>0</v>
      </c>
      <c r="S1060" s="218">
        <v>0</v>
      </c>
      <c r="T1060" s="219">
        <f>S1060*H1060</f>
        <v>0</v>
      </c>
      <c r="U1060" s="35"/>
      <c r="V1060" s="35"/>
      <c r="W1060" s="35"/>
      <c r="X1060" s="35"/>
      <c r="Y1060" s="35"/>
      <c r="Z1060" s="35"/>
      <c r="AA1060" s="35"/>
      <c r="AB1060" s="35"/>
      <c r="AC1060" s="35"/>
      <c r="AD1060" s="35"/>
      <c r="AE1060" s="35"/>
      <c r="AR1060" s="220" t="s">
        <v>209</v>
      </c>
      <c r="AT1060" s="220" t="s">
        <v>205</v>
      </c>
      <c r="AU1060" s="220" t="s">
        <v>82</v>
      </c>
      <c r="AY1060" s="18" t="s">
        <v>203</v>
      </c>
      <c r="BE1060" s="221">
        <f>IF(N1060="základní",J1060,0)</f>
        <v>0</v>
      </c>
      <c r="BF1060" s="221">
        <f>IF(N1060="snížená",J1060,0)</f>
        <v>0</v>
      </c>
      <c r="BG1060" s="221">
        <f>IF(N1060="zákl. přenesená",J1060,0)</f>
        <v>0</v>
      </c>
      <c r="BH1060" s="221">
        <f>IF(N1060="sníž. přenesená",J1060,0)</f>
        <v>0</v>
      </c>
      <c r="BI1060" s="221">
        <f>IF(N1060="nulová",J1060,0)</f>
        <v>0</v>
      </c>
      <c r="BJ1060" s="18" t="s">
        <v>82</v>
      </c>
      <c r="BK1060" s="221">
        <f>ROUND(I1060*H1060,2)</f>
        <v>0</v>
      </c>
      <c r="BL1060" s="18" t="s">
        <v>209</v>
      </c>
      <c r="BM1060" s="220" t="s">
        <v>5362</v>
      </c>
    </row>
    <row r="1061" spans="1:65" s="13" customFormat="1" ht="33.75">
      <c r="B1061" s="222"/>
      <c r="C1061" s="223"/>
      <c r="D1061" s="224" t="s">
        <v>211</v>
      </c>
      <c r="E1061" s="225" t="s">
        <v>1</v>
      </c>
      <c r="F1061" s="226" t="s">
        <v>6664</v>
      </c>
      <c r="G1061" s="223"/>
      <c r="H1061" s="225" t="s">
        <v>1</v>
      </c>
      <c r="I1061" s="227"/>
      <c r="J1061" s="223"/>
      <c r="K1061" s="223"/>
      <c r="L1061" s="228"/>
      <c r="M1061" s="229"/>
      <c r="N1061" s="230"/>
      <c r="O1061" s="230"/>
      <c r="P1061" s="230"/>
      <c r="Q1061" s="230"/>
      <c r="R1061" s="230"/>
      <c r="S1061" s="230"/>
      <c r="T1061" s="231"/>
      <c r="AT1061" s="232" t="s">
        <v>211</v>
      </c>
      <c r="AU1061" s="232" t="s">
        <v>82</v>
      </c>
      <c r="AV1061" s="13" t="s">
        <v>82</v>
      </c>
      <c r="AW1061" s="13" t="s">
        <v>31</v>
      </c>
      <c r="AX1061" s="13" t="s">
        <v>75</v>
      </c>
      <c r="AY1061" s="232" t="s">
        <v>203</v>
      </c>
    </row>
    <row r="1062" spans="1:65" s="13" customFormat="1" ht="22.5">
      <c r="B1062" s="222"/>
      <c r="C1062" s="223"/>
      <c r="D1062" s="224" t="s">
        <v>211</v>
      </c>
      <c r="E1062" s="225" t="s">
        <v>1</v>
      </c>
      <c r="F1062" s="226" t="s">
        <v>6665</v>
      </c>
      <c r="G1062" s="223"/>
      <c r="H1062" s="225" t="s">
        <v>1</v>
      </c>
      <c r="I1062" s="227"/>
      <c r="J1062" s="223"/>
      <c r="K1062" s="223"/>
      <c r="L1062" s="228"/>
      <c r="M1062" s="229"/>
      <c r="N1062" s="230"/>
      <c r="O1062" s="230"/>
      <c r="P1062" s="230"/>
      <c r="Q1062" s="230"/>
      <c r="R1062" s="230"/>
      <c r="S1062" s="230"/>
      <c r="T1062" s="231"/>
      <c r="AT1062" s="232" t="s">
        <v>211</v>
      </c>
      <c r="AU1062" s="232" t="s">
        <v>82</v>
      </c>
      <c r="AV1062" s="13" t="s">
        <v>82</v>
      </c>
      <c r="AW1062" s="13" t="s">
        <v>31</v>
      </c>
      <c r="AX1062" s="13" t="s">
        <v>75</v>
      </c>
      <c r="AY1062" s="232" t="s">
        <v>203</v>
      </c>
    </row>
    <row r="1063" spans="1:65" s="13" customFormat="1" ht="22.5">
      <c r="B1063" s="222"/>
      <c r="C1063" s="223"/>
      <c r="D1063" s="224" t="s">
        <v>211</v>
      </c>
      <c r="E1063" s="225" t="s">
        <v>1</v>
      </c>
      <c r="F1063" s="226" t="s">
        <v>6666</v>
      </c>
      <c r="G1063" s="223"/>
      <c r="H1063" s="225" t="s">
        <v>1</v>
      </c>
      <c r="I1063" s="227"/>
      <c r="J1063" s="223"/>
      <c r="K1063" s="223"/>
      <c r="L1063" s="228"/>
      <c r="M1063" s="229"/>
      <c r="N1063" s="230"/>
      <c r="O1063" s="230"/>
      <c r="P1063" s="230"/>
      <c r="Q1063" s="230"/>
      <c r="R1063" s="230"/>
      <c r="S1063" s="230"/>
      <c r="T1063" s="231"/>
      <c r="AT1063" s="232" t="s">
        <v>211</v>
      </c>
      <c r="AU1063" s="232" t="s">
        <v>82</v>
      </c>
      <c r="AV1063" s="13" t="s">
        <v>82</v>
      </c>
      <c r="AW1063" s="13" t="s">
        <v>31</v>
      </c>
      <c r="AX1063" s="13" t="s">
        <v>75</v>
      </c>
      <c r="AY1063" s="232" t="s">
        <v>203</v>
      </c>
    </row>
    <row r="1064" spans="1:65" s="13" customFormat="1" ht="22.5">
      <c r="B1064" s="222"/>
      <c r="C1064" s="223"/>
      <c r="D1064" s="224" t="s">
        <v>211</v>
      </c>
      <c r="E1064" s="225" t="s">
        <v>1</v>
      </c>
      <c r="F1064" s="226" t="s">
        <v>6667</v>
      </c>
      <c r="G1064" s="223"/>
      <c r="H1064" s="225" t="s">
        <v>1</v>
      </c>
      <c r="I1064" s="227"/>
      <c r="J1064" s="223"/>
      <c r="K1064" s="223"/>
      <c r="L1064" s="228"/>
      <c r="M1064" s="229"/>
      <c r="N1064" s="230"/>
      <c r="O1064" s="230"/>
      <c r="P1064" s="230"/>
      <c r="Q1064" s="230"/>
      <c r="R1064" s="230"/>
      <c r="S1064" s="230"/>
      <c r="T1064" s="231"/>
      <c r="AT1064" s="232" t="s">
        <v>211</v>
      </c>
      <c r="AU1064" s="232" t="s">
        <v>82</v>
      </c>
      <c r="AV1064" s="13" t="s">
        <v>82</v>
      </c>
      <c r="AW1064" s="13" t="s">
        <v>31</v>
      </c>
      <c r="AX1064" s="13" t="s">
        <v>75</v>
      </c>
      <c r="AY1064" s="232" t="s">
        <v>203</v>
      </c>
    </row>
    <row r="1065" spans="1:65" s="13" customFormat="1" ht="22.5">
      <c r="B1065" s="222"/>
      <c r="C1065" s="223"/>
      <c r="D1065" s="224" t="s">
        <v>211</v>
      </c>
      <c r="E1065" s="225" t="s">
        <v>1</v>
      </c>
      <c r="F1065" s="226" t="s">
        <v>6668</v>
      </c>
      <c r="G1065" s="223"/>
      <c r="H1065" s="225" t="s">
        <v>1</v>
      </c>
      <c r="I1065" s="227"/>
      <c r="J1065" s="223"/>
      <c r="K1065" s="223"/>
      <c r="L1065" s="228"/>
      <c r="M1065" s="229"/>
      <c r="N1065" s="230"/>
      <c r="O1065" s="230"/>
      <c r="P1065" s="230"/>
      <c r="Q1065" s="230"/>
      <c r="R1065" s="230"/>
      <c r="S1065" s="230"/>
      <c r="T1065" s="231"/>
      <c r="AT1065" s="232" t="s">
        <v>211</v>
      </c>
      <c r="AU1065" s="232" t="s">
        <v>82</v>
      </c>
      <c r="AV1065" s="13" t="s">
        <v>82</v>
      </c>
      <c r="AW1065" s="13" t="s">
        <v>31</v>
      </c>
      <c r="AX1065" s="13" t="s">
        <v>75</v>
      </c>
      <c r="AY1065" s="232" t="s">
        <v>203</v>
      </c>
    </row>
    <row r="1066" spans="1:65" s="13" customFormat="1" ht="33.75">
      <c r="B1066" s="222"/>
      <c r="C1066" s="223"/>
      <c r="D1066" s="224" t="s">
        <v>211</v>
      </c>
      <c r="E1066" s="225" t="s">
        <v>1</v>
      </c>
      <c r="F1066" s="226" t="s">
        <v>6669</v>
      </c>
      <c r="G1066" s="223"/>
      <c r="H1066" s="225" t="s">
        <v>1</v>
      </c>
      <c r="I1066" s="227"/>
      <c r="J1066" s="223"/>
      <c r="K1066" s="223"/>
      <c r="L1066" s="228"/>
      <c r="M1066" s="229"/>
      <c r="N1066" s="230"/>
      <c r="O1066" s="230"/>
      <c r="P1066" s="230"/>
      <c r="Q1066" s="230"/>
      <c r="R1066" s="230"/>
      <c r="S1066" s="230"/>
      <c r="T1066" s="231"/>
      <c r="AT1066" s="232" t="s">
        <v>211</v>
      </c>
      <c r="AU1066" s="232" t="s">
        <v>82</v>
      </c>
      <c r="AV1066" s="13" t="s">
        <v>82</v>
      </c>
      <c r="AW1066" s="13" t="s">
        <v>31</v>
      </c>
      <c r="AX1066" s="13" t="s">
        <v>75</v>
      </c>
      <c r="AY1066" s="232" t="s">
        <v>203</v>
      </c>
    </row>
    <row r="1067" spans="1:65" s="13" customFormat="1" ht="22.5">
      <c r="B1067" s="222"/>
      <c r="C1067" s="223"/>
      <c r="D1067" s="224" t="s">
        <v>211</v>
      </c>
      <c r="E1067" s="225" t="s">
        <v>1</v>
      </c>
      <c r="F1067" s="226" t="s">
        <v>6670</v>
      </c>
      <c r="G1067" s="223"/>
      <c r="H1067" s="225" t="s">
        <v>1</v>
      </c>
      <c r="I1067" s="227"/>
      <c r="J1067" s="223"/>
      <c r="K1067" s="223"/>
      <c r="L1067" s="228"/>
      <c r="M1067" s="229"/>
      <c r="N1067" s="230"/>
      <c r="O1067" s="230"/>
      <c r="P1067" s="230"/>
      <c r="Q1067" s="230"/>
      <c r="R1067" s="230"/>
      <c r="S1067" s="230"/>
      <c r="T1067" s="231"/>
      <c r="AT1067" s="232" t="s">
        <v>211</v>
      </c>
      <c r="AU1067" s="232" t="s">
        <v>82</v>
      </c>
      <c r="AV1067" s="13" t="s">
        <v>82</v>
      </c>
      <c r="AW1067" s="13" t="s">
        <v>31</v>
      </c>
      <c r="AX1067" s="13" t="s">
        <v>75</v>
      </c>
      <c r="AY1067" s="232" t="s">
        <v>203</v>
      </c>
    </row>
    <row r="1068" spans="1:65" s="13" customFormat="1" ht="33.75">
      <c r="B1068" s="222"/>
      <c r="C1068" s="223"/>
      <c r="D1068" s="224" t="s">
        <v>211</v>
      </c>
      <c r="E1068" s="225" t="s">
        <v>1</v>
      </c>
      <c r="F1068" s="226" t="s">
        <v>6671</v>
      </c>
      <c r="G1068" s="223"/>
      <c r="H1068" s="225" t="s">
        <v>1</v>
      </c>
      <c r="I1068" s="227"/>
      <c r="J1068" s="223"/>
      <c r="K1068" s="223"/>
      <c r="L1068" s="228"/>
      <c r="M1068" s="229"/>
      <c r="N1068" s="230"/>
      <c r="O1068" s="230"/>
      <c r="P1068" s="230"/>
      <c r="Q1068" s="230"/>
      <c r="R1068" s="230"/>
      <c r="S1068" s="230"/>
      <c r="T1068" s="231"/>
      <c r="AT1068" s="232" t="s">
        <v>211</v>
      </c>
      <c r="AU1068" s="232" t="s">
        <v>82</v>
      </c>
      <c r="AV1068" s="13" t="s">
        <v>82</v>
      </c>
      <c r="AW1068" s="13" t="s">
        <v>31</v>
      </c>
      <c r="AX1068" s="13" t="s">
        <v>75</v>
      </c>
      <c r="AY1068" s="232" t="s">
        <v>203</v>
      </c>
    </row>
    <row r="1069" spans="1:65" s="13" customFormat="1" ht="22.5">
      <c r="B1069" s="222"/>
      <c r="C1069" s="223"/>
      <c r="D1069" s="224" t="s">
        <v>211</v>
      </c>
      <c r="E1069" s="225" t="s">
        <v>1</v>
      </c>
      <c r="F1069" s="226" t="s">
        <v>6672</v>
      </c>
      <c r="G1069" s="223"/>
      <c r="H1069" s="225" t="s">
        <v>1</v>
      </c>
      <c r="I1069" s="227"/>
      <c r="J1069" s="223"/>
      <c r="K1069" s="223"/>
      <c r="L1069" s="228"/>
      <c r="M1069" s="229"/>
      <c r="N1069" s="230"/>
      <c r="O1069" s="230"/>
      <c r="P1069" s="230"/>
      <c r="Q1069" s="230"/>
      <c r="R1069" s="230"/>
      <c r="S1069" s="230"/>
      <c r="T1069" s="231"/>
      <c r="AT1069" s="232" t="s">
        <v>211</v>
      </c>
      <c r="AU1069" s="232" t="s">
        <v>82</v>
      </c>
      <c r="AV1069" s="13" t="s">
        <v>82</v>
      </c>
      <c r="AW1069" s="13" t="s">
        <v>31</v>
      </c>
      <c r="AX1069" s="13" t="s">
        <v>75</v>
      </c>
      <c r="AY1069" s="232" t="s">
        <v>203</v>
      </c>
    </row>
    <row r="1070" spans="1:65" s="13" customFormat="1" ht="33.75">
      <c r="B1070" s="222"/>
      <c r="C1070" s="223"/>
      <c r="D1070" s="224" t="s">
        <v>211</v>
      </c>
      <c r="E1070" s="225" t="s">
        <v>1</v>
      </c>
      <c r="F1070" s="226" t="s">
        <v>6673</v>
      </c>
      <c r="G1070" s="223"/>
      <c r="H1070" s="225" t="s">
        <v>1</v>
      </c>
      <c r="I1070" s="227"/>
      <c r="J1070" s="223"/>
      <c r="K1070" s="223"/>
      <c r="L1070" s="228"/>
      <c r="M1070" s="229"/>
      <c r="N1070" s="230"/>
      <c r="O1070" s="230"/>
      <c r="P1070" s="230"/>
      <c r="Q1070" s="230"/>
      <c r="R1070" s="230"/>
      <c r="S1070" s="230"/>
      <c r="T1070" s="231"/>
      <c r="AT1070" s="232" t="s">
        <v>211</v>
      </c>
      <c r="AU1070" s="232" t="s">
        <v>82</v>
      </c>
      <c r="AV1070" s="13" t="s">
        <v>82</v>
      </c>
      <c r="AW1070" s="13" t="s">
        <v>31</v>
      </c>
      <c r="AX1070" s="13" t="s">
        <v>75</v>
      </c>
      <c r="AY1070" s="232" t="s">
        <v>203</v>
      </c>
    </row>
    <row r="1071" spans="1:65" s="13" customFormat="1" ht="11.25">
      <c r="B1071" s="222"/>
      <c r="C1071" s="223"/>
      <c r="D1071" s="224" t="s">
        <v>211</v>
      </c>
      <c r="E1071" s="225" t="s">
        <v>1</v>
      </c>
      <c r="F1071" s="226" t="s">
        <v>6674</v>
      </c>
      <c r="G1071" s="223"/>
      <c r="H1071" s="225" t="s">
        <v>1</v>
      </c>
      <c r="I1071" s="227"/>
      <c r="J1071" s="223"/>
      <c r="K1071" s="223"/>
      <c r="L1071" s="228"/>
      <c r="M1071" s="229"/>
      <c r="N1071" s="230"/>
      <c r="O1071" s="230"/>
      <c r="P1071" s="230"/>
      <c r="Q1071" s="230"/>
      <c r="R1071" s="230"/>
      <c r="S1071" s="230"/>
      <c r="T1071" s="231"/>
      <c r="AT1071" s="232" t="s">
        <v>211</v>
      </c>
      <c r="AU1071" s="232" t="s">
        <v>82</v>
      </c>
      <c r="AV1071" s="13" t="s">
        <v>82</v>
      </c>
      <c r="AW1071" s="13" t="s">
        <v>31</v>
      </c>
      <c r="AX1071" s="13" t="s">
        <v>75</v>
      </c>
      <c r="AY1071" s="232" t="s">
        <v>203</v>
      </c>
    </row>
    <row r="1072" spans="1:65" s="13" customFormat="1" ht="33.75">
      <c r="B1072" s="222"/>
      <c r="C1072" s="223"/>
      <c r="D1072" s="224" t="s">
        <v>211</v>
      </c>
      <c r="E1072" s="225" t="s">
        <v>1</v>
      </c>
      <c r="F1072" s="226" t="s">
        <v>6675</v>
      </c>
      <c r="G1072" s="223"/>
      <c r="H1072" s="225" t="s">
        <v>1</v>
      </c>
      <c r="I1072" s="227"/>
      <c r="J1072" s="223"/>
      <c r="K1072" s="223"/>
      <c r="L1072" s="228"/>
      <c r="M1072" s="229"/>
      <c r="N1072" s="230"/>
      <c r="O1072" s="230"/>
      <c r="P1072" s="230"/>
      <c r="Q1072" s="230"/>
      <c r="R1072" s="230"/>
      <c r="S1072" s="230"/>
      <c r="T1072" s="231"/>
      <c r="AT1072" s="232" t="s">
        <v>211</v>
      </c>
      <c r="AU1072" s="232" t="s">
        <v>82</v>
      </c>
      <c r="AV1072" s="13" t="s">
        <v>82</v>
      </c>
      <c r="AW1072" s="13" t="s">
        <v>31</v>
      </c>
      <c r="AX1072" s="13" t="s">
        <v>75</v>
      </c>
      <c r="AY1072" s="232" t="s">
        <v>203</v>
      </c>
    </row>
    <row r="1073" spans="1:65" s="13" customFormat="1" ht="33.75">
      <c r="B1073" s="222"/>
      <c r="C1073" s="223"/>
      <c r="D1073" s="224" t="s">
        <v>211</v>
      </c>
      <c r="E1073" s="225" t="s">
        <v>1</v>
      </c>
      <c r="F1073" s="226" t="s">
        <v>6676</v>
      </c>
      <c r="G1073" s="223"/>
      <c r="H1073" s="225" t="s">
        <v>1</v>
      </c>
      <c r="I1073" s="227"/>
      <c r="J1073" s="223"/>
      <c r="K1073" s="223"/>
      <c r="L1073" s="228"/>
      <c r="M1073" s="229"/>
      <c r="N1073" s="230"/>
      <c r="O1073" s="230"/>
      <c r="P1073" s="230"/>
      <c r="Q1073" s="230"/>
      <c r="R1073" s="230"/>
      <c r="S1073" s="230"/>
      <c r="T1073" s="231"/>
      <c r="AT1073" s="232" t="s">
        <v>211</v>
      </c>
      <c r="AU1073" s="232" t="s">
        <v>82</v>
      </c>
      <c r="AV1073" s="13" t="s">
        <v>82</v>
      </c>
      <c r="AW1073" s="13" t="s">
        <v>31</v>
      </c>
      <c r="AX1073" s="13" t="s">
        <v>75</v>
      </c>
      <c r="AY1073" s="232" t="s">
        <v>203</v>
      </c>
    </row>
    <row r="1074" spans="1:65" s="13" customFormat="1" ht="22.5">
      <c r="B1074" s="222"/>
      <c r="C1074" s="223"/>
      <c r="D1074" s="224" t="s">
        <v>211</v>
      </c>
      <c r="E1074" s="225" t="s">
        <v>1</v>
      </c>
      <c r="F1074" s="226" t="s">
        <v>6677</v>
      </c>
      <c r="G1074" s="223"/>
      <c r="H1074" s="225" t="s">
        <v>1</v>
      </c>
      <c r="I1074" s="227"/>
      <c r="J1074" s="223"/>
      <c r="K1074" s="223"/>
      <c r="L1074" s="228"/>
      <c r="M1074" s="229"/>
      <c r="N1074" s="230"/>
      <c r="O1074" s="230"/>
      <c r="P1074" s="230"/>
      <c r="Q1074" s="230"/>
      <c r="R1074" s="230"/>
      <c r="S1074" s="230"/>
      <c r="T1074" s="231"/>
      <c r="AT1074" s="232" t="s">
        <v>211</v>
      </c>
      <c r="AU1074" s="232" t="s">
        <v>82</v>
      </c>
      <c r="AV1074" s="13" t="s">
        <v>82</v>
      </c>
      <c r="AW1074" s="13" t="s">
        <v>31</v>
      </c>
      <c r="AX1074" s="13" t="s">
        <v>75</v>
      </c>
      <c r="AY1074" s="232" t="s">
        <v>203</v>
      </c>
    </row>
    <row r="1075" spans="1:65" s="13" customFormat="1" ht="22.5">
      <c r="B1075" s="222"/>
      <c r="C1075" s="223"/>
      <c r="D1075" s="224" t="s">
        <v>211</v>
      </c>
      <c r="E1075" s="225" t="s">
        <v>1</v>
      </c>
      <c r="F1075" s="226" t="s">
        <v>6678</v>
      </c>
      <c r="G1075" s="223"/>
      <c r="H1075" s="225" t="s">
        <v>1</v>
      </c>
      <c r="I1075" s="227"/>
      <c r="J1075" s="223"/>
      <c r="K1075" s="223"/>
      <c r="L1075" s="228"/>
      <c r="M1075" s="229"/>
      <c r="N1075" s="230"/>
      <c r="O1075" s="230"/>
      <c r="P1075" s="230"/>
      <c r="Q1075" s="230"/>
      <c r="R1075" s="230"/>
      <c r="S1075" s="230"/>
      <c r="T1075" s="231"/>
      <c r="AT1075" s="232" t="s">
        <v>211</v>
      </c>
      <c r="AU1075" s="232" t="s">
        <v>82</v>
      </c>
      <c r="AV1075" s="13" t="s">
        <v>82</v>
      </c>
      <c r="AW1075" s="13" t="s">
        <v>31</v>
      </c>
      <c r="AX1075" s="13" t="s">
        <v>75</v>
      </c>
      <c r="AY1075" s="232" t="s">
        <v>203</v>
      </c>
    </row>
    <row r="1076" spans="1:65" s="13" customFormat="1" ht="11.25">
      <c r="B1076" s="222"/>
      <c r="C1076" s="223"/>
      <c r="D1076" s="224" t="s">
        <v>211</v>
      </c>
      <c r="E1076" s="225" t="s">
        <v>1</v>
      </c>
      <c r="F1076" s="226" t="s">
        <v>6679</v>
      </c>
      <c r="G1076" s="223"/>
      <c r="H1076" s="225" t="s">
        <v>1</v>
      </c>
      <c r="I1076" s="227"/>
      <c r="J1076" s="223"/>
      <c r="K1076" s="223"/>
      <c r="L1076" s="228"/>
      <c r="M1076" s="229"/>
      <c r="N1076" s="230"/>
      <c r="O1076" s="230"/>
      <c r="P1076" s="230"/>
      <c r="Q1076" s="230"/>
      <c r="R1076" s="230"/>
      <c r="S1076" s="230"/>
      <c r="T1076" s="231"/>
      <c r="AT1076" s="232" t="s">
        <v>211</v>
      </c>
      <c r="AU1076" s="232" t="s">
        <v>82</v>
      </c>
      <c r="AV1076" s="13" t="s">
        <v>82</v>
      </c>
      <c r="AW1076" s="13" t="s">
        <v>31</v>
      </c>
      <c r="AX1076" s="13" t="s">
        <v>75</v>
      </c>
      <c r="AY1076" s="232" t="s">
        <v>203</v>
      </c>
    </row>
    <row r="1077" spans="1:65" s="13" customFormat="1" ht="22.5">
      <c r="B1077" s="222"/>
      <c r="C1077" s="223"/>
      <c r="D1077" s="224" t="s">
        <v>211</v>
      </c>
      <c r="E1077" s="225" t="s">
        <v>1</v>
      </c>
      <c r="F1077" s="226" t="s">
        <v>6680</v>
      </c>
      <c r="G1077" s="223"/>
      <c r="H1077" s="225" t="s">
        <v>1</v>
      </c>
      <c r="I1077" s="227"/>
      <c r="J1077" s="223"/>
      <c r="K1077" s="223"/>
      <c r="L1077" s="228"/>
      <c r="M1077" s="229"/>
      <c r="N1077" s="230"/>
      <c r="O1077" s="230"/>
      <c r="P1077" s="230"/>
      <c r="Q1077" s="230"/>
      <c r="R1077" s="230"/>
      <c r="S1077" s="230"/>
      <c r="T1077" s="231"/>
      <c r="AT1077" s="232" t="s">
        <v>211</v>
      </c>
      <c r="AU1077" s="232" t="s">
        <v>82</v>
      </c>
      <c r="AV1077" s="13" t="s">
        <v>82</v>
      </c>
      <c r="AW1077" s="13" t="s">
        <v>31</v>
      </c>
      <c r="AX1077" s="13" t="s">
        <v>75</v>
      </c>
      <c r="AY1077" s="232" t="s">
        <v>203</v>
      </c>
    </row>
    <row r="1078" spans="1:65" s="13" customFormat="1" ht="33.75">
      <c r="B1078" s="222"/>
      <c r="C1078" s="223"/>
      <c r="D1078" s="224" t="s">
        <v>211</v>
      </c>
      <c r="E1078" s="225" t="s">
        <v>1</v>
      </c>
      <c r="F1078" s="226" t="s">
        <v>6681</v>
      </c>
      <c r="G1078" s="223"/>
      <c r="H1078" s="225" t="s">
        <v>1</v>
      </c>
      <c r="I1078" s="227"/>
      <c r="J1078" s="223"/>
      <c r="K1078" s="223"/>
      <c r="L1078" s="228"/>
      <c r="M1078" s="229"/>
      <c r="N1078" s="230"/>
      <c r="O1078" s="230"/>
      <c r="P1078" s="230"/>
      <c r="Q1078" s="230"/>
      <c r="R1078" s="230"/>
      <c r="S1078" s="230"/>
      <c r="T1078" s="231"/>
      <c r="AT1078" s="232" t="s">
        <v>211</v>
      </c>
      <c r="AU1078" s="232" t="s">
        <v>82</v>
      </c>
      <c r="AV1078" s="13" t="s">
        <v>82</v>
      </c>
      <c r="AW1078" s="13" t="s">
        <v>31</v>
      </c>
      <c r="AX1078" s="13" t="s">
        <v>75</v>
      </c>
      <c r="AY1078" s="232" t="s">
        <v>203</v>
      </c>
    </row>
    <row r="1079" spans="1:65" s="13" customFormat="1" ht="11.25">
      <c r="B1079" s="222"/>
      <c r="C1079" s="223"/>
      <c r="D1079" s="224" t="s">
        <v>211</v>
      </c>
      <c r="E1079" s="225" t="s">
        <v>1</v>
      </c>
      <c r="F1079" s="226" t="s">
        <v>6682</v>
      </c>
      <c r="G1079" s="223"/>
      <c r="H1079" s="225" t="s">
        <v>1</v>
      </c>
      <c r="I1079" s="227"/>
      <c r="J1079" s="223"/>
      <c r="K1079" s="223"/>
      <c r="L1079" s="228"/>
      <c r="M1079" s="229"/>
      <c r="N1079" s="230"/>
      <c r="O1079" s="230"/>
      <c r="P1079" s="230"/>
      <c r="Q1079" s="230"/>
      <c r="R1079" s="230"/>
      <c r="S1079" s="230"/>
      <c r="T1079" s="231"/>
      <c r="AT1079" s="232" t="s">
        <v>211</v>
      </c>
      <c r="AU1079" s="232" t="s">
        <v>82</v>
      </c>
      <c r="AV1079" s="13" t="s">
        <v>82</v>
      </c>
      <c r="AW1079" s="13" t="s">
        <v>31</v>
      </c>
      <c r="AX1079" s="13" t="s">
        <v>75</v>
      </c>
      <c r="AY1079" s="232" t="s">
        <v>203</v>
      </c>
    </row>
    <row r="1080" spans="1:65" s="13" customFormat="1" ht="11.25">
      <c r="B1080" s="222"/>
      <c r="C1080" s="223"/>
      <c r="D1080" s="224" t="s">
        <v>211</v>
      </c>
      <c r="E1080" s="225" t="s">
        <v>1</v>
      </c>
      <c r="F1080" s="226" t="s">
        <v>6683</v>
      </c>
      <c r="G1080" s="223"/>
      <c r="H1080" s="225" t="s">
        <v>1</v>
      </c>
      <c r="I1080" s="227"/>
      <c r="J1080" s="223"/>
      <c r="K1080" s="223"/>
      <c r="L1080" s="228"/>
      <c r="M1080" s="229"/>
      <c r="N1080" s="230"/>
      <c r="O1080" s="230"/>
      <c r="P1080" s="230"/>
      <c r="Q1080" s="230"/>
      <c r="R1080" s="230"/>
      <c r="S1080" s="230"/>
      <c r="T1080" s="231"/>
      <c r="AT1080" s="232" t="s">
        <v>211</v>
      </c>
      <c r="AU1080" s="232" t="s">
        <v>82</v>
      </c>
      <c r="AV1080" s="13" t="s">
        <v>82</v>
      </c>
      <c r="AW1080" s="13" t="s">
        <v>31</v>
      </c>
      <c r="AX1080" s="13" t="s">
        <v>75</v>
      </c>
      <c r="AY1080" s="232" t="s">
        <v>203</v>
      </c>
    </row>
    <row r="1081" spans="1:65" s="14" customFormat="1" ht="11.25">
      <c r="B1081" s="233"/>
      <c r="C1081" s="234"/>
      <c r="D1081" s="224" t="s">
        <v>211</v>
      </c>
      <c r="E1081" s="235" t="s">
        <v>1</v>
      </c>
      <c r="F1081" s="236" t="s">
        <v>82</v>
      </c>
      <c r="G1081" s="234"/>
      <c r="H1081" s="237">
        <v>1</v>
      </c>
      <c r="I1081" s="238"/>
      <c r="J1081" s="234"/>
      <c r="K1081" s="234"/>
      <c r="L1081" s="239"/>
      <c r="M1081" s="240"/>
      <c r="N1081" s="241"/>
      <c r="O1081" s="241"/>
      <c r="P1081" s="241"/>
      <c r="Q1081" s="241"/>
      <c r="R1081" s="241"/>
      <c r="S1081" s="241"/>
      <c r="T1081" s="242"/>
      <c r="AT1081" s="243" t="s">
        <v>211</v>
      </c>
      <c r="AU1081" s="243" t="s">
        <v>82</v>
      </c>
      <c r="AV1081" s="14" t="s">
        <v>84</v>
      </c>
      <c r="AW1081" s="14" t="s">
        <v>31</v>
      </c>
      <c r="AX1081" s="14" t="s">
        <v>75</v>
      </c>
      <c r="AY1081" s="243" t="s">
        <v>203</v>
      </c>
    </row>
    <row r="1082" spans="1:65" s="15" customFormat="1" ht="11.25">
      <c r="B1082" s="261"/>
      <c r="C1082" s="262"/>
      <c r="D1082" s="224" t="s">
        <v>211</v>
      </c>
      <c r="E1082" s="263" t="s">
        <v>1</v>
      </c>
      <c r="F1082" s="264" t="s">
        <v>5614</v>
      </c>
      <c r="G1082" s="262"/>
      <c r="H1082" s="265">
        <v>1</v>
      </c>
      <c r="I1082" s="266"/>
      <c r="J1082" s="262"/>
      <c r="K1082" s="262"/>
      <c r="L1082" s="267"/>
      <c r="M1082" s="268"/>
      <c r="N1082" s="269"/>
      <c r="O1082" s="269"/>
      <c r="P1082" s="269"/>
      <c r="Q1082" s="269"/>
      <c r="R1082" s="269"/>
      <c r="S1082" s="269"/>
      <c r="T1082" s="270"/>
      <c r="AT1082" s="271" t="s">
        <v>211</v>
      </c>
      <c r="AU1082" s="271" t="s">
        <v>82</v>
      </c>
      <c r="AV1082" s="15" t="s">
        <v>209</v>
      </c>
      <c r="AW1082" s="15" t="s">
        <v>31</v>
      </c>
      <c r="AX1082" s="15" t="s">
        <v>82</v>
      </c>
      <c r="AY1082" s="271" t="s">
        <v>203</v>
      </c>
    </row>
    <row r="1083" spans="1:65" s="2" customFormat="1" ht="33" customHeight="1">
      <c r="A1083" s="35"/>
      <c r="B1083" s="36"/>
      <c r="C1083" s="209" t="s">
        <v>3568</v>
      </c>
      <c r="D1083" s="209" t="s">
        <v>205</v>
      </c>
      <c r="E1083" s="210" t="s">
        <v>6957</v>
      </c>
      <c r="F1083" s="211" t="s">
        <v>6958</v>
      </c>
      <c r="G1083" s="212" t="s">
        <v>208</v>
      </c>
      <c r="H1083" s="213">
        <v>1</v>
      </c>
      <c r="I1083" s="214"/>
      <c r="J1083" s="215">
        <f>ROUND(I1083*H1083,2)</f>
        <v>0</v>
      </c>
      <c r="K1083" s="211" t="s">
        <v>1</v>
      </c>
      <c r="L1083" s="40"/>
      <c r="M1083" s="216" t="s">
        <v>1</v>
      </c>
      <c r="N1083" s="217" t="s">
        <v>40</v>
      </c>
      <c r="O1083" s="72"/>
      <c r="P1083" s="218">
        <f>O1083*H1083</f>
        <v>0</v>
      </c>
      <c r="Q1083" s="218">
        <v>0</v>
      </c>
      <c r="R1083" s="218">
        <f>Q1083*H1083</f>
        <v>0</v>
      </c>
      <c r="S1083" s="218">
        <v>0</v>
      </c>
      <c r="T1083" s="219">
        <f>S1083*H1083</f>
        <v>0</v>
      </c>
      <c r="U1083" s="35"/>
      <c r="V1083" s="35"/>
      <c r="W1083" s="35"/>
      <c r="X1083" s="35"/>
      <c r="Y1083" s="35"/>
      <c r="Z1083" s="35"/>
      <c r="AA1083" s="35"/>
      <c r="AB1083" s="35"/>
      <c r="AC1083" s="35"/>
      <c r="AD1083" s="35"/>
      <c r="AE1083" s="35"/>
      <c r="AR1083" s="220" t="s">
        <v>209</v>
      </c>
      <c r="AT1083" s="220" t="s">
        <v>205</v>
      </c>
      <c r="AU1083" s="220" t="s">
        <v>82</v>
      </c>
      <c r="AY1083" s="18" t="s">
        <v>203</v>
      </c>
      <c r="BE1083" s="221">
        <f>IF(N1083="základní",J1083,0)</f>
        <v>0</v>
      </c>
      <c r="BF1083" s="221">
        <f>IF(N1083="snížená",J1083,0)</f>
        <v>0</v>
      </c>
      <c r="BG1083" s="221">
        <f>IF(N1083="zákl. přenesená",J1083,0)</f>
        <v>0</v>
      </c>
      <c r="BH1083" s="221">
        <f>IF(N1083="sníž. přenesená",J1083,0)</f>
        <v>0</v>
      </c>
      <c r="BI1083" s="221">
        <f>IF(N1083="nulová",J1083,0)</f>
        <v>0</v>
      </c>
      <c r="BJ1083" s="18" t="s">
        <v>82</v>
      </c>
      <c r="BK1083" s="221">
        <f>ROUND(I1083*H1083,2)</f>
        <v>0</v>
      </c>
      <c r="BL1083" s="18" t="s">
        <v>209</v>
      </c>
      <c r="BM1083" s="220" t="s">
        <v>5376</v>
      </c>
    </row>
    <row r="1084" spans="1:65" s="13" customFormat="1" ht="11.25">
      <c r="B1084" s="222"/>
      <c r="C1084" s="223"/>
      <c r="D1084" s="224" t="s">
        <v>211</v>
      </c>
      <c r="E1084" s="225" t="s">
        <v>1</v>
      </c>
      <c r="F1084" s="226" t="s">
        <v>6683</v>
      </c>
      <c r="G1084" s="223"/>
      <c r="H1084" s="225" t="s">
        <v>1</v>
      </c>
      <c r="I1084" s="227"/>
      <c r="J1084" s="223"/>
      <c r="K1084" s="223"/>
      <c r="L1084" s="228"/>
      <c r="M1084" s="229"/>
      <c r="N1084" s="230"/>
      <c r="O1084" s="230"/>
      <c r="P1084" s="230"/>
      <c r="Q1084" s="230"/>
      <c r="R1084" s="230"/>
      <c r="S1084" s="230"/>
      <c r="T1084" s="231"/>
      <c r="AT1084" s="232" t="s">
        <v>211</v>
      </c>
      <c r="AU1084" s="232" t="s">
        <v>82</v>
      </c>
      <c r="AV1084" s="13" t="s">
        <v>82</v>
      </c>
      <c r="AW1084" s="13" t="s">
        <v>31</v>
      </c>
      <c r="AX1084" s="13" t="s">
        <v>75</v>
      </c>
      <c r="AY1084" s="232" t="s">
        <v>203</v>
      </c>
    </row>
    <row r="1085" spans="1:65" s="14" customFormat="1" ht="11.25">
      <c r="B1085" s="233"/>
      <c r="C1085" s="234"/>
      <c r="D1085" s="224" t="s">
        <v>211</v>
      </c>
      <c r="E1085" s="235" t="s">
        <v>1</v>
      </c>
      <c r="F1085" s="236" t="s">
        <v>82</v>
      </c>
      <c r="G1085" s="234"/>
      <c r="H1085" s="237">
        <v>1</v>
      </c>
      <c r="I1085" s="238"/>
      <c r="J1085" s="234"/>
      <c r="K1085" s="234"/>
      <c r="L1085" s="239"/>
      <c r="M1085" s="240"/>
      <c r="N1085" s="241"/>
      <c r="O1085" s="241"/>
      <c r="P1085" s="241"/>
      <c r="Q1085" s="241"/>
      <c r="R1085" s="241"/>
      <c r="S1085" s="241"/>
      <c r="T1085" s="242"/>
      <c r="AT1085" s="243" t="s">
        <v>211</v>
      </c>
      <c r="AU1085" s="243" t="s">
        <v>82</v>
      </c>
      <c r="AV1085" s="14" t="s">
        <v>84</v>
      </c>
      <c r="AW1085" s="14" t="s">
        <v>31</v>
      </c>
      <c r="AX1085" s="14" t="s">
        <v>75</v>
      </c>
      <c r="AY1085" s="243" t="s">
        <v>203</v>
      </c>
    </row>
    <row r="1086" spans="1:65" s="15" customFormat="1" ht="11.25">
      <c r="B1086" s="261"/>
      <c r="C1086" s="262"/>
      <c r="D1086" s="224" t="s">
        <v>211</v>
      </c>
      <c r="E1086" s="263" t="s">
        <v>1</v>
      </c>
      <c r="F1086" s="264" t="s">
        <v>5614</v>
      </c>
      <c r="G1086" s="262"/>
      <c r="H1086" s="265">
        <v>1</v>
      </c>
      <c r="I1086" s="266"/>
      <c r="J1086" s="262"/>
      <c r="K1086" s="262"/>
      <c r="L1086" s="267"/>
      <c r="M1086" s="268"/>
      <c r="N1086" s="269"/>
      <c r="O1086" s="269"/>
      <c r="P1086" s="269"/>
      <c r="Q1086" s="269"/>
      <c r="R1086" s="269"/>
      <c r="S1086" s="269"/>
      <c r="T1086" s="270"/>
      <c r="AT1086" s="271" t="s">
        <v>211</v>
      </c>
      <c r="AU1086" s="271" t="s">
        <v>82</v>
      </c>
      <c r="AV1086" s="15" t="s">
        <v>209</v>
      </c>
      <c r="AW1086" s="15" t="s">
        <v>31</v>
      </c>
      <c r="AX1086" s="15" t="s">
        <v>82</v>
      </c>
      <c r="AY1086" s="271" t="s">
        <v>203</v>
      </c>
    </row>
    <row r="1087" spans="1:65" s="2" customFormat="1" ht="33" customHeight="1">
      <c r="A1087" s="35"/>
      <c r="B1087" s="36"/>
      <c r="C1087" s="209" t="s">
        <v>3575</v>
      </c>
      <c r="D1087" s="209" t="s">
        <v>205</v>
      </c>
      <c r="E1087" s="210" t="s">
        <v>6959</v>
      </c>
      <c r="F1087" s="211" t="s">
        <v>6859</v>
      </c>
      <c r="G1087" s="212" t="s">
        <v>208</v>
      </c>
      <c r="H1087" s="213">
        <v>1</v>
      </c>
      <c r="I1087" s="214"/>
      <c r="J1087" s="215">
        <f>ROUND(I1087*H1087,2)</f>
        <v>0</v>
      </c>
      <c r="K1087" s="211" t="s">
        <v>1</v>
      </c>
      <c r="L1087" s="40"/>
      <c r="M1087" s="216" t="s">
        <v>1</v>
      </c>
      <c r="N1087" s="217" t="s">
        <v>40</v>
      </c>
      <c r="O1087" s="72"/>
      <c r="P1087" s="218">
        <f>O1087*H1087</f>
        <v>0</v>
      </c>
      <c r="Q1087" s="218">
        <v>0</v>
      </c>
      <c r="R1087" s="218">
        <f>Q1087*H1087</f>
        <v>0</v>
      </c>
      <c r="S1087" s="218">
        <v>0</v>
      </c>
      <c r="T1087" s="219">
        <f>S1087*H1087</f>
        <v>0</v>
      </c>
      <c r="U1087" s="35"/>
      <c r="V1087" s="35"/>
      <c r="W1087" s="35"/>
      <c r="X1087" s="35"/>
      <c r="Y1087" s="35"/>
      <c r="Z1087" s="35"/>
      <c r="AA1087" s="35"/>
      <c r="AB1087" s="35"/>
      <c r="AC1087" s="35"/>
      <c r="AD1087" s="35"/>
      <c r="AE1087" s="35"/>
      <c r="AR1087" s="220" t="s">
        <v>209</v>
      </c>
      <c r="AT1087" s="220" t="s">
        <v>205</v>
      </c>
      <c r="AU1087" s="220" t="s">
        <v>82</v>
      </c>
      <c r="AY1087" s="18" t="s">
        <v>203</v>
      </c>
      <c r="BE1087" s="221">
        <f>IF(N1087="základní",J1087,0)</f>
        <v>0</v>
      </c>
      <c r="BF1087" s="221">
        <f>IF(N1087="snížená",J1087,0)</f>
        <v>0</v>
      </c>
      <c r="BG1087" s="221">
        <f>IF(N1087="zákl. přenesená",J1087,0)</f>
        <v>0</v>
      </c>
      <c r="BH1087" s="221">
        <f>IF(N1087="sníž. přenesená",J1087,0)</f>
        <v>0</v>
      </c>
      <c r="BI1087" s="221">
        <f>IF(N1087="nulová",J1087,0)</f>
        <v>0</v>
      </c>
      <c r="BJ1087" s="18" t="s">
        <v>82</v>
      </c>
      <c r="BK1087" s="221">
        <f>ROUND(I1087*H1087,2)</f>
        <v>0</v>
      </c>
      <c r="BL1087" s="18" t="s">
        <v>209</v>
      </c>
      <c r="BM1087" s="220" t="s">
        <v>5385</v>
      </c>
    </row>
    <row r="1088" spans="1:65" s="13" customFormat="1" ht="11.25">
      <c r="B1088" s="222"/>
      <c r="C1088" s="223"/>
      <c r="D1088" s="224" t="s">
        <v>211</v>
      </c>
      <c r="E1088" s="225" t="s">
        <v>1</v>
      </c>
      <c r="F1088" s="226" t="s">
        <v>6688</v>
      </c>
      <c r="G1088" s="223"/>
      <c r="H1088" s="225" t="s">
        <v>1</v>
      </c>
      <c r="I1088" s="227"/>
      <c r="J1088" s="223"/>
      <c r="K1088" s="223"/>
      <c r="L1088" s="228"/>
      <c r="M1088" s="229"/>
      <c r="N1088" s="230"/>
      <c r="O1088" s="230"/>
      <c r="P1088" s="230"/>
      <c r="Q1088" s="230"/>
      <c r="R1088" s="230"/>
      <c r="S1088" s="230"/>
      <c r="T1088" s="231"/>
      <c r="AT1088" s="232" t="s">
        <v>211</v>
      </c>
      <c r="AU1088" s="232" t="s">
        <v>82</v>
      </c>
      <c r="AV1088" s="13" t="s">
        <v>82</v>
      </c>
      <c r="AW1088" s="13" t="s">
        <v>31</v>
      </c>
      <c r="AX1088" s="13" t="s">
        <v>75</v>
      </c>
      <c r="AY1088" s="232" t="s">
        <v>203</v>
      </c>
    </row>
    <row r="1089" spans="1:65" s="14" customFormat="1" ht="11.25">
      <c r="B1089" s="233"/>
      <c r="C1089" s="234"/>
      <c r="D1089" s="224" t="s">
        <v>211</v>
      </c>
      <c r="E1089" s="235" t="s">
        <v>1</v>
      </c>
      <c r="F1089" s="236" t="s">
        <v>82</v>
      </c>
      <c r="G1089" s="234"/>
      <c r="H1089" s="237">
        <v>1</v>
      </c>
      <c r="I1089" s="238"/>
      <c r="J1089" s="234"/>
      <c r="K1089" s="234"/>
      <c r="L1089" s="239"/>
      <c r="M1089" s="240"/>
      <c r="N1089" s="241"/>
      <c r="O1089" s="241"/>
      <c r="P1089" s="241"/>
      <c r="Q1089" s="241"/>
      <c r="R1089" s="241"/>
      <c r="S1089" s="241"/>
      <c r="T1089" s="242"/>
      <c r="AT1089" s="243" t="s">
        <v>211</v>
      </c>
      <c r="AU1089" s="243" t="s">
        <v>82</v>
      </c>
      <c r="AV1089" s="14" t="s">
        <v>84</v>
      </c>
      <c r="AW1089" s="14" t="s">
        <v>31</v>
      </c>
      <c r="AX1089" s="14" t="s">
        <v>75</v>
      </c>
      <c r="AY1089" s="243" t="s">
        <v>203</v>
      </c>
    </row>
    <row r="1090" spans="1:65" s="15" customFormat="1" ht="11.25">
      <c r="B1090" s="261"/>
      <c r="C1090" s="262"/>
      <c r="D1090" s="224" t="s">
        <v>211</v>
      </c>
      <c r="E1090" s="263" t="s">
        <v>1</v>
      </c>
      <c r="F1090" s="264" t="s">
        <v>5614</v>
      </c>
      <c r="G1090" s="262"/>
      <c r="H1090" s="265">
        <v>1</v>
      </c>
      <c r="I1090" s="266"/>
      <c r="J1090" s="262"/>
      <c r="K1090" s="262"/>
      <c r="L1090" s="267"/>
      <c r="M1090" s="268"/>
      <c r="N1090" s="269"/>
      <c r="O1090" s="269"/>
      <c r="P1090" s="269"/>
      <c r="Q1090" s="269"/>
      <c r="R1090" s="269"/>
      <c r="S1090" s="269"/>
      <c r="T1090" s="270"/>
      <c r="AT1090" s="271" t="s">
        <v>211</v>
      </c>
      <c r="AU1090" s="271" t="s">
        <v>82</v>
      </c>
      <c r="AV1090" s="15" t="s">
        <v>209</v>
      </c>
      <c r="AW1090" s="15" t="s">
        <v>31</v>
      </c>
      <c r="AX1090" s="15" t="s">
        <v>82</v>
      </c>
      <c r="AY1090" s="271" t="s">
        <v>203</v>
      </c>
    </row>
    <row r="1091" spans="1:65" s="2" customFormat="1" ht="33" customHeight="1">
      <c r="A1091" s="35"/>
      <c r="B1091" s="36"/>
      <c r="C1091" s="209" t="s">
        <v>3581</v>
      </c>
      <c r="D1091" s="209" t="s">
        <v>205</v>
      </c>
      <c r="E1091" s="210" t="s">
        <v>6960</v>
      </c>
      <c r="F1091" s="211" t="s">
        <v>6690</v>
      </c>
      <c r="G1091" s="212" t="s">
        <v>208</v>
      </c>
      <c r="H1091" s="213">
        <v>1</v>
      </c>
      <c r="I1091" s="214"/>
      <c r="J1091" s="215">
        <f>ROUND(I1091*H1091,2)</f>
        <v>0</v>
      </c>
      <c r="K1091" s="211" t="s">
        <v>1</v>
      </c>
      <c r="L1091" s="40"/>
      <c r="M1091" s="216" t="s">
        <v>1</v>
      </c>
      <c r="N1091" s="217" t="s">
        <v>40</v>
      </c>
      <c r="O1091" s="72"/>
      <c r="P1091" s="218">
        <f>O1091*H1091</f>
        <v>0</v>
      </c>
      <c r="Q1091" s="218">
        <v>0</v>
      </c>
      <c r="R1091" s="218">
        <f>Q1091*H1091</f>
        <v>0</v>
      </c>
      <c r="S1091" s="218">
        <v>0</v>
      </c>
      <c r="T1091" s="219">
        <f>S1091*H1091</f>
        <v>0</v>
      </c>
      <c r="U1091" s="35"/>
      <c r="V1091" s="35"/>
      <c r="W1091" s="35"/>
      <c r="X1091" s="35"/>
      <c r="Y1091" s="35"/>
      <c r="Z1091" s="35"/>
      <c r="AA1091" s="35"/>
      <c r="AB1091" s="35"/>
      <c r="AC1091" s="35"/>
      <c r="AD1091" s="35"/>
      <c r="AE1091" s="35"/>
      <c r="AR1091" s="220" t="s">
        <v>209</v>
      </c>
      <c r="AT1091" s="220" t="s">
        <v>205</v>
      </c>
      <c r="AU1091" s="220" t="s">
        <v>82</v>
      </c>
      <c r="AY1091" s="18" t="s">
        <v>203</v>
      </c>
      <c r="BE1091" s="221">
        <f>IF(N1091="základní",J1091,0)</f>
        <v>0</v>
      </c>
      <c r="BF1091" s="221">
        <f>IF(N1091="snížená",J1091,0)</f>
        <v>0</v>
      </c>
      <c r="BG1091" s="221">
        <f>IF(N1091="zákl. přenesená",J1091,0)</f>
        <v>0</v>
      </c>
      <c r="BH1091" s="221">
        <f>IF(N1091="sníž. přenesená",J1091,0)</f>
        <v>0</v>
      </c>
      <c r="BI1091" s="221">
        <f>IF(N1091="nulová",J1091,0)</f>
        <v>0</v>
      </c>
      <c r="BJ1091" s="18" t="s">
        <v>82</v>
      </c>
      <c r="BK1091" s="221">
        <f>ROUND(I1091*H1091,2)</f>
        <v>0</v>
      </c>
      <c r="BL1091" s="18" t="s">
        <v>209</v>
      </c>
      <c r="BM1091" s="220" t="s">
        <v>5537</v>
      </c>
    </row>
    <row r="1092" spans="1:65" s="13" customFormat="1" ht="11.25">
      <c r="B1092" s="222"/>
      <c r="C1092" s="223"/>
      <c r="D1092" s="224" t="s">
        <v>211</v>
      </c>
      <c r="E1092" s="225" t="s">
        <v>1</v>
      </c>
      <c r="F1092" s="226" t="s">
        <v>6688</v>
      </c>
      <c r="G1092" s="223"/>
      <c r="H1092" s="225" t="s">
        <v>1</v>
      </c>
      <c r="I1092" s="227"/>
      <c r="J1092" s="223"/>
      <c r="K1092" s="223"/>
      <c r="L1092" s="228"/>
      <c r="M1092" s="229"/>
      <c r="N1092" s="230"/>
      <c r="O1092" s="230"/>
      <c r="P1092" s="230"/>
      <c r="Q1092" s="230"/>
      <c r="R1092" s="230"/>
      <c r="S1092" s="230"/>
      <c r="T1092" s="231"/>
      <c r="AT1092" s="232" t="s">
        <v>211</v>
      </c>
      <c r="AU1092" s="232" t="s">
        <v>82</v>
      </c>
      <c r="AV1092" s="13" t="s">
        <v>82</v>
      </c>
      <c r="AW1092" s="13" t="s">
        <v>31</v>
      </c>
      <c r="AX1092" s="13" t="s">
        <v>75</v>
      </c>
      <c r="AY1092" s="232" t="s">
        <v>203</v>
      </c>
    </row>
    <row r="1093" spans="1:65" s="14" customFormat="1" ht="11.25">
      <c r="B1093" s="233"/>
      <c r="C1093" s="234"/>
      <c r="D1093" s="224" t="s">
        <v>211</v>
      </c>
      <c r="E1093" s="235" t="s">
        <v>1</v>
      </c>
      <c r="F1093" s="236" t="s">
        <v>82</v>
      </c>
      <c r="G1093" s="234"/>
      <c r="H1093" s="237">
        <v>1</v>
      </c>
      <c r="I1093" s="238"/>
      <c r="J1093" s="234"/>
      <c r="K1093" s="234"/>
      <c r="L1093" s="239"/>
      <c r="M1093" s="240"/>
      <c r="N1093" s="241"/>
      <c r="O1093" s="241"/>
      <c r="P1093" s="241"/>
      <c r="Q1093" s="241"/>
      <c r="R1093" s="241"/>
      <c r="S1093" s="241"/>
      <c r="T1093" s="242"/>
      <c r="AT1093" s="243" t="s">
        <v>211</v>
      </c>
      <c r="AU1093" s="243" t="s">
        <v>82</v>
      </c>
      <c r="AV1093" s="14" t="s">
        <v>84</v>
      </c>
      <c r="AW1093" s="14" t="s">
        <v>31</v>
      </c>
      <c r="AX1093" s="14" t="s">
        <v>75</v>
      </c>
      <c r="AY1093" s="243" t="s">
        <v>203</v>
      </c>
    </row>
    <row r="1094" spans="1:65" s="15" customFormat="1" ht="11.25">
      <c r="B1094" s="261"/>
      <c r="C1094" s="262"/>
      <c r="D1094" s="224" t="s">
        <v>211</v>
      </c>
      <c r="E1094" s="263" t="s">
        <v>1</v>
      </c>
      <c r="F1094" s="264" t="s">
        <v>5614</v>
      </c>
      <c r="G1094" s="262"/>
      <c r="H1094" s="265">
        <v>1</v>
      </c>
      <c r="I1094" s="266"/>
      <c r="J1094" s="262"/>
      <c r="K1094" s="262"/>
      <c r="L1094" s="267"/>
      <c r="M1094" s="268"/>
      <c r="N1094" s="269"/>
      <c r="O1094" s="269"/>
      <c r="P1094" s="269"/>
      <c r="Q1094" s="269"/>
      <c r="R1094" s="269"/>
      <c r="S1094" s="269"/>
      <c r="T1094" s="270"/>
      <c r="AT1094" s="271" t="s">
        <v>211</v>
      </c>
      <c r="AU1094" s="271" t="s">
        <v>82</v>
      </c>
      <c r="AV1094" s="15" t="s">
        <v>209</v>
      </c>
      <c r="AW1094" s="15" t="s">
        <v>31</v>
      </c>
      <c r="AX1094" s="15" t="s">
        <v>82</v>
      </c>
      <c r="AY1094" s="271" t="s">
        <v>203</v>
      </c>
    </row>
    <row r="1095" spans="1:65" s="2" customFormat="1" ht="44.25" customHeight="1">
      <c r="A1095" s="35"/>
      <c r="B1095" s="36"/>
      <c r="C1095" s="209" t="s">
        <v>3588</v>
      </c>
      <c r="D1095" s="209" t="s">
        <v>205</v>
      </c>
      <c r="E1095" s="210" t="s">
        <v>6961</v>
      </c>
      <c r="F1095" s="211" t="s">
        <v>6692</v>
      </c>
      <c r="G1095" s="212" t="s">
        <v>208</v>
      </c>
      <c r="H1095" s="213">
        <v>1</v>
      </c>
      <c r="I1095" s="214"/>
      <c r="J1095" s="215">
        <f>ROUND(I1095*H1095,2)</f>
        <v>0</v>
      </c>
      <c r="K1095" s="211" t="s">
        <v>1</v>
      </c>
      <c r="L1095" s="40"/>
      <c r="M1095" s="216" t="s">
        <v>1</v>
      </c>
      <c r="N1095" s="217" t="s">
        <v>40</v>
      </c>
      <c r="O1095" s="72"/>
      <c r="P1095" s="218">
        <f>O1095*H1095</f>
        <v>0</v>
      </c>
      <c r="Q1095" s="218">
        <v>0</v>
      </c>
      <c r="R1095" s="218">
        <f>Q1095*H1095</f>
        <v>0</v>
      </c>
      <c r="S1095" s="218">
        <v>0</v>
      </c>
      <c r="T1095" s="219">
        <f>S1095*H1095</f>
        <v>0</v>
      </c>
      <c r="U1095" s="35"/>
      <c r="V1095" s="35"/>
      <c r="W1095" s="35"/>
      <c r="X1095" s="35"/>
      <c r="Y1095" s="35"/>
      <c r="Z1095" s="35"/>
      <c r="AA1095" s="35"/>
      <c r="AB1095" s="35"/>
      <c r="AC1095" s="35"/>
      <c r="AD1095" s="35"/>
      <c r="AE1095" s="35"/>
      <c r="AR1095" s="220" t="s">
        <v>209</v>
      </c>
      <c r="AT1095" s="220" t="s">
        <v>205</v>
      </c>
      <c r="AU1095" s="220" t="s">
        <v>82</v>
      </c>
      <c r="AY1095" s="18" t="s">
        <v>203</v>
      </c>
      <c r="BE1095" s="221">
        <f>IF(N1095="základní",J1095,0)</f>
        <v>0</v>
      </c>
      <c r="BF1095" s="221">
        <f>IF(N1095="snížená",J1095,0)</f>
        <v>0</v>
      </c>
      <c r="BG1095" s="221">
        <f>IF(N1095="zákl. přenesená",J1095,0)</f>
        <v>0</v>
      </c>
      <c r="BH1095" s="221">
        <f>IF(N1095="sníž. přenesená",J1095,0)</f>
        <v>0</v>
      </c>
      <c r="BI1095" s="221">
        <f>IF(N1095="nulová",J1095,0)</f>
        <v>0</v>
      </c>
      <c r="BJ1095" s="18" t="s">
        <v>82</v>
      </c>
      <c r="BK1095" s="221">
        <f>ROUND(I1095*H1095,2)</f>
        <v>0</v>
      </c>
      <c r="BL1095" s="18" t="s">
        <v>209</v>
      </c>
      <c r="BM1095" s="220" t="s">
        <v>5584</v>
      </c>
    </row>
    <row r="1096" spans="1:65" s="13" customFormat="1" ht="11.25">
      <c r="B1096" s="222"/>
      <c r="C1096" s="223"/>
      <c r="D1096" s="224" t="s">
        <v>211</v>
      </c>
      <c r="E1096" s="225" t="s">
        <v>1</v>
      </c>
      <c r="F1096" s="226" t="s">
        <v>6693</v>
      </c>
      <c r="G1096" s="223"/>
      <c r="H1096" s="225" t="s">
        <v>1</v>
      </c>
      <c r="I1096" s="227"/>
      <c r="J1096" s="223"/>
      <c r="K1096" s="223"/>
      <c r="L1096" s="228"/>
      <c r="M1096" s="229"/>
      <c r="N1096" s="230"/>
      <c r="O1096" s="230"/>
      <c r="P1096" s="230"/>
      <c r="Q1096" s="230"/>
      <c r="R1096" s="230"/>
      <c r="S1096" s="230"/>
      <c r="T1096" s="231"/>
      <c r="AT1096" s="232" t="s">
        <v>211</v>
      </c>
      <c r="AU1096" s="232" t="s">
        <v>82</v>
      </c>
      <c r="AV1096" s="13" t="s">
        <v>82</v>
      </c>
      <c r="AW1096" s="13" t="s">
        <v>31</v>
      </c>
      <c r="AX1096" s="13" t="s">
        <v>75</v>
      </c>
      <c r="AY1096" s="232" t="s">
        <v>203</v>
      </c>
    </row>
    <row r="1097" spans="1:65" s="14" customFormat="1" ht="11.25">
      <c r="B1097" s="233"/>
      <c r="C1097" s="234"/>
      <c r="D1097" s="224" t="s">
        <v>211</v>
      </c>
      <c r="E1097" s="235" t="s">
        <v>1</v>
      </c>
      <c r="F1097" s="236" t="s">
        <v>82</v>
      </c>
      <c r="G1097" s="234"/>
      <c r="H1097" s="237">
        <v>1</v>
      </c>
      <c r="I1097" s="238"/>
      <c r="J1097" s="234"/>
      <c r="K1097" s="234"/>
      <c r="L1097" s="239"/>
      <c r="M1097" s="240"/>
      <c r="N1097" s="241"/>
      <c r="O1097" s="241"/>
      <c r="P1097" s="241"/>
      <c r="Q1097" s="241"/>
      <c r="R1097" s="241"/>
      <c r="S1097" s="241"/>
      <c r="T1097" s="242"/>
      <c r="AT1097" s="243" t="s">
        <v>211</v>
      </c>
      <c r="AU1097" s="243" t="s">
        <v>82</v>
      </c>
      <c r="AV1097" s="14" t="s">
        <v>84</v>
      </c>
      <c r="AW1097" s="14" t="s">
        <v>31</v>
      </c>
      <c r="AX1097" s="14" t="s">
        <v>75</v>
      </c>
      <c r="AY1097" s="243" t="s">
        <v>203</v>
      </c>
    </row>
    <row r="1098" spans="1:65" s="15" customFormat="1" ht="11.25">
      <c r="B1098" s="261"/>
      <c r="C1098" s="262"/>
      <c r="D1098" s="224" t="s">
        <v>211</v>
      </c>
      <c r="E1098" s="263" t="s">
        <v>1</v>
      </c>
      <c r="F1098" s="264" t="s">
        <v>5614</v>
      </c>
      <c r="G1098" s="262"/>
      <c r="H1098" s="265">
        <v>1</v>
      </c>
      <c r="I1098" s="266"/>
      <c r="J1098" s="262"/>
      <c r="K1098" s="262"/>
      <c r="L1098" s="267"/>
      <c r="M1098" s="268"/>
      <c r="N1098" s="269"/>
      <c r="O1098" s="269"/>
      <c r="P1098" s="269"/>
      <c r="Q1098" s="269"/>
      <c r="R1098" s="269"/>
      <c r="S1098" s="269"/>
      <c r="T1098" s="270"/>
      <c r="AT1098" s="271" t="s">
        <v>211</v>
      </c>
      <c r="AU1098" s="271" t="s">
        <v>82</v>
      </c>
      <c r="AV1098" s="15" t="s">
        <v>209</v>
      </c>
      <c r="AW1098" s="15" t="s">
        <v>31</v>
      </c>
      <c r="AX1098" s="15" t="s">
        <v>82</v>
      </c>
      <c r="AY1098" s="271" t="s">
        <v>203</v>
      </c>
    </row>
    <row r="1099" spans="1:65" s="2" customFormat="1" ht="33" customHeight="1">
      <c r="A1099" s="35"/>
      <c r="B1099" s="36"/>
      <c r="C1099" s="209" t="s">
        <v>3593</v>
      </c>
      <c r="D1099" s="209" t="s">
        <v>205</v>
      </c>
      <c r="E1099" s="210" t="s">
        <v>6962</v>
      </c>
      <c r="F1099" s="211" t="s">
        <v>6690</v>
      </c>
      <c r="G1099" s="212" t="s">
        <v>208</v>
      </c>
      <c r="H1099" s="213">
        <v>1</v>
      </c>
      <c r="I1099" s="214"/>
      <c r="J1099" s="215">
        <f>ROUND(I1099*H1099,2)</f>
        <v>0</v>
      </c>
      <c r="K1099" s="211" t="s">
        <v>1</v>
      </c>
      <c r="L1099" s="40"/>
      <c r="M1099" s="216" t="s">
        <v>1</v>
      </c>
      <c r="N1099" s="217" t="s">
        <v>40</v>
      </c>
      <c r="O1099" s="72"/>
      <c r="P1099" s="218">
        <f>O1099*H1099</f>
        <v>0</v>
      </c>
      <c r="Q1099" s="218">
        <v>0</v>
      </c>
      <c r="R1099" s="218">
        <f>Q1099*H1099</f>
        <v>0</v>
      </c>
      <c r="S1099" s="218">
        <v>0</v>
      </c>
      <c r="T1099" s="219">
        <f>S1099*H1099</f>
        <v>0</v>
      </c>
      <c r="U1099" s="35"/>
      <c r="V1099" s="35"/>
      <c r="W1099" s="35"/>
      <c r="X1099" s="35"/>
      <c r="Y1099" s="35"/>
      <c r="Z1099" s="35"/>
      <c r="AA1099" s="35"/>
      <c r="AB1099" s="35"/>
      <c r="AC1099" s="35"/>
      <c r="AD1099" s="35"/>
      <c r="AE1099" s="35"/>
      <c r="AR1099" s="220" t="s">
        <v>209</v>
      </c>
      <c r="AT1099" s="220" t="s">
        <v>205</v>
      </c>
      <c r="AU1099" s="220" t="s">
        <v>82</v>
      </c>
      <c r="AY1099" s="18" t="s">
        <v>203</v>
      </c>
      <c r="BE1099" s="221">
        <f>IF(N1099="základní",J1099,0)</f>
        <v>0</v>
      </c>
      <c r="BF1099" s="221">
        <f>IF(N1099="snížená",J1099,0)</f>
        <v>0</v>
      </c>
      <c r="BG1099" s="221">
        <f>IF(N1099="zákl. přenesená",J1099,0)</f>
        <v>0</v>
      </c>
      <c r="BH1099" s="221">
        <f>IF(N1099="sníž. přenesená",J1099,0)</f>
        <v>0</v>
      </c>
      <c r="BI1099" s="221">
        <f>IF(N1099="nulová",J1099,0)</f>
        <v>0</v>
      </c>
      <c r="BJ1099" s="18" t="s">
        <v>82</v>
      </c>
      <c r="BK1099" s="221">
        <f>ROUND(I1099*H1099,2)</f>
        <v>0</v>
      </c>
      <c r="BL1099" s="18" t="s">
        <v>209</v>
      </c>
      <c r="BM1099" s="220" t="s">
        <v>5599</v>
      </c>
    </row>
    <row r="1100" spans="1:65" s="13" customFormat="1" ht="11.25">
      <c r="B1100" s="222"/>
      <c r="C1100" s="223"/>
      <c r="D1100" s="224" t="s">
        <v>211</v>
      </c>
      <c r="E1100" s="225" t="s">
        <v>1</v>
      </c>
      <c r="F1100" s="226" t="s">
        <v>6693</v>
      </c>
      <c r="G1100" s="223"/>
      <c r="H1100" s="225" t="s">
        <v>1</v>
      </c>
      <c r="I1100" s="227"/>
      <c r="J1100" s="223"/>
      <c r="K1100" s="223"/>
      <c r="L1100" s="228"/>
      <c r="M1100" s="229"/>
      <c r="N1100" s="230"/>
      <c r="O1100" s="230"/>
      <c r="P1100" s="230"/>
      <c r="Q1100" s="230"/>
      <c r="R1100" s="230"/>
      <c r="S1100" s="230"/>
      <c r="T1100" s="231"/>
      <c r="AT1100" s="232" t="s">
        <v>211</v>
      </c>
      <c r="AU1100" s="232" t="s">
        <v>82</v>
      </c>
      <c r="AV1100" s="13" t="s">
        <v>82</v>
      </c>
      <c r="AW1100" s="13" t="s">
        <v>31</v>
      </c>
      <c r="AX1100" s="13" t="s">
        <v>75</v>
      </c>
      <c r="AY1100" s="232" t="s">
        <v>203</v>
      </c>
    </row>
    <row r="1101" spans="1:65" s="14" customFormat="1" ht="11.25">
      <c r="B1101" s="233"/>
      <c r="C1101" s="234"/>
      <c r="D1101" s="224" t="s">
        <v>211</v>
      </c>
      <c r="E1101" s="235" t="s">
        <v>1</v>
      </c>
      <c r="F1101" s="236" t="s">
        <v>82</v>
      </c>
      <c r="G1101" s="234"/>
      <c r="H1101" s="237">
        <v>1</v>
      </c>
      <c r="I1101" s="238"/>
      <c r="J1101" s="234"/>
      <c r="K1101" s="234"/>
      <c r="L1101" s="239"/>
      <c r="M1101" s="240"/>
      <c r="N1101" s="241"/>
      <c r="O1101" s="241"/>
      <c r="P1101" s="241"/>
      <c r="Q1101" s="241"/>
      <c r="R1101" s="241"/>
      <c r="S1101" s="241"/>
      <c r="T1101" s="242"/>
      <c r="AT1101" s="243" t="s">
        <v>211</v>
      </c>
      <c r="AU1101" s="243" t="s">
        <v>82</v>
      </c>
      <c r="AV1101" s="14" t="s">
        <v>84</v>
      </c>
      <c r="AW1101" s="14" t="s">
        <v>31</v>
      </c>
      <c r="AX1101" s="14" t="s">
        <v>75</v>
      </c>
      <c r="AY1101" s="243" t="s">
        <v>203</v>
      </c>
    </row>
    <row r="1102" spans="1:65" s="15" customFormat="1" ht="11.25">
      <c r="B1102" s="261"/>
      <c r="C1102" s="262"/>
      <c r="D1102" s="224" t="s">
        <v>211</v>
      </c>
      <c r="E1102" s="263" t="s">
        <v>1</v>
      </c>
      <c r="F1102" s="264" t="s">
        <v>5614</v>
      </c>
      <c r="G1102" s="262"/>
      <c r="H1102" s="265">
        <v>1</v>
      </c>
      <c r="I1102" s="266"/>
      <c r="J1102" s="262"/>
      <c r="K1102" s="262"/>
      <c r="L1102" s="267"/>
      <c r="M1102" s="268"/>
      <c r="N1102" s="269"/>
      <c r="O1102" s="269"/>
      <c r="P1102" s="269"/>
      <c r="Q1102" s="269"/>
      <c r="R1102" s="269"/>
      <c r="S1102" s="269"/>
      <c r="T1102" s="270"/>
      <c r="AT1102" s="271" t="s">
        <v>211</v>
      </c>
      <c r="AU1102" s="271" t="s">
        <v>82</v>
      </c>
      <c r="AV1102" s="15" t="s">
        <v>209</v>
      </c>
      <c r="AW1102" s="15" t="s">
        <v>31</v>
      </c>
      <c r="AX1102" s="15" t="s">
        <v>82</v>
      </c>
      <c r="AY1102" s="271" t="s">
        <v>203</v>
      </c>
    </row>
    <row r="1103" spans="1:65" s="2" customFormat="1" ht="33" customHeight="1">
      <c r="A1103" s="35"/>
      <c r="B1103" s="36"/>
      <c r="C1103" s="209" t="s">
        <v>3598</v>
      </c>
      <c r="D1103" s="209" t="s">
        <v>205</v>
      </c>
      <c r="E1103" s="210" t="s">
        <v>6963</v>
      </c>
      <c r="F1103" s="211" t="s">
        <v>6697</v>
      </c>
      <c r="G1103" s="212" t="s">
        <v>208</v>
      </c>
      <c r="H1103" s="213">
        <v>17</v>
      </c>
      <c r="I1103" s="214"/>
      <c r="J1103" s="215">
        <f>ROUND(I1103*H1103,2)</f>
        <v>0</v>
      </c>
      <c r="K1103" s="211" t="s">
        <v>1</v>
      </c>
      <c r="L1103" s="40"/>
      <c r="M1103" s="216" t="s">
        <v>1</v>
      </c>
      <c r="N1103" s="217" t="s">
        <v>40</v>
      </c>
      <c r="O1103" s="72"/>
      <c r="P1103" s="218">
        <f>O1103*H1103</f>
        <v>0</v>
      </c>
      <c r="Q1103" s="218">
        <v>0</v>
      </c>
      <c r="R1103" s="218">
        <f>Q1103*H1103</f>
        <v>0</v>
      </c>
      <c r="S1103" s="218">
        <v>0</v>
      </c>
      <c r="T1103" s="219">
        <f>S1103*H1103</f>
        <v>0</v>
      </c>
      <c r="U1103" s="35"/>
      <c r="V1103" s="35"/>
      <c r="W1103" s="35"/>
      <c r="X1103" s="35"/>
      <c r="Y1103" s="35"/>
      <c r="Z1103" s="35"/>
      <c r="AA1103" s="35"/>
      <c r="AB1103" s="35"/>
      <c r="AC1103" s="35"/>
      <c r="AD1103" s="35"/>
      <c r="AE1103" s="35"/>
      <c r="AR1103" s="220" t="s">
        <v>209</v>
      </c>
      <c r="AT1103" s="220" t="s">
        <v>205</v>
      </c>
      <c r="AU1103" s="220" t="s">
        <v>82</v>
      </c>
      <c r="AY1103" s="18" t="s">
        <v>203</v>
      </c>
      <c r="BE1103" s="221">
        <f>IF(N1103="základní",J1103,0)</f>
        <v>0</v>
      </c>
      <c r="BF1103" s="221">
        <f>IF(N1103="snížená",J1103,0)</f>
        <v>0</v>
      </c>
      <c r="BG1103" s="221">
        <f>IF(N1103="zákl. přenesená",J1103,0)</f>
        <v>0</v>
      </c>
      <c r="BH1103" s="221">
        <f>IF(N1103="sníž. přenesená",J1103,0)</f>
        <v>0</v>
      </c>
      <c r="BI1103" s="221">
        <f>IF(N1103="nulová",J1103,0)</f>
        <v>0</v>
      </c>
      <c r="BJ1103" s="18" t="s">
        <v>82</v>
      </c>
      <c r="BK1103" s="221">
        <f>ROUND(I1103*H1103,2)</f>
        <v>0</v>
      </c>
      <c r="BL1103" s="18" t="s">
        <v>209</v>
      </c>
      <c r="BM1103" s="220" t="s">
        <v>6964</v>
      </c>
    </row>
    <row r="1104" spans="1:65" s="13" customFormat="1" ht="11.25">
      <c r="B1104" s="222"/>
      <c r="C1104" s="223"/>
      <c r="D1104" s="224" t="s">
        <v>211</v>
      </c>
      <c r="E1104" s="225" t="s">
        <v>1</v>
      </c>
      <c r="F1104" s="226" t="s">
        <v>6965</v>
      </c>
      <c r="G1104" s="223"/>
      <c r="H1104" s="225" t="s">
        <v>1</v>
      </c>
      <c r="I1104" s="227"/>
      <c r="J1104" s="223"/>
      <c r="K1104" s="223"/>
      <c r="L1104" s="228"/>
      <c r="M1104" s="229"/>
      <c r="N1104" s="230"/>
      <c r="O1104" s="230"/>
      <c r="P1104" s="230"/>
      <c r="Q1104" s="230"/>
      <c r="R1104" s="230"/>
      <c r="S1104" s="230"/>
      <c r="T1104" s="231"/>
      <c r="AT1104" s="232" t="s">
        <v>211</v>
      </c>
      <c r="AU1104" s="232" t="s">
        <v>82</v>
      </c>
      <c r="AV1104" s="13" t="s">
        <v>82</v>
      </c>
      <c r="AW1104" s="13" t="s">
        <v>31</v>
      </c>
      <c r="AX1104" s="13" t="s">
        <v>75</v>
      </c>
      <c r="AY1104" s="232" t="s">
        <v>203</v>
      </c>
    </row>
    <row r="1105" spans="1:65" s="14" customFormat="1" ht="11.25">
      <c r="B1105" s="233"/>
      <c r="C1105" s="234"/>
      <c r="D1105" s="224" t="s">
        <v>211</v>
      </c>
      <c r="E1105" s="235" t="s">
        <v>1</v>
      </c>
      <c r="F1105" s="236" t="s">
        <v>421</v>
      </c>
      <c r="G1105" s="234"/>
      <c r="H1105" s="237">
        <v>17</v>
      </c>
      <c r="I1105" s="238"/>
      <c r="J1105" s="234"/>
      <c r="K1105" s="234"/>
      <c r="L1105" s="239"/>
      <c r="M1105" s="240"/>
      <c r="N1105" s="241"/>
      <c r="O1105" s="241"/>
      <c r="P1105" s="241"/>
      <c r="Q1105" s="241"/>
      <c r="R1105" s="241"/>
      <c r="S1105" s="241"/>
      <c r="T1105" s="242"/>
      <c r="AT1105" s="243" t="s">
        <v>211</v>
      </c>
      <c r="AU1105" s="243" t="s">
        <v>82</v>
      </c>
      <c r="AV1105" s="14" t="s">
        <v>84</v>
      </c>
      <c r="AW1105" s="14" t="s">
        <v>31</v>
      </c>
      <c r="AX1105" s="14" t="s">
        <v>75</v>
      </c>
      <c r="AY1105" s="243" t="s">
        <v>203</v>
      </c>
    </row>
    <row r="1106" spans="1:65" s="15" customFormat="1" ht="11.25">
      <c r="B1106" s="261"/>
      <c r="C1106" s="262"/>
      <c r="D1106" s="224" t="s">
        <v>211</v>
      </c>
      <c r="E1106" s="263" t="s">
        <v>1</v>
      </c>
      <c r="F1106" s="264" t="s">
        <v>5614</v>
      </c>
      <c r="G1106" s="262"/>
      <c r="H1106" s="265">
        <v>17</v>
      </c>
      <c r="I1106" s="266"/>
      <c r="J1106" s="262"/>
      <c r="K1106" s="262"/>
      <c r="L1106" s="267"/>
      <c r="M1106" s="268"/>
      <c r="N1106" s="269"/>
      <c r="O1106" s="269"/>
      <c r="P1106" s="269"/>
      <c r="Q1106" s="269"/>
      <c r="R1106" s="269"/>
      <c r="S1106" s="269"/>
      <c r="T1106" s="270"/>
      <c r="AT1106" s="271" t="s">
        <v>211</v>
      </c>
      <c r="AU1106" s="271" t="s">
        <v>82</v>
      </c>
      <c r="AV1106" s="15" t="s">
        <v>209</v>
      </c>
      <c r="AW1106" s="15" t="s">
        <v>31</v>
      </c>
      <c r="AX1106" s="15" t="s">
        <v>82</v>
      </c>
      <c r="AY1106" s="271" t="s">
        <v>203</v>
      </c>
    </row>
    <row r="1107" spans="1:65" s="2" customFormat="1" ht="16.5" customHeight="1">
      <c r="A1107" s="35"/>
      <c r="B1107" s="36"/>
      <c r="C1107" s="209" t="s">
        <v>3602</v>
      </c>
      <c r="D1107" s="209" t="s">
        <v>205</v>
      </c>
      <c r="E1107" s="210" t="s">
        <v>6966</v>
      </c>
      <c r="F1107" s="211" t="s">
        <v>6700</v>
      </c>
      <c r="G1107" s="212" t="s">
        <v>208</v>
      </c>
      <c r="H1107" s="213">
        <v>17</v>
      </c>
      <c r="I1107" s="214"/>
      <c r="J1107" s="215">
        <f>ROUND(I1107*H1107,2)</f>
        <v>0</v>
      </c>
      <c r="K1107" s="211" t="s">
        <v>1</v>
      </c>
      <c r="L1107" s="40"/>
      <c r="M1107" s="216" t="s">
        <v>1</v>
      </c>
      <c r="N1107" s="217" t="s">
        <v>40</v>
      </c>
      <c r="O1107" s="72"/>
      <c r="P1107" s="218">
        <f>O1107*H1107</f>
        <v>0</v>
      </c>
      <c r="Q1107" s="218">
        <v>0</v>
      </c>
      <c r="R1107" s="218">
        <f>Q1107*H1107</f>
        <v>0</v>
      </c>
      <c r="S1107" s="218">
        <v>0</v>
      </c>
      <c r="T1107" s="219">
        <f>S1107*H1107</f>
        <v>0</v>
      </c>
      <c r="U1107" s="35"/>
      <c r="V1107" s="35"/>
      <c r="W1107" s="35"/>
      <c r="X1107" s="35"/>
      <c r="Y1107" s="35"/>
      <c r="Z1107" s="35"/>
      <c r="AA1107" s="35"/>
      <c r="AB1107" s="35"/>
      <c r="AC1107" s="35"/>
      <c r="AD1107" s="35"/>
      <c r="AE1107" s="35"/>
      <c r="AR1107" s="220" t="s">
        <v>209</v>
      </c>
      <c r="AT1107" s="220" t="s">
        <v>205</v>
      </c>
      <c r="AU1107" s="220" t="s">
        <v>82</v>
      </c>
      <c r="AY1107" s="18" t="s">
        <v>203</v>
      </c>
      <c r="BE1107" s="221">
        <f>IF(N1107="základní",J1107,0)</f>
        <v>0</v>
      </c>
      <c r="BF1107" s="221">
        <f>IF(N1107="snížená",J1107,0)</f>
        <v>0</v>
      </c>
      <c r="BG1107" s="221">
        <f>IF(N1107="zákl. přenesená",J1107,0)</f>
        <v>0</v>
      </c>
      <c r="BH1107" s="221">
        <f>IF(N1107="sníž. přenesená",J1107,0)</f>
        <v>0</v>
      </c>
      <c r="BI1107" s="221">
        <f>IF(N1107="nulová",J1107,0)</f>
        <v>0</v>
      </c>
      <c r="BJ1107" s="18" t="s">
        <v>82</v>
      </c>
      <c r="BK1107" s="221">
        <f>ROUND(I1107*H1107,2)</f>
        <v>0</v>
      </c>
      <c r="BL1107" s="18" t="s">
        <v>209</v>
      </c>
      <c r="BM1107" s="220" t="s">
        <v>5823</v>
      </c>
    </row>
    <row r="1108" spans="1:65" s="13" customFormat="1" ht="11.25">
      <c r="B1108" s="222"/>
      <c r="C1108" s="223"/>
      <c r="D1108" s="224" t="s">
        <v>211</v>
      </c>
      <c r="E1108" s="225" t="s">
        <v>1</v>
      </c>
      <c r="F1108" s="226" t="s">
        <v>6965</v>
      </c>
      <c r="G1108" s="223"/>
      <c r="H1108" s="225" t="s">
        <v>1</v>
      </c>
      <c r="I1108" s="227"/>
      <c r="J1108" s="223"/>
      <c r="K1108" s="223"/>
      <c r="L1108" s="228"/>
      <c r="M1108" s="229"/>
      <c r="N1108" s="230"/>
      <c r="O1108" s="230"/>
      <c r="P1108" s="230"/>
      <c r="Q1108" s="230"/>
      <c r="R1108" s="230"/>
      <c r="S1108" s="230"/>
      <c r="T1108" s="231"/>
      <c r="AT1108" s="232" t="s">
        <v>211</v>
      </c>
      <c r="AU1108" s="232" t="s">
        <v>82</v>
      </c>
      <c r="AV1108" s="13" t="s">
        <v>82</v>
      </c>
      <c r="AW1108" s="13" t="s">
        <v>31</v>
      </c>
      <c r="AX1108" s="13" t="s">
        <v>75</v>
      </c>
      <c r="AY1108" s="232" t="s">
        <v>203</v>
      </c>
    </row>
    <row r="1109" spans="1:65" s="14" customFormat="1" ht="11.25">
      <c r="B1109" s="233"/>
      <c r="C1109" s="234"/>
      <c r="D1109" s="224" t="s">
        <v>211</v>
      </c>
      <c r="E1109" s="235" t="s">
        <v>1</v>
      </c>
      <c r="F1109" s="236" t="s">
        <v>421</v>
      </c>
      <c r="G1109" s="234"/>
      <c r="H1109" s="237">
        <v>17</v>
      </c>
      <c r="I1109" s="238"/>
      <c r="J1109" s="234"/>
      <c r="K1109" s="234"/>
      <c r="L1109" s="239"/>
      <c r="M1109" s="240"/>
      <c r="N1109" s="241"/>
      <c r="O1109" s="241"/>
      <c r="P1109" s="241"/>
      <c r="Q1109" s="241"/>
      <c r="R1109" s="241"/>
      <c r="S1109" s="241"/>
      <c r="T1109" s="242"/>
      <c r="AT1109" s="243" t="s">
        <v>211</v>
      </c>
      <c r="AU1109" s="243" t="s">
        <v>82</v>
      </c>
      <c r="AV1109" s="14" t="s">
        <v>84</v>
      </c>
      <c r="AW1109" s="14" t="s">
        <v>31</v>
      </c>
      <c r="AX1109" s="14" t="s">
        <v>75</v>
      </c>
      <c r="AY1109" s="243" t="s">
        <v>203</v>
      </c>
    </row>
    <row r="1110" spans="1:65" s="15" customFormat="1" ht="11.25">
      <c r="B1110" s="261"/>
      <c r="C1110" s="262"/>
      <c r="D1110" s="224" t="s">
        <v>211</v>
      </c>
      <c r="E1110" s="263" t="s">
        <v>1</v>
      </c>
      <c r="F1110" s="264" t="s">
        <v>5614</v>
      </c>
      <c r="G1110" s="262"/>
      <c r="H1110" s="265">
        <v>17</v>
      </c>
      <c r="I1110" s="266"/>
      <c r="J1110" s="262"/>
      <c r="K1110" s="262"/>
      <c r="L1110" s="267"/>
      <c r="M1110" s="268"/>
      <c r="N1110" s="269"/>
      <c r="O1110" s="269"/>
      <c r="P1110" s="269"/>
      <c r="Q1110" s="269"/>
      <c r="R1110" s="269"/>
      <c r="S1110" s="269"/>
      <c r="T1110" s="270"/>
      <c r="AT1110" s="271" t="s">
        <v>211</v>
      </c>
      <c r="AU1110" s="271" t="s">
        <v>82</v>
      </c>
      <c r="AV1110" s="15" t="s">
        <v>209</v>
      </c>
      <c r="AW1110" s="15" t="s">
        <v>31</v>
      </c>
      <c r="AX1110" s="15" t="s">
        <v>82</v>
      </c>
      <c r="AY1110" s="271" t="s">
        <v>203</v>
      </c>
    </row>
    <row r="1111" spans="1:65" s="2" customFormat="1" ht="21.75" customHeight="1">
      <c r="A1111" s="35"/>
      <c r="B1111" s="36"/>
      <c r="C1111" s="209" t="s">
        <v>3606</v>
      </c>
      <c r="D1111" s="209" t="s">
        <v>205</v>
      </c>
      <c r="E1111" s="210" t="s">
        <v>6967</v>
      </c>
      <c r="F1111" s="211" t="s">
        <v>6968</v>
      </c>
      <c r="G1111" s="212" t="s">
        <v>208</v>
      </c>
      <c r="H1111" s="213">
        <v>2</v>
      </c>
      <c r="I1111" s="214"/>
      <c r="J1111" s="215">
        <f>ROUND(I1111*H1111,2)</f>
        <v>0</v>
      </c>
      <c r="K1111" s="211" t="s">
        <v>1</v>
      </c>
      <c r="L1111" s="40"/>
      <c r="M1111" s="216" t="s">
        <v>1</v>
      </c>
      <c r="N1111" s="217" t="s">
        <v>40</v>
      </c>
      <c r="O1111" s="72"/>
      <c r="P1111" s="218">
        <f>O1111*H1111</f>
        <v>0</v>
      </c>
      <c r="Q1111" s="218">
        <v>0</v>
      </c>
      <c r="R1111" s="218">
        <f>Q1111*H1111</f>
        <v>0</v>
      </c>
      <c r="S1111" s="218">
        <v>0</v>
      </c>
      <c r="T1111" s="219">
        <f>S1111*H1111</f>
        <v>0</v>
      </c>
      <c r="U1111" s="35"/>
      <c r="V1111" s="35"/>
      <c r="W1111" s="35"/>
      <c r="X1111" s="35"/>
      <c r="Y1111" s="35"/>
      <c r="Z1111" s="35"/>
      <c r="AA1111" s="35"/>
      <c r="AB1111" s="35"/>
      <c r="AC1111" s="35"/>
      <c r="AD1111" s="35"/>
      <c r="AE1111" s="35"/>
      <c r="AR1111" s="220" t="s">
        <v>209</v>
      </c>
      <c r="AT1111" s="220" t="s">
        <v>205</v>
      </c>
      <c r="AU1111" s="220" t="s">
        <v>82</v>
      </c>
      <c r="AY1111" s="18" t="s">
        <v>203</v>
      </c>
      <c r="BE1111" s="221">
        <f>IF(N1111="základní",J1111,0)</f>
        <v>0</v>
      </c>
      <c r="BF1111" s="221">
        <f>IF(N1111="snížená",J1111,0)</f>
        <v>0</v>
      </c>
      <c r="BG1111" s="221">
        <f>IF(N1111="zákl. přenesená",J1111,0)</f>
        <v>0</v>
      </c>
      <c r="BH1111" s="221">
        <f>IF(N1111="sníž. přenesená",J1111,0)</f>
        <v>0</v>
      </c>
      <c r="BI1111" s="221">
        <f>IF(N1111="nulová",J1111,0)</f>
        <v>0</v>
      </c>
      <c r="BJ1111" s="18" t="s">
        <v>82</v>
      </c>
      <c r="BK1111" s="221">
        <f>ROUND(I1111*H1111,2)</f>
        <v>0</v>
      </c>
      <c r="BL1111" s="18" t="s">
        <v>209</v>
      </c>
      <c r="BM1111" s="220" t="s">
        <v>6969</v>
      </c>
    </row>
    <row r="1112" spans="1:65" s="13" customFormat="1" ht="11.25">
      <c r="B1112" s="222"/>
      <c r="C1112" s="223"/>
      <c r="D1112" s="224" t="s">
        <v>211</v>
      </c>
      <c r="E1112" s="225" t="s">
        <v>1</v>
      </c>
      <c r="F1112" s="226" t="s">
        <v>6703</v>
      </c>
      <c r="G1112" s="223"/>
      <c r="H1112" s="225" t="s">
        <v>1</v>
      </c>
      <c r="I1112" s="227"/>
      <c r="J1112" s="223"/>
      <c r="K1112" s="223"/>
      <c r="L1112" s="228"/>
      <c r="M1112" s="229"/>
      <c r="N1112" s="230"/>
      <c r="O1112" s="230"/>
      <c r="P1112" s="230"/>
      <c r="Q1112" s="230"/>
      <c r="R1112" s="230"/>
      <c r="S1112" s="230"/>
      <c r="T1112" s="231"/>
      <c r="AT1112" s="232" t="s">
        <v>211</v>
      </c>
      <c r="AU1112" s="232" t="s">
        <v>82</v>
      </c>
      <c r="AV1112" s="13" t="s">
        <v>82</v>
      </c>
      <c r="AW1112" s="13" t="s">
        <v>31</v>
      </c>
      <c r="AX1112" s="13" t="s">
        <v>75</v>
      </c>
      <c r="AY1112" s="232" t="s">
        <v>203</v>
      </c>
    </row>
    <row r="1113" spans="1:65" s="13" customFormat="1" ht="11.25">
      <c r="B1113" s="222"/>
      <c r="C1113" s="223"/>
      <c r="D1113" s="224" t="s">
        <v>211</v>
      </c>
      <c r="E1113" s="225" t="s">
        <v>1</v>
      </c>
      <c r="F1113" s="226" t="s">
        <v>6704</v>
      </c>
      <c r="G1113" s="223"/>
      <c r="H1113" s="225" t="s">
        <v>1</v>
      </c>
      <c r="I1113" s="227"/>
      <c r="J1113" s="223"/>
      <c r="K1113" s="223"/>
      <c r="L1113" s="228"/>
      <c r="M1113" s="229"/>
      <c r="N1113" s="230"/>
      <c r="O1113" s="230"/>
      <c r="P1113" s="230"/>
      <c r="Q1113" s="230"/>
      <c r="R1113" s="230"/>
      <c r="S1113" s="230"/>
      <c r="T1113" s="231"/>
      <c r="AT1113" s="232" t="s">
        <v>211</v>
      </c>
      <c r="AU1113" s="232" t="s">
        <v>82</v>
      </c>
      <c r="AV1113" s="13" t="s">
        <v>82</v>
      </c>
      <c r="AW1113" s="13" t="s">
        <v>31</v>
      </c>
      <c r="AX1113" s="13" t="s">
        <v>75</v>
      </c>
      <c r="AY1113" s="232" t="s">
        <v>203</v>
      </c>
    </row>
    <row r="1114" spans="1:65" s="13" customFormat="1" ht="11.25">
      <c r="B1114" s="222"/>
      <c r="C1114" s="223"/>
      <c r="D1114" s="224" t="s">
        <v>211</v>
      </c>
      <c r="E1114" s="225" t="s">
        <v>1</v>
      </c>
      <c r="F1114" s="226" t="s">
        <v>6705</v>
      </c>
      <c r="G1114" s="223"/>
      <c r="H1114" s="225" t="s">
        <v>1</v>
      </c>
      <c r="I1114" s="227"/>
      <c r="J1114" s="223"/>
      <c r="K1114" s="223"/>
      <c r="L1114" s="228"/>
      <c r="M1114" s="229"/>
      <c r="N1114" s="230"/>
      <c r="O1114" s="230"/>
      <c r="P1114" s="230"/>
      <c r="Q1114" s="230"/>
      <c r="R1114" s="230"/>
      <c r="S1114" s="230"/>
      <c r="T1114" s="231"/>
      <c r="AT1114" s="232" t="s">
        <v>211</v>
      </c>
      <c r="AU1114" s="232" t="s">
        <v>82</v>
      </c>
      <c r="AV1114" s="13" t="s">
        <v>82</v>
      </c>
      <c r="AW1114" s="13" t="s">
        <v>31</v>
      </c>
      <c r="AX1114" s="13" t="s">
        <v>75</v>
      </c>
      <c r="AY1114" s="232" t="s">
        <v>203</v>
      </c>
    </row>
    <row r="1115" spans="1:65" s="13" customFormat="1" ht="11.25">
      <c r="B1115" s="222"/>
      <c r="C1115" s="223"/>
      <c r="D1115" s="224" t="s">
        <v>211</v>
      </c>
      <c r="E1115" s="225" t="s">
        <v>1</v>
      </c>
      <c r="F1115" s="226" t="s">
        <v>6965</v>
      </c>
      <c r="G1115" s="223"/>
      <c r="H1115" s="225" t="s">
        <v>1</v>
      </c>
      <c r="I1115" s="227"/>
      <c r="J1115" s="223"/>
      <c r="K1115" s="223"/>
      <c r="L1115" s="228"/>
      <c r="M1115" s="229"/>
      <c r="N1115" s="230"/>
      <c r="O1115" s="230"/>
      <c r="P1115" s="230"/>
      <c r="Q1115" s="230"/>
      <c r="R1115" s="230"/>
      <c r="S1115" s="230"/>
      <c r="T1115" s="231"/>
      <c r="AT1115" s="232" t="s">
        <v>211</v>
      </c>
      <c r="AU1115" s="232" t="s">
        <v>82</v>
      </c>
      <c r="AV1115" s="13" t="s">
        <v>82</v>
      </c>
      <c r="AW1115" s="13" t="s">
        <v>31</v>
      </c>
      <c r="AX1115" s="13" t="s">
        <v>75</v>
      </c>
      <c r="AY1115" s="232" t="s">
        <v>203</v>
      </c>
    </row>
    <row r="1116" spans="1:65" s="14" customFormat="1" ht="11.25">
      <c r="B1116" s="233"/>
      <c r="C1116" s="234"/>
      <c r="D1116" s="224" t="s">
        <v>211</v>
      </c>
      <c r="E1116" s="235" t="s">
        <v>1</v>
      </c>
      <c r="F1116" s="236" t="s">
        <v>84</v>
      </c>
      <c r="G1116" s="234"/>
      <c r="H1116" s="237">
        <v>2</v>
      </c>
      <c r="I1116" s="238"/>
      <c r="J1116" s="234"/>
      <c r="K1116" s="234"/>
      <c r="L1116" s="239"/>
      <c r="M1116" s="240"/>
      <c r="N1116" s="241"/>
      <c r="O1116" s="241"/>
      <c r="P1116" s="241"/>
      <c r="Q1116" s="241"/>
      <c r="R1116" s="241"/>
      <c r="S1116" s="241"/>
      <c r="T1116" s="242"/>
      <c r="AT1116" s="243" t="s">
        <v>211</v>
      </c>
      <c r="AU1116" s="243" t="s">
        <v>82</v>
      </c>
      <c r="AV1116" s="14" t="s">
        <v>84</v>
      </c>
      <c r="AW1116" s="14" t="s">
        <v>31</v>
      </c>
      <c r="AX1116" s="14" t="s">
        <v>75</v>
      </c>
      <c r="AY1116" s="243" t="s">
        <v>203</v>
      </c>
    </row>
    <row r="1117" spans="1:65" s="15" customFormat="1" ht="11.25">
      <c r="B1117" s="261"/>
      <c r="C1117" s="262"/>
      <c r="D1117" s="224" t="s">
        <v>211</v>
      </c>
      <c r="E1117" s="263" t="s">
        <v>1</v>
      </c>
      <c r="F1117" s="264" t="s">
        <v>5614</v>
      </c>
      <c r="G1117" s="262"/>
      <c r="H1117" s="265">
        <v>2</v>
      </c>
      <c r="I1117" s="266"/>
      <c r="J1117" s="262"/>
      <c r="K1117" s="262"/>
      <c r="L1117" s="267"/>
      <c r="M1117" s="268"/>
      <c r="N1117" s="269"/>
      <c r="O1117" s="269"/>
      <c r="P1117" s="269"/>
      <c r="Q1117" s="269"/>
      <c r="R1117" s="269"/>
      <c r="S1117" s="269"/>
      <c r="T1117" s="270"/>
      <c r="AT1117" s="271" t="s">
        <v>211</v>
      </c>
      <c r="AU1117" s="271" t="s">
        <v>82</v>
      </c>
      <c r="AV1117" s="15" t="s">
        <v>209</v>
      </c>
      <c r="AW1117" s="15" t="s">
        <v>31</v>
      </c>
      <c r="AX1117" s="15" t="s">
        <v>82</v>
      </c>
      <c r="AY1117" s="271" t="s">
        <v>203</v>
      </c>
    </row>
    <row r="1118" spans="1:65" s="2" customFormat="1" ht="21.75" customHeight="1">
      <c r="A1118" s="35"/>
      <c r="B1118" s="36"/>
      <c r="C1118" s="209" t="s">
        <v>3611</v>
      </c>
      <c r="D1118" s="209" t="s">
        <v>205</v>
      </c>
      <c r="E1118" s="210" t="s">
        <v>6970</v>
      </c>
      <c r="F1118" s="211" t="s">
        <v>6971</v>
      </c>
      <c r="G1118" s="212" t="s">
        <v>208</v>
      </c>
      <c r="H1118" s="213">
        <v>2</v>
      </c>
      <c r="I1118" s="214"/>
      <c r="J1118" s="215">
        <f>ROUND(I1118*H1118,2)</f>
        <v>0</v>
      </c>
      <c r="K1118" s="211" t="s">
        <v>1</v>
      </c>
      <c r="L1118" s="40"/>
      <c r="M1118" s="216" t="s">
        <v>1</v>
      </c>
      <c r="N1118" s="217" t="s">
        <v>40</v>
      </c>
      <c r="O1118" s="72"/>
      <c r="P1118" s="218">
        <f>O1118*H1118</f>
        <v>0</v>
      </c>
      <c r="Q1118" s="218">
        <v>0</v>
      </c>
      <c r="R1118" s="218">
        <f>Q1118*H1118</f>
        <v>0</v>
      </c>
      <c r="S1118" s="218">
        <v>0</v>
      </c>
      <c r="T1118" s="219">
        <f>S1118*H1118</f>
        <v>0</v>
      </c>
      <c r="U1118" s="35"/>
      <c r="V1118" s="35"/>
      <c r="W1118" s="35"/>
      <c r="X1118" s="35"/>
      <c r="Y1118" s="35"/>
      <c r="Z1118" s="35"/>
      <c r="AA1118" s="35"/>
      <c r="AB1118" s="35"/>
      <c r="AC1118" s="35"/>
      <c r="AD1118" s="35"/>
      <c r="AE1118" s="35"/>
      <c r="AR1118" s="220" t="s">
        <v>209</v>
      </c>
      <c r="AT1118" s="220" t="s">
        <v>205</v>
      </c>
      <c r="AU1118" s="220" t="s">
        <v>82</v>
      </c>
      <c r="AY1118" s="18" t="s">
        <v>203</v>
      </c>
      <c r="BE1118" s="221">
        <f>IF(N1118="základní",J1118,0)</f>
        <v>0</v>
      </c>
      <c r="BF1118" s="221">
        <f>IF(N1118="snížená",J1118,0)</f>
        <v>0</v>
      </c>
      <c r="BG1118" s="221">
        <f>IF(N1118="zákl. přenesená",J1118,0)</f>
        <v>0</v>
      </c>
      <c r="BH1118" s="221">
        <f>IF(N1118="sníž. přenesená",J1118,0)</f>
        <v>0</v>
      </c>
      <c r="BI1118" s="221">
        <f>IF(N1118="nulová",J1118,0)</f>
        <v>0</v>
      </c>
      <c r="BJ1118" s="18" t="s">
        <v>82</v>
      </c>
      <c r="BK1118" s="221">
        <f>ROUND(I1118*H1118,2)</f>
        <v>0</v>
      </c>
      <c r="BL1118" s="18" t="s">
        <v>209</v>
      </c>
      <c r="BM1118" s="220" t="s">
        <v>6972</v>
      </c>
    </row>
    <row r="1119" spans="1:65" s="13" customFormat="1" ht="11.25">
      <c r="B1119" s="222"/>
      <c r="C1119" s="223"/>
      <c r="D1119" s="224" t="s">
        <v>211</v>
      </c>
      <c r="E1119" s="225" t="s">
        <v>1</v>
      </c>
      <c r="F1119" s="226" t="s">
        <v>6703</v>
      </c>
      <c r="G1119" s="223"/>
      <c r="H1119" s="225" t="s">
        <v>1</v>
      </c>
      <c r="I1119" s="227"/>
      <c r="J1119" s="223"/>
      <c r="K1119" s="223"/>
      <c r="L1119" s="228"/>
      <c r="M1119" s="229"/>
      <c r="N1119" s="230"/>
      <c r="O1119" s="230"/>
      <c r="P1119" s="230"/>
      <c r="Q1119" s="230"/>
      <c r="R1119" s="230"/>
      <c r="S1119" s="230"/>
      <c r="T1119" s="231"/>
      <c r="AT1119" s="232" t="s">
        <v>211</v>
      </c>
      <c r="AU1119" s="232" t="s">
        <v>82</v>
      </c>
      <c r="AV1119" s="13" t="s">
        <v>82</v>
      </c>
      <c r="AW1119" s="13" t="s">
        <v>31</v>
      </c>
      <c r="AX1119" s="13" t="s">
        <v>75</v>
      </c>
      <c r="AY1119" s="232" t="s">
        <v>203</v>
      </c>
    </row>
    <row r="1120" spans="1:65" s="13" customFormat="1" ht="11.25">
      <c r="B1120" s="222"/>
      <c r="C1120" s="223"/>
      <c r="D1120" s="224" t="s">
        <v>211</v>
      </c>
      <c r="E1120" s="225" t="s">
        <v>1</v>
      </c>
      <c r="F1120" s="226" t="s">
        <v>6965</v>
      </c>
      <c r="G1120" s="223"/>
      <c r="H1120" s="225" t="s">
        <v>1</v>
      </c>
      <c r="I1120" s="227"/>
      <c r="J1120" s="223"/>
      <c r="K1120" s="223"/>
      <c r="L1120" s="228"/>
      <c r="M1120" s="229"/>
      <c r="N1120" s="230"/>
      <c r="O1120" s="230"/>
      <c r="P1120" s="230"/>
      <c r="Q1120" s="230"/>
      <c r="R1120" s="230"/>
      <c r="S1120" s="230"/>
      <c r="T1120" s="231"/>
      <c r="AT1120" s="232" t="s">
        <v>211</v>
      </c>
      <c r="AU1120" s="232" t="s">
        <v>82</v>
      </c>
      <c r="AV1120" s="13" t="s">
        <v>82</v>
      </c>
      <c r="AW1120" s="13" t="s">
        <v>31</v>
      </c>
      <c r="AX1120" s="13" t="s">
        <v>75</v>
      </c>
      <c r="AY1120" s="232" t="s">
        <v>203</v>
      </c>
    </row>
    <row r="1121" spans="1:65" s="14" customFormat="1" ht="11.25">
      <c r="B1121" s="233"/>
      <c r="C1121" s="234"/>
      <c r="D1121" s="224" t="s">
        <v>211</v>
      </c>
      <c r="E1121" s="235" t="s">
        <v>1</v>
      </c>
      <c r="F1121" s="236" t="s">
        <v>84</v>
      </c>
      <c r="G1121" s="234"/>
      <c r="H1121" s="237">
        <v>2</v>
      </c>
      <c r="I1121" s="238"/>
      <c r="J1121" s="234"/>
      <c r="K1121" s="234"/>
      <c r="L1121" s="239"/>
      <c r="M1121" s="240"/>
      <c r="N1121" s="241"/>
      <c r="O1121" s="241"/>
      <c r="P1121" s="241"/>
      <c r="Q1121" s="241"/>
      <c r="R1121" s="241"/>
      <c r="S1121" s="241"/>
      <c r="T1121" s="242"/>
      <c r="AT1121" s="243" t="s">
        <v>211</v>
      </c>
      <c r="AU1121" s="243" t="s">
        <v>82</v>
      </c>
      <c r="AV1121" s="14" t="s">
        <v>84</v>
      </c>
      <c r="AW1121" s="14" t="s">
        <v>31</v>
      </c>
      <c r="AX1121" s="14" t="s">
        <v>75</v>
      </c>
      <c r="AY1121" s="243" t="s">
        <v>203</v>
      </c>
    </row>
    <row r="1122" spans="1:65" s="15" customFormat="1" ht="11.25">
      <c r="B1122" s="261"/>
      <c r="C1122" s="262"/>
      <c r="D1122" s="224" t="s">
        <v>211</v>
      </c>
      <c r="E1122" s="263" t="s">
        <v>1</v>
      </c>
      <c r="F1122" s="264" t="s">
        <v>5614</v>
      </c>
      <c r="G1122" s="262"/>
      <c r="H1122" s="265">
        <v>2</v>
      </c>
      <c r="I1122" s="266"/>
      <c r="J1122" s="262"/>
      <c r="K1122" s="262"/>
      <c r="L1122" s="267"/>
      <c r="M1122" s="268"/>
      <c r="N1122" s="269"/>
      <c r="O1122" s="269"/>
      <c r="P1122" s="269"/>
      <c r="Q1122" s="269"/>
      <c r="R1122" s="269"/>
      <c r="S1122" s="269"/>
      <c r="T1122" s="270"/>
      <c r="AT1122" s="271" t="s">
        <v>211</v>
      </c>
      <c r="AU1122" s="271" t="s">
        <v>82</v>
      </c>
      <c r="AV1122" s="15" t="s">
        <v>209</v>
      </c>
      <c r="AW1122" s="15" t="s">
        <v>31</v>
      </c>
      <c r="AX1122" s="15" t="s">
        <v>82</v>
      </c>
      <c r="AY1122" s="271" t="s">
        <v>203</v>
      </c>
    </row>
    <row r="1123" spans="1:65" s="2" customFormat="1" ht="21.75" customHeight="1">
      <c r="A1123" s="35"/>
      <c r="B1123" s="36"/>
      <c r="C1123" s="209" t="s">
        <v>3615</v>
      </c>
      <c r="D1123" s="209" t="s">
        <v>205</v>
      </c>
      <c r="E1123" s="210" t="s">
        <v>6973</v>
      </c>
      <c r="F1123" s="211" t="s">
        <v>6702</v>
      </c>
      <c r="G1123" s="212" t="s">
        <v>208</v>
      </c>
      <c r="H1123" s="213">
        <v>2</v>
      </c>
      <c r="I1123" s="214"/>
      <c r="J1123" s="215">
        <f>ROUND(I1123*H1123,2)</f>
        <v>0</v>
      </c>
      <c r="K1123" s="211" t="s">
        <v>1</v>
      </c>
      <c r="L1123" s="40"/>
      <c r="M1123" s="216" t="s">
        <v>1</v>
      </c>
      <c r="N1123" s="217" t="s">
        <v>40</v>
      </c>
      <c r="O1123" s="72"/>
      <c r="P1123" s="218">
        <f>O1123*H1123</f>
        <v>0</v>
      </c>
      <c r="Q1123" s="218">
        <v>0</v>
      </c>
      <c r="R1123" s="218">
        <f>Q1123*H1123</f>
        <v>0</v>
      </c>
      <c r="S1123" s="218">
        <v>0</v>
      </c>
      <c r="T1123" s="219">
        <f>S1123*H1123</f>
        <v>0</v>
      </c>
      <c r="U1123" s="35"/>
      <c r="V1123" s="35"/>
      <c r="W1123" s="35"/>
      <c r="X1123" s="35"/>
      <c r="Y1123" s="35"/>
      <c r="Z1123" s="35"/>
      <c r="AA1123" s="35"/>
      <c r="AB1123" s="35"/>
      <c r="AC1123" s="35"/>
      <c r="AD1123" s="35"/>
      <c r="AE1123" s="35"/>
      <c r="AR1123" s="220" t="s">
        <v>209</v>
      </c>
      <c r="AT1123" s="220" t="s">
        <v>205</v>
      </c>
      <c r="AU1123" s="220" t="s">
        <v>82</v>
      </c>
      <c r="AY1123" s="18" t="s">
        <v>203</v>
      </c>
      <c r="BE1123" s="221">
        <f>IF(N1123="základní",J1123,0)</f>
        <v>0</v>
      </c>
      <c r="BF1123" s="221">
        <f>IF(N1123="snížená",J1123,0)</f>
        <v>0</v>
      </c>
      <c r="BG1123" s="221">
        <f>IF(N1123="zákl. přenesená",J1123,0)</f>
        <v>0</v>
      </c>
      <c r="BH1123" s="221">
        <f>IF(N1123="sníž. přenesená",J1123,0)</f>
        <v>0</v>
      </c>
      <c r="BI1123" s="221">
        <f>IF(N1123="nulová",J1123,0)</f>
        <v>0</v>
      </c>
      <c r="BJ1123" s="18" t="s">
        <v>82</v>
      </c>
      <c r="BK1123" s="221">
        <f>ROUND(I1123*H1123,2)</f>
        <v>0</v>
      </c>
      <c r="BL1123" s="18" t="s">
        <v>209</v>
      </c>
      <c r="BM1123" s="220" t="s">
        <v>6974</v>
      </c>
    </row>
    <row r="1124" spans="1:65" s="13" customFormat="1" ht="11.25">
      <c r="B1124" s="222"/>
      <c r="C1124" s="223"/>
      <c r="D1124" s="224" t="s">
        <v>211</v>
      </c>
      <c r="E1124" s="225" t="s">
        <v>1</v>
      </c>
      <c r="F1124" s="226" t="s">
        <v>6703</v>
      </c>
      <c r="G1124" s="223"/>
      <c r="H1124" s="225" t="s">
        <v>1</v>
      </c>
      <c r="I1124" s="227"/>
      <c r="J1124" s="223"/>
      <c r="K1124" s="223"/>
      <c r="L1124" s="228"/>
      <c r="M1124" s="229"/>
      <c r="N1124" s="230"/>
      <c r="O1124" s="230"/>
      <c r="P1124" s="230"/>
      <c r="Q1124" s="230"/>
      <c r="R1124" s="230"/>
      <c r="S1124" s="230"/>
      <c r="T1124" s="231"/>
      <c r="AT1124" s="232" t="s">
        <v>211</v>
      </c>
      <c r="AU1124" s="232" t="s">
        <v>82</v>
      </c>
      <c r="AV1124" s="13" t="s">
        <v>82</v>
      </c>
      <c r="AW1124" s="13" t="s">
        <v>31</v>
      </c>
      <c r="AX1124" s="13" t="s">
        <v>75</v>
      </c>
      <c r="AY1124" s="232" t="s">
        <v>203</v>
      </c>
    </row>
    <row r="1125" spans="1:65" s="13" customFormat="1" ht="11.25">
      <c r="B1125" s="222"/>
      <c r="C1125" s="223"/>
      <c r="D1125" s="224" t="s">
        <v>211</v>
      </c>
      <c r="E1125" s="225" t="s">
        <v>1</v>
      </c>
      <c r="F1125" s="226" t="s">
        <v>6704</v>
      </c>
      <c r="G1125" s="223"/>
      <c r="H1125" s="225" t="s">
        <v>1</v>
      </c>
      <c r="I1125" s="227"/>
      <c r="J1125" s="223"/>
      <c r="K1125" s="223"/>
      <c r="L1125" s="228"/>
      <c r="M1125" s="229"/>
      <c r="N1125" s="230"/>
      <c r="O1125" s="230"/>
      <c r="P1125" s="230"/>
      <c r="Q1125" s="230"/>
      <c r="R1125" s="230"/>
      <c r="S1125" s="230"/>
      <c r="T1125" s="231"/>
      <c r="AT1125" s="232" t="s">
        <v>211</v>
      </c>
      <c r="AU1125" s="232" t="s">
        <v>82</v>
      </c>
      <c r="AV1125" s="13" t="s">
        <v>82</v>
      </c>
      <c r="AW1125" s="13" t="s">
        <v>31</v>
      </c>
      <c r="AX1125" s="13" t="s">
        <v>75</v>
      </c>
      <c r="AY1125" s="232" t="s">
        <v>203</v>
      </c>
    </row>
    <row r="1126" spans="1:65" s="13" customFormat="1" ht="11.25">
      <c r="B1126" s="222"/>
      <c r="C1126" s="223"/>
      <c r="D1126" s="224" t="s">
        <v>211</v>
      </c>
      <c r="E1126" s="225" t="s">
        <v>1</v>
      </c>
      <c r="F1126" s="226" t="s">
        <v>6705</v>
      </c>
      <c r="G1126" s="223"/>
      <c r="H1126" s="225" t="s">
        <v>1</v>
      </c>
      <c r="I1126" s="227"/>
      <c r="J1126" s="223"/>
      <c r="K1126" s="223"/>
      <c r="L1126" s="228"/>
      <c r="M1126" s="229"/>
      <c r="N1126" s="230"/>
      <c r="O1126" s="230"/>
      <c r="P1126" s="230"/>
      <c r="Q1126" s="230"/>
      <c r="R1126" s="230"/>
      <c r="S1126" s="230"/>
      <c r="T1126" s="231"/>
      <c r="AT1126" s="232" t="s">
        <v>211</v>
      </c>
      <c r="AU1126" s="232" t="s">
        <v>82</v>
      </c>
      <c r="AV1126" s="13" t="s">
        <v>82</v>
      </c>
      <c r="AW1126" s="13" t="s">
        <v>31</v>
      </c>
      <c r="AX1126" s="13" t="s">
        <v>75</v>
      </c>
      <c r="AY1126" s="232" t="s">
        <v>203</v>
      </c>
    </row>
    <row r="1127" spans="1:65" s="13" customFormat="1" ht="11.25">
      <c r="B1127" s="222"/>
      <c r="C1127" s="223"/>
      <c r="D1127" s="224" t="s">
        <v>211</v>
      </c>
      <c r="E1127" s="225" t="s">
        <v>1</v>
      </c>
      <c r="F1127" s="226" t="s">
        <v>6965</v>
      </c>
      <c r="G1127" s="223"/>
      <c r="H1127" s="225" t="s">
        <v>1</v>
      </c>
      <c r="I1127" s="227"/>
      <c r="J1127" s="223"/>
      <c r="K1127" s="223"/>
      <c r="L1127" s="228"/>
      <c r="M1127" s="229"/>
      <c r="N1127" s="230"/>
      <c r="O1127" s="230"/>
      <c r="P1127" s="230"/>
      <c r="Q1127" s="230"/>
      <c r="R1127" s="230"/>
      <c r="S1127" s="230"/>
      <c r="T1127" s="231"/>
      <c r="AT1127" s="232" t="s">
        <v>211</v>
      </c>
      <c r="AU1127" s="232" t="s">
        <v>82</v>
      </c>
      <c r="AV1127" s="13" t="s">
        <v>82</v>
      </c>
      <c r="AW1127" s="13" t="s">
        <v>31</v>
      </c>
      <c r="AX1127" s="13" t="s">
        <v>75</v>
      </c>
      <c r="AY1127" s="232" t="s">
        <v>203</v>
      </c>
    </row>
    <row r="1128" spans="1:65" s="14" customFormat="1" ht="11.25">
      <c r="B1128" s="233"/>
      <c r="C1128" s="234"/>
      <c r="D1128" s="224" t="s">
        <v>211</v>
      </c>
      <c r="E1128" s="235" t="s">
        <v>1</v>
      </c>
      <c r="F1128" s="236" t="s">
        <v>84</v>
      </c>
      <c r="G1128" s="234"/>
      <c r="H1128" s="237">
        <v>2</v>
      </c>
      <c r="I1128" s="238"/>
      <c r="J1128" s="234"/>
      <c r="K1128" s="234"/>
      <c r="L1128" s="239"/>
      <c r="M1128" s="240"/>
      <c r="N1128" s="241"/>
      <c r="O1128" s="241"/>
      <c r="P1128" s="241"/>
      <c r="Q1128" s="241"/>
      <c r="R1128" s="241"/>
      <c r="S1128" s="241"/>
      <c r="T1128" s="242"/>
      <c r="AT1128" s="243" t="s">
        <v>211</v>
      </c>
      <c r="AU1128" s="243" t="s">
        <v>82</v>
      </c>
      <c r="AV1128" s="14" t="s">
        <v>84</v>
      </c>
      <c r="AW1128" s="14" t="s">
        <v>31</v>
      </c>
      <c r="AX1128" s="14" t="s">
        <v>75</v>
      </c>
      <c r="AY1128" s="243" t="s">
        <v>203</v>
      </c>
    </row>
    <row r="1129" spans="1:65" s="15" customFormat="1" ht="11.25">
      <c r="B1129" s="261"/>
      <c r="C1129" s="262"/>
      <c r="D1129" s="224" t="s">
        <v>211</v>
      </c>
      <c r="E1129" s="263" t="s">
        <v>1</v>
      </c>
      <c r="F1129" s="264" t="s">
        <v>5614</v>
      </c>
      <c r="G1129" s="262"/>
      <c r="H1129" s="265">
        <v>2</v>
      </c>
      <c r="I1129" s="266"/>
      <c r="J1129" s="262"/>
      <c r="K1129" s="262"/>
      <c r="L1129" s="267"/>
      <c r="M1129" s="268"/>
      <c r="N1129" s="269"/>
      <c r="O1129" s="269"/>
      <c r="P1129" s="269"/>
      <c r="Q1129" s="269"/>
      <c r="R1129" s="269"/>
      <c r="S1129" s="269"/>
      <c r="T1129" s="270"/>
      <c r="AT1129" s="271" t="s">
        <v>211</v>
      </c>
      <c r="AU1129" s="271" t="s">
        <v>82</v>
      </c>
      <c r="AV1129" s="15" t="s">
        <v>209</v>
      </c>
      <c r="AW1129" s="15" t="s">
        <v>31</v>
      </c>
      <c r="AX1129" s="15" t="s">
        <v>82</v>
      </c>
      <c r="AY1129" s="271" t="s">
        <v>203</v>
      </c>
    </row>
    <row r="1130" spans="1:65" s="2" customFormat="1" ht="21.75" customHeight="1">
      <c r="A1130" s="35"/>
      <c r="B1130" s="36"/>
      <c r="C1130" s="209" t="s">
        <v>3620</v>
      </c>
      <c r="D1130" s="209" t="s">
        <v>205</v>
      </c>
      <c r="E1130" s="210" t="s">
        <v>6975</v>
      </c>
      <c r="F1130" s="211" t="s">
        <v>6707</v>
      </c>
      <c r="G1130" s="212" t="s">
        <v>208</v>
      </c>
      <c r="H1130" s="213">
        <v>2</v>
      </c>
      <c r="I1130" s="214"/>
      <c r="J1130" s="215">
        <f>ROUND(I1130*H1130,2)</f>
        <v>0</v>
      </c>
      <c r="K1130" s="211" t="s">
        <v>1</v>
      </c>
      <c r="L1130" s="40"/>
      <c r="M1130" s="216" t="s">
        <v>1</v>
      </c>
      <c r="N1130" s="217" t="s">
        <v>40</v>
      </c>
      <c r="O1130" s="72"/>
      <c r="P1130" s="218">
        <f>O1130*H1130</f>
        <v>0</v>
      </c>
      <c r="Q1130" s="218">
        <v>0</v>
      </c>
      <c r="R1130" s="218">
        <f>Q1130*H1130</f>
        <v>0</v>
      </c>
      <c r="S1130" s="218">
        <v>0</v>
      </c>
      <c r="T1130" s="219">
        <f>S1130*H1130</f>
        <v>0</v>
      </c>
      <c r="U1130" s="35"/>
      <c r="V1130" s="35"/>
      <c r="W1130" s="35"/>
      <c r="X1130" s="35"/>
      <c r="Y1130" s="35"/>
      <c r="Z1130" s="35"/>
      <c r="AA1130" s="35"/>
      <c r="AB1130" s="35"/>
      <c r="AC1130" s="35"/>
      <c r="AD1130" s="35"/>
      <c r="AE1130" s="35"/>
      <c r="AR1130" s="220" t="s">
        <v>209</v>
      </c>
      <c r="AT1130" s="220" t="s">
        <v>205</v>
      </c>
      <c r="AU1130" s="220" t="s">
        <v>82</v>
      </c>
      <c r="AY1130" s="18" t="s">
        <v>203</v>
      </c>
      <c r="BE1130" s="221">
        <f>IF(N1130="základní",J1130,0)</f>
        <v>0</v>
      </c>
      <c r="BF1130" s="221">
        <f>IF(N1130="snížená",J1130,0)</f>
        <v>0</v>
      </c>
      <c r="BG1130" s="221">
        <f>IF(N1130="zákl. přenesená",J1130,0)</f>
        <v>0</v>
      </c>
      <c r="BH1130" s="221">
        <f>IF(N1130="sníž. přenesená",J1130,0)</f>
        <v>0</v>
      </c>
      <c r="BI1130" s="221">
        <f>IF(N1130="nulová",J1130,0)</f>
        <v>0</v>
      </c>
      <c r="BJ1130" s="18" t="s">
        <v>82</v>
      </c>
      <c r="BK1130" s="221">
        <f>ROUND(I1130*H1130,2)</f>
        <v>0</v>
      </c>
      <c r="BL1130" s="18" t="s">
        <v>209</v>
      </c>
      <c r="BM1130" s="220" t="s">
        <v>6976</v>
      </c>
    </row>
    <row r="1131" spans="1:65" s="13" customFormat="1" ht="11.25">
      <c r="B1131" s="222"/>
      <c r="C1131" s="223"/>
      <c r="D1131" s="224" t="s">
        <v>211</v>
      </c>
      <c r="E1131" s="225" t="s">
        <v>1</v>
      </c>
      <c r="F1131" s="226" t="s">
        <v>6703</v>
      </c>
      <c r="G1131" s="223"/>
      <c r="H1131" s="225" t="s">
        <v>1</v>
      </c>
      <c r="I1131" s="227"/>
      <c r="J1131" s="223"/>
      <c r="K1131" s="223"/>
      <c r="L1131" s="228"/>
      <c r="M1131" s="229"/>
      <c r="N1131" s="230"/>
      <c r="O1131" s="230"/>
      <c r="P1131" s="230"/>
      <c r="Q1131" s="230"/>
      <c r="R1131" s="230"/>
      <c r="S1131" s="230"/>
      <c r="T1131" s="231"/>
      <c r="AT1131" s="232" t="s">
        <v>211</v>
      </c>
      <c r="AU1131" s="232" t="s">
        <v>82</v>
      </c>
      <c r="AV1131" s="13" t="s">
        <v>82</v>
      </c>
      <c r="AW1131" s="13" t="s">
        <v>31</v>
      </c>
      <c r="AX1131" s="13" t="s">
        <v>75</v>
      </c>
      <c r="AY1131" s="232" t="s">
        <v>203</v>
      </c>
    </row>
    <row r="1132" spans="1:65" s="13" customFormat="1" ht="11.25">
      <c r="B1132" s="222"/>
      <c r="C1132" s="223"/>
      <c r="D1132" s="224" t="s">
        <v>211</v>
      </c>
      <c r="E1132" s="225" t="s">
        <v>1</v>
      </c>
      <c r="F1132" s="226" t="s">
        <v>6965</v>
      </c>
      <c r="G1132" s="223"/>
      <c r="H1132" s="225" t="s">
        <v>1</v>
      </c>
      <c r="I1132" s="227"/>
      <c r="J1132" s="223"/>
      <c r="K1132" s="223"/>
      <c r="L1132" s="228"/>
      <c r="M1132" s="229"/>
      <c r="N1132" s="230"/>
      <c r="O1132" s="230"/>
      <c r="P1132" s="230"/>
      <c r="Q1132" s="230"/>
      <c r="R1132" s="230"/>
      <c r="S1132" s="230"/>
      <c r="T1132" s="231"/>
      <c r="AT1132" s="232" t="s">
        <v>211</v>
      </c>
      <c r="AU1132" s="232" t="s">
        <v>82</v>
      </c>
      <c r="AV1132" s="13" t="s">
        <v>82</v>
      </c>
      <c r="AW1132" s="13" t="s">
        <v>31</v>
      </c>
      <c r="AX1132" s="13" t="s">
        <v>75</v>
      </c>
      <c r="AY1132" s="232" t="s">
        <v>203</v>
      </c>
    </row>
    <row r="1133" spans="1:65" s="14" customFormat="1" ht="11.25">
      <c r="B1133" s="233"/>
      <c r="C1133" s="234"/>
      <c r="D1133" s="224" t="s">
        <v>211</v>
      </c>
      <c r="E1133" s="235" t="s">
        <v>1</v>
      </c>
      <c r="F1133" s="236" t="s">
        <v>84</v>
      </c>
      <c r="G1133" s="234"/>
      <c r="H1133" s="237">
        <v>2</v>
      </c>
      <c r="I1133" s="238"/>
      <c r="J1133" s="234"/>
      <c r="K1133" s="234"/>
      <c r="L1133" s="239"/>
      <c r="M1133" s="240"/>
      <c r="N1133" s="241"/>
      <c r="O1133" s="241"/>
      <c r="P1133" s="241"/>
      <c r="Q1133" s="241"/>
      <c r="R1133" s="241"/>
      <c r="S1133" s="241"/>
      <c r="T1133" s="242"/>
      <c r="AT1133" s="243" t="s">
        <v>211</v>
      </c>
      <c r="AU1133" s="243" t="s">
        <v>82</v>
      </c>
      <c r="AV1133" s="14" t="s">
        <v>84</v>
      </c>
      <c r="AW1133" s="14" t="s">
        <v>31</v>
      </c>
      <c r="AX1133" s="14" t="s">
        <v>75</v>
      </c>
      <c r="AY1133" s="243" t="s">
        <v>203</v>
      </c>
    </row>
    <row r="1134" spans="1:65" s="15" customFormat="1" ht="11.25">
      <c r="B1134" s="261"/>
      <c r="C1134" s="262"/>
      <c r="D1134" s="224" t="s">
        <v>211</v>
      </c>
      <c r="E1134" s="263" t="s">
        <v>1</v>
      </c>
      <c r="F1134" s="264" t="s">
        <v>5614</v>
      </c>
      <c r="G1134" s="262"/>
      <c r="H1134" s="265">
        <v>2</v>
      </c>
      <c r="I1134" s="266"/>
      <c r="J1134" s="262"/>
      <c r="K1134" s="262"/>
      <c r="L1134" s="267"/>
      <c r="M1134" s="268"/>
      <c r="N1134" s="269"/>
      <c r="O1134" s="269"/>
      <c r="P1134" s="269"/>
      <c r="Q1134" s="269"/>
      <c r="R1134" s="269"/>
      <c r="S1134" s="269"/>
      <c r="T1134" s="270"/>
      <c r="AT1134" s="271" t="s">
        <v>211</v>
      </c>
      <c r="AU1134" s="271" t="s">
        <v>82</v>
      </c>
      <c r="AV1134" s="15" t="s">
        <v>209</v>
      </c>
      <c r="AW1134" s="15" t="s">
        <v>31</v>
      </c>
      <c r="AX1134" s="15" t="s">
        <v>82</v>
      </c>
      <c r="AY1134" s="271" t="s">
        <v>203</v>
      </c>
    </row>
    <row r="1135" spans="1:65" s="2" customFormat="1" ht="21.75" customHeight="1">
      <c r="A1135" s="35"/>
      <c r="B1135" s="36"/>
      <c r="C1135" s="209" t="s">
        <v>3625</v>
      </c>
      <c r="D1135" s="209" t="s">
        <v>205</v>
      </c>
      <c r="E1135" s="210" t="s">
        <v>6977</v>
      </c>
      <c r="F1135" s="211" t="s">
        <v>6711</v>
      </c>
      <c r="G1135" s="212" t="s">
        <v>208</v>
      </c>
      <c r="H1135" s="213">
        <v>2</v>
      </c>
      <c r="I1135" s="214"/>
      <c r="J1135" s="215">
        <f>ROUND(I1135*H1135,2)</f>
        <v>0</v>
      </c>
      <c r="K1135" s="211" t="s">
        <v>1</v>
      </c>
      <c r="L1135" s="40"/>
      <c r="M1135" s="216" t="s">
        <v>1</v>
      </c>
      <c r="N1135" s="217" t="s">
        <v>40</v>
      </c>
      <c r="O1135" s="72"/>
      <c r="P1135" s="218">
        <f>O1135*H1135</f>
        <v>0</v>
      </c>
      <c r="Q1135" s="218">
        <v>0</v>
      </c>
      <c r="R1135" s="218">
        <f>Q1135*H1135</f>
        <v>0</v>
      </c>
      <c r="S1135" s="218">
        <v>0</v>
      </c>
      <c r="T1135" s="219">
        <f>S1135*H1135</f>
        <v>0</v>
      </c>
      <c r="U1135" s="35"/>
      <c r="V1135" s="35"/>
      <c r="W1135" s="35"/>
      <c r="X1135" s="35"/>
      <c r="Y1135" s="35"/>
      <c r="Z1135" s="35"/>
      <c r="AA1135" s="35"/>
      <c r="AB1135" s="35"/>
      <c r="AC1135" s="35"/>
      <c r="AD1135" s="35"/>
      <c r="AE1135" s="35"/>
      <c r="AR1135" s="220" t="s">
        <v>209</v>
      </c>
      <c r="AT1135" s="220" t="s">
        <v>205</v>
      </c>
      <c r="AU1135" s="220" t="s">
        <v>82</v>
      </c>
      <c r="AY1135" s="18" t="s">
        <v>203</v>
      </c>
      <c r="BE1135" s="221">
        <f>IF(N1135="základní",J1135,0)</f>
        <v>0</v>
      </c>
      <c r="BF1135" s="221">
        <f>IF(N1135="snížená",J1135,0)</f>
        <v>0</v>
      </c>
      <c r="BG1135" s="221">
        <f>IF(N1135="zákl. přenesená",J1135,0)</f>
        <v>0</v>
      </c>
      <c r="BH1135" s="221">
        <f>IF(N1135="sníž. přenesená",J1135,0)</f>
        <v>0</v>
      </c>
      <c r="BI1135" s="221">
        <f>IF(N1135="nulová",J1135,0)</f>
        <v>0</v>
      </c>
      <c r="BJ1135" s="18" t="s">
        <v>82</v>
      </c>
      <c r="BK1135" s="221">
        <f>ROUND(I1135*H1135,2)</f>
        <v>0</v>
      </c>
      <c r="BL1135" s="18" t="s">
        <v>209</v>
      </c>
      <c r="BM1135" s="220" t="s">
        <v>6978</v>
      </c>
    </row>
    <row r="1136" spans="1:65" s="13" customFormat="1" ht="11.25">
      <c r="B1136" s="222"/>
      <c r="C1136" s="223"/>
      <c r="D1136" s="224" t="s">
        <v>211</v>
      </c>
      <c r="E1136" s="225" t="s">
        <v>1</v>
      </c>
      <c r="F1136" s="226" t="s">
        <v>6703</v>
      </c>
      <c r="G1136" s="223"/>
      <c r="H1136" s="225" t="s">
        <v>1</v>
      </c>
      <c r="I1136" s="227"/>
      <c r="J1136" s="223"/>
      <c r="K1136" s="223"/>
      <c r="L1136" s="228"/>
      <c r="M1136" s="229"/>
      <c r="N1136" s="230"/>
      <c r="O1136" s="230"/>
      <c r="P1136" s="230"/>
      <c r="Q1136" s="230"/>
      <c r="R1136" s="230"/>
      <c r="S1136" s="230"/>
      <c r="T1136" s="231"/>
      <c r="AT1136" s="232" t="s">
        <v>211</v>
      </c>
      <c r="AU1136" s="232" t="s">
        <v>82</v>
      </c>
      <c r="AV1136" s="13" t="s">
        <v>82</v>
      </c>
      <c r="AW1136" s="13" t="s">
        <v>31</v>
      </c>
      <c r="AX1136" s="13" t="s">
        <v>75</v>
      </c>
      <c r="AY1136" s="232" t="s">
        <v>203</v>
      </c>
    </row>
    <row r="1137" spans="1:65" s="13" customFormat="1" ht="11.25">
      <c r="B1137" s="222"/>
      <c r="C1137" s="223"/>
      <c r="D1137" s="224" t="s">
        <v>211</v>
      </c>
      <c r="E1137" s="225" t="s">
        <v>1</v>
      </c>
      <c r="F1137" s="226" t="s">
        <v>6704</v>
      </c>
      <c r="G1137" s="223"/>
      <c r="H1137" s="225" t="s">
        <v>1</v>
      </c>
      <c r="I1137" s="227"/>
      <c r="J1137" s="223"/>
      <c r="K1137" s="223"/>
      <c r="L1137" s="228"/>
      <c r="M1137" s="229"/>
      <c r="N1137" s="230"/>
      <c r="O1137" s="230"/>
      <c r="P1137" s="230"/>
      <c r="Q1137" s="230"/>
      <c r="R1137" s="230"/>
      <c r="S1137" s="230"/>
      <c r="T1137" s="231"/>
      <c r="AT1137" s="232" t="s">
        <v>211</v>
      </c>
      <c r="AU1137" s="232" t="s">
        <v>82</v>
      </c>
      <c r="AV1137" s="13" t="s">
        <v>82</v>
      </c>
      <c r="AW1137" s="13" t="s">
        <v>31</v>
      </c>
      <c r="AX1137" s="13" t="s">
        <v>75</v>
      </c>
      <c r="AY1137" s="232" t="s">
        <v>203</v>
      </c>
    </row>
    <row r="1138" spans="1:65" s="13" customFormat="1" ht="11.25">
      <c r="B1138" s="222"/>
      <c r="C1138" s="223"/>
      <c r="D1138" s="224" t="s">
        <v>211</v>
      </c>
      <c r="E1138" s="225" t="s">
        <v>1</v>
      </c>
      <c r="F1138" s="226" t="s">
        <v>6705</v>
      </c>
      <c r="G1138" s="223"/>
      <c r="H1138" s="225" t="s">
        <v>1</v>
      </c>
      <c r="I1138" s="227"/>
      <c r="J1138" s="223"/>
      <c r="K1138" s="223"/>
      <c r="L1138" s="228"/>
      <c r="M1138" s="229"/>
      <c r="N1138" s="230"/>
      <c r="O1138" s="230"/>
      <c r="P1138" s="230"/>
      <c r="Q1138" s="230"/>
      <c r="R1138" s="230"/>
      <c r="S1138" s="230"/>
      <c r="T1138" s="231"/>
      <c r="AT1138" s="232" t="s">
        <v>211</v>
      </c>
      <c r="AU1138" s="232" t="s">
        <v>82</v>
      </c>
      <c r="AV1138" s="13" t="s">
        <v>82</v>
      </c>
      <c r="AW1138" s="13" t="s">
        <v>31</v>
      </c>
      <c r="AX1138" s="13" t="s">
        <v>75</v>
      </c>
      <c r="AY1138" s="232" t="s">
        <v>203</v>
      </c>
    </row>
    <row r="1139" spans="1:65" s="13" customFormat="1" ht="11.25">
      <c r="B1139" s="222"/>
      <c r="C1139" s="223"/>
      <c r="D1139" s="224" t="s">
        <v>211</v>
      </c>
      <c r="E1139" s="225" t="s">
        <v>1</v>
      </c>
      <c r="F1139" s="226" t="s">
        <v>6965</v>
      </c>
      <c r="G1139" s="223"/>
      <c r="H1139" s="225" t="s">
        <v>1</v>
      </c>
      <c r="I1139" s="227"/>
      <c r="J1139" s="223"/>
      <c r="K1139" s="223"/>
      <c r="L1139" s="228"/>
      <c r="M1139" s="229"/>
      <c r="N1139" s="230"/>
      <c r="O1139" s="230"/>
      <c r="P1139" s="230"/>
      <c r="Q1139" s="230"/>
      <c r="R1139" s="230"/>
      <c r="S1139" s="230"/>
      <c r="T1139" s="231"/>
      <c r="AT1139" s="232" t="s">
        <v>211</v>
      </c>
      <c r="AU1139" s="232" t="s">
        <v>82</v>
      </c>
      <c r="AV1139" s="13" t="s">
        <v>82</v>
      </c>
      <c r="AW1139" s="13" t="s">
        <v>31</v>
      </c>
      <c r="AX1139" s="13" t="s">
        <v>75</v>
      </c>
      <c r="AY1139" s="232" t="s">
        <v>203</v>
      </c>
    </row>
    <row r="1140" spans="1:65" s="14" customFormat="1" ht="11.25">
      <c r="B1140" s="233"/>
      <c r="C1140" s="234"/>
      <c r="D1140" s="224" t="s">
        <v>211</v>
      </c>
      <c r="E1140" s="235" t="s">
        <v>1</v>
      </c>
      <c r="F1140" s="236" t="s">
        <v>84</v>
      </c>
      <c r="G1140" s="234"/>
      <c r="H1140" s="237">
        <v>2</v>
      </c>
      <c r="I1140" s="238"/>
      <c r="J1140" s="234"/>
      <c r="K1140" s="234"/>
      <c r="L1140" s="239"/>
      <c r="M1140" s="240"/>
      <c r="N1140" s="241"/>
      <c r="O1140" s="241"/>
      <c r="P1140" s="241"/>
      <c r="Q1140" s="241"/>
      <c r="R1140" s="241"/>
      <c r="S1140" s="241"/>
      <c r="T1140" s="242"/>
      <c r="AT1140" s="243" t="s">
        <v>211</v>
      </c>
      <c r="AU1140" s="243" t="s">
        <v>82</v>
      </c>
      <c r="AV1140" s="14" t="s">
        <v>84</v>
      </c>
      <c r="AW1140" s="14" t="s">
        <v>31</v>
      </c>
      <c r="AX1140" s="14" t="s">
        <v>75</v>
      </c>
      <c r="AY1140" s="243" t="s">
        <v>203</v>
      </c>
    </row>
    <row r="1141" spans="1:65" s="15" customFormat="1" ht="11.25">
      <c r="B1141" s="261"/>
      <c r="C1141" s="262"/>
      <c r="D1141" s="224" t="s">
        <v>211</v>
      </c>
      <c r="E1141" s="263" t="s">
        <v>1</v>
      </c>
      <c r="F1141" s="264" t="s">
        <v>5614</v>
      </c>
      <c r="G1141" s="262"/>
      <c r="H1141" s="265">
        <v>2</v>
      </c>
      <c r="I1141" s="266"/>
      <c r="J1141" s="262"/>
      <c r="K1141" s="262"/>
      <c r="L1141" s="267"/>
      <c r="M1141" s="268"/>
      <c r="N1141" s="269"/>
      <c r="O1141" s="269"/>
      <c r="P1141" s="269"/>
      <c r="Q1141" s="269"/>
      <c r="R1141" s="269"/>
      <c r="S1141" s="269"/>
      <c r="T1141" s="270"/>
      <c r="AT1141" s="271" t="s">
        <v>211</v>
      </c>
      <c r="AU1141" s="271" t="s">
        <v>82</v>
      </c>
      <c r="AV1141" s="15" t="s">
        <v>209</v>
      </c>
      <c r="AW1141" s="15" t="s">
        <v>31</v>
      </c>
      <c r="AX1141" s="15" t="s">
        <v>82</v>
      </c>
      <c r="AY1141" s="271" t="s">
        <v>203</v>
      </c>
    </row>
    <row r="1142" spans="1:65" s="2" customFormat="1" ht="21.75" customHeight="1">
      <c r="A1142" s="35"/>
      <c r="B1142" s="36"/>
      <c r="C1142" s="209" t="s">
        <v>3629</v>
      </c>
      <c r="D1142" s="209" t="s">
        <v>205</v>
      </c>
      <c r="E1142" s="210" t="s">
        <v>6979</v>
      </c>
      <c r="F1142" s="211" t="s">
        <v>6713</v>
      </c>
      <c r="G1142" s="212" t="s">
        <v>208</v>
      </c>
      <c r="H1142" s="213">
        <v>2</v>
      </c>
      <c r="I1142" s="214"/>
      <c r="J1142" s="215">
        <f>ROUND(I1142*H1142,2)</f>
        <v>0</v>
      </c>
      <c r="K1142" s="211" t="s">
        <v>1</v>
      </c>
      <c r="L1142" s="40"/>
      <c r="M1142" s="216" t="s">
        <v>1</v>
      </c>
      <c r="N1142" s="217" t="s">
        <v>40</v>
      </c>
      <c r="O1142" s="72"/>
      <c r="P1142" s="218">
        <f>O1142*H1142</f>
        <v>0</v>
      </c>
      <c r="Q1142" s="218">
        <v>0</v>
      </c>
      <c r="R1142" s="218">
        <f>Q1142*H1142</f>
        <v>0</v>
      </c>
      <c r="S1142" s="218">
        <v>0</v>
      </c>
      <c r="T1142" s="219">
        <f>S1142*H1142</f>
        <v>0</v>
      </c>
      <c r="U1142" s="35"/>
      <c r="V1142" s="35"/>
      <c r="W1142" s="35"/>
      <c r="X1142" s="35"/>
      <c r="Y1142" s="35"/>
      <c r="Z1142" s="35"/>
      <c r="AA1142" s="35"/>
      <c r="AB1142" s="35"/>
      <c r="AC1142" s="35"/>
      <c r="AD1142" s="35"/>
      <c r="AE1142" s="35"/>
      <c r="AR1142" s="220" t="s">
        <v>209</v>
      </c>
      <c r="AT1142" s="220" t="s">
        <v>205</v>
      </c>
      <c r="AU1142" s="220" t="s">
        <v>82</v>
      </c>
      <c r="AY1142" s="18" t="s">
        <v>203</v>
      </c>
      <c r="BE1142" s="221">
        <f>IF(N1142="základní",J1142,0)</f>
        <v>0</v>
      </c>
      <c r="BF1142" s="221">
        <f>IF(N1142="snížená",J1142,0)</f>
        <v>0</v>
      </c>
      <c r="BG1142" s="221">
        <f>IF(N1142="zákl. přenesená",J1142,0)</f>
        <v>0</v>
      </c>
      <c r="BH1142" s="221">
        <f>IF(N1142="sníž. přenesená",J1142,0)</f>
        <v>0</v>
      </c>
      <c r="BI1142" s="221">
        <f>IF(N1142="nulová",J1142,0)</f>
        <v>0</v>
      </c>
      <c r="BJ1142" s="18" t="s">
        <v>82</v>
      </c>
      <c r="BK1142" s="221">
        <f>ROUND(I1142*H1142,2)</f>
        <v>0</v>
      </c>
      <c r="BL1142" s="18" t="s">
        <v>209</v>
      </c>
      <c r="BM1142" s="220" t="s">
        <v>6980</v>
      </c>
    </row>
    <row r="1143" spans="1:65" s="13" customFormat="1" ht="11.25">
      <c r="B1143" s="222"/>
      <c r="C1143" s="223"/>
      <c r="D1143" s="224" t="s">
        <v>211</v>
      </c>
      <c r="E1143" s="225" t="s">
        <v>1</v>
      </c>
      <c r="F1143" s="226" t="s">
        <v>6703</v>
      </c>
      <c r="G1143" s="223"/>
      <c r="H1143" s="225" t="s">
        <v>1</v>
      </c>
      <c r="I1143" s="227"/>
      <c r="J1143" s="223"/>
      <c r="K1143" s="223"/>
      <c r="L1143" s="228"/>
      <c r="M1143" s="229"/>
      <c r="N1143" s="230"/>
      <c r="O1143" s="230"/>
      <c r="P1143" s="230"/>
      <c r="Q1143" s="230"/>
      <c r="R1143" s="230"/>
      <c r="S1143" s="230"/>
      <c r="T1143" s="231"/>
      <c r="AT1143" s="232" t="s">
        <v>211</v>
      </c>
      <c r="AU1143" s="232" t="s">
        <v>82</v>
      </c>
      <c r="AV1143" s="13" t="s">
        <v>82</v>
      </c>
      <c r="AW1143" s="13" t="s">
        <v>31</v>
      </c>
      <c r="AX1143" s="13" t="s">
        <v>75</v>
      </c>
      <c r="AY1143" s="232" t="s">
        <v>203</v>
      </c>
    </row>
    <row r="1144" spans="1:65" s="13" customFormat="1" ht="11.25">
      <c r="B1144" s="222"/>
      <c r="C1144" s="223"/>
      <c r="D1144" s="224" t="s">
        <v>211</v>
      </c>
      <c r="E1144" s="225" t="s">
        <v>1</v>
      </c>
      <c r="F1144" s="226" t="s">
        <v>6965</v>
      </c>
      <c r="G1144" s="223"/>
      <c r="H1144" s="225" t="s">
        <v>1</v>
      </c>
      <c r="I1144" s="227"/>
      <c r="J1144" s="223"/>
      <c r="K1144" s="223"/>
      <c r="L1144" s="228"/>
      <c r="M1144" s="229"/>
      <c r="N1144" s="230"/>
      <c r="O1144" s="230"/>
      <c r="P1144" s="230"/>
      <c r="Q1144" s="230"/>
      <c r="R1144" s="230"/>
      <c r="S1144" s="230"/>
      <c r="T1144" s="231"/>
      <c r="AT1144" s="232" t="s">
        <v>211</v>
      </c>
      <c r="AU1144" s="232" t="s">
        <v>82</v>
      </c>
      <c r="AV1144" s="13" t="s">
        <v>82</v>
      </c>
      <c r="AW1144" s="13" t="s">
        <v>31</v>
      </c>
      <c r="AX1144" s="13" t="s">
        <v>75</v>
      </c>
      <c r="AY1144" s="232" t="s">
        <v>203</v>
      </c>
    </row>
    <row r="1145" spans="1:65" s="14" customFormat="1" ht="11.25">
      <c r="B1145" s="233"/>
      <c r="C1145" s="234"/>
      <c r="D1145" s="224" t="s">
        <v>211</v>
      </c>
      <c r="E1145" s="235" t="s">
        <v>1</v>
      </c>
      <c r="F1145" s="236" t="s">
        <v>84</v>
      </c>
      <c r="G1145" s="234"/>
      <c r="H1145" s="237">
        <v>2</v>
      </c>
      <c r="I1145" s="238"/>
      <c r="J1145" s="234"/>
      <c r="K1145" s="234"/>
      <c r="L1145" s="239"/>
      <c r="M1145" s="240"/>
      <c r="N1145" s="241"/>
      <c r="O1145" s="241"/>
      <c r="P1145" s="241"/>
      <c r="Q1145" s="241"/>
      <c r="R1145" s="241"/>
      <c r="S1145" s="241"/>
      <c r="T1145" s="242"/>
      <c r="AT1145" s="243" t="s">
        <v>211</v>
      </c>
      <c r="AU1145" s="243" t="s">
        <v>82</v>
      </c>
      <c r="AV1145" s="14" t="s">
        <v>84</v>
      </c>
      <c r="AW1145" s="14" t="s">
        <v>31</v>
      </c>
      <c r="AX1145" s="14" t="s">
        <v>75</v>
      </c>
      <c r="AY1145" s="243" t="s">
        <v>203</v>
      </c>
    </row>
    <row r="1146" spans="1:65" s="15" customFormat="1" ht="11.25">
      <c r="B1146" s="261"/>
      <c r="C1146" s="262"/>
      <c r="D1146" s="224" t="s">
        <v>211</v>
      </c>
      <c r="E1146" s="263" t="s">
        <v>1</v>
      </c>
      <c r="F1146" s="264" t="s">
        <v>5614</v>
      </c>
      <c r="G1146" s="262"/>
      <c r="H1146" s="265">
        <v>2</v>
      </c>
      <c r="I1146" s="266"/>
      <c r="J1146" s="262"/>
      <c r="K1146" s="262"/>
      <c r="L1146" s="267"/>
      <c r="M1146" s="268"/>
      <c r="N1146" s="269"/>
      <c r="O1146" s="269"/>
      <c r="P1146" s="269"/>
      <c r="Q1146" s="269"/>
      <c r="R1146" s="269"/>
      <c r="S1146" s="269"/>
      <c r="T1146" s="270"/>
      <c r="AT1146" s="271" t="s">
        <v>211</v>
      </c>
      <c r="AU1146" s="271" t="s">
        <v>82</v>
      </c>
      <c r="AV1146" s="15" t="s">
        <v>209</v>
      </c>
      <c r="AW1146" s="15" t="s">
        <v>31</v>
      </c>
      <c r="AX1146" s="15" t="s">
        <v>82</v>
      </c>
      <c r="AY1146" s="271" t="s">
        <v>203</v>
      </c>
    </row>
    <row r="1147" spans="1:65" s="2" customFormat="1" ht="21.75" customHeight="1">
      <c r="A1147" s="35"/>
      <c r="B1147" s="36"/>
      <c r="C1147" s="209" t="s">
        <v>3634</v>
      </c>
      <c r="D1147" s="209" t="s">
        <v>205</v>
      </c>
      <c r="E1147" s="210" t="s">
        <v>6981</v>
      </c>
      <c r="F1147" s="211" t="s">
        <v>6702</v>
      </c>
      <c r="G1147" s="212" t="s">
        <v>208</v>
      </c>
      <c r="H1147" s="213">
        <v>2</v>
      </c>
      <c r="I1147" s="214"/>
      <c r="J1147" s="215">
        <f>ROUND(I1147*H1147,2)</f>
        <v>0</v>
      </c>
      <c r="K1147" s="211" t="s">
        <v>1</v>
      </c>
      <c r="L1147" s="40"/>
      <c r="M1147" s="216" t="s">
        <v>1</v>
      </c>
      <c r="N1147" s="217" t="s">
        <v>40</v>
      </c>
      <c r="O1147" s="72"/>
      <c r="P1147" s="218">
        <f>O1147*H1147</f>
        <v>0</v>
      </c>
      <c r="Q1147" s="218">
        <v>0</v>
      </c>
      <c r="R1147" s="218">
        <f>Q1147*H1147</f>
        <v>0</v>
      </c>
      <c r="S1147" s="218">
        <v>0</v>
      </c>
      <c r="T1147" s="219">
        <f>S1147*H1147</f>
        <v>0</v>
      </c>
      <c r="U1147" s="35"/>
      <c r="V1147" s="35"/>
      <c r="W1147" s="35"/>
      <c r="X1147" s="35"/>
      <c r="Y1147" s="35"/>
      <c r="Z1147" s="35"/>
      <c r="AA1147" s="35"/>
      <c r="AB1147" s="35"/>
      <c r="AC1147" s="35"/>
      <c r="AD1147" s="35"/>
      <c r="AE1147" s="35"/>
      <c r="AR1147" s="220" t="s">
        <v>209</v>
      </c>
      <c r="AT1147" s="220" t="s">
        <v>205</v>
      </c>
      <c r="AU1147" s="220" t="s">
        <v>82</v>
      </c>
      <c r="AY1147" s="18" t="s">
        <v>203</v>
      </c>
      <c r="BE1147" s="221">
        <f>IF(N1147="základní",J1147,0)</f>
        <v>0</v>
      </c>
      <c r="BF1147" s="221">
        <f>IF(N1147="snížená",J1147,0)</f>
        <v>0</v>
      </c>
      <c r="BG1147" s="221">
        <f>IF(N1147="zákl. přenesená",J1147,0)</f>
        <v>0</v>
      </c>
      <c r="BH1147" s="221">
        <f>IF(N1147="sníž. přenesená",J1147,0)</f>
        <v>0</v>
      </c>
      <c r="BI1147" s="221">
        <f>IF(N1147="nulová",J1147,0)</f>
        <v>0</v>
      </c>
      <c r="BJ1147" s="18" t="s">
        <v>82</v>
      </c>
      <c r="BK1147" s="221">
        <f>ROUND(I1147*H1147,2)</f>
        <v>0</v>
      </c>
      <c r="BL1147" s="18" t="s">
        <v>209</v>
      </c>
      <c r="BM1147" s="220" t="s">
        <v>6982</v>
      </c>
    </row>
    <row r="1148" spans="1:65" s="13" customFormat="1" ht="11.25">
      <c r="B1148" s="222"/>
      <c r="C1148" s="223"/>
      <c r="D1148" s="224" t="s">
        <v>211</v>
      </c>
      <c r="E1148" s="225" t="s">
        <v>1</v>
      </c>
      <c r="F1148" s="226" t="s">
        <v>6703</v>
      </c>
      <c r="G1148" s="223"/>
      <c r="H1148" s="225" t="s">
        <v>1</v>
      </c>
      <c r="I1148" s="227"/>
      <c r="J1148" s="223"/>
      <c r="K1148" s="223"/>
      <c r="L1148" s="228"/>
      <c r="M1148" s="229"/>
      <c r="N1148" s="230"/>
      <c r="O1148" s="230"/>
      <c r="P1148" s="230"/>
      <c r="Q1148" s="230"/>
      <c r="R1148" s="230"/>
      <c r="S1148" s="230"/>
      <c r="T1148" s="231"/>
      <c r="AT1148" s="232" t="s">
        <v>211</v>
      </c>
      <c r="AU1148" s="232" t="s">
        <v>82</v>
      </c>
      <c r="AV1148" s="13" t="s">
        <v>82</v>
      </c>
      <c r="AW1148" s="13" t="s">
        <v>31</v>
      </c>
      <c r="AX1148" s="13" t="s">
        <v>75</v>
      </c>
      <c r="AY1148" s="232" t="s">
        <v>203</v>
      </c>
    </row>
    <row r="1149" spans="1:65" s="13" customFormat="1" ht="11.25">
      <c r="B1149" s="222"/>
      <c r="C1149" s="223"/>
      <c r="D1149" s="224" t="s">
        <v>211</v>
      </c>
      <c r="E1149" s="225" t="s">
        <v>1</v>
      </c>
      <c r="F1149" s="226" t="s">
        <v>6704</v>
      </c>
      <c r="G1149" s="223"/>
      <c r="H1149" s="225" t="s">
        <v>1</v>
      </c>
      <c r="I1149" s="227"/>
      <c r="J1149" s="223"/>
      <c r="K1149" s="223"/>
      <c r="L1149" s="228"/>
      <c r="M1149" s="229"/>
      <c r="N1149" s="230"/>
      <c r="O1149" s="230"/>
      <c r="P1149" s="230"/>
      <c r="Q1149" s="230"/>
      <c r="R1149" s="230"/>
      <c r="S1149" s="230"/>
      <c r="T1149" s="231"/>
      <c r="AT1149" s="232" t="s">
        <v>211</v>
      </c>
      <c r="AU1149" s="232" t="s">
        <v>82</v>
      </c>
      <c r="AV1149" s="13" t="s">
        <v>82</v>
      </c>
      <c r="AW1149" s="13" t="s">
        <v>31</v>
      </c>
      <c r="AX1149" s="13" t="s">
        <v>75</v>
      </c>
      <c r="AY1149" s="232" t="s">
        <v>203</v>
      </c>
    </row>
    <row r="1150" spans="1:65" s="13" customFormat="1" ht="11.25">
      <c r="B1150" s="222"/>
      <c r="C1150" s="223"/>
      <c r="D1150" s="224" t="s">
        <v>211</v>
      </c>
      <c r="E1150" s="225" t="s">
        <v>1</v>
      </c>
      <c r="F1150" s="226" t="s">
        <v>6705</v>
      </c>
      <c r="G1150" s="223"/>
      <c r="H1150" s="225" t="s">
        <v>1</v>
      </c>
      <c r="I1150" s="227"/>
      <c r="J1150" s="223"/>
      <c r="K1150" s="223"/>
      <c r="L1150" s="228"/>
      <c r="M1150" s="229"/>
      <c r="N1150" s="230"/>
      <c r="O1150" s="230"/>
      <c r="P1150" s="230"/>
      <c r="Q1150" s="230"/>
      <c r="R1150" s="230"/>
      <c r="S1150" s="230"/>
      <c r="T1150" s="231"/>
      <c r="AT1150" s="232" t="s">
        <v>211</v>
      </c>
      <c r="AU1150" s="232" t="s">
        <v>82</v>
      </c>
      <c r="AV1150" s="13" t="s">
        <v>82</v>
      </c>
      <c r="AW1150" s="13" t="s">
        <v>31</v>
      </c>
      <c r="AX1150" s="13" t="s">
        <v>75</v>
      </c>
      <c r="AY1150" s="232" t="s">
        <v>203</v>
      </c>
    </row>
    <row r="1151" spans="1:65" s="13" customFormat="1" ht="11.25">
      <c r="B1151" s="222"/>
      <c r="C1151" s="223"/>
      <c r="D1151" s="224" t="s">
        <v>211</v>
      </c>
      <c r="E1151" s="225" t="s">
        <v>1</v>
      </c>
      <c r="F1151" s="226" t="s">
        <v>6965</v>
      </c>
      <c r="G1151" s="223"/>
      <c r="H1151" s="225" t="s">
        <v>1</v>
      </c>
      <c r="I1151" s="227"/>
      <c r="J1151" s="223"/>
      <c r="K1151" s="223"/>
      <c r="L1151" s="228"/>
      <c r="M1151" s="229"/>
      <c r="N1151" s="230"/>
      <c r="O1151" s="230"/>
      <c r="P1151" s="230"/>
      <c r="Q1151" s="230"/>
      <c r="R1151" s="230"/>
      <c r="S1151" s="230"/>
      <c r="T1151" s="231"/>
      <c r="AT1151" s="232" t="s">
        <v>211</v>
      </c>
      <c r="AU1151" s="232" t="s">
        <v>82</v>
      </c>
      <c r="AV1151" s="13" t="s">
        <v>82</v>
      </c>
      <c r="AW1151" s="13" t="s">
        <v>31</v>
      </c>
      <c r="AX1151" s="13" t="s">
        <v>75</v>
      </c>
      <c r="AY1151" s="232" t="s">
        <v>203</v>
      </c>
    </row>
    <row r="1152" spans="1:65" s="14" customFormat="1" ht="11.25">
      <c r="B1152" s="233"/>
      <c r="C1152" s="234"/>
      <c r="D1152" s="224" t="s">
        <v>211</v>
      </c>
      <c r="E1152" s="235" t="s">
        <v>1</v>
      </c>
      <c r="F1152" s="236" t="s">
        <v>84</v>
      </c>
      <c r="G1152" s="234"/>
      <c r="H1152" s="237">
        <v>2</v>
      </c>
      <c r="I1152" s="238"/>
      <c r="J1152" s="234"/>
      <c r="K1152" s="234"/>
      <c r="L1152" s="239"/>
      <c r="M1152" s="240"/>
      <c r="N1152" s="241"/>
      <c r="O1152" s="241"/>
      <c r="P1152" s="241"/>
      <c r="Q1152" s="241"/>
      <c r="R1152" s="241"/>
      <c r="S1152" s="241"/>
      <c r="T1152" s="242"/>
      <c r="AT1152" s="243" t="s">
        <v>211</v>
      </c>
      <c r="AU1152" s="243" t="s">
        <v>82</v>
      </c>
      <c r="AV1152" s="14" t="s">
        <v>84</v>
      </c>
      <c r="AW1152" s="14" t="s">
        <v>31</v>
      </c>
      <c r="AX1152" s="14" t="s">
        <v>75</v>
      </c>
      <c r="AY1152" s="243" t="s">
        <v>203</v>
      </c>
    </row>
    <row r="1153" spans="1:65" s="15" customFormat="1" ht="11.25">
      <c r="B1153" s="261"/>
      <c r="C1153" s="262"/>
      <c r="D1153" s="224" t="s">
        <v>211</v>
      </c>
      <c r="E1153" s="263" t="s">
        <v>1</v>
      </c>
      <c r="F1153" s="264" t="s">
        <v>5614</v>
      </c>
      <c r="G1153" s="262"/>
      <c r="H1153" s="265">
        <v>2</v>
      </c>
      <c r="I1153" s="266"/>
      <c r="J1153" s="262"/>
      <c r="K1153" s="262"/>
      <c r="L1153" s="267"/>
      <c r="M1153" s="268"/>
      <c r="N1153" s="269"/>
      <c r="O1153" s="269"/>
      <c r="P1153" s="269"/>
      <c r="Q1153" s="269"/>
      <c r="R1153" s="269"/>
      <c r="S1153" s="269"/>
      <c r="T1153" s="270"/>
      <c r="AT1153" s="271" t="s">
        <v>211</v>
      </c>
      <c r="AU1153" s="271" t="s">
        <v>82</v>
      </c>
      <c r="AV1153" s="15" t="s">
        <v>209</v>
      </c>
      <c r="AW1153" s="15" t="s">
        <v>31</v>
      </c>
      <c r="AX1153" s="15" t="s">
        <v>82</v>
      </c>
      <c r="AY1153" s="271" t="s">
        <v>203</v>
      </c>
    </row>
    <row r="1154" spans="1:65" s="2" customFormat="1" ht="21.75" customHeight="1">
      <c r="A1154" s="35"/>
      <c r="B1154" s="36"/>
      <c r="C1154" s="209" t="s">
        <v>3638</v>
      </c>
      <c r="D1154" s="209" t="s">
        <v>205</v>
      </c>
      <c r="E1154" s="210" t="s">
        <v>6983</v>
      </c>
      <c r="F1154" s="211" t="s">
        <v>6707</v>
      </c>
      <c r="G1154" s="212" t="s">
        <v>208</v>
      </c>
      <c r="H1154" s="213">
        <v>2</v>
      </c>
      <c r="I1154" s="214"/>
      <c r="J1154" s="215">
        <f>ROUND(I1154*H1154,2)</f>
        <v>0</v>
      </c>
      <c r="K1154" s="211" t="s">
        <v>1</v>
      </c>
      <c r="L1154" s="40"/>
      <c r="M1154" s="216" t="s">
        <v>1</v>
      </c>
      <c r="N1154" s="217" t="s">
        <v>40</v>
      </c>
      <c r="O1154" s="72"/>
      <c r="P1154" s="218">
        <f>O1154*H1154</f>
        <v>0</v>
      </c>
      <c r="Q1154" s="218">
        <v>0</v>
      </c>
      <c r="R1154" s="218">
        <f>Q1154*H1154</f>
        <v>0</v>
      </c>
      <c r="S1154" s="218">
        <v>0</v>
      </c>
      <c r="T1154" s="219">
        <f>S1154*H1154</f>
        <v>0</v>
      </c>
      <c r="U1154" s="35"/>
      <c r="V1154" s="35"/>
      <c r="W1154" s="35"/>
      <c r="X1154" s="35"/>
      <c r="Y1154" s="35"/>
      <c r="Z1154" s="35"/>
      <c r="AA1154" s="35"/>
      <c r="AB1154" s="35"/>
      <c r="AC1154" s="35"/>
      <c r="AD1154" s="35"/>
      <c r="AE1154" s="35"/>
      <c r="AR1154" s="220" t="s">
        <v>209</v>
      </c>
      <c r="AT1154" s="220" t="s">
        <v>205</v>
      </c>
      <c r="AU1154" s="220" t="s">
        <v>82</v>
      </c>
      <c r="AY1154" s="18" t="s">
        <v>203</v>
      </c>
      <c r="BE1154" s="221">
        <f>IF(N1154="základní",J1154,0)</f>
        <v>0</v>
      </c>
      <c r="BF1154" s="221">
        <f>IF(N1154="snížená",J1154,0)</f>
        <v>0</v>
      </c>
      <c r="BG1154" s="221">
        <f>IF(N1154="zákl. přenesená",J1154,0)</f>
        <v>0</v>
      </c>
      <c r="BH1154" s="221">
        <f>IF(N1154="sníž. přenesená",J1154,0)</f>
        <v>0</v>
      </c>
      <c r="BI1154" s="221">
        <f>IF(N1154="nulová",J1154,0)</f>
        <v>0</v>
      </c>
      <c r="BJ1154" s="18" t="s">
        <v>82</v>
      </c>
      <c r="BK1154" s="221">
        <f>ROUND(I1154*H1154,2)</f>
        <v>0</v>
      </c>
      <c r="BL1154" s="18" t="s">
        <v>209</v>
      </c>
      <c r="BM1154" s="220" t="s">
        <v>6984</v>
      </c>
    </row>
    <row r="1155" spans="1:65" s="13" customFormat="1" ht="11.25">
      <c r="B1155" s="222"/>
      <c r="C1155" s="223"/>
      <c r="D1155" s="224" t="s">
        <v>211</v>
      </c>
      <c r="E1155" s="225" t="s">
        <v>1</v>
      </c>
      <c r="F1155" s="226" t="s">
        <v>6703</v>
      </c>
      <c r="G1155" s="223"/>
      <c r="H1155" s="225" t="s">
        <v>1</v>
      </c>
      <c r="I1155" s="227"/>
      <c r="J1155" s="223"/>
      <c r="K1155" s="223"/>
      <c r="L1155" s="228"/>
      <c r="M1155" s="229"/>
      <c r="N1155" s="230"/>
      <c r="O1155" s="230"/>
      <c r="P1155" s="230"/>
      <c r="Q1155" s="230"/>
      <c r="R1155" s="230"/>
      <c r="S1155" s="230"/>
      <c r="T1155" s="231"/>
      <c r="AT1155" s="232" t="s">
        <v>211</v>
      </c>
      <c r="AU1155" s="232" t="s">
        <v>82</v>
      </c>
      <c r="AV1155" s="13" t="s">
        <v>82</v>
      </c>
      <c r="AW1155" s="13" t="s">
        <v>31</v>
      </c>
      <c r="AX1155" s="13" t="s">
        <v>75</v>
      </c>
      <c r="AY1155" s="232" t="s">
        <v>203</v>
      </c>
    </row>
    <row r="1156" spans="1:65" s="13" customFormat="1" ht="11.25">
      <c r="B1156" s="222"/>
      <c r="C1156" s="223"/>
      <c r="D1156" s="224" t="s">
        <v>211</v>
      </c>
      <c r="E1156" s="225" t="s">
        <v>1</v>
      </c>
      <c r="F1156" s="226" t="s">
        <v>6965</v>
      </c>
      <c r="G1156" s="223"/>
      <c r="H1156" s="225" t="s">
        <v>1</v>
      </c>
      <c r="I1156" s="227"/>
      <c r="J1156" s="223"/>
      <c r="K1156" s="223"/>
      <c r="L1156" s="228"/>
      <c r="M1156" s="229"/>
      <c r="N1156" s="230"/>
      <c r="O1156" s="230"/>
      <c r="P1156" s="230"/>
      <c r="Q1156" s="230"/>
      <c r="R1156" s="230"/>
      <c r="S1156" s="230"/>
      <c r="T1156" s="231"/>
      <c r="AT1156" s="232" t="s">
        <v>211</v>
      </c>
      <c r="AU1156" s="232" t="s">
        <v>82</v>
      </c>
      <c r="AV1156" s="13" t="s">
        <v>82</v>
      </c>
      <c r="AW1156" s="13" t="s">
        <v>31</v>
      </c>
      <c r="AX1156" s="13" t="s">
        <v>75</v>
      </c>
      <c r="AY1156" s="232" t="s">
        <v>203</v>
      </c>
    </row>
    <row r="1157" spans="1:65" s="14" customFormat="1" ht="11.25">
      <c r="B1157" s="233"/>
      <c r="C1157" s="234"/>
      <c r="D1157" s="224" t="s">
        <v>211</v>
      </c>
      <c r="E1157" s="235" t="s">
        <v>1</v>
      </c>
      <c r="F1157" s="236" t="s">
        <v>84</v>
      </c>
      <c r="G1157" s="234"/>
      <c r="H1157" s="237">
        <v>2</v>
      </c>
      <c r="I1157" s="238"/>
      <c r="J1157" s="234"/>
      <c r="K1157" s="234"/>
      <c r="L1157" s="239"/>
      <c r="M1157" s="240"/>
      <c r="N1157" s="241"/>
      <c r="O1157" s="241"/>
      <c r="P1157" s="241"/>
      <c r="Q1157" s="241"/>
      <c r="R1157" s="241"/>
      <c r="S1157" s="241"/>
      <c r="T1157" s="242"/>
      <c r="AT1157" s="243" t="s">
        <v>211</v>
      </c>
      <c r="AU1157" s="243" t="s">
        <v>82</v>
      </c>
      <c r="AV1157" s="14" t="s">
        <v>84</v>
      </c>
      <c r="AW1157" s="14" t="s">
        <v>31</v>
      </c>
      <c r="AX1157" s="14" t="s">
        <v>75</v>
      </c>
      <c r="AY1157" s="243" t="s">
        <v>203</v>
      </c>
    </row>
    <row r="1158" spans="1:65" s="15" customFormat="1" ht="11.25">
      <c r="B1158" s="261"/>
      <c r="C1158" s="262"/>
      <c r="D1158" s="224" t="s">
        <v>211</v>
      </c>
      <c r="E1158" s="263" t="s">
        <v>1</v>
      </c>
      <c r="F1158" s="264" t="s">
        <v>5614</v>
      </c>
      <c r="G1158" s="262"/>
      <c r="H1158" s="265">
        <v>2</v>
      </c>
      <c r="I1158" s="266"/>
      <c r="J1158" s="262"/>
      <c r="K1158" s="262"/>
      <c r="L1158" s="267"/>
      <c r="M1158" s="268"/>
      <c r="N1158" s="269"/>
      <c r="O1158" s="269"/>
      <c r="P1158" s="269"/>
      <c r="Q1158" s="269"/>
      <c r="R1158" s="269"/>
      <c r="S1158" s="269"/>
      <c r="T1158" s="270"/>
      <c r="AT1158" s="271" t="s">
        <v>211</v>
      </c>
      <c r="AU1158" s="271" t="s">
        <v>82</v>
      </c>
      <c r="AV1158" s="15" t="s">
        <v>209</v>
      </c>
      <c r="AW1158" s="15" t="s">
        <v>31</v>
      </c>
      <c r="AX1158" s="15" t="s">
        <v>82</v>
      </c>
      <c r="AY1158" s="271" t="s">
        <v>203</v>
      </c>
    </row>
    <row r="1159" spans="1:65" s="2" customFormat="1" ht="21.75" customHeight="1">
      <c r="A1159" s="35"/>
      <c r="B1159" s="36"/>
      <c r="C1159" s="209" t="s">
        <v>3642</v>
      </c>
      <c r="D1159" s="209" t="s">
        <v>205</v>
      </c>
      <c r="E1159" s="210" t="s">
        <v>6985</v>
      </c>
      <c r="F1159" s="211" t="s">
        <v>6715</v>
      </c>
      <c r="G1159" s="212" t="s">
        <v>208</v>
      </c>
      <c r="H1159" s="213">
        <v>2</v>
      </c>
      <c r="I1159" s="214"/>
      <c r="J1159" s="215">
        <f>ROUND(I1159*H1159,2)</f>
        <v>0</v>
      </c>
      <c r="K1159" s="211" t="s">
        <v>1</v>
      </c>
      <c r="L1159" s="40"/>
      <c r="M1159" s="216" t="s">
        <v>1</v>
      </c>
      <c r="N1159" s="217" t="s">
        <v>40</v>
      </c>
      <c r="O1159" s="72"/>
      <c r="P1159" s="218">
        <f>O1159*H1159</f>
        <v>0</v>
      </c>
      <c r="Q1159" s="218">
        <v>0</v>
      </c>
      <c r="R1159" s="218">
        <f>Q1159*H1159</f>
        <v>0</v>
      </c>
      <c r="S1159" s="218">
        <v>0</v>
      </c>
      <c r="T1159" s="219">
        <f>S1159*H1159</f>
        <v>0</v>
      </c>
      <c r="U1159" s="35"/>
      <c r="V1159" s="35"/>
      <c r="W1159" s="35"/>
      <c r="X1159" s="35"/>
      <c r="Y1159" s="35"/>
      <c r="Z1159" s="35"/>
      <c r="AA1159" s="35"/>
      <c r="AB1159" s="35"/>
      <c r="AC1159" s="35"/>
      <c r="AD1159" s="35"/>
      <c r="AE1159" s="35"/>
      <c r="AR1159" s="220" t="s">
        <v>209</v>
      </c>
      <c r="AT1159" s="220" t="s">
        <v>205</v>
      </c>
      <c r="AU1159" s="220" t="s">
        <v>82</v>
      </c>
      <c r="AY1159" s="18" t="s">
        <v>203</v>
      </c>
      <c r="BE1159" s="221">
        <f>IF(N1159="základní",J1159,0)</f>
        <v>0</v>
      </c>
      <c r="BF1159" s="221">
        <f>IF(N1159="snížená",J1159,0)</f>
        <v>0</v>
      </c>
      <c r="BG1159" s="221">
        <f>IF(N1159="zákl. přenesená",J1159,0)</f>
        <v>0</v>
      </c>
      <c r="BH1159" s="221">
        <f>IF(N1159="sníž. přenesená",J1159,0)</f>
        <v>0</v>
      </c>
      <c r="BI1159" s="221">
        <f>IF(N1159="nulová",J1159,0)</f>
        <v>0</v>
      </c>
      <c r="BJ1159" s="18" t="s">
        <v>82</v>
      </c>
      <c r="BK1159" s="221">
        <f>ROUND(I1159*H1159,2)</f>
        <v>0</v>
      </c>
      <c r="BL1159" s="18" t="s">
        <v>209</v>
      </c>
      <c r="BM1159" s="220" t="s">
        <v>6986</v>
      </c>
    </row>
    <row r="1160" spans="1:65" s="13" customFormat="1" ht="11.25">
      <c r="B1160" s="222"/>
      <c r="C1160" s="223"/>
      <c r="D1160" s="224" t="s">
        <v>211</v>
      </c>
      <c r="E1160" s="225" t="s">
        <v>1</v>
      </c>
      <c r="F1160" s="226" t="s">
        <v>6703</v>
      </c>
      <c r="G1160" s="223"/>
      <c r="H1160" s="225" t="s">
        <v>1</v>
      </c>
      <c r="I1160" s="227"/>
      <c r="J1160" s="223"/>
      <c r="K1160" s="223"/>
      <c r="L1160" s="228"/>
      <c r="M1160" s="229"/>
      <c r="N1160" s="230"/>
      <c r="O1160" s="230"/>
      <c r="P1160" s="230"/>
      <c r="Q1160" s="230"/>
      <c r="R1160" s="230"/>
      <c r="S1160" s="230"/>
      <c r="T1160" s="231"/>
      <c r="AT1160" s="232" t="s">
        <v>211</v>
      </c>
      <c r="AU1160" s="232" t="s">
        <v>82</v>
      </c>
      <c r="AV1160" s="13" t="s">
        <v>82</v>
      </c>
      <c r="AW1160" s="13" t="s">
        <v>31</v>
      </c>
      <c r="AX1160" s="13" t="s">
        <v>75</v>
      </c>
      <c r="AY1160" s="232" t="s">
        <v>203</v>
      </c>
    </row>
    <row r="1161" spans="1:65" s="13" customFormat="1" ht="11.25">
      <c r="B1161" s="222"/>
      <c r="C1161" s="223"/>
      <c r="D1161" s="224" t="s">
        <v>211</v>
      </c>
      <c r="E1161" s="225" t="s">
        <v>1</v>
      </c>
      <c r="F1161" s="226" t="s">
        <v>6704</v>
      </c>
      <c r="G1161" s="223"/>
      <c r="H1161" s="225" t="s">
        <v>1</v>
      </c>
      <c r="I1161" s="227"/>
      <c r="J1161" s="223"/>
      <c r="K1161" s="223"/>
      <c r="L1161" s="228"/>
      <c r="M1161" s="229"/>
      <c r="N1161" s="230"/>
      <c r="O1161" s="230"/>
      <c r="P1161" s="230"/>
      <c r="Q1161" s="230"/>
      <c r="R1161" s="230"/>
      <c r="S1161" s="230"/>
      <c r="T1161" s="231"/>
      <c r="AT1161" s="232" t="s">
        <v>211</v>
      </c>
      <c r="AU1161" s="232" t="s">
        <v>82</v>
      </c>
      <c r="AV1161" s="13" t="s">
        <v>82</v>
      </c>
      <c r="AW1161" s="13" t="s">
        <v>31</v>
      </c>
      <c r="AX1161" s="13" t="s">
        <v>75</v>
      </c>
      <c r="AY1161" s="232" t="s">
        <v>203</v>
      </c>
    </row>
    <row r="1162" spans="1:65" s="13" customFormat="1" ht="11.25">
      <c r="B1162" s="222"/>
      <c r="C1162" s="223"/>
      <c r="D1162" s="224" t="s">
        <v>211</v>
      </c>
      <c r="E1162" s="225" t="s">
        <v>1</v>
      </c>
      <c r="F1162" s="226" t="s">
        <v>6705</v>
      </c>
      <c r="G1162" s="223"/>
      <c r="H1162" s="225" t="s">
        <v>1</v>
      </c>
      <c r="I1162" s="227"/>
      <c r="J1162" s="223"/>
      <c r="K1162" s="223"/>
      <c r="L1162" s="228"/>
      <c r="M1162" s="229"/>
      <c r="N1162" s="230"/>
      <c r="O1162" s="230"/>
      <c r="P1162" s="230"/>
      <c r="Q1162" s="230"/>
      <c r="R1162" s="230"/>
      <c r="S1162" s="230"/>
      <c r="T1162" s="231"/>
      <c r="AT1162" s="232" t="s">
        <v>211</v>
      </c>
      <c r="AU1162" s="232" t="s">
        <v>82</v>
      </c>
      <c r="AV1162" s="13" t="s">
        <v>82</v>
      </c>
      <c r="AW1162" s="13" t="s">
        <v>31</v>
      </c>
      <c r="AX1162" s="13" t="s">
        <v>75</v>
      </c>
      <c r="AY1162" s="232" t="s">
        <v>203</v>
      </c>
    </row>
    <row r="1163" spans="1:65" s="13" customFormat="1" ht="11.25">
      <c r="B1163" s="222"/>
      <c r="C1163" s="223"/>
      <c r="D1163" s="224" t="s">
        <v>211</v>
      </c>
      <c r="E1163" s="225" t="s">
        <v>1</v>
      </c>
      <c r="F1163" s="226" t="s">
        <v>6965</v>
      </c>
      <c r="G1163" s="223"/>
      <c r="H1163" s="225" t="s">
        <v>1</v>
      </c>
      <c r="I1163" s="227"/>
      <c r="J1163" s="223"/>
      <c r="K1163" s="223"/>
      <c r="L1163" s="228"/>
      <c r="M1163" s="229"/>
      <c r="N1163" s="230"/>
      <c r="O1163" s="230"/>
      <c r="P1163" s="230"/>
      <c r="Q1163" s="230"/>
      <c r="R1163" s="230"/>
      <c r="S1163" s="230"/>
      <c r="T1163" s="231"/>
      <c r="AT1163" s="232" t="s">
        <v>211</v>
      </c>
      <c r="AU1163" s="232" t="s">
        <v>82</v>
      </c>
      <c r="AV1163" s="13" t="s">
        <v>82</v>
      </c>
      <c r="AW1163" s="13" t="s">
        <v>31</v>
      </c>
      <c r="AX1163" s="13" t="s">
        <v>75</v>
      </c>
      <c r="AY1163" s="232" t="s">
        <v>203</v>
      </c>
    </row>
    <row r="1164" spans="1:65" s="14" customFormat="1" ht="11.25">
      <c r="B1164" s="233"/>
      <c r="C1164" s="234"/>
      <c r="D1164" s="224" t="s">
        <v>211</v>
      </c>
      <c r="E1164" s="235" t="s">
        <v>1</v>
      </c>
      <c r="F1164" s="236" t="s">
        <v>84</v>
      </c>
      <c r="G1164" s="234"/>
      <c r="H1164" s="237">
        <v>2</v>
      </c>
      <c r="I1164" s="238"/>
      <c r="J1164" s="234"/>
      <c r="K1164" s="234"/>
      <c r="L1164" s="239"/>
      <c r="M1164" s="240"/>
      <c r="N1164" s="241"/>
      <c r="O1164" s="241"/>
      <c r="P1164" s="241"/>
      <c r="Q1164" s="241"/>
      <c r="R1164" s="241"/>
      <c r="S1164" s="241"/>
      <c r="T1164" s="242"/>
      <c r="AT1164" s="243" t="s">
        <v>211</v>
      </c>
      <c r="AU1164" s="243" t="s">
        <v>82</v>
      </c>
      <c r="AV1164" s="14" t="s">
        <v>84</v>
      </c>
      <c r="AW1164" s="14" t="s">
        <v>31</v>
      </c>
      <c r="AX1164" s="14" t="s">
        <v>75</v>
      </c>
      <c r="AY1164" s="243" t="s">
        <v>203</v>
      </c>
    </row>
    <row r="1165" spans="1:65" s="15" customFormat="1" ht="11.25">
      <c r="B1165" s="261"/>
      <c r="C1165" s="262"/>
      <c r="D1165" s="224" t="s">
        <v>211</v>
      </c>
      <c r="E1165" s="263" t="s">
        <v>1</v>
      </c>
      <c r="F1165" s="264" t="s">
        <v>5614</v>
      </c>
      <c r="G1165" s="262"/>
      <c r="H1165" s="265">
        <v>2</v>
      </c>
      <c r="I1165" s="266"/>
      <c r="J1165" s="262"/>
      <c r="K1165" s="262"/>
      <c r="L1165" s="267"/>
      <c r="M1165" s="268"/>
      <c r="N1165" s="269"/>
      <c r="O1165" s="269"/>
      <c r="P1165" s="269"/>
      <c r="Q1165" s="269"/>
      <c r="R1165" s="269"/>
      <c r="S1165" s="269"/>
      <c r="T1165" s="270"/>
      <c r="AT1165" s="271" t="s">
        <v>211</v>
      </c>
      <c r="AU1165" s="271" t="s">
        <v>82</v>
      </c>
      <c r="AV1165" s="15" t="s">
        <v>209</v>
      </c>
      <c r="AW1165" s="15" t="s">
        <v>31</v>
      </c>
      <c r="AX1165" s="15" t="s">
        <v>82</v>
      </c>
      <c r="AY1165" s="271" t="s">
        <v>203</v>
      </c>
    </row>
    <row r="1166" spans="1:65" s="2" customFormat="1" ht="21.75" customHeight="1">
      <c r="A1166" s="35"/>
      <c r="B1166" s="36"/>
      <c r="C1166" s="209" t="s">
        <v>3648</v>
      </c>
      <c r="D1166" s="209" t="s">
        <v>205</v>
      </c>
      <c r="E1166" s="210" t="s">
        <v>6987</v>
      </c>
      <c r="F1166" s="211" t="s">
        <v>6717</v>
      </c>
      <c r="G1166" s="212" t="s">
        <v>208</v>
      </c>
      <c r="H1166" s="213">
        <v>2</v>
      </c>
      <c r="I1166" s="214"/>
      <c r="J1166" s="215">
        <f>ROUND(I1166*H1166,2)</f>
        <v>0</v>
      </c>
      <c r="K1166" s="211" t="s">
        <v>1</v>
      </c>
      <c r="L1166" s="40"/>
      <c r="M1166" s="216" t="s">
        <v>1</v>
      </c>
      <c r="N1166" s="217" t="s">
        <v>40</v>
      </c>
      <c r="O1166" s="72"/>
      <c r="P1166" s="218">
        <f>O1166*H1166</f>
        <v>0</v>
      </c>
      <c r="Q1166" s="218">
        <v>0</v>
      </c>
      <c r="R1166" s="218">
        <f>Q1166*H1166</f>
        <v>0</v>
      </c>
      <c r="S1166" s="218">
        <v>0</v>
      </c>
      <c r="T1166" s="219">
        <f>S1166*H1166</f>
        <v>0</v>
      </c>
      <c r="U1166" s="35"/>
      <c r="V1166" s="35"/>
      <c r="W1166" s="35"/>
      <c r="X1166" s="35"/>
      <c r="Y1166" s="35"/>
      <c r="Z1166" s="35"/>
      <c r="AA1166" s="35"/>
      <c r="AB1166" s="35"/>
      <c r="AC1166" s="35"/>
      <c r="AD1166" s="35"/>
      <c r="AE1166" s="35"/>
      <c r="AR1166" s="220" t="s">
        <v>209</v>
      </c>
      <c r="AT1166" s="220" t="s">
        <v>205</v>
      </c>
      <c r="AU1166" s="220" t="s">
        <v>82</v>
      </c>
      <c r="AY1166" s="18" t="s">
        <v>203</v>
      </c>
      <c r="BE1166" s="221">
        <f>IF(N1166="základní",J1166,0)</f>
        <v>0</v>
      </c>
      <c r="BF1166" s="221">
        <f>IF(N1166="snížená",J1166,0)</f>
        <v>0</v>
      </c>
      <c r="BG1166" s="221">
        <f>IF(N1166="zákl. přenesená",J1166,0)</f>
        <v>0</v>
      </c>
      <c r="BH1166" s="221">
        <f>IF(N1166="sníž. přenesená",J1166,0)</f>
        <v>0</v>
      </c>
      <c r="BI1166" s="221">
        <f>IF(N1166="nulová",J1166,0)</f>
        <v>0</v>
      </c>
      <c r="BJ1166" s="18" t="s">
        <v>82</v>
      </c>
      <c r="BK1166" s="221">
        <f>ROUND(I1166*H1166,2)</f>
        <v>0</v>
      </c>
      <c r="BL1166" s="18" t="s">
        <v>209</v>
      </c>
      <c r="BM1166" s="220" t="s">
        <v>6988</v>
      </c>
    </row>
    <row r="1167" spans="1:65" s="13" customFormat="1" ht="11.25">
      <c r="B1167" s="222"/>
      <c r="C1167" s="223"/>
      <c r="D1167" s="224" t="s">
        <v>211</v>
      </c>
      <c r="E1167" s="225" t="s">
        <v>1</v>
      </c>
      <c r="F1167" s="226" t="s">
        <v>6703</v>
      </c>
      <c r="G1167" s="223"/>
      <c r="H1167" s="225" t="s">
        <v>1</v>
      </c>
      <c r="I1167" s="227"/>
      <c r="J1167" s="223"/>
      <c r="K1167" s="223"/>
      <c r="L1167" s="228"/>
      <c r="M1167" s="229"/>
      <c r="N1167" s="230"/>
      <c r="O1167" s="230"/>
      <c r="P1167" s="230"/>
      <c r="Q1167" s="230"/>
      <c r="R1167" s="230"/>
      <c r="S1167" s="230"/>
      <c r="T1167" s="231"/>
      <c r="AT1167" s="232" t="s">
        <v>211</v>
      </c>
      <c r="AU1167" s="232" t="s">
        <v>82</v>
      </c>
      <c r="AV1167" s="13" t="s">
        <v>82</v>
      </c>
      <c r="AW1167" s="13" t="s">
        <v>31</v>
      </c>
      <c r="AX1167" s="13" t="s">
        <v>75</v>
      </c>
      <c r="AY1167" s="232" t="s">
        <v>203</v>
      </c>
    </row>
    <row r="1168" spans="1:65" s="13" customFormat="1" ht="11.25">
      <c r="B1168" s="222"/>
      <c r="C1168" s="223"/>
      <c r="D1168" s="224" t="s">
        <v>211</v>
      </c>
      <c r="E1168" s="225" t="s">
        <v>1</v>
      </c>
      <c r="F1168" s="226" t="s">
        <v>6965</v>
      </c>
      <c r="G1168" s="223"/>
      <c r="H1168" s="225" t="s">
        <v>1</v>
      </c>
      <c r="I1168" s="227"/>
      <c r="J1168" s="223"/>
      <c r="K1168" s="223"/>
      <c r="L1168" s="228"/>
      <c r="M1168" s="229"/>
      <c r="N1168" s="230"/>
      <c r="O1168" s="230"/>
      <c r="P1168" s="230"/>
      <c r="Q1168" s="230"/>
      <c r="R1168" s="230"/>
      <c r="S1168" s="230"/>
      <c r="T1168" s="231"/>
      <c r="AT1168" s="232" t="s">
        <v>211</v>
      </c>
      <c r="AU1168" s="232" t="s">
        <v>82</v>
      </c>
      <c r="AV1168" s="13" t="s">
        <v>82</v>
      </c>
      <c r="AW1168" s="13" t="s">
        <v>31</v>
      </c>
      <c r="AX1168" s="13" t="s">
        <v>75</v>
      </c>
      <c r="AY1168" s="232" t="s">
        <v>203</v>
      </c>
    </row>
    <row r="1169" spans="1:65" s="14" customFormat="1" ht="11.25">
      <c r="B1169" s="233"/>
      <c r="C1169" s="234"/>
      <c r="D1169" s="224" t="s">
        <v>211</v>
      </c>
      <c r="E1169" s="235" t="s">
        <v>1</v>
      </c>
      <c r="F1169" s="236" t="s">
        <v>84</v>
      </c>
      <c r="G1169" s="234"/>
      <c r="H1169" s="237">
        <v>2</v>
      </c>
      <c r="I1169" s="238"/>
      <c r="J1169" s="234"/>
      <c r="K1169" s="234"/>
      <c r="L1169" s="239"/>
      <c r="M1169" s="240"/>
      <c r="N1169" s="241"/>
      <c r="O1169" s="241"/>
      <c r="P1169" s="241"/>
      <c r="Q1169" s="241"/>
      <c r="R1169" s="241"/>
      <c r="S1169" s="241"/>
      <c r="T1169" s="242"/>
      <c r="AT1169" s="243" t="s">
        <v>211</v>
      </c>
      <c r="AU1169" s="243" t="s">
        <v>82</v>
      </c>
      <c r="AV1169" s="14" t="s">
        <v>84</v>
      </c>
      <c r="AW1169" s="14" t="s">
        <v>31</v>
      </c>
      <c r="AX1169" s="14" t="s">
        <v>75</v>
      </c>
      <c r="AY1169" s="243" t="s">
        <v>203</v>
      </c>
    </row>
    <row r="1170" spans="1:65" s="15" customFormat="1" ht="11.25">
      <c r="B1170" s="261"/>
      <c r="C1170" s="262"/>
      <c r="D1170" s="224" t="s">
        <v>211</v>
      </c>
      <c r="E1170" s="263" t="s">
        <v>1</v>
      </c>
      <c r="F1170" s="264" t="s">
        <v>5614</v>
      </c>
      <c r="G1170" s="262"/>
      <c r="H1170" s="265">
        <v>2</v>
      </c>
      <c r="I1170" s="266"/>
      <c r="J1170" s="262"/>
      <c r="K1170" s="262"/>
      <c r="L1170" s="267"/>
      <c r="M1170" s="268"/>
      <c r="N1170" s="269"/>
      <c r="O1170" s="269"/>
      <c r="P1170" s="269"/>
      <c r="Q1170" s="269"/>
      <c r="R1170" s="269"/>
      <c r="S1170" s="269"/>
      <c r="T1170" s="270"/>
      <c r="AT1170" s="271" t="s">
        <v>211</v>
      </c>
      <c r="AU1170" s="271" t="s">
        <v>82</v>
      </c>
      <c r="AV1170" s="15" t="s">
        <v>209</v>
      </c>
      <c r="AW1170" s="15" t="s">
        <v>31</v>
      </c>
      <c r="AX1170" s="15" t="s">
        <v>82</v>
      </c>
      <c r="AY1170" s="271" t="s">
        <v>203</v>
      </c>
    </row>
    <row r="1171" spans="1:65" s="2" customFormat="1" ht="21.75" customHeight="1">
      <c r="A1171" s="35"/>
      <c r="B1171" s="36"/>
      <c r="C1171" s="209" t="s">
        <v>3653</v>
      </c>
      <c r="D1171" s="209" t="s">
        <v>205</v>
      </c>
      <c r="E1171" s="210" t="s">
        <v>6989</v>
      </c>
      <c r="F1171" s="211" t="s">
        <v>6711</v>
      </c>
      <c r="G1171" s="212" t="s">
        <v>208</v>
      </c>
      <c r="H1171" s="213">
        <v>2</v>
      </c>
      <c r="I1171" s="214"/>
      <c r="J1171" s="215">
        <f>ROUND(I1171*H1171,2)</f>
        <v>0</v>
      </c>
      <c r="K1171" s="211" t="s">
        <v>1</v>
      </c>
      <c r="L1171" s="40"/>
      <c r="M1171" s="216" t="s">
        <v>1</v>
      </c>
      <c r="N1171" s="217" t="s">
        <v>40</v>
      </c>
      <c r="O1171" s="72"/>
      <c r="P1171" s="218">
        <f>O1171*H1171</f>
        <v>0</v>
      </c>
      <c r="Q1171" s="218">
        <v>0</v>
      </c>
      <c r="R1171" s="218">
        <f>Q1171*H1171</f>
        <v>0</v>
      </c>
      <c r="S1171" s="218">
        <v>0</v>
      </c>
      <c r="T1171" s="219">
        <f>S1171*H1171</f>
        <v>0</v>
      </c>
      <c r="U1171" s="35"/>
      <c r="V1171" s="35"/>
      <c r="W1171" s="35"/>
      <c r="X1171" s="35"/>
      <c r="Y1171" s="35"/>
      <c r="Z1171" s="35"/>
      <c r="AA1171" s="35"/>
      <c r="AB1171" s="35"/>
      <c r="AC1171" s="35"/>
      <c r="AD1171" s="35"/>
      <c r="AE1171" s="35"/>
      <c r="AR1171" s="220" t="s">
        <v>209</v>
      </c>
      <c r="AT1171" s="220" t="s">
        <v>205</v>
      </c>
      <c r="AU1171" s="220" t="s">
        <v>82</v>
      </c>
      <c r="AY1171" s="18" t="s">
        <v>203</v>
      </c>
      <c r="BE1171" s="221">
        <f>IF(N1171="základní",J1171,0)</f>
        <v>0</v>
      </c>
      <c r="BF1171" s="221">
        <f>IF(N1171="snížená",J1171,0)</f>
        <v>0</v>
      </c>
      <c r="BG1171" s="221">
        <f>IF(N1171="zákl. přenesená",J1171,0)</f>
        <v>0</v>
      </c>
      <c r="BH1171" s="221">
        <f>IF(N1171="sníž. přenesená",J1171,0)</f>
        <v>0</v>
      </c>
      <c r="BI1171" s="221">
        <f>IF(N1171="nulová",J1171,0)</f>
        <v>0</v>
      </c>
      <c r="BJ1171" s="18" t="s">
        <v>82</v>
      </c>
      <c r="BK1171" s="221">
        <f>ROUND(I1171*H1171,2)</f>
        <v>0</v>
      </c>
      <c r="BL1171" s="18" t="s">
        <v>209</v>
      </c>
      <c r="BM1171" s="220" t="s">
        <v>6990</v>
      </c>
    </row>
    <row r="1172" spans="1:65" s="13" customFormat="1" ht="11.25">
      <c r="B1172" s="222"/>
      <c r="C1172" s="223"/>
      <c r="D1172" s="224" t="s">
        <v>211</v>
      </c>
      <c r="E1172" s="225" t="s">
        <v>1</v>
      </c>
      <c r="F1172" s="226" t="s">
        <v>6703</v>
      </c>
      <c r="G1172" s="223"/>
      <c r="H1172" s="225" t="s">
        <v>1</v>
      </c>
      <c r="I1172" s="227"/>
      <c r="J1172" s="223"/>
      <c r="K1172" s="223"/>
      <c r="L1172" s="228"/>
      <c r="M1172" s="229"/>
      <c r="N1172" s="230"/>
      <c r="O1172" s="230"/>
      <c r="P1172" s="230"/>
      <c r="Q1172" s="230"/>
      <c r="R1172" s="230"/>
      <c r="S1172" s="230"/>
      <c r="T1172" s="231"/>
      <c r="AT1172" s="232" t="s">
        <v>211</v>
      </c>
      <c r="AU1172" s="232" t="s">
        <v>82</v>
      </c>
      <c r="AV1172" s="13" t="s">
        <v>82</v>
      </c>
      <c r="AW1172" s="13" t="s">
        <v>31</v>
      </c>
      <c r="AX1172" s="13" t="s">
        <v>75</v>
      </c>
      <c r="AY1172" s="232" t="s">
        <v>203</v>
      </c>
    </row>
    <row r="1173" spans="1:65" s="13" customFormat="1" ht="11.25">
      <c r="B1173" s="222"/>
      <c r="C1173" s="223"/>
      <c r="D1173" s="224" t="s">
        <v>211</v>
      </c>
      <c r="E1173" s="225" t="s">
        <v>1</v>
      </c>
      <c r="F1173" s="226" t="s">
        <v>6704</v>
      </c>
      <c r="G1173" s="223"/>
      <c r="H1173" s="225" t="s">
        <v>1</v>
      </c>
      <c r="I1173" s="227"/>
      <c r="J1173" s="223"/>
      <c r="K1173" s="223"/>
      <c r="L1173" s="228"/>
      <c r="M1173" s="229"/>
      <c r="N1173" s="230"/>
      <c r="O1173" s="230"/>
      <c r="P1173" s="230"/>
      <c r="Q1173" s="230"/>
      <c r="R1173" s="230"/>
      <c r="S1173" s="230"/>
      <c r="T1173" s="231"/>
      <c r="AT1173" s="232" t="s">
        <v>211</v>
      </c>
      <c r="AU1173" s="232" t="s">
        <v>82</v>
      </c>
      <c r="AV1173" s="13" t="s">
        <v>82</v>
      </c>
      <c r="AW1173" s="13" t="s">
        <v>31</v>
      </c>
      <c r="AX1173" s="13" t="s">
        <v>75</v>
      </c>
      <c r="AY1173" s="232" t="s">
        <v>203</v>
      </c>
    </row>
    <row r="1174" spans="1:65" s="13" customFormat="1" ht="11.25">
      <c r="B1174" s="222"/>
      <c r="C1174" s="223"/>
      <c r="D1174" s="224" t="s">
        <v>211</v>
      </c>
      <c r="E1174" s="225" t="s">
        <v>1</v>
      </c>
      <c r="F1174" s="226" t="s">
        <v>6705</v>
      </c>
      <c r="G1174" s="223"/>
      <c r="H1174" s="225" t="s">
        <v>1</v>
      </c>
      <c r="I1174" s="227"/>
      <c r="J1174" s="223"/>
      <c r="K1174" s="223"/>
      <c r="L1174" s="228"/>
      <c r="M1174" s="229"/>
      <c r="N1174" s="230"/>
      <c r="O1174" s="230"/>
      <c r="P1174" s="230"/>
      <c r="Q1174" s="230"/>
      <c r="R1174" s="230"/>
      <c r="S1174" s="230"/>
      <c r="T1174" s="231"/>
      <c r="AT1174" s="232" t="s">
        <v>211</v>
      </c>
      <c r="AU1174" s="232" t="s">
        <v>82</v>
      </c>
      <c r="AV1174" s="13" t="s">
        <v>82</v>
      </c>
      <c r="AW1174" s="13" t="s">
        <v>31</v>
      </c>
      <c r="AX1174" s="13" t="s">
        <v>75</v>
      </c>
      <c r="AY1174" s="232" t="s">
        <v>203</v>
      </c>
    </row>
    <row r="1175" spans="1:65" s="13" customFormat="1" ht="11.25">
      <c r="B1175" s="222"/>
      <c r="C1175" s="223"/>
      <c r="D1175" s="224" t="s">
        <v>211</v>
      </c>
      <c r="E1175" s="225" t="s">
        <v>1</v>
      </c>
      <c r="F1175" s="226" t="s">
        <v>6965</v>
      </c>
      <c r="G1175" s="223"/>
      <c r="H1175" s="225" t="s">
        <v>1</v>
      </c>
      <c r="I1175" s="227"/>
      <c r="J1175" s="223"/>
      <c r="K1175" s="223"/>
      <c r="L1175" s="228"/>
      <c r="M1175" s="229"/>
      <c r="N1175" s="230"/>
      <c r="O1175" s="230"/>
      <c r="P1175" s="230"/>
      <c r="Q1175" s="230"/>
      <c r="R1175" s="230"/>
      <c r="S1175" s="230"/>
      <c r="T1175" s="231"/>
      <c r="AT1175" s="232" t="s">
        <v>211</v>
      </c>
      <c r="AU1175" s="232" t="s">
        <v>82</v>
      </c>
      <c r="AV1175" s="13" t="s">
        <v>82</v>
      </c>
      <c r="AW1175" s="13" t="s">
        <v>31</v>
      </c>
      <c r="AX1175" s="13" t="s">
        <v>75</v>
      </c>
      <c r="AY1175" s="232" t="s">
        <v>203</v>
      </c>
    </row>
    <row r="1176" spans="1:65" s="14" customFormat="1" ht="11.25">
      <c r="B1176" s="233"/>
      <c r="C1176" s="234"/>
      <c r="D1176" s="224" t="s">
        <v>211</v>
      </c>
      <c r="E1176" s="235" t="s">
        <v>1</v>
      </c>
      <c r="F1176" s="236" t="s">
        <v>84</v>
      </c>
      <c r="G1176" s="234"/>
      <c r="H1176" s="237">
        <v>2</v>
      </c>
      <c r="I1176" s="238"/>
      <c r="J1176" s="234"/>
      <c r="K1176" s="234"/>
      <c r="L1176" s="239"/>
      <c r="M1176" s="240"/>
      <c r="N1176" s="241"/>
      <c r="O1176" s="241"/>
      <c r="P1176" s="241"/>
      <c r="Q1176" s="241"/>
      <c r="R1176" s="241"/>
      <c r="S1176" s="241"/>
      <c r="T1176" s="242"/>
      <c r="AT1176" s="243" t="s">
        <v>211</v>
      </c>
      <c r="AU1176" s="243" t="s">
        <v>82</v>
      </c>
      <c r="AV1176" s="14" t="s">
        <v>84</v>
      </c>
      <c r="AW1176" s="14" t="s">
        <v>31</v>
      </c>
      <c r="AX1176" s="14" t="s">
        <v>75</v>
      </c>
      <c r="AY1176" s="243" t="s">
        <v>203</v>
      </c>
    </row>
    <row r="1177" spans="1:65" s="15" customFormat="1" ht="11.25">
      <c r="B1177" s="261"/>
      <c r="C1177" s="262"/>
      <c r="D1177" s="224" t="s">
        <v>211</v>
      </c>
      <c r="E1177" s="263" t="s">
        <v>1</v>
      </c>
      <c r="F1177" s="264" t="s">
        <v>5614</v>
      </c>
      <c r="G1177" s="262"/>
      <c r="H1177" s="265">
        <v>2</v>
      </c>
      <c r="I1177" s="266"/>
      <c r="J1177" s="262"/>
      <c r="K1177" s="262"/>
      <c r="L1177" s="267"/>
      <c r="M1177" s="268"/>
      <c r="N1177" s="269"/>
      <c r="O1177" s="269"/>
      <c r="P1177" s="269"/>
      <c r="Q1177" s="269"/>
      <c r="R1177" s="269"/>
      <c r="S1177" s="269"/>
      <c r="T1177" s="270"/>
      <c r="AT1177" s="271" t="s">
        <v>211</v>
      </c>
      <c r="AU1177" s="271" t="s">
        <v>82</v>
      </c>
      <c r="AV1177" s="15" t="s">
        <v>209</v>
      </c>
      <c r="AW1177" s="15" t="s">
        <v>31</v>
      </c>
      <c r="AX1177" s="15" t="s">
        <v>82</v>
      </c>
      <c r="AY1177" s="271" t="s">
        <v>203</v>
      </c>
    </row>
    <row r="1178" spans="1:65" s="2" customFormat="1" ht="21.75" customHeight="1">
      <c r="A1178" s="35"/>
      <c r="B1178" s="36"/>
      <c r="C1178" s="209" t="s">
        <v>3657</v>
      </c>
      <c r="D1178" s="209" t="s">
        <v>205</v>
      </c>
      <c r="E1178" s="210" t="s">
        <v>6991</v>
      </c>
      <c r="F1178" s="211" t="s">
        <v>6713</v>
      </c>
      <c r="G1178" s="212" t="s">
        <v>208</v>
      </c>
      <c r="H1178" s="213">
        <v>2</v>
      </c>
      <c r="I1178" s="214"/>
      <c r="J1178" s="215">
        <f>ROUND(I1178*H1178,2)</f>
        <v>0</v>
      </c>
      <c r="K1178" s="211" t="s">
        <v>1</v>
      </c>
      <c r="L1178" s="40"/>
      <c r="M1178" s="216" t="s">
        <v>1</v>
      </c>
      <c r="N1178" s="217" t="s">
        <v>40</v>
      </c>
      <c r="O1178" s="72"/>
      <c r="P1178" s="218">
        <f>O1178*H1178</f>
        <v>0</v>
      </c>
      <c r="Q1178" s="218">
        <v>0</v>
      </c>
      <c r="R1178" s="218">
        <f>Q1178*H1178</f>
        <v>0</v>
      </c>
      <c r="S1178" s="218">
        <v>0</v>
      </c>
      <c r="T1178" s="219">
        <f>S1178*H1178</f>
        <v>0</v>
      </c>
      <c r="U1178" s="35"/>
      <c r="V1178" s="35"/>
      <c r="W1178" s="35"/>
      <c r="X1178" s="35"/>
      <c r="Y1178" s="35"/>
      <c r="Z1178" s="35"/>
      <c r="AA1178" s="35"/>
      <c r="AB1178" s="35"/>
      <c r="AC1178" s="35"/>
      <c r="AD1178" s="35"/>
      <c r="AE1178" s="35"/>
      <c r="AR1178" s="220" t="s">
        <v>209</v>
      </c>
      <c r="AT1178" s="220" t="s">
        <v>205</v>
      </c>
      <c r="AU1178" s="220" t="s">
        <v>82</v>
      </c>
      <c r="AY1178" s="18" t="s">
        <v>203</v>
      </c>
      <c r="BE1178" s="221">
        <f>IF(N1178="základní",J1178,0)</f>
        <v>0</v>
      </c>
      <c r="BF1178" s="221">
        <f>IF(N1178="snížená",J1178,0)</f>
        <v>0</v>
      </c>
      <c r="BG1178" s="221">
        <f>IF(N1178="zákl. přenesená",J1178,0)</f>
        <v>0</v>
      </c>
      <c r="BH1178" s="221">
        <f>IF(N1178="sníž. přenesená",J1178,0)</f>
        <v>0</v>
      </c>
      <c r="BI1178" s="221">
        <f>IF(N1178="nulová",J1178,0)</f>
        <v>0</v>
      </c>
      <c r="BJ1178" s="18" t="s">
        <v>82</v>
      </c>
      <c r="BK1178" s="221">
        <f>ROUND(I1178*H1178,2)</f>
        <v>0</v>
      </c>
      <c r="BL1178" s="18" t="s">
        <v>209</v>
      </c>
      <c r="BM1178" s="220" t="s">
        <v>6992</v>
      </c>
    </row>
    <row r="1179" spans="1:65" s="13" customFormat="1" ht="11.25">
      <c r="B1179" s="222"/>
      <c r="C1179" s="223"/>
      <c r="D1179" s="224" t="s">
        <v>211</v>
      </c>
      <c r="E1179" s="225" t="s">
        <v>1</v>
      </c>
      <c r="F1179" s="226" t="s">
        <v>6703</v>
      </c>
      <c r="G1179" s="223"/>
      <c r="H1179" s="225" t="s">
        <v>1</v>
      </c>
      <c r="I1179" s="227"/>
      <c r="J1179" s="223"/>
      <c r="K1179" s="223"/>
      <c r="L1179" s="228"/>
      <c r="M1179" s="229"/>
      <c r="N1179" s="230"/>
      <c r="O1179" s="230"/>
      <c r="P1179" s="230"/>
      <c r="Q1179" s="230"/>
      <c r="R1179" s="230"/>
      <c r="S1179" s="230"/>
      <c r="T1179" s="231"/>
      <c r="AT1179" s="232" t="s">
        <v>211</v>
      </c>
      <c r="AU1179" s="232" t="s">
        <v>82</v>
      </c>
      <c r="AV1179" s="13" t="s">
        <v>82</v>
      </c>
      <c r="AW1179" s="13" t="s">
        <v>31</v>
      </c>
      <c r="AX1179" s="13" t="s">
        <v>75</v>
      </c>
      <c r="AY1179" s="232" t="s">
        <v>203</v>
      </c>
    </row>
    <row r="1180" spans="1:65" s="13" customFormat="1" ht="11.25">
      <c r="B1180" s="222"/>
      <c r="C1180" s="223"/>
      <c r="D1180" s="224" t="s">
        <v>211</v>
      </c>
      <c r="E1180" s="225" t="s">
        <v>1</v>
      </c>
      <c r="F1180" s="226" t="s">
        <v>6965</v>
      </c>
      <c r="G1180" s="223"/>
      <c r="H1180" s="225" t="s">
        <v>1</v>
      </c>
      <c r="I1180" s="227"/>
      <c r="J1180" s="223"/>
      <c r="K1180" s="223"/>
      <c r="L1180" s="228"/>
      <c r="M1180" s="229"/>
      <c r="N1180" s="230"/>
      <c r="O1180" s="230"/>
      <c r="P1180" s="230"/>
      <c r="Q1180" s="230"/>
      <c r="R1180" s="230"/>
      <c r="S1180" s="230"/>
      <c r="T1180" s="231"/>
      <c r="AT1180" s="232" t="s">
        <v>211</v>
      </c>
      <c r="AU1180" s="232" t="s">
        <v>82</v>
      </c>
      <c r="AV1180" s="13" t="s">
        <v>82</v>
      </c>
      <c r="AW1180" s="13" t="s">
        <v>31</v>
      </c>
      <c r="AX1180" s="13" t="s">
        <v>75</v>
      </c>
      <c r="AY1180" s="232" t="s">
        <v>203</v>
      </c>
    </row>
    <row r="1181" spans="1:65" s="14" customFormat="1" ht="11.25">
      <c r="B1181" s="233"/>
      <c r="C1181" s="234"/>
      <c r="D1181" s="224" t="s">
        <v>211</v>
      </c>
      <c r="E1181" s="235" t="s">
        <v>1</v>
      </c>
      <c r="F1181" s="236" t="s">
        <v>84</v>
      </c>
      <c r="G1181" s="234"/>
      <c r="H1181" s="237">
        <v>2</v>
      </c>
      <c r="I1181" s="238"/>
      <c r="J1181" s="234"/>
      <c r="K1181" s="234"/>
      <c r="L1181" s="239"/>
      <c r="M1181" s="240"/>
      <c r="N1181" s="241"/>
      <c r="O1181" s="241"/>
      <c r="P1181" s="241"/>
      <c r="Q1181" s="241"/>
      <c r="R1181" s="241"/>
      <c r="S1181" s="241"/>
      <c r="T1181" s="242"/>
      <c r="AT1181" s="243" t="s">
        <v>211</v>
      </c>
      <c r="AU1181" s="243" t="s">
        <v>82</v>
      </c>
      <c r="AV1181" s="14" t="s">
        <v>84</v>
      </c>
      <c r="AW1181" s="14" t="s">
        <v>31</v>
      </c>
      <c r="AX1181" s="14" t="s">
        <v>75</v>
      </c>
      <c r="AY1181" s="243" t="s">
        <v>203</v>
      </c>
    </row>
    <row r="1182" spans="1:65" s="15" customFormat="1" ht="11.25">
      <c r="B1182" s="261"/>
      <c r="C1182" s="262"/>
      <c r="D1182" s="224" t="s">
        <v>211</v>
      </c>
      <c r="E1182" s="263" t="s">
        <v>1</v>
      </c>
      <c r="F1182" s="264" t="s">
        <v>5614</v>
      </c>
      <c r="G1182" s="262"/>
      <c r="H1182" s="265">
        <v>2</v>
      </c>
      <c r="I1182" s="266"/>
      <c r="J1182" s="262"/>
      <c r="K1182" s="262"/>
      <c r="L1182" s="267"/>
      <c r="M1182" s="268"/>
      <c r="N1182" s="269"/>
      <c r="O1182" s="269"/>
      <c r="P1182" s="269"/>
      <c r="Q1182" s="269"/>
      <c r="R1182" s="269"/>
      <c r="S1182" s="269"/>
      <c r="T1182" s="270"/>
      <c r="AT1182" s="271" t="s">
        <v>211</v>
      </c>
      <c r="AU1182" s="271" t="s">
        <v>82</v>
      </c>
      <c r="AV1182" s="15" t="s">
        <v>209</v>
      </c>
      <c r="AW1182" s="15" t="s">
        <v>31</v>
      </c>
      <c r="AX1182" s="15" t="s">
        <v>82</v>
      </c>
      <c r="AY1182" s="271" t="s">
        <v>203</v>
      </c>
    </row>
    <row r="1183" spans="1:65" s="2" customFormat="1" ht="21.75" customHeight="1">
      <c r="A1183" s="35"/>
      <c r="B1183" s="36"/>
      <c r="C1183" s="209" t="s">
        <v>3663</v>
      </c>
      <c r="D1183" s="209" t="s">
        <v>205</v>
      </c>
      <c r="E1183" s="210" t="s">
        <v>6993</v>
      </c>
      <c r="F1183" s="211" t="s">
        <v>6702</v>
      </c>
      <c r="G1183" s="212" t="s">
        <v>208</v>
      </c>
      <c r="H1183" s="213">
        <v>2</v>
      </c>
      <c r="I1183" s="214"/>
      <c r="J1183" s="215">
        <f>ROUND(I1183*H1183,2)</f>
        <v>0</v>
      </c>
      <c r="K1183" s="211" t="s">
        <v>1</v>
      </c>
      <c r="L1183" s="40"/>
      <c r="M1183" s="216" t="s">
        <v>1</v>
      </c>
      <c r="N1183" s="217" t="s">
        <v>40</v>
      </c>
      <c r="O1183" s="72"/>
      <c r="P1183" s="218">
        <f>O1183*H1183</f>
        <v>0</v>
      </c>
      <c r="Q1183" s="218">
        <v>0</v>
      </c>
      <c r="R1183" s="218">
        <f>Q1183*H1183</f>
        <v>0</v>
      </c>
      <c r="S1183" s="218">
        <v>0</v>
      </c>
      <c r="T1183" s="219">
        <f>S1183*H1183</f>
        <v>0</v>
      </c>
      <c r="U1183" s="35"/>
      <c r="V1183" s="35"/>
      <c r="W1183" s="35"/>
      <c r="X1183" s="35"/>
      <c r="Y1183" s="35"/>
      <c r="Z1183" s="35"/>
      <c r="AA1183" s="35"/>
      <c r="AB1183" s="35"/>
      <c r="AC1183" s="35"/>
      <c r="AD1183" s="35"/>
      <c r="AE1183" s="35"/>
      <c r="AR1183" s="220" t="s">
        <v>209</v>
      </c>
      <c r="AT1183" s="220" t="s">
        <v>205</v>
      </c>
      <c r="AU1183" s="220" t="s">
        <v>82</v>
      </c>
      <c r="AY1183" s="18" t="s">
        <v>203</v>
      </c>
      <c r="BE1183" s="221">
        <f>IF(N1183="základní",J1183,0)</f>
        <v>0</v>
      </c>
      <c r="BF1183" s="221">
        <f>IF(N1183="snížená",J1183,0)</f>
        <v>0</v>
      </c>
      <c r="BG1183" s="221">
        <f>IF(N1183="zákl. přenesená",J1183,0)</f>
        <v>0</v>
      </c>
      <c r="BH1183" s="221">
        <f>IF(N1183="sníž. přenesená",J1183,0)</f>
        <v>0</v>
      </c>
      <c r="BI1183" s="221">
        <f>IF(N1183="nulová",J1183,0)</f>
        <v>0</v>
      </c>
      <c r="BJ1183" s="18" t="s">
        <v>82</v>
      </c>
      <c r="BK1183" s="221">
        <f>ROUND(I1183*H1183,2)</f>
        <v>0</v>
      </c>
      <c r="BL1183" s="18" t="s">
        <v>209</v>
      </c>
      <c r="BM1183" s="220" t="s">
        <v>6994</v>
      </c>
    </row>
    <row r="1184" spans="1:65" s="13" customFormat="1" ht="11.25">
      <c r="B1184" s="222"/>
      <c r="C1184" s="223"/>
      <c r="D1184" s="224" t="s">
        <v>211</v>
      </c>
      <c r="E1184" s="225" t="s">
        <v>1</v>
      </c>
      <c r="F1184" s="226" t="s">
        <v>6703</v>
      </c>
      <c r="G1184" s="223"/>
      <c r="H1184" s="225" t="s">
        <v>1</v>
      </c>
      <c r="I1184" s="227"/>
      <c r="J1184" s="223"/>
      <c r="K1184" s="223"/>
      <c r="L1184" s="228"/>
      <c r="M1184" s="229"/>
      <c r="N1184" s="230"/>
      <c r="O1184" s="230"/>
      <c r="P1184" s="230"/>
      <c r="Q1184" s="230"/>
      <c r="R1184" s="230"/>
      <c r="S1184" s="230"/>
      <c r="T1184" s="231"/>
      <c r="AT1184" s="232" t="s">
        <v>211</v>
      </c>
      <c r="AU1184" s="232" t="s">
        <v>82</v>
      </c>
      <c r="AV1184" s="13" t="s">
        <v>82</v>
      </c>
      <c r="AW1184" s="13" t="s">
        <v>31</v>
      </c>
      <c r="AX1184" s="13" t="s">
        <v>75</v>
      </c>
      <c r="AY1184" s="232" t="s">
        <v>203</v>
      </c>
    </row>
    <row r="1185" spans="1:65" s="13" customFormat="1" ht="11.25">
      <c r="B1185" s="222"/>
      <c r="C1185" s="223"/>
      <c r="D1185" s="224" t="s">
        <v>211</v>
      </c>
      <c r="E1185" s="225" t="s">
        <v>1</v>
      </c>
      <c r="F1185" s="226" t="s">
        <v>6704</v>
      </c>
      <c r="G1185" s="223"/>
      <c r="H1185" s="225" t="s">
        <v>1</v>
      </c>
      <c r="I1185" s="227"/>
      <c r="J1185" s="223"/>
      <c r="K1185" s="223"/>
      <c r="L1185" s="228"/>
      <c r="M1185" s="229"/>
      <c r="N1185" s="230"/>
      <c r="O1185" s="230"/>
      <c r="P1185" s="230"/>
      <c r="Q1185" s="230"/>
      <c r="R1185" s="230"/>
      <c r="S1185" s="230"/>
      <c r="T1185" s="231"/>
      <c r="AT1185" s="232" t="s">
        <v>211</v>
      </c>
      <c r="AU1185" s="232" t="s">
        <v>82</v>
      </c>
      <c r="AV1185" s="13" t="s">
        <v>82</v>
      </c>
      <c r="AW1185" s="13" t="s">
        <v>31</v>
      </c>
      <c r="AX1185" s="13" t="s">
        <v>75</v>
      </c>
      <c r="AY1185" s="232" t="s">
        <v>203</v>
      </c>
    </row>
    <row r="1186" spans="1:65" s="13" customFormat="1" ht="11.25">
      <c r="B1186" s="222"/>
      <c r="C1186" s="223"/>
      <c r="D1186" s="224" t="s">
        <v>211</v>
      </c>
      <c r="E1186" s="225" t="s">
        <v>1</v>
      </c>
      <c r="F1186" s="226" t="s">
        <v>6705</v>
      </c>
      <c r="G1186" s="223"/>
      <c r="H1186" s="225" t="s">
        <v>1</v>
      </c>
      <c r="I1186" s="227"/>
      <c r="J1186" s="223"/>
      <c r="K1186" s="223"/>
      <c r="L1186" s="228"/>
      <c r="M1186" s="229"/>
      <c r="N1186" s="230"/>
      <c r="O1186" s="230"/>
      <c r="P1186" s="230"/>
      <c r="Q1186" s="230"/>
      <c r="R1186" s="230"/>
      <c r="S1186" s="230"/>
      <c r="T1186" s="231"/>
      <c r="AT1186" s="232" t="s">
        <v>211</v>
      </c>
      <c r="AU1186" s="232" t="s">
        <v>82</v>
      </c>
      <c r="AV1186" s="13" t="s">
        <v>82</v>
      </c>
      <c r="AW1186" s="13" t="s">
        <v>31</v>
      </c>
      <c r="AX1186" s="13" t="s">
        <v>75</v>
      </c>
      <c r="AY1186" s="232" t="s">
        <v>203</v>
      </c>
    </row>
    <row r="1187" spans="1:65" s="13" customFormat="1" ht="11.25">
      <c r="B1187" s="222"/>
      <c r="C1187" s="223"/>
      <c r="D1187" s="224" t="s">
        <v>211</v>
      </c>
      <c r="E1187" s="225" t="s">
        <v>1</v>
      </c>
      <c r="F1187" s="226" t="s">
        <v>6965</v>
      </c>
      <c r="G1187" s="223"/>
      <c r="H1187" s="225" t="s">
        <v>1</v>
      </c>
      <c r="I1187" s="227"/>
      <c r="J1187" s="223"/>
      <c r="K1187" s="223"/>
      <c r="L1187" s="228"/>
      <c r="M1187" s="229"/>
      <c r="N1187" s="230"/>
      <c r="O1187" s="230"/>
      <c r="P1187" s="230"/>
      <c r="Q1187" s="230"/>
      <c r="R1187" s="230"/>
      <c r="S1187" s="230"/>
      <c r="T1187" s="231"/>
      <c r="AT1187" s="232" t="s">
        <v>211</v>
      </c>
      <c r="AU1187" s="232" t="s">
        <v>82</v>
      </c>
      <c r="AV1187" s="13" t="s">
        <v>82</v>
      </c>
      <c r="AW1187" s="13" t="s">
        <v>31</v>
      </c>
      <c r="AX1187" s="13" t="s">
        <v>75</v>
      </c>
      <c r="AY1187" s="232" t="s">
        <v>203</v>
      </c>
    </row>
    <row r="1188" spans="1:65" s="14" customFormat="1" ht="11.25">
      <c r="B1188" s="233"/>
      <c r="C1188" s="234"/>
      <c r="D1188" s="224" t="s">
        <v>211</v>
      </c>
      <c r="E1188" s="235" t="s">
        <v>1</v>
      </c>
      <c r="F1188" s="236" t="s">
        <v>84</v>
      </c>
      <c r="G1188" s="234"/>
      <c r="H1188" s="237">
        <v>2</v>
      </c>
      <c r="I1188" s="238"/>
      <c r="J1188" s="234"/>
      <c r="K1188" s="234"/>
      <c r="L1188" s="239"/>
      <c r="M1188" s="240"/>
      <c r="N1188" s="241"/>
      <c r="O1188" s="241"/>
      <c r="P1188" s="241"/>
      <c r="Q1188" s="241"/>
      <c r="R1188" s="241"/>
      <c r="S1188" s="241"/>
      <c r="T1188" s="242"/>
      <c r="AT1188" s="243" t="s">
        <v>211</v>
      </c>
      <c r="AU1188" s="243" t="s">
        <v>82</v>
      </c>
      <c r="AV1188" s="14" t="s">
        <v>84</v>
      </c>
      <c r="AW1188" s="14" t="s">
        <v>31</v>
      </c>
      <c r="AX1188" s="14" t="s">
        <v>75</v>
      </c>
      <c r="AY1188" s="243" t="s">
        <v>203</v>
      </c>
    </row>
    <row r="1189" spans="1:65" s="15" customFormat="1" ht="11.25">
      <c r="B1189" s="261"/>
      <c r="C1189" s="262"/>
      <c r="D1189" s="224" t="s">
        <v>211</v>
      </c>
      <c r="E1189" s="263" t="s">
        <v>1</v>
      </c>
      <c r="F1189" s="264" t="s">
        <v>5614</v>
      </c>
      <c r="G1189" s="262"/>
      <c r="H1189" s="265">
        <v>2</v>
      </c>
      <c r="I1189" s="266"/>
      <c r="J1189" s="262"/>
      <c r="K1189" s="262"/>
      <c r="L1189" s="267"/>
      <c r="M1189" s="268"/>
      <c r="N1189" s="269"/>
      <c r="O1189" s="269"/>
      <c r="P1189" s="269"/>
      <c r="Q1189" s="269"/>
      <c r="R1189" s="269"/>
      <c r="S1189" s="269"/>
      <c r="T1189" s="270"/>
      <c r="AT1189" s="271" t="s">
        <v>211</v>
      </c>
      <c r="AU1189" s="271" t="s">
        <v>82</v>
      </c>
      <c r="AV1189" s="15" t="s">
        <v>209</v>
      </c>
      <c r="AW1189" s="15" t="s">
        <v>31</v>
      </c>
      <c r="AX1189" s="15" t="s">
        <v>82</v>
      </c>
      <c r="AY1189" s="271" t="s">
        <v>203</v>
      </c>
    </row>
    <row r="1190" spans="1:65" s="2" customFormat="1" ht="21.75" customHeight="1">
      <c r="A1190" s="35"/>
      <c r="B1190" s="36"/>
      <c r="C1190" s="209" t="s">
        <v>3671</v>
      </c>
      <c r="D1190" s="209" t="s">
        <v>205</v>
      </c>
      <c r="E1190" s="210" t="s">
        <v>6995</v>
      </c>
      <c r="F1190" s="211" t="s">
        <v>6707</v>
      </c>
      <c r="G1190" s="212" t="s">
        <v>208</v>
      </c>
      <c r="H1190" s="213">
        <v>2</v>
      </c>
      <c r="I1190" s="214"/>
      <c r="J1190" s="215">
        <f>ROUND(I1190*H1190,2)</f>
        <v>0</v>
      </c>
      <c r="K1190" s="211" t="s">
        <v>1</v>
      </c>
      <c r="L1190" s="40"/>
      <c r="M1190" s="216" t="s">
        <v>1</v>
      </c>
      <c r="N1190" s="217" t="s">
        <v>40</v>
      </c>
      <c r="O1190" s="72"/>
      <c r="P1190" s="218">
        <f>O1190*H1190</f>
        <v>0</v>
      </c>
      <c r="Q1190" s="218">
        <v>0</v>
      </c>
      <c r="R1190" s="218">
        <f>Q1190*H1190</f>
        <v>0</v>
      </c>
      <c r="S1190" s="218">
        <v>0</v>
      </c>
      <c r="T1190" s="219">
        <f>S1190*H1190</f>
        <v>0</v>
      </c>
      <c r="U1190" s="35"/>
      <c r="V1190" s="35"/>
      <c r="W1190" s="35"/>
      <c r="X1190" s="35"/>
      <c r="Y1190" s="35"/>
      <c r="Z1190" s="35"/>
      <c r="AA1190" s="35"/>
      <c r="AB1190" s="35"/>
      <c r="AC1190" s="35"/>
      <c r="AD1190" s="35"/>
      <c r="AE1190" s="35"/>
      <c r="AR1190" s="220" t="s">
        <v>209</v>
      </c>
      <c r="AT1190" s="220" t="s">
        <v>205</v>
      </c>
      <c r="AU1190" s="220" t="s">
        <v>82</v>
      </c>
      <c r="AY1190" s="18" t="s">
        <v>203</v>
      </c>
      <c r="BE1190" s="221">
        <f>IF(N1190="základní",J1190,0)</f>
        <v>0</v>
      </c>
      <c r="BF1190" s="221">
        <f>IF(N1190="snížená",J1190,0)</f>
        <v>0</v>
      </c>
      <c r="BG1190" s="221">
        <f>IF(N1190="zákl. přenesená",J1190,0)</f>
        <v>0</v>
      </c>
      <c r="BH1190" s="221">
        <f>IF(N1190="sníž. přenesená",J1190,0)</f>
        <v>0</v>
      </c>
      <c r="BI1190" s="221">
        <f>IF(N1190="nulová",J1190,0)</f>
        <v>0</v>
      </c>
      <c r="BJ1190" s="18" t="s">
        <v>82</v>
      </c>
      <c r="BK1190" s="221">
        <f>ROUND(I1190*H1190,2)</f>
        <v>0</v>
      </c>
      <c r="BL1190" s="18" t="s">
        <v>209</v>
      </c>
      <c r="BM1190" s="220" t="s">
        <v>6996</v>
      </c>
    </row>
    <row r="1191" spans="1:65" s="13" customFormat="1" ht="11.25">
      <c r="B1191" s="222"/>
      <c r="C1191" s="223"/>
      <c r="D1191" s="224" t="s">
        <v>211</v>
      </c>
      <c r="E1191" s="225" t="s">
        <v>1</v>
      </c>
      <c r="F1191" s="226" t="s">
        <v>6703</v>
      </c>
      <c r="G1191" s="223"/>
      <c r="H1191" s="225" t="s">
        <v>1</v>
      </c>
      <c r="I1191" s="227"/>
      <c r="J1191" s="223"/>
      <c r="K1191" s="223"/>
      <c r="L1191" s="228"/>
      <c r="M1191" s="229"/>
      <c r="N1191" s="230"/>
      <c r="O1191" s="230"/>
      <c r="P1191" s="230"/>
      <c r="Q1191" s="230"/>
      <c r="R1191" s="230"/>
      <c r="S1191" s="230"/>
      <c r="T1191" s="231"/>
      <c r="AT1191" s="232" t="s">
        <v>211</v>
      </c>
      <c r="AU1191" s="232" t="s">
        <v>82</v>
      </c>
      <c r="AV1191" s="13" t="s">
        <v>82</v>
      </c>
      <c r="AW1191" s="13" t="s">
        <v>31</v>
      </c>
      <c r="AX1191" s="13" t="s">
        <v>75</v>
      </c>
      <c r="AY1191" s="232" t="s">
        <v>203</v>
      </c>
    </row>
    <row r="1192" spans="1:65" s="13" customFormat="1" ht="11.25">
      <c r="B1192" s="222"/>
      <c r="C1192" s="223"/>
      <c r="D1192" s="224" t="s">
        <v>211</v>
      </c>
      <c r="E1192" s="225" t="s">
        <v>1</v>
      </c>
      <c r="F1192" s="226" t="s">
        <v>6965</v>
      </c>
      <c r="G1192" s="223"/>
      <c r="H1192" s="225" t="s">
        <v>1</v>
      </c>
      <c r="I1192" s="227"/>
      <c r="J1192" s="223"/>
      <c r="K1192" s="223"/>
      <c r="L1192" s="228"/>
      <c r="M1192" s="229"/>
      <c r="N1192" s="230"/>
      <c r="O1192" s="230"/>
      <c r="P1192" s="230"/>
      <c r="Q1192" s="230"/>
      <c r="R1192" s="230"/>
      <c r="S1192" s="230"/>
      <c r="T1192" s="231"/>
      <c r="AT1192" s="232" t="s">
        <v>211</v>
      </c>
      <c r="AU1192" s="232" t="s">
        <v>82</v>
      </c>
      <c r="AV1192" s="13" t="s">
        <v>82</v>
      </c>
      <c r="AW1192" s="13" t="s">
        <v>31</v>
      </c>
      <c r="AX1192" s="13" t="s">
        <v>75</v>
      </c>
      <c r="AY1192" s="232" t="s">
        <v>203</v>
      </c>
    </row>
    <row r="1193" spans="1:65" s="14" customFormat="1" ht="11.25">
      <c r="B1193" s="233"/>
      <c r="C1193" s="234"/>
      <c r="D1193" s="224" t="s">
        <v>211</v>
      </c>
      <c r="E1193" s="235" t="s">
        <v>1</v>
      </c>
      <c r="F1193" s="236" t="s">
        <v>84</v>
      </c>
      <c r="G1193" s="234"/>
      <c r="H1193" s="237">
        <v>2</v>
      </c>
      <c r="I1193" s="238"/>
      <c r="J1193" s="234"/>
      <c r="K1193" s="234"/>
      <c r="L1193" s="239"/>
      <c r="M1193" s="240"/>
      <c r="N1193" s="241"/>
      <c r="O1193" s="241"/>
      <c r="P1193" s="241"/>
      <c r="Q1193" s="241"/>
      <c r="R1193" s="241"/>
      <c r="S1193" s="241"/>
      <c r="T1193" s="242"/>
      <c r="AT1193" s="243" t="s">
        <v>211</v>
      </c>
      <c r="AU1193" s="243" t="s">
        <v>82</v>
      </c>
      <c r="AV1193" s="14" t="s">
        <v>84</v>
      </c>
      <c r="AW1193" s="14" t="s">
        <v>31</v>
      </c>
      <c r="AX1193" s="14" t="s">
        <v>75</v>
      </c>
      <c r="AY1193" s="243" t="s">
        <v>203</v>
      </c>
    </row>
    <row r="1194" spans="1:65" s="15" customFormat="1" ht="11.25">
      <c r="B1194" s="261"/>
      <c r="C1194" s="262"/>
      <c r="D1194" s="224" t="s">
        <v>211</v>
      </c>
      <c r="E1194" s="263" t="s">
        <v>1</v>
      </c>
      <c r="F1194" s="264" t="s">
        <v>5614</v>
      </c>
      <c r="G1194" s="262"/>
      <c r="H1194" s="265">
        <v>2</v>
      </c>
      <c r="I1194" s="266"/>
      <c r="J1194" s="262"/>
      <c r="K1194" s="262"/>
      <c r="L1194" s="267"/>
      <c r="M1194" s="268"/>
      <c r="N1194" s="269"/>
      <c r="O1194" s="269"/>
      <c r="P1194" s="269"/>
      <c r="Q1194" s="269"/>
      <c r="R1194" s="269"/>
      <c r="S1194" s="269"/>
      <c r="T1194" s="270"/>
      <c r="AT1194" s="271" t="s">
        <v>211</v>
      </c>
      <c r="AU1194" s="271" t="s">
        <v>82</v>
      </c>
      <c r="AV1194" s="15" t="s">
        <v>209</v>
      </c>
      <c r="AW1194" s="15" t="s">
        <v>31</v>
      </c>
      <c r="AX1194" s="15" t="s">
        <v>82</v>
      </c>
      <c r="AY1194" s="271" t="s">
        <v>203</v>
      </c>
    </row>
    <row r="1195" spans="1:65" s="2" customFormat="1" ht="21.75" customHeight="1">
      <c r="A1195" s="35"/>
      <c r="B1195" s="36"/>
      <c r="C1195" s="209" t="s">
        <v>3679</v>
      </c>
      <c r="D1195" s="209" t="s">
        <v>205</v>
      </c>
      <c r="E1195" s="210" t="s">
        <v>6997</v>
      </c>
      <c r="F1195" s="211" t="s">
        <v>6711</v>
      </c>
      <c r="G1195" s="212" t="s">
        <v>208</v>
      </c>
      <c r="H1195" s="213">
        <v>2</v>
      </c>
      <c r="I1195" s="214"/>
      <c r="J1195" s="215">
        <f>ROUND(I1195*H1195,2)</f>
        <v>0</v>
      </c>
      <c r="K1195" s="211" t="s">
        <v>1</v>
      </c>
      <c r="L1195" s="40"/>
      <c r="M1195" s="216" t="s">
        <v>1</v>
      </c>
      <c r="N1195" s="217" t="s">
        <v>40</v>
      </c>
      <c r="O1195" s="72"/>
      <c r="P1195" s="218">
        <f>O1195*H1195</f>
        <v>0</v>
      </c>
      <c r="Q1195" s="218">
        <v>0</v>
      </c>
      <c r="R1195" s="218">
        <f>Q1195*H1195</f>
        <v>0</v>
      </c>
      <c r="S1195" s="218">
        <v>0</v>
      </c>
      <c r="T1195" s="219">
        <f>S1195*H1195</f>
        <v>0</v>
      </c>
      <c r="U1195" s="35"/>
      <c r="V1195" s="35"/>
      <c r="W1195" s="35"/>
      <c r="X1195" s="35"/>
      <c r="Y1195" s="35"/>
      <c r="Z1195" s="35"/>
      <c r="AA1195" s="35"/>
      <c r="AB1195" s="35"/>
      <c r="AC1195" s="35"/>
      <c r="AD1195" s="35"/>
      <c r="AE1195" s="35"/>
      <c r="AR1195" s="220" t="s">
        <v>209</v>
      </c>
      <c r="AT1195" s="220" t="s">
        <v>205</v>
      </c>
      <c r="AU1195" s="220" t="s">
        <v>82</v>
      </c>
      <c r="AY1195" s="18" t="s">
        <v>203</v>
      </c>
      <c r="BE1195" s="221">
        <f>IF(N1195="základní",J1195,0)</f>
        <v>0</v>
      </c>
      <c r="BF1195" s="221">
        <f>IF(N1195="snížená",J1195,0)</f>
        <v>0</v>
      </c>
      <c r="BG1195" s="221">
        <f>IF(N1195="zákl. přenesená",J1195,0)</f>
        <v>0</v>
      </c>
      <c r="BH1195" s="221">
        <f>IF(N1195="sníž. přenesená",J1195,0)</f>
        <v>0</v>
      </c>
      <c r="BI1195" s="221">
        <f>IF(N1195="nulová",J1195,0)</f>
        <v>0</v>
      </c>
      <c r="BJ1195" s="18" t="s">
        <v>82</v>
      </c>
      <c r="BK1195" s="221">
        <f>ROUND(I1195*H1195,2)</f>
        <v>0</v>
      </c>
      <c r="BL1195" s="18" t="s">
        <v>209</v>
      </c>
      <c r="BM1195" s="220" t="s">
        <v>6998</v>
      </c>
    </row>
    <row r="1196" spans="1:65" s="13" customFormat="1" ht="11.25">
      <c r="B1196" s="222"/>
      <c r="C1196" s="223"/>
      <c r="D1196" s="224" t="s">
        <v>211</v>
      </c>
      <c r="E1196" s="225" t="s">
        <v>1</v>
      </c>
      <c r="F1196" s="226" t="s">
        <v>6703</v>
      </c>
      <c r="G1196" s="223"/>
      <c r="H1196" s="225" t="s">
        <v>1</v>
      </c>
      <c r="I1196" s="227"/>
      <c r="J1196" s="223"/>
      <c r="K1196" s="223"/>
      <c r="L1196" s="228"/>
      <c r="M1196" s="229"/>
      <c r="N1196" s="230"/>
      <c r="O1196" s="230"/>
      <c r="P1196" s="230"/>
      <c r="Q1196" s="230"/>
      <c r="R1196" s="230"/>
      <c r="S1196" s="230"/>
      <c r="T1196" s="231"/>
      <c r="AT1196" s="232" t="s">
        <v>211</v>
      </c>
      <c r="AU1196" s="232" t="s">
        <v>82</v>
      </c>
      <c r="AV1196" s="13" t="s">
        <v>82</v>
      </c>
      <c r="AW1196" s="13" t="s">
        <v>31</v>
      </c>
      <c r="AX1196" s="13" t="s">
        <v>75</v>
      </c>
      <c r="AY1196" s="232" t="s">
        <v>203</v>
      </c>
    </row>
    <row r="1197" spans="1:65" s="13" customFormat="1" ht="11.25">
      <c r="B1197" s="222"/>
      <c r="C1197" s="223"/>
      <c r="D1197" s="224" t="s">
        <v>211</v>
      </c>
      <c r="E1197" s="225" t="s">
        <v>1</v>
      </c>
      <c r="F1197" s="226" t="s">
        <v>6704</v>
      </c>
      <c r="G1197" s="223"/>
      <c r="H1197" s="225" t="s">
        <v>1</v>
      </c>
      <c r="I1197" s="227"/>
      <c r="J1197" s="223"/>
      <c r="K1197" s="223"/>
      <c r="L1197" s="228"/>
      <c r="M1197" s="229"/>
      <c r="N1197" s="230"/>
      <c r="O1197" s="230"/>
      <c r="P1197" s="230"/>
      <c r="Q1197" s="230"/>
      <c r="R1197" s="230"/>
      <c r="S1197" s="230"/>
      <c r="T1197" s="231"/>
      <c r="AT1197" s="232" t="s">
        <v>211</v>
      </c>
      <c r="AU1197" s="232" t="s">
        <v>82</v>
      </c>
      <c r="AV1197" s="13" t="s">
        <v>82</v>
      </c>
      <c r="AW1197" s="13" t="s">
        <v>31</v>
      </c>
      <c r="AX1197" s="13" t="s">
        <v>75</v>
      </c>
      <c r="AY1197" s="232" t="s">
        <v>203</v>
      </c>
    </row>
    <row r="1198" spans="1:65" s="13" customFormat="1" ht="11.25">
      <c r="B1198" s="222"/>
      <c r="C1198" s="223"/>
      <c r="D1198" s="224" t="s">
        <v>211</v>
      </c>
      <c r="E1198" s="225" t="s">
        <v>1</v>
      </c>
      <c r="F1198" s="226" t="s">
        <v>6705</v>
      </c>
      <c r="G1198" s="223"/>
      <c r="H1198" s="225" t="s">
        <v>1</v>
      </c>
      <c r="I1198" s="227"/>
      <c r="J1198" s="223"/>
      <c r="K1198" s="223"/>
      <c r="L1198" s="228"/>
      <c r="M1198" s="229"/>
      <c r="N1198" s="230"/>
      <c r="O1198" s="230"/>
      <c r="P1198" s="230"/>
      <c r="Q1198" s="230"/>
      <c r="R1198" s="230"/>
      <c r="S1198" s="230"/>
      <c r="T1198" s="231"/>
      <c r="AT1198" s="232" t="s">
        <v>211</v>
      </c>
      <c r="AU1198" s="232" t="s">
        <v>82</v>
      </c>
      <c r="AV1198" s="13" t="s">
        <v>82</v>
      </c>
      <c r="AW1198" s="13" t="s">
        <v>31</v>
      </c>
      <c r="AX1198" s="13" t="s">
        <v>75</v>
      </c>
      <c r="AY1198" s="232" t="s">
        <v>203</v>
      </c>
    </row>
    <row r="1199" spans="1:65" s="13" customFormat="1" ht="11.25">
      <c r="B1199" s="222"/>
      <c r="C1199" s="223"/>
      <c r="D1199" s="224" t="s">
        <v>211</v>
      </c>
      <c r="E1199" s="225" t="s">
        <v>1</v>
      </c>
      <c r="F1199" s="226" t="s">
        <v>6965</v>
      </c>
      <c r="G1199" s="223"/>
      <c r="H1199" s="225" t="s">
        <v>1</v>
      </c>
      <c r="I1199" s="227"/>
      <c r="J1199" s="223"/>
      <c r="K1199" s="223"/>
      <c r="L1199" s="228"/>
      <c r="M1199" s="229"/>
      <c r="N1199" s="230"/>
      <c r="O1199" s="230"/>
      <c r="P1199" s="230"/>
      <c r="Q1199" s="230"/>
      <c r="R1199" s="230"/>
      <c r="S1199" s="230"/>
      <c r="T1199" s="231"/>
      <c r="AT1199" s="232" t="s">
        <v>211</v>
      </c>
      <c r="AU1199" s="232" t="s">
        <v>82</v>
      </c>
      <c r="AV1199" s="13" t="s">
        <v>82</v>
      </c>
      <c r="AW1199" s="13" t="s">
        <v>31</v>
      </c>
      <c r="AX1199" s="13" t="s">
        <v>75</v>
      </c>
      <c r="AY1199" s="232" t="s">
        <v>203</v>
      </c>
    </row>
    <row r="1200" spans="1:65" s="14" customFormat="1" ht="11.25">
      <c r="B1200" s="233"/>
      <c r="C1200" s="234"/>
      <c r="D1200" s="224" t="s">
        <v>211</v>
      </c>
      <c r="E1200" s="235" t="s">
        <v>1</v>
      </c>
      <c r="F1200" s="236" t="s">
        <v>84</v>
      </c>
      <c r="G1200" s="234"/>
      <c r="H1200" s="237">
        <v>2</v>
      </c>
      <c r="I1200" s="238"/>
      <c r="J1200" s="234"/>
      <c r="K1200" s="234"/>
      <c r="L1200" s="239"/>
      <c r="M1200" s="240"/>
      <c r="N1200" s="241"/>
      <c r="O1200" s="241"/>
      <c r="P1200" s="241"/>
      <c r="Q1200" s="241"/>
      <c r="R1200" s="241"/>
      <c r="S1200" s="241"/>
      <c r="T1200" s="242"/>
      <c r="AT1200" s="243" t="s">
        <v>211</v>
      </c>
      <c r="AU1200" s="243" t="s">
        <v>82</v>
      </c>
      <c r="AV1200" s="14" t="s">
        <v>84</v>
      </c>
      <c r="AW1200" s="14" t="s">
        <v>31</v>
      </c>
      <c r="AX1200" s="14" t="s">
        <v>75</v>
      </c>
      <c r="AY1200" s="243" t="s">
        <v>203</v>
      </c>
    </row>
    <row r="1201" spans="1:65" s="15" customFormat="1" ht="11.25">
      <c r="B1201" s="261"/>
      <c r="C1201" s="262"/>
      <c r="D1201" s="224" t="s">
        <v>211</v>
      </c>
      <c r="E1201" s="263" t="s">
        <v>1</v>
      </c>
      <c r="F1201" s="264" t="s">
        <v>5614</v>
      </c>
      <c r="G1201" s="262"/>
      <c r="H1201" s="265">
        <v>2</v>
      </c>
      <c r="I1201" s="266"/>
      <c r="J1201" s="262"/>
      <c r="K1201" s="262"/>
      <c r="L1201" s="267"/>
      <c r="M1201" s="268"/>
      <c r="N1201" s="269"/>
      <c r="O1201" s="269"/>
      <c r="P1201" s="269"/>
      <c r="Q1201" s="269"/>
      <c r="R1201" s="269"/>
      <c r="S1201" s="269"/>
      <c r="T1201" s="270"/>
      <c r="AT1201" s="271" t="s">
        <v>211</v>
      </c>
      <c r="AU1201" s="271" t="s">
        <v>82</v>
      </c>
      <c r="AV1201" s="15" t="s">
        <v>209</v>
      </c>
      <c r="AW1201" s="15" t="s">
        <v>31</v>
      </c>
      <c r="AX1201" s="15" t="s">
        <v>82</v>
      </c>
      <c r="AY1201" s="271" t="s">
        <v>203</v>
      </c>
    </row>
    <row r="1202" spans="1:65" s="2" customFormat="1" ht="21.75" customHeight="1">
      <c r="A1202" s="35"/>
      <c r="B1202" s="36"/>
      <c r="C1202" s="209" t="s">
        <v>3684</v>
      </c>
      <c r="D1202" s="209" t="s">
        <v>205</v>
      </c>
      <c r="E1202" s="210" t="s">
        <v>6999</v>
      </c>
      <c r="F1202" s="211" t="s">
        <v>6713</v>
      </c>
      <c r="G1202" s="212" t="s">
        <v>208</v>
      </c>
      <c r="H1202" s="213">
        <v>2</v>
      </c>
      <c r="I1202" s="214"/>
      <c r="J1202" s="215">
        <f>ROUND(I1202*H1202,2)</f>
        <v>0</v>
      </c>
      <c r="K1202" s="211" t="s">
        <v>1</v>
      </c>
      <c r="L1202" s="40"/>
      <c r="M1202" s="216" t="s">
        <v>1</v>
      </c>
      <c r="N1202" s="217" t="s">
        <v>40</v>
      </c>
      <c r="O1202" s="72"/>
      <c r="P1202" s="218">
        <f>O1202*H1202</f>
        <v>0</v>
      </c>
      <c r="Q1202" s="218">
        <v>0</v>
      </c>
      <c r="R1202" s="218">
        <f>Q1202*H1202</f>
        <v>0</v>
      </c>
      <c r="S1202" s="218">
        <v>0</v>
      </c>
      <c r="T1202" s="219">
        <f>S1202*H1202</f>
        <v>0</v>
      </c>
      <c r="U1202" s="35"/>
      <c r="V1202" s="35"/>
      <c r="W1202" s="35"/>
      <c r="X1202" s="35"/>
      <c r="Y1202" s="35"/>
      <c r="Z1202" s="35"/>
      <c r="AA1202" s="35"/>
      <c r="AB1202" s="35"/>
      <c r="AC1202" s="35"/>
      <c r="AD1202" s="35"/>
      <c r="AE1202" s="35"/>
      <c r="AR1202" s="220" t="s">
        <v>209</v>
      </c>
      <c r="AT1202" s="220" t="s">
        <v>205</v>
      </c>
      <c r="AU1202" s="220" t="s">
        <v>82</v>
      </c>
      <c r="AY1202" s="18" t="s">
        <v>203</v>
      </c>
      <c r="BE1202" s="221">
        <f>IF(N1202="základní",J1202,0)</f>
        <v>0</v>
      </c>
      <c r="BF1202" s="221">
        <f>IF(N1202="snížená",J1202,0)</f>
        <v>0</v>
      </c>
      <c r="BG1202" s="221">
        <f>IF(N1202="zákl. přenesená",J1202,0)</f>
        <v>0</v>
      </c>
      <c r="BH1202" s="221">
        <f>IF(N1202="sníž. přenesená",J1202,0)</f>
        <v>0</v>
      </c>
      <c r="BI1202" s="221">
        <f>IF(N1202="nulová",J1202,0)</f>
        <v>0</v>
      </c>
      <c r="BJ1202" s="18" t="s">
        <v>82</v>
      </c>
      <c r="BK1202" s="221">
        <f>ROUND(I1202*H1202,2)</f>
        <v>0</v>
      </c>
      <c r="BL1202" s="18" t="s">
        <v>209</v>
      </c>
      <c r="BM1202" s="220" t="s">
        <v>7000</v>
      </c>
    </row>
    <row r="1203" spans="1:65" s="13" customFormat="1" ht="11.25">
      <c r="B1203" s="222"/>
      <c r="C1203" s="223"/>
      <c r="D1203" s="224" t="s">
        <v>211</v>
      </c>
      <c r="E1203" s="225" t="s">
        <v>1</v>
      </c>
      <c r="F1203" s="226" t="s">
        <v>6703</v>
      </c>
      <c r="G1203" s="223"/>
      <c r="H1203" s="225" t="s">
        <v>1</v>
      </c>
      <c r="I1203" s="227"/>
      <c r="J1203" s="223"/>
      <c r="K1203" s="223"/>
      <c r="L1203" s="228"/>
      <c r="M1203" s="229"/>
      <c r="N1203" s="230"/>
      <c r="O1203" s="230"/>
      <c r="P1203" s="230"/>
      <c r="Q1203" s="230"/>
      <c r="R1203" s="230"/>
      <c r="S1203" s="230"/>
      <c r="T1203" s="231"/>
      <c r="AT1203" s="232" t="s">
        <v>211</v>
      </c>
      <c r="AU1203" s="232" t="s">
        <v>82</v>
      </c>
      <c r="AV1203" s="13" t="s">
        <v>82</v>
      </c>
      <c r="AW1203" s="13" t="s">
        <v>31</v>
      </c>
      <c r="AX1203" s="13" t="s">
        <v>75</v>
      </c>
      <c r="AY1203" s="232" t="s">
        <v>203</v>
      </c>
    </row>
    <row r="1204" spans="1:65" s="13" customFormat="1" ht="11.25">
      <c r="B1204" s="222"/>
      <c r="C1204" s="223"/>
      <c r="D1204" s="224" t="s">
        <v>211</v>
      </c>
      <c r="E1204" s="225" t="s">
        <v>1</v>
      </c>
      <c r="F1204" s="226" t="s">
        <v>6965</v>
      </c>
      <c r="G1204" s="223"/>
      <c r="H1204" s="225" t="s">
        <v>1</v>
      </c>
      <c r="I1204" s="227"/>
      <c r="J1204" s="223"/>
      <c r="K1204" s="223"/>
      <c r="L1204" s="228"/>
      <c r="M1204" s="229"/>
      <c r="N1204" s="230"/>
      <c r="O1204" s="230"/>
      <c r="P1204" s="230"/>
      <c r="Q1204" s="230"/>
      <c r="R1204" s="230"/>
      <c r="S1204" s="230"/>
      <c r="T1204" s="231"/>
      <c r="AT1204" s="232" t="s">
        <v>211</v>
      </c>
      <c r="AU1204" s="232" t="s">
        <v>82</v>
      </c>
      <c r="AV1204" s="13" t="s">
        <v>82</v>
      </c>
      <c r="AW1204" s="13" t="s">
        <v>31</v>
      </c>
      <c r="AX1204" s="13" t="s">
        <v>75</v>
      </c>
      <c r="AY1204" s="232" t="s">
        <v>203</v>
      </c>
    </row>
    <row r="1205" spans="1:65" s="14" customFormat="1" ht="11.25">
      <c r="B1205" s="233"/>
      <c r="C1205" s="234"/>
      <c r="D1205" s="224" t="s">
        <v>211</v>
      </c>
      <c r="E1205" s="235" t="s">
        <v>1</v>
      </c>
      <c r="F1205" s="236" t="s">
        <v>84</v>
      </c>
      <c r="G1205" s="234"/>
      <c r="H1205" s="237">
        <v>2</v>
      </c>
      <c r="I1205" s="238"/>
      <c r="J1205" s="234"/>
      <c r="K1205" s="234"/>
      <c r="L1205" s="239"/>
      <c r="M1205" s="240"/>
      <c r="N1205" s="241"/>
      <c r="O1205" s="241"/>
      <c r="P1205" s="241"/>
      <c r="Q1205" s="241"/>
      <c r="R1205" s="241"/>
      <c r="S1205" s="241"/>
      <c r="T1205" s="242"/>
      <c r="AT1205" s="243" t="s">
        <v>211</v>
      </c>
      <c r="AU1205" s="243" t="s">
        <v>82</v>
      </c>
      <c r="AV1205" s="14" t="s">
        <v>84</v>
      </c>
      <c r="AW1205" s="14" t="s">
        <v>31</v>
      </c>
      <c r="AX1205" s="14" t="s">
        <v>75</v>
      </c>
      <c r="AY1205" s="243" t="s">
        <v>203</v>
      </c>
    </row>
    <row r="1206" spans="1:65" s="15" customFormat="1" ht="11.25">
      <c r="B1206" s="261"/>
      <c r="C1206" s="262"/>
      <c r="D1206" s="224" t="s">
        <v>211</v>
      </c>
      <c r="E1206" s="263" t="s">
        <v>1</v>
      </c>
      <c r="F1206" s="264" t="s">
        <v>5614</v>
      </c>
      <c r="G1206" s="262"/>
      <c r="H1206" s="265">
        <v>2</v>
      </c>
      <c r="I1206" s="266"/>
      <c r="J1206" s="262"/>
      <c r="K1206" s="262"/>
      <c r="L1206" s="267"/>
      <c r="M1206" s="268"/>
      <c r="N1206" s="269"/>
      <c r="O1206" s="269"/>
      <c r="P1206" s="269"/>
      <c r="Q1206" s="269"/>
      <c r="R1206" s="269"/>
      <c r="S1206" s="269"/>
      <c r="T1206" s="270"/>
      <c r="AT1206" s="271" t="s">
        <v>211</v>
      </c>
      <c r="AU1206" s="271" t="s">
        <v>82</v>
      </c>
      <c r="AV1206" s="15" t="s">
        <v>209</v>
      </c>
      <c r="AW1206" s="15" t="s">
        <v>31</v>
      </c>
      <c r="AX1206" s="15" t="s">
        <v>82</v>
      </c>
      <c r="AY1206" s="271" t="s">
        <v>203</v>
      </c>
    </row>
    <row r="1207" spans="1:65" s="2" customFormat="1" ht="21.75" customHeight="1">
      <c r="A1207" s="35"/>
      <c r="B1207" s="36"/>
      <c r="C1207" s="209" t="s">
        <v>3688</v>
      </c>
      <c r="D1207" s="209" t="s">
        <v>205</v>
      </c>
      <c r="E1207" s="210" t="s">
        <v>7001</v>
      </c>
      <c r="F1207" s="211" t="s">
        <v>6711</v>
      </c>
      <c r="G1207" s="212" t="s">
        <v>208</v>
      </c>
      <c r="H1207" s="213">
        <v>2</v>
      </c>
      <c r="I1207" s="214"/>
      <c r="J1207" s="215">
        <f>ROUND(I1207*H1207,2)</f>
        <v>0</v>
      </c>
      <c r="K1207" s="211" t="s">
        <v>1</v>
      </c>
      <c r="L1207" s="40"/>
      <c r="M1207" s="216" t="s">
        <v>1</v>
      </c>
      <c r="N1207" s="217" t="s">
        <v>40</v>
      </c>
      <c r="O1207" s="72"/>
      <c r="P1207" s="218">
        <f>O1207*H1207</f>
        <v>0</v>
      </c>
      <c r="Q1207" s="218">
        <v>0</v>
      </c>
      <c r="R1207" s="218">
        <f>Q1207*H1207</f>
        <v>0</v>
      </c>
      <c r="S1207" s="218">
        <v>0</v>
      </c>
      <c r="T1207" s="219">
        <f>S1207*H1207</f>
        <v>0</v>
      </c>
      <c r="U1207" s="35"/>
      <c r="V1207" s="35"/>
      <c r="W1207" s="35"/>
      <c r="X1207" s="35"/>
      <c r="Y1207" s="35"/>
      <c r="Z1207" s="35"/>
      <c r="AA1207" s="35"/>
      <c r="AB1207" s="35"/>
      <c r="AC1207" s="35"/>
      <c r="AD1207" s="35"/>
      <c r="AE1207" s="35"/>
      <c r="AR1207" s="220" t="s">
        <v>209</v>
      </c>
      <c r="AT1207" s="220" t="s">
        <v>205</v>
      </c>
      <c r="AU1207" s="220" t="s">
        <v>82</v>
      </c>
      <c r="AY1207" s="18" t="s">
        <v>203</v>
      </c>
      <c r="BE1207" s="221">
        <f>IF(N1207="základní",J1207,0)</f>
        <v>0</v>
      </c>
      <c r="BF1207" s="221">
        <f>IF(N1207="snížená",J1207,0)</f>
        <v>0</v>
      </c>
      <c r="BG1207" s="221">
        <f>IF(N1207="zákl. přenesená",J1207,0)</f>
        <v>0</v>
      </c>
      <c r="BH1207" s="221">
        <f>IF(N1207="sníž. přenesená",J1207,0)</f>
        <v>0</v>
      </c>
      <c r="BI1207" s="221">
        <f>IF(N1207="nulová",J1207,0)</f>
        <v>0</v>
      </c>
      <c r="BJ1207" s="18" t="s">
        <v>82</v>
      </c>
      <c r="BK1207" s="221">
        <f>ROUND(I1207*H1207,2)</f>
        <v>0</v>
      </c>
      <c r="BL1207" s="18" t="s">
        <v>209</v>
      </c>
      <c r="BM1207" s="220" t="s">
        <v>7002</v>
      </c>
    </row>
    <row r="1208" spans="1:65" s="13" customFormat="1" ht="11.25">
      <c r="B1208" s="222"/>
      <c r="C1208" s="223"/>
      <c r="D1208" s="224" t="s">
        <v>211</v>
      </c>
      <c r="E1208" s="225" t="s">
        <v>1</v>
      </c>
      <c r="F1208" s="226" t="s">
        <v>6703</v>
      </c>
      <c r="G1208" s="223"/>
      <c r="H1208" s="225" t="s">
        <v>1</v>
      </c>
      <c r="I1208" s="227"/>
      <c r="J1208" s="223"/>
      <c r="K1208" s="223"/>
      <c r="L1208" s="228"/>
      <c r="M1208" s="229"/>
      <c r="N1208" s="230"/>
      <c r="O1208" s="230"/>
      <c r="P1208" s="230"/>
      <c r="Q1208" s="230"/>
      <c r="R1208" s="230"/>
      <c r="S1208" s="230"/>
      <c r="T1208" s="231"/>
      <c r="AT1208" s="232" t="s">
        <v>211</v>
      </c>
      <c r="AU1208" s="232" t="s">
        <v>82</v>
      </c>
      <c r="AV1208" s="13" t="s">
        <v>82</v>
      </c>
      <c r="AW1208" s="13" t="s">
        <v>31</v>
      </c>
      <c r="AX1208" s="13" t="s">
        <v>75</v>
      </c>
      <c r="AY1208" s="232" t="s">
        <v>203</v>
      </c>
    </row>
    <row r="1209" spans="1:65" s="13" customFormat="1" ht="11.25">
      <c r="B1209" s="222"/>
      <c r="C1209" s="223"/>
      <c r="D1209" s="224" t="s">
        <v>211</v>
      </c>
      <c r="E1209" s="225" t="s">
        <v>1</v>
      </c>
      <c r="F1209" s="226" t="s">
        <v>6704</v>
      </c>
      <c r="G1209" s="223"/>
      <c r="H1209" s="225" t="s">
        <v>1</v>
      </c>
      <c r="I1209" s="227"/>
      <c r="J1209" s="223"/>
      <c r="K1209" s="223"/>
      <c r="L1209" s="228"/>
      <c r="M1209" s="229"/>
      <c r="N1209" s="230"/>
      <c r="O1209" s="230"/>
      <c r="P1209" s="230"/>
      <c r="Q1209" s="230"/>
      <c r="R1209" s="230"/>
      <c r="S1209" s="230"/>
      <c r="T1209" s="231"/>
      <c r="AT1209" s="232" t="s">
        <v>211</v>
      </c>
      <c r="AU1209" s="232" t="s">
        <v>82</v>
      </c>
      <c r="AV1209" s="13" t="s">
        <v>82</v>
      </c>
      <c r="AW1209" s="13" t="s">
        <v>31</v>
      </c>
      <c r="AX1209" s="13" t="s">
        <v>75</v>
      </c>
      <c r="AY1209" s="232" t="s">
        <v>203</v>
      </c>
    </row>
    <row r="1210" spans="1:65" s="13" customFormat="1" ht="11.25">
      <c r="B1210" s="222"/>
      <c r="C1210" s="223"/>
      <c r="D1210" s="224" t="s">
        <v>211</v>
      </c>
      <c r="E1210" s="225" t="s">
        <v>1</v>
      </c>
      <c r="F1210" s="226" t="s">
        <v>6705</v>
      </c>
      <c r="G1210" s="223"/>
      <c r="H1210" s="225" t="s">
        <v>1</v>
      </c>
      <c r="I1210" s="227"/>
      <c r="J1210" s="223"/>
      <c r="K1210" s="223"/>
      <c r="L1210" s="228"/>
      <c r="M1210" s="229"/>
      <c r="N1210" s="230"/>
      <c r="O1210" s="230"/>
      <c r="P1210" s="230"/>
      <c r="Q1210" s="230"/>
      <c r="R1210" s="230"/>
      <c r="S1210" s="230"/>
      <c r="T1210" s="231"/>
      <c r="AT1210" s="232" t="s">
        <v>211</v>
      </c>
      <c r="AU1210" s="232" t="s">
        <v>82</v>
      </c>
      <c r="AV1210" s="13" t="s">
        <v>82</v>
      </c>
      <c r="AW1210" s="13" t="s">
        <v>31</v>
      </c>
      <c r="AX1210" s="13" t="s">
        <v>75</v>
      </c>
      <c r="AY1210" s="232" t="s">
        <v>203</v>
      </c>
    </row>
    <row r="1211" spans="1:65" s="13" customFormat="1" ht="11.25">
      <c r="B1211" s="222"/>
      <c r="C1211" s="223"/>
      <c r="D1211" s="224" t="s">
        <v>211</v>
      </c>
      <c r="E1211" s="225" t="s">
        <v>1</v>
      </c>
      <c r="F1211" s="226" t="s">
        <v>6965</v>
      </c>
      <c r="G1211" s="223"/>
      <c r="H1211" s="225" t="s">
        <v>1</v>
      </c>
      <c r="I1211" s="227"/>
      <c r="J1211" s="223"/>
      <c r="K1211" s="223"/>
      <c r="L1211" s="228"/>
      <c r="M1211" s="229"/>
      <c r="N1211" s="230"/>
      <c r="O1211" s="230"/>
      <c r="P1211" s="230"/>
      <c r="Q1211" s="230"/>
      <c r="R1211" s="230"/>
      <c r="S1211" s="230"/>
      <c r="T1211" s="231"/>
      <c r="AT1211" s="232" t="s">
        <v>211</v>
      </c>
      <c r="AU1211" s="232" t="s">
        <v>82</v>
      </c>
      <c r="AV1211" s="13" t="s">
        <v>82</v>
      </c>
      <c r="AW1211" s="13" t="s">
        <v>31</v>
      </c>
      <c r="AX1211" s="13" t="s">
        <v>75</v>
      </c>
      <c r="AY1211" s="232" t="s">
        <v>203</v>
      </c>
    </row>
    <row r="1212" spans="1:65" s="14" customFormat="1" ht="11.25">
      <c r="B1212" s="233"/>
      <c r="C1212" s="234"/>
      <c r="D1212" s="224" t="s">
        <v>211</v>
      </c>
      <c r="E1212" s="235" t="s">
        <v>1</v>
      </c>
      <c r="F1212" s="236" t="s">
        <v>84</v>
      </c>
      <c r="G1212" s="234"/>
      <c r="H1212" s="237">
        <v>2</v>
      </c>
      <c r="I1212" s="238"/>
      <c r="J1212" s="234"/>
      <c r="K1212" s="234"/>
      <c r="L1212" s="239"/>
      <c r="M1212" s="240"/>
      <c r="N1212" s="241"/>
      <c r="O1212" s="241"/>
      <c r="P1212" s="241"/>
      <c r="Q1212" s="241"/>
      <c r="R1212" s="241"/>
      <c r="S1212" s="241"/>
      <c r="T1212" s="242"/>
      <c r="AT1212" s="243" t="s">
        <v>211</v>
      </c>
      <c r="AU1212" s="243" t="s">
        <v>82</v>
      </c>
      <c r="AV1212" s="14" t="s">
        <v>84</v>
      </c>
      <c r="AW1212" s="14" t="s">
        <v>31</v>
      </c>
      <c r="AX1212" s="14" t="s">
        <v>75</v>
      </c>
      <c r="AY1212" s="243" t="s">
        <v>203</v>
      </c>
    </row>
    <row r="1213" spans="1:65" s="15" customFormat="1" ht="11.25">
      <c r="B1213" s="261"/>
      <c r="C1213" s="262"/>
      <c r="D1213" s="224" t="s">
        <v>211</v>
      </c>
      <c r="E1213" s="263" t="s">
        <v>1</v>
      </c>
      <c r="F1213" s="264" t="s">
        <v>5614</v>
      </c>
      <c r="G1213" s="262"/>
      <c r="H1213" s="265">
        <v>2</v>
      </c>
      <c r="I1213" s="266"/>
      <c r="J1213" s="262"/>
      <c r="K1213" s="262"/>
      <c r="L1213" s="267"/>
      <c r="M1213" s="268"/>
      <c r="N1213" s="269"/>
      <c r="O1213" s="269"/>
      <c r="P1213" s="269"/>
      <c r="Q1213" s="269"/>
      <c r="R1213" s="269"/>
      <c r="S1213" s="269"/>
      <c r="T1213" s="270"/>
      <c r="AT1213" s="271" t="s">
        <v>211</v>
      </c>
      <c r="AU1213" s="271" t="s">
        <v>82</v>
      </c>
      <c r="AV1213" s="15" t="s">
        <v>209</v>
      </c>
      <c r="AW1213" s="15" t="s">
        <v>31</v>
      </c>
      <c r="AX1213" s="15" t="s">
        <v>82</v>
      </c>
      <c r="AY1213" s="271" t="s">
        <v>203</v>
      </c>
    </row>
    <row r="1214" spans="1:65" s="2" customFormat="1" ht="21.75" customHeight="1">
      <c r="A1214" s="35"/>
      <c r="B1214" s="36"/>
      <c r="C1214" s="209" t="s">
        <v>3698</v>
      </c>
      <c r="D1214" s="209" t="s">
        <v>205</v>
      </c>
      <c r="E1214" s="210" t="s">
        <v>7003</v>
      </c>
      <c r="F1214" s="211" t="s">
        <v>6730</v>
      </c>
      <c r="G1214" s="212" t="s">
        <v>208</v>
      </c>
      <c r="H1214" s="213">
        <v>2</v>
      </c>
      <c r="I1214" s="214"/>
      <c r="J1214" s="215">
        <f>ROUND(I1214*H1214,2)</f>
        <v>0</v>
      </c>
      <c r="K1214" s="211" t="s">
        <v>1</v>
      </c>
      <c r="L1214" s="40"/>
      <c r="M1214" s="216" t="s">
        <v>1</v>
      </c>
      <c r="N1214" s="217" t="s">
        <v>40</v>
      </c>
      <c r="O1214" s="72"/>
      <c r="P1214" s="218">
        <f>O1214*H1214</f>
        <v>0</v>
      </c>
      <c r="Q1214" s="218">
        <v>0</v>
      </c>
      <c r="R1214" s="218">
        <f>Q1214*H1214</f>
        <v>0</v>
      </c>
      <c r="S1214" s="218">
        <v>0</v>
      </c>
      <c r="T1214" s="219">
        <f>S1214*H1214</f>
        <v>0</v>
      </c>
      <c r="U1214" s="35"/>
      <c r="V1214" s="35"/>
      <c r="W1214" s="35"/>
      <c r="X1214" s="35"/>
      <c r="Y1214" s="35"/>
      <c r="Z1214" s="35"/>
      <c r="AA1214" s="35"/>
      <c r="AB1214" s="35"/>
      <c r="AC1214" s="35"/>
      <c r="AD1214" s="35"/>
      <c r="AE1214" s="35"/>
      <c r="AR1214" s="220" t="s">
        <v>209</v>
      </c>
      <c r="AT1214" s="220" t="s">
        <v>205</v>
      </c>
      <c r="AU1214" s="220" t="s">
        <v>82</v>
      </c>
      <c r="AY1214" s="18" t="s">
        <v>203</v>
      </c>
      <c r="BE1214" s="221">
        <f>IF(N1214="základní",J1214,0)</f>
        <v>0</v>
      </c>
      <c r="BF1214" s="221">
        <f>IF(N1214="snížená",J1214,0)</f>
        <v>0</v>
      </c>
      <c r="BG1214" s="221">
        <f>IF(N1214="zákl. přenesená",J1214,0)</f>
        <v>0</v>
      </c>
      <c r="BH1214" s="221">
        <f>IF(N1214="sníž. přenesená",J1214,0)</f>
        <v>0</v>
      </c>
      <c r="BI1214" s="221">
        <f>IF(N1214="nulová",J1214,0)</f>
        <v>0</v>
      </c>
      <c r="BJ1214" s="18" t="s">
        <v>82</v>
      </c>
      <c r="BK1214" s="221">
        <f>ROUND(I1214*H1214,2)</f>
        <v>0</v>
      </c>
      <c r="BL1214" s="18" t="s">
        <v>209</v>
      </c>
      <c r="BM1214" s="220" t="s">
        <v>7004</v>
      </c>
    </row>
    <row r="1215" spans="1:65" s="13" customFormat="1" ht="11.25">
      <c r="B1215" s="222"/>
      <c r="C1215" s="223"/>
      <c r="D1215" s="224" t="s">
        <v>211</v>
      </c>
      <c r="E1215" s="225" t="s">
        <v>1</v>
      </c>
      <c r="F1215" s="226" t="s">
        <v>6703</v>
      </c>
      <c r="G1215" s="223"/>
      <c r="H1215" s="225" t="s">
        <v>1</v>
      </c>
      <c r="I1215" s="227"/>
      <c r="J1215" s="223"/>
      <c r="K1215" s="223"/>
      <c r="L1215" s="228"/>
      <c r="M1215" s="229"/>
      <c r="N1215" s="230"/>
      <c r="O1215" s="230"/>
      <c r="P1215" s="230"/>
      <c r="Q1215" s="230"/>
      <c r="R1215" s="230"/>
      <c r="S1215" s="230"/>
      <c r="T1215" s="231"/>
      <c r="AT1215" s="232" t="s">
        <v>211</v>
      </c>
      <c r="AU1215" s="232" t="s">
        <v>82</v>
      </c>
      <c r="AV1215" s="13" t="s">
        <v>82</v>
      </c>
      <c r="AW1215" s="13" t="s">
        <v>31</v>
      </c>
      <c r="AX1215" s="13" t="s">
        <v>75</v>
      </c>
      <c r="AY1215" s="232" t="s">
        <v>203</v>
      </c>
    </row>
    <row r="1216" spans="1:65" s="13" customFormat="1" ht="11.25">
      <c r="B1216" s="222"/>
      <c r="C1216" s="223"/>
      <c r="D1216" s="224" t="s">
        <v>211</v>
      </c>
      <c r="E1216" s="225" t="s">
        <v>1</v>
      </c>
      <c r="F1216" s="226" t="s">
        <v>6965</v>
      </c>
      <c r="G1216" s="223"/>
      <c r="H1216" s="225" t="s">
        <v>1</v>
      </c>
      <c r="I1216" s="227"/>
      <c r="J1216" s="223"/>
      <c r="K1216" s="223"/>
      <c r="L1216" s="228"/>
      <c r="M1216" s="229"/>
      <c r="N1216" s="230"/>
      <c r="O1216" s="230"/>
      <c r="P1216" s="230"/>
      <c r="Q1216" s="230"/>
      <c r="R1216" s="230"/>
      <c r="S1216" s="230"/>
      <c r="T1216" s="231"/>
      <c r="AT1216" s="232" t="s">
        <v>211</v>
      </c>
      <c r="AU1216" s="232" t="s">
        <v>82</v>
      </c>
      <c r="AV1216" s="13" t="s">
        <v>82</v>
      </c>
      <c r="AW1216" s="13" t="s">
        <v>31</v>
      </c>
      <c r="AX1216" s="13" t="s">
        <v>75</v>
      </c>
      <c r="AY1216" s="232" t="s">
        <v>203</v>
      </c>
    </row>
    <row r="1217" spans="1:65" s="14" customFormat="1" ht="11.25">
      <c r="B1217" s="233"/>
      <c r="C1217" s="234"/>
      <c r="D1217" s="224" t="s">
        <v>211</v>
      </c>
      <c r="E1217" s="235" t="s">
        <v>1</v>
      </c>
      <c r="F1217" s="236" t="s">
        <v>84</v>
      </c>
      <c r="G1217" s="234"/>
      <c r="H1217" s="237">
        <v>2</v>
      </c>
      <c r="I1217" s="238"/>
      <c r="J1217" s="234"/>
      <c r="K1217" s="234"/>
      <c r="L1217" s="239"/>
      <c r="M1217" s="240"/>
      <c r="N1217" s="241"/>
      <c r="O1217" s="241"/>
      <c r="P1217" s="241"/>
      <c r="Q1217" s="241"/>
      <c r="R1217" s="241"/>
      <c r="S1217" s="241"/>
      <c r="T1217" s="242"/>
      <c r="AT1217" s="243" t="s">
        <v>211</v>
      </c>
      <c r="AU1217" s="243" t="s">
        <v>82</v>
      </c>
      <c r="AV1217" s="14" t="s">
        <v>84</v>
      </c>
      <c r="AW1217" s="14" t="s">
        <v>31</v>
      </c>
      <c r="AX1217" s="14" t="s">
        <v>75</v>
      </c>
      <c r="AY1217" s="243" t="s">
        <v>203</v>
      </c>
    </row>
    <row r="1218" spans="1:65" s="15" customFormat="1" ht="11.25">
      <c r="B1218" s="261"/>
      <c r="C1218" s="262"/>
      <c r="D1218" s="224" t="s">
        <v>211</v>
      </c>
      <c r="E1218" s="263" t="s">
        <v>1</v>
      </c>
      <c r="F1218" s="264" t="s">
        <v>5614</v>
      </c>
      <c r="G1218" s="262"/>
      <c r="H1218" s="265">
        <v>2</v>
      </c>
      <c r="I1218" s="266"/>
      <c r="J1218" s="262"/>
      <c r="K1218" s="262"/>
      <c r="L1218" s="267"/>
      <c r="M1218" s="268"/>
      <c r="N1218" s="269"/>
      <c r="O1218" s="269"/>
      <c r="P1218" s="269"/>
      <c r="Q1218" s="269"/>
      <c r="R1218" s="269"/>
      <c r="S1218" s="269"/>
      <c r="T1218" s="270"/>
      <c r="AT1218" s="271" t="s">
        <v>211</v>
      </c>
      <c r="AU1218" s="271" t="s">
        <v>82</v>
      </c>
      <c r="AV1218" s="15" t="s">
        <v>209</v>
      </c>
      <c r="AW1218" s="15" t="s">
        <v>31</v>
      </c>
      <c r="AX1218" s="15" t="s">
        <v>82</v>
      </c>
      <c r="AY1218" s="271" t="s">
        <v>203</v>
      </c>
    </row>
    <row r="1219" spans="1:65" s="2" customFormat="1" ht="33" customHeight="1">
      <c r="A1219" s="35"/>
      <c r="B1219" s="36"/>
      <c r="C1219" s="209" t="s">
        <v>3706</v>
      </c>
      <c r="D1219" s="209" t="s">
        <v>205</v>
      </c>
      <c r="E1219" s="210" t="s">
        <v>7005</v>
      </c>
      <c r="F1219" s="211" t="s">
        <v>7006</v>
      </c>
      <c r="G1219" s="212" t="s">
        <v>208</v>
      </c>
      <c r="H1219" s="213">
        <v>1</v>
      </c>
      <c r="I1219" s="214"/>
      <c r="J1219" s="215">
        <f>ROUND(I1219*H1219,2)</f>
        <v>0</v>
      </c>
      <c r="K1219" s="211" t="s">
        <v>1</v>
      </c>
      <c r="L1219" s="40"/>
      <c r="M1219" s="216" t="s">
        <v>1</v>
      </c>
      <c r="N1219" s="217" t="s">
        <v>40</v>
      </c>
      <c r="O1219" s="72"/>
      <c r="P1219" s="218">
        <f>O1219*H1219</f>
        <v>0</v>
      </c>
      <c r="Q1219" s="218">
        <v>0</v>
      </c>
      <c r="R1219" s="218">
        <f>Q1219*H1219</f>
        <v>0</v>
      </c>
      <c r="S1219" s="218">
        <v>0</v>
      </c>
      <c r="T1219" s="219">
        <f>S1219*H1219</f>
        <v>0</v>
      </c>
      <c r="U1219" s="35"/>
      <c r="V1219" s="35"/>
      <c r="W1219" s="35"/>
      <c r="X1219" s="35"/>
      <c r="Y1219" s="35"/>
      <c r="Z1219" s="35"/>
      <c r="AA1219" s="35"/>
      <c r="AB1219" s="35"/>
      <c r="AC1219" s="35"/>
      <c r="AD1219" s="35"/>
      <c r="AE1219" s="35"/>
      <c r="AR1219" s="220" t="s">
        <v>209</v>
      </c>
      <c r="AT1219" s="220" t="s">
        <v>205</v>
      </c>
      <c r="AU1219" s="220" t="s">
        <v>82</v>
      </c>
      <c r="AY1219" s="18" t="s">
        <v>203</v>
      </c>
      <c r="BE1219" s="221">
        <f>IF(N1219="základní",J1219,0)</f>
        <v>0</v>
      </c>
      <c r="BF1219" s="221">
        <f>IF(N1219="snížená",J1219,0)</f>
        <v>0</v>
      </c>
      <c r="BG1219" s="221">
        <f>IF(N1219="zákl. přenesená",J1219,0)</f>
        <v>0</v>
      </c>
      <c r="BH1219" s="221">
        <f>IF(N1219="sníž. přenesená",J1219,0)</f>
        <v>0</v>
      </c>
      <c r="BI1219" s="221">
        <f>IF(N1219="nulová",J1219,0)</f>
        <v>0</v>
      </c>
      <c r="BJ1219" s="18" t="s">
        <v>82</v>
      </c>
      <c r="BK1219" s="221">
        <f>ROUND(I1219*H1219,2)</f>
        <v>0</v>
      </c>
      <c r="BL1219" s="18" t="s">
        <v>209</v>
      </c>
      <c r="BM1219" s="220" t="s">
        <v>7007</v>
      </c>
    </row>
    <row r="1220" spans="1:65" s="13" customFormat="1" ht="22.5">
      <c r="B1220" s="222"/>
      <c r="C1220" s="223"/>
      <c r="D1220" s="224" t="s">
        <v>211</v>
      </c>
      <c r="E1220" s="225" t="s">
        <v>1</v>
      </c>
      <c r="F1220" s="226" t="s">
        <v>6735</v>
      </c>
      <c r="G1220" s="223"/>
      <c r="H1220" s="225" t="s">
        <v>1</v>
      </c>
      <c r="I1220" s="227"/>
      <c r="J1220" s="223"/>
      <c r="K1220" s="223"/>
      <c r="L1220" s="228"/>
      <c r="M1220" s="229"/>
      <c r="N1220" s="230"/>
      <c r="O1220" s="230"/>
      <c r="P1220" s="230"/>
      <c r="Q1220" s="230"/>
      <c r="R1220" s="230"/>
      <c r="S1220" s="230"/>
      <c r="T1220" s="231"/>
      <c r="AT1220" s="232" t="s">
        <v>211</v>
      </c>
      <c r="AU1220" s="232" t="s">
        <v>82</v>
      </c>
      <c r="AV1220" s="13" t="s">
        <v>82</v>
      </c>
      <c r="AW1220" s="13" t="s">
        <v>31</v>
      </c>
      <c r="AX1220" s="13" t="s">
        <v>75</v>
      </c>
      <c r="AY1220" s="232" t="s">
        <v>203</v>
      </c>
    </row>
    <row r="1221" spans="1:65" s="13" customFormat="1" ht="11.25">
      <c r="B1221" s="222"/>
      <c r="C1221" s="223"/>
      <c r="D1221" s="224" t="s">
        <v>211</v>
      </c>
      <c r="E1221" s="225" t="s">
        <v>1</v>
      </c>
      <c r="F1221" s="226" t="s">
        <v>6965</v>
      </c>
      <c r="G1221" s="223"/>
      <c r="H1221" s="225" t="s">
        <v>1</v>
      </c>
      <c r="I1221" s="227"/>
      <c r="J1221" s="223"/>
      <c r="K1221" s="223"/>
      <c r="L1221" s="228"/>
      <c r="M1221" s="229"/>
      <c r="N1221" s="230"/>
      <c r="O1221" s="230"/>
      <c r="P1221" s="230"/>
      <c r="Q1221" s="230"/>
      <c r="R1221" s="230"/>
      <c r="S1221" s="230"/>
      <c r="T1221" s="231"/>
      <c r="AT1221" s="232" t="s">
        <v>211</v>
      </c>
      <c r="AU1221" s="232" t="s">
        <v>82</v>
      </c>
      <c r="AV1221" s="13" t="s">
        <v>82</v>
      </c>
      <c r="AW1221" s="13" t="s">
        <v>31</v>
      </c>
      <c r="AX1221" s="13" t="s">
        <v>75</v>
      </c>
      <c r="AY1221" s="232" t="s">
        <v>203</v>
      </c>
    </row>
    <row r="1222" spans="1:65" s="14" customFormat="1" ht="11.25">
      <c r="B1222" s="233"/>
      <c r="C1222" s="234"/>
      <c r="D1222" s="224" t="s">
        <v>211</v>
      </c>
      <c r="E1222" s="235" t="s">
        <v>1</v>
      </c>
      <c r="F1222" s="236" t="s">
        <v>82</v>
      </c>
      <c r="G1222" s="234"/>
      <c r="H1222" s="237">
        <v>1</v>
      </c>
      <c r="I1222" s="238"/>
      <c r="J1222" s="234"/>
      <c r="K1222" s="234"/>
      <c r="L1222" s="239"/>
      <c r="M1222" s="240"/>
      <c r="N1222" s="241"/>
      <c r="O1222" s="241"/>
      <c r="P1222" s="241"/>
      <c r="Q1222" s="241"/>
      <c r="R1222" s="241"/>
      <c r="S1222" s="241"/>
      <c r="T1222" s="242"/>
      <c r="AT1222" s="243" t="s">
        <v>211</v>
      </c>
      <c r="AU1222" s="243" t="s">
        <v>82</v>
      </c>
      <c r="AV1222" s="14" t="s">
        <v>84</v>
      </c>
      <c r="AW1222" s="14" t="s">
        <v>31</v>
      </c>
      <c r="AX1222" s="14" t="s">
        <v>75</v>
      </c>
      <c r="AY1222" s="243" t="s">
        <v>203</v>
      </c>
    </row>
    <row r="1223" spans="1:65" s="15" customFormat="1" ht="11.25">
      <c r="B1223" s="261"/>
      <c r="C1223" s="262"/>
      <c r="D1223" s="224" t="s">
        <v>211</v>
      </c>
      <c r="E1223" s="263" t="s">
        <v>1</v>
      </c>
      <c r="F1223" s="264" t="s">
        <v>5614</v>
      </c>
      <c r="G1223" s="262"/>
      <c r="H1223" s="265">
        <v>1</v>
      </c>
      <c r="I1223" s="266"/>
      <c r="J1223" s="262"/>
      <c r="K1223" s="262"/>
      <c r="L1223" s="267"/>
      <c r="M1223" s="268"/>
      <c r="N1223" s="269"/>
      <c r="O1223" s="269"/>
      <c r="P1223" s="269"/>
      <c r="Q1223" s="269"/>
      <c r="R1223" s="269"/>
      <c r="S1223" s="269"/>
      <c r="T1223" s="270"/>
      <c r="AT1223" s="271" t="s">
        <v>211</v>
      </c>
      <c r="AU1223" s="271" t="s">
        <v>82</v>
      </c>
      <c r="AV1223" s="15" t="s">
        <v>209</v>
      </c>
      <c r="AW1223" s="15" t="s">
        <v>31</v>
      </c>
      <c r="AX1223" s="15" t="s">
        <v>82</v>
      </c>
      <c r="AY1223" s="271" t="s">
        <v>203</v>
      </c>
    </row>
    <row r="1224" spans="1:65" s="2" customFormat="1" ht="33" customHeight="1">
      <c r="A1224" s="35"/>
      <c r="B1224" s="36"/>
      <c r="C1224" s="209" t="s">
        <v>3716</v>
      </c>
      <c r="D1224" s="209" t="s">
        <v>205</v>
      </c>
      <c r="E1224" s="210" t="s">
        <v>7008</v>
      </c>
      <c r="F1224" s="211" t="s">
        <v>6734</v>
      </c>
      <c r="G1224" s="212" t="s">
        <v>208</v>
      </c>
      <c r="H1224" s="213">
        <v>8</v>
      </c>
      <c r="I1224" s="214"/>
      <c r="J1224" s="215">
        <f>ROUND(I1224*H1224,2)</f>
        <v>0</v>
      </c>
      <c r="K1224" s="211" t="s">
        <v>1</v>
      </c>
      <c r="L1224" s="40"/>
      <c r="M1224" s="216" t="s">
        <v>1</v>
      </c>
      <c r="N1224" s="217" t="s">
        <v>40</v>
      </c>
      <c r="O1224" s="72"/>
      <c r="P1224" s="218">
        <f>O1224*H1224</f>
        <v>0</v>
      </c>
      <c r="Q1224" s="218">
        <v>0</v>
      </c>
      <c r="R1224" s="218">
        <f>Q1224*H1224</f>
        <v>0</v>
      </c>
      <c r="S1224" s="218">
        <v>0</v>
      </c>
      <c r="T1224" s="219">
        <f>S1224*H1224</f>
        <v>0</v>
      </c>
      <c r="U1224" s="35"/>
      <c r="V1224" s="35"/>
      <c r="W1224" s="35"/>
      <c r="X1224" s="35"/>
      <c r="Y1224" s="35"/>
      <c r="Z1224" s="35"/>
      <c r="AA1224" s="35"/>
      <c r="AB1224" s="35"/>
      <c r="AC1224" s="35"/>
      <c r="AD1224" s="35"/>
      <c r="AE1224" s="35"/>
      <c r="AR1224" s="220" t="s">
        <v>209</v>
      </c>
      <c r="AT1224" s="220" t="s">
        <v>205</v>
      </c>
      <c r="AU1224" s="220" t="s">
        <v>82</v>
      </c>
      <c r="AY1224" s="18" t="s">
        <v>203</v>
      </c>
      <c r="BE1224" s="221">
        <f>IF(N1224="základní",J1224,0)</f>
        <v>0</v>
      </c>
      <c r="BF1224" s="221">
        <f>IF(N1224="snížená",J1224,0)</f>
        <v>0</v>
      </c>
      <c r="BG1224" s="221">
        <f>IF(N1224="zákl. přenesená",J1224,0)</f>
        <v>0</v>
      </c>
      <c r="BH1224" s="221">
        <f>IF(N1224="sníž. přenesená",J1224,0)</f>
        <v>0</v>
      </c>
      <c r="BI1224" s="221">
        <f>IF(N1224="nulová",J1224,0)</f>
        <v>0</v>
      </c>
      <c r="BJ1224" s="18" t="s">
        <v>82</v>
      </c>
      <c r="BK1224" s="221">
        <f>ROUND(I1224*H1224,2)</f>
        <v>0</v>
      </c>
      <c r="BL1224" s="18" t="s">
        <v>209</v>
      </c>
      <c r="BM1224" s="220" t="s">
        <v>7009</v>
      </c>
    </row>
    <row r="1225" spans="1:65" s="13" customFormat="1" ht="22.5">
      <c r="B1225" s="222"/>
      <c r="C1225" s="223"/>
      <c r="D1225" s="224" t="s">
        <v>211</v>
      </c>
      <c r="E1225" s="225" t="s">
        <v>1</v>
      </c>
      <c r="F1225" s="226" t="s">
        <v>6735</v>
      </c>
      <c r="G1225" s="223"/>
      <c r="H1225" s="225" t="s">
        <v>1</v>
      </c>
      <c r="I1225" s="227"/>
      <c r="J1225" s="223"/>
      <c r="K1225" s="223"/>
      <c r="L1225" s="228"/>
      <c r="M1225" s="229"/>
      <c r="N1225" s="230"/>
      <c r="O1225" s="230"/>
      <c r="P1225" s="230"/>
      <c r="Q1225" s="230"/>
      <c r="R1225" s="230"/>
      <c r="S1225" s="230"/>
      <c r="T1225" s="231"/>
      <c r="AT1225" s="232" t="s">
        <v>211</v>
      </c>
      <c r="AU1225" s="232" t="s">
        <v>82</v>
      </c>
      <c r="AV1225" s="13" t="s">
        <v>82</v>
      </c>
      <c r="AW1225" s="13" t="s">
        <v>31</v>
      </c>
      <c r="AX1225" s="13" t="s">
        <v>75</v>
      </c>
      <c r="AY1225" s="232" t="s">
        <v>203</v>
      </c>
    </row>
    <row r="1226" spans="1:65" s="13" customFormat="1" ht="11.25">
      <c r="B1226" s="222"/>
      <c r="C1226" s="223"/>
      <c r="D1226" s="224" t="s">
        <v>211</v>
      </c>
      <c r="E1226" s="225" t="s">
        <v>1</v>
      </c>
      <c r="F1226" s="226" t="s">
        <v>6965</v>
      </c>
      <c r="G1226" s="223"/>
      <c r="H1226" s="225" t="s">
        <v>1</v>
      </c>
      <c r="I1226" s="227"/>
      <c r="J1226" s="223"/>
      <c r="K1226" s="223"/>
      <c r="L1226" s="228"/>
      <c r="M1226" s="229"/>
      <c r="N1226" s="230"/>
      <c r="O1226" s="230"/>
      <c r="P1226" s="230"/>
      <c r="Q1226" s="230"/>
      <c r="R1226" s="230"/>
      <c r="S1226" s="230"/>
      <c r="T1226" s="231"/>
      <c r="AT1226" s="232" t="s">
        <v>211</v>
      </c>
      <c r="AU1226" s="232" t="s">
        <v>82</v>
      </c>
      <c r="AV1226" s="13" t="s">
        <v>82</v>
      </c>
      <c r="AW1226" s="13" t="s">
        <v>31</v>
      </c>
      <c r="AX1226" s="13" t="s">
        <v>75</v>
      </c>
      <c r="AY1226" s="232" t="s">
        <v>203</v>
      </c>
    </row>
    <row r="1227" spans="1:65" s="14" customFormat="1" ht="11.25">
      <c r="B1227" s="233"/>
      <c r="C1227" s="234"/>
      <c r="D1227" s="224" t="s">
        <v>211</v>
      </c>
      <c r="E1227" s="235" t="s">
        <v>1</v>
      </c>
      <c r="F1227" s="236" t="s">
        <v>361</v>
      </c>
      <c r="G1227" s="234"/>
      <c r="H1227" s="237">
        <v>8</v>
      </c>
      <c r="I1227" s="238"/>
      <c r="J1227" s="234"/>
      <c r="K1227" s="234"/>
      <c r="L1227" s="239"/>
      <c r="M1227" s="240"/>
      <c r="N1227" s="241"/>
      <c r="O1227" s="241"/>
      <c r="P1227" s="241"/>
      <c r="Q1227" s="241"/>
      <c r="R1227" s="241"/>
      <c r="S1227" s="241"/>
      <c r="T1227" s="242"/>
      <c r="AT1227" s="243" t="s">
        <v>211</v>
      </c>
      <c r="AU1227" s="243" t="s">
        <v>82</v>
      </c>
      <c r="AV1227" s="14" t="s">
        <v>84</v>
      </c>
      <c r="AW1227" s="14" t="s">
        <v>31</v>
      </c>
      <c r="AX1227" s="14" t="s">
        <v>75</v>
      </c>
      <c r="AY1227" s="243" t="s">
        <v>203</v>
      </c>
    </row>
    <row r="1228" spans="1:65" s="15" customFormat="1" ht="11.25">
      <c r="B1228" s="261"/>
      <c r="C1228" s="262"/>
      <c r="D1228" s="224" t="s">
        <v>211</v>
      </c>
      <c r="E1228" s="263" t="s">
        <v>1</v>
      </c>
      <c r="F1228" s="264" t="s">
        <v>5614</v>
      </c>
      <c r="G1228" s="262"/>
      <c r="H1228" s="265">
        <v>8</v>
      </c>
      <c r="I1228" s="266"/>
      <c r="J1228" s="262"/>
      <c r="K1228" s="262"/>
      <c r="L1228" s="267"/>
      <c r="M1228" s="268"/>
      <c r="N1228" s="269"/>
      <c r="O1228" s="269"/>
      <c r="P1228" s="269"/>
      <c r="Q1228" s="269"/>
      <c r="R1228" s="269"/>
      <c r="S1228" s="269"/>
      <c r="T1228" s="270"/>
      <c r="AT1228" s="271" t="s">
        <v>211</v>
      </c>
      <c r="AU1228" s="271" t="s">
        <v>82</v>
      </c>
      <c r="AV1228" s="15" t="s">
        <v>209</v>
      </c>
      <c r="AW1228" s="15" t="s">
        <v>31</v>
      </c>
      <c r="AX1228" s="15" t="s">
        <v>82</v>
      </c>
      <c r="AY1228" s="271" t="s">
        <v>203</v>
      </c>
    </row>
    <row r="1229" spans="1:65" s="2" customFormat="1" ht="33" customHeight="1">
      <c r="A1229" s="35"/>
      <c r="B1229" s="36"/>
      <c r="C1229" s="209" t="s">
        <v>3720</v>
      </c>
      <c r="D1229" s="209" t="s">
        <v>205</v>
      </c>
      <c r="E1229" s="210" t="s">
        <v>7010</v>
      </c>
      <c r="F1229" s="211" t="s">
        <v>7011</v>
      </c>
      <c r="G1229" s="212" t="s">
        <v>208</v>
      </c>
      <c r="H1229" s="213">
        <v>3</v>
      </c>
      <c r="I1229" s="214"/>
      <c r="J1229" s="215">
        <f>ROUND(I1229*H1229,2)</f>
        <v>0</v>
      </c>
      <c r="K1229" s="211" t="s">
        <v>1</v>
      </c>
      <c r="L1229" s="40"/>
      <c r="M1229" s="216" t="s">
        <v>1</v>
      </c>
      <c r="N1229" s="217" t="s">
        <v>40</v>
      </c>
      <c r="O1229" s="72"/>
      <c r="P1229" s="218">
        <f>O1229*H1229</f>
        <v>0</v>
      </c>
      <c r="Q1229" s="218">
        <v>0</v>
      </c>
      <c r="R1229" s="218">
        <f>Q1229*H1229</f>
        <v>0</v>
      </c>
      <c r="S1229" s="218">
        <v>0</v>
      </c>
      <c r="T1229" s="219">
        <f>S1229*H1229</f>
        <v>0</v>
      </c>
      <c r="U1229" s="35"/>
      <c r="V1229" s="35"/>
      <c r="W1229" s="35"/>
      <c r="X1229" s="35"/>
      <c r="Y1229" s="35"/>
      <c r="Z1229" s="35"/>
      <c r="AA1229" s="35"/>
      <c r="AB1229" s="35"/>
      <c r="AC1229" s="35"/>
      <c r="AD1229" s="35"/>
      <c r="AE1229" s="35"/>
      <c r="AR1229" s="220" t="s">
        <v>209</v>
      </c>
      <c r="AT1229" s="220" t="s">
        <v>205</v>
      </c>
      <c r="AU1229" s="220" t="s">
        <v>82</v>
      </c>
      <c r="AY1229" s="18" t="s">
        <v>203</v>
      </c>
      <c r="BE1229" s="221">
        <f>IF(N1229="základní",J1229,0)</f>
        <v>0</v>
      </c>
      <c r="BF1229" s="221">
        <f>IF(N1229="snížená",J1229,0)</f>
        <v>0</v>
      </c>
      <c r="BG1229" s="221">
        <f>IF(N1229="zákl. přenesená",J1229,0)</f>
        <v>0</v>
      </c>
      <c r="BH1229" s="221">
        <f>IF(N1229="sníž. přenesená",J1229,0)</f>
        <v>0</v>
      </c>
      <c r="BI1229" s="221">
        <f>IF(N1229="nulová",J1229,0)</f>
        <v>0</v>
      </c>
      <c r="BJ1229" s="18" t="s">
        <v>82</v>
      </c>
      <c r="BK1229" s="221">
        <f>ROUND(I1229*H1229,2)</f>
        <v>0</v>
      </c>
      <c r="BL1229" s="18" t="s">
        <v>209</v>
      </c>
      <c r="BM1229" s="220" t="s">
        <v>7012</v>
      </c>
    </row>
    <row r="1230" spans="1:65" s="13" customFormat="1" ht="22.5">
      <c r="B1230" s="222"/>
      <c r="C1230" s="223"/>
      <c r="D1230" s="224" t="s">
        <v>211</v>
      </c>
      <c r="E1230" s="225" t="s">
        <v>1</v>
      </c>
      <c r="F1230" s="226" t="s">
        <v>6735</v>
      </c>
      <c r="G1230" s="223"/>
      <c r="H1230" s="225" t="s">
        <v>1</v>
      </c>
      <c r="I1230" s="227"/>
      <c r="J1230" s="223"/>
      <c r="K1230" s="223"/>
      <c r="L1230" s="228"/>
      <c r="M1230" s="229"/>
      <c r="N1230" s="230"/>
      <c r="O1230" s="230"/>
      <c r="P1230" s="230"/>
      <c r="Q1230" s="230"/>
      <c r="R1230" s="230"/>
      <c r="S1230" s="230"/>
      <c r="T1230" s="231"/>
      <c r="AT1230" s="232" t="s">
        <v>211</v>
      </c>
      <c r="AU1230" s="232" t="s">
        <v>82</v>
      </c>
      <c r="AV1230" s="13" t="s">
        <v>82</v>
      </c>
      <c r="AW1230" s="13" t="s">
        <v>31</v>
      </c>
      <c r="AX1230" s="13" t="s">
        <v>75</v>
      </c>
      <c r="AY1230" s="232" t="s">
        <v>203</v>
      </c>
    </row>
    <row r="1231" spans="1:65" s="13" customFormat="1" ht="11.25">
      <c r="B1231" s="222"/>
      <c r="C1231" s="223"/>
      <c r="D1231" s="224" t="s">
        <v>211</v>
      </c>
      <c r="E1231" s="225" t="s">
        <v>1</v>
      </c>
      <c r="F1231" s="226" t="s">
        <v>6965</v>
      </c>
      <c r="G1231" s="223"/>
      <c r="H1231" s="225" t="s">
        <v>1</v>
      </c>
      <c r="I1231" s="227"/>
      <c r="J1231" s="223"/>
      <c r="K1231" s="223"/>
      <c r="L1231" s="228"/>
      <c r="M1231" s="229"/>
      <c r="N1231" s="230"/>
      <c r="O1231" s="230"/>
      <c r="P1231" s="230"/>
      <c r="Q1231" s="230"/>
      <c r="R1231" s="230"/>
      <c r="S1231" s="230"/>
      <c r="T1231" s="231"/>
      <c r="AT1231" s="232" t="s">
        <v>211</v>
      </c>
      <c r="AU1231" s="232" t="s">
        <v>82</v>
      </c>
      <c r="AV1231" s="13" t="s">
        <v>82</v>
      </c>
      <c r="AW1231" s="13" t="s">
        <v>31</v>
      </c>
      <c r="AX1231" s="13" t="s">
        <v>75</v>
      </c>
      <c r="AY1231" s="232" t="s">
        <v>203</v>
      </c>
    </row>
    <row r="1232" spans="1:65" s="14" customFormat="1" ht="11.25">
      <c r="B1232" s="233"/>
      <c r="C1232" s="234"/>
      <c r="D1232" s="224" t="s">
        <v>211</v>
      </c>
      <c r="E1232" s="235" t="s">
        <v>1</v>
      </c>
      <c r="F1232" s="236" t="s">
        <v>104</v>
      </c>
      <c r="G1232" s="234"/>
      <c r="H1232" s="237">
        <v>3</v>
      </c>
      <c r="I1232" s="238"/>
      <c r="J1232" s="234"/>
      <c r="K1232" s="234"/>
      <c r="L1232" s="239"/>
      <c r="M1232" s="240"/>
      <c r="N1232" s="241"/>
      <c r="O1232" s="241"/>
      <c r="P1232" s="241"/>
      <c r="Q1232" s="241"/>
      <c r="R1232" s="241"/>
      <c r="S1232" s="241"/>
      <c r="T1232" s="242"/>
      <c r="AT1232" s="243" t="s">
        <v>211</v>
      </c>
      <c r="AU1232" s="243" t="s">
        <v>82</v>
      </c>
      <c r="AV1232" s="14" t="s">
        <v>84</v>
      </c>
      <c r="AW1232" s="14" t="s">
        <v>31</v>
      </c>
      <c r="AX1232" s="14" t="s">
        <v>75</v>
      </c>
      <c r="AY1232" s="243" t="s">
        <v>203</v>
      </c>
    </row>
    <row r="1233" spans="1:65" s="15" customFormat="1" ht="11.25">
      <c r="B1233" s="261"/>
      <c r="C1233" s="262"/>
      <c r="D1233" s="224" t="s">
        <v>211</v>
      </c>
      <c r="E1233" s="263" t="s">
        <v>1</v>
      </c>
      <c r="F1233" s="264" t="s">
        <v>5614</v>
      </c>
      <c r="G1233" s="262"/>
      <c r="H1233" s="265">
        <v>3</v>
      </c>
      <c r="I1233" s="266"/>
      <c r="J1233" s="262"/>
      <c r="K1233" s="262"/>
      <c r="L1233" s="267"/>
      <c r="M1233" s="268"/>
      <c r="N1233" s="269"/>
      <c r="O1233" s="269"/>
      <c r="P1233" s="269"/>
      <c r="Q1233" s="269"/>
      <c r="R1233" s="269"/>
      <c r="S1233" s="269"/>
      <c r="T1233" s="270"/>
      <c r="AT1233" s="271" t="s">
        <v>211</v>
      </c>
      <c r="AU1233" s="271" t="s">
        <v>82</v>
      </c>
      <c r="AV1233" s="15" t="s">
        <v>209</v>
      </c>
      <c r="AW1233" s="15" t="s">
        <v>31</v>
      </c>
      <c r="AX1233" s="15" t="s">
        <v>82</v>
      </c>
      <c r="AY1233" s="271" t="s">
        <v>203</v>
      </c>
    </row>
    <row r="1234" spans="1:65" s="2" customFormat="1" ht="33" customHeight="1">
      <c r="A1234" s="35"/>
      <c r="B1234" s="36"/>
      <c r="C1234" s="209" t="s">
        <v>3724</v>
      </c>
      <c r="D1234" s="209" t="s">
        <v>205</v>
      </c>
      <c r="E1234" s="210" t="s">
        <v>7013</v>
      </c>
      <c r="F1234" s="211" t="s">
        <v>6734</v>
      </c>
      <c r="G1234" s="212" t="s">
        <v>208</v>
      </c>
      <c r="H1234" s="213">
        <v>3</v>
      </c>
      <c r="I1234" s="214"/>
      <c r="J1234" s="215">
        <f>ROUND(I1234*H1234,2)</f>
        <v>0</v>
      </c>
      <c r="K1234" s="211" t="s">
        <v>1</v>
      </c>
      <c r="L1234" s="40"/>
      <c r="M1234" s="216" t="s">
        <v>1</v>
      </c>
      <c r="N1234" s="217" t="s">
        <v>40</v>
      </c>
      <c r="O1234" s="72"/>
      <c r="P1234" s="218">
        <f>O1234*H1234</f>
        <v>0</v>
      </c>
      <c r="Q1234" s="218">
        <v>0</v>
      </c>
      <c r="R1234" s="218">
        <f>Q1234*H1234</f>
        <v>0</v>
      </c>
      <c r="S1234" s="218">
        <v>0</v>
      </c>
      <c r="T1234" s="219">
        <f>S1234*H1234</f>
        <v>0</v>
      </c>
      <c r="U1234" s="35"/>
      <c r="V1234" s="35"/>
      <c r="W1234" s="35"/>
      <c r="X1234" s="35"/>
      <c r="Y1234" s="35"/>
      <c r="Z1234" s="35"/>
      <c r="AA1234" s="35"/>
      <c r="AB1234" s="35"/>
      <c r="AC1234" s="35"/>
      <c r="AD1234" s="35"/>
      <c r="AE1234" s="35"/>
      <c r="AR1234" s="220" t="s">
        <v>209</v>
      </c>
      <c r="AT1234" s="220" t="s">
        <v>205</v>
      </c>
      <c r="AU1234" s="220" t="s">
        <v>82</v>
      </c>
      <c r="AY1234" s="18" t="s">
        <v>203</v>
      </c>
      <c r="BE1234" s="221">
        <f>IF(N1234="základní",J1234,0)</f>
        <v>0</v>
      </c>
      <c r="BF1234" s="221">
        <f>IF(N1234="snížená",J1234,0)</f>
        <v>0</v>
      </c>
      <c r="BG1234" s="221">
        <f>IF(N1234="zákl. přenesená",J1234,0)</f>
        <v>0</v>
      </c>
      <c r="BH1234" s="221">
        <f>IF(N1234="sníž. přenesená",J1234,0)</f>
        <v>0</v>
      </c>
      <c r="BI1234" s="221">
        <f>IF(N1234="nulová",J1234,0)</f>
        <v>0</v>
      </c>
      <c r="BJ1234" s="18" t="s">
        <v>82</v>
      </c>
      <c r="BK1234" s="221">
        <f>ROUND(I1234*H1234,2)</f>
        <v>0</v>
      </c>
      <c r="BL1234" s="18" t="s">
        <v>209</v>
      </c>
      <c r="BM1234" s="220" t="s">
        <v>7014</v>
      </c>
    </row>
    <row r="1235" spans="1:65" s="13" customFormat="1" ht="11.25">
      <c r="B1235" s="222"/>
      <c r="C1235" s="223"/>
      <c r="D1235" s="224" t="s">
        <v>211</v>
      </c>
      <c r="E1235" s="225" t="s">
        <v>1</v>
      </c>
      <c r="F1235" s="226" t="s">
        <v>6740</v>
      </c>
      <c r="G1235" s="223"/>
      <c r="H1235" s="225" t="s">
        <v>1</v>
      </c>
      <c r="I1235" s="227"/>
      <c r="J1235" s="223"/>
      <c r="K1235" s="223"/>
      <c r="L1235" s="228"/>
      <c r="M1235" s="229"/>
      <c r="N1235" s="230"/>
      <c r="O1235" s="230"/>
      <c r="P1235" s="230"/>
      <c r="Q1235" s="230"/>
      <c r="R1235" s="230"/>
      <c r="S1235" s="230"/>
      <c r="T1235" s="231"/>
      <c r="AT1235" s="232" t="s">
        <v>211</v>
      </c>
      <c r="AU1235" s="232" t="s">
        <v>82</v>
      </c>
      <c r="AV1235" s="13" t="s">
        <v>82</v>
      </c>
      <c r="AW1235" s="13" t="s">
        <v>31</v>
      </c>
      <c r="AX1235" s="13" t="s">
        <v>75</v>
      </c>
      <c r="AY1235" s="232" t="s">
        <v>203</v>
      </c>
    </row>
    <row r="1236" spans="1:65" s="13" customFormat="1" ht="11.25">
      <c r="B1236" s="222"/>
      <c r="C1236" s="223"/>
      <c r="D1236" s="224" t="s">
        <v>211</v>
      </c>
      <c r="E1236" s="225" t="s">
        <v>1</v>
      </c>
      <c r="F1236" s="226" t="s">
        <v>6965</v>
      </c>
      <c r="G1236" s="223"/>
      <c r="H1236" s="225" t="s">
        <v>1</v>
      </c>
      <c r="I1236" s="227"/>
      <c r="J1236" s="223"/>
      <c r="K1236" s="223"/>
      <c r="L1236" s="228"/>
      <c r="M1236" s="229"/>
      <c r="N1236" s="230"/>
      <c r="O1236" s="230"/>
      <c r="P1236" s="230"/>
      <c r="Q1236" s="230"/>
      <c r="R1236" s="230"/>
      <c r="S1236" s="230"/>
      <c r="T1236" s="231"/>
      <c r="AT1236" s="232" t="s">
        <v>211</v>
      </c>
      <c r="AU1236" s="232" t="s">
        <v>82</v>
      </c>
      <c r="AV1236" s="13" t="s">
        <v>82</v>
      </c>
      <c r="AW1236" s="13" t="s">
        <v>31</v>
      </c>
      <c r="AX1236" s="13" t="s">
        <v>75</v>
      </c>
      <c r="AY1236" s="232" t="s">
        <v>203</v>
      </c>
    </row>
    <row r="1237" spans="1:65" s="14" customFormat="1" ht="11.25">
      <c r="B1237" s="233"/>
      <c r="C1237" s="234"/>
      <c r="D1237" s="224" t="s">
        <v>211</v>
      </c>
      <c r="E1237" s="235" t="s">
        <v>1</v>
      </c>
      <c r="F1237" s="236" t="s">
        <v>104</v>
      </c>
      <c r="G1237" s="234"/>
      <c r="H1237" s="237">
        <v>3</v>
      </c>
      <c r="I1237" s="238"/>
      <c r="J1237" s="234"/>
      <c r="K1237" s="234"/>
      <c r="L1237" s="239"/>
      <c r="M1237" s="240"/>
      <c r="N1237" s="241"/>
      <c r="O1237" s="241"/>
      <c r="P1237" s="241"/>
      <c r="Q1237" s="241"/>
      <c r="R1237" s="241"/>
      <c r="S1237" s="241"/>
      <c r="T1237" s="242"/>
      <c r="AT1237" s="243" t="s">
        <v>211</v>
      </c>
      <c r="AU1237" s="243" t="s">
        <v>82</v>
      </c>
      <c r="AV1237" s="14" t="s">
        <v>84</v>
      </c>
      <c r="AW1237" s="14" t="s">
        <v>31</v>
      </c>
      <c r="AX1237" s="14" t="s">
        <v>75</v>
      </c>
      <c r="AY1237" s="243" t="s">
        <v>203</v>
      </c>
    </row>
    <row r="1238" spans="1:65" s="15" customFormat="1" ht="11.25">
      <c r="B1238" s="261"/>
      <c r="C1238" s="262"/>
      <c r="D1238" s="224" t="s">
        <v>211</v>
      </c>
      <c r="E1238" s="263" t="s">
        <v>1</v>
      </c>
      <c r="F1238" s="264" t="s">
        <v>5614</v>
      </c>
      <c r="G1238" s="262"/>
      <c r="H1238" s="265">
        <v>3</v>
      </c>
      <c r="I1238" s="266"/>
      <c r="J1238" s="262"/>
      <c r="K1238" s="262"/>
      <c r="L1238" s="267"/>
      <c r="M1238" s="268"/>
      <c r="N1238" s="269"/>
      <c r="O1238" s="269"/>
      <c r="P1238" s="269"/>
      <c r="Q1238" s="269"/>
      <c r="R1238" s="269"/>
      <c r="S1238" s="269"/>
      <c r="T1238" s="270"/>
      <c r="AT1238" s="271" t="s">
        <v>211</v>
      </c>
      <c r="AU1238" s="271" t="s">
        <v>82</v>
      </c>
      <c r="AV1238" s="15" t="s">
        <v>209</v>
      </c>
      <c r="AW1238" s="15" t="s">
        <v>31</v>
      </c>
      <c r="AX1238" s="15" t="s">
        <v>82</v>
      </c>
      <c r="AY1238" s="271" t="s">
        <v>203</v>
      </c>
    </row>
    <row r="1239" spans="1:65" s="2" customFormat="1" ht="33" customHeight="1">
      <c r="A1239" s="35"/>
      <c r="B1239" s="36"/>
      <c r="C1239" s="209" t="s">
        <v>3728</v>
      </c>
      <c r="D1239" s="209" t="s">
        <v>205</v>
      </c>
      <c r="E1239" s="210" t="s">
        <v>7015</v>
      </c>
      <c r="F1239" s="211" t="s">
        <v>6742</v>
      </c>
      <c r="G1239" s="212" t="s">
        <v>208</v>
      </c>
      <c r="H1239" s="213">
        <v>4</v>
      </c>
      <c r="I1239" s="214"/>
      <c r="J1239" s="215">
        <f>ROUND(I1239*H1239,2)</f>
        <v>0</v>
      </c>
      <c r="K1239" s="211" t="s">
        <v>1</v>
      </c>
      <c r="L1239" s="40"/>
      <c r="M1239" s="216" t="s">
        <v>1</v>
      </c>
      <c r="N1239" s="217" t="s">
        <v>40</v>
      </c>
      <c r="O1239" s="72"/>
      <c r="P1239" s="218">
        <f>O1239*H1239</f>
        <v>0</v>
      </c>
      <c r="Q1239" s="218">
        <v>0</v>
      </c>
      <c r="R1239" s="218">
        <f>Q1239*H1239</f>
        <v>0</v>
      </c>
      <c r="S1239" s="218">
        <v>0</v>
      </c>
      <c r="T1239" s="219">
        <f>S1239*H1239</f>
        <v>0</v>
      </c>
      <c r="U1239" s="35"/>
      <c r="V1239" s="35"/>
      <c r="W1239" s="35"/>
      <c r="X1239" s="35"/>
      <c r="Y1239" s="35"/>
      <c r="Z1239" s="35"/>
      <c r="AA1239" s="35"/>
      <c r="AB1239" s="35"/>
      <c r="AC1239" s="35"/>
      <c r="AD1239" s="35"/>
      <c r="AE1239" s="35"/>
      <c r="AR1239" s="220" t="s">
        <v>209</v>
      </c>
      <c r="AT1239" s="220" t="s">
        <v>205</v>
      </c>
      <c r="AU1239" s="220" t="s">
        <v>82</v>
      </c>
      <c r="AY1239" s="18" t="s">
        <v>203</v>
      </c>
      <c r="BE1239" s="221">
        <f>IF(N1239="základní",J1239,0)</f>
        <v>0</v>
      </c>
      <c r="BF1239" s="221">
        <f>IF(N1239="snížená",J1239,0)</f>
        <v>0</v>
      </c>
      <c r="BG1239" s="221">
        <f>IF(N1239="zákl. přenesená",J1239,0)</f>
        <v>0</v>
      </c>
      <c r="BH1239" s="221">
        <f>IF(N1239="sníž. přenesená",J1239,0)</f>
        <v>0</v>
      </c>
      <c r="BI1239" s="221">
        <f>IF(N1239="nulová",J1239,0)</f>
        <v>0</v>
      </c>
      <c r="BJ1239" s="18" t="s">
        <v>82</v>
      </c>
      <c r="BK1239" s="221">
        <f>ROUND(I1239*H1239,2)</f>
        <v>0</v>
      </c>
      <c r="BL1239" s="18" t="s">
        <v>209</v>
      </c>
      <c r="BM1239" s="220" t="s">
        <v>7016</v>
      </c>
    </row>
    <row r="1240" spans="1:65" s="13" customFormat="1" ht="11.25">
      <c r="B1240" s="222"/>
      <c r="C1240" s="223"/>
      <c r="D1240" s="224" t="s">
        <v>211</v>
      </c>
      <c r="E1240" s="225" t="s">
        <v>1</v>
      </c>
      <c r="F1240" s="226" t="s">
        <v>6740</v>
      </c>
      <c r="G1240" s="223"/>
      <c r="H1240" s="225" t="s">
        <v>1</v>
      </c>
      <c r="I1240" s="227"/>
      <c r="J1240" s="223"/>
      <c r="K1240" s="223"/>
      <c r="L1240" s="228"/>
      <c r="M1240" s="229"/>
      <c r="N1240" s="230"/>
      <c r="O1240" s="230"/>
      <c r="P1240" s="230"/>
      <c r="Q1240" s="230"/>
      <c r="R1240" s="230"/>
      <c r="S1240" s="230"/>
      <c r="T1240" s="231"/>
      <c r="AT1240" s="232" t="s">
        <v>211</v>
      </c>
      <c r="AU1240" s="232" t="s">
        <v>82</v>
      </c>
      <c r="AV1240" s="13" t="s">
        <v>82</v>
      </c>
      <c r="AW1240" s="13" t="s">
        <v>31</v>
      </c>
      <c r="AX1240" s="13" t="s">
        <v>75</v>
      </c>
      <c r="AY1240" s="232" t="s">
        <v>203</v>
      </c>
    </row>
    <row r="1241" spans="1:65" s="13" customFormat="1" ht="11.25">
      <c r="B1241" s="222"/>
      <c r="C1241" s="223"/>
      <c r="D1241" s="224" t="s">
        <v>211</v>
      </c>
      <c r="E1241" s="225" t="s">
        <v>1</v>
      </c>
      <c r="F1241" s="226" t="s">
        <v>6965</v>
      </c>
      <c r="G1241" s="223"/>
      <c r="H1241" s="225" t="s">
        <v>1</v>
      </c>
      <c r="I1241" s="227"/>
      <c r="J1241" s="223"/>
      <c r="K1241" s="223"/>
      <c r="L1241" s="228"/>
      <c r="M1241" s="229"/>
      <c r="N1241" s="230"/>
      <c r="O1241" s="230"/>
      <c r="P1241" s="230"/>
      <c r="Q1241" s="230"/>
      <c r="R1241" s="230"/>
      <c r="S1241" s="230"/>
      <c r="T1241" s="231"/>
      <c r="AT1241" s="232" t="s">
        <v>211</v>
      </c>
      <c r="AU1241" s="232" t="s">
        <v>82</v>
      </c>
      <c r="AV1241" s="13" t="s">
        <v>82</v>
      </c>
      <c r="AW1241" s="13" t="s">
        <v>31</v>
      </c>
      <c r="AX1241" s="13" t="s">
        <v>75</v>
      </c>
      <c r="AY1241" s="232" t="s">
        <v>203</v>
      </c>
    </row>
    <row r="1242" spans="1:65" s="14" customFormat="1" ht="11.25">
      <c r="B1242" s="233"/>
      <c r="C1242" s="234"/>
      <c r="D1242" s="224" t="s">
        <v>211</v>
      </c>
      <c r="E1242" s="235" t="s">
        <v>1</v>
      </c>
      <c r="F1242" s="236" t="s">
        <v>209</v>
      </c>
      <c r="G1242" s="234"/>
      <c r="H1242" s="237">
        <v>4</v>
      </c>
      <c r="I1242" s="238"/>
      <c r="J1242" s="234"/>
      <c r="K1242" s="234"/>
      <c r="L1242" s="239"/>
      <c r="M1242" s="240"/>
      <c r="N1242" s="241"/>
      <c r="O1242" s="241"/>
      <c r="P1242" s="241"/>
      <c r="Q1242" s="241"/>
      <c r="R1242" s="241"/>
      <c r="S1242" s="241"/>
      <c r="T1242" s="242"/>
      <c r="AT1242" s="243" t="s">
        <v>211</v>
      </c>
      <c r="AU1242" s="243" t="s">
        <v>82</v>
      </c>
      <c r="AV1242" s="14" t="s">
        <v>84</v>
      </c>
      <c r="AW1242" s="14" t="s">
        <v>31</v>
      </c>
      <c r="AX1242" s="14" t="s">
        <v>75</v>
      </c>
      <c r="AY1242" s="243" t="s">
        <v>203</v>
      </c>
    </row>
    <row r="1243" spans="1:65" s="15" customFormat="1" ht="11.25">
      <c r="B1243" s="261"/>
      <c r="C1243" s="262"/>
      <c r="D1243" s="224" t="s">
        <v>211</v>
      </c>
      <c r="E1243" s="263" t="s">
        <v>1</v>
      </c>
      <c r="F1243" s="264" t="s">
        <v>5614</v>
      </c>
      <c r="G1243" s="262"/>
      <c r="H1243" s="265">
        <v>4</v>
      </c>
      <c r="I1243" s="266"/>
      <c r="J1243" s="262"/>
      <c r="K1243" s="262"/>
      <c r="L1243" s="267"/>
      <c r="M1243" s="268"/>
      <c r="N1243" s="269"/>
      <c r="O1243" s="269"/>
      <c r="P1243" s="269"/>
      <c r="Q1243" s="269"/>
      <c r="R1243" s="269"/>
      <c r="S1243" s="269"/>
      <c r="T1243" s="270"/>
      <c r="AT1243" s="271" t="s">
        <v>211</v>
      </c>
      <c r="AU1243" s="271" t="s">
        <v>82</v>
      </c>
      <c r="AV1243" s="15" t="s">
        <v>209</v>
      </c>
      <c r="AW1243" s="15" t="s">
        <v>31</v>
      </c>
      <c r="AX1243" s="15" t="s">
        <v>82</v>
      </c>
      <c r="AY1243" s="271" t="s">
        <v>203</v>
      </c>
    </row>
    <row r="1244" spans="1:65" s="2" customFormat="1" ht="44.25" customHeight="1">
      <c r="A1244" s="35"/>
      <c r="B1244" s="36"/>
      <c r="C1244" s="209" t="s">
        <v>3732</v>
      </c>
      <c r="D1244" s="209" t="s">
        <v>205</v>
      </c>
      <c r="E1244" s="210" t="s">
        <v>7017</v>
      </c>
      <c r="F1244" s="211" t="s">
        <v>6744</v>
      </c>
      <c r="G1244" s="212" t="s">
        <v>208</v>
      </c>
      <c r="H1244" s="213">
        <v>2</v>
      </c>
      <c r="I1244" s="214"/>
      <c r="J1244" s="215">
        <f>ROUND(I1244*H1244,2)</f>
        <v>0</v>
      </c>
      <c r="K1244" s="211" t="s">
        <v>1</v>
      </c>
      <c r="L1244" s="40"/>
      <c r="M1244" s="216" t="s">
        <v>1</v>
      </c>
      <c r="N1244" s="217" t="s">
        <v>40</v>
      </c>
      <c r="O1244" s="72"/>
      <c r="P1244" s="218">
        <f>O1244*H1244</f>
        <v>0</v>
      </c>
      <c r="Q1244" s="218">
        <v>0</v>
      </c>
      <c r="R1244" s="218">
        <f>Q1244*H1244</f>
        <v>0</v>
      </c>
      <c r="S1244" s="218">
        <v>0</v>
      </c>
      <c r="T1244" s="219">
        <f>S1244*H1244</f>
        <v>0</v>
      </c>
      <c r="U1244" s="35"/>
      <c r="V1244" s="35"/>
      <c r="W1244" s="35"/>
      <c r="X1244" s="35"/>
      <c r="Y1244" s="35"/>
      <c r="Z1244" s="35"/>
      <c r="AA1244" s="35"/>
      <c r="AB1244" s="35"/>
      <c r="AC1244" s="35"/>
      <c r="AD1244" s="35"/>
      <c r="AE1244" s="35"/>
      <c r="AR1244" s="220" t="s">
        <v>209</v>
      </c>
      <c r="AT1244" s="220" t="s">
        <v>205</v>
      </c>
      <c r="AU1244" s="220" t="s">
        <v>82</v>
      </c>
      <c r="AY1244" s="18" t="s">
        <v>203</v>
      </c>
      <c r="BE1244" s="221">
        <f>IF(N1244="základní",J1244,0)</f>
        <v>0</v>
      </c>
      <c r="BF1244" s="221">
        <f>IF(N1244="snížená",J1244,0)</f>
        <v>0</v>
      </c>
      <c r="BG1244" s="221">
        <f>IF(N1244="zákl. přenesená",J1244,0)</f>
        <v>0</v>
      </c>
      <c r="BH1244" s="221">
        <f>IF(N1244="sníž. přenesená",J1244,0)</f>
        <v>0</v>
      </c>
      <c r="BI1244" s="221">
        <f>IF(N1244="nulová",J1244,0)</f>
        <v>0</v>
      </c>
      <c r="BJ1244" s="18" t="s">
        <v>82</v>
      </c>
      <c r="BK1244" s="221">
        <f>ROUND(I1244*H1244,2)</f>
        <v>0</v>
      </c>
      <c r="BL1244" s="18" t="s">
        <v>209</v>
      </c>
      <c r="BM1244" s="220" t="s">
        <v>7018</v>
      </c>
    </row>
    <row r="1245" spans="1:65" s="13" customFormat="1" ht="11.25">
      <c r="B1245" s="222"/>
      <c r="C1245" s="223"/>
      <c r="D1245" s="224" t="s">
        <v>211</v>
      </c>
      <c r="E1245" s="225" t="s">
        <v>1</v>
      </c>
      <c r="F1245" s="226" t="s">
        <v>6965</v>
      </c>
      <c r="G1245" s="223"/>
      <c r="H1245" s="225" t="s">
        <v>1</v>
      </c>
      <c r="I1245" s="227"/>
      <c r="J1245" s="223"/>
      <c r="K1245" s="223"/>
      <c r="L1245" s="228"/>
      <c r="M1245" s="229"/>
      <c r="N1245" s="230"/>
      <c r="O1245" s="230"/>
      <c r="P1245" s="230"/>
      <c r="Q1245" s="230"/>
      <c r="R1245" s="230"/>
      <c r="S1245" s="230"/>
      <c r="T1245" s="231"/>
      <c r="AT1245" s="232" t="s">
        <v>211</v>
      </c>
      <c r="AU1245" s="232" t="s">
        <v>82</v>
      </c>
      <c r="AV1245" s="13" t="s">
        <v>82</v>
      </c>
      <c r="AW1245" s="13" t="s">
        <v>31</v>
      </c>
      <c r="AX1245" s="13" t="s">
        <v>75</v>
      </c>
      <c r="AY1245" s="232" t="s">
        <v>203</v>
      </c>
    </row>
    <row r="1246" spans="1:65" s="14" customFormat="1" ht="11.25">
      <c r="B1246" s="233"/>
      <c r="C1246" s="234"/>
      <c r="D1246" s="224" t="s">
        <v>211</v>
      </c>
      <c r="E1246" s="235" t="s">
        <v>1</v>
      </c>
      <c r="F1246" s="236" t="s">
        <v>84</v>
      </c>
      <c r="G1246" s="234"/>
      <c r="H1246" s="237">
        <v>2</v>
      </c>
      <c r="I1246" s="238"/>
      <c r="J1246" s="234"/>
      <c r="K1246" s="234"/>
      <c r="L1246" s="239"/>
      <c r="M1246" s="240"/>
      <c r="N1246" s="241"/>
      <c r="O1246" s="241"/>
      <c r="P1246" s="241"/>
      <c r="Q1246" s="241"/>
      <c r="R1246" s="241"/>
      <c r="S1246" s="241"/>
      <c r="T1246" s="242"/>
      <c r="AT1246" s="243" t="s">
        <v>211</v>
      </c>
      <c r="AU1246" s="243" t="s">
        <v>82</v>
      </c>
      <c r="AV1246" s="14" t="s">
        <v>84</v>
      </c>
      <c r="AW1246" s="14" t="s">
        <v>31</v>
      </c>
      <c r="AX1246" s="14" t="s">
        <v>75</v>
      </c>
      <c r="AY1246" s="243" t="s">
        <v>203</v>
      </c>
    </row>
    <row r="1247" spans="1:65" s="15" customFormat="1" ht="11.25">
      <c r="B1247" s="261"/>
      <c r="C1247" s="262"/>
      <c r="D1247" s="224" t="s">
        <v>211</v>
      </c>
      <c r="E1247" s="263" t="s">
        <v>1</v>
      </c>
      <c r="F1247" s="264" t="s">
        <v>5614</v>
      </c>
      <c r="G1247" s="262"/>
      <c r="H1247" s="265">
        <v>2</v>
      </c>
      <c r="I1247" s="266"/>
      <c r="J1247" s="262"/>
      <c r="K1247" s="262"/>
      <c r="L1247" s="267"/>
      <c r="M1247" s="268"/>
      <c r="N1247" s="269"/>
      <c r="O1247" s="269"/>
      <c r="P1247" s="269"/>
      <c r="Q1247" s="269"/>
      <c r="R1247" s="269"/>
      <c r="S1247" s="269"/>
      <c r="T1247" s="270"/>
      <c r="AT1247" s="271" t="s">
        <v>211</v>
      </c>
      <c r="AU1247" s="271" t="s">
        <v>82</v>
      </c>
      <c r="AV1247" s="15" t="s">
        <v>209</v>
      </c>
      <c r="AW1247" s="15" t="s">
        <v>31</v>
      </c>
      <c r="AX1247" s="15" t="s">
        <v>82</v>
      </c>
      <c r="AY1247" s="271" t="s">
        <v>203</v>
      </c>
    </row>
    <row r="1248" spans="1:65" s="2" customFormat="1" ht="44.25" customHeight="1">
      <c r="A1248" s="35"/>
      <c r="B1248" s="36"/>
      <c r="C1248" s="209" t="s">
        <v>3736</v>
      </c>
      <c r="D1248" s="209" t="s">
        <v>205</v>
      </c>
      <c r="E1248" s="210" t="s">
        <v>7019</v>
      </c>
      <c r="F1248" s="211" t="s">
        <v>6746</v>
      </c>
      <c r="G1248" s="212" t="s">
        <v>208</v>
      </c>
      <c r="H1248" s="213">
        <v>1</v>
      </c>
      <c r="I1248" s="214"/>
      <c r="J1248" s="215">
        <f>ROUND(I1248*H1248,2)</f>
        <v>0</v>
      </c>
      <c r="K1248" s="211" t="s">
        <v>1</v>
      </c>
      <c r="L1248" s="40"/>
      <c r="M1248" s="216" t="s">
        <v>1</v>
      </c>
      <c r="N1248" s="217" t="s">
        <v>40</v>
      </c>
      <c r="O1248" s="72"/>
      <c r="P1248" s="218">
        <f>O1248*H1248</f>
        <v>0</v>
      </c>
      <c r="Q1248" s="218">
        <v>0</v>
      </c>
      <c r="R1248" s="218">
        <f>Q1248*H1248</f>
        <v>0</v>
      </c>
      <c r="S1248" s="218">
        <v>0</v>
      </c>
      <c r="T1248" s="219">
        <f>S1248*H1248</f>
        <v>0</v>
      </c>
      <c r="U1248" s="35"/>
      <c r="V1248" s="35"/>
      <c r="W1248" s="35"/>
      <c r="X1248" s="35"/>
      <c r="Y1248" s="35"/>
      <c r="Z1248" s="35"/>
      <c r="AA1248" s="35"/>
      <c r="AB1248" s="35"/>
      <c r="AC1248" s="35"/>
      <c r="AD1248" s="35"/>
      <c r="AE1248" s="35"/>
      <c r="AR1248" s="220" t="s">
        <v>209</v>
      </c>
      <c r="AT1248" s="220" t="s">
        <v>205</v>
      </c>
      <c r="AU1248" s="220" t="s">
        <v>82</v>
      </c>
      <c r="AY1248" s="18" t="s">
        <v>203</v>
      </c>
      <c r="BE1248" s="221">
        <f>IF(N1248="základní",J1248,0)</f>
        <v>0</v>
      </c>
      <c r="BF1248" s="221">
        <f>IF(N1248="snížená",J1248,0)</f>
        <v>0</v>
      </c>
      <c r="BG1248" s="221">
        <f>IF(N1248="zákl. přenesená",J1248,0)</f>
        <v>0</v>
      </c>
      <c r="BH1248" s="221">
        <f>IF(N1248="sníž. přenesená",J1248,0)</f>
        <v>0</v>
      </c>
      <c r="BI1248" s="221">
        <f>IF(N1248="nulová",J1248,0)</f>
        <v>0</v>
      </c>
      <c r="BJ1248" s="18" t="s">
        <v>82</v>
      </c>
      <c r="BK1248" s="221">
        <f>ROUND(I1248*H1248,2)</f>
        <v>0</v>
      </c>
      <c r="BL1248" s="18" t="s">
        <v>209</v>
      </c>
      <c r="BM1248" s="220" t="s">
        <v>7020</v>
      </c>
    </row>
    <row r="1249" spans="1:65" s="13" customFormat="1" ht="11.25">
      <c r="B1249" s="222"/>
      <c r="C1249" s="223"/>
      <c r="D1249" s="224" t="s">
        <v>211</v>
      </c>
      <c r="E1249" s="225" t="s">
        <v>1</v>
      </c>
      <c r="F1249" s="226" t="s">
        <v>6965</v>
      </c>
      <c r="G1249" s="223"/>
      <c r="H1249" s="225" t="s">
        <v>1</v>
      </c>
      <c r="I1249" s="227"/>
      <c r="J1249" s="223"/>
      <c r="K1249" s="223"/>
      <c r="L1249" s="228"/>
      <c r="M1249" s="229"/>
      <c r="N1249" s="230"/>
      <c r="O1249" s="230"/>
      <c r="P1249" s="230"/>
      <c r="Q1249" s="230"/>
      <c r="R1249" s="230"/>
      <c r="S1249" s="230"/>
      <c r="T1249" s="231"/>
      <c r="AT1249" s="232" t="s">
        <v>211</v>
      </c>
      <c r="AU1249" s="232" t="s">
        <v>82</v>
      </c>
      <c r="AV1249" s="13" t="s">
        <v>82</v>
      </c>
      <c r="AW1249" s="13" t="s">
        <v>31</v>
      </c>
      <c r="AX1249" s="13" t="s">
        <v>75</v>
      </c>
      <c r="AY1249" s="232" t="s">
        <v>203</v>
      </c>
    </row>
    <row r="1250" spans="1:65" s="14" customFormat="1" ht="11.25">
      <c r="B1250" s="233"/>
      <c r="C1250" s="234"/>
      <c r="D1250" s="224" t="s">
        <v>211</v>
      </c>
      <c r="E1250" s="235" t="s">
        <v>1</v>
      </c>
      <c r="F1250" s="236" t="s">
        <v>82</v>
      </c>
      <c r="G1250" s="234"/>
      <c r="H1250" s="237">
        <v>1</v>
      </c>
      <c r="I1250" s="238"/>
      <c r="J1250" s="234"/>
      <c r="K1250" s="234"/>
      <c r="L1250" s="239"/>
      <c r="M1250" s="240"/>
      <c r="N1250" s="241"/>
      <c r="O1250" s="241"/>
      <c r="P1250" s="241"/>
      <c r="Q1250" s="241"/>
      <c r="R1250" s="241"/>
      <c r="S1250" s="241"/>
      <c r="T1250" s="242"/>
      <c r="AT1250" s="243" t="s">
        <v>211</v>
      </c>
      <c r="AU1250" s="243" t="s">
        <v>82</v>
      </c>
      <c r="AV1250" s="14" t="s">
        <v>84</v>
      </c>
      <c r="AW1250" s="14" t="s">
        <v>31</v>
      </c>
      <c r="AX1250" s="14" t="s">
        <v>75</v>
      </c>
      <c r="AY1250" s="243" t="s">
        <v>203</v>
      </c>
    </row>
    <row r="1251" spans="1:65" s="15" customFormat="1" ht="11.25">
      <c r="B1251" s="261"/>
      <c r="C1251" s="262"/>
      <c r="D1251" s="224" t="s">
        <v>211</v>
      </c>
      <c r="E1251" s="263" t="s">
        <v>1</v>
      </c>
      <c r="F1251" s="264" t="s">
        <v>5614</v>
      </c>
      <c r="G1251" s="262"/>
      <c r="H1251" s="265">
        <v>1</v>
      </c>
      <c r="I1251" s="266"/>
      <c r="J1251" s="262"/>
      <c r="K1251" s="262"/>
      <c r="L1251" s="267"/>
      <c r="M1251" s="268"/>
      <c r="N1251" s="269"/>
      <c r="O1251" s="269"/>
      <c r="P1251" s="269"/>
      <c r="Q1251" s="269"/>
      <c r="R1251" s="269"/>
      <c r="S1251" s="269"/>
      <c r="T1251" s="270"/>
      <c r="AT1251" s="271" t="s">
        <v>211</v>
      </c>
      <c r="AU1251" s="271" t="s">
        <v>82</v>
      </c>
      <c r="AV1251" s="15" t="s">
        <v>209</v>
      </c>
      <c r="AW1251" s="15" t="s">
        <v>31</v>
      </c>
      <c r="AX1251" s="15" t="s">
        <v>82</v>
      </c>
      <c r="AY1251" s="271" t="s">
        <v>203</v>
      </c>
    </row>
    <row r="1252" spans="1:65" s="2" customFormat="1" ht="44.25" customHeight="1">
      <c r="A1252" s="35"/>
      <c r="B1252" s="36"/>
      <c r="C1252" s="209" t="s">
        <v>3740</v>
      </c>
      <c r="D1252" s="209" t="s">
        <v>205</v>
      </c>
      <c r="E1252" s="210" t="s">
        <v>7021</v>
      </c>
      <c r="F1252" s="211" t="s">
        <v>6748</v>
      </c>
      <c r="G1252" s="212" t="s">
        <v>208</v>
      </c>
      <c r="H1252" s="213">
        <v>2</v>
      </c>
      <c r="I1252" s="214"/>
      <c r="J1252" s="215">
        <f>ROUND(I1252*H1252,2)</f>
        <v>0</v>
      </c>
      <c r="K1252" s="211" t="s">
        <v>1</v>
      </c>
      <c r="L1252" s="40"/>
      <c r="M1252" s="216" t="s">
        <v>1</v>
      </c>
      <c r="N1252" s="217" t="s">
        <v>40</v>
      </c>
      <c r="O1252" s="72"/>
      <c r="P1252" s="218">
        <f>O1252*H1252</f>
        <v>0</v>
      </c>
      <c r="Q1252" s="218">
        <v>0</v>
      </c>
      <c r="R1252" s="218">
        <f>Q1252*H1252</f>
        <v>0</v>
      </c>
      <c r="S1252" s="218">
        <v>0</v>
      </c>
      <c r="T1252" s="219">
        <f>S1252*H1252</f>
        <v>0</v>
      </c>
      <c r="U1252" s="35"/>
      <c r="V1252" s="35"/>
      <c r="W1252" s="35"/>
      <c r="X1252" s="35"/>
      <c r="Y1252" s="35"/>
      <c r="Z1252" s="35"/>
      <c r="AA1252" s="35"/>
      <c r="AB1252" s="35"/>
      <c r="AC1252" s="35"/>
      <c r="AD1252" s="35"/>
      <c r="AE1252" s="35"/>
      <c r="AR1252" s="220" t="s">
        <v>209</v>
      </c>
      <c r="AT1252" s="220" t="s">
        <v>205</v>
      </c>
      <c r="AU1252" s="220" t="s">
        <v>82</v>
      </c>
      <c r="AY1252" s="18" t="s">
        <v>203</v>
      </c>
      <c r="BE1252" s="221">
        <f>IF(N1252="základní",J1252,0)</f>
        <v>0</v>
      </c>
      <c r="BF1252" s="221">
        <f>IF(N1252="snížená",J1252,0)</f>
        <v>0</v>
      </c>
      <c r="BG1252" s="221">
        <f>IF(N1252="zákl. přenesená",J1252,0)</f>
        <v>0</v>
      </c>
      <c r="BH1252" s="221">
        <f>IF(N1252="sníž. přenesená",J1252,0)</f>
        <v>0</v>
      </c>
      <c r="BI1252" s="221">
        <f>IF(N1252="nulová",J1252,0)</f>
        <v>0</v>
      </c>
      <c r="BJ1252" s="18" t="s">
        <v>82</v>
      </c>
      <c r="BK1252" s="221">
        <f>ROUND(I1252*H1252,2)</f>
        <v>0</v>
      </c>
      <c r="BL1252" s="18" t="s">
        <v>209</v>
      </c>
      <c r="BM1252" s="220" t="s">
        <v>7022</v>
      </c>
    </row>
    <row r="1253" spans="1:65" s="13" customFormat="1" ht="11.25">
      <c r="B1253" s="222"/>
      <c r="C1253" s="223"/>
      <c r="D1253" s="224" t="s">
        <v>211</v>
      </c>
      <c r="E1253" s="225" t="s">
        <v>1</v>
      </c>
      <c r="F1253" s="226" t="s">
        <v>6965</v>
      </c>
      <c r="G1253" s="223"/>
      <c r="H1253" s="225" t="s">
        <v>1</v>
      </c>
      <c r="I1253" s="227"/>
      <c r="J1253" s="223"/>
      <c r="K1253" s="223"/>
      <c r="L1253" s="228"/>
      <c r="M1253" s="229"/>
      <c r="N1253" s="230"/>
      <c r="O1253" s="230"/>
      <c r="P1253" s="230"/>
      <c r="Q1253" s="230"/>
      <c r="R1253" s="230"/>
      <c r="S1253" s="230"/>
      <c r="T1253" s="231"/>
      <c r="AT1253" s="232" t="s">
        <v>211</v>
      </c>
      <c r="AU1253" s="232" t="s">
        <v>82</v>
      </c>
      <c r="AV1253" s="13" t="s">
        <v>82</v>
      </c>
      <c r="AW1253" s="13" t="s">
        <v>31</v>
      </c>
      <c r="AX1253" s="13" t="s">
        <v>75</v>
      </c>
      <c r="AY1253" s="232" t="s">
        <v>203</v>
      </c>
    </row>
    <row r="1254" spans="1:65" s="14" customFormat="1" ht="11.25">
      <c r="B1254" s="233"/>
      <c r="C1254" s="234"/>
      <c r="D1254" s="224" t="s">
        <v>211</v>
      </c>
      <c r="E1254" s="235" t="s">
        <v>1</v>
      </c>
      <c r="F1254" s="236" t="s">
        <v>84</v>
      </c>
      <c r="G1254" s="234"/>
      <c r="H1254" s="237">
        <v>2</v>
      </c>
      <c r="I1254" s="238"/>
      <c r="J1254" s="234"/>
      <c r="K1254" s="234"/>
      <c r="L1254" s="239"/>
      <c r="M1254" s="240"/>
      <c r="N1254" s="241"/>
      <c r="O1254" s="241"/>
      <c r="P1254" s="241"/>
      <c r="Q1254" s="241"/>
      <c r="R1254" s="241"/>
      <c r="S1254" s="241"/>
      <c r="T1254" s="242"/>
      <c r="AT1254" s="243" t="s">
        <v>211</v>
      </c>
      <c r="AU1254" s="243" t="s">
        <v>82</v>
      </c>
      <c r="AV1254" s="14" t="s">
        <v>84</v>
      </c>
      <c r="AW1254" s="14" t="s">
        <v>31</v>
      </c>
      <c r="AX1254" s="14" t="s">
        <v>75</v>
      </c>
      <c r="AY1254" s="243" t="s">
        <v>203</v>
      </c>
    </row>
    <row r="1255" spans="1:65" s="15" customFormat="1" ht="11.25">
      <c r="B1255" s="261"/>
      <c r="C1255" s="262"/>
      <c r="D1255" s="224" t="s">
        <v>211</v>
      </c>
      <c r="E1255" s="263" t="s">
        <v>1</v>
      </c>
      <c r="F1255" s="264" t="s">
        <v>5614</v>
      </c>
      <c r="G1255" s="262"/>
      <c r="H1255" s="265">
        <v>2</v>
      </c>
      <c r="I1255" s="266"/>
      <c r="J1255" s="262"/>
      <c r="K1255" s="262"/>
      <c r="L1255" s="267"/>
      <c r="M1255" s="268"/>
      <c r="N1255" s="269"/>
      <c r="O1255" s="269"/>
      <c r="P1255" s="269"/>
      <c r="Q1255" s="269"/>
      <c r="R1255" s="269"/>
      <c r="S1255" s="269"/>
      <c r="T1255" s="270"/>
      <c r="AT1255" s="271" t="s">
        <v>211</v>
      </c>
      <c r="AU1255" s="271" t="s">
        <v>82</v>
      </c>
      <c r="AV1255" s="15" t="s">
        <v>209</v>
      </c>
      <c r="AW1255" s="15" t="s">
        <v>31</v>
      </c>
      <c r="AX1255" s="15" t="s">
        <v>82</v>
      </c>
      <c r="AY1255" s="271" t="s">
        <v>203</v>
      </c>
    </row>
    <row r="1256" spans="1:65" s="2" customFormat="1" ht="33" customHeight="1">
      <c r="A1256" s="35"/>
      <c r="B1256" s="36"/>
      <c r="C1256" s="209" t="s">
        <v>3744</v>
      </c>
      <c r="D1256" s="209" t="s">
        <v>205</v>
      </c>
      <c r="E1256" s="210" t="s">
        <v>7023</v>
      </c>
      <c r="F1256" s="211" t="s">
        <v>6750</v>
      </c>
      <c r="G1256" s="212" t="s">
        <v>208</v>
      </c>
      <c r="H1256" s="213">
        <v>5</v>
      </c>
      <c r="I1256" s="214"/>
      <c r="J1256" s="215">
        <f>ROUND(I1256*H1256,2)</f>
        <v>0</v>
      </c>
      <c r="K1256" s="211" t="s">
        <v>1</v>
      </c>
      <c r="L1256" s="40"/>
      <c r="M1256" s="216" t="s">
        <v>1</v>
      </c>
      <c r="N1256" s="217" t="s">
        <v>40</v>
      </c>
      <c r="O1256" s="72"/>
      <c r="P1256" s="218">
        <f>O1256*H1256</f>
        <v>0</v>
      </c>
      <c r="Q1256" s="218">
        <v>0</v>
      </c>
      <c r="R1256" s="218">
        <f>Q1256*H1256</f>
        <v>0</v>
      </c>
      <c r="S1256" s="218">
        <v>0</v>
      </c>
      <c r="T1256" s="219">
        <f>S1256*H1256</f>
        <v>0</v>
      </c>
      <c r="U1256" s="35"/>
      <c r="V1256" s="35"/>
      <c r="W1256" s="35"/>
      <c r="X1256" s="35"/>
      <c r="Y1256" s="35"/>
      <c r="Z1256" s="35"/>
      <c r="AA1256" s="35"/>
      <c r="AB1256" s="35"/>
      <c r="AC1256" s="35"/>
      <c r="AD1256" s="35"/>
      <c r="AE1256" s="35"/>
      <c r="AR1256" s="220" t="s">
        <v>209</v>
      </c>
      <c r="AT1256" s="220" t="s">
        <v>205</v>
      </c>
      <c r="AU1256" s="220" t="s">
        <v>82</v>
      </c>
      <c r="AY1256" s="18" t="s">
        <v>203</v>
      </c>
      <c r="BE1256" s="221">
        <f>IF(N1256="základní",J1256,0)</f>
        <v>0</v>
      </c>
      <c r="BF1256" s="221">
        <f>IF(N1256="snížená",J1256,0)</f>
        <v>0</v>
      </c>
      <c r="BG1256" s="221">
        <f>IF(N1256="zákl. přenesená",J1256,0)</f>
        <v>0</v>
      </c>
      <c r="BH1256" s="221">
        <f>IF(N1256="sníž. přenesená",J1256,0)</f>
        <v>0</v>
      </c>
      <c r="BI1256" s="221">
        <f>IF(N1256="nulová",J1256,0)</f>
        <v>0</v>
      </c>
      <c r="BJ1256" s="18" t="s">
        <v>82</v>
      </c>
      <c r="BK1256" s="221">
        <f>ROUND(I1256*H1256,2)</f>
        <v>0</v>
      </c>
      <c r="BL1256" s="18" t="s">
        <v>209</v>
      </c>
      <c r="BM1256" s="220" t="s">
        <v>7024</v>
      </c>
    </row>
    <row r="1257" spans="1:65" s="13" customFormat="1" ht="11.25">
      <c r="B1257" s="222"/>
      <c r="C1257" s="223"/>
      <c r="D1257" s="224" t="s">
        <v>211</v>
      </c>
      <c r="E1257" s="225" t="s">
        <v>1</v>
      </c>
      <c r="F1257" s="226" t="s">
        <v>6965</v>
      </c>
      <c r="G1257" s="223"/>
      <c r="H1257" s="225" t="s">
        <v>1</v>
      </c>
      <c r="I1257" s="227"/>
      <c r="J1257" s="223"/>
      <c r="K1257" s="223"/>
      <c r="L1257" s="228"/>
      <c r="M1257" s="229"/>
      <c r="N1257" s="230"/>
      <c r="O1257" s="230"/>
      <c r="P1257" s="230"/>
      <c r="Q1257" s="230"/>
      <c r="R1257" s="230"/>
      <c r="S1257" s="230"/>
      <c r="T1257" s="231"/>
      <c r="AT1257" s="232" t="s">
        <v>211</v>
      </c>
      <c r="AU1257" s="232" t="s">
        <v>82</v>
      </c>
      <c r="AV1257" s="13" t="s">
        <v>82</v>
      </c>
      <c r="AW1257" s="13" t="s">
        <v>31</v>
      </c>
      <c r="AX1257" s="13" t="s">
        <v>75</v>
      </c>
      <c r="AY1257" s="232" t="s">
        <v>203</v>
      </c>
    </row>
    <row r="1258" spans="1:65" s="14" customFormat="1" ht="11.25">
      <c r="B1258" s="233"/>
      <c r="C1258" s="234"/>
      <c r="D1258" s="224" t="s">
        <v>211</v>
      </c>
      <c r="E1258" s="235" t="s">
        <v>1</v>
      </c>
      <c r="F1258" s="236" t="s">
        <v>237</v>
      </c>
      <c r="G1258" s="234"/>
      <c r="H1258" s="237">
        <v>5</v>
      </c>
      <c r="I1258" s="238"/>
      <c r="J1258" s="234"/>
      <c r="K1258" s="234"/>
      <c r="L1258" s="239"/>
      <c r="M1258" s="240"/>
      <c r="N1258" s="241"/>
      <c r="O1258" s="241"/>
      <c r="P1258" s="241"/>
      <c r="Q1258" s="241"/>
      <c r="R1258" s="241"/>
      <c r="S1258" s="241"/>
      <c r="T1258" s="242"/>
      <c r="AT1258" s="243" t="s">
        <v>211</v>
      </c>
      <c r="AU1258" s="243" t="s">
        <v>82</v>
      </c>
      <c r="AV1258" s="14" t="s">
        <v>84</v>
      </c>
      <c r="AW1258" s="14" t="s">
        <v>31</v>
      </c>
      <c r="AX1258" s="14" t="s">
        <v>75</v>
      </c>
      <c r="AY1258" s="243" t="s">
        <v>203</v>
      </c>
    </row>
    <row r="1259" spans="1:65" s="15" customFormat="1" ht="11.25">
      <c r="B1259" s="261"/>
      <c r="C1259" s="262"/>
      <c r="D1259" s="224" t="s">
        <v>211</v>
      </c>
      <c r="E1259" s="263" t="s">
        <v>1</v>
      </c>
      <c r="F1259" s="264" t="s">
        <v>5614</v>
      </c>
      <c r="G1259" s="262"/>
      <c r="H1259" s="265">
        <v>5</v>
      </c>
      <c r="I1259" s="266"/>
      <c r="J1259" s="262"/>
      <c r="K1259" s="262"/>
      <c r="L1259" s="267"/>
      <c r="M1259" s="268"/>
      <c r="N1259" s="269"/>
      <c r="O1259" s="269"/>
      <c r="P1259" s="269"/>
      <c r="Q1259" s="269"/>
      <c r="R1259" s="269"/>
      <c r="S1259" s="269"/>
      <c r="T1259" s="270"/>
      <c r="AT1259" s="271" t="s">
        <v>211</v>
      </c>
      <c r="AU1259" s="271" t="s">
        <v>82</v>
      </c>
      <c r="AV1259" s="15" t="s">
        <v>209</v>
      </c>
      <c r="AW1259" s="15" t="s">
        <v>31</v>
      </c>
      <c r="AX1259" s="15" t="s">
        <v>82</v>
      </c>
      <c r="AY1259" s="271" t="s">
        <v>203</v>
      </c>
    </row>
    <row r="1260" spans="1:65" s="2" customFormat="1" ht="33" customHeight="1">
      <c r="A1260" s="35"/>
      <c r="B1260" s="36"/>
      <c r="C1260" s="209" t="s">
        <v>3748</v>
      </c>
      <c r="D1260" s="209" t="s">
        <v>205</v>
      </c>
      <c r="E1260" s="210" t="s">
        <v>7025</v>
      </c>
      <c r="F1260" s="211" t="s">
        <v>6752</v>
      </c>
      <c r="G1260" s="212" t="s">
        <v>208</v>
      </c>
      <c r="H1260" s="213">
        <v>1</v>
      </c>
      <c r="I1260" s="214"/>
      <c r="J1260" s="215">
        <f>ROUND(I1260*H1260,2)</f>
        <v>0</v>
      </c>
      <c r="K1260" s="211" t="s">
        <v>1</v>
      </c>
      <c r="L1260" s="40"/>
      <c r="M1260" s="216" t="s">
        <v>1</v>
      </c>
      <c r="N1260" s="217" t="s">
        <v>40</v>
      </c>
      <c r="O1260" s="72"/>
      <c r="P1260" s="218">
        <f>O1260*H1260</f>
        <v>0</v>
      </c>
      <c r="Q1260" s="218">
        <v>0</v>
      </c>
      <c r="R1260" s="218">
        <f>Q1260*H1260</f>
        <v>0</v>
      </c>
      <c r="S1260" s="218">
        <v>0</v>
      </c>
      <c r="T1260" s="219">
        <f>S1260*H1260</f>
        <v>0</v>
      </c>
      <c r="U1260" s="35"/>
      <c r="V1260" s="35"/>
      <c r="W1260" s="35"/>
      <c r="X1260" s="35"/>
      <c r="Y1260" s="35"/>
      <c r="Z1260" s="35"/>
      <c r="AA1260" s="35"/>
      <c r="AB1260" s="35"/>
      <c r="AC1260" s="35"/>
      <c r="AD1260" s="35"/>
      <c r="AE1260" s="35"/>
      <c r="AR1260" s="220" t="s">
        <v>209</v>
      </c>
      <c r="AT1260" s="220" t="s">
        <v>205</v>
      </c>
      <c r="AU1260" s="220" t="s">
        <v>82</v>
      </c>
      <c r="AY1260" s="18" t="s">
        <v>203</v>
      </c>
      <c r="BE1260" s="221">
        <f>IF(N1260="základní",J1260,0)</f>
        <v>0</v>
      </c>
      <c r="BF1260" s="221">
        <f>IF(N1260="snížená",J1260,0)</f>
        <v>0</v>
      </c>
      <c r="BG1260" s="221">
        <f>IF(N1260="zákl. přenesená",J1260,0)</f>
        <v>0</v>
      </c>
      <c r="BH1260" s="221">
        <f>IF(N1260="sníž. přenesená",J1260,0)</f>
        <v>0</v>
      </c>
      <c r="BI1260" s="221">
        <f>IF(N1260="nulová",J1260,0)</f>
        <v>0</v>
      </c>
      <c r="BJ1260" s="18" t="s">
        <v>82</v>
      </c>
      <c r="BK1260" s="221">
        <f>ROUND(I1260*H1260,2)</f>
        <v>0</v>
      </c>
      <c r="BL1260" s="18" t="s">
        <v>209</v>
      </c>
      <c r="BM1260" s="220" t="s">
        <v>7026</v>
      </c>
    </row>
    <row r="1261" spans="1:65" s="13" customFormat="1" ht="11.25">
      <c r="B1261" s="222"/>
      <c r="C1261" s="223"/>
      <c r="D1261" s="224" t="s">
        <v>211</v>
      </c>
      <c r="E1261" s="225" t="s">
        <v>1</v>
      </c>
      <c r="F1261" s="226" t="s">
        <v>6965</v>
      </c>
      <c r="G1261" s="223"/>
      <c r="H1261" s="225" t="s">
        <v>1</v>
      </c>
      <c r="I1261" s="227"/>
      <c r="J1261" s="223"/>
      <c r="K1261" s="223"/>
      <c r="L1261" s="228"/>
      <c r="M1261" s="229"/>
      <c r="N1261" s="230"/>
      <c r="O1261" s="230"/>
      <c r="P1261" s="230"/>
      <c r="Q1261" s="230"/>
      <c r="R1261" s="230"/>
      <c r="S1261" s="230"/>
      <c r="T1261" s="231"/>
      <c r="AT1261" s="232" t="s">
        <v>211</v>
      </c>
      <c r="AU1261" s="232" t="s">
        <v>82</v>
      </c>
      <c r="AV1261" s="13" t="s">
        <v>82</v>
      </c>
      <c r="AW1261" s="13" t="s">
        <v>31</v>
      </c>
      <c r="AX1261" s="13" t="s">
        <v>75</v>
      </c>
      <c r="AY1261" s="232" t="s">
        <v>203</v>
      </c>
    </row>
    <row r="1262" spans="1:65" s="14" customFormat="1" ht="11.25">
      <c r="B1262" s="233"/>
      <c r="C1262" s="234"/>
      <c r="D1262" s="224" t="s">
        <v>211</v>
      </c>
      <c r="E1262" s="235" t="s">
        <v>1</v>
      </c>
      <c r="F1262" s="236" t="s">
        <v>82</v>
      </c>
      <c r="G1262" s="234"/>
      <c r="H1262" s="237">
        <v>1</v>
      </c>
      <c r="I1262" s="238"/>
      <c r="J1262" s="234"/>
      <c r="K1262" s="234"/>
      <c r="L1262" s="239"/>
      <c r="M1262" s="240"/>
      <c r="N1262" s="241"/>
      <c r="O1262" s="241"/>
      <c r="P1262" s="241"/>
      <c r="Q1262" s="241"/>
      <c r="R1262" s="241"/>
      <c r="S1262" s="241"/>
      <c r="T1262" s="242"/>
      <c r="AT1262" s="243" t="s">
        <v>211</v>
      </c>
      <c r="AU1262" s="243" t="s">
        <v>82</v>
      </c>
      <c r="AV1262" s="14" t="s">
        <v>84</v>
      </c>
      <c r="AW1262" s="14" t="s">
        <v>31</v>
      </c>
      <c r="AX1262" s="14" t="s">
        <v>75</v>
      </c>
      <c r="AY1262" s="243" t="s">
        <v>203</v>
      </c>
    </row>
    <row r="1263" spans="1:65" s="15" customFormat="1" ht="11.25">
      <c r="B1263" s="261"/>
      <c r="C1263" s="262"/>
      <c r="D1263" s="224" t="s">
        <v>211</v>
      </c>
      <c r="E1263" s="263" t="s">
        <v>1</v>
      </c>
      <c r="F1263" s="264" t="s">
        <v>5614</v>
      </c>
      <c r="G1263" s="262"/>
      <c r="H1263" s="265">
        <v>1</v>
      </c>
      <c r="I1263" s="266"/>
      <c r="J1263" s="262"/>
      <c r="K1263" s="262"/>
      <c r="L1263" s="267"/>
      <c r="M1263" s="268"/>
      <c r="N1263" s="269"/>
      <c r="O1263" s="269"/>
      <c r="P1263" s="269"/>
      <c r="Q1263" s="269"/>
      <c r="R1263" s="269"/>
      <c r="S1263" s="269"/>
      <c r="T1263" s="270"/>
      <c r="AT1263" s="271" t="s">
        <v>211</v>
      </c>
      <c r="AU1263" s="271" t="s">
        <v>82</v>
      </c>
      <c r="AV1263" s="15" t="s">
        <v>209</v>
      </c>
      <c r="AW1263" s="15" t="s">
        <v>31</v>
      </c>
      <c r="AX1263" s="15" t="s">
        <v>82</v>
      </c>
      <c r="AY1263" s="271" t="s">
        <v>203</v>
      </c>
    </row>
    <row r="1264" spans="1:65" s="2" customFormat="1" ht="33" customHeight="1">
      <c r="A1264" s="35"/>
      <c r="B1264" s="36"/>
      <c r="C1264" s="209" t="s">
        <v>3752</v>
      </c>
      <c r="D1264" s="209" t="s">
        <v>205</v>
      </c>
      <c r="E1264" s="210" t="s">
        <v>7027</v>
      </c>
      <c r="F1264" s="211" t="s">
        <v>7028</v>
      </c>
      <c r="G1264" s="212" t="s">
        <v>208</v>
      </c>
      <c r="H1264" s="213">
        <v>1</v>
      </c>
      <c r="I1264" s="214"/>
      <c r="J1264" s="215">
        <f>ROUND(I1264*H1264,2)</f>
        <v>0</v>
      </c>
      <c r="K1264" s="211" t="s">
        <v>1</v>
      </c>
      <c r="L1264" s="40"/>
      <c r="M1264" s="216" t="s">
        <v>1</v>
      </c>
      <c r="N1264" s="217" t="s">
        <v>40</v>
      </c>
      <c r="O1264" s="72"/>
      <c r="P1264" s="218">
        <f>O1264*H1264</f>
        <v>0</v>
      </c>
      <c r="Q1264" s="218">
        <v>0</v>
      </c>
      <c r="R1264" s="218">
        <f>Q1264*H1264</f>
        <v>0</v>
      </c>
      <c r="S1264" s="218">
        <v>0</v>
      </c>
      <c r="T1264" s="219">
        <f>S1264*H1264</f>
        <v>0</v>
      </c>
      <c r="U1264" s="35"/>
      <c r="V1264" s="35"/>
      <c r="W1264" s="35"/>
      <c r="X1264" s="35"/>
      <c r="Y1264" s="35"/>
      <c r="Z1264" s="35"/>
      <c r="AA1264" s="35"/>
      <c r="AB1264" s="35"/>
      <c r="AC1264" s="35"/>
      <c r="AD1264" s="35"/>
      <c r="AE1264" s="35"/>
      <c r="AR1264" s="220" t="s">
        <v>209</v>
      </c>
      <c r="AT1264" s="220" t="s">
        <v>205</v>
      </c>
      <c r="AU1264" s="220" t="s">
        <v>82</v>
      </c>
      <c r="AY1264" s="18" t="s">
        <v>203</v>
      </c>
      <c r="BE1264" s="221">
        <f>IF(N1264="základní",J1264,0)</f>
        <v>0</v>
      </c>
      <c r="BF1264" s="221">
        <f>IF(N1264="snížená",J1264,0)</f>
        <v>0</v>
      </c>
      <c r="BG1264" s="221">
        <f>IF(N1264="zákl. přenesená",J1264,0)</f>
        <v>0</v>
      </c>
      <c r="BH1264" s="221">
        <f>IF(N1264="sníž. přenesená",J1264,0)</f>
        <v>0</v>
      </c>
      <c r="BI1264" s="221">
        <f>IF(N1264="nulová",J1264,0)</f>
        <v>0</v>
      </c>
      <c r="BJ1264" s="18" t="s">
        <v>82</v>
      </c>
      <c r="BK1264" s="221">
        <f>ROUND(I1264*H1264,2)</f>
        <v>0</v>
      </c>
      <c r="BL1264" s="18" t="s">
        <v>209</v>
      </c>
      <c r="BM1264" s="220" t="s">
        <v>7029</v>
      </c>
    </row>
    <row r="1265" spans="1:65" s="13" customFormat="1" ht="11.25">
      <c r="B1265" s="222"/>
      <c r="C1265" s="223"/>
      <c r="D1265" s="224" t="s">
        <v>211</v>
      </c>
      <c r="E1265" s="225" t="s">
        <v>1</v>
      </c>
      <c r="F1265" s="226" t="s">
        <v>6740</v>
      </c>
      <c r="G1265" s="223"/>
      <c r="H1265" s="225" t="s">
        <v>1</v>
      </c>
      <c r="I1265" s="227"/>
      <c r="J1265" s="223"/>
      <c r="K1265" s="223"/>
      <c r="L1265" s="228"/>
      <c r="M1265" s="229"/>
      <c r="N1265" s="230"/>
      <c r="O1265" s="230"/>
      <c r="P1265" s="230"/>
      <c r="Q1265" s="230"/>
      <c r="R1265" s="230"/>
      <c r="S1265" s="230"/>
      <c r="T1265" s="231"/>
      <c r="AT1265" s="232" t="s">
        <v>211</v>
      </c>
      <c r="AU1265" s="232" t="s">
        <v>82</v>
      </c>
      <c r="AV1265" s="13" t="s">
        <v>82</v>
      </c>
      <c r="AW1265" s="13" t="s">
        <v>31</v>
      </c>
      <c r="AX1265" s="13" t="s">
        <v>75</v>
      </c>
      <c r="AY1265" s="232" t="s">
        <v>203</v>
      </c>
    </row>
    <row r="1266" spans="1:65" s="13" customFormat="1" ht="11.25">
      <c r="B1266" s="222"/>
      <c r="C1266" s="223"/>
      <c r="D1266" s="224" t="s">
        <v>211</v>
      </c>
      <c r="E1266" s="225" t="s">
        <v>1</v>
      </c>
      <c r="F1266" s="226" t="s">
        <v>6965</v>
      </c>
      <c r="G1266" s="223"/>
      <c r="H1266" s="225" t="s">
        <v>1</v>
      </c>
      <c r="I1266" s="227"/>
      <c r="J1266" s="223"/>
      <c r="K1266" s="223"/>
      <c r="L1266" s="228"/>
      <c r="M1266" s="229"/>
      <c r="N1266" s="230"/>
      <c r="O1266" s="230"/>
      <c r="P1266" s="230"/>
      <c r="Q1266" s="230"/>
      <c r="R1266" s="230"/>
      <c r="S1266" s="230"/>
      <c r="T1266" s="231"/>
      <c r="AT1266" s="232" t="s">
        <v>211</v>
      </c>
      <c r="AU1266" s="232" t="s">
        <v>82</v>
      </c>
      <c r="AV1266" s="13" t="s">
        <v>82</v>
      </c>
      <c r="AW1266" s="13" t="s">
        <v>31</v>
      </c>
      <c r="AX1266" s="13" t="s">
        <v>75</v>
      </c>
      <c r="AY1266" s="232" t="s">
        <v>203</v>
      </c>
    </row>
    <row r="1267" spans="1:65" s="14" customFormat="1" ht="11.25">
      <c r="B1267" s="233"/>
      <c r="C1267" s="234"/>
      <c r="D1267" s="224" t="s">
        <v>211</v>
      </c>
      <c r="E1267" s="235" t="s">
        <v>1</v>
      </c>
      <c r="F1267" s="236" t="s">
        <v>82</v>
      </c>
      <c r="G1267" s="234"/>
      <c r="H1267" s="237">
        <v>1</v>
      </c>
      <c r="I1267" s="238"/>
      <c r="J1267" s="234"/>
      <c r="K1267" s="234"/>
      <c r="L1267" s="239"/>
      <c r="M1267" s="240"/>
      <c r="N1267" s="241"/>
      <c r="O1267" s="241"/>
      <c r="P1267" s="241"/>
      <c r="Q1267" s="241"/>
      <c r="R1267" s="241"/>
      <c r="S1267" s="241"/>
      <c r="T1267" s="242"/>
      <c r="AT1267" s="243" t="s">
        <v>211</v>
      </c>
      <c r="AU1267" s="243" t="s">
        <v>82</v>
      </c>
      <c r="AV1267" s="14" t="s">
        <v>84</v>
      </c>
      <c r="AW1267" s="14" t="s">
        <v>31</v>
      </c>
      <c r="AX1267" s="14" t="s">
        <v>75</v>
      </c>
      <c r="AY1267" s="243" t="s">
        <v>203</v>
      </c>
    </row>
    <row r="1268" spans="1:65" s="15" customFormat="1" ht="11.25">
      <c r="B1268" s="261"/>
      <c r="C1268" s="262"/>
      <c r="D1268" s="224" t="s">
        <v>211</v>
      </c>
      <c r="E1268" s="263" t="s">
        <v>1</v>
      </c>
      <c r="F1268" s="264" t="s">
        <v>5614</v>
      </c>
      <c r="G1268" s="262"/>
      <c r="H1268" s="265">
        <v>1</v>
      </c>
      <c r="I1268" s="266"/>
      <c r="J1268" s="262"/>
      <c r="K1268" s="262"/>
      <c r="L1268" s="267"/>
      <c r="M1268" s="268"/>
      <c r="N1268" s="269"/>
      <c r="O1268" s="269"/>
      <c r="P1268" s="269"/>
      <c r="Q1268" s="269"/>
      <c r="R1268" s="269"/>
      <c r="S1268" s="269"/>
      <c r="T1268" s="270"/>
      <c r="AT1268" s="271" t="s">
        <v>211</v>
      </c>
      <c r="AU1268" s="271" t="s">
        <v>82</v>
      </c>
      <c r="AV1268" s="15" t="s">
        <v>209</v>
      </c>
      <c r="AW1268" s="15" t="s">
        <v>31</v>
      </c>
      <c r="AX1268" s="15" t="s">
        <v>82</v>
      </c>
      <c r="AY1268" s="271" t="s">
        <v>203</v>
      </c>
    </row>
    <row r="1269" spans="1:65" s="2" customFormat="1" ht="44.25" customHeight="1">
      <c r="A1269" s="35"/>
      <c r="B1269" s="36"/>
      <c r="C1269" s="209" t="s">
        <v>3756</v>
      </c>
      <c r="D1269" s="209" t="s">
        <v>205</v>
      </c>
      <c r="E1269" s="210" t="s">
        <v>7030</v>
      </c>
      <c r="F1269" s="211" t="s">
        <v>6754</v>
      </c>
      <c r="G1269" s="212" t="s">
        <v>208</v>
      </c>
      <c r="H1269" s="213">
        <v>2</v>
      </c>
      <c r="I1269" s="214"/>
      <c r="J1269" s="215">
        <f>ROUND(I1269*H1269,2)</f>
        <v>0</v>
      </c>
      <c r="K1269" s="211" t="s">
        <v>1</v>
      </c>
      <c r="L1269" s="40"/>
      <c r="M1269" s="216" t="s">
        <v>1</v>
      </c>
      <c r="N1269" s="217" t="s">
        <v>40</v>
      </c>
      <c r="O1269" s="72"/>
      <c r="P1269" s="218">
        <f>O1269*H1269</f>
        <v>0</v>
      </c>
      <c r="Q1269" s="218">
        <v>0</v>
      </c>
      <c r="R1269" s="218">
        <f>Q1269*H1269</f>
        <v>0</v>
      </c>
      <c r="S1269" s="218">
        <v>0</v>
      </c>
      <c r="T1269" s="219">
        <f>S1269*H1269</f>
        <v>0</v>
      </c>
      <c r="U1269" s="35"/>
      <c r="V1269" s="35"/>
      <c r="W1269" s="35"/>
      <c r="X1269" s="35"/>
      <c r="Y1269" s="35"/>
      <c r="Z1269" s="35"/>
      <c r="AA1269" s="35"/>
      <c r="AB1269" s="35"/>
      <c r="AC1269" s="35"/>
      <c r="AD1269" s="35"/>
      <c r="AE1269" s="35"/>
      <c r="AR1269" s="220" t="s">
        <v>209</v>
      </c>
      <c r="AT1269" s="220" t="s">
        <v>205</v>
      </c>
      <c r="AU1269" s="220" t="s">
        <v>82</v>
      </c>
      <c r="AY1269" s="18" t="s">
        <v>203</v>
      </c>
      <c r="BE1269" s="221">
        <f>IF(N1269="základní",J1269,0)</f>
        <v>0</v>
      </c>
      <c r="BF1269" s="221">
        <f>IF(N1269="snížená",J1269,0)</f>
        <v>0</v>
      </c>
      <c r="BG1269" s="221">
        <f>IF(N1269="zákl. přenesená",J1269,0)</f>
        <v>0</v>
      </c>
      <c r="BH1269" s="221">
        <f>IF(N1269="sníž. přenesená",J1269,0)</f>
        <v>0</v>
      </c>
      <c r="BI1269" s="221">
        <f>IF(N1269="nulová",J1269,0)</f>
        <v>0</v>
      </c>
      <c r="BJ1269" s="18" t="s">
        <v>82</v>
      </c>
      <c r="BK1269" s="221">
        <f>ROUND(I1269*H1269,2)</f>
        <v>0</v>
      </c>
      <c r="BL1269" s="18" t="s">
        <v>209</v>
      </c>
      <c r="BM1269" s="220" t="s">
        <v>7031</v>
      </c>
    </row>
    <row r="1270" spans="1:65" s="13" customFormat="1" ht="11.25">
      <c r="B1270" s="222"/>
      <c r="C1270" s="223"/>
      <c r="D1270" s="224" t="s">
        <v>211</v>
      </c>
      <c r="E1270" s="225" t="s">
        <v>1</v>
      </c>
      <c r="F1270" s="226" t="s">
        <v>6965</v>
      </c>
      <c r="G1270" s="223"/>
      <c r="H1270" s="225" t="s">
        <v>1</v>
      </c>
      <c r="I1270" s="227"/>
      <c r="J1270" s="223"/>
      <c r="K1270" s="223"/>
      <c r="L1270" s="228"/>
      <c r="M1270" s="229"/>
      <c r="N1270" s="230"/>
      <c r="O1270" s="230"/>
      <c r="P1270" s="230"/>
      <c r="Q1270" s="230"/>
      <c r="R1270" s="230"/>
      <c r="S1270" s="230"/>
      <c r="T1270" s="231"/>
      <c r="AT1270" s="232" t="s">
        <v>211</v>
      </c>
      <c r="AU1270" s="232" t="s">
        <v>82</v>
      </c>
      <c r="AV1270" s="13" t="s">
        <v>82</v>
      </c>
      <c r="AW1270" s="13" t="s">
        <v>31</v>
      </c>
      <c r="AX1270" s="13" t="s">
        <v>75</v>
      </c>
      <c r="AY1270" s="232" t="s">
        <v>203</v>
      </c>
    </row>
    <row r="1271" spans="1:65" s="14" customFormat="1" ht="11.25">
      <c r="B1271" s="233"/>
      <c r="C1271" s="234"/>
      <c r="D1271" s="224" t="s">
        <v>211</v>
      </c>
      <c r="E1271" s="235" t="s">
        <v>1</v>
      </c>
      <c r="F1271" s="236" t="s">
        <v>84</v>
      </c>
      <c r="G1271" s="234"/>
      <c r="H1271" s="237">
        <v>2</v>
      </c>
      <c r="I1271" s="238"/>
      <c r="J1271" s="234"/>
      <c r="K1271" s="234"/>
      <c r="L1271" s="239"/>
      <c r="M1271" s="240"/>
      <c r="N1271" s="241"/>
      <c r="O1271" s="241"/>
      <c r="P1271" s="241"/>
      <c r="Q1271" s="241"/>
      <c r="R1271" s="241"/>
      <c r="S1271" s="241"/>
      <c r="T1271" s="242"/>
      <c r="AT1271" s="243" t="s">
        <v>211</v>
      </c>
      <c r="AU1271" s="243" t="s">
        <v>82</v>
      </c>
      <c r="AV1271" s="14" t="s">
        <v>84</v>
      </c>
      <c r="AW1271" s="14" t="s">
        <v>31</v>
      </c>
      <c r="AX1271" s="14" t="s">
        <v>75</v>
      </c>
      <c r="AY1271" s="243" t="s">
        <v>203</v>
      </c>
    </row>
    <row r="1272" spans="1:65" s="15" customFormat="1" ht="11.25">
      <c r="B1272" s="261"/>
      <c r="C1272" s="262"/>
      <c r="D1272" s="224" t="s">
        <v>211</v>
      </c>
      <c r="E1272" s="263" t="s">
        <v>1</v>
      </c>
      <c r="F1272" s="264" t="s">
        <v>5614</v>
      </c>
      <c r="G1272" s="262"/>
      <c r="H1272" s="265">
        <v>2</v>
      </c>
      <c r="I1272" s="266"/>
      <c r="J1272" s="262"/>
      <c r="K1272" s="262"/>
      <c r="L1272" s="267"/>
      <c r="M1272" s="268"/>
      <c r="N1272" s="269"/>
      <c r="O1272" s="269"/>
      <c r="P1272" s="269"/>
      <c r="Q1272" s="269"/>
      <c r="R1272" s="269"/>
      <c r="S1272" s="269"/>
      <c r="T1272" s="270"/>
      <c r="AT1272" s="271" t="s">
        <v>211</v>
      </c>
      <c r="AU1272" s="271" t="s">
        <v>82</v>
      </c>
      <c r="AV1272" s="15" t="s">
        <v>209</v>
      </c>
      <c r="AW1272" s="15" t="s">
        <v>31</v>
      </c>
      <c r="AX1272" s="15" t="s">
        <v>82</v>
      </c>
      <c r="AY1272" s="271" t="s">
        <v>203</v>
      </c>
    </row>
    <row r="1273" spans="1:65" s="2" customFormat="1" ht="44.25" customHeight="1">
      <c r="A1273" s="35"/>
      <c r="B1273" s="36"/>
      <c r="C1273" s="209" t="s">
        <v>3760</v>
      </c>
      <c r="D1273" s="209" t="s">
        <v>205</v>
      </c>
      <c r="E1273" s="210" t="s">
        <v>7032</v>
      </c>
      <c r="F1273" s="211" t="s">
        <v>6756</v>
      </c>
      <c r="G1273" s="212" t="s">
        <v>208</v>
      </c>
      <c r="H1273" s="213">
        <v>6</v>
      </c>
      <c r="I1273" s="214"/>
      <c r="J1273" s="215">
        <f>ROUND(I1273*H1273,2)</f>
        <v>0</v>
      </c>
      <c r="K1273" s="211" t="s">
        <v>1</v>
      </c>
      <c r="L1273" s="40"/>
      <c r="M1273" s="216" t="s">
        <v>1</v>
      </c>
      <c r="N1273" s="217" t="s">
        <v>40</v>
      </c>
      <c r="O1273" s="72"/>
      <c r="P1273" s="218">
        <f>O1273*H1273</f>
        <v>0</v>
      </c>
      <c r="Q1273" s="218">
        <v>0</v>
      </c>
      <c r="R1273" s="218">
        <f>Q1273*H1273</f>
        <v>0</v>
      </c>
      <c r="S1273" s="218">
        <v>0</v>
      </c>
      <c r="T1273" s="219">
        <f>S1273*H1273</f>
        <v>0</v>
      </c>
      <c r="U1273" s="35"/>
      <c r="V1273" s="35"/>
      <c r="W1273" s="35"/>
      <c r="X1273" s="35"/>
      <c r="Y1273" s="35"/>
      <c r="Z1273" s="35"/>
      <c r="AA1273" s="35"/>
      <c r="AB1273" s="35"/>
      <c r="AC1273" s="35"/>
      <c r="AD1273" s="35"/>
      <c r="AE1273" s="35"/>
      <c r="AR1273" s="220" t="s">
        <v>209</v>
      </c>
      <c r="AT1273" s="220" t="s">
        <v>205</v>
      </c>
      <c r="AU1273" s="220" t="s">
        <v>82</v>
      </c>
      <c r="AY1273" s="18" t="s">
        <v>203</v>
      </c>
      <c r="BE1273" s="221">
        <f>IF(N1273="základní",J1273,0)</f>
        <v>0</v>
      </c>
      <c r="BF1273" s="221">
        <f>IF(N1273="snížená",J1273,0)</f>
        <v>0</v>
      </c>
      <c r="BG1273" s="221">
        <f>IF(N1273="zákl. přenesená",J1273,0)</f>
        <v>0</v>
      </c>
      <c r="BH1273" s="221">
        <f>IF(N1273="sníž. přenesená",J1273,0)</f>
        <v>0</v>
      </c>
      <c r="BI1273" s="221">
        <f>IF(N1273="nulová",J1273,0)</f>
        <v>0</v>
      </c>
      <c r="BJ1273" s="18" t="s">
        <v>82</v>
      </c>
      <c r="BK1273" s="221">
        <f>ROUND(I1273*H1273,2)</f>
        <v>0</v>
      </c>
      <c r="BL1273" s="18" t="s">
        <v>209</v>
      </c>
      <c r="BM1273" s="220" t="s">
        <v>7033</v>
      </c>
    </row>
    <row r="1274" spans="1:65" s="13" customFormat="1" ht="11.25">
      <c r="B1274" s="222"/>
      <c r="C1274" s="223"/>
      <c r="D1274" s="224" t="s">
        <v>211</v>
      </c>
      <c r="E1274" s="225" t="s">
        <v>1</v>
      </c>
      <c r="F1274" s="226" t="s">
        <v>6965</v>
      </c>
      <c r="G1274" s="223"/>
      <c r="H1274" s="225" t="s">
        <v>1</v>
      </c>
      <c r="I1274" s="227"/>
      <c r="J1274" s="223"/>
      <c r="K1274" s="223"/>
      <c r="L1274" s="228"/>
      <c r="M1274" s="229"/>
      <c r="N1274" s="230"/>
      <c r="O1274" s="230"/>
      <c r="P1274" s="230"/>
      <c r="Q1274" s="230"/>
      <c r="R1274" s="230"/>
      <c r="S1274" s="230"/>
      <c r="T1274" s="231"/>
      <c r="AT1274" s="232" t="s">
        <v>211</v>
      </c>
      <c r="AU1274" s="232" t="s">
        <v>82</v>
      </c>
      <c r="AV1274" s="13" t="s">
        <v>82</v>
      </c>
      <c r="AW1274" s="13" t="s">
        <v>31</v>
      </c>
      <c r="AX1274" s="13" t="s">
        <v>75</v>
      </c>
      <c r="AY1274" s="232" t="s">
        <v>203</v>
      </c>
    </row>
    <row r="1275" spans="1:65" s="14" customFormat="1" ht="11.25">
      <c r="B1275" s="233"/>
      <c r="C1275" s="234"/>
      <c r="D1275" s="224" t="s">
        <v>211</v>
      </c>
      <c r="E1275" s="235" t="s">
        <v>1</v>
      </c>
      <c r="F1275" s="236" t="s">
        <v>252</v>
      </c>
      <c r="G1275" s="234"/>
      <c r="H1275" s="237">
        <v>6</v>
      </c>
      <c r="I1275" s="238"/>
      <c r="J1275" s="234"/>
      <c r="K1275" s="234"/>
      <c r="L1275" s="239"/>
      <c r="M1275" s="240"/>
      <c r="N1275" s="241"/>
      <c r="O1275" s="241"/>
      <c r="P1275" s="241"/>
      <c r="Q1275" s="241"/>
      <c r="R1275" s="241"/>
      <c r="S1275" s="241"/>
      <c r="T1275" s="242"/>
      <c r="AT1275" s="243" t="s">
        <v>211</v>
      </c>
      <c r="AU1275" s="243" t="s">
        <v>82</v>
      </c>
      <c r="AV1275" s="14" t="s">
        <v>84</v>
      </c>
      <c r="AW1275" s="14" t="s">
        <v>31</v>
      </c>
      <c r="AX1275" s="14" t="s">
        <v>75</v>
      </c>
      <c r="AY1275" s="243" t="s">
        <v>203</v>
      </c>
    </row>
    <row r="1276" spans="1:65" s="15" customFormat="1" ht="11.25">
      <c r="B1276" s="261"/>
      <c r="C1276" s="262"/>
      <c r="D1276" s="224" t="s">
        <v>211</v>
      </c>
      <c r="E1276" s="263" t="s">
        <v>1</v>
      </c>
      <c r="F1276" s="264" t="s">
        <v>5614</v>
      </c>
      <c r="G1276" s="262"/>
      <c r="H1276" s="265">
        <v>6</v>
      </c>
      <c r="I1276" s="266"/>
      <c r="J1276" s="262"/>
      <c r="K1276" s="262"/>
      <c r="L1276" s="267"/>
      <c r="M1276" s="268"/>
      <c r="N1276" s="269"/>
      <c r="O1276" s="269"/>
      <c r="P1276" s="269"/>
      <c r="Q1276" s="269"/>
      <c r="R1276" s="269"/>
      <c r="S1276" s="269"/>
      <c r="T1276" s="270"/>
      <c r="AT1276" s="271" t="s">
        <v>211</v>
      </c>
      <c r="AU1276" s="271" t="s">
        <v>82</v>
      </c>
      <c r="AV1276" s="15" t="s">
        <v>209</v>
      </c>
      <c r="AW1276" s="15" t="s">
        <v>31</v>
      </c>
      <c r="AX1276" s="15" t="s">
        <v>82</v>
      </c>
      <c r="AY1276" s="271" t="s">
        <v>203</v>
      </c>
    </row>
    <row r="1277" spans="1:65" s="2" customFormat="1" ht="44.25" customHeight="1">
      <c r="A1277" s="35"/>
      <c r="B1277" s="36"/>
      <c r="C1277" s="209" t="s">
        <v>3764</v>
      </c>
      <c r="D1277" s="209" t="s">
        <v>205</v>
      </c>
      <c r="E1277" s="210" t="s">
        <v>7034</v>
      </c>
      <c r="F1277" s="211" t="s">
        <v>6758</v>
      </c>
      <c r="G1277" s="212" t="s">
        <v>208</v>
      </c>
      <c r="H1277" s="213">
        <v>4</v>
      </c>
      <c r="I1277" s="214"/>
      <c r="J1277" s="215">
        <f>ROUND(I1277*H1277,2)</f>
        <v>0</v>
      </c>
      <c r="K1277" s="211" t="s">
        <v>1</v>
      </c>
      <c r="L1277" s="40"/>
      <c r="M1277" s="216" t="s">
        <v>1</v>
      </c>
      <c r="N1277" s="217" t="s">
        <v>40</v>
      </c>
      <c r="O1277" s="72"/>
      <c r="P1277" s="218">
        <f>O1277*H1277</f>
        <v>0</v>
      </c>
      <c r="Q1277" s="218">
        <v>0</v>
      </c>
      <c r="R1277" s="218">
        <f>Q1277*H1277</f>
        <v>0</v>
      </c>
      <c r="S1277" s="218">
        <v>0</v>
      </c>
      <c r="T1277" s="219">
        <f>S1277*H1277</f>
        <v>0</v>
      </c>
      <c r="U1277" s="35"/>
      <c r="V1277" s="35"/>
      <c r="W1277" s="35"/>
      <c r="X1277" s="35"/>
      <c r="Y1277" s="35"/>
      <c r="Z1277" s="35"/>
      <c r="AA1277" s="35"/>
      <c r="AB1277" s="35"/>
      <c r="AC1277" s="35"/>
      <c r="AD1277" s="35"/>
      <c r="AE1277" s="35"/>
      <c r="AR1277" s="220" t="s">
        <v>209</v>
      </c>
      <c r="AT1277" s="220" t="s">
        <v>205</v>
      </c>
      <c r="AU1277" s="220" t="s">
        <v>82</v>
      </c>
      <c r="AY1277" s="18" t="s">
        <v>203</v>
      </c>
      <c r="BE1277" s="221">
        <f>IF(N1277="základní",J1277,0)</f>
        <v>0</v>
      </c>
      <c r="BF1277" s="221">
        <f>IF(N1277="snížená",J1277,0)</f>
        <v>0</v>
      </c>
      <c r="BG1277" s="221">
        <f>IF(N1277="zákl. přenesená",J1277,0)</f>
        <v>0</v>
      </c>
      <c r="BH1277" s="221">
        <f>IF(N1277="sníž. přenesená",J1277,0)</f>
        <v>0</v>
      </c>
      <c r="BI1277" s="221">
        <f>IF(N1277="nulová",J1277,0)</f>
        <v>0</v>
      </c>
      <c r="BJ1277" s="18" t="s">
        <v>82</v>
      </c>
      <c r="BK1277" s="221">
        <f>ROUND(I1277*H1277,2)</f>
        <v>0</v>
      </c>
      <c r="BL1277" s="18" t="s">
        <v>209</v>
      </c>
      <c r="BM1277" s="220" t="s">
        <v>7035</v>
      </c>
    </row>
    <row r="1278" spans="1:65" s="13" customFormat="1" ht="11.25">
      <c r="B1278" s="222"/>
      <c r="C1278" s="223"/>
      <c r="D1278" s="224" t="s">
        <v>211</v>
      </c>
      <c r="E1278" s="225" t="s">
        <v>1</v>
      </c>
      <c r="F1278" s="226" t="s">
        <v>6965</v>
      </c>
      <c r="G1278" s="223"/>
      <c r="H1278" s="225" t="s">
        <v>1</v>
      </c>
      <c r="I1278" s="227"/>
      <c r="J1278" s="223"/>
      <c r="K1278" s="223"/>
      <c r="L1278" s="228"/>
      <c r="M1278" s="229"/>
      <c r="N1278" s="230"/>
      <c r="O1278" s="230"/>
      <c r="P1278" s="230"/>
      <c r="Q1278" s="230"/>
      <c r="R1278" s="230"/>
      <c r="S1278" s="230"/>
      <c r="T1278" s="231"/>
      <c r="AT1278" s="232" t="s">
        <v>211</v>
      </c>
      <c r="AU1278" s="232" t="s">
        <v>82</v>
      </c>
      <c r="AV1278" s="13" t="s">
        <v>82</v>
      </c>
      <c r="AW1278" s="13" t="s">
        <v>31</v>
      </c>
      <c r="AX1278" s="13" t="s">
        <v>75</v>
      </c>
      <c r="AY1278" s="232" t="s">
        <v>203</v>
      </c>
    </row>
    <row r="1279" spans="1:65" s="14" customFormat="1" ht="11.25">
      <c r="B1279" s="233"/>
      <c r="C1279" s="234"/>
      <c r="D1279" s="224" t="s">
        <v>211</v>
      </c>
      <c r="E1279" s="235" t="s">
        <v>1</v>
      </c>
      <c r="F1279" s="236" t="s">
        <v>209</v>
      </c>
      <c r="G1279" s="234"/>
      <c r="H1279" s="237">
        <v>4</v>
      </c>
      <c r="I1279" s="238"/>
      <c r="J1279" s="234"/>
      <c r="K1279" s="234"/>
      <c r="L1279" s="239"/>
      <c r="M1279" s="240"/>
      <c r="N1279" s="241"/>
      <c r="O1279" s="241"/>
      <c r="P1279" s="241"/>
      <c r="Q1279" s="241"/>
      <c r="R1279" s="241"/>
      <c r="S1279" s="241"/>
      <c r="T1279" s="242"/>
      <c r="AT1279" s="243" t="s">
        <v>211</v>
      </c>
      <c r="AU1279" s="243" t="s">
        <v>82</v>
      </c>
      <c r="AV1279" s="14" t="s">
        <v>84</v>
      </c>
      <c r="AW1279" s="14" t="s">
        <v>31</v>
      </c>
      <c r="AX1279" s="14" t="s">
        <v>75</v>
      </c>
      <c r="AY1279" s="243" t="s">
        <v>203</v>
      </c>
    </row>
    <row r="1280" spans="1:65" s="15" customFormat="1" ht="11.25">
      <c r="B1280" s="261"/>
      <c r="C1280" s="262"/>
      <c r="D1280" s="224" t="s">
        <v>211</v>
      </c>
      <c r="E1280" s="263" t="s">
        <v>1</v>
      </c>
      <c r="F1280" s="264" t="s">
        <v>5614</v>
      </c>
      <c r="G1280" s="262"/>
      <c r="H1280" s="265">
        <v>4</v>
      </c>
      <c r="I1280" s="266"/>
      <c r="J1280" s="262"/>
      <c r="K1280" s="262"/>
      <c r="L1280" s="267"/>
      <c r="M1280" s="268"/>
      <c r="N1280" s="269"/>
      <c r="O1280" s="269"/>
      <c r="P1280" s="269"/>
      <c r="Q1280" s="269"/>
      <c r="R1280" s="269"/>
      <c r="S1280" s="269"/>
      <c r="T1280" s="270"/>
      <c r="AT1280" s="271" t="s">
        <v>211</v>
      </c>
      <c r="AU1280" s="271" t="s">
        <v>82</v>
      </c>
      <c r="AV1280" s="15" t="s">
        <v>209</v>
      </c>
      <c r="AW1280" s="15" t="s">
        <v>31</v>
      </c>
      <c r="AX1280" s="15" t="s">
        <v>82</v>
      </c>
      <c r="AY1280" s="271" t="s">
        <v>203</v>
      </c>
    </row>
    <row r="1281" spans="1:65" s="2" customFormat="1" ht="44.25" customHeight="1">
      <c r="A1281" s="35"/>
      <c r="B1281" s="36"/>
      <c r="C1281" s="209" t="s">
        <v>3768</v>
      </c>
      <c r="D1281" s="209" t="s">
        <v>205</v>
      </c>
      <c r="E1281" s="210" t="s">
        <v>7036</v>
      </c>
      <c r="F1281" s="211" t="s">
        <v>7037</v>
      </c>
      <c r="G1281" s="212" t="s">
        <v>208</v>
      </c>
      <c r="H1281" s="213">
        <v>1</v>
      </c>
      <c r="I1281" s="214"/>
      <c r="J1281" s="215">
        <f>ROUND(I1281*H1281,2)</f>
        <v>0</v>
      </c>
      <c r="K1281" s="211" t="s">
        <v>1</v>
      </c>
      <c r="L1281" s="40"/>
      <c r="M1281" s="216" t="s">
        <v>1</v>
      </c>
      <c r="N1281" s="217" t="s">
        <v>40</v>
      </c>
      <c r="O1281" s="72"/>
      <c r="P1281" s="218">
        <f>O1281*H1281</f>
        <v>0</v>
      </c>
      <c r="Q1281" s="218">
        <v>0</v>
      </c>
      <c r="R1281" s="218">
        <f>Q1281*H1281</f>
        <v>0</v>
      </c>
      <c r="S1281" s="218">
        <v>0</v>
      </c>
      <c r="T1281" s="219">
        <f>S1281*H1281</f>
        <v>0</v>
      </c>
      <c r="U1281" s="35"/>
      <c r="V1281" s="35"/>
      <c r="W1281" s="35"/>
      <c r="X1281" s="35"/>
      <c r="Y1281" s="35"/>
      <c r="Z1281" s="35"/>
      <c r="AA1281" s="35"/>
      <c r="AB1281" s="35"/>
      <c r="AC1281" s="35"/>
      <c r="AD1281" s="35"/>
      <c r="AE1281" s="35"/>
      <c r="AR1281" s="220" t="s">
        <v>209</v>
      </c>
      <c r="AT1281" s="220" t="s">
        <v>205</v>
      </c>
      <c r="AU1281" s="220" t="s">
        <v>82</v>
      </c>
      <c r="AY1281" s="18" t="s">
        <v>203</v>
      </c>
      <c r="BE1281" s="221">
        <f>IF(N1281="základní",J1281,0)</f>
        <v>0</v>
      </c>
      <c r="BF1281" s="221">
        <f>IF(N1281="snížená",J1281,0)</f>
        <v>0</v>
      </c>
      <c r="BG1281" s="221">
        <f>IF(N1281="zákl. přenesená",J1281,0)</f>
        <v>0</v>
      </c>
      <c r="BH1281" s="221">
        <f>IF(N1281="sníž. přenesená",J1281,0)</f>
        <v>0</v>
      </c>
      <c r="BI1281" s="221">
        <f>IF(N1281="nulová",J1281,0)</f>
        <v>0</v>
      </c>
      <c r="BJ1281" s="18" t="s">
        <v>82</v>
      </c>
      <c r="BK1281" s="221">
        <f>ROUND(I1281*H1281,2)</f>
        <v>0</v>
      </c>
      <c r="BL1281" s="18" t="s">
        <v>209</v>
      </c>
      <c r="BM1281" s="220" t="s">
        <v>7038</v>
      </c>
    </row>
    <row r="1282" spans="1:65" s="13" customFormat="1" ht="11.25">
      <c r="B1282" s="222"/>
      <c r="C1282" s="223"/>
      <c r="D1282" s="224" t="s">
        <v>211</v>
      </c>
      <c r="E1282" s="225" t="s">
        <v>1</v>
      </c>
      <c r="F1282" s="226" t="s">
        <v>6965</v>
      </c>
      <c r="G1282" s="223"/>
      <c r="H1282" s="225" t="s">
        <v>1</v>
      </c>
      <c r="I1282" s="227"/>
      <c r="J1282" s="223"/>
      <c r="K1282" s="223"/>
      <c r="L1282" s="228"/>
      <c r="M1282" s="229"/>
      <c r="N1282" s="230"/>
      <c r="O1282" s="230"/>
      <c r="P1282" s="230"/>
      <c r="Q1282" s="230"/>
      <c r="R1282" s="230"/>
      <c r="S1282" s="230"/>
      <c r="T1282" s="231"/>
      <c r="AT1282" s="232" t="s">
        <v>211</v>
      </c>
      <c r="AU1282" s="232" t="s">
        <v>82</v>
      </c>
      <c r="AV1282" s="13" t="s">
        <v>82</v>
      </c>
      <c r="AW1282" s="13" t="s">
        <v>31</v>
      </c>
      <c r="AX1282" s="13" t="s">
        <v>75</v>
      </c>
      <c r="AY1282" s="232" t="s">
        <v>203</v>
      </c>
    </row>
    <row r="1283" spans="1:65" s="14" customFormat="1" ht="11.25">
      <c r="B1283" s="233"/>
      <c r="C1283" s="234"/>
      <c r="D1283" s="224" t="s">
        <v>211</v>
      </c>
      <c r="E1283" s="235" t="s">
        <v>1</v>
      </c>
      <c r="F1283" s="236" t="s">
        <v>82</v>
      </c>
      <c r="G1283" s="234"/>
      <c r="H1283" s="237">
        <v>1</v>
      </c>
      <c r="I1283" s="238"/>
      <c r="J1283" s="234"/>
      <c r="K1283" s="234"/>
      <c r="L1283" s="239"/>
      <c r="M1283" s="240"/>
      <c r="N1283" s="241"/>
      <c r="O1283" s="241"/>
      <c r="P1283" s="241"/>
      <c r="Q1283" s="241"/>
      <c r="R1283" s="241"/>
      <c r="S1283" s="241"/>
      <c r="T1283" s="242"/>
      <c r="AT1283" s="243" t="s">
        <v>211</v>
      </c>
      <c r="AU1283" s="243" t="s">
        <v>82</v>
      </c>
      <c r="AV1283" s="14" t="s">
        <v>84</v>
      </c>
      <c r="AW1283" s="14" t="s">
        <v>31</v>
      </c>
      <c r="AX1283" s="14" t="s">
        <v>75</v>
      </c>
      <c r="AY1283" s="243" t="s">
        <v>203</v>
      </c>
    </row>
    <row r="1284" spans="1:65" s="15" customFormat="1" ht="11.25">
      <c r="B1284" s="261"/>
      <c r="C1284" s="262"/>
      <c r="D1284" s="224" t="s">
        <v>211</v>
      </c>
      <c r="E1284" s="263" t="s">
        <v>1</v>
      </c>
      <c r="F1284" s="264" t="s">
        <v>5614</v>
      </c>
      <c r="G1284" s="262"/>
      <c r="H1284" s="265">
        <v>1</v>
      </c>
      <c r="I1284" s="266"/>
      <c r="J1284" s="262"/>
      <c r="K1284" s="262"/>
      <c r="L1284" s="267"/>
      <c r="M1284" s="268"/>
      <c r="N1284" s="269"/>
      <c r="O1284" s="269"/>
      <c r="P1284" s="269"/>
      <c r="Q1284" s="269"/>
      <c r="R1284" s="269"/>
      <c r="S1284" s="269"/>
      <c r="T1284" s="270"/>
      <c r="AT1284" s="271" t="s">
        <v>211</v>
      </c>
      <c r="AU1284" s="271" t="s">
        <v>82</v>
      </c>
      <c r="AV1284" s="15" t="s">
        <v>209</v>
      </c>
      <c r="AW1284" s="15" t="s">
        <v>31</v>
      </c>
      <c r="AX1284" s="15" t="s">
        <v>82</v>
      </c>
      <c r="AY1284" s="271" t="s">
        <v>203</v>
      </c>
    </row>
    <row r="1285" spans="1:65" s="2" customFormat="1" ht="44.25" customHeight="1">
      <c r="A1285" s="35"/>
      <c r="B1285" s="36"/>
      <c r="C1285" s="209" t="s">
        <v>3772</v>
      </c>
      <c r="D1285" s="209" t="s">
        <v>205</v>
      </c>
      <c r="E1285" s="210" t="s">
        <v>7039</v>
      </c>
      <c r="F1285" s="211" t="s">
        <v>6762</v>
      </c>
      <c r="G1285" s="212" t="s">
        <v>208</v>
      </c>
      <c r="H1285" s="213">
        <v>1</v>
      </c>
      <c r="I1285" s="214"/>
      <c r="J1285" s="215">
        <f>ROUND(I1285*H1285,2)</f>
        <v>0</v>
      </c>
      <c r="K1285" s="211" t="s">
        <v>1</v>
      </c>
      <c r="L1285" s="40"/>
      <c r="M1285" s="216" t="s">
        <v>1</v>
      </c>
      <c r="N1285" s="217" t="s">
        <v>40</v>
      </c>
      <c r="O1285" s="72"/>
      <c r="P1285" s="218">
        <f>O1285*H1285</f>
        <v>0</v>
      </c>
      <c r="Q1285" s="218">
        <v>0</v>
      </c>
      <c r="R1285" s="218">
        <f>Q1285*H1285</f>
        <v>0</v>
      </c>
      <c r="S1285" s="218">
        <v>0</v>
      </c>
      <c r="T1285" s="219">
        <f>S1285*H1285</f>
        <v>0</v>
      </c>
      <c r="U1285" s="35"/>
      <c r="V1285" s="35"/>
      <c r="W1285" s="35"/>
      <c r="X1285" s="35"/>
      <c r="Y1285" s="35"/>
      <c r="Z1285" s="35"/>
      <c r="AA1285" s="35"/>
      <c r="AB1285" s="35"/>
      <c r="AC1285" s="35"/>
      <c r="AD1285" s="35"/>
      <c r="AE1285" s="35"/>
      <c r="AR1285" s="220" t="s">
        <v>209</v>
      </c>
      <c r="AT1285" s="220" t="s">
        <v>205</v>
      </c>
      <c r="AU1285" s="220" t="s">
        <v>82</v>
      </c>
      <c r="AY1285" s="18" t="s">
        <v>203</v>
      </c>
      <c r="BE1285" s="221">
        <f>IF(N1285="základní",J1285,0)</f>
        <v>0</v>
      </c>
      <c r="BF1285" s="221">
        <f>IF(N1285="snížená",J1285,0)</f>
        <v>0</v>
      </c>
      <c r="BG1285" s="221">
        <f>IF(N1285="zákl. přenesená",J1285,0)</f>
        <v>0</v>
      </c>
      <c r="BH1285" s="221">
        <f>IF(N1285="sníž. přenesená",J1285,0)</f>
        <v>0</v>
      </c>
      <c r="BI1285" s="221">
        <f>IF(N1285="nulová",J1285,0)</f>
        <v>0</v>
      </c>
      <c r="BJ1285" s="18" t="s">
        <v>82</v>
      </c>
      <c r="BK1285" s="221">
        <f>ROUND(I1285*H1285,2)</f>
        <v>0</v>
      </c>
      <c r="BL1285" s="18" t="s">
        <v>209</v>
      </c>
      <c r="BM1285" s="220" t="s">
        <v>7040</v>
      </c>
    </row>
    <row r="1286" spans="1:65" s="13" customFormat="1" ht="11.25">
      <c r="B1286" s="222"/>
      <c r="C1286" s="223"/>
      <c r="D1286" s="224" t="s">
        <v>211</v>
      </c>
      <c r="E1286" s="225" t="s">
        <v>1</v>
      </c>
      <c r="F1286" s="226" t="s">
        <v>6965</v>
      </c>
      <c r="G1286" s="223"/>
      <c r="H1286" s="225" t="s">
        <v>1</v>
      </c>
      <c r="I1286" s="227"/>
      <c r="J1286" s="223"/>
      <c r="K1286" s="223"/>
      <c r="L1286" s="228"/>
      <c r="M1286" s="229"/>
      <c r="N1286" s="230"/>
      <c r="O1286" s="230"/>
      <c r="P1286" s="230"/>
      <c r="Q1286" s="230"/>
      <c r="R1286" s="230"/>
      <c r="S1286" s="230"/>
      <c r="T1286" s="231"/>
      <c r="AT1286" s="232" t="s">
        <v>211</v>
      </c>
      <c r="AU1286" s="232" t="s">
        <v>82</v>
      </c>
      <c r="AV1286" s="13" t="s">
        <v>82</v>
      </c>
      <c r="AW1286" s="13" t="s">
        <v>31</v>
      </c>
      <c r="AX1286" s="13" t="s">
        <v>75</v>
      </c>
      <c r="AY1286" s="232" t="s">
        <v>203</v>
      </c>
    </row>
    <row r="1287" spans="1:65" s="14" customFormat="1" ht="11.25">
      <c r="B1287" s="233"/>
      <c r="C1287" s="234"/>
      <c r="D1287" s="224" t="s">
        <v>211</v>
      </c>
      <c r="E1287" s="235" t="s">
        <v>1</v>
      </c>
      <c r="F1287" s="236" t="s">
        <v>82</v>
      </c>
      <c r="G1287" s="234"/>
      <c r="H1287" s="237">
        <v>1</v>
      </c>
      <c r="I1287" s="238"/>
      <c r="J1287" s="234"/>
      <c r="K1287" s="234"/>
      <c r="L1287" s="239"/>
      <c r="M1287" s="240"/>
      <c r="N1287" s="241"/>
      <c r="O1287" s="241"/>
      <c r="P1287" s="241"/>
      <c r="Q1287" s="241"/>
      <c r="R1287" s="241"/>
      <c r="S1287" s="241"/>
      <c r="T1287" s="242"/>
      <c r="AT1287" s="243" t="s">
        <v>211</v>
      </c>
      <c r="AU1287" s="243" t="s">
        <v>82</v>
      </c>
      <c r="AV1287" s="14" t="s">
        <v>84</v>
      </c>
      <c r="AW1287" s="14" t="s">
        <v>31</v>
      </c>
      <c r="AX1287" s="14" t="s">
        <v>75</v>
      </c>
      <c r="AY1287" s="243" t="s">
        <v>203</v>
      </c>
    </row>
    <row r="1288" spans="1:65" s="15" customFormat="1" ht="11.25">
      <c r="B1288" s="261"/>
      <c r="C1288" s="262"/>
      <c r="D1288" s="224" t="s">
        <v>211</v>
      </c>
      <c r="E1288" s="263" t="s">
        <v>1</v>
      </c>
      <c r="F1288" s="264" t="s">
        <v>5614</v>
      </c>
      <c r="G1288" s="262"/>
      <c r="H1288" s="265">
        <v>1</v>
      </c>
      <c r="I1288" s="266"/>
      <c r="J1288" s="262"/>
      <c r="K1288" s="262"/>
      <c r="L1288" s="267"/>
      <c r="M1288" s="268"/>
      <c r="N1288" s="269"/>
      <c r="O1288" s="269"/>
      <c r="P1288" s="269"/>
      <c r="Q1288" s="269"/>
      <c r="R1288" s="269"/>
      <c r="S1288" s="269"/>
      <c r="T1288" s="270"/>
      <c r="AT1288" s="271" t="s">
        <v>211</v>
      </c>
      <c r="AU1288" s="271" t="s">
        <v>82</v>
      </c>
      <c r="AV1288" s="15" t="s">
        <v>209</v>
      </c>
      <c r="AW1288" s="15" t="s">
        <v>31</v>
      </c>
      <c r="AX1288" s="15" t="s">
        <v>82</v>
      </c>
      <c r="AY1288" s="271" t="s">
        <v>203</v>
      </c>
    </row>
    <row r="1289" spans="1:65" s="2" customFormat="1" ht="33" customHeight="1">
      <c r="A1289" s="35"/>
      <c r="B1289" s="36"/>
      <c r="C1289" s="209" t="s">
        <v>3776</v>
      </c>
      <c r="D1289" s="209" t="s">
        <v>205</v>
      </c>
      <c r="E1289" s="210" t="s">
        <v>7041</v>
      </c>
      <c r="F1289" s="211" t="s">
        <v>6764</v>
      </c>
      <c r="G1289" s="212" t="s">
        <v>208</v>
      </c>
      <c r="H1289" s="213">
        <v>33</v>
      </c>
      <c r="I1289" s="214"/>
      <c r="J1289" s="215">
        <f>ROUND(I1289*H1289,2)</f>
        <v>0</v>
      </c>
      <c r="K1289" s="211" t="s">
        <v>1</v>
      </c>
      <c r="L1289" s="40"/>
      <c r="M1289" s="216" t="s">
        <v>1</v>
      </c>
      <c r="N1289" s="217" t="s">
        <v>40</v>
      </c>
      <c r="O1289" s="72"/>
      <c r="P1289" s="218">
        <f>O1289*H1289</f>
        <v>0</v>
      </c>
      <c r="Q1289" s="218">
        <v>0</v>
      </c>
      <c r="R1289" s="218">
        <f>Q1289*H1289</f>
        <v>0</v>
      </c>
      <c r="S1289" s="218">
        <v>0</v>
      </c>
      <c r="T1289" s="219">
        <f>S1289*H1289</f>
        <v>0</v>
      </c>
      <c r="U1289" s="35"/>
      <c r="V1289" s="35"/>
      <c r="W1289" s="35"/>
      <c r="X1289" s="35"/>
      <c r="Y1289" s="35"/>
      <c r="Z1289" s="35"/>
      <c r="AA1289" s="35"/>
      <c r="AB1289" s="35"/>
      <c r="AC1289" s="35"/>
      <c r="AD1289" s="35"/>
      <c r="AE1289" s="35"/>
      <c r="AR1289" s="220" t="s">
        <v>209</v>
      </c>
      <c r="AT1289" s="220" t="s">
        <v>205</v>
      </c>
      <c r="AU1289" s="220" t="s">
        <v>82</v>
      </c>
      <c r="AY1289" s="18" t="s">
        <v>203</v>
      </c>
      <c r="BE1289" s="221">
        <f>IF(N1289="základní",J1289,0)</f>
        <v>0</v>
      </c>
      <c r="BF1289" s="221">
        <f>IF(N1289="snížená",J1289,0)</f>
        <v>0</v>
      </c>
      <c r="BG1289" s="221">
        <f>IF(N1289="zákl. přenesená",J1289,0)</f>
        <v>0</v>
      </c>
      <c r="BH1289" s="221">
        <f>IF(N1289="sníž. přenesená",J1289,0)</f>
        <v>0</v>
      </c>
      <c r="BI1289" s="221">
        <f>IF(N1289="nulová",J1289,0)</f>
        <v>0</v>
      </c>
      <c r="BJ1289" s="18" t="s">
        <v>82</v>
      </c>
      <c r="BK1289" s="221">
        <f>ROUND(I1289*H1289,2)</f>
        <v>0</v>
      </c>
      <c r="BL1289" s="18" t="s">
        <v>209</v>
      </c>
      <c r="BM1289" s="220" t="s">
        <v>7042</v>
      </c>
    </row>
    <row r="1290" spans="1:65" s="13" customFormat="1" ht="11.25">
      <c r="B1290" s="222"/>
      <c r="C1290" s="223"/>
      <c r="D1290" s="224" t="s">
        <v>211</v>
      </c>
      <c r="E1290" s="225" t="s">
        <v>1</v>
      </c>
      <c r="F1290" s="226" t="s">
        <v>6965</v>
      </c>
      <c r="G1290" s="223"/>
      <c r="H1290" s="225" t="s">
        <v>1</v>
      </c>
      <c r="I1290" s="227"/>
      <c r="J1290" s="223"/>
      <c r="K1290" s="223"/>
      <c r="L1290" s="228"/>
      <c r="M1290" s="229"/>
      <c r="N1290" s="230"/>
      <c r="O1290" s="230"/>
      <c r="P1290" s="230"/>
      <c r="Q1290" s="230"/>
      <c r="R1290" s="230"/>
      <c r="S1290" s="230"/>
      <c r="T1290" s="231"/>
      <c r="AT1290" s="232" t="s">
        <v>211</v>
      </c>
      <c r="AU1290" s="232" t="s">
        <v>82</v>
      </c>
      <c r="AV1290" s="13" t="s">
        <v>82</v>
      </c>
      <c r="AW1290" s="13" t="s">
        <v>31</v>
      </c>
      <c r="AX1290" s="13" t="s">
        <v>75</v>
      </c>
      <c r="AY1290" s="232" t="s">
        <v>203</v>
      </c>
    </row>
    <row r="1291" spans="1:65" s="14" customFormat="1" ht="11.25">
      <c r="B1291" s="233"/>
      <c r="C1291" s="234"/>
      <c r="D1291" s="224" t="s">
        <v>211</v>
      </c>
      <c r="E1291" s="235" t="s">
        <v>1</v>
      </c>
      <c r="F1291" s="236" t="s">
        <v>1669</v>
      </c>
      <c r="G1291" s="234"/>
      <c r="H1291" s="237">
        <v>33</v>
      </c>
      <c r="I1291" s="238"/>
      <c r="J1291" s="234"/>
      <c r="K1291" s="234"/>
      <c r="L1291" s="239"/>
      <c r="M1291" s="240"/>
      <c r="N1291" s="241"/>
      <c r="O1291" s="241"/>
      <c r="P1291" s="241"/>
      <c r="Q1291" s="241"/>
      <c r="R1291" s="241"/>
      <c r="S1291" s="241"/>
      <c r="T1291" s="242"/>
      <c r="AT1291" s="243" t="s">
        <v>211</v>
      </c>
      <c r="AU1291" s="243" t="s">
        <v>82</v>
      </c>
      <c r="AV1291" s="14" t="s">
        <v>84</v>
      </c>
      <c r="AW1291" s="14" t="s">
        <v>31</v>
      </c>
      <c r="AX1291" s="14" t="s">
        <v>75</v>
      </c>
      <c r="AY1291" s="243" t="s">
        <v>203</v>
      </c>
    </row>
    <row r="1292" spans="1:65" s="15" customFormat="1" ht="11.25">
      <c r="B1292" s="261"/>
      <c r="C1292" s="262"/>
      <c r="D1292" s="224" t="s">
        <v>211</v>
      </c>
      <c r="E1292" s="263" t="s">
        <v>1</v>
      </c>
      <c r="F1292" s="264" t="s">
        <v>5614</v>
      </c>
      <c r="G1292" s="262"/>
      <c r="H1292" s="265">
        <v>33</v>
      </c>
      <c r="I1292" s="266"/>
      <c r="J1292" s="262"/>
      <c r="K1292" s="262"/>
      <c r="L1292" s="267"/>
      <c r="M1292" s="268"/>
      <c r="N1292" s="269"/>
      <c r="O1292" s="269"/>
      <c r="P1292" s="269"/>
      <c r="Q1292" s="269"/>
      <c r="R1292" s="269"/>
      <c r="S1292" s="269"/>
      <c r="T1292" s="270"/>
      <c r="AT1292" s="271" t="s">
        <v>211</v>
      </c>
      <c r="AU1292" s="271" t="s">
        <v>82</v>
      </c>
      <c r="AV1292" s="15" t="s">
        <v>209</v>
      </c>
      <c r="AW1292" s="15" t="s">
        <v>31</v>
      </c>
      <c r="AX1292" s="15" t="s">
        <v>82</v>
      </c>
      <c r="AY1292" s="271" t="s">
        <v>203</v>
      </c>
    </row>
    <row r="1293" spans="1:65" s="2" customFormat="1" ht="33" customHeight="1">
      <c r="A1293" s="35"/>
      <c r="B1293" s="36"/>
      <c r="C1293" s="209" t="s">
        <v>3780</v>
      </c>
      <c r="D1293" s="209" t="s">
        <v>205</v>
      </c>
      <c r="E1293" s="210" t="s">
        <v>7043</v>
      </c>
      <c r="F1293" s="211" t="s">
        <v>6766</v>
      </c>
      <c r="G1293" s="212" t="s">
        <v>208</v>
      </c>
      <c r="H1293" s="213">
        <v>7</v>
      </c>
      <c r="I1293" s="214"/>
      <c r="J1293" s="215">
        <f>ROUND(I1293*H1293,2)</f>
        <v>0</v>
      </c>
      <c r="K1293" s="211" t="s">
        <v>1</v>
      </c>
      <c r="L1293" s="40"/>
      <c r="M1293" s="216" t="s">
        <v>1</v>
      </c>
      <c r="N1293" s="217" t="s">
        <v>40</v>
      </c>
      <c r="O1293" s="72"/>
      <c r="P1293" s="218">
        <f>O1293*H1293</f>
        <v>0</v>
      </c>
      <c r="Q1293" s="218">
        <v>0</v>
      </c>
      <c r="R1293" s="218">
        <f>Q1293*H1293</f>
        <v>0</v>
      </c>
      <c r="S1293" s="218">
        <v>0</v>
      </c>
      <c r="T1293" s="219">
        <f>S1293*H1293</f>
        <v>0</v>
      </c>
      <c r="U1293" s="35"/>
      <c r="V1293" s="35"/>
      <c r="W1293" s="35"/>
      <c r="X1293" s="35"/>
      <c r="Y1293" s="35"/>
      <c r="Z1293" s="35"/>
      <c r="AA1293" s="35"/>
      <c r="AB1293" s="35"/>
      <c r="AC1293" s="35"/>
      <c r="AD1293" s="35"/>
      <c r="AE1293" s="35"/>
      <c r="AR1293" s="220" t="s">
        <v>209</v>
      </c>
      <c r="AT1293" s="220" t="s">
        <v>205</v>
      </c>
      <c r="AU1293" s="220" t="s">
        <v>82</v>
      </c>
      <c r="AY1293" s="18" t="s">
        <v>203</v>
      </c>
      <c r="BE1293" s="221">
        <f>IF(N1293="základní",J1293,0)</f>
        <v>0</v>
      </c>
      <c r="BF1293" s="221">
        <f>IF(N1293="snížená",J1293,0)</f>
        <v>0</v>
      </c>
      <c r="BG1293" s="221">
        <f>IF(N1293="zákl. přenesená",J1293,0)</f>
        <v>0</v>
      </c>
      <c r="BH1293" s="221">
        <f>IF(N1293="sníž. přenesená",J1293,0)</f>
        <v>0</v>
      </c>
      <c r="BI1293" s="221">
        <f>IF(N1293="nulová",J1293,0)</f>
        <v>0</v>
      </c>
      <c r="BJ1293" s="18" t="s">
        <v>82</v>
      </c>
      <c r="BK1293" s="221">
        <f>ROUND(I1293*H1293,2)</f>
        <v>0</v>
      </c>
      <c r="BL1293" s="18" t="s">
        <v>209</v>
      </c>
      <c r="BM1293" s="220" t="s">
        <v>7044</v>
      </c>
    </row>
    <row r="1294" spans="1:65" s="13" customFormat="1" ht="11.25">
      <c r="B1294" s="222"/>
      <c r="C1294" s="223"/>
      <c r="D1294" s="224" t="s">
        <v>211</v>
      </c>
      <c r="E1294" s="225" t="s">
        <v>1</v>
      </c>
      <c r="F1294" s="226" t="s">
        <v>6965</v>
      </c>
      <c r="G1294" s="223"/>
      <c r="H1294" s="225" t="s">
        <v>1</v>
      </c>
      <c r="I1294" s="227"/>
      <c r="J1294" s="223"/>
      <c r="K1294" s="223"/>
      <c r="L1294" s="228"/>
      <c r="M1294" s="229"/>
      <c r="N1294" s="230"/>
      <c r="O1294" s="230"/>
      <c r="P1294" s="230"/>
      <c r="Q1294" s="230"/>
      <c r="R1294" s="230"/>
      <c r="S1294" s="230"/>
      <c r="T1294" s="231"/>
      <c r="AT1294" s="232" t="s">
        <v>211</v>
      </c>
      <c r="AU1294" s="232" t="s">
        <v>82</v>
      </c>
      <c r="AV1294" s="13" t="s">
        <v>82</v>
      </c>
      <c r="AW1294" s="13" t="s">
        <v>31</v>
      </c>
      <c r="AX1294" s="13" t="s">
        <v>75</v>
      </c>
      <c r="AY1294" s="232" t="s">
        <v>203</v>
      </c>
    </row>
    <row r="1295" spans="1:65" s="14" customFormat="1" ht="11.25">
      <c r="B1295" s="233"/>
      <c r="C1295" s="234"/>
      <c r="D1295" s="224" t="s">
        <v>211</v>
      </c>
      <c r="E1295" s="235" t="s">
        <v>1</v>
      </c>
      <c r="F1295" s="236" t="s">
        <v>351</v>
      </c>
      <c r="G1295" s="234"/>
      <c r="H1295" s="237">
        <v>7</v>
      </c>
      <c r="I1295" s="238"/>
      <c r="J1295" s="234"/>
      <c r="K1295" s="234"/>
      <c r="L1295" s="239"/>
      <c r="M1295" s="240"/>
      <c r="N1295" s="241"/>
      <c r="O1295" s="241"/>
      <c r="P1295" s="241"/>
      <c r="Q1295" s="241"/>
      <c r="R1295" s="241"/>
      <c r="S1295" s="241"/>
      <c r="T1295" s="242"/>
      <c r="AT1295" s="243" t="s">
        <v>211</v>
      </c>
      <c r="AU1295" s="243" t="s">
        <v>82</v>
      </c>
      <c r="AV1295" s="14" t="s">
        <v>84</v>
      </c>
      <c r="AW1295" s="14" t="s">
        <v>31</v>
      </c>
      <c r="AX1295" s="14" t="s">
        <v>75</v>
      </c>
      <c r="AY1295" s="243" t="s">
        <v>203</v>
      </c>
    </row>
    <row r="1296" spans="1:65" s="15" customFormat="1" ht="11.25">
      <c r="B1296" s="261"/>
      <c r="C1296" s="262"/>
      <c r="D1296" s="224" t="s">
        <v>211</v>
      </c>
      <c r="E1296" s="263" t="s">
        <v>1</v>
      </c>
      <c r="F1296" s="264" t="s">
        <v>5614</v>
      </c>
      <c r="G1296" s="262"/>
      <c r="H1296" s="265">
        <v>7</v>
      </c>
      <c r="I1296" s="266"/>
      <c r="J1296" s="262"/>
      <c r="K1296" s="262"/>
      <c r="L1296" s="267"/>
      <c r="M1296" s="268"/>
      <c r="N1296" s="269"/>
      <c r="O1296" s="269"/>
      <c r="P1296" s="269"/>
      <c r="Q1296" s="269"/>
      <c r="R1296" s="269"/>
      <c r="S1296" s="269"/>
      <c r="T1296" s="270"/>
      <c r="AT1296" s="271" t="s">
        <v>211</v>
      </c>
      <c r="AU1296" s="271" t="s">
        <v>82</v>
      </c>
      <c r="AV1296" s="15" t="s">
        <v>209</v>
      </c>
      <c r="AW1296" s="15" t="s">
        <v>31</v>
      </c>
      <c r="AX1296" s="15" t="s">
        <v>82</v>
      </c>
      <c r="AY1296" s="271" t="s">
        <v>203</v>
      </c>
    </row>
    <row r="1297" spans="1:65" s="2" customFormat="1" ht="33" customHeight="1">
      <c r="A1297" s="35"/>
      <c r="B1297" s="36"/>
      <c r="C1297" s="209" t="s">
        <v>3784</v>
      </c>
      <c r="D1297" s="209" t="s">
        <v>205</v>
      </c>
      <c r="E1297" s="210" t="s">
        <v>7045</v>
      </c>
      <c r="F1297" s="211" t="s">
        <v>6768</v>
      </c>
      <c r="G1297" s="212" t="s">
        <v>208</v>
      </c>
      <c r="H1297" s="213">
        <v>1</v>
      </c>
      <c r="I1297" s="214"/>
      <c r="J1297" s="215">
        <f>ROUND(I1297*H1297,2)</f>
        <v>0</v>
      </c>
      <c r="K1297" s="211" t="s">
        <v>1</v>
      </c>
      <c r="L1297" s="40"/>
      <c r="M1297" s="216" t="s">
        <v>1</v>
      </c>
      <c r="N1297" s="217" t="s">
        <v>40</v>
      </c>
      <c r="O1297" s="72"/>
      <c r="P1297" s="218">
        <f>O1297*H1297</f>
        <v>0</v>
      </c>
      <c r="Q1297" s="218">
        <v>0</v>
      </c>
      <c r="R1297" s="218">
        <f>Q1297*H1297</f>
        <v>0</v>
      </c>
      <c r="S1297" s="218">
        <v>0</v>
      </c>
      <c r="T1297" s="219">
        <f>S1297*H1297</f>
        <v>0</v>
      </c>
      <c r="U1297" s="35"/>
      <c r="V1297" s="35"/>
      <c r="W1297" s="35"/>
      <c r="X1297" s="35"/>
      <c r="Y1297" s="35"/>
      <c r="Z1297" s="35"/>
      <c r="AA1297" s="35"/>
      <c r="AB1297" s="35"/>
      <c r="AC1297" s="35"/>
      <c r="AD1297" s="35"/>
      <c r="AE1297" s="35"/>
      <c r="AR1297" s="220" t="s">
        <v>209</v>
      </c>
      <c r="AT1297" s="220" t="s">
        <v>205</v>
      </c>
      <c r="AU1297" s="220" t="s">
        <v>82</v>
      </c>
      <c r="AY1297" s="18" t="s">
        <v>203</v>
      </c>
      <c r="BE1297" s="221">
        <f>IF(N1297="základní",J1297,0)</f>
        <v>0</v>
      </c>
      <c r="BF1297" s="221">
        <f>IF(N1297="snížená",J1297,0)</f>
        <v>0</v>
      </c>
      <c r="BG1297" s="221">
        <f>IF(N1297="zákl. přenesená",J1297,0)</f>
        <v>0</v>
      </c>
      <c r="BH1297" s="221">
        <f>IF(N1297="sníž. přenesená",J1297,0)</f>
        <v>0</v>
      </c>
      <c r="BI1297" s="221">
        <f>IF(N1297="nulová",J1297,0)</f>
        <v>0</v>
      </c>
      <c r="BJ1297" s="18" t="s">
        <v>82</v>
      </c>
      <c r="BK1297" s="221">
        <f>ROUND(I1297*H1297,2)</f>
        <v>0</v>
      </c>
      <c r="BL1297" s="18" t="s">
        <v>209</v>
      </c>
      <c r="BM1297" s="220" t="s">
        <v>5754</v>
      </c>
    </row>
    <row r="1298" spans="1:65" s="13" customFormat="1" ht="22.5">
      <c r="B1298" s="222"/>
      <c r="C1298" s="223"/>
      <c r="D1298" s="224" t="s">
        <v>211</v>
      </c>
      <c r="E1298" s="225" t="s">
        <v>1</v>
      </c>
      <c r="F1298" s="226" t="s">
        <v>6769</v>
      </c>
      <c r="G1298" s="223"/>
      <c r="H1298" s="225" t="s">
        <v>1</v>
      </c>
      <c r="I1298" s="227"/>
      <c r="J1298" s="223"/>
      <c r="K1298" s="223"/>
      <c r="L1298" s="228"/>
      <c r="M1298" s="229"/>
      <c r="N1298" s="230"/>
      <c r="O1298" s="230"/>
      <c r="P1298" s="230"/>
      <c r="Q1298" s="230"/>
      <c r="R1298" s="230"/>
      <c r="S1298" s="230"/>
      <c r="T1298" s="231"/>
      <c r="AT1298" s="232" t="s">
        <v>211</v>
      </c>
      <c r="AU1298" s="232" t="s">
        <v>82</v>
      </c>
      <c r="AV1298" s="13" t="s">
        <v>82</v>
      </c>
      <c r="AW1298" s="13" t="s">
        <v>31</v>
      </c>
      <c r="AX1298" s="13" t="s">
        <v>75</v>
      </c>
      <c r="AY1298" s="232" t="s">
        <v>203</v>
      </c>
    </row>
    <row r="1299" spans="1:65" s="13" customFormat="1" ht="33.75">
      <c r="B1299" s="222"/>
      <c r="C1299" s="223"/>
      <c r="D1299" s="224" t="s">
        <v>211</v>
      </c>
      <c r="E1299" s="225" t="s">
        <v>1</v>
      </c>
      <c r="F1299" s="226" t="s">
        <v>6770</v>
      </c>
      <c r="G1299" s="223"/>
      <c r="H1299" s="225" t="s">
        <v>1</v>
      </c>
      <c r="I1299" s="227"/>
      <c r="J1299" s="223"/>
      <c r="K1299" s="223"/>
      <c r="L1299" s="228"/>
      <c r="M1299" s="229"/>
      <c r="N1299" s="230"/>
      <c r="O1299" s="230"/>
      <c r="P1299" s="230"/>
      <c r="Q1299" s="230"/>
      <c r="R1299" s="230"/>
      <c r="S1299" s="230"/>
      <c r="T1299" s="231"/>
      <c r="AT1299" s="232" t="s">
        <v>211</v>
      </c>
      <c r="AU1299" s="232" t="s">
        <v>82</v>
      </c>
      <c r="AV1299" s="13" t="s">
        <v>82</v>
      </c>
      <c r="AW1299" s="13" t="s">
        <v>31</v>
      </c>
      <c r="AX1299" s="13" t="s">
        <v>75</v>
      </c>
      <c r="AY1299" s="232" t="s">
        <v>203</v>
      </c>
    </row>
    <row r="1300" spans="1:65" s="13" customFormat="1" ht="11.25">
      <c r="B1300" s="222"/>
      <c r="C1300" s="223"/>
      <c r="D1300" s="224" t="s">
        <v>211</v>
      </c>
      <c r="E1300" s="225" t="s">
        <v>1</v>
      </c>
      <c r="F1300" s="226" t="s">
        <v>6771</v>
      </c>
      <c r="G1300" s="223"/>
      <c r="H1300" s="225" t="s">
        <v>1</v>
      </c>
      <c r="I1300" s="227"/>
      <c r="J1300" s="223"/>
      <c r="K1300" s="223"/>
      <c r="L1300" s="228"/>
      <c r="M1300" s="229"/>
      <c r="N1300" s="230"/>
      <c r="O1300" s="230"/>
      <c r="P1300" s="230"/>
      <c r="Q1300" s="230"/>
      <c r="R1300" s="230"/>
      <c r="S1300" s="230"/>
      <c r="T1300" s="231"/>
      <c r="AT1300" s="232" t="s">
        <v>211</v>
      </c>
      <c r="AU1300" s="232" t="s">
        <v>82</v>
      </c>
      <c r="AV1300" s="13" t="s">
        <v>82</v>
      </c>
      <c r="AW1300" s="13" t="s">
        <v>31</v>
      </c>
      <c r="AX1300" s="13" t="s">
        <v>75</v>
      </c>
      <c r="AY1300" s="232" t="s">
        <v>203</v>
      </c>
    </row>
    <row r="1301" spans="1:65" s="13" customFormat="1" ht="22.5">
      <c r="B1301" s="222"/>
      <c r="C1301" s="223"/>
      <c r="D1301" s="224" t="s">
        <v>211</v>
      </c>
      <c r="E1301" s="225" t="s">
        <v>1</v>
      </c>
      <c r="F1301" s="226" t="s">
        <v>6772</v>
      </c>
      <c r="G1301" s="223"/>
      <c r="H1301" s="225" t="s">
        <v>1</v>
      </c>
      <c r="I1301" s="227"/>
      <c r="J1301" s="223"/>
      <c r="K1301" s="223"/>
      <c r="L1301" s="228"/>
      <c r="M1301" s="229"/>
      <c r="N1301" s="230"/>
      <c r="O1301" s="230"/>
      <c r="P1301" s="230"/>
      <c r="Q1301" s="230"/>
      <c r="R1301" s="230"/>
      <c r="S1301" s="230"/>
      <c r="T1301" s="231"/>
      <c r="AT1301" s="232" t="s">
        <v>211</v>
      </c>
      <c r="AU1301" s="232" t="s">
        <v>82</v>
      </c>
      <c r="AV1301" s="13" t="s">
        <v>82</v>
      </c>
      <c r="AW1301" s="13" t="s">
        <v>31</v>
      </c>
      <c r="AX1301" s="13" t="s">
        <v>75</v>
      </c>
      <c r="AY1301" s="232" t="s">
        <v>203</v>
      </c>
    </row>
    <row r="1302" spans="1:65" s="13" customFormat="1" ht="11.25">
      <c r="B1302" s="222"/>
      <c r="C1302" s="223"/>
      <c r="D1302" s="224" t="s">
        <v>211</v>
      </c>
      <c r="E1302" s="225" t="s">
        <v>1</v>
      </c>
      <c r="F1302" s="226" t="s">
        <v>6773</v>
      </c>
      <c r="G1302" s="223"/>
      <c r="H1302" s="225" t="s">
        <v>1</v>
      </c>
      <c r="I1302" s="227"/>
      <c r="J1302" s="223"/>
      <c r="K1302" s="223"/>
      <c r="L1302" s="228"/>
      <c r="M1302" s="229"/>
      <c r="N1302" s="230"/>
      <c r="O1302" s="230"/>
      <c r="P1302" s="230"/>
      <c r="Q1302" s="230"/>
      <c r="R1302" s="230"/>
      <c r="S1302" s="230"/>
      <c r="T1302" s="231"/>
      <c r="AT1302" s="232" t="s">
        <v>211</v>
      </c>
      <c r="AU1302" s="232" t="s">
        <v>82</v>
      </c>
      <c r="AV1302" s="13" t="s">
        <v>82</v>
      </c>
      <c r="AW1302" s="13" t="s">
        <v>31</v>
      </c>
      <c r="AX1302" s="13" t="s">
        <v>75</v>
      </c>
      <c r="AY1302" s="232" t="s">
        <v>203</v>
      </c>
    </row>
    <row r="1303" spans="1:65" s="13" customFormat="1" ht="33.75">
      <c r="B1303" s="222"/>
      <c r="C1303" s="223"/>
      <c r="D1303" s="224" t="s">
        <v>211</v>
      </c>
      <c r="E1303" s="225" t="s">
        <v>1</v>
      </c>
      <c r="F1303" s="226" t="s">
        <v>6774</v>
      </c>
      <c r="G1303" s="223"/>
      <c r="H1303" s="225" t="s">
        <v>1</v>
      </c>
      <c r="I1303" s="227"/>
      <c r="J1303" s="223"/>
      <c r="K1303" s="223"/>
      <c r="L1303" s="228"/>
      <c r="M1303" s="229"/>
      <c r="N1303" s="230"/>
      <c r="O1303" s="230"/>
      <c r="P1303" s="230"/>
      <c r="Q1303" s="230"/>
      <c r="R1303" s="230"/>
      <c r="S1303" s="230"/>
      <c r="T1303" s="231"/>
      <c r="AT1303" s="232" t="s">
        <v>211</v>
      </c>
      <c r="AU1303" s="232" t="s">
        <v>82</v>
      </c>
      <c r="AV1303" s="13" t="s">
        <v>82</v>
      </c>
      <c r="AW1303" s="13" t="s">
        <v>31</v>
      </c>
      <c r="AX1303" s="13" t="s">
        <v>75</v>
      </c>
      <c r="AY1303" s="232" t="s">
        <v>203</v>
      </c>
    </row>
    <row r="1304" spans="1:65" s="13" customFormat="1" ht="22.5">
      <c r="B1304" s="222"/>
      <c r="C1304" s="223"/>
      <c r="D1304" s="224" t="s">
        <v>211</v>
      </c>
      <c r="E1304" s="225" t="s">
        <v>1</v>
      </c>
      <c r="F1304" s="226" t="s">
        <v>6775</v>
      </c>
      <c r="G1304" s="223"/>
      <c r="H1304" s="225" t="s">
        <v>1</v>
      </c>
      <c r="I1304" s="227"/>
      <c r="J1304" s="223"/>
      <c r="K1304" s="223"/>
      <c r="L1304" s="228"/>
      <c r="M1304" s="229"/>
      <c r="N1304" s="230"/>
      <c r="O1304" s="230"/>
      <c r="P1304" s="230"/>
      <c r="Q1304" s="230"/>
      <c r="R1304" s="230"/>
      <c r="S1304" s="230"/>
      <c r="T1304" s="231"/>
      <c r="AT1304" s="232" t="s">
        <v>211</v>
      </c>
      <c r="AU1304" s="232" t="s">
        <v>82</v>
      </c>
      <c r="AV1304" s="13" t="s">
        <v>82</v>
      </c>
      <c r="AW1304" s="13" t="s">
        <v>31</v>
      </c>
      <c r="AX1304" s="13" t="s">
        <v>75</v>
      </c>
      <c r="AY1304" s="232" t="s">
        <v>203</v>
      </c>
    </row>
    <row r="1305" spans="1:65" s="13" customFormat="1" ht="11.25">
      <c r="B1305" s="222"/>
      <c r="C1305" s="223"/>
      <c r="D1305" s="224" t="s">
        <v>211</v>
      </c>
      <c r="E1305" s="225" t="s">
        <v>1</v>
      </c>
      <c r="F1305" s="226" t="s">
        <v>6776</v>
      </c>
      <c r="G1305" s="223"/>
      <c r="H1305" s="225" t="s">
        <v>1</v>
      </c>
      <c r="I1305" s="227"/>
      <c r="J1305" s="223"/>
      <c r="K1305" s="223"/>
      <c r="L1305" s="228"/>
      <c r="M1305" s="229"/>
      <c r="N1305" s="230"/>
      <c r="O1305" s="230"/>
      <c r="P1305" s="230"/>
      <c r="Q1305" s="230"/>
      <c r="R1305" s="230"/>
      <c r="S1305" s="230"/>
      <c r="T1305" s="231"/>
      <c r="AT1305" s="232" t="s">
        <v>211</v>
      </c>
      <c r="AU1305" s="232" t="s">
        <v>82</v>
      </c>
      <c r="AV1305" s="13" t="s">
        <v>82</v>
      </c>
      <c r="AW1305" s="13" t="s">
        <v>31</v>
      </c>
      <c r="AX1305" s="13" t="s">
        <v>75</v>
      </c>
      <c r="AY1305" s="232" t="s">
        <v>203</v>
      </c>
    </row>
    <row r="1306" spans="1:65" s="13" customFormat="1" ht="11.25">
      <c r="B1306" s="222"/>
      <c r="C1306" s="223"/>
      <c r="D1306" s="224" t="s">
        <v>211</v>
      </c>
      <c r="E1306" s="225" t="s">
        <v>1</v>
      </c>
      <c r="F1306" s="226" t="s">
        <v>6777</v>
      </c>
      <c r="G1306" s="223"/>
      <c r="H1306" s="225" t="s">
        <v>1</v>
      </c>
      <c r="I1306" s="227"/>
      <c r="J1306" s="223"/>
      <c r="K1306" s="223"/>
      <c r="L1306" s="228"/>
      <c r="M1306" s="229"/>
      <c r="N1306" s="230"/>
      <c r="O1306" s="230"/>
      <c r="P1306" s="230"/>
      <c r="Q1306" s="230"/>
      <c r="R1306" s="230"/>
      <c r="S1306" s="230"/>
      <c r="T1306" s="231"/>
      <c r="AT1306" s="232" t="s">
        <v>211</v>
      </c>
      <c r="AU1306" s="232" t="s">
        <v>82</v>
      </c>
      <c r="AV1306" s="13" t="s">
        <v>82</v>
      </c>
      <c r="AW1306" s="13" t="s">
        <v>31</v>
      </c>
      <c r="AX1306" s="13" t="s">
        <v>75</v>
      </c>
      <c r="AY1306" s="232" t="s">
        <v>203</v>
      </c>
    </row>
    <row r="1307" spans="1:65" s="13" customFormat="1" ht="11.25">
      <c r="B1307" s="222"/>
      <c r="C1307" s="223"/>
      <c r="D1307" s="224" t="s">
        <v>211</v>
      </c>
      <c r="E1307" s="225" t="s">
        <v>1</v>
      </c>
      <c r="F1307" s="226" t="s">
        <v>6965</v>
      </c>
      <c r="G1307" s="223"/>
      <c r="H1307" s="225" t="s">
        <v>1</v>
      </c>
      <c r="I1307" s="227"/>
      <c r="J1307" s="223"/>
      <c r="K1307" s="223"/>
      <c r="L1307" s="228"/>
      <c r="M1307" s="229"/>
      <c r="N1307" s="230"/>
      <c r="O1307" s="230"/>
      <c r="P1307" s="230"/>
      <c r="Q1307" s="230"/>
      <c r="R1307" s="230"/>
      <c r="S1307" s="230"/>
      <c r="T1307" s="231"/>
      <c r="AT1307" s="232" t="s">
        <v>211</v>
      </c>
      <c r="AU1307" s="232" t="s">
        <v>82</v>
      </c>
      <c r="AV1307" s="13" t="s">
        <v>82</v>
      </c>
      <c r="AW1307" s="13" t="s">
        <v>31</v>
      </c>
      <c r="AX1307" s="13" t="s">
        <v>75</v>
      </c>
      <c r="AY1307" s="232" t="s">
        <v>203</v>
      </c>
    </row>
    <row r="1308" spans="1:65" s="14" customFormat="1" ht="11.25">
      <c r="B1308" s="233"/>
      <c r="C1308" s="234"/>
      <c r="D1308" s="224" t="s">
        <v>211</v>
      </c>
      <c r="E1308" s="235" t="s">
        <v>1</v>
      </c>
      <c r="F1308" s="236" t="s">
        <v>82</v>
      </c>
      <c r="G1308" s="234"/>
      <c r="H1308" s="237">
        <v>1</v>
      </c>
      <c r="I1308" s="238"/>
      <c r="J1308" s="234"/>
      <c r="K1308" s="234"/>
      <c r="L1308" s="239"/>
      <c r="M1308" s="240"/>
      <c r="N1308" s="241"/>
      <c r="O1308" s="241"/>
      <c r="P1308" s="241"/>
      <c r="Q1308" s="241"/>
      <c r="R1308" s="241"/>
      <c r="S1308" s="241"/>
      <c r="T1308" s="242"/>
      <c r="AT1308" s="243" t="s">
        <v>211</v>
      </c>
      <c r="AU1308" s="243" t="s">
        <v>82</v>
      </c>
      <c r="AV1308" s="14" t="s">
        <v>84</v>
      </c>
      <c r="AW1308" s="14" t="s">
        <v>31</v>
      </c>
      <c r="AX1308" s="14" t="s">
        <v>75</v>
      </c>
      <c r="AY1308" s="243" t="s">
        <v>203</v>
      </c>
    </row>
    <row r="1309" spans="1:65" s="15" customFormat="1" ht="11.25">
      <c r="B1309" s="261"/>
      <c r="C1309" s="262"/>
      <c r="D1309" s="224" t="s">
        <v>211</v>
      </c>
      <c r="E1309" s="263" t="s">
        <v>1</v>
      </c>
      <c r="F1309" s="264" t="s">
        <v>5614</v>
      </c>
      <c r="G1309" s="262"/>
      <c r="H1309" s="265">
        <v>1</v>
      </c>
      <c r="I1309" s="266"/>
      <c r="J1309" s="262"/>
      <c r="K1309" s="262"/>
      <c r="L1309" s="267"/>
      <c r="M1309" s="268"/>
      <c r="N1309" s="269"/>
      <c r="O1309" s="269"/>
      <c r="P1309" s="269"/>
      <c r="Q1309" s="269"/>
      <c r="R1309" s="269"/>
      <c r="S1309" s="269"/>
      <c r="T1309" s="270"/>
      <c r="AT1309" s="271" t="s">
        <v>211</v>
      </c>
      <c r="AU1309" s="271" t="s">
        <v>82</v>
      </c>
      <c r="AV1309" s="15" t="s">
        <v>209</v>
      </c>
      <c r="AW1309" s="15" t="s">
        <v>31</v>
      </c>
      <c r="AX1309" s="15" t="s">
        <v>82</v>
      </c>
      <c r="AY1309" s="271" t="s">
        <v>203</v>
      </c>
    </row>
    <row r="1310" spans="1:65" s="2" customFormat="1" ht="33" customHeight="1">
      <c r="A1310" s="35"/>
      <c r="B1310" s="36"/>
      <c r="C1310" s="209" t="s">
        <v>3788</v>
      </c>
      <c r="D1310" s="209" t="s">
        <v>205</v>
      </c>
      <c r="E1310" s="210" t="s">
        <v>7046</v>
      </c>
      <c r="F1310" s="211" t="s">
        <v>6779</v>
      </c>
      <c r="G1310" s="212" t="s">
        <v>208</v>
      </c>
      <c r="H1310" s="213">
        <v>1</v>
      </c>
      <c r="I1310" s="214"/>
      <c r="J1310" s="215">
        <f>ROUND(I1310*H1310,2)</f>
        <v>0</v>
      </c>
      <c r="K1310" s="211" t="s">
        <v>1</v>
      </c>
      <c r="L1310" s="40"/>
      <c r="M1310" s="216" t="s">
        <v>1</v>
      </c>
      <c r="N1310" s="217" t="s">
        <v>40</v>
      </c>
      <c r="O1310" s="72"/>
      <c r="P1310" s="218">
        <f>O1310*H1310</f>
        <v>0</v>
      </c>
      <c r="Q1310" s="218">
        <v>0</v>
      </c>
      <c r="R1310" s="218">
        <f>Q1310*H1310</f>
        <v>0</v>
      </c>
      <c r="S1310" s="218">
        <v>0</v>
      </c>
      <c r="T1310" s="219">
        <f>S1310*H1310</f>
        <v>0</v>
      </c>
      <c r="U1310" s="35"/>
      <c r="V1310" s="35"/>
      <c r="W1310" s="35"/>
      <c r="X1310" s="35"/>
      <c r="Y1310" s="35"/>
      <c r="Z1310" s="35"/>
      <c r="AA1310" s="35"/>
      <c r="AB1310" s="35"/>
      <c r="AC1310" s="35"/>
      <c r="AD1310" s="35"/>
      <c r="AE1310" s="35"/>
      <c r="AR1310" s="220" t="s">
        <v>209</v>
      </c>
      <c r="AT1310" s="220" t="s">
        <v>205</v>
      </c>
      <c r="AU1310" s="220" t="s">
        <v>82</v>
      </c>
      <c r="AY1310" s="18" t="s">
        <v>203</v>
      </c>
      <c r="BE1310" s="221">
        <f>IF(N1310="základní",J1310,0)</f>
        <v>0</v>
      </c>
      <c r="BF1310" s="221">
        <f>IF(N1310="snížená",J1310,0)</f>
        <v>0</v>
      </c>
      <c r="BG1310" s="221">
        <f>IF(N1310="zákl. přenesená",J1310,0)</f>
        <v>0</v>
      </c>
      <c r="BH1310" s="221">
        <f>IF(N1310="sníž. přenesená",J1310,0)</f>
        <v>0</v>
      </c>
      <c r="BI1310" s="221">
        <f>IF(N1310="nulová",J1310,0)</f>
        <v>0</v>
      </c>
      <c r="BJ1310" s="18" t="s">
        <v>82</v>
      </c>
      <c r="BK1310" s="221">
        <f>ROUND(I1310*H1310,2)</f>
        <v>0</v>
      </c>
      <c r="BL1310" s="18" t="s">
        <v>209</v>
      </c>
      <c r="BM1310" s="220" t="s">
        <v>7047</v>
      </c>
    </row>
    <row r="1311" spans="1:65" s="13" customFormat="1" ht="22.5">
      <c r="B1311" s="222"/>
      <c r="C1311" s="223"/>
      <c r="D1311" s="224" t="s">
        <v>211</v>
      </c>
      <c r="E1311" s="225" t="s">
        <v>1</v>
      </c>
      <c r="F1311" s="226" t="s">
        <v>6769</v>
      </c>
      <c r="G1311" s="223"/>
      <c r="H1311" s="225" t="s">
        <v>1</v>
      </c>
      <c r="I1311" s="227"/>
      <c r="J1311" s="223"/>
      <c r="K1311" s="223"/>
      <c r="L1311" s="228"/>
      <c r="M1311" s="229"/>
      <c r="N1311" s="230"/>
      <c r="O1311" s="230"/>
      <c r="P1311" s="230"/>
      <c r="Q1311" s="230"/>
      <c r="R1311" s="230"/>
      <c r="S1311" s="230"/>
      <c r="T1311" s="231"/>
      <c r="AT1311" s="232" t="s">
        <v>211</v>
      </c>
      <c r="AU1311" s="232" t="s">
        <v>82</v>
      </c>
      <c r="AV1311" s="13" t="s">
        <v>82</v>
      </c>
      <c r="AW1311" s="13" t="s">
        <v>31</v>
      </c>
      <c r="AX1311" s="13" t="s">
        <v>75</v>
      </c>
      <c r="AY1311" s="232" t="s">
        <v>203</v>
      </c>
    </row>
    <row r="1312" spans="1:65" s="13" customFormat="1" ht="33.75">
      <c r="B1312" s="222"/>
      <c r="C1312" s="223"/>
      <c r="D1312" s="224" t="s">
        <v>211</v>
      </c>
      <c r="E1312" s="225" t="s">
        <v>1</v>
      </c>
      <c r="F1312" s="226" t="s">
        <v>6770</v>
      </c>
      <c r="G1312" s="223"/>
      <c r="H1312" s="225" t="s">
        <v>1</v>
      </c>
      <c r="I1312" s="227"/>
      <c r="J1312" s="223"/>
      <c r="K1312" s="223"/>
      <c r="L1312" s="228"/>
      <c r="M1312" s="229"/>
      <c r="N1312" s="230"/>
      <c r="O1312" s="230"/>
      <c r="P1312" s="230"/>
      <c r="Q1312" s="230"/>
      <c r="R1312" s="230"/>
      <c r="S1312" s="230"/>
      <c r="T1312" s="231"/>
      <c r="AT1312" s="232" t="s">
        <v>211</v>
      </c>
      <c r="AU1312" s="232" t="s">
        <v>82</v>
      </c>
      <c r="AV1312" s="13" t="s">
        <v>82</v>
      </c>
      <c r="AW1312" s="13" t="s">
        <v>31</v>
      </c>
      <c r="AX1312" s="13" t="s">
        <v>75</v>
      </c>
      <c r="AY1312" s="232" t="s">
        <v>203</v>
      </c>
    </row>
    <row r="1313" spans="1:65" s="13" customFormat="1" ht="11.25">
      <c r="B1313" s="222"/>
      <c r="C1313" s="223"/>
      <c r="D1313" s="224" t="s">
        <v>211</v>
      </c>
      <c r="E1313" s="225" t="s">
        <v>1</v>
      </c>
      <c r="F1313" s="226" t="s">
        <v>6771</v>
      </c>
      <c r="G1313" s="223"/>
      <c r="H1313" s="225" t="s">
        <v>1</v>
      </c>
      <c r="I1313" s="227"/>
      <c r="J1313" s="223"/>
      <c r="K1313" s="223"/>
      <c r="L1313" s="228"/>
      <c r="M1313" s="229"/>
      <c r="N1313" s="230"/>
      <c r="O1313" s="230"/>
      <c r="P1313" s="230"/>
      <c r="Q1313" s="230"/>
      <c r="R1313" s="230"/>
      <c r="S1313" s="230"/>
      <c r="T1313" s="231"/>
      <c r="AT1313" s="232" t="s">
        <v>211</v>
      </c>
      <c r="AU1313" s="232" t="s">
        <v>82</v>
      </c>
      <c r="AV1313" s="13" t="s">
        <v>82</v>
      </c>
      <c r="AW1313" s="13" t="s">
        <v>31</v>
      </c>
      <c r="AX1313" s="13" t="s">
        <v>75</v>
      </c>
      <c r="AY1313" s="232" t="s">
        <v>203</v>
      </c>
    </row>
    <row r="1314" spans="1:65" s="13" customFormat="1" ht="22.5">
      <c r="B1314" s="222"/>
      <c r="C1314" s="223"/>
      <c r="D1314" s="224" t="s">
        <v>211</v>
      </c>
      <c r="E1314" s="225" t="s">
        <v>1</v>
      </c>
      <c r="F1314" s="226" t="s">
        <v>6772</v>
      </c>
      <c r="G1314" s="223"/>
      <c r="H1314" s="225" t="s">
        <v>1</v>
      </c>
      <c r="I1314" s="227"/>
      <c r="J1314" s="223"/>
      <c r="K1314" s="223"/>
      <c r="L1314" s="228"/>
      <c r="M1314" s="229"/>
      <c r="N1314" s="230"/>
      <c r="O1314" s="230"/>
      <c r="P1314" s="230"/>
      <c r="Q1314" s="230"/>
      <c r="R1314" s="230"/>
      <c r="S1314" s="230"/>
      <c r="T1314" s="231"/>
      <c r="AT1314" s="232" t="s">
        <v>211</v>
      </c>
      <c r="AU1314" s="232" t="s">
        <v>82</v>
      </c>
      <c r="AV1314" s="13" t="s">
        <v>82</v>
      </c>
      <c r="AW1314" s="13" t="s">
        <v>31</v>
      </c>
      <c r="AX1314" s="13" t="s">
        <v>75</v>
      </c>
      <c r="AY1314" s="232" t="s">
        <v>203</v>
      </c>
    </row>
    <row r="1315" spans="1:65" s="13" customFormat="1" ht="11.25">
      <c r="B1315" s="222"/>
      <c r="C1315" s="223"/>
      <c r="D1315" s="224" t="s">
        <v>211</v>
      </c>
      <c r="E1315" s="225" t="s">
        <v>1</v>
      </c>
      <c r="F1315" s="226" t="s">
        <v>6773</v>
      </c>
      <c r="G1315" s="223"/>
      <c r="H1315" s="225" t="s">
        <v>1</v>
      </c>
      <c r="I1315" s="227"/>
      <c r="J1315" s="223"/>
      <c r="K1315" s="223"/>
      <c r="L1315" s="228"/>
      <c r="M1315" s="229"/>
      <c r="N1315" s="230"/>
      <c r="O1315" s="230"/>
      <c r="P1315" s="230"/>
      <c r="Q1315" s="230"/>
      <c r="R1315" s="230"/>
      <c r="S1315" s="230"/>
      <c r="T1315" s="231"/>
      <c r="AT1315" s="232" t="s">
        <v>211</v>
      </c>
      <c r="AU1315" s="232" t="s">
        <v>82</v>
      </c>
      <c r="AV1315" s="13" t="s">
        <v>82</v>
      </c>
      <c r="AW1315" s="13" t="s">
        <v>31</v>
      </c>
      <c r="AX1315" s="13" t="s">
        <v>75</v>
      </c>
      <c r="AY1315" s="232" t="s">
        <v>203</v>
      </c>
    </row>
    <row r="1316" spans="1:65" s="13" customFormat="1" ht="33.75">
      <c r="B1316" s="222"/>
      <c r="C1316" s="223"/>
      <c r="D1316" s="224" t="s">
        <v>211</v>
      </c>
      <c r="E1316" s="225" t="s">
        <v>1</v>
      </c>
      <c r="F1316" s="226" t="s">
        <v>6774</v>
      </c>
      <c r="G1316" s="223"/>
      <c r="H1316" s="225" t="s">
        <v>1</v>
      </c>
      <c r="I1316" s="227"/>
      <c r="J1316" s="223"/>
      <c r="K1316" s="223"/>
      <c r="L1316" s="228"/>
      <c r="M1316" s="229"/>
      <c r="N1316" s="230"/>
      <c r="O1316" s="230"/>
      <c r="P1316" s="230"/>
      <c r="Q1316" s="230"/>
      <c r="R1316" s="230"/>
      <c r="S1316" s="230"/>
      <c r="T1316" s="231"/>
      <c r="AT1316" s="232" t="s">
        <v>211</v>
      </c>
      <c r="AU1316" s="232" t="s">
        <v>82</v>
      </c>
      <c r="AV1316" s="13" t="s">
        <v>82</v>
      </c>
      <c r="AW1316" s="13" t="s">
        <v>31</v>
      </c>
      <c r="AX1316" s="13" t="s">
        <v>75</v>
      </c>
      <c r="AY1316" s="232" t="s">
        <v>203</v>
      </c>
    </row>
    <row r="1317" spans="1:65" s="13" customFormat="1" ht="22.5">
      <c r="B1317" s="222"/>
      <c r="C1317" s="223"/>
      <c r="D1317" s="224" t="s">
        <v>211</v>
      </c>
      <c r="E1317" s="225" t="s">
        <v>1</v>
      </c>
      <c r="F1317" s="226" t="s">
        <v>6775</v>
      </c>
      <c r="G1317" s="223"/>
      <c r="H1317" s="225" t="s">
        <v>1</v>
      </c>
      <c r="I1317" s="227"/>
      <c r="J1317" s="223"/>
      <c r="K1317" s="223"/>
      <c r="L1317" s="228"/>
      <c r="M1317" s="229"/>
      <c r="N1317" s="230"/>
      <c r="O1317" s="230"/>
      <c r="P1317" s="230"/>
      <c r="Q1317" s="230"/>
      <c r="R1317" s="230"/>
      <c r="S1317" s="230"/>
      <c r="T1317" s="231"/>
      <c r="AT1317" s="232" t="s">
        <v>211</v>
      </c>
      <c r="AU1317" s="232" t="s">
        <v>82</v>
      </c>
      <c r="AV1317" s="13" t="s">
        <v>82</v>
      </c>
      <c r="AW1317" s="13" t="s">
        <v>31</v>
      </c>
      <c r="AX1317" s="13" t="s">
        <v>75</v>
      </c>
      <c r="AY1317" s="232" t="s">
        <v>203</v>
      </c>
    </row>
    <row r="1318" spans="1:65" s="13" customFormat="1" ht="11.25">
      <c r="B1318" s="222"/>
      <c r="C1318" s="223"/>
      <c r="D1318" s="224" t="s">
        <v>211</v>
      </c>
      <c r="E1318" s="225" t="s">
        <v>1</v>
      </c>
      <c r="F1318" s="226" t="s">
        <v>6776</v>
      </c>
      <c r="G1318" s="223"/>
      <c r="H1318" s="225" t="s">
        <v>1</v>
      </c>
      <c r="I1318" s="227"/>
      <c r="J1318" s="223"/>
      <c r="K1318" s="223"/>
      <c r="L1318" s="228"/>
      <c r="M1318" s="229"/>
      <c r="N1318" s="230"/>
      <c r="O1318" s="230"/>
      <c r="P1318" s="230"/>
      <c r="Q1318" s="230"/>
      <c r="R1318" s="230"/>
      <c r="S1318" s="230"/>
      <c r="T1318" s="231"/>
      <c r="AT1318" s="232" t="s">
        <v>211</v>
      </c>
      <c r="AU1318" s="232" t="s">
        <v>82</v>
      </c>
      <c r="AV1318" s="13" t="s">
        <v>82</v>
      </c>
      <c r="AW1318" s="13" t="s">
        <v>31</v>
      </c>
      <c r="AX1318" s="13" t="s">
        <v>75</v>
      </c>
      <c r="AY1318" s="232" t="s">
        <v>203</v>
      </c>
    </row>
    <row r="1319" spans="1:65" s="13" customFormat="1" ht="11.25">
      <c r="B1319" s="222"/>
      <c r="C1319" s="223"/>
      <c r="D1319" s="224" t="s">
        <v>211</v>
      </c>
      <c r="E1319" s="225" t="s">
        <v>1</v>
      </c>
      <c r="F1319" s="226" t="s">
        <v>6777</v>
      </c>
      <c r="G1319" s="223"/>
      <c r="H1319" s="225" t="s">
        <v>1</v>
      </c>
      <c r="I1319" s="227"/>
      <c r="J1319" s="223"/>
      <c r="K1319" s="223"/>
      <c r="L1319" s="228"/>
      <c r="M1319" s="229"/>
      <c r="N1319" s="230"/>
      <c r="O1319" s="230"/>
      <c r="P1319" s="230"/>
      <c r="Q1319" s="230"/>
      <c r="R1319" s="230"/>
      <c r="S1319" s="230"/>
      <c r="T1319" s="231"/>
      <c r="AT1319" s="232" t="s">
        <v>211</v>
      </c>
      <c r="AU1319" s="232" t="s">
        <v>82</v>
      </c>
      <c r="AV1319" s="13" t="s">
        <v>82</v>
      </c>
      <c r="AW1319" s="13" t="s">
        <v>31</v>
      </c>
      <c r="AX1319" s="13" t="s">
        <v>75</v>
      </c>
      <c r="AY1319" s="232" t="s">
        <v>203</v>
      </c>
    </row>
    <row r="1320" spans="1:65" s="13" customFormat="1" ht="11.25">
      <c r="B1320" s="222"/>
      <c r="C1320" s="223"/>
      <c r="D1320" s="224" t="s">
        <v>211</v>
      </c>
      <c r="E1320" s="225" t="s">
        <v>1</v>
      </c>
      <c r="F1320" s="226" t="s">
        <v>6965</v>
      </c>
      <c r="G1320" s="223"/>
      <c r="H1320" s="225" t="s">
        <v>1</v>
      </c>
      <c r="I1320" s="227"/>
      <c r="J1320" s="223"/>
      <c r="K1320" s="223"/>
      <c r="L1320" s="228"/>
      <c r="M1320" s="229"/>
      <c r="N1320" s="230"/>
      <c r="O1320" s="230"/>
      <c r="P1320" s="230"/>
      <c r="Q1320" s="230"/>
      <c r="R1320" s="230"/>
      <c r="S1320" s="230"/>
      <c r="T1320" s="231"/>
      <c r="AT1320" s="232" t="s">
        <v>211</v>
      </c>
      <c r="AU1320" s="232" t="s">
        <v>82</v>
      </c>
      <c r="AV1320" s="13" t="s">
        <v>82</v>
      </c>
      <c r="AW1320" s="13" t="s">
        <v>31</v>
      </c>
      <c r="AX1320" s="13" t="s">
        <v>75</v>
      </c>
      <c r="AY1320" s="232" t="s">
        <v>203</v>
      </c>
    </row>
    <row r="1321" spans="1:65" s="14" customFormat="1" ht="11.25">
      <c r="B1321" s="233"/>
      <c r="C1321" s="234"/>
      <c r="D1321" s="224" t="s">
        <v>211</v>
      </c>
      <c r="E1321" s="235" t="s">
        <v>1</v>
      </c>
      <c r="F1321" s="236" t="s">
        <v>82</v>
      </c>
      <c r="G1321" s="234"/>
      <c r="H1321" s="237">
        <v>1</v>
      </c>
      <c r="I1321" s="238"/>
      <c r="J1321" s="234"/>
      <c r="K1321" s="234"/>
      <c r="L1321" s="239"/>
      <c r="M1321" s="240"/>
      <c r="N1321" s="241"/>
      <c r="O1321" s="241"/>
      <c r="P1321" s="241"/>
      <c r="Q1321" s="241"/>
      <c r="R1321" s="241"/>
      <c r="S1321" s="241"/>
      <c r="T1321" s="242"/>
      <c r="AT1321" s="243" t="s">
        <v>211</v>
      </c>
      <c r="AU1321" s="243" t="s">
        <v>82</v>
      </c>
      <c r="AV1321" s="14" t="s">
        <v>84</v>
      </c>
      <c r="AW1321" s="14" t="s">
        <v>31</v>
      </c>
      <c r="AX1321" s="14" t="s">
        <v>75</v>
      </c>
      <c r="AY1321" s="243" t="s">
        <v>203</v>
      </c>
    </row>
    <row r="1322" spans="1:65" s="15" customFormat="1" ht="11.25">
      <c r="B1322" s="261"/>
      <c r="C1322" s="262"/>
      <c r="D1322" s="224" t="s">
        <v>211</v>
      </c>
      <c r="E1322" s="263" t="s">
        <v>1</v>
      </c>
      <c r="F1322" s="264" t="s">
        <v>5614</v>
      </c>
      <c r="G1322" s="262"/>
      <c r="H1322" s="265">
        <v>1</v>
      </c>
      <c r="I1322" s="266"/>
      <c r="J1322" s="262"/>
      <c r="K1322" s="262"/>
      <c r="L1322" s="267"/>
      <c r="M1322" s="268"/>
      <c r="N1322" s="269"/>
      <c r="O1322" s="269"/>
      <c r="P1322" s="269"/>
      <c r="Q1322" s="269"/>
      <c r="R1322" s="269"/>
      <c r="S1322" s="269"/>
      <c r="T1322" s="270"/>
      <c r="AT1322" s="271" t="s">
        <v>211</v>
      </c>
      <c r="AU1322" s="271" t="s">
        <v>82</v>
      </c>
      <c r="AV1322" s="15" t="s">
        <v>209</v>
      </c>
      <c r="AW1322" s="15" t="s">
        <v>31</v>
      </c>
      <c r="AX1322" s="15" t="s">
        <v>82</v>
      </c>
      <c r="AY1322" s="271" t="s">
        <v>203</v>
      </c>
    </row>
    <row r="1323" spans="1:65" s="2" customFormat="1" ht="33" customHeight="1">
      <c r="A1323" s="35"/>
      <c r="B1323" s="36"/>
      <c r="C1323" s="209" t="s">
        <v>3792</v>
      </c>
      <c r="D1323" s="209" t="s">
        <v>205</v>
      </c>
      <c r="E1323" s="210" t="s">
        <v>7048</v>
      </c>
      <c r="F1323" s="211" t="s">
        <v>6785</v>
      </c>
      <c r="G1323" s="212" t="s">
        <v>208</v>
      </c>
      <c r="H1323" s="213">
        <v>1</v>
      </c>
      <c r="I1323" s="214"/>
      <c r="J1323" s="215">
        <f>ROUND(I1323*H1323,2)</f>
        <v>0</v>
      </c>
      <c r="K1323" s="211" t="s">
        <v>1</v>
      </c>
      <c r="L1323" s="40"/>
      <c r="M1323" s="216" t="s">
        <v>1</v>
      </c>
      <c r="N1323" s="217" t="s">
        <v>40</v>
      </c>
      <c r="O1323" s="72"/>
      <c r="P1323" s="218">
        <f>O1323*H1323</f>
        <v>0</v>
      </c>
      <c r="Q1323" s="218">
        <v>0</v>
      </c>
      <c r="R1323" s="218">
        <f>Q1323*H1323</f>
        <v>0</v>
      </c>
      <c r="S1323" s="218">
        <v>0</v>
      </c>
      <c r="T1323" s="219">
        <f>S1323*H1323</f>
        <v>0</v>
      </c>
      <c r="U1323" s="35"/>
      <c r="V1323" s="35"/>
      <c r="W1323" s="35"/>
      <c r="X1323" s="35"/>
      <c r="Y1323" s="35"/>
      <c r="Z1323" s="35"/>
      <c r="AA1323" s="35"/>
      <c r="AB1323" s="35"/>
      <c r="AC1323" s="35"/>
      <c r="AD1323" s="35"/>
      <c r="AE1323" s="35"/>
      <c r="AR1323" s="220" t="s">
        <v>209</v>
      </c>
      <c r="AT1323" s="220" t="s">
        <v>205</v>
      </c>
      <c r="AU1323" s="220" t="s">
        <v>82</v>
      </c>
      <c r="AY1323" s="18" t="s">
        <v>203</v>
      </c>
      <c r="BE1323" s="221">
        <f>IF(N1323="základní",J1323,0)</f>
        <v>0</v>
      </c>
      <c r="BF1323" s="221">
        <f>IF(N1323="snížená",J1323,0)</f>
        <v>0</v>
      </c>
      <c r="BG1323" s="221">
        <f>IF(N1323="zákl. přenesená",J1323,0)</f>
        <v>0</v>
      </c>
      <c r="BH1323" s="221">
        <f>IF(N1323="sníž. přenesená",J1323,0)</f>
        <v>0</v>
      </c>
      <c r="BI1323" s="221">
        <f>IF(N1323="nulová",J1323,0)</f>
        <v>0</v>
      </c>
      <c r="BJ1323" s="18" t="s">
        <v>82</v>
      </c>
      <c r="BK1323" s="221">
        <f>ROUND(I1323*H1323,2)</f>
        <v>0</v>
      </c>
      <c r="BL1323" s="18" t="s">
        <v>209</v>
      </c>
      <c r="BM1323" s="220" t="s">
        <v>7049</v>
      </c>
    </row>
    <row r="1324" spans="1:65" s="13" customFormat="1" ht="22.5">
      <c r="B1324" s="222"/>
      <c r="C1324" s="223"/>
      <c r="D1324" s="224" t="s">
        <v>211</v>
      </c>
      <c r="E1324" s="225" t="s">
        <v>1</v>
      </c>
      <c r="F1324" s="226" t="s">
        <v>6769</v>
      </c>
      <c r="G1324" s="223"/>
      <c r="H1324" s="225" t="s">
        <v>1</v>
      </c>
      <c r="I1324" s="227"/>
      <c r="J1324" s="223"/>
      <c r="K1324" s="223"/>
      <c r="L1324" s="228"/>
      <c r="M1324" s="229"/>
      <c r="N1324" s="230"/>
      <c r="O1324" s="230"/>
      <c r="P1324" s="230"/>
      <c r="Q1324" s="230"/>
      <c r="R1324" s="230"/>
      <c r="S1324" s="230"/>
      <c r="T1324" s="231"/>
      <c r="AT1324" s="232" t="s">
        <v>211</v>
      </c>
      <c r="AU1324" s="232" t="s">
        <v>82</v>
      </c>
      <c r="AV1324" s="13" t="s">
        <v>82</v>
      </c>
      <c r="AW1324" s="13" t="s">
        <v>31</v>
      </c>
      <c r="AX1324" s="13" t="s">
        <v>75</v>
      </c>
      <c r="AY1324" s="232" t="s">
        <v>203</v>
      </c>
    </row>
    <row r="1325" spans="1:65" s="13" customFormat="1" ht="33.75">
      <c r="B1325" s="222"/>
      <c r="C1325" s="223"/>
      <c r="D1325" s="224" t="s">
        <v>211</v>
      </c>
      <c r="E1325" s="225" t="s">
        <v>1</v>
      </c>
      <c r="F1325" s="226" t="s">
        <v>6770</v>
      </c>
      <c r="G1325" s="223"/>
      <c r="H1325" s="225" t="s">
        <v>1</v>
      </c>
      <c r="I1325" s="227"/>
      <c r="J1325" s="223"/>
      <c r="K1325" s="223"/>
      <c r="L1325" s="228"/>
      <c r="M1325" s="229"/>
      <c r="N1325" s="230"/>
      <c r="O1325" s="230"/>
      <c r="P1325" s="230"/>
      <c r="Q1325" s="230"/>
      <c r="R1325" s="230"/>
      <c r="S1325" s="230"/>
      <c r="T1325" s="231"/>
      <c r="AT1325" s="232" t="s">
        <v>211</v>
      </c>
      <c r="AU1325" s="232" t="s">
        <v>82</v>
      </c>
      <c r="AV1325" s="13" t="s">
        <v>82</v>
      </c>
      <c r="AW1325" s="13" t="s">
        <v>31</v>
      </c>
      <c r="AX1325" s="13" t="s">
        <v>75</v>
      </c>
      <c r="AY1325" s="232" t="s">
        <v>203</v>
      </c>
    </row>
    <row r="1326" spans="1:65" s="13" customFormat="1" ht="11.25">
      <c r="B1326" s="222"/>
      <c r="C1326" s="223"/>
      <c r="D1326" s="224" t="s">
        <v>211</v>
      </c>
      <c r="E1326" s="225" t="s">
        <v>1</v>
      </c>
      <c r="F1326" s="226" t="s">
        <v>6771</v>
      </c>
      <c r="G1326" s="223"/>
      <c r="H1326" s="225" t="s">
        <v>1</v>
      </c>
      <c r="I1326" s="227"/>
      <c r="J1326" s="223"/>
      <c r="K1326" s="223"/>
      <c r="L1326" s="228"/>
      <c r="M1326" s="229"/>
      <c r="N1326" s="230"/>
      <c r="O1326" s="230"/>
      <c r="P1326" s="230"/>
      <c r="Q1326" s="230"/>
      <c r="R1326" s="230"/>
      <c r="S1326" s="230"/>
      <c r="T1326" s="231"/>
      <c r="AT1326" s="232" t="s">
        <v>211</v>
      </c>
      <c r="AU1326" s="232" t="s">
        <v>82</v>
      </c>
      <c r="AV1326" s="13" t="s">
        <v>82</v>
      </c>
      <c r="AW1326" s="13" t="s">
        <v>31</v>
      </c>
      <c r="AX1326" s="13" t="s">
        <v>75</v>
      </c>
      <c r="AY1326" s="232" t="s">
        <v>203</v>
      </c>
    </row>
    <row r="1327" spans="1:65" s="13" customFormat="1" ht="22.5">
      <c r="B1327" s="222"/>
      <c r="C1327" s="223"/>
      <c r="D1327" s="224" t="s">
        <v>211</v>
      </c>
      <c r="E1327" s="225" t="s">
        <v>1</v>
      </c>
      <c r="F1327" s="226" t="s">
        <v>6772</v>
      </c>
      <c r="G1327" s="223"/>
      <c r="H1327" s="225" t="s">
        <v>1</v>
      </c>
      <c r="I1327" s="227"/>
      <c r="J1327" s="223"/>
      <c r="K1327" s="223"/>
      <c r="L1327" s="228"/>
      <c r="M1327" s="229"/>
      <c r="N1327" s="230"/>
      <c r="O1327" s="230"/>
      <c r="P1327" s="230"/>
      <c r="Q1327" s="230"/>
      <c r="R1327" s="230"/>
      <c r="S1327" s="230"/>
      <c r="T1327" s="231"/>
      <c r="AT1327" s="232" t="s">
        <v>211</v>
      </c>
      <c r="AU1327" s="232" t="s">
        <v>82</v>
      </c>
      <c r="AV1327" s="13" t="s">
        <v>82</v>
      </c>
      <c r="AW1327" s="13" t="s">
        <v>31</v>
      </c>
      <c r="AX1327" s="13" t="s">
        <v>75</v>
      </c>
      <c r="AY1327" s="232" t="s">
        <v>203</v>
      </c>
    </row>
    <row r="1328" spans="1:65" s="13" customFormat="1" ht="11.25">
      <c r="B1328" s="222"/>
      <c r="C1328" s="223"/>
      <c r="D1328" s="224" t="s">
        <v>211</v>
      </c>
      <c r="E1328" s="225" t="s">
        <v>1</v>
      </c>
      <c r="F1328" s="226" t="s">
        <v>6773</v>
      </c>
      <c r="G1328" s="223"/>
      <c r="H1328" s="225" t="s">
        <v>1</v>
      </c>
      <c r="I1328" s="227"/>
      <c r="J1328" s="223"/>
      <c r="K1328" s="223"/>
      <c r="L1328" s="228"/>
      <c r="M1328" s="229"/>
      <c r="N1328" s="230"/>
      <c r="O1328" s="230"/>
      <c r="P1328" s="230"/>
      <c r="Q1328" s="230"/>
      <c r="R1328" s="230"/>
      <c r="S1328" s="230"/>
      <c r="T1328" s="231"/>
      <c r="AT1328" s="232" t="s">
        <v>211</v>
      </c>
      <c r="AU1328" s="232" t="s">
        <v>82</v>
      </c>
      <c r="AV1328" s="13" t="s">
        <v>82</v>
      </c>
      <c r="AW1328" s="13" t="s">
        <v>31</v>
      </c>
      <c r="AX1328" s="13" t="s">
        <v>75</v>
      </c>
      <c r="AY1328" s="232" t="s">
        <v>203</v>
      </c>
    </row>
    <row r="1329" spans="1:65" s="13" customFormat="1" ht="33.75">
      <c r="B1329" s="222"/>
      <c r="C1329" s="223"/>
      <c r="D1329" s="224" t="s">
        <v>211</v>
      </c>
      <c r="E1329" s="225" t="s">
        <v>1</v>
      </c>
      <c r="F1329" s="226" t="s">
        <v>6774</v>
      </c>
      <c r="G1329" s="223"/>
      <c r="H1329" s="225" t="s">
        <v>1</v>
      </c>
      <c r="I1329" s="227"/>
      <c r="J1329" s="223"/>
      <c r="K1329" s="223"/>
      <c r="L1329" s="228"/>
      <c r="M1329" s="229"/>
      <c r="N1329" s="230"/>
      <c r="O1329" s="230"/>
      <c r="P1329" s="230"/>
      <c r="Q1329" s="230"/>
      <c r="R1329" s="230"/>
      <c r="S1329" s="230"/>
      <c r="T1329" s="231"/>
      <c r="AT1329" s="232" t="s">
        <v>211</v>
      </c>
      <c r="AU1329" s="232" t="s">
        <v>82</v>
      </c>
      <c r="AV1329" s="13" t="s">
        <v>82</v>
      </c>
      <c r="AW1329" s="13" t="s">
        <v>31</v>
      </c>
      <c r="AX1329" s="13" t="s">
        <v>75</v>
      </c>
      <c r="AY1329" s="232" t="s">
        <v>203</v>
      </c>
    </row>
    <row r="1330" spans="1:65" s="13" customFormat="1" ht="22.5">
      <c r="B1330" s="222"/>
      <c r="C1330" s="223"/>
      <c r="D1330" s="224" t="s">
        <v>211</v>
      </c>
      <c r="E1330" s="225" t="s">
        <v>1</v>
      </c>
      <c r="F1330" s="226" t="s">
        <v>6775</v>
      </c>
      <c r="G1330" s="223"/>
      <c r="H1330" s="225" t="s">
        <v>1</v>
      </c>
      <c r="I1330" s="227"/>
      <c r="J1330" s="223"/>
      <c r="K1330" s="223"/>
      <c r="L1330" s="228"/>
      <c r="M1330" s="229"/>
      <c r="N1330" s="230"/>
      <c r="O1330" s="230"/>
      <c r="P1330" s="230"/>
      <c r="Q1330" s="230"/>
      <c r="R1330" s="230"/>
      <c r="S1330" s="230"/>
      <c r="T1330" s="231"/>
      <c r="AT1330" s="232" t="s">
        <v>211</v>
      </c>
      <c r="AU1330" s="232" t="s">
        <v>82</v>
      </c>
      <c r="AV1330" s="13" t="s">
        <v>82</v>
      </c>
      <c r="AW1330" s="13" t="s">
        <v>31</v>
      </c>
      <c r="AX1330" s="13" t="s">
        <v>75</v>
      </c>
      <c r="AY1330" s="232" t="s">
        <v>203</v>
      </c>
    </row>
    <row r="1331" spans="1:65" s="13" customFormat="1" ht="11.25">
      <c r="B1331" s="222"/>
      <c r="C1331" s="223"/>
      <c r="D1331" s="224" t="s">
        <v>211</v>
      </c>
      <c r="E1331" s="225" t="s">
        <v>1</v>
      </c>
      <c r="F1331" s="226" t="s">
        <v>6776</v>
      </c>
      <c r="G1331" s="223"/>
      <c r="H1331" s="225" t="s">
        <v>1</v>
      </c>
      <c r="I1331" s="227"/>
      <c r="J1331" s="223"/>
      <c r="K1331" s="223"/>
      <c r="L1331" s="228"/>
      <c r="M1331" s="229"/>
      <c r="N1331" s="230"/>
      <c r="O1331" s="230"/>
      <c r="P1331" s="230"/>
      <c r="Q1331" s="230"/>
      <c r="R1331" s="230"/>
      <c r="S1331" s="230"/>
      <c r="T1331" s="231"/>
      <c r="AT1331" s="232" t="s">
        <v>211</v>
      </c>
      <c r="AU1331" s="232" t="s">
        <v>82</v>
      </c>
      <c r="AV1331" s="13" t="s">
        <v>82</v>
      </c>
      <c r="AW1331" s="13" t="s">
        <v>31</v>
      </c>
      <c r="AX1331" s="13" t="s">
        <v>75</v>
      </c>
      <c r="AY1331" s="232" t="s">
        <v>203</v>
      </c>
    </row>
    <row r="1332" spans="1:65" s="13" customFormat="1" ht="11.25">
      <c r="B1332" s="222"/>
      <c r="C1332" s="223"/>
      <c r="D1332" s="224" t="s">
        <v>211</v>
      </c>
      <c r="E1332" s="225" t="s">
        <v>1</v>
      </c>
      <c r="F1332" s="226" t="s">
        <v>6777</v>
      </c>
      <c r="G1332" s="223"/>
      <c r="H1332" s="225" t="s">
        <v>1</v>
      </c>
      <c r="I1332" s="227"/>
      <c r="J1332" s="223"/>
      <c r="K1332" s="223"/>
      <c r="L1332" s="228"/>
      <c r="M1332" s="229"/>
      <c r="N1332" s="230"/>
      <c r="O1332" s="230"/>
      <c r="P1332" s="230"/>
      <c r="Q1332" s="230"/>
      <c r="R1332" s="230"/>
      <c r="S1332" s="230"/>
      <c r="T1332" s="231"/>
      <c r="AT1332" s="232" t="s">
        <v>211</v>
      </c>
      <c r="AU1332" s="232" t="s">
        <v>82</v>
      </c>
      <c r="AV1332" s="13" t="s">
        <v>82</v>
      </c>
      <c r="AW1332" s="13" t="s">
        <v>31</v>
      </c>
      <c r="AX1332" s="13" t="s">
        <v>75</v>
      </c>
      <c r="AY1332" s="232" t="s">
        <v>203</v>
      </c>
    </row>
    <row r="1333" spans="1:65" s="13" customFormat="1" ht="11.25">
      <c r="B1333" s="222"/>
      <c r="C1333" s="223"/>
      <c r="D1333" s="224" t="s">
        <v>211</v>
      </c>
      <c r="E1333" s="225" t="s">
        <v>1</v>
      </c>
      <c r="F1333" s="226" t="s">
        <v>6965</v>
      </c>
      <c r="G1333" s="223"/>
      <c r="H1333" s="225" t="s">
        <v>1</v>
      </c>
      <c r="I1333" s="227"/>
      <c r="J1333" s="223"/>
      <c r="K1333" s="223"/>
      <c r="L1333" s="228"/>
      <c r="M1333" s="229"/>
      <c r="N1333" s="230"/>
      <c r="O1333" s="230"/>
      <c r="P1333" s="230"/>
      <c r="Q1333" s="230"/>
      <c r="R1333" s="230"/>
      <c r="S1333" s="230"/>
      <c r="T1333" s="231"/>
      <c r="AT1333" s="232" t="s">
        <v>211</v>
      </c>
      <c r="AU1333" s="232" t="s">
        <v>82</v>
      </c>
      <c r="AV1333" s="13" t="s">
        <v>82</v>
      </c>
      <c r="AW1333" s="13" t="s">
        <v>31</v>
      </c>
      <c r="AX1333" s="13" t="s">
        <v>75</v>
      </c>
      <c r="AY1333" s="232" t="s">
        <v>203</v>
      </c>
    </row>
    <row r="1334" spans="1:65" s="14" customFormat="1" ht="11.25">
      <c r="B1334" s="233"/>
      <c r="C1334" s="234"/>
      <c r="D1334" s="224" t="s">
        <v>211</v>
      </c>
      <c r="E1334" s="235" t="s">
        <v>1</v>
      </c>
      <c r="F1334" s="236" t="s">
        <v>82</v>
      </c>
      <c r="G1334" s="234"/>
      <c r="H1334" s="237">
        <v>1</v>
      </c>
      <c r="I1334" s="238"/>
      <c r="J1334" s="234"/>
      <c r="K1334" s="234"/>
      <c r="L1334" s="239"/>
      <c r="M1334" s="240"/>
      <c r="N1334" s="241"/>
      <c r="O1334" s="241"/>
      <c r="P1334" s="241"/>
      <c r="Q1334" s="241"/>
      <c r="R1334" s="241"/>
      <c r="S1334" s="241"/>
      <c r="T1334" s="242"/>
      <c r="AT1334" s="243" t="s">
        <v>211</v>
      </c>
      <c r="AU1334" s="243" t="s">
        <v>82</v>
      </c>
      <c r="AV1334" s="14" t="s">
        <v>84</v>
      </c>
      <c r="AW1334" s="14" t="s">
        <v>31</v>
      </c>
      <c r="AX1334" s="14" t="s">
        <v>75</v>
      </c>
      <c r="AY1334" s="243" t="s">
        <v>203</v>
      </c>
    </row>
    <row r="1335" spans="1:65" s="15" customFormat="1" ht="11.25">
      <c r="B1335" s="261"/>
      <c r="C1335" s="262"/>
      <c r="D1335" s="224" t="s">
        <v>211</v>
      </c>
      <c r="E1335" s="263" t="s">
        <v>1</v>
      </c>
      <c r="F1335" s="264" t="s">
        <v>5614</v>
      </c>
      <c r="G1335" s="262"/>
      <c r="H1335" s="265">
        <v>1</v>
      </c>
      <c r="I1335" s="266"/>
      <c r="J1335" s="262"/>
      <c r="K1335" s="262"/>
      <c r="L1335" s="267"/>
      <c r="M1335" s="268"/>
      <c r="N1335" s="269"/>
      <c r="O1335" s="269"/>
      <c r="P1335" s="269"/>
      <c r="Q1335" s="269"/>
      <c r="R1335" s="269"/>
      <c r="S1335" s="269"/>
      <c r="T1335" s="270"/>
      <c r="AT1335" s="271" t="s">
        <v>211</v>
      </c>
      <c r="AU1335" s="271" t="s">
        <v>82</v>
      </c>
      <c r="AV1335" s="15" t="s">
        <v>209</v>
      </c>
      <c r="AW1335" s="15" t="s">
        <v>31</v>
      </c>
      <c r="AX1335" s="15" t="s">
        <v>82</v>
      </c>
      <c r="AY1335" s="271" t="s">
        <v>203</v>
      </c>
    </row>
    <row r="1336" spans="1:65" s="2" customFormat="1" ht="33" customHeight="1">
      <c r="A1336" s="35"/>
      <c r="B1336" s="36"/>
      <c r="C1336" s="209" t="s">
        <v>3796</v>
      </c>
      <c r="D1336" s="209" t="s">
        <v>205</v>
      </c>
      <c r="E1336" s="210" t="s">
        <v>7050</v>
      </c>
      <c r="F1336" s="211" t="s">
        <v>7051</v>
      </c>
      <c r="G1336" s="212" t="s">
        <v>208</v>
      </c>
      <c r="H1336" s="213">
        <v>1</v>
      </c>
      <c r="I1336" s="214"/>
      <c r="J1336" s="215">
        <f>ROUND(I1336*H1336,2)</f>
        <v>0</v>
      </c>
      <c r="K1336" s="211" t="s">
        <v>1</v>
      </c>
      <c r="L1336" s="40"/>
      <c r="M1336" s="216" t="s">
        <v>1</v>
      </c>
      <c r="N1336" s="217" t="s">
        <v>40</v>
      </c>
      <c r="O1336" s="72"/>
      <c r="P1336" s="218">
        <f>O1336*H1336</f>
        <v>0</v>
      </c>
      <c r="Q1336" s="218">
        <v>0</v>
      </c>
      <c r="R1336" s="218">
        <f>Q1336*H1336</f>
        <v>0</v>
      </c>
      <c r="S1336" s="218">
        <v>0</v>
      </c>
      <c r="T1336" s="219">
        <f>S1336*H1336</f>
        <v>0</v>
      </c>
      <c r="U1336" s="35"/>
      <c r="V1336" s="35"/>
      <c r="W1336" s="35"/>
      <c r="X1336" s="35"/>
      <c r="Y1336" s="35"/>
      <c r="Z1336" s="35"/>
      <c r="AA1336" s="35"/>
      <c r="AB1336" s="35"/>
      <c r="AC1336" s="35"/>
      <c r="AD1336" s="35"/>
      <c r="AE1336" s="35"/>
      <c r="AR1336" s="220" t="s">
        <v>209</v>
      </c>
      <c r="AT1336" s="220" t="s">
        <v>205</v>
      </c>
      <c r="AU1336" s="220" t="s">
        <v>82</v>
      </c>
      <c r="AY1336" s="18" t="s">
        <v>203</v>
      </c>
      <c r="BE1336" s="221">
        <f>IF(N1336="základní",J1336,0)</f>
        <v>0</v>
      </c>
      <c r="BF1336" s="221">
        <f>IF(N1336="snížená",J1336,0)</f>
        <v>0</v>
      </c>
      <c r="BG1336" s="221">
        <f>IF(N1336="zákl. přenesená",J1336,0)</f>
        <v>0</v>
      </c>
      <c r="BH1336" s="221">
        <f>IF(N1336="sníž. přenesená",J1336,0)</f>
        <v>0</v>
      </c>
      <c r="BI1336" s="221">
        <f>IF(N1336="nulová",J1336,0)</f>
        <v>0</v>
      </c>
      <c r="BJ1336" s="18" t="s">
        <v>82</v>
      </c>
      <c r="BK1336" s="221">
        <f>ROUND(I1336*H1336,2)</f>
        <v>0</v>
      </c>
      <c r="BL1336" s="18" t="s">
        <v>209</v>
      </c>
      <c r="BM1336" s="220" t="s">
        <v>7052</v>
      </c>
    </row>
    <row r="1337" spans="1:65" s="13" customFormat="1" ht="22.5">
      <c r="B1337" s="222"/>
      <c r="C1337" s="223"/>
      <c r="D1337" s="224" t="s">
        <v>211</v>
      </c>
      <c r="E1337" s="225" t="s">
        <v>1</v>
      </c>
      <c r="F1337" s="226" t="s">
        <v>6769</v>
      </c>
      <c r="G1337" s="223"/>
      <c r="H1337" s="225" t="s">
        <v>1</v>
      </c>
      <c r="I1337" s="227"/>
      <c r="J1337" s="223"/>
      <c r="K1337" s="223"/>
      <c r="L1337" s="228"/>
      <c r="M1337" s="229"/>
      <c r="N1337" s="230"/>
      <c r="O1337" s="230"/>
      <c r="P1337" s="230"/>
      <c r="Q1337" s="230"/>
      <c r="R1337" s="230"/>
      <c r="S1337" s="230"/>
      <c r="T1337" s="231"/>
      <c r="AT1337" s="232" t="s">
        <v>211</v>
      </c>
      <c r="AU1337" s="232" t="s">
        <v>82</v>
      </c>
      <c r="AV1337" s="13" t="s">
        <v>82</v>
      </c>
      <c r="AW1337" s="13" t="s">
        <v>31</v>
      </c>
      <c r="AX1337" s="13" t="s">
        <v>75</v>
      </c>
      <c r="AY1337" s="232" t="s">
        <v>203</v>
      </c>
    </row>
    <row r="1338" spans="1:65" s="13" customFormat="1" ht="33.75">
      <c r="B1338" s="222"/>
      <c r="C1338" s="223"/>
      <c r="D1338" s="224" t="s">
        <v>211</v>
      </c>
      <c r="E1338" s="225" t="s">
        <v>1</v>
      </c>
      <c r="F1338" s="226" t="s">
        <v>6770</v>
      </c>
      <c r="G1338" s="223"/>
      <c r="H1338" s="225" t="s">
        <v>1</v>
      </c>
      <c r="I1338" s="227"/>
      <c r="J1338" s="223"/>
      <c r="K1338" s="223"/>
      <c r="L1338" s="228"/>
      <c r="M1338" s="229"/>
      <c r="N1338" s="230"/>
      <c r="O1338" s="230"/>
      <c r="P1338" s="230"/>
      <c r="Q1338" s="230"/>
      <c r="R1338" s="230"/>
      <c r="S1338" s="230"/>
      <c r="T1338" s="231"/>
      <c r="AT1338" s="232" t="s">
        <v>211</v>
      </c>
      <c r="AU1338" s="232" t="s">
        <v>82</v>
      </c>
      <c r="AV1338" s="13" t="s">
        <v>82</v>
      </c>
      <c r="AW1338" s="13" t="s">
        <v>31</v>
      </c>
      <c r="AX1338" s="13" t="s">
        <v>75</v>
      </c>
      <c r="AY1338" s="232" t="s">
        <v>203</v>
      </c>
    </row>
    <row r="1339" spans="1:65" s="13" customFormat="1" ht="11.25">
      <c r="B1339" s="222"/>
      <c r="C1339" s="223"/>
      <c r="D1339" s="224" t="s">
        <v>211</v>
      </c>
      <c r="E1339" s="225" t="s">
        <v>1</v>
      </c>
      <c r="F1339" s="226" t="s">
        <v>6771</v>
      </c>
      <c r="G1339" s="223"/>
      <c r="H1339" s="225" t="s">
        <v>1</v>
      </c>
      <c r="I1339" s="227"/>
      <c r="J1339" s="223"/>
      <c r="K1339" s="223"/>
      <c r="L1339" s="228"/>
      <c r="M1339" s="229"/>
      <c r="N1339" s="230"/>
      <c r="O1339" s="230"/>
      <c r="P1339" s="230"/>
      <c r="Q1339" s="230"/>
      <c r="R1339" s="230"/>
      <c r="S1339" s="230"/>
      <c r="T1339" s="231"/>
      <c r="AT1339" s="232" t="s">
        <v>211</v>
      </c>
      <c r="AU1339" s="232" t="s">
        <v>82</v>
      </c>
      <c r="AV1339" s="13" t="s">
        <v>82</v>
      </c>
      <c r="AW1339" s="13" t="s">
        <v>31</v>
      </c>
      <c r="AX1339" s="13" t="s">
        <v>75</v>
      </c>
      <c r="AY1339" s="232" t="s">
        <v>203</v>
      </c>
    </row>
    <row r="1340" spans="1:65" s="13" customFormat="1" ht="22.5">
      <c r="B1340" s="222"/>
      <c r="C1340" s="223"/>
      <c r="D1340" s="224" t="s">
        <v>211</v>
      </c>
      <c r="E1340" s="225" t="s">
        <v>1</v>
      </c>
      <c r="F1340" s="226" t="s">
        <v>6772</v>
      </c>
      <c r="G1340" s="223"/>
      <c r="H1340" s="225" t="s">
        <v>1</v>
      </c>
      <c r="I1340" s="227"/>
      <c r="J1340" s="223"/>
      <c r="K1340" s="223"/>
      <c r="L1340" s="228"/>
      <c r="M1340" s="229"/>
      <c r="N1340" s="230"/>
      <c r="O1340" s="230"/>
      <c r="P1340" s="230"/>
      <c r="Q1340" s="230"/>
      <c r="R1340" s="230"/>
      <c r="S1340" s="230"/>
      <c r="T1340" s="231"/>
      <c r="AT1340" s="232" t="s">
        <v>211</v>
      </c>
      <c r="AU1340" s="232" t="s">
        <v>82</v>
      </c>
      <c r="AV1340" s="13" t="s">
        <v>82</v>
      </c>
      <c r="AW1340" s="13" t="s">
        <v>31</v>
      </c>
      <c r="AX1340" s="13" t="s">
        <v>75</v>
      </c>
      <c r="AY1340" s="232" t="s">
        <v>203</v>
      </c>
    </row>
    <row r="1341" spans="1:65" s="13" customFormat="1" ht="11.25">
      <c r="B1341" s="222"/>
      <c r="C1341" s="223"/>
      <c r="D1341" s="224" t="s">
        <v>211</v>
      </c>
      <c r="E1341" s="225" t="s">
        <v>1</v>
      </c>
      <c r="F1341" s="226" t="s">
        <v>6773</v>
      </c>
      <c r="G1341" s="223"/>
      <c r="H1341" s="225" t="s">
        <v>1</v>
      </c>
      <c r="I1341" s="227"/>
      <c r="J1341" s="223"/>
      <c r="K1341" s="223"/>
      <c r="L1341" s="228"/>
      <c r="M1341" s="229"/>
      <c r="N1341" s="230"/>
      <c r="O1341" s="230"/>
      <c r="P1341" s="230"/>
      <c r="Q1341" s="230"/>
      <c r="R1341" s="230"/>
      <c r="S1341" s="230"/>
      <c r="T1341" s="231"/>
      <c r="AT1341" s="232" t="s">
        <v>211</v>
      </c>
      <c r="AU1341" s="232" t="s">
        <v>82</v>
      </c>
      <c r="AV1341" s="13" t="s">
        <v>82</v>
      </c>
      <c r="AW1341" s="13" t="s">
        <v>31</v>
      </c>
      <c r="AX1341" s="13" t="s">
        <v>75</v>
      </c>
      <c r="AY1341" s="232" t="s">
        <v>203</v>
      </c>
    </row>
    <row r="1342" spans="1:65" s="13" customFormat="1" ht="33.75">
      <c r="B1342" s="222"/>
      <c r="C1342" s="223"/>
      <c r="D1342" s="224" t="s">
        <v>211</v>
      </c>
      <c r="E1342" s="225" t="s">
        <v>1</v>
      </c>
      <c r="F1342" s="226" t="s">
        <v>6774</v>
      </c>
      <c r="G1342" s="223"/>
      <c r="H1342" s="225" t="s">
        <v>1</v>
      </c>
      <c r="I1342" s="227"/>
      <c r="J1342" s="223"/>
      <c r="K1342" s="223"/>
      <c r="L1342" s="228"/>
      <c r="M1342" s="229"/>
      <c r="N1342" s="230"/>
      <c r="O1342" s="230"/>
      <c r="P1342" s="230"/>
      <c r="Q1342" s="230"/>
      <c r="R1342" s="230"/>
      <c r="S1342" s="230"/>
      <c r="T1342" s="231"/>
      <c r="AT1342" s="232" t="s">
        <v>211</v>
      </c>
      <c r="AU1342" s="232" t="s">
        <v>82</v>
      </c>
      <c r="AV1342" s="13" t="s">
        <v>82</v>
      </c>
      <c r="AW1342" s="13" t="s">
        <v>31</v>
      </c>
      <c r="AX1342" s="13" t="s">
        <v>75</v>
      </c>
      <c r="AY1342" s="232" t="s">
        <v>203</v>
      </c>
    </row>
    <row r="1343" spans="1:65" s="13" customFormat="1" ht="22.5">
      <c r="B1343" s="222"/>
      <c r="C1343" s="223"/>
      <c r="D1343" s="224" t="s">
        <v>211</v>
      </c>
      <c r="E1343" s="225" t="s">
        <v>1</v>
      </c>
      <c r="F1343" s="226" t="s">
        <v>6775</v>
      </c>
      <c r="G1343" s="223"/>
      <c r="H1343" s="225" t="s">
        <v>1</v>
      </c>
      <c r="I1343" s="227"/>
      <c r="J1343" s="223"/>
      <c r="K1343" s="223"/>
      <c r="L1343" s="228"/>
      <c r="M1343" s="229"/>
      <c r="N1343" s="230"/>
      <c r="O1343" s="230"/>
      <c r="P1343" s="230"/>
      <c r="Q1343" s="230"/>
      <c r="R1343" s="230"/>
      <c r="S1343" s="230"/>
      <c r="T1343" s="231"/>
      <c r="AT1343" s="232" t="s">
        <v>211</v>
      </c>
      <c r="AU1343" s="232" t="s">
        <v>82</v>
      </c>
      <c r="AV1343" s="13" t="s">
        <v>82</v>
      </c>
      <c r="AW1343" s="13" t="s">
        <v>31</v>
      </c>
      <c r="AX1343" s="13" t="s">
        <v>75</v>
      </c>
      <c r="AY1343" s="232" t="s">
        <v>203</v>
      </c>
    </row>
    <row r="1344" spans="1:65" s="13" customFormat="1" ht="11.25">
      <c r="B1344" s="222"/>
      <c r="C1344" s="223"/>
      <c r="D1344" s="224" t="s">
        <v>211</v>
      </c>
      <c r="E1344" s="225" t="s">
        <v>1</v>
      </c>
      <c r="F1344" s="226" t="s">
        <v>6776</v>
      </c>
      <c r="G1344" s="223"/>
      <c r="H1344" s="225" t="s">
        <v>1</v>
      </c>
      <c r="I1344" s="227"/>
      <c r="J1344" s="223"/>
      <c r="K1344" s="223"/>
      <c r="L1344" s="228"/>
      <c r="M1344" s="229"/>
      <c r="N1344" s="230"/>
      <c r="O1344" s="230"/>
      <c r="P1344" s="230"/>
      <c r="Q1344" s="230"/>
      <c r="R1344" s="230"/>
      <c r="S1344" s="230"/>
      <c r="T1344" s="231"/>
      <c r="AT1344" s="232" t="s">
        <v>211</v>
      </c>
      <c r="AU1344" s="232" t="s">
        <v>82</v>
      </c>
      <c r="AV1344" s="13" t="s">
        <v>82</v>
      </c>
      <c r="AW1344" s="13" t="s">
        <v>31</v>
      </c>
      <c r="AX1344" s="13" t="s">
        <v>75</v>
      </c>
      <c r="AY1344" s="232" t="s">
        <v>203</v>
      </c>
    </row>
    <row r="1345" spans="1:65" s="13" customFormat="1" ht="11.25">
      <c r="B1345" s="222"/>
      <c r="C1345" s="223"/>
      <c r="D1345" s="224" t="s">
        <v>211</v>
      </c>
      <c r="E1345" s="225" t="s">
        <v>1</v>
      </c>
      <c r="F1345" s="226" t="s">
        <v>6777</v>
      </c>
      <c r="G1345" s="223"/>
      <c r="H1345" s="225" t="s">
        <v>1</v>
      </c>
      <c r="I1345" s="227"/>
      <c r="J1345" s="223"/>
      <c r="K1345" s="223"/>
      <c r="L1345" s="228"/>
      <c r="M1345" s="229"/>
      <c r="N1345" s="230"/>
      <c r="O1345" s="230"/>
      <c r="P1345" s="230"/>
      <c r="Q1345" s="230"/>
      <c r="R1345" s="230"/>
      <c r="S1345" s="230"/>
      <c r="T1345" s="231"/>
      <c r="AT1345" s="232" t="s">
        <v>211</v>
      </c>
      <c r="AU1345" s="232" t="s">
        <v>82</v>
      </c>
      <c r="AV1345" s="13" t="s">
        <v>82</v>
      </c>
      <c r="AW1345" s="13" t="s">
        <v>31</v>
      </c>
      <c r="AX1345" s="13" t="s">
        <v>75</v>
      </c>
      <c r="AY1345" s="232" t="s">
        <v>203</v>
      </c>
    </row>
    <row r="1346" spans="1:65" s="13" customFormat="1" ht="11.25">
      <c r="B1346" s="222"/>
      <c r="C1346" s="223"/>
      <c r="D1346" s="224" t="s">
        <v>211</v>
      </c>
      <c r="E1346" s="225" t="s">
        <v>1</v>
      </c>
      <c r="F1346" s="226" t="s">
        <v>6965</v>
      </c>
      <c r="G1346" s="223"/>
      <c r="H1346" s="225" t="s">
        <v>1</v>
      </c>
      <c r="I1346" s="227"/>
      <c r="J1346" s="223"/>
      <c r="K1346" s="223"/>
      <c r="L1346" s="228"/>
      <c r="M1346" s="229"/>
      <c r="N1346" s="230"/>
      <c r="O1346" s="230"/>
      <c r="P1346" s="230"/>
      <c r="Q1346" s="230"/>
      <c r="R1346" s="230"/>
      <c r="S1346" s="230"/>
      <c r="T1346" s="231"/>
      <c r="AT1346" s="232" t="s">
        <v>211</v>
      </c>
      <c r="AU1346" s="232" t="s">
        <v>82</v>
      </c>
      <c r="AV1346" s="13" t="s">
        <v>82</v>
      </c>
      <c r="AW1346" s="13" t="s">
        <v>31</v>
      </c>
      <c r="AX1346" s="13" t="s">
        <v>75</v>
      </c>
      <c r="AY1346" s="232" t="s">
        <v>203</v>
      </c>
    </row>
    <row r="1347" spans="1:65" s="14" customFormat="1" ht="11.25">
      <c r="B1347" s="233"/>
      <c r="C1347" s="234"/>
      <c r="D1347" s="224" t="s">
        <v>211</v>
      </c>
      <c r="E1347" s="235" t="s">
        <v>1</v>
      </c>
      <c r="F1347" s="236" t="s">
        <v>82</v>
      </c>
      <c r="G1347" s="234"/>
      <c r="H1347" s="237">
        <v>1</v>
      </c>
      <c r="I1347" s="238"/>
      <c r="J1347" s="234"/>
      <c r="K1347" s="234"/>
      <c r="L1347" s="239"/>
      <c r="M1347" s="240"/>
      <c r="N1347" s="241"/>
      <c r="O1347" s="241"/>
      <c r="P1347" s="241"/>
      <c r="Q1347" s="241"/>
      <c r="R1347" s="241"/>
      <c r="S1347" s="241"/>
      <c r="T1347" s="242"/>
      <c r="AT1347" s="243" t="s">
        <v>211</v>
      </c>
      <c r="AU1347" s="243" t="s">
        <v>82</v>
      </c>
      <c r="AV1347" s="14" t="s">
        <v>84</v>
      </c>
      <c r="AW1347" s="14" t="s">
        <v>31</v>
      </c>
      <c r="AX1347" s="14" t="s">
        <v>75</v>
      </c>
      <c r="AY1347" s="243" t="s">
        <v>203</v>
      </c>
    </row>
    <row r="1348" spans="1:65" s="15" customFormat="1" ht="11.25">
      <c r="B1348" s="261"/>
      <c r="C1348" s="262"/>
      <c r="D1348" s="224" t="s">
        <v>211</v>
      </c>
      <c r="E1348" s="263" t="s">
        <v>1</v>
      </c>
      <c r="F1348" s="264" t="s">
        <v>5614</v>
      </c>
      <c r="G1348" s="262"/>
      <c r="H1348" s="265">
        <v>1</v>
      </c>
      <c r="I1348" s="266"/>
      <c r="J1348" s="262"/>
      <c r="K1348" s="262"/>
      <c r="L1348" s="267"/>
      <c r="M1348" s="268"/>
      <c r="N1348" s="269"/>
      <c r="O1348" s="269"/>
      <c r="P1348" s="269"/>
      <c r="Q1348" s="269"/>
      <c r="R1348" s="269"/>
      <c r="S1348" s="269"/>
      <c r="T1348" s="270"/>
      <c r="AT1348" s="271" t="s">
        <v>211</v>
      </c>
      <c r="AU1348" s="271" t="s">
        <v>82</v>
      </c>
      <c r="AV1348" s="15" t="s">
        <v>209</v>
      </c>
      <c r="AW1348" s="15" t="s">
        <v>31</v>
      </c>
      <c r="AX1348" s="15" t="s">
        <v>82</v>
      </c>
      <c r="AY1348" s="271" t="s">
        <v>203</v>
      </c>
    </row>
    <row r="1349" spans="1:65" s="2" customFormat="1" ht="33" customHeight="1">
      <c r="A1349" s="35"/>
      <c r="B1349" s="36"/>
      <c r="C1349" s="209" t="s">
        <v>3800</v>
      </c>
      <c r="D1349" s="209" t="s">
        <v>205</v>
      </c>
      <c r="E1349" s="210" t="s">
        <v>7053</v>
      </c>
      <c r="F1349" s="211" t="s">
        <v>6779</v>
      </c>
      <c r="G1349" s="212" t="s">
        <v>208</v>
      </c>
      <c r="H1349" s="213">
        <v>1</v>
      </c>
      <c r="I1349" s="214"/>
      <c r="J1349" s="215">
        <f>ROUND(I1349*H1349,2)</f>
        <v>0</v>
      </c>
      <c r="K1349" s="211" t="s">
        <v>1</v>
      </c>
      <c r="L1349" s="40"/>
      <c r="M1349" s="216" t="s">
        <v>1</v>
      </c>
      <c r="N1349" s="217" t="s">
        <v>40</v>
      </c>
      <c r="O1349" s="72"/>
      <c r="P1349" s="218">
        <f>O1349*H1349</f>
        <v>0</v>
      </c>
      <c r="Q1349" s="218">
        <v>0</v>
      </c>
      <c r="R1349" s="218">
        <f>Q1349*H1349</f>
        <v>0</v>
      </c>
      <c r="S1349" s="218">
        <v>0</v>
      </c>
      <c r="T1349" s="219">
        <f>S1349*H1349</f>
        <v>0</v>
      </c>
      <c r="U1349" s="35"/>
      <c r="V1349" s="35"/>
      <c r="W1349" s="35"/>
      <c r="X1349" s="35"/>
      <c r="Y1349" s="35"/>
      <c r="Z1349" s="35"/>
      <c r="AA1349" s="35"/>
      <c r="AB1349" s="35"/>
      <c r="AC1349" s="35"/>
      <c r="AD1349" s="35"/>
      <c r="AE1349" s="35"/>
      <c r="AR1349" s="220" t="s">
        <v>209</v>
      </c>
      <c r="AT1349" s="220" t="s">
        <v>205</v>
      </c>
      <c r="AU1349" s="220" t="s">
        <v>82</v>
      </c>
      <c r="AY1349" s="18" t="s">
        <v>203</v>
      </c>
      <c r="BE1349" s="221">
        <f>IF(N1349="základní",J1349,0)</f>
        <v>0</v>
      </c>
      <c r="BF1349" s="221">
        <f>IF(N1349="snížená",J1349,0)</f>
        <v>0</v>
      </c>
      <c r="BG1349" s="221">
        <f>IF(N1349="zákl. přenesená",J1349,0)</f>
        <v>0</v>
      </c>
      <c r="BH1349" s="221">
        <f>IF(N1349="sníž. přenesená",J1349,0)</f>
        <v>0</v>
      </c>
      <c r="BI1349" s="221">
        <f>IF(N1349="nulová",J1349,0)</f>
        <v>0</v>
      </c>
      <c r="BJ1349" s="18" t="s">
        <v>82</v>
      </c>
      <c r="BK1349" s="221">
        <f>ROUND(I1349*H1349,2)</f>
        <v>0</v>
      </c>
      <c r="BL1349" s="18" t="s">
        <v>209</v>
      </c>
      <c r="BM1349" s="220" t="s">
        <v>7054</v>
      </c>
    </row>
    <row r="1350" spans="1:65" s="13" customFormat="1" ht="22.5">
      <c r="B1350" s="222"/>
      <c r="C1350" s="223"/>
      <c r="D1350" s="224" t="s">
        <v>211</v>
      </c>
      <c r="E1350" s="225" t="s">
        <v>1</v>
      </c>
      <c r="F1350" s="226" t="s">
        <v>6769</v>
      </c>
      <c r="G1350" s="223"/>
      <c r="H1350" s="225" t="s">
        <v>1</v>
      </c>
      <c r="I1350" s="227"/>
      <c r="J1350" s="223"/>
      <c r="K1350" s="223"/>
      <c r="L1350" s="228"/>
      <c r="M1350" s="229"/>
      <c r="N1350" s="230"/>
      <c r="O1350" s="230"/>
      <c r="P1350" s="230"/>
      <c r="Q1350" s="230"/>
      <c r="R1350" s="230"/>
      <c r="S1350" s="230"/>
      <c r="T1350" s="231"/>
      <c r="AT1350" s="232" t="s">
        <v>211</v>
      </c>
      <c r="AU1350" s="232" t="s">
        <v>82</v>
      </c>
      <c r="AV1350" s="13" t="s">
        <v>82</v>
      </c>
      <c r="AW1350" s="13" t="s">
        <v>31</v>
      </c>
      <c r="AX1350" s="13" t="s">
        <v>75</v>
      </c>
      <c r="AY1350" s="232" t="s">
        <v>203</v>
      </c>
    </row>
    <row r="1351" spans="1:65" s="13" customFormat="1" ht="33.75">
      <c r="B1351" s="222"/>
      <c r="C1351" s="223"/>
      <c r="D1351" s="224" t="s">
        <v>211</v>
      </c>
      <c r="E1351" s="225" t="s">
        <v>1</v>
      </c>
      <c r="F1351" s="226" t="s">
        <v>6770</v>
      </c>
      <c r="G1351" s="223"/>
      <c r="H1351" s="225" t="s">
        <v>1</v>
      </c>
      <c r="I1351" s="227"/>
      <c r="J1351" s="223"/>
      <c r="K1351" s="223"/>
      <c r="L1351" s="228"/>
      <c r="M1351" s="229"/>
      <c r="N1351" s="230"/>
      <c r="O1351" s="230"/>
      <c r="P1351" s="230"/>
      <c r="Q1351" s="230"/>
      <c r="R1351" s="230"/>
      <c r="S1351" s="230"/>
      <c r="T1351" s="231"/>
      <c r="AT1351" s="232" t="s">
        <v>211</v>
      </c>
      <c r="AU1351" s="232" t="s">
        <v>82</v>
      </c>
      <c r="AV1351" s="13" t="s">
        <v>82</v>
      </c>
      <c r="AW1351" s="13" t="s">
        <v>31</v>
      </c>
      <c r="AX1351" s="13" t="s">
        <v>75</v>
      </c>
      <c r="AY1351" s="232" t="s">
        <v>203</v>
      </c>
    </row>
    <row r="1352" spans="1:65" s="13" customFormat="1" ht="11.25">
      <c r="B1352" s="222"/>
      <c r="C1352" s="223"/>
      <c r="D1352" s="224" t="s">
        <v>211</v>
      </c>
      <c r="E1352" s="225" t="s">
        <v>1</v>
      </c>
      <c r="F1352" s="226" t="s">
        <v>6771</v>
      </c>
      <c r="G1352" s="223"/>
      <c r="H1352" s="225" t="s">
        <v>1</v>
      </c>
      <c r="I1352" s="227"/>
      <c r="J1352" s="223"/>
      <c r="K1352" s="223"/>
      <c r="L1352" s="228"/>
      <c r="M1352" s="229"/>
      <c r="N1352" s="230"/>
      <c r="O1352" s="230"/>
      <c r="P1352" s="230"/>
      <c r="Q1352" s="230"/>
      <c r="R1352" s="230"/>
      <c r="S1352" s="230"/>
      <c r="T1352" s="231"/>
      <c r="AT1352" s="232" t="s">
        <v>211</v>
      </c>
      <c r="AU1352" s="232" t="s">
        <v>82</v>
      </c>
      <c r="AV1352" s="13" t="s">
        <v>82</v>
      </c>
      <c r="AW1352" s="13" t="s">
        <v>31</v>
      </c>
      <c r="AX1352" s="13" t="s">
        <v>75</v>
      </c>
      <c r="AY1352" s="232" t="s">
        <v>203</v>
      </c>
    </row>
    <row r="1353" spans="1:65" s="13" customFormat="1" ht="22.5">
      <c r="B1353" s="222"/>
      <c r="C1353" s="223"/>
      <c r="D1353" s="224" t="s">
        <v>211</v>
      </c>
      <c r="E1353" s="225" t="s">
        <v>1</v>
      </c>
      <c r="F1353" s="226" t="s">
        <v>6772</v>
      </c>
      <c r="G1353" s="223"/>
      <c r="H1353" s="225" t="s">
        <v>1</v>
      </c>
      <c r="I1353" s="227"/>
      <c r="J1353" s="223"/>
      <c r="K1353" s="223"/>
      <c r="L1353" s="228"/>
      <c r="M1353" s="229"/>
      <c r="N1353" s="230"/>
      <c r="O1353" s="230"/>
      <c r="P1353" s="230"/>
      <c r="Q1353" s="230"/>
      <c r="R1353" s="230"/>
      <c r="S1353" s="230"/>
      <c r="T1353" s="231"/>
      <c r="AT1353" s="232" t="s">
        <v>211</v>
      </c>
      <c r="AU1353" s="232" t="s">
        <v>82</v>
      </c>
      <c r="AV1353" s="13" t="s">
        <v>82</v>
      </c>
      <c r="AW1353" s="13" t="s">
        <v>31</v>
      </c>
      <c r="AX1353" s="13" t="s">
        <v>75</v>
      </c>
      <c r="AY1353" s="232" t="s">
        <v>203</v>
      </c>
    </row>
    <row r="1354" spans="1:65" s="13" customFormat="1" ht="11.25">
      <c r="B1354" s="222"/>
      <c r="C1354" s="223"/>
      <c r="D1354" s="224" t="s">
        <v>211</v>
      </c>
      <c r="E1354" s="225" t="s">
        <v>1</v>
      </c>
      <c r="F1354" s="226" t="s">
        <v>6773</v>
      </c>
      <c r="G1354" s="223"/>
      <c r="H1354" s="225" t="s">
        <v>1</v>
      </c>
      <c r="I1354" s="227"/>
      <c r="J1354" s="223"/>
      <c r="K1354" s="223"/>
      <c r="L1354" s="228"/>
      <c r="M1354" s="229"/>
      <c r="N1354" s="230"/>
      <c r="O1354" s="230"/>
      <c r="P1354" s="230"/>
      <c r="Q1354" s="230"/>
      <c r="R1354" s="230"/>
      <c r="S1354" s="230"/>
      <c r="T1354" s="231"/>
      <c r="AT1354" s="232" t="s">
        <v>211</v>
      </c>
      <c r="AU1354" s="232" t="s">
        <v>82</v>
      </c>
      <c r="AV1354" s="13" t="s">
        <v>82</v>
      </c>
      <c r="AW1354" s="13" t="s">
        <v>31</v>
      </c>
      <c r="AX1354" s="13" t="s">
        <v>75</v>
      </c>
      <c r="AY1354" s="232" t="s">
        <v>203</v>
      </c>
    </row>
    <row r="1355" spans="1:65" s="13" customFormat="1" ht="33.75">
      <c r="B1355" s="222"/>
      <c r="C1355" s="223"/>
      <c r="D1355" s="224" t="s">
        <v>211</v>
      </c>
      <c r="E1355" s="225" t="s">
        <v>1</v>
      </c>
      <c r="F1355" s="226" t="s">
        <v>6774</v>
      </c>
      <c r="G1355" s="223"/>
      <c r="H1355" s="225" t="s">
        <v>1</v>
      </c>
      <c r="I1355" s="227"/>
      <c r="J1355" s="223"/>
      <c r="K1355" s="223"/>
      <c r="L1355" s="228"/>
      <c r="M1355" s="229"/>
      <c r="N1355" s="230"/>
      <c r="O1355" s="230"/>
      <c r="P1355" s="230"/>
      <c r="Q1355" s="230"/>
      <c r="R1355" s="230"/>
      <c r="S1355" s="230"/>
      <c r="T1355" s="231"/>
      <c r="AT1355" s="232" t="s">
        <v>211</v>
      </c>
      <c r="AU1355" s="232" t="s">
        <v>82</v>
      </c>
      <c r="AV1355" s="13" t="s">
        <v>82</v>
      </c>
      <c r="AW1355" s="13" t="s">
        <v>31</v>
      </c>
      <c r="AX1355" s="13" t="s">
        <v>75</v>
      </c>
      <c r="AY1355" s="232" t="s">
        <v>203</v>
      </c>
    </row>
    <row r="1356" spans="1:65" s="13" customFormat="1" ht="22.5">
      <c r="B1356" s="222"/>
      <c r="C1356" s="223"/>
      <c r="D1356" s="224" t="s">
        <v>211</v>
      </c>
      <c r="E1356" s="225" t="s">
        <v>1</v>
      </c>
      <c r="F1356" s="226" t="s">
        <v>6775</v>
      </c>
      <c r="G1356" s="223"/>
      <c r="H1356" s="225" t="s">
        <v>1</v>
      </c>
      <c r="I1356" s="227"/>
      <c r="J1356" s="223"/>
      <c r="K1356" s="223"/>
      <c r="L1356" s="228"/>
      <c r="M1356" s="229"/>
      <c r="N1356" s="230"/>
      <c r="O1356" s="230"/>
      <c r="P1356" s="230"/>
      <c r="Q1356" s="230"/>
      <c r="R1356" s="230"/>
      <c r="S1356" s="230"/>
      <c r="T1356" s="231"/>
      <c r="AT1356" s="232" t="s">
        <v>211</v>
      </c>
      <c r="AU1356" s="232" t="s">
        <v>82</v>
      </c>
      <c r="AV1356" s="13" t="s">
        <v>82</v>
      </c>
      <c r="AW1356" s="13" t="s">
        <v>31</v>
      </c>
      <c r="AX1356" s="13" t="s">
        <v>75</v>
      </c>
      <c r="AY1356" s="232" t="s">
        <v>203</v>
      </c>
    </row>
    <row r="1357" spans="1:65" s="13" customFormat="1" ht="11.25">
      <c r="B1357" s="222"/>
      <c r="C1357" s="223"/>
      <c r="D1357" s="224" t="s">
        <v>211</v>
      </c>
      <c r="E1357" s="225" t="s">
        <v>1</v>
      </c>
      <c r="F1357" s="226" t="s">
        <v>6776</v>
      </c>
      <c r="G1357" s="223"/>
      <c r="H1357" s="225" t="s">
        <v>1</v>
      </c>
      <c r="I1357" s="227"/>
      <c r="J1357" s="223"/>
      <c r="K1357" s="223"/>
      <c r="L1357" s="228"/>
      <c r="M1357" s="229"/>
      <c r="N1357" s="230"/>
      <c r="O1357" s="230"/>
      <c r="P1357" s="230"/>
      <c r="Q1357" s="230"/>
      <c r="R1357" s="230"/>
      <c r="S1357" s="230"/>
      <c r="T1357" s="231"/>
      <c r="AT1357" s="232" t="s">
        <v>211</v>
      </c>
      <c r="AU1357" s="232" t="s">
        <v>82</v>
      </c>
      <c r="AV1357" s="13" t="s">
        <v>82</v>
      </c>
      <c r="AW1357" s="13" t="s">
        <v>31</v>
      </c>
      <c r="AX1357" s="13" t="s">
        <v>75</v>
      </c>
      <c r="AY1357" s="232" t="s">
        <v>203</v>
      </c>
    </row>
    <row r="1358" spans="1:65" s="13" customFormat="1" ht="11.25">
      <c r="B1358" s="222"/>
      <c r="C1358" s="223"/>
      <c r="D1358" s="224" t="s">
        <v>211</v>
      </c>
      <c r="E1358" s="225" t="s">
        <v>1</v>
      </c>
      <c r="F1358" s="226" t="s">
        <v>6777</v>
      </c>
      <c r="G1358" s="223"/>
      <c r="H1358" s="225" t="s">
        <v>1</v>
      </c>
      <c r="I1358" s="227"/>
      <c r="J1358" s="223"/>
      <c r="K1358" s="223"/>
      <c r="L1358" s="228"/>
      <c r="M1358" s="229"/>
      <c r="N1358" s="230"/>
      <c r="O1358" s="230"/>
      <c r="P1358" s="230"/>
      <c r="Q1358" s="230"/>
      <c r="R1358" s="230"/>
      <c r="S1358" s="230"/>
      <c r="T1358" s="231"/>
      <c r="AT1358" s="232" t="s">
        <v>211</v>
      </c>
      <c r="AU1358" s="232" t="s">
        <v>82</v>
      </c>
      <c r="AV1358" s="13" t="s">
        <v>82</v>
      </c>
      <c r="AW1358" s="13" t="s">
        <v>31</v>
      </c>
      <c r="AX1358" s="13" t="s">
        <v>75</v>
      </c>
      <c r="AY1358" s="232" t="s">
        <v>203</v>
      </c>
    </row>
    <row r="1359" spans="1:65" s="13" customFormat="1" ht="11.25">
      <c r="B1359" s="222"/>
      <c r="C1359" s="223"/>
      <c r="D1359" s="224" t="s">
        <v>211</v>
      </c>
      <c r="E1359" s="225" t="s">
        <v>1</v>
      </c>
      <c r="F1359" s="226" t="s">
        <v>6965</v>
      </c>
      <c r="G1359" s="223"/>
      <c r="H1359" s="225" t="s">
        <v>1</v>
      </c>
      <c r="I1359" s="227"/>
      <c r="J1359" s="223"/>
      <c r="K1359" s="223"/>
      <c r="L1359" s="228"/>
      <c r="M1359" s="229"/>
      <c r="N1359" s="230"/>
      <c r="O1359" s="230"/>
      <c r="P1359" s="230"/>
      <c r="Q1359" s="230"/>
      <c r="R1359" s="230"/>
      <c r="S1359" s="230"/>
      <c r="T1359" s="231"/>
      <c r="AT1359" s="232" t="s">
        <v>211</v>
      </c>
      <c r="AU1359" s="232" t="s">
        <v>82</v>
      </c>
      <c r="AV1359" s="13" t="s">
        <v>82</v>
      </c>
      <c r="AW1359" s="13" t="s">
        <v>31</v>
      </c>
      <c r="AX1359" s="13" t="s">
        <v>75</v>
      </c>
      <c r="AY1359" s="232" t="s">
        <v>203</v>
      </c>
    </row>
    <row r="1360" spans="1:65" s="14" customFormat="1" ht="11.25">
      <c r="B1360" s="233"/>
      <c r="C1360" s="234"/>
      <c r="D1360" s="224" t="s">
        <v>211</v>
      </c>
      <c r="E1360" s="235" t="s">
        <v>1</v>
      </c>
      <c r="F1360" s="236" t="s">
        <v>82</v>
      </c>
      <c r="G1360" s="234"/>
      <c r="H1360" s="237">
        <v>1</v>
      </c>
      <c r="I1360" s="238"/>
      <c r="J1360" s="234"/>
      <c r="K1360" s="234"/>
      <c r="L1360" s="239"/>
      <c r="M1360" s="240"/>
      <c r="N1360" s="241"/>
      <c r="O1360" s="241"/>
      <c r="P1360" s="241"/>
      <c r="Q1360" s="241"/>
      <c r="R1360" s="241"/>
      <c r="S1360" s="241"/>
      <c r="T1360" s="242"/>
      <c r="AT1360" s="243" t="s">
        <v>211</v>
      </c>
      <c r="AU1360" s="243" t="s">
        <v>82</v>
      </c>
      <c r="AV1360" s="14" t="s">
        <v>84</v>
      </c>
      <c r="AW1360" s="14" t="s">
        <v>31</v>
      </c>
      <c r="AX1360" s="14" t="s">
        <v>75</v>
      </c>
      <c r="AY1360" s="243" t="s">
        <v>203</v>
      </c>
    </row>
    <row r="1361" spans="1:65" s="15" customFormat="1" ht="11.25">
      <c r="B1361" s="261"/>
      <c r="C1361" s="262"/>
      <c r="D1361" s="224" t="s">
        <v>211</v>
      </c>
      <c r="E1361" s="263" t="s">
        <v>1</v>
      </c>
      <c r="F1361" s="264" t="s">
        <v>5614</v>
      </c>
      <c r="G1361" s="262"/>
      <c r="H1361" s="265">
        <v>1</v>
      </c>
      <c r="I1361" s="266"/>
      <c r="J1361" s="262"/>
      <c r="K1361" s="262"/>
      <c r="L1361" s="267"/>
      <c r="M1361" s="268"/>
      <c r="N1361" s="269"/>
      <c r="O1361" s="269"/>
      <c r="P1361" s="269"/>
      <c r="Q1361" s="269"/>
      <c r="R1361" s="269"/>
      <c r="S1361" s="269"/>
      <c r="T1361" s="270"/>
      <c r="AT1361" s="271" t="s">
        <v>211</v>
      </c>
      <c r="AU1361" s="271" t="s">
        <v>82</v>
      </c>
      <c r="AV1361" s="15" t="s">
        <v>209</v>
      </c>
      <c r="AW1361" s="15" t="s">
        <v>31</v>
      </c>
      <c r="AX1361" s="15" t="s">
        <v>82</v>
      </c>
      <c r="AY1361" s="271" t="s">
        <v>203</v>
      </c>
    </row>
    <row r="1362" spans="1:65" s="2" customFormat="1" ht="33" customHeight="1">
      <c r="A1362" s="35"/>
      <c r="B1362" s="36"/>
      <c r="C1362" s="209" t="s">
        <v>3810</v>
      </c>
      <c r="D1362" s="209" t="s">
        <v>205</v>
      </c>
      <c r="E1362" s="210" t="s">
        <v>7055</v>
      </c>
      <c r="F1362" s="211" t="s">
        <v>6781</v>
      </c>
      <c r="G1362" s="212" t="s">
        <v>208</v>
      </c>
      <c r="H1362" s="213">
        <v>1</v>
      </c>
      <c r="I1362" s="214"/>
      <c r="J1362" s="215">
        <f>ROUND(I1362*H1362,2)</f>
        <v>0</v>
      </c>
      <c r="K1362" s="211" t="s">
        <v>1</v>
      </c>
      <c r="L1362" s="40"/>
      <c r="M1362" s="216" t="s">
        <v>1</v>
      </c>
      <c r="N1362" s="217" t="s">
        <v>40</v>
      </c>
      <c r="O1362" s="72"/>
      <c r="P1362" s="218">
        <f>O1362*H1362</f>
        <v>0</v>
      </c>
      <c r="Q1362" s="218">
        <v>0</v>
      </c>
      <c r="R1362" s="218">
        <f>Q1362*H1362</f>
        <v>0</v>
      </c>
      <c r="S1362" s="218">
        <v>0</v>
      </c>
      <c r="T1362" s="219">
        <f>S1362*H1362</f>
        <v>0</v>
      </c>
      <c r="U1362" s="35"/>
      <c r="V1362" s="35"/>
      <c r="W1362" s="35"/>
      <c r="X1362" s="35"/>
      <c r="Y1362" s="35"/>
      <c r="Z1362" s="35"/>
      <c r="AA1362" s="35"/>
      <c r="AB1362" s="35"/>
      <c r="AC1362" s="35"/>
      <c r="AD1362" s="35"/>
      <c r="AE1362" s="35"/>
      <c r="AR1362" s="220" t="s">
        <v>209</v>
      </c>
      <c r="AT1362" s="220" t="s">
        <v>205</v>
      </c>
      <c r="AU1362" s="220" t="s">
        <v>82</v>
      </c>
      <c r="AY1362" s="18" t="s">
        <v>203</v>
      </c>
      <c r="BE1362" s="221">
        <f>IF(N1362="základní",J1362,0)</f>
        <v>0</v>
      </c>
      <c r="BF1362" s="221">
        <f>IF(N1362="snížená",J1362,0)</f>
        <v>0</v>
      </c>
      <c r="BG1362" s="221">
        <f>IF(N1362="zákl. přenesená",J1362,0)</f>
        <v>0</v>
      </c>
      <c r="BH1362" s="221">
        <f>IF(N1362="sníž. přenesená",J1362,0)</f>
        <v>0</v>
      </c>
      <c r="BI1362" s="221">
        <f>IF(N1362="nulová",J1362,0)</f>
        <v>0</v>
      </c>
      <c r="BJ1362" s="18" t="s">
        <v>82</v>
      </c>
      <c r="BK1362" s="221">
        <f>ROUND(I1362*H1362,2)</f>
        <v>0</v>
      </c>
      <c r="BL1362" s="18" t="s">
        <v>209</v>
      </c>
      <c r="BM1362" s="220" t="s">
        <v>7056</v>
      </c>
    </row>
    <row r="1363" spans="1:65" s="13" customFormat="1" ht="22.5">
      <c r="B1363" s="222"/>
      <c r="C1363" s="223"/>
      <c r="D1363" s="224" t="s">
        <v>211</v>
      </c>
      <c r="E1363" s="225" t="s">
        <v>1</v>
      </c>
      <c r="F1363" s="226" t="s">
        <v>6769</v>
      </c>
      <c r="G1363" s="223"/>
      <c r="H1363" s="225" t="s">
        <v>1</v>
      </c>
      <c r="I1363" s="227"/>
      <c r="J1363" s="223"/>
      <c r="K1363" s="223"/>
      <c r="L1363" s="228"/>
      <c r="M1363" s="229"/>
      <c r="N1363" s="230"/>
      <c r="O1363" s="230"/>
      <c r="P1363" s="230"/>
      <c r="Q1363" s="230"/>
      <c r="R1363" s="230"/>
      <c r="S1363" s="230"/>
      <c r="T1363" s="231"/>
      <c r="AT1363" s="232" t="s">
        <v>211</v>
      </c>
      <c r="AU1363" s="232" t="s">
        <v>82</v>
      </c>
      <c r="AV1363" s="13" t="s">
        <v>82</v>
      </c>
      <c r="AW1363" s="13" t="s">
        <v>31</v>
      </c>
      <c r="AX1363" s="13" t="s">
        <v>75</v>
      </c>
      <c r="AY1363" s="232" t="s">
        <v>203</v>
      </c>
    </row>
    <row r="1364" spans="1:65" s="13" customFormat="1" ht="33.75">
      <c r="B1364" s="222"/>
      <c r="C1364" s="223"/>
      <c r="D1364" s="224" t="s">
        <v>211</v>
      </c>
      <c r="E1364" s="225" t="s">
        <v>1</v>
      </c>
      <c r="F1364" s="226" t="s">
        <v>6770</v>
      </c>
      <c r="G1364" s="223"/>
      <c r="H1364" s="225" t="s">
        <v>1</v>
      </c>
      <c r="I1364" s="227"/>
      <c r="J1364" s="223"/>
      <c r="K1364" s="223"/>
      <c r="L1364" s="228"/>
      <c r="M1364" s="229"/>
      <c r="N1364" s="230"/>
      <c r="O1364" s="230"/>
      <c r="P1364" s="230"/>
      <c r="Q1364" s="230"/>
      <c r="R1364" s="230"/>
      <c r="S1364" s="230"/>
      <c r="T1364" s="231"/>
      <c r="AT1364" s="232" t="s">
        <v>211</v>
      </c>
      <c r="AU1364" s="232" t="s">
        <v>82</v>
      </c>
      <c r="AV1364" s="13" t="s">
        <v>82</v>
      </c>
      <c r="AW1364" s="13" t="s">
        <v>31</v>
      </c>
      <c r="AX1364" s="13" t="s">
        <v>75</v>
      </c>
      <c r="AY1364" s="232" t="s">
        <v>203</v>
      </c>
    </row>
    <row r="1365" spans="1:65" s="13" customFormat="1" ht="11.25">
      <c r="B1365" s="222"/>
      <c r="C1365" s="223"/>
      <c r="D1365" s="224" t="s">
        <v>211</v>
      </c>
      <c r="E1365" s="225" t="s">
        <v>1</v>
      </c>
      <c r="F1365" s="226" t="s">
        <v>6771</v>
      </c>
      <c r="G1365" s="223"/>
      <c r="H1365" s="225" t="s">
        <v>1</v>
      </c>
      <c r="I1365" s="227"/>
      <c r="J1365" s="223"/>
      <c r="K1365" s="223"/>
      <c r="L1365" s="228"/>
      <c r="M1365" s="229"/>
      <c r="N1365" s="230"/>
      <c r="O1365" s="230"/>
      <c r="P1365" s="230"/>
      <c r="Q1365" s="230"/>
      <c r="R1365" s="230"/>
      <c r="S1365" s="230"/>
      <c r="T1365" s="231"/>
      <c r="AT1365" s="232" t="s">
        <v>211</v>
      </c>
      <c r="AU1365" s="232" t="s">
        <v>82</v>
      </c>
      <c r="AV1365" s="13" t="s">
        <v>82</v>
      </c>
      <c r="AW1365" s="13" t="s">
        <v>31</v>
      </c>
      <c r="AX1365" s="13" t="s">
        <v>75</v>
      </c>
      <c r="AY1365" s="232" t="s">
        <v>203</v>
      </c>
    </row>
    <row r="1366" spans="1:65" s="13" customFormat="1" ht="22.5">
      <c r="B1366" s="222"/>
      <c r="C1366" s="223"/>
      <c r="D1366" s="224" t="s">
        <v>211</v>
      </c>
      <c r="E1366" s="225" t="s">
        <v>1</v>
      </c>
      <c r="F1366" s="226" t="s">
        <v>6772</v>
      </c>
      <c r="G1366" s="223"/>
      <c r="H1366" s="225" t="s">
        <v>1</v>
      </c>
      <c r="I1366" s="227"/>
      <c r="J1366" s="223"/>
      <c r="K1366" s="223"/>
      <c r="L1366" s="228"/>
      <c r="M1366" s="229"/>
      <c r="N1366" s="230"/>
      <c r="O1366" s="230"/>
      <c r="P1366" s="230"/>
      <c r="Q1366" s="230"/>
      <c r="R1366" s="230"/>
      <c r="S1366" s="230"/>
      <c r="T1366" s="231"/>
      <c r="AT1366" s="232" t="s">
        <v>211</v>
      </c>
      <c r="AU1366" s="232" t="s">
        <v>82</v>
      </c>
      <c r="AV1366" s="13" t="s">
        <v>82</v>
      </c>
      <c r="AW1366" s="13" t="s">
        <v>31</v>
      </c>
      <c r="AX1366" s="13" t="s">
        <v>75</v>
      </c>
      <c r="AY1366" s="232" t="s">
        <v>203</v>
      </c>
    </row>
    <row r="1367" spans="1:65" s="13" customFormat="1" ht="11.25">
      <c r="B1367" s="222"/>
      <c r="C1367" s="223"/>
      <c r="D1367" s="224" t="s">
        <v>211</v>
      </c>
      <c r="E1367" s="225" t="s">
        <v>1</v>
      </c>
      <c r="F1367" s="226" t="s">
        <v>6773</v>
      </c>
      <c r="G1367" s="223"/>
      <c r="H1367" s="225" t="s">
        <v>1</v>
      </c>
      <c r="I1367" s="227"/>
      <c r="J1367" s="223"/>
      <c r="K1367" s="223"/>
      <c r="L1367" s="228"/>
      <c r="M1367" s="229"/>
      <c r="N1367" s="230"/>
      <c r="O1367" s="230"/>
      <c r="P1367" s="230"/>
      <c r="Q1367" s="230"/>
      <c r="R1367" s="230"/>
      <c r="S1367" s="230"/>
      <c r="T1367" s="231"/>
      <c r="AT1367" s="232" t="s">
        <v>211</v>
      </c>
      <c r="AU1367" s="232" t="s">
        <v>82</v>
      </c>
      <c r="AV1367" s="13" t="s">
        <v>82</v>
      </c>
      <c r="AW1367" s="13" t="s">
        <v>31</v>
      </c>
      <c r="AX1367" s="13" t="s">
        <v>75</v>
      </c>
      <c r="AY1367" s="232" t="s">
        <v>203</v>
      </c>
    </row>
    <row r="1368" spans="1:65" s="13" customFormat="1" ht="33.75">
      <c r="B1368" s="222"/>
      <c r="C1368" s="223"/>
      <c r="D1368" s="224" t="s">
        <v>211</v>
      </c>
      <c r="E1368" s="225" t="s">
        <v>1</v>
      </c>
      <c r="F1368" s="226" t="s">
        <v>6774</v>
      </c>
      <c r="G1368" s="223"/>
      <c r="H1368" s="225" t="s">
        <v>1</v>
      </c>
      <c r="I1368" s="227"/>
      <c r="J1368" s="223"/>
      <c r="K1368" s="223"/>
      <c r="L1368" s="228"/>
      <c r="M1368" s="229"/>
      <c r="N1368" s="230"/>
      <c r="O1368" s="230"/>
      <c r="P1368" s="230"/>
      <c r="Q1368" s="230"/>
      <c r="R1368" s="230"/>
      <c r="S1368" s="230"/>
      <c r="T1368" s="231"/>
      <c r="AT1368" s="232" t="s">
        <v>211</v>
      </c>
      <c r="AU1368" s="232" t="s">
        <v>82</v>
      </c>
      <c r="AV1368" s="13" t="s">
        <v>82</v>
      </c>
      <c r="AW1368" s="13" t="s">
        <v>31</v>
      </c>
      <c r="AX1368" s="13" t="s">
        <v>75</v>
      </c>
      <c r="AY1368" s="232" t="s">
        <v>203</v>
      </c>
    </row>
    <row r="1369" spans="1:65" s="13" customFormat="1" ht="22.5">
      <c r="B1369" s="222"/>
      <c r="C1369" s="223"/>
      <c r="D1369" s="224" t="s">
        <v>211</v>
      </c>
      <c r="E1369" s="225" t="s">
        <v>1</v>
      </c>
      <c r="F1369" s="226" t="s">
        <v>6775</v>
      </c>
      <c r="G1369" s="223"/>
      <c r="H1369" s="225" t="s">
        <v>1</v>
      </c>
      <c r="I1369" s="227"/>
      <c r="J1369" s="223"/>
      <c r="K1369" s="223"/>
      <c r="L1369" s="228"/>
      <c r="M1369" s="229"/>
      <c r="N1369" s="230"/>
      <c r="O1369" s="230"/>
      <c r="P1369" s="230"/>
      <c r="Q1369" s="230"/>
      <c r="R1369" s="230"/>
      <c r="S1369" s="230"/>
      <c r="T1369" s="231"/>
      <c r="AT1369" s="232" t="s">
        <v>211</v>
      </c>
      <c r="AU1369" s="232" t="s">
        <v>82</v>
      </c>
      <c r="AV1369" s="13" t="s">
        <v>82</v>
      </c>
      <c r="AW1369" s="13" t="s">
        <v>31</v>
      </c>
      <c r="AX1369" s="13" t="s">
        <v>75</v>
      </c>
      <c r="AY1369" s="232" t="s">
        <v>203</v>
      </c>
    </row>
    <row r="1370" spans="1:65" s="13" customFormat="1" ht="11.25">
      <c r="B1370" s="222"/>
      <c r="C1370" s="223"/>
      <c r="D1370" s="224" t="s">
        <v>211</v>
      </c>
      <c r="E1370" s="225" t="s">
        <v>1</v>
      </c>
      <c r="F1370" s="226" t="s">
        <v>6776</v>
      </c>
      <c r="G1370" s="223"/>
      <c r="H1370" s="225" t="s">
        <v>1</v>
      </c>
      <c r="I1370" s="227"/>
      <c r="J1370" s="223"/>
      <c r="K1370" s="223"/>
      <c r="L1370" s="228"/>
      <c r="M1370" s="229"/>
      <c r="N1370" s="230"/>
      <c r="O1370" s="230"/>
      <c r="P1370" s="230"/>
      <c r="Q1370" s="230"/>
      <c r="R1370" s="230"/>
      <c r="S1370" s="230"/>
      <c r="T1370" s="231"/>
      <c r="AT1370" s="232" t="s">
        <v>211</v>
      </c>
      <c r="AU1370" s="232" t="s">
        <v>82</v>
      </c>
      <c r="AV1370" s="13" t="s">
        <v>82</v>
      </c>
      <c r="AW1370" s="13" t="s">
        <v>31</v>
      </c>
      <c r="AX1370" s="13" t="s">
        <v>75</v>
      </c>
      <c r="AY1370" s="232" t="s">
        <v>203</v>
      </c>
    </row>
    <row r="1371" spans="1:65" s="13" customFormat="1" ht="11.25">
      <c r="B1371" s="222"/>
      <c r="C1371" s="223"/>
      <c r="D1371" s="224" t="s">
        <v>211</v>
      </c>
      <c r="E1371" s="225" t="s">
        <v>1</v>
      </c>
      <c r="F1371" s="226" t="s">
        <v>6777</v>
      </c>
      <c r="G1371" s="223"/>
      <c r="H1371" s="225" t="s">
        <v>1</v>
      </c>
      <c r="I1371" s="227"/>
      <c r="J1371" s="223"/>
      <c r="K1371" s="223"/>
      <c r="L1371" s="228"/>
      <c r="M1371" s="229"/>
      <c r="N1371" s="230"/>
      <c r="O1371" s="230"/>
      <c r="P1371" s="230"/>
      <c r="Q1371" s="230"/>
      <c r="R1371" s="230"/>
      <c r="S1371" s="230"/>
      <c r="T1371" s="231"/>
      <c r="AT1371" s="232" t="s">
        <v>211</v>
      </c>
      <c r="AU1371" s="232" t="s">
        <v>82</v>
      </c>
      <c r="AV1371" s="13" t="s">
        <v>82</v>
      </c>
      <c r="AW1371" s="13" t="s">
        <v>31</v>
      </c>
      <c r="AX1371" s="13" t="s">
        <v>75</v>
      </c>
      <c r="AY1371" s="232" t="s">
        <v>203</v>
      </c>
    </row>
    <row r="1372" spans="1:65" s="13" customFormat="1" ht="11.25">
      <c r="B1372" s="222"/>
      <c r="C1372" s="223"/>
      <c r="D1372" s="224" t="s">
        <v>211</v>
      </c>
      <c r="E1372" s="225" t="s">
        <v>1</v>
      </c>
      <c r="F1372" s="226" t="s">
        <v>6965</v>
      </c>
      <c r="G1372" s="223"/>
      <c r="H1372" s="225" t="s">
        <v>1</v>
      </c>
      <c r="I1372" s="227"/>
      <c r="J1372" s="223"/>
      <c r="K1372" s="223"/>
      <c r="L1372" s="228"/>
      <c r="M1372" s="229"/>
      <c r="N1372" s="230"/>
      <c r="O1372" s="230"/>
      <c r="P1372" s="230"/>
      <c r="Q1372" s="230"/>
      <c r="R1372" s="230"/>
      <c r="S1372" s="230"/>
      <c r="T1372" s="231"/>
      <c r="AT1372" s="232" t="s">
        <v>211</v>
      </c>
      <c r="AU1372" s="232" t="s">
        <v>82</v>
      </c>
      <c r="AV1372" s="13" t="s">
        <v>82</v>
      </c>
      <c r="AW1372" s="13" t="s">
        <v>31</v>
      </c>
      <c r="AX1372" s="13" t="s">
        <v>75</v>
      </c>
      <c r="AY1372" s="232" t="s">
        <v>203</v>
      </c>
    </row>
    <row r="1373" spans="1:65" s="14" customFormat="1" ht="11.25">
      <c r="B1373" s="233"/>
      <c r="C1373" s="234"/>
      <c r="D1373" s="224" t="s">
        <v>211</v>
      </c>
      <c r="E1373" s="235" t="s">
        <v>1</v>
      </c>
      <c r="F1373" s="236" t="s">
        <v>82</v>
      </c>
      <c r="G1373" s="234"/>
      <c r="H1373" s="237">
        <v>1</v>
      </c>
      <c r="I1373" s="238"/>
      <c r="J1373" s="234"/>
      <c r="K1373" s="234"/>
      <c r="L1373" s="239"/>
      <c r="M1373" s="240"/>
      <c r="N1373" s="241"/>
      <c r="O1373" s="241"/>
      <c r="P1373" s="241"/>
      <c r="Q1373" s="241"/>
      <c r="R1373" s="241"/>
      <c r="S1373" s="241"/>
      <c r="T1373" s="242"/>
      <c r="AT1373" s="243" t="s">
        <v>211</v>
      </c>
      <c r="AU1373" s="243" t="s">
        <v>82</v>
      </c>
      <c r="AV1373" s="14" t="s">
        <v>84</v>
      </c>
      <c r="AW1373" s="14" t="s">
        <v>31</v>
      </c>
      <c r="AX1373" s="14" t="s">
        <v>75</v>
      </c>
      <c r="AY1373" s="243" t="s">
        <v>203</v>
      </c>
    </row>
    <row r="1374" spans="1:65" s="15" customFormat="1" ht="11.25">
      <c r="B1374" s="261"/>
      <c r="C1374" s="262"/>
      <c r="D1374" s="224" t="s">
        <v>211</v>
      </c>
      <c r="E1374" s="263" t="s">
        <v>1</v>
      </c>
      <c r="F1374" s="264" t="s">
        <v>5614</v>
      </c>
      <c r="G1374" s="262"/>
      <c r="H1374" s="265">
        <v>1</v>
      </c>
      <c r="I1374" s="266"/>
      <c r="J1374" s="262"/>
      <c r="K1374" s="262"/>
      <c r="L1374" s="267"/>
      <c r="M1374" s="268"/>
      <c r="N1374" s="269"/>
      <c r="O1374" s="269"/>
      <c r="P1374" s="269"/>
      <c r="Q1374" s="269"/>
      <c r="R1374" s="269"/>
      <c r="S1374" s="269"/>
      <c r="T1374" s="270"/>
      <c r="AT1374" s="271" t="s">
        <v>211</v>
      </c>
      <c r="AU1374" s="271" t="s">
        <v>82</v>
      </c>
      <c r="AV1374" s="15" t="s">
        <v>209</v>
      </c>
      <c r="AW1374" s="15" t="s">
        <v>31</v>
      </c>
      <c r="AX1374" s="15" t="s">
        <v>82</v>
      </c>
      <c r="AY1374" s="271" t="s">
        <v>203</v>
      </c>
    </row>
    <row r="1375" spans="1:65" s="2" customFormat="1" ht="33" customHeight="1">
      <c r="A1375" s="35"/>
      <c r="B1375" s="36"/>
      <c r="C1375" s="209" t="s">
        <v>3817</v>
      </c>
      <c r="D1375" s="209" t="s">
        <v>205</v>
      </c>
      <c r="E1375" s="210" t="s">
        <v>7057</v>
      </c>
      <c r="F1375" s="211" t="s">
        <v>7058</v>
      </c>
      <c r="G1375" s="212" t="s">
        <v>208</v>
      </c>
      <c r="H1375" s="213">
        <v>1</v>
      </c>
      <c r="I1375" s="214"/>
      <c r="J1375" s="215">
        <f>ROUND(I1375*H1375,2)</f>
        <v>0</v>
      </c>
      <c r="K1375" s="211" t="s">
        <v>1</v>
      </c>
      <c r="L1375" s="40"/>
      <c r="M1375" s="216" t="s">
        <v>1</v>
      </c>
      <c r="N1375" s="217" t="s">
        <v>40</v>
      </c>
      <c r="O1375" s="72"/>
      <c r="P1375" s="218">
        <f>O1375*H1375</f>
        <v>0</v>
      </c>
      <c r="Q1375" s="218">
        <v>0</v>
      </c>
      <c r="R1375" s="218">
        <f>Q1375*H1375</f>
        <v>0</v>
      </c>
      <c r="S1375" s="218">
        <v>0</v>
      </c>
      <c r="T1375" s="219">
        <f>S1375*H1375</f>
        <v>0</v>
      </c>
      <c r="U1375" s="35"/>
      <c r="V1375" s="35"/>
      <c r="W1375" s="35"/>
      <c r="X1375" s="35"/>
      <c r="Y1375" s="35"/>
      <c r="Z1375" s="35"/>
      <c r="AA1375" s="35"/>
      <c r="AB1375" s="35"/>
      <c r="AC1375" s="35"/>
      <c r="AD1375" s="35"/>
      <c r="AE1375" s="35"/>
      <c r="AR1375" s="220" t="s">
        <v>209</v>
      </c>
      <c r="AT1375" s="220" t="s">
        <v>205</v>
      </c>
      <c r="AU1375" s="220" t="s">
        <v>82</v>
      </c>
      <c r="AY1375" s="18" t="s">
        <v>203</v>
      </c>
      <c r="BE1375" s="221">
        <f>IF(N1375="základní",J1375,0)</f>
        <v>0</v>
      </c>
      <c r="BF1375" s="221">
        <f>IF(N1375="snížená",J1375,0)</f>
        <v>0</v>
      </c>
      <c r="BG1375" s="221">
        <f>IF(N1375="zákl. přenesená",J1375,0)</f>
        <v>0</v>
      </c>
      <c r="BH1375" s="221">
        <f>IF(N1375="sníž. přenesená",J1375,0)</f>
        <v>0</v>
      </c>
      <c r="BI1375" s="221">
        <f>IF(N1375="nulová",J1375,0)</f>
        <v>0</v>
      </c>
      <c r="BJ1375" s="18" t="s">
        <v>82</v>
      </c>
      <c r="BK1375" s="221">
        <f>ROUND(I1375*H1375,2)</f>
        <v>0</v>
      </c>
      <c r="BL1375" s="18" t="s">
        <v>209</v>
      </c>
      <c r="BM1375" s="220" t="s">
        <v>7059</v>
      </c>
    </row>
    <row r="1376" spans="1:65" s="13" customFormat="1" ht="22.5">
      <c r="B1376" s="222"/>
      <c r="C1376" s="223"/>
      <c r="D1376" s="224" t="s">
        <v>211</v>
      </c>
      <c r="E1376" s="225" t="s">
        <v>1</v>
      </c>
      <c r="F1376" s="226" t="s">
        <v>6769</v>
      </c>
      <c r="G1376" s="223"/>
      <c r="H1376" s="225" t="s">
        <v>1</v>
      </c>
      <c r="I1376" s="227"/>
      <c r="J1376" s="223"/>
      <c r="K1376" s="223"/>
      <c r="L1376" s="228"/>
      <c r="M1376" s="229"/>
      <c r="N1376" s="230"/>
      <c r="O1376" s="230"/>
      <c r="P1376" s="230"/>
      <c r="Q1376" s="230"/>
      <c r="R1376" s="230"/>
      <c r="S1376" s="230"/>
      <c r="T1376" s="231"/>
      <c r="AT1376" s="232" t="s">
        <v>211</v>
      </c>
      <c r="AU1376" s="232" t="s">
        <v>82</v>
      </c>
      <c r="AV1376" s="13" t="s">
        <v>82</v>
      </c>
      <c r="AW1376" s="13" t="s">
        <v>31</v>
      </c>
      <c r="AX1376" s="13" t="s">
        <v>75</v>
      </c>
      <c r="AY1376" s="232" t="s">
        <v>203</v>
      </c>
    </row>
    <row r="1377" spans="1:65" s="13" customFormat="1" ht="33.75">
      <c r="B1377" s="222"/>
      <c r="C1377" s="223"/>
      <c r="D1377" s="224" t="s">
        <v>211</v>
      </c>
      <c r="E1377" s="225" t="s">
        <v>1</v>
      </c>
      <c r="F1377" s="226" t="s">
        <v>6770</v>
      </c>
      <c r="G1377" s="223"/>
      <c r="H1377" s="225" t="s">
        <v>1</v>
      </c>
      <c r="I1377" s="227"/>
      <c r="J1377" s="223"/>
      <c r="K1377" s="223"/>
      <c r="L1377" s="228"/>
      <c r="M1377" s="229"/>
      <c r="N1377" s="230"/>
      <c r="O1377" s="230"/>
      <c r="P1377" s="230"/>
      <c r="Q1377" s="230"/>
      <c r="R1377" s="230"/>
      <c r="S1377" s="230"/>
      <c r="T1377" s="231"/>
      <c r="AT1377" s="232" t="s">
        <v>211</v>
      </c>
      <c r="AU1377" s="232" t="s">
        <v>82</v>
      </c>
      <c r="AV1377" s="13" t="s">
        <v>82</v>
      </c>
      <c r="AW1377" s="13" t="s">
        <v>31</v>
      </c>
      <c r="AX1377" s="13" t="s">
        <v>75</v>
      </c>
      <c r="AY1377" s="232" t="s">
        <v>203</v>
      </c>
    </row>
    <row r="1378" spans="1:65" s="13" customFormat="1" ht="11.25">
      <c r="B1378" s="222"/>
      <c r="C1378" s="223"/>
      <c r="D1378" s="224" t="s">
        <v>211</v>
      </c>
      <c r="E1378" s="225" t="s">
        <v>1</v>
      </c>
      <c r="F1378" s="226" t="s">
        <v>6771</v>
      </c>
      <c r="G1378" s="223"/>
      <c r="H1378" s="225" t="s">
        <v>1</v>
      </c>
      <c r="I1378" s="227"/>
      <c r="J1378" s="223"/>
      <c r="K1378" s="223"/>
      <c r="L1378" s="228"/>
      <c r="M1378" s="229"/>
      <c r="N1378" s="230"/>
      <c r="O1378" s="230"/>
      <c r="P1378" s="230"/>
      <c r="Q1378" s="230"/>
      <c r="R1378" s="230"/>
      <c r="S1378" s="230"/>
      <c r="T1378" s="231"/>
      <c r="AT1378" s="232" t="s">
        <v>211</v>
      </c>
      <c r="AU1378" s="232" t="s">
        <v>82</v>
      </c>
      <c r="AV1378" s="13" t="s">
        <v>82</v>
      </c>
      <c r="AW1378" s="13" t="s">
        <v>31</v>
      </c>
      <c r="AX1378" s="13" t="s">
        <v>75</v>
      </c>
      <c r="AY1378" s="232" t="s">
        <v>203</v>
      </c>
    </row>
    <row r="1379" spans="1:65" s="13" customFormat="1" ht="22.5">
      <c r="B1379" s="222"/>
      <c r="C1379" s="223"/>
      <c r="D1379" s="224" t="s">
        <v>211</v>
      </c>
      <c r="E1379" s="225" t="s">
        <v>1</v>
      </c>
      <c r="F1379" s="226" t="s">
        <v>6772</v>
      </c>
      <c r="G1379" s="223"/>
      <c r="H1379" s="225" t="s">
        <v>1</v>
      </c>
      <c r="I1379" s="227"/>
      <c r="J1379" s="223"/>
      <c r="K1379" s="223"/>
      <c r="L1379" s="228"/>
      <c r="M1379" s="229"/>
      <c r="N1379" s="230"/>
      <c r="O1379" s="230"/>
      <c r="P1379" s="230"/>
      <c r="Q1379" s="230"/>
      <c r="R1379" s="230"/>
      <c r="S1379" s="230"/>
      <c r="T1379" s="231"/>
      <c r="AT1379" s="232" t="s">
        <v>211</v>
      </c>
      <c r="AU1379" s="232" t="s">
        <v>82</v>
      </c>
      <c r="AV1379" s="13" t="s">
        <v>82</v>
      </c>
      <c r="AW1379" s="13" t="s">
        <v>31</v>
      </c>
      <c r="AX1379" s="13" t="s">
        <v>75</v>
      </c>
      <c r="AY1379" s="232" t="s">
        <v>203</v>
      </c>
    </row>
    <row r="1380" spans="1:65" s="13" customFormat="1" ht="11.25">
      <c r="B1380" s="222"/>
      <c r="C1380" s="223"/>
      <c r="D1380" s="224" t="s">
        <v>211</v>
      </c>
      <c r="E1380" s="225" t="s">
        <v>1</v>
      </c>
      <c r="F1380" s="226" t="s">
        <v>6773</v>
      </c>
      <c r="G1380" s="223"/>
      <c r="H1380" s="225" t="s">
        <v>1</v>
      </c>
      <c r="I1380" s="227"/>
      <c r="J1380" s="223"/>
      <c r="K1380" s="223"/>
      <c r="L1380" s="228"/>
      <c r="M1380" s="229"/>
      <c r="N1380" s="230"/>
      <c r="O1380" s="230"/>
      <c r="P1380" s="230"/>
      <c r="Q1380" s="230"/>
      <c r="R1380" s="230"/>
      <c r="S1380" s="230"/>
      <c r="T1380" s="231"/>
      <c r="AT1380" s="232" t="s">
        <v>211</v>
      </c>
      <c r="AU1380" s="232" t="s">
        <v>82</v>
      </c>
      <c r="AV1380" s="13" t="s">
        <v>82</v>
      </c>
      <c r="AW1380" s="13" t="s">
        <v>31</v>
      </c>
      <c r="AX1380" s="13" t="s">
        <v>75</v>
      </c>
      <c r="AY1380" s="232" t="s">
        <v>203</v>
      </c>
    </row>
    <row r="1381" spans="1:65" s="13" customFormat="1" ht="33.75">
      <c r="B1381" s="222"/>
      <c r="C1381" s="223"/>
      <c r="D1381" s="224" t="s">
        <v>211</v>
      </c>
      <c r="E1381" s="225" t="s">
        <v>1</v>
      </c>
      <c r="F1381" s="226" t="s">
        <v>6774</v>
      </c>
      <c r="G1381" s="223"/>
      <c r="H1381" s="225" t="s">
        <v>1</v>
      </c>
      <c r="I1381" s="227"/>
      <c r="J1381" s="223"/>
      <c r="K1381" s="223"/>
      <c r="L1381" s="228"/>
      <c r="M1381" s="229"/>
      <c r="N1381" s="230"/>
      <c r="O1381" s="230"/>
      <c r="P1381" s="230"/>
      <c r="Q1381" s="230"/>
      <c r="R1381" s="230"/>
      <c r="S1381" s="230"/>
      <c r="T1381" s="231"/>
      <c r="AT1381" s="232" t="s">
        <v>211</v>
      </c>
      <c r="AU1381" s="232" t="s">
        <v>82</v>
      </c>
      <c r="AV1381" s="13" t="s">
        <v>82</v>
      </c>
      <c r="AW1381" s="13" t="s">
        <v>31</v>
      </c>
      <c r="AX1381" s="13" t="s">
        <v>75</v>
      </c>
      <c r="AY1381" s="232" t="s">
        <v>203</v>
      </c>
    </row>
    <row r="1382" spans="1:65" s="13" customFormat="1" ht="22.5">
      <c r="B1382" s="222"/>
      <c r="C1382" s="223"/>
      <c r="D1382" s="224" t="s">
        <v>211</v>
      </c>
      <c r="E1382" s="225" t="s">
        <v>1</v>
      </c>
      <c r="F1382" s="226" t="s">
        <v>6775</v>
      </c>
      <c r="G1382" s="223"/>
      <c r="H1382" s="225" t="s">
        <v>1</v>
      </c>
      <c r="I1382" s="227"/>
      <c r="J1382" s="223"/>
      <c r="K1382" s="223"/>
      <c r="L1382" s="228"/>
      <c r="M1382" s="229"/>
      <c r="N1382" s="230"/>
      <c r="O1382" s="230"/>
      <c r="P1382" s="230"/>
      <c r="Q1382" s="230"/>
      <c r="R1382" s="230"/>
      <c r="S1382" s="230"/>
      <c r="T1382" s="231"/>
      <c r="AT1382" s="232" t="s">
        <v>211</v>
      </c>
      <c r="AU1382" s="232" t="s">
        <v>82</v>
      </c>
      <c r="AV1382" s="13" t="s">
        <v>82</v>
      </c>
      <c r="AW1382" s="13" t="s">
        <v>31</v>
      </c>
      <c r="AX1382" s="13" t="s">
        <v>75</v>
      </c>
      <c r="AY1382" s="232" t="s">
        <v>203</v>
      </c>
    </row>
    <row r="1383" spans="1:65" s="13" customFormat="1" ht="11.25">
      <c r="B1383" s="222"/>
      <c r="C1383" s="223"/>
      <c r="D1383" s="224" t="s">
        <v>211</v>
      </c>
      <c r="E1383" s="225" t="s">
        <v>1</v>
      </c>
      <c r="F1383" s="226" t="s">
        <v>6776</v>
      </c>
      <c r="G1383" s="223"/>
      <c r="H1383" s="225" t="s">
        <v>1</v>
      </c>
      <c r="I1383" s="227"/>
      <c r="J1383" s="223"/>
      <c r="K1383" s="223"/>
      <c r="L1383" s="228"/>
      <c r="M1383" s="229"/>
      <c r="N1383" s="230"/>
      <c r="O1383" s="230"/>
      <c r="P1383" s="230"/>
      <c r="Q1383" s="230"/>
      <c r="R1383" s="230"/>
      <c r="S1383" s="230"/>
      <c r="T1383" s="231"/>
      <c r="AT1383" s="232" t="s">
        <v>211</v>
      </c>
      <c r="AU1383" s="232" t="s">
        <v>82</v>
      </c>
      <c r="AV1383" s="13" t="s">
        <v>82</v>
      </c>
      <c r="AW1383" s="13" t="s">
        <v>31</v>
      </c>
      <c r="AX1383" s="13" t="s">
        <v>75</v>
      </c>
      <c r="AY1383" s="232" t="s">
        <v>203</v>
      </c>
    </row>
    <row r="1384" spans="1:65" s="13" customFormat="1" ht="11.25">
      <c r="B1384" s="222"/>
      <c r="C1384" s="223"/>
      <c r="D1384" s="224" t="s">
        <v>211</v>
      </c>
      <c r="E1384" s="225" t="s">
        <v>1</v>
      </c>
      <c r="F1384" s="226" t="s">
        <v>6777</v>
      </c>
      <c r="G1384" s="223"/>
      <c r="H1384" s="225" t="s">
        <v>1</v>
      </c>
      <c r="I1384" s="227"/>
      <c r="J1384" s="223"/>
      <c r="K1384" s="223"/>
      <c r="L1384" s="228"/>
      <c r="M1384" s="229"/>
      <c r="N1384" s="230"/>
      <c r="O1384" s="230"/>
      <c r="P1384" s="230"/>
      <c r="Q1384" s="230"/>
      <c r="R1384" s="230"/>
      <c r="S1384" s="230"/>
      <c r="T1384" s="231"/>
      <c r="AT1384" s="232" t="s">
        <v>211</v>
      </c>
      <c r="AU1384" s="232" t="s">
        <v>82</v>
      </c>
      <c r="AV1384" s="13" t="s">
        <v>82</v>
      </c>
      <c r="AW1384" s="13" t="s">
        <v>31</v>
      </c>
      <c r="AX1384" s="13" t="s">
        <v>75</v>
      </c>
      <c r="AY1384" s="232" t="s">
        <v>203</v>
      </c>
    </row>
    <row r="1385" spans="1:65" s="13" customFormat="1" ht="11.25">
      <c r="B1385" s="222"/>
      <c r="C1385" s="223"/>
      <c r="D1385" s="224" t="s">
        <v>211</v>
      </c>
      <c r="E1385" s="225" t="s">
        <v>1</v>
      </c>
      <c r="F1385" s="226" t="s">
        <v>6965</v>
      </c>
      <c r="G1385" s="223"/>
      <c r="H1385" s="225" t="s">
        <v>1</v>
      </c>
      <c r="I1385" s="227"/>
      <c r="J1385" s="223"/>
      <c r="K1385" s="223"/>
      <c r="L1385" s="228"/>
      <c r="M1385" s="229"/>
      <c r="N1385" s="230"/>
      <c r="O1385" s="230"/>
      <c r="P1385" s="230"/>
      <c r="Q1385" s="230"/>
      <c r="R1385" s="230"/>
      <c r="S1385" s="230"/>
      <c r="T1385" s="231"/>
      <c r="AT1385" s="232" t="s">
        <v>211</v>
      </c>
      <c r="AU1385" s="232" t="s">
        <v>82</v>
      </c>
      <c r="AV1385" s="13" t="s">
        <v>82</v>
      </c>
      <c r="AW1385" s="13" t="s">
        <v>31</v>
      </c>
      <c r="AX1385" s="13" t="s">
        <v>75</v>
      </c>
      <c r="AY1385" s="232" t="s">
        <v>203</v>
      </c>
    </row>
    <row r="1386" spans="1:65" s="14" customFormat="1" ht="11.25">
      <c r="B1386" s="233"/>
      <c r="C1386" s="234"/>
      <c r="D1386" s="224" t="s">
        <v>211</v>
      </c>
      <c r="E1386" s="235" t="s">
        <v>1</v>
      </c>
      <c r="F1386" s="236" t="s">
        <v>82</v>
      </c>
      <c r="G1386" s="234"/>
      <c r="H1386" s="237">
        <v>1</v>
      </c>
      <c r="I1386" s="238"/>
      <c r="J1386" s="234"/>
      <c r="K1386" s="234"/>
      <c r="L1386" s="239"/>
      <c r="M1386" s="240"/>
      <c r="N1386" s="241"/>
      <c r="O1386" s="241"/>
      <c r="P1386" s="241"/>
      <c r="Q1386" s="241"/>
      <c r="R1386" s="241"/>
      <c r="S1386" s="241"/>
      <c r="T1386" s="242"/>
      <c r="AT1386" s="243" t="s">
        <v>211</v>
      </c>
      <c r="AU1386" s="243" t="s">
        <v>82</v>
      </c>
      <c r="AV1386" s="14" t="s">
        <v>84</v>
      </c>
      <c r="AW1386" s="14" t="s">
        <v>31</v>
      </c>
      <c r="AX1386" s="14" t="s">
        <v>75</v>
      </c>
      <c r="AY1386" s="243" t="s">
        <v>203</v>
      </c>
    </row>
    <row r="1387" spans="1:65" s="15" customFormat="1" ht="11.25">
      <c r="B1387" s="261"/>
      <c r="C1387" s="262"/>
      <c r="D1387" s="224" t="s">
        <v>211</v>
      </c>
      <c r="E1387" s="263" t="s">
        <v>1</v>
      </c>
      <c r="F1387" s="264" t="s">
        <v>5614</v>
      </c>
      <c r="G1387" s="262"/>
      <c r="H1387" s="265">
        <v>1</v>
      </c>
      <c r="I1387" s="266"/>
      <c r="J1387" s="262"/>
      <c r="K1387" s="262"/>
      <c r="L1387" s="267"/>
      <c r="M1387" s="268"/>
      <c r="N1387" s="269"/>
      <c r="O1387" s="269"/>
      <c r="P1387" s="269"/>
      <c r="Q1387" s="269"/>
      <c r="R1387" s="269"/>
      <c r="S1387" s="269"/>
      <c r="T1387" s="270"/>
      <c r="AT1387" s="271" t="s">
        <v>211</v>
      </c>
      <c r="AU1387" s="271" t="s">
        <v>82</v>
      </c>
      <c r="AV1387" s="15" t="s">
        <v>209</v>
      </c>
      <c r="AW1387" s="15" t="s">
        <v>31</v>
      </c>
      <c r="AX1387" s="15" t="s">
        <v>82</v>
      </c>
      <c r="AY1387" s="271" t="s">
        <v>203</v>
      </c>
    </row>
    <row r="1388" spans="1:65" s="2" customFormat="1" ht="16.5" customHeight="1">
      <c r="A1388" s="35"/>
      <c r="B1388" s="36"/>
      <c r="C1388" s="209" t="s">
        <v>3824</v>
      </c>
      <c r="D1388" s="209" t="s">
        <v>205</v>
      </c>
      <c r="E1388" s="210" t="s">
        <v>7060</v>
      </c>
      <c r="F1388" s="211" t="s">
        <v>6788</v>
      </c>
      <c r="G1388" s="212" t="s">
        <v>828</v>
      </c>
      <c r="H1388" s="213">
        <v>93</v>
      </c>
      <c r="I1388" s="214"/>
      <c r="J1388" s="215">
        <f>ROUND(I1388*H1388,2)</f>
        <v>0</v>
      </c>
      <c r="K1388" s="211" t="s">
        <v>1</v>
      </c>
      <c r="L1388" s="40"/>
      <c r="M1388" s="216" t="s">
        <v>1</v>
      </c>
      <c r="N1388" s="217" t="s">
        <v>40</v>
      </c>
      <c r="O1388" s="72"/>
      <c r="P1388" s="218">
        <f>O1388*H1388</f>
        <v>0</v>
      </c>
      <c r="Q1388" s="218">
        <v>0</v>
      </c>
      <c r="R1388" s="218">
        <f>Q1388*H1388</f>
        <v>0</v>
      </c>
      <c r="S1388" s="218">
        <v>0</v>
      </c>
      <c r="T1388" s="219">
        <f>S1388*H1388</f>
        <v>0</v>
      </c>
      <c r="U1388" s="35"/>
      <c r="V1388" s="35"/>
      <c r="W1388" s="35"/>
      <c r="X1388" s="35"/>
      <c r="Y1388" s="35"/>
      <c r="Z1388" s="35"/>
      <c r="AA1388" s="35"/>
      <c r="AB1388" s="35"/>
      <c r="AC1388" s="35"/>
      <c r="AD1388" s="35"/>
      <c r="AE1388" s="35"/>
      <c r="AR1388" s="220" t="s">
        <v>209</v>
      </c>
      <c r="AT1388" s="220" t="s">
        <v>205</v>
      </c>
      <c r="AU1388" s="220" t="s">
        <v>82</v>
      </c>
      <c r="AY1388" s="18" t="s">
        <v>203</v>
      </c>
      <c r="BE1388" s="221">
        <f>IF(N1388="základní",J1388,0)</f>
        <v>0</v>
      </c>
      <c r="BF1388" s="221">
        <f>IF(N1388="snížená",J1388,0)</f>
        <v>0</v>
      </c>
      <c r="BG1388" s="221">
        <f>IF(N1388="zákl. přenesená",J1388,0)</f>
        <v>0</v>
      </c>
      <c r="BH1388" s="221">
        <f>IF(N1388="sníž. přenesená",J1388,0)</f>
        <v>0</v>
      </c>
      <c r="BI1388" s="221">
        <f>IF(N1388="nulová",J1388,0)</f>
        <v>0</v>
      </c>
      <c r="BJ1388" s="18" t="s">
        <v>82</v>
      </c>
      <c r="BK1388" s="221">
        <f>ROUND(I1388*H1388,2)</f>
        <v>0</v>
      </c>
      <c r="BL1388" s="18" t="s">
        <v>209</v>
      </c>
      <c r="BM1388" s="220" t="s">
        <v>7061</v>
      </c>
    </row>
    <row r="1389" spans="1:65" s="13" customFormat="1" ht="11.25">
      <c r="B1389" s="222"/>
      <c r="C1389" s="223"/>
      <c r="D1389" s="224" t="s">
        <v>211</v>
      </c>
      <c r="E1389" s="225" t="s">
        <v>1</v>
      </c>
      <c r="F1389" s="226" t="s">
        <v>6965</v>
      </c>
      <c r="G1389" s="223"/>
      <c r="H1389" s="225" t="s">
        <v>1</v>
      </c>
      <c r="I1389" s="227"/>
      <c r="J1389" s="223"/>
      <c r="K1389" s="223"/>
      <c r="L1389" s="228"/>
      <c r="M1389" s="229"/>
      <c r="N1389" s="230"/>
      <c r="O1389" s="230"/>
      <c r="P1389" s="230"/>
      <c r="Q1389" s="230"/>
      <c r="R1389" s="230"/>
      <c r="S1389" s="230"/>
      <c r="T1389" s="231"/>
      <c r="AT1389" s="232" t="s">
        <v>211</v>
      </c>
      <c r="AU1389" s="232" t="s">
        <v>82</v>
      </c>
      <c r="AV1389" s="13" t="s">
        <v>82</v>
      </c>
      <c r="AW1389" s="13" t="s">
        <v>31</v>
      </c>
      <c r="AX1389" s="13" t="s">
        <v>75</v>
      </c>
      <c r="AY1389" s="232" t="s">
        <v>203</v>
      </c>
    </row>
    <row r="1390" spans="1:65" s="14" customFormat="1" ht="11.25">
      <c r="B1390" s="233"/>
      <c r="C1390" s="234"/>
      <c r="D1390" s="224" t="s">
        <v>211</v>
      </c>
      <c r="E1390" s="235" t="s">
        <v>1</v>
      </c>
      <c r="F1390" s="236" t="s">
        <v>2432</v>
      </c>
      <c r="G1390" s="234"/>
      <c r="H1390" s="237">
        <v>93</v>
      </c>
      <c r="I1390" s="238"/>
      <c r="J1390" s="234"/>
      <c r="K1390" s="234"/>
      <c r="L1390" s="239"/>
      <c r="M1390" s="240"/>
      <c r="N1390" s="241"/>
      <c r="O1390" s="241"/>
      <c r="P1390" s="241"/>
      <c r="Q1390" s="241"/>
      <c r="R1390" s="241"/>
      <c r="S1390" s="241"/>
      <c r="T1390" s="242"/>
      <c r="AT1390" s="243" t="s">
        <v>211</v>
      </c>
      <c r="AU1390" s="243" t="s">
        <v>82</v>
      </c>
      <c r="AV1390" s="14" t="s">
        <v>84</v>
      </c>
      <c r="AW1390" s="14" t="s">
        <v>31</v>
      </c>
      <c r="AX1390" s="14" t="s">
        <v>75</v>
      </c>
      <c r="AY1390" s="243" t="s">
        <v>203</v>
      </c>
    </row>
    <row r="1391" spans="1:65" s="15" customFormat="1" ht="11.25">
      <c r="B1391" s="261"/>
      <c r="C1391" s="262"/>
      <c r="D1391" s="224" t="s">
        <v>211</v>
      </c>
      <c r="E1391" s="263" t="s">
        <v>1</v>
      </c>
      <c r="F1391" s="264" t="s">
        <v>5614</v>
      </c>
      <c r="G1391" s="262"/>
      <c r="H1391" s="265">
        <v>93</v>
      </c>
      <c r="I1391" s="266"/>
      <c r="J1391" s="262"/>
      <c r="K1391" s="262"/>
      <c r="L1391" s="267"/>
      <c r="M1391" s="268"/>
      <c r="N1391" s="269"/>
      <c r="O1391" s="269"/>
      <c r="P1391" s="269"/>
      <c r="Q1391" s="269"/>
      <c r="R1391" s="269"/>
      <c r="S1391" s="269"/>
      <c r="T1391" s="270"/>
      <c r="AT1391" s="271" t="s">
        <v>211</v>
      </c>
      <c r="AU1391" s="271" t="s">
        <v>82</v>
      </c>
      <c r="AV1391" s="15" t="s">
        <v>209</v>
      </c>
      <c r="AW1391" s="15" t="s">
        <v>31</v>
      </c>
      <c r="AX1391" s="15" t="s">
        <v>82</v>
      </c>
      <c r="AY1391" s="271" t="s">
        <v>203</v>
      </c>
    </row>
    <row r="1392" spans="1:65" s="2" customFormat="1" ht="16.5" customHeight="1">
      <c r="A1392" s="35"/>
      <c r="B1392" s="36"/>
      <c r="C1392" s="209" t="s">
        <v>3829</v>
      </c>
      <c r="D1392" s="209" t="s">
        <v>205</v>
      </c>
      <c r="E1392" s="210" t="s">
        <v>7062</v>
      </c>
      <c r="F1392" s="211" t="s">
        <v>6790</v>
      </c>
      <c r="G1392" s="212" t="s">
        <v>828</v>
      </c>
      <c r="H1392" s="213">
        <v>34.5</v>
      </c>
      <c r="I1392" s="214"/>
      <c r="J1392" s="215">
        <f>ROUND(I1392*H1392,2)</f>
        <v>0</v>
      </c>
      <c r="K1392" s="211" t="s">
        <v>1</v>
      </c>
      <c r="L1392" s="40"/>
      <c r="M1392" s="216" t="s">
        <v>1</v>
      </c>
      <c r="N1392" s="217" t="s">
        <v>40</v>
      </c>
      <c r="O1392" s="72"/>
      <c r="P1392" s="218">
        <f>O1392*H1392</f>
        <v>0</v>
      </c>
      <c r="Q1392" s="218">
        <v>0</v>
      </c>
      <c r="R1392" s="218">
        <f>Q1392*H1392</f>
        <v>0</v>
      </c>
      <c r="S1392" s="218">
        <v>0</v>
      </c>
      <c r="T1392" s="219">
        <f>S1392*H1392</f>
        <v>0</v>
      </c>
      <c r="U1392" s="35"/>
      <c r="V1392" s="35"/>
      <c r="W1392" s="35"/>
      <c r="X1392" s="35"/>
      <c r="Y1392" s="35"/>
      <c r="Z1392" s="35"/>
      <c r="AA1392" s="35"/>
      <c r="AB1392" s="35"/>
      <c r="AC1392" s="35"/>
      <c r="AD1392" s="35"/>
      <c r="AE1392" s="35"/>
      <c r="AR1392" s="220" t="s">
        <v>209</v>
      </c>
      <c r="AT1392" s="220" t="s">
        <v>205</v>
      </c>
      <c r="AU1392" s="220" t="s">
        <v>82</v>
      </c>
      <c r="AY1392" s="18" t="s">
        <v>203</v>
      </c>
      <c r="BE1392" s="221">
        <f>IF(N1392="základní",J1392,0)</f>
        <v>0</v>
      </c>
      <c r="BF1392" s="221">
        <f>IF(N1392="snížená",J1392,0)</f>
        <v>0</v>
      </c>
      <c r="BG1392" s="221">
        <f>IF(N1392="zákl. přenesená",J1392,0)</f>
        <v>0</v>
      </c>
      <c r="BH1392" s="221">
        <f>IF(N1392="sníž. přenesená",J1392,0)</f>
        <v>0</v>
      </c>
      <c r="BI1392" s="221">
        <f>IF(N1392="nulová",J1392,0)</f>
        <v>0</v>
      </c>
      <c r="BJ1392" s="18" t="s">
        <v>82</v>
      </c>
      <c r="BK1392" s="221">
        <f>ROUND(I1392*H1392,2)</f>
        <v>0</v>
      </c>
      <c r="BL1392" s="18" t="s">
        <v>209</v>
      </c>
      <c r="BM1392" s="220" t="s">
        <v>7063</v>
      </c>
    </row>
    <row r="1393" spans="1:65" s="13" customFormat="1" ht="11.25">
      <c r="B1393" s="222"/>
      <c r="C1393" s="223"/>
      <c r="D1393" s="224" t="s">
        <v>211</v>
      </c>
      <c r="E1393" s="225" t="s">
        <v>1</v>
      </c>
      <c r="F1393" s="226" t="s">
        <v>6965</v>
      </c>
      <c r="G1393" s="223"/>
      <c r="H1393" s="225" t="s">
        <v>1</v>
      </c>
      <c r="I1393" s="227"/>
      <c r="J1393" s="223"/>
      <c r="K1393" s="223"/>
      <c r="L1393" s="228"/>
      <c r="M1393" s="229"/>
      <c r="N1393" s="230"/>
      <c r="O1393" s="230"/>
      <c r="P1393" s="230"/>
      <c r="Q1393" s="230"/>
      <c r="R1393" s="230"/>
      <c r="S1393" s="230"/>
      <c r="T1393" s="231"/>
      <c r="AT1393" s="232" t="s">
        <v>211</v>
      </c>
      <c r="AU1393" s="232" t="s">
        <v>82</v>
      </c>
      <c r="AV1393" s="13" t="s">
        <v>82</v>
      </c>
      <c r="AW1393" s="13" t="s">
        <v>31</v>
      </c>
      <c r="AX1393" s="13" t="s">
        <v>75</v>
      </c>
      <c r="AY1393" s="232" t="s">
        <v>203</v>
      </c>
    </row>
    <row r="1394" spans="1:65" s="14" customFormat="1" ht="11.25">
      <c r="B1394" s="233"/>
      <c r="C1394" s="234"/>
      <c r="D1394" s="224" t="s">
        <v>211</v>
      </c>
      <c r="E1394" s="235" t="s">
        <v>1</v>
      </c>
      <c r="F1394" s="236" t="s">
        <v>7064</v>
      </c>
      <c r="G1394" s="234"/>
      <c r="H1394" s="237">
        <v>34.5</v>
      </c>
      <c r="I1394" s="238"/>
      <c r="J1394" s="234"/>
      <c r="K1394" s="234"/>
      <c r="L1394" s="239"/>
      <c r="M1394" s="240"/>
      <c r="N1394" s="241"/>
      <c r="O1394" s="241"/>
      <c r="P1394" s="241"/>
      <c r="Q1394" s="241"/>
      <c r="R1394" s="241"/>
      <c r="S1394" s="241"/>
      <c r="T1394" s="242"/>
      <c r="AT1394" s="243" t="s">
        <v>211</v>
      </c>
      <c r="AU1394" s="243" t="s">
        <v>82</v>
      </c>
      <c r="AV1394" s="14" t="s">
        <v>84</v>
      </c>
      <c r="AW1394" s="14" t="s">
        <v>31</v>
      </c>
      <c r="AX1394" s="14" t="s">
        <v>75</v>
      </c>
      <c r="AY1394" s="243" t="s">
        <v>203</v>
      </c>
    </row>
    <row r="1395" spans="1:65" s="15" customFormat="1" ht="11.25">
      <c r="B1395" s="261"/>
      <c r="C1395" s="262"/>
      <c r="D1395" s="224" t="s">
        <v>211</v>
      </c>
      <c r="E1395" s="263" t="s">
        <v>1</v>
      </c>
      <c r="F1395" s="264" t="s">
        <v>5614</v>
      </c>
      <c r="G1395" s="262"/>
      <c r="H1395" s="265">
        <v>34.5</v>
      </c>
      <c r="I1395" s="266"/>
      <c r="J1395" s="262"/>
      <c r="K1395" s="262"/>
      <c r="L1395" s="267"/>
      <c r="M1395" s="268"/>
      <c r="N1395" s="269"/>
      <c r="O1395" s="269"/>
      <c r="P1395" s="269"/>
      <c r="Q1395" s="269"/>
      <c r="R1395" s="269"/>
      <c r="S1395" s="269"/>
      <c r="T1395" s="270"/>
      <c r="AT1395" s="271" t="s">
        <v>211</v>
      </c>
      <c r="AU1395" s="271" t="s">
        <v>82</v>
      </c>
      <c r="AV1395" s="15" t="s">
        <v>209</v>
      </c>
      <c r="AW1395" s="15" t="s">
        <v>31</v>
      </c>
      <c r="AX1395" s="15" t="s">
        <v>82</v>
      </c>
      <c r="AY1395" s="271" t="s">
        <v>203</v>
      </c>
    </row>
    <row r="1396" spans="1:65" s="2" customFormat="1" ht="33" customHeight="1">
      <c r="A1396" s="35"/>
      <c r="B1396" s="36"/>
      <c r="C1396" s="209" t="s">
        <v>3833</v>
      </c>
      <c r="D1396" s="209" t="s">
        <v>205</v>
      </c>
      <c r="E1396" s="210" t="s">
        <v>7065</v>
      </c>
      <c r="F1396" s="211" t="s">
        <v>6794</v>
      </c>
      <c r="G1396" s="212" t="s">
        <v>828</v>
      </c>
      <c r="H1396" s="213">
        <v>13</v>
      </c>
      <c r="I1396" s="214"/>
      <c r="J1396" s="215">
        <f>ROUND(I1396*H1396,2)</f>
        <v>0</v>
      </c>
      <c r="K1396" s="211" t="s">
        <v>1</v>
      </c>
      <c r="L1396" s="40"/>
      <c r="M1396" s="216" t="s">
        <v>1</v>
      </c>
      <c r="N1396" s="217" t="s">
        <v>40</v>
      </c>
      <c r="O1396" s="72"/>
      <c r="P1396" s="218">
        <f>O1396*H1396</f>
        <v>0</v>
      </c>
      <c r="Q1396" s="218">
        <v>0</v>
      </c>
      <c r="R1396" s="218">
        <f>Q1396*H1396</f>
        <v>0</v>
      </c>
      <c r="S1396" s="218">
        <v>0</v>
      </c>
      <c r="T1396" s="219">
        <f>S1396*H1396</f>
        <v>0</v>
      </c>
      <c r="U1396" s="35"/>
      <c r="V1396" s="35"/>
      <c r="W1396" s="35"/>
      <c r="X1396" s="35"/>
      <c r="Y1396" s="35"/>
      <c r="Z1396" s="35"/>
      <c r="AA1396" s="35"/>
      <c r="AB1396" s="35"/>
      <c r="AC1396" s="35"/>
      <c r="AD1396" s="35"/>
      <c r="AE1396" s="35"/>
      <c r="AR1396" s="220" t="s">
        <v>209</v>
      </c>
      <c r="AT1396" s="220" t="s">
        <v>205</v>
      </c>
      <c r="AU1396" s="220" t="s">
        <v>82</v>
      </c>
      <c r="AY1396" s="18" t="s">
        <v>203</v>
      </c>
      <c r="BE1396" s="221">
        <f>IF(N1396="základní",J1396,0)</f>
        <v>0</v>
      </c>
      <c r="BF1396" s="221">
        <f>IF(N1396="snížená",J1396,0)</f>
        <v>0</v>
      </c>
      <c r="BG1396" s="221">
        <f>IF(N1396="zákl. přenesená",J1396,0)</f>
        <v>0</v>
      </c>
      <c r="BH1396" s="221">
        <f>IF(N1396="sníž. přenesená",J1396,0)</f>
        <v>0</v>
      </c>
      <c r="BI1396" s="221">
        <f>IF(N1396="nulová",J1396,0)</f>
        <v>0</v>
      </c>
      <c r="BJ1396" s="18" t="s">
        <v>82</v>
      </c>
      <c r="BK1396" s="221">
        <f>ROUND(I1396*H1396,2)</f>
        <v>0</v>
      </c>
      <c r="BL1396" s="18" t="s">
        <v>209</v>
      </c>
      <c r="BM1396" s="220" t="s">
        <v>7066</v>
      </c>
    </row>
    <row r="1397" spans="1:65" s="13" customFormat="1" ht="11.25">
      <c r="B1397" s="222"/>
      <c r="C1397" s="223"/>
      <c r="D1397" s="224" t="s">
        <v>211</v>
      </c>
      <c r="E1397" s="225" t="s">
        <v>1</v>
      </c>
      <c r="F1397" s="226" t="s">
        <v>6965</v>
      </c>
      <c r="G1397" s="223"/>
      <c r="H1397" s="225" t="s">
        <v>1</v>
      </c>
      <c r="I1397" s="227"/>
      <c r="J1397" s="223"/>
      <c r="K1397" s="223"/>
      <c r="L1397" s="228"/>
      <c r="M1397" s="229"/>
      <c r="N1397" s="230"/>
      <c r="O1397" s="230"/>
      <c r="P1397" s="230"/>
      <c r="Q1397" s="230"/>
      <c r="R1397" s="230"/>
      <c r="S1397" s="230"/>
      <c r="T1397" s="231"/>
      <c r="AT1397" s="232" t="s">
        <v>211</v>
      </c>
      <c r="AU1397" s="232" t="s">
        <v>82</v>
      </c>
      <c r="AV1397" s="13" t="s">
        <v>82</v>
      </c>
      <c r="AW1397" s="13" t="s">
        <v>31</v>
      </c>
      <c r="AX1397" s="13" t="s">
        <v>75</v>
      </c>
      <c r="AY1397" s="232" t="s">
        <v>203</v>
      </c>
    </row>
    <row r="1398" spans="1:65" s="14" customFormat="1" ht="11.25">
      <c r="B1398" s="233"/>
      <c r="C1398" s="234"/>
      <c r="D1398" s="224" t="s">
        <v>211</v>
      </c>
      <c r="E1398" s="235" t="s">
        <v>1</v>
      </c>
      <c r="F1398" s="236" t="s">
        <v>395</v>
      </c>
      <c r="G1398" s="234"/>
      <c r="H1398" s="237">
        <v>13</v>
      </c>
      <c r="I1398" s="238"/>
      <c r="J1398" s="234"/>
      <c r="K1398" s="234"/>
      <c r="L1398" s="239"/>
      <c r="M1398" s="240"/>
      <c r="N1398" s="241"/>
      <c r="O1398" s="241"/>
      <c r="P1398" s="241"/>
      <c r="Q1398" s="241"/>
      <c r="R1398" s="241"/>
      <c r="S1398" s="241"/>
      <c r="T1398" s="242"/>
      <c r="AT1398" s="243" t="s">
        <v>211</v>
      </c>
      <c r="AU1398" s="243" t="s">
        <v>82</v>
      </c>
      <c r="AV1398" s="14" t="s">
        <v>84</v>
      </c>
      <c r="AW1398" s="14" t="s">
        <v>31</v>
      </c>
      <c r="AX1398" s="14" t="s">
        <v>75</v>
      </c>
      <c r="AY1398" s="243" t="s">
        <v>203</v>
      </c>
    </row>
    <row r="1399" spans="1:65" s="15" customFormat="1" ht="11.25">
      <c r="B1399" s="261"/>
      <c r="C1399" s="262"/>
      <c r="D1399" s="224" t="s">
        <v>211</v>
      </c>
      <c r="E1399" s="263" t="s">
        <v>1</v>
      </c>
      <c r="F1399" s="264" t="s">
        <v>5614</v>
      </c>
      <c r="G1399" s="262"/>
      <c r="H1399" s="265">
        <v>13</v>
      </c>
      <c r="I1399" s="266"/>
      <c r="J1399" s="262"/>
      <c r="K1399" s="262"/>
      <c r="L1399" s="267"/>
      <c r="M1399" s="268"/>
      <c r="N1399" s="269"/>
      <c r="O1399" s="269"/>
      <c r="P1399" s="269"/>
      <c r="Q1399" s="269"/>
      <c r="R1399" s="269"/>
      <c r="S1399" s="269"/>
      <c r="T1399" s="270"/>
      <c r="AT1399" s="271" t="s">
        <v>211</v>
      </c>
      <c r="AU1399" s="271" t="s">
        <v>82</v>
      </c>
      <c r="AV1399" s="15" t="s">
        <v>209</v>
      </c>
      <c r="AW1399" s="15" t="s">
        <v>31</v>
      </c>
      <c r="AX1399" s="15" t="s">
        <v>82</v>
      </c>
      <c r="AY1399" s="271" t="s">
        <v>203</v>
      </c>
    </row>
    <row r="1400" spans="1:65" s="2" customFormat="1" ht="33" customHeight="1">
      <c r="A1400" s="35"/>
      <c r="B1400" s="36"/>
      <c r="C1400" s="209" t="s">
        <v>3838</v>
      </c>
      <c r="D1400" s="209" t="s">
        <v>205</v>
      </c>
      <c r="E1400" s="210" t="s">
        <v>7067</v>
      </c>
      <c r="F1400" s="211" t="s">
        <v>6796</v>
      </c>
      <c r="G1400" s="212" t="s">
        <v>828</v>
      </c>
      <c r="H1400" s="213">
        <v>78</v>
      </c>
      <c r="I1400" s="214"/>
      <c r="J1400" s="215">
        <f>ROUND(I1400*H1400,2)</f>
        <v>0</v>
      </c>
      <c r="K1400" s="211" t="s">
        <v>1</v>
      </c>
      <c r="L1400" s="40"/>
      <c r="M1400" s="216" t="s">
        <v>1</v>
      </c>
      <c r="N1400" s="217" t="s">
        <v>40</v>
      </c>
      <c r="O1400" s="72"/>
      <c r="P1400" s="218">
        <f>O1400*H1400</f>
        <v>0</v>
      </c>
      <c r="Q1400" s="218">
        <v>0</v>
      </c>
      <c r="R1400" s="218">
        <f>Q1400*H1400</f>
        <v>0</v>
      </c>
      <c r="S1400" s="218">
        <v>0</v>
      </c>
      <c r="T1400" s="219">
        <f>S1400*H1400</f>
        <v>0</v>
      </c>
      <c r="U1400" s="35"/>
      <c r="V1400" s="35"/>
      <c r="W1400" s="35"/>
      <c r="X1400" s="35"/>
      <c r="Y1400" s="35"/>
      <c r="Z1400" s="35"/>
      <c r="AA1400" s="35"/>
      <c r="AB1400" s="35"/>
      <c r="AC1400" s="35"/>
      <c r="AD1400" s="35"/>
      <c r="AE1400" s="35"/>
      <c r="AR1400" s="220" t="s">
        <v>209</v>
      </c>
      <c r="AT1400" s="220" t="s">
        <v>205</v>
      </c>
      <c r="AU1400" s="220" t="s">
        <v>82</v>
      </c>
      <c r="AY1400" s="18" t="s">
        <v>203</v>
      </c>
      <c r="BE1400" s="221">
        <f>IF(N1400="základní",J1400,0)</f>
        <v>0</v>
      </c>
      <c r="BF1400" s="221">
        <f>IF(N1400="snížená",J1400,0)</f>
        <v>0</v>
      </c>
      <c r="BG1400" s="221">
        <f>IF(N1400="zákl. přenesená",J1400,0)</f>
        <v>0</v>
      </c>
      <c r="BH1400" s="221">
        <f>IF(N1400="sníž. přenesená",J1400,0)</f>
        <v>0</v>
      </c>
      <c r="BI1400" s="221">
        <f>IF(N1400="nulová",J1400,0)</f>
        <v>0</v>
      </c>
      <c r="BJ1400" s="18" t="s">
        <v>82</v>
      </c>
      <c r="BK1400" s="221">
        <f>ROUND(I1400*H1400,2)</f>
        <v>0</v>
      </c>
      <c r="BL1400" s="18" t="s">
        <v>209</v>
      </c>
      <c r="BM1400" s="220" t="s">
        <v>7068</v>
      </c>
    </row>
    <row r="1401" spans="1:65" s="13" customFormat="1" ht="11.25">
      <c r="B1401" s="222"/>
      <c r="C1401" s="223"/>
      <c r="D1401" s="224" t="s">
        <v>211</v>
      </c>
      <c r="E1401" s="225" t="s">
        <v>1</v>
      </c>
      <c r="F1401" s="226" t="s">
        <v>6965</v>
      </c>
      <c r="G1401" s="223"/>
      <c r="H1401" s="225" t="s">
        <v>1</v>
      </c>
      <c r="I1401" s="227"/>
      <c r="J1401" s="223"/>
      <c r="K1401" s="223"/>
      <c r="L1401" s="228"/>
      <c r="M1401" s="229"/>
      <c r="N1401" s="230"/>
      <c r="O1401" s="230"/>
      <c r="P1401" s="230"/>
      <c r="Q1401" s="230"/>
      <c r="R1401" s="230"/>
      <c r="S1401" s="230"/>
      <c r="T1401" s="231"/>
      <c r="AT1401" s="232" t="s">
        <v>211</v>
      </c>
      <c r="AU1401" s="232" t="s">
        <v>82</v>
      </c>
      <c r="AV1401" s="13" t="s">
        <v>82</v>
      </c>
      <c r="AW1401" s="13" t="s">
        <v>31</v>
      </c>
      <c r="AX1401" s="13" t="s">
        <v>75</v>
      </c>
      <c r="AY1401" s="232" t="s">
        <v>203</v>
      </c>
    </row>
    <row r="1402" spans="1:65" s="14" customFormat="1" ht="11.25">
      <c r="B1402" s="233"/>
      <c r="C1402" s="234"/>
      <c r="D1402" s="224" t="s">
        <v>211</v>
      </c>
      <c r="E1402" s="235" t="s">
        <v>1</v>
      </c>
      <c r="F1402" s="236" t="s">
        <v>2354</v>
      </c>
      <c r="G1402" s="234"/>
      <c r="H1402" s="237">
        <v>78</v>
      </c>
      <c r="I1402" s="238"/>
      <c r="J1402" s="234"/>
      <c r="K1402" s="234"/>
      <c r="L1402" s="239"/>
      <c r="M1402" s="240"/>
      <c r="N1402" s="241"/>
      <c r="O1402" s="241"/>
      <c r="P1402" s="241"/>
      <c r="Q1402" s="241"/>
      <c r="R1402" s="241"/>
      <c r="S1402" s="241"/>
      <c r="T1402" s="242"/>
      <c r="AT1402" s="243" t="s">
        <v>211</v>
      </c>
      <c r="AU1402" s="243" t="s">
        <v>82</v>
      </c>
      <c r="AV1402" s="14" t="s">
        <v>84</v>
      </c>
      <c r="AW1402" s="14" t="s">
        <v>31</v>
      </c>
      <c r="AX1402" s="14" t="s">
        <v>75</v>
      </c>
      <c r="AY1402" s="243" t="s">
        <v>203</v>
      </c>
    </row>
    <row r="1403" spans="1:65" s="15" customFormat="1" ht="11.25">
      <c r="B1403" s="261"/>
      <c r="C1403" s="262"/>
      <c r="D1403" s="224" t="s">
        <v>211</v>
      </c>
      <c r="E1403" s="263" t="s">
        <v>1</v>
      </c>
      <c r="F1403" s="264" t="s">
        <v>5614</v>
      </c>
      <c r="G1403" s="262"/>
      <c r="H1403" s="265">
        <v>78</v>
      </c>
      <c r="I1403" s="266"/>
      <c r="J1403" s="262"/>
      <c r="K1403" s="262"/>
      <c r="L1403" s="267"/>
      <c r="M1403" s="268"/>
      <c r="N1403" s="269"/>
      <c r="O1403" s="269"/>
      <c r="P1403" s="269"/>
      <c r="Q1403" s="269"/>
      <c r="R1403" s="269"/>
      <c r="S1403" s="269"/>
      <c r="T1403" s="270"/>
      <c r="AT1403" s="271" t="s">
        <v>211</v>
      </c>
      <c r="AU1403" s="271" t="s">
        <v>82</v>
      </c>
      <c r="AV1403" s="15" t="s">
        <v>209</v>
      </c>
      <c r="AW1403" s="15" t="s">
        <v>31</v>
      </c>
      <c r="AX1403" s="15" t="s">
        <v>82</v>
      </c>
      <c r="AY1403" s="271" t="s">
        <v>203</v>
      </c>
    </row>
    <row r="1404" spans="1:65" s="2" customFormat="1" ht="33" customHeight="1">
      <c r="A1404" s="35"/>
      <c r="B1404" s="36"/>
      <c r="C1404" s="209" t="s">
        <v>3842</v>
      </c>
      <c r="D1404" s="209" t="s">
        <v>205</v>
      </c>
      <c r="E1404" s="210" t="s">
        <v>7069</v>
      </c>
      <c r="F1404" s="211" t="s">
        <v>6798</v>
      </c>
      <c r="G1404" s="212" t="s">
        <v>828</v>
      </c>
      <c r="H1404" s="213">
        <v>13</v>
      </c>
      <c r="I1404" s="214"/>
      <c r="J1404" s="215">
        <f>ROUND(I1404*H1404,2)</f>
        <v>0</v>
      </c>
      <c r="K1404" s="211" t="s">
        <v>1</v>
      </c>
      <c r="L1404" s="40"/>
      <c r="M1404" s="216" t="s">
        <v>1</v>
      </c>
      <c r="N1404" s="217" t="s">
        <v>40</v>
      </c>
      <c r="O1404" s="72"/>
      <c r="P1404" s="218">
        <f>O1404*H1404</f>
        <v>0</v>
      </c>
      <c r="Q1404" s="218">
        <v>0</v>
      </c>
      <c r="R1404" s="218">
        <f>Q1404*H1404</f>
        <v>0</v>
      </c>
      <c r="S1404" s="218">
        <v>0</v>
      </c>
      <c r="T1404" s="219">
        <f>S1404*H1404</f>
        <v>0</v>
      </c>
      <c r="U1404" s="35"/>
      <c r="V1404" s="35"/>
      <c r="W1404" s="35"/>
      <c r="X1404" s="35"/>
      <c r="Y1404" s="35"/>
      <c r="Z1404" s="35"/>
      <c r="AA1404" s="35"/>
      <c r="AB1404" s="35"/>
      <c r="AC1404" s="35"/>
      <c r="AD1404" s="35"/>
      <c r="AE1404" s="35"/>
      <c r="AR1404" s="220" t="s">
        <v>209</v>
      </c>
      <c r="AT1404" s="220" t="s">
        <v>205</v>
      </c>
      <c r="AU1404" s="220" t="s">
        <v>82</v>
      </c>
      <c r="AY1404" s="18" t="s">
        <v>203</v>
      </c>
      <c r="BE1404" s="221">
        <f>IF(N1404="základní",J1404,0)</f>
        <v>0</v>
      </c>
      <c r="BF1404" s="221">
        <f>IF(N1404="snížená",J1404,0)</f>
        <v>0</v>
      </c>
      <c r="BG1404" s="221">
        <f>IF(N1404="zákl. přenesená",J1404,0)</f>
        <v>0</v>
      </c>
      <c r="BH1404" s="221">
        <f>IF(N1404="sníž. přenesená",J1404,0)</f>
        <v>0</v>
      </c>
      <c r="BI1404" s="221">
        <f>IF(N1404="nulová",J1404,0)</f>
        <v>0</v>
      </c>
      <c r="BJ1404" s="18" t="s">
        <v>82</v>
      </c>
      <c r="BK1404" s="221">
        <f>ROUND(I1404*H1404,2)</f>
        <v>0</v>
      </c>
      <c r="BL1404" s="18" t="s">
        <v>209</v>
      </c>
      <c r="BM1404" s="220" t="s">
        <v>7070</v>
      </c>
    </row>
    <row r="1405" spans="1:65" s="13" customFormat="1" ht="11.25">
      <c r="B1405" s="222"/>
      <c r="C1405" s="223"/>
      <c r="D1405" s="224" t="s">
        <v>211</v>
      </c>
      <c r="E1405" s="225" t="s">
        <v>1</v>
      </c>
      <c r="F1405" s="226" t="s">
        <v>6965</v>
      </c>
      <c r="G1405" s="223"/>
      <c r="H1405" s="225" t="s">
        <v>1</v>
      </c>
      <c r="I1405" s="227"/>
      <c r="J1405" s="223"/>
      <c r="K1405" s="223"/>
      <c r="L1405" s="228"/>
      <c r="M1405" s="229"/>
      <c r="N1405" s="230"/>
      <c r="O1405" s="230"/>
      <c r="P1405" s="230"/>
      <c r="Q1405" s="230"/>
      <c r="R1405" s="230"/>
      <c r="S1405" s="230"/>
      <c r="T1405" s="231"/>
      <c r="AT1405" s="232" t="s">
        <v>211</v>
      </c>
      <c r="AU1405" s="232" t="s">
        <v>82</v>
      </c>
      <c r="AV1405" s="13" t="s">
        <v>82</v>
      </c>
      <c r="AW1405" s="13" t="s">
        <v>31</v>
      </c>
      <c r="AX1405" s="13" t="s">
        <v>75</v>
      </c>
      <c r="AY1405" s="232" t="s">
        <v>203</v>
      </c>
    </row>
    <row r="1406" spans="1:65" s="14" customFormat="1" ht="11.25">
      <c r="B1406" s="233"/>
      <c r="C1406" s="234"/>
      <c r="D1406" s="224" t="s">
        <v>211</v>
      </c>
      <c r="E1406" s="235" t="s">
        <v>1</v>
      </c>
      <c r="F1406" s="236" t="s">
        <v>395</v>
      </c>
      <c r="G1406" s="234"/>
      <c r="H1406" s="237">
        <v>13</v>
      </c>
      <c r="I1406" s="238"/>
      <c r="J1406" s="234"/>
      <c r="K1406" s="234"/>
      <c r="L1406" s="239"/>
      <c r="M1406" s="240"/>
      <c r="N1406" s="241"/>
      <c r="O1406" s="241"/>
      <c r="P1406" s="241"/>
      <c r="Q1406" s="241"/>
      <c r="R1406" s="241"/>
      <c r="S1406" s="241"/>
      <c r="T1406" s="242"/>
      <c r="AT1406" s="243" t="s">
        <v>211</v>
      </c>
      <c r="AU1406" s="243" t="s">
        <v>82</v>
      </c>
      <c r="AV1406" s="14" t="s">
        <v>84</v>
      </c>
      <c r="AW1406" s="14" t="s">
        <v>31</v>
      </c>
      <c r="AX1406" s="14" t="s">
        <v>75</v>
      </c>
      <c r="AY1406" s="243" t="s">
        <v>203</v>
      </c>
    </row>
    <row r="1407" spans="1:65" s="15" customFormat="1" ht="11.25">
      <c r="B1407" s="261"/>
      <c r="C1407" s="262"/>
      <c r="D1407" s="224" t="s">
        <v>211</v>
      </c>
      <c r="E1407" s="263" t="s">
        <v>1</v>
      </c>
      <c r="F1407" s="264" t="s">
        <v>5614</v>
      </c>
      <c r="G1407" s="262"/>
      <c r="H1407" s="265">
        <v>13</v>
      </c>
      <c r="I1407" s="266"/>
      <c r="J1407" s="262"/>
      <c r="K1407" s="262"/>
      <c r="L1407" s="267"/>
      <c r="M1407" s="268"/>
      <c r="N1407" s="269"/>
      <c r="O1407" s="269"/>
      <c r="P1407" s="269"/>
      <c r="Q1407" s="269"/>
      <c r="R1407" s="269"/>
      <c r="S1407" s="269"/>
      <c r="T1407" s="270"/>
      <c r="AT1407" s="271" t="s">
        <v>211</v>
      </c>
      <c r="AU1407" s="271" t="s">
        <v>82</v>
      </c>
      <c r="AV1407" s="15" t="s">
        <v>209</v>
      </c>
      <c r="AW1407" s="15" t="s">
        <v>31</v>
      </c>
      <c r="AX1407" s="15" t="s">
        <v>82</v>
      </c>
      <c r="AY1407" s="271" t="s">
        <v>203</v>
      </c>
    </row>
    <row r="1408" spans="1:65" s="2" customFormat="1" ht="33" customHeight="1">
      <c r="A1408" s="35"/>
      <c r="B1408" s="36"/>
      <c r="C1408" s="209" t="s">
        <v>3847</v>
      </c>
      <c r="D1408" s="209" t="s">
        <v>205</v>
      </c>
      <c r="E1408" s="210" t="s">
        <v>7071</v>
      </c>
      <c r="F1408" s="211" t="s">
        <v>6800</v>
      </c>
      <c r="G1408" s="212" t="s">
        <v>828</v>
      </c>
      <c r="H1408" s="213">
        <v>143</v>
      </c>
      <c r="I1408" s="214"/>
      <c r="J1408" s="215">
        <f>ROUND(I1408*H1408,2)</f>
        <v>0</v>
      </c>
      <c r="K1408" s="211" t="s">
        <v>1</v>
      </c>
      <c r="L1408" s="40"/>
      <c r="M1408" s="216" t="s">
        <v>1</v>
      </c>
      <c r="N1408" s="217" t="s">
        <v>40</v>
      </c>
      <c r="O1408" s="72"/>
      <c r="P1408" s="218">
        <f>O1408*H1408</f>
        <v>0</v>
      </c>
      <c r="Q1408" s="218">
        <v>0</v>
      </c>
      <c r="R1408" s="218">
        <f>Q1408*H1408</f>
        <v>0</v>
      </c>
      <c r="S1408" s="218">
        <v>0</v>
      </c>
      <c r="T1408" s="219">
        <f>S1408*H1408</f>
        <v>0</v>
      </c>
      <c r="U1408" s="35"/>
      <c r="V1408" s="35"/>
      <c r="W1408" s="35"/>
      <c r="X1408" s="35"/>
      <c r="Y1408" s="35"/>
      <c r="Z1408" s="35"/>
      <c r="AA1408" s="35"/>
      <c r="AB1408" s="35"/>
      <c r="AC1408" s="35"/>
      <c r="AD1408" s="35"/>
      <c r="AE1408" s="35"/>
      <c r="AR1408" s="220" t="s">
        <v>209</v>
      </c>
      <c r="AT1408" s="220" t="s">
        <v>205</v>
      </c>
      <c r="AU1408" s="220" t="s">
        <v>82</v>
      </c>
      <c r="AY1408" s="18" t="s">
        <v>203</v>
      </c>
      <c r="BE1408" s="221">
        <f>IF(N1408="základní",J1408,0)</f>
        <v>0</v>
      </c>
      <c r="BF1408" s="221">
        <f>IF(N1408="snížená",J1408,0)</f>
        <v>0</v>
      </c>
      <c r="BG1408" s="221">
        <f>IF(N1408="zákl. přenesená",J1408,0)</f>
        <v>0</v>
      </c>
      <c r="BH1408" s="221">
        <f>IF(N1408="sníž. přenesená",J1408,0)</f>
        <v>0</v>
      </c>
      <c r="BI1408" s="221">
        <f>IF(N1408="nulová",J1408,0)</f>
        <v>0</v>
      </c>
      <c r="BJ1408" s="18" t="s">
        <v>82</v>
      </c>
      <c r="BK1408" s="221">
        <f>ROUND(I1408*H1408,2)</f>
        <v>0</v>
      </c>
      <c r="BL1408" s="18" t="s">
        <v>209</v>
      </c>
      <c r="BM1408" s="220" t="s">
        <v>7072</v>
      </c>
    </row>
    <row r="1409" spans="1:65" s="13" customFormat="1" ht="11.25">
      <c r="B1409" s="222"/>
      <c r="C1409" s="223"/>
      <c r="D1409" s="224" t="s">
        <v>211</v>
      </c>
      <c r="E1409" s="225" t="s">
        <v>1</v>
      </c>
      <c r="F1409" s="226" t="s">
        <v>6965</v>
      </c>
      <c r="G1409" s="223"/>
      <c r="H1409" s="225" t="s">
        <v>1</v>
      </c>
      <c r="I1409" s="227"/>
      <c r="J1409" s="223"/>
      <c r="K1409" s="223"/>
      <c r="L1409" s="228"/>
      <c r="M1409" s="229"/>
      <c r="N1409" s="230"/>
      <c r="O1409" s="230"/>
      <c r="P1409" s="230"/>
      <c r="Q1409" s="230"/>
      <c r="R1409" s="230"/>
      <c r="S1409" s="230"/>
      <c r="T1409" s="231"/>
      <c r="AT1409" s="232" t="s">
        <v>211</v>
      </c>
      <c r="AU1409" s="232" t="s">
        <v>82</v>
      </c>
      <c r="AV1409" s="13" t="s">
        <v>82</v>
      </c>
      <c r="AW1409" s="13" t="s">
        <v>31</v>
      </c>
      <c r="AX1409" s="13" t="s">
        <v>75</v>
      </c>
      <c r="AY1409" s="232" t="s">
        <v>203</v>
      </c>
    </row>
    <row r="1410" spans="1:65" s="14" customFormat="1" ht="11.25">
      <c r="B1410" s="233"/>
      <c r="C1410" s="234"/>
      <c r="D1410" s="224" t="s">
        <v>211</v>
      </c>
      <c r="E1410" s="235" t="s">
        <v>1</v>
      </c>
      <c r="F1410" s="236" t="s">
        <v>3455</v>
      </c>
      <c r="G1410" s="234"/>
      <c r="H1410" s="237">
        <v>143</v>
      </c>
      <c r="I1410" s="238"/>
      <c r="J1410" s="234"/>
      <c r="K1410" s="234"/>
      <c r="L1410" s="239"/>
      <c r="M1410" s="240"/>
      <c r="N1410" s="241"/>
      <c r="O1410" s="241"/>
      <c r="P1410" s="241"/>
      <c r="Q1410" s="241"/>
      <c r="R1410" s="241"/>
      <c r="S1410" s="241"/>
      <c r="T1410" s="242"/>
      <c r="AT1410" s="243" t="s">
        <v>211</v>
      </c>
      <c r="AU1410" s="243" t="s">
        <v>82</v>
      </c>
      <c r="AV1410" s="14" t="s">
        <v>84</v>
      </c>
      <c r="AW1410" s="14" t="s">
        <v>31</v>
      </c>
      <c r="AX1410" s="14" t="s">
        <v>75</v>
      </c>
      <c r="AY1410" s="243" t="s">
        <v>203</v>
      </c>
    </row>
    <row r="1411" spans="1:65" s="15" customFormat="1" ht="11.25">
      <c r="B1411" s="261"/>
      <c r="C1411" s="262"/>
      <c r="D1411" s="224" t="s">
        <v>211</v>
      </c>
      <c r="E1411" s="263" t="s">
        <v>1</v>
      </c>
      <c r="F1411" s="264" t="s">
        <v>5614</v>
      </c>
      <c r="G1411" s="262"/>
      <c r="H1411" s="265">
        <v>143</v>
      </c>
      <c r="I1411" s="266"/>
      <c r="J1411" s="262"/>
      <c r="K1411" s="262"/>
      <c r="L1411" s="267"/>
      <c r="M1411" s="268"/>
      <c r="N1411" s="269"/>
      <c r="O1411" s="269"/>
      <c r="P1411" s="269"/>
      <c r="Q1411" s="269"/>
      <c r="R1411" s="269"/>
      <c r="S1411" s="269"/>
      <c r="T1411" s="270"/>
      <c r="AT1411" s="271" t="s">
        <v>211</v>
      </c>
      <c r="AU1411" s="271" t="s">
        <v>82</v>
      </c>
      <c r="AV1411" s="15" t="s">
        <v>209</v>
      </c>
      <c r="AW1411" s="15" t="s">
        <v>31</v>
      </c>
      <c r="AX1411" s="15" t="s">
        <v>82</v>
      </c>
      <c r="AY1411" s="271" t="s">
        <v>203</v>
      </c>
    </row>
    <row r="1412" spans="1:65" s="2" customFormat="1" ht="33" customHeight="1">
      <c r="A1412" s="35"/>
      <c r="B1412" s="36"/>
      <c r="C1412" s="209" t="s">
        <v>3852</v>
      </c>
      <c r="D1412" s="209" t="s">
        <v>205</v>
      </c>
      <c r="E1412" s="210" t="s">
        <v>7073</v>
      </c>
      <c r="F1412" s="211" t="s">
        <v>6802</v>
      </c>
      <c r="G1412" s="212" t="s">
        <v>828</v>
      </c>
      <c r="H1412" s="213">
        <v>144</v>
      </c>
      <c r="I1412" s="214"/>
      <c r="J1412" s="215">
        <f>ROUND(I1412*H1412,2)</f>
        <v>0</v>
      </c>
      <c r="K1412" s="211" t="s">
        <v>1</v>
      </c>
      <c r="L1412" s="40"/>
      <c r="M1412" s="216" t="s">
        <v>1</v>
      </c>
      <c r="N1412" s="217" t="s">
        <v>40</v>
      </c>
      <c r="O1412" s="72"/>
      <c r="P1412" s="218">
        <f>O1412*H1412</f>
        <v>0</v>
      </c>
      <c r="Q1412" s="218">
        <v>0</v>
      </c>
      <c r="R1412" s="218">
        <f>Q1412*H1412</f>
        <v>0</v>
      </c>
      <c r="S1412" s="218">
        <v>0</v>
      </c>
      <c r="T1412" s="219">
        <f>S1412*H1412</f>
        <v>0</v>
      </c>
      <c r="U1412" s="35"/>
      <c r="V1412" s="35"/>
      <c r="W1412" s="35"/>
      <c r="X1412" s="35"/>
      <c r="Y1412" s="35"/>
      <c r="Z1412" s="35"/>
      <c r="AA1412" s="35"/>
      <c r="AB1412" s="35"/>
      <c r="AC1412" s="35"/>
      <c r="AD1412" s="35"/>
      <c r="AE1412" s="35"/>
      <c r="AR1412" s="220" t="s">
        <v>209</v>
      </c>
      <c r="AT1412" s="220" t="s">
        <v>205</v>
      </c>
      <c r="AU1412" s="220" t="s">
        <v>82</v>
      </c>
      <c r="AY1412" s="18" t="s">
        <v>203</v>
      </c>
      <c r="BE1412" s="221">
        <f>IF(N1412="základní",J1412,0)</f>
        <v>0</v>
      </c>
      <c r="BF1412" s="221">
        <f>IF(N1412="snížená",J1412,0)</f>
        <v>0</v>
      </c>
      <c r="BG1412" s="221">
        <f>IF(N1412="zákl. přenesená",J1412,0)</f>
        <v>0</v>
      </c>
      <c r="BH1412" s="221">
        <f>IF(N1412="sníž. přenesená",J1412,0)</f>
        <v>0</v>
      </c>
      <c r="BI1412" s="221">
        <f>IF(N1412="nulová",J1412,0)</f>
        <v>0</v>
      </c>
      <c r="BJ1412" s="18" t="s">
        <v>82</v>
      </c>
      <c r="BK1412" s="221">
        <f>ROUND(I1412*H1412,2)</f>
        <v>0</v>
      </c>
      <c r="BL1412" s="18" t="s">
        <v>209</v>
      </c>
      <c r="BM1412" s="220" t="s">
        <v>7074</v>
      </c>
    </row>
    <row r="1413" spans="1:65" s="13" customFormat="1" ht="11.25">
      <c r="B1413" s="222"/>
      <c r="C1413" s="223"/>
      <c r="D1413" s="224" t="s">
        <v>211</v>
      </c>
      <c r="E1413" s="225" t="s">
        <v>1</v>
      </c>
      <c r="F1413" s="226" t="s">
        <v>6965</v>
      </c>
      <c r="G1413" s="223"/>
      <c r="H1413" s="225" t="s">
        <v>1</v>
      </c>
      <c r="I1413" s="227"/>
      <c r="J1413" s="223"/>
      <c r="K1413" s="223"/>
      <c r="L1413" s="228"/>
      <c r="M1413" s="229"/>
      <c r="N1413" s="230"/>
      <c r="O1413" s="230"/>
      <c r="P1413" s="230"/>
      <c r="Q1413" s="230"/>
      <c r="R1413" s="230"/>
      <c r="S1413" s="230"/>
      <c r="T1413" s="231"/>
      <c r="AT1413" s="232" t="s">
        <v>211</v>
      </c>
      <c r="AU1413" s="232" t="s">
        <v>82</v>
      </c>
      <c r="AV1413" s="13" t="s">
        <v>82</v>
      </c>
      <c r="AW1413" s="13" t="s">
        <v>31</v>
      </c>
      <c r="AX1413" s="13" t="s">
        <v>75</v>
      </c>
      <c r="AY1413" s="232" t="s">
        <v>203</v>
      </c>
    </row>
    <row r="1414" spans="1:65" s="14" customFormat="1" ht="11.25">
      <c r="B1414" s="233"/>
      <c r="C1414" s="234"/>
      <c r="D1414" s="224" t="s">
        <v>211</v>
      </c>
      <c r="E1414" s="235" t="s">
        <v>1</v>
      </c>
      <c r="F1414" s="236" t="s">
        <v>3460</v>
      </c>
      <c r="G1414" s="234"/>
      <c r="H1414" s="237">
        <v>144</v>
      </c>
      <c r="I1414" s="238"/>
      <c r="J1414" s="234"/>
      <c r="K1414" s="234"/>
      <c r="L1414" s="239"/>
      <c r="M1414" s="240"/>
      <c r="N1414" s="241"/>
      <c r="O1414" s="241"/>
      <c r="P1414" s="241"/>
      <c r="Q1414" s="241"/>
      <c r="R1414" s="241"/>
      <c r="S1414" s="241"/>
      <c r="T1414" s="242"/>
      <c r="AT1414" s="243" t="s">
        <v>211</v>
      </c>
      <c r="AU1414" s="243" t="s">
        <v>82</v>
      </c>
      <c r="AV1414" s="14" t="s">
        <v>84</v>
      </c>
      <c r="AW1414" s="14" t="s">
        <v>31</v>
      </c>
      <c r="AX1414" s="14" t="s">
        <v>75</v>
      </c>
      <c r="AY1414" s="243" t="s">
        <v>203</v>
      </c>
    </row>
    <row r="1415" spans="1:65" s="15" customFormat="1" ht="11.25">
      <c r="B1415" s="261"/>
      <c r="C1415" s="262"/>
      <c r="D1415" s="224" t="s">
        <v>211</v>
      </c>
      <c r="E1415" s="263" t="s">
        <v>1</v>
      </c>
      <c r="F1415" s="264" t="s">
        <v>5614</v>
      </c>
      <c r="G1415" s="262"/>
      <c r="H1415" s="265">
        <v>144</v>
      </c>
      <c r="I1415" s="266"/>
      <c r="J1415" s="262"/>
      <c r="K1415" s="262"/>
      <c r="L1415" s="267"/>
      <c r="M1415" s="268"/>
      <c r="N1415" s="269"/>
      <c r="O1415" s="269"/>
      <c r="P1415" s="269"/>
      <c r="Q1415" s="269"/>
      <c r="R1415" s="269"/>
      <c r="S1415" s="269"/>
      <c r="T1415" s="270"/>
      <c r="AT1415" s="271" t="s">
        <v>211</v>
      </c>
      <c r="AU1415" s="271" t="s">
        <v>82</v>
      </c>
      <c r="AV1415" s="15" t="s">
        <v>209</v>
      </c>
      <c r="AW1415" s="15" t="s">
        <v>31</v>
      </c>
      <c r="AX1415" s="15" t="s">
        <v>82</v>
      </c>
      <c r="AY1415" s="271" t="s">
        <v>203</v>
      </c>
    </row>
    <row r="1416" spans="1:65" s="2" customFormat="1" ht="33" customHeight="1">
      <c r="A1416" s="35"/>
      <c r="B1416" s="36"/>
      <c r="C1416" s="209" t="s">
        <v>3857</v>
      </c>
      <c r="D1416" s="209" t="s">
        <v>205</v>
      </c>
      <c r="E1416" s="210" t="s">
        <v>7075</v>
      </c>
      <c r="F1416" s="211" t="s">
        <v>6804</v>
      </c>
      <c r="G1416" s="212" t="s">
        <v>828</v>
      </c>
      <c r="H1416" s="213">
        <v>74</v>
      </c>
      <c r="I1416" s="214"/>
      <c r="J1416" s="215">
        <f>ROUND(I1416*H1416,2)</f>
        <v>0</v>
      </c>
      <c r="K1416" s="211" t="s">
        <v>1</v>
      </c>
      <c r="L1416" s="40"/>
      <c r="M1416" s="216" t="s">
        <v>1</v>
      </c>
      <c r="N1416" s="217" t="s">
        <v>40</v>
      </c>
      <c r="O1416" s="72"/>
      <c r="P1416" s="218">
        <f>O1416*H1416</f>
        <v>0</v>
      </c>
      <c r="Q1416" s="218">
        <v>0</v>
      </c>
      <c r="R1416" s="218">
        <f>Q1416*H1416</f>
        <v>0</v>
      </c>
      <c r="S1416" s="218">
        <v>0</v>
      </c>
      <c r="T1416" s="219">
        <f>S1416*H1416</f>
        <v>0</v>
      </c>
      <c r="U1416" s="35"/>
      <c r="V1416" s="35"/>
      <c r="W1416" s="35"/>
      <c r="X1416" s="35"/>
      <c r="Y1416" s="35"/>
      <c r="Z1416" s="35"/>
      <c r="AA1416" s="35"/>
      <c r="AB1416" s="35"/>
      <c r="AC1416" s="35"/>
      <c r="AD1416" s="35"/>
      <c r="AE1416" s="35"/>
      <c r="AR1416" s="220" t="s">
        <v>209</v>
      </c>
      <c r="AT1416" s="220" t="s">
        <v>205</v>
      </c>
      <c r="AU1416" s="220" t="s">
        <v>82</v>
      </c>
      <c r="AY1416" s="18" t="s">
        <v>203</v>
      </c>
      <c r="BE1416" s="221">
        <f>IF(N1416="základní",J1416,0)</f>
        <v>0</v>
      </c>
      <c r="BF1416" s="221">
        <f>IF(N1416="snížená",J1416,0)</f>
        <v>0</v>
      </c>
      <c r="BG1416" s="221">
        <f>IF(N1416="zákl. přenesená",J1416,0)</f>
        <v>0</v>
      </c>
      <c r="BH1416" s="221">
        <f>IF(N1416="sníž. přenesená",J1416,0)</f>
        <v>0</v>
      </c>
      <c r="BI1416" s="221">
        <f>IF(N1416="nulová",J1416,0)</f>
        <v>0</v>
      </c>
      <c r="BJ1416" s="18" t="s">
        <v>82</v>
      </c>
      <c r="BK1416" s="221">
        <f>ROUND(I1416*H1416,2)</f>
        <v>0</v>
      </c>
      <c r="BL1416" s="18" t="s">
        <v>209</v>
      </c>
      <c r="BM1416" s="220" t="s">
        <v>7076</v>
      </c>
    </row>
    <row r="1417" spans="1:65" s="13" customFormat="1" ht="11.25">
      <c r="B1417" s="222"/>
      <c r="C1417" s="223"/>
      <c r="D1417" s="224" t="s">
        <v>211</v>
      </c>
      <c r="E1417" s="225" t="s">
        <v>1</v>
      </c>
      <c r="F1417" s="226" t="s">
        <v>6965</v>
      </c>
      <c r="G1417" s="223"/>
      <c r="H1417" s="225" t="s">
        <v>1</v>
      </c>
      <c r="I1417" s="227"/>
      <c r="J1417" s="223"/>
      <c r="K1417" s="223"/>
      <c r="L1417" s="228"/>
      <c r="M1417" s="229"/>
      <c r="N1417" s="230"/>
      <c r="O1417" s="230"/>
      <c r="P1417" s="230"/>
      <c r="Q1417" s="230"/>
      <c r="R1417" s="230"/>
      <c r="S1417" s="230"/>
      <c r="T1417" s="231"/>
      <c r="AT1417" s="232" t="s">
        <v>211</v>
      </c>
      <c r="AU1417" s="232" t="s">
        <v>82</v>
      </c>
      <c r="AV1417" s="13" t="s">
        <v>82</v>
      </c>
      <c r="AW1417" s="13" t="s">
        <v>31</v>
      </c>
      <c r="AX1417" s="13" t="s">
        <v>75</v>
      </c>
      <c r="AY1417" s="232" t="s">
        <v>203</v>
      </c>
    </row>
    <row r="1418" spans="1:65" s="14" customFormat="1" ht="11.25">
      <c r="B1418" s="233"/>
      <c r="C1418" s="234"/>
      <c r="D1418" s="224" t="s">
        <v>211</v>
      </c>
      <c r="E1418" s="235" t="s">
        <v>1</v>
      </c>
      <c r="F1418" s="236" t="s">
        <v>2245</v>
      </c>
      <c r="G1418" s="234"/>
      <c r="H1418" s="237">
        <v>74</v>
      </c>
      <c r="I1418" s="238"/>
      <c r="J1418" s="234"/>
      <c r="K1418" s="234"/>
      <c r="L1418" s="239"/>
      <c r="M1418" s="240"/>
      <c r="N1418" s="241"/>
      <c r="O1418" s="241"/>
      <c r="P1418" s="241"/>
      <c r="Q1418" s="241"/>
      <c r="R1418" s="241"/>
      <c r="S1418" s="241"/>
      <c r="T1418" s="242"/>
      <c r="AT1418" s="243" t="s">
        <v>211</v>
      </c>
      <c r="AU1418" s="243" t="s">
        <v>82</v>
      </c>
      <c r="AV1418" s="14" t="s">
        <v>84</v>
      </c>
      <c r="AW1418" s="14" t="s">
        <v>31</v>
      </c>
      <c r="AX1418" s="14" t="s">
        <v>75</v>
      </c>
      <c r="AY1418" s="243" t="s">
        <v>203</v>
      </c>
    </row>
    <row r="1419" spans="1:65" s="15" customFormat="1" ht="11.25">
      <c r="B1419" s="261"/>
      <c r="C1419" s="262"/>
      <c r="D1419" s="224" t="s">
        <v>211</v>
      </c>
      <c r="E1419" s="263" t="s">
        <v>1</v>
      </c>
      <c r="F1419" s="264" t="s">
        <v>5614</v>
      </c>
      <c r="G1419" s="262"/>
      <c r="H1419" s="265">
        <v>74</v>
      </c>
      <c r="I1419" s="266"/>
      <c r="J1419" s="262"/>
      <c r="K1419" s="262"/>
      <c r="L1419" s="267"/>
      <c r="M1419" s="268"/>
      <c r="N1419" s="269"/>
      <c r="O1419" s="269"/>
      <c r="P1419" s="269"/>
      <c r="Q1419" s="269"/>
      <c r="R1419" s="269"/>
      <c r="S1419" s="269"/>
      <c r="T1419" s="270"/>
      <c r="AT1419" s="271" t="s">
        <v>211</v>
      </c>
      <c r="AU1419" s="271" t="s">
        <v>82</v>
      </c>
      <c r="AV1419" s="15" t="s">
        <v>209</v>
      </c>
      <c r="AW1419" s="15" t="s">
        <v>31</v>
      </c>
      <c r="AX1419" s="15" t="s">
        <v>82</v>
      </c>
      <c r="AY1419" s="271" t="s">
        <v>203</v>
      </c>
    </row>
    <row r="1420" spans="1:65" s="2" customFormat="1" ht="33" customHeight="1">
      <c r="A1420" s="35"/>
      <c r="B1420" s="36"/>
      <c r="C1420" s="209" t="s">
        <v>3862</v>
      </c>
      <c r="D1420" s="209" t="s">
        <v>205</v>
      </c>
      <c r="E1420" s="210" t="s">
        <v>7077</v>
      </c>
      <c r="F1420" s="211" t="s">
        <v>6806</v>
      </c>
      <c r="G1420" s="212" t="s">
        <v>828</v>
      </c>
      <c r="H1420" s="213">
        <v>65</v>
      </c>
      <c r="I1420" s="214"/>
      <c r="J1420" s="215">
        <f>ROUND(I1420*H1420,2)</f>
        <v>0</v>
      </c>
      <c r="K1420" s="211" t="s">
        <v>1</v>
      </c>
      <c r="L1420" s="40"/>
      <c r="M1420" s="216" t="s">
        <v>1</v>
      </c>
      <c r="N1420" s="217" t="s">
        <v>40</v>
      </c>
      <c r="O1420" s="72"/>
      <c r="P1420" s="218">
        <f>O1420*H1420</f>
        <v>0</v>
      </c>
      <c r="Q1420" s="218">
        <v>0</v>
      </c>
      <c r="R1420" s="218">
        <f>Q1420*H1420</f>
        <v>0</v>
      </c>
      <c r="S1420" s="218">
        <v>0</v>
      </c>
      <c r="T1420" s="219">
        <f>S1420*H1420</f>
        <v>0</v>
      </c>
      <c r="U1420" s="35"/>
      <c r="V1420" s="35"/>
      <c r="W1420" s="35"/>
      <c r="X1420" s="35"/>
      <c r="Y1420" s="35"/>
      <c r="Z1420" s="35"/>
      <c r="AA1420" s="35"/>
      <c r="AB1420" s="35"/>
      <c r="AC1420" s="35"/>
      <c r="AD1420" s="35"/>
      <c r="AE1420" s="35"/>
      <c r="AR1420" s="220" t="s">
        <v>209</v>
      </c>
      <c r="AT1420" s="220" t="s">
        <v>205</v>
      </c>
      <c r="AU1420" s="220" t="s">
        <v>82</v>
      </c>
      <c r="AY1420" s="18" t="s">
        <v>203</v>
      </c>
      <c r="BE1420" s="221">
        <f>IF(N1420="základní",J1420,0)</f>
        <v>0</v>
      </c>
      <c r="BF1420" s="221">
        <f>IF(N1420="snížená",J1420,0)</f>
        <v>0</v>
      </c>
      <c r="BG1420" s="221">
        <f>IF(N1420="zákl. přenesená",J1420,0)</f>
        <v>0</v>
      </c>
      <c r="BH1420" s="221">
        <f>IF(N1420="sníž. přenesená",J1420,0)</f>
        <v>0</v>
      </c>
      <c r="BI1420" s="221">
        <f>IF(N1420="nulová",J1420,0)</f>
        <v>0</v>
      </c>
      <c r="BJ1420" s="18" t="s">
        <v>82</v>
      </c>
      <c r="BK1420" s="221">
        <f>ROUND(I1420*H1420,2)</f>
        <v>0</v>
      </c>
      <c r="BL1420" s="18" t="s">
        <v>209</v>
      </c>
      <c r="BM1420" s="220" t="s">
        <v>7078</v>
      </c>
    </row>
    <row r="1421" spans="1:65" s="13" customFormat="1" ht="11.25">
      <c r="B1421" s="222"/>
      <c r="C1421" s="223"/>
      <c r="D1421" s="224" t="s">
        <v>211</v>
      </c>
      <c r="E1421" s="225" t="s">
        <v>1</v>
      </c>
      <c r="F1421" s="226" t="s">
        <v>6965</v>
      </c>
      <c r="G1421" s="223"/>
      <c r="H1421" s="225" t="s">
        <v>1</v>
      </c>
      <c r="I1421" s="227"/>
      <c r="J1421" s="223"/>
      <c r="K1421" s="223"/>
      <c r="L1421" s="228"/>
      <c r="M1421" s="229"/>
      <c r="N1421" s="230"/>
      <c r="O1421" s="230"/>
      <c r="P1421" s="230"/>
      <c r="Q1421" s="230"/>
      <c r="R1421" s="230"/>
      <c r="S1421" s="230"/>
      <c r="T1421" s="231"/>
      <c r="AT1421" s="232" t="s">
        <v>211</v>
      </c>
      <c r="AU1421" s="232" t="s">
        <v>82</v>
      </c>
      <c r="AV1421" s="13" t="s">
        <v>82</v>
      </c>
      <c r="AW1421" s="13" t="s">
        <v>31</v>
      </c>
      <c r="AX1421" s="13" t="s">
        <v>75</v>
      </c>
      <c r="AY1421" s="232" t="s">
        <v>203</v>
      </c>
    </row>
    <row r="1422" spans="1:65" s="14" customFormat="1" ht="11.25">
      <c r="B1422" s="233"/>
      <c r="C1422" s="234"/>
      <c r="D1422" s="224" t="s">
        <v>211</v>
      </c>
      <c r="E1422" s="235" t="s">
        <v>1</v>
      </c>
      <c r="F1422" s="236" t="s">
        <v>2290</v>
      </c>
      <c r="G1422" s="234"/>
      <c r="H1422" s="237">
        <v>65</v>
      </c>
      <c r="I1422" s="238"/>
      <c r="J1422" s="234"/>
      <c r="K1422" s="234"/>
      <c r="L1422" s="239"/>
      <c r="M1422" s="240"/>
      <c r="N1422" s="241"/>
      <c r="O1422" s="241"/>
      <c r="P1422" s="241"/>
      <c r="Q1422" s="241"/>
      <c r="R1422" s="241"/>
      <c r="S1422" s="241"/>
      <c r="T1422" s="242"/>
      <c r="AT1422" s="243" t="s">
        <v>211</v>
      </c>
      <c r="AU1422" s="243" t="s">
        <v>82</v>
      </c>
      <c r="AV1422" s="14" t="s">
        <v>84</v>
      </c>
      <c r="AW1422" s="14" t="s">
        <v>31</v>
      </c>
      <c r="AX1422" s="14" t="s">
        <v>75</v>
      </c>
      <c r="AY1422" s="243" t="s">
        <v>203</v>
      </c>
    </row>
    <row r="1423" spans="1:65" s="15" customFormat="1" ht="11.25">
      <c r="B1423" s="261"/>
      <c r="C1423" s="262"/>
      <c r="D1423" s="224" t="s">
        <v>211</v>
      </c>
      <c r="E1423" s="263" t="s">
        <v>1</v>
      </c>
      <c r="F1423" s="264" t="s">
        <v>5614</v>
      </c>
      <c r="G1423" s="262"/>
      <c r="H1423" s="265">
        <v>65</v>
      </c>
      <c r="I1423" s="266"/>
      <c r="J1423" s="262"/>
      <c r="K1423" s="262"/>
      <c r="L1423" s="267"/>
      <c r="M1423" s="268"/>
      <c r="N1423" s="269"/>
      <c r="O1423" s="269"/>
      <c r="P1423" s="269"/>
      <c r="Q1423" s="269"/>
      <c r="R1423" s="269"/>
      <c r="S1423" s="269"/>
      <c r="T1423" s="270"/>
      <c r="AT1423" s="271" t="s">
        <v>211</v>
      </c>
      <c r="AU1423" s="271" t="s">
        <v>82</v>
      </c>
      <c r="AV1423" s="15" t="s">
        <v>209</v>
      </c>
      <c r="AW1423" s="15" t="s">
        <v>31</v>
      </c>
      <c r="AX1423" s="15" t="s">
        <v>82</v>
      </c>
      <c r="AY1423" s="271" t="s">
        <v>203</v>
      </c>
    </row>
    <row r="1424" spans="1:65" s="2" customFormat="1" ht="33" customHeight="1">
      <c r="A1424" s="35"/>
      <c r="B1424" s="36"/>
      <c r="C1424" s="209" t="s">
        <v>3867</v>
      </c>
      <c r="D1424" s="209" t="s">
        <v>205</v>
      </c>
      <c r="E1424" s="210" t="s">
        <v>7079</v>
      </c>
      <c r="F1424" s="211" t="s">
        <v>6808</v>
      </c>
      <c r="G1424" s="212" t="s">
        <v>828</v>
      </c>
      <c r="H1424" s="213">
        <v>29</v>
      </c>
      <c r="I1424" s="214"/>
      <c r="J1424" s="215">
        <f>ROUND(I1424*H1424,2)</f>
        <v>0</v>
      </c>
      <c r="K1424" s="211" t="s">
        <v>1</v>
      </c>
      <c r="L1424" s="40"/>
      <c r="M1424" s="216" t="s">
        <v>1</v>
      </c>
      <c r="N1424" s="217" t="s">
        <v>40</v>
      </c>
      <c r="O1424" s="72"/>
      <c r="P1424" s="218">
        <f>O1424*H1424</f>
        <v>0</v>
      </c>
      <c r="Q1424" s="218">
        <v>0</v>
      </c>
      <c r="R1424" s="218">
        <f>Q1424*H1424</f>
        <v>0</v>
      </c>
      <c r="S1424" s="218">
        <v>0</v>
      </c>
      <c r="T1424" s="219">
        <f>S1424*H1424</f>
        <v>0</v>
      </c>
      <c r="U1424" s="35"/>
      <c r="V1424" s="35"/>
      <c r="W1424" s="35"/>
      <c r="X1424" s="35"/>
      <c r="Y1424" s="35"/>
      <c r="Z1424" s="35"/>
      <c r="AA1424" s="35"/>
      <c r="AB1424" s="35"/>
      <c r="AC1424" s="35"/>
      <c r="AD1424" s="35"/>
      <c r="AE1424" s="35"/>
      <c r="AR1424" s="220" t="s">
        <v>209</v>
      </c>
      <c r="AT1424" s="220" t="s">
        <v>205</v>
      </c>
      <c r="AU1424" s="220" t="s">
        <v>82</v>
      </c>
      <c r="AY1424" s="18" t="s">
        <v>203</v>
      </c>
      <c r="BE1424" s="221">
        <f>IF(N1424="základní",J1424,0)</f>
        <v>0</v>
      </c>
      <c r="BF1424" s="221">
        <f>IF(N1424="snížená",J1424,0)</f>
        <v>0</v>
      </c>
      <c r="BG1424" s="221">
        <f>IF(N1424="zákl. přenesená",J1424,0)</f>
        <v>0</v>
      </c>
      <c r="BH1424" s="221">
        <f>IF(N1424="sníž. přenesená",J1424,0)</f>
        <v>0</v>
      </c>
      <c r="BI1424" s="221">
        <f>IF(N1424="nulová",J1424,0)</f>
        <v>0</v>
      </c>
      <c r="BJ1424" s="18" t="s">
        <v>82</v>
      </c>
      <c r="BK1424" s="221">
        <f>ROUND(I1424*H1424,2)</f>
        <v>0</v>
      </c>
      <c r="BL1424" s="18" t="s">
        <v>209</v>
      </c>
      <c r="BM1424" s="220" t="s">
        <v>7080</v>
      </c>
    </row>
    <row r="1425" spans="1:65" s="13" customFormat="1" ht="11.25">
      <c r="B1425" s="222"/>
      <c r="C1425" s="223"/>
      <c r="D1425" s="224" t="s">
        <v>211</v>
      </c>
      <c r="E1425" s="225" t="s">
        <v>1</v>
      </c>
      <c r="F1425" s="226" t="s">
        <v>6965</v>
      </c>
      <c r="G1425" s="223"/>
      <c r="H1425" s="225" t="s">
        <v>1</v>
      </c>
      <c r="I1425" s="227"/>
      <c r="J1425" s="223"/>
      <c r="K1425" s="223"/>
      <c r="L1425" s="228"/>
      <c r="M1425" s="229"/>
      <c r="N1425" s="230"/>
      <c r="O1425" s="230"/>
      <c r="P1425" s="230"/>
      <c r="Q1425" s="230"/>
      <c r="R1425" s="230"/>
      <c r="S1425" s="230"/>
      <c r="T1425" s="231"/>
      <c r="AT1425" s="232" t="s">
        <v>211</v>
      </c>
      <c r="AU1425" s="232" t="s">
        <v>82</v>
      </c>
      <c r="AV1425" s="13" t="s">
        <v>82</v>
      </c>
      <c r="AW1425" s="13" t="s">
        <v>31</v>
      </c>
      <c r="AX1425" s="13" t="s">
        <v>75</v>
      </c>
      <c r="AY1425" s="232" t="s">
        <v>203</v>
      </c>
    </row>
    <row r="1426" spans="1:65" s="14" customFormat="1" ht="11.25">
      <c r="B1426" s="233"/>
      <c r="C1426" s="234"/>
      <c r="D1426" s="224" t="s">
        <v>211</v>
      </c>
      <c r="E1426" s="235" t="s">
        <v>1</v>
      </c>
      <c r="F1426" s="236" t="s">
        <v>1337</v>
      </c>
      <c r="G1426" s="234"/>
      <c r="H1426" s="237">
        <v>29</v>
      </c>
      <c r="I1426" s="238"/>
      <c r="J1426" s="234"/>
      <c r="K1426" s="234"/>
      <c r="L1426" s="239"/>
      <c r="M1426" s="240"/>
      <c r="N1426" s="241"/>
      <c r="O1426" s="241"/>
      <c r="P1426" s="241"/>
      <c r="Q1426" s="241"/>
      <c r="R1426" s="241"/>
      <c r="S1426" s="241"/>
      <c r="T1426" s="242"/>
      <c r="AT1426" s="243" t="s">
        <v>211</v>
      </c>
      <c r="AU1426" s="243" t="s">
        <v>82</v>
      </c>
      <c r="AV1426" s="14" t="s">
        <v>84</v>
      </c>
      <c r="AW1426" s="14" t="s">
        <v>31</v>
      </c>
      <c r="AX1426" s="14" t="s">
        <v>75</v>
      </c>
      <c r="AY1426" s="243" t="s">
        <v>203</v>
      </c>
    </row>
    <row r="1427" spans="1:65" s="15" customFormat="1" ht="11.25">
      <c r="B1427" s="261"/>
      <c r="C1427" s="262"/>
      <c r="D1427" s="224" t="s">
        <v>211</v>
      </c>
      <c r="E1427" s="263" t="s">
        <v>1</v>
      </c>
      <c r="F1427" s="264" t="s">
        <v>5614</v>
      </c>
      <c r="G1427" s="262"/>
      <c r="H1427" s="265">
        <v>29</v>
      </c>
      <c r="I1427" s="266"/>
      <c r="J1427" s="262"/>
      <c r="K1427" s="262"/>
      <c r="L1427" s="267"/>
      <c r="M1427" s="268"/>
      <c r="N1427" s="269"/>
      <c r="O1427" s="269"/>
      <c r="P1427" s="269"/>
      <c r="Q1427" s="269"/>
      <c r="R1427" s="269"/>
      <c r="S1427" s="269"/>
      <c r="T1427" s="270"/>
      <c r="AT1427" s="271" t="s">
        <v>211</v>
      </c>
      <c r="AU1427" s="271" t="s">
        <v>82</v>
      </c>
      <c r="AV1427" s="15" t="s">
        <v>209</v>
      </c>
      <c r="AW1427" s="15" t="s">
        <v>31</v>
      </c>
      <c r="AX1427" s="15" t="s">
        <v>82</v>
      </c>
      <c r="AY1427" s="271" t="s">
        <v>203</v>
      </c>
    </row>
    <row r="1428" spans="1:65" s="2" customFormat="1" ht="33" customHeight="1">
      <c r="A1428" s="35"/>
      <c r="B1428" s="36"/>
      <c r="C1428" s="209" t="s">
        <v>3872</v>
      </c>
      <c r="D1428" s="209" t="s">
        <v>205</v>
      </c>
      <c r="E1428" s="210" t="s">
        <v>7081</v>
      </c>
      <c r="F1428" s="211" t="s">
        <v>6810</v>
      </c>
      <c r="G1428" s="212" t="s">
        <v>828</v>
      </c>
      <c r="H1428" s="213">
        <v>44</v>
      </c>
      <c r="I1428" s="214"/>
      <c r="J1428" s="215">
        <f>ROUND(I1428*H1428,2)</f>
        <v>0</v>
      </c>
      <c r="K1428" s="211" t="s">
        <v>1</v>
      </c>
      <c r="L1428" s="40"/>
      <c r="M1428" s="216" t="s">
        <v>1</v>
      </c>
      <c r="N1428" s="217" t="s">
        <v>40</v>
      </c>
      <c r="O1428" s="72"/>
      <c r="P1428" s="218">
        <f>O1428*H1428</f>
        <v>0</v>
      </c>
      <c r="Q1428" s="218">
        <v>0</v>
      </c>
      <c r="R1428" s="218">
        <f>Q1428*H1428</f>
        <v>0</v>
      </c>
      <c r="S1428" s="218">
        <v>0</v>
      </c>
      <c r="T1428" s="219">
        <f>S1428*H1428</f>
        <v>0</v>
      </c>
      <c r="U1428" s="35"/>
      <c r="V1428" s="35"/>
      <c r="W1428" s="35"/>
      <c r="X1428" s="35"/>
      <c r="Y1428" s="35"/>
      <c r="Z1428" s="35"/>
      <c r="AA1428" s="35"/>
      <c r="AB1428" s="35"/>
      <c r="AC1428" s="35"/>
      <c r="AD1428" s="35"/>
      <c r="AE1428" s="35"/>
      <c r="AR1428" s="220" t="s">
        <v>209</v>
      </c>
      <c r="AT1428" s="220" t="s">
        <v>205</v>
      </c>
      <c r="AU1428" s="220" t="s">
        <v>82</v>
      </c>
      <c r="AY1428" s="18" t="s">
        <v>203</v>
      </c>
      <c r="BE1428" s="221">
        <f>IF(N1428="základní",J1428,0)</f>
        <v>0</v>
      </c>
      <c r="BF1428" s="221">
        <f>IF(N1428="snížená",J1428,0)</f>
        <v>0</v>
      </c>
      <c r="BG1428" s="221">
        <f>IF(N1428="zákl. přenesená",J1428,0)</f>
        <v>0</v>
      </c>
      <c r="BH1428" s="221">
        <f>IF(N1428="sníž. přenesená",J1428,0)</f>
        <v>0</v>
      </c>
      <c r="BI1428" s="221">
        <f>IF(N1428="nulová",J1428,0)</f>
        <v>0</v>
      </c>
      <c r="BJ1428" s="18" t="s">
        <v>82</v>
      </c>
      <c r="BK1428" s="221">
        <f>ROUND(I1428*H1428,2)</f>
        <v>0</v>
      </c>
      <c r="BL1428" s="18" t="s">
        <v>209</v>
      </c>
      <c r="BM1428" s="220" t="s">
        <v>7082</v>
      </c>
    </row>
    <row r="1429" spans="1:65" s="13" customFormat="1" ht="11.25">
      <c r="B1429" s="222"/>
      <c r="C1429" s="223"/>
      <c r="D1429" s="224" t="s">
        <v>211</v>
      </c>
      <c r="E1429" s="225" t="s">
        <v>1</v>
      </c>
      <c r="F1429" s="226" t="s">
        <v>6965</v>
      </c>
      <c r="G1429" s="223"/>
      <c r="H1429" s="225" t="s">
        <v>1</v>
      </c>
      <c r="I1429" s="227"/>
      <c r="J1429" s="223"/>
      <c r="K1429" s="223"/>
      <c r="L1429" s="228"/>
      <c r="M1429" s="229"/>
      <c r="N1429" s="230"/>
      <c r="O1429" s="230"/>
      <c r="P1429" s="230"/>
      <c r="Q1429" s="230"/>
      <c r="R1429" s="230"/>
      <c r="S1429" s="230"/>
      <c r="T1429" s="231"/>
      <c r="AT1429" s="232" t="s">
        <v>211</v>
      </c>
      <c r="AU1429" s="232" t="s">
        <v>82</v>
      </c>
      <c r="AV1429" s="13" t="s">
        <v>82</v>
      </c>
      <c r="AW1429" s="13" t="s">
        <v>31</v>
      </c>
      <c r="AX1429" s="13" t="s">
        <v>75</v>
      </c>
      <c r="AY1429" s="232" t="s">
        <v>203</v>
      </c>
    </row>
    <row r="1430" spans="1:65" s="14" customFormat="1" ht="11.25">
      <c r="B1430" s="233"/>
      <c r="C1430" s="234"/>
      <c r="D1430" s="224" t="s">
        <v>211</v>
      </c>
      <c r="E1430" s="235" t="s">
        <v>1</v>
      </c>
      <c r="F1430" s="236" t="s">
        <v>1845</v>
      </c>
      <c r="G1430" s="234"/>
      <c r="H1430" s="237">
        <v>44</v>
      </c>
      <c r="I1430" s="238"/>
      <c r="J1430" s="234"/>
      <c r="K1430" s="234"/>
      <c r="L1430" s="239"/>
      <c r="M1430" s="240"/>
      <c r="N1430" s="241"/>
      <c r="O1430" s="241"/>
      <c r="P1430" s="241"/>
      <c r="Q1430" s="241"/>
      <c r="R1430" s="241"/>
      <c r="S1430" s="241"/>
      <c r="T1430" s="242"/>
      <c r="AT1430" s="243" t="s">
        <v>211</v>
      </c>
      <c r="AU1430" s="243" t="s">
        <v>82</v>
      </c>
      <c r="AV1430" s="14" t="s">
        <v>84</v>
      </c>
      <c r="AW1430" s="14" t="s">
        <v>31</v>
      </c>
      <c r="AX1430" s="14" t="s">
        <v>75</v>
      </c>
      <c r="AY1430" s="243" t="s">
        <v>203</v>
      </c>
    </row>
    <row r="1431" spans="1:65" s="15" customFormat="1" ht="11.25">
      <c r="B1431" s="261"/>
      <c r="C1431" s="262"/>
      <c r="D1431" s="224" t="s">
        <v>211</v>
      </c>
      <c r="E1431" s="263" t="s">
        <v>1</v>
      </c>
      <c r="F1431" s="264" t="s">
        <v>5614</v>
      </c>
      <c r="G1431" s="262"/>
      <c r="H1431" s="265">
        <v>44</v>
      </c>
      <c r="I1431" s="266"/>
      <c r="J1431" s="262"/>
      <c r="K1431" s="262"/>
      <c r="L1431" s="267"/>
      <c r="M1431" s="268"/>
      <c r="N1431" s="269"/>
      <c r="O1431" s="269"/>
      <c r="P1431" s="269"/>
      <c r="Q1431" s="269"/>
      <c r="R1431" s="269"/>
      <c r="S1431" s="269"/>
      <c r="T1431" s="270"/>
      <c r="AT1431" s="271" t="s">
        <v>211</v>
      </c>
      <c r="AU1431" s="271" t="s">
        <v>82</v>
      </c>
      <c r="AV1431" s="15" t="s">
        <v>209</v>
      </c>
      <c r="AW1431" s="15" t="s">
        <v>31</v>
      </c>
      <c r="AX1431" s="15" t="s">
        <v>82</v>
      </c>
      <c r="AY1431" s="271" t="s">
        <v>203</v>
      </c>
    </row>
    <row r="1432" spans="1:65" s="2" customFormat="1" ht="33" customHeight="1">
      <c r="A1432" s="35"/>
      <c r="B1432" s="36"/>
      <c r="C1432" s="209" t="s">
        <v>3878</v>
      </c>
      <c r="D1432" s="209" t="s">
        <v>205</v>
      </c>
      <c r="E1432" s="210" t="s">
        <v>7083</v>
      </c>
      <c r="F1432" s="211" t="s">
        <v>6812</v>
      </c>
      <c r="G1432" s="212" t="s">
        <v>828</v>
      </c>
      <c r="H1432" s="213">
        <v>8</v>
      </c>
      <c r="I1432" s="214"/>
      <c r="J1432" s="215">
        <f>ROUND(I1432*H1432,2)</f>
        <v>0</v>
      </c>
      <c r="K1432" s="211" t="s">
        <v>1</v>
      </c>
      <c r="L1432" s="40"/>
      <c r="M1432" s="216" t="s">
        <v>1</v>
      </c>
      <c r="N1432" s="217" t="s">
        <v>40</v>
      </c>
      <c r="O1432" s="72"/>
      <c r="P1432" s="218">
        <f>O1432*H1432</f>
        <v>0</v>
      </c>
      <c r="Q1432" s="218">
        <v>0</v>
      </c>
      <c r="R1432" s="218">
        <f>Q1432*H1432</f>
        <v>0</v>
      </c>
      <c r="S1432" s="218">
        <v>0</v>
      </c>
      <c r="T1432" s="219">
        <f>S1432*H1432</f>
        <v>0</v>
      </c>
      <c r="U1432" s="35"/>
      <c r="V1432" s="35"/>
      <c r="W1432" s="35"/>
      <c r="X1432" s="35"/>
      <c r="Y1432" s="35"/>
      <c r="Z1432" s="35"/>
      <c r="AA1432" s="35"/>
      <c r="AB1432" s="35"/>
      <c r="AC1432" s="35"/>
      <c r="AD1432" s="35"/>
      <c r="AE1432" s="35"/>
      <c r="AR1432" s="220" t="s">
        <v>209</v>
      </c>
      <c r="AT1432" s="220" t="s">
        <v>205</v>
      </c>
      <c r="AU1432" s="220" t="s">
        <v>82</v>
      </c>
      <c r="AY1432" s="18" t="s">
        <v>203</v>
      </c>
      <c r="BE1432" s="221">
        <f>IF(N1432="základní",J1432,0)</f>
        <v>0</v>
      </c>
      <c r="BF1432" s="221">
        <f>IF(N1432="snížená",J1432,0)</f>
        <v>0</v>
      </c>
      <c r="BG1432" s="221">
        <f>IF(N1432="zákl. přenesená",J1432,0)</f>
        <v>0</v>
      </c>
      <c r="BH1432" s="221">
        <f>IF(N1432="sníž. přenesená",J1432,0)</f>
        <v>0</v>
      </c>
      <c r="BI1432" s="221">
        <f>IF(N1432="nulová",J1432,0)</f>
        <v>0</v>
      </c>
      <c r="BJ1432" s="18" t="s">
        <v>82</v>
      </c>
      <c r="BK1432" s="221">
        <f>ROUND(I1432*H1432,2)</f>
        <v>0</v>
      </c>
      <c r="BL1432" s="18" t="s">
        <v>209</v>
      </c>
      <c r="BM1432" s="220" t="s">
        <v>7084</v>
      </c>
    </row>
    <row r="1433" spans="1:65" s="13" customFormat="1" ht="11.25">
      <c r="B1433" s="222"/>
      <c r="C1433" s="223"/>
      <c r="D1433" s="224" t="s">
        <v>211</v>
      </c>
      <c r="E1433" s="225" t="s">
        <v>1</v>
      </c>
      <c r="F1433" s="226" t="s">
        <v>6965</v>
      </c>
      <c r="G1433" s="223"/>
      <c r="H1433" s="225" t="s">
        <v>1</v>
      </c>
      <c r="I1433" s="227"/>
      <c r="J1433" s="223"/>
      <c r="K1433" s="223"/>
      <c r="L1433" s="228"/>
      <c r="M1433" s="229"/>
      <c r="N1433" s="230"/>
      <c r="O1433" s="230"/>
      <c r="P1433" s="230"/>
      <c r="Q1433" s="230"/>
      <c r="R1433" s="230"/>
      <c r="S1433" s="230"/>
      <c r="T1433" s="231"/>
      <c r="AT1433" s="232" t="s">
        <v>211</v>
      </c>
      <c r="AU1433" s="232" t="s">
        <v>82</v>
      </c>
      <c r="AV1433" s="13" t="s">
        <v>82</v>
      </c>
      <c r="AW1433" s="13" t="s">
        <v>31</v>
      </c>
      <c r="AX1433" s="13" t="s">
        <v>75</v>
      </c>
      <c r="AY1433" s="232" t="s">
        <v>203</v>
      </c>
    </row>
    <row r="1434" spans="1:65" s="14" customFormat="1" ht="11.25">
      <c r="B1434" s="233"/>
      <c r="C1434" s="234"/>
      <c r="D1434" s="224" t="s">
        <v>211</v>
      </c>
      <c r="E1434" s="235" t="s">
        <v>1</v>
      </c>
      <c r="F1434" s="236" t="s">
        <v>361</v>
      </c>
      <c r="G1434" s="234"/>
      <c r="H1434" s="237">
        <v>8</v>
      </c>
      <c r="I1434" s="238"/>
      <c r="J1434" s="234"/>
      <c r="K1434" s="234"/>
      <c r="L1434" s="239"/>
      <c r="M1434" s="240"/>
      <c r="N1434" s="241"/>
      <c r="O1434" s="241"/>
      <c r="P1434" s="241"/>
      <c r="Q1434" s="241"/>
      <c r="R1434" s="241"/>
      <c r="S1434" s="241"/>
      <c r="T1434" s="242"/>
      <c r="AT1434" s="243" t="s">
        <v>211</v>
      </c>
      <c r="AU1434" s="243" t="s">
        <v>82</v>
      </c>
      <c r="AV1434" s="14" t="s">
        <v>84</v>
      </c>
      <c r="AW1434" s="14" t="s">
        <v>31</v>
      </c>
      <c r="AX1434" s="14" t="s">
        <v>75</v>
      </c>
      <c r="AY1434" s="243" t="s">
        <v>203</v>
      </c>
    </row>
    <row r="1435" spans="1:65" s="15" customFormat="1" ht="11.25">
      <c r="B1435" s="261"/>
      <c r="C1435" s="262"/>
      <c r="D1435" s="224" t="s">
        <v>211</v>
      </c>
      <c r="E1435" s="263" t="s">
        <v>1</v>
      </c>
      <c r="F1435" s="264" t="s">
        <v>5614</v>
      </c>
      <c r="G1435" s="262"/>
      <c r="H1435" s="265">
        <v>8</v>
      </c>
      <c r="I1435" s="266"/>
      <c r="J1435" s="262"/>
      <c r="K1435" s="262"/>
      <c r="L1435" s="267"/>
      <c r="M1435" s="268"/>
      <c r="N1435" s="269"/>
      <c r="O1435" s="269"/>
      <c r="P1435" s="269"/>
      <c r="Q1435" s="269"/>
      <c r="R1435" s="269"/>
      <c r="S1435" s="269"/>
      <c r="T1435" s="270"/>
      <c r="AT1435" s="271" t="s">
        <v>211</v>
      </c>
      <c r="AU1435" s="271" t="s">
        <v>82</v>
      </c>
      <c r="AV1435" s="15" t="s">
        <v>209</v>
      </c>
      <c r="AW1435" s="15" t="s">
        <v>31</v>
      </c>
      <c r="AX1435" s="15" t="s">
        <v>82</v>
      </c>
      <c r="AY1435" s="271" t="s">
        <v>203</v>
      </c>
    </row>
    <row r="1436" spans="1:65" s="2" customFormat="1" ht="33" customHeight="1">
      <c r="A1436" s="35"/>
      <c r="B1436" s="36"/>
      <c r="C1436" s="209" t="s">
        <v>3883</v>
      </c>
      <c r="D1436" s="209" t="s">
        <v>205</v>
      </c>
      <c r="E1436" s="210" t="s">
        <v>7085</v>
      </c>
      <c r="F1436" s="211" t="s">
        <v>6814</v>
      </c>
      <c r="G1436" s="212" t="s">
        <v>828</v>
      </c>
      <c r="H1436" s="213">
        <v>11</v>
      </c>
      <c r="I1436" s="214"/>
      <c r="J1436" s="215">
        <f>ROUND(I1436*H1436,2)</f>
        <v>0</v>
      </c>
      <c r="K1436" s="211" t="s">
        <v>1</v>
      </c>
      <c r="L1436" s="40"/>
      <c r="M1436" s="216" t="s">
        <v>1</v>
      </c>
      <c r="N1436" s="217" t="s">
        <v>40</v>
      </c>
      <c r="O1436" s="72"/>
      <c r="P1436" s="218">
        <f>O1436*H1436</f>
        <v>0</v>
      </c>
      <c r="Q1436" s="218">
        <v>0</v>
      </c>
      <c r="R1436" s="218">
        <f>Q1436*H1436</f>
        <v>0</v>
      </c>
      <c r="S1436" s="218">
        <v>0</v>
      </c>
      <c r="T1436" s="219">
        <f>S1436*H1436</f>
        <v>0</v>
      </c>
      <c r="U1436" s="35"/>
      <c r="V1436" s="35"/>
      <c r="W1436" s="35"/>
      <c r="X1436" s="35"/>
      <c r="Y1436" s="35"/>
      <c r="Z1436" s="35"/>
      <c r="AA1436" s="35"/>
      <c r="AB1436" s="35"/>
      <c r="AC1436" s="35"/>
      <c r="AD1436" s="35"/>
      <c r="AE1436" s="35"/>
      <c r="AR1436" s="220" t="s">
        <v>209</v>
      </c>
      <c r="AT1436" s="220" t="s">
        <v>205</v>
      </c>
      <c r="AU1436" s="220" t="s">
        <v>82</v>
      </c>
      <c r="AY1436" s="18" t="s">
        <v>203</v>
      </c>
      <c r="BE1436" s="221">
        <f>IF(N1436="základní",J1436,0)</f>
        <v>0</v>
      </c>
      <c r="BF1436" s="221">
        <f>IF(N1436="snížená",J1436,0)</f>
        <v>0</v>
      </c>
      <c r="BG1436" s="221">
        <f>IF(N1436="zákl. přenesená",J1436,0)</f>
        <v>0</v>
      </c>
      <c r="BH1436" s="221">
        <f>IF(N1436="sníž. přenesená",J1436,0)</f>
        <v>0</v>
      </c>
      <c r="BI1436" s="221">
        <f>IF(N1436="nulová",J1436,0)</f>
        <v>0</v>
      </c>
      <c r="BJ1436" s="18" t="s">
        <v>82</v>
      </c>
      <c r="BK1436" s="221">
        <f>ROUND(I1436*H1436,2)</f>
        <v>0</v>
      </c>
      <c r="BL1436" s="18" t="s">
        <v>209</v>
      </c>
      <c r="BM1436" s="220" t="s">
        <v>7086</v>
      </c>
    </row>
    <row r="1437" spans="1:65" s="13" customFormat="1" ht="11.25">
      <c r="B1437" s="222"/>
      <c r="C1437" s="223"/>
      <c r="D1437" s="224" t="s">
        <v>211</v>
      </c>
      <c r="E1437" s="225" t="s">
        <v>1</v>
      </c>
      <c r="F1437" s="226" t="s">
        <v>6965</v>
      </c>
      <c r="G1437" s="223"/>
      <c r="H1437" s="225" t="s">
        <v>1</v>
      </c>
      <c r="I1437" s="227"/>
      <c r="J1437" s="223"/>
      <c r="K1437" s="223"/>
      <c r="L1437" s="228"/>
      <c r="M1437" s="229"/>
      <c r="N1437" s="230"/>
      <c r="O1437" s="230"/>
      <c r="P1437" s="230"/>
      <c r="Q1437" s="230"/>
      <c r="R1437" s="230"/>
      <c r="S1437" s="230"/>
      <c r="T1437" s="231"/>
      <c r="AT1437" s="232" t="s">
        <v>211</v>
      </c>
      <c r="AU1437" s="232" t="s">
        <v>82</v>
      </c>
      <c r="AV1437" s="13" t="s">
        <v>82</v>
      </c>
      <c r="AW1437" s="13" t="s">
        <v>31</v>
      </c>
      <c r="AX1437" s="13" t="s">
        <v>75</v>
      </c>
      <c r="AY1437" s="232" t="s">
        <v>203</v>
      </c>
    </row>
    <row r="1438" spans="1:65" s="14" customFormat="1" ht="11.25">
      <c r="B1438" s="233"/>
      <c r="C1438" s="234"/>
      <c r="D1438" s="224" t="s">
        <v>211</v>
      </c>
      <c r="E1438" s="235" t="s">
        <v>1</v>
      </c>
      <c r="F1438" s="236" t="s">
        <v>382</v>
      </c>
      <c r="G1438" s="234"/>
      <c r="H1438" s="237">
        <v>11</v>
      </c>
      <c r="I1438" s="238"/>
      <c r="J1438" s="234"/>
      <c r="K1438" s="234"/>
      <c r="L1438" s="239"/>
      <c r="M1438" s="240"/>
      <c r="N1438" s="241"/>
      <c r="O1438" s="241"/>
      <c r="P1438" s="241"/>
      <c r="Q1438" s="241"/>
      <c r="R1438" s="241"/>
      <c r="S1438" s="241"/>
      <c r="T1438" s="242"/>
      <c r="AT1438" s="243" t="s">
        <v>211</v>
      </c>
      <c r="AU1438" s="243" t="s">
        <v>82</v>
      </c>
      <c r="AV1438" s="14" t="s">
        <v>84</v>
      </c>
      <c r="AW1438" s="14" t="s">
        <v>31</v>
      </c>
      <c r="AX1438" s="14" t="s">
        <v>75</v>
      </c>
      <c r="AY1438" s="243" t="s">
        <v>203</v>
      </c>
    </row>
    <row r="1439" spans="1:65" s="15" customFormat="1" ht="11.25">
      <c r="B1439" s="261"/>
      <c r="C1439" s="262"/>
      <c r="D1439" s="224" t="s">
        <v>211</v>
      </c>
      <c r="E1439" s="263" t="s">
        <v>1</v>
      </c>
      <c r="F1439" s="264" t="s">
        <v>5614</v>
      </c>
      <c r="G1439" s="262"/>
      <c r="H1439" s="265">
        <v>11</v>
      </c>
      <c r="I1439" s="266"/>
      <c r="J1439" s="262"/>
      <c r="K1439" s="262"/>
      <c r="L1439" s="267"/>
      <c r="M1439" s="268"/>
      <c r="N1439" s="269"/>
      <c r="O1439" s="269"/>
      <c r="P1439" s="269"/>
      <c r="Q1439" s="269"/>
      <c r="R1439" s="269"/>
      <c r="S1439" s="269"/>
      <c r="T1439" s="270"/>
      <c r="AT1439" s="271" t="s">
        <v>211</v>
      </c>
      <c r="AU1439" s="271" t="s">
        <v>82</v>
      </c>
      <c r="AV1439" s="15" t="s">
        <v>209</v>
      </c>
      <c r="AW1439" s="15" t="s">
        <v>31</v>
      </c>
      <c r="AX1439" s="15" t="s">
        <v>82</v>
      </c>
      <c r="AY1439" s="271" t="s">
        <v>203</v>
      </c>
    </row>
    <row r="1440" spans="1:65" s="2" customFormat="1" ht="33" customHeight="1">
      <c r="A1440" s="35"/>
      <c r="B1440" s="36"/>
      <c r="C1440" s="209" t="s">
        <v>3888</v>
      </c>
      <c r="D1440" s="209" t="s">
        <v>205</v>
      </c>
      <c r="E1440" s="210" t="s">
        <v>7087</v>
      </c>
      <c r="F1440" s="211" t="s">
        <v>6818</v>
      </c>
      <c r="G1440" s="212" t="s">
        <v>240</v>
      </c>
      <c r="H1440" s="213">
        <v>193</v>
      </c>
      <c r="I1440" s="214"/>
      <c r="J1440" s="215">
        <f>ROUND(I1440*H1440,2)</f>
        <v>0</v>
      </c>
      <c r="K1440" s="211" t="s">
        <v>1</v>
      </c>
      <c r="L1440" s="40"/>
      <c r="M1440" s="216" t="s">
        <v>1</v>
      </c>
      <c r="N1440" s="217" t="s">
        <v>40</v>
      </c>
      <c r="O1440" s="72"/>
      <c r="P1440" s="218">
        <f>O1440*H1440</f>
        <v>0</v>
      </c>
      <c r="Q1440" s="218">
        <v>0</v>
      </c>
      <c r="R1440" s="218">
        <f>Q1440*H1440</f>
        <v>0</v>
      </c>
      <c r="S1440" s="218">
        <v>0</v>
      </c>
      <c r="T1440" s="219">
        <f>S1440*H1440</f>
        <v>0</v>
      </c>
      <c r="U1440" s="35"/>
      <c r="V1440" s="35"/>
      <c r="W1440" s="35"/>
      <c r="X1440" s="35"/>
      <c r="Y1440" s="35"/>
      <c r="Z1440" s="35"/>
      <c r="AA1440" s="35"/>
      <c r="AB1440" s="35"/>
      <c r="AC1440" s="35"/>
      <c r="AD1440" s="35"/>
      <c r="AE1440" s="35"/>
      <c r="AR1440" s="220" t="s">
        <v>209</v>
      </c>
      <c r="AT1440" s="220" t="s">
        <v>205</v>
      </c>
      <c r="AU1440" s="220" t="s">
        <v>82</v>
      </c>
      <c r="AY1440" s="18" t="s">
        <v>203</v>
      </c>
      <c r="BE1440" s="221">
        <f>IF(N1440="základní",J1440,0)</f>
        <v>0</v>
      </c>
      <c r="BF1440" s="221">
        <f>IF(N1440="snížená",J1440,0)</f>
        <v>0</v>
      </c>
      <c r="BG1440" s="221">
        <f>IF(N1440="zákl. přenesená",J1440,0)</f>
        <v>0</v>
      </c>
      <c r="BH1440" s="221">
        <f>IF(N1440="sníž. přenesená",J1440,0)</f>
        <v>0</v>
      </c>
      <c r="BI1440" s="221">
        <f>IF(N1440="nulová",J1440,0)</f>
        <v>0</v>
      </c>
      <c r="BJ1440" s="18" t="s">
        <v>82</v>
      </c>
      <c r="BK1440" s="221">
        <f>ROUND(I1440*H1440,2)</f>
        <v>0</v>
      </c>
      <c r="BL1440" s="18" t="s">
        <v>209</v>
      </c>
      <c r="BM1440" s="220" t="s">
        <v>7088</v>
      </c>
    </row>
    <row r="1441" spans="1:65" s="13" customFormat="1" ht="11.25">
      <c r="B1441" s="222"/>
      <c r="C1441" s="223"/>
      <c r="D1441" s="224" t="s">
        <v>211</v>
      </c>
      <c r="E1441" s="225" t="s">
        <v>1</v>
      </c>
      <c r="F1441" s="226" t="s">
        <v>7089</v>
      </c>
      <c r="G1441" s="223"/>
      <c r="H1441" s="225" t="s">
        <v>1</v>
      </c>
      <c r="I1441" s="227"/>
      <c r="J1441" s="223"/>
      <c r="K1441" s="223"/>
      <c r="L1441" s="228"/>
      <c r="M1441" s="229"/>
      <c r="N1441" s="230"/>
      <c r="O1441" s="230"/>
      <c r="P1441" s="230"/>
      <c r="Q1441" s="230"/>
      <c r="R1441" s="230"/>
      <c r="S1441" s="230"/>
      <c r="T1441" s="231"/>
      <c r="AT1441" s="232" t="s">
        <v>211</v>
      </c>
      <c r="AU1441" s="232" t="s">
        <v>82</v>
      </c>
      <c r="AV1441" s="13" t="s">
        <v>82</v>
      </c>
      <c r="AW1441" s="13" t="s">
        <v>31</v>
      </c>
      <c r="AX1441" s="13" t="s">
        <v>75</v>
      </c>
      <c r="AY1441" s="232" t="s">
        <v>203</v>
      </c>
    </row>
    <row r="1442" spans="1:65" s="14" customFormat="1" ht="11.25">
      <c r="B1442" s="233"/>
      <c r="C1442" s="234"/>
      <c r="D1442" s="224" t="s">
        <v>211</v>
      </c>
      <c r="E1442" s="235" t="s">
        <v>1</v>
      </c>
      <c r="F1442" s="236" t="s">
        <v>3716</v>
      </c>
      <c r="G1442" s="234"/>
      <c r="H1442" s="237">
        <v>193</v>
      </c>
      <c r="I1442" s="238"/>
      <c r="J1442" s="234"/>
      <c r="K1442" s="234"/>
      <c r="L1442" s="239"/>
      <c r="M1442" s="240"/>
      <c r="N1442" s="241"/>
      <c r="O1442" s="241"/>
      <c r="P1442" s="241"/>
      <c r="Q1442" s="241"/>
      <c r="R1442" s="241"/>
      <c r="S1442" s="241"/>
      <c r="T1442" s="242"/>
      <c r="AT1442" s="243" t="s">
        <v>211</v>
      </c>
      <c r="AU1442" s="243" t="s">
        <v>82</v>
      </c>
      <c r="AV1442" s="14" t="s">
        <v>84</v>
      </c>
      <c r="AW1442" s="14" t="s">
        <v>31</v>
      </c>
      <c r="AX1442" s="14" t="s">
        <v>75</v>
      </c>
      <c r="AY1442" s="243" t="s">
        <v>203</v>
      </c>
    </row>
    <row r="1443" spans="1:65" s="15" customFormat="1" ht="11.25">
      <c r="B1443" s="261"/>
      <c r="C1443" s="262"/>
      <c r="D1443" s="224" t="s">
        <v>211</v>
      </c>
      <c r="E1443" s="263" t="s">
        <v>1</v>
      </c>
      <c r="F1443" s="264" t="s">
        <v>5614</v>
      </c>
      <c r="G1443" s="262"/>
      <c r="H1443" s="265">
        <v>193</v>
      </c>
      <c r="I1443" s="266"/>
      <c r="J1443" s="262"/>
      <c r="K1443" s="262"/>
      <c r="L1443" s="267"/>
      <c r="M1443" s="268"/>
      <c r="N1443" s="269"/>
      <c r="O1443" s="269"/>
      <c r="P1443" s="269"/>
      <c r="Q1443" s="269"/>
      <c r="R1443" s="269"/>
      <c r="S1443" s="269"/>
      <c r="T1443" s="270"/>
      <c r="AT1443" s="271" t="s">
        <v>211</v>
      </c>
      <c r="AU1443" s="271" t="s">
        <v>82</v>
      </c>
      <c r="AV1443" s="15" t="s">
        <v>209</v>
      </c>
      <c r="AW1443" s="15" t="s">
        <v>31</v>
      </c>
      <c r="AX1443" s="15" t="s">
        <v>82</v>
      </c>
      <c r="AY1443" s="271" t="s">
        <v>203</v>
      </c>
    </row>
    <row r="1444" spans="1:65" s="2" customFormat="1" ht="33" customHeight="1">
      <c r="A1444" s="35"/>
      <c r="B1444" s="36"/>
      <c r="C1444" s="209" t="s">
        <v>3893</v>
      </c>
      <c r="D1444" s="209" t="s">
        <v>205</v>
      </c>
      <c r="E1444" s="210" t="s">
        <v>7090</v>
      </c>
      <c r="F1444" s="211" t="s">
        <v>6821</v>
      </c>
      <c r="G1444" s="212" t="s">
        <v>240</v>
      </c>
      <c r="H1444" s="213">
        <v>58</v>
      </c>
      <c r="I1444" s="214"/>
      <c r="J1444" s="215">
        <f>ROUND(I1444*H1444,2)</f>
        <v>0</v>
      </c>
      <c r="K1444" s="211" t="s">
        <v>1</v>
      </c>
      <c r="L1444" s="40"/>
      <c r="M1444" s="216" t="s">
        <v>1</v>
      </c>
      <c r="N1444" s="217" t="s">
        <v>40</v>
      </c>
      <c r="O1444" s="72"/>
      <c r="P1444" s="218">
        <f>O1444*H1444</f>
        <v>0</v>
      </c>
      <c r="Q1444" s="218">
        <v>0</v>
      </c>
      <c r="R1444" s="218">
        <f>Q1444*H1444</f>
        <v>0</v>
      </c>
      <c r="S1444" s="218">
        <v>0</v>
      </c>
      <c r="T1444" s="219">
        <f>S1444*H1444</f>
        <v>0</v>
      </c>
      <c r="U1444" s="35"/>
      <c r="V1444" s="35"/>
      <c r="W1444" s="35"/>
      <c r="X1444" s="35"/>
      <c r="Y1444" s="35"/>
      <c r="Z1444" s="35"/>
      <c r="AA1444" s="35"/>
      <c r="AB1444" s="35"/>
      <c r="AC1444" s="35"/>
      <c r="AD1444" s="35"/>
      <c r="AE1444" s="35"/>
      <c r="AR1444" s="220" t="s">
        <v>209</v>
      </c>
      <c r="AT1444" s="220" t="s">
        <v>205</v>
      </c>
      <c r="AU1444" s="220" t="s">
        <v>82</v>
      </c>
      <c r="AY1444" s="18" t="s">
        <v>203</v>
      </c>
      <c r="BE1444" s="221">
        <f>IF(N1444="základní",J1444,0)</f>
        <v>0</v>
      </c>
      <c r="BF1444" s="221">
        <f>IF(N1444="snížená",J1444,0)</f>
        <v>0</v>
      </c>
      <c r="BG1444" s="221">
        <f>IF(N1444="zákl. přenesená",J1444,0)</f>
        <v>0</v>
      </c>
      <c r="BH1444" s="221">
        <f>IF(N1444="sníž. přenesená",J1444,0)</f>
        <v>0</v>
      </c>
      <c r="BI1444" s="221">
        <f>IF(N1444="nulová",J1444,0)</f>
        <v>0</v>
      </c>
      <c r="BJ1444" s="18" t="s">
        <v>82</v>
      </c>
      <c r="BK1444" s="221">
        <f>ROUND(I1444*H1444,2)</f>
        <v>0</v>
      </c>
      <c r="BL1444" s="18" t="s">
        <v>209</v>
      </c>
      <c r="BM1444" s="220" t="s">
        <v>7091</v>
      </c>
    </row>
    <row r="1445" spans="1:65" s="13" customFormat="1" ht="11.25">
      <c r="B1445" s="222"/>
      <c r="C1445" s="223"/>
      <c r="D1445" s="224" t="s">
        <v>211</v>
      </c>
      <c r="E1445" s="225" t="s">
        <v>1</v>
      </c>
      <c r="F1445" s="226" t="s">
        <v>7089</v>
      </c>
      <c r="G1445" s="223"/>
      <c r="H1445" s="225" t="s">
        <v>1</v>
      </c>
      <c r="I1445" s="227"/>
      <c r="J1445" s="223"/>
      <c r="K1445" s="223"/>
      <c r="L1445" s="228"/>
      <c r="M1445" s="229"/>
      <c r="N1445" s="230"/>
      <c r="O1445" s="230"/>
      <c r="P1445" s="230"/>
      <c r="Q1445" s="230"/>
      <c r="R1445" s="230"/>
      <c r="S1445" s="230"/>
      <c r="T1445" s="231"/>
      <c r="AT1445" s="232" t="s">
        <v>211</v>
      </c>
      <c r="AU1445" s="232" t="s">
        <v>82</v>
      </c>
      <c r="AV1445" s="13" t="s">
        <v>82</v>
      </c>
      <c r="AW1445" s="13" t="s">
        <v>31</v>
      </c>
      <c r="AX1445" s="13" t="s">
        <v>75</v>
      </c>
      <c r="AY1445" s="232" t="s">
        <v>203</v>
      </c>
    </row>
    <row r="1446" spans="1:65" s="14" customFormat="1" ht="11.25">
      <c r="B1446" s="233"/>
      <c r="C1446" s="234"/>
      <c r="D1446" s="224" t="s">
        <v>211</v>
      </c>
      <c r="E1446" s="235" t="s">
        <v>1</v>
      </c>
      <c r="F1446" s="236" t="s">
        <v>2260</v>
      </c>
      <c r="G1446" s="234"/>
      <c r="H1446" s="237">
        <v>58</v>
      </c>
      <c r="I1446" s="238"/>
      <c r="J1446" s="234"/>
      <c r="K1446" s="234"/>
      <c r="L1446" s="239"/>
      <c r="M1446" s="240"/>
      <c r="N1446" s="241"/>
      <c r="O1446" s="241"/>
      <c r="P1446" s="241"/>
      <c r="Q1446" s="241"/>
      <c r="R1446" s="241"/>
      <c r="S1446" s="241"/>
      <c r="T1446" s="242"/>
      <c r="AT1446" s="243" t="s">
        <v>211</v>
      </c>
      <c r="AU1446" s="243" t="s">
        <v>82</v>
      </c>
      <c r="AV1446" s="14" t="s">
        <v>84</v>
      </c>
      <c r="AW1446" s="14" t="s">
        <v>31</v>
      </c>
      <c r="AX1446" s="14" t="s">
        <v>75</v>
      </c>
      <c r="AY1446" s="243" t="s">
        <v>203</v>
      </c>
    </row>
    <row r="1447" spans="1:65" s="15" customFormat="1" ht="11.25">
      <c r="B1447" s="261"/>
      <c r="C1447" s="262"/>
      <c r="D1447" s="224" t="s">
        <v>211</v>
      </c>
      <c r="E1447" s="263" t="s">
        <v>1</v>
      </c>
      <c r="F1447" s="264" t="s">
        <v>5614</v>
      </c>
      <c r="G1447" s="262"/>
      <c r="H1447" s="265">
        <v>58</v>
      </c>
      <c r="I1447" s="266"/>
      <c r="J1447" s="262"/>
      <c r="K1447" s="262"/>
      <c r="L1447" s="267"/>
      <c r="M1447" s="268"/>
      <c r="N1447" s="269"/>
      <c r="O1447" s="269"/>
      <c r="P1447" s="269"/>
      <c r="Q1447" s="269"/>
      <c r="R1447" s="269"/>
      <c r="S1447" s="269"/>
      <c r="T1447" s="270"/>
      <c r="AT1447" s="271" t="s">
        <v>211</v>
      </c>
      <c r="AU1447" s="271" t="s">
        <v>82</v>
      </c>
      <c r="AV1447" s="15" t="s">
        <v>209</v>
      </c>
      <c r="AW1447" s="15" t="s">
        <v>31</v>
      </c>
      <c r="AX1447" s="15" t="s">
        <v>82</v>
      </c>
      <c r="AY1447" s="271" t="s">
        <v>203</v>
      </c>
    </row>
    <row r="1448" spans="1:65" s="2" customFormat="1" ht="33" customHeight="1">
      <c r="A1448" s="35"/>
      <c r="B1448" s="36"/>
      <c r="C1448" s="209" t="s">
        <v>3899</v>
      </c>
      <c r="D1448" s="209" t="s">
        <v>205</v>
      </c>
      <c r="E1448" s="210" t="s">
        <v>7092</v>
      </c>
      <c r="F1448" s="211" t="s">
        <v>6823</v>
      </c>
      <c r="G1448" s="212" t="s">
        <v>240</v>
      </c>
      <c r="H1448" s="213">
        <v>227</v>
      </c>
      <c r="I1448" s="214"/>
      <c r="J1448" s="215">
        <f>ROUND(I1448*H1448,2)</f>
        <v>0</v>
      </c>
      <c r="K1448" s="211" t="s">
        <v>1</v>
      </c>
      <c r="L1448" s="40"/>
      <c r="M1448" s="216" t="s">
        <v>1</v>
      </c>
      <c r="N1448" s="217" t="s">
        <v>40</v>
      </c>
      <c r="O1448" s="72"/>
      <c r="P1448" s="218">
        <f>O1448*H1448</f>
        <v>0</v>
      </c>
      <c r="Q1448" s="218">
        <v>0</v>
      </c>
      <c r="R1448" s="218">
        <f>Q1448*H1448</f>
        <v>0</v>
      </c>
      <c r="S1448" s="218">
        <v>0</v>
      </c>
      <c r="T1448" s="219">
        <f>S1448*H1448</f>
        <v>0</v>
      </c>
      <c r="U1448" s="35"/>
      <c r="V1448" s="35"/>
      <c r="W1448" s="35"/>
      <c r="X1448" s="35"/>
      <c r="Y1448" s="35"/>
      <c r="Z1448" s="35"/>
      <c r="AA1448" s="35"/>
      <c r="AB1448" s="35"/>
      <c r="AC1448" s="35"/>
      <c r="AD1448" s="35"/>
      <c r="AE1448" s="35"/>
      <c r="AR1448" s="220" t="s">
        <v>209</v>
      </c>
      <c r="AT1448" s="220" t="s">
        <v>205</v>
      </c>
      <c r="AU1448" s="220" t="s">
        <v>82</v>
      </c>
      <c r="AY1448" s="18" t="s">
        <v>203</v>
      </c>
      <c r="BE1448" s="221">
        <f>IF(N1448="základní",J1448,0)</f>
        <v>0</v>
      </c>
      <c r="BF1448" s="221">
        <f>IF(N1448="snížená",J1448,0)</f>
        <v>0</v>
      </c>
      <c r="BG1448" s="221">
        <f>IF(N1448="zákl. přenesená",J1448,0)</f>
        <v>0</v>
      </c>
      <c r="BH1448" s="221">
        <f>IF(N1448="sníž. přenesená",J1448,0)</f>
        <v>0</v>
      </c>
      <c r="BI1448" s="221">
        <f>IF(N1448="nulová",J1448,0)</f>
        <v>0</v>
      </c>
      <c r="BJ1448" s="18" t="s">
        <v>82</v>
      </c>
      <c r="BK1448" s="221">
        <f>ROUND(I1448*H1448,2)</f>
        <v>0</v>
      </c>
      <c r="BL1448" s="18" t="s">
        <v>209</v>
      </c>
      <c r="BM1448" s="220" t="s">
        <v>7093</v>
      </c>
    </row>
    <row r="1449" spans="1:65" s="13" customFormat="1" ht="22.5">
      <c r="B1449" s="222"/>
      <c r="C1449" s="223"/>
      <c r="D1449" s="224" t="s">
        <v>211</v>
      </c>
      <c r="E1449" s="225" t="s">
        <v>1</v>
      </c>
      <c r="F1449" s="226" t="s">
        <v>7094</v>
      </c>
      <c r="G1449" s="223"/>
      <c r="H1449" s="225" t="s">
        <v>1</v>
      </c>
      <c r="I1449" s="227"/>
      <c r="J1449" s="223"/>
      <c r="K1449" s="223"/>
      <c r="L1449" s="228"/>
      <c r="M1449" s="229"/>
      <c r="N1449" s="230"/>
      <c r="O1449" s="230"/>
      <c r="P1449" s="230"/>
      <c r="Q1449" s="230"/>
      <c r="R1449" s="230"/>
      <c r="S1449" s="230"/>
      <c r="T1449" s="231"/>
      <c r="AT1449" s="232" t="s">
        <v>211</v>
      </c>
      <c r="AU1449" s="232" t="s">
        <v>82</v>
      </c>
      <c r="AV1449" s="13" t="s">
        <v>82</v>
      </c>
      <c r="AW1449" s="13" t="s">
        <v>31</v>
      </c>
      <c r="AX1449" s="13" t="s">
        <v>75</v>
      </c>
      <c r="AY1449" s="232" t="s">
        <v>203</v>
      </c>
    </row>
    <row r="1450" spans="1:65" s="14" customFormat="1" ht="11.25">
      <c r="B1450" s="233"/>
      <c r="C1450" s="234"/>
      <c r="D1450" s="224" t="s">
        <v>211</v>
      </c>
      <c r="E1450" s="235" t="s">
        <v>1</v>
      </c>
      <c r="F1450" s="236" t="s">
        <v>3872</v>
      </c>
      <c r="G1450" s="234"/>
      <c r="H1450" s="237">
        <v>227</v>
      </c>
      <c r="I1450" s="238"/>
      <c r="J1450" s="234"/>
      <c r="K1450" s="234"/>
      <c r="L1450" s="239"/>
      <c r="M1450" s="240"/>
      <c r="N1450" s="241"/>
      <c r="O1450" s="241"/>
      <c r="P1450" s="241"/>
      <c r="Q1450" s="241"/>
      <c r="R1450" s="241"/>
      <c r="S1450" s="241"/>
      <c r="T1450" s="242"/>
      <c r="AT1450" s="243" t="s">
        <v>211</v>
      </c>
      <c r="AU1450" s="243" t="s">
        <v>82</v>
      </c>
      <c r="AV1450" s="14" t="s">
        <v>84</v>
      </c>
      <c r="AW1450" s="14" t="s">
        <v>31</v>
      </c>
      <c r="AX1450" s="14" t="s">
        <v>75</v>
      </c>
      <c r="AY1450" s="243" t="s">
        <v>203</v>
      </c>
    </row>
    <row r="1451" spans="1:65" s="15" customFormat="1" ht="11.25">
      <c r="B1451" s="261"/>
      <c r="C1451" s="262"/>
      <c r="D1451" s="224" t="s">
        <v>211</v>
      </c>
      <c r="E1451" s="263" t="s">
        <v>1</v>
      </c>
      <c r="F1451" s="264" t="s">
        <v>5614</v>
      </c>
      <c r="G1451" s="262"/>
      <c r="H1451" s="265">
        <v>227</v>
      </c>
      <c r="I1451" s="266"/>
      <c r="J1451" s="262"/>
      <c r="K1451" s="262"/>
      <c r="L1451" s="267"/>
      <c r="M1451" s="268"/>
      <c r="N1451" s="269"/>
      <c r="O1451" s="269"/>
      <c r="P1451" s="269"/>
      <c r="Q1451" s="269"/>
      <c r="R1451" s="269"/>
      <c r="S1451" s="269"/>
      <c r="T1451" s="270"/>
      <c r="AT1451" s="271" t="s">
        <v>211</v>
      </c>
      <c r="AU1451" s="271" t="s">
        <v>82</v>
      </c>
      <c r="AV1451" s="15" t="s">
        <v>209</v>
      </c>
      <c r="AW1451" s="15" t="s">
        <v>31</v>
      </c>
      <c r="AX1451" s="15" t="s">
        <v>82</v>
      </c>
      <c r="AY1451" s="271" t="s">
        <v>203</v>
      </c>
    </row>
    <row r="1452" spans="1:65" s="2" customFormat="1" ht="33" customHeight="1">
      <c r="A1452" s="35"/>
      <c r="B1452" s="36"/>
      <c r="C1452" s="209" t="s">
        <v>3904</v>
      </c>
      <c r="D1452" s="209" t="s">
        <v>205</v>
      </c>
      <c r="E1452" s="210" t="s">
        <v>7095</v>
      </c>
      <c r="F1452" s="211" t="s">
        <v>6826</v>
      </c>
      <c r="G1452" s="212" t="s">
        <v>240</v>
      </c>
      <c r="H1452" s="213">
        <v>68</v>
      </c>
      <c r="I1452" s="214"/>
      <c r="J1452" s="215">
        <f>ROUND(I1452*H1452,2)</f>
        <v>0</v>
      </c>
      <c r="K1452" s="211" t="s">
        <v>1</v>
      </c>
      <c r="L1452" s="40"/>
      <c r="M1452" s="216" t="s">
        <v>1</v>
      </c>
      <c r="N1452" s="217" t="s">
        <v>40</v>
      </c>
      <c r="O1452" s="72"/>
      <c r="P1452" s="218">
        <f>O1452*H1452</f>
        <v>0</v>
      </c>
      <c r="Q1452" s="218">
        <v>0</v>
      </c>
      <c r="R1452" s="218">
        <f>Q1452*H1452</f>
        <v>0</v>
      </c>
      <c r="S1452" s="218">
        <v>0</v>
      </c>
      <c r="T1452" s="219">
        <f>S1452*H1452</f>
        <v>0</v>
      </c>
      <c r="U1452" s="35"/>
      <c r="V1452" s="35"/>
      <c r="W1452" s="35"/>
      <c r="X1452" s="35"/>
      <c r="Y1452" s="35"/>
      <c r="Z1452" s="35"/>
      <c r="AA1452" s="35"/>
      <c r="AB1452" s="35"/>
      <c r="AC1452" s="35"/>
      <c r="AD1452" s="35"/>
      <c r="AE1452" s="35"/>
      <c r="AR1452" s="220" t="s">
        <v>209</v>
      </c>
      <c r="AT1452" s="220" t="s">
        <v>205</v>
      </c>
      <c r="AU1452" s="220" t="s">
        <v>82</v>
      </c>
      <c r="AY1452" s="18" t="s">
        <v>203</v>
      </c>
      <c r="BE1452" s="221">
        <f>IF(N1452="základní",J1452,0)</f>
        <v>0</v>
      </c>
      <c r="BF1452" s="221">
        <f>IF(N1452="snížená",J1452,0)</f>
        <v>0</v>
      </c>
      <c r="BG1452" s="221">
        <f>IF(N1452="zákl. přenesená",J1452,0)</f>
        <v>0</v>
      </c>
      <c r="BH1452" s="221">
        <f>IF(N1452="sníž. přenesená",J1452,0)</f>
        <v>0</v>
      </c>
      <c r="BI1452" s="221">
        <f>IF(N1452="nulová",J1452,0)</f>
        <v>0</v>
      </c>
      <c r="BJ1452" s="18" t="s">
        <v>82</v>
      </c>
      <c r="BK1452" s="221">
        <f>ROUND(I1452*H1452,2)</f>
        <v>0</v>
      </c>
      <c r="BL1452" s="18" t="s">
        <v>209</v>
      </c>
      <c r="BM1452" s="220" t="s">
        <v>7096</v>
      </c>
    </row>
    <row r="1453" spans="1:65" s="13" customFormat="1" ht="22.5">
      <c r="B1453" s="222"/>
      <c r="C1453" s="223"/>
      <c r="D1453" s="224" t="s">
        <v>211</v>
      </c>
      <c r="E1453" s="225" t="s">
        <v>1</v>
      </c>
      <c r="F1453" s="226" t="s">
        <v>7094</v>
      </c>
      <c r="G1453" s="223"/>
      <c r="H1453" s="225" t="s">
        <v>1</v>
      </c>
      <c r="I1453" s="227"/>
      <c r="J1453" s="223"/>
      <c r="K1453" s="223"/>
      <c r="L1453" s="228"/>
      <c r="M1453" s="229"/>
      <c r="N1453" s="230"/>
      <c r="O1453" s="230"/>
      <c r="P1453" s="230"/>
      <c r="Q1453" s="230"/>
      <c r="R1453" s="230"/>
      <c r="S1453" s="230"/>
      <c r="T1453" s="231"/>
      <c r="AT1453" s="232" t="s">
        <v>211</v>
      </c>
      <c r="AU1453" s="232" t="s">
        <v>82</v>
      </c>
      <c r="AV1453" s="13" t="s">
        <v>82</v>
      </c>
      <c r="AW1453" s="13" t="s">
        <v>31</v>
      </c>
      <c r="AX1453" s="13" t="s">
        <v>75</v>
      </c>
      <c r="AY1453" s="232" t="s">
        <v>203</v>
      </c>
    </row>
    <row r="1454" spans="1:65" s="14" customFormat="1" ht="11.25">
      <c r="B1454" s="233"/>
      <c r="C1454" s="234"/>
      <c r="D1454" s="224" t="s">
        <v>211</v>
      </c>
      <c r="E1454" s="235" t="s">
        <v>1</v>
      </c>
      <c r="F1454" s="236" t="s">
        <v>2305</v>
      </c>
      <c r="G1454" s="234"/>
      <c r="H1454" s="237">
        <v>68</v>
      </c>
      <c r="I1454" s="238"/>
      <c r="J1454" s="234"/>
      <c r="K1454" s="234"/>
      <c r="L1454" s="239"/>
      <c r="M1454" s="240"/>
      <c r="N1454" s="241"/>
      <c r="O1454" s="241"/>
      <c r="P1454" s="241"/>
      <c r="Q1454" s="241"/>
      <c r="R1454" s="241"/>
      <c r="S1454" s="241"/>
      <c r="T1454" s="242"/>
      <c r="AT1454" s="243" t="s">
        <v>211</v>
      </c>
      <c r="AU1454" s="243" t="s">
        <v>82</v>
      </c>
      <c r="AV1454" s="14" t="s">
        <v>84</v>
      </c>
      <c r="AW1454" s="14" t="s">
        <v>31</v>
      </c>
      <c r="AX1454" s="14" t="s">
        <v>75</v>
      </c>
      <c r="AY1454" s="243" t="s">
        <v>203</v>
      </c>
    </row>
    <row r="1455" spans="1:65" s="15" customFormat="1" ht="11.25">
      <c r="B1455" s="261"/>
      <c r="C1455" s="262"/>
      <c r="D1455" s="224" t="s">
        <v>211</v>
      </c>
      <c r="E1455" s="263" t="s">
        <v>1</v>
      </c>
      <c r="F1455" s="264" t="s">
        <v>5614</v>
      </c>
      <c r="G1455" s="262"/>
      <c r="H1455" s="265">
        <v>68</v>
      </c>
      <c r="I1455" s="266"/>
      <c r="J1455" s="262"/>
      <c r="K1455" s="262"/>
      <c r="L1455" s="267"/>
      <c r="M1455" s="268"/>
      <c r="N1455" s="269"/>
      <c r="O1455" s="269"/>
      <c r="P1455" s="269"/>
      <c r="Q1455" s="269"/>
      <c r="R1455" s="269"/>
      <c r="S1455" s="269"/>
      <c r="T1455" s="270"/>
      <c r="AT1455" s="271" t="s">
        <v>211</v>
      </c>
      <c r="AU1455" s="271" t="s">
        <v>82</v>
      </c>
      <c r="AV1455" s="15" t="s">
        <v>209</v>
      </c>
      <c r="AW1455" s="15" t="s">
        <v>31</v>
      </c>
      <c r="AX1455" s="15" t="s">
        <v>82</v>
      </c>
      <c r="AY1455" s="271" t="s">
        <v>203</v>
      </c>
    </row>
    <row r="1456" spans="1:65" s="2" customFormat="1" ht="21.75" customHeight="1">
      <c r="A1456" s="35"/>
      <c r="B1456" s="36"/>
      <c r="C1456" s="209" t="s">
        <v>3908</v>
      </c>
      <c r="D1456" s="209" t="s">
        <v>205</v>
      </c>
      <c r="E1456" s="210" t="s">
        <v>7097</v>
      </c>
      <c r="F1456" s="211" t="s">
        <v>6828</v>
      </c>
      <c r="G1456" s="212" t="s">
        <v>240</v>
      </c>
      <c r="H1456" s="213">
        <v>46</v>
      </c>
      <c r="I1456" s="214"/>
      <c r="J1456" s="215">
        <f>ROUND(I1456*H1456,2)</f>
        <v>0</v>
      </c>
      <c r="K1456" s="211" t="s">
        <v>1</v>
      </c>
      <c r="L1456" s="40"/>
      <c r="M1456" s="216" t="s">
        <v>1</v>
      </c>
      <c r="N1456" s="217" t="s">
        <v>40</v>
      </c>
      <c r="O1456" s="72"/>
      <c r="P1456" s="218">
        <f>O1456*H1456</f>
        <v>0</v>
      </c>
      <c r="Q1456" s="218">
        <v>0</v>
      </c>
      <c r="R1456" s="218">
        <f>Q1456*H1456</f>
        <v>0</v>
      </c>
      <c r="S1456" s="218">
        <v>0</v>
      </c>
      <c r="T1456" s="219">
        <f>S1456*H1456</f>
        <v>0</v>
      </c>
      <c r="U1456" s="35"/>
      <c r="V1456" s="35"/>
      <c r="W1456" s="35"/>
      <c r="X1456" s="35"/>
      <c r="Y1456" s="35"/>
      <c r="Z1456" s="35"/>
      <c r="AA1456" s="35"/>
      <c r="AB1456" s="35"/>
      <c r="AC1456" s="35"/>
      <c r="AD1456" s="35"/>
      <c r="AE1456" s="35"/>
      <c r="AR1456" s="220" t="s">
        <v>209</v>
      </c>
      <c r="AT1456" s="220" t="s">
        <v>205</v>
      </c>
      <c r="AU1456" s="220" t="s">
        <v>82</v>
      </c>
      <c r="AY1456" s="18" t="s">
        <v>203</v>
      </c>
      <c r="BE1456" s="221">
        <f>IF(N1456="základní",J1456,0)</f>
        <v>0</v>
      </c>
      <c r="BF1456" s="221">
        <f>IF(N1456="snížená",J1456,0)</f>
        <v>0</v>
      </c>
      <c r="BG1456" s="221">
        <f>IF(N1456="zákl. přenesená",J1456,0)</f>
        <v>0</v>
      </c>
      <c r="BH1456" s="221">
        <f>IF(N1456="sníž. přenesená",J1456,0)</f>
        <v>0</v>
      </c>
      <c r="BI1456" s="221">
        <f>IF(N1456="nulová",J1456,0)</f>
        <v>0</v>
      </c>
      <c r="BJ1456" s="18" t="s">
        <v>82</v>
      </c>
      <c r="BK1456" s="221">
        <f>ROUND(I1456*H1456,2)</f>
        <v>0</v>
      </c>
      <c r="BL1456" s="18" t="s">
        <v>209</v>
      </c>
      <c r="BM1456" s="220" t="s">
        <v>7098</v>
      </c>
    </row>
    <row r="1457" spans="1:65" s="13" customFormat="1" ht="11.25">
      <c r="B1457" s="222"/>
      <c r="C1457" s="223"/>
      <c r="D1457" s="224" t="s">
        <v>211</v>
      </c>
      <c r="E1457" s="225" t="s">
        <v>1</v>
      </c>
      <c r="F1457" s="226" t="s">
        <v>6693</v>
      </c>
      <c r="G1457" s="223"/>
      <c r="H1457" s="225" t="s">
        <v>1</v>
      </c>
      <c r="I1457" s="227"/>
      <c r="J1457" s="223"/>
      <c r="K1457" s="223"/>
      <c r="L1457" s="228"/>
      <c r="M1457" s="229"/>
      <c r="N1457" s="230"/>
      <c r="O1457" s="230"/>
      <c r="P1457" s="230"/>
      <c r="Q1457" s="230"/>
      <c r="R1457" s="230"/>
      <c r="S1457" s="230"/>
      <c r="T1457" s="231"/>
      <c r="AT1457" s="232" t="s">
        <v>211</v>
      </c>
      <c r="AU1457" s="232" t="s">
        <v>82</v>
      </c>
      <c r="AV1457" s="13" t="s">
        <v>82</v>
      </c>
      <c r="AW1457" s="13" t="s">
        <v>31</v>
      </c>
      <c r="AX1457" s="13" t="s">
        <v>75</v>
      </c>
      <c r="AY1457" s="232" t="s">
        <v>203</v>
      </c>
    </row>
    <row r="1458" spans="1:65" s="14" customFormat="1" ht="11.25">
      <c r="B1458" s="233"/>
      <c r="C1458" s="234"/>
      <c r="D1458" s="224" t="s">
        <v>211</v>
      </c>
      <c r="E1458" s="235" t="s">
        <v>1</v>
      </c>
      <c r="F1458" s="236" t="s">
        <v>2177</v>
      </c>
      <c r="G1458" s="234"/>
      <c r="H1458" s="237">
        <v>46</v>
      </c>
      <c r="I1458" s="238"/>
      <c r="J1458" s="234"/>
      <c r="K1458" s="234"/>
      <c r="L1458" s="239"/>
      <c r="M1458" s="240"/>
      <c r="N1458" s="241"/>
      <c r="O1458" s="241"/>
      <c r="P1458" s="241"/>
      <c r="Q1458" s="241"/>
      <c r="R1458" s="241"/>
      <c r="S1458" s="241"/>
      <c r="T1458" s="242"/>
      <c r="AT1458" s="243" t="s">
        <v>211</v>
      </c>
      <c r="AU1458" s="243" t="s">
        <v>82</v>
      </c>
      <c r="AV1458" s="14" t="s">
        <v>84</v>
      </c>
      <c r="AW1458" s="14" t="s">
        <v>31</v>
      </c>
      <c r="AX1458" s="14" t="s">
        <v>75</v>
      </c>
      <c r="AY1458" s="243" t="s">
        <v>203</v>
      </c>
    </row>
    <row r="1459" spans="1:65" s="15" customFormat="1" ht="11.25">
      <c r="B1459" s="261"/>
      <c r="C1459" s="262"/>
      <c r="D1459" s="224" t="s">
        <v>211</v>
      </c>
      <c r="E1459" s="263" t="s">
        <v>1</v>
      </c>
      <c r="F1459" s="264" t="s">
        <v>5614</v>
      </c>
      <c r="G1459" s="262"/>
      <c r="H1459" s="265">
        <v>46</v>
      </c>
      <c r="I1459" s="266"/>
      <c r="J1459" s="262"/>
      <c r="K1459" s="262"/>
      <c r="L1459" s="267"/>
      <c r="M1459" s="268"/>
      <c r="N1459" s="269"/>
      <c r="O1459" s="269"/>
      <c r="P1459" s="269"/>
      <c r="Q1459" s="269"/>
      <c r="R1459" s="269"/>
      <c r="S1459" s="269"/>
      <c r="T1459" s="270"/>
      <c r="AT1459" s="271" t="s">
        <v>211</v>
      </c>
      <c r="AU1459" s="271" t="s">
        <v>82</v>
      </c>
      <c r="AV1459" s="15" t="s">
        <v>209</v>
      </c>
      <c r="AW1459" s="15" t="s">
        <v>31</v>
      </c>
      <c r="AX1459" s="15" t="s">
        <v>82</v>
      </c>
      <c r="AY1459" s="271" t="s">
        <v>203</v>
      </c>
    </row>
    <row r="1460" spans="1:65" s="2" customFormat="1" ht="21.75" customHeight="1">
      <c r="A1460" s="35"/>
      <c r="B1460" s="36"/>
      <c r="C1460" s="209" t="s">
        <v>3912</v>
      </c>
      <c r="D1460" s="209" t="s">
        <v>205</v>
      </c>
      <c r="E1460" s="210" t="s">
        <v>7099</v>
      </c>
      <c r="F1460" s="211" t="s">
        <v>6830</v>
      </c>
      <c r="G1460" s="212" t="s">
        <v>240</v>
      </c>
      <c r="H1460" s="213">
        <v>46</v>
      </c>
      <c r="I1460" s="214"/>
      <c r="J1460" s="215">
        <f>ROUND(I1460*H1460,2)</f>
        <v>0</v>
      </c>
      <c r="K1460" s="211" t="s">
        <v>1</v>
      </c>
      <c r="L1460" s="40"/>
      <c r="M1460" s="216" t="s">
        <v>1</v>
      </c>
      <c r="N1460" s="217" t="s">
        <v>40</v>
      </c>
      <c r="O1460" s="72"/>
      <c r="P1460" s="218">
        <f>O1460*H1460</f>
        <v>0</v>
      </c>
      <c r="Q1460" s="218">
        <v>0</v>
      </c>
      <c r="R1460" s="218">
        <f>Q1460*H1460</f>
        <v>0</v>
      </c>
      <c r="S1460" s="218">
        <v>0</v>
      </c>
      <c r="T1460" s="219">
        <f>S1460*H1460</f>
        <v>0</v>
      </c>
      <c r="U1460" s="35"/>
      <c r="V1460" s="35"/>
      <c r="W1460" s="35"/>
      <c r="X1460" s="35"/>
      <c r="Y1460" s="35"/>
      <c r="Z1460" s="35"/>
      <c r="AA1460" s="35"/>
      <c r="AB1460" s="35"/>
      <c r="AC1460" s="35"/>
      <c r="AD1460" s="35"/>
      <c r="AE1460" s="35"/>
      <c r="AR1460" s="220" t="s">
        <v>209</v>
      </c>
      <c r="AT1460" s="220" t="s">
        <v>205</v>
      </c>
      <c r="AU1460" s="220" t="s">
        <v>82</v>
      </c>
      <c r="AY1460" s="18" t="s">
        <v>203</v>
      </c>
      <c r="BE1460" s="221">
        <f>IF(N1460="základní",J1460,0)</f>
        <v>0</v>
      </c>
      <c r="BF1460" s="221">
        <f>IF(N1460="snížená",J1460,0)</f>
        <v>0</v>
      </c>
      <c r="BG1460" s="221">
        <f>IF(N1460="zákl. přenesená",J1460,0)</f>
        <v>0</v>
      </c>
      <c r="BH1460" s="221">
        <f>IF(N1460="sníž. přenesená",J1460,0)</f>
        <v>0</v>
      </c>
      <c r="BI1460" s="221">
        <f>IF(N1460="nulová",J1460,0)</f>
        <v>0</v>
      </c>
      <c r="BJ1460" s="18" t="s">
        <v>82</v>
      </c>
      <c r="BK1460" s="221">
        <f>ROUND(I1460*H1460,2)</f>
        <v>0</v>
      </c>
      <c r="BL1460" s="18" t="s">
        <v>209</v>
      </c>
      <c r="BM1460" s="220" t="s">
        <v>7100</v>
      </c>
    </row>
    <row r="1461" spans="1:65" s="13" customFormat="1" ht="11.25">
      <c r="B1461" s="222"/>
      <c r="C1461" s="223"/>
      <c r="D1461" s="224" t="s">
        <v>211</v>
      </c>
      <c r="E1461" s="225" t="s">
        <v>1</v>
      </c>
      <c r="F1461" s="226" t="s">
        <v>6688</v>
      </c>
      <c r="G1461" s="223"/>
      <c r="H1461" s="225" t="s">
        <v>1</v>
      </c>
      <c r="I1461" s="227"/>
      <c r="J1461" s="223"/>
      <c r="K1461" s="223"/>
      <c r="L1461" s="228"/>
      <c r="M1461" s="229"/>
      <c r="N1461" s="230"/>
      <c r="O1461" s="230"/>
      <c r="P1461" s="230"/>
      <c r="Q1461" s="230"/>
      <c r="R1461" s="230"/>
      <c r="S1461" s="230"/>
      <c r="T1461" s="231"/>
      <c r="AT1461" s="232" t="s">
        <v>211</v>
      </c>
      <c r="AU1461" s="232" t="s">
        <v>82</v>
      </c>
      <c r="AV1461" s="13" t="s">
        <v>82</v>
      </c>
      <c r="AW1461" s="13" t="s">
        <v>31</v>
      </c>
      <c r="AX1461" s="13" t="s">
        <v>75</v>
      </c>
      <c r="AY1461" s="232" t="s">
        <v>203</v>
      </c>
    </row>
    <row r="1462" spans="1:65" s="14" customFormat="1" ht="11.25">
      <c r="B1462" s="233"/>
      <c r="C1462" s="234"/>
      <c r="D1462" s="224" t="s">
        <v>211</v>
      </c>
      <c r="E1462" s="235" t="s">
        <v>1</v>
      </c>
      <c r="F1462" s="236" t="s">
        <v>2177</v>
      </c>
      <c r="G1462" s="234"/>
      <c r="H1462" s="237">
        <v>46</v>
      </c>
      <c r="I1462" s="238"/>
      <c r="J1462" s="234"/>
      <c r="K1462" s="234"/>
      <c r="L1462" s="239"/>
      <c r="M1462" s="240"/>
      <c r="N1462" s="241"/>
      <c r="O1462" s="241"/>
      <c r="P1462" s="241"/>
      <c r="Q1462" s="241"/>
      <c r="R1462" s="241"/>
      <c r="S1462" s="241"/>
      <c r="T1462" s="242"/>
      <c r="AT1462" s="243" t="s">
        <v>211</v>
      </c>
      <c r="AU1462" s="243" t="s">
        <v>82</v>
      </c>
      <c r="AV1462" s="14" t="s">
        <v>84</v>
      </c>
      <c r="AW1462" s="14" t="s">
        <v>31</v>
      </c>
      <c r="AX1462" s="14" t="s">
        <v>75</v>
      </c>
      <c r="AY1462" s="243" t="s">
        <v>203</v>
      </c>
    </row>
    <row r="1463" spans="1:65" s="15" customFormat="1" ht="11.25">
      <c r="B1463" s="261"/>
      <c r="C1463" s="262"/>
      <c r="D1463" s="224" t="s">
        <v>211</v>
      </c>
      <c r="E1463" s="263" t="s">
        <v>1</v>
      </c>
      <c r="F1463" s="264" t="s">
        <v>5614</v>
      </c>
      <c r="G1463" s="262"/>
      <c r="H1463" s="265">
        <v>46</v>
      </c>
      <c r="I1463" s="266"/>
      <c r="J1463" s="262"/>
      <c r="K1463" s="262"/>
      <c r="L1463" s="267"/>
      <c r="M1463" s="268"/>
      <c r="N1463" s="269"/>
      <c r="O1463" s="269"/>
      <c r="P1463" s="269"/>
      <c r="Q1463" s="269"/>
      <c r="R1463" s="269"/>
      <c r="S1463" s="269"/>
      <c r="T1463" s="270"/>
      <c r="AT1463" s="271" t="s">
        <v>211</v>
      </c>
      <c r="AU1463" s="271" t="s">
        <v>82</v>
      </c>
      <c r="AV1463" s="15" t="s">
        <v>209</v>
      </c>
      <c r="AW1463" s="15" t="s">
        <v>31</v>
      </c>
      <c r="AX1463" s="15" t="s">
        <v>82</v>
      </c>
      <c r="AY1463" s="271" t="s">
        <v>203</v>
      </c>
    </row>
    <row r="1464" spans="1:65" s="2" customFormat="1" ht="44.25" customHeight="1">
      <c r="A1464" s="35"/>
      <c r="B1464" s="36"/>
      <c r="C1464" s="209" t="s">
        <v>3917</v>
      </c>
      <c r="D1464" s="209" t="s">
        <v>205</v>
      </c>
      <c r="E1464" s="210" t="s">
        <v>7101</v>
      </c>
      <c r="F1464" s="211" t="s">
        <v>6832</v>
      </c>
      <c r="G1464" s="212" t="s">
        <v>240</v>
      </c>
      <c r="H1464" s="213">
        <v>374</v>
      </c>
      <c r="I1464" s="214"/>
      <c r="J1464" s="215">
        <f>ROUND(I1464*H1464,2)</f>
        <v>0</v>
      </c>
      <c r="K1464" s="211" t="s">
        <v>1</v>
      </c>
      <c r="L1464" s="40"/>
      <c r="M1464" s="216" t="s">
        <v>1</v>
      </c>
      <c r="N1464" s="217" t="s">
        <v>40</v>
      </c>
      <c r="O1464" s="72"/>
      <c r="P1464" s="218">
        <f>O1464*H1464</f>
        <v>0</v>
      </c>
      <c r="Q1464" s="218">
        <v>0</v>
      </c>
      <c r="R1464" s="218">
        <f>Q1464*H1464</f>
        <v>0</v>
      </c>
      <c r="S1464" s="218">
        <v>0</v>
      </c>
      <c r="T1464" s="219">
        <f>S1464*H1464</f>
        <v>0</v>
      </c>
      <c r="U1464" s="35"/>
      <c r="V1464" s="35"/>
      <c r="W1464" s="35"/>
      <c r="X1464" s="35"/>
      <c r="Y1464" s="35"/>
      <c r="Z1464" s="35"/>
      <c r="AA1464" s="35"/>
      <c r="AB1464" s="35"/>
      <c r="AC1464" s="35"/>
      <c r="AD1464" s="35"/>
      <c r="AE1464" s="35"/>
      <c r="AR1464" s="220" t="s">
        <v>209</v>
      </c>
      <c r="AT1464" s="220" t="s">
        <v>205</v>
      </c>
      <c r="AU1464" s="220" t="s">
        <v>82</v>
      </c>
      <c r="AY1464" s="18" t="s">
        <v>203</v>
      </c>
      <c r="BE1464" s="221">
        <f>IF(N1464="základní",J1464,0)</f>
        <v>0</v>
      </c>
      <c r="BF1464" s="221">
        <f>IF(N1464="snížená",J1464,0)</f>
        <v>0</v>
      </c>
      <c r="BG1464" s="221">
        <f>IF(N1464="zákl. přenesená",J1464,0)</f>
        <v>0</v>
      </c>
      <c r="BH1464" s="221">
        <f>IF(N1464="sníž. přenesená",J1464,0)</f>
        <v>0</v>
      </c>
      <c r="BI1464" s="221">
        <f>IF(N1464="nulová",J1464,0)</f>
        <v>0</v>
      </c>
      <c r="BJ1464" s="18" t="s">
        <v>82</v>
      </c>
      <c r="BK1464" s="221">
        <f>ROUND(I1464*H1464,2)</f>
        <v>0</v>
      </c>
      <c r="BL1464" s="18" t="s">
        <v>209</v>
      </c>
      <c r="BM1464" s="220" t="s">
        <v>7102</v>
      </c>
    </row>
    <row r="1465" spans="1:65" s="13" customFormat="1" ht="11.25">
      <c r="B1465" s="222"/>
      <c r="C1465" s="223"/>
      <c r="D1465" s="224" t="s">
        <v>211</v>
      </c>
      <c r="E1465" s="225" t="s">
        <v>1</v>
      </c>
      <c r="F1465" s="226" t="s">
        <v>6965</v>
      </c>
      <c r="G1465" s="223"/>
      <c r="H1465" s="225" t="s">
        <v>1</v>
      </c>
      <c r="I1465" s="227"/>
      <c r="J1465" s="223"/>
      <c r="K1465" s="223"/>
      <c r="L1465" s="228"/>
      <c r="M1465" s="229"/>
      <c r="N1465" s="230"/>
      <c r="O1465" s="230"/>
      <c r="P1465" s="230"/>
      <c r="Q1465" s="230"/>
      <c r="R1465" s="230"/>
      <c r="S1465" s="230"/>
      <c r="T1465" s="231"/>
      <c r="AT1465" s="232" t="s">
        <v>211</v>
      </c>
      <c r="AU1465" s="232" t="s">
        <v>82</v>
      </c>
      <c r="AV1465" s="13" t="s">
        <v>82</v>
      </c>
      <c r="AW1465" s="13" t="s">
        <v>31</v>
      </c>
      <c r="AX1465" s="13" t="s">
        <v>75</v>
      </c>
      <c r="AY1465" s="232" t="s">
        <v>203</v>
      </c>
    </row>
    <row r="1466" spans="1:65" s="14" customFormat="1" ht="11.25">
      <c r="B1466" s="233"/>
      <c r="C1466" s="234"/>
      <c r="D1466" s="224" t="s">
        <v>211</v>
      </c>
      <c r="E1466" s="235" t="s">
        <v>1</v>
      </c>
      <c r="F1466" s="236" t="s">
        <v>6996</v>
      </c>
      <c r="G1466" s="234"/>
      <c r="H1466" s="237">
        <v>374</v>
      </c>
      <c r="I1466" s="238"/>
      <c r="J1466" s="234"/>
      <c r="K1466" s="234"/>
      <c r="L1466" s="239"/>
      <c r="M1466" s="240"/>
      <c r="N1466" s="241"/>
      <c r="O1466" s="241"/>
      <c r="P1466" s="241"/>
      <c r="Q1466" s="241"/>
      <c r="R1466" s="241"/>
      <c r="S1466" s="241"/>
      <c r="T1466" s="242"/>
      <c r="AT1466" s="243" t="s">
        <v>211</v>
      </c>
      <c r="AU1466" s="243" t="s">
        <v>82</v>
      </c>
      <c r="AV1466" s="14" t="s">
        <v>84</v>
      </c>
      <c r="AW1466" s="14" t="s">
        <v>31</v>
      </c>
      <c r="AX1466" s="14" t="s">
        <v>75</v>
      </c>
      <c r="AY1466" s="243" t="s">
        <v>203</v>
      </c>
    </row>
    <row r="1467" spans="1:65" s="15" customFormat="1" ht="11.25">
      <c r="B1467" s="261"/>
      <c r="C1467" s="262"/>
      <c r="D1467" s="224" t="s">
        <v>211</v>
      </c>
      <c r="E1467" s="263" t="s">
        <v>1</v>
      </c>
      <c r="F1467" s="264" t="s">
        <v>5614</v>
      </c>
      <c r="G1467" s="262"/>
      <c r="H1467" s="265">
        <v>374</v>
      </c>
      <c r="I1467" s="266"/>
      <c r="J1467" s="262"/>
      <c r="K1467" s="262"/>
      <c r="L1467" s="267"/>
      <c r="M1467" s="268"/>
      <c r="N1467" s="269"/>
      <c r="O1467" s="269"/>
      <c r="P1467" s="269"/>
      <c r="Q1467" s="269"/>
      <c r="R1467" s="269"/>
      <c r="S1467" s="269"/>
      <c r="T1467" s="270"/>
      <c r="AT1467" s="271" t="s">
        <v>211</v>
      </c>
      <c r="AU1467" s="271" t="s">
        <v>82</v>
      </c>
      <c r="AV1467" s="15" t="s">
        <v>209</v>
      </c>
      <c r="AW1467" s="15" t="s">
        <v>31</v>
      </c>
      <c r="AX1467" s="15" t="s">
        <v>82</v>
      </c>
      <c r="AY1467" s="271" t="s">
        <v>203</v>
      </c>
    </row>
    <row r="1468" spans="1:65" s="2" customFormat="1" ht="21.75" customHeight="1">
      <c r="A1468" s="35"/>
      <c r="B1468" s="36"/>
      <c r="C1468" s="209" t="s">
        <v>3922</v>
      </c>
      <c r="D1468" s="209" t="s">
        <v>205</v>
      </c>
      <c r="E1468" s="210" t="s">
        <v>7103</v>
      </c>
      <c r="F1468" s="211" t="s">
        <v>6836</v>
      </c>
      <c r="G1468" s="212" t="s">
        <v>240</v>
      </c>
      <c r="H1468" s="213">
        <v>36</v>
      </c>
      <c r="I1468" s="214"/>
      <c r="J1468" s="215">
        <f>ROUND(I1468*H1468,2)</f>
        <v>0</v>
      </c>
      <c r="K1468" s="211" t="s">
        <v>1</v>
      </c>
      <c r="L1468" s="40"/>
      <c r="M1468" s="216" t="s">
        <v>1</v>
      </c>
      <c r="N1468" s="217" t="s">
        <v>40</v>
      </c>
      <c r="O1468" s="72"/>
      <c r="P1468" s="218">
        <f>O1468*H1468</f>
        <v>0</v>
      </c>
      <c r="Q1468" s="218">
        <v>0</v>
      </c>
      <c r="R1468" s="218">
        <f>Q1468*H1468</f>
        <v>0</v>
      </c>
      <c r="S1468" s="218">
        <v>0</v>
      </c>
      <c r="T1468" s="219">
        <f>S1468*H1468</f>
        <v>0</v>
      </c>
      <c r="U1468" s="35"/>
      <c r="V1468" s="35"/>
      <c r="W1468" s="35"/>
      <c r="X1468" s="35"/>
      <c r="Y1468" s="35"/>
      <c r="Z1468" s="35"/>
      <c r="AA1468" s="35"/>
      <c r="AB1468" s="35"/>
      <c r="AC1468" s="35"/>
      <c r="AD1468" s="35"/>
      <c r="AE1468" s="35"/>
      <c r="AR1468" s="220" t="s">
        <v>209</v>
      </c>
      <c r="AT1468" s="220" t="s">
        <v>205</v>
      </c>
      <c r="AU1468" s="220" t="s">
        <v>82</v>
      </c>
      <c r="AY1468" s="18" t="s">
        <v>203</v>
      </c>
      <c r="BE1468" s="221">
        <f>IF(N1468="základní",J1468,0)</f>
        <v>0</v>
      </c>
      <c r="BF1468" s="221">
        <f>IF(N1468="snížená",J1468,0)</f>
        <v>0</v>
      </c>
      <c r="BG1468" s="221">
        <f>IF(N1468="zákl. přenesená",J1468,0)</f>
        <v>0</v>
      </c>
      <c r="BH1468" s="221">
        <f>IF(N1468="sníž. přenesená",J1468,0)</f>
        <v>0</v>
      </c>
      <c r="BI1468" s="221">
        <f>IF(N1468="nulová",J1468,0)</f>
        <v>0</v>
      </c>
      <c r="BJ1468" s="18" t="s">
        <v>82</v>
      </c>
      <c r="BK1468" s="221">
        <f>ROUND(I1468*H1468,2)</f>
        <v>0</v>
      </c>
      <c r="BL1468" s="18" t="s">
        <v>209</v>
      </c>
      <c r="BM1468" s="220" t="s">
        <v>7104</v>
      </c>
    </row>
    <row r="1469" spans="1:65" s="13" customFormat="1" ht="11.25">
      <c r="B1469" s="222"/>
      <c r="C1469" s="223"/>
      <c r="D1469" s="224" t="s">
        <v>211</v>
      </c>
      <c r="E1469" s="225" t="s">
        <v>1</v>
      </c>
      <c r="F1469" s="226" t="s">
        <v>6693</v>
      </c>
      <c r="G1469" s="223"/>
      <c r="H1469" s="225" t="s">
        <v>1</v>
      </c>
      <c r="I1469" s="227"/>
      <c r="J1469" s="223"/>
      <c r="K1469" s="223"/>
      <c r="L1469" s="228"/>
      <c r="M1469" s="229"/>
      <c r="N1469" s="230"/>
      <c r="O1469" s="230"/>
      <c r="P1469" s="230"/>
      <c r="Q1469" s="230"/>
      <c r="R1469" s="230"/>
      <c r="S1469" s="230"/>
      <c r="T1469" s="231"/>
      <c r="AT1469" s="232" t="s">
        <v>211</v>
      </c>
      <c r="AU1469" s="232" t="s">
        <v>82</v>
      </c>
      <c r="AV1469" s="13" t="s">
        <v>82</v>
      </c>
      <c r="AW1469" s="13" t="s">
        <v>31</v>
      </c>
      <c r="AX1469" s="13" t="s">
        <v>75</v>
      </c>
      <c r="AY1469" s="232" t="s">
        <v>203</v>
      </c>
    </row>
    <row r="1470" spans="1:65" s="14" customFormat="1" ht="11.25">
      <c r="B1470" s="233"/>
      <c r="C1470" s="234"/>
      <c r="D1470" s="224" t="s">
        <v>211</v>
      </c>
      <c r="E1470" s="235" t="s">
        <v>1</v>
      </c>
      <c r="F1470" s="236" t="s">
        <v>1778</v>
      </c>
      <c r="G1470" s="234"/>
      <c r="H1470" s="237">
        <v>36</v>
      </c>
      <c r="I1470" s="238"/>
      <c r="J1470" s="234"/>
      <c r="K1470" s="234"/>
      <c r="L1470" s="239"/>
      <c r="M1470" s="240"/>
      <c r="N1470" s="241"/>
      <c r="O1470" s="241"/>
      <c r="P1470" s="241"/>
      <c r="Q1470" s="241"/>
      <c r="R1470" s="241"/>
      <c r="S1470" s="241"/>
      <c r="T1470" s="242"/>
      <c r="AT1470" s="243" t="s">
        <v>211</v>
      </c>
      <c r="AU1470" s="243" t="s">
        <v>82</v>
      </c>
      <c r="AV1470" s="14" t="s">
        <v>84</v>
      </c>
      <c r="AW1470" s="14" t="s">
        <v>31</v>
      </c>
      <c r="AX1470" s="14" t="s">
        <v>75</v>
      </c>
      <c r="AY1470" s="243" t="s">
        <v>203</v>
      </c>
    </row>
    <row r="1471" spans="1:65" s="15" customFormat="1" ht="11.25">
      <c r="B1471" s="261"/>
      <c r="C1471" s="262"/>
      <c r="D1471" s="224" t="s">
        <v>211</v>
      </c>
      <c r="E1471" s="263" t="s">
        <v>1</v>
      </c>
      <c r="F1471" s="264" t="s">
        <v>5614</v>
      </c>
      <c r="G1471" s="262"/>
      <c r="H1471" s="265">
        <v>36</v>
      </c>
      <c r="I1471" s="266"/>
      <c r="J1471" s="262"/>
      <c r="K1471" s="262"/>
      <c r="L1471" s="267"/>
      <c r="M1471" s="268"/>
      <c r="N1471" s="269"/>
      <c r="O1471" s="269"/>
      <c r="P1471" s="269"/>
      <c r="Q1471" s="269"/>
      <c r="R1471" s="269"/>
      <c r="S1471" s="269"/>
      <c r="T1471" s="270"/>
      <c r="AT1471" s="271" t="s">
        <v>211</v>
      </c>
      <c r="AU1471" s="271" t="s">
        <v>82</v>
      </c>
      <c r="AV1471" s="15" t="s">
        <v>209</v>
      </c>
      <c r="AW1471" s="15" t="s">
        <v>31</v>
      </c>
      <c r="AX1471" s="15" t="s">
        <v>82</v>
      </c>
      <c r="AY1471" s="271" t="s">
        <v>203</v>
      </c>
    </row>
    <row r="1472" spans="1:65" s="2" customFormat="1" ht="21.75" customHeight="1">
      <c r="A1472" s="35"/>
      <c r="B1472" s="36"/>
      <c r="C1472" s="209" t="s">
        <v>3927</v>
      </c>
      <c r="D1472" s="209" t="s">
        <v>205</v>
      </c>
      <c r="E1472" s="210" t="s">
        <v>7105</v>
      </c>
      <c r="F1472" s="211" t="s">
        <v>6838</v>
      </c>
      <c r="G1472" s="212" t="s">
        <v>240</v>
      </c>
      <c r="H1472" s="213">
        <v>65</v>
      </c>
      <c r="I1472" s="214"/>
      <c r="J1472" s="215">
        <f>ROUND(I1472*H1472,2)</f>
        <v>0</v>
      </c>
      <c r="K1472" s="211" t="s">
        <v>1</v>
      </c>
      <c r="L1472" s="40"/>
      <c r="M1472" s="216" t="s">
        <v>1</v>
      </c>
      <c r="N1472" s="217" t="s">
        <v>40</v>
      </c>
      <c r="O1472" s="72"/>
      <c r="P1472" s="218">
        <f>O1472*H1472</f>
        <v>0</v>
      </c>
      <c r="Q1472" s="218">
        <v>0</v>
      </c>
      <c r="R1472" s="218">
        <f>Q1472*H1472</f>
        <v>0</v>
      </c>
      <c r="S1472" s="218">
        <v>0</v>
      </c>
      <c r="T1472" s="219">
        <f>S1472*H1472</f>
        <v>0</v>
      </c>
      <c r="U1472" s="35"/>
      <c r="V1472" s="35"/>
      <c r="W1472" s="35"/>
      <c r="X1472" s="35"/>
      <c r="Y1472" s="35"/>
      <c r="Z1472" s="35"/>
      <c r="AA1472" s="35"/>
      <c r="AB1472" s="35"/>
      <c r="AC1472" s="35"/>
      <c r="AD1472" s="35"/>
      <c r="AE1472" s="35"/>
      <c r="AR1472" s="220" t="s">
        <v>209</v>
      </c>
      <c r="AT1472" s="220" t="s">
        <v>205</v>
      </c>
      <c r="AU1472" s="220" t="s">
        <v>82</v>
      </c>
      <c r="AY1472" s="18" t="s">
        <v>203</v>
      </c>
      <c r="BE1472" s="221">
        <f>IF(N1472="základní",J1472,0)</f>
        <v>0</v>
      </c>
      <c r="BF1472" s="221">
        <f>IF(N1472="snížená",J1472,0)</f>
        <v>0</v>
      </c>
      <c r="BG1472" s="221">
        <f>IF(N1472="zákl. přenesená",J1472,0)</f>
        <v>0</v>
      </c>
      <c r="BH1472" s="221">
        <f>IF(N1472="sníž. přenesená",J1472,0)</f>
        <v>0</v>
      </c>
      <c r="BI1472" s="221">
        <f>IF(N1472="nulová",J1472,0)</f>
        <v>0</v>
      </c>
      <c r="BJ1472" s="18" t="s">
        <v>82</v>
      </c>
      <c r="BK1472" s="221">
        <f>ROUND(I1472*H1472,2)</f>
        <v>0</v>
      </c>
      <c r="BL1472" s="18" t="s">
        <v>209</v>
      </c>
      <c r="BM1472" s="220" t="s">
        <v>7106</v>
      </c>
    </row>
    <row r="1473" spans="1:65" s="13" customFormat="1" ht="11.25">
      <c r="B1473" s="222"/>
      <c r="C1473" s="223"/>
      <c r="D1473" s="224" t="s">
        <v>211</v>
      </c>
      <c r="E1473" s="225" t="s">
        <v>1</v>
      </c>
      <c r="F1473" s="226" t="s">
        <v>7089</v>
      </c>
      <c r="G1473" s="223"/>
      <c r="H1473" s="225" t="s">
        <v>1</v>
      </c>
      <c r="I1473" s="227"/>
      <c r="J1473" s="223"/>
      <c r="K1473" s="223"/>
      <c r="L1473" s="228"/>
      <c r="M1473" s="229"/>
      <c r="N1473" s="230"/>
      <c r="O1473" s="230"/>
      <c r="P1473" s="230"/>
      <c r="Q1473" s="230"/>
      <c r="R1473" s="230"/>
      <c r="S1473" s="230"/>
      <c r="T1473" s="231"/>
      <c r="AT1473" s="232" t="s">
        <v>211</v>
      </c>
      <c r="AU1473" s="232" t="s">
        <v>82</v>
      </c>
      <c r="AV1473" s="13" t="s">
        <v>82</v>
      </c>
      <c r="AW1473" s="13" t="s">
        <v>31</v>
      </c>
      <c r="AX1473" s="13" t="s">
        <v>75</v>
      </c>
      <c r="AY1473" s="232" t="s">
        <v>203</v>
      </c>
    </row>
    <row r="1474" spans="1:65" s="14" customFormat="1" ht="11.25">
      <c r="B1474" s="233"/>
      <c r="C1474" s="234"/>
      <c r="D1474" s="224" t="s">
        <v>211</v>
      </c>
      <c r="E1474" s="235" t="s">
        <v>1</v>
      </c>
      <c r="F1474" s="236" t="s">
        <v>2290</v>
      </c>
      <c r="G1474" s="234"/>
      <c r="H1474" s="237">
        <v>65</v>
      </c>
      <c r="I1474" s="238"/>
      <c r="J1474" s="234"/>
      <c r="K1474" s="234"/>
      <c r="L1474" s="239"/>
      <c r="M1474" s="240"/>
      <c r="N1474" s="241"/>
      <c r="O1474" s="241"/>
      <c r="P1474" s="241"/>
      <c r="Q1474" s="241"/>
      <c r="R1474" s="241"/>
      <c r="S1474" s="241"/>
      <c r="T1474" s="242"/>
      <c r="AT1474" s="243" t="s">
        <v>211</v>
      </c>
      <c r="AU1474" s="243" t="s">
        <v>82</v>
      </c>
      <c r="AV1474" s="14" t="s">
        <v>84</v>
      </c>
      <c r="AW1474" s="14" t="s">
        <v>31</v>
      </c>
      <c r="AX1474" s="14" t="s">
        <v>75</v>
      </c>
      <c r="AY1474" s="243" t="s">
        <v>203</v>
      </c>
    </row>
    <row r="1475" spans="1:65" s="15" customFormat="1" ht="11.25">
      <c r="B1475" s="261"/>
      <c r="C1475" s="262"/>
      <c r="D1475" s="224" t="s">
        <v>211</v>
      </c>
      <c r="E1475" s="263" t="s">
        <v>1</v>
      </c>
      <c r="F1475" s="264" t="s">
        <v>5614</v>
      </c>
      <c r="G1475" s="262"/>
      <c r="H1475" s="265">
        <v>65</v>
      </c>
      <c r="I1475" s="266"/>
      <c r="J1475" s="262"/>
      <c r="K1475" s="262"/>
      <c r="L1475" s="267"/>
      <c r="M1475" s="268"/>
      <c r="N1475" s="269"/>
      <c r="O1475" s="269"/>
      <c r="P1475" s="269"/>
      <c r="Q1475" s="269"/>
      <c r="R1475" s="269"/>
      <c r="S1475" s="269"/>
      <c r="T1475" s="270"/>
      <c r="AT1475" s="271" t="s">
        <v>211</v>
      </c>
      <c r="AU1475" s="271" t="s">
        <v>82</v>
      </c>
      <c r="AV1475" s="15" t="s">
        <v>209</v>
      </c>
      <c r="AW1475" s="15" t="s">
        <v>31</v>
      </c>
      <c r="AX1475" s="15" t="s">
        <v>82</v>
      </c>
      <c r="AY1475" s="271" t="s">
        <v>203</v>
      </c>
    </row>
    <row r="1476" spans="1:65" s="2" customFormat="1" ht="44.25" customHeight="1">
      <c r="A1476" s="35"/>
      <c r="B1476" s="36"/>
      <c r="C1476" s="209" t="s">
        <v>3932</v>
      </c>
      <c r="D1476" s="209" t="s">
        <v>205</v>
      </c>
      <c r="E1476" s="210" t="s">
        <v>7107</v>
      </c>
      <c r="F1476" s="211" t="s">
        <v>7108</v>
      </c>
      <c r="G1476" s="212" t="s">
        <v>6098</v>
      </c>
      <c r="H1476" s="213">
        <v>30</v>
      </c>
      <c r="I1476" s="214"/>
      <c r="J1476" s="215">
        <f>ROUND(I1476*H1476,2)</f>
        <v>0</v>
      </c>
      <c r="K1476" s="211" t="s">
        <v>1</v>
      </c>
      <c r="L1476" s="40"/>
      <c r="M1476" s="216" t="s">
        <v>1</v>
      </c>
      <c r="N1476" s="217" t="s">
        <v>40</v>
      </c>
      <c r="O1476" s="72"/>
      <c r="P1476" s="218">
        <f>O1476*H1476</f>
        <v>0</v>
      </c>
      <c r="Q1476" s="218">
        <v>0</v>
      </c>
      <c r="R1476" s="218">
        <f>Q1476*H1476</f>
        <v>0</v>
      </c>
      <c r="S1476" s="218">
        <v>0</v>
      </c>
      <c r="T1476" s="219">
        <f>S1476*H1476</f>
        <v>0</v>
      </c>
      <c r="U1476" s="35"/>
      <c r="V1476" s="35"/>
      <c r="W1476" s="35"/>
      <c r="X1476" s="35"/>
      <c r="Y1476" s="35"/>
      <c r="Z1476" s="35"/>
      <c r="AA1476" s="35"/>
      <c r="AB1476" s="35"/>
      <c r="AC1476" s="35"/>
      <c r="AD1476" s="35"/>
      <c r="AE1476" s="35"/>
      <c r="AR1476" s="220" t="s">
        <v>209</v>
      </c>
      <c r="AT1476" s="220" t="s">
        <v>205</v>
      </c>
      <c r="AU1476" s="220" t="s">
        <v>82</v>
      </c>
      <c r="AY1476" s="18" t="s">
        <v>203</v>
      </c>
      <c r="BE1476" s="221">
        <f>IF(N1476="základní",J1476,0)</f>
        <v>0</v>
      </c>
      <c r="BF1476" s="221">
        <f>IF(N1476="snížená",J1476,0)</f>
        <v>0</v>
      </c>
      <c r="BG1476" s="221">
        <f>IF(N1476="zákl. přenesená",J1476,0)</f>
        <v>0</v>
      </c>
      <c r="BH1476" s="221">
        <f>IF(N1476="sníž. přenesená",J1476,0)</f>
        <v>0</v>
      </c>
      <c r="BI1476" s="221">
        <f>IF(N1476="nulová",J1476,0)</f>
        <v>0</v>
      </c>
      <c r="BJ1476" s="18" t="s">
        <v>82</v>
      </c>
      <c r="BK1476" s="221">
        <f>ROUND(I1476*H1476,2)</f>
        <v>0</v>
      </c>
      <c r="BL1476" s="18" t="s">
        <v>209</v>
      </c>
      <c r="BM1476" s="220" t="s">
        <v>7109</v>
      </c>
    </row>
    <row r="1477" spans="1:65" s="2" customFormat="1" ht="16.5" customHeight="1">
      <c r="A1477" s="35"/>
      <c r="B1477" s="36"/>
      <c r="C1477" s="209" t="s">
        <v>3937</v>
      </c>
      <c r="D1477" s="209" t="s">
        <v>205</v>
      </c>
      <c r="E1477" s="210" t="s">
        <v>7110</v>
      </c>
      <c r="F1477" s="211" t="s">
        <v>6842</v>
      </c>
      <c r="G1477" s="212" t="s">
        <v>409</v>
      </c>
      <c r="H1477" s="213">
        <v>5</v>
      </c>
      <c r="I1477" s="214"/>
      <c r="J1477" s="215">
        <f>ROUND(I1477*H1477,2)</f>
        <v>0</v>
      </c>
      <c r="K1477" s="211" t="s">
        <v>1</v>
      </c>
      <c r="L1477" s="40"/>
      <c r="M1477" s="216" t="s">
        <v>1</v>
      </c>
      <c r="N1477" s="217" t="s">
        <v>40</v>
      </c>
      <c r="O1477" s="72"/>
      <c r="P1477" s="218">
        <f>O1477*H1477</f>
        <v>0</v>
      </c>
      <c r="Q1477" s="218">
        <v>0</v>
      </c>
      <c r="R1477" s="218">
        <f>Q1477*H1477</f>
        <v>0</v>
      </c>
      <c r="S1477" s="218">
        <v>0</v>
      </c>
      <c r="T1477" s="219">
        <f>S1477*H1477</f>
        <v>0</v>
      </c>
      <c r="U1477" s="35"/>
      <c r="V1477" s="35"/>
      <c r="W1477" s="35"/>
      <c r="X1477" s="35"/>
      <c r="Y1477" s="35"/>
      <c r="Z1477" s="35"/>
      <c r="AA1477" s="35"/>
      <c r="AB1477" s="35"/>
      <c r="AC1477" s="35"/>
      <c r="AD1477" s="35"/>
      <c r="AE1477" s="35"/>
      <c r="AR1477" s="220" t="s">
        <v>209</v>
      </c>
      <c r="AT1477" s="220" t="s">
        <v>205</v>
      </c>
      <c r="AU1477" s="220" t="s">
        <v>82</v>
      </c>
      <c r="AY1477" s="18" t="s">
        <v>203</v>
      </c>
      <c r="BE1477" s="221">
        <f>IF(N1477="základní",J1477,0)</f>
        <v>0</v>
      </c>
      <c r="BF1477" s="221">
        <f>IF(N1477="snížená",J1477,0)</f>
        <v>0</v>
      </c>
      <c r="BG1477" s="221">
        <f>IF(N1477="zákl. přenesená",J1477,0)</f>
        <v>0</v>
      </c>
      <c r="BH1477" s="221">
        <f>IF(N1477="sníž. přenesená",J1477,0)</f>
        <v>0</v>
      </c>
      <c r="BI1477" s="221">
        <f>IF(N1477="nulová",J1477,0)</f>
        <v>0</v>
      </c>
      <c r="BJ1477" s="18" t="s">
        <v>82</v>
      </c>
      <c r="BK1477" s="221">
        <f>ROUND(I1477*H1477,2)</f>
        <v>0</v>
      </c>
      <c r="BL1477" s="18" t="s">
        <v>209</v>
      </c>
      <c r="BM1477" s="220" t="s">
        <v>7111</v>
      </c>
    </row>
    <row r="1478" spans="1:65" s="12" customFormat="1" ht="25.9" customHeight="1">
      <c r="B1478" s="193"/>
      <c r="C1478" s="194"/>
      <c r="D1478" s="195" t="s">
        <v>74</v>
      </c>
      <c r="E1478" s="196" t="s">
        <v>7112</v>
      </c>
      <c r="F1478" s="196" t="s">
        <v>7113</v>
      </c>
      <c r="G1478" s="194"/>
      <c r="H1478" s="194"/>
      <c r="I1478" s="197"/>
      <c r="J1478" s="198">
        <f>BK1478</f>
        <v>0</v>
      </c>
      <c r="K1478" s="194"/>
      <c r="L1478" s="199"/>
      <c r="M1478" s="200"/>
      <c r="N1478" s="201"/>
      <c r="O1478" s="201"/>
      <c r="P1478" s="202">
        <f>SUM(P1479:P1488)</f>
        <v>0</v>
      </c>
      <c r="Q1478" s="201"/>
      <c r="R1478" s="202">
        <f>SUM(R1479:R1488)</f>
        <v>0</v>
      </c>
      <c r="S1478" s="201"/>
      <c r="T1478" s="203">
        <f>SUM(T1479:T1488)</f>
        <v>0</v>
      </c>
      <c r="AR1478" s="204" t="s">
        <v>82</v>
      </c>
      <c r="AT1478" s="205" t="s">
        <v>74</v>
      </c>
      <c r="AU1478" s="205" t="s">
        <v>75</v>
      </c>
      <c r="AY1478" s="204" t="s">
        <v>203</v>
      </c>
      <c r="BK1478" s="206">
        <f>SUM(BK1479:BK1488)</f>
        <v>0</v>
      </c>
    </row>
    <row r="1479" spans="1:65" s="2" customFormat="1" ht="21.75" customHeight="1">
      <c r="A1479" s="35"/>
      <c r="B1479" s="36"/>
      <c r="C1479" s="209" t="s">
        <v>3942</v>
      </c>
      <c r="D1479" s="209" t="s">
        <v>205</v>
      </c>
      <c r="E1479" s="210" t="s">
        <v>7114</v>
      </c>
      <c r="F1479" s="211" t="s">
        <v>6846</v>
      </c>
      <c r="G1479" s="212" t="s">
        <v>208</v>
      </c>
      <c r="H1479" s="213">
        <v>1</v>
      </c>
      <c r="I1479" s="214"/>
      <c r="J1479" s="215">
        <f>ROUND(I1479*H1479,2)</f>
        <v>0</v>
      </c>
      <c r="K1479" s="211" t="s">
        <v>1</v>
      </c>
      <c r="L1479" s="40"/>
      <c r="M1479" s="216" t="s">
        <v>1</v>
      </c>
      <c r="N1479" s="217" t="s">
        <v>40</v>
      </c>
      <c r="O1479" s="72"/>
      <c r="P1479" s="218">
        <f>O1479*H1479</f>
        <v>0</v>
      </c>
      <c r="Q1479" s="218">
        <v>0</v>
      </c>
      <c r="R1479" s="218">
        <f>Q1479*H1479</f>
        <v>0</v>
      </c>
      <c r="S1479" s="218">
        <v>0</v>
      </c>
      <c r="T1479" s="219">
        <f>S1479*H1479</f>
        <v>0</v>
      </c>
      <c r="U1479" s="35"/>
      <c r="V1479" s="35"/>
      <c r="W1479" s="35"/>
      <c r="X1479" s="35"/>
      <c r="Y1479" s="35"/>
      <c r="Z1479" s="35"/>
      <c r="AA1479" s="35"/>
      <c r="AB1479" s="35"/>
      <c r="AC1479" s="35"/>
      <c r="AD1479" s="35"/>
      <c r="AE1479" s="35"/>
      <c r="AR1479" s="220" t="s">
        <v>209</v>
      </c>
      <c r="AT1479" s="220" t="s">
        <v>205</v>
      </c>
      <c r="AU1479" s="220" t="s">
        <v>82</v>
      </c>
      <c r="AY1479" s="18" t="s">
        <v>203</v>
      </c>
      <c r="BE1479" s="221">
        <f>IF(N1479="základní",J1479,0)</f>
        <v>0</v>
      </c>
      <c r="BF1479" s="221">
        <f>IF(N1479="snížená",J1479,0)</f>
        <v>0</v>
      </c>
      <c r="BG1479" s="221">
        <f>IF(N1479="zákl. přenesená",J1479,0)</f>
        <v>0</v>
      </c>
      <c r="BH1479" s="221">
        <f>IF(N1479="sníž. přenesená",J1479,0)</f>
        <v>0</v>
      </c>
      <c r="BI1479" s="221">
        <f>IF(N1479="nulová",J1479,0)</f>
        <v>0</v>
      </c>
      <c r="BJ1479" s="18" t="s">
        <v>82</v>
      </c>
      <c r="BK1479" s="221">
        <f>ROUND(I1479*H1479,2)</f>
        <v>0</v>
      </c>
      <c r="BL1479" s="18" t="s">
        <v>209</v>
      </c>
      <c r="BM1479" s="220" t="s">
        <v>7115</v>
      </c>
    </row>
    <row r="1480" spans="1:65" s="13" customFormat="1" ht="33.75">
      <c r="B1480" s="222"/>
      <c r="C1480" s="223"/>
      <c r="D1480" s="224" t="s">
        <v>211</v>
      </c>
      <c r="E1480" s="225" t="s">
        <v>1</v>
      </c>
      <c r="F1480" s="226" t="s">
        <v>6664</v>
      </c>
      <c r="G1480" s="223"/>
      <c r="H1480" s="225" t="s">
        <v>1</v>
      </c>
      <c r="I1480" s="227"/>
      <c r="J1480" s="223"/>
      <c r="K1480" s="223"/>
      <c r="L1480" s="228"/>
      <c r="M1480" s="229"/>
      <c r="N1480" s="230"/>
      <c r="O1480" s="230"/>
      <c r="P1480" s="230"/>
      <c r="Q1480" s="230"/>
      <c r="R1480" s="230"/>
      <c r="S1480" s="230"/>
      <c r="T1480" s="231"/>
      <c r="AT1480" s="232" t="s">
        <v>211</v>
      </c>
      <c r="AU1480" s="232" t="s">
        <v>82</v>
      </c>
      <c r="AV1480" s="13" t="s">
        <v>82</v>
      </c>
      <c r="AW1480" s="13" t="s">
        <v>31</v>
      </c>
      <c r="AX1480" s="13" t="s">
        <v>75</v>
      </c>
      <c r="AY1480" s="232" t="s">
        <v>203</v>
      </c>
    </row>
    <row r="1481" spans="1:65" s="13" customFormat="1" ht="22.5">
      <c r="B1481" s="222"/>
      <c r="C1481" s="223"/>
      <c r="D1481" s="224" t="s">
        <v>211</v>
      </c>
      <c r="E1481" s="225" t="s">
        <v>1</v>
      </c>
      <c r="F1481" s="226" t="s">
        <v>6847</v>
      </c>
      <c r="G1481" s="223"/>
      <c r="H1481" s="225" t="s">
        <v>1</v>
      </c>
      <c r="I1481" s="227"/>
      <c r="J1481" s="223"/>
      <c r="K1481" s="223"/>
      <c r="L1481" s="228"/>
      <c r="M1481" s="229"/>
      <c r="N1481" s="230"/>
      <c r="O1481" s="230"/>
      <c r="P1481" s="230"/>
      <c r="Q1481" s="230"/>
      <c r="R1481" s="230"/>
      <c r="S1481" s="230"/>
      <c r="T1481" s="231"/>
      <c r="AT1481" s="232" t="s">
        <v>211</v>
      </c>
      <c r="AU1481" s="232" t="s">
        <v>82</v>
      </c>
      <c r="AV1481" s="13" t="s">
        <v>82</v>
      </c>
      <c r="AW1481" s="13" t="s">
        <v>31</v>
      </c>
      <c r="AX1481" s="13" t="s">
        <v>75</v>
      </c>
      <c r="AY1481" s="232" t="s">
        <v>203</v>
      </c>
    </row>
    <row r="1482" spans="1:65" s="13" customFormat="1" ht="22.5">
      <c r="B1482" s="222"/>
      <c r="C1482" s="223"/>
      <c r="D1482" s="224" t="s">
        <v>211</v>
      </c>
      <c r="E1482" s="225" t="s">
        <v>1</v>
      </c>
      <c r="F1482" s="226" t="s">
        <v>6848</v>
      </c>
      <c r="G1482" s="223"/>
      <c r="H1482" s="225" t="s">
        <v>1</v>
      </c>
      <c r="I1482" s="227"/>
      <c r="J1482" s="223"/>
      <c r="K1482" s="223"/>
      <c r="L1482" s="228"/>
      <c r="M1482" s="229"/>
      <c r="N1482" s="230"/>
      <c r="O1482" s="230"/>
      <c r="P1482" s="230"/>
      <c r="Q1482" s="230"/>
      <c r="R1482" s="230"/>
      <c r="S1482" s="230"/>
      <c r="T1482" s="231"/>
      <c r="AT1482" s="232" t="s">
        <v>211</v>
      </c>
      <c r="AU1482" s="232" t="s">
        <v>82</v>
      </c>
      <c r="AV1482" s="13" t="s">
        <v>82</v>
      </c>
      <c r="AW1482" s="13" t="s">
        <v>31</v>
      </c>
      <c r="AX1482" s="13" t="s">
        <v>75</v>
      </c>
      <c r="AY1482" s="232" t="s">
        <v>203</v>
      </c>
    </row>
    <row r="1483" spans="1:65" s="13" customFormat="1" ht="22.5">
      <c r="B1483" s="222"/>
      <c r="C1483" s="223"/>
      <c r="D1483" s="224" t="s">
        <v>211</v>
      </c>
      <c r="E1483" s="225" t="s">
        <v>1</v>
      </c>
      <c r="F1483" s="226" t="s">
        <v>6849</v>
      </c>
      <c r="G1483" s="223"/>
      <c r="H1483" s="225" t="s">
        <v>1</v>
      </c>
      <c r="I1483" s="227"/>
      <c r="J1483" s="223"/>
      <c r="K1483" s="223"/>
      <c r="L1483" s="228"/>
      <c r="M1483" s="229"/>
      <c r="N1483" s="230"/>
      <c r="O1483" s="230"/>
      <c r="P1483" s="230"/>
      <c r="Q1483" s="230"/>
      <c r="R1483" s="230"/>
      <c r="S1483" s="230"/>
      <c r="T1483" s="231"/>
      <c r="AT1483" s="232" t="s">
        <v>211</v>
      </c>
      <c r="AU1483" s="232" t="s">
        <v>82</v>
      </c>
      <c r="AV1483" s="13" t="s">
        <v>82</v>
      </c>
      <c r="AW1483" s="13" t="s">
        <v>31</v>
      </c>
      <c r="AX1483" s="13" t="s">
        <v>75</v>
      </c>
      <c r="AY1483" s="232" t="s">
        <v>203</v>
      </c>
    </row>
    <row r="1484" spans="1:65" s="13" customFormat="1" ht="11.25">
      <c r="B1484" s="222"/>
      <c r="C1484" s="223"/>
      <c r="D1484" s="224" t="s">
        <v>211</v>
      </c>
      <c r="E1484" s="225" t="s">
        <v>1</v>
      </c>
      <c r="F1484" s="226" t="s">
        <v>6683</v>
      </c>
      <c r="G1484" s="223"/>
      <c r="H1484" s="225" t="s">
        <v>1</v>
      </c>
      <c r="I1484" s="227"/>
      <c r="J1484" s="223"/>
      <c r="K1484" s="223"/>
      <c r="L1484" s="228"/>
      <c r="M1484" s="229"/>
      <c r="N1484" s="230"/>
      <c r="O1484" s="230"/>
      <c r="P1484" s="230"/>
      <c r="Q1484" s="230"/>
      <c r="R1484" s="230"/>
      <c r="S1484" s="230"/>
      <c r="T1484" s="231"/>
      <c r="AT1484" s="232" t="s">
        <v>211</v>
      </c>
      <c r="AU1484" s="232" t="s">
        <v>82</v>
      </c>
      <c r="AV1484" s="13" t="s">
        <v>82</v>
      </c>
      <c r="AW1484" s="13" t="s">
        <v>31</v>
      </c>
      <c r="AX1484" s="13" t="s">
        <v>75</v>
      </c>
      <c r="AY1484" s="232" t="s">
        <v>203</v>
      </c>
    </row>
    <row r="1485" spans="1:65" s="14" customFormat="1" ht="11.25">
      <c r="B1485" s="233"/>
      <c r="C1485" s="234"/>
      <c r="D1485" s="224" t="s">
        <v>211</v>
      </c>
      <c r="E1485" s="235" t="s">
        <v>1</v>
      </c>
      <c r="F1485" s="236" t="s">
        <v>82</v>
      </c>
      <c r="G1485" s="234"/>
      <c r="H1485" s="237">
        <v>1</v>
      </c>
      <c r="I1485" s="238"/>
      <c r="J1485" s="234"/>
      <c r="K1485" s="234"/>
      <c r="L1485" s="239"/>
      <c r="M1485" s="240"/>
      <c r="N1485" s="241"/>
      <c r="O1485" s="241"/>
      <c r="P1485" s="241"/>
      <c r="Q1485" s="241"/>
      <c r="R1485" s="241"/>
      <c r="S1485" s="241"/>
      <c r="T1485" s="242"/>
      <c r="AT1485" s="243" t="s">
        <v>211</v>
      </c>
      <c r="AU1485" s="243" t="s">
        <v>82</v>
      </c>
      <c r="AV1485" s="14" t="s">
        <v>84</v>
      </c>
      <c r="AW1485" s="14" t="s">
        <v>31</v>
      </c>
      <c r="AX1485" s="14" t="s">
        <v>75</v>
      </c>
      <c r="AY1485" s="243" t="s">
        <v>203</v>
      </c>
    </row>
    <row r="1486" spans="1:65" s="15" customFormat="1" ht="11.25">
      <c r="B1486" s="261"/>
      <c r="C1486" s="262"/>
      <c r="D1486" s="224" t="s">
        <v>211</v>
      </c>
      <c r="E1486" s="263" t="s">
        <v>1</v>
      </c>
      <c r="F1486" s="264" t="s">
        <v>5614</v>
      </c>
      <c r="G1486" s="262"/>
      <c r="H1486" s="265">
        <v>1</v>
      </c>
      <c r="I1486" s="266"/>
      <c r="J1486" s="262"/>
      <c r="K1486" s="262"/>
      <c r="L1486" s="267"/>
      <c r="M1486" s="268"/>
      <c r="N1486" s="269"/>
      <c r="O1486" s="269"/>
      <c r="P1486" s="269"/>
      <c r="Q1486" s="269"/>
      <c r="R1486" s="269"/>
      <c r="S1486" s="269"/>
      <c r="T1486" s="270"/>
      <c r="AT1486" s="271" t="s">
        <v>211</v>
      </c>
      <c r="AU1486" s="271" t="s">
        <v>82</v>
      </c>
      <c r="AV1486" s="15" t="s">
        <v>209</v>
      </c>
      <c r="AW1486" s="15" t="s">
        <v>31</v>
      </c>
      <c r="AX1486" s="15" t="s">
        <v>82</v>
      </c>
      <c r="AY1486" s="271" t="s">
        <v>203</v>
      </c>
    </row>
    <row r="1487" spans="1:65" s="2" customFormat="1" ht="44.25" customHeight="1">
      <c r="A1487" s="35"/>
      <c r="B1487" s="36"/>
      <c r="C1487" s="209" t="s">
        <v>3947</v>
      </c>
      <c r="D1487" s="209" t="s">
        <v>205</v>
      </c>
      <c r="E1487" s="210" t="s">
        <v>7116</v>
      </c>
      <c r="F1487" s="211" t="s">
        <v>7117</v>
      </c>
      <c r="G1487" s="212" t="s">
        <v>6098</v>
      </c>
      <c r="H1487" s="213">
        <v>1</v>
      </c>
      <c r="I1487" s="214"/>
      <c r="J1487" s="215">
        <f>ROUND(I1487*H1487,2)</f>
        <v>0</v>
      </c>
      <c r="K1487" s="211" t="s">
        <v>1</v>
      </c>
      <c r="L1487" s="40"/>
      <c r="M1487" s="216" t="s">
        <v>1</v>
      </c>
      <c r="N1487" s="217" t="s">
        <v>40</v>
      </c>
      <c r="O1487" s="72"/>
      <c r="P1487" s="218">
        <f>O1487*H1487</f>
        <v>0</v>
      </c>
      <c r="Q1487" s="218">
        <v>0</v>
      </c>
      <c r="R1487" s="218">
        <f>Q1487*H1487</f>
        <v>0</v>
      </c>
      <c r="S1487" s="218">
        <v>0</v>
      </c>
      <c r="T1487" s="219">
        <f>S1487*H1487</f>
        <v>0</v>
      </c>
      <c r="U1487" s="35"/>
      <c r="V1487" s="35"/>
      <c r="W1487" s="35"/>
      <c r="X1487" s="35"/>
      <c r="Y1487" s="35"/>
      <c r="Z1487" s="35"/>
      <c r="AA1487" s="35"/>
      <c r="AB1487" s="35"/>
      <c r="AC1487" s="35"/>
      <c r="AD1487" s="35"/>
      <c r="AE1487" s="35"/>
      <c r="AR1487" s="220" t="s">
        <v>209</v>
      </c>
      <c r="AT1487" s="220" t="s">
        <v>205</v>
      </c>
      <c r="AU1487" s="220" t="s">
        <v>82</v>
      </c>
      <c r="AY1487" s="18" t="s">
        <v>203</v>
      </c>
      <c r="BE1487" s="221">
        <f>IF(N1487="základní",J1487,0)</f>
        <v>0</v>
      </c>
      <c r="BF1487" s="221">
        <f>IF(N1487="snížená",J1487,0)</f>
        <v>0</v>
      </c>
      <c r="BG1487" s="221">
        <f>IF(N1487="zákl. přenesená",J1487,0)</f>
        <v>0</v>
      </c>
      <c r="BH1487" s="221">
        <f>IF(N1487="sníž. přenesená",J1487,0)</f>
        <v>0</v>
      </c>
      <c r="BI1487" s="221">
        <f>IF(N1487="nulová",J1487,0)</f>
        <v>0</v>
      </c>
      <c r="BJ1487" s="18" t="s">
        <v>82</v>
      </c>
      <c r="BK1487" s="221">
        <f>ROUND(I1487*H1487,2)</f>
        <v>0</v>
      </c>
      <c r="BL1487" s="18" t="s">
        <v>209</v>
      </c>
      <c r="BM1487" s="220" t="s">
        <v>7118</v>
      </c>
    </row>
    <row r="1488" spans="1:65" s="2" customFormat="1" ht="16.5" customHeight="1">
      <c r="A1488" s="35"/>
      <c r="B1488" s="36"/>
      <c r="C1488" s="209" t="s">
        <v>3951</v>
      </c>
      <c r="D1488" s="209" t="s">
        <v>205</v>
      </c>
      <c r="E1488" s="210" t="s">
        <v>7119</v>
      </c>
      <c r="F1488" s="211" t="s">
        <v>6842</v>
      </c>
      <c r="G1488" s="212" t="s">
        <v>409</v>
      </c>
      <c r="H1488" s="213">
        <v>0.05</v>
      </c>
      <c r="I1488" s="214"/>
      <c r="J1488" s="215">
        <f>ROUND(I1488*H1488,2)</f>
        <v>0</v>
      </c>
      <c r="K1488" s="211" t="s">
        <v>1</v>
      </c>
      <c r="L1488" s="40"/>
      <c r="M1488" s="216" t="s">
        <v>1</v>
      </c>
      <c r="N1488" s="217" t="s">
        <v>40</v>
      </c>
      <c r="O1488" s="72"/>
      <c r="P1488" s="218">
        <f>O1488*H1488</f>
        <v>0</v>
      </c>
      <c r="Q1488" s="218">
        <v>0</v>
      </c>
      <c r="R1488" s="218">
        <f>Q1488*H1488</f>
        <v>0</v>
      </c>
      <c r="S1488" s="218">
        <v>0</v>
      </c>
      <c r="T1488" s="219">
        <f>S1488*H1488</f>
        <v>0</v>
      </c>
      <c r="U1488" s="35"/>
      <c r="V1488" s="35"/>
      <c r="W1488" s="35"/>
      <c r="X1488" s="35"/>
      <c r="Y1488" s="35"/>
      <c r="Z1488" s="35"/>
      <c r="AA1488" s="35"/>
      <c r="AB1488" s="35"/>
      <c r="AC1488" s="35"/>
      <c r="AD1488" s="35"/>
      <c r="AE1488" s="35"/>
      <c r="AR1488" s="220" t="s">
        <v>209</v>
      </c>
      <c r="AT1488" s="220" t="s">
        <v>205</v>
      </c>
      <c r="AU1488" s="220" t="s">
        <v>82</v>
      </c>
      <c r="AY1488" s="18" t="s">
        <v>203</v>
      </c>
      <c r="BE1488" s="221">
        <f>IF(N1488="základní",J1488,0)</f>
        <v>0</v>
      </c>
      <c r="BF1488" s="221">
        <f>IF(N1488="snížená",J1488,0)</f>
        <v>0</v>
      </c>
      <c r="BG1488" s="221">
        <f>IF(N1488="zákl. přenesená",J1488,0)</f>
        <v>0</v>
      </c>
      <c r="BH1488" s="221">
        <f>IF(N1488="sníž. přenesená",J1488,0)</f>
        <v>0</v>
      </c>
      <c r="BI1488" s="221">
        <f>IF(N1488="nulová",J1488,0)</f>
        <v>0</v>
      </c>
      <c r="BJ1488" s="18" t="s">
        <v>82</v>
      </c>
      <c r="BK1488" s="221">
        <f>ROUND(I1488*H1488,2)</f>
        <v>0</v>
      </c>
      <c r="BL1488" s="18" t="s">
        <v>209</v>
      </c>
      <c r="BM1488" s="220" t="s">
        <v>7120</v>
      </c>
    </row>
    <row r="1489" spans="1:65" s="12" customFormat="1" ht="25.9" customHeight="1">
      <c r="B1489" s="193"/>
      <c r="C1489" s="194"/>
      <c r="D1489" s="195" t="s">
        <v>74</v>
      </c>
      <c r="E1489" s="196" t="s">
        <v>7121</v>
      </c>
      <c r="F1489" s="196" t="s">
        <v>7122</v>
      </c>
      <c r="G1489" s="194"/>
      <c r="H1489" s="194"/>
      <c r="I1489" s="197"/>
      <c r="J1489" s="198">
        <f>BK1489</f>
        <v>0</v>
      </c>
      <c r="K1489" s="194"/>
      <c r="L1489" s="199"/>
      <c r="M1489" s="200"/>
      <c r="N1489" s="201"/>
      <c r="O1489" s="201"/>
      <c r="P1489" s="202">
        <f>SUM(P1490:P1882)</f>
        <v>0</v>
      </c>
      <c r="Q1489" s="201"/>
      <c r="R1489" s="202">
        <f>SUM(R1490:R1882)</f>
        <v>0</v>
      </c>
      <c r="S1489" s="201"/>
      <c r="T1489" s="203">
        <f>SUM(T1490:T1882)</f>
        <v>0</v>
      </c>
      <c r="AR1489" s="204" t="s">
        <v>82</v>
      </c>
      <c r="AT1489" s="205" t="s">
        <v>74</v>
      </c>
      <c r="AU1489" s="205" t="s">
        <v>75</v>
      </c>
      <c r="AY1489" s="204" t="s">
        <v>203</v>
      </c>
      <c r="BK1489" s="206">
        <f>SUM(BK1490:BK1882)</f>
        <v>0</v>
      </c>
    </row>
    <row r="1490" spans="1:65" s="2" customFormat="1" ht="44.25" customHeight="1">
      <c r="A1490" s="35"/>
      <c r="B1490" s="36"/>
      <c r="C1490" s="209" t="s">
        <v>3955</v>
      </c>
      <c r="D1490" s="209" t="s">
        <v>205</v>
      </c>
      <c r="E1490" s="210" t="s">
        <v>7123</v>
      </c>
      <c r="F1490" s="211" t="s">
        <v>7124</v>
      </c>
      <c r="G1490" s="212" t="s">
        <v>208</v>
      </c>
      <c r="H1490" s="213">
        <v>1</v>
      </c>
      <c r="I1490" s="214"/>
      <c r="J1490" s="215">
        <f>ROUND(I1490*H1490,2)</f>
        <v>0</v>
      </c>
      <c r="K1490" s="211" t="s">
        <v>1</v>
      </c>
      <c r="L1490" s="40"/>
      <c r="M1490" s="216" t="s">
        <v>1</v>
      </c>
      <c r="N1490" s="217" t="s">
        <v>40</v>
      </c>
      <c r="O1490" s="72"/>
      <c r="P1490" s="218">
        <f>O1490*H1490</f>
        <v>0</v>
      </c>
      <c r="Q1490" s="218">
        <v>0</v>
      </c>
      <c r="R1490" s="218">
        <f>Q1490*H1490</f>
        <v>0</v>
      </c>
      <c r="S1490" s="218">
        <v>0</v>
      </c>
      <c r="T1490" s="219">
        <f>S1490*H1490</f>
        <v>0</v>
      </c>
      <c r="U1490" s="35"/>
      <c r="V1490" s="35"/>
      <c r="W1490" s="35"/>
      <c r="X1490" s="35"/>
      <c r="Y1490" s="35"/>
      <c r="Z1490" s="35"/>
      <c r="AA1490" s="35"/>
      <c r="AB1490" s="35"/>
      <c r="AC1490" s="35"/>
      <c r="AD1490" s="35"/>
      <c r="AE1490" s="35"/>
      <c r="AR1490" s="220" t="s">
        <v>209</v>
      </c>
      <c r="AT1490" s="220" t="s">
        <v>205</v>
      </c>
      <c r="AU1490" s="220" t="s">
        <v>82</v>
      </c>
      <c r="AY1490" s="18" t="s">
        <v>203</v>
      </c>
      <c r="BE1490" s="221">
        <f>IF(N1490="základní",J1490,0)</f>
        <v>0</v>
      </c>
      <c r="BF1490" s="221">
        <f>IF(N1490="snížená",J1490,0)</f>
        <v>0</v>
      </c>
      <c r="BG1490" s="221">
        <f>IF(N1490="zákl. přenesená",J1490,0)</f>
        <v>0</v>
      </c>
      <c r="BH1490" s="221">
        <f>IF(N1490="sníž. přenesená",J1490,0)</f>
        <v>0</v>
      </c>
      <c r="BI1490" s="221">
        <f>IF(N1490="nulová",J1490,0)</f>
        <v>0</v>
      </c>
      <c r="BJ1490" s="18" t="s">
        <v>82</v>
      </c>
      <c r="BK1490" s="221">
        <f>ROUND(I1490*H1490,2)</f>
        <v>0</v>
      </c>
      <c r="BL1490" s="18" t="s">
        <v>209</v>
      </c>
      <c r="BM1490" s="220" t="s">
        <v>7125</v>
      </c>
    </row>
    <row r="1491" spans="1:65" s="13" customFormat="1" ht="33.75">
      <c r="B1491" s="222"/>
      <c r="C1491" s="223"/>
      <c r="D1491" s="224" t="s">
        <v>211</v>
      </c>
      <c r="E1491" s="225" t="s">
        <v>1</v>
      </c>
      <c r="F1491" s="226" t="s">
        <v>6664</v>
      </c>
      <c r="G1491" s="223"/>
      <c r="H1491" s="225" t="s">
        <v>1</v>
      </c>
      <c r="I1491" s="227"/>
      <c r="J1491" s="223"/>
      <c r="K1491" s="223"/>
      <c r="L1491" s="228"/>
      <c r="M1491" s="229"/>
      <c r="N1491" s="230"/>
      <c r="O1491" s="230"/>
      <c r="P1491" s="230"/>
      <c r="Q1491" s="230"/>
      <c r="R1491" s="230"/>
      <c r="S1491" s="230"/>
      <c r="T1491" s="231"/>
      <c r="AT1491" s="232" t="s">
        <v>211</v>
      </c>
      <c r="AU1491" s="232" t="s">
        <v>82</v>
      </c>
      <c r="AV1491" s="13" t="s">
        <v>82</v>
      </c>
      <c r="AW1491" s="13" t="s">
        <v>31</v>
      </c>
      <c r="AX1491" s="13" t="s">
        <v>75</v>
      </c>
      <c r="AY1491" s="232" t="s">
        <v>203</v>
      </c>
    </row>
    <row r="1492" spans="1:65" s="13" customFormat="1" ht="22.5">
      <c r="B1492" s="222"/>
      <c r="C1492" s="223"/>
      <c r="D1492" s="224" t="s">
        <v>211</v>
      </c>
      <c r="E1492" s="225" t="s">
        <v>1</v>
      </c>
      <c r="F1492" s="226" t="s">
        <v>6665</v>
      </c>
      <c r="G1492" s="223"/>
      <c r="H1492" s="225" t="s">
        <v>1</v>
      </c>
      <c r="I1492" s="227"/>
      <c r="J1492" s="223"/>
      <c r="K1492" s="223"/>
      <c r="L1492" s="228"/>
      <c r="M1492" s="229"/>
      <c r="N1492" s="230"/>
      <c r="O1492" s="230"/>
      <c r="P1492" s="230"/>
      <c r="Q1492" s="230"/>
      <c r="R1492" s="230"/>
      <c r="S1492" s="230"/>
      <c r="T1492" s="231"/>
      <c r="AT1492" s="232" t="s">
        <v>211</v>
      </c>
      <c r="AU1492" s="232" t="s">
        <v>82</v>
      </c>
      <c r="AV1492" s="13" t="s">
        <v>82</v>
      </c>
      <c r="AW1492" s="13" t="s">
        <v>31</v>
      </c>
      <c r="AX1492" s="13" t="s">
        <v>75</v>
      </c>
      <c r="AY1492" s="232" t="s">
        <v>203</v>
      </c>
    </row>
    <row r="1493" spans="1:65" s="13" customFormat="1" ht="22.5">
      <c r="B1493" s="222"/>
      <c r="C1493" s="223"/>
      <c r="D1493" s="224" t="s">
        <v>211</v>
      </c>
      <c r="E1493" s="225" t="s">
        <v>1</v>
      </c>
      <c r="F1493" s="226" t="s">
        <v>6666</v>
      </c>
      <c r="G1493" s="223"/>
      <c r="H1493" s="225" t="s">
        <v>1</v>
      </c>
      <c r="I1493" s="227"/>
      <c r="J1493" s="223"/>
      <c r="K1493" s="223"/>
      <c r="L1493" s="228"/>
      <c r="M1493" s="229"/>
      <c r="N1493" s="230"/>
      <c r="O1493" s="230"/>
      <c r="P1493" s="230"/>
      <c r="Q1493" s="230"/>
      <c r="R1493" s="230"/>
      <c r="S1493" s="230"/>
      <c r="T1493" s="231"/>
      <c r="AT1493" s="232" t="s">
        <v>211</v>
      </c>
      <c r="AU1493" s="232" t="s">
        <v>82</v>
      </c>
      <c r="AV1493" s="13" t="s">
        <v>82</v>
      </c>
      <c r="AW1493" s="13" t="s">
        <v>31</v>
      </c>
      <c r="AX1493" s="13" t="s">
        <v>75</v>
      </c>
      <c r="AY1493" s="232" t="s">
        <v>203</v>
      </c>
    </row>
    <row r="1494" spans="1:65" s="13" customFormat="1" ht="22.5">
      <c r="B1494" s="222"/>
      <c r="C1494" s="223"/>
      <c r="D1494" s="224" t="s">
        <v>211</v>
      </c>
      <c r="E1494" s="225" t="s">
        <v>1</v>
      </c>
      <c r="F1494" s="226" t="s">
        <v>6667</v>
      </c>
      <c r="G1494" s="223"/>
      <c r="H1494" s="225" t="s">
        <v>1</v>
      </c>
      <c r="I1494" s="227"/>
      <c r="J1494" s="223"/>
      <c r="K1494" s="223"/>
      <c r="L1494" s="228"/>
      <c r="M1494" s="229"/>
      <c r="N1494" s="230"/>
      <c r="O1494" s="230"/>
      <c r="P1494" s="230"/>
      <c r="Q1494" s="230"/>
      <c r="R1494" s="230"/>
      <c r="S1494" s="230"/>
      <c r="T1494" s="231"/>
      <c r="AT1494" s="232" t="s">
        <v>211</v>
      </c>
      <c r="AU1494" s="232" t="s">
        <v>82</v>
      </c>
      <c r="AV1494" s="13" t="s">
        <v>82</v>
      </c>
      <c r="AW1494" s="13" t="s">
        <v>31</v>
      </c>
      <c r="AX1494" s="13" t="s">
        <v>75</v>
      </c>
      <c r="AY1494" s="232" t="s">
        <v>203</v>
      </c>
    </row>
    <row r="1495" spans="1:65" s="13" customFormat="1" ht="22.5">
      <c r="B1495" s="222"/>
      <c r="C1495" s="223"/>
      <c r="D1495" s="224" t="s">
        <v>211</v>
      </c>
      <c r="E1495" s="225" t="s">
        <v>1</v>
      </c>
      <c r="F1495" s="226" t="s">
        <v>6668</v>
      </c>
      <c r="G1495" s="223"/>
      <c r="H1495" s="225" t="s">
        <v>1</v>
      </c>
      <c r="I1495" s="227"/>
      <c r="J1495" s="223"/>
      <c r="K1495" s="223"/>
      <c r="L1495" s="228"/>
      <c r="M1495" s="229"/>
      <c r="N1495" s="230"/>
      <c r="O1495" s="230"/>
      <c r="P1495" s="230"/>
      <c r="Q1495" s="230"/>
      <c r="R1495" s="230"/>
      <c r="S1495" s="230"/>
      <c r="T1495" s="231"/>
      <c r="AT1495" s="232" t="s">
        <v>211</v>
      </c>
      <c r="AU1495" s="232" t="s">
        <v>82</v>
      </c>
      <c r="AV1495" s="13" t="s">
        <v>82</v>
      </c>
      <c r="AW1495" s="13" t="s">
        <v>31</v>
      </c>
      <c r="AX1495" s="13" t="s">
        <v>75</v>
      </c>
      <c r="AY1495" s="232" t="s">
        <v>203</v>
      </c>
    </row>
    <row r="1496" spans="1:65" s="13" customFormat="1" ht="33.75">
      <c r="B1496" s="222"/>
      <c r="C1496" s="223"/>
      <c r="D1496" s="224" t="s">
        <v>211</v>
      </c>
      <c r="E1496" s="225" t="s">
        <v>1</v>
      </c>
      <c r="F1496" s="226" t="s">
        <v>6669</v>
      </c>
      <c r="G1496" s="223"/>
      <c r="H1496" s="225" t="s">
        <v>1</v>
      </c>
      <c r="I1496" s="227"/>
      <c r="J1496" s="223"/>
      <c r="K1496" s="223"/>
      <c r="L1496" s="228"/>
      <c r="M1496" s="229"/>
      <c r="N1496" s="230"/>
      <c r="O1496" s="230"/>
      <c r="P1496" s="230"/>
      <c r="Q1496" s="230"/>
      <c r="R1496" s="230"/>
      <c r="S1496" s="230"/>
      <c r="T1496" s="231"/>
      <c r="AT1496" s="232" t="s">
        <v>211</v>
      </c>
      <c r="AU1496" s="232" t="s">
        <v>82</v>
      </c>
      <c r="AV1496" s="13" t="s">
        <v>82</v>
      </c>
      <c r="AW1496" s="13" t="s">
        <v>31</v>
      </c>
      <c r="AX1496" s="13" t="s">
        <v>75</v>
      </c>
      <c r="AY1496" s="232" t="s">
        <v>203</v>
      </c>
    </row>
    <row r="1497" spans="1:65" s="13" customFormat="1" ht="33.75">
      <c r="B1497" s="222"/>
      <c r="C1497" s="223"/>
      <c r="D1497" s="224" t="s">
        <v>211</v>
      </c>
      <c r="E1497" s="225" t="s">
        <v>1</v>
      </c>
      <c r="F1497" s="226" t="s">
        <v>6671</v>
      </c>
      <c r="G1497" s="223"/>
      <c r="H1497" s="225" t="s">
        <v>1</v>
      </c>
      <c r="I1497" s="227"/>
      <c r="J1497" s="223"/>
      <c r="K1497" s="223"/>
      <c r="L1497" s="228"/>
      <c r="M1497" s="229"/>
      <c r="N1497" s="230"/>
      <c r="O1497" s="230"/>
      <c r="P1497" s="230"/>
      <c r="Q1497" s="230"/>
      <c r="R1497" s="230"/>
      <c r="S1497" s="230"/>
      <c r="T1497" s="231"/>
      <c r="AT1497" s="232" t="s">
        <v>211</v>
      </c>
      <c r="AU1497" s="232" t="s">
        <v>82</v>
      </c>
      <c r="AV1497" s="13" t="s">
        <v>82</v>
      </c>
      <c r="AW1497" s="13" t="s">
        <v>31</v>
      </c>
      <c r="AX1497" s="13" t="s">
        <v>75</v>
      </c>
      <c r="AY1497" s="232" t="s">
        <v>203</v>
      </c>
    </row>
    <row r="1498" spans="1:65" s="13" customFormat="1" ht="22.5">
      <c r="B1498" s="222"/>
      <c r="C1498" s="223"/>
      <c r="D1498" s="224" t="s">
        <v>211</v>
      </c>
      <c r="E1498" s="225" t="s">
        <v>1</v>
      </c>
      <c r="F1498" s="226" t="s">
        <v>6672</v>
      </c>
      <c r="G1498" s="223"/>
      <c r="H1498" s="225" t="s">
        <v>1</v>
      </c>
      <c r="I1498" s="227"/>
      <c r="J1498" s="223"/>
      <c r="K1498" s="223"/>
      <c r="L1498" s="228"/>
      <c r="M1498" s="229"/>
      <c r="N1498" s="230"/>
      <c r="O1498" s="230"/>
      <c r="P1498" s="230"/>
      <c r="Q1498" s="230"/>
      <c r="R1498" s="230"/>
      <c r="S1498" s="230"/>
      <c r="T1498" s="231"/>
      <c r="AT1498" s="232" t="s">
        <v>211</v>
      </c>
      <c r="AU1498" s="232" t="s">
        <v>82</v>
      </c>
      <c r="AV1498" s="13" t="s">
        <v>82</v>
      </c>
      <c r="AW1498" s="13" t="s">
        <v>31</v>
      </c>
      <c r="AX1498" s="13" t="s">
        <v>75</v>
      </c>
      <c r="AY1498" s="232" t="s">
        <v>203</v>
      </c>
    </row>
    <row r="1499" spans="1:65" s="13" customFormat="1" ht="33.75">
      <c r="B1499" s="222"/>
      <c r="C1499" s="223"/>
      <c r="D1499" s="224" t="s">
        <v>211</v>
      </c>
      <c r="E1499" s="225" t="s">
        <v>1</v>
      </c>
      <c r="F1499" s="226" t="s">
        <v>6673</v>
      </c>
      <c r="G1499" s="223"/>
      <c r="H1499" s="225" t="s">
        <v>1</v>
      </c>
      <c r="I1499" s="227"/>
      <c r="J1499" s="223"/>
      <c r="K1499" s="223"/>
      <c r="L1499" s="228"/>
      <c r="M1499" s="229"/>
      <c r="N1499" s="230"/>
      <c r="O1499" s="230"/>
      <c r="P1499" s="230"/>
      <c r="Q1499" s="230"/>
      <c r="R1499" s="230"/>
      <c r="S1499" s="230"/>
      <c r="T1499" s="231"/>
      <c r="AT1499" s="232" t="s">
        <v>211</v>
      </c>
      <c r="AU1499" s="232" t="s">
        <v>82</v>
      </c>
      <c r="AV1499" s="13" t="s">
        <v>82</v>
      </c>
      <c r="AW1499" s="13" t="s">
        <v>31</v>
      </c>
      <c r="AX1499" s="13" t="s">
        <v>75</v>
      </c>
      <c r="AY1499" s="232" t="s">
        <v>203</v>
      </c>
    </row>
    <row r="1500" spans="1:65" s="13" customFormat="1" ht="11.25">
      <c r="B1500" s="222"/>
      <c r="C1500" s="223"/>
      <c r="D1500" s="224" t="s">
        <v>211</v>
      </c>
      <c r="E1500" s="225" t="s">
        <v>1</v>
      </c>
      <c r="F1500" s="226" t="s">
        <v>6674</v>
      </c>
      <c r="G1500" s="223"/>
      <c r="H1500" s="225" t="s">
        <v>1</v>
      </c>
      <c r="I1500" s="227"/>
      <c r="J1500" s="223"/>
      <c r="K1500" s="223"/>
      <c r="L1500" s="228"/>
      <c r="M1500" s="229"/>
      <c r="N1500" s="230"/>
      <c r="O1500" s="230"/>
      <c r="P1500" s="230"/>
      <c r="Q1500" s="230"/>
      <c r="R1500" s="230"/>
      <c r="S1500" s="230"/>
      <c r="T1500" s="231"/>
      <c r="AT1500" s="232" t="s">
        <v>211</v>
      </c>
      <c r="AU1500" s="232" t="s">
        <v>82</v>
      </c>
      <c r="AV1500" s="13" t="s">
        <v>82</v>
      </c>
      <c r="AW1500" s="13" t="s">
        <v>31</v>
      </c>
      <c r="AX1500" s="13" t="s">
        <v>75</v>
      </c>
      <c r="AY1500" s="232" t="s">
        <v>203</v>
      </c>
    </row>
    <row r="1501" spans="1:65" s="13" customFormat="1" ht="33.75">
      <c r="B1501" s="222"/>
      <c r="C1501" s="223"/>
      <c r="D1501" s="224" t="s">
        <v>211</v>
      </c>
      <c r="E1501" s="225" t="s">
        <v>1</v>
      </c>
      <c r="F1501" s="226" t="s">
        <v>6675</v>
      </c>
      <c r="G1501" s="223"/>
      <c r="H1501" s="225" t="s">
        <v>1</v>
      </c>
      <c r="I1501" s="227"/>
      <c r="J1501" s="223"/>
      <c r="K1501" s="223"/>
      <c r="L1501" s="228"/>
      <c r="M1501" s="229"/>
      <c r="N1501" s="230"/>
      <c r="O1501" s="230"/>
      <c r="P1501" s="230"/>
      <c r="Q1501" s="230"/>
      <c r="R1501" s="230"/>
      <c r="S1501" s="230"/>
      <c r="T1501" s="231"/>
      <c r="AT1501" s="232" t="s">
        <v>211</v>
      </c>
      <c r="AU1501" s="232" t="s">
        <v>82</v>
      </c>
      <c r="AV1501" s="13" t="s">
        <v>82</v>
      </c>
      <c r="AW1501" s="13" t="s">
        <v>31</v>
      </c>
      <c r="AX1501" s="13" t="s">
        <v>75</v>
      </c>
      <c r="AY1501" s="232" t="s">
        <v>203</v>
      </c>
    </row>
    <row r="1502" spans="1:65" s="13" customFormat="1" ht="33.75">
      <c r="B1502" s="222"/>
      <c r="C1502" s="223"/>
      <c r="D1502" s="224" t="s">
        <v>211</v>
      </c>
      <c r="E1502" s="225" t="s">
        <v>1</v>
      </c>
      <c r="F1502" s="226" t="s">
        <v>6676</v>
      </c>
      <c r="G1502" s="223"/>
      <c r="H1502" s="225" t="s">
        <v>1</v>
      </c>
      <c r="I1502" s="227"/>
      <c r="J1502" s="223"/>
      <c r="K1502" s="223"/>
      <c r="L1502" s="228"/>
      <c r="M1502" s="229"/>
      <c r="N1502" s="230"/>
      <c r="O1502" s="230"/>
      <c r="P1502" s="230"/>
      <c r="Q1502" s="230"/>
      <c r="R1502" s="230"/>
      <c r="S1502" s="230"/>
      <c r="T1502" s="231"/>
      <c r="AT1502" s="232" t="s">
        <v>211</v>
      </c>
      <c r="AU1502" s="232" t="s">
        <v>82</v>
      </c>
      <c r="AV1502" s="13" t="s">
        <v>82</v>
      </c>
      <c r="AW1502" s="13" t="s">
        <v>31</v>
      </c>
      <c r="AX1502" s="13" t="s">
        <v>75</v>
      </c>
      <c r="AY1502" s="232" t="s">
        <v>203</v>
      </c>
    </row>
    <row r="1503" spans="1:65" s="13" customFormat="1" ht="22.5">
      <c r="B1503" s="222"/>
      <c r="C1503" s="223"/>
      <c r="D1503" s="224" t="s">
        <v>211</v>
      </c>
      <c r="E1503" s="225" t="s">
        <v>1</v>
      </c>
      <c r="F1503" s="226" t="s">
        <v>6677</v>
      </c>
      <c r="G1503" s="223"/>
      <c r="H1503" s="225" t="s">
        <v>1</v>
      </c>
      <c r="I1503" s="227"/>
      <c r="J1503" s="223"/>
      <c r="K1503" s="223"/>
      <c r="L1503" s="228"/>
      <c r="M1503" s="229"/>
      <c r="N1503" s="230"/>
      <c r="O1503" s="230"/>
      <c r="P1503" s="230"/>
      <c r="Q1503" s="230"/>
      <c r="R1503" s="230"/>
      <c r="S1503" s="230"/>
      <c r="T1503" s="231"/>
      <c r="AT1503" s="232" t="s">
        <v>211</v>
      </c>
      <c r="AU1503" s="232" t="s">
        <v>82</v>
      </c>
      <c r="AV1503" s="13" t="s">
        <v>82</v>
      </c>
      <c r="AW1503" s="13" t="s">
        <v>31</v>
      </c>
      <c r="AX1503" s="13" t="s">
        <v>75</v>
      </c>
      <c r="AY1503" s="232" t="s">
        <v>203</v>
      </c>
    </row>
    <row r="1504" spans="1:65" s="13" customFormat="1" ht="22.5">
      <c r="B1504" s="222"/>
      <c r="C1504" s="223"/>
      <c r="D1504" s="224" t="s">
        <v>211</v>
      </c>
      <c r="E1504" s="225" t="s">
        <v>1</v>
      </c>
      <c r="F1504" s="226" t="s">
        <v>6678</v>
      </c>
      <c r="G1504" s="223"/>
      <c r="H1504" s="225" t="s">
        <v>1</v>
      </c>
      <c r="I1504" s="227"/>
      <c r="J1504" s="223"/>
      <c r="K1504" s="223"/>
      <c r="L1504" s="228"/>
      <c r="M1504" s="229"/>
      <c r="N1504" s="230"/>
      <c r="O1504" s="230"/>
      <c r="P1504" s="230"/>
      <c r="Q1504" s="230"/>
      <c r="R1504" s="230"/>
      <c r="S1504" s="230"/>
      <c r="T1504" s="231"/>
      <c r="AT1504" s="232" t="s">
        <v>211</v>
      </c>
      <c r="AU1504" s="232" t="s">
        <v>82</v>
      </c>
      <c r="AV1504" s="13" t="s">
        <v>82</v>
      </c>
      <c r="AW1504" s="13" t="s">
        <v>31</v>
      </c>
      <c r="AX1504" s="13" t="s">
        <v>75</v>
      </c>
      <c r="AY1504" s="232" t="s">
        <v>203</v>
      </c>
    </row>
    <row r="1505" spans="1:65" s="13" customFormat="1" ht="11.25">
      <c r="B1505" s="222"/>
      <c r="C1505" s="223"/>
      <c r="D1505" s="224" t="s">
        <v>211</v>
      </c>
      <c r="E1505" s="225" t="s">
        <v>1</v>
      </c>
      <c r="F1505" s="226" t="s">
        <v>6679</v>
      </c>
      <c r="G1505" s="223"/>
      <c r="H1505" s="225" t="s">
        <v>1</v>
      </c>
      <c r="I1505" s="227"/>
      <c r="J1505" s="223"/>
      <c r="K1505" s="223"/>
      <c r="L1505" s="228"/>
      <c r="M1505" s="229"/>
      <c r="N1505" s="230"/>
      <c r="O1505" s="230"/>
      <c r="P1505" s="230"/>
      <c r="Q1505" s="230"/>
      <c r="R1505" s="230"/>
      <c r="S1505" s="230"/>
      <c r="T1505" s="231"/>
      <c r="AT1505" s="232" t="s">
        <v>211</v>
      </c>
      <c r="AU1505" s="232" t="s">
        <v>82</v>
      </c>
      <c r="AV1505" s="13" t="s">
        <v>82</v>
      </c>
      <c r="AW1505" s="13" t="s">
        <v>31</v>
      </c>
      <c r="AX1505" s="13" t="s">
        <v>75</v>
      </c>
      <c r="AY1505" s="232" t="s">
        <v>203</v>
      </c>
    </row>
    <row r="1506" spans="1:65" s="13" customFormat="1" ht="22.5">
      <c r="B1506" s="222"/>
      <c r="C1506" s="223"/>
      <c r="D1506" s="224" t="s">
        <v>211</v>
      </c>
      <c r="E1506" s="225" t="s">
        <v>1</v>
      </c>
      <c r="F1506" s="226" t="s">
        <v>6680</v>
      </c>
      <c r="G1506" s="223"/>
      <c r="H1506" s="225" t="s">
        <v>1</v>
      </c>
      <c r="I1506" s="227"/>
      <c r="J1506" s="223"/>
      <c r="K1506" s="223"/>
      <c r="L1506" s="228"/>
      <c r="M1506" s="229"/>
      <c r="N1506" s="230"/>
      <c r="O1506" s="230"/>
      <c r="P1506" s="230"/>
      <c r="Q1506" s="230"/>
      <c r="R1506" s="230"/>
      <c r="S1506" s="230"/>
      <c r="T1506" s="231"/>
      <c r="AT1506" s="232" t="s">
        <v>211</v>
      </c>
      <c r="AU1506" s="232" t="s">
        <v>82</v>
      </c>
      <c r="AV1506" s="13" t="s">
        <v>82</v>
      </c>
      <c r="AW1506" s="13" t="s">
        <v>31</v>
      </c>
      <c r="AX1506" s="13" t="s">
        <v>75</v>
      </c>
      <c r="AY1506" s="232" t="s">
        <v>203</v>
      </c>
    </row>
    <row r="1507" spans="1:65" s="13" customFormat="1" ht="33.75">
      <c r="B1507" s="222"/>
      <c r="C1507" s="223"/>
      <c r="D1507" s="224" t="s">
        <v>211</v>
      </c>
      <c r="E1507" s="225" t="s">
        <v>1</v>
      </c>
      <c r="F1507" s="226" t="s">
        <v>6681</v>
      </c>
      <c r="G1507" s="223"/>
      <c r="H1507" s="225" t="s">
        <v>1</v>
      </c>
      <c r="I1507" s="227"/>
      <c r="J1507" s="223"/>
      <c r="K1507" s="223"/>
      <c r="L1507" s="228"/>
      <c r="M1507" s="229"/>
      <c r="N1507" s="230"/>
      <c r="O1507" s="230"/>
      <c r="P1507" s="230"/>
      <c r="Q1507" s="230"/>
      <c r="R1507" s="230"/>
      <c r="S1507" s="230"/>
      <c r="T1507" s="231"/>
      <c r="AT1507" s="232" t="s">
        <v>211</v>
      </c>
      <c r="AU1507" s="232" t="s">
        <v>82</v>
      </c>
      <c r="AV1507" s="13" t="s">
        <v>82</v>
      </c>
      <c r="AW1507" s="13" t="s">
        <v>31</v>
      </c>
      <c r="AX1507" s="13" t="s">
        <v>75</v>
      </c>
      <c r="AY1507" s="232" t="s">
        <v>203</v>
      </c>
    </row>
    <row r="1508" spans="1:65" s="13" customFormat="1" ht="11.25">
      <c r="B1508" s="222"/>
      <c r="C1508" s="223"/>
      <c r="D1508" s="224" t="s">
        <v>211</v>
      </c>
      <c r="E1508" s="225" t="s">
        <v>1</v>
      </c>
      <c r="F1508" s="226" t="s">
        <v>6682</v>
      </c>
      <c r="G1508" s="223"/>
      <c r="H1508" s="225" t="s">
        <v>1</v>
      </c>
      <c r="I1508" s="227"/>
      <c r="J1508" s="223"/>
      <c r="K1508" s="223"/>
      <c r="L1508" s="228"/>
      <c r="M1508" s="229"/>
      <c r="N1508" s="230"/>
      <c r="O1508" s="230"/>
      <c r="P1508" s="230"/>
      <c r="Q1508" s="230"/>
      <c r="R1508" s="230"/>
      <c r="S1508" s="230"/>
      <c r="T1508" s="231"/>
      <c r="AT1508" s="232" t="s">
        <v>211</v>
      </c>
      <c r="AU1508" s="232" t="s">
        <v>82</v>
      </c>
      <c r="AV1508" s="13" t="s">
        <v>82</v>
      </c>
      <c r="AW1508" s="13" t="s">
        <v>31</v>
      </c>
      <c r="AX1508" s="13" t="s">
        <v>75</v>
      </c>
      <c r="AY1508" s="232" t="s">
        <v>203</v>
      </c>
    </row>
    <row r="1509" spans="1:65" s="13" customFormat="1" ht="11.25">
      <c r="B1509" s="222"/>
      <c r="C1509" s="223"/>
      <c r="D1509" s="224" t="s">
        <v>211</v>
      </c>
      <c r="E1509" s="225" t="s">
        <v>1</v>
      </c>
      <c r="F1509" s="226" t="s">
        <v>6683</v>
      </c>
      <c r="G1509" s="223"/>
      <c r="H1509" s="225" t="s">
        <v>1</v>
      </c>
      <c r="I1509" s="227"/>
      <c r="J1509" s="223"/>
      <c r="K1509" s="223"/>
      <c r="L1509" s="228"/>
      <c r="M1509" s="229"/>
      <c r="N1509" s="230"/>
      <c r="O1509" s="230"/>
      <c r="P1509" s="230"/>
      <c r="Q1509" s="230"/>
      <c r="R1509" s="230"/>
      <c r="S1509" s="230"/>
      <c r="T1509" s="231"/>
      <c r="AT1509" s="232" t="s">
        <v>211</v>
      </c>
      <c r="AU1509" s="232" t="s">
        <v>82</v>
      </c>
      <c r="AV1509" s="13" t="s">
        <v>82</v>
      </c>
      <c r="AW1509" s="13" t="s">
        <v>31</v>
      </c>
      <c r="AX1509" s="13" t="s">
        <v>75</v>
      </c>
      <c r="AY1509" s="232" t="s">
        <v>203</v>
      </c>
    </row>
    <row r="1510" spans="1:65" s="14" customFormat="1" ht="11.25">
      <c r="B1510" s="233"/>
      <c r="C1510" s="234"/>
      <c r="D1510" s="224" t="s">
        <v>211</v>
      </c>
      <c r="E1510" s="235" t="s">
        <v>1</v>
      </c>
      <c r="F1510" s="236" t="s">
        <v>82</v>
      </c>
      <c r="G1510" s="234"/>
      <c r="H1510" s="237">
        <v>1</v>
      </c>
      <c r="I1510" s="238"/>
      <c r="J1510" s="234"/>
      <c r="K1510" s="234"/>
      <c r="L1510" s="239"/>
      <c r="M1510" s="240"/>
      <c r="N1510" s="241"/>
      <c r="O1510" s="241"/>
      <c r="P1510" s="241"/>
      <c r="Q1510" s="241"/>
      <c r="R1510" s="241"/>
      <c r="S1510" s="241"/>
      <c r="T1510" s="242"/>
      <c r="AT1510" s="243" t="s">
        <v>211</v>
      </c>
      <c r="AU1510" s="243" t="s">
        <v>82</v>
      </c>
      <c r="AV1510" s="14" t="s">
        <v>84</v>
      </c>
      <c r="AW1510" s="14" t="s">
        <v>31</v>
      </c>
      <c r="AX1510" s="14" t="s">
        <v>75</v>
      </c>
      <c r="AY1510" s="243" t="s">
        <v>203</v>
      </c>
    </row>
    <row r="1511" spans="1:65" s="15" customFormat="1" ht="11.25">
      <c r="B1511" s="261"/>
      <c r="C1511" s="262"/>
      <c r="D1511" s="224" t="s">
        <v>211</v>
      </c>
      <c r="E1511" s="263" t="s">
        <v>1</v>
      </c>
      <c r="F1511" s="264" t="s">
        <v>5614</v>
      </c>
      <c r="G1511" s="262"/>
      <c r="H1511" s="265">
        <v>1</v>
      </c>
      <c r="I1511" s="266"/>
      <c r="J1511" s="262"/>
      <c r="K1511" s="262"/>
      <c r="L1511" s="267"/>
      <c r="M1511" s="268"/>
      <c r="N1511" s="269"/>
      <c r="O1511" s="269"/>
      <c r="P1511" s="269"/>
      <c r="Q1511" s="269"/>
      <c r="R1511" s="269"/>
      <c r="S1511" s="269"/>
      <c r="T1511" s="270"/>
      <c r="AT1511" s="271" t="s">
        <v>211</v>
      </c>
      <c r="AU1511" s="271" t="s">
        <v>82</v>
      </c>
      <c r="AV1511" s="15" t="s">
        <v>209</v>
      </c>
      <c r="AW1511" s="15" t="s">
        <v>31</v>
      </c>
      <c r="AX1511" s="15" t="s">
        <v>82</v>
      </c>
      <c r="AY1511" s="271" t="s">
        <v>203</v>
      </c>
    </row>
    <row r="1512" spans="1:65" s="2" customFormat="1" ht="33" customHeight="1">
      <c r="A1512" s="35"/>
      <c r="B1512" s="36"/>
      <c r="C1512" s="209" t="s">
        <v>3959</v>
      </c>
      <c r="D1512" s="209" t="s">
        <v>205</v>
      </c>
      <c r="E1512" s="210" t="s">
        <v>7126</v>
      </c>
      <c r="F1512" s="211" t="s">
        <v>7127</v>
      </c>
      <c r="G1512" s="212" t="s">
        <v>208</v>
      </c>
      <c r="H1512" s="213">
        <v>1</v>
      </c>
      <c r="I1512" s="214"/>
      <c r="J1512" s="215">
        <f>ROUND(I1512*H1512,2)</f>
        <v>0</v>
      </c>
      <c r="K1512" s="211" t="s">
        <v>1</v>
      </c>
      <c r="L1512" s="40"/>
      <c r="M1512" s="216" t="s">
        <v>1</v>
      </c>
      <c r="N1512" s="217" t="s">
        <v>40</v>
      </c>
      <c r="O1512" s="72"/>
      <c r="P1512" s="218">
        <f>O1512*H1512</f>
        <v>0</v>
      </c>
      <c r="Q1512" s="218">
        <v>0</v>
      </c>
      <c r="R1512" s="218">
        <f>Q1512*H1512</f>
        <v>0</v>
      </c>
      <c r="S1512" s="218">
        <v>0</v>
      </c>
      <c r="T1512" s="219">
        <f>S1512*H1512</f>
        <v>0</v>
      </c>
      <c r="U1512" s="35"/>
      <c r="V1512" s="35"/>
      <c r="W1512" s="35"/>
      <c r="X1512" s="35"/>
      <c r="Y1512" s="35"/>
      <c r="Z1512" s="35"/>
      <c r="AA1512" s="35"/>
      <c r="AB1512" s="35"/>
      <c r="AC1512" s="35"/>
      <c r="AD1512" s="35"/>
      <c r="AE1512" s="35"/>
      <c r="AR1512" s="220" t="s">
        <v>209</v>
      </c>
      <c r="AT1512" s="220" t="s">
        <v>205</v>
      </c>
      <c r="AU1512" s="220" t="s">
        <v>82</v>
      </c>
      <c r="AY1512" s="18" t="s">
        <v>203</v>
      </c>
      <c r="BE1512" s="221">
        <f>IF(N1512="základní",J1512,0)</f>
        <v>0</v>
      </c>
      <c r="BF1512" s="221">
        <f>IF(N1512="snížená",J1512,0)</f>
        <v>0</v>
      </c>
      <c r="BG1512" s="221">
        <f>IF(N1512="zákl. přenesená",J1512,0)</f>
        <v>0</v>
      </c>
      <c r="BH1512" s="221">
        <f>IF(N1512="sníž. přenesená",J1512,0)</f>
        <v>0</v>
      </c>
      <c r="BI1512" s="221">
        <f>IF(N1512="nulová",J1512,0)</f>
        <v>0</v>
      </c>
      <c r="BJ1512" s="18" t="s">
        <v>82</v>
      </c>
      <c r="BK1512" s="221">
        <f>ROUND(I1512*H1512,2)</f>
        <v>0</v>
      </c>
      <c r="BL1512" s="18" t="s">
        <v>209</v>
      </c>
      <c r="BM1512" s="220" t="s">
        <v>7128</v>
      </c>
    </row>
    <row r="1513" spans="1:65" s="13" customFormat="1" ht="11.25">
      <c r="B1513" s="222"/>
      <c r="C1513" s="223"/>
      <c r="D1513" s="224" t="s">
        <v>211</v>
      </c>
      <c r="E1513" s="225" t="s">
        <v>1</v>
      </c>
      <c r="F1513" s="226" t="s">
        <v>6683</v>
      </c>
      <c r="G1513" s="223"/>
      <c r="H1513" s="225" t="s">
        <v>1</v>
      </c>
      <c r="I1513" s="227"/>
      <c r="J1513" s="223"/>
      <c r="K1513" s="223"/>
      <c r="L1513" s="228"/>
      <c r="M1513" s="229"/>
      <c r="N1513" s="230"/>
      <c r="O1513" s="230"/>
      <c r="P1513" s="230"/>
      <c r="Q1513" s="230"/>
      <c r="R1513" s="230"/>
      <c r="S1513" s="230"/>
      <c r="T1513" s="231"/>
      <c r="AT1513" s="232" t="s">
        <v>211</v>
      </c>
      <c r="AU1513" s="232" t="s">
        <v>82</v>
      </c>
      <c r="AV1513" s="13" t="s">
        <v>82</v>
      </c>
      <c r="AW1513" s="13" t="s">
        <v>31</v>
      </c>
      <c r="AX1513" s="13" t="s">
        <v>75</v>
      </c>
      <c r="AY1513" s="232" t="s">
        <v>203</v>
      </c>
    </row>
    <row r="1514" spans="1:65" s="14" customFormat="1" ht="11.25">
      <c r="B1514" s="233"/>
      <c r="C1514" s="234"/>
      <c r="D1514" s="224" t="s">
        <v>211</v>
      </c>
      <c r="E1514" s="235" t="s">
        <v>1</v>
      </c>
      <c r="F1514" s="236" t="s">
        <v>82</v>
      </c>
      <c r="G1514" s="234"/>
      <c r="H1514" s="237">
        <v>1</v>
      </c>
      <c r="I1514" s="238"/>
      <c r="J1514" s="234"/>
      <c r="K1514" s="234"/>
      <c r="L1514" s="239"/>
      <c r="M1514" s="240"/>
      <c r="N1514" s="241"/>
      <c r="O1514" s="241"/>
      <c r="P1514" s="241"/>
      <c r="Q1514" s="241"/>
      <c r="R1514" s="241"/>
      <c r="S1514" s="241"/>
      <c r="T1514" s="242"/>
      <c r="AT1514" s="243" t="s">
        <v>211</v>
      </c>
      <c r="AU1514" s="243" t="s">
        <v>82</v>
      </c>
      <c r="AV1514" s="14" t="s">
        <v>84</v>
      </c>
      <c r="AW1514" s="14" t="s">
        <v>31</v>
      </c>
      <c r="AX1514" s="14" t="s">
        <v>75</v>
      </c>
      <c r="AY1514" s="243" t="s">
        <v>203</v>
      </c>
    </row>
    <row r="1515" spans="1:65" s="15" customFormat="1" ht="11.25">
      <c r="B1515" s="261"/>
      <c r="C1515" s="262"/>
      <c r="D1515" s="224" t="s">
        <v>211</v>
      </c>
      <c r="E1515" s="263" t="s">
        <v>1</v>
      </c>
      <c r="F1515" s="264" t="s">
        <v>5614</v>
      </c>
      <c r="G1515" s="262"/>
      <c r="H1515" s="265">
        <v>1</v>
      </c>
      <c r="I1515" s="266"/>
      <c r="J1515" s="262"/>
      <c r="K1515" s="262"/>
      <c r="L1515" s="267"/>
      <c r="M1515" s="268"/>
      <c r="N1515" s="269"/>
      <c r="O1515" s="269"/>
      <c r="P1515" s="269"/>
      <c r="Q1515" s="269"/>
      <c r="R1515" s="269"/>
      <c r="S1515" s="269"/>
      <c r="T1515" s="270"/>
      <c r="AT1515" s="271" t="s">
        <v>211</v>
      </c>
      <c r="AU1515" s="271" t="s">
        <v>82</v>
      </c>
      <c r="AV1515" s="15" t="s">
        <v>209</v>
      </c>
      <c r="AW1515" s="15" t="s">
        <v>31</v>
      </c>
      <c r="AX1515" s="15" t="s">
        <v>82</v>
      </c>
      <c r="AY1515" s="271" t="s">
        <v>203</v>
      </c>
    </row>
    <row r="1516" spans="1:65" s="2" customFormat="1" ht="44.25" customHeight="1">
      <c r="A1516" s="35"/>
      <c r="B1516" s="36"/>
      <c r="C1516" s="209" t="s">
        <v>3964</v>
      </c>
      <c r="D1516" s="209" t="s">
        <v>205</v>
      </c>
      <c r="E1516" s="210" t="s">
        <v>7129</v>
      </c>
      <c r="F1516" s="211" t="s">
        <v>7130</v>
      </c>
      <c r="G1516" s="212" t="s">
        <v>208</v>
      </c>
      <c r="H1516" s="213">
        <v>1</v>
      </c>
      <c r="I1516" s="214"/>
      <c r="J1516" s="215">
        <f>ROUND(I1516*H1516,2)</f>
        <v>0</v>
      </c>
      <c r="K1516" s="211" t="s">
        <v>1</v>
      </c>
      <c r="L1516" s="40"/>
      <c r="M1516" s="216" t="s">
        <v>1</v>
      </c>
      <c r="N1516" s="217" t="s">
        <v>40</v>
      </c>
      <c r="O1516" s="72"/>
      <c r="P1516" s="218">
        <f>O1516*H1516</f>
        <v>0</v>
      </c>
      <c r="Q1516" s="218">
        <v>0</v>
      </c>
      <c r="R1516" s="218">
        <f>Q1516*H1516</f>
        <v>0</v>
      </c>
      <c r="S1516" s="218">
        <v>0</v>
      </c>
      <c r="T1516" s="219">
        <f>S1516*H1516</f>
        <v>0</v>
      </c>
      <c r="U1516" s="35"/>
      <c r="V1516" s="35"/>
      <c r="W1516" s="35"/>
      <c r="X1516" s="35"/>
      <c r="Y1516" s="35"/>
      <c r="Z1516" s="35"/>
      <c r="AA1516" s="35"/>
      <c r="AB1516" s="35"/>
      <c r="AC1516" s="35"/>
      <c r="AD1516" s="35"/>
      <c r="AE1516" s="35"/>
      <c r="AR1516" s="220" t="s">
        <v>209</v>
      </c>
      <c r="AT1516" s="220" t="s">
        <v>205</v>
      </c>
      <c r="AU1516" s="220" t="s">
        <v>82</v>
      </c>
      <c r="AY1516" s="18" t="s">
        <v>203</v>
      </c>
      <c r="BE1516" s="221">
        <f>IF(N1516="základní",J1516,0)</f>
        <v>0</v>
      </c>
      <c r="BF1516" s="221">
        <f>IF(N1516="snížená",J1516,0)</f>
        <v>0</v>
      </c>
      <c r="BG1516" s="221">
        <f>IF(N1516="zákl. přenesená",J1516,0)</f>
        <v>0</v>
      </c>
      <c r="BH1516" s="221">
        <f>IF(N1516="sníž. přenesená",J1516,0)</f>
        <v>0</v>
      </c>
      <c r="BI1516" s="221">
        <f>IF(N1516="nulová",J1516,0)</f>
        <v>0</v>
      </c>
      <c r="BJ1516" s="18" t="s">
        <v>82</v>
      </c>
      <c r="BK1516" s="221">
        <f>ROUND(I1516*H1516,2)</f>
        <v>0</v>
      </c>
      <c r="BL1516" s="18" t="s">
        <v>209</v>
      </c>
      <c r="BM1516" s="220" t="s">
        <v>7131</v>
      </c>
    </row>
    <row r="1517" spans="1:65" s="13" customFormat="1" ht="11.25">
      <c r="B1517" s="222"/>
      <c r="C1517" s="223"/>
      <c r="D1517" s="224" t="s">
        <v>211</v>
      </c>
      <c r="E1517" s="225" t="s">
        <v>1</v>
      </c>
      <c r="F1517" s="226" t="s">
        <v>6693</v>
      </c>
      <c r="G1517" s="223"/>
      <c r="H1517" s="225" t="s">
        <v>1</v>
      </c>
      <c r="I1517" s="227"/>
      <c r="J1517" s="223"/>
      <c r="K1517" s="223"/>
      <c r="L1517" s="228"/>
      <c r="M1517" s="229"/>
      <c r="N1517" s="230"/>
      <c r="O1517" s="230"/>
      <c r="P1517" s="230"/>
      <c r="Q1517" s="230"/>
      <c r="R1517" s="230"/>
      <c r="S1517" s="230"/>
      <c r="T1517" s="231"/>
      <c r="AT1517" s="232" t="s">
        <v>211</v>
      </c>
      <c r="AU1517" s="232" t="s">
        <v>82</v>
      </c>
      <c r="AV1517" s="13" t="s">
        <v>82</v>
      </c>
      <c r="AW1517" s="13" t="s">
        <v>31</v>
      </c>
      <c r="AX1517" s="13" t="s">
        <v>75</v>
      </c>
      <c r="AY1517" s="232" t="s">
        <v>203</v>
      </c>
    </row>
    <row r="1518" spans="1:65" s="14" customFormat="1" ht="11.25">
      <c r="B1518" s="233"/>
      <c r="C1518" s="234"/>
      <c r="D1518" s="224" t="s">
        <v>211</v>
      </c>
      <c r="E1518" s="235" t="s">
        <v>1</v>
      </c>
      <c r="F1518" s="236" t="s">
        <v>82</v>
      </c>
      <c r="G1518" s="234"/>
      <c r="H1518" s="237">
        <v>1</v>
      </c>
      <c r="I1518" s="238"/>
      <c r="J1518" s="234"/>
      <c r="K1518" s="234"/>
      <c r="L1518" s="239"/>
      <c r="M1518" s="240"/>
      <c r="N1518" s="241"/>
      <c r="O1518" s="241"/>
      <c r="P1518" s="241"/>
      <c r="Q1518" s="241"/>
      <c r="R1518" s="241"/>
      <c r="S1518" s="241"/>
      <c r="T1518" s="242"/>
      <c r="AT1518" s="243" t="s">
        <v>211</v>
      </c>
      <c r="AU1518" s="243" t="s">
        <v>82</v>
      </c>
      <c r="AV1518" s="14" t="s">
        <v>84</v>
      </c>
      <c r="AW1518" s="14" t="s">
        <v>31</v>
      </c>
      <c r="AX1518" s="14" t="s">
        <v>75</v>
      </c>
      <c r="AY1518" s="243" t="s">
        <v>203</v>
      </c>
    </row>
    <row r="1519" spans="1:65" s="15" customFormat="1" ht="11.25">
      <c r="B1519" s="261"/>
      <c r="C1519" s="262"/>
      <c r="D1519" s="224" t="s">
        <v>211</v>
      </c>
      <c r="E1519" s="263" t="s">
        <v>1</v>
      </c>
      <c r="F1519" s="264" t="s">
        <v>5614</v>
      </c>
      <c r="G1519" s="262"/>
      <c r="H1519" s="265">
        <v>1</v>
      </c>
      <c r="I1519" s="266"/>
      <c r="J1519" s="262"/>
      <c r="K1519" s="262"/>
      <c r="L1519" s="267"/>
      <c r="M1519" s="268"/>
      <c r="N1519" s="269"/>
      <c r="O1519" s="269"/>
      <c r="P1519" s="269"/>
      <c r="Q1519" s="269"/>
      <c r="R1519" s="269"/>
      <c r="S1519" s="269"/>
      <c r="T1519" s="270"/>
      <c r="AT1519" s="271" t="s">
        <v>211</v>
      </c>
      <c r="AU1519" s="271" t="s">
        <v>82</v>
      </c>
      <c r="AV1519" s="15" t="s">
        <v>209</v>
      </c>
      <c r="AW1519" s="15" t="s">
        <v>31</v>
      </c>
      <c r="AX1519" s="15" t="s">
        <v>82</v>
      </c>
      <c r="AY1519" s="271" t="s">
        <v>203</v>
      </c>
    </row>
    <row r="1520" spans="1:65" s="2" customFormat="1" ht="33" customHeight="1">
      <c r="A1520" s="35"/>
      <c r="B1520" s="36"/>
      <c r="C1520" s="209" t="s">
        <v>3968</v>
      </c>
      <c r="D1520" s="209" t="s">
        <v>205</v>
      </c>
      <c r="E1520" s="210" t="s">
        <v>7132</v>
      </c>
      <c r="F1520" s="211" t="s">
        <v>7133</v>
      </c>
      <c r="G1520" s="212" t="s">
        <v>208</v>
      </c>
      <c r="H1520" s="213">
        <v>1</v>
      </c>
      <c r="I1520" s="214"/>
      <c r="J1520" s="215">
        <f>ROUND(I1520*H1520,2)</f>
        <v>0</v>
      </c>
      <c r="K1520" s="211" t="s">
        <v>1</v>
      </c>
      <c r="L1520" s="40"/>
      <c r="M1520" s="216" t="s">
        <v>1</v>
      </c>
      <c r="N1520" s="217" t="s">
        <v>40</v>
      </c>
      <c r="O1520" s="72"/>
      <c r="P1520" s="218">
        <f>O1520*H1520</f>
        <v>0</v>
      </c>
      <c r="Q1520" s="218">
        <v>0</v>
      </c>
      <c r="R1520" s="218">
        <f>Q1520*H1520</f>
        <v>0</v>
      </c>
      <c r="S1520" s="218">
        <v>0</v>
      </c>
      <c r="T1520" s="219">
        <f>S1520*H1520</f>
        <v>0</v>
      </c>
      <c r="U1520" s="35"/>
      <c r="V1520" s="35"/>
      <c r="W1520" s="35"/>
      <c r="X1520" s="35"/>
      <c r="Y1520" s="35"/>
      <c r="Z1520" s="35"/>
      <c r="AA1520" s="35"/>
      <c r="AB1520" s="35"/>
      <c r="AC1520" s="35"/>
      <c r="AD1520" s="35"/>
      <c r="AE1520" s="35"/>
      <c r="AR1520" s="220" t="s">
        <v>209</v>
      </c>
      <c r="AT1520" s="220" t="s">
        <v>205</v>
      </c>
      <c r="AU1520" s="220" t="s">
        <v>82</v>
      </c>
      <c r="AY1520" s="18" t="s">
        <v>203</v>
      </c>
      <c r="BE1520" s="221">
        <f>IF(N1520="základní",J1520,0)</f>
        <v>0</v>
      </c>
      <c r="BF1520" s="221">
        <f>IF(N1520="snížená",J1520,0)</f>
        <v>0</v>
      </c>
      <c r="BG1520" s="221">
        <f>IF(N1520="zákl. přenesená",J1520,0)</f>
        <v>0</v>
      </c>
      <c r="BH1520" s="221">
        <f>IF(N1520="sníž. přenesená",J1520,0)</f>
        <v>0</v>
      </c>
      <c r="BI1520" s="221">
        <f>IF(N1520="nulová",J1520,0)</f>
        <v>0</v>
      </c>
      <c r="BJ1520" s="18" t="s">
        <v>82</v>
      </c>
      <c r="BK1520" s="221">
        <f>ROUND(I1520*H1520,2)</f>
        <v>0</v>
      </c>
      <c r="BL1520" s="18" t="s">
        <v>209</v>
      </c>
      <c r="BM1520" s="220" t="s">
        <v>7134</v>
      </c>
    </row>
    <row r="1521" spans="1:65" s="13" customFormat="1" ht="11.25">
      <c r="B1521" s="222"/>
      <c r="C1521" s="223"/>
      <c r="D1521" s="224" t="s">
        <v>211</v>
      </c>
      <c r="E1521" s="225" t="s">
        <v>1</v>
      </c>
      <c r="F1521" s="226" t="s">
        <v>6693</v>
      </c>
      <c r="G1521" s="223"/>
      <c r="H1521" s="225" t="s">
        <v>1</v>
      </c>
      <c r="I1521" s="227"/>
      <c r="J1521" s="223"/>
      <c r="K1521" s="223"/>
      <c r="L1521" s="228"/>
      <c r="M1521" s="229"/>
      <c r="N1521" s="230"/>
      <c r="O1521" s="230"/>
      <c r="P1521" s="230"/>
      <c r="Q1521" s="230"/>
      <c r="R1521" s="230"/>
      <c r="S1521" s="230"/>
      <c r="T1521" s="231"/>
      <c r="AT1521" s="232" t="s">
        <v>211</v>
      </c>
      <c r="AU1521" s="232" t="s">
        <v>82</v>
      </c>
      <c r="AV1521" s="13" t="s">
        <v>82</v>
      </c>
      <c r="AW1521" s="13" t="s">
        <v>31</v>
      </c>
      <c r="AX1521" s="13" t="s">
        <v>75</v>
      </c>
      <c r="AY1521" s="232" t="s">
        <v>203</v>
      </c>
    </row>
    <row r="1522" spans="1:65" s="14" customFormat="1" ht="11.25">
      <c r="B1522" s="233"/>
      <c r="C1522" s="234"/>
      <c r="D1522" s="224" t="s">
        <v>211</v>
      </c>
      <c r="E1522" s="235" t="s">
        <v>1</v>
      </c>
      <c r="F1522" s="236" t="s">
        <v>82</v>
      </c>
      <c r="G1522" s="234"/>
      <c r="H1522" s="237">
        <v>1</v>
      </c>
      <c r="I1522" s="238"/>
      <c r="J1522" s="234"/>
      <c r="K1522" s="234"/>
      <c r="L1522" s="239"/>
      <c r="M1522" s="240"/>
      <c r="N1522" s="241"/>
      <c r="O1522" s="241"/>
      <c r="P1522" s="241"/>
      <c r="Q1522" s="241"/>
      <c r="R1522" s="241"/>
      <c r="S1522" s="241"/>
      <c r="T1522" s="242"/>
      <c r="AT1522" s="243" t="s">
        <v>211</v>
      </c>
      <c r="AU1522" s="243" t="s">
        <v>82</v>
      </c>
      <c r="AV1522" s="14" t="s">
        <v>84</v>
      </c>
      <c r="AW1522" s="14" t="s">
        <v>31</v>
      </c>
      <c r="AX1522" s="14" t="s">
        <v>75</v>
      </c>
      <c r="AY1522" s="243" t="s">
        <v>203</v>
      </c>
    </row>
    <row r="1523" spans="1:65" s="15" customFormat="1" ht="11.25">
      <c r="B1523" s="261"/>
      <c r="C1523" s="262"/>
      <c r="D1523" s="224" t="s">
        <v>211</v>
      </c>
      <c r="E1523" s="263" t="s">
        <v>1</v>
      </c>
      <c r="F1523" s="264" t="s">
        <v>5614</v>
      </c>
      <c r="G1523" s="262"/>
      <c r="H1523" s="265">
        <v>1</v>
      </c>
      <c r="I1523" s="266"/>
      <c r="J1523" s="262"/>
      <c r="K1523" s="262"/>
      <c r="L1523" s="267"/>
      <c r="M1523" s="268"/>
      <c r="N1523" s="269"/>
      <c r="O1523" s="269"/>
      <c r="P1523" s="269"/>
      <c r="Q1523" s="269"/>
      <c r="R1523" s="269"/>
      <c r="S1523" s="269"/>
      <c r="T1523" s="270"/>
      <c r="AT1523" s="271" t="s">
        <v>211</v>
      </c>
      <c r="AU1523" s="271" t="s">
        <v>82</v>
      </c>
      <c r="AV1523" s="15" t="s">
        <v>209</v>
      </c>
      <c r="AW1523" s="15" t="s">
        <v>31</v>
      </c>
      <c r="AX1523" s="15" t="s">
        <v>82</v>
      </c>
      <c r="AY1523" s="271" t="s">
        <v>203</v>
      </c>
    </row>
    <row r="1524" spans="1:65" s="2" customFormat="1" ht="33" customHeight="1">
      <c r="A1524" s="35"/>
      <c r="B1524" s="36"/>
      <c r="C1524" s="209" t="s">
        <v>3972</v>
      </c>
      <c r="D1524" s="209" t="s">
        <v>205</v>
      </c>
      <c r="E1524" s="210" t="s">
        <v>7135</v>
      </c>
      <c r="F1524" s="211" t="s">
        <v>7136</v>
      </c>
      <c r="G1524" s="212" t="s">
        <v>208</v>
      </c>
      <c r="H1524" s="213">
        <v>1</v>
      </c>
      <c r="I1524" s="214"/>
      <c r="J1524" s="215">
        <f>ROUND(I1524*H1524,2)</f>
        <v>0</v>
      </c>
      <c r="K1524" s="211" t="s">
        <v>1</v>
      </c>
      <c r="L1524" s="40"/>
      <c r="M1524" s="216" t="s">
        <v>1</v>
      </c>
      <c r="N1524" s="217" t="s">
        <v>40</v>
      </c>
      <c r="O1524" s="72"/>
      <c r="P1524" s="218">
        <f>O1524*H1524</f>
        <v>0</v>
      </c>
      <c r="Q1524" s="218">
        <v>0</v>
      </c>
      <c r="R1524" s="218">
        <f>Q1524*H1524</f>
        <v>0</v>
      </c>
      <c r="S1524" s="218">
        <v>0</v>
      </c>
      <c r="T1524" s="219">
        <f>S1524*H1524</f>
        <v>0</v>
      </c>
      <c r="U1524" s="35"/>
      <c r="V1524" s="35"/>
      <c r="W1524" s="35"/>
      <c r="X1524" s="35"/>
      <c r="Y1524" s="35"/>
      <c r="Z1524" s="35"/>
      <c r="AA1524" s="35"/>
      <c r="AB1524" s="35"/>
      <c r="AC1524" s="35"/>
      <c r="AD1524" s="35"/>
      <c r="AE1524" s="35"/>
      <c r="AR1524" s="220" t="s">
        <v>209</v>
      </c>
      <c r="AT1524" s="220" t="s">
        <v>205</v>
      </c>
      <c r="AU1524" s="220" t="s">
        <v>82</v>
      </c>
      <c r="AY1524" s="18" t="s">
        <v>203</v>
      </c>
      <c r="BE1524" s="221">
        <f>IF(N1524="základní",J1524,0)</f>
        <v>0</v>
      </c>
      <c r="BF1524" s="221">
        <f>IF(N1524="snížená",J1524,0)</f>
        <v>0</v>
      </c>
      <c r="BG1524" s="221">
        <f>IF(N1524="zákl. přenesená",J1524,0)</f>
        <v>0</v>
      </c>
      <c r="BH1524" s="221">
        <f>IF(N1524="sníž. přenesená",J1524,0)</f>
        <v>0</v>
      </c>
      <c r="BI1524" s="221">
        <f>IF(N1524="nulová",J1524,0)</f>
        <v>0</v>
      </c>
      <c r="BJ1524" s="18" t="s">
        <v>82</v>
      </c>
      <c r="BK1524" s="221">
        <f>ROUND(I1524*H1524,2)</f>
        <v>0</v>
      </c>
      <c r="BL1524" s="18" t="s">
        <v>209</v>
      </c>
      <c r="BM1524" s="220" t="s">
        <v>7137</v>
      </c>
    </row>
    <row r="1525" spans="1:65" s="13" customFormat="1" ht="11.25">
      <c r="B1525" s="222"/>
      <c r="C1525" s="223"/>
      <c r="D1525" s="224" t="s">
        <v>211</v>
      </c>
      <c r="E1525" s="225" t="s">
        <v>1</v>
      </c>
      <c r="F1525" s="226" t="s">
        <v>6693</v>
      </c>
      <c r="G1525" s="223"/>
      <c r="H1525" s="225" t="s">
        <v>1</v>
      </c>
      <c r="I1525" s="227"/>
      <c r="J1525" s="223"/>
      <c r="K1525" s="223"/>
      <c r="L1525" s="228"/>
      <c r="M1525" s="229"/>
      <c r="N1525" s="230"/>
      <c r="O1525" s="230"/>
      <c r="P1525" s="230"/>
      <c r="Q1525" s="230"/>
      <c r="R1525" s="230"/>
      <c r="S1525" s="230"/>
      <c r="T1525" s="231"/>
      <c r="AT1525" s="232" t="s">
        <v>211</v>
      </c>
      <c r="AU1525" s="232" t="s">
        <v>82</v>
      </c>
      <c r="AV1525" s="13" t="s">
        <v>82</v>
      </c>
      <c r="AW1525" s="13" t="s">
        <v>31</v>
      </c>
      <c r="AX1525" s="13" t="s">
        <v>75</v>
      </c>
      <c r="AY1525" s="232" t="s">
        <v>203</v>
      </c>
    </row>
    <row r="1526" spans="1:65" s="14" customFormat="1" ht="11.25">
      <c r="B1526" s="233"/>
      <c r="C1526" s="234"/>
      <c r="D1526" s="224" t="s">
        <v>211</v>
      </c>
      <c r="E1526" s="235" t="s">
        <v>1</v>
      </c>
      <c r="F1526" s="236" t="s">
        <v>82</v>
      </c>
      <c r="G1526" s="234"/>
      <c r="H1526" s="237">
        <v>1</v>
      </c>
      <c r="I1526" s="238"/>
      <c r="J1526" s="234"/>
      <c r="K1526" s="234"/>
      <c r="L1526" s="239"/>
      <c r="M1526" s="240"/>
      <c r="N1526" s="241"/>
      <c r="O1526" s="241"/>
      <c r="P1526" s="241"/>
      <c r="Q1526" s="241"/>
      <c r="R1526" s="241"/>
      <c r="S1526" s="241"/>
      <c r="T1526" s="242"/>
      <c r="AT1526" s="243" t="s">
        <v>211</v>
      </c>
      <c r="AU1526" s="243" t="s">
        <v>82</v>
      </c>
      <c r="AV1526" s="14" t="s">
        <v>84</v>
      </c>
      <c r="AW1526" s="14" t="s">
        <v>31</v>
      </c>
      <c r="AX1526" s="14" t="s">
        <v>75</v>
      </c>
      <c r="AY1526" s="243" t="s">
        <v>203</v>
      </c>
    </row>
    <row r="1527" spans="1:65" s="15" customFormat="1" ht="11.25">
      <c r="B1527" s="261"/>
      <c r="C1527" s="262"/>
      <c r="D1527" s="224" t="s">
        <v>211</v>
      </c>
      <c r="E1527" s="263" t="s">
        <v>1</v>
      </c>
      <c r="F1527" s="264" t="s">
        <v>5614</v>
      </c>
      <c r="G1527" s="262"/>
      <c r="H1527" s="265">
        <v>1</v>
      </c>
      <c r="I1527" s="266"/>
      <c r="J1527" s="262"/>
      <c r="K1527" s="262"/>
      <c r="L1527" s="267"/>
      <c r="M1527" s="268"/>
      <c r="N1527" s="269"/>
      <c r="O1527" s="269"/>
      <c r="P1527" s="269"/>
      <c r="Q1527" s="269"/>
      <c r="R1527" s="269"/>
      <c r="S1527" s="269"/>
      <c r="T1527" s="270"/>
      <c r="AT1527" s="271" t="s">
        <v>211</v>
      </c>
      <c r="AU1527" s="271" t="s">
        <v>82</v>
      </c>
      <c r="AV1527" s="15" t="s">
        <v>209</v>
      </c>
      <c r="AW1527" s="15" t="s">
        <v>31</v>
      </c>
      <c r="AX1527" s="15" t="s">
        <v>82</v>
      </c>
      <c r="AY1527" s="271" t="s">
        <v>203</v>
      </c>
    </row>
    <row r="1528" spans="1:65" s="2" customFormat="1" ht="44.25" customHeight="1">
      <c r="A1528" s="35"/>
      <c r="B1528" s="36"/>
      <c r="C1528" s="209" t="s">
        <v>3976</v>
      </c>
      <c r="D1528" s="209" t="s">
        <v>205</v>
      </c>
      <c r="E1528" s="210" t="s">
        <v>7138</v>
      </c>
      <c r="F1528" s="211" t="s">
        <v>7139</v>
      </c>
      <c r="G1528" s="212" t="s">
        <v>208</v>
      </c>
      <c r="H1528" s="213">
        <v>1</v>
      </c>
      <c r="I1528" s="214"/>
      <c r="J1528" s="215">
        <f>ROUND(I1528*H1528,2)</f>
        <v>0</v>
      </c>
      <c r="K1528" s="211" t="s">
        <v>1</v>
      </c>
      <c r="L1528" s="40"/>
      <c r="M1528" s="216" t="s">
        <v>1</v>
      </c>
      <c r="N1528" s="217" t="s">
        <v>40</v>
      </c>
      <c r="O1528" s="72"/>
      <c r="P1528" s="218">
        <f>O1528*H1528</f>
        <v>0</v>
      </c>
      <c r="Q1528" s="218">
        <v>0</v>
      </c>
      <c r="R1528" s="218">
        <f>Q1528*H1528</f>
        <v>0</v>
      </c>
      <c r="S1528" s="218">
        <v>0</v>
      </c>
      <c r="T1528" s="219">
        <f>S1528*H1528</f>
        <v>0</v>
      </c>
      <c r="U1528" s="35"/>
      <c r="V1528" s="35"/>
      <c r="W1528" s="35"/>
      <c r="X1528" s="35"/>
      <c r="Y1528" s="35"/>
      <c r="Z1528" s="35"/>
      <c r="AA1528" s="35"/>
      <c r="AB1528" s="35"/>
      <c r="AC1528" s="35"/>
      <c r="AD1528" s="35"/>
      <c r="AE1528" s="35"/>
      <c r="AR1528" s="220" t="s">
        <v>209</v>
      </c>
      <c r="AT1528" s="220" t="s">
        <v>205</v>
      </c>
      <c r="AU1528" s="220" t="s">
        <v>82</v>
      </c>
      <c r="AY1528" s="18" t="s">
        <v>203</v>
      </c>
      <c r="BE1528" s="221">
        <f>IF(N1528="základní",J1528,0)</f>
        <v>0</v>
      </c>
      <c r="BF1528" s="221">
        <f>IF(N1528="snížená",J1528,0)</f>
        <v>0</v>
      </c>
      <c r="BG1528" s="221">
        <f>IF(N1528="zákl. přenesená",J1528,0)</f>
        <v>0</v>
      </c>
      <c r="BH1528" s="221">
        <f>IF(N1528="sníž. přenesená",J1528,0)</f>
        <v>0</v>
      </c>
      <c r="BI1528" s="221">
        <f>IF(N1528="nulová",J1528,0)</f>
        <v>0</v>
      </c>
      <c r="BJ1528" s="18" t="s">
        <v>82</v>
      </c>
      <c r="BK1528" s="221">
        <f>ROUND(I1528*H1528,2)</f>
        <v>0</v>
      </c>
      <c r="BL1528" s="18" t="s">
        <v>209</v>
      </c>
      <c r="BM1528" s="220" t="s">
        <v>7140</v>
      </c>
    </row>
    <row r="1529" spans="1:65" s="13" customFormat="1" ht="11.25">
      <c r="B1529" s="222"/>
      <c r="C1529" s="223"/>
      <c r="D1529" s="224" t="s">
        <v>211</v>
      </c>
      <c r="E1529" s="225" t="s">
        <v>1</v>
      </c>
      <c r="F1529" s="226" t="s">
        <v>6688</v>
      </c>
      <c r="G1529" s="223"/>
      <c r="H1529" s="225" t="s">
        <v>1</v>
      </c>
      <c r="I1529" s="227"/>
      <c r="J1529" s="223"/>
      <c r="K1529" s="223"/>
      <c r="L1529" s="228"/>
      <c r="M1529" s="229"/>
      <c r="N1529" s="230"/>
      <c r="O1529" s="230"/>
      <c r="P1529" s="230"/>
      <c r="Q1529" s="230"/>
      <c r="R1529" s="230"/>
      <c r="S1529" s="230"/>
      <c r="T1529" s="231"/>
      <c r="AT1529" s="232" t="s">
        <v>211</v>
      </c>
      <c r="AU1529" s="232" t="s">
        <v>82</v>
      </c>
      <c r="AV1529" s="13" t="s">
        <v>82</v>
      </c>
      <c r="AW1529" s="13" t="s">
        <v>31</v>
      </c>
      <c r="AX1529" s="13" t="s">
        <v>75</v>
      </c>
      <c r="AY1529" s="232" t="s">
        <v>203</v>
      </c>
    </row>
    <row r="1530" spans="1:65" s="14" customFormat="1" ht="11.25">
      <c r="B1530" s="233"/>
      <c r="C1530" s="234"/>
      <c r="D1530" s="224" t="s">
        <v>211</v>
      </c>
      <c r="E1530" s="235" t="s">
        <v>1</v>
      </c>
      <c r="F1530" s="236" t="s">
        <v>82</v>
      </c>
      <c r="G1530" s="234"/>
      <c r="H1530" s="237">
        <v>1</v>
      </c>
      <c r="I1530" s="238"/>
      <c r="J1530" s="234"/>
      <c r="K1530" s="234"/>
      <c r="L1530" s="239"/>
      <c r="M1530" s="240"/>
      <c r="N1530" s="241"/>
      <c r="O1530" s="241"/>
      <c r="P1530" s="241"/>
      <c r="Q1530" s="241"/>
      <c r="R1530" s="241"/>
      <c r="S1530" s="241"/>
      <c r="T1530" s="242"/>
      <c r="AT1530" s="243" t="s">
        <v>211</v>
      </c>
      <c r="AU1530" s="243" t="s">
        <v>82</v>
      </c>
      <c r="AV1530" s="14" t="s">
        <v>84</v>
      </c>
      <c r="AW1530" s="14" t="s">
        <v>31</v>
      </c>
      <c r="AX1530" s="14" t="s">
        <v>75</v>
      </c>
      <c r="AY1530" s="243" t="s">
        <v>203</v>
      </c>
    </row>
    <row r="1531" spans="1:65" s="15" customFormat="1" ht="11.25">
      <c r="B1531" s="261"/>
      <c r="C1531" s="262"/>
      <c r="D1531" s="224" t="s">
        <v>211</v>
      </c>
      <c r="E1531" s="263" t="s">
        <v>1</v>
      </c>
      <c r="F1531" s="264" t="s">
        <v>5614</v>
      </c>
      <c r="G1531" s="262"/>
      <c r="H1531" s="265">
        <v>1</v>
      </c>
      <c r="I1531" s="266"/>
      <c r="J1531" s="262"/>
      <c r="K1531" s="262"/>
      <c r="L1531" s="267"/>
      <c r="M1531" s="268"/>
      <c r="N1531" s="269"/>
      <c r="O1531" s="269"/>
      <c r="P1531" s="269"/>
      <c r="Q1531" s="269"/>
      <c r="R1531" s="269"/>
      <c r="S1531" s="269"/>
      <c r="T1531" s="270"/>
      <c r="AT1531" s="271" t="s">
        <v>211</v>
      </c>
      <c r="AU1531" s="271" t="s">
        <v>82</v>
      </c>
      <c r="AV1531" s="15" t="s">
        <v>209</v>
      </c>
      <c r="AW1531" s="15" t="s">
        <v>31</v>
      </c>
      <c r="AX1531" s="15" t="s">
        <v>82</v>
      </c>
      <c r="AY1531" s="271" t="s">
        <v>203</v>
      </c>
    </row>
    <row r="1532" spans="1:65" s="2" customFormat="1" ht="33" customHeight="1">
      <c r="A1532" s="35"/>
      <c r="B1532" s="36"/>
      <c r="C1532" s="209" t="s">
        <v>3981</v>
      </c>
      <c r="D1532" s="209" t="s">
        <v>205</v>
      </c>
      <c r="E1532" s="210" t="s">
        <v>7141</v>
      </c>
      <c r="F1532" s="211" t="s">
        <v>7142</v>
      </c>
      <c r="G1532" s="212" t="s">
        <v>208</v>
      </c>
      <c r="H1532" s="213">
        <v>1</v>
      </c>
      <c r="I1532" s="214"/>
      <c r="J1532" s="215">
        <f>ROUND(I1532*H1532,2)</f>
        <v>0</v>
      </c>
      <c r="K1532" s="211" t="s">
        <v>1</v>
      </c>
      <c r="L1532" s="40"/>
      <c r="M1532" s="216" t="s">
        <v>1</v>
      </c>
      <c r="N1532" s="217" t="s">
        <v>40</v>
      </c>
      <c r="O1532" s="72"/>
      <c r="P1532" s="218">
        <f>O1532*H1532</f>
        <v>0</v>
      </c>
      <c r="Q1532" s="218">
        <v>0</v>
      </c>
      <c r="R1532" s="218">
        <f>Q1532*H1532</f>
        <v>0</v>
      </c>
      <c r="S1532" s="218">
        <v>0</v>
      </c>
      <c r="T1532" s="219">
        <f>S1532*H1532</f>
        <v>0</v>
      </c>
      <c r="U1532" s="35"/>
      <c r="V1532" s="35"/>
      <c r="W1532" s="35"/>
      <c r="X1532" s="35"/>
      <c r="Y1532" s="35"/>
      <c r="Z1532" s="35"/>
      <c r="AA1532" s="35"/>
      <c r="AB1532" s="35"/>
      <c r="AC1532" s="35"/>
      <c r="AD1532" s="35"/>
      <c r="AE1532" s="35"/>
      <c r="AR1532" s="220" t="s">
        <v>209</v>
      </c>
      <c r="AT1532" s="220" t="s">
        <v>205</v>
      </c>
      <c r="AU1532" s="220" t="s">
        <v>82</v>
      </c>
      <c r="AY1532" s="18" t="s">
        <v>203</v>
      </c>
      <c r="BE1532" s="221">
        <f>IF(N1532="základní",J1532,0)</f>
        <v>0</v>
      </c>
      <c r="BF1532" s="221">
        <f>IF(N1532="snížená",J1532,0)</f>
        <v>0</v>
      </c>
      <c r="BG1532" s="221">
        <f>IF(N1532="zákl. přenesená",J1532,0)</f>
        <v>0</v>
      </c>
      <c r="BH1532" s="221">
        <f>IF(N1532="sníž. přenesená",J1532,0)</f>
        <v>0</v>
      </c>
      <c r="BI1532" s="221">
        <f>IF(N1532="nulová",J1532,0)</f>
        <v>0</v>
      </c>
      <c r="BJ1532" s="18" t="s">
        <v>82</v>
      </c>
      <c r="BK1532" s="221">
        <f>ROUND(I1532*H1532,2)</f>
        <v>0</v>
      </c>
      <c r="BL1532" s="18" t="s">
        <v>209</v>
      </c>
      <c r="BM1532" s="220" t="s">
        <v>7143</v>
      </c>
    </row>
    <row r="1533" spans="1:65" s="13" customFormat="1" ht="11.25">
      <c r="B1533" s="222"/>
      <c r="C1533" s="223"/>
      <c r="D1533" s="224" t="s">
        <v>211</v>
      </c>
      <c r="E1533" s="225" t="s">
        <v>1</v>
      </c>
      <c r="F1533" s="226" t="s">
        <v>6688</v>
      </c>
      <c r="G1533" s="223"/>
      <c r="H1533" s="225" t="s">
        <v>1</v>
      </c>
      <c r="I1533" s="227"/>
      <c r="J1533" s="223"/>
      <c r="K1533" s="223"/>
      <c r="L1533" s="228"/>
      <c r="M1533" s="229"/>
      <c r="N1533" s="230"/>
      <c r="O1533" s="230"/>
      <c r="P1533" s="230"/>
      <c r="Q1533" s="230"/>
      <c r="R1533" s="230"/>
      <c r="S1533" s="230"/>
      <c r="T1533" s="231"/>
      <c r="AT1533" s="232" t="s">
        <v>211</v>
      </c>
      <c r="AU1533" s="232" t="s">
        <v>82</v>
      </c>
      <c r="AV1533" s="13" t="s">
        <v>82</v>
      </c>
      <c r="AW1533" s="13" t="s">
        <v>31</v>
      </c>
      <c r="AX1533" s="13" t="s">
        <v>75</v>
      </c>
      <c r="AY1533" s="232" t="s">
        <v>203</v>
      </c>
    </row>
    <row r="1534" spans="1:65" s="14" customFormat="1" ht="11.25">
      <c r="B1534" s="233"/>
      <c r="C1534" s="234"/>
      <c r="D1534" s="224" t="s">
        <v>211</v>
      </c>
      <c r="E1534" s="235" t="s">
        <v>1</v>
      </c>
      <c r="F1534" s="236" t="s">
        <v>82</v>
      </c>
      <c r="G1534" s="234"/>
      <c r="H1534" s="237">
        <v>1</v>
      </c>
      <c r="I1534" s="238"/>
      <c r="J1534" s="234"/>
      <c r="K1534" s="234"/>
      <c r="L1534" s="239"/>
      <c r="M1534" s="240"/>
      <c r="N1534" s="241"/>
      <c r="O1534" s="241"/>
      <c r="P1534" s="241"/>
      <c r="Q1534" s="241"/>
      <c r="R1534" s="241"/>
      <c r="S1534" s="241"/>
      <c r="T1534" s="242"/>
      <c r="AT1534" s="243" t="s">
        <v>211</v>
      </c>
      <c r="AU1534" s="243" t="s">
        <v>82</v>
      </c>
      <c r="AV1534" s="14" t="s">
        <v>84</v>
      </c>
      <c r="AW1534" s="14" t="s">
        <v>31</v>
      </c>
      <c r="AX1534" s="14" t="s">
        <v>75</v>
      </c>
      <c r="AY1534" s="243" t="s">
        <v>203</v>
      </c>
    </row>
    <row r="1535" spans="1:65" s="15" customFormat="1" ht="11.25">
      <c r="B1535" s="261"/>
      <c r="C1535" s="262"/>
      <c r="D1535" s="224" t="s">
        <v>211</v>
      </c>
      <c r="E1535" s="263" t="s">
        <v>1</v>
      </c>
      <c r="F1535" s="264" t="s">
        <v>5614</v>
      </c>
      <c r="G1535" s="262"/>
      <c r="H1535" s="265">
        <v>1</v>
      </c>
      <c r="I1535" s="266"/>
      <c r="J1535" s="262"/>
      <c r="K1535" s="262"/>
      <c r="L1535" s="267"/>
      <c r="M1535" s="268"/>
      <c r="N1535" s="269"/>
      <c r="O1535" s="269"/>
      <c r="P1535" s="269"/>
      <c r="Q1535" s="269"/>
      <c r="R1535" s="269"/>
      <c r="S1535" s="269"/>
      <c r="T1535" s="270"/>
      <c r="AT1535" s="271" t="s">
        <v>211</v>
      </c>
      <c r="AU1535" s="271" t="s">
        <v>82</v>
      </c>
      <c r="AV1535" s="15" t="s">
        <v>209</v>
      </c>
      <c r="AW1535" s="15" t="s">
        <v>31</v>
      </c>
      <c r="AX1535" s="15" t="s">
        <v>82</v>
      </c>
      <c r="AY1535" s="271" t="s">
        <v>203</v>
      </c>
    </row>
    <row r="1536" spans="1:65" s="2" customFormat="1" ht="33" customHeight="1">
      <c r="A1536" s="35"/>
      <c r="B1536" s="36"/>
      <c r="C1536" s="209" t="s">
        <v>3987</v>
      </c>
      <c r="D1536" s="209" t="s">
        <v>205</v>
      </c>
      <c r="E1536" s="210" t="s">
        <v>7144</v>
      </c>
      <c r="F1536" s="211" t="s">
        <v>6697</v>
      </c>
      <c r="G1536" s="212" t="s">
        <v>208</v>
      </c>
      <c r="H1536" s="213">
        <v>17</v>
      </c>
      <c r="I1536" s="214"/>
      <c r="J1536" s="215">
        <f>ROUND(I1536*H1536,2)</f>
        <v>0</v>
      </c>
      <c r="K1536" s="211" t="s">
        <v>1</v>
      </c>
      <c r="L1536" s="40"/>
      <c r="M1536" s="216" t="s">
        <v>1</v>
      </c>
      <c r="N1536" s="217" t="s">
        <v>40</v>
      </c>
      <c r="O1536" s="72"/>
      <c r="P1536" s="218">
        <f>O1536*H1536</f>
        <v>0</v>
      </c>
      <c r="Q1536" s="218">
        <v>0</v>
      </c>
      <c r="R1536" s="218">
        <f>Q1536*H1536</f>
        <v>0</v>
      </c>
      <c r="S1536" s="218">
        <v>0</v>
      </c>
      <c r="T1536" s="219">
        <f>S1536*H1536</f>
        <v>0</v>
      </c>
      <c r="U1536" s="35"/>
      <c r="V1536" s="35"/>
      <c r="W1536" s="35"/>
      <c r="X1536" s="35"/>
      <c r="Y1536" s="35"/>
      <c r="Z1536" s="35"/>
      <c r="AA1536" s="35"/>
      <c r="AB1536" s="35"/>
      <c r="AC1536" s="35"/>
      <c r="AD1536" s="35"/>
      <c r="AE1536" s="35"/>
      <c r="AR1536" s="220" t="s">
        <v>209</v>
      </c>
      <c r="AT1536" s="220" t="s">
        <v>205</v>
      </c>
      <c r="AU1536" s="220" t="s">
        <v>82</v>
      </c>
      <c r="AY1536" s="18" t="s">
        <v>203</v>
      </c>
      <c r="BE1536" s="221">
        <f>IF(N1536="základní",J1536,0)</f>
        <v>0</v>
      </c>
      <c r="BF1536" s="221">
        <f>IF(N1536="snížená",J1536,0)</f>
        <v>0</v>
      </c>
      <c r="BG1536" s="221">
        <f>IF(N1536="zákl. přenesená",J1536,0)</f>
        <v>0</v>
      </c>
      <c r="BH1536" s="221">
        <f>IF(N1536="sníž. přenesená",J1536,0)</f>
        <v>0</v>
      </c>
      <c r="BI1536" s="221">
        <f>IF(N1536="nulová",J1536,0)</f>
        <v>0</v>
      </c>
      <c r="BJ1536" s="18" t="s">
        <v>82</v>
      </c>
      <c r="BK1536" s="221">
        <f>ROUND(I1536*H1536,2)</f>
        <v>0</v>
      </c>
      <c r="BL1536" s="18" t="s">
        <v>209</v>
      </c>
      <c r="BM1536" s="220" t="s">
        <v>7145</v>
      </c>
    </row>
    <row r="1537" spans="1:65" s="13" customFormat="1" ht="11.25">
      <c r="B1537" s="222"/>
      <c r="C1537" s="223"/>
      <c r="D1537" s="224" t="s">
        <v>211</v>
      </c>
      <c r="E1537" s="225" t="s">
        <v>1</v>
      </c>
      <c r="F1537" s="226" t="s">
        <v>7146</v>
      </c>
      <c r="G1537" s="223"/>
      <c r="H1537" s="225" t="s">
        <v>1</v>
      </c>
      <c r="I1537" s="227"/>
      <c r="J1537" s="223"/>
      <c r="K1537" s="223"/>
      <c r="L1537" s="228"/>
      <c r="M1537" s="229"/>
      <c r="N1537" s="230"/>
      <c r="O1537" s="230"/>
      <c r="P1537" s="230"/>
      <c r="Q1537" s="230"/>
      <c r="R1537" s="230"/>
      <c r="S1537" s="230"/>
      <c r="T1537" s="231"/>
      <c r="AT1537" s="232" t="s">
        <v>211</v>
      </c>
      <c r="AU1537" s="232" t="s">
        <v>82</v>
      </c>
      <c r="AV1537" s="13" t="s">
        <v>82</v>
      </c>
      <c r="AW1537" s="13" t="s">
        <v>31</v>
      </c>
      <c r="AX1537" s="13" t="s">
        <v>75</v>
      </c>
      <c r="AY1537" s="232" t="s">
        <v>203</v>
      </c>
    </row>
    <row r="1538" spans="1:65" s="14" customFormat="1" ht="11.25">
      <c r="B1538" s="233"/>
      <c r="C1538" s="234"/>
      <c r="D1538" s="224" t="s">
        <v>211</v>
      </c>
      <c r="E1538" s="235" t="s">
        <v>1</v>
      </c>
      <c r="F1538" s="236" t="s">
        <v>421</v>
      </c>
      <c r="G1538" s="234"/>
      <c r="H1538" s="237">
        <v>17</v>
      </c>
      <c r="I1538" s="238"/>
      <c r="J1538" s="234"/>
      <c r="K1538" s="234"/>
      <c r="L1538" s="239"/>
      <c r="M1538" s="240"/>
      <c r="N1538" s="241"/>
      <c r="O1538" s="241"/>
      <c r="P1538" s="241"/>
      <c r="Q1538" s="241"/>
      <c r="R1538" s="241"/>
      <c r="S1538" s="241"/>
      <c r="T1538" s="242"/>
      <c r="AT1538" s="243" t="s">
        <v>211</v>
      </c>
      <c r="AU1538" s="243" t="s">
        <v>82</v>
      </c>
      <c r="AV1538" s="14" t="s">
        <v>84</v>
      </c>
      <c r="AW1538" s="14" t="s">
        <v>31</v>
      </c>
      <c r="AX1538" s="14" t="s">
        <v>75</v>
      </c>
      <c r="AY1538" s="243" t="s">
        <v>203</v>
      </c>
    </row>
    <row r="1539" spans="1:65" s="15" customFormat="1" ht="11.25">
      <c r="B1539" s="261"/>
      <c r="C1539" s="262"/>
      <c r="D1539" s="224" t="s">
        <v>211</v>
      </c>
      <c r="E1539" s="263" t="s">
        <v>1</v>
      </c>
      <c r="F1539" s="264" t="s">
        <v>5614</v>
      </c>
      <c r="G1539" s="262"/>
      <c r="H1539" s="265">
        <v>17</v>
      </c>
      <c r="I1539" s="266"/>
      <c r="J1539" s="262"/>
      <c r="K1539" s="262"/>
      <c r="L1539" s="267"/>
      <c r="M1539" s="268"/>
      <c r="N1539" s="269"/>
      <c r="O1539" s="269"/>
      <c r="P1539" s="269"/>
      <c r="Q1539" s="269"/>
      <c r="R1539" s="269"/>
      <c r="S1539" s="269"/>
      <c r="T1539" s="270"/>
      <c r="AT1539" s="271" t="s">
        <v>211</v>
      </c>
      <c r="AU1539" s="271" t="s">
        <v>82</v>
      </c>
      <c r="AV1539" s="15" t="s">
        <v>209</v>
      </c>
      <c r="AW1539" s="15" t="s">
        <v>31</v>
      </c>
      <c r="AX1539" s="15" t="s">
        <v>82</v>
      </c>
      <c r="AY1539" s="271" t="s">
        <v>203</v>
      </c>
    </row>
    <row r="1540" spans="1:65" s="2" customFormat="1" ht="16.5" customHeight="1">
      <c r="A1540" s="35"/>
      <c r="B1540" s="36"/>
      <c r="C1540" s="209" t="s">
        <v>3992</v>
      </c>
      <c r="D1540" s="209" t="s">
        <v>205</v>
      </c>
      <c r="E1540" s="210" t="s">
        <v>7147</v>
      </c>
      <c r="F1540" s="211" t="s">
        <v>6700</v>
      </c>
      <c r="G1540" s="212" t="s">
        <v>208</v>
      </c>
      <c r="H1540" s="213">
        <v>17</v>
      </c>
      <c r="I1540" s="214"/>
      <c r="J1540" s="215">
        <f>ROUND(I1540*H1540,2)</f>
        <v>0</v>
      </c>
      <c r="K1540" s="211" t="s">
        <v>1</v>
      </c>
      <c r="L1540" s="40"/>
      <c r="M1540" s="216" t="s">
        <v>1</v>
      </c>
      <c r="N1540" s="217" t="s">
        <v>40</v>
      </c>
      <c r="O1540" s="72"/>
      <c r="P1540" s="218">
        <f>O1540*H1540</f>
        <v>0</v>
      </c>
      <c r="Q1540" s="218">
        <v>0</v>
      </c>
      <c r="R1540" s="218">
        <f>Q1540*H1540</f>
        <v>0</v>
      </c>
      <c r="S1540" s="218">
        <v>0</v>
      </c>
      <c r="T1540" s="219">
        <f>S1540*H1540</f>
        <v>0</v>
      </c>
      <c r="U1540" s="35"/>
      <c r="V1540" s="35"/>
      <c r="W1540" s="35"/>
      <c r="X1540" s="35"/>
      <c r="Y1540" s="35"/>
      <c r="Z1540" s="35"/>
      <c r="AA1540" s="35"/>
      <c r="AB1540" s="35"/>
      <c r="AC1540" s="35"/>
      <c r="AD1540" s="35"/>
      <c r="AE1540" s="35"/>
      <c r="AR1540" s="220" t="s">
        <v>209</v>
      </c>
      <c r="AT1540" s="220" t="s">
        <v>205</v>
      </c>
      <c r="AU1540" s="220" t="s">
        <v>82</v>
      </c>
      <c r="AY1540" s="18" t="s">
        <v>203</v>
      </c>
      <c r="BE1540" s="221">
        <f>IF(N1540="základní",J1540,0)</f>
        <v>0</v>
      </c>
      <c r="BF1540" s="221">
        <f>IF(N1540="snížená",J1540,0)</f>
        <v>0</v>
      </c>
      <c r="BG1540" s="221">
        <f>IF(N1540="zákl. přenesená",J1540,0)</f>
        <v>0</v>
      </c>
      <c r="BH1540" s="221">
        <f>IF(N1540="sníž. přenesená",J1540,0)</f>
        <v>0</v>
      </c>
      <c r="BI1540" s="221">
        <f>IF(N1540="nulová",J1540,0)</f>
        <v>0</v>
      </c>
      <c r="BJ1540" s="18" t="s">
        <v>82</v>
      </c>
      <c r="BK1540" s="221">
        <f>ROUND(I1540*H1540,2)</f>
        <v>0</v>
      </c>
      <c r="BL1540" s="18" t="s">
        <v>209</v>
      </c>
      <c r="BM1540" s="220" t="s">
        <v>7148</v>
      </c>
    </row>
    <row r="1541" spans="1:65" s="13" customFormat="1" ht="11.25">
      <c r="B1541" s="222"/>
      <c r="C1541" s="223"/>
      <c r="D1541" s="224" t="s">
        <v>211</v>
      </c>
      <c r="E1541" s="225" t="s">
        <v>1</v>
      </c>
      <c r="F1541" s="226" t="s">
        <v>7146</v>
      </c>
      <c r="G1541" s="223"/>
      <c r="H1541" s="225" t="s">
        <v>1</v>
      </c>
      <c r="I1541" s="227"/>
      <c r="J1541" s="223"/>
      <c r="K1541" s="223"/>
      <c r="L1541" s="228"/>
      <c r="M1541" s="229"/>
      <c r="N1541" s="230"/>
      <c r="O1541" s="230"/>
      <c r="P1541" s="230"/>
      <c r="Q1541" s="230"/>
      <c r="R1541" s="230"/>
      <c r="S1541" s="230"/>
      <c r="T1541" s="231"/>
      <c r="AT1541" s="232" t="s">
        <v>211</v>
      </c>
      <c r="AU1541" s="232" t="s">
        <v>82</v>
      </c>
      <c r="AV1541" s="13" t="s">
        <v>82</v>
      </c>
      <c r="AW1541" s="13" t="s">
        <v>31</v>
      </c>
      <c r="AX1541" s="13" t="s">
        <v>75</v>
      </c>
      <c r="AY1541" s="232" t="s">
        <v>203</v>
      </c>
    </row>
    <row r="1542" spans="1:65" s="14" customFormat="1" ht="11.25">
      <c r="B1542" s="233"/>
      <c r="C1542" s="234"/>
      <c r="D1542" s="224" t="s">
        <v>211</v>
      </c>
      <c r="E1542" s="235" t="s">
        <v>1</v>
      </c>
      <c r="F1542" s="236" t="s">
        <v>421</v>
      </c>
      <c r="G1542" s="234"/>
      <c r="H1542" s="237">
        <v>17</v>
      </c>
      <c r="I1542" s="238"/>
      <c r="J1542" s="234"/>
      <c r="K1542" s="234"/>
      <c r="L1542" s="239"/>
      <c r="M1542" s="240"/>
      <c r="N1542" s="241"/>
      <c r="O1542" s="241"/>
      <c r="P1542" s="241"/>
      <c r="Q1542" s="241"/>
      <c r="R1542" s="241"/>
      <c r="S1542" s="241"/>
      <c r="T1542" s="242"/>
      <c r="AT1542" s="243" t="s">
        <v>211</v>
      </c>
      <c r="AU1542" s="243" t="s">
        <v>82</v>
      </c>
      <c r="AV1542" s="14" t="s">
        <v>84</v>
      </c>
      <c r="AW1542" s="14" t="s">
        <v>31</v>
      </c>
      <c r="AX1542" s="14" t="s">
        <v>75</v>
      </c>
      <c r="AY1542" s="243" t="s">
        <v>203</v>
      </c>
    </row>
    <row r="1543" spans="1:65" s="15" customFormat="1" ht="11.25">
      <c r="B1543" s="261"/>
      <c r="C1543" s="262"/>
      <c r="D1543" s="224" t="s">
        <v>211</v>
      </c>
      <c r="E1543" s="263" t="s">
        <v>1</v>
      </c>
      <c r="F1543" s="264" t="s">
        <v>5614</v>
      </c>
      <c r="G1543" s="262"/>
      <c r="H1543" s="265">
        <v>17</v>
      </c>
      <c r="I1543" s="266"/>
      <c r="J1543" s="262"/>
      <c r="K1543" s="262"/>
      <c r="L1543" s="267"/>
      <c r="M1543" s="268"/>
      <c r="N1543" s="269"/>
      <c r="O1543" s="269"/>
      <c r="P1543" s="269"/>
      <c r="Q1543" s="269"/>
      <c r="R1543" s="269"/>
      <c r="S1543" s="269"/>
      <c r="T1543" s="270"/>
      <c r="AT1543" s="271" t="s">
        <v>211</v>
      </c>
      <c r="AU1543" s="271" t="s">
        <v>82</v>
      </c>
      <c r="AV1543" s="15" t="s">
        <v>209</v>
      </c>
      <c r="AW1543" s="15" t="s">
        <v>31</v>
      </c>
      <c r="AX1543" s="15" t="s">
        <v>82</v>
      </c>
      <c r="AY1543" s="271" t="s">
        <v>203</v>
      </c>
    </row>
    <row r="1544" spans="1:65" s="2" customFormat="1" ht="21.75" customHeight="1">
      <c r="A1544" s="35"/>
      <c r="B1544" s="36"/>
      <c r="C1544" s="209" t="s">
        <v>3998</v>
      </c>
      <c r="D1544" s="209" t="s">
        <v>205</v>
      </c>
      <c r="E1544" s="210" t="s">
        <v>7149</v>
      </c>
      <c r="F1544" s="211" t="s">
        <v>7150</v>
      </c>
      <c r="G1544" s="212" t="s">
        <v>208</v>
      </c>
      <c r="H1544" s="213">
        <v>2</v>
      </c>
      <c r="I1544" s="214"/>
      <c r="J1544" s="215">
        <f>ROUND(I1544*H1544,2)</f>
        <v>0</v>
      </c>
      <c r="K1544" s="211" t="s">
        <v>1</v>
      </c>
      <c r="L1544" s="40"/>
      <c r="M1544" s="216" t="s">
        <v>1</v>
      </c>
      <c r="N1544" s="217" t="s">
        <v>40</v>
      </c>
      <c r="O1544" s="72"/>
      <c r="P1544" s="218">
        <f>O1544*H1544</f>
        <v>0</v>
      </c>
      <c r="Q1544" s="218">
        <v>0</v>
      </c>
      <c r="R1544" s="218">
        <f>Q1544*H1544</f>
        <v>0</v>
      </c>
      <c r="S1544" s="218">
        <v>0</v>
      </c>
      <c r="T1544" s="219">
        <f>S1544*H1544</f>
        <v>0</v>
      </c>
      <c r="U1544" s="35"/>
      <c r="V1544" s="35"/>
      <c r="W1544" s="35"/>
      <c r="X1544" s="35"/>
      <c r="Y1544" s="35"/>
      <c r="Z1544" s="35"/>
      <c r="AA1544" s="35"/>
      <c r="AB1544" s="35"/>
      <c r="AC1544" s="35"/>
      <c r="AD1544" s="35"/>
      <c r="AE1544" s="35"/>
      <c r="AR1544" s="220" t="s">
        <v>209</v>
      </c>
      <c r="AT1544" s="220" t="s">
        <v>205</v>
      </c>
      <c r="AU1544" s="220" t="s">
        <v>82</v>
      </c>
      <c r="AY1544" s="18" t="s">
        <v>203</v>
      </c>
      <c r="BE1544" s="221">
        <f>IF(N1544="základní",J1544,0)</f>
        <v>0</v>
      </c>
      <c r="BF1544" s="221">
        <f>IF(N1544="snížená",J1544,0)</f>
        <v>0</v>
      </c>
      <c r="BG1544" s="221">
        <f>IF(N1544="zákl. přenesená",J1544,0)</f>
        <v>0</v>
      </c>
      <c r="BH1544" s="221">
        <f>IF(N1544="sníž. přenesená",J1544,0)</f>
        <v>0</v>
      </c>
      <c r="BI1544" s="221">
        <f>IF(N1544="nulová",J1544,0)</f>
        <v>0</v>
      </c>
      <c r="BJ1544" s="18" t="s">
        <v>82</v>
      </c>
      <c r="BK1544" s="221">
        <f>ROUND(I1544*H1544,2)</f>
        <v>0</v>
      </c>
      <c r="BL1544" s="18" t="s">
        <v>209</v>
      </c>
      <c r="BM1544" s="220" t="s">
        <v>7151</v>
      </c>
    </row>
    <row r="1545" spans="1:65" s="13" customFormat="1" ht="11.25">
      <c r="B1545" s="222"/>
      <c r="C1545" s="223"/>
      <c r="D1545" s="224" t="s">
        <v>211</v>
      </c>
      <c r="E1545" s="225" t="s">
        <v>1</v>
      </c>
      <c r="F1545" s="226" t="s">
        <v>6703</v>
      </c>
      <c r="G1545" s="223"/>
      <c r="H1545" s="225" t="s">
        <v>1</v>
      </c>
      <c r="I1545" s="227"/>
      <c r="J1545" s="223"/>
      <c r="K1545" s="223"/>
      <c r="L1545" s="228"/>
      <c r="M1545" s="229"/>
      <c r="N1545" s="230"/>
      <c r="O1545" s="230"/>
      <c r="P1545" s="230"/>
      <c r="Q1545" s="230"/>
      <c r="R1545" s="230"/>
      <c r="S1545" s="230"/>
      <c r="T1545" s="231"/>
      <c r="AT1545" s="232" t="s">
        <v>211</v>
      </c>
      <c r="AU1545" s="232" t="s">
        <v>82</v>
      </c>
      <c r="AV1545" s="13" t="s">
        <v>82</v>
      </c>
      <c r="AW1545" s="13" t="s">
        <v>31</v>
      </c>
      <c r="AX1545" s="13" t="s">
        <v>75</v>
      </c>
      <c r="AY1545" s="232" t="s">
        <v>203</v>
      </c>
    </row>
    <row r="1546" spans="1:65" s="13" customFormat="1" ht="11.25">
      <c r="B1546" s="222"/>
      <c r="C1546" s="223"/>
      <c r="D1546" s="224" t="s">
        <v>211</v>
      </c>
      <c r="E1546" s="225" t="s">
        <v>1</v>
      </c>
      <c r="F1546" s="226" t="s">
        <v>6704</v>
      </c>
      <c r="G1546" s="223"/>
      <c r="H1546" s="225" t="s">
        <v>1</v>
      </c>
      <c r="I1546" s="227"/>
      <c r="J1546" s="223"/>
      <c r="K1546" s="223"/>
      <c r="L1546" s="228"/>
      <c r="M1546" s="229"/>
      <c r="N1546" s="230"/>
      <c r="O1546" s="230"/>
      <c r="P1546" s="230"/>
      <c r="Q1546" s="230"/>
      <c r="R1546" s="230"/>
      <c r="S1546" s="230"/>
      <c r="T1546" s="231"/>
      <c r="AT1546" s="232" t="s">
        <v>211</v>
      </c>
      <c r="AU1546" s="232" t="s">
        <v>82</v>
      </c>
      <c r="AV1546" s="13" t="s">
        <v>82</v>
      </c>
      <c r="AW1546" s="13" t="s">
        <v>31</v>
      </c>
      <c r="AX1546" s="13" t="s">
        <v>75</v>
      </c>
      <c r="AY1546" s="232" t="s">
        <v>203</v>
      </c>
    </row>
    <row r="1547" spans="1:65" s="13" customFormat="1" ht="11.25">
      <c r="B1547" s="222"/>
      <c r="C1547" s="223"/>
      <c r="D1547" s="224" t="s">
        <v>211</v>
      </c>
      <c r="E1547" s="225" t="s">
        <v>1</v>
      </c>
      <c r="F1547" s="226" t="s">
        <v>6705</v>
      </c>
      <c r="G1547" s="223"/>
      <c r="H1547" s="225" t="s">
        <v>1</v>
      </c>
      <c r="I1547" s="227"/>
      <c r="J1547" s="223"/>
      <c r="K1547" s="223"/>
      <c r="L1547" s="228"/>
      <c r="M1547" s="229"/>
      <c r="N1547" s="230"/>
      <c r="O1547" s="230"/>
      <c r="P1547" s="230"/>
      <c r="Q1547" s="230"/>
      <c r="R1547" s="230"/>
      <c r="S1547" s="230"/>
      <c r="T1547" s="231"/>
      <c r="AT1547" s="232" t="s">
        <v>211</v>
      </c>
      <c r="AU1547" s="232" t="s">
        <v>82</v>
      </c>
      <c r="AV1547" s="13" t="s">
        <v>82</v>
      </c>
      <c r="AW1547" s="13" t="s">
        <v>31</v>
      </c>
      <c r="AX1547" s="13" t="s">
        <v>75</v>
      </c>
      <c r="AY1547" s="232" t="s">
        <v>203</v>
      </c>
    </row>
    <row r="1548" spans="1:65" s="13" customFormat="1" ht="11.25">
      <c r="B1548" s="222"/>
      <c r="C1548" s="223"/>
      <c r="D1548" s="224" t="s">
        <v>211</v>
      </c>
      <c r="E1548" s="225" t="s">
        <v>1</v>
      </c>
      <c r="F1548" s="226" t="s">
        <v>7146</v>
      </c>
      <c r="G1548" s="223"/>
      <c r="H1548" s="225" t="s">
        <v>1</v>
      </c>
      <c r="I1548" s="227"/>
      <c r="J1548" s="223"/>
      <c r="K1548" s="223"/>
      <c r="L1548" s="228"/>
      <c r="M1548" s="229"/>
      <c r="N1548" s="230"/>
      <c r="O1548" s="230"/>
      <c r="P1548" s="230"/>
      <c r="Q1548" s="230"/>
      <c r="R1548" s="230"/>
      <c r="S1548" s="230"/>
      <c r="T1548" s="231"/>
      <c r="AT1548" s="232" t="s">
        <v>211</v>
      </c>
      <c r="AU1548" s="232" t="s">
        <v>82</v>
      </c>
      <c r="AV1548" s="13" t="s">
        <v>82</v>
      </c>
      <c r="AW1548" s="13" t="s">
        <v>31</v>
      </c>
      <c r="AX1548" s="13" t="s">
        <v>75</v>
      </c>
      <c r="AY1548" s="232" t="s">
        <v>203</v>
      </c>
    </row>
    <row r="1549" spans="1:65" s="14" customFormat="1" ht="11.25">
      <c r="B1549" s="233"/>
      <c r="C1549" s="234"/>
      <c r="D1549" s="224" t="s">
        <v>211</v>
      </c>
      <c r="E1549" s="235" t="s">
        <v>1</v>
      </c>
      <c r="F1549" s="236" t="s">
        <v>84</v>
      </c>
      <c r="G1549" s="234"/>
      <c r="H1549" s="237">
        <v>2</v>
      </c>
      <c r="I1549" s="238"/>
      <c r="J1549" s="234"/>
      <c r="K1549" s="234"/>
      <c r="L1549" s="239"/>
      <c r="M1549" s="240"/>
      <c r="N1549" s="241"/>
      <c r="O1549" s="241"/>
      <c r="P1549" s="241"/>
      <c r="Q1549" s="241"/>
      <c r="R1549" s="241"/>
      <c r="S1549" s="241"/>
      <c r="T1549" s="242"/>
      <c r="AT1549" s="243" t="s">
        <v>211</v>
      </c>
      <c r="AU1549" s="243" t="s">
        <v>82</v>
      </c>
      <c r="AV1549" s="14" t="s">
        <v>84</v>
      </c>
      <c r="AW1549" s="14" t="s">
        <v>31</v>
      </c>
      <c r="AX1549" s="14" t="s">
        <v>75</v>
      </c>
      <c r="AY1549" s="243" t="s">
        <v>203</v>
      </c>
    </row>
    <row r="1550" spans="1:65" s="15" customFormat="1" ht="11.25">
      <c r="B1550" s="261"/>
      <c r="C1550" s="262"/>
      <c r="D1550" s="224" t="s">
        <v>211</v>
      </c>
      <c r="E1550" s="263" t="s">
        <v>1</v>
      </c>
      <c r="F1550" s="264" t="s">
        <v>5614</v>
      </c>
      <c r="G1550" s="262"/>
      <c r="H1550" s="265">
        <v>2</v>
      </c>
      <c r="I1550" s="266"/>
      <c r="J1550" s="262"/>
      <c r="K1550" s="262"/>
      <c r="L1550" s="267"/>
      <c r="M1550" s="268"/>
      <c r="N1550" s="269"/>
      <c r="O1550" s="269"/>
      <c r="P1550" s="269"/>
      <c r="Q1550" s="269"/>
      <c r="R1550" s="269"/>
      <c r="S1550" s="269"/>
      <c r="T1550" s="270"/>
      <c r="AT1550" s="271" t="s">
        <v>211</v>
      </c>
      <c r="AU1550" s="271" t="s">
        <v>82</v>
      </c>
      <c r="AV1550" s="15" t="s">
        <v>209</v>
      </c>
      <c r="AW1550" s="15" t="s">
        <v>31</v>
      </c>
      <c r="AX1550" s="15" t="s">
        <v>82</v>
      </c>
      <c r="AY1550" s="271" t="s">
        <v>203</v>
      </c>
    </row>
    <row r="1551" spans="1:65" s="2" customFormat="1" ht="21.75" customHeight="1">
      <c r="A1551" s="35"/>
      <c r="B1551" s="36"/>
      <c r="C1551" s="209" t="s">
        <v>4003</v>
      </c>
      <c r="D1551" s="209" t="s">
        <v>205</v>
      </c>
      <c r="E1551" s="210" t="s">
        <v>7152</v>
      </c>
      <c r="F1551" s="211" t="s">
        <v>7153</v>
      </c>
      <c r="G1551" s="212" t="s">
        <v>208</v>
      </c>
      <c r="H1551" s="213">
        <v>2</v>
      </c>
      <c r="I1551" s="214"/>
      <c r="J1551" s="215">
        <f>ROUND(I1551*H1551,2)</f>
        <v>0</v>
      </c>
      <c r="K1551" s="211" t="s">
        <v>1</v>
      </c>
      <c r="L1551" s="40"/>
      <c r="M1551" s="216" t="s">
        <v>1</v>
      </c>
      <c r="N1551" s="217" t="s">
        <v>40</v>
      </c>
      <c r="O1551" s="72"/>
      <c r="P1551" s="218">
        <f>O1551*H1551</f>
        <v>0</v>
      </c>
      <c r="Q1551" s="218">
        <v>0</v>
      </c>
      <c r="R1551" s="218">
        <f>Q1551*H1551</f>
        <v>0</v>
      </c>
      <c r="S1551" s="218">
        <v>0</v>
      </c>
      <c r="T1551" s="219">
        <f>S1551*H1551</f>
        <v>0</v>
      </c>
      <c r="U1551" s="35"/>
      <c r="V1551" s="35"/>
      <c r="W1551" s="35"/>
      <c r="X1551" s="35"/>
      <c r="Y1551" s="35"/>
      <c r="Z1551" s="35"/>
      <c r="AA1551" s="35"/>
      <c r="AB1551" s="35"/>
      <c r="AC1551" s="35"/>
      <c r="AD1551" s="35"/>
      <c r="AE1551" s="35"/>
      <c r="AR1551" s="220" t="s">
        <v>209</v>
      </c>
      <c r="AT1551" s="220" t="s">
        <v>205</v>
      </c>
      <c r="AU1551" s="220" t="s">
        <v>82</v>
      </c>
      <c r="AY1551" s="18" t="s">
        <v>203</v>
      </c>
      <c r="BE1551" s="221">
        <f>IF(N1551="základní",J1551,0)</f>
        <v>0</v>
      </c>
      <c r="BF1551" s="221">
        <f>IF(N1551="snížená",J1551,0)</f>
        <v>0</v>
      </c>
      <c r="BG1551" s="221">
        <f>IF(N1551="zákl. přenesená",J1551,0)</f>
        <v>0</v>
      </c>
      <c r="BH1551" s="221">
        <f>IF(N1551="sníž. přenesená",J1551,0)</f>
        <v>0</v>
      </c>
      <c r="BI1551" s="221">
        <f>IF(N1551="nulová",J1551,0)</f>
        <v>0</v>
      </c>
      <c r="BJ1551" s="18" t="s">
        <v>82</v>
      </c>
      <c r="BK1551" s="221">
        <f>ROUND(I1551*H1551,2)</f>
        <v>0</v>
      </c>
      <c r="BL1551" s="18" t="s">
        <v>209</v>
      </c>
      <c r="BM1551" s="220" t="s">
        <v>7154</v>
      </c>
    </row>
    <row r="1552" spans="1:65" s="13" customFormat="1" ht="11.25">
      <c r="B1552" s="222"/>
      <c r="C1552" s="223"/>
      <c r="D1552" s="224" t="s">
        <v>211</v>
      </c>
      <c r="E1552" s="225" t="s">
        <v>1</v>
      </c>
      <c r="F1552" s="226" t="s">
        <v>6703</v>
      </c>
      <c r="G1552" s="223"/>
      <c r="H1552" s="225" t="s">
        <v>1</v>
      </c>
      <c r="I1552" s="227"/>
      <c r="J1552" s="223"/>
      <c r="K1552" s="223"/>
      <c r="L1552" s="228"/>
      <c r="M1552" s="229"/>
      <c r="N1552" s="230"/>
      <c r="O1552" s="230"/>
      <c r="P1552" s="230"/>
      <c r="Q1552" s="230"/>
      <c r="R1552" s="230"/>
      <c r="S1552" s="230"/>
      <c r="T1552" s="231"/>
      <c r="AT1552" s="232" t="s">
        <v>211</v>
      </c>
      <c r="AU1552" s="232" t="s">
        <v>82</v>
      </c>
      <c r="AV1552" s="13" t="s">
        <v>82</v>
      </c>
      <c r="AW1552" s="13" t="s">
        <v>31</v>
      </c>
      <c r="AX1552" s="13" t="s">
        <v>75</v>
      </c>
      <c r="AY1552" s="232" t="s">
        <v>203</v>
      </c>
    </row>
    <row r="1553" spans="1:65" s="13" customFormat="1" ht="11.25">
      <c r="B1553" s="222"/>
      <c r="C1553" s="223"/>
      <c r="D1553" s="224" t="s">
        <v>211</v>
      </c>
      <c r="E1553" s="225" t="s">
        <v>1</v>
      </c>
      <c r="F1553" s="226" t="s">
        <v>7146</v>
      </c>
      <c r="G1553" s="223"/>
      <c r="H1553" s="225" t="s">
        <v>1</v>
      </c>
      <c r="I1553" s="227"/>
      <c r="J1553" s="223"/>
      <c r="K1553" s="223"/>
      <c r="L1553" s="228"/>
      <c r="M1553" s="229"/>
      <c r="N1553" s="230"/>
      <c r="O1553" s="230"/>
      <c r="P1553" s="230"/>
      <c r="Q1553" s="230"/>
      <c r="R1553" s="230"/>
      <c r="S1553" s="230"/>
      <c r="T1553" s="231"/>
      <c r="AT1553" s="232" t="s">
        <v>211</v>
      </c>
      <c r="AU1553" s="232" t="s">
        <v>82</v>
      </c>
      <c r="AV1553" s="13" t="s">
        <v>82</v>
      </c>
      <c r="AW1553" s="13" t="s">
        <v>31</v>
      </c>
      <c r="AX1553" s="13" t="s">
        <v>75</v>
      </c>
      <c r="AY1553" s="232" t="s">
        <v>203</v>
      </c>
    </row>
    <row r="1554" spans="1:65" s="14" customFormat="1" ht="11.25">
      <c r="B1554" s="233"/>
      <c r="C1554" s="234"/>
      <c r="D1554" s="224" t="s">
        <v>211</v>
      </c>
      <c r="E1554" s="235" t="s">
        <v>1</v>
      </c>
      <c r="F1554" s="236" t="s">
        <v>84</v>
      </c>
      <c r="G1554" s="234"/>
      <c r="H1554" s="237">
        <v>2</v>
      </c>
      <c r="I1554" s="238"/>
      <c r="J1554" s="234"/>
      <c r="K1554" s="234"/>
      <c r="L1554" s="239"/>
      <c r="M1554" s="240"/>
      <c r="N1554" s="241"/>
      <c r="O1554" s="241"/>
      <c r="P1554" s="241"/>
      <c r="Q1554" s="241"/>
      <c r="R1554" s="241"/>
      <c r="S1554" s="241"/>
      <c r="T1554" s="242"/>
      <c r="AT1554" s="243" t="s">
        <v>211</v>
      </c>
      <c r="AU1554" s="243" t="s">
        <v>82</v>
      </c>
      <c r="AV1554" s="14" t="s">
        <v>84</v>
      </c>
      <c r="AW1554" s="14" t="s">
        <v>31</v>
      </c>
      <c r="AX1554" s="14" t="s">
        <v>75</v>
      </c>
      <c r="AY1554" s="243" t="s">
        <v>203</v>
      </c>
    </row>
    <row r="1555" spans="1:65" s="15" customFormat="1" ht="11.25">
      <c r="B1555" s="261"/>
      <c r="C1555" s="262"/>
      <c r="D1555" s="224" t="s">
        <v>211</v>
      </c>
      <c r="E1555" s="263" t="s">
        <v>1</v>
      </c>
      <c r="F1555" s="264" t="s">
        <v>5614</v>
      </c>
      <c r="G1555" s="262"/>
      <c r="H1555" s="265">
        <v>2</v>
      </c>
      <c r="I1555" s="266"/>
      <c r="J1555" s="262"/>
      <c r="K1555" s="262"/>
      <c r="L1555" s="267"/>
      <c r="M1555" s="268"/>
      <c r="N1555" s="269"/>
      <c r="O1555" s="269"/>
      <c r="P1555" s="269"/>
      <c r="Q1555" s="269"/>
      <c r="R1555" s="269"/>
      <c r="S1555" s="269"/>
      <c r="T1555" s="270"/>
      <c r="AT1555" s="271" t="s">
        <v>211</v>
      </c>
      <c r="AU1555" s="271" t="s">
        <v>82</v>
      </c>
      <c r="AV1555" s="15" t="s">
        <v>209</v>
      </c>
      <c r="AW1555" s="15" t="s">
        <v>31</v>
      </c>
      <c r="AX1555" s="15" t="s">
        <v>82</v>
      </c>
      <c r="AY1555" s="271" t="s">
        <v>203</v>
      </c>
    </row>
    <row r="1556" spans="1:65" s="2" customFormat="1" ht="21.75" customHeight="1">
      <c r="A1556" s="35"/>
      <c r="B1556" s="36"/>
      <c r="C1556" s="209" t="s">
        <v>4008</v>
      </c>
      <c r="D1556" s="209" t="s">
        <v>205</v>
      </c>
      <c r="E1556" s="210" t="s">
        <v>7155</v>
      </c>
      <c r="F1556" s="211" t="s">
        <v>6702</v>
      </c>
      <c r="G1556" s="212" t="s">
        <v>208</v>
      </c>
      <c r="H1556" s="213">
        <v>2</v>
      </c>
      <c r="I1556" s="214"/>
      <c r="J1556" s="215">
        <f>ROUND(I1556*H1556,2)</f>
        <v>0</v>
      </c>
      <c r="K1556" s="211" t="s">
        <v>1</v>
      </c>
      <c r="L1556" s="40"/>
      <c r="M1556" s="216" t="s">
        <v>1</v>
      </c>
      <c r="N1556" s="217" t="s">
        <v>40</v>
      </c>
      <c r="O1556" s="72"/>
      <c r="P1556" s="218">
        <f>O1556*H1556</f>
        <v>0</v>
      </c>
      <c r="Q1556" s="218">
        <v>0</v>
      </c>
      <c r="R1556" s="218">
        <f>Q1556*H1556</f>
        <v>0</v>
      </c>
      <c r="S1556" s="218">
        <v>0</v>
      </c>
      <c r="T1556" s="219">
        <f>S1556*H1556</f>
        <v>0</v>
      </c>
      <c r="U1556" s="35"/>
      <c r="V1556" s="35"/>
      <c r="W1556" s="35"/>
      <c r="X1556" s="35"/>
      <c r="Y1556" s="35"/>
      <c r="Z1556" s="35"/>
      <c r="AA1556" s="35"/>
      <c r="AB1556" s="35"/>
      <c r="AC1556" s="35"/>
      <c r="AD1556" s="35"/>
      <c r="AE1556" s="35"/>
      <c r="AR1556" s="220" t="s">
        <v>209</v>
      </c>
      <c r="AT1556" s="220" t="s">
        <v>205</v>
      </c>
      <c r="AU1556" s="220" t="s">
        <v>82</v>
      </c>
      <c r="AY1556" s="18" t="s">
        <v>203</v>
      </c>
      <c r="BE1556" s="221">
        <f>IF(N1556="základní",J1556,0)</f>
        <v>0</v>
      </c>
      <c r="BF1556" s="221">
        <f>IF(N1556="snížená",J1556,0)</f>
        <v>0</v>
      </c>
      <c r="BG1556" s="221">
        <f>IF(N1556="zákl. přenesená",J1556,0)</f>
        <v>0</v>
      </c>
      <c r="BH1556" s="221">
        <f>IF(N1556="sníž. přenesená",J1556,0)</f>
        <v>0</v>
      </c>
      <c r="BI1556" s="221">
        <f>IF(N1556="nulová",J1556,0)</f>
        <v>0</v>
      </c>
      <c r="BJ1556" s="18" t="s">
        <v>82</v>
      </c>
      <c r="BK1556" s="221">
        <f>ROUND(I1556*H1556,2)</f>
        <v>0</v>
      </c>
      <c r="BL1556" s="18" t="s">
        <v>209</v>
      </c>
      <c r="BM1556" s="220" t="s">
        <v>7156</v>
      </c>
    </row>
    <row r="1557" spans="1:65" s="13" customFormat="1" ht="11.25">
      <c r="B1557" s="222"/>
      <c r="C1557" s="223"/>
      <c r="D1557" s="224" t="s">
        <v>211</v>
      </c>
      <c r="E1557" s="225" t="s">
        <v>1</v>
      </c>
      <c r="F1557" s="226" t="s">
        <v>6703</v>
      </c>
      <c r="G1557" s="223"/>
      <c r="H1557" s="225" t="s">
        <v>1</v>
      </c>
      <c r="I1557" s="227"/>
      <c r="J1557" s="223"/>
      <c r="K1557" s="223"/>
      <c r="L1557" s="228"/>
      <c r="M1557" s="229"/>
      <c r="N1557" s="230"/>
      <c r="O1557" s="230"/>
      <c r="P1557" s="230"/>
      <c r="Q1557" s="230"/>
      <c r="R1557" s="230"/>
      <c r="S1557" s="230"/>
      <c r="T1557" s="231"/>
      <c r="AT1557" s="232" t="s">
        <v>211</v>
      </c>
      <c r="AU1557" s="232" t="s">
        <v>82</v>
      </c>
      <c r="AV1557" s="13" t="s">
        <v>82</v>
      </c>
      <c r="AW1557" s="13" t="s">
        <v>31</v>
      </c>
      <c r="AX1557" s="13" t="s">
        <v>75</v>
      </c>
      <c r="AY1557" s="232" t="s">
        <v>203</v>
      </c>
    </row>
    <row r="1558" spans="1:65" s="13" customFormat="1" ht="11.25">
      <c r="B1558" s="222"/>
      <c r="C1558" s="223"/>
      <c r="D1558" s="224" t="s">
        <v>211</v>
      </c>
      <c r="E1558" s="225" t="s">
        <v>1</v>
      </c>
      <c r="F1558" s="226" t="s">
        <v>6704</v>
      </c>
      <c r="G1558" s="223"/>
      <c r="H1558" s="225" t="s">
        <v>1</v>
      </c>
      <c r="I1558" s="227"/>
      <c r="J1558" s="223"/>
      <c r="K1558" s="223"/>
      <c r="L1558" s="228"/>
      <c r="M1558" s="229"/>
      <c r="N1558" s="230"/>
      <c r="O1558" s="230"/>
      <c r="P1558" s="230"/>
      <c r="Q1558" s="230"/>
      <c r="R1558" s="230"/>
      <c r="S1558" s="230"/>
      <c r="T1558" s="231"/>
      <c r="AT1558" s="232" t="s">
        <v>211</v>
      </c>
      <c r="AU1558" s="232" t="s">
        <v>82</v>
      </c>
      <c r="AV1558" s="13" t="s">
        <v>82</v>
      </c>
      <c r="AW1558" s="13" t="s">
        <v>31</v>
      </c>
      <c r="AX1558" s="13" t="s">
        <v>75</v>
      </c>
      <c r="AY1558" s="232" t="s">
        <v>203</v>
      </c>
    </row>
    <row r="1559" spans="1:65" s="13" customFormat="1" ht="11.25">
      <c r="B1559" s="222"/>
      <c r="C1559" s="223"/>
      <c r="D1559" s="224" t="s">
        <v>211</v>
      </c>
      <c r="E1559" s="225" t="s">
        <v>1</v>
      </c>
      <c r="F1559" s="226" t="s">
        <v>6705</v>
      </c>
      <c r="G1559" s="223"/>
      <c r="H1559" s="225" t="s">
        <v>1</v>
      </c>
      <c r="I1559" s="227"/>
      <c r="J1559" s="223"/>
      <c r="K1559" s="223"/>
      <c r="L1559" s="228"/>
      <c r="M1559" s="229"/>
      <c r="N1559" s="230"/>
      <c r="O1559" s="230"/>
      <c r="P1559" s="230"/>
      <c r="Q1559" s="230"/>
      <c r="R1559" s="230"/>
      <c r="S1559" s="230"/>
      <c r="T1559" s="231"/>
      <c r="AT1559" s="232" t="s">
        <v>211</v>
      </c>
      <c r="AU1559" s="232" t="s">
        <v>82</v>
      </c>
      <c r="AV1559" s="13" t="s">
        <v>82</v>
      </c>
      <c r="AW1559" s="13" t="s">
        <v>31</v>
      </c>
      <c r="AX1559" s="13" t="s">
        <v>75</v>
      </c>
      <c r="AY1559" s="232" t="s">
        <v>203</v>
      </c>
    </row>
    <row r="1560" spans="1:65" s="13" customFormat="1" ht="11.25">
      <c r="B1560" s="222"/>
      <c r="C1560" s="223"/>
      <c r="D1560" s="224" t="s">
        <v>211</v>
      </c>
      <c r="E1560" s="225" t="s">
        <v>1</v>
      </c>
      <c r="F1560" s="226" t="s">
        <v>7146</v>
      </c>
      <c r="G1560" s="223"/>
      <c r="H1560" s="225" t="s">
        <v>1</v>
      </c>
      <c r="I1560" s="227"/>
      <c r="J1560" s="223"/>
      <c r="K1560" s="223"/>
      <c r="L1560" s="228"/>
      <c r="M1560" s="229"/>
      <c r="N1560" s="230"/>
      <c r="O1560" s="230"/>
      <c r="P1560" s="230"/>
      <c r="Q1560" s="230"/>
      <c r="R1560" s="230"/>
      <c r="S1560" s="230"/>
      <c r="T1560" s="231"/>
      <c r="AT1560" s="232" t="s">
        <v>211</v>
      </c>
      <c r="AU1560" s="232" t="s">
        <v>82</v>
      </c>
      <c r="AV1560" s="13" t="s">
        <v>82</v>
      </c>
      <c r="AW1560" s="13" t="s">
        <v>31</v>
      </c>
      <c r="AX1560" s="13" t="s">
        <v>75</v>
      </c>
      <c r="AY1560" s="232" t="s">
        <v>203</v>
      </c>
    </row>
    <row r="1561" spans="1:65" s="14" customFormat="1" ht="11.25">
      <c r="B1561" s="233"/>
      <c r="C1561" s="234"/>
      <c r="D1561" s="224" t="s">
        <v>211</v>
      </c>
      <c r="E1561" s="235" t="s">
        <v>1</v>
      </c>
      <c r="F1561" s="236" t="s">
        <v>84</v>
      </c>
      <c r="G1561" s="234"/>
      <c r="H1561" s="237">
        <v>2</v>
      </c>
      <c r="I1561" s="238"/>
      <c r="J1561" s="234"/>
      <c r="K1561" s="234"/>
      <c r="L1561" s="239"/>
      <c r="M1561" s="240"/>
      <c r="N1561" s="241"/>
      <c r="O1561" s="241"/>
      <c r="P1561" s="241"/>
      <c r="Q1561" s="241"/>
      <c r="R1561" s="241"/>
      <c r="S1561" s="241"/>
      <c r="T1561" s="242"/>
      <c r="AT1561" s="243" t="s">
        <v>211</v>
      </c>
      <c r="AU1561" s="243" t="s">
        <v>82</v>
      </c>
      <c r="AV1561" s="14" t="s">
        <v>84</v>
      </c>
      <c r="AW1561" s="14" t="s">
        <v>31</v>
      </c>
      <c r="AX1561" s="14" t="s">
        <v>75</v>
      </c>
      <c r="AY1561" s="243" t="s">
        <v>203</v>
      </c>
    </row>
    <row r="1562" spans="1:65" s="15" customFormat="1" ht="11.25">
      <c r="B1562" s="261"/>
      <c r="C1562" s="262"/>
      <c r="D1562" s="224" t="s">
        <v>211</v>
      </c>
      <c r="E1562" s="263" t="s">
        <v>1</v>
      </c>
      <c r="F1562" s="264" t="s">
        <v>5614</v>
      </c>
      <c r="G1562" s="262"/>
      <c r="H1562" s="265">
        <v>2</v>
      </c>
      <c r="I1562" s="266"/>
      <c r="J1562" s="262"/>
      <c r="K1562" s="262"/>
      <c r="L1562" s="267"/>
      <c r="M1562" s="268"/>
      <c r="N1562" s="269"/>
      <c r="O1562" s="269"/>
      <c r="P1562" s="269"/>
      <c r="Q1562" s="269"/>
      <c r="R1562" s="269"/>
      <c r="S1562" s="269"/>
      <c r="T1562" s="270"/>
      <c r="AT1562" s="271" t="s">
        <v>211</v>
      </c>
      <c r="AU1562" s="271" t="s">
        <v>82</v>
      </c>
      <c r="AV1562" s="15" t="s">
        <v>209</v>
      </c>
      <c r="AW1562" s="15" t="s">
        <v>31</v>
      </c>
      <c r="AX1562" s="15" t="s">
        <v>82</v>
      </c>
      <c r="AY1562" s="271" t="s">
        <v>203</v>
      </c>
    </row>
    <row r="1563" spans="1:65" s="2" customFormat="1" ht="21.75" customHeight="1">
      <c r="A1563" s="35"/>
      <c r="B1563" s="36"/>
      <c r="C1563" s="209" t="s">
        <v>4013</v>
      </c>
      <c r="D1563" s="209" t="s">
        <v>205</v>
      </c>
      <c r="E1563" s="210" t="s">
        <v>7157</v>
      </c>
      <c r="F1563" s="211" t="s">
        <v>6707</v>
      </c>
      <c r="G1563" s="212" t="s">
        <v>208</v>
      </c>
      <c r="H1563" s="213">
        <v>2</v>
      </c>
      <c r="I1563" s="214"/>
      <c r="J1563" s="215">
        <f>ROUND(I1563*H1563,2)</f>
        <v>0</v>
      </c>
      <c r="K1563" s="211" t="s">
        <v>1</v>
      </c>
      <c r="L1563" s="40"/>
      <c r="M1563" s="216" t="s">
        <v>1</v>
      </c>
      <c r="N1563" s="217" t="s">
        <v>40</v>
      </c>
      <c r="O1563" s="72"/>
      <c r="P1563" s="218">
        <f>O1563*H1563</f>
        <v>0</v>
      </c>
      <c r="Q1563" s="218">
        <v>0</v>
      </c>
      <c r="R1563" s="218">
        <f>Q1563*H1563</f>
        <v>0</v>
      </c>
      <c r="S1563" s="218">
        <v>0</v>
      </c>
      <c r="T1563" s="219">
        <f>S1563*H1563</f>
        <v>0</v>
      </c>
      <c r="U1563" s="35"/>
      <c r="V1563" s="35"/>
      <c r="W1563" s="35"/>
      <c r="X1563" s="35"/>
      <c r="Y1563" s="35"/>
      <c r="Z1563" s="35"/>
      <c r="AA1563" s="35"/>
      <c r="AB1563" s="35"/>
      <c r="AC1563" s="35"/>
      <c r="AD1563" s="35"/>
      <c r="AE1563" s="35"/>
      <c r="AR1563" s="220" t="s">
        <v>209</v>
      </c>
      <c r="AT1563" s="220" t="s">
        <v>205</v>
      </c>
      <c r="AU1563" s="220" t="s">
        <v>82</v>
      </c>
      <c r="AY1563" s="18" t="s">
        <v>203</v>
      </c>
      <c r="BE1563" s="221">
        <f>IF(N1563="základní",J1563,0)</f>
        <v>0</v>
      </c>
      <c r="BF1563" s="221">
        <f>IF(N1563="snížená",J1563,0)</f>
        <v>0</v>
      </c>
      <c r="BG1563" s="221">
        <f>IF(N1563="zákl. přenesená",J1563,0)</f>
        <v>0</v>
      </c>
      <c r="BH1563" s="221">
        <f>IF(N1563="sníž. přenesená",J1563,0)</f>
        <v>0</v>
      </c>
      <c r="BI1563" s="221">
        <f>IF(N1563="nulová",J1563,0)</f>
        <v>0</v>
      </c>
      <c r="BJ1563" s="18" t="s">
        <v>82</v>
      </c>
      <c r="BK1563" s="221">
        <f>ROUND(I1563*H1563,2)</f>
        <v>0</v>
      </c>
      <c r="BL1563" s="18" t="s">
        <v>209</v>
      </c>
      <c r="BM1563" s="220" t="s">
        <v>3319</v>
      </c>
    </row>
    <row r="1564" spans="1:65" s="13" customFormat="1" ht="11.25">
      <c r="B1564" s="222"/>
      <c r="C1564" s="223"/>
      <c r="D1564" s="224" t="s">
        <v>211</v>
      </c>
      <c r="E1564" s="225" t="s">
        <v>1</v>
      </c>
      <c r="F1564" s="226" t="s">
        <v>6703</v>
      </c>
      <c r="G1564" s="223"/>
      <c r="H1564" s="225" t="s">
        <v>1</v>
      </c>
      <c r="I1564" s="227"/>
      <c r="J1564" s="223"/>
      <c r="K1564" s="223"/>
      <c r="L1564" s="228"/>
      <c r="M1564" s="229"/>
      <c r="N1564" s="230"/>
      <c r="O1564" s="230"/>
      <c r="P1564" s="230"/>
      <c r="Q1564" s="230"/>
      <c r="R1564" s="230"/>
      <c r="S1564" s="230"/>
      <c r="T1564" s="231"/>
      <c r="AT1564" s="232" t="s">
        <v>211</v>
      </c>
      <c r="AU1564" s="232" t="s">
        <v>82</v>
      </c>
      <c r="AV1564" s="13" t="s">
        <v>82</v>
      </c>
      <c r="AW1564" s="13" t="s">
        <v>31</v>
      </c>
      <c r="AX1564" s="13" t="s">
        <v>75</v>
      </c>
      <c r="AY1564" s="232" t="s">
        <v>203</v>
      </c>
    </row>
    <row r="1565" spans="1:65" s="13" customFormat="1" ht="11.25">
      <c r="B1565" s="222"/>
      <c r="C1565" s="223"/>
      <c r="D1565" s="224" t="s">
        <v>211</v>
      </c>
      <c r="E1565" s="225" t="s">
        <v>1</v>
      </c>
      <c r="F1565" s="226" t="s">
        <v>7146</v>
      </c>
      <c r="G1565" s="223"/>
      <c r="H1565" s="225" t="s">
        <v>1</v>
      </c>
      <c r="I1565" s="227"/>
      <c r="J1565" s="223"/>
      <c r="K1565" s="223"/>
      <c r="L1565" s="228"/>
      <c r="M1565" s="229"/>
      <c r="N1565" s="230"/>
      <c r="O1565" s="230"/>
      <c r="P1565" s="230"/>
      <c r="Q1565" s="230"/>
      <c r="R1565" s="230"/>
      <c r="S1565" s="230"/>
      <c r="T1565" s="231"/>
      <c r="AT1565" s="232" t="s">
        <v>211</v>
      </c>
      <c r="AU1565" s="232" t="s">
        <v>82</v>
      </c>
      <c r="AV1565" s="13" t="s">
        <v>82</v>
      </c>
      <c r="AW1565" s="13" t="s">
        <v>31</v>
      </c>
      <c r="AX1565" s="13" t="s">
        <v>75</v>
      </c>
      <c r="AY1565" s="232" t="s">
        <v>203</v>
      </c>
    </row>
    <row r="1566" spans="1:65" s="14" customFormat="1" ht="11.25">
      <c r="B1566" s="233"/>
      <c r="C1566" s="234"/>
      <c r="D1566" s="224" t="s">
        <v>211</v>
      </c>
      <c r="E1566" s="235" t="s">
        <v>1</v>
      </c>
      <c r="F1566" s="236" t="s">
        <v>84</v>
      </c>
      <c r="G1566" s="234"/>
      <c r="H1566" s="237">
        <v>2</v>
      </c>
      <c r="I1566" s="238"/>
      <c r="J1566" s="234"/>
      <c r="K1566" s="234"/>
      <c r="L1566" s="239"/>
      <c r="M1566" s="240"/>
      <c r="N1566" s="241"/>
      <c r="O1566" s="241"/>
      <c r="P1566" s="241"/>
      <c r="Q1566" s="241"/>
      <c r="R1566" s="241"/>
      <c r="S1566" s="241"/>
      <c r="T1566" s="242"/>
      <c r="AT1566" s="243" t="s">
        <v>211</v>
      </c>
      <c r="AU1566" s="243" t="s">
        <v>82</v>
      </c>
      <c r="AV1566" s="14" t="s">
        <v>84</v>
      </c>
      <c r="AW1566" s="14" t="s">
        <v>31</v>
      </c>
      <c r="AX1566" s="14" t="s">
        <v>75</v>
      </c>
      <c r="AY1566" s="243" t="s">
        <v>203</v>
      </c>
    </row>
    <row r="1567" spans="1:65" s="15" customFormat="1" ht="11.25">
      <c r="B1567" s="261"/>
      <c r="C1567" s="262"/>
      <c r="D1567" s="224" t="s">
        <v>211</v>
      </c>
      <c r="E1567" s="263" t="s">
        <v>1</v>
      </c>
      <c r="F1567" s="264" t="s">
        <v>5614</v>
      </c>
      <c r="G1567" s="262"/>
      <c r="H1567" s="265">
        <v>2</v>
      </c>
      <c r="I1567" s="266"/>
      <c r="J1567" s="262"/>
      <c r="K1567" s="262"/>
      <c r="L1567" s="267"/>
      <c r="M1567" s="268"/>
      <c r="N1567" s="269"/>
      <c r="O1567" s="269"/>
      <c r="P1567" s="269"/>
      <c r="Q1567" s="269"/>
      <c r="R1567" s="269"/>
      <c r="S1567" s="269"/>
      <c r="T1567" s="270"/>
      <c r="AT1567" s="271" t="s">
        <v>211</v>
      </c>
      <c r="AU1567" s="271" t="s">
        <v>82</v>
      </c>
      <c r="AV1567" s="15" t="s">
        <v>209</v>
      </c>
      <c r="AW1567" s="15" t="s">
        <v>31</v>
      </c>
      <c r="AX1567" s="15" t="s">
        <v>82</v>
      </c>
      <c r="AY1567" s="271" t="s">
        <v>203</v>
      </c>
    </row>
    <row r="1568" spans="1:65" s="2" customFormat="1" ht="21.75" customHeight="1">
      <c r="A1568" s="35"/>
      <c r="B1568" s="36"/>
      <c r="C1568" s="209" t="s">
        <v>4018</v>
      </c>
      <c r="D1568" s="209" t="s">
        <v>205</v>
      </c>
      <c r="E1568" s="210" t="s">
        <v>7158</v>
      </c>
      <c r="F1568" s="211" t="s">
        <v>6711</v>
      </c>
      <c r="G1568" s="212" t="s">
        <v>208</v>
      </c>
      <c r="H1568" s="213">
        <v>2</v>
      </c>
      <c r="I1568" s="214"/>
      <c r="J1568" s="215">
        <f>ROUND(I1568*H1568,2)</f>
        <v>0</v>
      </c>
      <c r="K1568" s="211" t="s">
        <v>1</v>
      </c>
      <c r="L1568" s="40"/>
      <c r="M1568" s="216" t="s">
        <v>1</v>
      </c>
      <c r="N1568" s="217" t="s">
        <v>40</v>
      </c>
      <c r="O1568" s="72"/>
      <c r="P1568" s="218">
        <f>O1568*H1568</f>
        <v>0</v>
      </c>
      <c r="Q1568" s="218">
        <v>0</v>
      </c>
      <c r="R1568" s="218">
        <f>Q1568*H1568</f>
        <v>0</v>
      </c>
      <c r="S1568" s="218">
        <v>0</v>
      </c>
      <c r="T1568" s="219">
        <f>S1568*H1568</f>
        <v>0</v>
      </c>
      <c r="U1568" s="35"/>
      <c r="V1568" s="35"/>
      <c r="W1568" s="35"/>
      <c r="X1568" s="35"/>
      <c r="Y1568" s="35"/>
      <c r="Z1568" s="35"/>
      <c r="AA1568" s="35"/>
      <c r="AB1568" s="35"/>
      <c r="AC1568" s="35"/>
      <c r="AD1568" s="35"/>
      <c r="AE1568" s="35"/>
      <c r="AR1568" s="220" t="s">
        <v>209</v>
      </c>
      <c r="AT1568" s="220" t="s">
        <v>205</v>
      </c>
      <c r="AU1568" s="220" t="s">
        <v>82</v>
      </c>
      <c r="AY1568" s="18" t="s">
        <v>203</v>
      </c>
      <c r="BE1568" s="221">
        <f>IF(N1568="základní",J1568,0)</f>
        <v>0</v>
      </c>
      <c r="BF1568" s="221">
        <f>IF(N1568="snížená",J1568,0)</f>
        <v>0</v>
      </c>
      <c r="BG1568" s="221">
        <f>IF(N1568="zákl. přenesená",J1568,0)</f>
        <v>0</v>
      </c>
      <c r="BH1568" s="221">
        <f>IF(N1568="sníž. přenesená",J1568,0)</f>
        <v>0</v>
      </c>
      <c r="BI1568" s="221">
        <f>IF(N1568="nulová",J1568,0)</f>
        <v>0</v>
      </c>
      <c r="BJ1568" s="18" t="s">
        <v>82</v>
      </c>
      <c r="BK1568" s="221">
        <f>ROUND(I1568*H1568,2)</f>
        <v>0</v>
      </c>
      <c r="BL1568" s="18" t="s">
        <v>209</v>
      </c>
      <c r="BM1568" s="220" t="s">
        <v>7159</v>
      </c>
    </row>
    <row r="1569" spans="1:65" s="13" customFormat="1" ht="11.25">
      <c r="B1569" s="222"/>
      <c r="C1569" s="223"/>
      <c r="D1569" s="224" t="s">
        <v>211</v>
      </c>
      <c r="E1569" s="225" t="s">
        <v>1</v>
      </c>
      <c r="F1569" s="226" t="s">
        <v>6703</v>
      </c>
      <c r="G1569" s="223"/>
      <c r="H1569" s="225" t="s">
        <v>1</v>
      </c>
      <c r="I1569" s="227"/>
      <c r="J1569" s="223"/>
      <c r="K1569" s="223"/>
      <c r="L1569" s="228"/>
      <c r="M1569" s="229"/>
      <c r="N1569" s="230"/>
      <c r="O1569" s="230"/>
      <c r="P1569" s="230"/>
      <c r="Q1569" s="230"/>
      <c r="R1569" s="230"/>
      <c r="S1569" s="230"/>
      <c r="T1569" s="231"/>
      <c r="AT1569" s="232" t="s">
        <v>211</v>
      </c>
      <c r="AU1569" s="232" t="s">
        <v>82</v>
      </c>
      <c r="AV1569" s="13" t="s">
        <v>82</v>
      </c>
      <c r="AW1569" s="13" t="s">
        <v>31</v>
      </c>
      <c r="AX1569" s="13" t="s">
        <v>75</v>
      </c>
      <c r="AY1569" s="232" t="s">
        <v>203</v>
      </c>
    </row>
    <row r="1570" spans="1:65" s="13" customFormat="1" ht="11.25">
      <c r="B1570" s="222"/>
      <c r="C1570" s="223"/>
      <c r="D1570" s="224" t="s">
        <v>211</v>
      </c>
      <c r="E1570" s="225" t="s">
        <v>1</v>
      </c>
      <c r="F1570" s="226" t="s">
        <v>6704</v>
      </c>
      <c r="G1570" s="223"/>
      <c r="H1570" s="225" t="s">
        <v>1</v>
      </c>
      <c r="I1570" s="227"/>
      <c r="J1570" s="223"/>
      <c r="K1570" s="223"/>
      <c r="L1570" s="228"/>
      <c r="M1570" s="229"/>
      <c r="N1570" s="230"/>
      <c r="O1570" s="230"/>
      <c r="P1570" s="230"/>
      <c r="Q1570" s="230"/>
      <c r="R1570" s="230"/>
      <c r="S1570" s="230"/>
      <c r="T1570" s="231"/>
      <c r="AT1570" s="232" t="s">
        <v>211</v>
      </c>
      <c r="AU1570" s="232" t="s">
        <v>82</v>
      </c>
      <c r="AV1570" s="13" t="s">
        <v>82</v>
      </c>
      <c r="AW1570" s="13" t="s">
        <v>31</v>
      </c>
      <c r="AX1570" s="13" t="s">
        <v>75</v>
      </c>
      <c r="AY1570" s="232" t="s">
        <v>203</v>
      </c>
    </row>
    <row r="1571" spans="1:65" s="13" customFormat="1" ht="11.25">
      <c r="B1571" s="222"/>
      <c r="C1571" s="223"/>
      <c r="D1571" s="224" t="s">
        <v>211</v>
      </c>
      <c r="E1571" s="225" t="s">
        <v>1</v>
      </c>
      <c r="F1571" s="226" t="s">
        <v>6705</v>
      </c>
      <c r="G1571" s="223"/>
      <c r="H1571" s="225" t="s">
        <v>1</v>
      </c>
      <c r="I1571" s="227"/>
      <c r="J1571" s="223"/>
      <c r="K1571" s="223"/>
      <c r="L1571" s="228"/>
      <c r="M1571" s="229"/>
      <c r="N1571" s="230"/>
      <c r="O1571" s="230"/>
      <c r="P1571" s="230"/>
      <c r="Q1571" s="230"/>
      <c r="R1571" s="230"/>
      <c r="S1571" s="230"/>
      <c r="T1571" s="231"/>
      <c r="AT1571" s="232" t="s">
        <v>211</v>
      </c>
      <c r="AU1571" s="232" t="s">
        <v>82</v>
      </c>
      <c r="AV1571" s="13" t="s">
        <v>82</v>
      </c>
      <c r="AW1571" s="13" t="s">
        <v>31</v>
      </c>
      <c r="AX1571" s="13" t="s">
        <v>75</v>
      </c>
      <c r="AY1571" s="232" t="s">
        <v>203</v>
      </c>
    </row>
    <row r="1572" spans="1:65" s="13" customFormat="1" ht="11.25">
      <c r="B1572" s="222"/>
      <c r="C1572" s="223"/>
      <c r="D1572" s="224" t="s">
        <v>211</v>
      </c>
      <c r="E1572" s="225" t="s">
        <v>1</v>
      </c>
      <c r="F1572" s="226" t="s">
        <v>7146</v>
      </c>
      <c r="G1572" s="223"/>
      <c r="H1572" s="225" t="s">
        <v>1</v>
      </c>
      <c r="I1572" s="227"/>
      <c r="J1572" s="223"/>
      <c r="K1572" s="223"/>
      <c r="L1572" s="228"/>
      <c r="M1572" s="229"/>
      <c r="N1572" s="230"/>
      <c r="O1572" s="230"/>
      <c r="P1572" s="230"/>
      <c r="Q1572" s="230"/>
      <c r="R1572" s="230"/>
      <c r="S1572" s="230"/>
      <c r="T1572" s="231"/>
      <c r="AT1572" s="232" t="s">
        <v>211</v>
      </c>
      <c r="AU1572" s="232" t="s">
        <v>82</v>
      </c>
      <c r="AV1572" s="13" t="s">
        <v>82</v>
      </c>
      <c r="AW1572" s="13" t="s">
        <v>31</v>
      </c>
      <c r="AX1572" s="13" t="s">
        <v>75</v>
      </c>
      <c r="AY1572" s="232" t="s">
        <v>203</v>
      </c>
    </row>
    <row r="1573" spans="1:65" s="14" customFormat="1" ht="11.25">
      <c r="B1573" s="233"/>
      <c r="C1573" s="234"/>
      <c r="D1573" s="224" t="s">
        <v>211</v>
      </c>
      <c r="E1573" s="235" t="s">
        <v>1</v>
      </c>
      <c r="F1573" s="236" t="s">
        <v>84</v>
      </c>
      <c r="G1573" s="234"/>
      <c r="H1573" s="237">
        <v>2</v>
      </c>
      <c r="I1573" s="238"/>
      <c r="J1573" s="234"/>
      <c r="K1573" s="234"/>
      <c r="L1573" s="239"/>
      <c r="M1573" s="240"/>
      <c r="N1573" s="241"/>
      <c r="O1573" s="241"/>
      <c r="P1573" s="241"/>
      <c r="Q1573" s="241"/>
      <c r="R1573" s="241"/>
      <c r="S1573" s="241"/>
      <c r="T1573" s="242"/>
      <c r="AT1573" s="243" t="s">
        <v>211</v>
      </c>
      <c r="AU1573" s="243" t="s">
        <v>82</v>
      </c>
      <c r="AV1573" s="14" t="s">
        <v>84</v>
      </c>
      <c r="AW1573" s="14" t="s">
        <v>31</v>
      </c>
      <c r="AX1573" s="14" t="s">
        <v>75</v>
      </c>
      <c r="AY1573" s="243" t="s">
        <v>203</v>
      </c>
    </row>
    <row r="1574" spans="1:65" s="15" customFormat="1" ht="11.25">
      <c r="B1574" s="261"/>
      <c r="C1574" s="262"/>
      <c r="D1574" s="224" t="s">
        <v>211</v>
      </c>
      <c r="E1574" s="263" t="s">
        <v>1</v>
      </c>
      <c r="F1574" s="264" t="s">
        <v>5614</v>
      </c>
      <c r="G1574" s="262"/>
      <c r="H1574" s="265">
        <v>2</v>
      </c>
      <c r="I1574" s="266"/>
      <c r="J1574" s="262"/>
      <c r="K1574" s="262"/>
      <c r="L1574" s="267"/>
      <c r="M1574" s="268"/>
      <c r="N1574" s="269"/>
      <c r="O1574" s="269"/>
      <c r="P1574" s="269"/>
      <c r="Q1574" s="269"/>
      <c r="R1574" s="269"/>
      <c r="S1574" s="269"/>
      <c r="T1574" s="270"/>
      <c r="AT1574" s="271" t="s">
        <v>211</v>
      </c>
      <c r="AU1574" s="271" t="s">
        <v>82</v>
      </c>
      <c r="AV1574" s="15" t="s">
        <v>209</v>
      </c>
      <c r="AW1574" s="15" t="s">
        <v>31</v>
      </c>
      <c r="AX1574" s="15" t="s">
        <v>82</v>
      </c>
      <c r="AY1574" s="271" t="s">
        <v>203</v>
      </c>
    </row>
    <row r="1575" spans="1:65" s="2" customFormat="1" ht="21.75" customHeight="1">
      <c r="A1575" s="35"/>
      <c r="B1575" s="36"/>
      <c r="C1575" s="209" t="s">
        <v>4022</v>
      </c>
      <c r="D1575" s="209" t="s">
        <v>205</v>
      </c>
      <c r="E1575" s="210" t="s">
        <v>7160</v>
      </c>
      <c r="F1575" s="211" t="s">
        <v>6713</v>
      </c>
      <c r="G1575" s="212" t="s">
        <v>208</v>
      </c>
      <c r="H1575" s="213">
        <v>2</v>
      </c>
      <c r="I1575" s="214"/>
      <c r="J1575" s="215">
        <f>ROUND(I1575*H1575,2)</f>
        <v>0</v>
      </c>
      <c r="K1575" s="211" t="s">
        <v>1</v>
      </c>
      <c r="L1575" s="40"/>
      <c r="M1575" s="216" t="s">
        <v>1</v>
      </c>
      <c r="N1575" s="217" t="s">
        <v>40</v>
      </c>
      <c r="O1575" s="72"/>
      <c r="P1575" s="218">
        <f>O1575*H1575</f>
        <v>0</v>
      </c>
      <c r="Q1575" s="218">
        <v>0</v>
      </c>
      <c r="R1575" s="218">
        <f>Q1575*H1575</f>
        <v>0</v>
      </c>
      <c r="S1575" s="218">
        <v>0</v>
      </c>
      <c r="T1575" s="219">
        <f>S1575*H1575</f>
        <v>0</v>
      </c>
      <c r="U1575" s="35"/>
      <c r="V1575" s="35"/>
      <c r="W1575" s="35"/>
      <c r="X1575" s="35"/>
      <c r="Y1575" s="35"/>
      <c r="Z1575" s="35"/>
      <c r="AA1575" s="35"/>
      <c r="AB1575" s="35"/>
      <c r="AC1575" s="35"/>
      <c r="AD1575" s="35"/>
      <c r="AE1575" s="35"/>
      <c r="AR1575" s="220" t="s">
        <v>209</v>
      </c>
      <c r="AT1575" s="220" t="s">
        <v>205</v>
      </c>
      <c r="AU1575" s="220" t="s">
        <v>82</v>
      </c>
      <c r="AY1575" s="18" t="s">
        <v>203</v>
      </c>
      <c r="BE1575" s="221">
        <f>IF(N1575="základní",J1575,0)</f>
        <v>0</v>
      </c>
      <c r="BF1575" s="221">
        <f>IF(N1575="snížená",J1575,0)</f>
        <v>0</v>
      </c>
      <c r="BG1575" s="221">
        <f>IF(N1575="zákl. přenesená",J1575,0)</f>
        <v>0</v>
      </c>
      <c r="BH1575" s="221">
        <f>IF(N1575="sníž. přenesená",J1575,0)</f>
        <v>0</v>
      </c>
      <c r="BI1575" s="221">
        <f>IF(N1575="nulová",J1575,0)</f>
        <v>0</v>
      </c>
      <c r="BJ1575" s="18" t="s">
        <v>82</v>
      </c>
      <c r="BK1575" s="221">
        <f>ROUND(I1575*H1575,2)</f>
        <v>0</v>
      </c>
      <c r="BL1575" s="18" t="s">
        <v>209</v>
      </c>
      <c r="BM1575" s="220" t="s">
        <v>7161</v>
      </c>
    </row>
    <row r="1576" spans="1:65" s="13" customFormat="1" ht="11.25">
      <c r="B1576" s="222"/>
      <c r="C1576" s="223"/>
      <c r="D1576" s="224" t="s">
        <v>211</v>
      </c>
      <c r="E1576" s="225" t="s">
        <v>1</v>
      </c>
      <c r="F1576" s="226" t="s">
        <v>6703</v>
      </c>
      <c r="G1576" s="223"/>
      <c r="H1576" s="225" t="s">
        <v>1</v>
      </c>
      <c r="I1576" s="227"/>
      <c r="J1576" s="223"/>
      <c r="K1576" s="223"/>
      <c r="L1576" s="228"/>
      <c r="M1576" s="229"/>
      <c r="N1576" s="230"/>
      <c r="O1576" s="230"/>
      <c r="P1576" s="230"/>
      <c r="Q1576" s="230"/>
      <c r="R1576" s="230"/>
      <c r="S1576" s="230"/>
      <c r="T1576" s="231"/>
      <c r="AT1576" s="232" t="s">
        <v>211</v>
      </c>
      <c r="AU1576" s="232" t="s">
        <v>82</v>
      </c>
      <c r="AV1576" s="13" t="s">
        <v>82</v>
      </c>
      <c r="AW1576" s="13" t="s">
        <v>31</v>
      </c>
      <c r="AX1576" s="13" t="s">
        <v>75</v>
      </c>
      <c r="AY1576" s="232" t="s">
        <v>203</v>
      </c>
    </row>
    <row r="1577" spans="1:65" s="13" customFormat="1" ht="11.25">
      <c r="B1577" s="222"/>
      <c r="C1577" s="223"/>
      <c r="D1577" s="224" t="s">
        <v>211</v>
      </c>
      <c r="E1577" s="225" t="s">
        <v>1</v>
      </c>
      <c r="F1577" s="226" t="s">
        <v>7146</v>
      </c>
      <c r="G1577" s="223"/>
      <c r="H1577" s="225" t="s">
        <v>1</v>
      </c>
      <c r="I1577" s="227"/>
      <c r="J1577" s="223"/>
      <c r="K1577" s="223"/>
      <c r="L1577" s="228"/>
      <c r="M1577" s="229"/>
      <c r="N1577" s="230"/>
      <c r="O1577" s="230"/>
      <c r="P1577" s="230"/>
      <c r="Q1577" s="230"/>
      <c r="R1577" s="230"/>
      <c r="S1577" s="230"/>
      <c r="T1577" s="231"/>
      <c r="AT1577" s="232" t="s">
        <v>211</v>
      </c>
      <c r="AU1577" s="232" t="s">
        <v>82</v>
      </c>
      <c r="AV1577" s="13" t="s">
        <v>82</v>
      </c>
      <c r="AW1577" s="13" t="s">
        <v>31</v>
      </c>
      <c r="AX1577" s="13" t="s">
        <v>75</v>
      </c>
      <c r="AY1577" s="232" t="s">
        <v>203</v>
      </c>
    </row>
    <row r="1578" spans="1:65" s="14" customFormat="1" ht="11.25">
      <c r="B1578" s="233"/>
      <c r="C1578" s="234"/>
      <c r="D1578" s="224" t="s">
        <v>211</v>
      </c>
      <c r="E1578" s="235" t="s">
        <v>1</v>
      </c>
      <c r="F1578" s="236" t="s">
        <v>84</v>
      </c>
      <c r="G1578" s="234"/>
      <c r="H1578" s="237">
        <v>2</v>
      </c>
      <c r="I1578" s="238"/>
      <c r="J1578" s="234"/>
      <c r="K1578" s="234"/>
      <c r="L1578" s="239"/>
      <c r="M1578" s="240"/>
      <c r="N1578" s="241"/>
      <c r="O1578" s="241"/>
      <c r="P1578" s="241"/>
      <c r="Q1578" s="241"/>
      <c r="R1578" s="241"/>
      <c r="S1578" s="241"/>
      <c r="T1578" s="242"/>
      <c r="AT1578" s="243" t="s">
        <v>211</v>
      </c>
      <c r="AU1578" s="243" t="s">
        <v>82</v>
      </c>
      <c r="AV1578" s="14" t="s">
        <v>84</v>
      </c>
      <c r="AW1578" s="14" t="s">
        <v>31</v>
      </c>
      <c r="AX1578" s="14" t="s">
        <v>75</v>
      </c>
      <c r="AY1578" s="243" t="s">
        <v>203</v>
      </c>
    </row>
    <row r="1579" spans="1:65" s="15" customFormat="1" ht="11.25">
      <c r="B1579" s="261"/>
      <c r="C1579" s="262"/>
      <c r="D1579" s="224" t="s">
        <v>211</v>
      </c>
      <c r="E1579" s="263" t="s">
        <v>1</v>
      </c>
      <c r="F1579" s="264" t="s">
        <v>5614</v>
      </c>
      <c r="G1579" s="262"/>
      <c r="H1579" s="265">
        <v>2</v>
      </c>
      <c r="I1579" s="266"/>
      <c r="J1579" s="262"/>
      <c r="K1579" s="262"/>
      <c r="L1579" s="267"/>
      <c r="M1579" s="268"/>
      <c r="N1579" s="269"/>
      <c r="O1579" s="269"/>
      <c r="P1579" s="269"/>
      <c r="Q1579" s="269"/>
      <c r="R1579" s="269"/>
      <c r="S1579" s="269"/>
      <c r="T1579" s="270"/>
      <c r="AT1579" s="271" t="s">
        <v>211</v>
      </c>
      <c r="AU1579" s="271" t="s">
        <v>82</v>
      </c>
      <c r="AV1579" s="15" t="s">
        <v>209</v>
      </c>
      <c r="AW1579" s="15" t="s">
        <v>31</v>
      </c>
      <c r="AX1579" s="15" t="s">
        <v>82</v>
      </c>
      <c r="AY1579" s="271" t="s">
        <v>203</v>
      </c>
    </row>
    <row r="1580" spans="1:65" s="2" customFormat="1" ht="21.75" customHeight="1">
      <c r="A1580" s="35"/>
      <c r="B1580" s="36"/>
      <c r="C1580" s="209" t="s">
        <v>4026</v>
      </c>
      <c r="D1580" s="209" t="s">
        <v>205</v>
      </c>
      <c r="E1580" s="210" t="s">
        <v>7162</v>
      </c>
      <c r="F1580" s="211" t="s">
        <v>6702</v>
      </c>
      <c r="G1580" s="212" t="s">
        <v>208</v>
      </c>
      <c r="H1580" s="213">
        <v>2</v>
      </c>
      <c r="I1580" s="214"/>
      <c r="J1580" s="215">
        <f>ROUND(I1580*H1580,2)</f>
        <v>0</v>
      </c>
      <c r="K1580" s="211" t="s">
        <v>1</v>
      </c>
      <c r="L1580" s="40"/>
      <c r="M1580" s="216" t="s">
        <v>1</v>
      </c>
      <c r="N1580" s="217" t="s">
        <v>40</v>
      </c>
      <c r="O1580" s="72"/>
      <c r="P1580" s="218">
        <f>O1580*H1580</f>
        <v>0</v>
      </c>
      <c r="Q1580" s="218">
        <v>0</v>
      </c>
      <c r="R1580" s="218">
        <f>Q1580*H1580</f>
        <v>0</v>
      </c>
      <c r="S1580" s="218">
        <v>0</v>
      </c>
      <c r="T1580" s="219">
        <f>S1580*H1580</f>
        <v>0</v>
      </c>
      <c r="U1580" s="35"/>
      <c r="V1580" s="35"/>
      <c r="W1580" s="35"/>
      <c r="X1580" s="35"/>
      <c r="Y1580" s="35"/>
      <c r="Z1580" s="35"/>
      <c r="AA1580" s="35"/>
      <c r="AB1580" s="35"/>
      <c r="AC1580" s="35"/>
      <c r="AD1580" s="35"/>
      <c r="AE1580" s="35"/>
      <c r="AR1580" s="220" t="s">
        <v>209</v>
      </c>
      <c r="AT1580" s="220" t="s">
        <v>205</v>
      </c>
      <c r="AU1580" s="220" t="s">
        <v>82</v>
      </c>
      <c r="AY1580" s="18" t="s">
        <v>203</v>
      </c>
      <c r="BE1580" s="221">
        <f>IF(N1580="základní",J1580,0)</f>
        <v>0</v>
      </c>
      <c r="BF1580" s="221">
        <f>IF(N1580="snížená",J1580,0)</f>
        <v>0</v>
      </c>
      <c r="BG1580" s="221">
        <f>IF(N1580="zákl. přenesená",J1580,0)</f>
        <v>0</v>
      </c>
      <c r="BH1580" s="221">
        <f>IF(N1580="sníž. přenesená",J1580,0)</f>
        <v>0</v>
      </c>
      <c r="BI1580" s="221">
        <f>IF(N1580="nulová",J1580,0)</f>
        <v>0</v>
      </c>
      <c r="BJ1580" s="18" t="s">
        <v>82</v>
      </c>
      <c r="BK1580" s="221">
        <f>ROUND(I1580*H1580,2)</f>
        <v>0</v>
      </c>
      <c r="BL1580" s="18" t="s">
        <v>209</v>
      </c>
      <c r="BM1580" s="220" t="s">
        <v>7163</v>
      </c>
    </row>
    <row r="1581" spans="1:65" s="13" customFormat="1" ht="11.25">
      <c r="B1581" s="222"/>
      <c r="C1581" s="223"/>
      <c r="D1581" s="224" t="s">
        <v>211</v>
      </c>
      <c r="E1581" s="225" t="s">
        <v>1</v>
      </c>
      <c r="F1581" s="226" t="s">
        <v>6703</v>
      </c>
      <c r="G1581" s="223"/>
      <c r="H1581" s="225" t="s">
        <v>1</v>
      </c>
      <c r="I1581" s="227"/>
      <c r="J1581" s="223"/>
      <c r="K1581" s="223"/>
      <c r="L1581" s="228"/>
      <c r="M1581" s="229"/>
      <c r="N1581" s="230"/>
      <c r="O1581" s="230"/>
      <c r="P1581" s="230"/>
      <c r="Q1581" s="230"/>
      <c r="R1581" s="230"/>
      <c r="S1581" s="230"/>
      <c r="T1581" s="231"/>
      <c r="AT1581" s="232" t="s">
        <v>211</v>
      </c>
      <c r="AU1581" s="232" t="s">
        <v>82</v>
      </c>
      <c r="AV1581" s="13" t="s">
        <v>82</v>
      </c>
      <c r="AW1581" s="13" t="s">
        <v>31</v>
      </c>
      <c r="AX1581" s="13" t="s">
        <v>75</v>
      </c>
      <c r="AY1581" s="232" t="s">
        <v>203</v>
      </c>
    </row>
    <row r="1582" spans="1:65" s="13" customFormat="1" ht="11.25">
      <c r="B1582" s="222"/>
      <c r="C1582" s="223"/>
      <c r="D1582" s="224" t="s">
        <v>211</v>
      </c>
      <c r="E1582" s="225" t="s">
        <v>1</v>
      </c>
      <c r="F1582" s="226" t="s">
        <v>6704</v>
      </c>
      <c r="G1582" s="223"/>
      <c r="H1582" s="225" t="s">
        <v>1</v>
      </c>
      <c r="I1582" s="227"/>
      <c r="J1582" s="223"/>
      <c r="K1582" s="223"/>
      <c r="L1582" s="228"/>
      <c r="M1582" s="229"/>
      <c r="N1582" s="230"/>
      <c r="O1582" s="230"/>
      <c r="P1582" s="230"/>
      <c r="Q1582" s="230"/>
      <c r="R1582" s="230"/>
      <c r="S1582" s="230"/>
      <c r="T1582" s="231"/>
      <c r="AT1582" s="232" t="s">
        <v>211</v>
      </c>
      <c r="AU1582" s="232" t="s">
        <v>82</v>
      </c>
      <c r="AV1582" s="13" t="s">
        <v>82</v>
      </c>
      <c r="AW1582" s="13" t="s">
        <v>31</v>
      </c>
      <c r="AX1582" s="13" t="s">
        <v>75</v>
      </c>
      <c r="AY1582" s="232" t="s">
        <v>203</v>
      </c>
    </row>
    <row r="1583" spans="1:65" s="13" customFormat="1" ht="11.25">
      <c r="B1583" s="222"/>
      <c r="C1583" s="223"/>
      <c r="D1583" s="224" t="s">
        <v>211</v>
      </c>
      <c r="E1583" s="225" t="s">
        <v>1</v>
      </c>
      <c r="F1583" s="226" t="s">
        <v>6705</v>
      </c>
      <c r="G1583" s="223"/>
      <c r="H1583" s="225" t="s">
        <v>1</v>
      </c>
      <c r="I1583" s="227"/>
      <c r="J1583" s="223"/>
      <c r="K1583" s="223"/>
      <c r="L1583" s="228"/>
      <c r="M1583" s="229"/>
      <c r="N1583" s="230"/>
      <c r="O1583" s="230"/>
      <c r="P1583" s="230"/>
      <c r="Q1583" s="230"/>
      <c r="R1583" s="230"/>
      <c r="S1583" s="230"/>
      <c r="T1583" s="231"/>
      <c r="AT1583" s="232" t="s">
        <v>211</v>
      </c>
      <c r="AU1583" s="232" t="s">
        <v>82</v>
      </c>
      <c r="AV1583" s="13" t="s">
        <v>82</v>
      </c>
      <c r="AW1583" s="13" t="s">
        <v>31</v>
      </c>
      <c r="AX1583" s="13" t="s">
        <v>75</v>
      </c>
      <c r="AY1583" s="232" t="s">
        <v>203</v>
      </c>
    </row>
    <row r="1584" spans="1:65" s="13" customFormat="1" ht="11.25">
      <c r="B1584" s="222"/>
      <c r="C1584" s="223"/>
      <c r="D1584" s="224" t="s">
        <v>211</v>
      </c>
      <c r="E1584" s="225" t="s">
        <v>1</v>
      </c>
      <c r="F1584" s="226" t="s">
        <v>7146</v>
      </c>
      <c r="G1584" s="223"/>
      <c r="H1584" s="225" t="s">
        <v>1</v>
      </c>
      <c r="I1584" s="227"/>
      <c r="J1584" s="223"/>
      <c r="K1584" s="223"/>
      <c r="L1584" s="228"/>
      <c r="M1584" s="229"/>
      <c r="N1584" s="230"/>
      <c r="O1584" s="230"/>
      <c r="P1584" s="230"/>
      <c r="Q1584" s="230"/>
      <c r="R1584" s="230"/>
      <c r="S1584" s="230"/>
      <c r="T1584" s="231"/>
      <c r="AT1584" s="232" t="s">
        <v>211</v>
      </c>
      <c r="AU1584" s="232" t="s">
        <v>82</v>
      </c>
      <c r="AV1584" s="13" t="s">
        <v>82</v>
      </c>
      <c r="AW1584" s="13" t="s">
        <v>31</v>
      </c>
      <c r="AX1584" s="13" t="s">
        <v>75</v>
      </c>
      <c r="AY1584" s="232" t="s">
        <v>203</v>
      </c>
    </row>
    <row r="1585" spans="1:65" s="14" customFormat="1" ht="11.25">
      <c r="B1585" s="233"/>
      <c r="C1585" s="234"/>
      <c r="D1585" s="224" t="s">
        <v>211</v>
      </c>
      <c r="E1585" s="235" t="s">
        <v>1</v>
      </c>
      <c r="F1585" s="236" t="s">
        <v>84</v>
      </c>
      <c r="G1585" s="234"/>
      <c r="H1585" s="237">
        <v>2</v>
      </c>
      <c r="I1585" s="238"/>
      <c r="J1585" s="234"/>
      <c r="K1585" s="234"/>
      <c r="L1585" s="239"/>
      <c r="M1585" s="240"/>
      <c r="N1585" s="241"/>
      <c r="O1585" s="241"/>
      <c r="P1585" s="241"/>
      <c r="Q1585" s="241"/>
      <c r="R1585" s="241"/>
      <c r="S1585" s="241"/>
      <c r="T1585" s="242"/>
      <c r="AT1585" s="243" t="s">
        <v>211</v>
      </c>
      <c r="AU1585" s="243" t="s">
        <v>82</v>
      </c>
      <c r="AV1585" s="14" t="s">
        <v>84</v>
      </c>
      <c r="AW1585" s="14" t="s">
        <v>31</v>
      </c>
      <c r="AX1585" s="14" t="s">
        <v>75</v>
      </c>
      <c r="AY1585" s="243" t="s">
        <v>203</v>
      </c>
    </row>
    <row r="1586" spans="1:65" s="15" customFormat="1" ht="11.25">
      <c r="B1586" s="261"/>
      <c r="C1586" s="262"/>
      <c r="D1586" s="224" t="s">
        <v>211</v>
      </c>
      <c r="E1586" s="263" t="s">
        <v>1</v>
      </c>
      <c r="F1586" s="264" t="s">
        <v>5614</v>
      </c>
      <c r="G1586" s="262"/>
      <c r="H1586" s="265">
        <v>2</v>
      </c>
      <c r="I1586" s="266"/>
      <c r="J1586" s="262"/>
      <c r="K1586" s="262"/>
      <c r="L1586" s="267"/>
      <c r="M1586" s="268"/>
      <c r="N1586" s="269"/>
      <c r="O1586" s="269"/>
      <c r="P1586" s="269"/>
      <c r="Q1586" s="269"/>
      <c r="R1586" s="269"/>
      <c r="S1586" s="269"/>
      <c r="T1586" s="270"/>
      <c r="AT1586" s="271" t="s">
        <v>211</v>
      </c>
      <c r="AU1586" s="271" t="s">
        <v>82</v>
      </c>
      <c r="AV1586" s="15" t="s">
        <v>209</v>
      </c>
      <c r="AW1586" s="15" t="s">
        <v>31</v>
      </c>
      <c r="AX1586" s="15" t="s">
        <v>82</v>
      </c>
      <c r="AY1586" s="271" t="s">
        <v>203</v>
      </c>
    </row>
    <row r="1587" spans="1:65" s="2" customFormat="1" ht="21.75" customHeight="1">
      <c r="A1587" s="35"/>
      <c r="B1587" s="36"/>
      <c r="C1587" s="209" t="s">
        <v>4030</v>
      </c>
      <c r="D1587" s="209" t="s">
        <v>205</v>
      </c>
      <c r="E1587" s="210" t="s">
        <v>7164</v>
      </c>
      <c r="F1587" s="211" t="s">
        <v>6707</v>
      </c>
      <c r="G1587" s="212" t="s">
        <v>208</v>
      </c>
      <c r="H1587" s="213">
        <v>2</v>
      </c>
      <c r="I1587" s="214"/>
      <c r="J1587" s="215">
        <f>ROUND(I1587*H1587,2)</f>
        <v>0</v>
      </c>
      <c r="K1587" s="211" t="s">
        <v>1</v>
      </c>
      <c r="L1587" s="40"/>
      <c r="M1587" s="216" t="s">
        <v>1</v>
      </c>
      <c r="N1587" s="217" t="s">
        <v>40</v>
      </c>
      <c r="O1587" s="72"/>
      <c r="P1587" s="218">
        <f>O1587*H1587</f>
        <v>0</v>
      </c>
      <c r="Q1587" s="218">
        <v>0</v>
      </c>
      <c r="R1587" s="218">
        <f>Q1587*H1587</f>
        <v>0</v>
      </c>
      <c r="S1587" s="218">
        <v>0</v>
      </c>
      <c r="T1587" s="219">
        <f>S1587*H1587</f>
        <v>0</v>
      </c>
      <c r="U1587" s="35"/>
      <c r="V1587" s="35"/>
      <c r="W1587" s="35"/>
      <c r="X1587" s="35"/>
      <c r="Y1587" s="35"/>
      <c r="Z1587" s="35"/>
      <c r="AA1587" s="35"/>
      <c r="AB1587" s="35"/>
      <c r="AC1587" s="35"/>
      <c r="AD1587" s="35"/>
      <c r="AE1587" s="35"/>
      <c r="AR1587" s="220" t="s">
        <v>209</v>
      </c>
      <c r="AT1587" s="220" t="s">
        <v>205</v>
      </c>
      <c r="AU1587" s="220" t="s">
        <v>82</v>
      </c>
      <c r="AY1587" s="18" t="s">
        <v>203</v>
      </c>
      <c r="BE1587" s="221">
        <f>IF(N1587="základní",J1587,0)</f>
        <v>0</v>
      </c>
      <c r="BF1587" s="221">
        <f>IF(N1587="snížená",J1587,0)</f>
        <v>0</v>
      </c>
      <c r="BG1587" s="221">
        <f>IF(N1587="zákl. přenesená",J1587,0)</f>
        <v>0</v>
      </c>
      <c r="BH1587" s="221">
        <f>IF(N1587="sníž. přenesená",J1587,0)</f>
        <v>0</v>
      </c>
      <c r="BI1587" s="221">
        <f>IF(N1587="nulová",J1587,0)</f>
        <v>0</v>
      </c>
      <c r="BJ1587" s="18" t="s">
        <v>82</v>
      </c>
      <c r="BK1587" s="221">
        <f>ROUND(I1587*H1587,2)</f>
        <v>0</v>
      </c>
      <c r="BL1587" s="18" t="s">
        <v>209</v>
      </c>
      <c r="BM1587" s="220" t="s">
        <v>7165</v>
      </c>
    </row>
    <row r="1588" spans="1:65" s="13" customFormat="1" ht="11.25">
      <c r="B1588" s="222"/>
      <c r="C1588" s="223"/>
      <c r="D1588" s="224" t="s">
        <v>211</v>
      </c>
      <c r="E1588" s="225" t="s">
        <v>1</v>
      </c>
      <c r="F1588" s="226" t="s">
        <v>6703</v>
      </c>
      <c r="G1588" s="223"/>
      <c r="H1588" s="225" t="s">
        <v>1</v>
      </c>
      <c r="I1588" s="227"/>
      <c r="J1588" s="223"/>
      <c r="K1588" s="223"/>
      <c r="L1588" s="228"/>
      <c r="M1588" s="229"/>
      <c r="N1588" s="230"/>
      <c r="O1588" s="230"/>
      <c r="P1588" s="230"/>
      <c r="Q1588" s="230"/>
      <c r="R1588" s="230"/>
      <c r="S1588" s="230"/>
      <c r="T1588" s="231"/>
      <c r="AT1588" s="232" t="s">
        <v>211</v>
      </c>
      <c r="AU1588" s="232" t="s">
        <v>82</v>
      </c>
      <c r="AV1588" s="13" t="s">
        <v>82</v>
      </c>
      <c r="AW1588" s="13" t="s">
        <v>31</v>
      </c>
      <c r="AX1588" s="13" t="s">
        <v>75</v>
      </c>
      <c r="AY1588" s="232" t="s">
        <v>203</v>
      </c>
    </row>
    <row r="1589" spans="1:65" s="13" customFormat="1" ht="11.25">
      <c r="B1589" s="222"/>
      <c r="C1589" s="223"/>
      <c r="D1589" s="224" t="s">
        <v>211</v>
      </c>
      <c r="E1589" s="225" t="s">
        <v>1</v>
      </c>
      <c r="F1589" s="226" t="s">
        <v>7146</v>
      </c>
      <c r="G1589" s="223"/>
      <c r="H1589" s="225" t="s">
        <v>1</v>
      </c>
      <c r="I1589" s="227"/>
      <c r="J1589" s="223"/>
      <c r="K1589" s="223"/>
      <c r="L1589" s="228"/>
      <c r="M1589" s="229"/>
      <c r="N1589" s="230"/>
      <c r="O1589" s="230"/>
      <c r="P1589" s="230"/>
      <c r="Q1589" s="230"/>
      <c r="R1589" s="230"/>
      <c r="S1589" s="230"/>
      <c r="T1589" s="231"/>
      <c r="AT1589" s="232" t="s">
        <v>211</v>
      </c>
      <c r="AU1589" s="232" t="s">
        <v>82</v>
      </c>
      <c r="AV1589" s="13" t="s">
        <v>82</v>
      </c>
      <c r="AW1589" s="13" t="s">
        <v>31</v>
      </c>
      <c r="AX1589" s="13" t="s">
        <v>75</v>
      </c>
      <c r="AY1589" s="232" t="s">
        <v>203</v>
      </c>
    </row>
    <row r="1590" spans="1:65" s="14" customFormat="1" ht="11.25">
      <c r="B1590" s="233"/>
      <c r="C1590" s="234"/>
      <c r="D1590" s="224" t="s">
        <v>211</v>
      </c>
      <c r="E1590" s="235" t="s">
        <v>1</v>
      </c>
      <c r="F1590" s="236" t="s">
        <v>84</v>
      </c>
      <c r="G1590" s="234"/>
      <c r="H1590" s="237">
        <v>2</v>
      </c>
      <c r="I1590" s="238"/>
      <c r="J1590" s="234"/>
      <c r="K1590" s="234"/>
      <c r="L1590" s="239"/>
      <c r="M1590" s="240"/>
      <c r="N1590" s="241"/>
      <c r="O1590" s="241"/>
      <c r="P1590" s="241"/>
      <c r="Q1590" s="241"/>
      <c r="R1590" s="241"/>
      <c r="S1590" s="241"/>
      <c r="T1590" s="242"/>
      <c r="AT1590" s="243" t="s">
        <v>211</v>
      </c>
      <c r="AU1590" s="243" t="s">
        <v>82</v>
      </c>
      <c r="AV1590" s="14" t="s">
        <v>84</v>
      </c>
      <c r="AW1590" s="14" t="s">
        <v>31</v>
      </c>
      <c r="AX1590" s="14" t="s">
        <v>75</v>
      </c>
      <c r="AY1590" s="243" t="s">
        <v>203</v>
      </c>
    </row>
    <row r="1591" spans="1:65" s="15" customFormat="1" ht="11.25">
      <c r="B1591" s="261"/>
      <c r="C1591" s="262"/>
      <c r="D1591" s="224" t="s">
        <v>211</v>
      </c>
      <c r="E1591" s="263" t="s">
        <v>1</v>
      </c>
      <c r="F1591" s="264" t="s">
        <v>5614</v>
      </c>
      <c r="G1591" s="262"/>
      <c r="H1591" s="265">
        <v>2</v>
      </c>
      <c r="I1591" s="266"/>
      <c r="J1591" s="262"/>
      <c r="K1591" s="262"/>
      <c r="L1591" s="267"/>
      <c r="M1591" s="268"/>
      <c r="N1591" s="269"/>
      <c r="O1591" s="269"/>
      <c r="P1591" s="269"/>
      <c r="Q1591" s="269"/>
      <c r="R1591" s="269"/>
      <c r="S1591" s="269"/>
      <c r="T1591" s="270"/>
      <c r="AT1591" s="271" t="s">
        <v>211</v>
      </c>
      <c r="AU1591" s="271" t="s">
        <v>82</v>
      </c>
      <c r="AV1591" s="15" t="s">
        <v>209</v>
      </c>
      <c r="AW1591" s="15" t="s">
        <v>31</v>
      </c>
      <c r="AX1591" s="15" t="s">
        <v>82</v>
      </c>
      <c r="AY1591" s="271" t="s">
        <v>203</v>
      </c>
    </row>
    <row r="1592" spans="1:65" s="2" customFormat="1" ht="21.75" customHeight="1">
      <c r="A1592" s="35"/>
      <c r="B1592" s="36"/>
      <c r="C1592" s="209" t="s">
        <v>4035</v>
      </c>
      <c r="D1592" s="209" t="s">
        <v>205</v>
      </c>
      <c r="E1592" s="210" t="s">
        <v>7166</v>
      </c>
      <c r="F1592" s="211" t="s">
        <v>6715</v>
      </c>
      <c r="G1592" s="212" t="s">
        <v>208</v>
      </c>
      <c r="H1592" s="213">
        <v>2</v>
      </c>
      <c r="I1592" s="214"/>
      <c r="J1592" s="215">
        <f>ROUND(I1592*H1592,2)</f>
        <v>0</v>
      </c>
      <c r="K1592" s="211" t="s">
        <v>1</v>
      </c>
      <c r="L1592" s="40"/>
      <c r="M1592" s="216" t="s">
        <v>1</v>
      </c>
      <c r="N1592" s="217" t="s">
        <v>40</v>
      </c>
      <c r="O1592" s="72"/>
      <c r="P1592" s="218">
        <f>O1592*H1592</f>
        <v>0</v>
      </c>
      <c r="Q1592" s="218">
        <v>0</v>
      </c>
      <c r="R1592" s="218">
        <f>Q1592*H1592</f>
        <v>0</v>
      </c>
      <c r="S1592" s="218">
        <v>0</v>
      </c>
      <c r="T1592" s="219">
        <f>S1592*H1592</f>
        <v>0</v>
      </c>
      <c r="U1592" s="35"/>
      <c r="V1592" s="35"/>
      <c r="W1592" s="35"/>
      <c r="X1592" s="35"/>
      <c r="Y1592" s="35"/>
      <c r="Z1592" s="35"/>
      <c r="AA1592" s="35"/>
      <c r="AB1592" s="35"/>
      <c r="AC1592" s="35"/>
      <c r="AD1592" s="35"/>
      <c r="AE1592" s="35"/>
      <c r="AR1592" s="220" t="s">
        <v>209</v>
      </c>
      <c r="AT1592" s="220" t="s">
        <v>205</v>
      </c>
      <c r="AU1592" s="220" t="s">
        <v>82</v>
      </c>
      <c r="AY1592" s="18" t="s">
        <v>203</v>
      </c>
      <c r="BE1592" s="221">
        <f>IF(N1592="základní",J1592,0)</f>
        <v>0</v>
      </c>
      <c r="BF1592" s="221">
        <f>IF(N1592="snížená",J1592,0)</f>
        <v>0</v>
      </c>
      <c r="BG1592" s="221">
        <f>IF(N1592="zákl. přenesená",J1592,0)</f>
        <v>0</v>
      </c>
      <c r="BH1592" s="221">
        <f>IF(N1592="sníž. přenesená",J1592,0)</f>
        <v>0</v>
      </c>
      <c r="BI1592" s="221">
        <f>IF(N1592="nulová",J1592,0)</f>
        <v>0</v>
      </c>
      <c r="BJ1592" s="18" t="s">
        <v>82</v>
      </c>
      <c r="BK1592" s="221">
        <f>ROUND(I1592*H1592,2)</f>
        <v>0</v>
      </c>
      <c r="BL1592" s="18" t="s">
        <v>209</v>
      </c>
      <c r="BM1592" s="220" t="s">
        <v>7167</v>
      </c>
    </row>
    <row r="1593" spans="1:65" s="13" customFormat="1" ht="11.25">
      <c r="B1593" s="222"/>
      <c r="C1593" s="223"/>
      <c r="D1593" s="224" t="s">
        <v>211</v>
      </c>
      <c r="E1593" s="225" t="s">
        <v>1</v>
      </c>
      <c r="F1593" s="226" t="s">
        <v>6703</v>
      </c>
      <c r="G1593" s="223"/>
      <c r="H1593" s="225" t="s">
        <v>1</v>
      </c>
      <c r="I1593" s="227"/>
      <c r="J1593" s="223"/>
      <c r="K1593" s="223"/>
      <c r="L1593" s="228"/>
      <c r="M1593" s="229"/>
      <c r="N1593" s="230"/>
      <c r="O1593" s="230"/>
      <c r="P1593" s="230"/>
      <c r="Q1593" s="230"/>
      <c r="R1593" s="230"/>
      <c r="S1593" s="230"/>
      <c r="T1593" s="231"/>
      <c r="AT1593" s="232" t="s">
        <v>211</v>
      </c>
      <c r="AU1593" s="232" t="s">
        <v>82</v>
      </c>
      <c r="AV1593" s="13" t="s">
        <v>82</v>
      </c>
      <c r="AW1593" s="13" t="s">
        <v>31</v>
      </c>
      <c r="AX1593" s="13" t="s">
        <v>75</v>
      </c>
      <c r="AY1593" s="232" t="s">
        <v>203</v>
      </c>
    </row>
    <row r="1594" spans="1:65" s="13" customFormat="1" ht="11.25">
      <c r="B1594" s="222"/>
      <c r="C1594" s="223"/>
      <c r="D1594" s="224" t="s">
        <v>211</v>
      </c>
      <c r="E1594" s="225" t="s">
        <v>1</v>
      </c>
      <c r="F1594" s="226" t="s">
        <v>6704</v>
      </c>
      <c r="G1594" s="223"/>
      <c r="H1594" s="225" t="s">
        <v>1</v>
      </c>
      <c r="I1594" s="227"/>
      <c r="J1594" s="223"/>
      <c r="K1594" s="223"/>
      <c r="L1594" s="228"/>
      <c r="M1594" s="229"/>
      <c r="N1594" s="230"/>
      <c r="O1594" s="230"/>
      <c r="P1594" s="230"/>
      <c r="Q1594" s="230"/>
      <c r="R1594" s="230"/>
      <c r="S1594" s="230"/>
      <c r="T1594" s="231"/>
      <c r="AT1594" s="232" t="s">
        <v>211</v>
      </c>
      <c r="AU1594" s="232" t="s">
        <v>82</v>
      </c>
      <c r="AV1594" s="13" t="s">
        <v>82</v>
      </c>
      <c r="AW1594" s="13" t="s">
        <v>31</v>
      </c>
      <c r="AX1594" s="13" t="s">
        <v>75</v>
      </c>
      <c r="AY1594" s="232" t="s">
        <v>203</v>
      </c>
    </row>
    <row r="1595" spans="1:65" s="13" customFormat="1" ht="11.25">
      <c r="B1595" s="222"/>
      <c r="C1595" s="223"/>
      <c r="D1595" s="224" t="s">
        <v>211</v>
      </c>
      <c r="E1595" s="225" t="s">
        <v>1</v>
      </c>
      <c r="F1595" s="226" t="s">
        <v>6705</v>
      </c>
      <c r="G1595" s="223"/>
      <c r="H1595" s="225" t="s">
        <v>1</v>
      </c>
      <c r="I1595" s="227"/>
      <c r="J1595" s="223"/>
      <c r="K1595" s="223"/>
      <c r="L1595" s="228"/>
      <c r="M1595" s="229"/>
      <c r="N1595" s="230"/>
      <c r="O1595" s="230"/>
      <c r="P1595" s="230"/>
      <c r="Q1595" s="230"/>
      <c r="R1595" s="230"/>
      <c r="S1595" s="230"/>
      <c r="T1595" s="231"/>
      <c r="AT1595" s="232" t="s">
        <v>211</v>
      </c>
      <c r="AU1595" s="232" t="s">
        <v>82</v>
      </c>
      <c r="AV1595" s="13" t="s">
        <v>82</v>
      </c>
      <c r="AW1595" s="13" t="s">
        <v>31</v>
      </c>
      <c r="AX1595" s="13" t="s">
        <v>75</v>
      </c>
      <c r="AY1595" s="232" t="s">
        <v>203</v>
      </c>
    </row>
    <row r="1596" spans="1:65" s="13" customFormat="1" ht="11.25">
      <c r="B1596" s="222"/>
      <c r="C1596" s="223"/>
      <c r="D1596" s="224" t="s">
        <v>211</v>
      </c>
      <c r="E1596" s="225" t="s">
        <v>1</v>
      </c>
      <c r="F1596" s="226" t="s">
        <v>7146</v>
      </c>
      <c r="G1596" s="223"/>
      <c r="H1596" s="225" t="s">
        <v>1</v>
      </c>
      <c r="I1596" s="227"/>
      <c r="J1596" s="223"/>
      <c r="K1596" s="223"/>
      <c r="L1596" s="228"/>
      <c r="M1596" s="229"/>
      <c r="N1596" s="230"/>
      <c r="O1596" s="230"/>
      <c r="P1596" s="230"/>
      <c r="Q1596" s="230"/>
      <c r="R1596" s="230"/>
      <c r="S1596" s="230"/>
      <c r="T1596" s="231"/>
      <c r="AT1596" s="232" t="s">
        <v>211</v>
      </c>
      <c r="AU1596" s="232" t="s">
        <v>82</v>
      </c>
      <c r="AV1596" s="13" t="s">
        <v>82</v>
      </c>
      <c r="AW1596" s="13" t="s">
        <v>31</v>
      </c>
      <c r="AX1596" s="13" t="s">
        <v>75</v>
      </c>
      <c r="AY1596" s="232" t="s">
        <v>203</v>
      </c>
    </row>
    <row r="1597" spans="1:65" s="14" customFormat="1" ht="11.25">
      <c r="B1597" s="233"/>
      <c r="C1597" s="234"/>
      <c r="D1597" s="224" t="s">
        <v>211</v>
      </c>
      <c r="E1597" s="235" t="s">
        <v>1</v>
      </c>
      <c r="F1597" s="236" t="s">
        <v>84</v>
      </c>
      <c r="G1597" s="234"/>
      <c r="H1597" s="237">
        <v>2</v>
      </c>
      <c r="I1597" s="238"/>
      <c r="J1597" s="234"/>
      <c r="K1597" s="234"/>
      <c r="L1597" s="239"/>
      <c r="M1597" s="240"/>
      <c r="N1597" s="241"/>
      <c r="O1597" s="241"/>
      <c r="P1597" s="241"/>
      <c r="Q1597" s="241"/>
      <c r="R1597" s="241"/>
      <c r="S1597" s="241"/>
      <c r="T1597" s="242"/>
      <c r="AT1597" s="243" t="s">
        <v>211</v>
      </c>
      <c r="AU1597" s="243" t="s">
        <v>82</v>
      </c>
      <c r="AV1597" s="14" t="s">
        <v>84</v>
      </c>
      <c r="AW1597" s="14" t="s">
        <v>31</v>
      </c>
      <c r="AX1597" s="14" t="s">
        <v>75</v>
      </c>
      <c r="AY1597" s="243" t="s">
        <v>203</v>
      </c>
    </row>
    <row r="1598" spans="1:65" s="15" customFormat="1" ht="11.25">
      <c r="B1598" s="261"/>
      <c r="C1598" s="262"/>
      <c r="D1598" s="224" t="s">
        <v>211</v>
      </c>
      <c r="E1598" s="263" t="s">
        <v>1</v>
      </c>
      <c r="F1598" s="264" t="s">
        <v>5614</v>
      </c>
      <c r="G1598" s="262"/>
      <c r="H1598" s="265">
        <v>2</v>
      </c>
      <c r="I1598" s="266"/>
      <c r="J1598" s="262"/>
      <c r="K1598" s="262"/>
      <c r="L1598" s="267"/>
      <c r="M1598" s="268"/>
      <c r="N1598" s="269"/>
      <c r="O1598" s="269"/>
      <c r="P1598" s="269"/>
      <c r="Q1598" s="269"/>
      <c r="R1598" s="269"/>
      <c r="S1598" s="269"/>
      <c r="T1598" s="270"/>
      <c r="AT1598" s="271" t="s">
        <v>211</v>
      </c>
      <c r="AU1598" s="271" t="s">
        <v>82</v>
      </c>
      <c r="AV1598" s="15" t="s">
        <v>209</v>
      </c>
      <c r="AW1598" s="15" t="s">
        <v>31</v>
      </c>
      <c r="AX1598" s="15" t="s">
        <v>82</v>
      </c>
      <c r="AY1598" s="271" t="s">
        <v>203</v>
      </c>
    </row>
    <row r="1599" spans="1:65" s="2" customFormat="1" ht="21.75" customHeight="1">
      <c r="A1599" s="35"/>
      <c r="B1599" s="36"/>
      <c r="C1599" s="209" t="s">
        <v>4039</v>
      </c>
      <c r="D1599" s="209" t="s">
        <v>205</v>
      </c>
      <c r="E1599" s="210" t="s">
        <v>7168</v>
      </c>
      <c r="F1599" s="211" t="s">
        <v>6717</v>
      </c>
      <c r="G1599" s="212" t="s">
        <v>208</v>
      </c>
      <c r="H1599" s="213">
        <v>2</v>
      </c>
      <c r="I1599" s="214"/>
      <c r="J1599" s="215">
        <f>ROUND(I1599*H1599,2)</f>
        <v>0</v>
      </c>
      <c r="K1599" s="211" t="s">
        <v>1</v>
      </c>
      <c r="L1599" s="40"/>
      <c r="M1599" s="216" t="s">
        <v>1</v>
      </c>
      <c r="N1599" s="217" t="s">
        <v>40</v>
      </c>
      <c r="O1599" s="72"/>
      <c r="P1599" s="218">
        <f>O1599*H1599</f>
        <v>0</v>
      </c>
      <c r="Q1599" s="218">
        <v>0</v>
      </c>
      <c r="R1599" s="218">
        <f>Q1599*H1599</f>
        <v>0</v>
      </c>
      <c r="S1599" s="218">
        <v>0</v>
      </c>
      <c r="T1599" s="219">
        <f>S1599*H1599</f>
        <v>0</v>
      </c>
      <c r="U1599" s="35"/>
      <c r="V1599" s="35"/>
      <c r="W1599" s="35"/>
      <c r="X1599" s="35"/>
      <c r="Y1599" s="35"/>
      <c r="Z1599" s="35"/>
      <c r="AA1599" s="35"/>
      <c r="AB1599" s="35"/>
      <c r="AC1599" s="35"/>
      <c r="AD1599" s="35"/>
      <c r="AE1599" s="35"/>
      <c r="AR1599" s="220" t="s">
        <v>209</v>
      </c>
      <c r="AT1599" s="220" t="s">
        <v>205</v>
      </c>
      <c r="AU1599" s="220" t="s">
        <v>82</v>
      </c>
      <c r="AY1599" s="18" t="s">
        <v>203</v>
      </c>
      <c r="BE1599" s="221">
        <f>IF(N1599="základní",J1599,0)</f>
        <v>0</v>
      </c>
      <c r="BF1599" s="221">
        <f>IF(N1599="snížená",J1599,0)</f>
        <v>0</v>
      </c>
      <c r="BG1599" s="221">
        <f>IF(N1599="zákl. přenesená",J1599,0)</f>
        <v>0</v>
      </c>
      <c r="BH1599" s="221">
        <f>IF(N1599="sníž. přenesená",J1599,0)</f>
        <v>0</v>
      </c>
      <c r="BI1599" s="221">
        <f>IF(N1599="nulová",J1599,0)</f>
        <v>0</v>
      </c>
      <c r="BJ1599" s="18" t="s">
        <v>82</v>
      </c>
      <c r="BK1599" s="221">
        <f>ROUND(I1599*H1599,2)</f>
        <v>0</v>
      </c>
      <c r="BL1599" s="18" t="s">
        <v>209</v>
      </c>
      <c r="BM1599" s="220" t="s">
        <v>7169</v>
      </c>
    </row>
    <row r="1600" spans="1:65" s="13" customFormat="1" ht="11.25">
      <c r="B1600" s="222"/>
      <c r="C1600" s="223"/>
      <c r="D1600" s="224" t="s">
        <v>211</v>
      </c>
      <c r="E1600" s="225" t="s">
        <v>1</v>
      </c>
      <c r="F1600" s="226" t="s">
        <v>6703</v>
      </c>
      <c r="G1600" s="223"/>
      <c r="H1600" s="225" t="s">
        <v>1</v>
      </c>
      <c r="I1600" s="227"/>
      <c r="J1600" s="223"/>
      <c r="K1600" s="223"/>
      <c r="L1600" s="228"/>
      <c r="M1600" s="229"/>
      <c r="N1600" s="230"/>
      <c r="O1600" s="230"/>
      <c r="P1600" s="230"/>
      <c r="Q1600" s="230"/>
      <c r="R1600" s="230"/>
      <c r="S1600" s="230"/>
      <c r="T1600" s="231"/>
      <c r="AT1600" s="232" t="s">
        <v>211</v>
      </c>
      <c r="AU1600" s="232" t="s">
        <v>82</v>
      </c>
      <c r="AV1600" s="13" t="s">
        <v>82</v>
      </c>
      <c r="AW1600" s="13" t="s">
        <v>31</v>
      </c>
      <c r="AX1600" s="13" t="s">
        <v>75</v>
      </c>
      <c r="AY1600" s="232" t="s">
        <v>203</v>
      </c>
    </row>
    <row r="1601" spans="1:65" s="13" customFormat="1" ht="11.25">
      <c r="B1601" s="222"/>
      <c r="C1601" s="223"/>
      <c r="D1601" s="224" t="s">
        <v>211</v>
      </c>
      <c r="E1601" s="225" t="s">
        <v>1</v>
      </c>
      <c r="F1601" s="226" t="s">
        <v>7146</v>
      </c>
      <c r="G1601" s="223"/>
      <c r="H1601" s="225" t="s">
        <v>1</v>
      </c>
      <c r="I1601" s="227"/>
      <c r="J1601" s="223"/>
      <c r="K1601" s="223"/>
      <c r="L1601" s="228"/>
      <c r="M1601" s="229"/>
      <c r="N1601" s="230"/>
      <c r="O1601" s="230"/>
      <c r="P1601" s="230"/>
      <c r="Q1601" s="230"/>
      <c r="R1601" s="230"/>
      <c r="S1601" s="230"/>
      <c r="T1601" s="231"/>
      <c r="AT1601" s="232" t="s">
        <v>211</v>
      </c>
      <c r="AU1601" s="232" t="s">
        <v>82</v>
      </c>
      <c r="AV1601" s="13" t="s">
        <v>82</v>
      </c>
      <c r="AW1601" s="13" t="s">
        <v>31</v>
      </c>
      <c r="AX1601" s="13" t="s">
        <v>75</v>
      </c>
      <c r="AY1601" s="232" t="s">
        <v>203</v>
      </c>
    </row>
    <row r="1602" spans="1:65" s="14" customFormat="1" ht="11.25">
      <c r="B1602" s="233"/>
      <c r="C1602" s="234"/>
      <c r="D1602" s="224" t="s">
        <v>211</v>
      </c>
      <c r="E1602" s="235" t="s">
        <v>1</v>
      </c>
      <c r="F1602" s="236" t="s">
        <v>84</v>
      </c>
      <c r="G1602" s="234"/>
      <c r="H1602" s="237">
        <v>2</v>
      </c>
      <c r="I1602" s="238"/>
      <c r="J1602" s="234"/>
      <c r="K1602" s="234"/>
      <c r="L1602" s="239"/>
      <c r="M1602" s="240"/>
      <c r="N1602" s="241"/>
      <c r="O1602" s="241"/>
      <c r="P1602" s="241"/>
      <c r="Q1602" s="241"/>
      <c r="R1602" s="241"/>
      <c r="S1602" s="241"/>
      <c r="T1602" s="242"/>
      <c r="AT1602" s="243" t="s">
        <v>211</v>
      </c>
      <c r="AU1602" s="243" t="s">
        <v>82</v>
      </c>
      <c r="AV1602" s="14" t="s">
        <v>84</v>
      </c>
      <c r="AW1602" s="14" t="s">
        <v>31</v>
      </c>
      <c r="AX1602" s="14" t="s">
        <v>75</v>
      </c>
      <c r="AY1602" s="243" t="s">
        <v>203</v>
      </c>
    </row>
    <row r="1603" spans="1:65" s="15" customFormat="1" ht="11.25">
      <c r="B1603" s="261"/>
      <c r="C1603" s="262"/>
      <c r="D1603" s="224" t="s">
        <v>211</v>
      </c>
      <c r="E1603" s="263" t="s">
        <v>1</v>
      </c>
      <c r="F1603" s="264" t="s">
        <v>5614</v>
      </c>
      <c r="G1603" s="262"/>
      <c r="H1603" s="265">
        <v>2</v>
      </c>
      <c r="I1603" s="266"/>
      <c r="J1603" s="262"/>
      <c r="K1603" s="262"/>
      <c r="L1603" s="267"/>
      <c r="M1603" s="268"/>
      <c r="N1603" s="269"/>
      <c r="O1603" s="269"/>
      <c r="P1603" s="269"/>
      <c r="Q1603" s="269"/>
      <c r="R1603" s="269"/>
      <c r="S1603" s="269"/>
      <c r="T1603" s="270"/>
      <c r="AT1603" s="271" t="s">
        <v>211</v>
      </c>
      <c r="AU1603" s="271" t="s">
        <v>82</v>
      </c>
      <c r="AV1603" s="15" t="s">
        <v>209</v>
      </c>
      <c r="AW1603" s="15" t="s">
        <v>31</v>
      </c>
      <c r="AX1603" s="15" t="s">
        <v>82</v>
      </c>
      <c r="AY1603" s="271" t="s">
        <v>203</v>
      </c>
    </row>
    <row r="1604" spans="1:65" s="2" customFormat="1" ht="21.75" customHeight="1">
      <c r="A1604" s="35"/>
      <c r="B1604" s="36"/>
      <c r="C1604" s="209" t="s">
        <v>4043</v>
      </c>
      <c r="D1604" s="209" t="s">
        <v>205</v>
      </c>
      <c r="E1604" s="210" t="s">
        <v>7170</v>
      </c>
      <c r="F1604" s="211" t="s">
        <v>6711</v>
      </c>
      <c r="G1604" s="212" t="s">
        <v>208</v>
      </c>
      <c r="H1604" s="213">
        <v>2</v>
      </c>
      <c r="I1604" s="214"/>
      <c r="J1604" s="215">
        <f>ROUND(I1604*H1604,2)</f>
        <v>0</v>
      </c>
      <c r="K1604" s="211" t="s">
        <v>1</v>
      </c>
      <c r="L1604" s="40"/>
      <c r="M1604" s="216" t="s">
        <v>1</v>
      </c>
      <c r="N1604" s="217" t="s">
        <v>40</v>
      </c>
      <c r="O1604" s="72"/>
      <c r="P1604" s="218">
        <f>O1604*H1604</f>
        <v>0</v>
      </c>
      <c r="Q1604" s="218">
        <v>0</v>
      </c>
      <c r="R1604" s="218">
        <f>Q1604*H1604</f>
        <v>0</v>
      </c>
      <c r="S1604" s="218">
        <v>0</v>
      </c>
      <c r="T1604" s="219">
        <f>S1604*H1604</f>
        <v>0</v>
      </c>
      <c r="U1604" s="35"/>
      <c r="V1604" s="35"/>
      <c r="W1604" s="35"/>
      <c r="X1604" s="35"/>
      <c r="Y1604" s="35"/>
      <c r="Z1604" s="35"/>
      <c r="AA1604" s="35"/>
      <c r="AB1604" s="35"/>
      <c r="AC1604" s="35"/>
      <c r="AD1604" s="35"/>
      <c r="AE1604" s="35"/>
      <c r="AR1604" s="220" t="s">
        <v>209</v>
      </c>
      <c r="AT1604" s="220" t="s">
        <v>205</v>
      </c>
      <c r="AU1604" s="220" t="s">
        <v>82</v>
      </c>
      <c r="AY1604" s="18" t="s">
        <v>203</v>
      </c>
      <c r="BE1604" s="221">
        <f>IF(N1604="základní",J1604,0)</f>
        <v>0</v>
      </c>
      <c r="BF1604" s="221">
        <f>IF(N1604="snížená",J1604,0)</f>
        <v>0</v>
      </c>
      <c r="BG1604" s="221">
        <f>IF(N1604="zákl. přenesená",J1604,0)</f>
        <v>0</v>
      </c>
      <c r="BH1604" s="221">
        <f>IF(N1604="sníž. přenesená",J1604,0)</f>
        <v>0</v>
      </c>
      <c r="BI1604" s="221">
        <f>IF(N1604="nulová",J1604,0)</f>
        <v>0</v>
      </c>
      <c r="BJ1604" s="18" t="s">
        <v>82</v>
      </c>
      <c r="BK1604" s="221">
        <f>ROUND(I1604*H1604,2)</f>
        <v>0</v>
      </c>
      <c r="BL1604" s="18" t="s">
        <v>209</v>
      </c>
      <c r="BM1604" s="220" t="s">
        <v>7171</v>
      </c>
    </row>
    <row r="1605" spans="1:65" s="13" customFormat="1" ht="11.25">
      <c r="B1605" s="222"/>
      <c r="C1605" s="223"/>
      <c r="D1605" s="224" t="s">
        <v>211</v>
      </c>
      <c r="E1605" s="225" t="s">
        <v>1</v>
      </c>
      <c r="F1605" s="226" t="s">
        <v>6703</v>
      </c>
      <c r="G1605" s="223"/>
      <c r="H1605" s="225" t="s">
        <v>1</v>
      </c>
      <c r="I1605" s="227"/>
      <c r="J1605" s="223"/>
      <c r="K1605" s="223"/>
      <c r="L1605" s="228"/>
      <c r="M1605" s="229"/>
      <c r="N1605" s="230"/>
      <c r="O1605" s="230"/>
      <c r="P1605" s="230"/>
      <c r="Q1605" s="230"/>
      <c r="R1605" s="230"/>
      <c r="S1605" s="230"/>
      <c r="T1605" s="231"/>
      <c r="AT1605" s="232" t="s">
        <v>211</v>
      </c>
      <c r="AU1605" s="232" t="s">
        <v>82</v>
      </c>
      <c r="AV1605" s="13" t="s">
        <v>82</v>
      </c>
      <c r="AW1605" s="13" t="s">
        <v>31</v>
      </c>
      <c r="AX1605" s="13" t="s">
        <v>75</v>
      </c>
      <c r="AY1605" s="232" t="s">
        <v>203</v>
      </c>
    </row>
    <row r="1606" spans="1:65" s="13" customFormat="1" ht="11.25">
      <c r="B1606" s="222"/>
      <c r="C1606" s="223"/>
      <c r="D1606" s="224" t="s">
        <v>211</v>
      </c>
      <c r="E1606" s="225" t="s">
        <v>1</v>
      </c>
      <c r="F1606" s="226" t="s">
        <v>6704</v>
      </c>
      <c r="G1606" s="223"/>
      <c r="H1606" s="225" t="s">
        <v>1</v>
      </c>
      <c r="I1606" s="227"/>
      <c r="J1606" s="223"/>
      <c r="K1606" s="223"/>
      <c r="L1606" s="228"/>
      <c r="M1606" s="229"/>
      <c r="N1606" s="230"/>
      <c r="O1606" s="230"/>
      <c r="P1606" s="230"/>
      <c r="Q1606" s="230"/>
      <c r="R1606" s="230"/>
      <c r="S1606" s="230"/>
      <c r="T1606" s="231"/>
      <c r="AT1606" s="232" t="s">
        <v>211</v>
      </c>
      <c r="AU1606" s="232" t="s">
        <v>82</v>
      </c>
      <c r="AV1606" s="13" t="s">
        <v>82</v>
      </c>
      <c r="AW1606" s="13" t="s">
        <v>31</v>
      </c>
      <c r="AX1606" s="13" t="s">
        <v>75</v>
      </c>
      <c r="AY1606" s="232" t="s">
        <v>203</v>
      </c>
    </row>
    <row r="1607" spans="1:65" s="13" customFormat="1" ht="11.25">
      <c r="B1607" s="222"/>
      <c r="C1607" s="223"/>
      <c r="D1607" s="224" t="s">
        <v>211</v>
      </c>
      <c r="E1607" s="225" t="s">
        <v>1</v>
      </c>
      <c r="F1607" s="226" t="s">
        <v>6705</v>
      </c>
      <c r="G1607" s="223"/>
      <c r="H1607" s="225" t="s">
        <v>1</v>
      </c>
      <c r="I1607" s="227"/>
      <c r="J1607" s="223"/>
      <c r="K1607" s="223"/>
      <c r="L1607" s="228"/>
      <c r="M1607" s="229"/>
      <c r="N1607" s="230"/>
      <c r="O1607" s="230"/>
      <c r="P1607" s="230"/>
      <c r="Q1607" s="230"/>
      <c r="R1607" s="230"/>
      <c r="S1607" s="230"/>
      <c r="T1607" s="231"/>
      <c r="AT1607" s="232" t="s">
        <v>211</v>
      </c>
      <c r="AU1607" s="232" t="s">
        <v>82</v>
      </c>
      <c r="AV1607" s="13" t="s">
        <v>82</v>
      </c>
      <c r="AW1607" s="13" t="s">
        <v>31</v>
      </c>
      <c r="AX1607" s="13" t="s">
        <v>75</v>
      </c>
      <c r="AY1607" s="232" t="s">
        <v>203</v>
      </c>
    </row>
    <row r="1608" spans="1:65" s="13" customFormat="1" ht="11.25">
      <c r="B1608" s="222"/>
      <c r="C1608" s="223"/>
      <c r="D1608" s="224" t="s">
        <v>211</v>
      </c>
      <c r="E1608" s="225" t="s">
        <v>1</v>
      </c>
      <c r="F1608" s="226" t="s">
        <v>7146</v>
      </c>
      <c r="G1608" s="223"/>
      <c r="H1608" s="225" t="s">
        <v>1</v>
      </c>
      <c r="I1608" s="227"/>
      <c r="J1608" s="223"/>
      <c r="K1608" s="223"/>
      <c r="L1608" s="228"/>
      <c r="M1608" s="229"/>
      <c r="N1608" s="230"/>
      <c r="O1608" s="230"/>
      <c r="P1608" s="230"/>
      <c r="Q1608" s="230"/>
      <c r="R1608" s="230"/>
      <c r="S1608" s="230"/>
      <c r="T1608" s="231"/>
      <c r="AT1608" s="232" t="s">
        <v>211</v>
      </c>
      <c r="AU1608" s="232" t="s">
        <v>82</v>
      </c>
      <c r="AV1608" s="13" t="s">
        <v>82</v>
      </c>
      <c r="AW1608" s="13" t="s">
        <v>31</v>
      </c>
      <c r="AX1608" s="13" t="s">
        <v>75</v>
      </c>
      <c r="AY1608" s="232" t="s">
        <v>203</v>
      </c>
    </row>
    <row r="1609" spans="1:65" s="14" customFormat="1" ht="11.25">
      <c r="B1609" s="233"/>
      <c r="C1609" s="234"/>
      <c r="D1609" s="224" t="s">
        <v>211</v>
      </c>
      <c r="E1609" s="235" t="s">
        <v>1</v>
      </c>
      <c r="F1609" s="236" t="s">
        <v>84</v>
      </c>
      <c r="G1609" s="234"/>
      <c r="H1609" s="237">
        <v>2</v>
      </c>
      <c r="I1609" s="238"/>
      <c r="J1609" s="234"/>
      <c r="K1609" s="234"/>
      <c r="L1609" s="239"/>
      <c r="M1609" s="240"/>
      <c r="N1609" s="241"/>
      <c r="O1609" s="241"/>
      <c r="P1609" s="241"/>
      <c r="Q1609" s="241"/>
      <c r="R1609" s="241"/>
      <c r="S1609" s="241"/>
      <c r="T1609" s="242"/>
      <c r="AT1609" s="243" t="s">
        <v>211</v>
      </c>
      <c r="AU1609" s="243" t="s">
        <v>82</v>
      </c>
      <c r="AV1609" s="14" t="s">
        <v>84</v>
      </c>
      <c r="AW1609" s="14" t="s">
        <v>31</v>
      </c>
      <c r="AX1609" s="14" t="s">
        <v>75</v>
      </c>
      <c r="AY1609" s="243" t="s">
        <v>203</v>
      </c>
    </row>
    <row r="1610" spans="1:65" s="15" customFormat="1" ht="11.25">
      <c r="B1610" s="261"/>
      <c r="C1610" s="262"/>
      <c r="D1610" s="224" t="s">
        <v>211</v>
      </c>
      <c r="E1610" s="263" t="s">
        <v>1</v>
      </c>
      <c r="F1610" s="264" t="s">
        <v>5614</v>
      </c>
      <c r="G1610" s="262"/>
      <c r="H1610" s="265">
        <v>2</v>
      </c>
      <c r="I1610" s="266"/>
      <c r="J1610" s="262"/>
      <c r="K1610" s="262"/>
      <c r="L1610" s="267"/>
      <c r="M1610" s="268"/>
      <c r="N1610" s="269"/>
      <c r="O1610" s="269"/>
      <c r="P1610" s="269"/>
      <c r="Q1610" s="269"/>
      <c r="R1610" s="269"/>
      <c r="S1610" s="269"/>
      <c r="T1610" s="270"/>
      <c r="AT1610" s="271" t="s">
        <v>211</v>
      </c>
      <c r="AU1610" s="271" t="s">
        <v>82</v>
      </c>
      <c r="AV1610" s="15" t="s">
        <v>209</v>
      </c>
      <c r="AW1610" s="15" t="s">
        <v>31</v>
      </c>
      <c r="AX1610" s="15" t="s">
        <v>82</v>
      </c>
      <c r="AY1610" s="271" t="s">
        <v>203</v>
      </c>
    </row>
    <row r="1611" spans="1:65" s="2" customFormat="1" ht="21.75" customHeight="1">
      <c r="A1611" s="35"/>
      <c r="B1611" s="36"/>
      <c r="C1611" s="209" t="s">
        <v>4047</v>
      </c>
      <c r="D1611" s="209" t="s">
        <v>205</v>
      </c>
      <c r="E1611" s="210" t="s">
        <v>7172</v>
      </c>
      <c r="F1611" s="211" t="s">
        <v>6713</v>
      </c>
      <c r="G1611" s="212" t="s">
        <v>208</v>
      </c>
      <c r="H1611" s="213">
        <v>2</v>
      </c>
      <c r="I1611" s="214"/>
      <c r="J1611" s="215">
        <f>ROUND(I1611*H1611,2)</f>
        <v>0</v>
      </c>
      <c r="K1611" s="211" t="s">
        <v>1</v>
      </c>
      <c r="L1611" s="40"/>
      <c r="M1611" s="216" t="s">
        <v>1</v>
      </c>
      <c r="N1611" s="217" t="s">
        <v>40</v>
      </c>
      <c r="O1611" s="72"/>
      <c r="P1611" s="218">
        <f>O1611*H1611</f>
        <v>0</v>
      </c>
      <c r="Q1611" s="218">
        <v>0</v>
      </c>
      <c r="R1611" s="218">
        <f>Q1611*H1611</f>
        <v>0</v>
      </c>
      <c r="S1611" s="218">
        <v>0</v>
      </c>
      <c r="T1611" s="219">
        <f>S1611*H1611</f>
        <v>0</v>
      </c>
      <c r="U1611" s="35"/>
      <c r="V1611" s="35"/>
      <c r="W1611" s="35"/>
      <c r="X1611" s="35"/>
      <c r="Y1611" s="35"/>
      <c r="Z1611" s="35"/>
      <c r="AA1611" s="35"/>
      <c r="AB1611" s="35"/>
      <c r="AC1611" s="35"/>
      <c r="AD1611" s="35"/>
      <c r="AE1611" s="35"/>
      <c r="AR1611" s="220" t="s">
        <v>209</v>
      </c>
      <c r="AT1611" s="220" t="s">
        <v>205</v>
      </c>
      <c r="AU1611" s="220" t="s">
        <v>82</v>
      </c>
      <c r="AY1611" s="18" t="s">
        <v>203</v>
      </c>
      <c r="BE1611" s="221">
        <f>IF(N1611="základní",J1611,0)</f>
        <v>0</v>
      </c>
      <c r="BF1611" s="221">
        <f>IF(N1611="snížená",J1611,0)</f>
        <v>0</v>
      </c>
      <c r="BG1611" s="221">
        <f>IF(N1611="zákl. přenesená",J1611,0)</f>
        <v>0</v>
      </c>
      <c r="BH1611" s="221">
        <f>IF(N1611="sníž. přenesená",J1611,0)</f>
        <v>0</v>
      </c>
      <c r="BI1611" s="221">
        <f>IF(N1611="nulová",J1611,0)</f>
        <v>0</v>
      </c>
      <c r="BJ1611" s="18" t="s">
        <v>82</v>
      </c>
      <c r="BK1611" s="221">
        <f>ROUND(I1611*H1611,2)</f>
        <v>0</v>
      </c>
      <c r="BL1611" s="18" t="s">
        <v>209</v>
      </c>
      <c r="BM1611" s="220" t="s">
        <v>7173</v>
      </c>
    </row>
    <row r="1612" spans="1:65" s="13" customFormat="1" ht="11.25">
      <c r="B1612" s="222"/>
      <c r="C1612" s="223"/>
      <c r="D1612" s="224" t="s">
        <v>211</v>
      </c>
      <c r="E1612" s="225" t="s">
        <v>1</v>
      </c>
      <c r="F1612" s="226" t="s">
        <v>6703</v>
      </c>
      <c r="G1612" s="223"/>
      <c r="H1612" s="225" t="s">
        <v>1</v>
      </c>
      <c r="I1612" s="227"/>
      <c r="J1612" s="223"/>
      <c r="K1612" s="223"/>
      <c r="L1612" s="228"/>
      <c r="M1612" s="229"/>
      <c r="N1612" s="230"/>
      <c r="O1612" s="230"/>
      <c r="P1612" s="230"/>
      <c r="Q1612" s="230"/>
      <c r="R1612" s="230"/>
      <c r="S1612" s="230"/>
      <c r="T1612" s="231"/>
      <c r="AT1612" s="232" t="s">
        <v>211</v>
      </c>
      <c r="AU1612" s="232" t="s">
        <v>82</v>
      </c>
      <c r="AV1612" s="13" t="s">
        <v>82</v>
      </c>
      <c r="AW1612" s="13" t="s">
        <v>31</v>
      </c>
      <c r="AX1612" s="13" t="s">
        <v>75</v>
      </c>
      <c r="AY1612" s="232" t="s">
        <v>203</v>
      </c>
    </row>
    <row r="1613" spans="1:65" s="13" customFormat="1" ht="11.25">
      <c r="B1613" s="222"/>
      <c r="C1613" s="223"/>
      <c r="D1613" s="224" t="s">
        <v>211</v>
      </c>
      <c r="E1613" s="225" t="s">
        <v>1</v>
      </c>
      <c r="F1613" s="226" t="s">
        <v>7146</v>
      </c>
      <c r="G1613" s="223"/>
      <c r="H1613" s="225" t="s">
        <v>1</v>
      </c>
      <c r="I1613" s="227"/>
      <c r="J1613" s="223"/>
      <c r="K1613" s="223"/>
      <c r="L1613" s="228"/>
      <c r="M1613" s="229"/>
      <c r="N1613" s="230"/>
      <c r="O1613" s="230"/>
      <c r="P1613" s="230"/>
      <c r="Q1613" s="230"/>
      <c r="R1613" s="230"/>
      <c r="S1613" s="230"/>
      <c r="T1613" s="231"/>
      <c r="AT1613" s="232" t="s">
        <v>211</v>
      </c>
      <c r="AU1613" s="232" t="s">
        <v>82</v>
      </c>
      <c r="AV1613" s="13" t="s">
        <v>82</v>
      </c>
      <c r="AW1613" s="13" t="s">
        <v>31</v>
      </c>
      <c r="AX1613" s="13" t="s">
        <v>75</v>
      </c>
      <c r="AY1613" s="232" t="s">
        <v>203</v>
      </c>
    </row>
    <row r="1614" spans="1:65" s="14" customFormat="1" ht="11.25">
      <c r="B1614" s="233"/>
      <c r="C1614" s="234"/>
      <c r="D1614" s="224" t="s">
        <v>211</v>
      </c>
      <c r="E1614" s="235" t="s">
        <v>1</v>
      </c>
      <c r="F1614" s="236" t="s">
        <v>84</v>
      </c>
      <c r="G1614" s="234"/>
      <c r="H1614" s="237">
        <v>2</v>
      </c>
      <c r="I1614" s="238"/>
      <c r="J1614" s="234"/>
      <c r="K1614" s="234"/>
      <c r="L1614" s="239"/>
      <c r="M1614" s="240"/>
      <c r="N1614" s="241"/>
      <c r="O1614" s="241"/>
      <c r="P1614" s="241"/>
      <c r="Q1614" s="241"/>
      <c r="R1614" s="241"/>
      <c r="S1614" s="241"/>
      <c r="T1614" s="242"/>
      <c r="AT1614" s="243" t="s">
        <v>211</v>
      </c>
      <c r="AU1614" s="243" t="s">
        <v>82</v>
      </c>
      <c r="AV1614" s="14" t="s">
        <v>84</v>
      </c>
      <c r="AW1614" s="14" t="s">
        <v>31</v>
      </c>
      <c r="AX1614" s="14" t="s">
        <v>75</v>
      </c>
      <c r="AY1614" s="243" t="s">
        <v>203</v>
      </c>
    </row>
    <row r="1615" spans="1:65" s="15" customFormat="1" ht="11.25">
      <c r="B1615" s="261"/>
      <c r="C1615" s="262"/>
      <c r="D1615" s="224" t="s">
        <v>211</v>
      </c>
      <c r="E1615" s="263" t="s">
        <v>1</v>
      </c>
      <c r="F1615" s="264" t="s">
        <v>5614</v>
      </c>
      <c r="G1615" s="262"/>
      <c r="H1615" s="265">
        <v>2</v>
      </c>
      <c r="I1615" s="266"/>
      <c r="J1615" s="262"/>
      <c r="K1615" s="262"/>
      <c r="L1615" s="267"/>
      <c r="M1615" s="268"/>
      <c r="N1615" s="269"/>
      <c r="O1615" s="269"/>
      <c r="P1615" s="269"/>
      <c r="Q1615" s="269"/>
      <c r="R1615" s="269"/>
      <c r="S1615" s="269"/>
      <c r="T1615" s="270"/>
      <c r="AT1615" s="271" t="s">
        <v>211</v>
      </c>
      <c r="AU1615" s="271" t="s">
        <v>82</v>
      </c>
      <c r="AV1615" s="15" t="s">
        <v>209</v>
      </c>
      <c r="AW1615" s="15" t="s">
        <v>31</v>
      </c>
      <c r="AX1615" s="15" t="s">
        <v>82</v>
      </c>
      <c r="AY1615" s="271" t="s">
        <v>203</v>
      </c>
    </row>
    <row r="1616" spans="1:65" s="2" customFormat="1" ht="21.75" customHeight="1">
      <c r="A1616" s="35"/>
      <c r="B1616" s="36"/>
      <c r="C1616" s="209" t="s">
        <v>4051</v>
      </c>
      <c r="D1616" s="209" t="s">
        <v>205</v>
      </c>
      <c r="E1616" s="210" t="s">
        <v>7174</v>
      </c>
      <c r="F1616" s="211" t="s">
        <v>6702</v>
      </c>
      <c r="G1616" s="212" t="s">
        <v>208</v>
      </c>
      <c r="H1616" s="213">
        <v>2</v>
      </c>
      <c r="I1616" s="214"/>
      <c r="J1616" s="215">
        <f>ROUND(I1616*H1616,2)</f>
        <v>0</v>
      </c>
      <c r="K1616" s="211" t="s">
        <v>1</v>
      </c>
      <c r="L1616" s="40"/>
      <c r="M1616" s="216" t="s">
        <v>1</v>
      </c>
      <c r="N1616" s="217" t="s">
        <v>40</v>
      </c>
      <c r="O1616" s="72"/>
      <c r="P1616" s="218">
        <f>O1616*H1616</f>
        <v>0</v>
      </c>
      <c r="Q1616" s="218">
        <v>0</v>
      </c>
      <c r="R1616" s="218">
        <f>Q1616*H1616</f>
        <v>0</v>
      </c>
      <c r="S1616" s="218">
        <v>0</v>
      </c>
      <c r="T1616" s="219">
        <f>S1616*H1616</f>
        <v>0</v>
      </c>
      <c r="U1616" s="35"/>
      <c r="V1616" s="35"/>
      <c r="W1616" s="35"/>
      <c r="X1616" s="35"/>
      <c r="Y1616" s="35"/>
      <c r="Z1616" s="35"/>
      <c r="AA1616" s="35"/>
      <c r="AB1616" s="35"/>
      <c r="AC1616" s="35"/>
      <c r="AD1616" s="35"/>
      <c r="AE1616" s="35"/>
      <c r="AR1616" s="220" t="s">
        <v>209</v>
      </c>
      <c r="AT1616" s="220" t="s">
        <v>205</v>
      </c>
      <c r="AU1616" s="220" t="s">
        <v>82</v>
      </c>
      <c r="AY1616" s="18" t="s">
        <v>203</v>
      </c>
      <c r="BE1616" s="221">
        <f>IF(N1616="základní",J1616,0)</f>
        <v>0</v>
      </c>
      <c r="BF1616" s="221">
        <f>IF(N1616="snížená",J1616,0)</f>
        <v>0</v>
      </c>
      <c r="BG1616" s="221">
        <f>IF(N1616="zákl. přenesená",J1616,0)</f>
        <v>0</v>
      </c>
      <c r="BH1616" s="221">
        <f>IF(N1616="sníž. přenesená",J1616,0)</f>
        <v>0</v>
      </c>
      <c r="BI1616" s="221">
        <f>IF(N1616="nulová",J1616,0)</f>
        <v>0</v>
      </c>
      <c r="BJ1616" s="18" t="s">
        <v>82</v>
      </c>
      <c r="BK1616" s="221">
        <f>ROUND(I1616*H1616,2)</f>
        <v>0</v>
      </c>
      <c r="BL1616" s="18" t="s">
        <v>209</v>
      </c>
      <c r="BM1616" s="220" t="s">
        <v>7175</v>
      </c>
    </row>
    <row r="1617" spans="1:65" s="13" customFormat="1" ht="11.25">
      <c r="B1617" s="222"/>
      <c r="C1617" s="223"/>
      <c r="D1617" s="224" t="s">
        <v>211</v>
      </c>
      <c r="E1617" s="225" t="s">
        <v>1</v>
      </c>
      <c r="F1617" s="226" t="s">
        <v>6703</v>
      </c>
      <c r="G1617" s="223"/>
      <c r="H1617" s="225" t="s">
        <v>1</v>
      </c>
      <c r="I1617" s="227"/>
      <c r="J1617" s="223"/>
      <c r="K1617" s="223"/>
      <c r="L1617" s="228"/>
      <c r="M1617" s="229"/>
      <c r="N1617" s="230"/>
      <c r="O1617" s="230"/>
      <c r="P1617" s="230"/>
      <c r="Q1617" s="230"/>
      <c r="R1617" s="230"/>
      <c r="S1617" s="230"/>
      <c r="T1617" s="231"/>
      <c r="AT1617" s="232" t="s">
        <v>211</v>
      </c>
      <c r="AU1617" s="232" t="s">
        <v>82</v>
      </c>
      <c r="AV1617" s="13" t="s">
        <v>82</v>
      </c>
      <c r="AW1617" s="13" t="s">
        <v>31</v>
      </c>
      <c r="AX1617" s="13" t="s">
        <v>75</v>
      </c>
      <c r="AY1617" s="232" t="s">
        <v>203</v>
      </c>
    </row>
    <row r="1618" spans="1:65" s="13" customFormat="1" ht="11.25">
      <c r="B1618" s="222"/>
      <c r="C1618" s="223"/>
      <c r="D1618" s="224" t="s">
        <v>211</v>
      </c>
      <c r="E1618" s="225" t="s">
        <v>1</v>
      </c>
      <c r="F1618" s="226" t="s">
        <v>6704</v>
      </c>
      <c r="G1618" s="223"/>
      <c r="H1618" s="225" t="s">
        <v>1</v>
      </c>
      <c r="I1618" s="227"/>
      <c r="J1618" s="223"/>
      <c r="K1618" s="223"/>
      <c r="L1618" s="228"/>
      <c r="M1618" s="229"/>
      <c r="N1618" s="230"/>
      <c r="O1618" s="230"/>
      <c r="P1618" s="230"/>
      <c r="Q1618" s="230"/>
      <c r="R1618" s="230"/>
      <c r="S1618" s="230"/>
      <c r="T1618" s="231"/>
      <c r="AT1618" s="232" t="s">
        <v>211</v>
      </c>
      <c r="AU1618" s="232" t="s">
        <v>82</v>
      </c>
      <c r="AV1618" s="13" t="s">
        <v>82</v>
      </c>
      <c r="AW1618" s="13" t="s">
        <v>31</v>
      </c>
      <c r="AX1618" s="13" t="s">
        <v>75</v>
      </c>
      <c r="AY1618" s="232" t="s">
        <v>203</v>
      </c>
    </row>
    <row r="1619" spans="1:65" s="13" customFormat="1" ht="11.25">
      <c r="B1619" s="222"/>
      <c r="C1619" s="223"/>
      <c r="D1619" s="224" t="s">
        <v>211</v>
      </c>
      <c r="E1619" s="225" t="s">
        <v>1</v>
      </c>
      <c r="F1619" s="226" t="s">
        <v>6705</v>
      </c>
      <c r="G1619" s="223"/>
      <c r="H1619" s="225" t="s">
        <v>1</v>
      </c>
      <c r="I1619" s="227"/>
      <c r="J1619" s="223"/>
      <c r="K1619" s="223"/>
      <c r="L1619" s="228"/>
      <c r="M1619" s="229"/>
      <c r="N1619" s="230"/>
      <c r="O1619" s="230"/>
      <c r="P1619" s="230"/>
      <c r="Q1619" s="230"/>
      <c r="R1619" s="230"/>
      <c r="S1619" s="230"/>
      <c r="T1619" s="231"/>
      <c r="AT1619" s="232" t="s">
        <v>211</v>
      </c>
      <c r="AU1619" s="232" t="s">
        <v>82</v>
      </c>
      <c r="AV1619" s="13" t="s">
        <v>82</v>
      </c>
      <c r="AW1619" s="13" t="s">
        <v>31</v>
      </c>
      <c r="AX1619" s="13" t="s">
        <v>75</v>
      </c>
      <c r="AY1619" s="232" t="s">
        <v>203</v>
      </c>
    </row>
    <row r="1620" spans="1:65" s="13" customFormat="1" ht="11.25">
      <c r="B1620" s="222"/>
      <c r="C1620" s="223"/>
      <c r="D1620" s="224" t="s">
        <v>211</v>
      </c>
      <c r="E1620" s="225" t="s">
        <v>1</v>
      </c>
      <c r="F1620" s="226" t="s">
        <v>7146</v>
      </c>
      <c r="G1620" s="223"/>
      <c r="H1620" s="225" t="s">
        <v>1</v>
      </c>
      <c r="I1620" s="227"/>
      <c r="J1620" s="223"/>
      <c r="K1620" s="223"/>
      <c r="L1620" s="228"/>
      <c r="M1620" s="229"/>
      <c r="N1620" s="230"/>
      <c r="O1620" s="230"/>
      <c r="P1620" s="230"/>
      <c r="Q1620" s="230"/>
      <c r="R1620" s="230"/>
      <c r="S1620" s="230"/>
      <c r="T1620" s="231"/>
      <c r="AT1620" s="232" t="s">
        <v>211</v>
      </c>
      <c r="AU1620" s="232" t="s">
        <v>82</v>
      </c>
      <c r="AV1620" s="13" t="s">
        <v>82</v>
      </c>
      <c r="AW1620" s="13" t="s">
        <v>31</v>
      </c>
      <c r="AX1620" s="13" t="s">
        <v>75</v>
      </c>
      <c r="AY1620" s="232" t="s">
        <v>203</v>
      </c>
    </row>
    <row r="1621" spans="1:65" s="14" customFormat="1" ht="11.25">
      <c r="B1621" s="233"/>
      <c r="C1621" s="234"/>
      <c r="D1621" s="224" t="s">
        <v>211</v>
      </c>
      <c r="E1621" s="235" t="s">
        <v>1</v>
      </c>
      <c r="F1621" s="236" t="s">
        <v>84</v>
      </c>
      <c r="G1621" s="234"/>
      <c r="H1621" s="237">
        <v>2</v>
      </c>
      <c r="I1621" s="238"/>
      <c r="J1621" s="234"/>
      <c r="K1621" s="234"/>
      <c r="L1621" s="239"/>
      <c r="M1621" s="240"/>
      <c r="N1621" s="241"/>
      <c r="O1621" s="241"/>
      <c r="P1621" s="241"/>
      <c r="Q1621" s="241"/>
      <c r="R1621" s="241"/>
      <c r="S1621" s="241"/>
      <c r="T1621" s="242"/>
      <c r="AT1621" s="243" t="s">
        <v>211</v>
      </c>
      <c r="AU1621" s="243" t="s">
        <v>82</v>
      </c>
      <c r="AV1621" s="14" t="s">
        <v>84</v>
      </c>
      <c r="AW1621" s="14" t="s">
        <v>31</v>
      </c>
      <c r="AX1621" s="14" t="s">
        <v>75</v>
      </c>
      <c r="AY1621" s="243" t="s">
        <v>203</v>
      </c>
    </row>
    <row r="1622" spans="1:65" s="15" customFormat="1" ht="11.25">
      <c r="B1622" s="261"/>
      <c r="C1622" s="262"/>
      <c r="D1622" s="224" t="s">
        <v>211</v>
      </c>
      <c r="E1622" s="263" t="s">
        <v>1</v>
      </c>
      <c r="F1622" s="264" t="s">
        <v>5614</v>
      </c>
      <c r="G1622" s="262"/>
      <c r="H1622" s="265">
        <v>2</v>
      </c>
      <c r="I1622" s="266"/>
      <c r="J1622" s="262"/>
      <c r="K1622" s="262"/>
      <c r="L1622" s="267"/>
      <c r="M1622" s="268"/>
      <c r="N1622" s="269"/>
      <c r="O1622" s="269"/>
      <c r="P1622" s="269"/>
      <c r="Q1622" s="269"/>
      <c r="R1622" s="269"/>
      <c r="S1622" s="269"/>
      <c r="T1622" s="270"/>
      <c r="AT1622" s="271" t="s">
        <v>211</v>
      </c>
      <c r="AU1622" s="271" t="s">
        <v>82</v>
      </c>
      <c r="AV1622" s="15" t="s">
        <v>209</v>
      </c>
      <c r="AW1622" s="15" t="s">
        <v>31</v>
      </c>
      <c r="AX1622" s="15" t="s">
        <v>82</v>
      </c>
      <c r="AY1622" s="271" t="s">
        <v>203</v>
      </c>
    </row>
    <row r="1623" spans="1:65" s="2" customFormat="1" ht="21.75" customHeight="1">
      <c r="A1623" s="35"/>
      <c r="B1623" s="36"/>
      <c r="C1623" s="209" t="s">
        <v>4055</v>
      </c>
      <c r="D1623" s="209" t="s">
        <v>205</v>
      </c>
      <c r="E1623" s="210" t="s">
        <v>7176</v>
      </c>
      <c r="F1623" s="211" t="s">
        <v>6707</v>
      </c>
      <c r="G1623" s="212" t="s">
        <v>208</v>
      </c>
      <c r="H1623" s="213">
        <v>2</v>
      </c>
      <c r="I1623" s="214"/>
      <c r="J1623" s="215">
        <f>ROUND(I1623*H1623,2)</f>
        <v>0</v>
      </c>
      <c r="K1623" s="211" t="s">
        <v>1</v>
      </c>
      <c r="L1623" s="40"/>
      <c r="M1623" s="216" t="s">
        <v>1</v>
      </c>
      <c r="N1623" s="217" t="s">
        <v>40</v>
      </c>
      <c r="O1623" s="72"/>
      <c r="P1623" s="218">
        <f>O1623*H1623</f>
        <v>0</v>
      </c>
      <c r="Q1623" s="218">
        <v>0</v>
      </c>
      <c r="R1623" s="218">
        <f>Q1623*H1623</f>
        <v>0</v>
      </c>
      <c r="S1623" s="218">
        <v>0</v>
      </c>
      <c r="T1623" s="219">
        <f>S1623*H1623</f>
        <v>0</v>
      </c>
      <c r="U1623" s="35"/>
      <c r="V1623" s="35"/>
      <c r="W1623" s="35"/>
      <c r="X1623" s="35"/>
      <c r="Y1623" s="35"/>
      <c r="Z1623" s="35"/>
      <c r="AA1623" s="35"/>
      <c r="AB1623" s="35"/>
      <c r="AC1623" s="35"/>
      <c r="AD1623" s="35"/>
      <c r="AE1623" s="35"/>
      <c r="AR1623" s="220" t="s">
        <v>209</v>
      </c>
      <c r="AT1623" s="220" t="s">
        <v>205</v>
      </c>
      <c r="AU1623" s="220" t="s">
        <v>82</v>
      </c>
      <c r="AY1623" s="18" t="s">
        <v>203</v>
      </c>
      <c r="BE1623" s="221">
        <f>IF(N1623="základní",J1623,0)</f>
        <v>0</v>
      </c>
      <c r="BF1623" s="221">
        <f>IF(N1623="snížená",J1623,0)</f>
        <v>0</v>
      </c>
      <c r="BG1623" s="221">
        <f>IF(N1623="zákl. přenesená",J1623,0)</f>
        <v>0</v>
      </c>
      <c r="BH1623" s="221">
        <f>IF(N1623="sníž. přenesená",J1623,0)</f>
        <v>0</v>
      </c>
      <c r="BI1623" s="221">
        <f>IF(N1623="nulová",J1623,0)</f>
        <v>0</v>
      </c>
      <c r="BJ1623" s="18" t="s">
        <v>82</v>
      </c>
      <c r="BK1623" s="221">
        <f>ROUND(I1623*H1623,2)</f>
        <v>0</v>
      </c>
      <c r="BL1623" s="18" t="s">
        <v>209</v>
      </c>
      <c r="BM1623" s="220" t="s">
        <v>7177</v>
      </c>
    </row>
    <row r="1624" spans="1:65" s="13" customFormat="1" ht="11.25">
      <c r="B1624" s="222"/>
      <c r="C1624" s="223"/>
      <c r="D1624" s="224" t="s">
        <v>211</v>
      </c>
      <c r="E1624" s="225" t="s">
        <v>1</v>
      </c>
      <c r="F1624" s="226" t="s">
        <v>6703</v>
      </c>
      <c r="G1624" s="223"/>
      <c r="H1624" s="225" t="s">
        <v>1</v>
      </c>
      <c r="I1624" s="227"/>
      <c r="J1624" s="223"/>
      <c r="K1624" s="223"/>
      <c r="L1624" s="228"/>
      <c r="M1624" s="229"/>
      <c r="N1624" s="230"/>
      <c r="O1624" s="230"/>
      <c r="P1624" s="230"/>
      <c r="Q1624" s="230"/>
      <c r="R1624" s="230"/>
      <c r="S1624" s="230"/>
      <c r="T1624" s="231"/>
      <c r="AT1624" s="232" t="s">
        <v>211</v>
      </c>
      <c r="AU1624" s="232" t="s">
        <v>82</v>
      </c>
      <c r="AV1624" s="13" t="s">
        <v>82</v>
      </c>
      <c r="AW1624" s="13" t="s">
        <v>31</v>
      </c>
      <c r="AX1624" s="13" t="s">
        <v>75</v>
      </c>
      <c r="AY1624" s="232" t="s">
        <v>203</v>
      </c>
    </row>
    <row r="1625" spans="1:65" s="13" customFormat="1" ht="11.25">
      <c r="B1625" s="222"/>
      <c r="C1625" s="223"/>
      <c r="D1625" s="224" t="s">
        <v>211</v>
      </c>
      <c r="E1625" s="225" t="s">
        <v>1</v>
      </c>
      <c r="F1625" s="226" t="s">
        <v>7146</v>
      </c>
      <c r="G1625" s="223"/>
      <c r="H1625" s="225" t="s">
        <v>1</v>
      </c>
      <c r="I1625" s="227"/>
      <c r="J1625" s="223"/>
      <c r="K1625" s="223"/>
      <c r="L1625" s="228"/>
      <c r="M1625" s="229"/>
      <c r="N1625" s="230"/>
      <c r="O1625" s="230"/>
      <c r="P1625" s="230"/>
      <c r="Q1625" s="230"/>
      <c r="R1625" s="230"/>
      <c r="S1625" s="230"/>
      <c r="T1625" s="231"/>
      <c r="AT1625" s="232" t="s">
        <v>211</v>
      </c>
      <c r="AU1625" s="232" t="s">
        <v>82</v>
      </c>
      <c r="AV1625" s="13" t="s">
        <v>82</v>
      </c>
      <c r="AW1625" s="13" t="s">
        <v>31</v>
      </c>
      <c r="AX1625" s="13" t="s">
        <v>75</v>
      </c>
      <c r="AY1625" s="232" t="s">
        <v>203</v>
      </c>
    </row>
    <row r="1626" spans="1:65" s="14" customFormat="1" ht="11.25">
      <c r="B1626" s="233"/>
      <c r="C1626" s="234"/>
      <c r="D1626" s="224" t="s">
        <v>211</v>
      </c>
      <c r="E1626" s="235" t="s">
        <v>1</v>
      </c>
      <c r="F1626" s="236" t="s">
        <v>84</v>
      </c>
      <c r="G1626" s="234"/>
      <c r="H1626" s="237">
        <v>2</v>
      </c>
      <c r="I1626" s="238"/>
      <c r="J1626" s="234"/>
      <c r="K1626" s="234"/>
      <c r="L1626" s="239"/>
      <c r="M1626" s="240"/>
      <c r="N1626" s="241"/>
      <c r="O1626" s="241"/>
      <c r="P1626" s="241"/>
      <c r="Q1626" s="241"/>
      <c r="R1626" s="241"/>
      <c r="S1626" s="241"/>
      <c r="T1626" s="242"/>
      <c r="AT1626" s="243" t="s">
        <v>211</v>
      </c>
      <c r="AU1626" s="243" t="s">
        <v>82</v>
      </c>
      <c r="AV1626" s="14" t="s">
        <v>84</v>
      </c>
      <c r="AW1626" s="14" t="s">
        <v>31</v>
      </c>
      <c r="AX1626" s="14" t="s">
        <v>75</v>
      </c>
      <c r="AY1626" s="243" t="s">
        <v>203</v>
      </c>
    </row>
    <row r="1627" spans="1:65" s="15" customFormat="1" ht="11.25">
      <c r="B1627" s="261"/>
      <c r="C1627" s="262"/>
      <c r="D1627" s="224" t="s">
        <v>211</v>
      </c>
      <c r="E1627" s="263" t="s">
        <v>1</v>
      </c>
      <c r="F1627" s="264" t="s">
        <v>5614</v>
      </c>
      <c r="G1627" s="262"/>
      <c r="H1627" s="265">
        <v>2</v>
      </c>
      <c r="I1627" s="266"/>
      <c r="J1627" s="262"/>
      <c r="K1627" s="262"/>
      <c r="L1627" s="267"/>
      <c r="M1627" s="268"/>
      <c r="N1627" s="269"/>
      <c r="O1627" s="269"/>
      <c r="P1627" s="269"/>
      <c r="Q1627" s="269"/>
      <c r="R1627" s="269"/>
      <c r="S1627" s="269"/>
      <c r="T1627" s="270"/>
      <c r="AT1627" s="271" t="s">
        <v>211</v>
      </c>
      <c r="AU1627" s="271" t="s">
        <v>82</v>
      </c>
      <c r="AV1627" s="15" t="s">
        <v>209</v>
      </c>
      <c r="AW1627" s="15" t="s">
        <v>31</v>
      </c>
      <c r="AX1627" s="15" t="s">
        <v>82</v>
      </c>
      <c r="AY1627" s="271" t="s">
        <v>203</v>
      </c>
    </row>
    <row r="1628" spans="1:65" s="2" customFormat="1" ht="21.75" customHeight="1">
      <c r="A1628" s="35"/>
      <c r="B1628" s="36"/>
      <c r="C1628" s="209" t="s">
        <v>4059</v>
      </c>
      <c r="D1628" s="209" t="s">
        <v>205</v>
      </c>
      <c r="E1628" s="210" t="s">
        <v>7178</v>
      </c>
      <c r="F1628" s="211" t="s">
        <v>6715</v>
      </c>
      <c r="G1628" s="212" t="s">
        <v>208</v>
      </c>
      <c r="H1628" s="213">
        <v>2</v>
      </c>
      <c r="I1628" s="214"/>
      <c r="J1628" s="215">
        <f>ROUND(I1628*H1628,2)</f>
        <v>0</v>
      </c>
      <c r="K1628" s="211" t="s">
        <v>1</v>
      </c>
      <c r="L1628" s="40"/>
      <c r="M1628" s="216" t="s">
        <v>1</v>
      </c>
      <c r="N1628" s="217" t="s">
        <v>40</v>
      </c>
      <c r="O1628" s="72"/>
      <c r="P1628" s="218">
        <f>O1628*H1628</f>
        <v>0</v>
      </c>
      <c r="Q1628" s="218">
        <v>0</v>
      </c>
      <c r="R1628" s="218">
        <f>Q1628*H1628</f>
        <v>0</v>
      </c>
      <c r="S1628" s="218">
        <v>0</v>
      </c>
      <c r="T1628" s="219">
        <f>S1628*H1628</f>
        <v>0</v>
      </c>
      <c r="U1628" s="35"/>
      <c r="V1628" s="35"/>
      <c r="W1628" s="35"/>
      <c r="X1628" s="35"/>
      <c r="Y1628" s="35"/>
      <c r="Z1628" s="35"/>
      <c r="AA1628" s="35"/>
      <c r="AB1628" s="35"/>
      <c r="AC1628" s="35"/>
      <c r="AD1628" s="35"/>
      <c r="AE1628" s="35"/>
      <c r="AR1628" s="220" t="s">
        <v>209</v>
      </c>
      <c r="AT1628" s="220" t="s">
        <v>205</v>
      </c>
      <c r="AU1628" s="220" t="s">
        <v>82</v>
      </c>
      <c r="AY1628" s="18" t="s">
        <v>203</v>
      </c>
      <c r="BE1628" s="221">
        <f>IF(N1628="základní",J1628,0)</f>
        <v>0</v>
      </c>
      <c r="BF1628" s="221">
        <f>IF(N1628="snížená",J1628,0)</f>
        <v>0</v>
      </c>
      <c r="BG1628" s="221">
        <f>IF(N1628="zákl. přenesená",J1628,0)</f>
        <v>0</v>
      </c>
      <c r="BH1628" s="221">
        <f>IF(N1628="sníž. přenesená",J1628,0)</f>
        <v>0</v>
      </c>
      <c r="BI1628" s="221">
        <f>IF(N1628="nulová",J1628,0)</f>
        <v>0</v>
      </c>
      <c r="BJ1628" s="18" t="s">
        <v>82</v>
      </c>
      <c r="BK1628" s="221">
        <f>ROUND(I1628*H1628,2)</f>
        <v>0</v>
      </c>
      <c r="BL1628" s="18" t="s">
        <v>209</v>
      </c>
      <c r="BM1628" s="220" t="s">
        <v>7179</v>
      </c>
    </row>
    <row r="1629" spans="1:65" s="13" customFormat="1" ht="11.25">
      <c r="B1629" s="222"/>
      <c r="C1629" s="223"/>
      <c r="D1629" s="224" t="s">
        <v>211</v>
      </c>
      <c r="E1629" s="225" t="s">
        <v>1</v>
      </c>
      <c r="F1629" s="226" t="s">
        <v>6703</v>
      </c>
      <c r="G1629" s="223"/>
      <c r="H1629" s="225" t="s">
        <v>1</v>
      </c>
      <c r="I1629" s="227"/>
      <c r="J1629" s="223"/>
      <c r="K1629" s="223"/>
      <c r="L1629" s="228"/>
      <c r="M1629" s="229"/>
      <c r="N1629" s="230"/>
      <c r="O1629" s="230"/>
      <c r="P1629" s="230"/>
      <c r="Q1629" s="230"/>
      <c r="R1629" s="230"/>
      <c r="S1629" s="230"/>
      <c r="T1629" s="231"/>
      <c r="AT1629" s="232" t="s">
        <v>211</v>
      </c>
      <c r="AU1629" s="232" t="s">
        <v>82</v>
      </c>
      <c r="AV1629" s="13" t="s">
        <v>82</v>
      </c>
      <c r="AW1629" s="13" t="s">
        <v>31</v>
      </c>
      <c r="AX1629" s="13" t="s">
        <v>75</v>
      </c>
      <c r="AY1629" s="232" t="s">
        <v>203</v>
      </c>
    </row>
    <row r="1630" spans="1:65" s="13" customFormat="1" ht="11.25">
      <c r="B1630" s="222"/>
      <c r="C1630" s="223"/>
      <c r="D1630" s="224" t="s">
        <v>211</v>
      </c>
      <c r="E1630" s="225" t="s">
        <v>1</v>
      </c>
      <c r="F1630" s="226" t="s">
        <v>6704</v>
      </c>
      <c r="G1630" s="223"/>
      <c r="H1630" s="225" t="s">
        <v>1</v>
      </c>
      <c r="I1630" s="227"/>
      <c r="J1630" s="223"/>
      <c r="K1630" s="223"/>
      <c r="L1630" s="228"/>
      <c r="M1630" s="229"/>
      <c r="N1630" s="230"/>
      <c r="O1630" s="230"/>
      <c r="P1630" s="230"/>
      <c r="Q1630" s="230"/>
      <c r="R1630" s="230"/>
      <c r="S1630" s="230"/>
      <c r="T1630" s="231"/>
      <c r="AT1630" s="232" t="s">
        <v>211</v>
      </c>
      <c r="AU1630" s="232" t="s">
        <v>82</v>
      </c>
      <c r="AV1630" s="13" t="s">
        <v>82</v>
      </c>
      <c r="AW1630" s="13" t="s">
        <v>31</v>
      </c>
      <c r="AX1630" s="13" t="s">
        <v>75</v>
      </c>
      <c r="AY1630" s="232" t="s">
        <v>203</v>
      </c>
    </row>
    <row r="1631" spans="1:65" s="13" customFormat="1" ht="11.25">
      <c r="B1631" s="222"/>
      <c r="C1631" s="223"/>
      <c r="D1631" s="224" t="s">
        <v>211</v>
      </c>
      <c r="E1631" s="225" t="s">
        <v>1</v>
      </c>
      <c r="F1631" s="226" t="s">
        <v>6705</v>
      </c>
      <c r="G1631" s="223"/>
      <c r="H1631" s="225" t="s">
        <v>1</v>
      </c>
      <c r="I1631" s="227"/>
      <c r="J1631" s="223"/>
      <c r="K1631" s="223"/>
      <c r="L1631" s="228"/>
      <c r="M1631" s="229"/>
      <c r="N1631" s="230"/>
      <c r="O1631" s="230"/>
      <c r="P1631" s="230"/>
      <c r="Q1631" s="230"/>
      <c r="R1631" s="230"/>
      <c r="S1631" s="230"/>
      <c r="T1631" s="231"/>
      <c r="AT1631" s="232" t="s">
        <v>211</v>
      </c>
      <c r="AU1631" s="232" t="s">
        <v>82</v>
      </c>
      <c r="AV1631" s="13" t="s">
        <v>82</v>
      </c>
      <c r="AW1631" s="13" t="s">
        <v>31</v>
      </c>
      <c r="AX1631" s="13" t="s">
        <v>75</v>
      </c>
      <c r="AY1631" s="232" t="s">
        <v>203</v>
      </c>
    </row>
    <row r="1632" spans="1:65" s="13" customFormat="1" ht="11.25">
      <c r="B1632" s="222"/>
      <c r="C1632" s="223"/>
      <c r="D1632" s="224" t="s">
        <v>211</v>
      </c>
      <c r="E1632" s="225" t="s">
        <v>1</v>
      </c>
      <c r="F1632" s="226" t="s">
        <v>7146</v>
      </c>
      <c r="G1632" s="223"/>
      <c r="H1632" s="225" t="s">
        <v>1</v>
      </c>
      <c r="I1632" s="227"/>
      <c r="J1632" s="223"/>
      <c r="K1632" s="223"/>
      <c r="L1632" s="228"/>
      <c r="M1632" s="229"/>
      <c r="N1632" s="230"/>
      <c r="O1632" s="230"/>
      <c r="P1632" s="230"/>
      <c r="Q1632" s="230"/>
      <c r="R1632" s="230"/>
      <c r="S1632" s="230"/>
      <c r="T1632" s="231"/>
      <c r="AT1632" s="232" t="s">
        <v>211</v>
      </c>
      <c r="AU1632" s="232" t="s">
        <v>82</v>
      </c>
      <c r="AV1632" s="13" t="s">
        <v>82</v>
      </c>
      <c r="AW1632" s="13" t="s">
        <v>31</v>
      </c>
      <c r="AX1632" s="13" t="s">
        <v>75</v>
      </c>
      <c r="AY1632" s="232" t="s">
        <v>203</v>
      </c>
    </row>
    <row r="1633" spans="1:65" s="14" customFormat="1" ht="11.25">
      <c r="B1633" s="233"/>
      <c r="C1633" s="234"/>
      <c r="D1633" s="224" t="s">
        <v>211</v>
      </c>
      <c r="E1633" s="235" t="s">
        <v>1</v>
      </c>
      <c r="F1633" s="236" t="s">
        <v>84</v>
      </c>
      <c r="G1633" s="234"/>
      <c r="H1633" s="237">
        <v>2</v>
      </c>
      <c r="I1633" s="238"/>
      <c r="J1633" s="234"/>
      <c r="K1633" s="234"/>
      <c r="L1633" s="239"/>
      <c r="M1633" s="240"/>
      <c r="N1633" s="241"/>
      <c r="O1633" s="241"/>
      <c r="P1633" s="241"/>
      <c r="Q1633" s="241"/>
      <c r="R1633" s="241"/>
      <c r="S1633" s="241"/>
      <c r="T1633" s="242"/>
      <c r="AT1633" s="243" t="s">
        <v>211</v>
      </c>
      <c r="AU1633" s="243" t="s">
        <v>82</v>
      </c>
      <c r="AV1633" s="14" t="s">
        <v>84</v>
      </c>
      <c r="AW1633" s="14" t="s">
        <v>31</v>
      </c>
      <c r="AX1633" s="14" t="s">
        <v>75</v>
      </c>
      <c r="AY1633" s="243" t="s">
        <v>203</v>
      </c>
    </row>
    <row r="1634" spans="1:65" s="15" customFormat="1" ht="11.25">
      <c r="B1634" s="261"/>
      <c r="C1634" s="262"/>
      <c r="D1634" s="224" t="s">
        <v>211</v>
      </c>
      <c r="E1634" s="263" t="s">
        <v>1</v>
      </c>
      <c r="F1634" s="264" t="s">
        <v>5614</v>
      </c>
      <c r="G1634" s="262"/>
      <c r="H1634" s="265">
        <v>2</v>
      </c>
      <c r="I1634" s="266"/>
      <c r="J1634" s="262"/>
      <c r="K1634" s="262"/>
      <c r="L1634" s="267"/>
      <c r="M1634" s="268"/>
      <c r="N1634" s="269"/>
      <c r="O1634" s="269"/>
      <c r="P1634" s="269"/>
      <c r="Q1634" s="269"/>
      <c r="R1634" s="269"/>
      <c r="S1634" s="269"/>
      <c r="T1634" s="270"/>
      <c r="AT1634" s="271" t="s">
        <v>211</v>
      </c>
      <c r="AU1634" s="271" t="s">
        <v>82</v>
      </c>
      <c r="AV1634" s="15" t="s">
        <v>209</v>
      </c>
      <c r="AW1634" s="15" t="s">
        <v>31</v>
      </c>
      <c r="AX1634" s="15" t="s">
        <v>82</v>
      </c>
      <c r="AY1634" s="271" t="s">
        <v>203</v>
      </c>
    </row>
    <row r="1635" spans="1:65" s="2" customFormat="1" ht="21.75" customHeight="1">
      <c r="A1635" s="35"/>
      <c r="B1635" s="36"/>
      <c r="C1635" s="209" t="s">
        <v>4066</v>
      </c>
      <c r="D1635" s="209" t="s">
        <v>205</v>
      </c>
      <c r="E1635" s="210" t="s">
        <v>7180</v>
      </c>
      <c r="F1635" s="211" t="s">
        <v>6886</v>
      </c>
      <c r="G1635" s="212" t="s">
        <v>208</v>
      </c>
      <c r="H1635" s="213">
        <v>2</v>
      </c>
      <c r="I1635" s="214"/>
      <c r="J1635" s="215">
        <f>ROUND(I1635*H1635,2)</f>
        <v>0</v>
      </c>
      <c r="K1635" s="211" t="s">
        <v>1</v>
      </c>
      <c r="L1635" s="40"/>
      <c r="M1635" s="216" t="s">
        <v>1</v>
      </c>
      <c r="N1635" s="217" t="s">
        <v>40</v>
      </c>
      <c r="O1635" s="72"/>
      <c r="P1635" s="218">
        <f>O1635*H1635</f>
        <v>0</v>
      </c>
      <c r="Q1635" s="218">
        <v>0</v>
      </c>
      <c r="R1635" s="218">
        <f>Q1635*H1635</f>
        <v>0</v>
      </c>
      <c r="S1635" s="218">
        <v>0</v>
      </c>
      <c r="T1635" s="219">
        <f>S1635*H1635</f>
        <v>0</v>
      </c>
      <c r="U1635" s="35"/>
      <c r="V1635" s="35"/>
      <c r="W1635" s="35"/>
      <c r="X1635" s="35"/>
      <c r="Y1635" s="35"/>
      <c r="Z1635" s="35"/>
      <c r="AA1635" s="35"/>
      <c r="AB1635" s="35"/>
      <c r="AC1635" s="35"/>
      <c r="AD1635" s="35"/>
      <c r="AE1635" s="35"/>
      <c r="AR1635" s="220" t="s">
        <v>209</v>
      </c>
      <c r="AT1635" s="220" t="s">
        <v>205</v>
      </c>
      <c r="AU1635" s="220" t="s">
        <v>82</v>
      </c>
      <c r="AY1635" s="18" t="s">
        <v>203</v>
      </c>
      <c r="BE1635" s="221">
        <f>IF(N1635="základní",J1635,0)</f>
        <v>0</v>
      </c>
      <c r="BF1635" s="221">
        <f>IF(N1635="snížená",J1635,0)</f>
        <v>0</v>
      </c>
      <c r="BG1635" s="221">
        <f>IF(N1635="zákl. přenesená",J1635,0)</f>
        <v>0</v>
      </c>
      <c r="BH1635" s="221">
        <f>IF(N1635="sníž. přenesená",J1635,0)</f>
        <v>0</v>
      </c>
      <c r="BI1635" s="221">
        <f>IF(N1635="nulová",J1635,0)</f>
        <v>0</v>
      </c>
      <c r="BJ1635" s="18" t="s">
        <v>82</v>
      </c>
      <c r="BK1635" s="221">
        <f>ROUND(I1635*H1635,2)</f>
        <v>0</v>
      </c>
      <c r="BL1635" s="18" t="s">
        <v>209</v>
      </c>
      <c r="BM1635" s="220" t="s">
        <v>7181</v>
      </c>
    </row>
    <row r="1636" spans="1:65" s="13" customFormat="1" ht="11.25">
      <c r="B1636" s="222"/>
      <c r="C1636" s="223"/>
      <c r="D1636" s="224" t="s">
        <v>211</v>
      </c>
      <c r="E1636" s="225" t="s">
        <v>1</v>
      </c>
      <c r="F1636" s="226" t="s">
        <v>6703</v>
      </c>
      <c r="G1636" s="223"/>
      <c r="H1636" s="225" t="s">
        <v>1</v>
      </c>
      <c r="I1636" s="227"/>
      <c r="J1636" s="223"/>
      <c r="K1636" s="223"/>
      <c r="L1636" s="228"/>
      <c r="M1636" s="229"/>
      <c r="N1636" s="230"/>
      <c r="O1636" s="230"/>
      <c r="P1636" s="230"/>
      <c r="Q1636" s="230"/>
      <c r="R1636" s="230"/>
      <c r="S1636" s="230"/>
      <c r="T1636" s="231"/>
      <c r="AT1636" s="232" t="s">
        <v>211</v>
      </c>
      <c r="AU1636" s="232" t="s">
        <v>82</v>
      </c>
      <c r="AV1636" s="13" t="s">
        <v>82</v>
      </c>
      <c r="AW1636" s="13" t="s">
        <v>31</v>
      </c>
      <c r="AX1636" s="13" t="s">
        <v>75</v>
      </c>
      <c r="AY1636" s="232" t="s">
        <v>203</v>
      </c>
    </row>
    <row r="1637" spans="1:65" s="13" customFormat="1" ht="11.25">
      <c r="B1637" s="222"/>
      <c r="C1637" s="223"/>
      <c r="D1637" s="224" t="s">
        <v>211</v>
      </c>
      <c r="E1637" s="225" t="s">
        <v>1</v>
      </c>
      <c r="F1637" s="226" t="s">
        <v>7146</v>
      </c>
      <c r="G1637" s="223"/>
      <c r="H1637" s="225" t="s">
        <v>1</v>
      </c>
      <c r="I1637" s="227"/>
      <c r="J1637" s="223"/>
      <c r="K1637" s="223"/>
      <c r="L1637" s="228"/>
      <c r="M1637" s="229"/>
      <c r="N1637" s="230"/>
      <c r="O1637" s="230"/>
      <c r="P1637" s="230"/>
      <c r="Q1637" s="230"/>
      <c r="R1637" s="230"/>
      <c r="S1637" s="230"/>
      <c r="T1637" s="231"/>
      <c r="AT1637" s="232" t="s">
        <v>211</v>
      </c>
      <c r="AU1637" s="232" t="s">
        <v>82</v>
      </c>
      <c r="AV1637" s="13" t="s">
        <v>82</v>
      </c>
      <c r="AW1637" s="13" t="s">
        <v>31</v>
      </c>
      <c r="AX1637" s="13" t="s">
        <v>75</v>
      </c>
      <c r="AY1637" s="232" t="s">
        <v>203</v>
      </c>
    </row>
    <row r="1638" spans="1:65" s="14" customFormat="1" ht="11.25">
      <c r="B1638" s="233"/>
      <c r="C1638" s="234"/>
      <c r="D1638" s="224" t="s">
        <v>211</v>
      </c>
      <c r="E1638" s="235" t="s">
        <v>1</v>
      </c>
      <c r="F1638" s="236" t="s">
        <v>84</v>
      </c>
      <c r="G1638" s="234"/>
      <c r="H1638" s="237">
        <v>2</v>
      </c>
      <c r="I1638" s="238"/>
      <c r="J1638" s="234"/>
      <c r="K1638" s="234"/>
      <c r="L1638" s="239"/>
      <c r="M1638" s="240"/>
      <c r="N1638" s="241"/>
      <c r="O1638" s="241"/>
      <c r="P1638" s="241"/>
      <c r="Q1638" s="241"/>
      <c r="R1638" s="241"/>
      <c r="S1638" s="241"/>
      <c r="T1638" s="242"/>
      <c r="AT1638" s="243" t="s">
        <v>211</v>
      </c>
      <c r="AU1638" s="243" t="s">
        <v>82</v>
      </c>
      <c r="AV1638" s="14" t="s">
        <v>84</v>
      </c>
      <c r="AW1638" s="14" t="s">
        <v>31</v>
      </c>
      <c r="AX1638" s="14" t="s">
        <v>75</v>
      </c>
      <c r="AY1638" s="243" t="s">
        <v>203</v>
      </c>
    </row>
    <row r="1639" spans="1:65" s="15" customFormat="1" ht="11.25">
      <c r="B1639" s="261"/>
      <c r="C1639" s="262"/>
      <c r="D1639" s="224" t="s">
        <v>211</v>
      </c>
      <c r="E1639" s="263" t="s">
        <v>1</v>
      </c>
      <c r="F1639" s="264" t="s">
        <v>5614</v>
      </c>
      <c r="G1639" s="262"/>
      <c r="H1639" s="265">
        <v>2</v>
      </c>
      <c r="I1639" s="266"/>
      <c r="J1639" s="262"/>
      <c r="K1639" s="262"/>
      <c r="L1639" s="267"/>
      <c r="M1639" s="268"/>
      <c r="N1639" s="269"/>
      <c r="O1639" s="269"/>
      <c r="P1639" s="269"/>
      <c r="Q1639" s="269"/>
      <c r="R1639" s="269"/>
      <c r="S1639" s="269"/>
      <c r="T1639" s="270"/>
      <c r="AT1639" s="271" t="s">
        <v>211</v>
      </c>
      <c r="AU1639" s="271" t="s">
        <v>82</v>
      </c>
      <c r="AV1639" s="15" t="s">
        <v>209</v>
      </c>
      <c r="AW1639" s="15" t="s">
        <v>31</v>
      </c>
      <c r="AX1639" s="15" t="s">
        <v>82</v>
      </c>
      <c r="AY1639" s="271" t="s">
        <v>203</v>
      </c>
    </row>
    <row r="1640" spans="1:65" s="2" customFormat="1" ht="33" customHeight="1">
      <c r="A1640" s="35"/>
      <c r="B1640" s="36"/>
      <c r="C1640" s="209" t="s">
        <v>4072</v>
      </c>
      <c r="D1640" s="209" t="s">
        <v>205</v>
      </c>
      <c r="E1640" s="210" t="s">
        <v>7182</v>
      </c>
      <c r="F1640" s="211" t="s">
        <v>6734</v>
      </c>
      <c r="G1640" s="212" t="s">
        <v>208</v>
      </c>
      <c r="H1640" s="213">
        <v>10</v>
      </c>
      <c r="I1640" s="214"/>
      <c r="J1640" s="215">
        <f>ROUND(I1640*H1640,2)</f>
        <v>0</v>
      </c>
      <c r="K1640" s="211" t="s">
        <v>1</v>
      </c>
      <c r="L1640" s="40"/>
      <c r="M1640" s="216" t="s">
        <v>1</v>
      </c>
      <c r="N1640" s="217" t="s">
        <v>40</v>
      </c>
      <c r="O1640" s="72"/>
      <c r="P1640" s="218">
        <f>O1640*H1640</f>
        <v>0</v>
      </c>
      <c r="Q1640" s="218">
        <v>0</v>
      </c>
      <c r="R1640" s="218">
        <f>Q1640*H1640</f>
        <v>0</v>
      </c>
      <c r="S1640" s="218">
        <v>0</v>
      </c>
      <c r="T1640" s="219">
        <f>S1640*H1640</f>
        <v>0</v>
      </c>
      <c r="U1640" s="35"/>
      <c r="V1640" s="35"/>
      <c r="W1640" s="35"/>
      <c r="X1640" s="35"/>
      <c r="Y1640" s="35"/>
      <c r="Z1640" s="35"/>
      <c r="AA1640" s="35"/>
      <c r="AB1640" s="35"/>
      <c r="AC1640" s="35"/>
      <c r="AD1640" s="35"/>
      <c r="AE1640" s="35"/>
      <c r="AR1640" s="220" t="s">
        <v>209</v>
      </c>
      <c r="AT1640" s="220" t="s">
        <v>205</v>
      </c>
      <c r="AU1640" s="220" t="s">
        <v>82</v>
      </c>
      <c r="AY1640" s="18" t="s">
        <v>203</v>
      </c>
      <c r="BE1640" s="221">
        <f>IF(N1640="základní",J1640,0)</f>
        <v>0</v>
      </c>
      <c r="BF1640" s="221">
        <f>IF(N1640="snížená",J1640,0)</f>
        <v>0</v>
      </c>
      <c r="BG1640" s="221">
        <f>IF(N1640="zákl. přenesená",J1640,0)</f>
        <v>0</v>
      </c>
      <c r="BH1640" s="221">
        <f>IF(N1640="sníž. přenesená",J1640,0)</f>
        <v>0</v>
      </c>
      <c r="BI1640" s="221">
        <f>IF(N1640="nulová",J1640,0)</f>
        <v>0</v>
      </c>
      <c r="BJ1640" s="18" t="s">
        <v>82</v>
      </c>
      <c r="BK1640" s="221">
        <f>ROUND(I1640*H1640,2)</f>
        <v>0</v>
      </c>
      <c r="BL1640" s="18" t="s">
        <v>209</v>
      </c>
      <c r="BM1640" s="220" t="s">
        <v>7183</v>
      </c>
    </row>
    <row r="1641" spans="1:65" s="13" customFormat="1" ht="22.5">
      <c r="B1641" s="222"/>
      <c r="C1641" s="223"/>
      <c r="D1641" s="224" t="s">
        <v>211</v>
      </c>
      <c r="E1641" s="225" t="s">
        <v>1</v>
      </c>
      <c r="F1641" s="226" t="s">
        <v>6735</v>
      </c>
      <c r="G1641" s="223"/>
      <c r="H1641" s="225" t="s">
        <v>1</v>
      </c>
      <c r="I1641" s="227"/>
      <c r="J1641" s="223"/>
      <c r="K1641" s="223"/>
      <c r="L1641" s="228"/>
      <c r="M1641" s="229"/>
      <c r="N1641" s="230"/>
      <c r="O1641" s="230"/>
      <c r="P1641" s="230"/>
      <c r="Q1641" s="230"/>
      <c r="R1641" s="230"/>
      <c r="S1641" s="230"/>
      <c r="T1641" s="231"/>
      <c r="AT1641" s="232" t="s">
        <v>211</v>
      </c>
      <c r="AU1641" s="232" t="s">
        <v>82</v>
      </c>
      <c r="AV1641" s="13" t="s">
        <v>82</v>
      </c>
      <c r="AW1641" s="13" t="s">
        <v>31</v>
      </c>
      <c r="AX1641" s="13" t="s">
        <v>75</v>
      </c>
      <c r="AY1641" s="232" t="s">
        <v>203</v>
      </c>
    </row>
    <row r="1642" spans="1:65" s="13" customFormat="1" ht="11.25">
      <c r="B1642" s="222"/>
      <c r="C1642" s="223"/>
      <c r="D1642" s="224" t="s">
        <v>211</v>
      </c>
      <c r="E1642" s="225" t="s">
        <v>1</v>
      </c>
      <c r="F1642" s="226" t="s">
        <v>7146</v>
      </c>
      <c r="G1642" s="223"/>
      <c r="H1642" s="225" t="s">
        <v>1</v>
      </c>
      <c r="I1642" s="227"/>
      <c r="J1642" s="223"/>
      <c r="K1642" s="223"/>
      <c r="L1642" s="228"/>
      <c r="M1642" s="229"/>
      <c r="N1642" s="230"/>
      <c r="O1642" s="230"/>
      <c r="P1642" s="230"/>
      <c r="Q1642" s="230"/>
      <c r="R1642" s="230"/>
      <c r="S1642" s="230"/>
      <c r="T1642" s="231"/>
      <c r="AT1642" s="232" t="s">
        <v>211</v>
      </c>
      <c r="AU1642" s="232" t="s">
        <v>82</v>
      </c>
      <c r="AV1642" s="13" t="s">
        <v>82</v>
      </c>
      <c r="AW1642" s="13" t="s">
        <v>31</v>
      </c>
      <c r="AX1642" s="13" t="s">
        <v>75</v>
      </c>
      <c r="AY1642" s="232" t="s">
        <v>203</v>
      </c>
    </row>
    <row r="1643" spans="1:65" s="14" customFormat="1" ht="11.25">
      <c r="B1643" s="233"/>
      <c r="C1643" s="234"/>
      <c r="D1643" s="224" t="s">
        <v>211</v>
      </c>
      <c r="E1643" s="235" t="s">
        <v>1</v>
      </c>
      <c r="F1643" s="236" t="s">
        <v>375</v>
      </c>
      <c r="G1643" s="234"/>
      <c r="H1643" s="237">
        <v>10</v>
      </c>
      <c r="I1643" s="238"/>
      <c r="J1643" s="234"/>
      <c r="K1643" s="234"/>
      <c r="L1643" s="239"/>
      <c r="M1643" s="240"/>
      <c r="N1643" s="241"/>
      <c r="O1643" s="241"/>
      <c r="P1643" s="241"/>
      <c r="Q1643" s="241"/>
      <c r="R1643" s="241"/>
      <c r="S1643" s="241"/>
      <c r="T1643" s="242"/>
      <c r="AT1643" s="243" t="s">
        <v>211</v>
      </c>
      <c r="AU1643" s="243" t="s">
        <v>82</v>
      </c>
      <c r="AV1643" s="14" t="s">
        <v>84</v>
      </c>
      <c r="AW1643" s="14" t="s">
        <v>31</v>
      </c>
      <c r="AX1643" s="14" t="s">
        <v>75</v>
      </c>
      <c r="AY1643" s="243" t="s">
        <v>203</v>
      </c>
    </row>
    <row r="1644" spans="1:65" s="15" customFormat="1" ht="11.25">
      <c r="B1644" s="261"/>
      <c r="C1644" s="262"/>
      <c r="D1644" s="224" t="s">
        <v>211</v>
      </c>
      <c r="E1644" s="263" t="s">
        <v>1</v>
      </c>
      <c r="F1644" s="264" t="s">
        <v>5614</v>
      </c>
      <c r="G1644" s="262"/>
      <c r="H1644" s="265">
        <v>10</v>
      </c>
      <c r="I1644" s="266"/>
      <c r="J1644" s="262"/>
      <c r="K1644" s="262"/>
      <c r="L1644" s="267"/>
      <c r="M1644" s="268"/>
      <c r="N1644" s="269"/>
      <c r="O1644" s="269"/>
      <c r="P1644" s="269"/>
      <c r="Q1644" s="269"/>
      <c r="R1644" s="269"/>
      <c r="S1644" s="269"/>
      <c r="T1644" s="270"/>
      <c r="AT1644" s="271" t="s">
        <v>211</v>
      </c>
      <c r="AU1644" s="271" t="s">
        <v>82</v>
      </c>
      <c r="AV1644" s="15" t="s">
        <v>209</v>
      </c>
      <c r="AW1644" s="15" t="s">
        <v>31</v>
      </c>
      <c r="AX1644" s="15" t="s">
        <v>82</v>
      </c>
      <c r="AY1644" s="271" t="s">
        <v>203</v>
      </c>
    </row>
    <row r="1645" spans="1:65" s="2" customFormat="1" ht="33" customHeight="1">
      <c r="A1645" s="35"/>
      <c r="B1645" s="36"/>
      <c r="C1645" s="209" t="s">
        <v>4076</v>
      </c>
      <c r="D1645" s="209" t="s">
        <v>205</v>
      </c>
      <c r="E1645" s="210" t="s">
        <v>7184</v>
      </c>
      <c r="F1645" s="211" t="s">
        <v>7011</v>
      </c>
      <c r="G1645" s="212" t="s">
        <v>208</v>
      </c>
      <c r="H1645" s="213">
        <v>3</v>
      </c>
      <c r="I1645" s="214"/>
      <c r="J1645" s="215">
        <f>ROUND(I1645*H1645,2)</f>
        <v>0</v>
      </c>
      <c r="K1645" s="211" t="s">
        <v>1</v>
      </c>
      <c r="L1645" s="40"/>
      <c r="M1645" s="216" t="s">
        <v>1</v>
      </c>
      <c r="N1645" s="217" t="s">
        <v>40</v>
      </c>
      <c r="O1645" s="72"/>
      <c r="P1645" s="218">
        <f>O1645*H1645</f>
        <v>0</v>
      </c>
      <c r="Q1645" s="218">
        <v>0</v>
      </c>
      <c r="R1645" s="218">
        <f>Q1645*H1645</f>
        <v>0</v>
      </c>
      <c r="S1645" s="218">
        <v>0</v>
      </c>
      <c r="T1645" s="219">
        <f>S1645*H1645</f>
        <v>0</v>
      </c>
      <c r="U1645" s="35"/>
      <c r="V1645" s="35"/>
      <c r="W1645" s="35"/>
      <c r="X1645" s="35"/>
      <c r="Y1645" s="35"/>
      <c r="Z1645" s="35"/>
      <c r="AA1645" s="35"/>
      <c r="AB1645" s="35"/>
      <c r="AC1645" s="35"/>
      <c r="AD1645" s="35"/>
      <c r="AE1645" s="35"/>
      <c r="AR1645" s="220" t="s">
        <v>209</v>
      </c>
      <c r="AT1645" s="220" t="s">
        <v>205</v>
      </c>
      <c r="AU1645" s="220" t="s">
        <v>82</v>
      </c>
      <c r="AY1645" s="18" t="s">
        <v>203</v>
      </c>
      <c r="BE1645" s="221">
        <f>IF(N1645="základní",J1645,0)</f>
        <v>0</v>
      </c>
      <c r="BF1645" s="221">
        <f>IF(N1645="snížená",J1645,0)</f>
        <v>0</v>
      </c>
      <c r="BG1645" s="221">
        <f>IF(N1645="zákl. přenesená",J1645,0)</f>
        <v>0</v>
      </c>
      <c r="BH1645" s="221">
        <f>IF(N1645="sníž. přenesená",J1645,0)</f>
        <v>0</v>
      </c>
      <c r="BI1645" s="221">
        <f>IF(N1645="nulová",J1645,0)</f>
        <v>0</v>
      </c>
      <c r="BJ1645" s="18" t="s">
        <v>82</v>
      </c>
      <c r="BK1645" s="221">
        <f>ROUND(I1645*H1645,2)</f>
        <v>0</v>
      </c>
      <c r="BL1645" s="18" t="s">
        <v>209</v>
      </c>
      <c r="BM1645" s="220" t="s">
        <v>7185</v>
      </c>
    </row>
    <row r="1646" spans="1:65" s="13" customFormat="1" ht="22.5">
      <c r="B1646" s="222"/>
      <c r="C1646" s="223"/>
      <c r="D1646" s="224" t="s">
        <v>211</v>
      </c>
      <c r="E1646" s="225" t="s">
        <v>1</v>
      </c>
      <c r="F1646" s="226" t="s">
        <v>6735</v>
      </c>
      <c r="G1646" s="223"/>
      <c r="H1646" s="225" t="s">
        <v>1</v>
      </c>
      <c r="I1646" s="227"/>
      <c r="J1646" s="223"/>
      <c r="K1646" s="223"/>
      <c r="L1646" s="228"/>
      <c r="M1646" s="229"/>
      <c r="N1646" s="230"/>
      <c r="O1646" s="230"/>
      <c r="P1646" s="230"/>
      <c r="Q1646" s="230"/>
      <c r="R1646" s="230"/>
      <c r="S1646" s="230"/>
      <c r="T1646" s="231"/>
      <c r="AT1646" s="232" t="s">
        <v>211</v>
      </c>
      <c r="AU1646" s="232" t="s">
        <v>82</v>
      </c>
      <c r="AV1646" s="13" t="s">
        <v>82</v>
      </c>
      <c r="AW1646" s="13" t="s">
        <v>31</v>
      </c>
      <c r="AX1646" s="13" t="s">
        <v>75</v>
      </c>
      <c r="AY1646" s="232" t="s">
        <v>203</v>
      </c>
    </row>
    <row r="1647" spans="1:65" s="13" customFormat="1" ht="11.25">
      <c r="B1647" s="222"/>
      <c r="C1647" s="223"/>
      <c r="D1647" s="224" t="s">
        <v>211</v>
      </c>
      <c r="E1647" s="225" t="s">
        <v>1</v>
      </c>
      <c r="F1647" s="226" t="s">
        <v>7146</v>
      </c>
      <c r="G1647" s="223"/>
      <c r="H1647" s="225" t="s">
        <v>1</v>
      </c>
      <c r="I1647" s="227"/>
      <c r="J1647" s="223"/>
      <c r="K1647" s="223"/>
      <c r="L1647" s="228"/>
      <c r="M1647" s="229"/>
      <c r="N1647" s="230"/>
      <c r="O1647" s="230"/>
      <c r="P1647" s="230"/>
      <c r="Q1647" s="230"/>
      <c r="R1647" s="230"/>
      <c r="S1647" s="230"/>
      <c r="T1647" s="231"/>
      <c r="AT1647" s="232" t="s">
        <v>211</v>
      </c>
      <c r="AU1647" s="232" t="s">
        <v>82</v>
      </c>
      <c r="AV1647" s="13" t="s">
        <v>82</v>
      </c>
      <c r="AW1647" s="13" t="s">
        <v>31</v>
      </c>
      <c r="AX1647" s="13" t="s">
        <v>75</v>
      </c>
      <c r="AY1647" s="232" t="s">
        <v>203</v>
      </c>
    </row>
    <row r="1648" spans="1:65" s="14" customFormat="1" ht="11.25">
      <c r="B1648" s="233"/>
      <c r="C1648" s="234"/>
      <c r="D1648" s="224" t="s">
        <v>211</v>
      </c>
      <c r="E1648" s="235" t="s">
        <v>1</v>
      </c>
      <c r="F1648" s="236" t="s">
        <v>104</v>
      </c>
      <c r="G1648" s="234"/>
      <c r="H1648" s="237">
        <v>3</v>
      </c>
      <c r="I1648" s="238"/>
      <c r="J1648" s="234"/>
      <c r="K1648" s="234"/>
      <c r="L1648" s="239"/>
      <c r="M1648" s="240"/>
      <c r="N1648" s="241"/>
      <c r="O1648" s="241"/>
      <c r="P1648" s="241"/>
      <c r="Q1648" s="241"/>
      <c r="R1648" s="241"/>
      <c r="S1648" s="241"/>
      <c r="T1648" s="242"/>
      <c r="AT1648" s="243" t="s">
        <v>211</v>
      </c>
      <c r="AU1648" s="243" t="s">
        <v>82</v>
      </c>
      <c r="AV1648" s="14" t="s">
        <v>84</v>
      </c>
      <c r="AW1648" s="14" t="s">
        <v>31</v>
      </c>
      <c r="AX1648" s="14" t="s">
        <v>75</v>
      </c>
      <c r="AY1648" s="243" t="s">
        <v>203</v>
      </c>
    </row>
    <row r="1649" spans="1:65" s="15" customFormat="1" ht="11.25">
      <c r="B1649" s="261"/>
      <c r="C1649" s="262"/>
      <c r="D1649" s="224" t="s">
        <v>211</v>
      </c>
      <c r="E1649" s="263" t="s">
        <v>1</v>
      </c>
      <c r="F1649" s="264" t="s">
        <v>5614</v>
      </c>
      <c r="G1649" s="262"/>
      <c r="H1649" s="265">
        <v>3</v>
      </c>
      <c r="I1649" s="266"/>
      <c r="J1649" s="262"/>
      <c r="K1649" s="262"/>
      <c r="L1649" s="267"/>
      <c r="M1649" s="268"/>
      <c r="N1649" s="269"/>
      <c r="O1649" s="269"/>
      <c r="P1649" s="269"/>
      <c r="Q1649" s="269"/>
      <c r="R1649" s="269"/>
      <c r="S1649" s="269"/>
      <c r="T1649" s="270"/>
      <c r="AT1649" s="271" t="s">
        <v>211</v>
      </c>
      <c r="AU1649" s="271" t="s">
        <v>82</v>
      </c>
      <c r="AV1649" s="15" t="s">
        <v>209</v>
      </c>
      <c r="AW1649" s="15" t="s">
        <v>31</v>
      </c>
      <c r="AX1649" s="15" t="s">
        <v>82</v>
      </c>
      <c r="AY1649" s="271" t="s">
        <v>203</v>
      </c>
    </row>
    <row r="1650" spans="1:65" s="2" customFormat="1" ht="33" customHeight="1">
      <c r="A1650" s="35"/>
      <c r="B1650" s="36"/>
      <c r="C1650" s="209" t="s">
        <v>4080</v>
      </c>
      <c r="D1650" s="209" t="s">
        <v>205</v>
      </c>
      <c r="E1650" s="210" t="s">
        <v>7186</v>
      </c>
      <c r="F1650" s="211" t="s">
        <v>7187</v>
      </c>
      <c r="G1650" s="212" t="s">
        <v>208</v>
      </c>
      <c r="H1650" s="213">
        <v>2</v>
      </c>
      <c r="I1650" s="214"/>
      <c r="J1650" s="215">
        <f>ROUND(I1650*H1650,2)</f>
        <v>0</v>
      </c>
      <c r="K1650" s="211" t="s">
        <v>1</v>
      </c>
      <c r="L1650" s="40"/>
      <c r="M1650" s="216" t="s">
        <v>1</v>
      </c>
      <c r="N1650" s="217" t="s">
        <v>40</v>
      </c>
      <c r="O1650" s="72"/>
      <c r="P1650" s="218">
        <f>O1650*H1650</f>
        <v>0</v>
      </c>
      <c r="Q1650" s="218">
        <v>0</v>
      </c>
      <c r="R1650" s="218">
        <f>Q1650*H1650</f>
        <v>0</v>
      </c>
      <c r="S1650" s="218">
        <v>0</v>
      </c>
      <c r="T1650" s="219">
        <f>S1650*H1650</f>
        <v>0</v>
      </c>
      <c r="U1650" s="35"/>
      <c r="V1650" s="35"/>
      <c r="W1650" s="35"/>
      <c r="X1650" s="35"/>
      <c r="Y1650" s="35"/>
      <c r="Z1650" s="35"/>
      <c r="AA1650" s="35"/>
      <c r="AB1650" s="35"/>
      <c r="AC1650" s="35"/>
      <c r="AD1650" s="35"/>
      <c r="AE1650" s="35"/>
      <c r="AR1650" s="220" t="s">
        <v>209</v>
      </c>
      <c r="AT1650" s="220" t="s">
        <v>205</v>
      </c>
      <c r="AU1650" s="220" t="s">
        <v>82</v>
      </c>
      <c r="AY1650" s="18" t="s">
        <v>203</v>
      </c>
      <c r="BE1650" s="221">
        <f>IF(N1650="základní",J1650,0)</f>
        <v>0</v>
      </c>
      <c r="BF1650" s="221">
        <f>IF(N1650="snížená",J1650,0)</f>
        <v>0</v>
      </c>
      <c r="BG1650" s="221">
        <f>IF(N1650="zákl. přenesená",J1650,0)</f>
        <v>0</v>
      </c>
      <c r="BH1650" s="221">
        <f>IF(N1650="sníž. přenesená",J1650,0)</f>
        <v>0</v>
      </c>
      <c r="BI1650" s="221">
        <f>IF(N1650="nulová",J1650,0)</f>
        <v>0</v>
      </c>
      <c r="BJ1650" s="18" t="s">
        <v>82</v>
      </c>
      <c r="BK1650" s="221">
        <f>ROUND(I1650*H1650,2)</f>
        <v>0</v>
      </c>
      <c r="BL1650" s="18" t="s">
        <v>209</v>
      </c>
      <c r="BM1650" s="220" t="s">
        <v>7188</v>
      </c>
    </row>
    <row r="1651" spans="1:65" s="13" customFormat="1" ht="11.25">
      <c r="B1651" s="222"/>
      <c r="C1651" s="223"/>
      <c r="D1651" s="224" t="s">
        <v>211</v>
      </c>
      <c r="E1651" s="225" t="s">
        <v>1</v>
      </c>
      <c r="F1651" s="226" t="s">
        <v>6740</v>
      </c>
      <c r="G1651" s="223"/>
      <c r="H1651" s="225" t="s">
        <v>1</v>
      </c>
      <c r="I1651" s="227"/>
      <c r="J1651" s="223"/>
      <c r="K1651" s="223"/>
      <c r="L1651" s="228"/>
      <c r="M1651" s="229"/>
      <c r="N1651" s="230"/>
      <c r="O1651" s="230"/>
      <c r="P1651" s="230"/>
      <c r="Q1651" s="230"/>
      <c r="R1651" s="230"/>
      <c r="S1651" s="230"/>
      <c r="T1651" s="231"/>
      <c r="AT1651" s="232" t="s">
        <v>211</v>
      </c>
      <c r="AU1651" s="232" t="s">
        <v>82</v>
      </c>
      <c r="AV1651" s="13" t="s">
        <v>82</v>
      </c>
      <c r="AW1651" s="13" t="s">
        <v>31</v>
      </c>
      <c r="AX1651" s="13" t="s">
        <v>75</v>
      </c>
      <c r="AY1651" s="232" t="s">
        <v>203</v>
      </c>
    </row>
    <row r="1652" spans="1:65" s="13" customFormat="1" ht="11.25">
      <c r="B1652" s="222"/>
      <c r="C1652" s="223"/>
      <c r="D1652" s="224" t="s">
        <v>211</v>
      </c>
      <c r="E1652" s="225" t="s">
        <v>1</v>
      </c>
      <c r="F1652" s="226" t="s">
        <v>7146</v>
      </c>
      <c r="G1652" s="223"/>
      <c r="H1652" s="225" t="s">
        <v>1</v>
      </c>
      <c r="I1652" s="227"/>
      <c r="J1652" s="223"/>
      <c r="K1652" s="223"/>
      <c r="L1652" s="228"/>
      <c r="M1652" s="229"/>
      <c r="N1652" s="230"/>
      <c r="O1652" s="230"/>
      <c r="P1652" s="230"/>
      <c r="Q1652" s="230"/>
      <c r="R1652" s="230"/>
      <c r="S1652" s="230"/>
      <c r="T1652" s="231"/>
      <c r="AT1652" s="232" t="s">
        <v>211</v>
      </c>
      <c r="AU1652" s="232" t="s">
        <v>82</v>
      </c>
      <c r="AV1652" s="13" t="s">
        <v>82</v>
      </c>
      <c r="AW1652" s="13" t="s">
        <v>31</v>
      </c>
      <c r="AX1652" s="13" t="s">
        <v>75</v>
      </c>
      <c r="AY1652" s="232" t="s">
        <v>203</v>
      </c>
    </row>
    <row r="1653" spans="1:65" s="14" customFormat="1" ht="11.25">
      <c r="B1653" s="233"/>
      <c r="C1653" s="234"/>
      <c r="D1653" s="224" t="s">
        <v>211</v>
      </c>
      <c r="E1653" s="235" t="s">
        <v>1</v>
      </c>
      <c r="F1653" s="236" t="s">
        <v>84</v>
      </c>
      <c r="G1653" s="234"/>
      <c r="H1653" s="237">
        <v>2</v>
      </c>
      <c r="I1653" s="238"/>
      <c r="J1653" s="234"/>
      <c r="K1653" s="234"/>
      <c r="L1653" s="239"/>
      <c r="M1653" s="240"/>
      <c r="N1653" s="241"/>
      <c r="O1653" s="241"/>
      <c r="P1653" s="241"/>
      <c r="Q1653" s="241"/>
      <c r="R1653" s="241"/>
      <c r="S1653" s="241"/>
      <c r="T1653" s="242"/>
      <c r="AT1653" s="243" t="s">
        <v>211</v>
      </c>
      <c r="AU1653" s="243" t="s">
        <v>82</v>
      </c>
      <c r="AV1653" s="14" t="s">
        <v>84</v>
      </c>
      <c r="AW1653" s="14" t="s">
        <v>31</v>
      </c>
      <c r="AX1653" s="14" t="s">
        <v>75</v>
      </c>
      <c r="AY1653" s="243" t="s">
        <v>203</v>
      </c>
    </row>
    <row r="1654" spans="1:65" s="15" customFormat="1" ht="11.25">
      <c r="B1654" s="261"/>
      <c r="C1654" s="262"/>
      <c r="D1654" s="224" t="s">
        <v>211</v>
      </c>
      <c r="E1654" s="263" t="s">
        <v>1</v>
      </c>
      <c r="F1654" s="264" t="s">
        <v>5614</v>
      </c>
      <c r="G1654" s="262"/>
      <c r="H1654" s="265">
        <v>2</v>
      </c>
      <c r="I1654" s="266"/>
      <c r="J1654" s="262"/>
      <c r="K1654" s="262"/>
      <c r="L1654" s="267"/>
      <c r="M1654" s="268"/>
      <c r="N1654" s="269"/>
      <c r="O1654" s="269"/>
      <c r="P1654" s="269"/>
      <c r="Q1654" s="269"/>
      <c r="R1654" s="269"/>
      <c r="S1654" s="269"/>
      <c r="T1654" s="270"/>
      <c r="AT1654" s="271" t="s">
        <v>211</v>
      </c>
      <c r="AU1654" s="271" t="s">
        <v>82</v>
      </c>
      <c r="AV1654" s="15" t="s">
        <v>209</v>
      </c>
      <c r="AW1654" s="15" t="s">
        <v>31</v>
      </c>
      <c r="AX1654" s="15" t="s">
        <v>82</v>
      </c>
      <c r="AY1654" s="271" t="s">
        <v>203</v>
      </c>
    </row>
    <row r="1655" spans="1:65" s="2" customFormat="1" ht="33" customHeight="1">
      <c r="A1655" s="35"/>
      <c r="B1655" s="36"/>
      <c r="C1655" s="209" t="s">
        <v>4084</v>
      </c>
      <c r="D1655" s="209" t="s">
        <v>205</v>
      </c>
      <c r="E1655" s="210" t="s">
        <v>7189</v>
      </c>
      <c r="F1655" s="211" t="s">
        <v>6894</v>
      </c>
      <c r="G1655" s="212" t="s">
        <v>208</v>
      </c>
      <c r="H1655" s="213">
        <v>3</v>
      </c>
      <c r="I1655" s="214"/>
      <c r="J1655" s="215">
        <f>ROUND(I1655*H1655,2)</f>
        <v>0</v>
      </c>
      <c r="K1655" s="211" t="s">
        <v>1</v>
      </c>
      <c r="L1655" s="40"/>
      <c r="M1655" s="216" t="s">
        <v>1</v>
      </c>
      <c r="N1655" s="217" t="s">
        <v>40</v>
      </c>
      <c r="O1655" s="72"/>
      <c r="P1655" s="218">
        <f>O1655*H1655</f>
        <v>0</v>
      </c>
      <c r="Q1655" s="218">
        <v>0</v>
      </c>
      <c r="R1655" s="218">
        <f>Q1655*H1655</f>
        <v>0</v>
      </c>
      <c r="S1655" s="218">
        <v>0</v>
      </c>
      <c r="T1655" s="219">
        <f>S1655*H1655</f>
        <v>0</v>
      </c>
      <c r="U1655" s="35"/>
      <c r="V1655" s="35"/>
      <c r="W1655" s="35"/>
      <c r="X1655" s="35"/>
      <c r="Y1655" s="35"/>
      <c r="Z1655" s="35"/>
      <c r="AA1655" s="35"/>
      <c r="AB1655" s="35"/>
      <c r="AC1655" s="35"/>
      <c r="AD1655" s="35"/>
      <c r="AE1655" s="35"/>
      <c r="AR1655" s="220" t="s">
        <v>209</v>
      </c>
      <c r="AT1655" s="220" t="s">
        <v>205</v>
      </c>
      <c r="AU1655" s="220" t="s">
        <v>82</v>
      </c>
      <c r="AY1655" s="18" t="s">
        <v>203</v>
      </c>
      <c r="BE1655" s="221">
        <f>IF(N1655="základní",J1655,0)</f>
        <v>0</v>
      </c>
      <c r="BF1655" s="221">
        <f>IF(N1655="snížená",J1655,0)</f>
        <v>0</v>
      </c>
      <c r="BG1655" s="221">
        <f>IF(N1655="zákl. přenesená",J1655,0)</f>
        <v>0</v>
      </c>
      <c r="BH1655" s="221">
        <f>IF(N1655="sníž. přenesená",J1655,0)</f>
        <v>0</v>
      </c>
      <c r="BI1655" s="221">
        <f>IF(N1655="nulová",J1655,0)</f>
        <v>0</v>
      </c>
      <c r="BJ1655" s="18" t="s">
        <v>82</v>
      </c>
      <c r="BK1655" s="221">
        <f>ROUND(I1655*H1655,2)</f>
        <v>0</v>
      </c>
      <c r="BL1655" s="18" t="s">
        <v>209</v>
      </c>
      <c r="BM1655" s="220" t="s">
        <v>7190</v>
      </c>
    </row>
    <row r="1656" spans="1:65" s="13" customFormat="1" ht="11.25">
      <c r="B1656" s="222"/>
      <c r="C1656" s="223"/>
      <c r="D1656" s="224" t="s">
        <v>211</v>
      </c>
      <c r="E1656" s="225" t="s">
        <v>1</v>
      </c>
      <c r="F1656" s="226" t="s">
        <v>6740</v>
      </c>
      <c r="G1656" s="223"/>
      <c r="H1656" s="225" t="s">
        <v>1</v>
      </c>
      <c r="I1656" s="227"/>
      <c r="J1656" s="223"/>
      <c r="K1656" s="223"/>
      <c r="L1656" s="228"/>
      <c r="M1656" s="229"/>
      <c r="N1656" s="230"/>
      <c r="O1656" s="230"/>
      <c r="P1656" s="230"/>
      <c r="Q1656" s="230"/>
      <c r="R1656" s="230"/>
      <c r="S1656" s="230"/>
      <c r="T1656" s="231"/>
      <c r="AT1656" s="232" t="s">
        <v>211</v>
      </c>
      <c r="AU1656" s="232" t="s">
        <v>82</v>
      </c>
      <c r="AV1656" s="13" t="s">
        <v>82</v>
      </c>
      <c r="AW1656" s="13" t="s">
        <v>31</v>
      </c>
      <c r="AX1656" s="13" t="s">
        <v>75</v>
      </c>
      <c r="AY1656" s="232" t="s">
        <v>203</v>
      </c>
    </row>
    <row r="1657" spans="1:65" s="13" customFormat="1" ht="11.25">
      <c r="B1657" s="222"/>
      <c r="C1657" s="223"/>
      <c r="D1657" s="224" t="s">
        <v>211</v>
      </c>
      <c r="E1657" s="225" t="s">
        <v>1</v>
      </c>
      <c r="F1657" s="226" t="s">
        <v>7146</v>
      </c>
      <c r="G1657" s="223"/>
      <c r="H1657" s="225" t="s">
        <v>1</v>
      </c>
      <c r="I1657" s="227"/>
      <c r="J1657" s="223"/>
      <c r="K1657" s="223"/>
      <c r="L1657" s="228"/>
      <c r="M1657" s="229"/>
      <c r="N1657" s="230"/>
      <c r="O1657" s="230"/>
      <c r="P1657" s="230"/>
      <c r="Q1657" s="230"/>
      <c r="R1657" s="230"/>
      <c r="S1657" s="230"/>
      <c r="T1657" s="231"/>
      <c r="AT1657" s="232" t="s">
        <v>211</v>
      </c>
      <c r="AU1657" s="232" t="s">
        <v>82</v>
      </c>
      <c r="AV1657" s="13" t="s">
        <v>82</v>
      </c>
      <c r="AW1657" s="13" t="s">
        <v>31</v>
      </c>
      <c r="AX1657" s="13" t="s">
        <v>75</v>
      </c>
      <c r="AY1657" s="232" t="s">
        <v>203</v>
      </c>
    </row>
    <row r="1658" spans="1:65" s="14" customFormat="1" ht="11.25">
      <c r="B1658" s="233"/>
      <c r="C1658" s="234"/>
      <c r="D1658" s="224" t="s">
        <v>211</v>
      </c>
      <c r="E1658" s="235" t="s">
        <v>1</v>
      </c>
      <c r="F1658" s="236" t="s">
        <v>104</v>
      </c>
      <c r="G1658" s="234"/>
      <c r="H1658" s="237">
        <v>3</v>
      </c>
      <c r="I1658" s="238"/>
      <c r="J1658" s="234"/>
      <c r="K1658" s="234"/>
      <c r="L1658" s="239"/>
      <c r="M1658" s="240"/>
      <c r="N1658" s="241"/>
      <c r="O1658" s="241"/>
      <c r="P1658" s="241"/>
      <c r="Q1658" s="241"/>
      <c r="R1658" s="241"/>
      <c r="S1658" s="241"/>
      <c r="T1658" s="242"/>
      <c r="AT1658" s="243" t="s">
        <v>211</v>
      </c>
      <c r="AU1658" s="243" t="s">
        <v>82</v>
      </c>
      <c r="AV1658" s="14" t="s">
        <v>84</v>
      </c>
      <c r="AW1658" s="14" t="s">
        <v>31</v>
      </c>
      <c r="AX1658" s="14" t="s">
        <v>75</v>
      </c>
      <c r="AY1658" s="243" t="s">
        <v>203</v>
      </c>
    </row>
    <row r="1659" spans="1:65" s="15" customFormat="1" ht="11.25">
      <c r="B1659" s="261"/>
      <c r="C1659" s="262"/>
      <c r="D1659" s="224" t="s">
        <v>211</v>
      </c>
      <c r="E1659" s="263" t="s">
        <v>1</v>
      </c>
      <c r="F1659" s="264" t="s">
        <v>5614</v>
      </c>
      <c r="G1659" s="262"/>
      <c r="H1659" s="265">
        <v>3</v>
      </c>
      <c r="I1659" s="266"/>
      <c r="J1659" s="262"/>
      <c r="K1659" s="262"/>
      <c r="L1659" s="267"/>
      <c r="M1659" s="268"/>
      <c r="N1659" s="269"/>
      <c r="O1659" s="269"/>
      <c r="P1659" s="269"/>
      <c r="Q1659" s="269"/>
      <c r="R1659" s="269"/>
      <c r="S1659" s="269"/>
      <c r="T1659" s="270"/>
      <c r="AT1659" s="271" t="s">
        <v>211</v>
      </c>
      <c r="AU1659" s="271" t="s">
        <v>82</v>
      </c>
      <c r="AV1659" s="15" t="s">
        <v>209</v>
      </c>
      <c r="AW1659" s="15" t="s">
        <v>31</v>
      </c>
      <c r="AX1659" s="15" t="s">
        <v>82</v>
      </c>
      <c r="AY1659" s="271" t="s">
        <v>203</v>
      </c>
    </row>
    <row r="1660" spans="1:65" s="2" customFormat="1" ht="33" customHeight="1">
      <c r="A1660" s="35"/>
      <c r="B1660" s="36"/>
      <c r="C1660" s="209" t="s">
        <v>4088</v>
      </c>
      <c r="D1660" s="209" t="s">
        <v>205</v>
      </c>
      <c r="E1660" s="210" t="s">
        <v>7191</v>
      </c>
      <c r="F1660" s="211" t="s">
        <v>6896</v>
      </c>
      <c r="G1660" s="212" t="s">
        <v>208</v>
      </c>
      <c r="H1660" s="213">
        <v>1</v>
      </c>
      <c r="I1660" s="214"/>
      <c r="J1660" s="215">
        <f>ROUND(I1660*H1660,2)</f>
        <v>0</v>
      </c>
      <c r="K1660" s="211" t="s">
        <v>1</v>
      </c>
      <c r="L1660" s="40"/>
      <c r="M1660" s="216" t="s">
        <v>1</v>
      </c>
      <c r="N1660" s="217" t="s">
        <v>40</v>
      </c>
      <c r="O1660" s="72"/>
      <c r="P1660" s="218">
        <f>O1660*H1660</f>
        <v>0</v>
      </c>
      <c r="Q1660" s="218">
        <v>0</v>
      </c>
      <c r="R1660" s="218">
        <f>Q1660*H1660</f>
        <v>0</v>
      </c>
      <c r="S1660" s="218">
        <v>0</v>
      </c>
      <c r="T1660" s="219">
        <f>S1660*H1660</f>
        <v>0</v>
      </c>
      <c r="U1660" s="35"/>
      <c r="V1660" s="35"/>
      <c r="W1660" s="35"/>
      <c r="X1660" s="35"/>
      <c r="Y1660" s="35"/>
      <c r="Z1660" s="35"/>
      <c r="AA1660" s="35"/>
      <c r="AB1660" s="35"/>
      <c r="AC1660" s="35"/>
      <c r="AD1660" s="35"/>
      <c r="AE1660" s="35"/>
      <c r="AR1660" s="220" t="s">
        <v>209</v>
      </c>
      <c r="AT1660" s="220" t="s">
        <v>205</v>
      </c>
      <c r="AU1660" s="220" t="s">
        <v>82</v>
      </c>
      <c r="AY1660" s="18" t="s">
        <v>203</v>
      </c>
      <c r="BE1660" s="221">
        <f>IF(N1660="základní",J1660,0)</f>
        <v>0</v>
      </c>
      <c r="BF1660" s="221">
        <f>IF(N1660="snížená",J1660,0)</f>
        <v>0</v>
      </c>
      <c r="BG1660" s="221">
        <f>IF(N1660="zákl. přenesená",J1660,0)</f>
        <v>0</v>
      </c>
      <c r="BH1660" s="221">
        <f>IF(N1660="sníž. přenesená",J1660,0)</f>
        <v>0</v>
      </c>
      <c r="BI1660" s="221">
        <f>IF(N1660="nulová",J1660,0)</f>
        <v>0</v>
      </c>
      <c r="BJ1660" s="18" t="s">
        <v>82</v>
      </c>
      <c r="BK1660" s="221">
        <f>ROUND(I1660*H1660,2)</f>
        <v>0</v>
      </c>
      <c r="BL1660" s="18" t="s">
        <v>209</v>
      </c>
      <c r="BM1660" s="220" t="s">
        <v>7192</v>
      </c>
    </row>
    <row r="1661" spans="1:65" s="13" customFormat="1" ht="11.25">
      <c r="B1661" s="222"/>
      <c r="C1661" s="223"/>
      <c r="D1661" s="224" t="s">
        <v>211</v>
      </c>
      <c r="E1661" s="225" t="s">
        <v>1</v>
      </c>
      <c r="F1661" s="226" t="s">
        <v>6740</v>
      </c>
      <c r="G1661" s="223"/>
      <c r="H1661" s="225" t="s">
        <v>1</v>
      </c>
      <c r="I1661" s="227"/>
      <c r="J1661" s="223"/>
      <c r="K1661" s="223"/>
      <c r="L1661" s="228"/>
      <c r="M1661" s="229"/>
      <c r="N1661" s="230"/>
      <c r="O1661" s="230"/>
      <c r="P1661" s="230"/>
      <c r="Q1661" s="230"/>
      <c r="R1661" s="230"/>
      <c r="S1661" s="230"/>
      <c r="T1661" s="231"/>
      <c r="AT1661" s="232" t="s">
        <v>211</v>
      </c>
      <c r="AU1661" s="232" t="s">
        <v>82</v>
      </c>
      <c r="AV1661" s="13" t="s">
        <v>82</v>
      </c>
      <c r="AW1661" s="13" t="s">
        <v>31</v>
      </c>
      <c r="AX1661" s="13" t="s">
        <v>75</v>
      </c>
      <c r="AY1661" s="232" t="s">
        <v>203</v>
      </c>
    </row>
    <row r="1662" spans="1:65" s="13" customFormat="1" ht="11.25">
      <c r="B1662" s="222"/>
      <c r="C1662" s="223"/>
      <c r="D1662" s="224" t="s">
        <v>211</v>
      </c>
      <c r="E1662" s="225" t="s">
        <v>1</v>
      </c>
      <c r="F1662" s="226" t="s">
        <v>7146</v>
      </c>
      <c r="G1662" s="223"/>
      <c r="H1662" s="225" t="s">
        <v>1</v>
      </c>
      <c r="I1662" s="227"/>
      <c r="J1662" s="223"/>
      <c r="K1662" s="223"/>
      <c r="L1662" s="228"/>
      <c r="M1662" s="229"/>
      <c r="N1662" s="230"/>
      <c r="O1662" s="230"/>
      <c r="P1662" s="230"/>
      <c r="Q1662" s="230"/>
      <c r="R1662" s="230"/>
      <c r="S1662" s="230"/>
      <c r="T1662" s="231"/>
      <c r="AT1662" s="232" t="s">
        <v>211</v>
      </c>
      <c r="AU1662" s="232" t="s">
        <v>82</v>
      </c>
      <c r="AV1662" s="13" t="s">
        <v>82</v>
      </c>
      <c r="AW1662" s="13" t="s">
        <v>31</v>
      </c>
      <c r="AX1662" s="13" t="s">
        <v>75</v>
      </c>
      <c r="AY1662" s="232" t="s">
        <v>203</v>
      </c>
    </row>
    <row r="1663" spans="1:65" s="14" customFormat="1" ht="11.25">
      <c r="B1663" s="233"/>
      <c r="C1663" s="234"/>
      <c r="D1663" s="224" t="s">
        <v>211</v>
      </c>
      <c r="E1663" s="235" t="s">
        <v>1</v>
      </c>
      <c r="F1663" s="236" t="s">
        <v>82</v>
      </c>
      <c r="G1663" s="234"/>
      <c r="H1663" s="237">
        <v>1</v>
      </c>
      <c r="I1663" s="238"/>
      <c r="J1663" s="234"/>
      <c r="K1663" s="234"/>
      <c r="L1663" s="239"/>
      <c r="M1663" s="240"/>
      <c r="N1663" s="241"/>
      <c r="O1663" s="241"/>
      <c r="P1663" s="241"/>
      <c r="Q1663" s="241"/>
      <c r="R1663" s="241"/>
      <c r="S1663" s="241"/>
      <c r="T1663" s="242"/>
      <c r="AT1663" s="243" t="s">
        <v>211</v>
      </c>
      <c r="AU1663" s="243" t="s">
        <v>82</v>
      </c>
      <c r="AV1663" s="14" t="s">
        <v>84</v>
      </c>
      <c r="AW1663" s="14" t="s">
        <v>31</v>
      </c>
      <c r="AX1663" s="14" t="s">
        <v>75</v>
      </c>
      <c r="AY1663" s="243" t="s">
        <v>203</v>
      </c>
    </row>
    <row r="1664" spans="1:65" s="15" customFormat="1" ht="11.25">
      <c r="B1664" s="261"/>
      <c r="C1664" s="262"/>
      <c r="D1664" s="224" t="s">
        <v>211</v>
      </c>
      <c r="E1664" s="263" t="s">
        <v>1</v>
      </c>
      <c r="F1664" s="264" t="s">
        <v>5614</v>
      </c>
      <c r="G1664" s="262"/>
      <c r="H1664" s="265">
        <v>1</v>
      </c>
      <c r="I1664" s="266"/>
      <c r="J1664" s="262"/>
      <c r="K1664" s="262"/>
      <c r="L1664" s="267"/>
      <c r="M1664" s="268"/>
      <c r="N1664" s="269"/>
      <c r="O1664" s="269"/>
      <c r="P1664" s="269"/>
      <c r="Q1664" s="269"/>
      <c r="R1664" s="269"/>
      <c r="S1664" s="269"/>
      <c r="T1664" s="270"/>
      <c r="AT1664" s="271" t="s">
        <v>211</v>
      </c>
      <c r="AU1664" s="271" t="s">
        <v>82</v>
      </c>
      <c r="AV1664" s="15" t="s">
        <v>209</v>
      </c>
      <c r="AW1664" s="15" t="s">
        <v>31</v>
      </c>
      <c r="AX1664" s="15" t="s">
        <v>82</v>
      </c>
      <c r="AY1664" s="271" t="s">
        <v>203</v>
      </c>
    </row>
    <row r="1665" spans="1:65" s="2" customFormat="1" ht="44.25" customHeight="1">
      <c r="A1665" s="35"/>
      <c r="B1665" s="36"/>
      <c r="C1665" s="209" t="s">
        <v>4092</v>
      </c>
      <c r="D1665" s="209" t="s">
        <v>205</v>
      </c>
      <c r="E1665" s="210" t="s">
        <v>7193</v>
      </c>
      <c r="F1665" s="211" t="s">
        <v>6744</v>
      </c>
      <c r="G1665" s="212" t="s">
        <v>208</v>
      </c>
      <c r="H1665" s="213">
        <v>2</v>
      </c>
      <c r="I1665" s="214"/>
      <c r="J1665" s="215">
        <f>ROUND(I1665*H1665,2)</f>
        <v>0</v>
      </c>
      <c r="K1665" s="211" t="s">
        <v>1</v>
      </c>
      <c r="L1665" s="40"/>
      <c r="M1665" s="216" t="s">
        <v>1</v>
      </c>
      <c r="N1665" s="217" t="s">
        <v>40</v>
      </c>
      <c r="O1665" s="72"/>
      <c r="P1665" s="218">
        <f>O1665*H1665</f>
        <v>0</v>
      </c>
      <c r="Q1665" s="218">
        <v>0</v>
      </c>
      <c r="R1665" s="218">
        <f>Q1665*H1665</f>
        <v>0</v>
      </c>
      <c r="S1665" s="218">
        <v>0</v>
      </c>
      <c r="T1665" s="219">
        <f>S1665*H1665</f>
        <v>0</v>
      </c>
      <c r="U1665" s="35"/>
      <c r="V1665" s="35"/>
      <c r="W1665" s="35"/>
      <c r="X1665" s="35"/>
      <c r="Y1665" s="35"/>
      <c r="Z1665" s="35"/>
      <c r="AA1665" s="35"/>
      <c r="AB1665" s="35"/>
      <c r="AC1665" s="35"/>
      <c r="AD1665" s="35"/>
      <c r="AE1665" s="35"/>
      <c r="AR1665" s="220" t="s">
        <v>209</v>
      </c>
      <c r="AT1665" s="220" t="s">
        <v>205</v>
      </c>
      <c r="AU1665" s="220" t="s">
        <v>82</v>
      </c>
      <c r="AY1665" s="18" t="s">
        <v>203</v>
      </c>
      <c r="BE1665" s="221">
        <f>IF(N1665="základní",J1665,0)</f>
        <v>0</v>
      </c>
      <c r="BF1665" s="221">
        <f>IF(N1665="snížená",J1665,0)</f>
        <v>0</v>
      </c>
      <c r="BG1665" s="221">
        <f>IF(N1665="zákl. přenesená",J1665,0)</f>
        <v>0</v>
      </c>
      <c r="BH1665" s="221">
        <f>IF(N1665="sníž. přenesená",J1665,0)</f>
        <v>0</v>
      </c>
      <c r="BI1665" s="221">
        <f>IF(N1665="nulová",J1665,0)</f>
        <v>0</v>
      </c>
      <c r="BJ1665" s="18" t="s">
        <v>82</v>
      </c>
      <c r="BK1665" s="221">
        <f>ROUND(I1665*H1665,2)</f>
        <v>0</v>
      </c>
      <c r="BL1665" s="18" t="s">
        <v>209</v>
      </c>
      <c r="BM1665" s="220" t="s">
        <v>7194</v>
      </c>
    </row>
    <row r="1666" spans="1:65" s="13" customFormat="1" ht="11.25">
      <c r="B1666" s="222"/>
      <c r="C1666" s="223"/>
      <c r="D1666" s="224" t="s">
        <v>211</v>
      </c>
      <c r="E1666" s="225" t="s">
        <v>1</v>
      </c>
      <c r="F1666" s="226" t="s">
        <v>7146</v>
      </c>
      <c r="G1666" s="223"/>
      <c r="H1666" s="225" t="s">
        <v>1</v>
      </c>
      <c r="I1666" s="227"/>
      <c r="J1666" s="223"/>
      <c r="K1666" s="223"/>
      <c r="L1666" s="228"/>
      <c r="M1666" s="229"/>
      <c r="N1666" s="230"/>
      <c r="O1666" s="230"/>
      <c r="P1666" s="230"/>
      <c r="Q1666" s="230"/>
      <c r="R1666" s="230"/>
      <c r="S1666" s="230"/>
      <c r="T1666" s="231"/>
      <c r="AT1666" s="232" t="s">
        <v>211</v>
      </c>
      <c r="AU1666" s="232" t="s">
        <v>82</v>
      </c>
      <c r="AV1666" s="13" t="s">
        <v>82</v>
      </c>
      <c r="AW1666" s="13" t="s">
        <v>31</v>
      </c>
      <c r="AX1666" s="13" t="s">
        <v>75</v>
      </c>
      <c r="AY1666" s="232" t="s">
        <v>203</v>
      </c>
    </row>
    <row r="1667" spans="1:65" s="14" customFormat="1" ht="11.25">
      <c r="B1667" s="233"/>
      <c r="C1667" s="234"/>
      <c r="D1667" s="224" t="s">
        <v>211</v>
      </c>
      <c r="E1667" s="235" t="s">
        <v>1</v>
      </c>
      <c r="F1667" s="236" t="s">
        <v>84</v>
      </c>
      <c r="G1667" s="234"/>
      <c r="H1667" s="237">
        <v>2</v>
      </c>
      <c r="I1667" s="238"/>
      <c r="J1667" s="234"/>
      <c r="K1667" s="234"/>
      <c r="L1667" s="239"/>
      <c r="M1667" s="240"/>
      <c r="N1667" s="241"/>
      <c r="O1667" s="241"/>
      <c r="P1667" s="241"/>
      <c r="Q1667" s="241"/>
      <c r="R1667" s="241"/>
      <c r="S1667" s="241"/>
      <c r="T1667" s="242"/>
      <c r="AT1667" s="243" t="s">
        <v>211</v>
      </c>
      <c r="AU1667" s="243" t="s">
        <v>82</v>
      </c>
      <c r="AV1667" s="14" t="s">
        <v>84</v>
      </c>
      <c r="AW1667" s="14" t="s">
        <v>31</v>
      </c>
      <c r="AX1667" s="14" t="s">
        <v>75</v>
      </c>
      <c r="AY1667" s="243" t="s">
        <v>203</v>
      </c>
    </row>
    <row r="1668" spans="1:65" s="15" customFormat="1" ht="11.25">
      <c r="B1668" s="261"/>
      <c r="C1668" s="262"/>
      <c r="D1668" s="224" t="s">
        <v>211</v>
      </c>
      <c r="E1668" s="263" t="s">
        <v>1</v>
      </c>
      <c r="F1668" s="264" t="s">
        <v>5614</v>
      </c>
      <c r="G1668" s="262"/>
      <c r="H1668" s="265">
        <v>2</v>
      </c>
      <c r="I1668" s="266"/>
      <c r="J1668" s="262"/>
      <c r="K1668" s="262"/>
      <c r="L1668" s="267"/>
      <c r="M1668" s="268"/>
      <c r="N1668" s="269"/>
      <c r="O1668" s="269"/>
      <c r="P1668" s="269"/>
      <c r="Q1668" s="269"/>
      <c r="R1668" s="269"/>
      <c r="S1668" s="269"/>
      <c r="T1668" s="270"/>
      <c r="AT1668" s="271" t="s">
        <v>211</v>
      </c>
      <c r="AU1668" s="271" t="s">
        <v>82</v>
      </c>
      <c r="AV1668" s="15" t="s">
        <v>209</v>
      </c>
      <c r="AW1668" s="15" t="s">
        <v>31</v>
      </c>
      <c r="AX1668" s="15" t="s">
        <v>82</v>
      </c>
      <c r="AY1668" s="271" t="s">
        <v>203</v>
      </c>
    </row>
    <row r="1669" spans="1:65" s="2" customFormat="1" ht="44.25" customHeight="1">
      <c r="A1669" s="35"/>
      <c r="B1669" s="36"/>
      <c r="C1669" s="209" t="s">
        <v>4098</v>
      </c>
      <c r="D1669" s="209" t="s">
        <v>205</v>
      </c>
      <c r="E1669" s="210" t="s">
        <v>7195</v>
      </c>
      <c r="F1669" s="211" t="s">
        <v>6746</v>
      </c>
      <c r="G1669" s="212" t="s">
        <v>208</v>
      </c>
      <c r="H1669" s="213">
        <v>1</v>
      </c>
      <c r="I1669" s="214"/>
      <c r="J1669" s="215">
        <f>ROUND(I1669*H1669,2)</f>
        <v>0</v>
      </c>
      <c r="K1669" s="211" t="s">
        <v>1</v>
      </c>
      <c r="L1669" s="40"/>
      <c r="M1669" s="216" t="s">
        <v>1</v>
      </c>
      <c r="N1669" s="217" t="s">
        <v>40</v>
      </c>
      <c r="O1669" s="72"/>
      <c r="P1669" s="218">
        <f>O1669*H1669</f>
        <v>0</v>
      </c>
      <c r="Q1669" s="218">
        <v>0</v>
      </c>
      <c r="R1669" s="218">
        <f>Q1669*H1669</f>
        <v>0</v>
      </c>
      <c r="S1669" s="218">
        <v>0</v>
      </c>
      <c r="T1669" s="219">
        <f>S1669*H1669</f>
        <v>0</v>
      </c>
      <c r="U1669" s="35"/>
      <c r="V1669" s="35"/>
      <c r="W1669" s="35"/>
      <c r="X1669" s="35"/>
      <c r="Y1669" s="35"/>
      <c r="Z1669" s="35"/>
      <c r="AA1669" s="35"/>
      <c r="AB1669" s="35"/>
      <c r="AC1669" s="35"/>
      <c r="AD1669" s="35"/>
      <c r="AE1669" s="35"/>
      <c r="AR1669" s="220" t="s">
        <v>209</v>
      </c>
      <c r="AT1669" s="220" t="s">
        <v>205</v>
      </c>
      <c r="AU1669" s="220" t="s">
        <v>82</v>
      </c>
      <c r="AY1669" s="18" t="s">
        <v>203</v>
      </c>
      <c r="BE1669" s="221">
        <f>IF(N1669="základní",J1669,0)</f>
        <v>0</v>
      </c>
      <c r="BF1669" s="221">
        <f>IF(N1669="snížená",J1669,0)</f>
        <v>0</v>
      </c>
      <c r="BG1669" s="221">
        <f>IF(N1669="zákl. přenesená",J1669,0)</f>
        <v>0</v>
      </c>
      <c r="BH1669" s="221">
        <f>IF(N1669="sníž. přenesená",J1669,0)</f>
        <v>0</v>
      </c>
      <c r="BI1669" s="221">
        <f>IF(N1669="nulová",J1669,0)</f>
        <v>0</v>
      </c>
      <c r="BJ1669" s="18" t="s">
        <v>82</v>
      </c>
      <c r="BK1669" s="221">
        <f>ROUND(I1669*H1669,2)</f>
        <v>0</v>
      </c>
      <c r="BL1669" s="18" t="s">
        <v>209</v>
      </c>
      <c r="BM1669" s="220" t="s">
        <v>7196</v>
      </c>
    </row>
    <row r="1670" spans="1:65" s="13" customFormat="1" ht="11.25">
      <c r="B1670" s="222"/>
      <c r="C1670" s="223"/>
      <c r="D1670" s="224" t="s">
        <v>211</v>
      </c>
      <c r="E1670" s="225" t="s">
        <v>1</v>
      </c>
      <c r="F1670" s="226" t="s">
        <v>7146</v>
      </c>
      <c r="G1670" s="223"/>
      <c r="H1670" s="225" t="s">
        <v>1</v>
      </c>
      <c r="I1670" s="227"/>
      <c r="J1670" s="223"/>
      <c r="K1670" s="223"/>
      <c r="L1670" s="228"/>
      <c r="M1670" s="229"/>
      <c r="N1670" s="230"/>
      <c r="O1670" s="230"/>
      <c r="P1670" s="230"/>
      <c r="Q1670" s="230"/>
      <c r="R1670" s="230"/>
      <c r="S1670" s="230"/>
      <c r="T1670" s="231"/>
      <c r="AT1670" s="232" t="s">
        <v>211</v>
      </c>
      <c r="AU1670" s="232" t="s">
        <v>82</v>
      </c>
      <c r="AV1670" s="13" t="s">
        <v>82</v>
      </c>
      <c r="AW1670" s="13" t="s">
        <v>31</v>
      </c>
      <c r="AX1670" s="13" t="s">
        <v>75</v>
      </c>
      <c r="AY1670" s="232" t="s">
        <v>203</v>
      </c>
    </row>
    <row r="1671" spans="1:65" s="14" customFormat="1" ht="11.25">
      <c r="B1671" s="233"/>
      <c r="C1671" s="234"/>
      <c r="D1671" s="224" t="s">
        <v>211</v>
      </c>
      <c r="E1671" s="235" t="s">
        <v>1</v>
      </c>
      <c r="F1671" s="236" t="s">
        <v>82</v>
      </c>
      <c r="G1671" s="234"/>
      <c r="H1671" s="237">
        <v>1</v>
      </c>
      <c r="I1671" s="238"/>
      <c r="J1671" s="234"/>
      <c r="K1671" s="234"/>
      <c r="L1671" s="239"/>
      <c r="M1671" s="240"/>
      <c r="N1671" s="241"/>
      <c r="O1671" s="241"/>
      <c r="P1671" s="241"/>
      <c r="Q1671" s="241"/>
      <c r="R1671" s="241"/>
      <c r="S1671" s="241"/>
      <c r="T1671" s="242"/>
      <c r="AT1671" s="243" t="s">
        <v>211</v>
      </c>
      <c r="AU1671" s="243" t="s">
        <v>82</v>
      </c>
      <c r="AV1671" s="14" t="s">
        <v>84</v>
      </c>
      <c r="AW1671" s="14" t="s">
        <v>31</v>
      </c>
      <c r="AX1671" s="14" t="s">
        <v>75</v>
      </c>
      <c r="AY1671" s="243" t="s">
        <v>203</v>
      </c>
    </row>
    <row r="1672" spans="1:65" s="15" customFormat="1" ht="11.25">
      <c r="B1672" s="261"/>
      <c r="C1672" s="262"/>
      <c r="D1672" s="224" t="s">
        <v>211</v>
      </c>
      <c r="E1672" s="263" t="s">
        <v>1</v>
      </c>
      <c r="F1672" s="264" t="s">
        <v>5614</v>
      </c>
      <c r="G1672" s="262"/>
      <c r="H1672" s="265">
        <v>1</v>
      </c>
      <c r="I1672" s="266"/>
      <c r="J1672" s="262"/>
      <c r="K1672" s="262"/>
      <c r="L1672" s="267"/>
      <c r="M1672" s="268"/>
      <c r="N1672" s="269"/>
      <c r="O1672" s="269"/>
      <c r="P1672" s="269"/>
      <c r="Q1672" s="269"/>
      <c r="R1672" s="269"/>
      <c r="S1672" s="269"/>
      <c r="T1672" s="270"/>
      <c r="AT1672" s="271" t="s">
        <v>211</v>
      </c>
      <c r="AU1672" s="271" t="s">
        <v>82</v>
      </c>
      <c r="AV1672" s="15" t="s">
        <v>209</v>
      </c>
      <c r="AW1672" s="15" t="s">
        <v>31</v>
      </c>
      <c r="AX1672" s="15" t="s">
        <v>82</v>
      </c>
      <c r="AY1672" s="271" t="s">
        <v>203</v>
      </c>
    </row>
    <row r="1673" spans="1:65" s="2" customFormat="1" ht="33" customHeight="1">
      <c r="A1673" s="35"/>
      <c r="B1673" s="36"/>
      <c r="C1673" s="209" t="s">
        <v>4103</v>
      </c>
      <c r="D1673" s="209" t="s">
        <v>205</v>
      </c>
      <c r="E1673" s="210" t="s">
        <v>7197</v>
      </c>
      <c r="F1673" s="211" t="s">
        <v>6750</v>
      </c>
      <c r="G1673" s="212" t="s">
        <v>208</v>
      </c>
      <c r="H1673" s="213">
        <v>6</v>
      </c>
      <c r="I1673" s="214"/>
      <c r="J1673" s="215">
        <f>ROUND(I1673*H1673,2)</f>
        <v>0</v>
      </c>
      <c r="K1673" s="211" t="s">
        <v>1</v>
      </c>
      <c r="L1673" s="40"/>
      <c r="M1673" s="216" t="s">
        <v>1</v>
      </c>
      <c r="N1673" s="217" t="s">
        <v>40</v>
      </c>
      <c r="O1673" s="72"/>
      <c r="P1673" s="218">
        <f>O1673*H1673</f>
        <v>0</v>
      </c>
      <c r="Q1673" s="218">
        <v>0</v>
      </c>
      <c r="R1673" s="218">
        <f>Q1673*H1673</f>
        <v>0</v>
      </c>
      <c r="S1673" s="218">
        <v>0</v>
      </c>
      <c r="T1673" s="219">
        <f>S1673*H1673</f>
        <v>0</v>
      </c>
      <c r="U1673" s="35"/>
      <c r="V1673" s="35"/>
      <c r="W1673" s="35"/>
      <c r="X1673" s="35"/>
      <c r="Y1673" s="35"/>
      <c r="Z1673" s="35"/>
      <c r="AA1673" s="35"/>
      <c r="AB1673" s="35"/>
      <c r="AC1673" s="35"/>
      <c r="AD1673" s="35"/>
      <c r="AE1673" s="35"/>
      <c r="AR1673" s="220" t="s">
        <v>209</v>
      </c>
      <c r="AT1673" s="220" t="s">
        <v>205</v>
      </c>
      <c r="AU1673" s="220" t="s">
        <v>82</v>
      </c>
      <c r="AY1673" s="18" t="s">
        <v>203</v>
      </c>
      <c r="BE1673" s="221">
        <f>IF(N1673="základní",J1673,0)</f>
        <v>0</v>
      </c>
      <c r="BF1673" s="221">
        <f>IF(N1673="snížená",J1673,0)</f>
        <v>0</v>
      </c>
      <c r="BG1673" s="221">
        <f>IF(N1673="zákl. přenesená",J1673,0)</f>
        <v>0</v>
      </c>
      <c r="BH1673" s="221">
        <f>IF(N1673="sníž. přenesená",J1673,0)</f>
        <v>0</v>
      </c>
      <c r="BI1673" s="221">
        <f>IF(N1673="nulová",J1673,0)</f>
        <v>0</v>
      </c>
      <c r="BJ1673" s="18" t="s">
        <v>82</v>
      </c>
      <c r="BK1673" s="221">
        <f>ROUND(I1673*H1673,2)</f>
        <v>0</v>
      </c>
      <c r="BL1673" s="18" t="s">
        <v>209</v>
      </c>
      <c r="BM1673" s="220" t="s">
        <v>7198</v>
      </c>
    </row>
    <row r="1674" spans="1:65" s="13" customFormat="1" ht="11.25">
      <c r="B1674" s="222"/>
      <c r="C1674" s="223"/>
      <c r="D1674" s="224" t="s">
        <v>211</v>
      </c>
      <c r="E1674" s="225" t="s">
        <v>1</v>
      </c>
      <c r="F1674" s="226" t="s">
        <v>7146</v>
      </c>
      <c r="G1674" s="223"/>
      <c r="H1674" s="225" t="s">
        <v>1</v>
      </c>
      <c r="I1674" s="227"/>
      <c r="J1674" s="223"/>
      <c r="K1674" s="223"/>
      <c r="L1674" s="228"/>
      <c r="M1674" s="229"/>
      <c r="N1674" s="230"/>
      <c r="O1674" s="230"/>
      <c r="P1674" s="230"/>
      <c r="Q1674" s="230"/>
      <c r="R1674" s="230"/>
      <c r="S1674" s="230"/>
      <c r="T1674" s="231"/>
      <c r="AT1674" s="232" t="s">
        <v>211</v>
      </c>
      <c r="AU1674" s="232" t="s">
        <v>82</v>
      </c>
      <c r="AV1674" s="13" t="s">
        <v>82</v>
      </c>
      <c r="AW1674" s="13" t="s">
        <v>31</v>
      </c>
      <c r="AX1674" s="13" t="s">
        <v>75</v>
      </c>
      <c r="AY1674" s="232" t="s">
        <v>203</v>
      </c>
    </row>
    <row r="1675" spans="1:65" s="14" customFormat="1" ht="11.25">
      <c r="B1675" s="233"/>
      <c r="C1675" s="234"/>
      <c r="D1675" s="224" t="s">
        <v>211</v>
      </c>
      <c r="E1675" s="235" t="s">
        <v>1</v>
      </c>
      <c r="F1675" s="236" t="s">
        <v>252</v>
      </c>
      <c r="G1675" s="234"/>
      <c r="H1675" s="237">
        <v>6</v>
      </c>
      <c r="I1675" s="238"/>
      <c r="J1675" s="234"/>
      <c r="K1675" s="234"/>
      <c r="L1675" s="239"/>
      <c r="M1675" s="240"/>
      <c r="N1675" s="241"/>
      <c r="O1675" s="241"/>
      <c r="P1675" s="241"/>
      <c r="Q1675" s="241"/>
      <c r="R1675" s="241"/>
      <c r="S1675" s="241"/>
      <c r="T1675" s="242"/>
      <c r="AT1675" s="243" t="s">
        <v>211</v>
      </c>
      <c r="AU1675" s="243" t="s">
        <v>82</v>
      </c>
      <c r="AV1675" s="14" t="s">
        <v>84</v>
      </c>
      <c r="AW1675" s="14" t="s">
        <v>31</v>
      </c>
      <c r="AX1675" s="14" t="s">
        <v>75</v>
      </c>
      <c r="AY1675" s="243" t="s">
        <v>203</v>
      </c>
    </row>
    <row r="1676" spans="1:65" s="15" customFormat="1" ht="11.25">
      <c r="B1676" s="261"/>
      <c r="C1676" s="262"/>
      <c r="D1676" s="224" t="s">
        <v>211</v>
      </c>
      <c r="E1676" s="263" t="s">
        <v>1</v>
      </c>
      <c r="F1676" s="264" t="s">
        <v>5614</v>
      </c>
      <c r="G1676" s="262"/>
      <c r="H1676" s="265">
        <v>6</v>
      </c>
      <c r="I1676" s="266"/>
      <c r="J1676" s="262"/>
      <c r="K1676" s="262"/>
      <c r="L1676" s="267"/>
      <c r="M1676" s="268"/>
      <c r="N1676" s="269"/>
      <c r="O1676" s="269"/>
      <c r="P1676" s="269"/>
      <c r="Q1676" s="269"/>
      <c r="R1676" s="269"/>
      <c r="S1676" s="269"/>
      <c r="T1676" s="270"/>
      <c r="AT1676" s="271" t="s">
        <v>211</v>
      </c>
      <c r="AU1676" s="271" t="s">
        <v>82</v>
      </c>
      <c r="AV1676" s="15" t="s">
        <v>209</v>
      </c>
      <c r="AW1676" s="15" t="s">
        <v>31</v>
      </c>
      <c r="AX1676" s="15" t="s">
        <v>82</v>
      </c>
      <c r="AY1676" s="271" t="s">
        <v>203</v>
      </c>
    </row>
    <row r="1677" spans="1:65" s="2" customFormat="1" ht="33" customHeight="1">
      <c r="A1677" s="35"/>
      <c r="B1677" s="36"/>
      <c r="C1677" s="209" t="s">
        <v>4108</v>
      </c>
      <c r="D1677" s="209" t="s">
        <v>205</v>
      </c>
      <c r="E1677" s="210" t="s">
        <v>7199</v>
      </c>
      <c r="F1677" s="211" t="s">
        <v>7028</v>
      </c>
      <c r="G1677" s="212" t="s">
        <v>208</v>
      </c>
      <c r="H1677" s="213">
        <v>1</v>
      </c>
      <c r="I1677" s="214"/>
      <c r="J1677" s="215">
        <f>ROUND(I1677*H1677,2)</f>
        <v>0</v>
      </c>
      <c r="K1677" s="211" t="s">
        <v>1</v>
      </c>
      <c r="L1677" s="40"/>
      <c r="M1677" s="216" t="s">
        <v>1</v>
      </c>
      <c r="N1677" s="217" t="s">
        <v>40</v>
      </c>
      <c r="O1677" s="72"/>
      <c r="P1677" s="218">
        <f>O1677*H1677</f>
        <v>0</v>
      </c>
      <c r="Q1677" s="218">
        <v>0</v>
      </c>
      <c r="R1677" s="218">
        <f>Q1677*H1677</f>
        <v>0</v>
      </c>
      <c r="S1677" s="218">
        <v>0</v>
      </c>
      <c r="T1677" s="219">
        <f>S1677*H1677</f>
        <v>0</v>
      </c>
      <c r="U1677" s="35"/>
      <c r="V1677" s="35"/>
      <c r="W1677" s="35"/>
      <c r="X1677" s="35"/>
      <c r="Y1677" s="35"/>
      <c r="Z1677" s="35"/>
      <c r="AA1677" s="35"/>
      <c r="AB1677" s="35"/>
      <c r="AC1677" s="35"/>
      <c r="AD1677" s="35"/>
      <c r="AE1677" s="35"/>
      <c r="AR1677" s="220" t="s">
        <v>209</v>
      </c>
      <c r="AT1677" s="220" t="s">
        <v>205</v>
      </c>
      <c r="AU1677" s="220" t="s">
        <v>82</v>
      </c>
      <c r="AY1677" s="18" t="s">
        <v>203</v>
      </c>
      <c r="BE1677" s="221">
        <f>IF(N1677="základní",J1677,0)</f>
        <v>0</v>
      </c>
      <c r="BF1677" s="221">
        <f>IF(N1677="snížená",J1677,0)</f>
        <v>0</v>
      </c>
      <c r="BG1677" s="221">
        <f>IF(N1677="zákl. přenesená",J1677,0)</f>
        <v>0</v>
      </c>
      <c r="BH1677" s="221">
        <f>IF(N1677="sníž. přenesená",J1677,0)</f>
        <v>0</v>
      </c>
      <c r="BI1677" s="221">
        <f>IF(N1677="nulová",J1677,0)</f>
        <v>0</v>
      </c>
      <c r="BJ1677" s="18" t="s">
        <v>82</v>
      </c>
      <c r="BK1677" s="221">
        <f>ROUND(I1677*H1677,2)</f>
        <v>0</v>
      </c>
      <c r="BL1677" s="18" t="s">
        <v>209</v>
      </c>
      <c r="BM1677" s="220" t="s">
        <v>7200</v>
      </c>
    </row>
    <row r="1678" spans="1:65" s="13" customFormat="1" ht="11.25">
      <c r="B1678" s="222"/>
      <c r="C1678" s="223"/>
      <c r="D1678" s="224" t="s">
        <v>211</v>
      </c>
      <c r="E1678" s="225" t="s">
        <v>1</v>
      </c>
      <c r="F1678" s="226" t="s">
        <v>6740</v>
      </c>
      <c r="G1678" s="223"/>
      <c r="H1678" s="225" t="s">
        <v>1</v>
      </c>
      <c r="I1678" s="227"/>
      <c r="J1678" s="223"/>
      <c r="K1678" s="223"/>
      <c r="L1678" s="228"/>
      <c r="M1678" s="229"/>
      <c r="N1678" s="230"/>
      <c r="O1678" s="230"/>
      <c r="P1678" s="230"/>
      <c r="Q1678" s="230"/>
      <c r="R1678" s="230"/>
      <c r="S1678" s="230"/>
      <c r="T1678" s="231"/>
      <c r="AT1678" s="232" t="s">
        <v>211</v>
      </c>
      <c r="AU1678" s="232" t="s">
        <v>82</v>
      </c>
      <c r="AV1678" s="13" t="s">
        <v>82</v>
      </c>
      <c r="AW1678" s="13" t="s">
        <v>31</v>
      </c>
      <c r="AX1678" s="13" t="s">
        <v>75</v>
      </c>
      <c r="AY1678" s="232" t="s">
        <v>203</v>
      </c>
    </row>
    <row r="1679" spans="1:65" s="13" customFormat="1" ht="11.25">
      <c r="B1679" s="222"/>
      <c r="C1679" s="223"/>
      <c r="D1679" s="224" t="s">
        <v>211</v>
      </c>
      <c r="E1679" s="225" t="s">
        <v>1</v>
      </c>
      <c r="F1679" s="226" t="s">
        <v>7146</v>
      </c>
      <c r="G1679" s="223"/>
      <c r="H1679" s="225" t="s">
        <v>1</v>
      </c>
      <c r="I1679" s="227"/>
      <c r="J1679" s="223"/>
      <c r="K1679" s="223"/>
      <c r="L1679" s="228"/>
      <c r="M1679" s="229"/>
      <c r="N1679" s="230"/>
      <c r="O1679" s="230"/>
      <c r="P1679" s="230"/>
      <c r="Q1679" s="230"/>
      <c r="R1679" s="230"/>
      <c r="S1679" s="230"/>
      <c r="T1679" s="231"/>
      <c r="AT1679" s="232" t="s">
        <v>211</v>
      </c>
      <c r="AU1679" s="232" t="s">
        <v>82</v>
      </c>
      <c r="AV1679" s="13" t="s">
        <v>82</v>
      </c>
      <c r="AW1679" s="13" t="s">
        <v>31</v>
      </c>
      <c r="AX1679" s="13" t="s">
        <v>75</v>
      </c>
      <c r="AY1679" s="232" t="s">
        <v>203</v>
      </c>
    </row>
    <row r="1680" spans="1:65" s="14" customFormat="1" ht="11.25">
      <c r="B1680" s="233"/>
      <c r="C1680" s="234"/>
      <c r="D1680" s="224" t="s">
        <v>211</v>
      </c>
      <c r="E1680" s="235" t="s">
        <v>1</v>
      </c>
      <c r="F1680" s="236" t="s">
        <v>82</v>
      </c>
      <c r="G1680" s="234"/>
      <c r="H1680" s="237">
        <v>1</v>
      </c>
      <c r="I1680" s="238"/>
      <c r="J1680" s="234"/>
      <c r="K1680" s="234"/>
      <c r="L1680" s="239"/>
      <c r="M1680" s="240"/>
      <c r="N1680" s="241"/>
      <c r="O1680" s="241"/>
      <c r="P1680" s="241"/>
      <c r="Q1680" s="241"/>
      <c r="R1680" s="241"/>
      <c r="S1680" s="241"/>
      <c r="T1680" s="242"/>
      <c r="AT1680" s="243" t="s">
        <v>211</v>
      </c>
      <c r="AU1680" s="243" t="s">
        <v>82</v>
      </c>
      <c r="AV1680" s="14" t="s">
        <v>84</v>
      </c>
      <c r="AW1680" s="14" t="s">
        <v>31</v>
      </c>
      <c r="AX1680" s="14" t="s">
        <v>75</v>
      </c>
      <c r="AY1680" s="243" t="s">
        <v>203</v>
      </c>
    </row>
    <row r="1681" spans="1:65" s="15" customFormat="1" ht="11.25">
      <c r="B1681" s="261"/>
      <c r="C1681" s="262"/>
      <c r="D1681" s="224" t="s">
        <v>211</v>
      </c>
      <c r="E1681" s="263" t="s">
        <v>1</v>
      </c>
      <c r="F1681" s="264" t="s">
        <v>5614</v>
      </c>
      <c r="G1681" s="262"/>
      <c r="H1681" s="265">
        <v>1</v>
      </c>
      <c r="I1681" s="266"/>
      <c r="J1681" s="262"/>
      <c r="K1681" s="262"/>
      <c r="L1681" s="267"/>
      <c r="M1681" s="268"/>
      <c r="N1681" s="269"/>
      <c r="O1681" s="269"/>
      <c r="P1681" s="269"/>
      <c r="Q1681" s="269"/>
      <c r="R1681" s="269"/>
      <c r="S1681" s="269"/>
      <c r="T1681" s="270"/>
      <c r="AT1681" s="271" t="s">
        <v>211</v>
      </c>
      <c r="AU1681" s="271" t="s">
        <v>82</v>
      </c>
      <c r="AV1681" s="15" t="s">
        <v>209</v>
      </c>
      <c r="AW1681" s="15" t="s">
        <v>31</v>
      </c>
      <c r="AX1681" s="15" t="s">
        <v>82</v>
      </c>
      <c r="AY1681" s="271" t="s">
        <v>203</v>
      </c>
    </row>
    <row r="1682" spans="1:65" s="2" customFormat="1" ht="44.25" customHeight="1">
      <c r="A1682" s="35"/>
      <c r="B1682" s="36"/>
      <c r="C1682" s="209" t="s">
        <v>4112</v>
      </c>
      <c r="D1682" s="209" t="s">
        <v>205</v>
      </c>
      <c r="E1682" s="210" t="s">
        <v>7201</v>
      </c>
      <c r="F1682" s="211" t="s">
        <v>6754</v>
      </c>
      <c r="G1682" s="212" t="s">
        <v>208</v>
      </c>
      <c r="H1682" s="213">
        <v>2</v>
      </c>
      <c r="I1682" s="214"/>
      <c r="J1682" s="215">
        <f>ROUND(I1682*H1682,2)</f>
        <v>0</v>
      </c>
      <c r="K1682" s="211" t="s">
        <v>1</v>
      </c>
      <c r="L1682" s="40"/>
      <c r="M1682" s="216" t="s">
        <v>1</v>
      </c>
      <c r="N1682" s="217" t="s">
        <v>40</v>
      </c>
      <c r="O1682" s="72"/>
      <c r="P1682" s="218">
        <f>O1682*H1682</f>
        <v>0</v>
      </c>
      <c r="Q1682" s="218">
        <v>0</v>
      </c>
      <c r="R1682" s="218">
        <f>Q1682*H1682</f>
        <v>0</v>
      </c>
      <c r="S1682" s="218">
        <v>0</v>
      </c>
      <c r="T1682" s="219">
        <f>S1682*H1682</f>
        <v>0</v>
      </c>
      <c r="U1682" s="35"/>
      <c r="V1682" s="35"/>
      <c r="W1682" s="35"/>
      <c r="X1682" s="35"/>
      <c r="Y1682" s="35"/>
      <c r="Z1682" s="35"/>
      <c r="AA1682" s="35"/>
      <c r="AB1682" s="35"/>
      <c r="AC1682" s="35"/>
      <c r="AD1682" s="35"/>
      <c r="AE1682" s="35"/>
      <c r="AR1682" s="220" t="s">
        <v>209</v>
      </c>
      <c r="AT1682" s="220" t="s">
        <v>205</v>
      </c>
      <c r="AU1682" s="220" t="s">
        <v>82</v>
      </c>
      <c r="AY1682" s="18" t="s">
        <v>203</v>
      </c>
      <c r="BE1682" s="221">
        <f>IF(N1682="základní",J1682,0)</f>
        <v>0</v>
      </c>
      <c r="BF1682" s="221">
        <f>IF(N1682="snížená",J1682,0)</f>
        <v>0</v>
      </c>
      <c r="BG1682" s="221">
        <f>IF(N1682="zákl. přenesená",J1682,0)</f>
        <v>0</v>
      </c>
      <c r="BH1682" s="221">
        <f>IF(N1682="sníž. přenesená",J1682,0)</f>
        <v>0</v>
      </c>
      <c r="BI1682" s="221">
        <f>IF(N1682="nulová",J1682,0)</f>
        <v>0</v>
      </c>
      <c r="BJ1682" s="18" t="s">
        <v>82</v>
      </c>
      <c r="BK1682" s="221">
        <f>ROUND(I1682*H1682,2)</f>
        <v>0</v>
      </c>
      <c r="BL1682" s="18" t="s">
        <v>209</v>
      </c>
      <c r="BM1682" s="220" t="s">
        <v>7202</v>
      </c>
    </row>
    <row r="1683" spans="1:65" s="13" customFormat="1" ht="11.25">
      <c r="B1683" s="222"/>
      <c r="C1683" s="223"/>
      <c r="D1683" s="224" t="s">
        <v>211</v>
      </c>
      <c r="E1683" s="225" t="s">
        <v>1</v>
      </c>
      <c r="F1683" s="226" t="s">
        <v>7146</v>
      </c>
      <c r="G1683" s="223"/>
      <c r="H1683" s="225" t="s">
        <v>1</v>
      </c>
      <c r="I1683" s="227"/>
      <c r="J1683" s="223"/>
      <c r="K1683" s="223"/>
      <c r="L1683" s="228"/>
      <c r="M1683" s="229"/>
      <c r="N1683" s="230"/>
      <c r="O1683" s="230"/>
      <c r="P1683" s="230"/>
      <c r="Q1683" s="230"/>
      <c r="R1683" s="230"/>
      <c r="S1683" s="230"/>
      <c r="T1683" s="231"/>
      <c r="AT1683" s="232" t="s">
        <v>211</v>
      </c>
      <c r="AU1683" s="232" t="s">
        <v>82</v>
      </c>
      <c r="AV1683" s="13" t="s">
        <v>82</v>
      </c>
      <c r="AW1683" s="13" t="s">
        <v>31</v>
      </c>
      <c r="AX1683" s="13" t="s">
        <v>75</v>
      </c>
      <c r="AY1683" s="232" t="s">
        <v>203</v>
      </c>
    </row>
    <row r="1684" spans="1:65" s="14" customFormat="1" ht="11.25">
      <c r="B1684" s="233"/>
      <c r="C1684" s="234"/>
      <c r="D1684" s="224" t="s">
        <v>211</v>
      </c>
      <c r="E1684" s="235" t="s">
        <v>1</v>
      </c>
      <c r="F1684" s="236" t="s">
        <v>84</v>
      </c>
      <c r="G1684" s="234"/>
      <c r="H1684" s="237">
        <v>2</v>
      </c>
      <c r="I1684" s="238"/>
      <c r="J1684" s="234"/>
      <c r="K1684" s="234"/>
      <c r="L1684" s="239"/>
      <c r="M1684" s="240"/>
      <c r="N1684" s="241"/>
      <c r="O1684" s="241"/>
      <c r="P1684" s="241"/>
      <c r="Q1684" s="241"/>
      <c r="R1684" s="241"/>
      <c r="S1684" s="241"/>
      <c r="T1684" s="242"/>
      <c r="AT1684" s="243" t="s">
        <v>211</v>
      </c>
      <c r="AU1684" s="243" t="s">
        <v>82</v>
      </c>
      <c r="AV1684" s="14" t="s">
        <v>84</v>
      </c>
      <c r="AW1684" s="14" t="s">
        <v>31</v>
      </c>
      <c r="AX1684" s="14" t="s">
        <v>75</v>
      </c>
      <c r="AY1684" s="243" t="s">
        <v>203</v>
      </c>
    </row>
    <row r="1685" spans="1:65" s="15" customFormat="1" ht="11.25">
      <c r="B1685" s="261"/>
      <c r="C1685" s="262"/>
      <c r="D1685" s="224" t="s">
        <v>211</v>
      </c>
      <c r="E1685" s="263" t="s">
        <v>1</v>
      </c>
      <c r="F1685" s="264" t="s">
        <v>5614</v>
      </c>
      <c r="G1685" s="262"/>
      <c r="H1685" s="265">
        <v>2</v>
      </c>
      <c r="I1685" s="266"/>
      <c r="J1685" s="262"/>
      <c r="K1685" s="262"/>
      <c r="L1685" s="267"/>
      <c r="M1685" s="268"/>
      <c r="N1685" s="269"/>
      <c r="O1685" s="269"/>
      <c r="P1685" s="269"/>
      <c r="Q1685" s="269"/>
      <c r="R1685" s="269"/>
      <c r="S1685" s="269"/>
      <c r="T1685" s="270"/>
      <c r="AT1685" s="271" t="s">
        <v>211</v>
      </c>
      <c r="AU1685" s="271" t="s">
        <v>82</v>
      </c>
      <c r="AV1685" s="15" t="s">
        <v>209</v>
      </c>
      <c r="AW1685" s="15" t="s">
        <v>31</v>
      </c>
      <c r="AX1685" s="15" t="s">
        <v>82</v>
      </c>
      <c r="AY1685" s="271" t="s">
        <v>203</v>
      </c>
    </row>
    <row r="1686" spans="1:65" s="2" customFormat="1" ht="44.25" customHeight="1">
      <c r="A1686" s="35"/>
      <c r="B1686" s="36"/>
      <c r="C1686" s="209" t="s">
        <v>4116</v>
      </c>
      <c r="D1686" s="209" t="s">
        <v>205</v>
      </c>
      <c r="E1686" s="210" t="s">
        <v>7203</v>
      </c>
      <c r="F1686" s="211" t="s">
        <v>6756</v>
      </c>
      <c r="G1686" s="212" t="s">
        <v>208</v>
      </c>
      <c r="H1686" s="213">
        <v>7</v>
      </c>
      <c r="I1686" s="214"/>
      <c r="J1686" s="215">
        <f>ROUND(I1686*H1686,2)</f>
        <v>0</v>
      </c>
      <c r="K1686" s="211" t="s">
        <v>1</v>
      </c>
      <c r="L1686" s="40"/>
      <c r="M1686" s="216" t="s">
        <v>1</v>
      </c>
      <c r="N1686" s="217" t="s">
        <v>40</v>
      </c>
      <c r="O1686" s="72"/>
      <c r="P1686" s="218">
        <f>O1686*H1686</f>
        <v>0</v>
      </c>
      <c r="Q1686" s="218">
        <v>0</v>
      </c>
      <c r="R1686" s="218">
        <f>Q1686*H1686</f>
        <v>0</v>
      </c>
      <c r="S1686" s="218">
        <v>0</v>
      </c>
      <c r="T1686" s="219">
        <f>S1686*H1686</f>
        <v>0</v>
      </c>
      <c r="U1686" s="35"/>
      <c r="V1686" s="35"/>
      <c r="W1686" s="35"/>
      <c r="X1686" s="35"/>
      <c r="Y1686" s="35"/>
      <c r="Z1686" s="35"/>
      <c r="AA1686" s="35"/>
      <c r="AB1686" s="35"/>
      <c r="AC1686" s="35"/>
      <c r="AD1686" s="35"/>
      <c r="AE1686" s="35"/>
      <c r="AR1686" s="220" t="s">
        <v>209</v>
      </c>
      <c r="AT1686" s="220" t="s">
        <v>205</v>
      </c>
      <c r="AU1686" s="220" t="s">
        <v>82</v>
      </c>
      <c r="AY1686" s="18" t="s">
        <v>203</v>
      </c>
      <c r="BE1686" s="221">
        <f>IF(N1686="základní",J1686,0)</f>
        <v>0</v>
      </c>
      <c r="BF1686" s="221">
        <f>IF(N1686="snížená",J1686,0)</f>
        <v>0</v>
      </c>
      <c r="BG1686" s="221">
        <f>IF(N1686="zákl. přenesená",J1686,0)</f>
        <v>0</v>
      </c>
      <c r="BH1686" s="221">
        <f>IF(N1686="sníž. přenesená",J1686,0)</f>
        <v>0</v>
      </c>
      <c r="BI1686" s="221">
        <f>IF(N1686="nulová",J1686,0)</f>
        <v>0</v>
      </c>
      <c r="BJ1686" s="18" t="s">
        <v>82</v>
      </c>
      <c r="BK1686" s="221">
        <f>ROUND(I1686*H1686,2)</f>
        <v>0</v>
      </c>
      <c r="BL1686" s="18" t="s">
        <v>209</v>
      </c>
      <c r="BM1686" s="220" t="s">
        <v>7204</v>
      </c>
    </row>
    <row r="1687" spans="1:65" s="13" customFormat="1" ht="11.25">
      <c r="B1687" s="222"/>
      <c r="C1687" s="223"/>
      <c r="D1687" s="224" t="s">
        <v>211</v>
      </c>
      <c r="E1687" s="225" t="s">
        <v>1</v>
      </c>
      <c r="F1687" s="226" t="s">
        <v>7146</v>
      </c>
      <c r="G1687" s="223"/>
      <c r="H1687" s="225" t="s">
        <v>1</v>
      </c>
      <c r="I1687" s="227"/>
      <c r="J1687" s="223"/>
      <c r="K1687" s="223"/>
      <c r="L1687" s="228"/>
      <c r="M1687" s="229"/>
      <c r="N1687" s="230"/>
      <c r="O1687" s="230"/>
      <c r="P1687" s="230"/>
      <c r="Q1687" s="230"/>
      <c r="R1687" s="230"/>
      <c r="S1687" s="230"/>
      <c r="T1687" s="231"/>
      <c r="AT1687" s="232" t="s">
        <v>211</v>
      </c>
      <c r="AU1687" s="232" t="s">
        <v>82</v>
      </c>
      <c r="AV1687" s="13" t="s">
        <v>82</v>
      </c>
      <c r="AW1687" s="13" t="s">
        <v>31</v>
      </c>
      <c r="AX1687" s="13" t="s">
        <v>75</v>
      </c>
      <c r="AY1687" s="232" t="s">
        <v>203</v>
      </c>
    </row>
    <row r="1688" spans="1:65" s="14" customFormat="1" ht="11.25">
      <c r="B1688" s="233"/>
      <c r="C1688" s="234"/>
      <c r="D1688" s="224" t="s">
        <v>211</v>
      </c>
      <c r="E1688" s="235" t="s">
        <v>1</v>
      </c>
      <c r="F1688" s="236" t="s">
        <v>351</v>
      </c>
      <c r="G1688" s="234"/>
      <c r="H1688" s="237">
        <v>7</v>
      </c>
      <c r="I1688" s="238"/>
      <c r="J1688" s="234"/>
      <c r="K1688" s="234"/>
      <c r="L1688" s="239"/>
      <c r="M1688" s="240"/>
      <c r="N1688" s="241"/>
      <c r="O1688" s="241"/>
      <c r="P1688" s="241"/>
      <c r="Q1688" s="241"/>
      <c r="R1688" s="241"/>
      <c r="S1688" s="241"/>
      <c r="T1688" s="242"/>
      <c r="AT1688" s="243" t="s">
        <v>211</v>
      </c>
      <c r="AU1688" s="243" t="s">
        <v>82</v>
      </c>
      <c r="AV1688" s="14" t="s">
        <v>84</v>
      </c>
      <c r="AW1688" s="14" t="s">
        <v>31</v>
      </c>
      <c r="AX1688" s="14" t="s">
        <v>75</v>
      </c>
      <c r="AY1688" s="243" t="s">
        <v>203</v>
      </c>
    </row>
    <row r="1689" spans="1:65" s="15" customFormat="1" ht="11.25">
      <c r="B1689" s="261"/>
      <c r="C1689" s="262"/>
      <c r="D1689" s="224" t="s">
        <v>211</v>
      </c>
      <c r="E1689" s="263" t="s">
        <v>1</v>
      </c>
      <c r="F1689" s="264" t="s">
        <v>5614</v>
      </c>
      <c r="G1689" s="262"/>
      <c r="H1689" s="265">
        <v>7</v>
      </c>
      <c r="I1689" s="266"/>
      <c r="J1689" s="262"/>
      <c r="K1689" s="262"/>
      <c r="L1689" s="267"/>
      <c r="M1689" s="268"/>
      <c r="N1689" s="269"/>
      <c r="O1689" s="269"/>
      <c r="P1689" s="269"/>
      <c r="Q1689" s="269"/>
      <c r="R1689" s="269"/>
      <c r="S1689" s="269"/>
      <c r="T1689" s="270"/>
      <c r="AT1689" s="271" t="s">
        <v>211</v>
      </c>
      <c r="AU1689" s="271" t="s">
        <v>82</v>
      </c>
      <c r="AV1689" s="15" t="s">
        <v>209</v>
      </c>
      <c r="AW1689" s="15" t="s">
        <v>31</v>
      </c>
      <c r="AX1689" s="15" t="s">
        <v>82</v>
      </c>
      <c r="AY1689" s="271" t="s">
        <v>203</v>
      </c>
    </row>
    <row r="1690" spans="1:65" s="2" customFormat="1" ht="44.25" customHeight="1">
      <c r="A1690" s="35"/>
      <c r="B1690" s="36"/>
      <c r="C1690" s="209" t="s">
        <v>4120</v>
      </c>
      <c r="D1690" s="209" t="s">
        <v>205</v>
      </c>
      <c r="E1690" s="210" t="s">
        <v>7205</v>
      </c>
      <c r="F1690" s="211" t="s">
        <v>6758</v>
      </c>
      <c r="G1690" s="212" t="s">
        <v>208</v>
      </c>
      <c r="H1690" s="213">
        <v>4</v>
      </c>
      <c r="I1690" s="214"/>
      <c r="J1690" s="215">
        <f>ROUND(I1690*H1690,2)</f>
        <v>0</v>
      </c>
      <c r="K1690" s="211" t="s">
        <v>1</v>
      </c>
      <c r="L1690" s="40"/>
      <c r="M1690" s="216" t="s">
        <v>1</v>
      </c>
      <c r="N1690" s="217" t="s">
        <v>40</v>
      </c>
      <c r="O1690" s="72"/>
      <c r="P1690" s="218">
        <f>O1690*H1690</f>
        <v>0</v>
      </c>
      <c r="Q1690" s="218">
        <v>0</v>
      </c>
      <c r="R1690" s="218">
        <f>Q1690*H1690</f>
        <v>0</v>
      </c>
      <c r="S1690" s="218">
        <v>0</v>
      </c>
      <c r="T1690" s="219">
        <f>S1690*H1690</f>
        <v>0</v>
      </c>
      <c r="U1690" s="35"/>
      <c r="V1690" s="35"/>
      <c r="W1690" s="35"/>
      <c r="X1690" s="35"/>
      <c r="Y1690" s="35"/>
      <c r="Z1690" s="35"/>
      <c r="AA1690" s="35"/>
      <c r="AB1690" s="35"/>
      <c r="AC1690" s="35"/>
      <c r="AD1690" s="35"/>
      <c r="AE1690" s="35"/>
      <c r="AR1690" s="220" t="s">
        <v>209</v>
      </c>
      <c r="AT1690" s="220" t="s">
        <v>205</v>
      </c>
      <c r="AU1690" s="220" t="s">
        <v>82</v>
      </c>
      <c r="AY1690" s="18" t="s">
        <v>203</v>
      </c>
      <c r="BE1690" s="221">
        <f>IF(N1690="základní",J1690,0)</f>
        <v>0</v>
      </c>
      <c r="BF1690" s="221">
        <f>IF(N1690="snížená",J1690,0)</f>
        <v>0</v>
      </c>
      <c r="BG1690" s="221">
        <f>IF(N1690="zákl. přenesená",J1690,0)</f>
        <v>0</v>
      </c>
      <c r="BH1690" s="221">
        <f>IF(N1690="sníž. přenesená",J1690,0)</f>
        <v>0</v>
      </c>
      <c r="BI1690" s="221">
        <f>IF(N1690="nulová",J1690,0)</f>
        <v>0</v>
      </c>
      <c r="BJ1690" s="18" t="s">
        <v>82</v>
      </c>
      <c r="BK1690" s="221">
        <f>ROUND(I1690*H1690,2)</f>
        <v>0</v>
      </c>
      <c r="BL1690" s="18" t="s">
        <v>209</v>
      </c>
      <c r="BM1690" s="220" t="s">
        <v>7206</v>
      </c>
    </row>
    <row r="1691" spans="1:65" s="13" customFormat="1" ht="11.25">
      <c r="B1691" s="222"/>
      <c r="C1691" s="223"/>
      <c r="D1691" s="224" t="s">
        <v>211</v>
      </c>
      <c r="E1691" s="225" t="s">
        <v>1</v>
      </c>
      <c r="F1691" s="226" t="s">
        <v>7146</v>
      </c>
      <c r="G1691" s="223"/>
      <c r="H1691" s="225" t="s">
        <v>1</v>
      </c>
      <c r="I1691" s="227"/>
      <c r="J1691" s="223"/>
      <c r="K1691" s="223"/>
      <c r="L1691" s="228"/>
      <c r="M1691" s="229"/>
      <c r="N1691" s="230"/>
      <c r="O1691" s="230"/>
      <c r="P1691" s="230"/>
      <c r="Q1691" s="230"/>
      <c r="R1691" s="230"/>
      <c r="S1691" s="230"/>
      <c r="T1691" s="231"/>
      <c r="AT1691" s="232" t="s">
        <v>211</v>
      </c>
      <c r="AU1691" s="232" t="s">
        <v>82</v>
      </c>
      <c r="AV1691" s="13" t="s">
        <v>82</v>
      </c>
      <c r="AW1691" s="13" t="s">
        <v>31</v>
      </c>
      <c r="AX1691" s="13" t="s">
        <v>75</v>
      </c>
      <c r="AY1691" s="232" t="s">
        <v>203</v>
      </c>
    </row>
    <row r="1692" spans="1:65" s="14" customFormat="1" ht="11.25">
      <c r="B1692" s="233"/>
      <c r="C1692" s="234"/>
      <c r="D1692" s="224" t="s">
        <v>211</v>
      </c>
      <c r="E1692" s="235" t="s">
        <v>1</v>
      </c>
      <c r="F1692" s="236" t="s">
        <v>209</v>
      </c>
      <c r="G1692" s="234"/>
      <c r="H1692" s="237">
        <v>4</v>
      </c>
      <c r="I1692" s="238"/>
      <c r="J1692" s="234"/>
      <c r="K1692" s="234"/>
      <c r="L1692" s="239"/>
      <c r="M1692" s="240"/>
      <c r="N1692" s="241"/>
      <c r="O1692" s="241"/>
      <c r="P1692" s="241"/>
      <c r="Q1692" s="241"/>
      <c r="R1692" s="241"/>
      <c r="S1692" s="241"/>
      <c r="T1692" s="242"/>
      <c r="AT1692" s="243" t="s">
        <v>211</v>
      </c>
      <c r="AU1692" s="243" t="s">
        <v>82</v>
      </c>
      <c r="AV1692" s="14" t="s">
        <v>84</v>
      </c>
      <c r="AW1692" s="14" t="s">
        <v>31</v>
      </c>
      <c r="AX1692" s="14" t="s">
        <v>75</v>
      </c>
      <c r="AY1692" s="243" t="s">
        <v>203</v>
      </c>
    </row>
    <row r="1693" spans="1:65" s="15" customFormat="1" ht="11.25">
      <c r="B1693" s="261"/>
      <c r="C1693" s="262"/>
      <c r="D1693" s="224" t="s">
        <v>211</v>
      </c>
      <c r="E1693" s="263" t="s">
        <v>1</v>
      </c>
      <c r="F1693" s="264" t="s">
        <v>5614</v>
      </c>
      <c r="G1693" s="262"/>
      <c r="H1693" s="265">
        <v>4</v>
      </c>
      <c r="I1693" s="266"/>
      <c r="J1693" s="262"/>
      <c r="K1693" s="262"/>
      <c r="L1693" s="267"/>
      <c r="M1693" s="268"/>
      <c r="N1693" s="269"/>
      <c r="O1693" s="269"/>
      <c r="P1693" s="269"/>
      <c r="Q1693" s="269"/>
      <c r="R1693" s="269"/>
      <c r="S1693" s="269"/>
      <c r="T1693" s="270"/>
      <c r="AT1693" s="271" t="s">
        <v>211</v>
      </c>
      <c r="AU1693" s="271" t="s">
        <v>82</v>
      </c>
      <c r="AV1693" s="15" t="s">
        <v>209</v>
      </c>
      <c r="AW1693" s="15" t="s">
        <v>31</v>
      </c>
      <c r="AX1693" s="15" t="s">
        <v>82</v>
      </c>
      <c r="AY1693" s="271" t="s">
        <v>203</v>
      </c>
    </row>
    <row r="1694" spans="1:65" s="2" customFormat="1" ht="33" customHeight="1">
      <c r="A1694" s="35"/>
      <c r="B1694" s="36"/>
      <c r="C1694" s="209" t="s">
        <v>4124</v>
      </c>
      <c r="D1694" s="209" t="s">
        <v>205</v>
      </c>
      <c r="E1694" s="210" t="s">
        <v>7207</v>
      </c>
      <c r="F1694" s="211" t="s">
        <v>6764</v>
      </c>
      <c r="G1694" s="212" t="s">
        <v>208</v>
      </c>
      <c r="H1694" s="213">
        <v>35</v>
      </c>
      <c r="I1694" s="214"/>
      <c r="J1694" s="215">
        <f>ROUND(I1694*H1694,2)</f>
        <v>0</v>
      </c>
      <c r="K1694" s="211" t="s">
        <v>1</v>
      </c>
      <c r="L1694" s="40"/>
      <c r="M1694" s="216" t="s">
        <v>1</v>
      </c>
      <c r="N1694" s="217" t="s">
        <v>40</v>
      </c>
      <c r="O1694" s="72"/>
      <c r="P1694" s="218">
        <f>O1694*H1694</f>
        <v>0</v>
      </c>
      <c r="Q1694" s="218">
        <v>0</v>
      </c>
      <c r="R1694" s="218">
        <f>Q1694*H1694</f>
        <v>0</v>
      </c>
      <c r="S1694" s="218">
        <v>0</v>
      </c>
      <c r="T1694" s="219">
        <f>S1694*H1694</f>
        <v>0</v>
      </c>
      <c r="U1694" s="35"/>
      <c r="V1694" s="35"/>
      <c r="W1694" s="35"/>
      <c r="X1694" s="35"/>
      <c r="Y1694" s="35"/>
      <c r="Z1694" s="35"/>
      <c r="AA1694" s="35"/>
      <c r="AB1694" s="35"/>
      <c r="AC1694" s="35"/>
      <c r="AD1694" s="35"/>
      <c r="AE1694" s="35"/>
      <c r="AR1694" s="220" t="s">
        <v>209</v>
      </c>
      <c r="AT1694" s="220" t="s">
        <v>205</v>
      </c>
      <c r="AU1694" s="220" t="s">
        <v>82</v>
      </c>
      <c r="AY1694" s="18" t="s">
        <v>203</v>
      </c>
      <c r="BE1694" s="221">
        <f>IF(N1694="základní",J1694,0)</f>
        <v>0</v>
      </c>
      <c r="BF1694" s="221">
        <f>IF(N1694="snížená",J1694,0)</f>
        <v>0</v>
      </c>
      <c r="BG1694" s="221">
        <f>IF(N1694="zákl. přenesená",J1694,0)</f>
        <v>0</v>
      </c>
      <c r="BH1694" s="221">
        <f>IF(N1694="sníž. přenesená",J1694,0)</f>
        <v>0</v>
      </c>
      <c r="BI1694" s="221">
        <f>IF(N1694="nulová",J1694,0)</f>
        <v>0</v>
      </c>
      <c r="BJ1694" s="18" t="s">
        <v>82</v>
      </c>
      <c r="BK1694" s="221">
        <f>ROUND(I1694*H1694,2)</f>
        <v>0</v>
      </c>
      <c r="BL1694" s="18" t="s">
        <v>209</v>
      </c>
      <c r="BM1694" s="220" t="s">
        <v>7208</v>
      </c>
    </row>
    <row r="1695" spans="1:65" s="13" customFormat="1" ht="11.25">
      <c r="B1695" s="222"/>
      <c r="C1695" s="223"/>
      <c r="D1695" s="224" t="s">
        <v>211</v>
      </c>
      <c r="E1695" s="225" t="s">
        <v>1</v>
      </c>
      <c r="F1695" s="226" t="s">
        <v>7146</v>
      </c>
      <c r="G1695" s="223"/>
      <c r="H1695" s="225" t="s">
        <v>1</v>
      </c>
      <c r="I1695" s="227"/>
      <c r="J1695" s="223"/>
      <c r="K1695" s="223"/>
      <c r="L1695" s="228"/>
      <c r="M1695" s="229"/>
      <c r="N1695" s="230"/>
      <c r="O1695" s="230"/>
      <c r="P1695" s="230"/>
      <c r="Q1695" s="230"/>
      <c r="R1695" s="230"/>
      <c r="S1695" s="230"/>
      <c r="T1695" s="231"/>
      <c r="AT1695" s="232" t="s">
        <v>211</v>
      </c>
      <c r="AU1695" s="232" t="s">
        <v>82</v>
      </c>
      <c r="AV1695" s="13" t="s">
        <v>82</v>
      </c>
      <c r="AW1695" s="13" t="s">
        <v>31</v>
      </c>
      <c r="AX1695" s="13" t="s">
        <v>75</v>
      </c>
      <c r="AY1695" s="232" t="s">
        <v>203</v>
      </c>
    </row>
    <row r="1696" spans="1:65" s="14" customFormat="1" ht="11.25">
      <c r="B1696" s="233"/>
      <c r="C1696" s="234"/>
      <c r="D1696" s="224" t="s">
        <v>211</v>
      </c>
      <c r="E1696" s="235" t="s">
        <v>1</v>
      </c>
      <c r="F1696" s="236" t="s">
        <v>1771</v>
      </c>
      <c r="G1696" s="234"/>
      <c r="H1696" s="237">
        <v>35</v>
      </c>
      <c r="I1696" s="238"/>
      <c r="J1696" s="234"/>
      <c r="K1696" s="234"/>
      <c r="L1696" s="239"/>
      <c r="M1696" s="240"/>
      <c r="N1696" s="241"/>
      <c r="O1696" s="241"/>
      <c r="P1696" s="241"/>
      <c r="Q1696" s="241"/>
      <c r="R1696" s="241"/>
      <c r="S1696" s="241"/>
      <c r="T1696" s="242"/>
      <c r="AT1696" s="243" t="s">
        <v>211</v>
      </c>
      <c r="AU1696" s="243" t="s">
        <v>82</v>
      </c>
      <c r="AV1696" s="14" t="s">
        <v>84</v>
      </c>
      <c r="AW1696" s="14" t="s">
        <v>31</v>
      </c>
      <c r="AX1696" s="14" t="s">
        <v>75</v>
      </c>
      <c r="AY1696" s="243" t="s">
        <v>203</v>
      </c>
    </row>
    <row r="1697" spans="1:65" s="15" customFormat="1" ht="11.25">
      <c r="B1697" s="261"/>
      <c r="C1697" s="262"/>
      <c r="D1697" s="224" t="s">
        <v>211</v>
      </c>
      <c r="E1697" s="263" t="s">
        <v>1</v>
      </c>
      <c r="F1697" s="264" t="s">
        <v>5614</v>
      </c>
      <c r="G1697" s="262"/>
      <c r="H1697" s="265">
        <v>35</v>
      </c>
      <c r="I1697" s="266"/>
      <c r="J1697" s="262"/>
      <c r="K1697" s="262"/>
      <c r="L1697" s="267"/>
      <c r="M1697" s="268"/>
      <c r="N1697" s="269"/>
      <c r="O1697" s="269"/>
      <c r="P1697" s="269"/>
      <c r="Q1697" s="269"/>
      <c r="R1697" s="269"/>
      <c r="S1697" s="269"/>
      <c r="T1697" s="270"/>
      <c r="AT1697" s="271" t="s">
        <v>211</v>
      </c>
      <c r="AU1697" s="271" t="s">
        <v>82</v>
      </c>
      <c r="AV1697" s="15" t="s">
        <v>209</v>
      </c>
      <c r="AW1697" s="15" t="s">
        <v>31</v>
      </c>
      <c r="AX1697" s="15" t="s">
        <v>82</v>
      </c>
      <c r="AY1697" s="271" t="s">
        <v>203</v>
      </c>
    </row>
    <row r="1698" spans="1:65" s="2" customFormat="1" ht="33" customHeight="1">
      <c r="A1698" s="35"/>
      <c r="B1698" s="36"/>
      <c r="C1698" s="209" t="s">
        <v>4130</v>
      </c>
      <c r="D1698" s="209" t="s">
        <v>205</v>
      </c>
      <c r="E1698" s="210" t="s">
        <v>7209</v>
      </c>
      <c r="F1698" s="211" t="s">
        <v>6766</v>
      </c>
      <c r="G1698" s="212" t="s">
        <v>208</v>
      </c>
      <c r="H1698" s="213">
        <v>6</v>
      </c>
      <c r="I1698" s="214"/>
      <c r="J1698" s="215">
        <f>ROUND(I1698*H1698,2)</f>
        <v>0</v>
      </c>
      <c r="K1698" s="211" t="s">
        <v>1</v>
      </c>
      <c r="L1698" s="40"/>
      <c r="M1698" s="216" t="s">
        <v>1</v>
      </c>
      <c r="N1698" s="217" t="s">
        <v>40</v>
      </c>
      <c r="O1698" s="72"/>
      <c r="P1698" s="218">
        <f>O1698*H1698</f>
        <v>0</v>
      </c>
      <c r="Q1698" s="218">
        <v>0</v>
      </c>
      <c r="R1698" s="218">
        <f>Q1698*H1698</f>
        <v>0</v>
      </c>
      <c r="S1698" s="218">
        <v>0</v>
      </c>
      <c r="T1698" s="219">
        <f>S1698*H1698</f>
        <v>0</v>
      </c>
      <c r="U1698" s="35"/>
      <c r="V1698" s="35"/>
      <c r="W1698" s="35"/>
      <c r="X1698" s="35"/>
      <c r="Y1698" s="35"/>
      <c r="Z1698" s="35"/>
      <c r="AA1698" s="35"/>
      <c r="AB1698" s="35"/>
      <c r="AC1698" s="35"/>
      <c r="AD1698" s="35"/>
      <c r="AE1698" s="35"/>
      <c r="AR1698" s="220" t="s">
        <v>209</v>
      </c>
      <c r="AT1698" s="220" t="s">
        <v>205</v>
      </c>
      <c r="AU1698" s="220" t="s">
        <v>82</v>
      </c>
      <c r="AY1698" s="18" t="s">
        <v>203</v>
      </c>
      <c r="BE1698" s="221">
        <f>IF(N1698="základní",J1698,0)</f>
        <v>0</v>
      </c>
      <c r="BF1698" s="221">
        <f>IF(N1698="snížená",J1698,0)</f>
        <v>0</v>
      </c>
      <c r="BG1698" s="221">
        <f>IF(N1698="zákl. přenesená",J1698,0)</f>
        <v>0</v>
      </c>
      <c r="BH1698" s="221">
        <f>IF(N1698="sníž. přenesená",J1698,0)</f>
        <v>0</v>
      </c>
      <c r="BI1698" s="221">
        <f>IF(N1698="nulová",J1698,0)</f>
        <v>0</v>
      </c>
      <c r="BJ1698" s="18" t="s">
        <v>82</v>
      </c>
      <c r="BK1698" s="221">
        <f>ROUND(I1698*H1698,2)</f>
        <v>0</v>
      </c>
      <c r="BL1698" s="18" t="s">
        <v>209</v>
      </c>
      <c r="BM1698" s="220" t="s">
        <v>7210</v>
      </c>
    </row>
    <row r="1699" spans="1:65" s="13" customFormat="1" ht="11.25">
      <c r="B1699" s="222"/>
      <c r="C1699" s="223"/>
      <c r="D1699" s="224" t="s">
        <v>211</v>
      </c>
      <c r="E1699" s="225" t="s">
        <v>1</v>
      </c>
      <c r="F1699" s="226" t="s">
        <v>7146</v>
      </c>
      <c r="G1699" s="223"/>
      <c r="H1699" s="225" t="s">
        <v>1</v>
      </c>
      <c r="I1699" s="227"/>
      <c r="J1699" s="223"/>
      <c r="K1699" s="223"/>
      <c r="L1699" s="228"/>
      <c r="M1699" s="229"/>
      <c r="N1699" s="230"/>
      <c r="O1699" s="230"/>
      <c r="P1699" s="230"/>
      <c r="Q1699" s="230"/>
      <c r="R1699" s="230"/>
      <c r="S1699" s="230"/>
      <c r="T1699" s="231"/>
      <c r="AT1699" s="232" t="s">
        <v>211</v>
      </c>
      <c r="AU1699" s="232" t="s">
        <v>82</v>
      </c>
      <c r="AV1699" s="13" t="s">
        <v>82</v>
      </c>
      <c r="AW1699" s="13" t="s">
        <v>31</v>
      </c>
      <c r="AX1699" s="13" t="s">
        <v>75</v>
      </c>
      <c r="AY1699" s="232" t="s">
        <v>203</v>
      </c>
    </row>
    <row r="1700" spans="1:65" s="14" customFormat="1" ht="11.25">
      <c r="B1700" s="233"/>
      <c r="C1700" s="234"/>
      <c r="D1700" s="224" t="s">
        <v>211</v>
      </c>
      <c r="E1700" s="235" t="s">
        <v>1</v>
      </c>
      <c r="F1700" s="236" t="s">
        <v>252</v>
      </c>
      <c r="G1700" s="234"/>
      <c r="H1700" s="237">
        <v>6</v>
      </c>
      <c r="I1700" s="238"/>
      <c r="J1700" s="234"/>
      <c r="K1700" s="234"/>
      <c r="L1700" s="239"/>
      <c r="M1700" s="240"/>
      <c r="N1700" s="241"/>
      <c r="O1700" s="241"/>
      <c r="P1700" s="241"/>
      <c r="Q1700" s="241"/>
      <c r="R1700" s="241"/>
      <c r="S1700" s="241"/>
      <c r="T1700" s="242"/>
      <c r="AT1700" s="243" t="s">
        <v>211</v>
      </c>
      <c r="AU1700" s="243" t="s">
        <v>82</v>
      </c>
      <c r="AV1700" s="14" t="s">
        <v>84</v>
      </c>
      <c r="AW1700" s="14" t="s">
        <v>31</v>
      </c>
      <c r="AX1700" s="14" t="s">
        <v>75</v>
      </c>
      <c r="AY1700" s="243" t="s">
        <v>203</v>
      </c>
    </row>
    <row r="1701" spans="1:65" s="15" customFormat="1" ht="11.25">
      <c r="B1701" s="261"/>
      <c r="C1701" s="262"/>
      <c r="D1701" s="224" t="s">
        <v>211</v>
      </c>
      <c r="E1701" s="263" t="s">
        <v>1</v>
      </c>
      <c r="F1701" s="264" t="s">
        <v>5614</v>
      </c>
      <c r="G1701" s="262"/>
      <c r="H1701" s="265">
        <v>6</v>
      </c>
      <c r="I1701" s="266"/>
      <c r="J1701" s="262"/>
      <c r="K1701" s="262"/>
      <c r="L1701" s="267"/>
      <c r="M1701" s="268"/>
      <c r="N1701" s="269"/>
      <c r="O1701" s="269"/>
      <c r="P1701" s="269"/>
      <c r="Q1701" s="269"/>
      <c r="R1701" s="269"/>
      <c r="S1701" s="269"/>
      <c r="T1701" s="270"/>
      <c r="AT1701" s="271" t="s">
        <v>211</v>
      </c>
      <c r="AU1701" s="271" t="s">
        <v>82</v>
      </c>
      <c r="AV1701" s="15" t="s">
        <v>209</v>
      </c>
      <c r="AW1701" s="15" t="s">
        <v>31</v>
      </c>
      <c r="AX1701" s="15" t="s">
        <v>82</v>
      </c>
      <c r="AY1701" s="271" t="s">
        <v>203</v>
      </c>
    </row>
    <row r="1702" spans="1:65" s="2" customFormat="1" ht="33" customHeight="1">
      <c r="A1702" s="35"/>
      <c r="B1702" s="36"/>
      <c r="C1702" s="209" t="s">
        <v>4140</v>
      </c>
      <c r="D1702" s="209" t="s">
        <v>205</v>
      </c>
      <c r="E1702" s="210" t="s">
        <v>7211</v>
      </c>
      <c r="F1702" s="211" t="s">
        <v>6768</v>
      </c>
      <c r="G1702" s="212" t="s">
        <v>208</v>
      </c>
      <c r="H1702" s="213">
        <v>1</v>
      </c>
      <c r="I1702" s="214"/>
      <c r="J1702" s="215">
        <f>ROUND(I1702*H1702,2)</f>
        <v>0</v>
      </c>
      <c r="K1702" s="211" t="s">
        <v>1</v>
      </c>
      <c r="L1702" s="40"/>
      <c r="M1702" s="216" t="s">
        <v>1</v>
      </c>
      <c r="N1702" s="217" t="s">
        <v>40</v>
      </c>
      <c r="O1702" s="72"/>
      <c r="P1702" s="218">
        <f>O1702*H1702</f>
        <v>0</v>
      </c>
      <c r="Q1702" s="218">
        <v>0</v>
      </c>
      <c r="R1702" s="218">
        <f>Q1702*H1702</f>
        <v>0</v>
      </c>
      <c r="S1702" s="218">
        <v>0</v>
      </c>
      <c r="T1702" s="219">
        <f>S1702*H1702</f>
        <v>0</v>
      </c>
      <c r="U1702" s="35"/>
      <c r="V1702" s="35"/>
      <c r="W1702" s="35"/>
      <c r="X1702" s="35"/>
      <c r="Y1702" s="35"/>
      <c r="Z1702" s="35"/>
      <c r="AA1702" s="35"/>
      <c r="AB1702" s="35"/>
      <c r="AC1702" s="35"/>
      <c r="AD1702" s="35"/>
      <c r="AE1702" s="35"/>
      <c r="AR1702" s="220" t="s">
        <v>209</v>
      </c>
      <c r="AT1702" s="220" t="s">
        <v>205</v>
      </c>
      <c r="AU1702" s="220" t="s">
        <v>82</v>
      </c>
      <c r="AY1702" s="18" t="s">
        <v>203</v>
      </c>
      <c r="BE1702" s="221">
        <f>IF(N1702="základní",J1702,0)</f>
        <v>0</v>
      </c>
      <c r="BF1702" s="221">
        <f>IF(N1702="snížená",J1702,0)</f>
        <v>0</v>
      </c>
      <c r="BG1702" s="221">
        <f>IF(N1702="zákl. přenesená",J1702,0)</f>
        <v>0</v>
      </c>
      <c r="BH1702" s="221">
        <f>IF(N1702="sníž. přenesená",J1702,0)</f>
        <v>0</v>
      </c>
      <c r="BI1702" s="221">
        <f>IF(N1702="nulová",J1702,0)</f>
        <v>0</v>
      </c>
      <c r="BJ1702" s="18" t="s">
        <v>82</v>
      </c>
      <c r="BK1702" s="221">
        <f>ROUND(I1702*H1702,2)</f>
        <v>0</v>
      </c>
      <c r="BL1702" s="18" t="s">
        <v>209</v>
      </c>
      <c r="BM1702" s="220" t="s">
        <v>7212</v>
      </c>
    </row>
    <row r="1703" spans="1:65" s="13" customFormat="1" ht="22.5">
      <c r="B1703" s="222"/>
      <c r="C1703" s="223"/>
      <c r="D1703" s="224" t="s">
        <v>211</v>
      </c>
      <c r="E1703" s="225" t="s">
        <v>1</v>
      </c>
      <c r="F1703" s="226" t="s">
        <v>6769</v>
      </c>
      <c r="G1703" s="223"/>
      <c r="H1703" s="225" t="s">
        <v>1</v>
      </c>
      <c r="I1703" s="227"/>
      <c r="J1703" s="223"/>
      <c r="K1703" s="223"/>
      <c r="L1703" s="228"/>
      <c r="M1703" s="229"/>
      <c r="N1703" s="230"/>
      <c r="O1703" s="230"/>
      <c r="P1703" s="230"/>
      <c r="Q1703" s="230"/>
      <c r="R1703" s="230"/>
      <c r="S1703" s="230"/>
      <c r="T1703" s="231"/>
      <c r="AT1703" s="232" t="s">
        <v>211</v>
      </c>
      <c r="AU1703" s="232" t="s">
        <v>82</v>
      </c>
      <c r="AV1703" s="13" t="s">
        <v>82</v>
      </c>
      <c r="AW1703" s="13" t="s">
        <v>31</v>
      </c>
      <c r="AX1703" s="13" t="s">
        <v>75</v>
      </c>
      <c r="AY1703" s="232" t="s">
        <v>203</v>
      </c>
    </row>
    <row r="1704" spans="1:65" s="13" customFormat="1" ht="33.75">
      <c r="B1704" s="222"/>
      <c r="C1704" s="223"/>
      <c r="D1704" s="224" t="s">
        <v>211</v>
      </c>
      <c r="E1704" s="225" t="s">
        <v>1</v>
      </c>
      <c r="F1704" s="226" t="s">
        <v>6770</v>
      </c>
      <c r="G1704" s="223"/>
      <c r="H1704" s="225" t="s">
        <v>1</v>
      </c>
      <c r="I1704" s="227"/>
      <c r="J1704" s="223"/>
      <c r="K1704" s="223"/>
      <c r="L1704" s="228"/>
      <c r="M1704" s="229"/>
      <c r="N1704" s="230"/>
      <c r="O1704" s="230"/>
      <c r="P1704" s="230"/>
      <c r="Q1704" s="230"/>
      <c r="R1704" s="230"/>
      <c r="S1704" s="230"/>
      <c r="T1704" s="231"/>
      <c r="AT1704" s="232" t="s">
        <v>211</v>
      </c>
      <c r="AU1704" s="232" t="s">
        <v>82</v>
      </c>
      <c r="AV1704" s="13" t="s">
        <v>82</v>
      </c>
      <c r="AW1704" s="13" t="s">
        <v>31</v>
      </c>
      <c r="AX1704" s="13" t="s">
        <v>75</v>
      </c>
      <c r="AY1704" s="232" t="s">
        <v>203</v>
      </c>
    </row>
    <row r="1705" spans="1:65" s="13" customFormat="1" ht="11.25">
      <c r="B1705" s="222"/>
      <c r="C1705" s="223"/>
      <c r="D1705" s="224" t="s">
        <v>211</v>
      </c>
      <c r="E1705" s="225" t="s">
        <v>1</v>
      </c>
      <c r="F1705" s="226" t="s">
        <v>6771</v>
      </c>
      <c r="G1705" s="223"/>
      <c r="H1705" s="225" t="s">
        <v>1</v>
      </c>
      <c r="I1705" s="227"/>
      <c r="J1705" s="223"/>
      <c r="K1705" s="223"/>
      <c r="L1705" s="228"/>
      <c r="M1705" s="229"/>
      <c r="N1705" s="230"/>
      <c r="O1705" s="230"/>
      <c r="P1705" s="230"/>
      <c r="Q1705" s="230"/>
      <c r="R1705" s="230"/>
      <c r="S1705" s="230"/>
      <c r="T1705" s="231"/>
      <c r="AT1705" s="232" t="s">
        <v>211</v>
      </c>
      <c r="AU1705" s="232" t="s">
        <v>82</v>
      </c>
      <c r="AV1705" s="13" t="s">
        <v>82</v>
      </c>
      <c r="AW1705" s="13" t="s">
        <v>31</v>
      </c>
      <c r="AX1705" s="13" t="s">
        <v>75</v>
      </c>
      <c r="AY1705" s="232" t="s">
        <v>203</v>
      </c>
    </row>
    <row r="1706" spans="1:65" s="13" customFormat="1" ht="22.5">
      <c r="B1706" s="222"/>
      <c r="C1706" s="223"/>
      <c r="D1706" s="224" t="s">
        <v>211</v>
      </c>
      <c r="E1706" s="225" t="s">
        <v>1</v>
      </c>
      <c r="F1706" s="226" t="s">
        <v>6772</v>
      </c>
      <c r="G1706" s="223"/>
      <c r="H1706" s="225" t="s">
        <v>1</v>
      </c>
      <c r="I1706" s="227"/>
      <c r="J1706" s="223"/>
      <c r="K1706" s="223"/>
      <c r="L1706" s="228"/>
      <c r="M1706" s="229"/>
      <c r="N1706" s="230"/>
      <c r="O1706" s="230"/>
      <c r="P1706" s="230"/>
      <c r="Q1706" s="230"/>
      <c r="R1706" s="230"/>
      <c r="S1706" s="230"/>
      <c r="T1706" s="231"/>
      <c r="AT1706" s="232" t="s">
        <v>211</v>
      </c>
      <c r="AU1706" s="232" t="s">
        <v>82</v>
      </c>
      <c r="AV1706" s="13" t="s">
        <v>82</v>
      </c>
      <c r="AW1706" s="13" t="s">
        <v>31</v>
      </c>
      <c r="AX1706" s="13" t="s">
        <v>75</v>
      </c>
      <c r="AY1706" s="232" t="s">
        <v>203</v>
      </c>
    </row>
    <row r="1707" spans="1:65" s="13" customFormat="1" ht="11.25">
      <c r="B1707" s="222"/>
      <c r="C1707" s="223"/>
      <c r="D1707" s="224" t="s">
        <v>211</v>
      </c>
      <c r="E1707" s="225" t="s">
        <v>1</v>
      </c>
      <c r="F1707" s="226" t="s">
        <v>6773</v>
      </c>
      <c r="G1707" s="223"/>
      <c r="H1707" s="225" t="s">
        <v>1</v>
      </c>
      <c r="I1707" s="227"/>
      <c r="J1707" s="223"/>
      <c r="K1707" s="223"/>
      <c r="L1707" s="228"/>
      <c r="M1707" s="229"/>
      <c r="N1707" s="230"/>
      <c r="O1707" s="230"/>
      <c r="P1707" s="230"/>
      <c r="Q1707" s="230"/>
      <c r="R1707" s="230"/>
      <c r="S1707" s="230"/>
      <c r="T1707" s="231"/>
      <c r="AT1707" s="232" t="s">
        <v>211</v>
      </c>
      <c r="AU1707" s="232" t="s">
        <v>82</v>
      </c>
      <c r="AV1707" s="13" t="s">
        <v>82</v>
      </c>
      <c r="AW1707" s="13" t="s">
        <v>31</v>
      </c>
      <c r="AX1707" s="13" t="s">
        <v>75</v>
      </c>
      <c r="AY1707" s="232" t="s">
        <v>203</v>
      </c>
    </row>
    <row r="1708" spans="1:65" s="13" customFormat="1" ht="33.75">
      <c r="B1708" s="222"/>
      <c r="C1708" s="223"/>
      <c r="D1708" s="224" t="s">
        <v>211</v>
      </c>
      <c r="E1708" s="225" t="s">
        <v>1</v>
      </c>
      <c r="F1708" s="226" t="s">
        <v>6774</v>
      </c>
      <c r="G1708" s="223"/>
      <c r="H1708" s="225" t="s">
        <v>1</v>
      </c>
      <c r="I1708" s="227"/>
      <c r="J1708" s="223"/>
      <c r="K1708" s="223"/>
      <c r="L1708" s="228"/>
      <c r="M1708" s="229"/>
      <c r="N1708" s="230"/>
      <c r="O1708" s="230"/>
      <c r="P1708" s="230"/>
      <c r="Q1708" s="230"/>
      <c r="R1708" s="230"/>
      <c r="S1708" s="230"/>
      <c r="T1708" s="231"/>
      <c r="AT1708" s="232" t="s">
        <v>211</v>
      </c>
      <c r="AU1708" s="232" t="s">
        <v>82</v>
      </c>
      <c r="AV1708" s="13" t="s">
        <v>82</v>
      </c>
      <c r="AW1708" s="13" t="s">
        <v>31</v>
      </c>
      <c r="AX1708" s="13" t="s">
        <v>75</v>
      </c>
      <c r="AY1708" s="232" t="s">
        <v>203</v>
      </c>
    </row>
    <row r="1709" spans="1:65" s="13" customFormat="1" ht="22.5">
      <c r="B1709" s="222"/>
      <c r="C1709" s="223"/>
      <c r="D1709" s="224" t="s">
        <v>211</v>
      </c>
      <c r="E1709" s="225" t="s">
        <v>1</v>
      </c>
      <c r="F1709" s="226" t="s">
        <v>6775</v>
      </c>
      <c r="G1709" s="223"/>
      <c r="H1709" s="225" t="s">
        <v>1</v>
      </c>
      <c r="I1709" s="227"/>
      <c r="J1709" s="223"/>
      <c r="K1709" s="223"/>
      <c r="L1709" s="228"/>
      <c r="M1709" s="229"/>
      <c r="N1709" s="230"/>
      <c r="O1709" s="230"/>
      <c r="P1709" s="230"/>
      <c r="Q1709" s="230"/>
      <c r="R1709" s="230"/>
      <c r="S1709" s="230"/>
      <c r="T1709" s="231"/>
      <c r="AT1709" s="232" t="s">
        <v>211</v>
      </c>
      <c r="AU1709" s="232" t="s">
        <v>82</v>
      </c>
      <c r="AV1709" s="13" t="s">
        <v>82</v>
      </c>
      <c r="AW1709" s="13" t="s">
        <v>31</v>
      </c>
      <c r="AX1709" s="13" t="s">
        <v>75</v>
      </c>
      <c r="AY1709" s="232" t="s">
        <v>203</v>
      </c>
    </row>
    <row r="1710" spans="1:65" s="13" customFormat="1" ht="11.25">
      <c r="B1710" s="222"/>
      <c r="C1710" s="223"/>
      <c r="D1710" s="224" t="s">
        <v>211</v>
      </c>
      <c r="E1710" s="225" t="s">
        <v>1</v>
      </c>
      <c r="F1710" s="226" t="s">
        <v>6776</v>
      </c>
      <c r="G1710" s="223"/>
      <c r="H1710" s="225" t="s">
        <v>1</v>
      </c>
      <c r="I1710" s="227"/>
      <c r="J1710" s="223"/>
      <c r="K1710" s="223"/>
      <c r="L1710" s="228"/>
      <c r="M1710" s="229"/>
      <c r="N1710" s="230"/>
      <c r="O1710" s="230"/>
      <c r="P1710" s="230"/>
      <c r="Q1710" s="230"/>
      <c r="R1710" s="230"/>
      <c r="S1710" s="230"/>
      <c r="T1710" s="231"/>
      <c r="AT1710" s="232" t="s">
        <v>211</v>
      </c>
      <c r="AU1710" s="232" t="s">
        <v>82</v>
      </c>
      <c r="AV1710" s="13" t="s">
        <v>82</v>
      </c>
      <c r="AW1710" s="13" t="s">
        <v>31</v>
      </c>
      <c r="AX1710" s="13" t="s">
        <v>75</v>
      </c>
      <c r="AY1710" s="232" t="s">
        <v>203</v>
      </c>
    </row>
    <row r="1711" spans="1:65" s="13" customFormat="1" ht="11.25">
      <c r="B1711" s="222"/>
      <c r="C1711" s="223"/>
      <c r="D1711" s="224" t="s">
        <v>211</v>
      </c>
      <c r="E1711" s="225" t="s">
        <v>1</v>
      </c>
      <c r="F1711" s="226" t="s">
        <v>6777</v>
      </c>
      <c r="G1711" s="223"/>
      <c r="H1711" s="225" t="s">
        <v>1</v>
      </c>
      <c r="I1711" s="227"/>
      <c r="J1711" s="223"/>
      <c r="K1711" s="223"/>
      <c r="L1711" s="228"/>
      <c r="M1711" s="229"/>
      <c r="N1711" s="230"/>
      <c r="O1711" s="230"/>
      <c r="P1711" s="230"/>
      <c r="Q1711" s="230"/>
      <c r="R1711" s="230"/>
      <c r="S1711" s="230"/>
      <c r="T1711" s="231"/>
      <c r="AT1711" s="232" t="s">
        <v>211</v>
      </c>
      <c r="AU1711" s="232" t="s">
        <v>82</v>
      </c>
      <c r="AV1711" s="13" t="s">
        <v>82</v>
      </c>
      <c r="AW1711" s="13" t="s">
        <v>31</v>
      </c>
      <c r="AX1711" s="13" t="s">
        <v>75</v>
      </c>
      <c r="AY1711" s="232" t="s">
        <v>203</v>
      </c>
    </row>
    <row r="1712" spans="1:65" s="13" customFormat="1" ht="11.25">
      <c r="B1712" s="222"/>
      <c r="C1712" s="223"/>
      <c r="D1712" s="224" t="s">
        <v>211</v>
      </c>
      <c r="E1712" s="225" t="s">
        <v>1</v>
      </c>
      <c r="F1712" s="226" t="s">
        <v>7146</v>
      </c>
      <c r="G1712" s="223"/>
      <c r="H1712" s="225" t="s">
        <v>1</v>
      </c>
      <c r="I1712" s="227"/>
      <c r="J1712" s="223"/>
      <c r="K1712" s="223"/>
      <c r="L1712" s="228"/>
      <c r="M1712" s="229"/>
      <c r="N1712" s="230"/>
      <c r="O1712" s="230"/>
      <c r="P1712" s="230"/>
      <c r="Q1712" s="230"/>
      <c r="R1712" s="230"/>
      <c r="S1712" s="230"/>
      <c r="T1712" s="231"/>
      <c r="AT1712" s="232" t="s">
        <v>211</v>
      </c>
      <c r="AU1712" s="232" t="s">
        <v>82</v>
      </c>
      <c r="AV1712" s="13" t="s">
        <v>82</v>
      </c>
      <c r="AW1712" s="13" t="s">
        <v>31</v>
      </c>
      <c r="AX1712" s="13" t="s">
        <v>75</v>
      </c>
      <c r="AY1712" s="232" t="s">
        <v>203</v>
      </c>
    </row>
    <row r="1713" spans="1:65" s="14" customFormat="1" ht="11.25">
      <c r="B1713" s="233"/>
      <c r="C1713" s="234"/>
      <c r="D1713" s="224" t="s">
        <v>211</v>
      </c>
      <c r="E1713" s="235" t="s">
        <v>1</v>
      </c>
      <c r="F1713" s="236" t="s">
        <v>82</v>
      </c>
      <c r="G1713" s="234"/>
      <c r="H1713" s="237">
        <v>1</v>
      </c>
      <c r="I1713" s="238"/>
      <c r="J1713" s="234"/>
      <c r="K1713" s="234"/>
      <c r="L1713" s="239"/>
      <c r="M1713" s="240"/>
      <c r="N1713" s="241"/>
      <c r="O1713" s="241"/>
      <c r="P1713" s="241"/>
      <c r="Q1713" s="241"/>
      <c r="R1713" s="241"/>
      <c r="S1713" s="241"/>
      <c r="T1713" s="242"/>
      <c r="AT1713" s="243" t="s">
        <v>211</v>
      </c>
      <c r="AU1713" s="243" t="s">
        <v>82</v>
      </c>
      <c r="AV1713" s="14" t="s">
        <v>84</v>
      </c>
      <c r="AW1713" s="14" t="s">
        <v>31</v>
      </c>
      <c r="AX1713" s="14" t="s">
        <v>75</v>
      </c>
      <c r="AY1713" s="243" t="s">
        <v>203</v>
      </c>
    </row>
    <row r="1714" spans="1:65" s="15" customFormat="1" ht="11.25">
      <c r="B1714" s="261"/>
      <c r="C1714" s="262"/>
      <c r="D1714" s="224" t="s">
        <v>211</v>
      </c>
      <c r="E1714" s="263" t="s">
        <v>1</v>
      </c>
      <c r="F1714" s="264" t="s">
        <v>5614</v>
      </c>
      <c r="G1714" s="262"/>
      <c r="H1714" s="265">
        <v>1</v>
      </c>
      <c r="I1714" s="266"/>
      <c r="J1714" s="262"/>
      <c r="K1714" s="262"/>
      <c r="L1714" s="267"/>
      <c r="M1714" s="268"/>
      <c r="N1714" s="269"/>
      <c r="O1714" s="269"/>
      <c r="P1714" s="269"/>
      <c r="Q1714" s="269"/>
      <c r="R1714" s="269"/>
      <c r="S1714" s="269"/>
      <c r="T1714" s="270"/>
      <c r="AT1714" s="271" t="s">
        <v>211</v>
      </c>
      <c r="AU1714" s="271" t="s">
        <v>82</v>
      </c>
      <c r="AV1714" s="15" t="s">
        <v>209</v>
      </c>
      <c r="AW1714" s="15" t="s">
        <v>31</v>
      </c>
      <c r="AX1714" s="15" t="s">
        <v>82</v>
      </c>
      <c r="AY1714" s="271" t="s">
        <v>203</v>
      </c>
    </row>
    <row r="1715" spans="1:65" s="2" customFormat="1" ht="33" customHeight="1">
      <c r="A1715" s="35"/>
      <c r="B1715" s="36"/>
      <c r="C1715" s="209" t="s">
        <v>4147</v>
      </c>
      <c r="D1715" s="209" t="s">
        <v>205</v>
      </c>
      <c r="E1715" s="210" t="s">
        <v>7213</v>
      </c>
      <c r="F1715" s="211" t="s">
        <v>6779</v>
      </c>
      <c r="G1715" s="212" t="s">
        <v>208</v>
      </c>
      <c r="H1715" s="213">
        <v>1</v>
      </c>
      <c r="I1715" s="214"/>
      <c r="J1715" s="215">
        <f>ROUND(I1715*H1715,2)</f>
        <v>0</v>
      </c>
      <c r="K1715" s="211" t="s">
        <v>1</v>
      </c>
      <c r="L1715" s="40"/>
      <c r="M1715" s="216" t="s">
        <v>1</v>
      </c>
      <c r="N1715" s="217" t="s">
        <v>40</v>
      </c>
      <c r="O1715" s="72"/>
      <c r="P1715" s="218">
        <f>O1715*H1715</f>
        <v>0</v>
      </c>
      <c r="Q1715" s="218">
        <v>0</v>
      </c>
      <c r="R1715" s="218">
        <f>Q1715*H1715</f>
        <v>0</v>
      </c>
      <c r="S1715" s="218">
        <v>0</v>
      </c>
      <c r="T1715" s="219">
        <f>S1715*H1715</f>
        <v>0</v>
      </c>
      <c r="U1715" s="35"/>
      <c r="V1715" s="35"/>
      <c r="W1715" s="35"/>
      <c r="X1715" s="35"/>
      <c r="Y1715" s="35"/>
      <c r="Z1715" s="35"/>
      <c r="AA1715" s="35"/>
      <c r="AB1715" s="35"/>
      <c r="AC1715" s="35"/>
      <c r="AD1715" s="35"/>
      <c r="AE1715" s="35"/>
      <c r="AR1715" s="220" t="s">
        <v>209</v>
      </c>
      <c r="AT1715" s="220" t="s">
        <v>205</v>
      </c>
      <c r="AU1715" s="220" t="s">
        <v>82</v>
      </c>
      <c r="AY1715" s="18" t="s">
        <v>203</v>
      </c>
      <c r="BE1715" s="221">
        <f>IF(N1715="základní",J1715,0)</f>
        <v>0</v>
      </c>
      <c r="BF1715" s="221">
        <f>IF(N1715="snížená",J1715,0)</f>
        <v>0</v>
      </c>
      <c r="BG1715" s="221">
        <f>IF(N1715="zákl. přenesená",J1715,0)</f>
        <v>0</v>
      </c>
      <c r="BH1715" s="221">
        <f>IF(N1715="sníž. přenesená",J1715,0)</f>
        <v>0</v>
      </c>
      <c r="BI1715" s="221">
        <f>IF(N1715="nulová",J1715,0)</f>
        <v>0</v>
      </c>
      <c r="BJ1715" s="18" t="s">
        <v>82</v>
      </c>
      <c r="BK1715" s="221">
        <f>ROUND(I1715*H1715,2)</f>
        <v>0</v>
      </c>
      <c r="BL1715" s="18" t="s">
        <v>209</v>
      </c>
      <c r="BM1715" s="220" t="s">
        <v>7214</v>
      </c>
    </row>
    <row r="1716" spans="1:65" s="13" customFormat="1" ht="22.5">
      <c r="B1716" s="222"/>
      <c r="C1716" s="223"/>
      <c r="D1716" s="224" t="s">
        <v>211</v>
      </c>
      <c r="E1716" s="225" t="s">
        <v>1</v>
      </c>
      <c r="F1716" s="226" t="s">
        <v>6769</v>
      </c>
      <c r="G1716" s="223"/>
      <c r="H1716" s="225" t="s">
        <v>1</v>
      </c>
      <c r="I1716" s="227"/>
      <c r="J1716" s="223"/>
      <c r="K1716" s="223"/>
      <c r="L1716" s="228"/>
      <c r="M1716" s="229"/>
      <c r="N1716" s="230"/>
      <c r="O1716" s="230"/>
      <c r="P1716" s="230"/>
      <c r="Q1716" s="230"/>
      <c r="R1716" s="230"/>
      <c r="S1716" s="230"/>
      <c r="T1716" s="231"/>
      <c r="AT1716" s="232" t="s">
        <v>211</v>
      </c>
      <c r="AU1716" s="232" t="s">
        <v>82</v>
      </c>
      <c r="AV1716" s="13" t="s">
        <v>82</v>
      </c>
      <c r="AW1716" s="13" t="s">
        <v>31</v>
      </c>
      <c r="AX1716" s="13" t="s">
        <v>75</v>
      </c>
      <c r="AY1716" s="232" t="s">
        <v>203</v>
      </c>
    </row>
    <row r="1717" spans="1:65" s="13" customFormat="1" ht="33.75">
      <c r="B1717" s="222"/>
      <c r="C1717" s="223"/>
      <c r="D1717" s="224" t="s">
        <v>211</v>
      </c>
      <c r="E1717" s="225" t="s">
        <v>1</v>
      </c>
      <c r="F1717" s="226" t="s">
        <v>6770</v>
      </c>
      <c r="G1717" s="223"/>
      <c r="H1717" s="225" t="s">
        <v>1</v>
      </c>
      <c r="I1717" s="227"/>
      <c r="J1717" s="223"/>
      <c r="K1717" s="223"/>
      <c r="L1717" s="228"/>
      <c r="M1717" s="229"/>
      <c r="N1717" s="230"/>
      <c r="O1717" s="230"/>
      <c r="P1717" s="230"/>
      <c r="Q1717" s="230"/>
      <c r="R1717" s="230"/>
      <c r="S1717" s="230"/>
      <c r="T1717" s="231"/>
      <c r="AT1717" s="232" t="s">
        <v>211</v>
      </c>
      <c r="AU1717" s="232" t="s">
        <v>82</v>
      </c>
      <c r="AV1717" s="13" t="s">
        <v>82</v>
      </c>
      <c r="AW1717" s="13" t="s">
        <v>31</v>
      </c>
      <c r="AX1717" s="13" t="s">
        <v>75</v>
      </c>
      <c r="AY1717" s="232" t="s">
        <v>203</v>
      </c>
    </row>
    <row r="1718" spans="1:65" s="13" customFormat="1" ht="11.25">
      <c r="B1718" s="222"/>
      <c r="C1718" s="223"/>
      <c r="D1718" s="224" t="s">
        <v>211</v>
      </c>
      <c r="E1718" s="225" t="s">
        <v>1</v>
      </c>
      <c r="F1718" s="226" t="s">
        <v>6771</v>
      </c>
      <c r="G1718" s="223"/>
      <c r="H1718" s="225" t="s">
        <v>1</v>
      </c>
      <c r="I1718" s="227"/>
      <c r="J1718" s="223"/>
      <c r="K1718" s="223"/>
      <c r="L1718" s="228"/>
      <c r="M1718" s="229"/>
      <c r="N1718" s="230"/>
      <c r="O1718" s="230"/>
      <c r="P1718" s="230"/>
      <c r="Q1718" s="230"/>
      <c r="R1718" s="230"/>
      <c r="S1718" s="230"/>
      <c r="T1718" s="231"/>
      <c r="AT1718" s="232" t="s">
        <v>211</v>
      </c>
      <c r="AU1718" s="232" t="s">
        <v>82</v>
      </c>
      <c r="AV1718" s="13" t="s">
        <v>82</v>
      </c>
      <c r="AW1718" s="13" t="s">
        <v>31</v>
      </c>
      <c r="AX1718" s="13" t="s">
        <v>75</v>
      </c>
      <c r="AY1718" s="232" t="s">
        <v>203</v>
      </c>
    </row>
    <row r="1719" spans="1:65" s="13" customFormat="1" ht="22.5">
      <c r="B1719" s="222"/>
      <c r="C1719" s="223"/>
      <c r="D1719" s="224" t="s">
        <v>211</v>
      </c>
      <c r="E1719" s="225" t="s">
        <v>1</v>
      </c>
      <c r="F1719" s="226" t="s">
        <v>6772</v>
      </c>
      <c r="G1719" s="223"/>
      <c r="H1719" s="225" t="s">
        <v>1</v>
      </c>
      <c r="I1719" s="227"/>
      <c r="J1719" s="223"/>
      <c r="K1719" s="223"/>
      <c r="L1719" s="228"/>
      <c r="M1719" s="229"/>
      <c r="N1719" s="230"/>
      <c r="O1719" s="230"/>
      <c r="P1719" s="230"/>
      <c r="Q1719" s="230"/>
      <c r="R1719" s="230"/>
      <c r="S1719" s="230"/>
      <c r="T1719" s="231"/>
      <c r="AT1719" s="232" t="s">
        <v>211</v>
      </c>
      <c r="AU1719" s="232" t="s">
        <v>82</v>
      </c>
      <c r="AV1719" s="13" t="s">
        <v>82</v>
      </c>
      <c r="AW1719" s="13" t="s">
        <v>31</v>
      </c>
      <c r="AX1719" s="13" t="s">
        <v>75</v>
      </c>
      <c r="AY1719" s="232" t="s">
        <v>203</v>
      </c>
    </row>
    <row r="1720" spans="1:65" s="13" customFormat="1" ht="11.25">
      <c r="B1720" s="222"/>
      <c r="C1720" s="223"/>
      <c r="D1720" s="224" t="s">
        <v>211</v>
      </c>
      <c r="E1720" s="225" t="s">
        <v>1</v>
      </c>
      <c r="F1720" s="226" t="s">
        <v>6773</v>
      </c>
      <c r="G1720" s="223"/>
      <c r="H1720" s="225" t="s">
        <v>1</v>
      </c>
      <c r="I1720" s="227"/>
      <c r="J1720" s="223"/>
      <c r="K1720" s="223"/>
      <c r="L1720" s="228"/>
      <c r="M1720" s="229"/>
      <c r="N1720" s="230"/>
      <c r="O1720" s="230"/>
      <c r="P1720" s="230"/>
      <c r="Q1720" s="230"/>
      <c r="R1720" s="230"/>
      <c r="S1720" s="230"/>
      <c r="T1720" s="231"/>
      <c r="AT1720" s="232" t="s">
        <v>211</v>
      </c>
      <c r="AU1720" s="232" t="s">
        <v>82</v>
      </c>
      <c r="AV1720" s="13" t="s">
        <v>82</v>
      </c>
      <c r="AW1720" s="13" t="s">
        <v>31</v>
      </c>
      <c r="AX1720" s="13" t="s">
        <v>75</v>
      </c>
      <c r="AY1720" s="232" t="s">
        <v>203</v>
      </c>
    </row>
    <row r="1721" spans="1:65" s="13" customFormat="1" ht="33.75">
      <c r="B1721" s="222"/>
      <c r="C1721" s="223"/>
      <c r="D1721" s="224" t="s">
        <v>211</v>
      </c>
      <c r="E1721" s="225" t="s">
        <v>1</v>
      </c>
      <c r="F1721" s="226" t="s">
        <v>6774</v>
      </c>
      <c r="G1721" s="223"/>
      <c r="H1721" s="225" t="s">
        <v>1</v>
      </c>
      <c r="I1721" s="227"/>
      <c r="J1721" s="223"/>
      <c r="K1721" s="223"/>
      <c r="L1721" s="228"/>
      <c r="M1721" s="229"/>
      <c r="N1721" s="230"/>
      <c r="O1721" s="230"/>
      <c r="P1721" s="230"/>
      <c r="Q1721" s="230"/>
      <c r="R1721" s="230"/>
      <c r="S1721" s="230"/>
      <c r="T1721" s="231"/>
      <c r="AT1721" s="232" t="s">
        <v>211</v>
      </c>
      <c r="AU1721" s="232" t="s">
        <v>82</v>
      </c>
      <c r="AV1721" s="13" t="s">
        <v>82</v>
      </c>
      <c r="AW1721" s="13" t="s">
        <v>31</v>
      </c>
      <c r="AX1721" s="13" t="s">
        <v>75</v>
      </c>
      <c r="AY1721" s="232" t="s">
        <v>203</v>
      </c>
    </row>
    <row r="1722" spans="1:65" s="13" customFormat="1" ht="22.5">
      <c r="B1722" s="222"/>
      <c r="C1722" s="223"/>
      <c r="D1722" s="224" t="s">
        <v>211</v>
      </c>
      <c r="E1722" s="225" t="s">
        <v>1</v>
      </c>
      <c r="F1722" s="226" t="s">
        <v>6775</v>
      </c>
      <c r="G1722" s="223"/>
      <c r="H1722" s="225" t="s">
        <v>1</v>
      </c>
      <c r="I1722" s="227"/>
      <c r="J1722" s="223"/>
      <c r="K1722" s="223"/>
      <c r="L1722" s="228"/>
      <c r="M1722" s="229"/>
      <c r="N1722" s="230"/>
      <c r="O1722" s="230"/>
      <c r="P1722" s="230"/>
      <c r="Q1722" s="230"/>
      <c r="R1722" s="230"/>
      <c r="S1722" s="230"/>
      <c r="T1722" s="231"/>
      <c r="AT1722" s="232" t="s">
        <v>211</v>
      </c>
      <c r="AU1722" s="232" t="s">
        <v>82</v>
      </c>
      <c r="AV1722" s="13" t="s">
        <v>82</v>
      </c>
      <c r="AW1722" s="13" t="s">
        <v>31</v>
      </c>
      <c r="AX1722" s="13" t="s">
        <v>75</v>
      </c>
      <c r="AY1722" s="232" t="s">
        <v>203</v>
      </c>
    </row>
    <row r="1723" spans="1:65" s="13" customFormat="1" ht="11.25">
      <c r="B1723" s="222"/>
      <c r="C1723" s="223"/>
      <c r="D1723" s="224" t="s">
        <v>211</v>
      </c>
      <c r="E1723" s="225" t="s">
        <v>1</v>
      </c>
      <c r="F1723" s="226" t="s">
        <v>6776</v>
      </c>
      <c r="G1723" s="223"/>
      <c r="H1723" s="225" t="s">
        <v>1</v>
      </c>
      <c r="I1723" s="227"/>
      <c r="J1723" s="223"/>
      <c r="K1723" s="223"/>
      <c r="L1723" s="228"/>
      <c r="M1723" s="229"/>
      <c r="N1723" s="230"/>
      <c r="O1723" s="230"/>
      <c r="P1723" s="230"/>
      <c r="Q1723" s="230"/>
      <c r="R1723" s="230"/>
      <c r="S1723" s="230"/>
      <c r="T1723" s="231"/>
      <c r="AT1723" s="232" t="s">
        <v>211</v>
      </c>
      <c r="AU1723" s="232" t="s">
        <v>82</v>
      </c>
      <c r="AV1723" s="13" t="s">
        <v>82</v>
      </c>
      <c r="AW1723" s="13" t="s">
        <v>31</v>
      </c>
      <c r="AX1723" s="13" t="s">
        <v>75</v>
      </c>
      <c r="AY1723" s="232" t="s">
        <v>203</v>
      </c>
    </row>
    <row r="1724" spans="1:65" s="13" customFormat="1" ht="11.25">
      <c r="B1724" s="222"/>
      <c r="C1724" s="223"/>
      <c r="D1724" s="224" t="s">
        <v>211</v>
      </c>
      <c r="E1724" s="225" t="s">
        <v>1</v>
      </c>
      <c r="F1724" s="226" t="s">
        <v>6777</v>
      </c>
      <c r="G1724" s="223"/>
      <c r="H1724" s="225" t="s">
        <v>1</v>
      </c>
      <c r="I1724" s="227"/>
      <c r="J1724" s="223"/>
      <c r="K1724" s="223"/>
      <c r="L1724" s="228"/>
      <c r="M1724" s="229"/>
      <c r="N1724" s="230"/>
      <c r="O1724" s="230"/>
      <c r="P1724" s="230"/>
      <c r="Q1724" s="230"/>
      <c r="R1724" s="230"/>
      <c r="S1724" s="230"/>
      <c r="T1724" s="231"/>
      <c r="AT1724" s="232" t="s">
        <v>211</v>
      </c>
      <c r="AU1724" s="232" t="s">
        <v>82</v>
      </c>
      <c r="AV1724" s="13" t="s">
        <v>82</v>
      </c>
      <c r="AW1724" s="13" t="s">
        <v>31</v>
      </c>
      <c r="AX1724" s="13" t="s">
        <v>75</v>
      </c>
      <c r="AY1724" s="232" t="s">
        <v>203</v>
      </c>
    </row>
    <row r="1725" spans="1:65" s="13" customFormat="1" ht="11.25">
      <c r="B1725" s="222"/>
      <c r="C1725" s="223"/>
      <c r="D1725" s="224" t="s">
        <v>211</v>
      </c>
      <c r="E1725" s="225" t="s">
        <v>1</v>
      </c>
      <c r="F1725" s="226" t="s">
        <v>7146</v>
      </c>
      <c r="G1725" s="223"/>
      <c r="H1725" s="225" t="s">
        <v>1</v>
      </c>
      <c r="I1725" s="227"/>
      <c r="J1725" s="223"/>
      <c r="K1725" s="223"/>
      <c r="L1725" s="228"/>
      <c r="M1725" s="229"/>
      <c r="N1725" s="230"/>
      <c r="O1725" s="230"/>
      <c r="P1725" s="230"/>
      <c r="Q1725" s="230"/>
      <c r="R1725" s="230"/>
      <c r="S1725" s="230"/>
      <c r="T1725" s="231"/>
      <c r="AT1725" s="232" t="s">
        <v>211</v>
      </c>
      <c r="AU1725" s="232" t="s">
        <v>82</v>
      </c>
      <c r="AV1725" s="13" t="s">
        <v>82</v>
      </c>
      <c r="AW1725" s="13" t="s">
        <v>31</v>
      </c>
      <c r="AX1725" s="13" t="s">
        <v>75</v>
      </c>
      <c r="AY1725" s="232" t="s">
        <v>203</v>
      </c>
    </row>
    <row r="1726" spans="1:65" s="14" customFormat="1" ht="11.25">
      <c r="B1726" s="233"/>
      <c r="C1726" s="234"/>
      <c r="D1726" s="224" t="s">
        <v>211</v>
      </c>
      <c r="E1726" s="235" t="s">
        <v>1</v>
      </c>
      <c r="F1726" s="236" t="s">
        <v>82</v>
      </c>
      <c r="G1726" s="234"/>
      <c r="H1726" s="237">
        <v>1</v>
      </c>
      <c r="I1726" s="238"/>
      <c r="J1726" s="234"/>
      <c r="K1726" s="234"/>
      <c r="L1726" s="239"/>
      <c r="M1726" s="240"/>
      <c r="N1726" s="241"/>
      <c r="O1726" s="241"/>
      <c r="P1726" s="241"/>
      <c r="Q1726" s="241"/>
      <c r="R1726" s="241"/>
      <c r="S1726" s="241"/>
      <c r="T1726" s="242"/>
      <c r="AT1726" s="243" t="s">
        <v>211</v>
      </c>
      <c r="AU1726" s="243" t="s">
        <v>82</v>
      </c>
      <c r="AV1726" s="14" t="s">
        <v>84</v>
      </c>
      <c r="AW1726" s="14" t="s">
        <v>31</v>
      </c>
      <c r="AX1726" s="14" t="s">
        <v>75</v>
      </c>
      <c r="AY1726" s="243" t="s">
        <v>203</v>
      </c>
    </row>
    <row r="1727" spans="1:65" s="15" customFormat="1" ht="11.25">
      <c r="B1727" s="261"/>
      <c r="C1727" s="262"/>
      <c r="D1727" s="224" t="s">
        <v>211</v>
      </c>
      <c r="E1727" s="263" t="s">
        <v>1</v>
      </c>
      <c r="F1727" s="264" t="s">
        <v>5614</v>
      </c>
      <c r="G1727" s="262"/>
      <c r="H1727" s="265">
        <v>1</v>
      </c>
      <c r="I1727" s="266"/>
      <c r="J1727" s="262"/>
      <c r="K1727" s="262"/>
      <c r="L1727" s="267"/>
      <c r="M1727" s="268"/>
      <c r="N1727" s="269"/>
      <c r="O1727" s="269"/>
      <c r="P1727" s="269"/>
      <c r="Q1727" s="269"/>
      <c r="R1727" s="269"/>
      <c r="S1727" s="269"/>
      <c r="T1727" s="270"/>
      <c r="AT1727" s="271" t="s">
        <v>211</v>
      </c>
      <c r="AU1727" s="271" t="s">
        <v>82</v>
      </c>
      <c r="AV1727" s="15" t="s">
        <v>209</v>
      </c>
      <c r="AW1727" s="15" t="s">
        <v>31</v>
      </c>
      <c r="AX1727" s="15" t="s">
        <v>82</v>
      </c>
      <c r="AY1727" s="271" t="s">
        <v>203</v>
      </c>
    </row>
    <row r="1728" spans="1:65" s="2" customFormat="1" ht="33" customHeight="1">
      <c r="A1728" s="35"/>
      <c r="B1728" s="36"/>
      <c r="C1728" s="209" t="s">
        <v>4152</v>
      </c>
      <c r="D1728" s="209" t="s">
        <v>205</v>
      </c>
      <c r="E1728" s="210" t="s">
        <v>7215</v>
      </c>
      <c r="F1728" s="211" t="s">
        <v>6785</v>
      </c>
      <c r="G1728" s="212" t="s">
        <v>208</v>
      </c>
      <c r="H1728" s="213">
        <v>1</v>
      </c>
      <c r="I1728" s="214"/>
      <c r="J1728" s="215">
        <f>ROUND(I1728*H1728,2)</f>
        <v>0</v>
      </c>
      <c r="K1728" s="211" t="s">
        <v>1</v>
      </c>
      <c r="L1728" s="40"/>
      <c r="M1728" s="216" t="s">
        <v>1</v>
      </c>
      <c r="N1728" s="217" t="s">
        <v>40</v>
      </c>
      <c r="O1728" s="72"/>
      <c r="P1728" s="218">
        <f>O1728*H1728</f>
        <v>0</v>
      </c>
      <c r="Q1728" s="218">
        <v>0</v>
      </c>
      <c r="R1728" s="218">
        <f>Q1728*H1728</f>
        <v>0</v>
      </c>
      <c r="S1728" s="218">
        <v>0</v>
      </c>
      <c r="T1728" s="219">
        <f>S1728*H1728</f>
        <v>0</v>
      </c>
      <c r="U1728" s="35"/>
      <c r="V1728" s="35"/>
      <c r="W1728" s="35"/>
      <c r="X1728" s="35"/>
      <c r="Y1728" s="35"/>
      <c r="Z1728" s="35"/>
      <c r="AA1728" s="35"/>
      <c r="AB1728" s="35"/>
      <c r="AC1728" s="35"/>
      <c r="AD1728" s="35"/>
      <c r="AE1728" s="35"/>
      <c r="AR1728" s="220" t="s">
        <v>209</v>
      </c>
      <c r="AT1728" s="220" t="s">
        <v>205</v>
      </c>
      <c r="AU1728" s="220" t="s">
        <v>82</v>
      </c>
      <c r="AY1728" s="18" t="s">
        <v>203</v>
      </c>
      <c r="BE1728" s="221">
        <f>IF(N1728="základní",J1728,0)</f>
        <v>0</v>
      </c>
      <c r="BF1728" s="221">
        <f>IF(N1728="snížená",J1728,0)</f>
        <v>0</v>
      </c>
      <c r="BG1728" s="221">
        <f>IF(N1728="zákl. přenesená",J1728,0)</f>
        <v>0</v>
      </c>
      <c r="BH1728" s="221">
        <f>IF(N1728="sníž. přenesená",J1728,0)</f>
        <v>0</v>
      </c>
      <c r="BI1728" s="221">
        <f>IF(N1728="nulová",J1728,0)</f>
        <v>0</v>
      </c>
      <c r="BJ1728" s="18" t="s">
        <v>82</v>
      </c>
      <c r="BK1728" s="221">
        <f>ROUND(I1728*H1728,2)</f>
        <v>0</v>
      </c>
      <c r="BL1728" s="18" t="s">
        <v>209</v>
      </c>
      <c r="BM1728" s="220" t="s">
        <v>7216</v>
      </c>
    </row>
    <row r="1729" spans="1:65" s="13" customFormat="1" ht="22.5">
      <c r="B1729" s="222"/>
      <c r="C1729" s="223"/>
      <c r="D1729" s="224" t="s">
        <v>211</v>
      </c>
      <c r="E1729" s="225" t="s">
        <v>1</v>
      </c>
      <c r="F1729" s="226" t="s">
        <v>6769</v>
      </c>
      <c r="G1729" s="223"/>
      <c r="H1729" s="225" t="s">
        <v>1</v>
      </c>
      <c r="I1729" s="227"/>
      <c r="J1729" s="223"/>
      <c r="K1729" s="223"/>
      <c r="L1729" s="228"/>
      <c r="M1729" s="229"/>
      <c r="N1729" s="230"/>
      <c r="O1729" s="230"/>
      <c r="P1729" s="230"/>
      <c r="Q1729" s="230"/>
      <c r="R1729" s="230"/>
      <c r="S1729" s="230"/>
      <c r="T1729" s="231"/>
      <c r="AT1729" s="232" t="s">
        <v>211</v>
      </c>
      <c r="AU1729" s="232" t="s">
        <v>82</v>
      </c>
      <c r="AV1729" s="13" t="s">
        <v>82</v>
      </c>
      <c r="AW1729" s="13" t="s">
        <v>31</v>
      </c>
      <c r="AX1729" s="13" t="s">
        <v>75</v>
      </c>
      <c r="AY1729" s="232" t="s">
        <v>203</v>
      </c>
    </row>
    <row r="1730" spans="1:65" s="13" customFormat="1" ht="33.75">
      <c r="B1730" s="222"/>
      <c r="C1730" s="223"/>
      <c r="D1730" s="224" t="s">
        <v>211</v>
      </c>
      <c r="E1730" s="225" t="s">
        <v>1</v>
      </c>
      <c r="F1730" s="226" t="s">
        <v>6770</v>
      </c>
      <c r="G1730" s="223"/>
      <c r="H1730" s="225" t="s">
        <v>1</v>
      </c>
      <c r="I1730" s="227"/>
      <c r="J1730" s="223"/>
      <c r="K1730" s="223"/>
      <c r="L1730" s="228"/>
      <c r="M1730" s="229"/>
      <c r="N1730" s="230"/>
      <c r="O1730" s="230"/>
      <c r="P1730" s="230"/>
      <c r="Q1730" s="230"/>
      <c r="R1730" s="230"/>
      <c r="S1730" s="230"/>
      <c r="T1730" s="231"/>
      <c r="AT1730" s="232" t="s">
        <v>211</v>
      </c>
      <c r="AU1730" s="232" t="s">
        <v>82</v>
      </c>
      <c r="AV1730" s="13" t="s">
        <v>82</v>
      </c>
      <c r="AW1730" s="13" t="s">
        <v>31</v>
      </c>
      <c r="AX1730" s="13" t="s">
        <v>75</v>
      </c>
      <c r="AY1730" s="232" t="s">
        <v>203</v>
      </c>
    </row>
    <row r="1731" spans="1:65" s="13" customFormat="1" ht="11.25">
      <c r="B1731" s="222"/>
      <c r="C1731" s="223"/>
      <c r="D1731" s="224" t="s">
        <v>211</v>
      </c>
      <c r="E1731" s="225" t="s">
        <v>1</v>
      </c>
      <c r="F1731" s="226" t="s">
        <v>6771</v>
      </c>
      <c r="G1731" s="223"/>
      <c r="H1731" s="225" t="s">
        <v>1</v>
      </c>
      <c r="I1731" s="227"/>
      <c r="J1731" s="223"/>
      <c r="K1731" s="223"/>
      <c r="L1731" s="228"/>
      <c r="M1731" s="229"/>
      <c r="N1731" s="230"/>
      <c r="O1731" s="230"/>
      <c r="P1731" s="230"/>
      <c r="Q1731" s="230"/>
      <c r="R1731" s="230"/>
      <c r="S1731" s="230"/>
      <c r="T1731" s="231"/>
      <c r="AT1731" s="232" t="s">
        <v>211</v>
      </c>
      <c r="AU1731" s="232" t="s">
        <v>82</v>
      </c>
      <c r="AV1731" s="13" t="s">
        <v>82</v>
      </c>
      <c r="AW1731" s="13" t="s">
        <v>31</v>
      </c>
      <c r="AX1731" s="13" t="s">
        <v>75</v>
      </c>
      <c r="AY1731" s="232" t="s">
        <v>203</v>
      </c>
    </row>
    <row r="1732" spans="1:65" s="13" customFormat="1" ht="22.5">
      <c r="B1732" s="222"/>
      <c r="C1732" s="223"/>
      <c r="D1732" s="224" t="s">
        <v>211</v>
      </c>
      <c r="E1732" s="225" t="s">
        <v>1</v>
      </c>
      <c r="F1732" s="226" t="s">
        <v>6772</v>
      </c>
      <c r="G1732" s="223"/>
      <c r="H1732" s="225" t="s">
        <v>1</v>
      </c>
      <c r="I1732" s="227"/>
      <c r="J1732" s="223"/>
      <c r="K1732" s="223"/>
      <c r="L1732" s="228"/>
      <c r="M1732" s="229"/>
      <c r="N1732" s="230"/>
      <c r="O1732" s="230"/>
      <c r="P1732" s="230"/>
      <c r="Q1732" s="230"/>
      <c r="R1732" s="230"/>
      <c r="S1732" s="230"/>
      <c r="T1732" s="231"/>
      <c r="AT1732" s="232" t="s">
        <v>211</v>
      </c>
      <c r="AU1732" s="232" t="s">
        <v>82</v>
      </c>
      <c r="AV1732" s="13" t="s">
        <v>82</v>
      </c>
      <c r="AW1732" s="13" t="s">
        <v>31</v>
      </c>
      <c r="AX1732" s="13" t="s">
        <v>75</v>
      </c>
      <c r="AY1732" s="232" t="s">
        <v>203</v>
      </c>
    </row>
    <row r="1733" spans="1:65" s="13" customFormat="1" ht="11.25">
      <c r="B1733" s="222"/>
      <c r="C1733" s="223"/>
      <c r="D1733" s="224" t="s">
        <v>211</v>
      </c>
      <c r="E1733" s="225" t="s">
        <v>1</v>
      </c>
      <c r="F1733" s="226" t="s">
        <v>6773</v>
      </c>
      <c r="G1733" s="223"/>
      <c r="H1733" s="225" t="s">
        <v>1</v>
      </c>
      <c r="I1733" s="227"/>
      <c r="J1733" s="223"/>
      <c r="K1733" s="223"/>
      <c r="L1733" s="228"/>
      <c r="M1733" s="229"/>
      <c r="N1733" s="230"/>
      <c r="O1733" s="230"/>
      <c r="P1733" s="230"/>
      <c r="Q1733" s="230"/>
      <c r="R1733" s="230"/>
      <c r="S1733" s="230"/>
      <c r="T1733" s="231"/>
      <c r="AT1733" s="232" t="s">
        <v>211</v>
      </c>
      <c r="AU1733" s="232" t="s">
        <v>82</v>
      </c>
      <c r="AV1733" s="13" t="s">
        <v>82</v>
      </c>
      <c r="AW1733" s="13" t="s">
        <v>31</v>
      </c>
      <c r="AX1733" s="13" t="s">
        <v>75</v>
      </c>
      <c r="AY1733" s="232" t="s">
        <v>203</v>
      </c>
    </row>
    <row r="1734" spans="1:65" s="13" customFormat="1" ht="33.75">
      <c r="B1734" s="222"/>
      <c r="C1734" s="223"/>
      <c r="D1734" s="224" t="s">
        <v>211</v>
      </c>
      <c r="E1734" s="225" t="s">
        <v>1</v>
      </c>
      <c r="F1734" s="226" t="s">
        <v>6774</v>
      </c>
      <c r="G1734" s="223"/>
      <c r="H1734" s="225" t="s">
        <v>1</v>
      </c>
      <c r="I1734" s="227"/>
      <c r="J1734" s="223"/>
      <c r="K1734" s="223"/>
      <c r="L1734" s="228"/>
      <c r="M1734" s="229"/>
      <c r="N1734" s="230"/>
      <c r="O1734" s="230"/>
      <c r="P1734" s="230"/>
      <c r="Q1734" s="230"/>
      <c r="R1734" s="230"/>
      <c r="S1734" s="230"/>
      <c r="T1734" s="231"/>
      <c r="AT1734" s="232" t="s">
        <v>211</v>
      </c>
      <c r="AU1734" s="232" t="s">
        <v>82</v>
      </c>
      <c r="AV1734" s="13" t="s">
        <v>82</v>
      </c>
      <c r="AW1734" s="13" t="s">
        <v>31</v>
      </c>
      <c r="AX1734" s="13" t="s">
        <v>75</v>
      </c>
      <c r="AY1734" s="232" t="s">
        <v>203</v>
      </c>
    </row>
    <row r="1735" spans="1:65" s="13" customFormat="1" ht="22.5">
      <c r="B1735" s="222"/>
      <c r="C1735" s="223"/>
      <c r="D1735" s="224" t="s">
        <v>211</v>
      </c>
      <c r="E1735" s="225" t="s">
        <v>1</v>
      </c>
      <c r="F1735" s="226" t="s">
        <v>6775</v>
      </c>
      <c r="G1735" s="223"/>
      <c r="H1735" s="225" t="s">
        <v>1</v>
      </c>
      <c r="I1735" s="227"/>
      <c r="J1735" s="223"/>
      <c r="K1735" s="223"/>
      <c r="L1735" s="228"/>
      <c r="M1735" s="229"/>
      <c r="N1735" s="230"/>
      <c r="O1735" s="230"/>
      <c r="P1735" s="230"/>
      <c r="Q1735" s="230"/>
      <c r="R1735" s="230"/>
      <c r="S1735" s="230"/>
      <c r="T1735" s="231"/>
      <c r="AT1735" s="232" t="s">
        <v>211</v>
      </c>
      <c r="AU1735" s="232" t="s">
        <v>82</v>
      </c>
      <c r="AV1735" s="13" t="s">
        <v>82</v>
      </c>
      <c r="AW1735" s="13" t="s">
        <v>31</v>
      </c>
      <c r="AX1735" s="13" t="s">
        <v>75</v>
      </c>
      <c r="AY1735" s="232" t="s">
        <v>203</v>
      </c>
    </row>
    <row r="1736" spans="1:65" s="13" customFormat="1" ht="11.25">
      <c r="B1736" s="222"/>
      <c r="C1736" s="223"/>
      <c r="D1736" s="224" t="s">
        <v>211</v>
      </c>
      <c r="E1736" s="225" t="s">
        <v>1</v>
      </c>
      <c r="F1736" s="226" t="s">
        <v>6776</v>
      </c>
      <c r="G1736" s="223"/>
      <c r="H1736" s="225" t="s">
        <v>1</v>
      </c>
      <c r="I1736" s="227"/>
      <c r="J1736" s="223"/>
      <c r="K1736" s="223"/>
      <c r="L1736" s="228"/>
      <c r="M1736" s="229"/>
      <c r="N1736" s="230"/>
      <c r="O1736" s="230"/>
      <c r="P1736" s="230"/>
      <c r="Q1736" s="230"/>
      <c r="R1736" s="230"/>
      <c r="S1736" s="230"/>
      <c r="T1736" s="231"/>
      <c r="AT1736" s="232" t="s">
        <v>211</v>
      </c>
      <c r="AU1736" s="232" t="s">
        <v>82</v>
      </c>
      <c r="AV1736" s="13" t="s">
        <v>82</v>
      </c>
      <c r="AW1736" s="13" t="s">
        <v>31</v>
      </c>
      <c r="AX1736" s="13" t="s">
        <v>75</v>
      </c>
      <c r="AY1736" s="232" t="s">
        <v>203</v>
      </c>
    </row>
    <row r="1737" spans="1:65" s="13" customFormat="1" ht="11.25">
      <c r="B1737" s="222"/>
      <c r="C1737" s="223"/>
      <c r="D1737" s="224" t="s">
        <v>211</v>
      </c>
      <c r="E1737" s="225" t="s">
        <v>1</v>
      </c>
      <c r="F1737" s="226" t="s">
        <v>6777</v>
      </c>
      <c r="G1737" s="223"/>
      <c r="H1737" s="225" t="s">
        <v>1</v>
      </c>
      <c r="I1737" s="227"/>
      <c r="J1737" s="223"/>
      <c r="K1737" s="223"/>
      <c r="L1737" s="228"/>
      <c r="M1737" s="229"/>
      <c r="N1737" s="230"/>
      <c r="O1737" s="230"/>
      <c r="P1737" s="230"/>
      <c r="Q1737" s="230"/>
      <c r="R1737" s="230"/>
      <c r="S1737" s="230"/>
      <c r="T1737" s="231"/>
      <c r="AT1737" s="232" t="s">
        <v>211</v>
      </c>
      <c r="AU1737" s="232" t="s">
        <v>82</v>
      </c>
      <c r="AV1737" s="13" t="s">
        <v>82</v>
      </c>
      <c r="AW1737" s="13" t="s">
        <v>31</v>
      </c>
      <c r="AX1737" s="13" t="s">
        <v>75</v>
      </c>
      <c r="AY1737" s="232" t="s">
        <v>203</v>
      </c>
    </row>
    <row r="1738" spans="1:65" s="13" customFormat="1" ht="11.25">
      <c r="B1738" s="222"/>
      <c r="C1738" s="223"/>
      <c r="D1738" s="224" t="s">
        <v>211</v>
      </c>
      <c r="E1738" s="225" t="s">
        <v>1</v>
      </c>
      <c r="F1738" s="226" t="s">
        <v>7146</v>
      </c>
      <c r="G1738" s="223"/>
      <c r="H1738" s="225" t="s">
        <v>1</v>
      </c>
      <c r="I1738" s="227"/>
      <c r="J1738" s="223"/>
      <c r="K1738" s="223"/>
      <c r="L1738" s="228"/>
      <c r="M1738" s="229"/>
      <c r="N1738" s="230"/>
      <c r="O1738" s="230"/>
      <c r="P1738" s="230"/>
      <c r="Q1738" s="230"/>
      <c r="R1738" s="230"/>
      <c r="S1738" s="230"/>
      <c r="T1738" s="231"/>
      <c r="AT1738" s="232" t="s">
        <v>211</v>
      </c>
      <c r="AU1738" s="232" t="s">
        <v>82</v>
      </c>
      <c r="AV1738" s="13" t="s">
        <v>82</v>
      </c>
      <c r="AW1738" s="13" t="s">
        <v>31</v>
      </c>
      <c r="AX1738" s="13" t="s">
        <v>75</v>
      </c>
      <c r="AY1738" s="232" t="s">
        <v>203</v>
      </c>
    </row>
    <row r="1739" spans="1:65" s="14" customFormat="1" ht="11.25">
      <c r="B1739" s="233"/>
      <c r="C1739" s="234"/>
      <c r="D1739" s="224" t="s">
        <v>211</v>
      </c>
      <c r="E1739" s="235" t="s">
        <v>1</v>
      </c>
      <c r="F1739" s="236" t="s">
        <v>82</v>
      </c>
      <c r="G1739" s="234"/>
      <c r="H1739" s="237">
        <v>1</v>
      </c>
      <c r="I1739" s="238"/>
      <c r="J1739" s="234"/>
      <c r="K1739" s="234"/>
      <c r="L1739" s="239"/>
      <c r="M1739" s="240"/>
      <c r="N1739" s="241"/>
      <c r="O1739" s="241"/>
      <c r="P1739" s="241"/>
      <c r="Q1739" s="241"/>
      <c r="R1739" s="241"/>
      <c r="S1739" s="241"/>
      <c r="T1739" s="242"/>
      <c r="AT1739" s="243" t="s">
        <v>211</v>
      </c>
      <c r="AU1739" s="243" t="s">
        <v>82</v>
      </c>
      <c r="AV1739" s="14" t="s">
        <v>84</v>
      </c>
      <c r="AW1739" s="14" t="s">
        <v>31</v>
      </c>
      <c r="AX1739" s="14" t="s">
        <v>75</v>
      </c>
      <c r="AY1739" s="243" t="s">
        <v>203</v>
      </c>
    </row>
    <row r="1740" spans="1:65" s="15" customFormat="1" ht="11.25">
      <c r="B1740" s="261"/>
      <c r="C1740" s="262"/>
      <c r="D1740" s="224" t="s">
        <v>211</v>
      </c>
      <c r="E1740" s="263" t="s">
        <v>1</v>
      </c>
      <c r="F1740" s="264" t="s">
        <v>5614</v>
      </c>
      <c r="G1740" s="262"/>
      <c r="H1740" s="265">
        <v>1</v>
      </c>
      <c r="I1740" s="266"/>
      <c r="J1740" s="262"/>
      <c r="K1740" s="262"/>
      <c r="L1740" s="267"/>
      <c r="M1740" s="268"/>
      <c r="N1740" s="269"/>
      <c r="O1740" s="269"/>
      <c r="P1740" s="269"/>
      <c r="Q1740" s="269"/>
      <c r="R1740" s="269"/>
      <c r="S1740" s="269"/>
      <c r="T1740" s="270"/>
      <c r="AT1740" s="271" t="s">
        <v>211</v>
      </c>
      <c r="AU1740" s="271" t="s">
        <v>82</v>
      </c>
      <c r="AV1740" s="15" t="s">
        <v>209</v>
      </c>
      <c r="AW1740" s="15" t="s">
        <v>31</v>
      </c>
      <c r="AX1740" s="15" t="s">
        <v>82</v>
      </c>
      <c r="AY1740" s="271" t="s">
        <v>203</v>
      </c>
    </row>
    <row r="1741" spans="1:65" s="2" customFormat="1" ht="33" customHeight="1">
      <c r="A1741" s="35"/>
      <c r="B1741" s="36"/>
      <c r="C1741" s="209" t="s">
        <v>4157</v>
      </c>
      <c r="D1741" s="209" t="s">
        <v>205</v>
      </c>
      <c r="E1741" s="210" t="s">
        <v>7217</v>
      </c>
      <c r="F1741" s="211" t="s">
        <v>7051</v>
      </c>
      <c r="G1741" s="212" t="s">
        <v>208</v>
      </c>
      <c r="H1741" s="213">
        <v>1</v>
      </c>
      <c r="I1741" s="214"/>
      <c r="J1741" s="215">
        <f>ROUND(I1741*H1741,2)</f>
        <v>0</v>
      </c>
      <c r="K1741" s="211" t="s">
        <v>1</v>
      </c>
      <c r="L1741" s="40"/>
      <c r="M1741" s="216" t="s">
        <v>1</v>
      </c>
      <c r="N1741" s="217" t="s">
        <v>40</v>
      </c>
      <c r="O1741" s="72"/>
      <c r="P1741" s="218">
        <f>O1741*H1741</f>
        <v>0</v>
      </c>
      <c r="Q1741" s="218">
        <v>0</v>
      </c>
      <c r="R1741" s="218">
        <f>Q1741*H1741</f>
        <v>0</v>
      </c>
      <c r="S1741" s="218">
        <v>0</v>
      </c>
      <c r="T1741" s="219">
        <f>S1741*H1741</f>
        <v>0</v>
      </c>
      <c r="U1741" s="35"/>
      <c r="V1741" s="35"/>
      <c r="W1741" s="35"/>
      <c r="X1741" s="35"/>
      <c r="Y1741" s="35"/>
      <c r="Z1741" s="35"/>
      <c r="AA1741" s="35"/>
      <c r="AB1741" s="35"/>
      <c r="AC1741" s="35"/>
      <c r="AD1741" s="35"/>
      <c r="AE1741" s="35"/>
      <c r="AR1741" s="220" t="s">
        <v>209</v>
      </c>
      <c r="AT1741" s="220" t="s">
        <v>205</v>
      </c>
      <c r="AU1741" s="220" t="s">
        <v>82</v>
      </c>
      <c r="AY1741" s="18" t="s">
        <v>203</v>
      </c>
      <c r="BE1741" s="221">
        <f>IF(N1741="základní",J1741,0)</f>
        <v>0</v>
      </c>
      <c r="BF1741" s="221">
        <f>IF(N1741="snížená",J1741,0)</f>
        <v>0</v>
      </c>
      <c r="BG1741" s="221">
        <f>IF(N1741="zákl. přenesená",J1741,0)</f>
        <v>0</v>
      </c>
      <c r="BH1741" s="221">
        <f>IF(N1741="sníž. přenesená",J1741,0)</f>
        <v>0</v>
      </c>
      <c r="BI1741" s="221">
        <f>IF(N1741="nulová",J1741,0)</f>
        <v>0</v>
      </c>
      <c r="BJ1741" s="18" t="s">
        <v>82</v>
      </c>
      <c r="BK1741" s="221">
        <f>ROUND(I1741*H1741,2)</f>
        <v>0</v>
      </c>
      <c r="BL1741" s="18" t="s">
        <v>209</v>
      </c>
      <c r="BM1741" s="220" t="s">
        <v>7218</v>
      </c>
    </row>
    <row r="1742" spans="1:65" s="13" customFormat="1" ht="22.5">
      <c r="B1742" s="222"/>
      <c r="C1742" s="223"/>
      <c r="D1742" s="224" t="s">
        <v>211</v>
      </c>
      <c r="E1742" s="225" t="s">
        <v>1</v>
      </c>
      <c r="F1742" s="226" t="s">
        <v>6769</v>
      </c>
      <c r="G1742" s="223"/>
      <c r="H1742" s="225" t="s">
        <v>1</v>
      </c>
      <c r="I1742" s="227"/>
      <c r="J1742" s="223"/>
      <c r="K1742" s="223"/>
      <c r="L1742" s="228"/>
      <c r="M1742" s="229"/>
      <c r="N1742" s="230"/>
      <c r="O1742" s="230"/>
      <c r="P1742" s="230"/>
      <c r="Q1742" s="230"/>
      <c r="R1742" s="230"/>
      <c r="S1742" s="230"/>
      <c r="T1742" s="231"/>
      <c r="AT1742" s="232" t="s">
        <v>211</v>
      </c>
      <c r="AU1742" s="232" t="s">
        <v>82</v>
      </c>
      <c r="AV1742" s="13" t="s">
        <v>82</v>
      </c>
      <c r="AW1742" s="13" t="s">
        <v>31</v>
      </c>
      <c r="AX1742" s="13" t="s">
        <v>75</v>
      </c>
      <c r="AY1742" s="232" t="s">
        <v>203</v>
      </c>
    </row>
    <row r="1743" spans="1:65" s="13" customFormat="1" ht="33.75">
      <c r="B1743" s="222"/>
      <c r="C1743" s="223"/>
      <c r="D1743" s="224" t="s">
        <v>211</v>
      </c>
      <c r="E1743" s="225" t="s">
        <v>1</v>
      </c>
      <c r="F1743" s="226" t="s">
        <v>6770</v>
      </c>
      <c r="G1743" s="223"/>
      <c r="H1743" s="225" t="s">
        <v>1</v>
      </c>
      <c r="I1743" s="227"/>
      <c r="J1743" s="223"/>
      <c r="K1743" s="223"/>
      <c r="L1743" s="228"/>
      <c r="M1743" s="229"/>
      <c r="N1743" s="230"/>
      <c r="O1743" s="230"/>
      <c r="P1743" s="230"/>
      <c r="Q1743" s="230"/>
      <c r="R1743" s="230"/>
      <c r="S1743" s="230"/>
      <c r="T1743" s="231"/>
      <c r="AT1743" s="232" t="s">
        <v>211</v>
      </c>
      <c r="AU1743" s="232" t="s">
        <v>82</v>
      </c>
      <c r="AV1743" s="13" t="s">
        <v>82</v>
      </c>
      <c r="AW1743" s="13" t="s">
        <v>31</v>
      </c>
      <c r="AX1743" s="13" t="s">
        <v>75</v>
      </c>
      <c r="AY1743" s="232" t="s">
        <v>203</v>
      </c>
    </row>
    <row r="1744" spans="1:65" s="13" customFormat="1" ht="11.25">
      <c r="B1744" s="222"/>
      <c r="C1744" s="223"/>
      <c r="D1744" s="224" t="s">
        <v>211</v>
      </c>
      <c r="E1744" s="225" t="s">
        <v>1</v>
      </c>
      <c r="F1744" s="226" t="s">
        <v>6771</v>
      </c>
      <c r="G1744" s="223"/>
      <c r="H1744" s="225" t="s">
        <v>1</v>
      </c>
      <c r="I1744" s="227"/>
      <c r="J1744" s="223"/>
      <c r="K1744" s="223"/>
      <c r="L1744" s="228"/>
      <c r="M1744" s="229"/>
      <c r="N1744" s="230"/>
      <c r="O1744" s="230"/>
      <c r="P1744" s="230"/>
      <c r="Q1744" s="230"/>
      <c r="R1744" s="230"/>
      <c r="S1744" s="230"/>
      <c r="T1744" s="231"/>
      <c r="AT1744" s="232" t="s">
        <v>211</v>
      </c>
      <c r="AU1744" s="232" t="s">
        <v>82</v>
      </c>
      <c r="AV1744" s="13" t="s">
        <v>82</v>
      </c>
      <c r="AW1744" s="13" t="s">
        <v>31</v>
      </c>
      <c r="AX1744" s="13" t="s">
        <v>75</v>
      </c>
      <c r="AY1744" s="232" t="s">
        <v>203</v>
      </c>
    </row>
    <row r="1745" spans="1:65" s="13" customFormat="1" ht="22.5">
      <c r="B1745" s="222"/>
      <c r="C1745" s="223"/>
      <c r="D1745" s="224" t="s">
        <v>211</v>
      </c>
      <c r="E1745" s="225" t="s">
        <v>1</v>
      </c>
      <c r="F1745" s="226" t="s">
        <v>6772</v>
      </c>
      <c r="G1745" s="223"/>
      <c r="H1745" s="225" t="s">
        <v>1</v>
      </c>
      <c r="I1745" s="227"/>
      <c r="J1745" s="223"/>
      <c r="K1745" s="223"/>
      <c r="L1745" s="228"/>
      <c r="M1745" s="229"/>
      <c r="N1745" s="230"/>
      <c r="O1745" s="230"/>
      <c r="P1745" s="230"/>
      <c r="Q1745" s="230"/>
      <c r="R1745" s="230"/>
      <c r="S1745" s="230"/>
      <c r="T1745" s="231"/>
      <c r="AT1745" s="232" t="s">
        <v>211</v>
      </c>
      <c r="AU1745" s="232" t="s">
        <v>82</v>
      </c>
      <c r="AV1745" s="13" t="s">
        <v>82</v>
      </c>
      <c r="AW1745" s="13" t="s">
        <v>31</v>
      </c>
      <c r="AX1745" s="13" t="s">
        <v>75</v>
      </c>
      <c r="AY1745" s="232" t="s">
        <v>203</v>
      </c>
    </row>
    <row r="1746" spans="1:65" s="13" customFormat="1" ht="11.25">
      <c r="B1746" s="222"/>
      <c r="C1746" s="223"/>
      <c r="D1746" s="224" t="s">
        <v>211</v>
      </c>
      <c r="E1746" s="225" t="s">
        <v>1</v>
      </c>
      <c r="F1746" s="226" t="s">
        <v>6773</v>
      </c>
      <c r="G1746" s="223"/>
      <c r="H1746" s="225" t="s">
        <v>1</v>
      </c>
      <c r="I1746" s="227"/>
      <c r="J1746" s="223"/>
      <c r="K1746" s="223"/>
      <c r="L1746" s="228"/>
      <c r="M1746" s="229"/>
      <c r="N1746" s="230"/>
      <c r="O1746" s="230"/>
      <c r="P1746" s="230"/>
      <c r="Q1746" s="230"/>
      <c r="R1746" s="230"/>
      <c r="S1746" s="230"/>
      <c r="T1746" s="231"/>
      <c r="AT1746" s="232" t="s">
        <v>211</v>
      </c>
      <c r="AU1746" s="232" t="s">
        <v>82</v>
      </c>
      <c r="AV1746" s="13" t="s">
        <v>82</v>
      </c>
      <c r="AW1746" s="13" t="s">
        <v>31</v>
      </c>
      <c r="AX1746" s="13" t="s">
        <v>75</v>
      </c>
      <c r="AY1746" s="232" t="s">
        <v>203</v>
      </c>
    </row>
    <row r="1747" spans="1:65" s="13" customFormat="1" ht="33.75">
      <c r="B1747" s="222"/>
      <c r="C1747" s="223"/>
      <c r="D1747" s="224" t="s">
        <v>211</v>
      </c>
      <c r="E1747" s="225" t="s">
        <v>1</v>
      </c>
      <c r="F1747" s="226" t="s">
        <v>6774</v>
      </c>
      <c r="G1747" s="223"/>
      <c r="H1747" s="225" t="s">
        <v>1</v>
      </c>
      <c r="I1747" s="227"/>
      <c r="J1747" s="223"/>
      <c r="K1747" s="223"/>
      <c r="L1747" s="228"/>
      <c r="M1747" s="229"/>
      <c r="N1747" s="230"/>
      <c r="O1747" s="230"/>
      <c r="P1747" s="230"/>
      <c r="Q1747" s="230"/>
      <c r="R1747" s="230"/>
      <c r="S1747" s="230"/>
      <c r="T1747" s="231"/>
      <c r="AT1747" s="232" t="s">
        <v>211</v>
      </c>
      <c r="AU1747" s="232" t="s">
        <v>82</v>
      </c>
      <c r="AV1747" s="13" t="s">
        <v>82</v>
      </c>
      <c r="AW1747" s="13" t="s">
        <v>31</v>
      </c>
      <c r="AX1747" s="13" t="s">
        <v>75</v>
      </c>
      <c r="AY1747" s="232" t="s">
        <v>203</v>
      </c>
    </row>
    <row r="1748" spans="1:65" s="13" customFormat="1" ht="22.5">
      <c r="B1748" s="222"/>
      <c r="C1748" s="223"/>
      <c r="D1748" s="224" t="s">
        <v>211</v>
      </c>
      <c r="E1748" s="225" t="s">
        <v>1</v>
      </c>
      <c r="F1748" s="226" t="s">
        <v>6775</v>
      </c>
      <c r="G1748" s="223"/>
      <c r="H1748" s="225" t="s">
        <v>1</v>
      </c>
      <c r="I1748" s="227"/>
      <c r="J1748" s="223"/>
      <c r="K1748" s="223"/>
      <c r="L1748" s="228"/>
      <c r="M1748" s="229"/>
      <c r="N1748" s="230"/>
      <c r="O1748" s="230"/>
      <c r="P1748" s="230"/>
      <c r="Q1748" s="230"/>
      <c r="R1748" s="230"/>
      <c r="S1748" s="230"/>
      <c r="T1748" s="231"/>
      <c r="AT1748" s="232" t="s">
        <v>211</v>
      </c>
      <c r="AU1748" s="232" t="s">
        <v>82</v>
      </c>
      <c r="AV1748" s="13" t="s">
        <v>82</v>
      </c>
      <c r="AW1748" s="13" t="s">
        <v>31</v>
      </c>
      <c r="AX1748" s="13" t="s">
        <v>75</v>
      </c>
      <c r="AY1748" s="232" t="s">
        <v>203</v>
      </c>
    </row>
    <row r="1749" spans="1:65" s="13" customFormat="1" ht="11.25">
      <c r="B1749" s="222"/>
      <c r="C1749" s="223"/>
      <c r="D1749" s="224" t="s">
        <v>211</v>
      </c>
      <c r="E1749" s="225" t="s">
        <v>1</v>
      </c>
      <c r="F1749" s="226" t="s">
        <v>6776</v>
      </c>
      <c r="G1749" s="223"/>
      <c r="H1749" s="225" t="s">
        <v>1</v>
      </c>
      <c r="I1749" s="227"/>
      <c r="J1749" s="223"/>
      <c r="K1749" s="223"/>
      <c r="L1749" s="228"/>
      <c r="M1749" s="229"/>
      <c r="N1749" s="230"/>
      <c r="O1749" s="230"/>
      <c r="P1749" s="230"/>
      <c r="Q1749" s="230"/>
      <c r="R1749" s="230"/>
      <c r="S1749" s="230"/>
      <c r="T1749" s="231"/>
      <c r="AT1749" s="232" t="s">
        <v>211</v>
      </c>
      <c r="AU1749" s="232" t="s">
        <v>82</v>
      </c>
      <c r="AV1749" s="13" t="s">
        <v>82</v>
      </c>
      <c r="AW1749" s="13" t="s">
        <v>31</v>
      </c>
      <c r="AX1749" s="13" t="s">
        <v>75</v>
      </c>
      <c r="AY1749" s="232" t="s">
        <v>203</v>
      </c>
    </row>
    <row r="1750" spans="1:65" s="13" customFormat="1" ht="11.25">
      <c r="B1750" s="222"/>
      <c r="C1750" s="223"/>
      <c r="D1750" s="224" t="s">
        <v>211</v>
      </c>
      <c r="E1750" s="225" t="s">
        <v>1</v>
      </c>
      <c r="F1750" s="226" t="s">
        <v>6777</v>
      </c>
      <c r="G1750" s="223"/>
      <c r="H1750" s="225" t="s">
        <v>1</v>
      </c>
      <c r="I1750" s="227"/>
      <c r="J1750" s="223"/>
      <c r="K1750" s="223"/>
      <c r="L1750" s="228"/>
      <c r="M1750" s="229"/>
      <c r="N1750" s="230"/>
      <c r="O1750" s="230"/>
      <c r="P1750" s="230"/>
      <c r="Q1750" s="230"/>
      <c r="R1750" s="230"/>
      <c r="S1750" s="230"/>
      <c r="T1750" s="231"/>
      <c r="AT1750" s="232" t="s">
        <v>211</v>
      </c>
      <c r="AU1750" s="232" t="s">
        <v>82</v>
      </c>
      <c r="AV1750" s="13" t="s">
        <v>82</v>
      </c>
      <c r="AW1750" s="13" t="s">
        <v>31</v>
      </c>
      <c r="AX1750" s="13" t="s">
        <v>75</v>
      </c>
      <c r="AY1750" s="232" t="s">
        <v>203</v>
      </c>
    </row>
    <row r="1751" spans="1:65" s="13" customFormat="1" ht="11.25">
      <c r="B1751" s="222"/>
      <c r="C1751" s="223"/>
      <c r="D1751" s="224" t="s">
        <v>211</v>
      </c>
      <c r="E1751" s="225" t="s">
        <v>1</v>
      </c>
      <c r="F1751" s="226" t="s">
        <v>7146</v>
      </c>
      <c r="G1751" s="223"/>
      <c r="H1751" s="225" t="s">
        <v>1</v>
      </c>
      <c r="I1751" s="227"/>
      <c r="J1751" s="223"/>
      <c r="K1751" s="223"/>
      <c r="L1751" s="228"/>
      <c r="M1751" s="229"/>
      <c r="N1751" s="230"/>
      <c r="O1751" s="230"/>
      <c r="P1751" s="230"/>
      <c r="Q1751" s="230"/>
      <c r="R1751" s="230"/>
      <c r="S1751" s="230"/>
      <c r="T1751" s="231"/>
      <c r="AT1751" s="232" t="s">
        <v>211</v>
      </c>
      <c r="AU1751" s="232" t="s">
        <v>82</v>
      </c>
      <c r="AV1751" s="13" t="s">
        <v>82</v>
      </c>
      <c r="AW1751" s="13" t="s">
        <v>31</v>
      </c>
      <c r="AX1751" s="13" t="s">
        <v>75</v>
      </c>
      <c r="AY1751" s="232" t="s">
        <v>203</v>
      </c>
    </row>
    <row r="1752" spans="1:65" s="14" customFormat="1" ht="11.25">
      <c r="B1752" s="233"/>
      <c r="C1752" s="234"/>
      <c r="D1752" s="224" t="s">
        <v>211</v>
      </c>
      <c r="E1752" s="235" t="s">
        <v>1</v>
      </c>
      <c r="F1752" s="236" t="s">
        <v>82</v>
      </c>
      <c r="G1752" s="234"/>
      <c r="H1752" s="237">
        <v>1</v>
      </c>
      <c r="I1752" s="238"/>
      <c r="J1752" s="234"/>
      <c r="K1752" s="234"/>
      <c r="L1752" s="239"/>
      <c r="M1752" s="240"/>
      <c r="N1752" s="241"/>
      <c r="O1752" s="241"/>
      <c r="P1752" s="241"/>
      <c r="Q1752" s="241"/>
      <c r="R1752" s="241"/>
      <c r="S1752" s="241"/>
      <c r="T1752" s="242"/>
      <c r="AT1752" s="243" t="s">
        <v>211</v>
      </c>
      <c r="AU1752" s="243" t="s">
        <v>82</v>
      </c>
      <c r="AV1752" s="14" t="s">
        <v>84</v>
      </c>
      <c r="AW1752" s="14" t="s">
        <v>31</v>
      </c>
      <c r="AX1752" s="14" t="s">
        <v>75</v>
      </c>
      <c r="AY1752" s="243" t="s">
        <v>203</v>
      </c>
    </row>
    <row r="1753" spans="1:65" s="15" customFormat="1" ht="11.25">
      <c r="B1753" s="261"/>
      <c r="C1753" s="262"/>
      <c r="D1753" s="224" t="s">
        <v>211</v>
      </c>
      <c r="E1753" s="263" t="s">
        <v>1</v>
      </c>
      <c r="F1753" s="264" t="s">
        <v>5614</v>
      </c>
      <c r="G1753" s="262"/>
      <c r="H1753" s="265">
        <v>1</v>
      </c>
      <c r="I1753" s="266"/>
      <c r="J1753" s="262"/>
      <c r="K1753" s="262"/>
      <c r="L1753" s="267"/>
      <c r="M1753" s="268"/>
      <c r="N1753" s="269"/>
      <c r="O1753" s="269"/>
      <c r="P1753" s="269"/>
      <c r="Q1753" s="269"/>
      <c r="R1753" s="269"/>
      <c r="S1753" s="269"/>
      <c r="T1753" s="270"/>
      <c r="AT1753" s="271" t="s">
        <v>211</v>
      </c>
      <c r="AU1753" s="271" t="s">
        <v>82</v>
      </c>
      <c r="AV1753" s="15" t="s">
        <v>209</v>
      </c>
      <c r="AW1753" s="15" t="s">
        <v>31</v>
      </c>
      <c r="AX1753" s="15" t="s">
        <v>82</v>
      </c>
      <c r="AY1753" s="271" t="s">
        <v>203</v>
      </c>
    </row>
    <row r="1754" spans="1:65" s="2" customFormat="1" ht="33" customHeight="1">
      <c r="A1754" s="35"/>
      <c r="B1754" s="36"/>
      <c r="C1754" s="209" t="s">
        <v>4176</v>
      </c>
      <c r="D1754" s="209" t="s">
        <v>205</v>
      </c>
      <c r="E1754" s="210" t="s">
        <v>7219</v>
      </c>
      <c r="F1754" s="211" t="s">
        <v>6779</v>
      </c>
      <c r="G1754" s="212" t="s">
        <v>208</v>
      </c>
      <c r="H1754" s="213">
        <v>1</v>
      </c>
      <c r="I1754" s="214"/>
      <c r="J1754" s="215">
        <f>ROUND(I1754*H1754,2)</f>
        <v>0</v>
      </c>
      <c r="K1754" s="211" t="s">
        <v>1</v>
      </c>
      <c r="L1754" s="40"/>
      <c r="M1754" s="216" t="s">
        <v>1</v>
      </c>
      <c r="N1754" s="217" t="s">
        <v>40</v>
      </c>
      <c r="O1754" s="72"/>
      <c r="P1754" s="218">
        <f>O1754*H1754</f>
        <v>0</v>
      </c>
      <c r="Q1754" s="218">
        <v>0</v>
      </c>
      <c r="R1754" s="218">
        <f>Q1754*H1754</f>
        <v>0</v>
      </c>
      <c r="S1754" s="218">
        <v>0</v>
      </c>
      <c r="T1754" s="219">
        <f>S1754*H1754</f>
        <v>0</v>
      </c>
      <c r="U1754" s="35"/>
      <c r="V1754" s="35"/>
      <c r="W1754" s="35"/>
      <c r="X1754" s="35"/>
      <c r="Y1754" s="35"/>
      <c r="Z1754" s="35"/>
      <c r="AA1754" s="35"/>
      <c r="AB1754" s="35"/>
      <c r="AC1754" s="35"/>
      <c r="AD1754" s="35"/>
      <c r="AE1754" s="35"/>
      <c r="AR1754" s="220" t="s">
        <v>209</v>
      </c>
      <c r="AT1754" s="220" t="s">
        <v>205</v>
      </c>
      <c r="AU1754" s="220" t="s">
        <v>82</v>
      </c>
      <c r="AY1754" s="18" t="s">
        <v>203</v>
      </c>
      <c r="BE1754" s="221">
        <f>IF(N1754="základní",J1754,0)</f>
        <v>0</v>
      </c>
      <c r="BF1754" s="221">
        <f>IF(N1754="snížená",J1754,0)</f>
        <v>0</v>
      </c>
      <c r="BG1754" s="221">
        <f>IF(N1754="zákl. přenesená",J1754,0)</f>
        <v>0</v>
      </c>
      <c r="BH1754" s="221">
        <f>IF(N1754="sníž. přenesená",J1754,0)</f>
        <v>0</v>
      </c>
      <c r="BI1754" s="221">
        <f>IF(N1754="nulová",J1754,0)</f>
        <v>0</v>
      </c>
      <c r="BJ1754" s="18" t="s">
        <v>82</v>
      </c>
      <c r="BK1754" s="221">
        <f>ROUND(I1754*H1754,2)</f>
        <v>0</v>
      </c>
      <c r="BL1754" s="18" t="s">
        <v>209</v>
      </c>
      <c r="BM1754" s="220" t="s">
        <v>7220</v>
      </c>
    </row>
    <row r="1755" spans="1:65" s="13" customFormat="1" ht="22.5">
      <c r="B1755" s="222"/>
      <c r="C1755" s="223"/>
      <c r="D1755" s="224" t="s">
        <v>211</v>
      </c>
      <c r="E1755" s="225" t="s">
        <v>1</v>
      </c>
      <c r="F1755" s="226" t="s">
        <v>6769</v>
      </c>
      <c r="G1755" s="223"/>
      <c r="H1755" s="225" t="s">
        <v>1</v>
      </c>
      <c r="I1755" s="227"/>
      <c r="J1755" s="223"/>
      <c r="K1755" s="223"/>
      <c r="L1755" s="228"/>
      <c r="M1755" s="229"/>
      <c r="N1755" s="230"/>
      <c r="O1755" s="230"/>
      <c r="P1755" s="230"/>
      <c r="Q1755" s="230"/>
      <c r="R1755" s="230"/>
      <c r="S1755" s="230"/>
      <c r="T1755" s="231"/>
      <c r="AT1755" s="232" t="s">
        <v>211</v>
      </c>
      <c r="AU1755" s="232" t="s">
        <v>82</v>
      </c>
      <c r="AV1755" s="13" t="s">
        <v>82</v>
      </c>
      <c r="AW1755" s="13" t="s">
        <v>31</v>
      </c>
      <c r="AX1755" s="13" t="s">
        <v>75</v>
      </c>
      <c r="AY1755" s="232" t="s">
        <v>203</v>
      </c>
    </row>
    <row r="1756" spans="1:65" s="13" customFormat="1" ht="33.75">
      <c r="B1756" s="222"/>
      <c r="C1756" s="223"/>
      <c r="D1756" s="224" t="s">
        <v>211</v>
      </c>
      <c r="E1756" s="225" t="s">
        <v>1</v>
      </c>
      <c r="F1756" s="226" t="s">
        <v>6770</v>
      </c>
      <c r="G1756" s="223"/>
      <c r="H1756" s="225" t="s">
        <v>1</v>
      </c>
      <c r="I1756" s="227"/>
      <c r="J1756" s="223"/>
      <c r="K1756" s="223"/>
      <c r="L1756" s="228"/>
      <c r="M1756" s="229"/>
      <c r="N1756" s="230"/>
      <c r="O1756" s="230"/>
      <c r="P1756" s="230"/>
      <c r="Q1756" s="230"/>
      <c r="R1756" s="230"/>
      <c r="S1756" s="230"/>
      <c r="T1756" s="231"/>
      <c r="AT1756" s="232" t="s">
        <v>211</v>
      </c>
      <c r="AU1756" s="232" t="s">
        <v>82</v>
      </c>
      <c r="AV1756" s="13" t="s">
        <v>82</v>
      </c>
      <c r="AW1756" s="13" t="s">
        <v>31</v>
      </c>
      <c r="AX1756" s="13" t="s">
        <v>75</v>
      </c>
      <c r="AY1756" s="232" t="s">
        <v>203</v>
      </c>
    </row>
    <row r="1757" spans="1:65" s="13" customFormat="1" ht="11.25">
      <c r="B1757" s="222"/>
      <c r="C1757" s="223"/>
      <c r="D1757" s="224" t="s">
        <v>211</v>
      </c>
      <c r="E1757" s="225" t="s">
        <v>1</v>
      </c>
      <c r="F1757" s="226" t="s">
        <v>6771</v>
      </c>
      <c r="G1757" s="223"/>
      <c r="H1757" s="225" t="s">
        <v>1</v>
      </c>
      <c r="I1757" s="227"/>
      <c r="J1757" s="223"/>
      <c r="K1757" s="223"/>
      <c r="L1757" s="228"/>
      <c r="M1757" s="229"/>
      <c r="N1757" s="230"/>
      <c r="O1757" s="230"/>
      <c r="P1757" s="230"/>
      <c r="Q1757" s="230"/>
      <c r="R1757" s="230"/>
      <c r="S1757" s="230"/>
      <c r="T1757" s="231"/>
      <c r="AT1757" s="232" t="s">
        <v>211</v>
      </c>
      <c r="AU1757" s="232" t="s">
        <v>82</v>
      </c>
      <c r="AV1757" s="13" t="s">
        <v>82</v>
      </c>
      <c r="AW1757" s="13" t="s">
        <v>31</v>
      </c>
      <c r="AX1757" s="13" t="s">
        <v>75</v>
      </c>
      <c r="AY1757" s="232" t="s">
        <v>203</v>
      </c>
    </row>
    <row r="1758" spans="1:65" s="13" customFormat="1" ht="22.5">
      <c r="B1758" s="222"/>
      <c r="C1758" s="223"/>
      <c r="D1758" s="224" t="s">
        <v>211</v>
      </c>
      <c r="E1758" s="225" t="s">
        <v>1</v>
      </c>
      <c r="F1758" s="226" t="s">
        <v>6772</v>
      </c>
      <c r="G1758" s="223"/>
      <c r="H1758" s="225" t="s">
        <v>1</v>
      </c>
      <c r="I1758" s="227"/>
      <c r="J1758" s="223"/>
      <c r="K1758" s="223"/>
      <c r="L1758" s="228"/>
      <c r="M1758" s="229"/>
      <c r="N1758" s="230"/>
      <c r="O1758" s="230"/>
      <c r="P1758" s="230"/>
      <c r="Q1758" s="230"/>
      <c r="R1758" s="230"/>
      <c r="S1758" s="230"/>
      <c r="T1758" s="231"/>
      <c r="AT1758" s="232" t="s">
        <v>211</v>
      </c>
      <c r="AU1758" s="232" t="s">
        <v>82</v>
      </c>
      <c r="AV1758" s="13" t="s">
        <v>82</v>
      </c>
      <c r="AW1758" s="13" t="s">
        <v>31</v>
      </c>
      <c r="AX1758" s="13" t="s">
        <v>75</v>
      </c>
      <c r="AY1758" s="232" t="s">
        <v>203</v>
      </c>
    </row>
    <row r="1759" spans="1:65" s="13" customFormat="1" ht="11.25">
      <c r="B1759" s="222"/>
      <c r="C1759" s="223"/>
      <c r="D1759" s="224" t="s">
        <v>211</v>
      </c>
      <c r="E1759" s="225" t="s">
        <v>1</v>
      </c>
      <c r="F1759" s="226" t="s">
        <v>6773</v>
      </c>
      <c r="G1759" s="223"/>
      <c r="H1759" s="225" t="s">
        <v>1</v>
      </c>
      <c r="I1759" s="227"/>
      <c r="J1759" s="223"/>
      <c r="K1759" s="223"/>
      <c r="L1759" s="228"/>
      <c r="M1759" s="229"/>
      <c r="N1759" s="230"/>
      <c r="O1759" s="230"/>
      <c r="P1759" s="230"/>
      <c r="Q1759" s="230"/>
      <c r="R1759" s="230"/>
      <c r="S1759" s="230"/>
      <c r="T1759" s="231"/>
      <c r="AT1759" s="232" t="s">
        <v>211</v>
      </c>
      <c r="AU1759" s="232" t="s">
        <v>82</v>
      </c>
      <c r="AV1759" s="13" t="s">
        <v>82</v>
      </c>
      <c r="AW1759" s="13" t="s">
        <v>31</v>
      </c>
      <c r="AX1759" s="13" t="s">
        <v>75</v>
      </c>
      <c r="AY1759" s="232" t="s">
        <v>203</v>
      </c>
    </row>
    <row r="1760" spans="1:65" s="13" customFormat="1" ht="33.75">
      <c r="B1760" s="222"/>
      <c r="C1760" s="223"/>
      <c r="D1760" s="224" t="s">
        <v>211</v>
      </c>
      <c r="E1760" s="225" t="s">
        <v>1</v>
      </c>
      <c r="F1760" s="226" t="s">
        <v>6774</v>
      </c>
      <c r="G1760" s="223"/>
      <c r="H1760" s="225" t="s">
        <v>1</v>
      </c>
      <c r="I1760" s="227"/>
      <c r="J1760" s="223"/>
      <c r="K1760" s="223"/>
      <c r="L1760" s="228"/>
      <c r="M1760" s="229"/>
      <c r="N1760" s="230"/>
      <c r="O1760" s="230"/>
      <c r="P1760" s="230"/>
      <c r="Q1760" s="230"/>
      <c r="R1760" s="230"/>
      <c r="S1760" s="230"/>
      <c r="T1760" s="231"/>
      <c r="AT1760" s="232" t="s">
        <v>211</v>
      </c>
      <c r="AU1760" s="232" t="s">
        <v>82</v>
      </c>
      <c r="AV1760" s="13" t="s">
        <v>82</v>
      </c>
      <c r="AW1760" s="13" t="s">
        <v>31</v>
      </c>
      <c r="AX1760" s="13" t="s">
        <v>75</v>
      </c>
      <c r="AY1760" s="232" t="s">
        <v>203</v>
      </c>
    </row>
    <row r="1761" spans="1:65" s="13" customFormat="1" ht="22.5">
      <c r="B1761" s="222"/>
      <c r="C1761" s="223"/>
      <c r="D1761" s="224" t="s">
        <v>211</v>
      </c>
      <c r="E1761" s="225" t="s">
        <v>1</v>
      </c>
      <c r="F1761" s="226" t="s">
        <v>6775</v>
      </c>
      <c r="G1761" s="223"/>
      <c r="H1761" s="225" t="s">
        <v>1</v>
      </c>
      <c r="I1761" s="227"/>
      <c r="J1761" s="223"/>
      <c r="K1761" s="223"/>
      <c r="L1761" s="228"/>
      <c r="M1761" s="229"/>
      <c r="N1761" s="230"/>
      <c r="O1761" s="230"/>
      <c r="P1761" s="230"/>
      <c r="Q1761" s="230"/>
      <c r="R1761" s="230"/>
      <c r="S1761" s="230"/>
      <c r="T1761" s="231"/>
      <c r="AT1761" s="232" t="s">
        <v>211</v>
      </c>
      <c r="AU1761" s="232" t="s">
        <v>82</v>
      </c>
      <c r="AV1761" s="13" t="s">
        <v>82</v>
      </c>
      <c r="AW1761" s="13" t="s">
        <v>31</v>
      </c>
      <c r="AX1761" s="13" t="s">
        <v>75</v>
      </c>
      <c r="AY1761" s="232" t="s">
        <v>203</v>
      </c>
    </row>
    <row r="1762" spans="1:65" s="13" customFormat="1" ht="11.25">
      <c r="B1762" s="222"/>
      <c r="C1762" s="223"/>
      <c r="D1762" s="224" t="s">
        <v>211</v>
      </c>
      <c r="E1762" s="225" t="s">
        <v>1</v>
      </c>
      <c r="F1762" s="226" t="s">
        <v>6776</v>
      </c>
      <c r="G1762" s="223"/>
      <c r="H1762" s="225" t="s">
        <v>1</v>
      </c>
      <c r="I1762" s="227"/>
      <c r="J1762" s="223"/>
      <c r="K1762" s="223"/>
      <c r="L1762" s="228"/>
      <c r="M1762" s="229"/>
      <c r="N1762" s="230"/>
      <c r="O1762" s="230"/>
      <c r="P1762" s="230"/>
      <c r="Q1762" s="230"/>
      <c r="R1762" s="230"/>
      <c r="S1762" s="230"/>
      <c r="T1762" s="231"/>
      <c r="AT1762" s="232" t="s">
        <v>211</v>
      </c>
      <c r="AU1762" s="232" t="s">
        <v>82</v>
      </c>
      <c r="AV1762" s="13" t="s">
        <v>82</v>
      </c>
      <c r="AW1762" s="13" t="s">
        <v>31</v>
      </c>
      <c r="AX1762" s="13" t="s">
        <v>75</v>
      </c>
      <c r="AY1762" s="232" t="s">
        <v>203</v>
      </c>
    </row>
    <row r="1763" spans="1:65" s="13" customFormat="1" ht="11.25">
      <c r="B1763" s="222"/>
      <c r="C1763" s="223"/>
      <c r="D1763" s="224" t="s">
        <v>211</v>
      </c>
      <c r="E1763" s="225" t="s">
        <v>1</v>
      </c>
      <c r="F1763" s="226" t="s">
        <v>6777</v>
      </c>
      <c r="G1763" s="223"/>
      <c r="H1763" s="225" t="s">
        <v>1</v>
      </c>
      <c r="I1763" s="227"/>
      <c r="J1763" s="223"/>
      <c r="K1763" s="223"/>
      <c r="L1763" s="228"/>
      <c r="M1763" s="229"/>
      <c r="N1763" s="230"/>
      <c r="O1763" s="230"/>
      <c r="P1763" s="230"/>
      <c r="Q1763" s="230"/>
      <c r="R1763" s="230"/>
      <c r="S1763" s="230"/>
      <c r="T1763" s="231"/>
      <c r="AT1763" s="232" t="s">
        <v>211</v>
      </c>
      <c r="AU1763" s="232" t="s">
        <v>82</v>
      </c>
      <c r="AV1763" s="13" t="s">
        <v>82</v>
      </c>
      <c r="AW1763" s="13" t="s">
        <v>31</v>
      </c>
      <c r="AX1763" s="13" t="s">
        <v>75</v>
      </c>
      <c r="AY1763" s="232" t="s">
        <v>203</v>
      </c>
    </row>
    <row r="1764" spans="1:65" s="13" customFormat="1" ht="11.25">
      <c r="B1764" s="222"/>
      <c r="C1764" s="223"/>
      <c r="D1764" s="224" t="s">
        <v>211</v>
      </c>
      <c r="E1764" s="225" t="s">
        <v>1</v>
      </c>
      <c r="F1764" s="226" t="s">
        <v>7146</v>
      </c>
      <c r="G1764" s="223"/>
      <c r="H1764" s="225" t="s">
        <v>1</v>
      </c>
      <c r="I1764" s="227"/>
      <c r="J1764" s="223"/>
      <c r="K1764" s="223"/>
      <c r="L1764" s="228"/>
      <c r="M1764" s="229"/>
      <c r="N1764" s="230"/>
      <c r="O1764" s="230"/>
      <c r="P1764" s="230"/>
      <c r="Q1764" s="230"/>
      <c r="R1764" s="230"/>
      <c r="S1764" s="230"/>
      <c r="T1764" s="231"/>
      <c r="AT1764" s="232" t="s">
        <v>211</v>
      </c>
      <c r="AU1764" s="232" t="s">
        <v>82</v>
      </c>
      <c r="AV1764" s="13" t="s">
        <v>82</v>
      </c>
      <c r="AW1764" s="13" t="s">
        <v>31</v>
      </c>
      <c r="AX1764" s="13" t="s">
        <v>75</v>
      </c>
      <c r="AY1764" s="232" t="s">
        <v>203</v>
      </c>
    </row>
    <row r="1765" spans="1:65" s="14" customFormat="1" ht="11.25">
      <c r="B1765" s="233"/>
      <c r="C1765" s="234"/>
      <c r="D1765" s="224" t="s">
        <v>211</v>
      </c>
      <c r="E1765" s="235" t="s">
        <v>1</v>
      </c>
      <c r="F1765" s="236" t="s">
        <v>82</v>
      </c>
      <c r="G1765" s="234"/>
      <c r="H1765" s="237">
        <v>1</v>
      </c>
      <c r="I1765" s="238"/>
      <c r="J1765" s="234"/>
      <c r="K1765" s="234"/>
      <c r="L1765" s="239"/>
      <c r="M1765" s="240"/>
      <c r="N1765" s="241"/>
      <c r="O1765" s="241"/>
      <c r="P1765" s="241"/>
      <c r="Q1765" s="241"/>
      <c r="R1765" s="241"/>
      <c r="S1765" s="241"/>
      <c r="T1765" s="242"/>
      <c r="AT1765" s="243" t="s">
        <v>211</v>
      </c>
      <c r="AU1765" s="243" t="s">
        <v>82</v>
      </c>
      <c r="AV1765" s="14" t="s">
        <v>84</v>
      </c>
      <c r="AW1765" s="14" t="s">
        <v>31</v>
      </c>
      <c r="AX1765" s="14" t="s">
        <v>75</v>
      </c>
      <c r="AY1765" s="243" t="s">
        <v>203</v>
      </c>
    </row>
    <row r="1766" spans="1:65" s="15" customFormat="1" ht="11.25">
      <c r="B1766" s="261"/>
      <c r="C1766" s="262"/>
      <c r="D1766" s="224" t="s">
        <v>211</v>
      </c>
      <c r="E1766" s="263" t="s">
        <v>1</v>
      </c>
      <c r="F1766" s="264" t="s">
        <v>5614</v>
      </c>
      <c r="G1766" s="262"/>
      <c r="H1766" s="265">
        <v>1</v>
      </c>
      <c r="I1766" s="266"/>
      <c r="J1766" s="262"/>
      <c r="K1766" s="262"/>
      <c r="L1766" s="267"/>
      <c r="M1766" s="268"/>
      <c r="N1766" s="269"/>
      <c r="O1766" s="269"/>
      <c r="P1766" s="269"/>
      <c r="Q1766" s="269"/>
      <c r="R1766" s="269"/>
      <c r="S1766" s="269"/>
      <c r="T1766" s="270"/>
      <c r="AT1766" s="271" t="s">
        <v>211</v>
      </c>
      <c r="AU1766" s="271" t="s">
        <v>82</v>
      </c>
      <c r="AV1766" s="15" t="s">
        <v>209</v>
      </c>
      <c r="AW1766" s="15" t="s">
        <v>31</v>
      </c>
      <c r="AX1766" s="15" t="s">
        <v>82</v>
      </c>
      <c r="AY1766" s="271" t="s">
        <v>203</v>
      </c>
    </row>
    <row r="1767" spans="1:65" s="2" customFormat="1" ht="33" customHeight="1">
      <c r="A1767" s="35"/>
      <c r="B1767" s="36"/>
      <c r="C1767" s="209" t="s">
        <v>4181</v>
      </c>
      <c r="D1767" s="209" t="s">
        <v>205</v>
      </c>
      <c r="E1767" s="210" t="s">
        <v>7221</v>
      </c>
      <c r="F1767" s="211" t="s">
        <v>6781</v>
      </c>
      <c r="G1767" s="212" t="s">
        <v>208</v>
      </c>
      <c r="H1767" s="213">
        <v>1</v>
      </c>
      <c r="I1767" s="214"/>
      <c r="J1767" s="215">
        <f>ROUND(I1767*H1767,2)</f>
        <v>0</v>
      </c>
      <c r="K1767" s="211" t="s">
        <v>1</v>
      </c>
      <c r="L1767" s="40"/>
      <c r="M1767" s="216" t="s">
        <v>1</v>
      </c>
      <c r="N1767" s="217" t="s">
        <v>40</v>
      </c>
      <c r="O1767" s="72"/>
      <c r="P1767" s="218">
        <f>O1767*H1767</f>
        <v>0</v>
      </c>
      <c r="Q1767" s="218">
        <v>0</v>
      </c>
      <c r="R1767" s="218">
        <f>Q1767*H1767</f>
        <v>0</v>
      </c>
      <c r="S1767" s="218">
        <v>0</v>
      </c>
      <c r="T1767" s="219">
        <f>S1767*H1767</f>
        <v>0</v>
      </c>
      <c r="U1767" s="35"/>
      <c r="V1767" s="35"/>
      <c r="W1767" s="35"/>
      <c r="X1767" s="35"/>
      <c r="Y1767" s="35"/>
      <c r="Z1767" s="35"/>
      <c r="AA1767" s="35"/>
      <c r="AB1767" s="35"/>
      <c r="AC1767" s="35"/>
      <c r="AD1767" s="35"/>
      <c r="AE1767" s="35"/>
      <c r="AR1767" s="220" t="s">
        <v>209</v>
      </c>
      <c r="AT1767" s="220" t="s">
        <v>205</v>
      </c>
      <c r="AU1767" s="220" t="s">
        <v>82</v>
      </c>
      <c r="AY1767" s="18" t="s">
        <v>203</v>
      </c>
      <c r="BE1767" s="221">
        <f>IF(N1767="základní",J1767,0)</f>
        <v>0</v>
      </c>
      <c r="BF1767" s="221">
        <f>IF(N1767="snížená",J1767,0)</f>
        <v>0</v>
      </c>
      <c r="BG1767" s="221">
        <f>IF(N1767="zákl. přenesená",J1767,0)</f>
        <v>0</v>
      </c>
      <c r="BH1767" s="221">
        <f>IF(N1767="sníž. přenesená",J1767,0)</f>
        <v>0</v>
      </c>
      <c r="BI1767" s="221">
        <f>IF(N1767="nulová",J1767,0)</f>
        <v>0</v>
      </c>
      <c r="BJ1767" s="18" t="s">
        <v>82</v>
      </c>
      <c r="BK1767" s="221">
        <f>ROUND(I1767*H1767,2)</f>
        <v>0</v>
      </c>
      <c r="BL1767" s="18" t="s">
        <v>209</v>
      </c>
      <c r="BM1767" s="220" t="s">
        <v>7222</v>
      </c>
    </row>
    <row r="1768" spans="1:65" s="13" customFormat="1" ht="22.5">
      <c r="B1768" s="222"/>
      <c r="C1768" s="223"/>
      <c r="D1768" s="224" t="s">
        <v>211</v>
      </c>
      <c r="E1768" s="225" t="s">
        <v>1</v>
      </c>
      <c r="F1768" s="226" t="s">
        <v>6769</v>
      </c>
      <c r="G1768" s="223"/>
      <c r="H1768" s="225" t="s">
        <v>1</v>
      </c>
      <c r="I1768" s="227"/>
      <c r="J1768" s="223"/>
      <c r="K1768" s="223"/>
      <c r="L1768" s="228"/>
      <c r="M1768" s="229"/>
      <c r="N1768" s="230"/>
      <c r="O1768" s="230"/>
      <c r="P1768" s="230"/>
      <c r="Q1768" s="230"/>
      <c r="R1768" s="230"/>
      <c r="S1768" s="230"/>
      <c r="T1768" s="231"/>
      <c r="AT1768" s="232" t="s">
        <v>211</v>
      </c>
      <c r="AU1768" s="232" t="s">
        <v>82</v>
      </c>
      <c r="AV1768" s="13" t="s">
        <v>82</v>
      </c>
      <c r="AW1768" s="13" t="s">
        <v>31</v>
      </c>
      <c r="AX1768" s="13" t="s">
        <v>75</v>
      </c>
      <c r="AY1768" s="232" t="s">
        <v>203</v>
      </c>
    </row>
    <row r="1769" spans="1:65" s="13" customFormat="1" ht="33.75">
      <c r="B1769" s="222"/>
      <c r="C1769" s="223"/>
      <c r="D1769" s="224" t="s">
        <v>211</v>
      </c>
      <c r="E1769" s="225" t="s">
        <v>1</v>
      </c>
      <c r="F1769" s="226" t="s">
        <v>6770</v>
      </c>
      <c r="G1769" s="223"/>
      <c r="H1769" s="225" t="s">
        <v>1</v>
      </c>
      <c r="I1769" s="227"/>
      <c r="J1769" s="223"/>
      <c r="K1769" s="223"/>
      <c r="L1769" s="228"/>
      <c r="M1769" s="229"/>
      <c r="N1769" s="230"/>
      <c r="O1769" s="230"/>
      <c r="P1769" s="230"/>
      <c r="Q1769" s="230"/>
      <c r="R1769" s="230"/>
      <c r="S1769" s="230"/>
      <c r="T1769" s="231"/>
      <c r="AT1769" s="232" t="s">
        <v>211</v>
      </c>
      <c r="AU1769" s="232" t="s">
        <v>82</v>
      </c>
      <c r="AV1769" s="13" t="s">
        <v>82</v>
      </c>
      <c r="AW1769" s="13" t="s">
        <v>31</v>
      </c>
      <c r="AX1769" s="13" t="s">
        <v>75</v>
      </c>
      <c r="AY1769" s="232" t="s">
        <v>203</v>
      </c>
    </row>
    <row r="1770" spans="1:65" s="13" customFormat="1" ht="11.25">
      <c r="B1770" s="222"/>
      <c r="C1770" s="223"/>
      <c r="D1770" s="224" t="s">
        <v>211</v>
      </c>
      <c r="E1770" s="225" t="s">
        <v>1</v>
      </c>
      <c r="F1770" s="226" t="s">
        <v>6771</v>
      </c>
      <c r="G1770" s="223"/>
      <c r="H1770" s="225" t="s">
        <v>1</v>
      </c>
      <c r="I1770" s="227"/>
      <c r="J1770" s="223"/>
      <c r="K1770" s="223"/>
      <c r="L1770" s="228"/>
      <c r="M1770" s="229"/>
      <c r="N1770" s="230"/>
      <c r="O1770" s="230"/>
      <c r="P1770" s="230"/>
      <c r="Q1770" s="230"/>
      <c r="R1770" s="230"/>
      <c r="S1770" s="230"/>
      <c r="T1770" s="231"/>
      <c r="AT1770" s="232" t="s">
        <v>211</v>
      </c>
      <c r="AU1770" s="232" t="s">
        <v>82</v>
      </c>
      <c r="AV1770" s="13" t="s">
        <v>82</v>
      </c>
      <c r="AW1770" s="13" t="s">
        <v>31</v>
      </c>
      <c r="AX1770" s="13" t="s">
        <v>75</v>
      </c>
      <c r="AY1770" s="232" t="s">
        <v>203</v>
      </c>
    </row>
    <row r="1771" spans="1:65" s="13" customFormat="1" ht="22.5">
      <c r="B1771" s="222"/>
      <c r="C1771" s="223"/>
      <c r="D1771" s="224" t="s">
        <v>211</v>
      </c>
      <c r="E1771" s="225" t="s">
        <v>1</v>
      </c>
      <c r="F1771" s="226" t="s">
        <v>6772</v>
      </c>
      <c r="G1771" s="223"/>
      <c r="H1771" s="225" t="s">
        <v>1</v>
      </c>
      <c r="I1771" s="227"/>
      <c r="J1771" s="223"/>
      <c r="K1771" s="223"/>
      <c r="L1771" s="228"/>
      <c r="M1771" s="229"/>
      <c r="N1771" s="230"/>
      <c r="O1771" s="230"/>
      <c r="P1771" s="230"/>
      <c r="Q1771" s="230"/>
      <c r="R1771" s="230"/>
      <c r="S1771" s="230"/>
      <c r="T1771" s="231"/>
      <c r="AT1771" s="232" t="s">
        <v>211</v>
      </c>
      <c r="AU1771" s="232" t="s">
        <v>82</v>
      </c>
      <c r="AV1771" s="13" t="s">
        <v>82</v>
      </c>
      <c r="AW1771" s="13" t="s">
        <v>31</v>
      </c>
      <c r="AX1771" s="13" t="s">
        <v>75</v>
      </c>
      <c r="AY1771" s="232" t="s">
        <v>203</v>
      </c>
    </row>
    <row r="1772" spans="1:65" s="13" customFormat="1" ht="11.25">
      <c r="B1772" s="222"/>
      <c r="C1772" s="223"/>
      <c r="D1772" s="224" t="s">
        <v>211</v>
      </c>
      <c r="E1772" s="225" t="s">
        <v>1</v>
      </c>
      <c r="F1772" s="226" t="s">
        <v>6773</v>
      </c>
      <c r="G1772" s="223"/>
      <c r="H1772" s="225" t="s">
        <v>1</v>
      </c>
      <c r="I1772" s="227"/>
      <c r="J1772" s="223"/>
      <c r="K1772" s="223"/>
      <c r="L1772" s="228"/>
      <c r="M1772" s="229"/>
      <c r="N1772" s="230"/>
      <c r="O1772" s="230"/>
      <c r="P1772" s="230"/>
      <c r="Q1772" s="230"/>
      <c r="R1772" s="230"/>
      <c r="S1772" s="230"/>
      <c r="T1772" s="231"/>
      <c r="AT1772" s="232" t="s">
        <v>211</v>
      </c>
      <c r="AU1772" s="232" t="s">
        <v>82</v>
      </c>
      <c r="AV1772" s="13" t="s">
        <v>82</v>
      </c>
      <c r="AW1772" s="13" t="s">
        <v>31</v>
      </c>
      <c r="AX1772" s="13" t="s">
        <v>75</v>
      </c>
      <c r="AY1772" s="232" t="s">
        <v>203</v>
      </c>
    </row>
    <row r="1773" spans="1:65" s="13" customFormat="1" ht="33.75">
      <c r="B1773" s="222"/>
      <c r="C1773" s="223"/>
      <c r="D1773" s="224" t="s">
        <v>211</v>
      </c>
      <c r="E1773" s="225" t="s">
        <v>1</v>
      </c>
      <c r="F1773" s="226" t="s">
        <v>6774</v>
      </c>
      <c r="G1773" s="223"/>
      <c r="H1773" s="225" t="s">
        <v>1</v>
      </c>
      <c r="I1773" s="227"/>
      <c r="J1773" s="223"/>
      <c r="K1773" s="223"/>
      <c r="L1773" s="228"/>
      <c r="M1773" s="229"/>
      <c r="N1773" s="230"/>
      <c r="O1773" s="230"/>
      <c r="P1773" s="230"/>
      <c r="Q1773" s="230"/>
      <c r="R1773" s="230"/>
      <c r="S1773" s="230"/>
      <c r="T1773" s="231"/>
      <c r="AT1773" s="232" t="s">
        <v>211</v>
      </c>
      <c r="AU1773" s="232" t="s">
        <v>82</v>
      </c>
      <c r="AV1773" s="13" t="s">
        <v>82</v>
      </c>
      <c r="AW1773" s="13" t="s">
        <v>31</v>
      </c>
      <c r="AX1773" s="13" t="s">
        <v>75</v>
      </c>
      <c r="AY1773" s="232" t="s">
        <v>203</v>
      </c>
    </row>
    <row r="1774" spans="1:65" s="13" customFormat="1" ht="22.5">
      <c r="B1774" s="222"/>
      <c r="C1774" s="223"/>
      <c r="D1774" s="224" t="s">
        <v>211</v>
      </c>
      <c r="E1774" s="225" t="s">
        <v>1</v>
      </c>
      <c r="F1774" s="226" t="s">
        <v>6775</v>
      </c>
      <c r="G1774" s="223"/>
      <c r="H1774" s="225" t="s">
        <v>1</v>
      </c>
      <c r="I1774" s="227"/>
      <c r="J1774" s="223"/>
      <c r="K1774" s="223"/>
      <c r="L1774" s="228"/>
      <c r="M1774" s="229"/>
      <c r="N1774" s="230"/>
      <c r="O1774" s="230"/>
      <c r="P1774" s="230"/>
      <c r="Q1774" s="230"/>
      <c r="R1774" s="230"/>
      <c r="S1774" s="230"/>
      <c r="T1774" s="231"/>
      <c r="AT1774" s="232" t="s">
        <v>211</v>
      </c>
      <c r="AU1774" s="232" t="s">
        <v>82</v>
      </c>
      <c r="AV1774" s="13" t="s">
        <v>82</v>
      </c>
      <c r="AW1774" s="13" t="s">
        <v>31</v>
      </c>
      <c r="AX1774" s="13" t="s">
        <v>75</v>
      </c>
      <c r="AY1774" s="232" t="s">
        <v>203</v>
      </c>
    </row>
    <row r="1775" spans="1:65" s="13" customFormat="1" ht="11.25">
      <c r="B1775" s="222"/>
      <c r="C1775" s="223"/>
      <c r="D1775" s="224" t="s">
        <v>211</v>
      </c>
      <c r="E1775" s="225" t="s">
        <v>1</v>
      </c>
      <c r="F1775" s="226" t="s">
        <v>6776</v>
      </c>
      <c r="G1775" s="223"/>
      <c r="H1775" s="225" t="s">
        <v>1</v>
      </c>
      <c r="I1775" s="227"/>
      <c r="J1775" s="223"/>
      <c r="K1775" s="223"/>
      <c r="L1775" s="228"/>
      <c r="M1775" s="229"/>
      <c r="N1775" s="230"/>
      <c r="O1775" s="230"/>
      <c r="P1775" s="230"/>
      <c r="Q1775" s="230"/>
      <c r="R1775" s="230"/>
      <c r="S1775" s="230"/>
      <c r="T1775" s="231"/>
      <c r="AT1775" s="232" t="s">
        <v>211</v>
      </c>
      <c r="AU1775" s="232" t="s">
        <v>82</v>
      </c>
      <c r="AV1775" s="13" t="s">
        <v>82</v>
      </c>
      <c r="AW1775" s="13" t="s">
        <v>31</v>
      </c>
      <c r="AX1775" s="13" t="s">
        <v>75</v>
      </c>
      <c r="AY1775" s="232" t="s">
        <v>203</v>
      </c>
    </row>
    <row r="1776" spans="1:65" s="13" customFormat="1" ht="11.25">
      <c r="B1776" s="222"/>
      <c r="C1776" s="223"/>
      <c r="D1776" s="224" t="s">
        <v>211</v>
      </c>
      <c r="E1776" s="225" t="s">
        <v>1</v>
      </c>
      <c r="F1776" s="226" t="s">
        <v>6777</v>
      </c>
      <c r="G1776" s="223"/>
      <c r="H1776" s="225" t="s">
        <v>1</v>
      </c>
      <c r="I1776" s="227"/>
      <c r="J1776" s="223"/>
      <c r="K1776" s="223"/>
      <c r="L1776" s="228"/>
      <c r="M1776" s="229"/>
      <c r="N1776" s="230"/>
      <c r="O1776" s="230"/>
      <c r="P1776" s="230"/>
      <c r="Q1776" s="230"/>
      <c r="R1776" s="230"/>
      <c r="S1776" s="230"/>
      <c r="T1776" s="231"/>
      <c r="AT1776" s="232" t="s">
        <v>211</v>
      </c>
      <c r="AU1776" s="232" t="s">
        <v>82</v>
      </c>
      <c r="AV1776" s="13" t="s">
        <v>82</v>
      </c>
      <c r="AW1776" s="13" t="s">
        <v>31</v>
      </c>
      <c r="AX1776" s="13" t="s">
        <v>75</v>
      </c>
      <c r="AY1776" s="232" t="s">
        <v>203</v>
      </c>
    </row>
    <row r="1777" spans="1:65" s="13" customFormat="1" ht="11.25">
      <c r="B1777" s="222"/>
      <c r="C1777" s="223"/>
      <c r="D1777" s="224" t="s">
        <v>211</v>
      </c>
      <c r="E1777" s="225" t="s">
        <v>1</v>
      </c>
      <c r="F1777" s="226" t="s">
        <v>7146</v>
      </c>
      <c r="G1777" s="223"/>
      <c r="H1777" s="225" t="s">
        <v>1</v>
      </c>
      <c r="I1777" s="227"/>
      <c r="J1777" s="223"/>
      <c r="K1777" s="223"/>
      <c r="L1777" s="228"/>
      <c r="M1777" s="229"/>
      <c r="N1777" s="230"/>
      <c r="O1777" s="230"/>
      <c r="P1777" s="230"/>
      <c r="Q1777" s="230"/>
      <c r="R1777" s="230"/>
      <c r="S1777" s="230"/>
      <c r="T1777" s="231"/>
      <c r="AT1777" s="232" t="s">
        <v>211</v>
      </c>
      <c r="AU1777" s="232" t="s">
        <v>82</v>
      </c>
      <c r="AV1777" s="13" t="s">
        <v>82</v>
      </c>
      <c r="AW1777" s="13" t="s">
        <v>31</v>
      </c>
      <c r="AX1777" s="13" t="s">
        <v>75</v>
      </c>
      <c r="AY1777" s="232" t="s">
        <v>203</v>
      </c>
    </row>
    <row r="1778" spans="1:65" s="14" customFormat="1" ht="11.25">
      <c r="B1778" s="233"/>
      <c r="C1778" s="234"/>
      <c r="D1778" s="224" t="s">
        <v>211</v>
      </c>
      <c r="E1778" s="235" t="s">
        <v>1</v>
      </c>
      <c r="F1778" s="236" t="s">
        <v>82</v>
      </c>
      <c r="G1778" s="234"/>
      <c r="H1778" s="237">
        <v>1</v>
      </c>
      <c r="I1778" s="238"/>
      <c r="J1778" s="234"/>
      <c r="K1778" s="234"/>
      <c r="L1778" s="239"/>
      <c r="M1778" s="240"/>
      <c r="N1778" s="241"/>
      <c r="O1778" s="241"/>
      <c r="P1778" s="241"/>
      <c r="Q1778" s="241"/>
      <c r="R1778" s="241"/>
      <c r="S1778" s="241"/>
      <c r="T1778" s="242"/>
      <c r="AT1778" s="243" t="s">
        <v>211</v>
      </c>
      <c r="AU1778" s="243" t="s">
        <v>82</v>
      </c>
      <c r="AV1778" s="14" t="s">
        <v>84</v>
      </c>
      <c r="AW1778" s="14" t="s">
        <v>31</v>
      </c>
      <c r="AX1778" s="14" t="s">
        <v>75</v>
      </c>
      <c r="AY1778" s="243" t="s">
        <v>203</v>
      </c>
    </row>
    <row r="1779" spans="1:65" s="15" customFormat="1" ht="11.25">
      <c r="B1779" s="261"/>
      <c r="C1779" s="262"/>
      <c r="D1779" s="224" t="s">
        <v>211</v>
      </c>
      <c r="E1779" s="263" t="s">
        <v>1</v>
      </c>
      <c r="F1779" s="264" t="s">
        <v>5614</v>
      </c>
      <c r="G1779" s="262"/>
      <c r="H1779" s="265">
        <v>1</v>
      </c>
      <c r="I1779" s="266"/>
      <c r="J1779" s="262"/>
      <c r="K1779" s="262"/>
      <c r="L1779" s="267"/>
      <c r="M1779" s="268"/>
      <c r="N1779" s="269"/>
      <c r="O1779" s="269"/>
      <c r="P1779" s="269"/>
      <c r="Q1779" s="269"/>
      <c r="R1779" s="269"/>
      <c r="S1779" s="269"/>
      <c r="T1779" s="270"/>
      <c r="AT1779" s="271" t="s">
        <v>211</v>
      </c>
      <c r="AU1779" s="271" t="s">
        <v>82</v>
      </c>
      <c r="AV1779" s="15" t="s">
        <v>209</v>
      </c>
      <c r="AW1779" s="15" t="s">
        <v>31</v>
      </c>
      <c r="AX1779" s="15" t="s">
        <v>82</v>
      </c>
      <c r="AY1779" s="271" t="s">
        <v>203</v>
      </c>
    </row>
    <row r="1780" spans="1:65" s="2" customFormat="1" ht="33" customHeight="1">
      <c r="A1780" s="35"/>
      <c r="B1780" s="36"/>
      <c r="C1780" s="209" t="s">
        <v>4186</v>
      </c>
      <c r="D1780" s="209" t="s">
        <v>205</v>
      </c>
      <c r="E1780" s="210" t="s">
        <v>7223</v>
      </c>
      <c r="F1780" s="211" t="s">
        <v>7058</v>
      </c>
      <c r="G1780" s="212" t="s">
        <v>208</v>
      </c>
      <c r="H1780" s="213">
        <v>1</v>
      </c>
      <c r="I1780" s="214"/>
      <c r="J1780" s="215">
        <f>ROUND(I1780*H1780,2)</f>
        <v>0</v>
      </c>
      <c r="K1780" s="211" t="s">
        <v>1</v>
      </c>
      <c r="L1780" s="40"/>
      <c r="M1780" s="216" t="s">
        <v>1</v>
      </c>
      <c r="N1780" s="217" t="s">
        <v>40</v>
      </c>
      <c r="O1780" s="72"/>
      <c r="P1780" s="218">
        <f>O1780*H1780</f>
        <v>0</v>
      </c>
      <c r="Q1780" s="218">
        <v>0</v>
      </c>
      <c r="R1780" s="218">
        <f>Q1780*H1780</f>
        <v>0</v>
      </c>
      <c r="S1780" s="218">
        <v>0</v>
      </c>
      <c r="T1780" s="219">
        <f>S1780*H1780</f>
        <v>0</v>
      </c>
      <c r="U1780" s="35"/>
      <c r="V1780" s="35"/>
      <c r="W1780" s="35"/>
      <c r="X1780" s="35"/>
      <c r="Y1780" s="35"/>
      <c r="Z1780" s="35"/>
      <c r="AA1780" s="35"/>
      <c r="AB1780" s="35"/>
      <c r="AC1780" s="35"/>
      <c r="AD1780" s="35"/>
      <c r="AE1780" s="35"/>
      <c r="AR1780" s="220" t="s">
        <v>209</v>
      </c>
      <c r="AT1780" s="220" t="s">
        <v>205</v>
      </c>
      <c r="AU1780" s="220" t="s">
        <v>82</v>
      </c>
      <c r="AY1780" s="18" t="s">
        <v>203</v>
      </c>
      <c r="BE1780" s="221">
        <f>IF(N1780="základní",J1780,0)</f>
        <v>0</v>
      </c>
      <c r="BF1780" s="221">
        <f>IF(N1780="snížená",J1780,0)</f>
        <v>0</v>
      </c>
      <c r="BG1780" s="221">
        <f>IF(N1780="zákl. přenesená",J1780,0)</f>
        <v>0</v>
      </c>
      <c r="BH1780" s="221">
        <f>IF(N1780="sníž. přenesená",J1780,0)</f>
        <v>0</v>
      </c>
      <c r="BI1780" s="221">
        <f>IF(N1780="nulová",J1780,0)</f>
        <v>0</v>
      </c>
      <c r="BJ1780" s="18" t="s">
        <v>82</v>
      </c>
      <c r="BK1780" s="221">
        <f>ROUND(I1780*H1780,2)</f>
        <v>0</v>
      </c>
      <c r="BL1780" s="18" t="s">
        <v>209</v>
      </c>
      <c r="BM1780" s="220" t="s">
        <v>7224</v>
      </c>
    </row>
    <row r="1781" spans="1:65" s="13" customFormat="1" ht="22.5">
      <c r="B1781" s="222"/>
      <c r="C1781" s="223"/>
      <c r="D1781" s="224" t="s">
        <v>211</v>
      </c>
      <c r="E1781" s="225" t="s">
        <v>1</v>
      </c>
      <c r="F1781" s="226" t="s">
        <v>6769</v>
      </c>
      <c r="G1781" s="223"/>
      <c r="H1781" s="225" t="s">
        <v>1</v>
      </c>
      <c r="I1781" s="227"/>
      <c r="J1781" s="223"/>
      <c r="K1781" s="223"/>
      <c r="L1781" s="228"/>
      <c r="M1781" s="229"/>
      <c r="N1781" s="230"/>
      <c r="O1781" s="230"/>
      <c r="P1781" s="230"/>
      <c r="Q1781" s="230"/>
      <c r="R1781" s="230"/>
      <c r="S1781" s="230"/>
      <c r="T1781" s="231"/>
      <c r="AT1781" s="232" t="s">
        <v>211</v>
      </c>
      <c r="AU1781" s="232" t="s">
        <v>82</v>
      </c>
      <c r="AV1781" s="13" t="s">
        <v>82</v>
      </c>
      <c r="AW1781" s="13" t="s">
        <v>31</v>
      </c>
      <c r="AX1781" s="13" t="s">
        <v>75</v>
      </c>
      <c r="AY1781" s="232" t="s">
        <v>203</v>
      </c>
    </row>
    <row r="1782" spans="1:65" s="13" customFormat="1" ht="33.75">
      <c r="B1782" s="222"/>
      <c r="C1782" s="223"/>
      <c r="D1782" s="224" t="s">
        <v>211</v>
      </c>
      <c r="E1782" s="225" t="s">
        <v>1</v>
      </c>
      <c r="F1782" s="226" t="s">
        <v>6770</v>
      </c>
      <c r="G1782" s="223"/>
      <c r="H1782" s="225" t="s">
        <v>1</v>
      </c>
      <c r="I1782" s="227"/>
      <c r="J1782" s="223"/>
      <c r="K1782" s="223"/>
      <c r="L1782" s="228"/>
      <c r="M1782" s="229"/>
      <c r="N1782" s="230"/>
      <c r="O1782" s="230"/>
      <c r="P1782" s="230"/>
      <c r="Q1782" s="230"/>
      <c r="R1782" s="230"/>
      <c r="S1782" s="230"/>
      <c r="T1782" s="231"/>
      <c r="AT1782" s="232" t="s">
        <v>211</v>
      </c>
      <c r="AU1782" s="232" t="s">
        <v>82</v>
      </c>
      <c r="AV1782" s="13" t="s">
        <v>82</v>
      </c>
      <c r="AW1782" s="13" t="s">
        <v>31</v>
      </c>
      <c r="AX1782" s="13" t="s">
        <v>75</v>
      </c>
      <c r="AY1782" s="232" t="s">
        <v>203</v>
      </c>
    </row>
    <row r="1783" spans="1:65" s="13" customFormat="1" ht="11.25">
      <c r="B1783" s="222"/>
      <c r="C1783" s="223"/>
      <c r="D1783" s="224" t="s">
        <v>211</v>
      </c>
      <c r="E1783" s="225" t="s">
        <v>1</v>
      </c>
      <c r="F1783" s="226" t="s">
        <v>6771</v>
      </c>
      <c r="G1783" s="223"/>
      <c r="H1783" s="225" t="s">
        <v>1</v>
      </c>
      <c r="I1783" s="227"/>
      <c r="J1783" s="223"/>
      <c r="K1783" s="223"/>
      <c r="L1783" s="228"/>
      <c r="M1783" s="229"/>
      <c r="N1783" s="230"/>
      <c r="O1783" s="230"/>
      <c r="P1783" s="230"/>
      <c r="Q1783" s="230"/>
      <c r="R1783" s="230"/>
      <c r="S1783" s="230"/>
      <c r="T1783" s="231"/>
      <c r="AT1783" s="232" t="s">
        <v>211</v>
      </c>
      <c r="AU1783" s="232" t="s">
        <v>82</v>
      </c>
      <c r="AV1783" s="13" t="s">
        <v>82</v>
      </c>
      <c r="AW1783" s="13" t="s">
        <v>31</v>
      </c>
      <c r="AX1783" s="13" t="s">
        <v>75</v>
      </c>
      <c r="AY1783" s="232" t="s">
        <v>203</v>
      </c>
    </row>
    <row r="1784" spans="1:65" s="13" customFormat="1" ht="22.5">
      <c r="B1784" s="222"/>
      <c r="C1784" s="223"/>
      <c r="D1784" s="224" t="s">
        <v>211</v>
      </c>
      <c r="E1784" s="225" t="s">
        <v>1</v>
      </c>
      <c r="F1784" s="226" t="s">
        <v>6772</v>
      </c>
      <c r="G1784" s="223"/>
      <c r="H1784" s="225" t="s">
        <v>1</v>
      </c>
      <c r="I1784" s="227"/>
      <c r="J1784" s="223"/>
      <c r="K1784" s="223"/>
      <c r="L1784" s="228"/>
      <c r="M1784" s="229"/>
      <c r="N1784" s="230"/>
      <c r="O1784" s="230"/>
      <c r="P1784" s="230"/>
      <c r="Q1784" s="230"/>
      <c r="R1784" s="230"/>
      <c r="S1784" s="230"/>
      <c r="T1784" s="231"/>
      <c r="AT1784" s="232" t="s">
        <v>211</v>
      </c>
      <c r="AU1784" s="232" t="s">
        <v>82</v>
      </c>
      <c r="AV1784" s="13" t="s">
        <v>82</v>
      </c>
      <c r="AW1784" s="13" t="s">
        <v>31</v>
      </c>
      <c r="AX1784" s="13" t="s">
        <v>75</v>
      </c>
      <c r="AY1784" s="232" t="s">
        <v>203</v>
      </c>
    </row>
    <row r="1785" spans="1:65" s="13" customFormat="1" ht="11.25">
      <c r="B1785" s="222"/>
      <c r="C1785" s="223"/>
      <c r="D1785" s="224" t="s">
        <v>211</v>
      </c>
      <c r="E1785" s="225" t="s">
        <v>1</v>
      </c>
      <c r="F1785" s="226" t="s">
        <v>6773</v>
      </c>
      <c r="G1785" s="223"/>
      <c r="H1785" s="225" t="s">
        <v>1</v>
      </c>
      <c r="I1785" s="227"/>
      <c r="J1785" s="223"/>
      <c r="K1785" s="223"/>
      <c r="L1785" s="228"/>
      <c r="M1785" s="229"/>
      <c r="N1785" s="230"/>
      <c r="O1785" s="230"/>
      <c r="P1785" s="230"/>
      <c r="Q1785" s="230"/>
      <c r="R1785" s="230"/>
      <c r="S1785" s="230"/>
      <c r="T1785" s="231"/>
      <c r="AT1785" s="232" t="s">
        <v>211</v>
      </c>
      <c r="AU1785" s="232" t="s">
        <v>82</v>
      </c>
      <c r="AV1785" s="13" t="s">
        <v>82</v>
      </c>
      <c r="AW1785" s="13" t="s">
        <v>31</v>
      </c>
      <c r="AX1785" s="13" t="s">
        <v>75</v>
      </c>
      <c r="AY1785" s="232" t="s">
        <v>203</v>
      </c>
    </row>
    <row r="1786" spans="1:65" s="13" customFormat="1" ht="33.75">
      <c r="B1786" s="222"/>
      <c r="C1786" s="223"/>
      <c r="D1786" s="224" t="s">
        <v>211</v>
      </c>
      <c r="E1786" s="225" t="s">
        <v>1</v>
      </c>
      <c r="F1786" s="226" t="s">
        <v>6774</v>
      </c>
      <c r="G1786" s="223"/>
      <c r="H1786" s="225" t="s">
        <v>1</v>
      </c>
      <c r="I1786" s="227"/>
      <c r="J1786" s="223"/>
      <c r="K1786" s="223"/>
      <c r="L1786" s="228"/>
      <c r="M1786" s="229"/>
      <c r="N1786" s="230"/>
      <c r="O1786" s="230"/>
      <c r="P1786" s="230"/>
      <c r="Q1786" s="230"/>
      <c r="R1786" s="230"/>
      <c r="S1786" s="230"/>
      <c r="T1786" s="231"/>
      <c r="AT1786" s="232" t="s">
        <v>211</v>
      </c>
      <c r="AU1786" s="232" t="s">
        <v>82</v>
      </c>
      <c r="AV1786" s="13" t="s">
        <v>82</v>
      </c>
      <c r="AW1786" s="13" t="s">
        <v>31</v>
      </c>
      <c r="AX1786" s="13" t="s">
        <v>75</v>
      </c>
      <c r="AY1786" s="232" t="s">
        <v>203</v>
      </c>
    </row>
    <row r="1787" spans="1:65" s="13" customFormat="1" ht="22.5">
      <c r="B1787" s="222"/>
      <c r="C1787" s="223"/>
      <c r="D1787" s="224" t="s">
        <v>211</v>
      </c>
      <c r="E1787" s="225" t="s">
        <v>1</v>
      </c>
      <c r="F1787" s="226" t="s">
        <v>6775</v>
      </c>
      <c r="G1787" s="223"/>
      <c r="H1787" s="225" t="s">
        <v>1</v>
      </c>
      <c r="I1787" s="227"/>
      <c r="J1787" s="223"/>
      <c r="K1787" s="223"/>
      <c r="L1787" s="228"/>
      <c r="M1787" s="229"/>
      <c r="N1787" s="230"/>
      <c r="O1787" s="230"/>
      <c r="P1787" s="230"/>
      <c r="Q1787" s="230"/>
      <c r="R1787" s="230"/>
      <c r="S1787" s="230"/>
      <c r="T1787" s="231"/>
      <c r="AT1787" s="232" t="s">
        <v>211</v>
      </c>
      <c r="AU1787" s="232" t="s">
        <v>82</v>
      </c>
      <c r="AV1787" s="13" t="s">
        <v>82</v>
      </c>
      <c r="AW1787" s="13" t="s">
        <v>31</v>
      </c>
      <c r="AX1787" s="13" t="s">
        <v>75</v>
      </c>
      <c r="AY1787" s="232" t="s">
        <v>203</v>
      </c>
    </row>
    <row r="1788" spans="1:65" s="13" customFormat="1" ht="11.25">
      <c r="B1788" s="222"/>
      <c r="C1788" s="223"/>
      <c r="D1788" s="224" t="s">
        <v>211</v>
      </c>
      <c r="E1788" s="225" t="s">
        <v>1</v>
      </c>
      <c r="F1788" s="226" t="s">
        <v>6776</v>
      </c>
      <c r="G1788" s="223"/>
      <c r="H1788" s="225" t="s">
        <v>1</v>
      </c>
      <c r="I1788" s="227"/>
      <c r="J1788" s="223"/>
      <c r="K1788" s="223"/>
      <c r="L1788" s="228"/>
      <c r="M1788" s="229"/>
      <c r="N1788" s="230"/>
      <c r="O1788" s="230"/>
      <c r="P1788" s="230"/>
      <c r="Q1788" s="230"/>
      <c r="R1788" s="230"/>
      <c r="S1788" s="230"/>
      <c r="T1788" s="231"/>
      <c r="AT1788" s="232" t="s">
        <v>211</v>
      </c>
      <c r="AU1788" s="232" t="s">
        <v>82</v>
      </c>
      <c r="AV1788" s="13" t="s">
        <v>82</v>
      </c>
      <c r="AW1788" s="13" t="s">
        <v>31</v>
      </c>
      <c r="AX1788" s="13" t="s">
        <v>75</v>
      </c>
      <c r="AY1788" s="232" t="s">
        <v>203</v>
      </c>
    </row>
    <row r="1789" spans="1:65" s="13" customFormat="1" ht="11.25">
      <c r="B1789" s="222"/>
      <c r="C1789" s="223"/>
      <c r="D1789" s="224" t="s">
        <v>211</v>
      </c>
      <c r="E1789" s="225" t="s">
        <v>1</v>
      </c>
      <c r="F1789" s="226" t="s">
        <v>6777</v>
      </c>
      <c r="G1789" s="223"/>
      <c r="H1789" s="225" t="s">
        <v>1</v>
      </c>
      <c r="I1789" s="227"/>
      <c r="J1789" s="223"/>
      <c r="K1789" s="223"/>
      <c r="L1789" s="228"/>
      <c r="M1789" s="229"/>
      <c r="N1789" s="230"/>
      <c r="O1789" s="230"/>
      <c r="P1789" s="230"/>
      <c r="Q1789" s="230"/>
      <c r="R1789" s="230"/>
      <c r="S1789" s="230"/>
      <c r="T1789" s="231"/>
      <c r="AT1789" s="232" t="s">
        <v>211</v>
      </c>
      <c r="AU1789" s="232" t="s">
        <v>82</v>
      </c>
      <c r="AV1789" s="13" t="s">
        <v>82</v>
      </c>
      <c r="AW1789" s="13" t="s">
        <v>31</v>
      </c>
      <c r="AX1789" s="13" t="s">
        <v>75</v>
      </c>
      <c r="AY1789" s="232" t="s">
        <v>203</v>
      </c>
    </row>
    <row r="1790" spans="1:65" s="13" customFormat="1" ht="11.25">
      <c r="B1790" s="222"/>
      <c r="C1790" s="223"/>
      <c r="D1790" s="224" t="s">
        <v>211</v>
      </c>
      <c r="E1790" s="225" t="s">
        <v>1</v>
      </c>
      <c r="F1790" s="226" t="s">
        <v>7146</v>
      </c>
      <c r="G1790" s="223"/>
      <c r="H1790" s="225" t="s">
        <v>1</v>
      </c>
      <c r="I1790" s="227"/>
      <c r="J1790" s="223"/>
      <c r="K1790" s="223"/>
      <c r="L1790" s="228"/>
      <c r="M1790" s="229"/>
      <c r="N1790" s="230"/>
      <c r="O1790" s="230"/>
      <c r="P1790" s="230"/>
      <c r="Q1790" s="230"/>
      <c r="R1790" s="230"/>
      <c r="S1790" s="230"/>
      <c r="T1790" s="231"/>
      <c r="AT1790" s="232" t="s">
        <v>211</v>
      </c>
      <c r="AU1790" s="232" t="s">
        <v>82</v>
      </c>
      <c r="AV1790" s="13" t="s">
        <v>82</v>
      </c>
      <c r="AW1790" s="13" t="s">
        <v>31</v>
      </c>
      <c r="AX1790" s="13" t="s">
        <v>75</v>
      </c>
      <c r="AY1790" s="232" t="s">
        <v>203</v>
      </c>
    </row>
    <row r="1791" spans="1:65" s="14" customFormat="1" ht="11.25">
      <c r="B1791" s="233"/>
      <c r="C1791" s="234"/>
      <c r="D1791" s="224" t="s">
        <v>211</v>
      </c>
      <c r="E1791" s="235" t="s">
        <v>1</v>
      </c>
      <c r="F1791" s="236" t="s">
        <v>82</v>
      </c>
      <c r="G1791" s="234"/>
      <c r="H1791" s="237">
        <v>1</v>
      </c>
      <c r="I1791" s="238"/>
      <c r="J1791" s="234"/>
      <c r="K1791" s="234"/>
      <c r="L1791" s="239"/>
      <c r="M1791" s="240"/>
      <c r="N1791" s="241"/>
      <c r="O1791" s="241"/>
      <c r="P1791" s="241"/>
      <c r="Q1791" s="241"/>
      <c r="R1791" s="241"/>
      <c r="S1791" s="241"/>
      <c r="T1791" s="242"/>
      <c r="AT1791" s="243" t="s">
        <v>211</v>
      </c>
      <c r="AU1791" s="243" t="s">
        <v>82</v>
      </c>
      <c r="AV1791" s="14" t="s">
        <v>84</v>
      </c>
      <c r="AW1791" s="14" t="s">
        <v>31</v>
      </c>
      <c r="AX1791" s="14" t="s">
        <v>75</v>
      </c>
      <c r="AY1791" s="243" t="s">
        <v>203</v>
      </c>
    </row>
    <row r="1792" spans="1:65" s="15" customFormat="1" ht="11.25">
      <c r="B1792" s="261"/>
      <c r="C1792" s="262"/>
      <c r="D1792" s="224" t="s">
        <v>211</v>
      </c>
      <c r="E1792" s="263" t="s">
        <v>1</v>
      </c>
      <c r="F1792" s="264" t="s">
        <v>5614</v>
      </c>
      <c r="G1792" s="262"/>
      <c r="H1792" s="265">
        <v>1</v>
      </c>
      <c r="I1792" s="266"/>
      <c r="J1792" s="262"/>
      <c r="K1792" s="262"/>
      <c r="L1792" s="267"/>
      <c r="M1792" s="268"/>
      <c r="N1792" s="269"/>
      <c r="O1792" s="269"/>
      <c r="P1792" s="269"/>
      <c r="Q1792" s="269"/>
      <c r="R1792" s="269"/>
      <c r="S1792" s="269"/>
      <c r="T1792" s="270"/>
      <c r="AT1792" s="271" t="s">
        <v>211</v>
      </c>
      <c r="AU1792" s="271" t="s">
        <v>82</v>
      </c>
      <c r="AV1792" s="15" t="s">
        <v>209</v>
      </c>
      <c r="AW1792" s="15" t="s">
        <v>31</v>
      </c>
      <c r="AX1792" s="15" t="s">
        <v>82</v>
      </c>
      <c r="AY1792" s="271" t="s">
        <v>203</v>
      </c>
    </row>
    <row r="1793" spans="1:65" s="2" customFormat="1" ht="16.5" customHeight="1">
      <c r="A1793" s="35"/>
      <c r="B1793" s="36"/>
      <c r="C1793" s="209" t="s">
        <v>4192</v>
      </c>
      <c r="D1793" s="209" t="s">
        <v>205</v>
      </c>
      <c r="E1793" s="210" t="s">
        <v>7225</v>
      </c>
      <c r="F1793" s="211" t="s">
        <v>6788</v>
      </c>
      <c r="G1793" s="212" t="s">
        <v>828</v>
      </c>
      <c r="H1793" s="213">
        <v>97.5</v>
      </c>
      <c r="I1793" s="214"/>
      <c r="J1793" s="215">
        <f>ROUND(I1793*H1793,2)</f>
        <v>0</v>
      </c>
      <c r="K1793" s="211" t="s">
        <v>1</v>
      </c>
      <c r="L1793" s="40"/>
      <c r="M1793" s="216" t="s">
        <v>1</v>
      </c>
      <c r="N1793" s="217" t="s">
        <v>40</v>
      </c>
      <c r="O1793" s="72"/>
      <c r="P1793" s="218">
        <f>O1793*H1793</f>
        <v>0</v>
      </c>
      <c r="Q1793" s="218">
        <v>0</v>
      </c>
      <c r="R1793" s="218">
        <f>Q1793*H1793</f>
        <v>0</v>
      </c>
      <c r="S1793" s="218">
        <v>0</v>
      </c>
      <c r="T1793" s="219">
        <f>S1793*H1793</f>
        <v>0</v>
      </c>
      <c r="U1793" s="35"/>
      <c r="V1793" s="35"/>
      <c r="W1793" s="35"/>
      <c r="X1793" s="35"/>
      <c r="Y1793" s="35"/>
      <c r="Z1793" s="35"/>
      <c r="AA1793" s="35"/>
      <c r="AB1793" s="35"/>
      <c r="AC1793" s="35"/>
      <c r="AD1793" s="35"/>
      <c r="AE1793" s="35"/>
      <c r="AR1793" s="220" t="s">
        <v>209</v>
      </c>
      <c r="AT1793" s="220" t="s">
        <v>205</v>
      </c>
      <c r="AU1793" s="220" t="s">
        <v>82</v>
      </c>
      <c r="AY1793" s="18" t="s">
        <v>203</v>
      </c>
      <c r="BE1793" s="221">
        <f>IF(N1793="základní",J1793,0)</f>
        <v>0</v>
      </c>
      <c r="BF1793" s="221">
        <f>IF(N1793="snížená",J1793,0)</f>
        <v>0</v>
      </c>
      <c r="BG1793" s="221">
        <f>IF(N1793="zákl. přenesená",J1793,0)</f>
        <v>0</v>
      </c>
      <c r="BH1793" s="221">
        <f>IF(N1793="sníž. přenesená",J1793,0)</f>
        <v>0</v>
      </c>
      <c r="BI1793" s="221">
        <f>IF(N1793="nulová",J1793,0)</f>
        <v>0</v>
      </c>
      <c r="BJ1793" s="18" t="s">
        <v>82</v>
      </c>
      <c r="BK1793" s="221">
        <f>ROUND(I1793*H1793,2)</f>
        <v>0</v>
      </c>
      <c r="BL1793" s="18" t="s">
        <v>209</v>
      </c>
      <c r="BM1793" s="220" t="s">
        <v>7226</v>
      </c>
    </row>
    <row r="1794" spans="1:65" s="13" customFormat="1" ht="11.25">
      <c r="B1794" s="222"/>
      <c r="C1794" s="223"/>
      <c r="D1794" s="224" t="s">
        <v>211</v>
      </c>
      <c r="E1794" s="225" t="s">
        <v>1</v>
      </c>
      <c r="F1794" s="226" t="s">
        <v>7146</v>
      </c>
      <c r="G1794" s="223"/>
      <c r="H1794" s="225" t="s">
        <v>1</v>
      </c>
      <c r="I1794" s="227"/>
      <c r="J1794" s="223"/>
      <c r="K1794" s="223"/>
      <c r="L1794" s="228"/>
      <c r="M1794" s="229"/>
      <c r="N1794" s="230"/>
      <c r="O1794" s="230"/>
      <c r="P1794" s="230"/>
      <c r="Q1794" s="230"/>
      <c r="R1794" s="230"/>
      <c r="S1794" s="230"/>
      <c r="T1794" s="231"/>
      <c r="AT1794" s="232" t="s">
        <v>211</v>
      </c>
      <c r="AU1794" s="232" t="s">
        <v>82</v>
      </c>
      <c r="AV1794" s="13" t="s">
        <v>82</v>
      </c>
      <c r="AW1794" s="13" t="s">
        <v>31</v>
      </c>
      <c r="AX1794" s="13" t="s">
        <v>75</v>
      </c>
      <c r="AY1794" s="232" t="s">
        <v>203</v>
      </c>
    </row>
    <row r="1795" spans="1:65" s="14" customFormat="1" ht="11.25">
      <c r="B1795" s="233"/>
      <c r="C1795" s="234"/>
      <c r="D1795" s="224" t="s">
        <v>211</v>
      </c>
      <c r="E1795" s="235" t="s">
        <v>1</v>
      </c>
      <c r="F1795" s="236" t="s">
        <v>6918</v>
      </c>
      <c r="G1795" s="234"/>
      <c r="H1795" s="237">
        <v>97.5</v>
      </c>
      <c r="I1795" s="238"/>
      <c r="J1795" s="234"/>
      <c r="K1795" s="234"/>
      <c r="L1795" s="239"/>
      <c r="M1795" s="240"/>
      <c r="N1795" s="241"/>
      <c r="O1795" s="241"/>
      <c r="P1795" s="241"/>
      <c r="Q1795" s="241"/>
      <c r="R1795" s="241"/>
      <c r="S1795" s="241"/>
      <c r="T1795" s="242"/>
      <c r="AT1795" s="243" t="s">
        <v>211</v>
      </c>
      <c r="AU1795" s="243" t="s">
        <v>82</v>
      </c>
      <c r="AV1795" s="14" t="s">
        <v>84</v>
      </c>
      <c r="AW1795" s="14" t="s">
        <v>31</v>
      </c>
      <c r="AX1795" s="14" t="s">
        <v>75</v>
      </c>
      <c r="AY1795" s="243" t="s">
        <v>203</v>
      </c>
    </row>
    <row r="1796" spans="1:65" s="15" customFormat="1" ht="11.25">
      <c r="B1796" s="261"/>
      <c r="C1796" s="262"/>
      <c r="D1796" s="224" t="s">
        <v>211</v>
      </c>
      <c r="E1796" s="263" t="s">
        <v>1</v>
      </c>
      <c r="F1796" s="264" t="s">
        <v>5614</v>
      </c>
      <c r="G1796" s="262"/>
      <c r="H1796" s="265">
        <v>97.5</v>
      </c>
      <c r="I1796" s="266"/>
      <c r="J1796" s="262"/>
      <c r="K1796" s="262"/>
      <c r="L1796" s="267"/>
      <c r="M1796" s="268"/>
      <c r="N1796" s="269"/>
      <c r="O1796" s="269"/>
      <c r="P1796" s="269"/>
      <c r="Q1796" s="269"/>
      <c r="R1796" s="269"/>
      <c r="S1796" s="269"/>
      <c r="T1796" s="270"/>
      <c r="AT1796" s="271" t="s">
        <v>211</v>
      </c>
      <c r="AU1796" s="271" t="s">
        <v>82</v>
      </c>
      <c r="AV1796" s="15" t="s">
        <v>209</v>
      </c>
      <c r="AW1796" s="15" t="s">
        <v>31</v>
      </c>
      <c r="AX1796" s="15" t="s">
        <v>82</v>
      </c>
      <c r="AY1796" s="271" t="s">
        <v>203</v>
      </c>
    </row>
    <row r="1797" spans="1:65" s="2" customFormat="1" ht="16.5" customHeight="1">
      <c r="A1797" s="35"/>
      <c r="B1797" s="36"/>
      <c r="C1797" s="209" t="s">
        <v>4377</v>
      </c>
      <c r="D1797" s="209" t="s">
        <v>205</v>
      </c>
      <c r="E1797" s="210" t="s">
        <v>7227</v>
      </c>
      <c r="F1797" s="211" t="s">
        <v>6790</v>
      </c>
      <c r="G1797" s="212" t="s">
        <v>828</v>
      </c>
      <c r="H1797" s="213">
        <v>27</v>
      </c>
      <c r="I1797" s="214"/>
      <c r="J1797" s="215">
        <f>ROUND(I1797*H1797,2)</f>
        <v>0</v>
      </c>
      <c r="K1797" s="211" t="s">
        <v>1</v>
      </c>
      <c r="L1797" s="40"/>
      <c r="M1797" s="216" t="s">
        <v>1</v>
      </c>
      <c r="N1797" s="217" t="s">
        <v>40</v>
      </c>
      <c r="O1797" s="72"/>
      <c r="P1797" s="218">
        <f>O1797*H1797</f>
        <v>0</v>
      </c>
      <c r="Q1797" s="218">
        <v>0</v>
      </c>
      <c r="R1797" s="218">
        <f>Q1797*H1797</f>
        <v>0</v>
      </c>
      <c r="S1797" s="218">
        <v>0</v>
      </c>
      <c r="T1797" s="219">
        <f>S1797*H1797</f>
        <v>0</v>
      </c>
      <c r="U1797" s="35"/>
      <c r="V1797" s="35"/>
      <c r="W1797" s="35"/>
      <c r="X1797" s="35"/>
      <c r="Y1797" s="35"/>
      <c r="Z1797" s="35"/>
      <c r="AA1797" s="35"/>
      <c r="AB1797" s="35"/>
      <c r="AC1797" s="35"/>
      <c r="AD1797" s="35"/>
      <c r="AE1797" s="35"/>
      <c r="AR1797" s="220" t="s">
        <v>209</v>
      </c>
      <c r="AT1797" s="220" t="s">
        <v>205</v>
      </c>
      <c r="AU1797" s="220" t="s">
        <v>82</v>
      </c>
      <c r="AY1797" s="18" t="s">
        <v>203</v>
      </c>
      <c r="BE1797" s="221">
        <f>IF(N1797="základní",J1797,0)</f>
        <v>0</v>
      </c>
      <c r="BF1797" s="221">
        <f>IF(N1797="snížená",J1797,0)</f>
        <v>0</v>
      </c>
      <c r="BG1797" s="221">
        <f>IF(N1797="zákl. přenesená",J1797,0)</f>
        <v>0</v>
      </c>
      <c r="BH1797" s="221">
        <f>IF(N1797="sníž. přenesená",J1797,0)</f>
        <v>0</v>
      </c>
      <c r="BI1797" s="221">
        <f>IF(N1797="nulová",J1797,0)</f>
        <v>0</v>
      </c>
      <c r="BJ1797" s="18" t="s">
        <v>82</v>
      </c>
      <c r="BK1797" s="221">
        <f>ROUND(I1797*H1797,2)</f>
        <v>0</v>
      </c>
      <c r="BL1797" s="18" t="s">
        <v>209</v>
      </c>
      <c r="BM1797" s="220" t="s">
        <v>7228</v>
      </c>
    </row>
    <row r="1798" spans="1:65" s="13" customFormat="1" ht="11.25">
      <c r="B1798" s="222"/>
      <c r="C1798" s="223"/>
      <c r="D1798" s="224" t="s">
        <v>211</v>
      </c>
      <c r="E1798" s="225" t="s">
        <v>1</v>
      </c>
      <c r="F1798" s="226" t="s">
        <v>7146</v>
      </c>
      <c r="G1798" s="223"/>
      <c r="H1798" s="225" t="s">
        <v>1</v>
      </c>
      <c r="I1798" s="227"/>
      <c r="J1798" s="223"/>
      <c r="K1798" s="223"/>
      <c r="L1798" s="228"/>
      <c r="M1798" s="229"/>
      <c r="N1798" s="230"/>
      <c r="O1798" s="230"/>
      <c r="P1798" s="230"/>
      <c r="Q1798" s="230"/>
      <c r="R1798" s="230"/>
      <c r="S1798" s="230"/>
      <c r="T1798" s="231"/>
      <c r="AT1798" s="232" t="s">
        <v>211</v>
      </c>
      <c r="AU1798" s="232" t="s">
        <v>82</v>
      </c>
      <c r="AV1798" s="13" t="s">
        <v>82</v>
      </c>
      <c r="AW1798" s="13" t="s">
        <v>31</v>
      </c>
      <c r="AX1798" s="13" t="s">
        <v>75</v>
      </c>
      <c r="AY1798" s="232" t="s">
        <v>203</v>
      </c>
    </row>
    <row r="1799" spans="1:65" s="14" customFormat="1" ht="11.25">
      <c r="B1799" s="233"/>
      <c r="C1799" s="234"/>
      <c r="D1799" s="224" t="s">
        <v>211</v>
      </c>
      <c r="E1799" s="235" t="s">
        <v>1</v>
      </c>
      <c r="F1799" s="236" t="s">
        <v>1322</v>
      </c>
      <c r="G1799" s="234"/>
      <c r="H1799" s="237">
        <v>27</v>
      </c>
      <c r="I1799" s="238"/>
      <c r="J1799" s="234"/>
      <c r="K1799" s="234"/>
      <c r="L1799" s="239"/>
      <c r="M1799" s="240"/>
      <c r="N1799" s="241"/>
      <c r="O1799" s="241"/>
      <c r="P1799" s="241"/>
      <c r="Q1799" s="241"/>
      <c r="R1799" s="241"/>
      <c r="S1799" s="241"/>
      <c r="T1799" s="242"/>
      <c r="AT1799" s="243" t="s">
        <v>211</v>
      </c>
      <c r="AU1799" s="243" t="s">
        <v>82</v>
      </c>
      <c r="AV1799" s="14" t="s">
        <v>84</v>
      </c>
      <c r="AW1799" s="14" t="s">
        <v>31</v>
      </c>
      <c r="AX1799" s="14" t="s">
        <v>75</v>
      </c>
      <c r="AY1799" s="243" t="s">
        <v>203</v>
      </c>
    </row>
    <row r="1800" spans="1:65" s="15" customFormat="1" ht="11.25">
      <c r="B1800" s="261"/>
      <c r="C1800" s="262"/>
      <c r="D1800" s="224" t="s">
        <v>211</v>
      </c>
      <c r="E1800" s="263" t="s">
        <v>1</v>
      </c>
      <c r="F1800" s="264" t="s">
        <v>5614</v>
      </c>
      <c r="G1800" s="262"/>
      <c r="H1800" s="265">
        <v>27</v>
      </c>
      <c r="I1800" s="266"/>
      <c r="J1800" s="262"/>
      <c r="K1800" s="262"/>
      <c r="L1800" s="267"/>
      <c r="M1800" s="268"/>
      <c r="N1800" s="269"/>
      <c r="O1800" s="269"/>
      <c r="P1800" s="269"/>
      <c r="Q1800" s="269"/>
      <c r="R1800" s="269"/>
      <c r="S1800" s="269"/>
      <c r="T1800" s="270"/>
      <c r="AT1800" s="271" t="s">
        <v>211</v>
      </c>
      <c r="AU1800" s="271" t="s">
        <v>82</v>
      </c>
      <c r="AV1800" s="15" t="s">
        <v>209</v>
      </c>
      <c r="AW1800" s="15" t="s">
        <v>31</v>
      </c>
      <c r="AX1800" s="15" t="s">
        <v>82</v>
      </c>
      <c r="AY1800" s="271" t="s">
        <v>203</v>
      </c>
    </row>
    <row r="1801" spans="1:65" s="2" customFormat="1" ht="33" customHeight="1">
      <c r="A1801" s="35"/>
      <c r="B1801" s="36"/>
      <c r="C1801" s="209" t="s">
        <v>4417</v>
      </c>
      <c r="D1801" s="209" t="s">
        <v>205</v>
      </c>
      <c r="E1801" s="210" t="s">
        <v>7229</v>
      </c>
      <c r="F1801" s="211" t="s">
        <v>6794</v>
      </c>
      <c r="G1801" s="212" t="s">
        <v>828</v>
      </c>
      <c r="H1801" s="213">
        <v>13</v>
      </c>
      <c r="I1801" s="214"/>
      <c r="J1801" s="215">
        <f>ROUND(I1801*H1801,2)</f>
        <v>0</v>
      </c>
      <c r="K1801" s="211" t="s">
        <v>1</v>
      </c>
      <c r="L1801" s="40"/>
      <c r="M1801" s="216" t="s">
        <v>1</v>
      </c>
      <c r="N1801" s="217" t="s">
        <v>40</v>
      </c>
      <c r="O1801" s="72"/>
      <c r="P1801" s="218">
        <f>O1801*H1801</f>
        <v>0</v>
      </c>
      <c r="Q1801" s="218">
        <v>0</v>
      </c>
      <c r="R1801" s="218">
        <f>Q1801*H1801</f>
        <v>0</v>
      </c>
      <c r="S1801" s="218">
        <v>0</v>
      </c>
      <c r="T1801" s="219">
        <f>S1801*H1801</f>
        <v>0</v>
      </c>
      <c r="U1801" s="35"/>
      <c r="V1801" s="35"/>
      <c r="W1801" s="35"/>
      <c r="X1801" s="35"/>
      <c r="Y1801" s="35"/>
      <c r="Z1801" s="35"/>
      <c r="AA1801" s="35"/>
      <c r="AB1801" s="35"/>
      <c r="AC1801" s="35"/>
      <c r="AD1801" s="35"/>
      <c r="AE1801" s="35"/>
      <c r="AR1801" s="220" t="s">
        <v>209</v>
      </c>
      <c r="AT1801" s="220" t="s">
        <v>205</v>
      </c>
      <c r="AU1801" s="220" t="s">
        <v>82</v>
      </c>
      <c r="AY1801" s="18" t="s">
        <v>203</v>
      </c>
      <c r="BE1801" s="221">
        <f>IF(N1801="základní",J1801,0)</f>
        <v>0</v>
      </c>
      <c r="BF1801" s="221">
        <f>IF(N1801="snížená",J1801,0)</f>
        <v>0</v>
      </c>
      <c r="BG1801" s="221">
        <f>IF(N1801="zákl. přenesená",J1801,0)</f>
        <v>0</v>
      </c>
      <c r="BH1801" s="221">
        <f>IF(N1801="sníž. přenesená",J1801,0)</f>
        <v>0</v>
      </c>
      <c r="BI1801" s="221">
        <f>IF(N1801="nulová",J1801,0)</f>
        <v>0</v>
      </c>
      <c r="BJ1801" s="18" t="s">
        <v>82</v>
      </c>
      <c r="BK1801" s="221">
        <f>ROUND(I1801*H1801,2)</f>
        <v>0</v>
      </c>
      <c r="BL1801" s="18" t="s">
        <v>209</v>
      </c>
      <c r="BM1801" s="220" t="s">
        <v>7230</v>
      </c>
    </row>
    <row r="1802" spans="1:65" s="13" customFormat="1" ht="11.25">
      <c r="B1802" s="222"/>
      <c r="C1802" s="223"/>
      <c r="D1802" s="224" t="s">
        <v>211</v>
      </c>
      <c r="E1802" s="225" t="s">
        <v>1</v>
      </c>
      <c r="F1802" s="226" t="s">
        <v>7146</v>
      </c>
      <c r="G1802" s="223"/>
      <c r="H1802" s="225" t="s">
        <v>1</v>
      </c>
      <c r="I1802" s="227"/>
      <c r="J1802" s="223"/>
      <c r="K1802" s="223"/>
      <c r="L1802" s="228"/>
      <c r="M1802" s="229"/>
      <c r="N1802" s="230"/>
      <c r="O1802" s="230"/>
      <c r="P1802" s="230"/>
      <c r="Q1802" s="230"/>
      <c r="R1802" s="230"/>
      <c r="S1802" s="230"/>
      <c r="T1802" s="231"/>
      <c r="AT1802" s="232" t="s">
        <v>211</v>
      </c>
      <c r="AU1802" s="232" t="s">
        <v>82</v>
      </c>
      <c r="AV1802" s="13" t="s">
        <v>82</v>
      </c>
      <c r="AW1802" s="13" t="s">
        <v>31</v>
      </c>
      <c r="AX1802" s="13" t="s">
        <v>75</v>
      </c>
      <c r="AY1802" s="232" t="s">
        <v>203</v>
      </c>
    </row>
    <row r="1803" spans="1:65" s="14" customFormat="1" ht="11.25">
      <c r="B1803" s="233"/>
      <c r="C1803" s="234"/>
      <c r="D1803" s="224" t="s">
        <v>211</v>
      </c>
      <c r="E1803" s="235" t="s">
        <v>1</v>
      </c>
      <c r="F1803" s="236" t="s">
        <v>395</v>
      </c>
      <c r="G1803" s="234"/>
      <c r="H1803" s="237">
        <v>13</v>
      </c>
      <c r="I1803" s="238"/>
      <c r="J1803" s="234"/>
      <c r="K1803" s="234"/>
      <c r="L1803" s="239"/>
      <c r="M1803" s="240"/>
      <c r="N1803" s="241"/>
      <c r="O1803" s="241"/>
      <c r="P1803" s="241"/>
      <c r="Q1803" s="241"/>
      <c r="R1803" s="241"/>
      <c r="S1803" s="241"/>
      <c r="T1803" s="242"/>
      <c r="AT1803" s="243" t="s">
        <v>211</v>
      </c>
      <c r="AU1803" s="243" t="s">
        <v>82</v>
      </c>
      <c r="AV1803" s="14" t="s">
        <v>84</v>
      </c>
      <c r="AW1803" s="14" t="s">
        <v>31</v>
      </c>
      <c r="AX1803" s="14" t="s">
        <v>75</v>
      </c>
      <c r="AY1803" s="243" t="s">
        <v>203</v>
      </c>
    </row>
    <row r="1804" spans="1:65" s="15" customFormat="1" ht="11.25">
      <c r="B1804" s="261"/>
      <c r="C1804" s="262"/>
      <c r="D1804" s="224" t="s">
        <v>211</v>
      </c>
      <c r="E1804" s="263" t="s">
        <v>1</v>
      </c>
      <c r="F1804" s="264" t="s">
        <v>5614</v>
      </c>
      <c r="G1804" s="262"/>
      <c r="H1804" s="265">
        <v>13</v>
      </c>
      <c r="I1804" s="266"/>
      <c r="J1804" s="262"/>
      <c r="K1804" s="262"/>
      <c r="L1804" s="267"/>
      <c r="M1804" s="268"/>
      <c r="N1804" s="269"/>
      <c r="O1804" s="269"/>
      <c r="P1804" s="269"/>
      <c r="Q1804" s="269"/>
      <c r="R1804" s="269"/>
      <c r="S1804" s="269"/>
      <c r="T1804" s="270"/>
      <c r="AT1804" s="271" t="s">
        <v>211</v>
      </c>
      <c r="AU1804" s="271" t="s">
        <v>82</v>
      </c>
      <c r="AV1804" s="15" t="s">
        <v>209</v>
      </c>
      <c r="AW1804" s="15" t="s">
        <v>31</v>
      </c>
      <c r="AX1804" s="15" t="s">
        <v>82</v>
      </c>
      <c r="AY1804" s="271" t="s">
        <v>203</v>
      </c>
    </row>
    <row r="1805" spans="1:65" s="2" customFormat="1" ht="33" customHeight="1">
      <c r="A1805" s="35"/>
      <c r="B1805" s="36"/>
      <c r="C1805" s="209" t="s">
        <v>4425</v>
      </c>
      <c r="D1805" s="209" t="s">
        <v>205</v>
      </c>
      <c r="E1805" s="210" t="s">
        <v>7231</v>
      </c>
      <c r="F1805" s="211" t="s">
        <v>6796</v>
      </c>
      <c r="G1805" s="212" t="s">
        <v>828</v>
      </c>
      <c r="H1805" s="213">
        <v>78</v>
      </c>
      <c r="I1805" s="214"/>
      <c r="J1805" s="215">
        <f>ROUND(I1805*H1805,2)</f>
        <v>0</v>
      </c>
      <c r="K1805" s="211" t="s">
        <v>1</v>
      </c>
      <c r="L1805" s="40"/>
      <c r="M1805" s="216" t="s">
        <v>1</v>
      </c>
      <c r="N1805" s="217" t="s">
        <v>40</v>
      </c>
      <c r="O1805" s="72"/>
      <c r="P1805" s="218">
        <f>O1805*H1805</f>
        <v>0</v>
      </c>
      <c r="Q1805" s="218">
        <v>0</v>
      </c>
      <c r="R1805" s="218">
        <f>Q1805*H1805</f>
        <v>0</v>
      </c>
      <c r="S1805" s="218">
        <v>0</v>
      </c>
      <c r="T1805" s="219">
        <f>S1805*H1805</f>
        <v>0</v>
      </c>
      <c r="U1805" s="35"/>
      <c r="V1805" s="35"/>
      <c r="W1805" s="35"/>
      <c r="X1805" s="35"/>
      <c r="Y1805" s="35"/>
      <c r="Z1805" s="35"/>
      <c r="AA1805" s="35"/>
      <c r="AB1805" s="35"/>
      <c r="AC1805" s="35"/>
      <c r="AD1805" s="35"/>
      <c r="AE1805" s="35"/>
      <c r="AR1805" s="220" t="s">
        <v>209</v>
      </c>
      <c r="AT1805" s="220" t="s">
        <v>205</v>
      </c>
      <c r="AU1805" s="220" t="s">
        <v>82</v>
      </c>
      <c r="AY1805" s="18" t="s">
        <v>203</v>
      </c>
      <c r="BE1805" s="221">
        <f>IF(N1805="základní",J1805,0)</f>
        <v>0</v>
      </c>
      <c r="BF1805" s="221">
        <f>IF(N1805="snížená",J1805,0)</f>
        <v>0</v>
      </c>
      <c r="BG1805" s="221">
        <f>IF(N1805="zákl. přenesená",J1805,0)</f>
        <v>0</v>
      </c>
      <c r="BH1805" s="221">
        <f>IF(N1805="sníž. přenesená",J1805,0)</f>
        <v>0</v>
      </c>
      <c r="BI1805" s="221">
        <f>IF(N1805="nulová",J1805,0)</f>
        <v>0</v>
      </c>
      <c r="BJ1805" s="18" t="s">
        <v>82</v>
      </c>
      <c r="BK1805" s="221">
        <f>ROUND(I1805*H1805,2)</f>
        <v>0</v>
      </c>
      <c r="BL1805" s="18" t="s">
        <v>209</v>
      </c>
      <c r="BM1805" s="220" t="s">
        <v>7232</v>
      </c>
    </row>
    <row r="1806" spans="1:65" s="13" customFormat="1" ht="11.25">
      <c r="B1806" s="222"/>
      <c r="C1806" s="223"/>
      <c r="D1806" s="224" t="s">
        <v>211</v>
      </c>
      <c r="E1806" s="225" t="s">
        <v>1</v>
      </c>
      <c r="F1806" s="226" t="s">
        <v>7146</v>
      </c>
      <c r="G1806" s="223"/>
      <c r="H1806" s="225" t="s">
        <v>1</v>
      </c>
      <c r="I1806" s="227"/>
      <c r="J1806" s="223"/>
      <c r="K1806" s="223"/>
      <c r="L1806" s="228"/>
      <c r="M1806" s="229"/>
      <c r="N1806" s="230"/>
      <c r="O1806" s="230"/>
      <c r="P1806" s="230"/>
      <c r="Q1806" s="230"/>
      <c r="R1806" s="230"/>
      <c r="S1806" s="230"/>
      <c r="T1806" s="231"/>
      <c r="AT1806" s="232" t="s">
        <v>211</v>
      </c>
      <c r="AU1806" s="232" t="s">
        <v>82</v>
      </c>
      <c r="AV1806" s="13" t="s">
        <v>82</v>
      </c>
      <c r="AW1806" s="13" t="s">
        <v>31</v>
      </c>
      <c r="AX1806" s="13" t="s">
        <v>75</v>
      </c>
      <c r="AY1806" s="232" t="s">
        <v>203</v>
      </c>
    </row>
    <row r="1807" spans="1:65" s="14" customFormat="1" ht="11.25">
      <c r="B1807" s="233"/>
      <c r="C1807" s="234"/>
      <c r="D1807" s="224" t="s">
        <v>211</v>
      </c>
      <c r="E1807" s="235" t="s">
        <v>1</v>
      </c>
      <c r="F1807" s="236" t="s">
        <v>2354</v>
      </c>
      <c r="G1807" s="234"/>
      <c r="H1807" s="237">
        <v>78</v>
      </c>
      <c r="I1807" s="238"/>
      <c r="J1807" s="234"/>
      <c r="K1807" s="234"/>
      <c r="L1807" s="239"/>
      <c r="M1807" s="240"/>
      <c r="N1807" s="241"/>
      <c r="O1807" s="241"/>
      <c r="P1807" s="241"/>
      <c r="Q1807" s="241"/>
      <c r="R1807" s="241"/>
      <c r="S1807" s="241"/>
      <c r="T1807" s="242"/>
      <c r="AT1807" s="243" t="s">
        <v>211</v>
      </c>
      <c r="AU1807" s="243" t="s">
        <v>82</v>
      </c>
      <c r="AV1807" s="14" t="s">
        <v>84</v>
      </c>
      <c r="AW1807" s="14" t="s">
        <v>31</v>
      </c>
      <c r="AX1807" s="14" t="s">
        <v>75</v>
      </c>
      <c r="AY1807" s="243" t="s">
        <v>203</v>
      </c>
    </row>
    <row r="1808" spans="1:65" s="15" customFormat="1" ht="11.25">
      <c r="B1808" s="261"/>
      <c r="C1808" s="262"/>
      <c r="D1808" s="224" t="s">
        <v>211</v>
      </c>
      <c r="E1808" s="263" t="s">
        <v>1</v>
      </c>
      <c r="F1808" s="264" t="s">
        <v>5614</v>
      </c>
      <c r="G1808" s="262"/>
      <c r="H1808" s="265">
        <v>78</v>
      </c>
      <c r="I1808" s="266"/>
      <c r="J1808" s="262"/>
      <c r="K1808" s="262"/>
      <c r="L1808" s="267"/>
      <c r="M1808" s="268"/>
      <c r="N1808" s="269"/>
      <c r="O1808" s="269"/>
      <c r="P1808" s="269"/>
      <c r="Q1808" s="269"/>
      <c r="R1808" s="269"/>
      <c r="S1808" s="269"/>
      <c r="T1808" s="270"/>
      <c r="AT1808" s="271" t="s">
        <v>211</v>
      </c>
      <c r="AU1808" s="271" t="s">
        <v>82</v>
      </c>
      <c r="AV1808" s="15" t="s">
        <v>209</v>
      </c>
      <c r="AW1808" s="15" t="s">
        <v>31</v>
      </c>
      <c r="AX1808" s="15" t="s">
        <v>82</v>
      </c>
      <c r="AY1808" s="271" t="s">
        <v>203</v>
      </c>
    </row>
    <row r="1809" spans="1:65" s="2" customFormat="1" ht="33" customHeight="1">
      <c r="A1809" s="35"/>
      <c r="B1809" s="36"/>
      <c r="C1809" s="209" t="s">
        <v>4432</v>
      </c>
      <c r="D1809" s="209" t="s">
        <v>205</v>
      </c>
      <c r="E1809" s="210" t="s">
        <v>7233</v>
      </c>
      <c r="F1809" s="211" t="s">
        <v>6798</v>
      </c>
      <c r="G1809" s="212" t="s">
        <v>828</v>
      </c>
      <c r="H1809" s="213">
        <v>13</v>
      </c>
      <c r="I1809" s="214"/>
      <c r="J1809" s="215">
        <f>ROUND(I1809*H1809,2)</f>
        <v>0</v>
      </c>
      <c r="K1809" s="211" t="s">
        <v>1</v>
      </c>
      <c r="L1809" s="40"/>
      <c r="M1809" s="216" t="s">
        <v>1</v>
      </c>
      <c r="N1809" s="217" t="s">
        <v>40</v>
      </c>
      <c r="O1809" s="72"/>
      <c r="P1809" s="218">
        <f>O1809*H1809</f>
        <v>0</v>
      </c>
      <c r="Q1809" s="218">
        <v>0</v>
      </c>
      <c r="R1809" s="218">
        <f>Q1809*H1809</f>
        <v>0</v>
      </c>
      <c r="S1809" s="218">
        <v>0</v>
      </c>
      <c r="T1809" s="219">
        <f>S1809*H1809</f>
        <v>0</v>
      </c>
      <c r="U1809" s="35"/>
      <c r="V1809" s="35"/>
      <c r="W1809" s="35"/>
      <c r="X1809" s="35"/>
      <c r="Y1809" s="35"/>
      <c r="Z1809" s="35"/>
      <c r="AA1809" s="35"/>
      <c r="AB1809" s="35"/>
      <c r="AC1809" s="35"/>
      <c r="AD1809" s="35"/>
      <c r="AE1809" s="35"/>
      <c r="AR1809" s="220" t="s">
        <v>209</v>
      </c>
      <c r="AT1809" s="220" t="s">
        <v>205</v>
      </c>
      <c r="AU1809" s="220" t="s">
        <v>82</v>
      </c>
      <c r="AY1809" s="18" t="s">
        <v>203</v>
      </c>
      <c r="BE1809" s="221">
        <f>IF(N1809="základní",J1809,0)</f>
        <v>0</v>
      </c>
      <c r="BF1809" s="221">
        <f>IF(N1809="snížená",J1809,0)</f>
        <v>0</v>
      </c>
      <c r="BG1809" s="221">
        <f>IF(N1809="zákl. přenesená",J1809,0)</f>
        <v>0</v>
      </c>
      <c r="BH1809" s="221">
        <f>IF(N1809="sníž. přenesená",J1809,0)</f>
        <v>0</v>
      </c>
      <c r="BI1809" s="221">
        <f>IF(N1809="nulová",J1809,0)</f>
        <v>0</v>
      </c>
      <c r="BJ1809" s="18" t="s">
        <v>82</v>
      </c>
      <c r="BK1809" s="221">
        <f>ROUND(I1809*H1809,2)</f>
        <v>0</v>
      </c>
      <c r="BL1809" s="18" t="s">
        <v>209</v>
      </c>
      <c r="BM1809" s="220" t="s">
        <v>7234</v>
      </c>
    </row>
    <row r="1810" spans="1:65" s="13" customFormat="1" ht="11.25">
      <c r="B1810" s="222"/>
      <c r="C1810" s="223"/>
      <c r="D1810" s="224" t="s">
        <v>211</v>
      </c>
      <c r="E1810" s="225" t="s">
        <v>1</v>
      </c>
      <c r="F1810" s="226" t="s">
        <v>7146</v>
      </c>
      <c r="G1810" s="223"/>
      <c r="H1810" s="225" t="s">
        <v>1</v>
      </c>
      <c r="I1810" s="227"/>
      <c r="J1810" s="223"/>
      <c r="K1810" s="223"/>
      <c r="L1810" s="228"/>
      <c r="M1810" s="229"/>
      <c r="N1810" s="230"/>
      <c r="O1810" s="230"/>
      <c r="P1810" s="230"/>
      <c r="Q1810" s="230"/>
      <c r="R1810" s="230"/>
      <c r="S1810" s="230"/>
      <c r="T1810" s="231"/>
      <c r="AT1810" s="232" t="s">
        <v>211</v>
      </c>
      <c r="AU1810" s="232" t="s">
        <v>82</v>
      </c>
      <c r="AV1810" s="13" t="s">
        <v>82</v>
      </c>
      <c r="AW1810" s="13" t="s">
        <v>31</v>
      </c>
      <c r="AX1810" s="13" t="s">
        <v>75</v>
      </c>
      <c r="AY1810" s="232" t="s">
        <v>203</v>
      </c>
    </row>
    <row r="1811" spans="1:65" s="14" customFormat="1" ht="11.25">
      <c r="B1811" s="233"/>
      <c r="C1811" s="234"/>
      <c r="D1811" s="224" t="s">
        <v>211</v>
      </c>
      <c r="E1811" s="235" t="s">
        <v>1</v>
      </c>
      <c r="F1811" s="236" t="s">
        <v>395</v>
      </c>
      <c r="G1811" s="234"/>
      <c r="H1811" s="237">
        <v>13</v>
      </c>
      <c r="I1811" s="238"/>
      <c r="J1811" s="234"/>
      <c r="K1811" s="234"/>
      <c r="L1811" s="239"/>
      <c r="M1811" s="240"/>
      <c r="N1811" s="241"/>
      <c r="O1811" s="241"/>
      <c r="P1811" s="241"/>
      <c r="Q1811" s="241"/>
      <c r="R1811" s="241"/>
      <c r="S1811" s="241"/>
      <c r="T1811" s="242"/>
      <c r="AT1811" s="243" t="s">
        <v>211</v>
      </c>
      <c r="AU1811" s="243" t="s">
        <v>82</v>
      </c>
      <c r="AV1811" s="14" t="s">
        <v>84</v>
      </c>
      <c r="AW1811" s="14" t="s">
        <v>31</v>
      </c>
      <c r="AX1811" s="14" t="s">
        <v>75</v>
      </c>
      <c r="AY1811" s="243" t="s">
        <v>203</v>
      </c>
    </row>
    <row r="1812" spans="1:65" s="15" customFormat="1" ht="11.25">
      <c r="B1812" s="261"/>
      <c r="C1812" s="262"/>
      <c r="D1812" s="224" t="s">
        <v>211</v>
      </c>
      <c r="E1812" s="263" t="s">
        <v>1</v>
      </c>
      <c r="F1812" s="264" t="s">
        <v>5614</v>
      </c>
      <c r="G1812" s="262"/>
      <c r="H1812" s="265">
        <v>13</v>
      </c>
      <c r="I1812" s="266"/>
      <c r="J1812" s="262"/>
      <c r="K1812" s="262"/>
      <c r="L1812" s="267"/>
      <c r="M1812" s="268"/>
      <c r="N1812" s="269"/>
      <c r="O1812" s="269"/>
      <c r="P1812" s="269"/>
      <c r="Q1812" s="269"/>
      <c r="R1812" s="269"/>
      <c r="S1812" s="269"/>
      <c r="T1812" s="270"/>
      <c r="AT1812" s="271" t="s">
        <v>211</v>
      </c>
      <c r="AU1812" s="271" t="s">
        <v>82</v>
      </c>
      <c r="AV1812" s="15" t="s">
        <v>209</v>
      </c>
      <c r="AW1812" s="15" t="s">
        <v>31</v>
      </c>
      <c r="AX1812" s="15" t="s">
        <v>82</v>
      </c>
      <c r="AY1812" s="271" t="s">
        <v>203</v>
      </c>
    </row>
    <row r="1813" spans="1:65" s="2" customFormat="1" ht="33" customHeight="1">
      <c r="A1813" s="35"/>
      <c r="B1813" s="36"/>
      <c r="C1813" s="209" t="s">
        <v>4439</v>
      </c>
      <c r="D1813" s="209" t="s">
        <v>205</v>
      </c>
      <c r="E1813" s="210" t="s">
        <v>7235</v>
      </c>
      <c r="F1813" s="211" t="s">
        <v>6800</v>
      </c>
      <c r="G1813" s="212" t="s">
        <v>828</v>
      </c>
      <c r="H1813" s="213">
        <v>143</v>
      </c>
      <c r="I1813" s="214"/>
      <c r="J1813" s="215">
        <f>ROUND(I1813*H1813,2)</f>
        <v>0</v>
      </c>
      <c r="K1813" s="211" t="s">
        <v>1</v>
      </c>
      <c r="L1813" s="40"/>
      <c r="M1813" s="216" t="s">
        <v>1</v>
      </c>
      <c r="N1813" s="217" t="s">
        <v>40</v>
      </c>
      <c r="O1813" s="72"/>
      <c r="P1813" s="218">
        <f>O1813*H1813</f>
        <v>0</v>
      </c>
      <c r="Q1813" s="218">
        <v>0</v>
      </c>
      <c r="R1813" s="218">
        <f>Q1813*H1813</f>
        <v>0</v>
      </c>
      <c r="S1813" s="218">
        <v>0</v>
      </c>
      <c r="T1813" s="219">
        <f>S1813*H1813</f>
        <v>0</v>
      </c>
      <c r="U1813" s="35"/>
      <c r="V1813" s="35"/>
      <c r="W1813" s="35"/>
      <c r="X1813" s="35"/>
      <c r="Y1813" s="35"/>
      <c r="Z1813" s="35"/>
      <c r="AA1813" s="35"/>
      <c r="AB1813" s="35"/>
      <c r="AC1813" s="35"/>
      <c r="AD1813" s="35"/>
      <c r="AE1813" s="35"/>
      <c r="AR1813" s="220" t="s">
        <v>209</v>
      </c>
      <c r="AT1813" s="220" t="s">
        <v>205</v>
      </c>
      <c r="AU1813" s="220" t="s">
        <v>82</v>
      </c>
      <c r="AY1813" s="18" t="s">
        <v>203</v>
      </c>
      <c r="BE1813" s="221">
        <f>IF(N1813="základní",J1813,0)</f>
        <v>0</v>
      </c>
      <c r="BF1813" s="221">
        <f>IF(N1813="snížená",J1813,0)</f>
        <v>0</v>
      </c>
      <c r="BG1813" s="221">
        <f>IF(N1813="zákl. přenesená",J1813,0)</f>
        <v>0</v>
      </c>
      <c r="BH1813" s="221">
        <f>IF(N1813="sníž. přenesená",J1813,0)</f>
        <v>0</v>
      </c>
      <c r="BI1813" s="221">
        <f>IF(N1813="nulová",J1813,0)</f>
        <v>0</v>
      </c>
      <c r="BJ1813" s="18" t="s">
        <v>82</v>
      </c>
      <c r="BK1813" s="221">
        <f>ROUND(I1813*H1813,2)</f>
        <v>0</v>
      </c>
      <c r="BL1813" s="18" t="s">
        <v>209</v>
      </c>
      <c r="BM1813" s="220" t="s">
        <v>7236</v>
      </c>
    </row>
    <row r="1814" spans="1:65" s="13" customFormat="1" ht="11.25">
      <c r="B1814" s="222"/>
      <c r="C1814" s="223"/>
      <c r="D1814" s="224" t="s">
        <v>211</v>
      </c>
      <c r="E1814" s="225" t="s">
        <v>1</v>
      </c>
      <c r="F1814" s="226" t="s">
        <v>7146</v>
      </c>
      <c r="G1814" s="223"/>
      <c r="H1814" s="225" t="s">
        <v>1</v>
      </c>
      <c r="I1814" s="227"/>
      <c r="J1814" s="223"/>
      <c r="K1814" s="223"/>
      <c r="L1814" s="228"/>
      <c r="M1814" s="229"/>
      <c r="N1814" s="230"/>
      <c r="O1814" s="230"/>
      <c r="P1814" s="230"/>
      <c r="Q1814" s="230"/>
      <c r="R1814" s="230"/>
      <c r="S1814" s="230"/>
      <c r="T1814" s="231"/>
      <c r="AT1814" s="232" t="s">
        <v>211</v>
      </c>
      <c r="AU1814" s="232" t="s">
        <v>82</v>
      </c>
      <c r="AV1814" s="13" t="s">
        <v>82</v>
      </c>
      <c r="AW1814" s="13" t="s">
        <v>31</v>
      </c>
      <c r="AX1814" s="13" t="s">
        <v>75</v>
      </c>
      <c r="AY1814" s="232" t="s">
        <v>203</v>
      </c>
    </row>
    <row r="1815" spans="1:65" s="14" customFormat="1" ht="11.25">
      <c r="B1815" s="233"/>
      <c r="C1815" s="234"/>
      <c r="D1815" s="224" t="s">
        <v>211</v>
      </c>
      <c r="E1815" s="235" t="s">
        <v>1</v>
      </c>
      <c r="F1815" s="236" t="s">
        <v>3455</v>
      </c>
      <c r="G1815" s="234"/>
      <c r="H1815" s="237">
        <v>143</v>
      </c>
      <c r="I1815" s="238"/>
      <c r="J1815" s="234"/>
      <c r="K1815" s="234"/>
      <c r="L1815" s="239"/>
      <c r="M1815" s="240"/>
      <c r="N1815" s="241"/>
      <c r="O1815" s="241"/>
      <c r="P1815" s="241"/>
      <c r="Q1815" s="241"/>
      <c r="R1815" s="241"/>
      <c r="S1815" s="241"/>
      <c r="T1815" s="242"/>
      <c r="AT1815" s="243" t="s">
        <v>211</v>
      </c>
      <c r="AU1815" s="243" t="s">
        <v>82</v>
      </c>
      <c r="AV1815" s="14" t="s">
        <v>84</v>
      </c>
      <c r="AW1815" s="14" t="s">
        <v>31</v>
      </c>
      <c r="AX1815" s="14" t="s">
        <v>75</v>
      </c>
      <c r="AY1815" s="243" t="s">
        <v>203</v>
      </c>
    </row>
    <row r="1816" spans="1:65" s="15" customFormat="1" ht="11.25">
      <c r="B1816" s="261"/>
      <c r="C1816" s="262"/>
      <c r="D1816" s="224" t="s">
        <v>211</v>
      </c>
      <c r="E1816" s="263" t="s">
        <v>1</v>
      </c>
      <c r="F1816" s="264" t="s">
        <v>5614</v>
      </c>
      <c r="G1816" s="262"/>
      <c r="H1816" s="265">
        <v>143</v>
      </c>
      <c r="I1816" s="266"/>
      <c r="J1816" s="262"/>
      <c r="K1816" s="262"/>
      <c r="L1816" s="267"/>
      <c r="M1816" s="268"/>
      <c r="N1816" s="269"/>
      <c r="O1816" s="269"/>
      <c r="P1816" s="269"/>
      <c r="Q1816" s="269"/>
      <c r="R1816" s="269"/>
      <c r="S1816" s="269"/>
      <c r="T1816" s="270"/>
      <c r="AT1816" s="271" t="s">
        <v>211</v>
      </c>
      <c r="AU1816" s="271" t="s">
        <v>82</v>
      </c>
      <c r="AV1816" s="15" t="s">
        <v>209</v>
      </c>
      <c r="AW1816" s="15" t="s">
        <v>31</v>
      </c>
      <c r="AX1816" s="15" t="s">
        <v>82</v>
      </c>
      <c r="AY1816" s="271" t="s">
        <v>203</v>
      </c>
    </row>
    <row r="1817" spans="1:65" s="2" customFormat="1" ht="33" customHeight="1">
      <c r="A1817" s="35"/>
      <c r="B1817" s="36"/>
      <c r="C1817" s="209" t="s">
        <v>4464</v>
      </c>
      <c r="D1817" s="209" t="s">
        <v>205</v>
      </c>
      <c r="E1817" s="210" t="s">
        <v>7237</v>
      </c>
      <c r="F1817" s="211" t="s">
        <v>6802</v>
      </c>
      <c r="G1817" s="212" t="s">
        <v>828</v>
      </c>
      <c r="H1817" s="213">
        <v>144</v>
      </c>
      <c r="I1817" s="214"/>
      <c r="J1817" s="215">
        <f>ROUND(I1817*H1817,2)</f>
        <v>0</v>
      </c>
      <c r="K1817" s="211" t="s">
        <v>1</v>
      </c>
      <c r="L1817" s="40"/>
      <c r="M1817" s="216" t="s">
        <v>1</v>
      </c>
      <c r="N1817" s="217" t="s">
        <v>40</v>
      </c>
      <c r="O1817" s="72"/>
      <c r="P1817" s="218">
        <f>O1817*H1817</f>
        <v>0</v>
      </c>
      <c r="Q1817" s="218">
        <v>0</v>
      </c>
      <c r="R1817" s="218">
        <f>Q1817*H1817</f>
        <v>0</v>
      </c>
      <c r="S1817" s="218">
        <v>0</v>
      </c>
      <c r="T1817" s="219">
        <f>S1817*H1817</f>
        <v>0</v>
      </c>
      <c r="U1817" s="35"/>
      <c r="V1817" s="35"/>
      <c r="W1817" s="35"/>
      <c r="X1817" s="35"/>
      <c r="Y1817" s="35"/>
      <c r="Z1817" s="35"/>
      <c r="AA1817" s="35"/>
      <c r="AB1817" s="35"/>
      <c r="AC1817" s="35"/>
      <c r="AD1817" s="35"/>
      <c r="AE1817" s="35"/>
      <c r="AR1817" s="220" t="s">
        <v>209</v>
      </c>
      <c r="AT1817" s="220" t="s">
        <v>205</v>
      </c>
      <c r="AU1817" s="220" t="s">
        <v>82</v>
      </c>
      <c r="AY1817" s="18" t="s">
        <v>203</v>
      </c>
      <c r="BE1817" s="221">
        <f>IF(N1817="základní",J1817,0)</f>
        <v>0</v>
      </c>
      <c r="BF1817" s="221">
        <f>IF(N1817="snížená",J1817,0)</f>
        <v>0</v>
      </c>
      <c r="BG1817" s="221">
        <f>IF(N1817="zákl. přenesená",J1817,0)</f>
        <v>0</v>
      </c>
      <c r="BH1817" s="221">
        <f>IF(N1817="sníž. přenesená",J1817,0)</f>
        <v>0</v>
      </c>
      <c r="BI1817" s="221">
        <f>IF(N1817="nulová",J1817,0)</f>
        <v>0</v>
      </c>
      <c r="BJ1817" s="18" t="s">
        <v>82</v>
      </c>
      <c r="BK1817" s="221">
        <f>ROUND(I1817*H1817,2)</f>
        <v>0</v>
      </c>
      <c r="BL1817" s="18" t="s">
        <v>209</v>
      </c>
      <c r="BM1817" s="220" t="s">
        <v>7238</v>
      </c>
    </row>
    <row r="1818" spans="1:65" s="13" customFormat="1" ht="11.25">
      <c r="B1818" s="222"/>
      <c r="C1818" s="223"/>
      <c r="D1818" s="224" t="s">
        <v>211</v>
      </c>
      <c r="E1818" s="225" t="s">
        <v>1</v>
      </c>
      <c r="F1818" s="226" t="s">
        <v>7146</v>
      </c>
      <c r="G1818" s="223"/>
      <c r="H1818" s="225" t="s">
        <v>1</v>
      </c>
      <c r="I1818" s="227"/>
      <c r="J1818" s="223"/>
      <c r="K1818" s="223"/>
      <c r="L1818" s="228"/>
      <c r="M1818" s="229"/>
      <c r="N1818" s="230"/>
      <c r="O1818" s="230"/>
      <c r="P1818" s="230"/>
      <c r="Q1818" s="230"/>
      <c r="R1818" s="230"/>
      <c r="S1818" s="230"/>
      <c r="T1818" s="231"/>
      <c r="AT1818" s="232" t="s">
        <v>211</v>
      </c>
      <c r="AU1818" s="232" t="s">
        <v>82</v>
      </c>
      <c r="AV1818" s="13" t="s">
        <v>82</v>
      </c>
      <c r="AW1818" s="13" t="s">
        <v>31</v>
      </c>
      <c r="AX1818" s="13" t="s">
        <v>75</v>
      </c>
      <c r="AY1818" s="232" t="s">
        <v>203</v>
      </c>
    </row>
    <row r="1819" spans="1:65" s="14" customFormat="1" ht="11.25">
      <c r="B1819" s="233"/>
      <c r="C1819" s="234"/>
      <c r="D1819" s="224" t="s">
        <v>211</v>
      </c>
      <c r="E1819" s="235" t="s">
        <v>1</v>
      </c>
      <c r="F1819" s="236" t="s">
        <v>3460</v>
      </c>
      <c r="G1819" s="234"/>
      <c r="H1819" s="237">
        <v>144</v>
      </c>
      <c r="I1819" s="238"/>
      <c r="J1819" s="234"/>
      <c r="K1819" s="234"/>
      <c r="L1819" s="239"/>
      <c r="M1819" s="240"/>
      <c r="N1819" s="241"/>
      <c r="O1819" s="241"/>
      <c r="P1819" s="241"/>
      <c r="Q1819" s="241"/>
      <c r="R1819" s="241"/>
      <c r="S1819" s="241"/>
      <c r="T1819" s="242"/>
      <c r="AT1819" s="243" t="s">
        <v>211</v>
      </c>
      <c r="AU1819" s="243" t="s">
        <v>82</v>
      </c>
      <c r="AV1819" s="14" t="s">
        <v>84</v>
      </c>
      <c r="AW1819" s="14" t="s">
        <v>31</v>
      </c>
      <c r="AX1819" s="14" t="s">
        <v>75</v>
      </c>
      <c r="AY1819" s="243" t="s">
        <v>203</v>
      </c>
    </row>
    <row r="1820" spans="1:65" s="15" customFormat="1" ht="11.25">
      <c r="B1820" s="261"/>
      <c r="C1820" s="262"/>
      <c r="D1820" s="224" t="s">
        <v>211</v>
      </c>
      <c r="E1820" s="263" t="s">
        <v>1</v>
      </c>
      <c r="F1820" s="264" t="s">
        <v>5614</v>
      </c>
      <c r="G1820" s="262"/>
      <c r="H1820" s="265">
        <v>144</v>
      </c>
      <c r="I1820" s="266"/>
      <c r="J1820" s="262"/>
      <c r="K1820" s="262"/>
      <c r="L1820" s="267"/>
      <c r="M1820" s="268"/>
      <c r="N1820" s="269"/>
      <c r="O1820" s="269"/>
      <c r="P1820" s="269"/>
      <c r="Q1820" s="269"/>
      <c r="R1820" s="269"/>
      <c r="S1820" s="269"/>
      <c r="T1820" s="270"/>
      <c r="AT1820" s="271" t="s">
        <v>211</v>
      </c>
      <c r="AU1820" s="271" t="s">
        <v>82</v>
      </c>
      <c r="AV1820" s="15" t="s">
        <v>209</v>
      </c>
      <c r="AW1820" s="15" t="s">
        <v>31</v>
      </c>
      <c r="AX1820" s="15" t="s">
        <v>82</v>
      </c>
      <c r="AY1820" s="271" t="s">
        <v>203</v>
      </c>
    </row>
    <row r="1821" spans="1:65" s="2" customFormat="1" ht="33" customHeight="1">
      <c r="A1821" s="35"/>
      <c r="B1821" s="36"/>
      <c r="C1821" s="209" t="s">
        <v>4484</v>
      </c>
      <c r="D1821" s="209" t="s">
        <v>205</v>
      </c>
      <c r="E1821" s="210" t="s">
        <v>7239</v>
      </c>
      <c r="F1821" s="211" t="s">
        <v>6804</v>
      </c>
      <c r="G1821" s="212" t="s">
        <v>828</v>
      </c>
      <c r="H1821" s="213">
        <v>74</v>
      </c>
      <c r="I1821" s="214"/>
      <c r="J1821" s="215">
        <f>ROUND(I1821*H1821,2)</f>
        <v>0</v>
      </c>
      <c r="K1821" s="211" t="s">
        <v>1</v>
      </c>
      <c r="L1821" s="40"/>
      <c r="M1821" s="216" t="s">
        <v>1</v>
      </c>
      <c r="N1821" s="217" t="s">
        <v>40</v>
      </c>
      <c r="O1821" s="72"/>
      <c r="P1821" s="218">
        <f>O1821*H1821</f>
        <v>0</v>
      </c>
      <c r="Q1821" s="218">
        <v>0</v>
      </c>
      <c r="R1821" s="218">
        <f>Q1821*H1821</f>
        <v>0</v>
      </c>
      <c r="S1821" s="218">
        <v>0</v>
      </c>
      <c r="T1821" s="219">
        <f>S1821*H1821</f>
        <v>0</v>
      </c>
      <c r="U1821" s="35"/>
      <c r="V1821" s="35"/>
      <c r="W1821" s="35"/>
      <c r="X1821" s="35"/>
      <c r="Y1821" s="35"/>
      <c r="Z1821" s="35"/>
      <c r="AA1821" s="35"/>
      <c r="AB1821" s="35"/>
      <c r="AC1821" s="35"/>
      <c r="AD1821" s="35"/>
      <c r="AE1821" s="35"/>
      <c r="AR1821" s="220" t="s">
        <v>209</v>
      </c>
      <c r="AT1821" s="220" t="s">
        <v>205</v>
      </c>
      <c r="AU1821" s="220" t="s">
        <v>82</v>
      </c>
      <c r="AY1821" s="18" t="s">
        <v>203</v>
      </c>
      <c r="BE1821" s="221">
        <f>IF(N1821="základní",J1821,0)</f>
        <v>0</v>
      </c>
      <c r="BF1821" s="221">
        <f>IF(N1821="snížená",J1821,0)</f>
        <v>0</v>
      </c>
      <c r="BG1821" s="221">
        <f>IF(N1821="zákl. přenesená",J1821,0)</f>
        <v>0</v>
      </c>
      <c r="BH1821" s="221">
        <f>IF(N1821="sníž. přenesená",J1821,0)</f>
        <v>0</v>
      </c>
      <c r="BI1821" s="221">
        <f>IF(N1821="nulová",J1821,0)</f>
        <v>0</v>
      </c>
      <c r="BJ1821" s="18" t="s">
        <v>82</v>
      </c>
      <c r="BK1821" s="221">
        <f>ROUND(I1821*H1821,2)</f>
        <v>0</v>
      </c>
      <c r="BL1821" s="18" t="s">
        <v>209</v>
      </c>
      <c r="BM1821" s="220" t="s">
        <v>7240</v>
      </c>
    </row>
    <row r="1822" spans="1:65" s="13" customFormat="1" ht="11.25">
      <c r="B1822" s="222"/>
      <c r="C1822" s="223"/>
      <c r="D1822" s="224" t="s">
        <v>211</v>
      </c>
      <c r="E1822" s="225" t="s">
        <v>1</v>
      </c>
      <c r="F1822" s="226" t="s">
        <v>7146</v>
      </c>
      <c r="G1822" s="223"/>
      <c r="H1822" s="225" t="s">
        <v>1</v>
      </c>
      <c r="I1822" s="227"/>
      <c r="J1822" s="223"/>
      <c r="K1822" s="223"/>
      <c r="L1822" s="228"/>
      <c r="M1822" s="229"/>
      <c r="N1822" s="230"/>
      <c r="O1822" s="230"/>
      <c r="P1822" s="230"/>
      <c r="Q1822" s="230"/>
      <c r="R1822" s="230"/>
      <c r="S1822" s="230"/>
      <c r="T1822" s="231"/>
      <c r="AT1822" s="232" t="s">
        <v>211</v>
      </c>
      <c r="AU1822" s="232" t="s">
        <v>82</v>
      </c>
      <c r="AV1822" s="13" t="s">
        <v>82</v>
      </c>
      <c r="AW1822" s="13" t="s">
        <v>31</v>
      </c>
      <c r="AX1822" s="13" t="s">
        <v>75</v>
      </c>
      <c r="AY1822" s="232" t="s">
        <v>203</v>
      </c>
    </row>
    <row r="1823" spans="1:65" s="14" customFormat="1" ht="11.25">
      <c r="B1823" s="233"/>
      <c r="C1823" s="234"/>
      <c r="D1823" s="224" t="s">
        <v>211</v>
      </c>
      <c r="E1823" s="235" t="s">
        <v>1</v>
      </c>
      <c r="F1823" s="236" t="s">
        <v>2245</v>
      </c>
      <c r="G1823" s="234"/>
      <c r="H1823" s="237">
        <v>74</v>
      </c>
      <c r="I1823" s="238"/>
      <c r="J1823" s="234"/>
      <c r="K1823" s="234"/>
      <c r="L1823" s="239"/>
      <c r="M1823" s="240"/>
      <c r="N1823" s="241"/>
      <c r="O1823" s="241"/>
      <c r="P1823" s="241"/>
      <c r="Q1823" s="241"/>
      <c r="R1823" s="241"/>
      <c r="S1823" s="241"/>
      <c r="T1823" s="242"/>
      <c r="AT1823" s="243" t="s">
        <v>211</v>
      </c>
      <c r="AU1823" s="243" t="s">
        <v>82</v>
      </c>
      <c r="AV1823" s="14" t="s">
        <v>84</v>
      </c>
      <c r="AW1823" s="14" t="s">
        <v>31</v>
      </c>
      <c r="AX1823" s="14" t="s">
        <v>75</v>
      </c>
      <c r="AY1823" s="243" t="s">
        <v>203</v>
      </c>
    </row>
    <row r="1824" spans="1:65" s="15" customFormat="1" ht="11.25">
      <c r="B1824" s="261"/>
      <c r="C1824" s="262"/>
      <c r="D1824" s="224" t="s">
        <v>211</v>
      </c>
      <c r="E1824" s="263" t="s">
        <v>1</v>
      </c>
      <c r="F1824" s="264" t="s">
        <v>5614</v>
      </c>
      <c r="G1824" s="262"/>
      <c r="H1824" s="265">
        <v>74</v>
      </c>
      <c r="I1824" s="266"/>
      <c r="J1824" s="262"/>
      <c r="K1824" s="262"/>
      <c r="L1824" s="267"/>
      <c r="M1824" s="268"/>
      <c r="N1824" s="269"/>
      <c r="O1824" s="269"/>
      <c r="P1824" s="269"/>
      <c r="Q1824" s="269"/>
      <c r="R1824" s="269"/>
      <c r="S1824" s="269"/>
      <c r="T1824" s="270"/>
      <c r="AT1824" s="271" t="s">
        <v>211</v>
      </c>
      <c r="AU1824" s="271" t="s">
        <v>82</v>
      </c>
      <c r="AV1824" s="15" t="s">
        <v>209</v>
      </c>
      <c r="AW1824" s="15" t="s">
        <v>31</v>
      </c>
      <c r="AX1824" s="15" t="s">
        <v>82</v>
      </c>
      <c r="AY1824" s="271" t="s">
        <v>203</v>
      </c>
    </row>
    <row r="1825" spans="1:65" s="2" customFormat="1" ht="33" customHeight="1">
      <c r="A1825" s="35"/>
      <c r="B1825" s="36"/>
      <c r="C1825" s="209" t="s">
        <v>4493</v>
      </c>
      <c r="D1825" s="209" t="s">
        <v>205</v>
      </c>
      <c r="E1825" s="210" t="s">
        <v>7241</v>
      </c>
      <c r="F1825" s="211" t="s">
        <v>6806</v>
      </c>
      <c r="G1825" s="212" t="s">
        <v>828</v>
      </c>
      <c r="H1825" s="213">
        <v>65</v>
      </c>
      <c r="I1825" s="214"/>
      <c r="J1825" s="215">
        <f>ROUND(I1825*H1825,2)</f>
        <v>0</v>
      </c>
      <c r="K1825" s="211" t="s">
        <v>1</v>
      </c>
      <c r="L1825" s="40"/>
      <c r="M1825" s="216" t="s">
        <v>1</v>
      </c>
      <c r="N1825" s="217" t="s">
        <v>40</v>
      </c>
      <c r="O1825" s="72"/>
      <c r="P1825" s="218">
        <f>O1825*H1825</f>
        <v>0</v>
      </c>
      <c r="Q1825" s="218">
        <v>0</v>
      </c>
      <c r="R1825" s="218">
        <f>Q1825*H1825</f>
        <v>0</v>
      </c>
      <c r="S1825" s="218">
        <v>0</v>
      </c>
      <c r="T1825" s="219">
        <f>S1825*H1825</f>
        <v>0</v>
      </c>
      <c r="U1825" s="35"/>
      <c r="V1825" s="35"/>
      <c r="W1825" s="35"/>
      <c r="X1825" s="35"/>
      <c r="Y1825" s="35"/>
      <c r="Z1825" s="35"/>
      <c r="AA1825" s="35"/>
      <c r="AB1825" s="35"/>
      <c r="AC1825" s="35"/>
      <c r="AD1825" s="35"/>
      <c r="AE1825" s="35"/>
      <c r="AR1825" s="220" t="s">
        <v>209</v>
      </c>
      <c r="AT1825" s="220" t="s">
        <v>205</v>
      </c>
      <c r="AU1825" s="220" t="s">
        <v>82</v>
      </c>
      <c r="AY1825" s="18" t="s">
        <v>203</v>
      </c>
      <c r="BE1825" s="221">
        <f>IF(N1825="základní",J1825,0)</f>
        <v>0</v>
      </c>
      <c r="BF1825" s="221">
        <f>IF(N1825="snížená",J1825,0)</f>
        <v>0</v>
      </c>
      <c r="BG1825" s="221">
        <f>IF(N1825="zákl. přenesená",J1825,0)</f>
        <v>0</v>
      </c>
      <c r="BH1825" s="221">
        <f>IF(N1825="sníž. přenesená",J1825,0)</f>
        <v>0</v>
      </c>
      <c r="BI1825" s="221">
        <f>IF(N1825="nulová",J1825,0)</f>
        <v>0</v>
      </c>
      <c r="BJ1825" s="18" t="s">
        <v>82</v>
      </c>
      <c r="BK1825" s="221">
        <f>ROUND(I1825*H1825,2)</f>
        <v>0</v>
      </c>
      <c r="BL1825" s="18" t="s">
        <v>209</v>
      </c>
      <c r="BM1825" s="220" t="s">
        <v>7242</v>
      </c>
    </row>
    <row r="1826" spans="1:65" s="13" customFormat="1" ht="11.25">
      <c r="B1826" s="222"/>
      <c r="C1826" s="223"/>
      <c r="D1826" s="224" t="s">
        <v>211</v>
      </c>
      <c r="E1826" s="225" t="s">
        <v>1</v>
      </c>
      <c r="F1826" s="226" t="s">
        <v>7146</v>
      </c>
      <c r="G1826" s="223"/>
      <c r="H1826" s="225" t="s">
        <v>1</v>
      </c>
      <c r="I1826" s="227"/>
      <c r="J1826" s="223"/>
      <c r="K1826" s="223"/>
      <c r="L1826" s="228"/>
      <c r="M1826" s="229"/>
      <c r="N1826" s="230"/>
      <c r="O1826" s="230"/>
      <c r="P1826" s="230"/>
      <c r="Q1826" s="230"/>
      <c r="R1826" s="230"/>
      <c r="S1826" s="230"/>
      <c r="T1826" s="231"/>
      <c r="AT1826" s="232" t="s">
        <v>211</v>
      </c>
      <c r="AU1826" s="232" t="s">
        <v>82</v>
      </c>
      <c r="AV1826" s="13" t="s">
        <v>82</v>
      </c>
      <c r="AW1826" s="13" t="s">
        <v>31</v>
      </c>
      <c r="AX1826" s="13" t="s">
        <v>75</v>
      </c>
      <c r="AY1826" s="232" t="s">
        <v>203</v>
      </c>
    </row>
    <row r="1827" spans="1:65" s="14" customFormat="1" ht="11.25">
      <c r="B1827" s="233"/>
      <c r="C1827" s="234"/>
      <c r="D1827" s="224" t="s">
        <v>211</v>
      </c>
      <c r="E1827" s="235" t="s">
        <v>1</v>
      </c>
      <c r="F1827" s="236" t="s">
        <v>2290</v>
      </c>
      <c r="G1827" s="234"/>
      <c r="H1827" s="237">
        <v>65</v>
      </c>
      <c r="I1827" s="238"/>
      <c r="J1827" s="234"/>
      <c r="K1827" s="234"/>
      <c r="L1827" s="239"/>
      <c r="M1827" s="240"/>
      <c r="N1827" s="241"/>
      <c r="O1827" s="241"/>
      <c r="P1827" s="241"/>
      <c r="Q1827" s="241"/>
      <c r="R1827" s="241"/>
      <c r="S1827" s="241"/>
      <c r="T1827" s="242"/>
      <c r="AT1827" s="243" t="s">
        <v>211</v>
      </c>
      <c r="AU1827" s="243" t="s">
        <v>82</v>
      </c>
      <c r="AV1827" s="14" t="s">
        <v>84</v>
      </c>
      <c r="AW1827" s="14" t="s">
        <v>31</v>
      </c>
      <c r="AX1827" s="14" t="s">
        <v>75</v>
      </c>
      <c r="AY1827" s="243" t="s">
        <v>203</v>
      </c>
    </row>
    <row r="1828" spans="1:65" s="15" customFormat="1" ht="11.25">
      <c r="B1828" s="261"/>
      <c r="C1828" s="262"/>
      <c r="D1828" s="224" t="s">
        <v>211</v>
      </c>
      <c r="E1828" s="263" t="s">
        <v>1</v>
      </c>
      <c r="F1828" s="264" t="s">
        <v>5614</v>
      </c>
      <c r="G1828" s="262"/>
      <c r="H1828" s="265">
        <v>65</v>
      </c>
      <c r="I1828" s="266"/>
      <c r="J1828" s="262"/>
      <c r="K1828" s="262"/>
      <c r="L1828" s="267"/>
      <c r="M1828" s="268"/>
      <c r="N1828" s="269"/>
      <c r="O1828" s="269"/>
      <c r="P1828" s="269"/>
      <c r="Q1828" s="269"/>
      <c r="R1828" s="269"/>
      <c r="S1828" s="269"/>
      <c r="T1828" s="270"/>
      <c r="AT1828" s="271" t="s">
        <v>211</v>
      </c>
      <c r="AU1828" s="271" t="s">
        <v>82</v>
      </c>
      <c r="AV1828" s="15" t="s">
        <v>209</v>
      </c>
      <c r="AW1828" s="15" t="s">
        <v>31</v>
      </c>
      <c r="AX1828" s="15" t="s">
        <v>82</v>
      </c>
      <c r="AY1828" s="271" t="s">
        <v>203</v>
      </c>
    </row>
    <row r="1829" spans="1:65" s="2" customFormat="1" ht="33" customHeight="1">
      <c r="A1829" s="35"/>
      <c r="B1829" s="36"/>
      <c r="C1829" s="209" t="s">
        <v>4500</v>
      </c>
      <c r="D1829" s="209" t="s">
        <v>205</v>
      </c>
      <c r="E1829" s="210" t="s">
        <v>7243</v>
      </c>
      <c r="F1829" s="211" t="s">
        <v>6808</v>
      </c>
      <c r="G1829" s="212" t="s">
        <v>828</v>
      </c>
      <c r="H1829" s="213">
        <v>29</v>
      </c>
      <c r="I1829" s="214"/>
      <c r="J1829" s="215">
        <f>ROUND(I1829*H1829,2)</f>
        <v>0</v>
      </c>
      <c r="K1829" s="211" t="s">
        <v>1</v>
      </c>
      <c r="L1829" s="40"/>
      <c r="M1829" s="216" t="s">
        <v>1</v>
      </c>
      <c r="N1829" s="217" t="s">
        <v>40</v>
      </c>
      <c r="O1829" s="72"/>
      <c r="P1829" s="218">
        <f>O1829*H1829</f>
        <v>0</v>
      </c>
      <c r="Q1829" s="218">
        <v>0</v>
      </c>
      <c r="R1829" s="218">
        <f>Q1829*H1829</f>
        <v>0</v>
      </c>
      <c r="S1829" s="218">
        <v>0</v>
      </c>
      <c r="T1829" s="219">
        <f>S1829*H1829</f>
        <v>0</v>
      </c>
      <c r="U1829" s="35"/>
      <c r="V1829" s="35"/>
      <c r="W1829" s="35"/>
      <c r="X1829" s="35"/>
      <c r="Y1829" s="35"/>
      <c r="Z1829" s="35"/>
      <c r="AA1829" s="35"/>
      <c r="AB1829" s="35"/>
      <c r="AC1829" s="35"/>
      <c r="AD1829" s="35"/>
      <c r="AE1829" s="35"/>
      <c r="AR1829" s="220" t="s">
        <v>209</v>
      </c>
      <c r="AT1829" s="220" t="s">
        <v>205</v>
      </c>
      <c r="AU1829" s="220" t="s">
        <v>82</v>
      </c>
      <c r="AY1829" s="18" t="s">
        <v>203</v>
      </c>
      <c r="BE1829" s="221">
        <f>IF(N1829="základní",J1829,0)</f>
        <v>0</v>
      </c>
      <c r="BF1829" s="221">
        <f>IF(N1829="snížená",J1829,0)</f>
        <v>0</v>
      </c>
      <c r="BG1829" s="221">
        <f>IF(N1829="zákl. přenesená",J1829,0)</f>
        <v>0</v>
      </c>
      <c r="BH1829" s="221">
        <f>IF(N1829="sníž. přenesená",J1829,0)</f>
        <v>0</v>
      </c>
      <c r="BI1829" s="221">
        <f>IF(N1829="nulová",J1829,0)</f>
        <v>0</v>
      </c>
      <c r="BJ1829" s="18" t="s">
        <v>82</v>
      </c>
      <c r="BK1829" s="221">
        <f>ROUND(I1829*H1829,2)</f>
        <v>0</v>
      </c>
      <c r="BL1829" s="18" t="s">
        <v>209</v>
      </c>
      <c r="BM1829" s="220" t="s">
        <v>7244</v>
      </c>
    </row>
    <row r="1830" spans="1:65" s="13" customFormat="1" ht="11.25">
      <c r="B1830" s="222"/>
      <c r="C1830" s="223"/>
      <c r="D1830" s="224" t="s">
        <v>211</v>
      </c>
      <c r="E1830" s="225" t="s">
        <v>1</v>
      </c>
      <c r="F1830" s="226" t="s">
        <v>7146</v>
      </c>
      <c r="G1830" s="223"/>
      <c r="H1830" s="225" t="s">
        <v>1</v>
      </c>
      <c r="I1830" s="227"/>
      <c r="J1830" s="223"/>
      <c r="K1830" s="223"/>
      <c r="L1830" s="228"/>
      <c r="M1830" s="229"/>
      <c r="N1830" s="230"/>
      <c r="O1830" s="230"/>
      <c r="P1830" s="230"/>
      <c r="Q1830" s="230"/>
      <c r="R1830" s="230"/>
      <c r="S1830" s="230"/>
      <c r="T1830" s="231"/>
      <c r="AT1830" s="232" t="s">
        <v>211</v>
      </c>
      <c r="AU1830" s="232" t="s">
        <v>82</v>
      </c>
      <c r="AV1830" s="13" t="s">
        <v>82</v>
      </c>
      <c r="AW1830" s="13" t="s">
        <v>31</v>
      </c>
      <c r="AX1830" s="13" t="s">
        <v>75</v>
      </c>
      <c r="AY1830" s="232" t="s">
        <v>203</v>
      </c>
    </row>
    <row r="1831" spans="1:65" s="14" customFormat="1" ht="11.25">
      <c r="B1831" s="233"/>
      <c r="C1831" s="234"/>
      <c r="D1831" s="224" t="s">
        <v>211</v>
      </c>
      <c r="E1831" s="235" t="s">
        <v>1</v>
      </c>
      <c r="F1831" s="236" t="s">
        <v>1337</v>
      </c>
      <c r="G1831" s="234"/>
      <c r="H1831" s="237">
        <v>29</v>
      </c>
      <c r="I1831" s="238"/>
      <c r="J1831" s="234"/>
      <c r="K1831" s="234"/>
      <c r="L1831" s="239"/>
      <c r="M1831" s="240"/>
      <c r="N1831" s="241"/>
      <c r="O1831" s="241"/>
      <c r="P1831" s="241"/>
      <c r="Q1831" s="241"/>
      <c r="R1831" s="241"/>
      <c r="S1831" s="241"/>
      <c r="T1831" s="242"/>
      <c r="AT1831" s="243" t="s">
        <v>211</v>
      </c>
      <c r="AU1831" s="243" t="s">
        <v>82</v>
      </c>
      <c r="AV1831" s="14" t="s">
        <v>84</v>
      </c>
      <c r="AW1831" s="14" t="s">
        <v>31</v>
      </c>
      <c r="AX1831" s="14" t="s">
        <v>75</v>
      </c>
      <c r="AY1831" s="243" t="s">
        <v>203</v>
      </c>
    </row>
    <row r="1832" spans="1:65" s="15" customFormat="1" ht="11.25">
      <c r="B1832" s="261"/>
      <c r="C1832" s="262"/>
      <c r="D1832" s="224" t="s">
        <v>211</v>
      </c>
      <c r="E1832" s="263" t="s">
        <v>1</v>
      </c>
      <c r="F1832" s="264" t="s">
        <v>5614</v>
      </c>
      <c r="G1832" s="262"/>
      <c r="H1832" s="265">
        <v>29</v>
      </c>
      <c r="I1832" s="266"/>
      <c r="J1832" s="262"/>
      <c r="K1832" s="262"/>
      <c r="L1832" s="267"/>
      <c r="M1832" s="268"/>
      <c r="N1832" s="269"/>
      <c r="O1832" s="269"/>
      <c r="P1832" s="269"/>
      <c r="Q1832" s="269"/>
      <c r="R1832" s="269"/>
      <c r="S1832" s="269"/>
      <c r="T1832" s="270"/>
      <c r="AT1832" s="271" t="s">
        <v>211</v>
      </c>
      <c r="AU1832" s="271" t="s">
        <v>82</v>
      </c>
      <c r="AV1832" s="15" t="s">
        <v>209</v>
      </c>
      <c r="AW1832" s="15" t="s">
        <v>31</v>
      </c>
      <c r="AX1832" s="15" t="s">
        <v>82</v>
      </c>
      <c r="AY1832" s="271" t="s">
        <v>203</v>
      </c>
    </row>
    <row r="1833" spans="1:65" s="2" customFormat="1" ht="33" customHeight="1">
      <c r="A1833" s="35"/>
      <c r="B1833" s="36"/>
      <c r="C1833" s="209" t="s">
        <v>4597</v>
      </c>
      <c r="D1833" s="209" t="s">
        <v>205</v>
      </c>
      <c r="E1833" s="210" t="s">
        <v>7245</v>
      </c>
      <c r="F1833" s="211" t="s">
        <v>6810</v>
      </c>
      <c r="G1833" s="212" t="s">
        <v>828</v>
      </c>
      <c r="H1833" s="213">
        <v>44</v>
      </c>
      <c r="I1833" s="214"/>
      <c r="J1833" s="215">
        <f>ROUND(I1833*H1833,2)</f>
        <v>0</v>
      </c>
      <c r="K1833" s="211" t="s">
        <v>1</v>
      </c>
      <c r="L1833" s="40"/>
      <c r="M1833" s="216" t="s">
        <v>1</v>
      </c>
      <c r="N1833" s="217" t="s">
        <v>40</v>
      </c>
      <c r="O1833" s="72"/>
      <c r="P1833" s="218">
        <f>O1833*H1833</f>
        <v>0</v>
      </c>
      <c r="Q1833" s="218">
        <v>0</v>
      </c>
      <c r="R1833" s="218">
        <f>Q1833*H1833</f>
        <v>0</v>
      </c>
      <c r="S1833" s="218">
        <v>0</v>
      </c>
      <c r="T1833" s="219">
        <f>S1833*H1833</f>
        <v>0</v>
      </c>
      <c r="U1833" s="35"/>
      <c r="V1833" s="35"/>
      <c r="W1833" s="35"/>
      <c r="X1833" s="35"/>
      <c r="Y1833" s="35"/>
      <c r="Z1833" s="35"/>
      <c r="AA1833" s="35"/>
      <c r="AB1833" s="35"/>
      <c r="AC1833" s="35"/>
      <c r="AD1833" s="35"/>
      <c r="AE1833" s="35"/>
      <c r="AR1833" s="220" t="s">
        <v>209</v>
      </c>
      <c r="AT1833" s="220" t="s">
        <v>205</v>
      </c>
      <c r="AU1833" s="220" t="s">
        <v>82</v>
      </c>
      <c r="AY1833" s="18" t="s">
        <v>203</v>
      </c>
      <c r="BE1833" s="221">
        <f>IF(N1833="základní",J1833,0)</f>
        <v>0</v>
      </c>
      <c r="BF1833" s="221">
        <f>IF(N1833="snížená",J1833,0)</f>
        <v>0</v>
      </c>
      <c r="BG1833" s="221">
        <f>IF(N1833="zákl. přenesená",J1833,0)</f>
        <v>0</v>
      </c>
      <c r="BH1833" s="221">
        <f>IF(N1833="sníž. přenesená",J1833,0)</f>
        <v>0</v>
      </c>
      <c r="BI1833" s="221">
        <f>IF(N1833="nulová",J1833,0)</f>
        <v>0</v>
      </c>
      <c r="BJ1833" s="18" t="s">
        <v>82</v>
      </c>
      <c r="BK1833" s="221">
        <f>ROUND(I1833*H1833,2)</f>
        <v>0</v>
      </c>
      <c r="BL1833" s="18" t="s">
        <v>209</v>
      </c>
      <c r="BM1833" s="220" t="s">
        <v>7246</v>
      </c>
    </row>
    <row r="1834" spans="1:65" s="13" customFormat="1" ht="11.25">
      <c r="B1834" s="222"/>
      <c r="C1834" s="223"/>
      <c r="D1834" s="224" t="s">
        <v>211</v>
      </c>
      <c r="E1834" s="225" t="s">
        <v>1</v>
      </c>
      <c r="F1834" s="226" t="s">
        <v>7146</v>
      </c>
      <c r="G1834" s="223"/>
      <c r="H1834" s="225" t="s">
        <v>1</v>
      </c>
      <c r="I1834" s="227"/>
      <c r="J1834" s="223"/>
      <c r="K1834" s="223"/>
      <c r="L1834" s="228"/>
      <c r="M1834" s="229"/>
      <c r="N1834" s="230"/>
      <c r="O1834" s="230"/>
      <c r="P1834" s="230"/>
      <c r="Q1834" s="230"/>
      <c r="R1834" s="230"/>
      <c r="S1834" s="230"/>
      <c r="T1834" s="231"/>
      <c r="AT1834" s="232" t="s">
        <v>211</v>
      </c>
      <c r="AU1834" s="232" t="s">
        <v>82</v>
      </c>
      <c r="AV1834" s="13" t="s">
        <v>82</v>
      </c>
      <c r="AW1834" s="13" t="s">
        <v>31</v>
      </c>
      <c r="AX1834" s="13" t="s">
        <v>75</v>
      </c>
      <c r="AY1834" s="232" t="s">
        <v>203</v>
      </c>
    </row>
    <row r="1835" spans="1:65" s="14" customFormat="1" ht="11.25">
      <c r="B1835" s="233"/>
      <c r="C1835" s="234"/>
      <c r="D1835" s="224" t="s">
        <v>211</v>
      </c>
      <c r="E1835" s="235" t="s">
        <v>1</v>
      </c>
      <c r="F1835" s="236" t="s">
        <v>1845</v>
      </c>
      <c r="G1835" s="234"/>
      <c r="H1835" s="237">
        <v>44</v>
      </c>
      <c r="I1835" s="238"/>
      <c r="J1835" s="234"/>
      <c r="K1835" s="234"/>
      <c r="L1835" s="239"/>
      <c r="M1835" s="240"/>
      <c r="N1835" s="241"/>
      <c r="O1835" s="241"/>
      <c r="P1835" s="241"/>
      <c r="Q1835" s="241"/>
      <c r="R1835" s="241"/>
      <c r="S1835" s="241"/>
      <c r="T1835" s="242"/>
      <c r="AT1835" s="243" t="s">
        <v>211</v>
      </c>
      <c r="AU1835" s="243" t="s">
        <v>82</v>
      </c>
      <c r="AV1835" s="14" t="s">
        <v>84</v>
      </c>
      <c r="AW1835" s="14" t="s">
        <v>31</v>
      </c>
      <c r="AX1835" s="14" t="s">
        <v>75</v>
      </c>
      <c r="AY1835" s="243" t="s">
        <v>203</v>
      </c>
    </row>
    <row r="1836" spans="1:65" s="15" customFormat="1" ht="11.25">
      <c r="B1836" s="261"/>
      <c r="C1836" s="262"/>
      <c r="D1836" s="224" t="s">
        <v>211</v>
      </c>
      <c r="E1836" s="263" t="s">
        <v>1</v>
      </c>
      <c r="F1836" s="264" t="s">
        <v>5614</v>
      </c>
      <c r="G1836" s="262"/>
      <c r="H1836" s="265">
        <v>44</v>
      </c>
      <c r="I1836" s="266"/>
      <c r="J1836" s="262"/>
      <c r="K1836" s="262"/>
      <c r="L1836" s="267"/>
      <c r="M1836" s="268"/>
      <c r="N1836" s="269"/>
      <c r="O1836" s="269"/>
      <c r="P1836" s="269"/>
      <c r="Q1836" s="269"/>
      <c r="R1836" s="269"/>
      <c r="S1836" s="269"/>
      <c r="T1836" s="270"/>
      <c r="AT1836" s="271" t="s">
        <v>211</v>
      </c>
      <c r="AU1836" s="271" t="s">
        <v>82</v>
      </c>
      <c r="AV1836" s="15" t="s">
        <v>209</v>
      </c>
      <c r="AW1836" s="15" t="s">
        <v>31</v>
      </c>
      <c r="AX1836" s="15" t="s">
        <v>82</v>
      </c>
      <c r="AY1836" s="271" t="s">
        <v>203</v>
      </c>
    </row>
    <row r="1837" spans="1:65" s="2" customFormat="1" ht="33" customHeight="1">
      <c r="A1837" s="35"/>
      <c r="B1837" s="36"/>
      <c r="C1837" s="209" t="s">
        <v>4609</v>
      </c>
      <c r="D1837" s="209" t="s">
        <v>205</v>
      </c>
      <c r="E1837" s="210" t="s">
        <v>7247</v>
      </c>
      <c r="F1837" s="211" t="s">
        <v>6812</v>
      </c>
      <c r="G1837" s="212" t="s">
        <v>828</v>
      </c>
      <c r="H1837" s="213">
        <v>8</v>
      </c>
      <c r="I1837" s="214"/>
      <c r="J1837" s="215">
        <f>ROUND(I1837*H1837,2)</f>
        <v>0</v>
      </c>
      <c r="K1837" s="211" t="s">
        <v>1</v>
      </c>
      <c r="L1837" s="40"/>
      <c r="M1837" s="216" t="s">
        <v>1</v>
      </c>
      <c r="N1837" s="217" t="s">
        <v>40</v>
      </c>
      <c r="O1837" s="72"/>
      <c r="P1837" s="218">
        <f>O1837*H1837</f>
        <v>0</v>
      </c>
      <c r="Q1837" s="218">
        <v>0</v>
      </c>
      <c r="R1837" s="218">
        <f>Q1837*H1837</f>
        <v>0</v>
      </c>
      <c r="S1837" s="218">
        <v>0</v>
      </c>
      <c r="T1837" s="219">
        <f>S1837*H1837</f>
        <v>0</v>
      </c>
      <c r="U1837" s="35"/>
      <c r="V1837" s="35"/>
      <c r="W1837" s="35"/>
      <c r="X1837" s="35"/>
      <c r="Y1837" s="35"/>
      <c r="Z1837" s="35"/>
      <c r="AA1837" s="35"/>
      <c r="AB1837" s="35"/>
      <c r="AC1837" s="35"/>
      <c r="AD1837" s="35"/>
      <c r="AE1837" s="35"/>
      <c r="AR1837" s="220" t="s">
        <v>209</v>
      </c>
      <c r="AT1837" s="220" t="s">
        <v>205</v>
      </c>
      <c r="AU1837" s="220" t="s">
        <v>82</v>
      </c>
      <c r="AY1837" s="18" t="s">
        <v>203</v>
      </c>
      <c r="BE1837" s="221">
        <f>IF(N1837="základní",J1837,0)</f>
        <v>0</v>
      </c>
      <c r="BF1837" s="221">
        <f>IF(N1837="snížená",J1837,0)</f>
        <v>0</v>
      </c>
      <c r="BG1837" s="221">
        <f>IF(N1837="zákl. přenesená",J1837,0)</f>
        <v>0</v>
      </c>
      <c r="BH1837" s="221">
        <f>IF(N1837="sníž. přenesená",J1837,0)</f>
        <v>0</v>
      </c>
      <c r="BI1837" s="221">
        <f>IF(N1837="nulová",J1837,0)</f>
        <v>0</v>
      </c>
      <c r="BJ1837" s="18" t="s">
        <v>82</v>
      </c>
      <c r="BK1837" s="221">
        <f>ROUND(I1837*H1837,2)</f>
        <v>0</v>
      </c>
      <c r="BL1837" s="18" t="s">
        <v>209</v>
      </c>
      <c r="BM1837" s="220" t="s">
        <v>7248</v>
      </c>
    </row>
    <row r="1838" spans="1:65" s="13" customFormat="1" ht="11.25">
      <c r="B1838" s="222"/>
      <c r="C1838" s="223"/>
      <c r="D1838" s="224" t="s">
        <v>211</v>
      </c>
      <c r="E1838" s="225" t="s">
        <v>1</v>
      </c>
      <c r="F1838" s="226" t="s">
        <v>7146</v>
      </c>
      <c r="G1838" s="223"/>
      <c r="H1838" s="225" t="s">
        <v>1</v>
      </c>
      <c r="I1838" s="227"/>
      <c r="J1838" s="223"/>
      <c r="K1838" s="223"/>
      <c r="L1838" s="228"/>
      <c r="M1838" s="229"/>
      <c r="N1838" s="230"/>
      <c r="O1838" s="230"/>
      <c r="P1838" s="230"/>
      <c r="Q1838" s="230"/>
      <c r="R1838" s="230"/>
      <c r="S1838" s="230"/>
      <c r="T1838" s="231"/>
      <c r="AT1838" s="232" t="s">
        <v>211</v>
      </c>
      <c r="AU1838" s="232" t="s">
        <v>82</v>
      </c>
      <c r="AV1838" s="13" t="s">
        <v>82</v>
      </c>
      <c r="AW1838" s="13" t="s">
        <v>31</v>
      </c>
      <c r="AX1838" s="13" t="s">
        <v>75</v>
      </c>
      <c r="AY1838" s="232" t="s">
        <v>203</v>
      </c>
    </row>
    <row r="1839" spans="1:65" s="14" customFormat="1" ht="11.25">
      <c r="B1839" s="233"/>
      <c r="C1839" s="234"/>
      <c r="D1839" s="224" t="s">
        <v>211</v>
      </c>
      <c r="E1839" s="235" t="s">
        <v>1</v>
      </c>
      <c r="F1839" s="236" t="s">
        <v>361</v>
      </c>
      <c r="G1839" s="234"/>
      <c r="H1839" s="237">
        <v>8</v>
      </c>
      <c r="I1839" s="238"/>
      <c r="J1839" s="234"/>
      <c r="K1839" s="234"/>
      <c r="L1839" s="239"/>
      <c r="M1839" s="240"/>
      <c r="N1839" s="241"/>
      <c r="O1839" s="241"/>
      <c r="P1839" s="241"/>
      <c r="Q1839" s="241"/>
      <c r="R1839" s="241"/>
      <c r="S1839" s="241"/>
      <c r="T1839" s="242"/>
      <c r="AT1839" s="243" t="s">
        <v>211</v>
      </c>
      <c r="AU1839" s="243" t="s">
        <v>82</v>
      </c>
      <c r="AV1839" s="14" t="s">
        <v>84</v>
      </c>
      <c r="AW1839" s="14" t="s">
        <v>31</v>
      </c>
      <c r="AX1839" s="14" t="s">
        <v>75</v>
      </c>
      <c r="AY1839" s="243" t="s">
        <v>203</v>
      </c>
    </row>
    <row r="1840" spans="1:65" s="15" customFormat="1" ht="11.25">
      <c r="B1840" s="261"/>
      <c r="C1840" s="262"/>
      <c r="D1840" s="224" t="s">
        <v>211</v>
      </c>
      <c r="E1840" s="263" t="s">
        <v>1</v>
      </c>
      <c r="F1840" s="264" t="s">
        <v>5614</v>
      </c>
      <c r="G1840" s="262"/>
      <c r="H1840" s="265">
        <v>8</v>
      </c>
      <c r="I1840" s="266"/>
      <c r="J1840" s="262"/>
      <c r="K1840" s="262"/>
      <c r="L1840" s="267"/>
      <c r="M1840" s="268"/>
      <c r="N1840" s="269"/>
      <c r="O1840" s="269"/>
      <c r="P1840" s="269"/>
      <c r="Q1840" s="269"/>
      <c r="R1840" s="269"/>
      <c r="S1840" s="269"/>
      <c r="T1840" s="270"/>
      <c r="AT1840" s="271" t="s">
        <v>211</v>
      </c>
      <c r="AU1840" s="271" t="s">
        <v>82</v>
      </c>
      <c r="AV1840" s="15" t="s">
        <v>209</v>
      </c>
      <c r="AW1840" s="15" t="s">
        <v>31</v>
      </c>
      <c r="AX1840" s="15" t="s">
        <v>82</v>
      </c>
      <c r="AY1840" s="271" t="s">
        <v>203</v>
      </c>
    </row>
    <row r="1841" spans="1:65" s="2" customFormat="1" ht="33" customHeight="1">
      <c r="A1841" s="35"/>
      <c r="B1841" s="36"/>
      <c r="C1841" s="209" t="s">
        <v>4616</v>
      </c>
      <c r="D1841" s="209" t="s">
        <v>205</v>
      </c>
      <c r="E1841" s="210" t="s">
        <v>7249</v>
      </c>
      <c r="F1841" s="211" t="s">
        <v>6814</v>
      </c>
      <c r="G1841" s="212" t="s">
        <v>828</v>
      </c>
      <c r="H1841" s="213">
        <v>11</v>
      </c>
      <c r="I1841" s="214"/>
      <c r="J1841" s="215">
        <f>ROUND(I1841*H1841,2)</f>
        <v>0</v>
      </c>
      <c r="K1841" s="211" t="s">
        <v>1</v>
      </c>
      <c r="L1841" s="40"/>
      <c r="M1841" s="216" t="s">
        <v>1</v>
      </c>
      <c r="N1841" s="217" t="s">
        <v>40</v>
      </c>
      <c r="O1841" s="72"/>
      <c r="P1841" s="218">
        <f>O1841*H1841</f>
        <v>0</v>
      </c>
      <c r="Q1841" s="218">
        <v>0</v>
      </c>
      <c r="R1841" s="218">
        <f>Q1841*H1841</f>
        <v>0</v>
      </c>
      <c r="S1841" s="218">
        <v>0</v>
      </c>
      <c r="T1841" s="219">
        <f>S1841*H1841</f>
        <v>0</v>
      </c>
      <c r="U1841" s="35"/>
      <c r="V1841" s="35"/>
      <c r="W1841" s="35"/>
      <c r="X1841" s="35"/>
      <c r="Y1841" s="35"/>
      <c r="Z1841" s="35"/>
      <c r="AA1841" s="35"/>
      <c r="AB1841" s="35"/>
      <c r="AC1841" s="35"/>
      <c r="AD1841" s="35"/>
      <c r="AE1841" s="35"/>
      <c r="AR1841" s="220" t="s">
        <v>209</v>
      </c>
      <c r="AT1841" s="220" t="s">
        <v>205</v>
      </c>
      <c r="AU1841" s="220" t="s">
        <v>82</v>
      </c>
      <c r="AY1841" s="18" t="s">
        <v>203</v>
      </c>
      <c r="BE1841" s="221">
        <f>IF(N1841="základní",J1841,0)</f>
        <v>0</v>
      </c>
      <c r="BF1841" s="221">
        <f>IF(N1841="snížená",J1841,0)</f>
        <v>0</v>
      </c>
      <c r="BG1841" s="221">
        <f>IF(N1841="zákl. přenesená",J1841,0)</f>
        <v>0</v>
      </c>
      <c r="BH1841" s="221">
        <f>IF(N1841="sníž. přenesená",J1841,0)</f>
        <v>0</v>
      </c>
      <c r="BI1841" s="221">
        <f>IF(N1841="nulová",J1841,0)</f>
        <v>0</v>
      </c>
      <c r="BJ1841" s="18" t="s">
        <v>82</v>
      </c>
      <c r="BK1841" s="221">
        <f>ROUND(I1841*H1841,2)</f>
        <v>0</v>
      </c>
      <c r="BL1841" s="18" t="s">
        <v>209</v>
      </c>
      <c r="BM1841" s="220" t="s">
        <v>7250</v>
      </c>
    </row>
    <row r="1842" spans="1:65" s="13" customFormat="1" ht="11.25">
      <c r="B1842" s="222"/>
      <c r="C1842" s="223"/>
      <c r="D1842" s="224" t="s">
        <v>211</v>
      </c>
      <c r="E1842" s="225" t="s">
        <v>1</v>
      </c>
      <c r="F1842" s="226" t="s">
        <v>7146</v>
      </c>
      <c r="G1842" s="223"/>
      <c r="H1842" s="225" t="s">
        <v>1</v>
      </c>
      <c r="I1842" s="227"/>
      <c r="J1842" s="223"/>
      <c r="K1842" s="223"/>
      <c r="L1842" s="228"/>
      <c r="M1842" s="229"/>
      <c r="N1842" s="230"/>
      <c r="O1842" s="230"/>
      <c r="P1842" s="230"/>
      <c r="Q1842" s="230"/>
      <c r="R1842" s="230"/>
      <c r="S1842" s="230"/>
      <c r="T1842" s="231"/>
      <c r="AT1842" s="232" t="s">
        <v>211</v>
      </c>
      <c r="AU1842" s="232" t="s">
        <v>82</v>
      </c>
      <c r="AV1842" s="13" t="s">
        <v>82</v>
      </c>
      <c r="AW1842" s="13" t="s">
        <v>31</v>
      </c>
      <c r="AX1842" s="13" t="s">
        <v>75</v>
      </c>
      <c r="AY1842" s="232" t="s">
        <v>203</v>
      </c>
    </row>
    <row r="1843" spans="1:65" s="14" customFormat="1" ht="11.25">
      <c r="B1843" s="233"/>
      <c r="C1843" s="234"/>
      <c r="D1843" s="224" t="s">
        <v>211</v>
      </c>
      <c r="E1843" s="235" t="s">
        <v>1</v>
      </c>
      <c r="F1843" s="236" t="s">
        <v>382</v>
      </c>
      <c r="G1843" s="234"/>
      <c r="H1843" s="237">
        <v>11</v>
      </c>
      <c r="I1843" s="238"/>
      <c r="J1843" s="234"/>
      <c r="K1843" s="234"/>
      <c r="L1843" s="239"/>
      <c r="M1843" s="240"/>
      <c r="N1843" s="241"/>
      <c r="O1843" s="241"/>
      <c r="P1843" s="241"/>
      <c r="Q1843" s="241"/>
      <c r="R1843" s="241"/>
      <c r="S1843" s="241"/>
      <c r="T1843" s="242"/>
      <c r="AT1843" s="243" t="s">
        <v>211</v>
      </c>
      <c r="AU1843" s="243" t="s">
        <v>82</v>
      </c>
      <c r="AV1843" s="14" t="s">
        <v>84</v>
      </c>
      <c r="AW1843" s="14" t="s">
        <v>31</v>
      </c>
      <c r="AX1843" s="14" t="s">
        <v>75</v>
      </c>
      <c r="AY1843" s="243" t="s">
        <v>203</v>
      </c>
    </row>
    <row r="1844" spans="1:65" s="15" customFormat="1" ht="11.25">
      <c r="B1844" s="261"/>
      <c r="C1844" s="262"/>
      <c r="D1844" s="224" t="s">
        <v>211</v>
      </c>
      <c r="E1844" s="263" t="s">
        <v>1</v>
      </c>
      <c r="F1844" s="264" t="s">
        <v>5614</v>
      </c>
      <c r="G1844" s="262"/>
      <c r="H1844" s="265">
        <v>11</v>
      </c>
      <c r="I1844" s="266"/>
      <c r="J1844" s="262"/>
      <c r="K1844" s="262"/>
      <c r="L1844" s="267"/>
      <c r="M1844" s="268"/>
      <c r="N1844" s="269"/>
      <c r="O1844" s="269"/>
      <c r="P1844" s="269"/>
      <c r="Q1844" s="269"/>
      <c r="R1844" s="269"/>
      <c r="S1844" s="269"/>
      <c r="T1844" s="270"/>
      <c r="AT1844" s="271" t="s">
        <v>211</v>
      </c>
      <c r="AU1844" s="271" t="s">
        <v>82</v>
      </c>
      <c r="AV1844" s="15" t="s">
        <v>209</v>
      </c>
      <c r="AW1844" s="15" t="s">
        <v>31</v>
      </c>
      <c r="AX1844" s="15" t="s">
        <v>82</v>
      </c>
      <c r="AY1844" s="271" t="s">
        <v>203</v>
      </c>
    </row>
    <row r="1845" spans="1:65" s="2" customFormat="1" ht="33" customHeight="1">
      <c r="A1845" s="35"/>
      <c r="B1845" s="36"/>
      <c r="C1845" s="209" t="s">
        <v>4623</v>
      </c>
      <c r="D1845" s="209" t="s">
        <v>205</v>
      </c>
      <c r="E1845" s="210" t="s">
        <v>7251</v>
      </c>
      <c r="F1845" s="211" t="s">
        <v>6818</v>
      </c>
      <c r="G1845" s="212" t="s">
        <v>240</v>
      </c>
      <c r="H1845" s="213">
        <v>193</v>
      </c>
      <c r="I1845" s="214"/>
      <c r="J1845" s="215">
        <f>ROUND(I1845*H1845,2)</f>
        <v>0</v>
      </c>
      <c r="K1845" s="211" t="s">
        <v>1</v>
      </c>
      <c r="L1845" s="40"/>
      <c r="M1845" s="216" t="s">
        <v>1</v>
      </c>
      <c r="N1845" s="217" t="s">
        <v>40</v>
      </c>
      <c r="O1845" s="72"/>
      <c r="P1845" s="218">
        <f>O1845*H1845</f>
        <v>0</v>
      </c>
      <c r="Q1845" s="218">
        <v>0</v>
      </c>
      <c r="R1845" s="218">
        <f>Q1845*H1845</f>
        <v>0</v>
      </c>
      <c r="S1845" s="218">
        <v>0</v>
      </c>
      <c r="T1845" s="219">
        <f>S1845*H1845</f>
        <v>0</v>
      </c>
      <c r="U1845" s="35"/>
      <c r="V1845" s="35"/>
      <c r="W1845" s="35"/>
      <c r="X1845" s="35"/>
      <c r="Y1845" s="35"/>
      <c r="Z1845" s="35"/>
      <c r="AA1845" s="35"/>
      <c r="AB1845" s="35"/>
      <c r="AC1845" s="35"/>
      <c r="AD1845" s="35"/>
      <c r="AE1845" s="35"/>
      <c r="AR1845" s="220" t="s">
        <v>209</v>
      </c>
      <c r="AT1845" s="220" t="s">
        <v>205</v>
      </c>
      <c r="AU1845" s="220" t="s">
        <v>82</v>
      </c>
      <c r="AY1845" s="18" t="s">
        <v>203</v>
      </c>
      <c r="BE1845" s="221">
        <f>IF(N1845="základní",J1845,0)</f>
        <v>0</v>
      </c>
      <c r="BF1845" s="221">
        <f>IF(N1845="snížená",J1845,0)</f>
        <v>0</v>
      </c>
      <c r="BG1845" s="221">
        <f>IF(N1845="zákl. přenesená",J1845,0)</f>
        <v>0</v>
      </c>
      <c r="BH1845" s="221">
        <f>IF(N1845="sníž. přenesená",J1845,0)</f>
        <v>0</v>
      </c>
      <c r="BI1845" s="221">
        <f>IF(N1845="nulová",J1845,0)</f>
        <v>0</v>
      </c>
      <c r="BJ1845" s="18" t="s">
        <v>82</v>
      </c>
      <c r="BK1845" s="221">
        <f>ROUND(I1845*H1845,2)</f>
        <v>0</v>
      </c>
      <c r="BL1845" s="18" t="s">
        <v>209</v>
      </c>
      <c r="BM1845" s="220" t="s">
        <v>7252</v>
      </c>
    </row>
    <row r="1846" spans="1:65" s="13" customFormat="1" ht="11.25">
      <c r="B1846" s="222"/>
      <c r="C1846" s="223"/>
      <c r="D1846" s="224" t="s">
        <v>211</v>
      </c>
      <c r="E1846" s="225" t="s">
        <v>1</v>
      </c>
      <c r="F1846" s="226" t="s">
        <v>7253</v>
      </c>
      <c r="G1846" s="223"/>
      <c r="H1846" s="225" t="s">
        <v>1</v>
      </c>
      <c r="I1846" s="227"/>
      <c r="J1846" s="223"/>
      <c r="K1846" s="223"/>
      <c r="L1846" s="228"/>
      <c r="M1846" s="229"/>
      <c r="N1846" s="230"/>
      <c r="O1846" s="230"/>
      <c r="P1846" s="230"/>
      <c r="Q1846" s="230"/>
      <c r="R1846" s="230"/>
      <c r="S1846" s="230"/>
      <c r="T1846" s="231"/>
      <c r="AT1846" s="232" t="s">
        <v>211</v>
      </c>
      <c r="AU1846" s="232" t="s">
        <v>82</v>
      </c>
      <c r="AV1846" s="13" t="s">
        <v>82</v>
      </c>
      <c r="AW1846" s="13" t="s">
        <v>31</v>
      </c>
      <c r="AX1846" s="13" t="s">
        <v>75</v>
      </c>
      <c r="AY1846" s="232" t="s">
        <v>203</v>
      </c>
    </row>
    <row r="1847" spans="1:65" s="14" customFormat="1" ht="11.25">
      <c r="B1847" s="233"/>
      <c r="C1847" s="234"/>
      <c r="D1847" s="224" t="s">
        <v>211</v>
      </c>
      <c r="E1847" s="235" t="s">
        <v>1</v>
      </c>
      <c r="F1847" s="236" t="s">
        <v>3716</v>
      </c>
      <c r="G1847" s="234"/>
      <c r="H1847" s="237">
        <v>193</v>
      </c>
      <c r="I1847" s="238"/>
      <c r="J1847" s="234"/>
      <c r="K1847" s="234"/>
      <c r="L1847" s="239"/>
      <c r="M1847" s="240"/>
      <c r="N1847" s="241"/>
      <c r="O1847" s="241"/>
      <c r="P1847" s="241"/>
      <c r="Q1847" s="241"/>
      <c r="R1847" s="241"/>
      <c r="S1847" s="241"/>
      <c r="T1847" s="242"/>
      <c r="AT1847" s="243" t="s">
        <v>211</v>
      </c>
      <c r="AU1847" s="243" t="s">
        <v>82</v>
      </c>
      <c r="AV1847" s="14" t="s">
        <v>84</v>
      </c>
      <c r="AW1847" s="14" t="s">
        <v>31</v>
      </c>
      <c r="AX1847" s="14" t="s">
        <v>75</v>
      </c>
      <c r="AY1847" s="243" t="s">
        <v>203</v>
      </c>
    </row>
    <row r="1848" spans="1:65" s="15" customFormat="1" ht="11.25">
      <c r="B1848" s="261"/>
      <c r="C1848" s="262"/>
      <c r="D1848" s="224" t="s">
        <v>211</v>
      </c>
      <c r="E1848" s="263" t="s">
        <v>1</v>
      </c>
      <c r="F1848" s="264" t="s">
        <v>5614</v>
      </c>
      <c r="G1848" s="262"/>
      <c r="H1848" s="265">
        <v>193</v>
      </c>
      <c r="I1848" s="266"/>
      <c r="J1848" s="262"/>
      <c r="K1848" s="262"/>
      <c r="L1848" s="267"/>
      <c r="M1848" s="268"/>
      <c r="N1848" s="269"/>
      <c r="O1848" s="269"/>
      <c r="P1848" s="269"/>
      <c r="Q1848" s="269"/>
      <c r="R1848" s="269"/>
      <c r="S1848" s="269"/>
      <c r="T1848" s="270"/>
      <c r="AT1848" s="271" t="s">
        <v>211</v>
      </c>
      <c r="AU1848" s="271" t="s">
        <v>82</v>
      </c>
      <c r="AV1848" s="15" t="s">
        <v>209</v>
      </c>
      <c r="AW1848" s="15" t="s">
        <v>31</v>
      </c>
      <c r="AX1848" s="15" t="s">
        <v>82</v>
      </c>
      <c r="AY1848" s="271" t="s">
        <v>203</v>
      </c>
    </row>
    <row r="1849" spans="1:65" s="2" customFormat="1" ht="33" customHeight="1">
      <c r="A1849" s="35"/>
      <c r="B1849" s="36"/>
      <c r="C1849" s="209" t="s">
        <v>4633</v>
      </c>
      <c r="D1849" s="209" t="s">
        <v>205</v>
      </c>
      <c r="E1849" s="210" t="s">
        <v>7254</v>
      </c>
      <c r="F1849" s="211" t="s">
        <v>6821</v>
      </c>
      <c r="G1849" s="212" t="s">
        <v>240</v>
      </c>
      <c r="H1849" s="213">
        <v>58</v>
      </c>
      <c r="I1849" s="214"/>
      <c r="J1849" s="215">
        <f>ROUND(I1849*H1849,2)</f>
        <v>0</v>
      </c>
      <c r="K1849" s="211" t="s">
        <v>1</v>
      </c>
      <c r="L1849" s="40"/>
      <c r="M1849" s="216" t="s">
        <v>1</v>
      </c>
      <c r="N1849" s="217" t="s">
        <v>40</v>
      </c>
      <c r="O1849" s="72"/>
      <c r="P1849" s="218">
        <f>O1849*H1849</f>
        <v>0</v>
      </c>
      <c r="Q1849" s="218">
        <v>0</v>
      </c>
      <c r="R1849" s="218">
        <f>Q1849*H1849</f>
        <v>0</v>
      </c>
      <c r="S1849" s="218">
        <v>0</v>
      </c>
      <c r="T1849" s="219">
        <f>S1849*H1849</f>
        <v>0</v>
      </c>
      <c r="U1849" s="35"/>
      <c r="V1849" s="35"/>
      <c r="W1849" s="35"/>
      <c r="X1849" s="35"/>
      <c r="Y1849" s="35"/>
      <c r="Z1849" s="35"/>
      <c r="AA1849" s="35"/>
      <c r="AB1849" s="35"/>
      <c r="AC1849" s="35"/>
      <c r="AD1849" s="35"/>
      <c r="AE1849" s="35"/>
      <c r="AR1849" s="220" t="s">
        <v>209</v>
      </c>
      <c r="AT1849" s="220" t="s">
        <v>205</v>
      </c>
      <c r="AU1849" s="220" t="s">
        <v>82</v>
      </c>
      <c r="AY1849" s="18" t="s">
        <v>203</v>
      </c>
      <c r="BE1849" s="221">
        <f>IF(N1849="základní",J1849,0)</f>
        <v>0</v>
      </c>
      <c r="BF1849" s="221">
        <f>IF(N1849="snížená",J1849,0)</f>
        <v>0</v>
      </c>
      <c r="BG1849" s="221">
        <f>IF(N1849="zákl. přenesená",J1849,0)</f>
        <v>0</v>
      </c>
      <c r="BH1849" s="221">
        <f>IF(N1849="sníž. přenesená",J1849,0)</f>
        <v>0</v>
      </c>
      <c r="BI1849" s="221">
        <f>IF(N1849="nulová",J1849,0)</f>
        <v>0</v>
      </c>
      <c r="BJ1849" s="18" t="s">
        <v>82</v>
      </c>
      <c r="BK1849" s="221">
        <f>ROUND(I1849*H1849,2)</f>
        <v>0</v>
      </c>
      <c r="BL1849" s="18" t="s">
        <v>209</v>
      </c>
      <c r="BM1849" s="220" t="s">
        <v>7255</v>
      </c>
    </row>
    <row r="1850" spans="1:65" s="13" customFormat="1" ht="11.25">
      <c r="B1850" s="222"/>
      <c r="C1850" s="223"/>
      <c r="D1850" s="224" t="s">
        <v>211</v>
      </c>
      <c r="E1850" s="225" t="s">
        <v>1</v>
      </c>
      <c r="F1850" s="226" t="s">
        <v>7253</v>
      </c>
      <c r="G1850" s="223"/>
      <c r="H1850" s="225" t="s">
        <v>1</v>
      </c>
      <c r="I1850" s="227"/>
      <c r="J1850" s="223"/>
      <c r="K1850" s="223"/>
      <c r="L1850" s="228"/>
      <c r="M1850" s="229"/>
      <c r="N1850" s="230"/>
      <c r="O1850" s="230"/>
      <c r="P1850" s="230"/>
      <c r="Q1850" s="230"/>
      <c r="R1850" s="230"/>
      <c r="S1850" s="230"/>
      <c r="T1850" s="231"/>
      <c r="AT1850" s="232" t="s">
        <v>211</v>
      </c>
      <c r="AU1850" s="232" t="s">
        <v>82</v>
      </c>
      <c r="AV1850" s="13" t="s">
        <v>82</v>
      </c>
      <c r="AW1850" s="13" t="s">
        <v>31</v>
      </c>
      <c r="AX1850" s="13" t="s">
        <v>75</v>
      </c>
      <c r="AY1850" s="232" t="s">
        <v>203</v>
      </c>
    </row>
    <row r="1851" spans="1:65" s="14" customFormat="1" ht="11.25">
      <c r="B1851" s="233"/>
      <c r="C1851" s="234"/>
      <c r="D1851" s="224" t="s">
        <v>211</v>
      </c>
      <c r="E1851" s="235" t="s">
        <v>1</v>
      </c>
      <c r="F1851" s="236" t="s">
        <v>2260</v>
      </c>
      <c r="G1851" s="234"/>
      <c r="H1851" s="237">
        <v>58</v>
      </c>
      <c r="I1851" s="238"/>
      <c r="J1851" s="234"/>
      <c r="K1851" s="234"/>
      <c r="L1851" s="239"/>
      <c r="M1851" s="240"/>
      <c r="N1851" s="241"/>
      <c r="O1851" s="241"/>
      <c r="P1851" s="241"/>
      <c r="Q1851" s="241"/>
      <c r="R1851" s="241"/>
      <c r="S1851" s="241"/>
      <c r="T1851" s="242"/>
      <c r="AT1851" s="243" t="s">
        <v>211</v>
      </c>
      <c r="AU1851" s="243" t="s">
        <v>82</v>
      </c>
      <c r="AV1851" s="14" t="s">
        <v>84</v>
      </c>
      <c r="AW1851" s="14" t="s">
        <v>31</v>
      </c>
      <c r="AX1851" s="14" t="s">
        <v>75</v>
      </c>
      <c r="AY1851" s="243" t="s">
        <v>203</v>
      </c>
    </row>
    <row r="1852" spans="1:65" s="15" customFormat="1" ht="11.25">
      <c r="B1852" s="261"/>
      <c r="C1852" s="262"/>
      <c r="D1852" s="224" t="s">
        <v>211</v>
      </c>
      <c r="E1852" s="263" t="s">
        <v>1</v>
      </c>
      <c r="F1852" s="264" t="s">
        <v>5614</v>
      </c>
      <c r="G1852" s="262"/>
      <c r="H1852" s="265">
        <v>58</v>
      </c>
      <c r="I1852" s="266"/>
      <c r="J1852" s="262"/>
      <c r="K1852" s="262"/>
      <c r="L1852" s="267"/>
      <c r="M1852" s="268"/>
      <c r="N1852" s="269"/>
      <c r="O1852" s="269"/>
      <c r="P1852" s="269"/>
      <c r="Q1852" s="269"/>
      <c r="R1852" s="269"/>
      <c r="S1852" s="269"/>
      <c r="T1852" s="270"/>
      <c r="AT1852" s="271" t="s">
        <v>211</v>
      </c>
      <c r="AU1852" s="271" t="s">
        <v>82</v>
      </c>
      <c r="AV1852" s="15" t="s">
        <v>209</v>
      </c>
      <c r="AW1852" s="15" t="s">
        <v>31</v>
      </c>
      <c r="AX1852" s="15" t="s">
        <v>82</v>
      </c>
      <c r="AY1852" s="271" t="s">
        <v>203</v>
      </c>
    </row>
    <row r="1853" spans="1:65" s="2" customFormat="1" ht="33" customHeight="1">
      <c r="A1853" s="35"/>
      <c r="B1853" s="36"/>
      <c r="C1853" s="209" t="s">
        <v>4640</v>
      </c>
      <c r="D1853" s="209" t="s">
        <v>205</v>
      </c>
      <c r="E1853" s="210" t="s">
        <v>7256</v>
      </c>
      <c r="F1853" s="211" t="s">
        <v>6823</v>
      </c>
      <c r="G1853" s="212" t="s">
        <v>240</v>
      </c>
      <c r="H1853" s="213">
        <v>227</v>
      </c>
      <c r="I1853" s="214"/>
      <c r="J1853" s="215">
        <f>ROUND(I1853*H1853,2)</f>
        <v>0</v>
      </c>
      <c r="K1853" s="211" t="s">
        <v>1</v>
      </c>
      <c r="L1853" s="40"/>
      <c r="M1853" s="216" t="s">
        <v>1</v>
      </c>
      <c r="N1853" s="217" t="s">
        <v>40</v>
      </c>
      <c r="O1853" s="72"/>
      <c r="P1853" s="218">
        <f>O1853*H1853</f>
        <v>0</v>
      </c>
      <c r="Q1853" s="218">
        <v>0</v>
      </c>
      <c r="R1853" s="218">
        <f>Q1853*H1853</f>
        <v>0</v>
      </c>
      <c r="S1853" s="218">
        <v>0</v>
      </c>
      <c r="T1853" s="219">
        <f>S1853*H1853</f>
        <v>0</v>
      </c>
      <c r="U1853" s="35"/>
      <c r="V1853" s="35"/>
      <c r="W1853" s="35"/>
      <c r="X1853" s="35"/>
      <c r="Y1853" s="35"/>
      <c r="Z1853" s="35"/>
      <c r="AA1853" s="35"/>
      <c r="AB1853" s="35"/>
      <c r="AC1853" s="35"/>
      <c r="AD1853" s="35"/>
      <c r="AE1853" s="35"/>
      <c r="AR1853" s="220" t="s">
        <v>209</v>
      </c>
      <c r="AT1853" s="220" t="s">
        <v>205</v>
      </c>
      <c r="AU1853" s="220" t="s">
        <v>82</v>
      </c>
      <c r="AY1853" s="18" t="s">
        <v>203</v>
      </c>
      <c r="BE1853" s="221">
        <f>IF(N1853="základní",J1853,0)</f>
        <v>0</v>
      </c>
      <c r="BF1853" s="221">
        <f>IF(N1853="snížená",J1853,0)</f>
        <v>0</v>
      </c>
      <c r="BG1853" s="221">
        <f>IF(N1853="zákl. přenesená",J1853,0)</f>
        <v>0</v>
      </c>
      <c r="BH1853" s="221">
        <f>IF(N1853="sníž. přenesená",J1853,0)</f>
        <v>0</v>
      </c>
      <c r="BI1853" s="221">
        <f>IF(N1853="nulová",J1853,0)</f>
        <v>0</v>
      </c>
      <c r="BJ1853" s="18" t="s">
        <v>82</v>
      </c>
      <c r="BK1853" s="221">
        <f>ROUND(I1853*H1853,2)</f>
        <v>0</v>
      </c>
      <c r="BL1853" s="18" t="s">
        <v>209</v>
      </c>
      <c r="BM1853" s="220" t="s">
        <v>7257</v>
      </c>
    </row>
    <row r="1854" spans="1:65" s="13" customFormat="1" ht="11.25">
      <c r="B1854" s="222"/>
      <c r="C1854" s="223"/>
      <c r="D1854" s="224" t="s">
        <v>211</v>
      </c>
      <c r="E1854" s="225" t="s">
        <v>1</v>
      </c>
      <c r="F1854" s="226" t="s">
        <v>7258</v>
      </c>
      <c r="G1854" s="223"/>
      <c r="H1854" s="225" t="s">
        <v>1</v>
      </c>
      <c r="I1854" s="227"/>
      <c r="J1854" s="223"/>
      <c r="K1854" s="223"/>
      <c r="L1854" s="228"/>
      <c r="M1854" s="229"/>
      <c r="N1854" s="230"/>
      <c r="O1854" s="230"/>
      <c r="P1854" s="230"/>
      <c r="Q1854" s="230"/>
      <c r="R1854" s="230"/>
      <c r="S1854" s="230"/>
      <c r="T1854" s="231"/>
      <c r="AT1854" s="232" t="s">
        <v>211</v>
      </c>
      <c r="AU1854" s="232" t="s">
        <v>82</v>
      </c>
      <c r="AV1854" s="13" t="s">
        <v>82</v>
      </c>
      <c r="AW1854" s="13" t="s">
        <v>31</v>
      </c>
      <c r="AX1854" s="13" t="s">
        <v>75</v>
      </c>
      <c r="AY1854" s="232" t="s">
        <v>203</v>
      </c>
    </row>
    <row r="1855" spans="1:65" s="14" customFormat="1" ht="11.25">
      <c r="B1855" s="233"/>
      <c r="C1855" s="234"/>
      <c r="D1855" s="224" t="s">
        <v>211</v>
      </c>
      <c r="E1855" s="235" t="s">
        <v>1</v>
      </c>
      <c r="F1855" s="236" t="s">
        <v>3872</v>
      </c>
      <c r="G1855" s="234"/>
      <c r="H1855" s="237">
        <v>227</v>
      </c>
      <c r="I1855" s="238"/>
      <c r="J1855" s="234"/>
      <c r="K1855" s="234"/>
      <c r="L1855" s="239"/>
      <c r="M1855" s="240"/>
      <c r="N1855" s="241"/>
      <c r="O1855" s="241"/>
      <c r="P1855" s="241"/>
      <c r="Q1855" s="241"/>
      <c r="R1855" s="241"/>
      <c r="S1855" s="241"/>
      <c r="T1855" s="242"/>
      <c r="AT1855" s="243" t="s">
        <v>211</v>
      </c>
      <c r="AU1855" s="243" t="s">
        <v>82</v>
      </c>
      <c r="AV1855" s="14" t="s">
        <v>84</v>
      </c>
      <c r="AW1855" s="14" t="s">
        <v>31</v>
      </c>
      <c r="AX1855" s="14" t="s">
        <v>75</v>
      </c>
      <c r="AY1855" s="243" t="s">
        <v>203</v>
      </c>
    </row>
    <row r="1856" spans="1:65" s="15" customFormat="1" ht="11.25">
      <c r="B1856" s="261"/>
      <c r="C1856" s="262"/>
      <c r="D1856" s="224" t="s">
        <v>211</v>
      </c>
      <c r="E1856" s="263" t="s">
        <v>1</v>
      </c>
      <c r="F1856" s="264" t="s">
        <v>5614</v>
      </c>
      <c r="G1856" s="262"/>
      <c r="H1856" s="265">
        <v>227</v>
      </c>
      <c r="I1856" s="266"/>
      <c r="J1856" s="262"/>
      <c r="K1856" s="262"/>
      <c r="L1856" s="267"/>
      <c r="M1856" s="268"/>
      <c r="N1856" s="269"/>
      <c r="O1856" s="269"/>
      <c r="P1856" s="269"/>
      <c r="Q1856" s="269"/>
      <c r="R1856" s="269"/>
      <c r="S1856" s="269"/>
      <c r="T1856" s="270"/>
      <c r="AT1856" s="271" t="s">
        <v>211</v>
      </c>
      <c r="AU1856" s="271" t="s">
        <v>82</v>
      </c>
      <c r="AV1856" s="15" t="s">
        <v>209</v>
      </c>
      <c r="AW1856" s="15" t="s">
        <v>31</v>
      </c>
      <c r="AX1856" s="15" t="s">
        <v>82</v>
      </c>
      <c r="AY1856" s="271" t="s">
        <v>203</v>
      </c>
    </row>
    <row r="1857" spans="1:65" s="2" customFormat="1" ht="33" customHeight="1">
      <c r="A1857" s="35"/>
      <c r="B1857" s="36"/>
      <c r="C1857" s="209" t="s">
        <v>4644</v>
      </c>
      <c r="D1857" s="209" t="s">
        <v>205</v>
      </c>
      <c r="E1857" s="210" t="s">
        <v>7259</v>
      </c>
      <c r="F1857" s="211" t="s">
        <v>6826</v>
      </c>
      <c r="G1857" s="212" t="s">
        <v>240</v>
      </c>
      <c r="H1857" s="213">
        <v>68</v>
      </c>
      <c r="I1857" s="214"/>
      <c r="J1857" s="215">
        <f>ROUND(I1857*H1857,2)</f>
        <v>0</v>
      </c>
      <c r="K1857" s="211" t="s">
        <v>1</v>
      </c>
      <c r="L1857" s="40"/>
      <c r="M1857" s="216" t="s">
        <v>1</v>
      </c>
      <c r="N1857" s="217" t="s">
        <v>40</v>
      </c>
      <c r="O1857" s="72"/>
      <c r="P1857" s="218">
        <f>O1857*H1857</f>
        <v>0</v>
      </c>
      <c r="Q1857" s="218">
        <v>0</v>
      </c>
      <c r="R1857" s="218">
        <f>Q1857*H1857</f>
        <v>0</v>
      </c>
      <c r="S1857" s="218">
        <v>0</v>
      </c>
      <c r="T1857" s="219">
        <f>S1857*H1857</f>
        <v>0</v>
      </c>
      <c r="U1857" s="35"/>
      <c r="V1857" s="35"/>
      <c r="W1857" s="35"/>
      <c r="X1857" s="35"/>
      <c r="Y1857" s="35"/>
      <c r="Z1857" s="35"/>
      <c r="AA1857" s="35"/>
      <c r="AB1857" s="35"/>
      <c r="AC1857" s="35"/>
      <c r="AD1857" s="35"/>
      <c r="AE1857" s="35"/>
      <c r="AR1857" s="220" t="s">
        <v>209</v>
      </c>
      <c r="AT1857" s="220" t="s">
        <v>205</v>
      </c>
      <c r="AU1857" s="220" t="s">
        <v>82</v>
      </c>
      <c r="AY1857" s="18" t="s">
        <v>203</v>
      </c>
      <c r="BE1857" s="221">
        <f>IF(N1857="základní",J1857,0)</f>
        <v>0</v>
      </c>
      <c r="BF1857" s="221">
        <f>IF(N1857="snížená",J1857,0)</f>
        <v>0</v>
      </c>
      <c r="BG1857" s="221">
        <f>IF(N1857="zákl. přenesená",J1857,0)</f>
        <v>0</v>
      </c>
      <c r="BH1857" s="221">
        <f>IF(N1857="sníž. přenesená",J1857,0)</f>
        <v>0</v>
      </c>
      <c r="BI1857" s="221">
        <f>IF(N1857="nulová",J1857,0)</f>
        <v>0</v>
      </c>
      <c r="BJ1857" s="18" t="s">
        <v>82</v>
      </c>
      <c r="BK1857" s="221">
        <f>ROUND(I1857*H1857,2)</f>
        <v>0</v>
      </c>
      <c r="BL1857" s="18" t="s">
        <v>209</v>
      </c>
      <c r="BM1857" s="220" t="s">
        <v>7260</v>
      </c>
    </row>
    <row r="1858" spans="1:65" s="13" customFormat="1" ht="11.25">
      <c r="B1858" s="222"/>
      <c r="C1858" s="223"/>
      <c r="D1858" s="224" t="s">
        <v>211</v>
      </c>
      <c r="E1858" s="225" t="s">
        <v>1</v>
      </c>
      <c r="F1858" s="226" t="s">
        <v>7261</v>
      </c>
      <c r="G1858" s="223"/>
      <c r="H1858" s="225" t="s">
        <v>1</v>
      </c>
      <c r="I1858" s="227"/>
      <c r="J1858" s="223"/>
      <c r="K1858" s="223"/>
      <c r="L1858" s="228"/>
      <c r="M1858" s="229"/>
      <c r="N1858" s="230"/>
      <c r="O1858" s="230"/>
      <c r="P1858" s="230"/>
      <c r="Q1858" s="230"/>
      <c r="R1858" s="230"/>
      <c r="S1858" s="230"/>
      <c r="T1858" s="231"/>
      <c r="AT1858" s="232" t="s">
        <v>211</v>
      </c>
      <c r="AU1858" s="232" t="s">
        <v>82</v>
      </c>
      <c r="AV1858" s="13" t="s">
        <v>82</v>
      </c>
      <c r="AW1858" s="13" t="s">
        <v>31</v>
      </c>
      <c r="AX1858" s="13" t="s">
        <v>75</v>
      </c>
      <c r="AY1858" s="232" t="s">
        <v>203</v>
      </c>
    </row>
    <row r="1859" spans="1:65" s="14" customFormat="1" ht="11.25">
      <c r="B1859" s="233"/>
      <c r="C1859" s="234"/>
      <c r="D1859" s="224" t="s">
        <v>211</v>
      </c>
      <c r="E1859" s="235" t="s">
        <v>1</v>
      </c>
      <c r="F1859" s="236" t="s">
        <v>2305</v>
      </c>
      <c r="G1859" s="234"/>
      <c r="H1859" s="237">
        <v>68</v>
      </c>
      <c r="I1859" s="238"/>
      <c r="J1859" s="234"/>
      <c r="K1859" s="234"/>
      <c r="L1859" s="239"/>
      <c r="M1859" s="240"/>
      <c r="N1859" s="241"/>
      <c r="O1859" s="241"/>
      <c r="P1859" s="241"/>
      <c r="Q1859" s="241"/>
      <c r="R1859" s="241"/>
      <c r="S1859" s="241"/>
      <c r="T1859" s="242"/>
      <c r="AT1859" s="243" t="s">
        <v>211</v>
      </c>
      <c r="AU1859" s="243" t="s">
        <v>82</v>
      </c>
      <c r="AV1859" s="14" t="s">
        <v>84</v>
      </c>
      <c r="AW1859" s="14" t="s">
        <v>31</v>
      </c>
      <c r="AX1859" s="14" t="s">
        <v>75</v>
      </c>
      <c r="AY1859" s="243" t="s">
        <v>203</v>
      </c>
    </row>
    <row r="1860" spans="1:65" s="15" customFormat="1" ht="11.25">
      <c r="B1860" s="261"/>
      <c r="C1860" s="262"/>
      <c r="D1860" s="224" t="s">
        <v>211</v>
      </c>
      <c r="E1860" s="263" t="s">
        <v>1</v>
      </c>
      <c r="F1860" s="264" t="s">
        <v>5614</v>
      </c>
      <c r="G1860" s="262"/>
      <c r="H1860" s="265">
        <v>68</v>
      </c>
      <c r="I1860" s="266"/>
      <c r="J1860" s="262"/>
      <c r="K1860" s="262"/>
      <c r="L1860" s="267"/>
      <c r="M1860" s="268"/>
      <c r="N1860" s="269"/>
      <c r="O1860" s="269"/>
      <c r="P1860" s="269"/>
      <c r="Q1860" s="269"/>
      <c r="R1860" s="269"/>
      <c r="S1860" s="269"/>
      <c r="T1860" s="270"/>
      <c r="AT1860" s="271" t="s">
        <v>211</v>
      </c>
      <c r="AU1860" s="271" t="s">
        <v>82</v>
      </c>
      <c r="AV1860" s="15" t="s">
        <v>209</v>
      </c>
      <c r="AW1860" s="15" t="s">
        <v>31</v>
      </c>
      <c r="AX1860" s="15" t="s">
        <v>82</v>
      </c>
      <c r="AY1860" s="271" t="s">
        <v>203</v>
      </c>
    </row>
    <row r="1861" spans="1:65" s="2" customFormat="1" ht="21.75" customHeight="1">
      <c r="A1861" s="35"/>
      <c r="B1861" s="36"/>
      <c r="C1861" s="209" t="s">
        <v>4648</v>
      </c>
      <c r="D1861" s="209" t="s">
        <v>205</v>
      </c>
      <c r="E1861" s="210" t="s">
        <v>7262</v>
      </c>
      <c r="F1861" s="211" t="s">
        <v>6828</v>
      </c>
      <c r="G1861" s="212" t="s">
        <v>240</v>
      </c>
      <c r="H1861" s="213">
        <v>46</v>
      </c>
      <c r="I1861" s="214"/>
      <c r="J1861" s="215">
        <f>ROUND(I1861*H1861,2)</f>
        <v>0</v>
      </c>
      <c r="K1861" s="211" t="s">
        <v>1</v>
      </c>
      <c r="L1861" s="40"/>
      <c r="M1861" s="216" t="s">
        <v>1</v>
      </c>
      <c r="N1861" s="217" t="s">
        <v>40</v>
      </c>
      <c r="O1861" s="72"/>
      <c r="P1861" s="218">
        <f>O1861*H1861</f>
        <v>0</v>
      </c>
      <c r="Q1861" s="218">
        <v>0</v>
      </c>
      <c r="R1861" s="218">
        <f>Q1861*H1861</f>
        <v>0</v>
      </c>
      <c r="S1861" s="218">
        <v>0</v>
      </c>
      <c r="T1861" s="219">
        <f>S1861*H1861</f>
        <v>0</v>
      </c>
      <c r="U1861" s="35"/>
      <c r="V1861" s="35"/>
      <c r="W1861" s="35"/>
      <c r="X1861" s="35"/>
      <c r="Y1861" s="35"/>
      <c r="Z1861" s="35"/>
      <c r="AA1861" s="35"/>
      <c r="AB1861" s="35"/>
      <c r="AC1861" s="35"/>
      <c r="AD1861" s="35"/>
      <c r="AE1861" s="35"/>
      <c r="AR1861" s="220" t="s">
        <v>209</v>
      </c>
      <c r="AT1861" s="220" t="s">
        <v>205</v>
      </c>
      <c r="AU1861" s="220" t="s">
        <v>82</v>
      </c>
      <c r="AY1861" s="18" t="s">
        <v>203</v>
      </c>
      <c r="BE1861" s="221">
        <f>IF(N1861="základní",J1861,0)</f>
        <v>0</v>
      </c>
      <c r="BF1861" s="221">
        <f>IF(N1861="snížená",J1861,0)</f>
        <v>0</v>
      </c>
      <c r="BG1861" s="221">
        <f>IF(N1861="zákl. přenesená",J1861,0)</f>
        <v>0</v>
      </c>
      <c r="BH1861" s="221">
        <f>IF(N1861="sníž. přenesená",J1861,0)</f>
        <v>0</v>
      </c>
      <c r="BI1861" s="221">
        <f>IF(N1861="nulová",J1861,0)</f>
        <v>0</v>
      </c>
      <c r="BJ1861" s="18" t="s">
        <v>82</v>
      </c>
      <c r="BK1861" s="221">
        <f>ROUND(I1861*H1861,2)</f>
        <v>0</v>
      </c>
      <c r="BL1861" s="18" t="s">
        <v>209</v>
      </c>
      <c r="BM1861" s="220" t="s">
        <v>7263</v>
      </c>
    </row>
    <row r="1862" spans="1:65" s="13" customFormat="1" ht="11.25">
      <c r="B1862" s="222"/>
      <c r="C1862" s="223"/>
      <c r="D1862" s="224" t="s">
        <v>211</v>
      </c>
      <c r="E1862" s="225" t="s">
        <v>1</v>
      </c>
      <c r="F1862" s="226" t="s">
        <v>6688</v>
      </c>
      <c r="G1862" s="223"/>
      <c r="H1862" s="225" t="s">
        <v>1</v>
      </c>
      <c r="I1862" s="227"/>
      <c r="J1862" s="223"/>
      <c r="K1862" s="223"/>
      <c r="L1862" s="228"/>
      <c r="M1862" s="229"/>
      <c r="N1862" s="230"/>
      <c r="O1862" s="230"/>
      <c r="P1862" s="230"/>
      <c r="Q1862" s="230"/>
      <c r="R1862" s="230"/>
      <c r="S1862" s="230"/>
      <c r="T1862" s="231"/>
      <c r="AT1862" s="232" t="s">
        <v>211</v>
      </c>
      <c r="AU1862" s="232" t="s">
        <v>82</v>
      </c>
      <c r="AV1862" s="13" t="s">
        <v>82</v>
      </c>
      <c r="AW1862" s="13" t="s">
        <v>31</v>
      </c>
      <c r="AX1862" s="13" t="s">
        <v>75</v>
      </c>
      <c r="AY1862" s="232" t="s">
        <v>203</v>
      </c>
    </row>
    <row r="1863" spans="1:65" s="14" customFormat="1" ht="11.25">
      <c r="B1863" s="233"/>
      <c r="C1863" s="234"/>
      <c r="D1863" s="224" t="s">
        <v>211</v>
      </c>
      <c r="E1863" s="235" t="s">
        <v>1</v>
      </c>
      <c r="F1863" s="236" t="s">
        <v>2177</v>
      </c>
      <c r="G1863" s="234"/>
      <c r="H1863" s="237">
        <v>46</v>
      </c>
      <c r="I1863" s="238"/>
      <c r="J1863" s="234"/>
      <c r="K1863" s="234"/>
      <c r="L1863" s="239"/>
      <c r="M1863" s="240"/>
      <c r="N1863" s="241"/>
      <c r="O1863" s="241"/>
      <c r="P1863" s="241"/>
      <c r="Q1863" s="241"/>
      <c r="R1863" s="241"/>
      <c r="S1863" s="241"/>
      <c r="T1863" s="242"/>
      <c r="AT1863" s="243" t="s">
        <v>211</v>
      </c>
      <c r="AU1863" s="243" t="s">
        <v>82</v>
      </c>
      <c r="AV1863" s="14" t="s">
        <v>84</v>
      </c>
      <c r="AW1863" s="14" t="s">
        <v>31</v>
      </c>
      <c r="AX1863" s="14" t="s">
        <v>75</v>
      </c>
      <c r="AY1863" s="243" t="s">
        <v>203</v>
      </c>
    </row>
    <row r="1864" spans="1:65" s="15" customFormat="1" ht="11.25">
      <c r="B1864" s="261"/>
      <c r="C1864" s="262"/>
      <c r="D1864" s="224" t="s">
        <v>211</v>
      </c>
      <c r="E1864" s="263" t="s">
        <v>1</v>
      </c>
      <c r="F1864" s="264" t="s">
        <v>5614</v>
      </c>
      <c r="G1864" s="262"/>
      <c r="H1864" s="265">
        <v>46</v>
      </c>
      <c r="I1864" s="266"/>
      <c r="J1864" s="262"/>
      <c r="K1864" s="262"/>
      <c r="L1864" s="267"/>
      <c r="M1864" s="268"/>
      <c r="N1864" s="269"/>
      <c r="O1864" s="269"/>
      <c r="P1864" s="269"/>
      <c r="Q1864" s="269"/>
      <c r="R1864" s="269"/>
      <c r="S1864" s="269"/>
      <c r="T1864" s="270"/>
      <c r="AT1864" s="271" t="s">
        <v>211</v>
      </c>
      <c r="AU1864" s="271" t="s">
        <v>82</v>
      </c>
      <c r="AV1864" s="15" t="s">
        <v>209</v>
      </c>
      <c r="AW1864" s="15" t="s">
        <v>31</v>
      </c>
      <c r="AX1864" s="15" t="s">
        <v>82</v>
      </c>
      <c r="AY1864" s="271" t="s">
        <v>203</v>
      </c>
    </row>
    <row r="1865" spans="1:65" s="2" customFormat="1" ht="21.75" customHeight="1">
      <c r="A1865" s="35"/>
      <c r="B1865" s="36"/>
      <c r="C1865" s="209" t="s">
        <v>4652</v>
      </c>
      <c r="D1865" s="209" t="s">
        <v>205</v>
      </c>
      <c r="E1865" s="210" t="s">
        <v>7264</v>
      </c>
      <c r="F1865" s="211" t="s">
        <v>6830</v>
      </c>
      <c r="G1865" s="212" t="s">
        <v>240</v>
      </c>
      <c r="H1865" s="213">
        <v>46</v>
      </c>
      <c r="I1865" s="214"/>
      <c r="J1865" s="215">
        <f>ROUND(I1865*H1865,2)</f>
        <v>0</v>
      </c>
      <c r="K1865" s="211" t="s">
        <v>1</v>
      </c>
      <c r="L1865" s="40"/>
      <c r="M1865" s="216" t="s">
        <v>1</v>
      </c>
      <c r="N1865" s="217" t="s">
        <v>40</v>
      </c>
      <c r="O1865" s="72"/>
      <c r="P1865" s="218">
        <f>O1865*H1865</f>
        <v>0</v>
      </c>
      <c r="Q1865" s="218">
        <v>0</v>
      </c>
      <c r="R1865" s="218">
        <f>Q1865*H1865</f>
        <v>0</v>
      </c>
      <c r="S1865" s="218">
        <v>0</v>
      </c>
      <c r="T1865" s="219">
        <f>S1865*H1865</f>
        <v>0</v>
      </c>
      <c r="U1865" s="35"/>
      <c r="V1865" s="35"/>
      <c r="W1865" s="35"/>
      <c r="X1865" s="35"/>
      <c r="Y1865" s="35"/>
      <c r="Z1865" s="35"/>
      <c r="AA1865" s="35"/>
      <c r="AB1865" s="35"/>
      <c r="AC1865" s="35"/>
      <c r="AD1865" s="35"/>
      <c r="AE1865" s="35"/>
      <c r="AR1865" s="220" t="s">
        <v>209</v>
      </c>
      <c r="AT1865" s="220" t="s">
        <v>205</v>
      </c>
      <c r="AU1865" s="220" t="s">
        <v>82</v>
      </c>
      <c r="AY1865" s="18" t="s">
        <v>203</v>
      </c>
      <c r="BE1865" s="221">
        <f>IF(N1865="základní",J1865,0)</f>
        <v>0</v>
      </c>
      <c r="BF1865" s="221">
        <f>IF(N1865="snížená",J1865,0)</f>
        <v>0</v>
      </c>
      <c r="BG1865" s="221">
        <f>IF(N1865="zákl. přenesená",J1865,0)</f>
        <v>0</v>
      </c>
      <c r="BH1865" s="221">
        <f>IF(N1865="sníž. přenesená",J1865,0)</f>
        <v>0</v>
      </c>
      <c r="BI1865" s="221">
        <f>IF(N1865="nulová",J1865,0)</f>
        <v>0</v>
      </c>
      <c r="BJ1865" s="18" t="s">
        <v>82</v>
      </c>
      <c r="BK1865" s="221">
        <f>ROUND(I1865*H1865,2)</f>
        <v>0</v>
      </c>
      <c r="BL1865" s="18" t="s">
        <v>209</v>
      </c>
      <c r="BM1865" s="220" t="s">
        <v>7265</v>
      </c>
    </row>
    <row r="1866" spans="1:65" s="13" customFormat="1" ht="11.25">
      <c r="B1866" s="222"/>
      <c r="C1866" s="223"/>
      <c r="D1866" s="224" t="s">
        <v>211</v>
      </c>
      <c r="E1866" s="225" t="s">
        <v>1</v>
      </c>
      <c r="F1866" s="226" t="s">
        <v>6693</v>
      </c>
      <c r="G1866" s="223"/>
      <c r="H1866" s="225" t="s">
        <v>1</v>
      </c>
      <c r="I1866" s="227"/>
      <c r="J1866" s="223"/>
      <c r="K1866" s="223"/>
      <c r="L1866" s="228"/>
      <c r="M1866" s="229"/>
      <c r="N1866" s="230"/>
      <c r="O1866" s="230"/>
      <c r="P1866" s="230"/>
      <c r="Q1866" s="230"/>
      <c r="R1866" s="230"/>
      <c r="S1866" s="230"/>
      <c r="T1866" s="231"/>
      <c r="AT1866" s="232" t="s">
        <v>211</v>
      </c>
      <c r="AU1866" s="232" t="s">
        <v>82</v>
      </c>
      <c r="AV1866" s="13" t="s">
        <v>82</v>
      </c>
      <c r="AW1866" s="13" t="s">
        <v>31</v>
      </c>
      <c r="AX1866" s="13" t="s">
        <v>75</v>
      </c>
      <c r="AY1866" s="232" t="s">
        <v>203</v>
      </c>
    </row>
    <row r="1867" spans="1:65" s="14" customFormat="1" ht="11.25">
      <c r="B1867" s="233"/>
      <c r="C1867" s="234"/>
      <c r="D1867" s="224" t="s">
        <v>211</v>
      </c>
      <c r="E1867" s="235" t="s">
        <v>1</v>
      </c>
      <c r="F1867" s="236" t="s">
        <v>2177</v>
      </c>
      <c r="G1867" s="234"/>
      <c r="H1867" s="237">
        <v>46</v>
      </c>
      <c r="I1867" s="238"/>
      <c r="J1867" s="234"/>
      <c r="K1867" s="234"/>
      <c r="L1867" s="239"/>
      <c r="M1867" s="240"/>
      <c r="N1867" s="241"/>
      <c r="O1867" s="241"/>
      <c r="P1867" s="241"/>
      <c r="Q1867" s="241"/>
      <c r="R1867" s="241"/>
      <c r="S1867" s="241"/>
      <c r="T1867" s="242"/>
      <c r="AT1867" s="243" t="s">
        <v>211</v>
      </c>
      <c r="AU1867" s="243" t="s">
        <v>82</v>
      </c>
      <c r="AV1867" s="14" t="s">
        <v>84</v>
      </c>
      <c r="AW1867" s="14" t="s">
        <v>31</v>
      </c>
      <c r="AX1867" s="14" t="s">
        <v>75</v>
      </c>
      <c r="AY1867" s="243" t="s">
        <v>203</v>
      </c>
    </row>
    <row r="1868" spans="1:65" s="15" customFormat="1" ht="11.25">
      <c r="B1868" s="261"/>
      <c r="C1868" s="262"/>
      <c r="D1868" s="224" t="s">
        <v>211</v>
      </c>
      <c r="E1868" s="263" t="s">
        <v>1</v>
      </c>
      <c r="F1868" s="264" t="s">
        <v>5614</v>
      </c>
      <c r="G1868" s="262"/>
      <c r="H1868" s="265">
        <v>46</v>
      </c>
      <c r="I1868" s="266"/>
      <c r="J1868" s="262"/>
      <c r="K1868" s="262"/>
      <c r="L1868" s="267"/>
      <c r="M1868" s="268"/>
      <c r="N1868" s="269"/>
      <c r="O1868" s="269"/>
      <c r="P1868" s="269"/>
      <c r="Q1868" s="269"/>
      <c r="R1868" s="269"/>
      <c r="S1868" s="269"/>
      <c r="T1868" s="270"/>
      <c r="AT1868" s="271" t="s">
        <v>211</v>
      </c>
      <c r="AU1868" s="271" t="s">
        <v>82</v>
      </c>
      <c r="AV1868" s="15" t="s">
        <v>209</v>
      </c>
      <c r="AW1868" s="15" t="s">
        <v>31</v>
      </c>
      <c r="AX1868" s="15" t="s">
        <v>82</v>
      </c>
      <c r="AY1868" s="271" t="s">
        <v>203</v>
      </c>
    </row>
    <row r="1869" spans="1:65" s="2" customFormat="1" ht="44.25" customHeight="1">
      <c r="A1869" s="35"/>
      <c r="B1869" s="36"/>
      <c r="C1869" s="209" t="s">
        <v>4656</v>
      </c>
      <c r="D1869" s="209" t="s">
        <v>205</v>
      </c>
      <c r="E1869" s="210" t="s">
        <v>7266</v>
      </c>
      <c r="F1869" s="211" t="s">
        <v>6832</v>
      </c>
      <c r="G1869" s="212" t="s">
        <v>240</v>
      </c>
      <c r="H1869" s="213">
        <v>374</v>
      </c>
      <c r="I1869" s="214"/>
      <c r="J1869" s="215">
        <f>ROUND(I1869*H1869,2)</f>
        <v>0</v>
      </c>
      <c r="K1869" s="211" t="s">
        <v>1</v>
      </c>
      <c r="L1869" s="40"/>
      <c r="M1869" s="216" t="s">
        <v>1</v>
      </c>
      <c r="N1869" s="217" t="s">
        <v>40</v>
      </c>
      <c r="O1869" s="72"/>
      <c r="P1869" s="218">
        <f>O1869*H1869</f>
        <v>0</v>
      </c>
      <c r="Q1869" s="218">
        <v>0</v>
      </c>
      <c r="R1869" s="218">
        <f>Q1869*H1869</f>
        <v>0</v>
      </c>
      <c r="S1869" s="218">
        <v>0</v>
      </c>
      <c r="T1869" s="219">
        <f>S1869*H1869</f>
        <v>0</v>
      </c>
      <c r="U1869" s="35"/>
      <c r="V1869" s="35"/>
      <c r="W1869" s="35"/>
      <c r="X1869" s="35"/>
      <c r="Y1869" s="35"/>
      <c r="Z1869" s="35"/>
      <c r="AA1869" s="35"/>
      <c r="AB1869" s="35"/>
      <c r="AC1869" s="35"/>
      <c r="AD1869" s="35"/>
      <c r="AE1869" s="35"/>
      <c r="AR1869" s="220" t="s">
        <v>209</v>
      </c>
      <c r="AT1869" s="220" t="s">
        <v>205</v>
      </c>
      <c r="AU1869" s="220" t="s">
        <v>82</v>
      </c>
      <c r="AY1869" s="18" t="s">
        <v>203</v>
      </c>
      <c r="BE1869" s="221">
        <f>IF(N1869="základní",J1869,0)</f>
        <v>0</v>
      </c>
      <c r="BF1869" s="221">
        <f>IF(N1869="snížená",J1869,0)</f>
        <v>0</v>
      </c>
      <c r="BG1869" s="221">
        <f>IF(N1869="zákl. přenesená",J1869,0)</f>
        <v>0</v>
      </c>
      <c r="BH1869" s="221">
        <f>IF(N1869="sníž. přenesená",J1869,0)</f>
        <v>0</v>
      </c>
      <c r="BI1869" s="221">
        <f>IF(N1869="nulová",J1869,0)</f>
        <v>0</v>
      </c>
      <c r="BJ1869" s="18" t="s">
        <v>82</v>
      </c>
      <c r="BK1869" s="221">
        <f>ROUND(I1869*H1869,2)</f>
        <v>0</v>
      </c>
      <c r="BL1869" s="18" t="s">
        <v>209</v>
      </c>
      <c r="BM1869" s="220" t="s">
        <v>7267</v>
      </c>
    </row>
    <row r="1870" spans="1:65" s="13" customFormat="1" ht="11.25">
      <c r="B1870" s="222"/>
      <c r="C1870" s="223"/>
      <c r="D1870" s="224" t="s">
        <v>211</v>
      </c>
      <c r="E1870" s="225" t="s">
        <v>1</v>
      </c>
      <c r="F1870" s="226" t="s">
        <v>7146</v>
      </c>
      <c r="G1870" s="223"/>
      <c r="H1870" s="225" t="s">
        <v>1</v>
      </c>
      <c r="I1870" s="227"/>
      <c r="J1870" s="223"/>
      <c r="K1870" s="223"/>
      <c r="L1870" s="228"/>
      <c r="M1870" s="229"/>
      <c r="N1870" s="230"/>
      <c r="O1870" s="230"/>
      <c r="P1870" s="230"/>
      <c r="Q1870" s="230"/>
      <c r="R1870" s="230"/>
      <c r="S1870" s="230"/>
      <c r="T1870" s="231"/>
      <c r="AT1870" s="232" t="s">
        <v>211</v>
      </c>
      <c r="AU1870" s="232" t="s">
        <v>82</v>
      </c>
      <c r="AV1870" s="13" t="s">
        <v>82</v>
      </c>
      <c r="AW1870" s="13" t="s">
        <v>31</v>
      </c>
      <c r="AX1870" s="13" t="s">
        <v>75</v>
      </c>
      <c r="AY1870" s="232" t="s">
        <v>203</v>
      </c>
    </row>
    <row r="1871" spans="1:65" s="14" customFormat="1" ht="11.25">
      <c r="B1871" s="233"/>
      <c r="C1871" s="234"/>
      <c r="D1871" s="224" t="s">
        <v>211</v>
      </c>
      <c r="E1871" s="235" t="s">
        <v>1</v>
      </c>
      <c r="F1871" s="236" t="s">
        <v>6996</v>
      </c>
      <c r="G1871" s="234"/>
      <c r="H1871" s="237">
        <v>374</v>
      </c>
      <c r="I1871" s="238"/>
      <c r="J1871" s="234"/>
      <c r="K1871" s="234"/>
      <c r="L1871" s="239"/>
      <c r="M1871" s="240"/>
      <c r="N1871" s="241"/>
      <c r="O1871" s="241"/>
      <c r="P1871" s="241"/>
      <c r="Q1871" s="241"/>
      <c r="R1871" s="241"/>
      <c r="S1871" s="241"/>
      <c r="T1871" s="242"/>
      <c r="AT1871" s="243" t="s">
        <v>211</v>
      </c>
      <c r="AU1871" s="243" t="s">
        <v>82</v>
      </c>
      <c r="AV1871" s="14" t="s">
        <v>84</v>
      </c>
      <c r="AW1871" s="14" t="s">
        <v>31</v>
      </c>
      <c r="AX1871" s="14" t="s">
        <v>75</v>
      </c>
      <c r="AY1871" s="243" t="s">
        <v>203</v>
      </c>
    </row>
    <row r="1872" spans="1:65" s="15" customFormat="1" ht="11.25">
      <c r="B1872" s="261"/>
      <c r="C1872" s="262"/>
      <c r="D1872" s="224" t="s">
        <v>211</v>
      </c>
      <c r="E1872" s="263" t="s">
        <v>1</v>
      </c>
      <c r="F1872" s="264" t="s">
        <v>5614</v>
      </c>
      <c r="G1872" s="262"/>
      <c r="H1872" s="265">
        <v>374</v>
      </c>
      <c r="I1872" s="266"/>
      <c r="J1872" s="262"/>
      <c r="K1872" s="262"/>
      <c r="L1872" s="267"/>
      <c r="M1872" s="268"/>
      <c r="N1872" s="269"/>
      <c r="O1872" s="269"/>
      <c r="P1872" s="269"/>
      <c r="Q1872" s="269"/>
      <c r="R1872" s="269"/>
      <c r="S1872" s="269"/>
      <c r="T1872" s="270"/>
      <c r="AT1872" s="271" t="s">
        <v>211</v>
      </c>
      <c r="AU1872" s="271" t="s">
        <v>82</v>
      </c>
      <c r="AV1872" s="15" t="s">
        <v>209</v>
      </c>
      <c r="AW1872" s="15" t="s">
        <v>31</v>
      </c>
      <c r="AX1872" s="15" t="s">
        <v>82</v>
      </c>
      <c r="AY1872" s="271" t="s">
        <v>203</v>
      </c>
    </row>
    <row r="1873" spans="1:65" s="2" customFormat="1" ht="21.75" customHeight="1">
      <c r="A1873" s="35"/>
      <c r="B1873" s="36"/>
      <c r="C1873" s="209" t="s">
        <v>4662</v>
      </c>
      <c r="D1873" s="209" t="s">
        <v>205</v>
      </c>
      <c r="E1873" s="210" t="s">
        <v>7268</v>
      </c>
      <c r="F1873" s="211" t="s">
        <v>6836</v>
      </c>
      <c r="G1873" s="212" t="s">
        <v>240</v>
      </c>
      <c r="H1873" s="213">
        <v>12</v>
      </c>
      <c r="I1873" s="214"/>
      <c r="J1873" s="215">
        <f>ROUND(I1873*H1873,2)</f>
        <v>0</v>
      </c>
      <c r="K1873" s="211" t="s">
        <v>1</v>
      </c>
      <c r="L1873" s="40"/>
      <c r="M1873" s="216" t="s">
        <v>1</v>
      </c>
      <c r="N1873" s="217" t="s">
        <v>40</v>
      </c>
      <c r="O1873" s="72"/>
      <c r="P1873" s="218">
        <f>O1873*H1873</f>
        <v>0</v>
      </c>
      <c r="Q1873" s="218">
        <v>0</v>
      </c>
      <c r="R1873" s="218">
        <f>Q1873*H1873</f>
        <v>0</v>
      </c>
      <c r="S1873" s="218">
        <v>0</v>
      </c>
      <c r="T1873" s="219">
        <f>S1873*H1873</f>
        <v>0</v>
      </c>
      <c r="U1873" s="35"/>
      <c r="V1873" s="35"/>
      <c r="W1873" s="35"/>
      <c r="X1873" s="35"/>
      <c r="Y1873" s="35"/>
      <c r="Z1873" s="35"/>
      <c r="AA1873" s="35"/>
      <c r="AB1873" s="35"/>
      <c r="AC1873" s="35"/>
      <c r="AD1873" s="35"/>
      <c r="AE1873" s="35"/>
      <c r="AR1873" s="220" t="s">
        <v>209</v>
      </c>
      <c r="AT1873" s="220" t="s">
        <v>205</v>
      </c>
      <c r="AU1873" s="220" t="s">
        <v>82</v>
      </c>
      <c r="AY1873" s="18" t="s">
        <v>203</v>
      </c>
      <c r="BE1873" s="221">
        <f>IF(N1873="základní",J1873,0)</f>
        <v>0</v>
      </c>
      <c r="BF1873" s="221">
        <f>IF(N1873="snížená",J1873,0)</f>
        <v>0</v>
      </c>
      <c r="BG1873" s="221">
        <f>IF(N1873="zákl. přenesená",J1873,0)</f>
        <v>0</v>
      </c>
      <c r="BH1873" s="221">
        <f>IF(N1873="sníž. přenesená",J1873,0)</f>
        <v>0</v>
      </c>
      <c r="BI1873" s="221">
        <f>IF(N1873="nulová",J1873,0)</f>
        <v>0</v>
      </c>
      <c r="BJ1873" s="18" t="s">
        <v>82</v>
      </c>
      <c r="BK1873" s="221">
        <f>ROUND(I1873*H1873,2)</f>
        <v>0</v>
      </c>
      <c r="BL1873" s="18" t="s">
        <v>209</v>
      </c>
      <c r="BM1873" s="220" t="s">
        <v>7269</v>
      </c>
    </row>
    <row r="1874" spans="1:65" s="13" customFormat="1" ht="11.25">
      <c r="B1874" s="222"/>
      <c r="C1874" s="223"/>
      <c r="D1874" s="224" t="s">
        <v>211</v>
      </c>
      <c r="E1874" s="225" t="s">
        <v>1</v>
      </c>
      <c r="F1874" s="226" t="s">
        <v>6688</v>
      </c>
      <c r="G1874" s="223"/>
      <c r="H1874" s="225" t="s">
        <v>1</v>
      </c>
      <c r="I1874" s="227"/>
      <c r="J1874" s="223"/>
      <c r="K1874" s="223"/>
      <c r="L1874" s="228"/>
      <c r="M1874" s="229"/>
      <c r="N1874" s="230"/>
      <c r="O1874" s="230"/>
      <c r="P1874" s="230"/>
      <c r="Q1874" s="230"/>
      <c r="R1874" s="230"/>
      <c r="S1874" s="230"/>
      <c r="T1874" s="231"/>
      <c r="AT1874" s="232" t="s">
        <v>211</v>
      </c>
      <c r="AU1874" s="232" t="s">
        <v>82</v>
      </c>
      <c r="AV1874" s="13" t="s">
        <v>82</v>
      </c>
      <c r="AW1874" s="13" t="s">
        <v>31</v>
      </c>
      <c r="AX1874" s="13" t="s">
        <v>75</v>
      </c>
      <c r="AY1874" s="232" t="s">
        <v>203</v>
      </c>
    </row>
    <row r="1875" spans="1:65" s="14" customFormat="1" ht="11.25">
      <c r="B1875" s="233"/>
      <c r="C1875" s="234"/>
      <c r="D1875" s="224" t="s">
        <v>211</v>
      </c>
      <c r="E1875" s="235" t="s">
        <v>1</v>
      </c>
      <c r="F1875" s="236" t="s">
        <v>389</v>
      </c>
      <c r="G1875" s="234"/>
      <c r="H1875" s="237">
        <v>12</v>
      </c>
      <c r="I1875" s="238"/>
      <c r="J1875" s="234"/>
      <c r="K1875" s="234"/>
      <c r="L1875" s="239"/>
      <c r="M1875" s="240"/>
      <c r="N1875" s="241"/>
      <c r="O1875" s="241"/>
      <c r="P1875" s="241"/>
      <c r="Q1875" s="241"/>
      <c r="R1875" s="241"/>
      <c r="S1875" s="241"/>
      <c r="T1875" s="242"/>
      <c r="AT1875" s="243" t="s">
        <v>211</v>
      </c>
      <c r="AU1875" s="243" t="s">
        <v>82</v>
      </c>
      <c r="AV1875" s="14" t="s">
        <v>84</v>
      </c>
      <c r="AW1875" s="14" t="s">
        <v>31</v>
      </c>
      <c r="AX1875" s="14" t="s">
        <v>75</v>
      </c>
      <c r="AY1875" s="243" t="s">
        <v>203</v>
      </c>
    </row>
    <row r="1876" spans="1:65" s="15" customFormat="1" ht="11.25">
      <c r="B1876" s="261"/>
      <c r="C1876" s="262"/>
      <c r="D1876" s="224" t="s">
        <v>211</v>
      </c>
      <c r="E1876" s="263" t="s">
        <v>1</v>
      </c>
      <c r="F1876" s="264" t="s">
        <v>5614</v>
      </c>
      <c r="G1876" s="262"/>
      <c r="H1876" s="265">
        <v>12</v>
      </c>
      <c r="I1876" s="266"/>
      <c r="J1876" s="262"/>
      <c r="K1876" s="262"/>
      <c r="L1876" s="267"/>
      <c r="M1876" s="268"/>
      <c r="N1876" s="269"/>
      <c r="O1876" s="269"/>
      <c r="P1876" s="269"/>
      <c r="Q1876" s="269"/>
      <c r="R1876" s="269"/>
      <c r="S1876" s="269"/>
      <c r="T1876" s="270"/>
      <c r="AT1876" s="271" t="s">
        <v>211</v>
      </c>
      <c r="AU1876" s="271" t="s">
        <v>82</v>
      </c>
      <c r="AV1876" s="15" t="s">
        <v>209</v>
      </c>
      <c r="AW1876" s="15" t="s">
        <v>31</v>
      </c>
      <c r="AX1876" s="15" t="s">
        <v>82</v>
      </c>
      <c r="AY1876" s="271" t="s">
        <v>203</v>
      </c>
    </row>
    <row r="1877" spans="1:65" s="2" customFormat="1" ht="21.75" customHeight="1">
      <c r="A1877" s="35"/>
      <c r="B1877" s="36"/>
      <c r="C1877" s="209" t="s">
        <v>4666</v>
      </c>
      <c r="D1877" s="209" t="s">
        <v>205</v>
      </c>
      <c r="E1877" s="210" t="s">
        <v>7105</v>
      </c>
      <c r="F1877" s="211" t="s">
        <v>6838</v>
      </c>
      <c r="G1877" s="212" t="s">
        <v>240</v>
      </c>
      <c r="H1877" s="213">
        <v>65</v>
      </c>
      <c r="I1877" s="214"/>
      <c r="J1877" s="215">
        <f>ROUND(I1877*H1877,2)</f>
        <v>0</v>
      </c>
      <c r="K1877" s="211" t="s">
        <v>1</v>
      </c>
      <c r="L1877" s="40"/>
      <c r="M1877" s="216" t="s">
        <v>1</v>
      </c>
      <c r="N1877" s="217" t="s">
        <v>40</v>
      </c>
      <c r="O1877" s="72"/>
      <c r="P1877" s="218">
        <f>O1877*H1877</f>
        <v>0</v>
      </c>
      <c r="Q1877" s="218">
        <v>0</v>
      </c>
      <c r="R1877" s="218">
        <f>Q1877*H1877</f>
        <v>0</v>
      </c>
      <c r="S1877" s="218">
        <v>0</v>
      </c>
      <c r="T1877" s="219">
        <f>S1877*H1877</f>
        <v>0</v>
      </c>
      <c r="U1877" s="35"/>
      <c r="V1877" s="35"/>
      <c r="W1877" s="35"/>
      <c r="X1877" s="35"/>
      <c r="Y1877" s="35"/>
      <c r="Z1877" s="35"/>
      <c r="AA1877" s="35"/>
      <c r="AB1877" s="35"/>
      <c r="AC1877" s="35"/>
      <c r="AD1877" s="35"/>
      <c r="AE1877" s="35"/>
      <c r="AR1877" s="220" t="s">
        <v>209</v>
      </c>
      <c r="AT1877" s="220" t="s">
        <v>205</v>
      </c>
      <c r="AU1877" s="220" t="s">
        <v>82</v>
      </c>
      <c r="AY1877" s="18" t="s">
        <v>203</v>
      </c>
      <c r="BE1877" s="221">
        <f>IF(N1877="základní",J1877,0)</f>
        <v>0</v>
      </c>
      <c r="BF1877" s="221">
        <f>IF(N1877="snížená",J1877,0)</f>
        <v>0</v>
      </c>
      <c r="BG1877" s="221">
        <f>IF(N1877="zákl. přenesená",J1877,0)</f>
        <v>0</v>
      </c>
      <c r="BH1877" s="221">
        <f>IF(N1877="sníž. přenesená",J1877,0)</f>
        <v>0</v>
      </c>
      <c r="BI1877" s="221">
        <f>IF(N1877="nulová",J1877,0)</f>
        <v>0</v>
      </c>
      <c r="BJ1877" s="18" t="s">
        <v>82</v>
      </c>
      <c r="BK1877" s="221">
        <f>ROUND(I1877*H1877,2)</f>
        <v>0</v>
      </c>
      <c r="BL1877" s="18" t="s">
        <v>209</v>
      </c>
      <c r="BM1877" s="220" t="s">
        <v>7270</v>
      </c>
    </row>
    <row r="1878" spans="1:65" s="13" customFormat="1" ht="11.25">
      <c r="B1878" s="222"/>
      <c r="C1878" s="223"/>
      <c r="D1878" s="224" t="s">
        <v>211</v>
      </c>
      <c r="E1878" s="225" t="s">
        <v>1</v>
      </c>
      <c r="F1878" s="226" t="s">
        <v>7253</v>
      </c>
      <c r="G1878" s="223"/>
      <c r="H1878" s="225" t="s">
        <v>1</v>
      </c>
      <c r="I1878" s="227"/>
      <c r="J1878" s="223"/>
      <c r="K1878" s="223"/>
      <c r="L1878" s="228"/>
      <c r="M1878" s="229"/>
      <c r="N1878" s="230"/>
      <c r="O1878" s="230"/>
      <c r="P1878" s="230"/>
      <c r="Q1878" s="230"/>
      <c r="R1878" s="230"/>
      <c r="S1878" s="230"/>
      <c r="T1878" s="231"/>
      <c r="AT1878" s="232" t="s">
        <v>211</v>
      </c>
      <c r="AU1878" s="232" t="s">
        <v>82</v>
      </c>
      <c r="AV1878" s="13" t="s">
        <v>82</v>
      </c>
      <c r="AW1878" s="13" t="s">
        <v>31</v>
      </c>
      <c r="AX1878" s="13" t="s">
        <v>75</v>
      </c>
      <c r="AY1878" s="232" t="s">
        <v>203</v>
      </c>
    </row>
    <row r="1879" spans="1:65" s="14" customFormat="1" ht="11.25">
      <c r="B1879" s="233"/>
      <c r="C1879" s="234"/>
      <c r="D1879" s="224" t="s">
        <v>211</v>
      </c>
      <c r="E1879" s="235" t="s">
        <v>1</v>
      </c>
      <c r="F1879" s="236" t="s">
        <v>2290</v>
      </c>
      <c r="G1879" s="234"/>
      <c r="H1879" s="237">
        <v>65</v>
      </c>
      <c r="I1879" s="238"/>
      <c r="J1879" s="234"/>
      <c r="K1879" s="234"/>
      <c r="L1879" s="239"/>
      <c r="M1879" s="240"/>
      <c r="N1879" s="241"/>
      <c r="O1879" s="241"/>
      <c r="P1879" s="241"/>
      <c r="Q1879" s="241"/>
      <c r="R1879" s="241"/>
      <c r="S1879" s="241"/>
      <c r="T1879" s="242"/>
      <c r="AT1879" s="243" t="s">
        <v>211</v>
      </c>
      <c r="AU1879" s="243" t="s">
        <v>82</v>
      </c>
      <c r="AV1879" s="14" t="s">
        <v>84</v>
      </c>
      <c r="AW1879" s="14" t="s">
        <v>31</v>
      </c>
      <c r="AX1879" s="14" t="s">
        <v>75</v>
      </c>
      <c r="AY1879" s="243" t="s">
        <v>203</v>
      </c>
    </row>
    <row r="1880" spans="1:65" s="15" customFormat="1" ht="11.25">
      <c r="B1880" s="261"/>
      <c r="C1880" s="262"/>
      <c r="D1880" s="224" t="s">
        <v>211</v>
      </c>
      <c r="E1880" s="263" t="s">
        <v>1</v>
      </c>
      <c r="F1880" s="264" t="s">
        <v>5614</v>
      </c>
      <c r="G1880" s="262"/>
      <c r="H1880" s="265">
        <v>65</v>
      </c>
      <c r="I1880" s="266"/>
      <c r="J1880" s="262"/>
      <c r="K1880" s="262"/>
      <c r="L1880" s="267"/>
      <c r="M1880" s="268"/>
      <c r="N1880" s="269"/>
      <c r="O1880" s="269"/>
      <c r="P1880" s="269"/>
      <c r="Q1880" s="269"/>
      <c r="R1880" s="269"/>
      <c r="S1880" s="269"/>
      <c r="T1880" s="270"/>
      <c r="AT1880" s="271" t="s">
        <v>211</v>
      </c>
      <c r="AU1880" s="271" t="s">
        <v>82</v>
      </c>
      <c r="AV1880" s="15" t="s">
        <v>209</v>
      </c>
      <c r="AW1880" s="15" t="s">
        <v>31</v>
      </c>
      <c r="AX1880" s="15" t="s">
        <v>82</v>
      </c>
      <c r="AY1880" s="271" t="s">
        <v>203</v>
      </c>
    </row>
    <row r="1881" spans="1:65" s="2" customFormat="1" ht="44.25" customHeight="1">
      <c r="A1881" s="35"/>
      <c r="B1881" s="36"/>
      <c r="C1881" s="209" t="s">
        <v>4692</v>
      </c>
      <c r="D1881" s="209" t="s">
        <v>205</v>
      </c>
      <c r="E1881" s="210" t="s">
        <v>7271</v>
      </c>
      <c r="F1881" s="211" t="s">
        <v>7272</v>
      </c>
      <c r="G1881" s="212" t="s">
        <v>6098</v>
      </c>
      <c r="H1881" s="213">
        <v>30</v>
      </c>
      <c r="I1881" s="214"/>
      <c r="J1881" s="215">
        <f>ROUND(I1881*H1881,2)</f>
        <v>0</v>
      </c>
      <c r="K1881" s="211" t="s">
        <v>1</v>
      </c>
      <c r="L1881" s="40"/>
      <c r="M1881" s="216" t="s">
        <v>1</v>
      </c>
      <c r="N1881" s="217" t="s">
        <v>40</v>
      </c>
      <c r="O1881" s="72"/>
      <c r="P1881" s="218">
        <f>O1881*H1881</f>
        <v>0</v>
      </c>
      <c r="Q1881" s="218">
        <v>0</v>
      </c>
      <c r="R1881" s="218">
        <f>Q1881*H1881</f>
        <v>0</v>
      </c>
      <c r="S1881" s="218">
        <v>0</v>
      </c>
      <c r="T1881" s="219">
        <f>S1881*H1881</f>
        <v>0</v>
      </c>
      <c r="U1881" s="35"/>
      <c r="V1881" s="35"/>
      <c r="W1881" s="35"/>
      <c r="X1881" s="35"/>
      <c r="Y1881" s="35"/>
      <c r="Z1881" s="35"/>
      <c r="AA1881" s="35"/>
      <c r="AB1881" s="35"/>
      <c r="AC1881" s="35"/>
      <c r="AD1881" s="35"/>
      <c r="AE1881" s="35"/>
      <c r="AR1881" s="220" t="s">
        <v>209</v>
      </c>
      <c r="AT1881" s="220" t="s">
        <v>205</v>
      </c>
      <c r="AU1881" s="220" t="s">
        <v>82</v>
      </c>
      <c r="AY1881" s="18" t="s">
        <v>203</v>
      </c>
      <c r="BE1881" s="221">
        <f>IF(N1881="základní",J1881,0)</f>
        <v>0</v>
      </c>
      <c r="BF1881" s="221">
        <f>IF(N1881="snížená",J1881,0)</f>
        <v>0</v>
      </c>
      <c r="BG1881" s="221">
        <f>IF(N1881="zákl. přenesená",J1881,0)</f>
        <v>0</v>
      </c>
      <c r="BH1881" s="221">
        <f>IF(N1881="sníž. přenesená",J1881,0)</f>
        <v>0</v>
      </c>
      <c r="BI1881" s="221">
        <f>IF(N1881="nulová",J1881,0)</f>
        <v>0</v>
      </c>
      <c r="BJ1881" s="18" t="s">
        <v>82</v>
      </c>
      <c r="BK1881" s="221">
        <f>ROUND(I1881*H1881,2)</f>
        <v>0</v>
      </c>
      <c r="BL1881" s="18" t="s">
        <v>209</v>
      </c>
      <c r="BM1881" s="220" t="s">
        <v>7273</v>
      </c>
    </row>
    <row r="1882" spans="1:65" s="2" customFormat="1" ht="16.5" customHeight="1">
      <c r="A1882" s="35"/>
      <c r="B1882" s="36"/>
      <c r="C1882" s="209" t="s">
        <v>4696</v>
      </c>
      <c r="D1882" s="209" t="s">
        <v>205</v>
      </c>
      <c r="E1882" s="210" t="s">
        <v>7274</v>
      </c>
      <c r="F1882" s="211" t="s">
        <v>6842</v>
      </c>
      <c r="G1882" s="212" t="s">
        <v>409</v>
      </c>
      <c r="H1882" s="213">
        <v>4.5</v>
      </c>
      <c r="I1882" s="214"/>
      <c r="J1882" s="215">
        <f>ROUND(I1882*H1882,2)</f>
        <v>0</v>
      </c>
      <c r="K1882" s="211" t="s">
        <v>1</v>
      </c>
      <c r="L1882" s="40"/>
      <c r="M1882" s="216" t="s">
        <v>1</v>
      </c>
      <c r="N1882" s="217" t="s">
        <v>40</v>
      </c>
      <c r="O1882" s="72"/>
      <c r="P1882" s="218">
        <f>O1882*H1882</f>
        <v>0</v>
      </c>
      <c r="Q1882" s="218">
        <v>0</v>
      </c>
      <c r="R1882" s="218">
        <f>Q1882*H1882</f>
        <v>0</v>
      </c>
      <c r="S1882" s="218">
        <v>0</v>
      </c>
      <c r="T1882" s="219">
        <f>S1882*H1882</f>
        <v>0</v>
      </c>
      <c r="U1882" s="35"/>
      <c r="V1882" s="35"/>
      <c r="W1882" s="35"/>
      <c r="X1882" s="35"/>
      <c r="Y1882" s="35"/>
      <c r="Z1882" s="35"/>
      <c r="AA1882" s="35"/>
      <c r="AB1882" s="35"/>
      <c r="AC1882" s="35"/>
      <c r="AD1882" s="35"/>
      <c r="AE1882" s="35"/>
      <c r="AR1882" s="220" t="s">
        <v>209</v>
      </c>
      <c r="AT1882" s="220" t="s">
        <v>205</v>
      </c>
      <c r="AU1882" s="220" t="s">
        <v>82</v>
      </c>
      <c r="AY1882" s="18" t="s">
        <v>203</v>
      </c>
      <c r="BE1882" s="221">
        <f>IF(N1882="základní",J1882,0)</f>
        <v>0</v>
      </c>
      <c r="BF1882" s="221">
        <f>IF(N1882="snížená",J1882,0)</f>
        <v>0</v>
      </c>
      <c r="BG1882" s="221">
        <f>IF(N1882="zákl. přenesená",J1882,0)</f>
        <v>0</v>
      </c>
      <c r="BH1882" s="221">
        <f>IF(N1882="sníž. přenesená",J1882,0)</f>
        <v>0</v>
      </c>
      <c r="BI1882" s="221">
        <f>IF(N1882="nulová",J1882,0)</f>
        <v>0</v>
      </c>
      <c r="BJ1882" s="18" t="s">
        <v>82</v>
      </c>
      <c r="BK1882" s="221">
        <f>ROUND(I1882*H1882,2)</f>
        <v>0</v>
      </c>
      <c r="BL1882" s="18" t="s">
        <v>209</v>
      </c>
      <c r="BM1882" s="220" t="s">
        <v>7275</v>
      </c>
    </row>
    <row r="1883" spans="1:65" s="12" customFormat="1" ht="25.9" customHeight="1">
      <c r="B1883" s="193"/>
      <c r="C1883" s="194"/>
      <c r="D1883" s="195" t="s">
        <v>74</v>
      </c>
      <c r="E1883" s="196" t="s">
        <v>7276</v>
      </c>
      <c r="F1883" s="196" t="s">
        <v>7277</v>
      </c>
      <c r="G1883" s="194"/>
      <c r="H1883" s="194"/>
      <c r="I1883" s="197"/>
      <c r="J1883" s="198">
        <f>BK1883</f>
        <v>0</v>
      </c>
      <c r="K1883" s="194"/>
      <c r="L1883" s="199"/>
      <c r="M1883" s="200"/>
      <c r="N1883" s="201"/>
      <c r="O1883" s="201"/>
      <c r="P1883" s="202">
        <f>SUM(P1884:P1893)</f>
        <v>0</v>
      </c>
      <c r="Q1883" s="201"/>
      <c r="R1883" s="202">
        <f>SUM(R1884:R1893)</f>
        <v>0</v>
      </c>
      <c r="S1883" s="201"/>
      <c r="T1883" s="203">
        <f>SUM(T1884:T1893)</f>
        <v>0</v>
      </c>
      <c r="AR1883" s="204" t="s">
        <v>82</v>
      </c>
      <c r="AT1883" s="205" t="s">
        <v>74</v>
      </c>
      <c r="AU1883" s="205" t="s">
        <v>75</v>
      </c>
      <c r="AY1883" s="204" t="s">
        <v>203</v>
      </c>
      <c r="BK1883" s="206">
        <f>SUM(BK1884:BK1893)</f>
        <v>0</v>
      </c>
    </row>
    <row r="1884" spans="1:65" s="2" customFormat="1" ht="21.75" customHeight="1">
      <c r="A1884" s="35"/>
      <c r="B1884" s="36"/>
      <c r="C1884" s="209" t="s">
        <v>4922</v>
      </c>
      <c r="D1884" s="209" t="s">
        <v>205</v>
      </c>
      <c r="E1884" s="210" t="s">
        <v>7278</v>
      </c>
      <c r="F1884" s="211" t="s">
        <v>7279</v>
      </c>
      <c r="G1884" s="212" t="s">
        <v>208</v>
      </c>
      <c r="H1884" s="213">
        <v>1</v>
      </c>
      <c r="I1884" s="214"/>
      <c r="J1884" s="215">
        <f>ROUND(I1884*H1884,2)</f>
        <v>0</v>
      </c>
      <c r="K1884" s="211" t="s">
        <v>1</v>
      </c>
      <c r="L1884" s="40"/>
      <c r="M1884" s="216" t="s">
        <v>1</v>
      </c>
      <c r="N1884" s="217" t="s">
        <v>40</v>
      </c>
      <c r="O1884" s="72"/>
      <c r="P1884" s="218">
        <f>O1884*H1884</f>
        <v>0</v>
      </c>
      <c r="Q1884" s="218">
        <v>0</v>
      </c>
      <c r="R1884" s="218">
        <f>Q1884*H1884</f>
        <v>0</v>
      </c>
      <c r="S1884" s="218">
        <v>0</v>
      </c>
      <c r="T1884" s="219">
        <f>S1884*H1884</f>
        <v>0</v>
      </c>
      <c r="U1884" s="35"/>
      <c r="V1884" s="35"/>
      <c r="W1884" s="35"/>
      <c r="X1884" s="35"/>
      <c r="Y1884" s="35"/>
      <c r="Z1884" s="35"/>
      <c r="AA1884" s="35"/>
      <c r="AB1884" s="35"/>
      <c r="AC1884" s="35"/>
      <c r="AD1884" s="35"/>
      <c r="AE1884" s="35"/>
      <c r="AR1884" s="220" t="s">
        <v>209</v>
      </c>
      <c r="AT1884" s="220" t="s">
        <v>205</v>
      </c>
      <c r="AU1884" s="220" t="s">
        <v>82</v>
      </c>
      <c r="AY1884" s="18" t="s">
        <v>203</v>
      </c>
      <c r="BE1884" s="221">
        <f>IF(N1884="základní",J1884,0)</f>
        <v>0</v>
      </c>
      <c r="BF1884" s="221">
        <f>IF(N1884="snížená",J1884,0)</f>
        <v>0</v>
      </c>
      <c r="BG1884" s="221">
        <f>IF(N1884="zákl. přenesená",J1884,0)</f>
        <v>0</v>
      </c>
      <c r="BH1884" s="221">
        <f>IF(N1884="sníž. přenesená",J1884,0)</f>
        <v>0</v>
      </c>
      <c r="BI1884" s="221">
        <f>IF(N1884="nulová",J1884,0)</f>
        <v>0</v>
      </c>
      <c r="BJ1884" s="18" t="s">
        <v>82</v>
      </c>
      <c r="BK1884" s="221">
        <f>ROUND(I1884*H1884,2)</f>
        <v>0</v>
      </c>
      <c r="BL1884" s="18" t="s">
        <v>209</v>
      </c>
      <c r="BM1884" s="220" t="s">
        <v>7280</v>
      </c>
    </row>
    <row r="1885" spans="1:65" s="13" customFormat="1" ht="33.75">
      <c r="B1885" s="222"/>
      <c r="C1885" s="223"/>
      <c r="D1885" s="224" t="s">
        <v>211</v>
      </c>
      <c r="E1885" s="225" t="s">
        <v>1</v>
      </c>
      <c r="F1885" s="226" t="s">
        <v>6664</v>
      </c>
      <c r="G1885" s="223"/>
      <c r="H1885" s="225" t="s">
        <v>1</v>
      </c>
      <c r="I1885" s="227"/>
      <c r="J1885" s="223"/>
      <c r="K1885" s="223"/>
      <c r="L1885" s="228"/>
      <c r="M1885" s="229"/>
      <c r="N1885" s="230"/>
      <c r="O1885" s="230"/>
      <c r="P1885" s="230"/>
      <c r="Q1885" s="230"/>
      <c r="R1885" s="230"/>
      <c r="S1885" s="230"/>
      <c r="T1885" s="231"/>
      <c r="AT1885" s="232" t="s">
        <v>211</v>
      </c>
      <c r="AU1885" s="232" t="s">
        <v>82</v>
      </c>
      <c r="AV1885" s="13" t="s">
        <v>82</v>
      </c>
      <c r="AW1885" s="13" t="s">
        <v>31</v>
      </c>
      <c r="AX1885" s="13" t="s">
        <v>75</v>
      </c>
      <c r="AY1885" s="232" t="s">
        <v>203</v>
      </c>
    </row>
    <row r="1886" spans="1:65" s="13" customFormat="1" ht="22.5">
      <c r="B1886" s="222"/>
      <c r="C1886" s="223"/>
      <c r="D1886" s="224" t="s">
        <v>211</v>
      </c>
      <c r="E1886" s="225" t="s">
        <v>1</v>
      </c>
      <c r="F1886" s="226" t="s">
        <v>6847</v>
      </c>
      <c r="G1886" s="223"/>
      <c r="H1886" s="225" t="s">
        <v>1</v>
      </c>
      <c r="I1886" s="227"/>
      <c r="J1886" s="223"/>
      <c r="K1886" s="223"/>
      <c r="L1886" s="228"/>
      <c r="M1886" s="229"/>
      <c r="N1886" s="230"/>
      <c r="O1886" s="230"/>
      <c r="P1886" s="230"/>
      <c r="Q1886" s="230"/>
      <c r="R1886" s="230"/>
      <c r="S1886" s="230"/>
      <c r="T1886" s="231"/>
      <c r="AT1886" s="232" t="s">
        <v>211</v>
      </c>
      <c r="AU1886" s="232" t="s">
        <v>82</v>
      </c>
      <c r="AV1886" s="13" t="s">
        <v>82</v>
      </c>
      <c r="AW1886" s="13" t="s">
        <v>31</v>
      </c>
      <c r="AX1886" s="13" t="s">
        <v>75</v>
      </c>
      <c r="AY1886" s="232" t="s">
        <v>203</v>
      </c>
    </row>
    <row r="1887" spans="1:65" s="13" customFormat="1" ht="22.5">
      <c r="B1887" s="222"/>
      <c r="C1887" s="223"/>
      <c r="D1887" s="224" t="s">
        <v>211</v>
      </c>
      <c r="E1887" s="225" t="s">
        <v>1</v>
      </c>
      <c r="F1887" s="226" t="s">
        <v>6848</v>
      </c>
      <c r="G1887" s="223"/>
      <c r="H1887" s="225" t="s">
        <v>1</v>
      </c>
      <c r="I1887" s="227"/>
      <c r="J1887" s="223"/>
      <c r="K1887" s="223"/>
      <c r="L1887" s="228"/>
      <c r="M1887" s="229"/>
      <c r="N1887" s="230"/>
      <c r="O1887" s="230"/>
      <c r="P1887" s="230"/>
      <c r="Q1887" s="230"/>
      <c r="R1887" s="230"/>
      <c r="S1887" s="230"/>
      <c r="T1887" s="231"/>
      <c r="AT1887" s="232" t="s">
        <v>211</v>
      </c>
      <c r="AU1887" s="232" t="s">
        <v>82</v>
      </c>
      <c r="AV1887" s="13" t="s">
        <v>82</v>
      </c>
      <c r="AW1887" s="13" t="s">
        <v>31</v>
      </c>
      <c r="AX1887" s="13" t="s">
        <v>75</v>
      </c>
      <c r="AY1887" s="232" t="s">
        <v>203</v>
      </c>
    </row>
    <row r="1888" spans="1:65" s="13" customFormat="1" ht="22.5">
      <c r="B1888" s="222"/>
      <c r="C1888" s="223"/>
      <c r="D1888" s="224" t="s">
        <v>211</v>
      </c>
      <c r="E1888" s="225" t="s">
        <v>1</v>
      </c>
      <c r="F1888" s="226" t="s">
        <v>6849</v>
      </c>
      <c r="G1888" s="223"/>
      <c r="H1888" s="225" t="s">
        <v>1</v>
      </c>
      <c r="I1888" s="227"/>
      <c r="J1888" s="223"/>
      <c r="K1888" s="223"/>
      <c r="L1888" s="228"/>
      <c r="M1888" s="229"/>
      <c r="N1888" s="230"/>
      <c r="O1888" s="230"/>
      <c r="P1888" s="230"/>
      <c r="Q1888" s="230"/>
      <c r="R1888" s="230"/>
      <c r="S1888" s="230"/>
      <c r="T1888" s="231"/>
      <c r="AT1888" s="232" t="s">
        <v>211</v>
      </c>
      <c r="AU1888" s="232" t="s">
        <v>82</v>
      </c>
      <c r="AV1888" s="13" t="s">
        <v>82</v>
      </c>
      <c r="AW1888" s="13" t="s">
        <v>31</v>
      </c>
      <c r="AX1888" s="13" t="s">
        <v>75</v>
      </c>
      <c r="AY1888" s="232" t="s">
        <v>203</v>
      </c>
    </row>
    <row r="1889" spans="1:65" s="13" customFormat="1" ht="11.25">
      <c r="B1889" s="222"/>
      <c r="C1889" s="223"/>
      <c r="D1889" s="224" t="s">
        <v>211</v>
      </c>
      <c r="E1889" s="225" t="s">
        <v>1</v>
      </c>
      <c r="F1889" s="226" t="s">
        <v>6683</v>
      </c>
      <c r="G1889" s="223"/>
      <c r="H1889" s="225" t="s">
        <v>1</v>
      </c>
      <c r="I1889" s="227"/>
      <c r="J1889" s="223"/>
      <c r="K1889" s="223"/>
      <c r="L1889" s="228"/>
      <c r="M1889" s="229"/>
      <c r="N1889" s="230"/>
      <c r="O1889" s="230"/>
      <c r="P1889" s="230"/>
      <c r="Q1889" s="230"/>
      <c r="R1889" s="230"/>
      <c r="S1889" s="230"/>
      <c r="T1889" s="231"/>
      <c r="AT1889" s="232" t="s">
        <v>211</v>
      </c>
      <c r="AU1889" s="232" t="s">
        <v>82</v>
      </c>
      <c r="AV1889" s="13" t="s">
        <v>82</v>
      </c>
      <c r="AW1889" s="13" t="s">
        <v>31</v>
      </c>
      <c r="AX1889" s="13" t="s">
        <v>75</v>
      </c>
      <c r="AY1889" s="232" t="s">
        <v>203</v>
      </c>
    </row>
    <row r="1890" spans="1:65" s="14" customFormat="1" ht="11.25">
      <c r="B1890" s="233"/>
      <c r="C1890" s="234"/>
      <c r="D1890" s="224" t="s">
        <v>211</v>
      </c>
      <c r="E1890" s="235" t="s">
        <v>1</v>
      </c>
      <c r="F1890" s="236" t="s">
        <v>82</v>
      </c>
      <c r="G1890" s="234"/>
      <c r="H1890" s="237">
        <v>1</v>
      </c>
      <c r="I1890" s="238"/>
      <c r="J1890" s="234"/>
      <c r="K1890" s="234"/>
      <c r="L1890" s="239"/>
      <c r="M1890" s="240"/>
      <c r="N1890" s="241"/>
      <c r="O1890" s="241"/>
      <c r="P1890" s="241"/>
      <c r="Q1890" s="241"/>
      <c r="R1890" s="241"/>
      <c r="S1890" s="241"/>
      <c r="T1890" s="242"/>
      <c r="AT1890" s="243" t="s">
        <v>211</v>
      </c>
      <c r="AU1890" s="243" t="s">
        <v>82</v>
      </c>
      <c r="AV1890" s="14" t="s">
        <v>84</v>
      </c>
      <c r="AW1890" s="14" t="s">
        <v>31</v>
      </c>
      <c r="AX1890" s="14" t="s">
        <v>75</v>
      </c>
      <c r="AY1890" s="243" t="s">
        <v>203</v>
      </c>
    </row>
    <row r="1891" spans="1:65" s="15" customFormat="1" ht="11.25">
      <c r="B1891" s="261"/>
      <c r="C1891" s="262"/>
      <c r="D1891" s="224" t="s">
        <v>211</v>
      </c>
      <c r="E1891" s="263" t="s">
        <v>1</v>
      </c>
      <c r="F1891" s="264" t="s">
        <v>5614</v>
      </c>
      <c r="G1891" s="262"/>
      <c r="H1891" s="265">
        <v>1</v>
      </c>
      <c r="I1891" s="266"/>
      <c r="J1891" s="262"/>
      <c r="K1891" s="262"/>
      <c r="L1891" s="267"/>
      <c r="M1891" s="268"/>
      <c r="N1891" s="269"/>
      <c r="O1891" s="269"/>
      <c r="P1891" s="269"/>
      <c r="Q1891" s="269"/>
      <c r="R1891" s="269"/>
      <c r="S1891" s="269"/>
      <c r="T1891" s="270"/>
      <c r="AT1891" s="271" t="s">
        <v>211</v>
      </c>
      <c r="AU1891" s="271" t="s">
        <v>82</v>
      </c>
      <c r="AV1891" s="15" t="s">
        <v>209</v>
      </c>
      <c r="AW1891" s="15" t="s">
        <v>31</v>
      </c>
      <c r="AX1891" s="15" t="s">
        <v>82</v>
      </c>
      <c r="AY1891" s="271" t="s">
        <v>203</v>
      </c>
    </row>
    <row r="1892" spans="1:65" s="2" customFormat="1" ht="44.25" customHeight="1">
      <c r="A1892" s="35"/>
      <c r="B1892" s="36"/>
      <c r="C1892" s="209" t="s">
        <v>4972</v>
      </c>
      <c r="D1892" s="209" t="s">
        <v>205</v>
      </c>
      <c r="E1892" s="210" t="s">
        <v>7281</v>
      </c>
      <c r="F1892" s="211" t="s">
        <v>7282</v>
      </c>
      <c r="G1892" s="212" t="s">
        <v>6098</v>
      </c>
      <c r="H1892" s="213">
        <v>1</v>
      </c>
      <c r="I1892" s="214"/>
      <c r="J1892" s="215">
        <f>ROUND(I1892*H1892,2)</f>
        <v>0</v>
      </c>
      <c r="K1892" s="211" t="s">
        <v>1</v>
      </c>
      <c r="L1892" s="40"/>
      <c r="M1892" s="216" t="s">
        <v>1</v>
      </c>
      <c r="N1892" s="217" t="s">
        <v>40</v>
      </c>
      <c r="O1892" s="72"/>
      <c r="P1892" s="218">
        <f>O1892*H1892</f>
        <v>0</v>
      </c>
      <c r="Q1892" s="218">
        <v>0</v>
      </c>
      <c r="R1892" s="218">
        <f>Q1892*H1892</f>
        <v>0</v>
      </c>
      <c r="S1892" s="218">
        <v>0</v>
      </c>
      <c r="T1892" s="219">
        <f>S1892*H1892</f>
        <v>0</v>
      </c>
      <c r="U1892" s="35"/>
      <c r="V1892" s="35"/>
      <c r="W1892" s="35"/>
      <c r="X1892" s="35"/>
      <c r="Y1892" s="35"/>
      <c r="Z1892" s="35"/>
      <c r="AA1892" s="35"/>
      <c r="AB1892" s="35"/>
      <c r="AC1892" s="35"/>
      <c r="AD1892" s="35"/>
      <c r="AE1892" s="35"/>
      <c r="AR1892" s="220" t="s">
        <v>209</v>
      </c>
      <c r="AT1892" s="220" t="s">
        <v>205</v>
      </c>
      <c r="AU1892" s="220" t="s">
        <v>82</v>
      </c>
      <c r="AY1892" s="18" t="s">
        <v>203</v>
      </c>
      <c r="BE1892" s="221">
        <f>IF(N1892="základní",J1892,0)</f>
        <v>0</v>
      </c>
      <c r="BF1892" s="221">
        <f>IF(N1892="snížená",J1892,0)</f>
        <v>0</v>
      </c>
      <c r="BG1892" s="221">
        <f>IF(N1892="zákl. přenesená",J1892,0)</f>
        <v>0</v>
      </c>
      <c r="BH1892" s="221">
        <f>IF(N1892="sníž. přenesená",J1892,0)</f>
        <v>0</v>
      </c>
      <c r="BI1892" s="221">
        <f>IF(N1892="nulová",J1892,0)</f>
        <v>0</v>
      </c>
      <c r="BJ1892" s="18" t="s">
        <v>82</v>
      </c>
      <c r="BK1892" s="221">
        <f>ROUND(I1892*H1892,2)</f>
        <v>0</v>
      </c>
      <c r="BL1892" s="18" t="s">
        <v>209</v>
      </c>
      <c r="BM1892" s="220" t="s">
        <v>7283</v>
      </c>
    </row>
    <row r="1893" spans="1:65" s="2" customFormat="1" ht="16.5" customHeight="1">
      <c r="A1893" s="35"/>
      <c r="B1893" s="36"/>
      <c r="C1893" s="209" t="s">
        <v>4976</v>
      </c>
      <c r="D1893" s="209" t="s">
        <v>205</v>
      </c>
      <c r="E1893" s="210" t="s">
        <v>7284</v>
      </c>
      <c r="F1893" s="211" t="s">
        <v>6842</v>
      </c>
      <c r="G1893" s="212" t="s">
        <v>409</v>
      </c>
      <c r="H1893" s="213">
        <v>0.05</v>
      </c>
      <c r="I1893" s="214"/>
      <c r="J1893" s="215">
        <f>ROUND(I1893*H1893,2)</f>
        <v>0</v>
      </c>
      <c r="K1893" s="211" t="s">
        <v>1</v>
      </c>
      <c r="L1893" s="40"/>
      <c r="M1893" s="216" t="s">
        <v>1</v>
      </c>
      <c r="N1893" s="217" t="s">
        <v>40</v>
      </c>
      <c r="O1893" s="72"/>
      <c r="P1893" s="218">
        <f>O1893*H1893</f>
        <v>0</v>
      </c>
      <c r="Q1893" s="218">
        <v>0</v>
      </c>
      <c r="R1893" s="218">
        <f>Q1893*H1893</f>
        <v>0</v>
      </c>
      <c r="S1893" s="218">
        <v>0</v>
      </c>
      <c r="T1893" s="219">
        <f>S1893*H1893</f>
        <v>0</v>
      </c>
      <c r="U1893" s="35"/>
      <c r="V1893" s="35"/>
      <c r="W1893" s="35"/>
      <c r="X1893" s="35"/>
      <c r="Y1893" s="35"/>
      <c r="Z1893" s="35"/>
      <c r="AA1893" s="35"/>
      <c r="AB1893" s="35"/>
      <c r="AC1893" s="35"/>
      <c r="AD1893" s="35"/>
      <c r="AE1893" s="35"/>
      <c r="AR1893" s="220" t="s">
        <v>209</v>
      </c>
      <c r="AT1893" s="220" t="s">
        <v>205</v>
      </c>
      <c r="AU1893" s="220" t="s">
        <v>82</v>
      </c>
      <c r="AY1893" s="18" t="s">
        <v>203</v>
      </c>
      <c r="BE1893" s="221">
        <f>IF(N1893="základní",J1893,0)</f>
        <v>0</v>
      </c>
      <c r="BF1893" s="221">
        <f>IF(N1893="snížená",J1893,0)</f>
        <v>0</v>
      </c>
      <c r="BG1893" s="221">
        <f>IF(N1893="zákl. přenesená",J1893,0)</f>
        <v>0</v>
      </c>
      <c r="BH1893" s="221">
        <f>IF(N1893="sníž. přenesená",J1893,0)</f>
        <v>0</v>
      </c>
      <c r="BI1893" s="221">
        <f>IF(N1893="nulová",J1893,0)</f>
        <v>0</v>
      </c>
      <c r="BJ1893" s="18" t="s">
        <v>82</v>
      </c>
      <c r="BK1893" s="221">
        <f>ROUND(I1893*H1893,2)</f>
        <v>0</v>
      </c>
      <c r="BL1893" s="18" t="s">
        <v>209</v>
      </c>
      <c r="BM1893" s="220" t="s">
        <v>7285</v>
      </c>
    </row>
    <row r="1894" spans="1:65" s="12" customFormat="1" ht="25.9" customHeight="1">
      <c r="B1894" s="193"/>
      <c r="C1894" s="194"/>
      <c r="D1894" s="195" t="s">
        <v>74</v>
      </c>
      <c r="E1894" s="196" t="s">
        <v>7286</v>
      </c>
      <c r="F1894" s="196" t="s">
        <v>7287</v>
      </c>
      <c r="G1894" s="194"/>
      <c r="H1894" s="194"/>
      <c r="I1894" s="197"/>
      <c r="J1894" s="198">
        <f>BK1894</f>
        <v>0</v>
      </c>
      <c r="K1894" s="194"/>
      <c r="L1894" s="199"/>
      <c r="M1894" s="200"/>
      <c r="N1894" s="201"/>
      <c r="O1894" s="201"/>
      <c r="P1894" s="202">
        <f>SUM(P1895:P1909)</f>
        <v>0</v>
      </c>
      <c r="Q1894" s="201"/>
      <c r="R1894" s="202">
        <f>SUM(R1895:R1909)</f>
        <v>0</v>
      </c>
      <c r="S1894" s="201"/>
      <c r="T1894" s="203">
        <f>SUM(T1895:T1909)</f>
        <v>0</v>
      </c>
      <c r="AR1894" s="204" t="s">
        <v>82</v>
      </c>
      <c r="AT1894" s="205" t="s">
        <v>74</v>
      </c>
      <c r="AU1894" s="205" t="s">
        <v>75</v>
      </c>
      <c r="AY1894" s="204" t="s">
        <v>203</v>
      </c>
      <c r="BK1894" s="206">
        <f>SUM(BK1895:BK1909)</f>
        <v>0</v>
      </c>
    </row>
    <row r="1895" spans="1:65" s="2" customFormat="1" ht="21.75" customHeight="1">
      <c r="A1895" s="35"/>
      <c r="B1895" s="36"/>
      <c r="C1895" s="209" t="s">
        <v>4982</v>
      </c>
      <c r="D1895" s="209" t="s">
        <v>205</v>
      </c>
      <c r="E1895" s="210" t="s">
        <v>7288</v>
      </c>
      <c r="F1895" s="211" t="s">
        <v>7289</v>
      </c>
      <c r="G1895" s="212" t="s">
        <v>208</v>
      </c>
      <c r="H1895" s="213">
        <v>55</v>
      </c>
      <c r="I1895" s="214"/>
      <c r="J1895" s="215">
        <f>ROUND(I1895*H1895,2)</f>
        <v>0</v>
      </c>
      <c r="K1895" s="211" t="s">
        <v>1</v>
      </c>
      <c r="L1895" s="40"/>
      <c r="M1895" s="216" t="s">
        <v>1</v>
      </c>
      <c r="N1895" s="217" t="s">
        <v>40</v>
      </c>
      <c r="O1895" s="72"/>
      <c r="P1895" s="218">
        <f>O1895*H1895</f>
        <v>0</v>
      </c>
      <c r="Q1895" s="218">
        <v>0</v>
      </c>
      <c r="R1895" s="218">
        <f>Q1895*H1895</f>
        <v>0</v>
      </c>
      <c r="S1895" s="218">
        <v>0</v>
      </c>
      <c r="T1895" s="219">
        <f>S1895*H1895</f>
        <v>0</v>
      </c>
      <c r="U1895" s="35"/>
      <c r="V1895" s="35"/>
      <c r="W1895" s="35"/>
      <c r="X1895" s="35"/>
      <c r="Y1895" s="35"/>
      <c r="Z1895" s="35"/>
      <c r="AA1895" s="35"/>
      <c r="AB1895" s="35"/>
      <c r="AC1895" s="35"/>
      <c r="AD1895" s="35"/>
      <c r="AE1895" s="35"/>
      <c r="AR1895" s="220" t="s">
        <v>209</v>
      </c>
      <c r="AT1895" s="220" t="s">
        <v>205</v>
      </c>
      <c r="AU1895" s="220" t="s">
        <v>82</v>
      </c>
      <c r="AY1895" s="18" t="s">
        <v>203</v>
      </c>
      <c r="BE1895" s="221">
        <f>IF(N1895="základní",J1895,0)</f>
        <v>0</v>
      </c>
      <c r="BF1895" s="221">
        <f>IF(N1895="snížená",J1895,0)</f>
        <v>0</v>
      </c>
      <c r="BG1895" s="221">
        <f>IF(N1895="zákl. přenesená",J1895,0)</f>
        <v>0</v>
      </c>
      <c r="BH1895" s="221">
        <f>IF(N1895="sníž. přenesená",J1895,0)</f>
        <v>0</v>
      </c>
      <c r="BI1895" s="221">
        <f>IF(N1895="nulová",J1895,0)</f>
        <v>0</v>
      </c>
      <c r="BJ1895" s="18" t="s">
        <v>82</v>
      </c>
      <c r="BK1895" s="221">
        <f>ROUND(I1895*H1895,2)</f>
        <v>0</v>
      </c>
      <c r="BL1895" s="18" t="s">
        <v>209</v>
      </c>
      <c r="BM1895" s="220" t="s">
        <v>7290</v>
      </c>
    </row>
    <row r="1896" spans="1:65" s="13" customFormat="1" ht="33.75">
      <c r="B1896" s="222"/>
      <c r="C1896" s="223"/>
      <c r="D1896" s="224" t="s">
        <v>211</v>
      </c>
      <c r="E1896" s="225" t="s">
        <v>1</v>
      </c>
      <c r="F1896" s="226" t="s">
        <v>6664</v>
      </c>
      <c r="G1896" s="223"/>
      <c r="H1896" s="225" t="s">
        <v>1</v>
      </c>
      <c r="I1896" s="227"/>
      <c r="J1896" s="223"/>
      <c r="K1896" s="223"/>
      <c r="L1896" s="228"/>
      <c r="M1896" s="229"/>
      <c r="N1896" s="230"/>
      <c r="O1896" s="230"/>
      <c r="P1896" s="230"/>
      <c r="Q1896" s="230"/>
      <c r="R1896" s="230"/>
      <c r="S1896" s="230"/>
      <c r="T1896" s="231"/>
      <c r="AT1896" s="232" t="s">
        <v>211</v>
      </c>
      <c r="AU1896" s="232" t="s">
        <v>82</v>
      </c>
      <c r="AV1896" s="13" t="s">
        <v>82</v>
      </c>
      <c r="AW1896" s="13" t="s">
        <v>31</v>
      </c>
      <c r="AX1896" s="13" t="s">
        <v>75</v>
      </c>
      <c r="AY1896" s="232" t="s">
        <v>203</v>
      </c>
    </row>
    <row r="1897" spans="1:65" s="13" customFormat="1" ht="11.25">
      <c r="B1897" s="222"/>
      <c r="C1897" s="223"/>
      <c r="D1897" s="224" t="s">
        <v>211</v>
      </c>
      <c r="E1897" s="225" t="s">
        <v>1</v>
      </c>
      <c r="F1897" s="226" t="s">
        <v>7291</v>
      </c>
      <c r="G1897" s="223"/>
      <c r="H1897" s="225" t="s">
        <v>1</v>
      </c>
      <c r="I1897" s="227"/>
      <c r="J1897" s="223"/>
      <c r="K1897" s="223"/>
      <c r="L1897" s="228"/>
      <c r="M1897" s="229"/>
      <c r="N1897" s="230"/>
      <c r="O1897" s="230"/>
      <c r="P1897" s="230"/>
      <c r="Q1897" s="230"/>
      <c r="R1897" s="230"/>
      <c r="S1897" s="230"/>
      <c r="T1897" s="231"/>
      <c r="AT1897" s="232" t="s">
        <v>211</v>
      </c>
      <c r="AU1897" s="232" t="s">
        <v>82</v>
      </c>
      <c r="AV1897" s="13" t="s">
        <v>82</v>
      </c>
      <c r="AW1897" s="13" t="s">
        <v>31</v>
      </c>
      <c r="AX1897" s="13" t="s">
        <v>75</v>
      </c>
      <c r="AY1897" s="232" t="s">
        <v>203</v>
      </c>
    </row>
    <row r="1898" spans="1:65" s="13" customFormat="1" ht="11.25">
      <c r="B1898" s="222"/>
      <c r="C1898" s="223"/>
      <c r="D1898" s="224" t="s">
        <v>211</v>
      </c>
      <c r="E1898" s="225" t="s">
        <v>1</v>
      </c>
      <c r="F1898" s="226" t="s">
        <v>7292</v>
      </c>
      <c r="G1898" s="223"/>
      <c r="H1898" s="225" t="s">
        <v>1</v>
      </c>
      <c r="I1898" s="227"/>
      <c r="J1898" s="223"/>
      <c r="K1898" s="223"/>
      <c r="L1898" s="228"/>
      <c r="M1898" s="229"/>
      <c r="N1898" s="230"/>
      <c r="O1898" s="230"/>
      <c r="P1898" s="230"/>
      <c r="Q1898" s="230"/>
      <c r="R1898" s="230"/>
      <c r="S1898" s="230"/>
      <c r="T1898" s="231"/>
      <c r="AT1898" s="232" t="s">
        <v>211</v>
      </c>
      <c r="AU1898" s="232" t="s">
        <v>82</v>
      </c>
      <c r="AV1898" s="13" t="s">
        <v>82</v>
      </c>
      <c r="AW1898" s="13" t="s">
        <v>31</v>
      </c>
      <c r="AX1898" s="13" t="s">
        <v>75</v>
      </c>
      <c r="AY1898" s="232" t="s">
        <v>203</v>
      </c>
    </row>
    <row r="1899" spans="1:65" s="13" customFormat="1" ht="11.25">
      <c r="B1899" s="222"/>
      <c r="C1899" s="223"/>
      <c r="D1899" s="224" t="s">
        <v>211</v>
      </c>
      <c r="E1899" s="225" t="s">
        <v>1</v>
      </c>
      <c r="F1899" s="226" t="s">
        <v>7293</v>
      </c>
      <c r="G1899" s="223"/>
      <c r="H1899" s="225" t="s">
        <v>1</v>
      </c>
      <c r="I1899" s="227"/>
      <c r="J1899" s="223"/>
      <c r="K1899" s="223"/>
      <c r="L1899" s="228"/>
      <c r="M1899" s="229"/>
      <c r="N1899" s="230"/>
      <c r="O1899" s="230"/>
      <c r="P1899" s="230"/>
      <c r="Q1899" s="230"/>
      <c r="R1899" s="230"/>
      <c r="S1899" s="230"/>
      <c r="T1899" s="231"/>
      <c r="AT1899" s="232" t="s">
        <v>211</v>
      </c>
      <c r="AU1899" s="232" t="s">
        <v>82</v>
      </c>
      <c r="AV1899" s="13" t="s">
        <v>82</v>
      </c>
      <c r="AW1899" s="13" t="s">
        <v>31</v>
      </c>
      <c r="AX1899" s="13" t="s">
        <v>75</v>
      </c>
      <c r="AY1899" s="232" t="s">
        <v>203</v>
      </c>
    </row>
    <row r="1900" spans="1:65" s="13" customFormat="1" ht="11.25">
      <c r="B1900" s="222"/>
      <c r="C1900" s="223"/>
      <c r="D1900" s="224" t="s">
        <v>211</v>
      </c>
      <c r="E1900" s="225" t="s">
        <v>1</v>
      </c>
      <c r="F1900" s="226" t="s">
        <v>7294</v>
      </c>
      <c r="G1900" s="223"/>
      <c r="H1900" s="225" t="s">
        <v>1</v>
      </c>
      <c r="I1900" s="227"/>
      <c r="J1900" s="223"/>
      <c r="K1900" s="223"/>
      <c r="L1900" s="228"/>
      <c r="M1900" s="229"/>
      <c r="N1900" s="230"/>
      <c r="O1900" s="230"/>
      <c r="P1900" s="230"/>
      <c r="Q1900" s="230"/>
      <c r="R1900" s="230"/>
      <c r="S1900" s="230"/>
      <c r="T1900" s="231"/>
      <c r="AT1900" s="232" t="s">
        <v>211</v>
      </c>
      <c r="AU1900" s="232" t="s">
        <v>82</v>
      </c>
      <c r="AV1900" s="13" t="s">
        <v>82</v>
      </c>
      <c r="AW1900" s="13" t="s">
        <v>31</v>
      </c>
      <c r="AX1900" s="13" t="s">
        <v>75</v>
      </c>
      <c r="AY1900" s="232" t="s">
        <v>203</v>
      </c>
    </row>
    <row r="1901" spans="1:65" s="13" customFormat="1" ht="33.75">
      <c r="B1901" s="222"/>
      <c r="C1901" s="223"/>
      <c r="D1901" s="224" t="s">
        <v>211</v>
      </c>
      <c r="E1901" s="225" t="s">
        <v>1</v>
      </c>
      <c r="F1901" s="226" t="s">
        <v>7295</v>
      </c>
      <c r="G1901" s="223"/>
      <c r="H1901" s="225" t="s">
        <v>1</v>
      </c>
      <c r="I1901" s="227"/>
      <c r="J1901" s="223"/>
      <c r="K1901" s="223"/>
      <c r="L1901" s="228"/>
      <c r="M1901" s="229"/>
      <c r="N1901" s="230"/>
      <c r="O1901" s="230"/>
      <c r="P1901" s="230"/>
      <c r="Q1901" s="230"/>
      <c r="R1901" s="230"/>
      <c r="S1901" s="230"/>
      <c r="T1901" s="231"/>
      <c r="AT1901" s="232" t="s">
        <v>211</v>
      </c>
      <c r="AU1901" s="232" t="s">
        <v>82</v>
      </c>
      <c r="AV1901" s="13" t="s">
        <v>82</v>
      </c>
      <c r="AW1901" s="13" t="s">
        <v>31</v>
      </c>
      <c r="AX1901" s="13" t="s">
        <v>75</v>
      </c>
      <c r="AY1901" s="232" t="s">
        <v>203</v>
      </c>
    </row>
    <row r="1902" spans="1:65" s="13" customFormat="1" ht="11.25">
      <c r="B1902" s="222"/>
      <c r="C1902" s="223"/>
      <c r="D1902" s="224" t="s">
        <v>211</v>
      </c>
      <c r="E1902" s="225" t="s">
        <v>1</v>
      </c>
      <c r="F1902" s="226" t="s">
        <v>6674</v>
      </c>
      <c r="G1902" s="223"/>
      <c r="H1902" s="225" t="s">
        <v>1</v>
      </c>
      <c r="I1902" s="227"/>
      <c r="J1902" s="223"/>
      <c r="K1902" s="223"/>
      <c r="L1902" s="228"/>
      <c r="M1902" s="229"/>
      <c r="N1902" s="230"/>
      <c r="O1902" s="230"/>
      <c r="P1902" s="230"/>
      <c r="Q1902" s="230"/>
      <c r="R1902" s="230"/>
      <c r="S1902" s="230"/>
      <c r="T1902" s="231"/>
      <c r="AT1902" s="232" t="s">
        <v>211</v>
      </c>
      <c r="AU1902" s="232" t="s">
        <v>82</v>
      </c>
      <c r="AV1902" s="13" t="s">
        <v>82</v>
      </c>
      <c r="AW1902" s="13" t="s">
        <v>31</v>
      </c>
      <c r="AX1902" s="13" t="s">
        <v>75</v>
      </c>
      <c r="AY1902" s="232" t="s">
        <v>203</v>
      </c>
    </row>
    <row r="1903" spans="1:65" s="13" customFormat="1" ht="33.75">
      <c r="B1903" s="222"/>
      <c r="C1903" s="223"/>
      <c r="D1903" s="224" t="s">
        <v>211</v>
      </c>
      <c r="E1903" s="225" t="s">
        <v>1</v>
      </c>
      <c r="F1903" s="226" t="s">
        <v>7296</v>
      </c>
      <c r="G1903" s="223"/>
      <c r="H1903" s="225" t="s">
        <v>1</v>
      </c>
      <c r="I1903" s="227"/>
      <c r="J1903" s="223"/>
      <c r="K1903" s="223"/>
      <c r="L1903" s="228"/>
      <c r="M1903" s="229"/>
      <c r="N1903" s="230"/>
      <c r="O1903" s="230"/>
      <c r="P1903" s="230"/>
      <c r="Q1903" s="230"/>
      <c r="R1903" s="230"/>
      <c r="S1903" s="230"/>
      <c r="T1903" s="231"/>
      <c r="AT1903" s="232" t="s">
        <v>211</v>
      </c>
      <c r="AU1903" s="232" t="s">
        <v>82</v>
      </c>
      <c r="AV1903" s="13" t="s">
        <v>82</v>
      </c>
      <c r="AW1903" s="13" t="s">
        <v>31</v>
      </c>
      <c r="AX1903" s="13" t="s">
        <v>75</v>
      </c>
      <c r="AY1903" s="232" t="s">
        <v>203</v>
      </c>
    </row>
    <row r="1904" spans="1:65" s="13" customFormat="1" ht="33.75">
      <c r="B1904" s="222"/>
      <c r="C1904" s="223"/>
      <c r="D1904" s="224" t="s">
        <v>211</v>
      </c>
      <c r="E1904" s="225" t="s">
        <v>1</v>
      </c>
      <c r="F1904" s="226" t="s">
        <v>7297</v>
      </c>
      <c r="G1904" s="223"/>
      <c r="H1904" s="225" t="s">
        <v>1</v>
      </c>
      <c r="I1904" s="227"/>
      <c r="J1904" s="223"/>
      <c r="K1904" s="223"/>
      <c r="L1904" s="228"/>
      <c r="M1904" s="229"/>
      <c r="N1904" s="230"/>
      <c r="O1904" s="230"/>
      <c r="P1904" s="230"/>
      <c r="Q1904" s="230"/>
      <c r="R1904" s="230"/>
      <c r="S1904" s="230"/>
      <c r="T1904" s="231"/>
      <c r="AT1904" s="232" t="s">
        <v>211</v>
      </c>
      <c r="AU1904" s="232" t="s">
        <v>82</v>
      </c>
      <c r="AV1904" s="13" t="s">
        <v>82</v>
      </c>
      <c r="AW1904" s="13" t="s">
        <v>31</v>
      </c>
      <c r="AX1904" s="13" t="s">
        <v>75</v>
      </c>
      <c r="AY1904" s="232" t="s">
        <v>203</v>
      </c>
    </row>
    <row r="1905" spans="1:65" s="13" customFormat="1" ht="22.5">
      <c r="B1905" s="222"/>
      <c r="C1905" s="223"/>
      <c r="D1905" s="224" t="s">
        <v>211</v>
      </c>
      <c r="E1905" s="225" t="s">
        <v>1</v>
      </c>
      <c r="F1905" s="226" t="s">
        <v>7298</v>
      </c>
      <c r="G1905" s="223"/>
      <c r="H1905" s="225" t="s">
        <v>1</v>
      </c>
      <c r="I1905" s="227"/>
      <c r="J1905" s="223"/>
      <c r="K1905" s="223"/>
      <c r="L1905" s="228"/>
      <c r="M1905" s="229"/>
      <c r="N1905" s="230"/>
      <c r="O1905" s="230"/>
      <c r="P1905" s="230"/>
      <c r="Q1905" s="230"/>
      <c r="R1905" s="230"/>
      <c r="S1905" s="230"/>
      <c r="T1905" s="231"/>
      <c r="AT1905" s="232" t="s">
        <v>211</v>
      </c>
      <c r="AU1905" s="232" t="s">
        <v>82</v>
      </c>
      <c r="AV1905" s="13" t="s">
        <v>82</v>
      </c>
      <c r="AW1905" s="13" t="s">
        <v>31</v>
      </c>
      <c r="AX1905" s="13" t="s">
        <v>75</v>
      </c>
      <c r="AY1905" s="232" t="s">
        <v>203</v>
      </c>
    </row>
    <row r="1906" spans="1:65" s="14" customFormat="1" ht="11.25">
      <c r="B1906" s="233"/>
      <c r="C1906" s="234"/>
      <c r="D1906" s="224" t="s">
        <v>211</v>
      </c>
      <c r="E1906" s="235" t="s">
        <v>1</v>
      </c>
      <c r="F1906" s="236" t="s">
        <v>2246</v>
      </c>
      <c r="G1906" s="234"/>
      <c r="H1906" s="237">
        <v>55</v>
      </c>
      <c r="I1906" s="238"/>
      <c r="J1906" s="234"/>
      <c r="K1906" s="234"/>
      <c r="L1906" s="239"/>
      <c r="M1906" s="240"/>
      <c r="N1906" s="241"/>
      <c r="O1906" s="241"/>
      <c r="P1906" s="241"/>
      <c r="Q1906" s="241"/>
      <c r="R1906" s="241"/>
      <c r="S1906" s="241"/>
      <c r="T1906" s="242"/>
      <c r="AT1906" s="243" t="s">
        <v>211</v>
      </c>
      <c r="AU1906" s="243" t="s">
        <v>82</v>
      </c>
      <c r="AV1906" s="14" t="s">
        <v>84</v>
      </c>
      <c r="AW1906" s="14" t="s">
        <v>31</v>
      </c>
      <c r="AX1906" s="14" t="s">
        <v>75</v>
      </c>
      <c r="AY1906" s="243" t="s">
        <v>203</v>
      </c>
    </row>
    <row r="1907" spans="1:65" s="15" customFormat="1" ht="11.25">
      <c r="B1907" s="261"/>
      <c r="C1907" s="262"/>
      <c r="D1907" s="224" t="s">
        <v>211</v>
      </c>
      <c r="E1907" s="263" t="s">
        <v>1</v>
      </c>
      <c r="F1907" s="264" t="s">
        <v>5614</v>
      </c>
      <c r="G1907" s="262"/>
      <c r="H1907" s="265">
        <v>55</v>
      </c>
      <c r="I1907" s="266"/>
      <c r="J1907" s="262"/>
      <c r="K1907" s="262"/>
      <c r="L1907" s="267"/>
      <c r="M1907" s="268"/>
      <c r="N1907" s="269"/>
      <c r="O1907" s="269"/>
      <c r="P1907" s="269"/>
      <c r="Q1907" s="269"/>
      <c r="R1907" s="269"/>
      <c r="S1907" s="269"/>
      <c r="T1907" s="270"/>
      <c r="AT1907" s="271" t="s">
        <v>211</v>
      </c>
      <c r="AU1907" s="271" t="s">
        <v>82</v>
      </c>
      <c r="AV1907" s="15" t="s">
        <v>209</v>
      </c>
      <c r="AW1907" s="15" t="s">
        <v>31</v>
      </c>
      <c r="AX1907" s="15" t="s">
        <v>82</v>
      </c>
      <c r="AY1907" s="271" t="s">
        <v>203</v>
      </c>
    </row>
    <row r="1908" spans="1:65" s="2" customFormat="1" ht="44.25" customHeight="1">
      <c r="A1908" s="35"/>
      <c r="B1908" s="36"/>
      <c r="C1908" s="209" t="s">
        <v>4986</v>
      </c>
      <c r="D1908" s="209" t="s">
        <v>205</v>
      </c>
      <c r="E1908" s="210" t="s">
        <v>7299</v>
      </c>
      <c r="F1908" s="211" t="s">
        <v>7300</v>
      </c>
      <c r="G1908" s="212" t="s">
        <v>6098</v>
      </c>
      <c r="H1908" s="213">
        <v>55</v>
      </c>
      <c r="I1908" s="214"/>
      <c r="J1908" s="215">
        <f>ROUND(I1908*H1908,2)</f>
        <v>0</v>
      </c>
      <c r="K1908" s="211" t="s">
        <v>1</v>
      </c>
      <c r="L1908" s="40"/>
      <c r="M1908" s="216" t="s">
        <v>1</v>
      </c>
      <c r="N1908" s="217" t="s">
        <v>40</v>
      </c>
      <c r="O1908" s="72"/>
      <c r="P1908" s="218">
        <f>O1908*H1908</f>
        <v>0</v>
      </c>
      <c r="Q1908" s="218">
        <v>0</v>
      </c>
      <c r="R1908" s="218">
        <f>Q1908*H1908</f>
        <v>0</v>
      </c>
      <c r="S1908" s="218">
        <v>0</v>
      </c>
      <c r="T1908" s="219">
        <f>S1908*H1908</f>
        <v>0</v>
      </c>
      <c r="U1908" s="35"/>
      <c r="V1908" s="35"/>
      <c r="W1908" s="35"/>
      <c r="X1908" s="35"/>
      <c r="Y1908" s="35"/>
      <c r="Z1908" s="35"/>
      <c r="AA1908" s="35"/>
      <c r="AB1908" s="35"/>
      <c r="AC1908" s="35"/>
      <c r="AD1908" s="35"/>
      <c r="AE1908" s="35"/>
      <c r="AR1908" s="220" t="s">
        <v>209</v>
      </c>
      <c r="AT1908" s="220" t="s">
        <v>205</v>
      </c>
      <c r="AU1908" s="220" t="s">
        <v>82</v>
      </c>
      <c r="AY1908" s="18" t="s">
        <v>203</v>
      </c>
      <c r="BE1908" s="221">
        <f>IF(N1908="základní",J1908,0)</f>
        <v>0</v>
      </c>
      <c r="BF1908" s="221">
        <f>IF(N1908="snížená",J1908,0)</f>
        <v>0</v>
      </c>
      <c r="BG1908" s="221">
        <f>IF(N1908="zákl. přenesená",J1908,0)</f>
        <v>0</v>
      </c>
      <c r="BH1908" s="221">
        <f>IF(N1908="sníž. přenesená",J1908,0)</f>
        <v>0</v>
      </c>
      <c r="BI1908" s="221">
        <f>IF(N1908="nulová",J1908,0)</f>
        <v>0</v>
      </c>
      <c r="BJ1908" s="18" t="s">
        <v>82</v>
      </c>
      <c r="BK1908" s="221">
        <f>ROUND(I1908*H1908,2)</f>
        <v>0</v>
      </c>
      <c r="BL1908" s="18" t="s">
        <v>209</v>
      </c>
      <c r="BM1908" s="220" t="s">
        <v>7301</v>
      </c>
    </row>
    <row r="1909" spans="1:65" s="2" customFormat="1" ht="16.5" customHeight="1">
      <c r="A1909" s="35"/>
      <c r="B1909" s="36"/>
      <c r="C1909" s="209" t="s">
        <v>5033</v>
      </c>
      <c r="D1909" s="209" t="s">
        <v>205</v>
      </c>
      <c r="E1909" s="210" t="s">
        <v>7302</v>
      </c>
      <c r="F1909" s="211" t="s">
        <v>7303</v>
      </c>
      <c r="G1909" s="212" t="s">
        <v>409</v>
      </c>
      <c r="H1909" s="213">
        <v>1.65</v>
      </c>
      <c r="I1909" s="214"/>
      <c r="J1909" s="215">
        <f>ROUND(I1909*H1909,2)</f>
        <v>0</v>
      </c>
      <c r="K1909" s="211" t="s">
        <v>1</v>
      </c>
      <c r="L1909" s="40"/>
      <c r="M1909" s="216" t="s">
        <v>1</v>
      </c>
      <c r="N1909" s="217" t="s">
        <v>40</v>
      </c>
      <c r="O1909" s="72"/>
      <c r="P1909" s="218">
        <f>O1909*H1909</f>
        <v>0</v>
      </c>
      <c r="Q1909" s="218">
        <v>0</v>
      </c>
      <c r="R1909" s="218">
        <f>Q1909*H1909</f>
        <v>0</v>
      </c>
      <c r="S1909" s="218">
        <v>0</v>
      </c>
      <c r="T1909" s="219">
        <f>S1909*H1909</f>
        <v>0</v>
      </c>
      <c r="U1909" s="35"/>
      <c r="V1909" s="35"/>
      <c r="W1909" s="35"/>
      <c r="X1909" s="35"/>
      <c r="Y1909" s="35"/>
      <c r="Z1909" s="35"/>
      <c r="AA1909" s="35"/>
      <c r="AB1909" s="35"/>
      <c r="AC1909" s="35"/>
      <c r="AD1909" s="35"/>
      <c r="AE1909" s="35"/>
      <c r="AR1909" s="220" t="s">
        <v>209</v>
      </c>
      <c r="AT1909" s="220" t="s">
        <v>205</v>
      </c>
      <c r="AU1909" s="220" t="s">
        <v>82</v>
      </c>
      <c r="AY1909" s="18" t="s">
        <v>203</v>
      </c>
      <c r="BE1909" s="221">
        <f>IF(N1909="základní",J1909,0)</f>
        <v>0</v>
      </c>
      <c r="BF1909" s="221">
        <f>IF(N1909="snížená",J1909,0)</f>
        <v>0</v>
      </c>
      <c r="BG1909" s="221">
        <f>IF(N1909="zákl. přenesená",J1909,0)</f>
        <v>0</v>
      </c>
      <c r="BH1909" s="221">
        <f>IF(N1909="sníž. přenesená",J1909,0)</f>
        <v>0</v>
      </c>
      <c r="BI1909" s="221">
        <f>IF(N1909="nulová",J1909,0)</f>
        <v>0</v>
      </c>
      <c r="BJ1909" s="18" t="s">
        <v>82</v>
      </c>
      <c r="BK1909" s="221">
        <f>ROUND(I1909*H1909,2)</f>
        <v>0</v>
      </c>
      <c r="BL1909" s="18" t="s">
        <v>209</v>
      </c>
      <c r="BM1909" s="220" t="s">
        <v>7304</v>
      </c>
    </row>
    <row r="1910" spans="1:65" s="12" customFormat="1" ht="25.9" customHeight="1">
      <c r="B1910" s="193"/>
      <c r="C1910" s="194"/>
      <c r="D1910" s="195" t="s">
        <v>74</v>
      </c>
      <c r="E1910" s="196" t="s">
        <v>7305</v>
      </c>
      <c r="F1910" s="196" t="s">
        <v>7306</v>
      </c>
      <c r="G1910" s="194"/>
      <c r="H1910" s="194"/>
      <c r="I1910" s="197"/>
      <c r="J1910" s="198">
        <f>BK1910</f>
        <v>0</v>
      </c>
      <c r="K1910" s="194"/>
      <c r="L1910" s="199"/>
      <c r="M1910" s="200"/>
      <c r="N1910" s="201"/>
      <c r="O1910" s="201"/>
      <c r="P1910" s="202">
        <f>SUM(P1911:P1913)</f>
        <v>0</v>
      </c>
      <c r="Q1910" s="201"/>
      <c r="R1910" s="202">
        <f>SUM(R1911:R1913)</f>
        <v>0</v>
      </c>
      <c r="S1910" s="201"/>
      <c r="T1910" s="203">
        <f>SUM(T1911:T1913)</f>
        <v>0</v>
      </c>
      <c r="AR1910" s="204" t="s">
        <v>82</v>
      </c>
      <c r="AT1910" s="205" t="s">
        <v>74</v>
      </c>
      <c r="AU1910" s="205" t="s">
        <v>75</v>
      </c>
      <c r="AY1910" s="204" t="s">
        <v>203</v>
      </c>
      <c r="BK1910" s="206">
        <f>SUM(BK1911:BK1913)</f>
        <v>0</v>
      </c>
    </row>
    <row r="1911" spans="1:65" s="2" customFormat="1" ht="21.75" customHeight="1">
      <c r="A1911" s="35"/>
      <c r="B1911" s="36"/>
      <c r="C1911" s="209" t="s">
        <v>5118</v>
      </c>
      <c r="D1911" s="209" t="s">
        <v>205</v>
      </c>
      <c r="E1911" s="210" t="s">
        <v>7307</v>
      </c>
      <c r="F1911" s="211" t="s">
        <v>7308</v>
      </c>
      <c r="G1911" s="212" t="s">
        <v>208</v>
      </c>
      <c r="H1911" s="213">
        <v>10</v>
      </c>
      <c r="I1911" s="214"/>
      <c r="J1911" s="215">
        <f>ROUND(I1911*H1911,2)</f>
        <v>0</v>
      </c>
      <c r="K1911" s="211" t="s">
        <v>1</v>
      </c>
      <c r="L1911" s="40"/>
      <c r="M1911" s="216" t="s">
        <v>1</v>
      </c>
      <c r="N1911" s="217" t="s">
        <v>40</v>
      </c>
      <c r="O1911" s="72"/>
      <c r="P1911" s="218">
        <f>O1911*H1911</f>
        <v>0</v>
      </c>
      <c r="Q1911" s="218">
        <v>0</v>
      </c>
      <c r="R1911" s="218">
        <f>Q1911*H1911</f>
        <v>0</v>
      </c>
      <c r="S1911" s="218">
        <v>0</v>
      </c>
      <c r="T1911" s="219">
        <f>S1911*H1911</f>
        <v>0</v>
      </c>
      <c r="U1911" s="35"/>
      <c r="V1911" s="35"/>
      <c r="W1911" s="35"/>
      <c r="X1911" s="35"/>
      <c r="Y1911" s="35"/>
      <c r="Z1911" s="35"/>
      <c r="AA1911" s="35"/>
      <c r="AB1911" s="35"/>
      <c r="AC1911" s="35"/>
      <c r="AD1911" s="35"/>
      <c r="AE1911" s="35"/>
      <c r="AR1911" s="220" t="s">
        <v>209</v>
      </c>
      <c r="AT1911" s="220" t="s">
        <v>205</v>
      </c>
      <c r="AU1911" s="220" t="s">
        <v>82</v>
      </c>
      <c r="AY1911" s="18" t="s">
        <v>203</v>
      </c>
      <c r="BE1911" s="221">
        <f>IF(N1911="základní",J1911,0)</f>
        <v>0</v>
      </c>
      <c r="BF1911" s="221">
        <f>IF(N1911="snížená",J1911,0)</f>
        <v>0</v>
      </c>
      <c r="BG1911" s="221">
        <f>IF(N1911="zákl. přenesená",J1911,0)</f>
        <v>0</v>
      </c>
      <c r="BH1911" s="221">
        <f>IF(N1911="sníž. přenesená",J1911,0)</f>
        <v>0</v>
      </c>
      <c r="BI1911" s="221">
        <f>IF(N1911="nulová",J1911,0)</f>
        <v>0</v>
      </c>
      <c r="BJ1911" s="18" t="s">
        <v>82</v>
      </c>
      <c r="BK1911" s="221">
        <f>ROUND(I1911*H1911,2)</f>
        <v>0</v>
      </c>
      <c r="BL1911" s="18" t="s">
        <v>209</v>
      </c>
      <c r="BM1911" s="220" t="s">
        <v>7309</v>
      </c>
    </row>
    <row r="1912" spans="1:65" s="2" customFormat="1" ht="44.25" customHeight="1">
      <c r="A1912" s="35"/>
      <c r="B1912" s="36"/>
      <c r="C1912" s="209" t="s">
        <v>5123</v>
      </c>
      <c r="D1912" s="209" t="s">
        <v>205</v>
      </c>
      <c r="E1912" s="210" t="s">
        <v>7310</v>
      </c>
      <c r="F1912" s="211" t="s">
        <v>7311</v>
      </c>
      <c r="G1912" s="212" t="s">
        <v>6098</v>
      </c>
      <c r="H1912" s="213">
        <v>10</v>
      </c>
      <c r="I1912" s="214"/>
      <c r="J1912" s="215">
        <f>ROUND(I1912*H1912,2)</f>
        <v>0</v>
      </c>
      <c r="K1912" s="211" t="s">
        <v>1</v>
      </c>
      <c r="L1912" s="40"/>
      <c r="M1912" s="216" t="s">
        <v>1</v>
      </c>
      <c r="N1912" s="217" t="s">
        <v>40</v>
      </c>
      <c r="O1912" s="72"/>
      <c r="P1912" s="218">
        <f>O1912*H1912</f>
        <v>0</v>
      </c>
      <c r="Q1912" s="218">
        <v>0</v>
      </c>
      <c r="R1912" s="218">
        <f>Q1912*H1912</f>
        <v>0</v>
      </c>
      <c r="S1912" s="218">
        <v>0</v>
      </c>
      <c r="T1912" s="219">
        <f>S1912*H1912</f>
        <v>0</v>
      </c>
      <c r="U1912" s="35"/>
      <c r="V1912" s="35"/>
      <c r="W1912" s="35"/>
      <c r="X1912" s="35"/>
      <c r="Y1912" s="35"/>
      <c r="Z1912" s="35"/>
      <c r="AA1912" s="35"/>
      <c r="AB1912" s="35"/>
      <c r="AC1912" s="35"/>
      <c r="AD1912" s="35"/>
      <c r="AE1912" s="35"/>
      <c r="AR1912" s="220" t="s">
        <v>209</v>
      </c>
      <c r="AT1912" s="220" t="s">
        <v>205</v>
      </c>
      <c r="AU1912" s="220" t="s">
        <v>82</v>
      </c>
      <c r="AY1912" s="18" t="s">
        <v>203</v>
      </c>
      <c r="BE1912" s="221">
        <f>IF(N1912="základní",J1912,0)</f>
        <v>0</v>
      </c>
      <c r="BF1912" s="221">
        <f>IF(N1912="snížená",J1912,0)</f>
        <v>0</v>
      </c>
      <c r="BG1912" s="221">
        <f>IF(N1912="zákl. přenesená",J1912,0)</f>
        <v>0</v>
      </c>
      <c r="BH1912" s="221">
        <f>IF(N1912="sníž. přenesená",J1912,0)</f>
        <v>0</v>
      </c>
      <c r="BI1912" s="221">
        <f>IF(N1912="nulová",J1912,0)</f>
        <v>0</v>
      </c>
      <c r="BJ1912" s="18" t="s">
        <v>82</v>
      </c>
      <c r="BK1912" s="221">
        <f>ROUND(I1912*H1912,2)</f>
        <v>0</v>
      </c>
      <c r="BL1912" s="18" t="s">
        <v>209</v>
      </c>
      <c r="BM1912" s="220" t="s">
        <v>7312</v>
      </c>
    </row>
    <row r="1913" spans="1:65" s="2" customFormat="1" ht="16.5" customHeight="1">
      <c r="A1913" s="35"/>
      <c r="B1913" s="36"/>
      <c r="C1913" s="209" t="s">
        <v>5127</v>
      </c>
      <c r="D1913" s="209" t="s">
        <v>205</v>
      </c>
      <c r="E1913" s="210" t="s">
        <v>7313</v>
      </c>
      <c r="F1913" s="211" t="s">
        <v>7303</v>
      </c>
      <c r="G1913" s="212" t="s">
        <v>409</v>
      </c>
      <c r="H1913" s="213">
        <v>0.5</v>
      </c>
      <c r="I1913" s="214"/>
      <c r="J1913" s="215">
        <f>ROUND(I1913*H1913,2)</f>
        <v>0</v>
      </c>
      <c r="K1913" s="211" t="s">
        <v>1</v>
      </c>
      <c r="L1913" s="40"/>
      <c r="M1913" s="216" t="s">
        <v>1</v>
      </c>
      <c r="N1913" s="217" t="s">
        <v>40</v>
      </c>
      <c r="O1913" s="72"/>
      <c r="P1913" s="218">
        <f>O1913*H1913</f>
        <v>0</v>
      </c>
      <c r="Q1913" s="218">
        <v>0</v>
      </c>
      <c r="R1913" s="218">
        <f>Q1913*H1913</f>
        <v>0</v>
      </c>
      <c r="S1913" s="218">
        <v>0</v>
      </c>
      <c r="T1913" s="219">
        <f>S1913*H1913</f>
        <v>0</v>
      </c>
      <c r="U1913" s="35"/>
      <c r="V1913" s="35"/>
      <c r="W1913" s="35"/>
      <c r="X1913" s="35"/>
      <c r="Y1913" s="35"/>
      <c r="Z1913" s="35"/>
      <c r="AA1913" s="35"/>
      <c r="AB1913" s="35"/>
      <c r="AC1913" s="35"/>
      <c r="AD1913" s="35"/>
      <c r="AE1913" s="35"/>
      <c r="AR1913" s="220" t="s">
        <v>209</v>
      </c>
      <c r="AT1913" s="220" t="s">
        <v>205</v>
      </c>
      <c r="AU1913" s="220" t="s">
        <v>82</v>
      </c>
      <c r="AY1913" s="18" t="s">
        <v>203</v>
      </c>
      <c r="BE1913" s="221">
        <f>IF(N1913="základní",J1913,0)</f>
        <v>0</v>
      </c>
      <c r="BF1913" s="221">
        <f>IF(N1913="snížená",J1913,0)</f>
        <v>0</v>
      </c>
      <c r="BG1913" s="221">
        <f>IF(N1913="zákl. přenesená",J1913,0)</f>
        <v>0</v>
      </c>
      <c r="BH1913" s="221">
        <f>IF(N1913="sníž. přenesená",J1913,0)</f>
        <v>0</v>
      </c>
      <c r="BI1913" s="221">
        <f>IF(N1913="nulová",J1913,0)</f>
        <v>0</v>
      </c>
      <c r="BJ1913" s="18" t="s">
        <v>82</v>
      </c>
      <c r="BK1913" s="221">
        <f>ROUND(I1913*H1913,2)</f>
        <v>0</v>
      </c>
      <c r="BL1913" s="18" t="s">
        <v>209</v>
      </c>
      <c r="BM1913" s="220" t="s">
        <v>7314</v>
      </c>
    </row>
    <row r="1914" spans="1:65" s="12" customFormat="1" ht="25.9" customHeight="1">
      <c r="B1914" s="193"/>
      <c r="C1914" s="194"/>
      <c r="D1914" s="195" t="s">
        <v>74</v>
      </c>
      <c r="E1914" s="196" t="s">
        <v>7315</v>
      </c>
      <c r="F1914" s="196" t="s">
        <v>7316</v>
      </c>
      <c r="G1914" s="194"/>
      <c r="H1914" s="194"/>
      <c r="I1914" s="197"/>
      <c r="J1914" s="198">
        <f>BK1914</f>
        <v>0</v>
      </c>
      <c r="K1914" s="194"/>
      <c r="L1914" s="199"/>
      <c r="M1914" s="200"/>
      <c r="N1914" s="201"/>
      <c r="O1914" s="201"/>
      <c r="P1914" s="202">
        <f>SUM(P1915:P1917)</f>
        <v>0</v>
      </c>
      <c r="Q1914" s="201"/>
      <c r="R1914" s="202">
        <f>SUM(R1915:R1917)</f>
        <v>0</v>
      </c>
      <c r="S1914" s="201"/>
      <c r="T1914" s="203">
        <f>SUM(T1915:T1917)</f>
        <v>0</v>
      </c>
      <c r="AR1914" s="204" t="s">
        <v>82</v>
      </c>
      <c r="AT1914" s="205" t="s">
        <v>74</v>
      </c>
      <c r="AU1914" s="205" t="s">
        <v>75</v>
      </c>
      <c r="AY1914" s="204" t="s">
        <v>203</v>
      </c>
      <c r="BK1914" s="206">
        <f>SUM(BK1915:BK1917)</f>
        <v>0</v>
      </c>
    </row>
    <row r="1915" spans="1:65" s="2" customFormat="1" ht="21.75" customHeight="1">
      <c r="A1915" s="35"/>
      <c r="B1915" s="36"/>
      <c r="C1915" s="209" t="s">
        <v>5244</v>
      </c>
      <c r="D1915" s="209" t="s">
        <v>205</v>
      </c>
      <c r="E1915" s="210" t="s">
        <v>7317</v>
      </c>
      <c r="F1915" s="211" t="s">
        <v>7318</v>
      </c>
      <c r="G1915" s="212" t="s">
        <v>208</v>
      </c>
      <c r="H1915" s="213">
        <v>6</v>
      </c>
      <c r="I1915" s="214"/>
      <c r="J1915" s="215">
        <f>ROUND(I1915*H1915,2)</f>
        <v>0</v>
      </c>
      <c r="K1915" s="211" t="s">
        <v>1</v>
      </c>
      <c r="L1915" s="40"/>
      <c r="M1915" s="216" t="s">
        <v>1</v>
      </c>
      <c r="N1915" s="217" t="s">
        <v>40</v>
      </c>
      <c r="O1915" s="72"/>
      <c r="P1915" s="218">
        <f>O1915*H1915</f>
        <v>0</v>
      </c>
      <c r="Q1915" s="218">
        <v>0</v>
      </c>
      <c r="R1915" s="218">
        <f>Q1915*H1915</f>
        <v>0</v>
      </c>
      <c r="S1915" s="218">
        <v>0</v>
      </c>
      <c r="T1915" s="219">
        <f>S1915*H1915</f>
        <v>0</v>
      </c>
      <c r="U1915" s="35"/>
      <c r="V1915" s="35"/>
      <c r="W1915" s="35"/>
      <c r="X1915" s="35"/>
      <c r="Y1915" s="35"/>
      <c r="Z1915" s="35"/>
      <c r="AA1915" s="35"/>
      <c r="AB1915" s="35"/>
      <c r="AC1915" s="35"/>
      <c r="AD1915" s="35"/>
      <c r="AE1915" s="35"/>
      <c r="AR1915" s="220" t="s">
        <v>209</v>
      </c>
      <c r="AT1915" s="220" t="s">
        <v>205</v>
      </c>
      <c r="AU1915" s="220" t="s">
        <v>82</v>
      </c>
      <c r="AY1915" s="18" t="s">
        <v>203</v>
      </c>
      <c r="BE1915" s="221">
        <f>IF(N1915="základní",J1915,0)</f>
        <v>0</v>
      </c>
      <c r="BF1915" s="221">
        <f>IF(N1915="snížená",J1915,0)</f>
        <v>0</v>
      </c>
      <c r="BG1915" s="221">
        <f>IF(N1915="zákl. přenesená",J1915,0)</f>
        <v>0</v>
      </c>
      <c r="BH1915" s="221">
        <f>IF(N1915="sníž. přenesená",J1915,0)</f>
        <v>0</v>
      </c>
      <c r="BI1915" s="221">
        <f>IF(N1915="nulová",J1915,0)</f>
        <v>0</v>
      </c>
      <c r="BJ1915" s="18" t="s">
        <v>82</v>
      </c>
      <c r="BK1915" s="221">
        <f>ROUND(I1915*H1915,2)</f>
        <v>0</v>
      </c>
      <c r="BL1915" s="18" t="s">
        <v>209</v>
      </c>
      <c r="BM1915" s="220" t="s">
        <v>7319</v>
      </c>
    </row>
    <row r="1916" spans="1:65" s="2" customFormat="1" ht="44.25" customHeight="1">
      <c r="A1916" s="35"/>
      <c r="B1916" s="36"/>
      <c r="C1916" s="209" t="s">
        <v>5248</v>
      </c>
      <c r="D1916" s="209" t="s">
        <v>205</v>
      </c>
      <c r="E1916" s="210" t="s">
        <v>7320</v>
      </c>
      <c r="F1916" s="211" t="s">
        <v>7321</v>
      </c>
      <c r="G1916" s="212" t="s">
        <v>6098</v>
      </c>
      <c r="H1916" s="213">
        <v>6</v>
      </c>
      <c r="I1916" s="214"/>
      <c r="J1916" s="215">
        <f>ROUND(I1916*H1916,2)</f>
        <v>0</v>
      </c>
      <c r="K1916" s="211" t="s">
        <v>1</v>
      </c>
      <c r="L1916" s="40"/>
      <c r="M1916" s="216" t="s">
        <v>1</v>
      </c>
      <c r="N1916" s="217" t="s">
        <v>40</v>
      </c>
      <c r="O1916" s="72"/>
      <c r="P1916" s="218">
        <f>O1916*H1916</f>
        <v>0</v>
      </c>
      <c r="Q1916" s="218">
        <v>0</v>
      </c>
      <c r="R1916" s="218">
        <f>Q1916*H1916</f>
        <v>0</v>
      </c>
      <c r="S1916" s="218">
        <v>0</v>
      </c>
      <c r="T1916" s="219">
        <f>S1916*H1916</f>
        <v>0</v>
      </c>
      <c r="U1916" s="35"/>
      <c r="V1916" s="35"/>
      <c r="W1916" s="35"/>
      <c r="X1916" s="35"/>
      <c r="Y1916" s="35"/>
      <c r="Z1916" s="35"/>
      <c r="AA1916" s="35"/>
      <c r="AB1916" s="35"/>
      <c r="AC1916" s="35"/>
      <c r="AD1916" s="35"/>
      <c r="AE1916" s="35"/>
      <c r="AR1916" s="220" t="s">
        <v>209</v>
      </c>
      <c r="AT1916" s="220" t="s">
        <v>205</v>
      </c>
      <c r="AU1916" s="220" t="s">
        <v>82</v>
      </c>
      <c r="AY1916" s="18" t="s">
        <v>203</v>
      </c>
      <c r="BE1916" s="221">
        <f>IF(N1916="základní",J1916,0)</f>
        <v>0</v>
      </c>
      <c r="BF1916" s="221">
        <f>IF(N1916="snížená",J1916,0)</f>
        <v>0</v>
      </c>
      <c r="BG1916" s="221">
        <f>IF(N1916="zákl. přenesená",J1916,0)</f>
        <v>0</v>
      </c>
      <c r="BH1916" s="221">
        <f>IF(N1916="sníž. přenesená",J1916,0)</f>
        <v>0</v>
      </c>
      <c r="BI1916" s="221">
        <f>IF(N1916="nulová",J1916,0)</f>
        <v>0</v>
      </c>
      <c r="BJ1916" s="18" t="s">
        <v>82</v>
      </c>
      <c r="BK1916" s="221">
        <f>ROUND(I1916*H1916,2)</f>
        <v>0</v>
      </c>
      <c r="BL1916" s="18" t="s">
        <v>209</v>
      </c>
      <c r="BM1916" s="220" t="s">
        <v>7322</v>
      </c>
    </row>
    <row r="1917" spans="1:65" s="2" customFormat="1" ht="16.5" customHeight="1">
      <c r="A1917" s="35"/>
      <c r="B1917" s="36"/>
      <c r="C1917" s="209" t="s">
        <v>5252</v>
      </c>
      <c r="D1917" s="209" t="s">
        <v>205</v>
      </c>
      <c r="E1917" s="210" t="s">
        <v>7323</v>
      </c>
      <c r="F1917" s="211" t="s">
        <v>7303</v>
      </c>
      <c r="G1917" s="212" t="s">
        <v>409</v>
      </c>
      <c r="H1917" s="213">
        <v>0.18</v>
      </c>
      <c r="I1917" s="214"/>
      <c r="J1917" s="215">
        <f>ROUND(I1917*H1917,2)</f>
        <v>0</v>
      </c>
      <c r="K1917" s="211" t="s">
        <v>1</v>
      </c>
      <c r="L1917" s="40"/>
      <c r="M1917" s="216" t="s">
        <v>1</v>
      </c>
      <c r="N1917" s="217" t="s">
        <v>40</v>
      </c>
      <c r="O1917" s="72"/>
      <c r="P1917" s="218">
        <f>O1917*H1917</f>
        <v>0</v>
      </c>
      <c r="Q1917" s="218">
        <v>0</v>
      </c>
      <c r="R1917" s="218">
        <f>Q1917*H1917</f>
        <v>0</v>
      </c>
      <c r="S1917" s="218">
        <v>0</v>
      </c>
      <c r="T1917" s="219">
        <f>S1917*H1917</f>
        <v>0</v>
      </c>
      <c r="U1917" s="35"/>
      <c r="V1917" s="35"/>
      <c r="W1917" s="35"/>
      <c r="X1917" s="35"/>
      <c r="Y1917" s="35"/>
      <c r="Z1917" s="35"/>
      <c r="AA1917" s="35"/>
      <c r="AB1917" s="35"/>
      <c r="AC1917" s="35"/>
      <c r="AD1917" s="35"/>
      <c r="AE1917" s="35"/>
      <c r="AR1917" s="220" t="s">
        <v>209</v>
      </c>
      <c r="AT1917" s="220" t="s">
        <v>205</v>
      </c>
      <c r="AU1917" s="220" t="s">
        <v>82</v>
      </c>
      <c r="AY1917" s="18" t="s">
        <v>203</v>
      </c>
      <c r="BE1917" s="221">
        <f>IF(N1917="základní",J1917,0)</f>
        <v>0</v>
      </c>
      <c r="BF1917" s="221">
        <f>IF(N1917="snížená",J1917,0)</f>
        <v>0</v>
      </c>
      <c r="BG1917" s="221">
        <f>IF(N1917="zákl. přenesená",J1917,0)</f>
        <v>0</v>
      </c>
      <c r="BH1917" s="221">
        <f>IF(N1917="sníž. přenesená",J1917,0)</f>
        <v>0</v>
      </c>
      <c r="BI1917" s="221">
        <f>IF(N1917="nulová",J1917,0)</f>
        <v>0</v>
      </c>
      <c r="BJ1917" s="18" t="s">
        <v>82</v>
      </c>
      <c r="BK1917" s="221">
        <f>ROUND(I1917*H1917,2)</f>
        <v>0</v>
      </c>
      <c r="BL1917" s="18" t="s">
        <v>209</v>
      </c>
      <c r="BM1917" s="220" t="s">
        <v>7324</v>
      </c>
    </row>
    <row r="1918" spans="1:65" s="12" customFormat="1" ht="25.9" customHeight="1">
      <c r="B1918" s="193"/>
      <c r="C1918" s="194"/>
      <c r="D1918" s="195" t="s">
        <v>74</v>
      </c>
      <c r="E1918" s="196" t="s">
        <v>7325</v>
      </c>
      <c r="F1918" s="196" t="s">
        <v>7326</v>
      </c>
      <c r="G1918" s="194"/>
      <c r="H1918" s="194"/>
      <c r="I1918" s="197"/>
      <c r="J1918" s="198">
        <f>BK1918</f>
        <v>0</v>
      </c>
      <c r="K1918" s="194"/>
      <c r="L1918" s="199"/>
      <c r="M1918" s="200"/>
      <c r="N1918" s="201"/>
      <c r="O1918" s="201"/>
      <c r="P1918" s="202">
        <f>SUM(P1919:P1956)</f>
        <v>0</v>
      </c>
      <c r="Q1918" s="201"/>
      <c r="R1918" s="202">
        <f>SUM(R1919:R1956)</f>
        <v>0</v>
      </c>
      <c r="S1918" s="201"/>
      <c r="T1918" s="203">
        <f>SUM(T1919:T1956)</f>
        <v>0</v>
      </c>
      <c r="AR1918" s="204" t="s">
        <v>82</v>
      </c>
      <c r="AT1918" s="205" t="s">
        <v>74</v>
      </c>
      <c r="AU1918" s="205" t="s">
        <v>75</v>
      </c>
      <c r="AY1918" s="204" t="s">
        <v>203</v>
      </c>
      <c r="BK1918" s="206">
        <f>SUM(BK1919:BK1956)</f>
        <v>0</v>
      </c>
    </row>
    <row r="1919" spans="1:65" s="2" customFormat="1" ht="21.75" customHeight="1">
      <c r="A1919" s="35"/>
      <c r="B1919" s="36"/>
      <c r="C1919" s="209" t="s">
        <v>5259</v>
      </c>
      <c r="D1919" s="209" t="s">
        <v>205</v>
      </c>
      <c r="E1919" s="210" t="s">
        <v>7327</v>
      </c>
      <c r="F1919" s="211" t="s">
        <v>7328</v>
      </c>
      <c r="G1919" s="212" t="s">
        <v>208</v>
      </c>
      <c r="H1919" s="213">
        <v>62</v>
      </c>
      <c r="I1919" s="214"/>
      <c r="J1919" s="215">
        <f>ROUND(I1919*H1919,2)</f>
        <v>0</v>
      </c>
      <c r="K1919" s="211" t="s">
        <v>1</v>
      </c>
      <c r="L1919" s="40"/>
      <c r="M1919" s="216" t="s">
        <v>1</v>
      </c>
      <c r="N1919" s="217" t="s">
        <v>40</v>
      </c>
      <c r="O1919" s="72"/>
      <c r="P1919" s="218">
        <f>O1919*H1919</f>
        <v>0</v>
      </c>
      <c r="Q1919" s="218">
        <v>0</v>
      </c>
      <c r="R1919" s="218">
        <f>Q1919*H1919</f>
        <v>0</v>
      </c>
      <c r="S1919" s="218">
        <v>0</v>
      </c>
      <c r="T1919" s="219">
        <f>S1919*H1919</f>
        <v>0</v>
      </c>
      <c r="U1919" s="35"/>
      <c r="V1919" s="35"/>
      <c r="W1919" s="35"/>
      <c r="X1919" s="35"/>
      <c r="Y1919" s="35"/>
      <c r="Z1919" s="35"/>
      <c r="AA1919" s="35"/>
      <c r="AB1919" s="35"/>
      <c r="AC1919" s="35"/>
      <c r="AD1919" s="35"/>
      <c r="AE1919" s="35"/>
      <c r="AR1919" s="220" t="s">
        <v>209</v>
      </c>
      <c r="AT1919" s="220" t="s">
        <v>205</v>
      </c>
      <c r="AU1919" s="220" t="s">
        <v>82</v>
      </c>
      <c r="AY1919" s="18" t="s">
        <v>203</v>
      </c>
      <c r="BE1919" s="221">
        <f>IF(N1919="základní",J1919,0)</f>
        <v>0</v>
      </c>
      <c r="BF1919" s="221">
        <f>IF(N1919="snížená",J1919,0)</f>
        <v>0</v>
      </c>
      <c r="BG1919" s="221">
        <f>IF(N1919="zákl. přenesená",J1919,0)</f>
        <v>0</v>
      </c>
      <c r="BH1919" s="221">
        <f>IF(N1919="sníž. přenesená",J1919,0)</f>
        <v>0</v>
      </c>
      <c r="BI1919" s="221">
        <f>IF(N1919="nulová",J1919,0)</f>
        <v>0</v>
      </c>
      <c r="BJ1919" s="18" t="s">
        <v>82</v>
      </c>
      <c r="BK1919" s="221">
        <f>ROUND(I1919*H1919,2)</f>
        <v>0</v>
      </c>
      <c r="BL1919" s="18" t="s">
        <v>209</v>
      </c>
      <c r="BM1919" s="220" t="s">
        <v>7329</v>
      </c>
    </row>
    <row r="1920" spans="1:65" s="13" customFormat="1" ht="33.75">
      <c r="B1920" s="222"/>
      <c r="C1920" s="223"/>
      <c r="D1920" s="224" t="s">
        <v>211</v>
      </c>
      <c r="E1920" s="225" t="s">
        <v>1</v>
      </c>
      <c r="F1920" s="226" t="s">
        <v>6664</v>
      </c>
      <c r="G1920" s="223"/>
      <c r="H1920" s="225" t="s">
        <v>1</v>
      </c>
      <c r="I1920" s="227"/>
      <c r="J1920" s="223"/>
      <c r="K1920" s="223"/>
      <c r="L1920" s="228"/>
      <c r="M1920" s="229"/>
      <c r="N1920" s="230"/>
      <c r="O1920" s="230"/>
      <c r="P1920" s="230"/>
      <c r="Q1920" s="230"/>
      <c r="R1920" s="230"/>
      <c r="S1920" s="230"/>
      <c r="T1920" s="231"/>
      <c r="AT1920" s="232" t="s">
        <v>211</v>
      </c>
      <c r="AU1920" s="232" t="s">
        <v>82</v>
      </c>
      <c r="AV1920" s="13" t="s">
        <v>82</v>
      </c>
      <c r="AW1920" s="13" t="s">
        <v>31</v>
      </c>
      <c r="AX1920" s="13" t="s">
        <v>75</v>
      </c>
      <c r="AY1920" s="232" t="s">
        <v>203</v>
      </c>
    </row>
    <row r="1921" spans="1:65" s="13" customFormat="1" ht="22.5">
      <c r="B1921" s="222"/>
      <c r="C1921" s="223"/>
      <c r="D1921" s="224" t="s">
        <v>211</v>
      </c>
      <c r="E1921" s="225" t="s">
        <v>1</v>
      </c>
      <c r="F1921" s="226" t="s">
        <v>7330</v>
      </c>
      <c r="G1921" s="223"/>
      <c r="H1921" s="225" t="s">
        <v>1</v>
      </c>
      <c r="I1921" s="227"/>
      <c r="J1921" s="223"/>
      <c r="K1921" s="223"/>
      <c r="L1921" s="228"/>
      <c r="M1921" s="229"/>
      <c r="N1921" s="230"/>
      <c r="O1921" s="230"/>
      <c r="P1921" s="230"/>
      <c r="Q1921" s="230"/>
      <c r="R1921" s="230"/>
      <c r="S1921" s="230"/>
      <c r="T1921" s="231"/>
      <c r="AT1921" s="232" t="s">
        <v>211</v>
      </c>
      <c r="AU1921" s="232" t="s">
        <v>82</v>
      </c>
      <c r="AV1921" s="13" t="s">
        <v>82</v>
      </c>
      <c r="AW1921" s="13" t="s">
        <v>31</v>
      </c>
      <c r="AX1921" s="13" t="s">
        <v>75</v>
      </c>
      <c r="AY1921" s="232" t="s">
        <v>203</v>
      </c>
    </row>
    <row r="1922" spans="1:65" s="13" customFormat="1" ht="11.25">
      <c r="B1922" s="222"/>
      <c r="C1922" s="223"/>
      <c r="D1922" s="224" t="s">
        <v>211</v>
      </c>
      <c r="E1922" s="225" t="s">
        <v>1</v>
      </c>
      <c r="F1922" s="226" t="s">
        <v>7331</v>
      </c>
      <c r="G1922" s="223"/>
      <c r="H1922" s="225" t="s">
        <v>1</v>
      </c>
      <c r="I1922" s="227"/>
      <c r="J1922" s="223"/>
      <c r="K1922" s="223"/>
      <c r="L1922" s="228"/>
      <c r="M1922" s="229"/>
      <c r="N1922" s="230"/>
      <c r="O1922" s="230"/>
      <c r="P1922" s="230"/>
      <c r="Q1922" s="230"/>
      <c r="R1922" s="230"/>
      <c r="S1922" s="230"/>
      <c r="T1922" s="231"/>
      <c r="AT1922" s="232" t="s">
        <v>211</v>
      </c>
      <c r="AU1922" s="232" t="s">
        <v>82</v>
      </c>
      <c r="AV1922" s="13" t="s">
        <v>82</v>
      </c>
      <c r="AW1922" s="13" t="s">
        <v>31</v>
      </c>
      <c r="AX1922" s="13" t="s">
        <v>75</v>
      </c>
      <c r="AY1922" s="232" t="s">
        <v>203</v>
      </c>
    </row>
    <row r="1923" spans="1:65" s="13" customFormat="1" ht="11.25">
      <c r="B1923" s="222"/>
      <c r="C1923" s="223"/>
      <c r="D1923" s="224" t="s">
        <v>211</v>
      </c>
      <c r="E1923" s="225" t="s">
        <v>1</v>
      </c>
      <c r="F1923" s="226" t="s">
        <v>7332</v>
      </c>
      <c r="G1923" s="223"/>
      <c r="H1923" s="225" t="s">
        <v>1</v>
      </c>
      <c r="I1923" s="227"/>
      <c r="J1923" s="223"/>
      <c r="K1923" s="223"/>
      <c r="L1923" s="228"/>
      <c r="M1923" s="229"/>
      <c r="N1923" s="230"/>
      <c r="O1923" s="230"/>
      <c r="P1923" s="230"/>
      <c r="Q1923" s="230"/>
      <c r="R1923" s="230"/>
      <c r="S1923" s="230"/>
      <c r="T1923" s="231"/>
      <c r="AT1923" s="232" t="s">
        <v>211</v>
      </c>
      <c r="AU1923" s="232" t="s">
        <v>82</v>
      </c>
      <c r="AV1923" s="13" t="s">
        <v>82</v>
      </c>
      <c r="AW1923" s="13" t="s">
        <v>31</v>
      </c>
      <c r="AX1923" s="13" t="s">
        <v>75</v>
      </c>
      <c r="AY1923" s="232" t="s">
        <v>203</v>
      </c>
    </row>
    <row r="1924" spans="1:65" s="13" customFormat="1" ht="33.75">
      <c r="B1924" s="222"/>
      <c r="C1924" s="223"/>
      <c r="D1924" s="224" t="s">
        <v>211</v>
      </c>
      <c r="E1924" s="225" t="s">
        <v>1</v>
      </c>
      <c r="F1924" s="226" t="s">
        <v>7295</v>
      </c>
      <c r="G1924" s="223"/>
      <c r="H1924" s="225" t="s">
        <v>1</v>
      </c>
      <c r="I1924" s="227"/>
      <c r="J1924" s="223"/>
      <c r="K1924" s="223"/>
      <c r="L1924" s="228"/>
      <c r="M1924" s="229"/>
      <c r="N1924" s="230"/>
      <c r="O1924" s="230"/>
      <c r="P1924" s="230"/>
      <c r="Q1924" s="230"/>
      <c r="R1924" s="230"/>
      <c r="S1924" s="230"/>
      <c r="T1924" s="231"/>
      <c r="AT1924" s="232" t="s">
        <v>211</v>
      </c>
      <c r="AU1924" s="232" t="s">
        <v>82</v>
      </c>
      <c r="AV1924" s="13" t="s">
        <v>82</v>
      </c>
      <c r="AW1924" s="13" t="s">
        <v>31</v>
      </c>
      <c r="AX1924" s="13" t="s">
        <v>75</v>
      </c>
      <c r="AY1924" s="232" t="s">
        <v>203</v>
      </c>
    </row>
    <row r="1925" spans="1:65" s="13" customFormat="1" ht="11.25">
      <c r="B1925" s="222"/>
      <c r="C1925" s="223"/>
      <c r="D1925" s="224" t="s">
        <v>211</v>
      </c>
      <c r="E1925" s="225" t="s">
        <v>1</v>
      </c>
      <c r="F1925" s="226" t="s">
        <v>6674</v>
      </c>
      <c r="G1925" s="223"/>
      <c r="H1925" s="225" t="s">
        <v>1</v>
      </c>
      <c r="I1925" s="227"/>
      <c r="J1925" s="223"/>
      <c r="K1925" s="223"/>
      <c r="L1925" s="228"/>
      <c r="M1925" s="229"/>
      <c r="N1925" s="230"/>
      <c r="O1925" s="230"/>
      <c r="P1925" s="230"/>
      <c r="Q1925" s="230"/>
      <c r="R1925" s="230"/>
      <c r="S1925" s="230"/>
      <c r="T1925" s="231"/>
      <c r="AT1925" s="232" t="s">
        <v>211</v>
      </c>
      <c r="AU1925" s="232" t="s">
        <v>82</v>
      </c>
      <c r="AV1925" s="13" t="s">
        <v>82</v>
      </c>
      <c r="AW1925" s="13" t="s">
        <v>31</v>
      </c>
      <c r="AX1925" s="13" t="s">
        <v>75</v>
      </c>
      <c r="AY1925" s="232" t="s">
        <v>203</v>
      </c>
    </row>
    <row r="1926" spans="1:65" s="13" customFormat="1" ht="33.75">
      <c r="B1926" s="222"/>
      <c r="C1926" s="223"/>
      <c r="D1926" s="224" t="s">
        <v>211</v>
      </c>
      <c r="E1926" s="225" t="s">
        <v>1</v>
      </c>
      <c r="F1926" s="226" t="s">
        <v>7296</v>
      </c>
      <c r="G1926" s="223"/>
      <c r="H1926" s="225" t="s">
        <v>1</v>
      </c>
      <c r="I1926" s="227"/>
      <c r="J1926" s="223"/>
      <c r="K1926" s="223"/>
      <c r="L1926" s="228"/>
      <c r="M1926" s="229"/>
      <c r="N1926" s="230"/>
      <c r="O1926" s="230"/>
      <c r="P1926" s="230"/>
      <c r="Q1926" s="230"/>
      <c r="R1926" s="230"/>
      <c r="S1926" s="230"/>
      <c r="T1926" s="231"/>
      <c r="AT1926" s="232" t="s">
        <v>211</v>
      </c>
      <c r="AU1926" s="232" t="s">
        <v>82</v>
      </c>
      <c r="AV1926" s="13" t="s">
        <v>82</v>
      </c>
      <c r="AW1926" s="13" t="s">
        <v>31</v>
      </c>
      <c r="AX1926" s="13" t="s">
        <v>75</v>
      </c>
      <c r="AY1926" s="232" t="s">
        <v>203</v>
      </c>
    </row>
    <row r="1927" spans="1:65" s="13" customFormat="1" ht="33.75">
      <c r="B1927" s="222"/>
      <c r="C1927" s="223"/>
      <c r="D1927" s="224" t="s">
        <v>211</v>
      </c>
      <c r="E1927" s="225" t="s">
        <v>1</v>
      </c>
      <c r="F1927" s="226" t="s">
        <v>7333</v>
      </c>
      <c r="G1927" s="223"/>
      <c r="H1927" s="225" t="s">
        <v>1</v>
      </c>
      <c r="I1927" s="227"/>
      <c r="J1927" s="223"/>
      <c r="K1927" s="223"/>
      <c r="L1927" s="228"/>
      <c r="M1927" s="229"/>
      <c r="N1927" s="230"/>
      <c r="O1927" s="230"/>
      <c r="P1927" s="230"/>
      <c r="Q1927" s="230"/>
      <c r="R1927" s="230"/>
      <c r="S1927" s="230"/>
      <c r="T1927" s="231"/>
      <c r="AT1927" s="232" t="s">
        <v>211</v>
      </c>
      <c r="AU1927" s="232" t="s">
        <v>82</v>
      </c>
      <c r="AV1927" s="13" t="s">
        <v>82</v>
      </c>
      <c r="AW1927" s="13" t="s">
        <v>31</v>
      </c>
      <c r="AX1927" s="13" t="s">
        <v>75</v>
      </c>
      <c r="AY1927" s="232" t="s">
        <v>203</v>
      </c>
    </row>
    <row r="1928" spans="1:65" s="13" customFormat="1" ht="22.5">
      <c r="B1928" s="222"/>
      <c r="C1928" s="223"/>
      <c r="D1928" s="224" t="s">
        <v>211</v>
      </c>
      <c r="E1928" s="225" t="s">
        <v>1</v>
      </c>
      <c r="F1928" s="226" t="s">
        <v>7298</v>
      </c>
      <c r="G1928" s="223"/>
      <c r="H1928" s="225" t="s">
        <v>1</v>
      </c>
      <c r="I1928" s="227"/>
      <c r="J1928" s="223"/>
      <c r="K1928" s="223"/>
      <c r="L1928" s="228"/>
      <c r="M1928" s="229"/>
      <c r="N1928" s="230"/>
      <c r="O1928" s="230"/>
      <c r="P1928" s="230"/>
      <c r="Q1928" s="230"/>
      <c r="R1928" s="230"/>
      <c r="S1928" s="230"/>
      <c r="T1928" s="231"/>
      <c r="AT1928" s="232" t="s">
        <v>211</v>
      </c>
      <c r="AU1928" s="232" t="s">
        <v>82</v>
      </c>
      <c r="AV1928" s="13" t="s">
        <v>82</v>
      </c>
      <c r="AW1928" s="13" t="s">
        <v>31</v>
      </c>
      <c r="AX1928" s="13" t="s">
        <v>75</v>
      </c>
      <c r="AY1928" s="232" t="s">
        <v>203</v>
      </c>
    </row>
    <row r="1929" spans="1:65" s="14" customFormat="1" ht="11.25">
      <c r="B1929" s="233"/>
      <c r="C1929" s="234"/>
      <c r="D1929" s="224" t="s">
        <v>211</v>
      </c>
      <c r="E1929" s="235" t="s">
        <v>1</v>
      </c>
      <c r="F1929" s="236" t="s">
        <v>2277</v>
      </c>
      <c r="G1929" s="234"/>
      <c r="H1929" s="237">
        <v>62</v>
      </c>
      <c r="I1929" s="238"/>
      <c r="J1929" s="234"/>
      <c r="K1929" s="234"/>
      <c r="L1929" s="239"/>
      <c r="M1929" s="240"/>
      <c r="N1929" s="241"/>
      <c r="O1929" s="241"/>
      <c r="P1929" s="241"/>
      <c r="Q1929" s="241"/>
      <c r="R1929" s="241"/>
      <c r="S1929" s="241"/>
      <c r="T1929" s="242"/>
      <c r="AT1929" s="243" t="s">
        <v>211</v>
      </c>
      <c r="AU1929" s="243" t="s">
        <v>82</v>
      </c>
      <c r="AV1929" s="14" t="s">
        <v>84</v>
      </c>
      <c r="AW1929" s="14" t="s">
        <v>31</v>
      </c>
      <c r="AX1929" s="14" t="s">
        <v>75</v>
      </c>
      <c r="AY1929" s="243" t="s">
        <v>203</v>
      </c>
    </row>
    <row r="1930" spans="1:65" s="15" customFormat="1" ht="11.25">
      <c r="B1930" s="261"/>
      <c r="C1930" s="262"/>
      <c r="D1930" s="224" t="s">
        <v>211</v>
      </c>
      <c r="E1930" s="263" t="s">
        <v>1</v>
      </c>
      <c r="F1930" s="264" t="s">
        <v>5614</v>
      </c>
      <c r="G1930" s="262"/>
      <c r="H1930" s="265">
        <v>62</v>
      </c>
      <c r="I1930" s="266"/>
      <c r="J1930" s="262"/>
      <c r="K1930" s="262"/>
      <c r="L1930" s="267"/>
      <c r="M1930" s="268"/>
      <c r="N1930" s="269"/>
      <c r="O1930" s="269"/>
      <c r="P1930" s="269"/>
      <c r="Q1930" s="269"/>
      <c r="R1930" s="269"/>
      <c r="S1930" s="269"/>
      <c r="T1930" s="270"/>
      <c r="AT1930" s="271" t="s">
        <v>211</v>
      </c>
      <c r="AU1930" s="271" t="s">
        <v>82</v>
      </c>
      <c r="AV1930" s="15" t="s">
        <v>209</v>
      </c>
      <c r="AW1930" s="15" t="s">
        <v>31</v>
      </c>
      <c r="AX1930" s="15" t="s">
        <v>82</v>
      </c>
      <c r="AY1930" s="271" t="s">
        <v>203</v>
      </c>
    </row>
    <row r="1931" spans="1:65" s="2" customFormat="1" ht="21.75" customHeight="1">
      <c r="A1931" s="35"/>
      <c r="B1931" s="36"/>
      <c r="C1931" s="209" t="s">
        <v>5266</v>
      </c>
      <c r="D1931" s="209" t="s">
        <v>205</v>
      </c>
      <c r="E1931" s="210" t="s">
        <v>7334</v>
      </c>
      <c r="F1931" s="211" t="s">
        <v>7335</v>
      </c>
      <c r="G1931" s="212" t="s">
        <v>208</v>
      </c>
      <c r="H1931" s="213">
        <v>62</v>
      </c>
      <c r="I1931" s="214"/>
      <c r="J1931" s="215">
        <f>ROUND(I1931*H1931,2)</f>
        <v>0</v>
      </c>
      <c r="K1931" s="211" t="s">
        <v>1</v>
      </c>
      <c r="L1931" s="40"/>
      <c r="M1931" s="216" t="s">
        <v>1</v>
      </c>
      <c r="N1931" s="217" t="s">
        <v>40</v>
      </c>
      <c r="O1931" s="72"/>
      <c r="P1931" s="218">
        <f>O1931*H1931</f>
        <v>0</v>
      </c>
      <c r="Q1931" s="218">
        <v>0</v>
      </c>
      <c r="R1931" s="218">
        <f>Q1931*H1931</f>
        <v>0</v>
      </c>
      <c r="S1931" s="218">
        <v>0</v>
      </c>
      <c r="T1931" s="219">
        <f>S1931*H1931</f>
        <v>0</v>
      </c>
      <c r="U1931" s="35"/>
      <c r="V1931" s="35"/>
      <c r="W1931" s="35"/>
      <c r="X1931" s="35"/>
      <c r="Y1931" s="35"/>
      <c r="Z1931" s="35"/>
      <c r="AA1931" s="35"/>
      <c r="AB1931" s="35"/>
      <c r="AC1931" s="35"/>
      <c r="AD1931" s="35"/>
      <c r="AE1931" s="35"/>
      <c r="AR1931" s="220" t="s">
        <v>209</v>
      </c>
      <c r="AT1931" s="220" t="s">
        <v>205</v>
      </c>
      <c r="AU1931" s="220" t="s">
        <v>82</v>
      </c>
      <c r="AY1931" s="18" t="s">
        <v>203</v>
      </c>
      <c r="BE1931" s="221">
        <f>IF(N1931="základní",J1931,0)</f>
        <v>0</v>
      </c>
      <c r="BF1931" s="221">
        <f>IF(N1931="snížená",J1931,0)</f>
        <v>0</v>
      </c>
      <c r="BG1931" s="221">
        <f>IF(N1931="zákl. přenesená",J1931,0)</f>
        <v>0</v>
      </c>
      <c r="BH1931" s="221">
        <f>IF(N1931="sníž. přenesená",J1931,0)</f>
        <v>0</v>
      </c>
      <c r="BI1931" s="221">
        <f>IF(N1931="nulová",J1931,0)</f>
        <v>0</v>
      </c>
      <c r="BJ1931" s="18" t="s">
        <v>82</v>
      </c>
      <c r="BK1931" s="221">
        <f>ROUND(I1931*H1931,2)</f>
        <v>0</v>
      </c>
      <c r="BL1931" s="18" t="s">
        <v>209</v>
      </c>
      <c r="BM1931" s="220" t="s">
        <v>7336</v>
      </c>
    </row>
    <row r="1932" spans="1:65" s="13" customFormat="1" ht="22.5">
      <c r="B1932" s="222"/>
      <c r="C1932" s="223"/>
      <c r="D1932" s="224" t="s">
        <v>211</v>
      </c>
      <c r="E1932" s="225" t="s">
        <v>1</v>
      </c>
      <c r="F1932" s="226" t="s">
        <v>7298</v>
      </c>
      <c r="G1932" s="223"/>
      <c r="H1932" s="225" t="s">
        <v>1</v>
      </c>
      <c r="I1932" s="227"/>
      <c r="J1932" s="223"/>
      <c r="K1932" s="223"/>
      <c r="L1932" s="228"/>
      <c r="M1932" s="229"/>
      <c r="N1932" s="230"/>
      <c r="O1932" s="230"/>
      <c r="P1932" s="230"/>
      <c r="Q1932" s="230"/>
      <c r="R1932" s="230"/>
      <c r="S1932" s="230"/>
      <c r="T1932" s="231"/>
      <c r="AT1932" s="232" t="s">
        <v>211</v>
      </c>
      <c r="AU1932" s="232" t="s">
        <v>82</v>
      </c>
      <c r="AV1932" s="13" t="s">
        <v>82</v>
      </c>
      <c r="AW1932" s="13" t="s">
        <v>31</v>
      </c>
      <c r="AX1932" s="13" t="s">
        <v>75</v>
      </c>
      <c r="AY1932" s="232" t="s">
        <v>203</v>
      </c>
    </row>
    <row r="1933" spans="1:65" s="14" customFormat="1" ht="11.25">
      <c r="B1933" s="233"/>
      <c r="C1933" s="234"/>
      <c r="D1933" s="224" t="s">
        <v>211</v>
      </c>
      <c r="E1933" s="235" t="s">
        <v>1</v>
      </c>
      <c r="F1933" s="236" t="s">
        <v>2277</v>
      </c>
      <c r="G1933" s="234"/>
      <c r="H1933" s="237">
        <v>62</v>
      </c>
      <c r="I1933" s="238"/>
      <c r="J1933" s="234"/>
      <c r="K1933" s="234"/>
      <c r="L1933" s="239"/>
      <c r="M1933" s="240"/>
      <c r="N1933" s="241"/>
      <c r="O1933" s="241"/>
      <c r="P1933" s="241"/>
      <c r="Q1933" s="241"/>
      <c r="R1933" s="241"/>
      <c r="S1933" s="241"/>
      <c r="T1933" s="242"/>
      <c r="AT1933" s="243" t="s">
        <v>211</v>
      </c>
      <c r="AU1933" s="243" t="s">
        <v>82</v>
      </c>
      <c r="AV1933" s="14" t="s">
        <v>84</v>
      </c>
      <c r="AW1933" s="14" t="s">
        <v>31</v>
      </c>
      <c r="AX1933" s="14" t="s">
        <v>75</v>
      </c>
      <c r="AY1933" s="243" t="s">
        <v>203</v>
      </c>
    </row>
    <row r="1934" spans="1:65" s="15" customFormat="1" ht="11.25">
      <c r="B1934" s="261"/>
      <c r="C1934" s="262"/>
      <c r="D1934" s="224" t="s">
        <v>211</v>
      </c>
      <c r="E1934" s="263" t="s">
        <v>1</v>
      </c>
      <c r="F1934" s="264" t="s">
        <v>5614</v>
      </c>
      <c r="G1934" s="262"/>
      <c r="H1934" s="265">
        <v>62</v>
      </c>
      <c r="I1934" s="266"/>
      <c r="J1934" s="262"/>
      <c r="K1934" s="262"/>
      <c r="L1934" s="267"/>
      <c r="M1934" s="268"/>
      <c r="N1934" s="269"/>
      <c r="O1934" s="269"/>
      <c r="P1934" s="269"/>
      <c r="Q1934" s="269"/>
      <c r="R1934" s="269"/>
      <c r="S1934" s="269"/>
      <c r="T1934" s="270"/>
      <c r="AT1934" s="271" t="s">
        <v>211</v>
      </c>
      <c r="AU1934" s="271" t="s">
        <v>82</v>
      </c>
      <c r="AV1934" s="15" t="s">
        <v>209</v>
      </c>
      <c r="AW1934" s="15" t="s">
        <v>31</v>
      </c>
      <c r="AX1934" s="15" t="s">
        <v>82</v>
      </c>
      <c r="AY1934" s="271" t="s">
        <v>203</v>
      </c>
    </row>
    <row r="1935" spans="1:65" s="2" customFormat="1" ht="33" customHeight="1">
      <c r="A1935" s="35"/>
      <c r="B1935" s="36"/>
      <c r="C1935" s="209" t="s">
        <v>5332</v>
      </c>
      <c r="D1935" s="209" t="s">
        <v>205</v>
      </c>
      <c r="E1935" s="210" t="s">
        <v>7337</v>
      </c>
      <c r="F1935" s="211" t="s">
        <v>7338</v>
      </c>
      <c r="G1935" s="212" t="s">
        <v>208</v>
      </c>
      <c r="H1935" s="213">
        <v>62</v>
      </c>
      <c r="I1935" s="214"/>
      <c r="J1935" s="215">
        <f>ROUND(I1935*H1935,2)</f>
        <v>0</v>
      </c>
      <c r="K1935" s="211" t="s">
        <v>1</v>
      </c>
      <c r="L1935" s="40"/>
      <c r="M1935" s="216" t="s">
        <v>1</v>
      </c>
      <c r="N1935" s="217" t="s">
        <v>40</v>
      </c>
      <c r="O1935" s="72"/>
      <c r="P1935" s="218">
        <f>O1935*H1935</f>
        <v>0</v>
      </c>
      <c r="Q1935" s="218">
        <v>0</v>
      </c>
      <c r="R1935" s="218">
        <f>Q1935*H1935</f>
        <v>0</v>
      </c>
      <c r="S1935" s="218">
        <v>0</v>
      </c>
      <c r="T1935" s="219">
        <f>S1935*H1935</f>
        <v>0</v>
      </c>
      <c r="U1935" s="35"/>
      <c r="V1935" s="35"/>
      <c r="W1935" s="35"/>
      <c r="X1935" s="35"/>
      <c r="Y1935" s="35"/>
      <c r="Z1935" s="35"/>
      <c r="AA1935" s="35"/>
      <c r="AB1935" s="35"/>
      <c r="AC1935" s="35"/>
      <c r="AD1935" s="35"/>
      <c r="AE1935" s="35"/>
      <c r="AR1935" s="220" t="s">
        <v>209</v>
      </c>
      <c r="AT1935" s="220" t="s">
        <v>205</v>
      </c>
      <c r="AU1935" s="220" t="s">
        <v>82</v>
      </c>
      <c r="AY1935" s="18" t="s">
        <v>203</v>
      </c>
      <c r="BE1935" s="221">
        <f>IF(N1935="základní",J1935,0)</f>
        <v>0</v>
      </c>
      <c r="BF1935" s="221">
        <f>IF(N1935="snížená",J1935,0)</f>
        <v>0</v>
      </c>
      <c r="BG1935" s="221">
        <f>IF(N1935="zákl. přenesená",J1935,0)</f>
        <v>0</v>
      </c>
      <c r="BH1935" s="221">
        <f>IF(N1935="sníž. přenesená",J1935,0)</f>
        <v>0</v>
      </c>
      <c r="BI1935" s="221">
        <f>IF(N1935="nulová",J1935,0)</f>
        <v>0</v>
      </c>
      <c r="BJ1935" s="18" t="s">
        <v>82</v>
      </c>
      <c r="BK1935" s="221">
        <f>ROUND(I1935*H1935,2)</f>
        <v>0</v>
      </c>
      <c r="BL1935" s="18" t="s">
        <v>209</v>
      </c>
      <c r="BM1935" s="220" t="s">
        <v>7339</v>
      </c>
    </row>
    <row r="1936" spans="1:65" s="13" customFormat="1" ht="22.5">
      <c r="B1936" s="222"/>
      <c r="C1936" s="223"/>
      <c r="D1936" s="224" t="s">
        <v>211</v>
      </c>
      <c r="E1936" s="225" t="s">
        <v>1</v>
      </c>
      <c r="F1936" s="226" t="s">
        <v>7298</v>
      </c>
      <c r="G1936" s="223"/>
      <c r="H1936" s="225" t="s">
        <v>1</v>
      </c>
      <c r="I1936" s="227"/>
      <c r="J1936" s="223"/>
      <c r="K1936" s="223"/>
      <c r="L1936" s="228"/>
      <c r="M1936" s="229"/>
      <c r="N1936" s="230"/>
      <c r="O1936" s="230"/>
      <c r="P1936" s="230"/>
      <c r="Q1936" s="230"/>
      <c r="R1936" s="230"/>
      <c r="S1936" s="230"/>
      <c r="T1936" s="231"/>
      <c r="AT1936" s="232" t="s">
        <v>211</v>
      </c>
      <c r="AU1936" s="232" t="s">
        <v>82</v>
      </c>
      <c r="AV1936" s="13" t="s">
        <v>82</v>
      </c>
      <c r="AW1936" s="13" t="s">
        <v>31</v>
      </c>
      <c r="AX1936" s="13" t="s">
        <v>75</v>
      </c>
      <c r="AY1936" s="232" t="s">
        <v>203</v>
      </c>
    </row>
    <row r="1937" spans="1:65" s="14" customFormat="1" ht="11.25">
      <c r="B1937" s="233"/>
      <c r="C1937" s="234"/>
      <c r="D1937" s="224" t="s">
        <v>211</v>
      </c>
      <c r="E1937" s="235" t="s">
        <v>1</v>
      </c>
      <c r="F1937" s="236" t="s">
        <v>2277</v>
      </c>
      <c r="G1937" s="234"/>
      <c r="H1937" s="237">
        <v>62</v>
      </c>
      <c r="I1937" s="238"/>
      <c r="J1937" s="234"/>
      <c r="K1937" s="234"/>
      <c r="L1937" s="239"/>
      <c r="M1937" s="240"/>
      <c r="N1937" s="241"/>
      <c r="O1937" s="241"/>
      <c r="P1937" s="241"/>
      <c r="Q1937" s="241"/>
      <c r="R1937" s="241"/>
      <c r="S1937" s="241"/>
      <c r="T1937" s="242"/>
      <c r="AT1937" s="243" t="s">
        <v>211</v>
      </c>
      <c r="AU1937" s="243" t="s">
        <v>82</v>
      </c>
      <c r="AV1937" s="14" t="s">
        <v>84</v>
      </c>
      <c r="AW1937" s="14" t="s">
        <v>31</v>
      </c>
      <c r="AX1937" s="14" t="s">
        <v>75</v>
      </c>
      <c r="AY1937" s="243" t="s">
        <v>203</v>
      </c>
    </row>
    <row r="1938" spans="1:65" s="15" customFormat="1" ht="11.25">
      <c r="B1938" s="261"/>
      <c r="C1938" s="262"/>
      <c r="D1938" s="224" t="s">
        <v>211</v>
      </c>
      <c r="E1938" s="263" t="s">
        <v>1</v>
      </c>
      <c r="F1938" s="264" t="s">
        <v>5614</v>
      </c>
      <c r="G1938" s="262"/>
      <c r="H1938" s="265">
        <v>62</v>
      </c>
      <c r="I1938" s="266"/>
      <c r="J1938" s="262"/>
      <c r="K1938" s="262"/>
      <c r="L1938" s="267"/>
      <c r="M1938" s="268"/>
      <c r="N1938" s="269"/>
      <c r="O1938" s="269"/>
      <c r="P1938" s="269"/>
      <c r="Q1938" s="269"/>
      <c r="R1938" s="269"/>
      <c r="S1938" s="269"/>
      <c r="T1938" s="270"/>
      <c r="AT1938" s="271" t="s">
        <v>211</v>
      </c>
      <c r="AU1938" s="271" t="s">
        <v>82</v>
      </c>
      <c r="AV1938" s="15" t="s">
        <v>209</v>
      </c>
      <c r="AW1938" s="15" t="s">
        <v>31</v>
      </c>
      <c r="AX1938" s="15" t="s">
        <v>82</v>
      </c>
      <c r="AY1938" s="271" t="s">
        <v>203</v>
      </c>
    </row>
    <row r="1939" spans="1:65" s="2" customFormat="1" ht="33" customHeight="1">
      <c r="A1939" s="35"/>
      <c r="B1939" s="36"/>
      <c r="C1939" s="209" t="s">
        <v>5341</v>
      </c>
      <c r="D1939" s="209" t="s">
        <v>205</v>
      </c>
      <c r="E1939" s="210" t="s">
        <v>7340</v>
      </c>
      <c r="F1939" s="211" t="s">
        <v>7341</v>
      </c>
      <c r="G1939" s="212" t="s">
        <v>208</v>
      </c>
      <c r="H1939" s="213">
        <v>62</v>
      </c>
      <c r="I1939" s="214"/>
      <c r="J1939" s="215">
        <f>ROUND(I1939*H1939,2)</f>
        <v>0</v>
      </c>
      <c r="K1939" s="211" t="s">
        <v>1</v>
      </c>
      <c r="L1939" s="40"/>
      <c r="M1939" s="216" t="s">
        <v>1</v>
      </c>
      <c r="N1939" s="217" t="s">
        <v>40</v>
      </c>
      <c r="O1939" s="72"/>
      <c r="P1939" s="218">
        <f>O1939*H1939</f>
        <v>0</v>
      </c>
      <c r="Q1939" s="218">
        <v>0</v>
      </c>
      <c r="R1939" s="218">
        <f>Q1939*H1939</f>
        <v>0</v>
      </c>
      <c r="S1939" s="218">
        <v>0</v>
      </c>
      <c r="T1939" s="219">
        <f>S1939*H1939</f>
        <v>0</v>
      </c>
      <c r="U1939" s="35"/>
      <c r="V1939" s="35"/>
      <c r="W1939" s="35"/>
      <c r="X1939" s="35"/>
      <c r="Y1939" s="35"/>
      <c r="Z1939" s="35"/>
      <c r="AA1939" s="35"/>
      <c r="AB1939" s="35"/>
      <c r="AC1939" s="35"/>
      <c r="AD1939" s="35"/>
      <c r="AE1939" s="35"/>
      <c r="AR1939" s="220" t="s">
        <v>209</v>
      </c>
      <c r="AT1939" s="220" t="s">
        <v>205</v>
      </c>
      <c r="AU1939" s="220" t="s">
        <v>82</v>
      </c>
      <c r="AY1939" s="18" t="s">
        <v>203</v>
      </c>
      <c r="BE1939" s="221">
        <f>IF(N1939="základní",J1939,0)</f>
        <v>0</v>
      </c>
      <c r="BF1939" s="221">
        <f>IF(N1939="snížená",J1939,0)</f>
        <v>0</v>
      </c>
      <c r="BG1939" s="221">
        <f>IF(N1939="zákl. přenesená",J1939,0)</f>
        <v>0</v>
      </c>
      <c r="BH1939" s="221">
        <f>IF(N1939="sníž. přenesená",J1939,0)</f>
        <v>0</v>
      </c>
      <c r="BI1939" s="221">
        <f>IF(N1939="nulová",J1939,0)</f>
        <v>0</v>
      </c>
      <c r="BJ1939" s="18" t="s">
        <v>82</v>
      </c>
      <c r="BK1939" s="221">
        <f>ROUND(I1939*H1939,2)</f>
        <v>0</v>
      </c>
      <c r="BL1939" s="18" t="s">
        <v>209</v>
      </c>
      <c r="BM1939" s="220" t="s">
        <v>7342</v>
      </c>
    </row>
    <row r="1940" spans="1:65" s="13" customFormat="1" ht="22.5">
      <c r="B1940" s="222"/>
      <c r="C1940" s="223"/>
      <c r="D1940" s="224" t="s">
        <v>211</v>
      </c>
      <c r="E1940" s="225" t="s">
        <v>1</v>
      </c>
      <c r="F1940" s="226" t="s">
        <v>7298</v>
      </c>
      <c r="G1940" s="223"/>
      <c r="H1940" s="225" t="s">
        <v>1</v>
      </c>
      <c r="I1940" s="227"/>
      <c r="J1940" s="223"/>
      <c r="K1940" s="223"/>
      <c r="L1940" s="228"/>
      <c r="M1940" s="229"/>
      <c r="N1940" s="230"/>
      <c r="O1940" s="230"/>
      <c r="P1940" s="230"/>
      <c r="Q1940" s="230"/>
      <c r="R1940" s="230"/>
      <c r="S1940" s="230"/>
      <c r="T1940" s="231"/>
      <c r="AT1940" s="232" t="s">
        <v>211</v>
      </c>
      <c r="AU1940" s="232" t="s">
        <v>82</v>
      </c>
      <c r="AV1940" s="13" t="s">
        <v>82</v>
      </c>
      <c r="AW1940" s="13" t="s">
        <v>31</v>
      </c>
      <c r="AX1940" s="13" t="s">
        <v>75</v>
      </c>
      <c r="AY1940" s="232" t="s">
        <v>203</v>
      </c>
    </row>
    <row r="1941" spans="1:65" s="14" customFormat="1" ht="11.25">
      <c r="B1941" s="233"/>
      <c r="C1941" s="234"/>
      <c r="D1941" s="224" t="s">
        <v>211</v>
      </c>
      <c r="E1941" s="235" t="s">
        <v>1</v>
      </c>
      <c r="F1941" s="236" t="s">
        <v>2277</v>
      </c>
      <c r="G1941" s="234"/>
      <c r="H1941" s="237">
        <v>62</v>
      </c>
      <c r="I1941" s="238"/>
      <c r="J1941" s="234"/>
      <c r="K1941" s="234"/>
      <c r="L1941" s="239"/>
      <c r="M1941" s="240"/>
      <c r="N1941" s="241"/>
      <c r="O1941" s="241"/>
      <c r="P1941" s="241"/>
      <c r="Q1941" s="241"/>
      <c r="R1941" s="241"/>
      <c r="S1941" s="241"/>
      <c r="T1941" s="242"/>
      <c r="AT1941" s="243" t="s">
        <v>211</v>
      </c>
      <c r="AU1941" s="243" t="s">
        <v>82</v>
      </c>
      <c r="AV1941" s="14" t="s">
        <v>84</v>
      </c>
      <c r="AW1941" s="14" t="s">
        <v>31</v>
      </c>
      <c r="AX1941" s="14" t="s">
        <v>75</v>
      </c>
      <c r="AY1941" s="243" t="s">
        <v>203</v>
      </c>
    </row>
    <row r="1942" spans="1:65" s="15" customFormat="1" ht="11.25">
      <c r="B1942" s="261"/>
      <c r="C1942" s="262"/>
      <c r="D1942" s="224" t="s">
        <v>211</v>
      </c>
      <c r="E1942" s="263" t="s">
        <v>1</v>
      </c>
      <c r="F1942" s="264" t="s">
        <v>5614</v>
      </c>
      <c r="G1942" s="262"/>
      <c r="H1942" s="265">
        <v>62</v>
      </c>
      <c r="I1942" s="266"/>
      <c r="J1942" s="262"/>
      <c r="K1942" s="262"/>
      <c r="L1942" s="267"/>
      <c r="M1942" s="268"/>
      <c r="N1942" s="269"/>
      <c r="O1942" s="269"/>
      <c r="P1942" s="269"/>
      <c r="Q1942" s="269"/>
      <c r="R1942" s="269"/>
      <c r="S1942" s="269"/>
      <c r="T1942" s="270"/>
      <c r="AT1942" s="271" t="s">
        <v>211</v>
      </c>
      <c r="AU1942" s="271" t="s">
        <v>82</v>
      </c>
      <c r="AV1942" s="15" t="s">
        <v>209</v>
      </c>
      <c r="AW1942" s="15" t="s">
        <v>31</v>
      </c>
      <c r="AX1942" s="15" t="s">
        <v>82</v>
      </c>
      <c r="AY1942" s="271" t="s">
        <v>203</v>
      </c>
    </row>
    <row r="1943" spans="1:65" s="2" customFormat="1" ht="33" customHeight="1">
      <c r="A1943" s="35"/>
      <c r="B1943" s="36"/>
      <c r="C1943" s="209" t="s">
        <v>5348</v>
      </c>
      <c r="D1943" s="209" t="s">
        <v>205</v>
      </c>
      <c r="E1943" s="210" t="s">
        <v>7343</v>
      </c>
      <c r="F1943" s="211" t="s">
        <v>6823</v>
      </c>
      <c r="G1943" s="212" t="s">
        <v>240</v>
      </c>
      <c r="H1943" s="213">
        <v>32</v>
      </c>
      <c r="I1943" s="214"/>
      <c r="J1943" s="215">
        <f>ROUND(I1943*H1943,2)</f>
        <v>0</v>
      </c>
      <c r="K1943" s="211" t="s">
        <v>1</v>
      </c>
      <c r="L1943" s="40"/>
      <c r="M1943" s="216" t="s">
        <v>1</v>
      </c>
      <c r="N1943" s="217" t="s">
        <v>40</v>
      </c>
      <c r="O1943" s="72"/>
      <c r="P1943" s="218">
        <f>O1943*H1943</f>
        <v>0</v>
      </c>
      <c r="Q1943" s="218">
        <v>0</v>
      </c>
      <c r="R1943" s="218">
        <f>Q1943*H1943</f>
        <v>0</v>
      </c>
      <c r="S1943" s="218">
        <v>0</v>
      </c>
      <c r="T1943" s="219">
        <f>S1943*H1943</f>
        <v>0</v>
      </c>
      <c r="U1943" s="35"/>
      <c r="V1943" s="35"/>
      <c r="W1943" s="35"/>
      <c r="X1943" s="35"/>
      <c r="Y1943" s="35"/>
      <c r="Z1943" s="35"/>
      <c r="AA1943" s="35"/>
      <c r="AB1943" s="35"/>
      <c r="AC1943" s="35"/>
      <c r="AD1943" s="35"/>
      <c r="AE1943" s="35"/>
      <c r="AR1943" s="220" t="s">
        <v>209</v>
      </c>
      <c r="AT1943" s="220" t="s">
        <v>205</v>
      </c>
      <c r="AU1943" s="220" t="s">
        <v>82</v>
      </c>
      <c r="AY1943" s="18" t="s">
        <v>203</v>
      </c>
      <c r="BE1943" s="221">
        <f>IF(N1943="základní",J1943,0)</f>
        <v>0</v>
      </c>
      <c r="BF1943" s="221">
        <f>IF(N1943="snížená",J1943,0)</f>
        <v>0</v>
      </c>
      <c r="BG1943" s="221">
        <f>IF(N1943="zákl. přenesená",J1943,0)</f>
        <v>0</v>
      </c>
      <c r="BH1943" s="221">
        <f>IF(N1943="sníž. přenesená",J1943,0)</f>
        <v>0</v>
      </c>
      <c r="BI1943" s="221">
        <f>IF(N1943="nulová",J1943,0)</f>
        <v>0</v>
      </c>
      <c r="BJ1943" s="18" t="s">
        <v>82</v>
      </c>
      <c r="BK1943" s="221">
        <f>ROUND(I1943*H1943,2)</f>
        <v>0</v>
      </c>
      <c r="BL1943" s="18" t="s">
        <v>209</v>
      </c>
      <c r="BM1943" s="220" t="s">
        <v>7344</v>
      </c>
    </row>
    <row r="1944" spans="1:65" s="13" customFormat="1" ht="22.5">
      <c r="B1944" s="222"/>
      <c r="C1944" s="223"/>
      <c r="D1944" s="224" t="s">
        <v>211</v>
      </c>
      <c r="E1944" s="225" t="s">
        <v>1</v>
      </c>
      <c r="F1944" s="226" t="s">
        <v>7298</v>
      </c>
      <c r="G1944" s="223"/>
      <c r="H1944" s="225" t="s">
        <v>1</v>
      </c>
      <c r="I1944" s="227"/>
      <c r="J1944" s="223"/>
      <c r="K1944" s="223"/>
      <c r="L1944" s="228"/>
      <c r="M1944" s="229"/>
      <c r="N1944" s="230"/>
      <c r="O1944" s="230"/>
      <c r="P1944" s="230"/>
      <c r="Q1944" s="230"/>
      <c r="R1944" s="230"/>
      <c r="S1944" s="230"/>
      <c r="T1944" s="231"/>
      <c r="AT1944" s="232" t="s">
        <v>211</v>
      </c>
      <c r="AU1944" s="232" t="s">
        <v>82</v>
      </c>
      <c r="AV1944" s="13" t="s">
        <v>82</v>
      </c>
      <c r="AW1944" s="13" t="s">
        <v>31</v>
      </c>
      <c r="AX1944" s="13" t="s">
        <v>75</v>
      </c>
      <c r="AY1944" s="232" t="s">
        <v>203</v>
      </c>
    </row>
    <row r="1945" spans="1:65" s="14" customFormat="1" ht="11.25">
      <c r="B1945" s="233"/>
      <c r="C1945" s="234"/>
      <c r="D1945" s="224" t="s">
        <v>211</v>
      </c>
      <c r="E1945" s="235" t="s">
        <v>1</v>
      </c>
      <c r="F1945" s="236" t="s">
        <v>1661</v>
      </c>
      <c r="G1945" s="234"/>
      <c r="H1945" s="237">
        <v>32</v>
      </c>
      <c r="I1945" s="238"/>
      <c r="J1945" s="234"/>
      <c r="K1945" s="234"/>
      <c r="L1945" s="239"/>
      <c r="M1945" s="240"/>
      <c r="N1945" s="241"/>
      <c r="O1945" s="241"/>
      <c r="P1945" s="241"/>
      <c r="Q1945" s="241"/>
      <c r="R1945" s="241"/>
      <c r="S1945" s="241"/>
      <c r="T1945" s="242"/>
      <c r="AT1945" s="243" t="s">
        <v>211</v>
      </c>
      <c r="AU1945" s="243" t="s">
        <v>82</v>
      </c>
      <c r="AV1945" s="14" t="s">
        <v>84</v>
      </c>
      <c r="AW1945" s="14" t="s">
        <v>31</v>
      </c>
      <c r="AX1945" s="14" t="s">
        <v>75</v>
      </c>
      <c r="AY1945" s="243" t="s">
        <v>203</v>
      </c>
    </row>
    <row r="1946" spans="1:65" s="15" customFormat="1" ht="11.25">
      <c r="B1946" s="261"/>
      <c r="C1946" s="262"/>
      <c r="D1946" s="224" t="s">
        <v>211</v>
      </c>
      <c r="E1946" s="263" t="s">
        <v>1</v>
      </c>
      <c r="F1946" s="264" t="s">
        <v>5614</v>
      </c>
      <c r="G1946" s="262"/>
      <c r="H1946" s="265">
        <v>32</v>
      </c>
      <c r="I1946" s="266"/>
      <c r="J1946" s="262"/>
      <c r="K1946" s="262"/>
      <c r="L1946" s="267"/>
      <c r="M1946" s="268"/>
      <c r="N1946" s="269"/>
      <c r="O1946" s="269"/>
      <c r="P1946" s="269"/>
      <c r="Q1946" s="269"/>
      <c r="R1946" s="269"/>
      <c r="S1946" s="269"/>
      <c r="T1946" s="270"/>
      <c r="AT1946" s="271" t="s">
        <v>211</v>
      </c>
      <c r="AU1946" s="271" t="s">
        <v>82</v>
      </c>
      <c r="AV1946" s="15" t="s">
        <v>209</v>
      </c>
      <c r="AW1946" s="15" t="s">
        <v>31</v>
      </c>
      <c r="AX1946" s="15" t="s">
        <v>82</v>
      </c>
      <c r="AY1946" s="271" t="s">
        <v>203</v>
      </c>
    </row>
    <row r="1947" spans="1:65" s="2" customFormat="1" ht="33" customHeight="1">
      <c r="A1947" s="35"/>
      <c r="B1947" s="36"/>
      <c r="C1947" s="209" t="s">
        <v>5355</v>
      </c>
      <c r="D1947" s="209" t="s">
        <v>205</v>
      </c>
      <c r="E1947" s="210" t="s">
        <v>7345</v>
      </c>
      <c r="F1947" s="211" t="s">
        <v>7346</v>
      </c>
      <c r="G1947" s="212" t="s">
        <v>240</v>
      </c>
      <c r="H1947" s="213">
        <v>32</v>
      </c>
      <c r="I1947" s="214"/>
      <c r="J1947" s="215">
        <f>ROUND(I1947*H1947,2)</f>
        <v>0</v>
      </c>
      <c r="K1947" s="211" t="s">
        <v>1</v>
      </c>
      <c r="L1947" s="40"/>
      <c r="M1947" s="216" t="s">
        <v>1</v>
      </c>
      <c r="N1947" s="217" t="s">
        <v>40</v>
      </c>
      <c r="O1947" s="72"/>
      <c r="P1947" s="218">
        <f>O1947*H1947</f>
        <v>0</v>
      </c>
      <c r="Q1947" s="218">
        <v>0</v>
      </c>
      <c r="R1947" s="218">
        <f>Q1947*H1947</f>
        <v>0</v>
      </c>
      <c r="S1947" s="218">
        <v>0</v>
      </c>
      <c r="T1947" s="219">
        <f>S1947*H1947</f>
        <v>0</v>
      </c>
      <c r="U1947" s="35"/>
      <c r="V1947" s="35"/>
      <c r="W1947" s="35"/>
      <c r="X1947" s="35"/>
      <c r="Y1947" s="35"/>
      <c r="Z1947" s="35"/>
      <c r="AA1947" s="35"/>
      <c r="AB1947" s="35"/>
      <c r="AC1947" s="35"/>
      <c r="AD1947" s="35"/>
      <c r="AE1947" s="35"/>
      <c r="AR1947" s="220" t="s">
        <v>209</v>
      </c>
      <c r="AT1947" s="220" t="s">
        <v>205</v>
      </c>
      <c r="AU1947" s="220" t="s">
        <v>82</v>
      </c>
      <c r="AY1947" s="18" t="s">
        <v>203</v>
      </c>
      <c r="BE1947" s="221">
        <f>IF(N1947="základní",J1947,0)</f>
        <v>0</v>
      </c>
      <c r="BF1947" s="221">
        <f>IF(N1947="snížená",J1947,0)</f>
        <v>0</v>
      </c>
      <c r="BG1947" s="221">
        <f>IF(N1947="zákl. přenesená",J1947,0)</f>
        <v>0</v>
      </c>
      <c r="BH1947" s="221">
        <f>IF(N1947="sníž. přenesená",J1947,0)</f>
        <v>0</v>
      </c>
      <c r="BI1947" s="221">
        <f>IF(N1947="nulová",J1947,0)</f>
        <v>0</v>
      </c>
      <c r="BJ1947" s="18" t="s">
        <v>82</v>
      </c>
      <c r="BK1947" s="221">
        <f>ROUND(I1947*H1947,2)</f>
        <v>0</v>
      </c>
      <c r="BL1947" s="18" t="s">
        <v>209</v>
      </c>
      <c r="BM1947" s="220" t="s">
        <v>7347</v>
      </c>
    </row>
    <row r="1948" spans="1:65" s="13" customFormat="1" ht="22.5">
      <c r="B1948" s="222"/>
      <c r="C1948" s="223"/>
      <c r="D1948" s="224" t="s">
        <v>211</v>
      </c>
      <c r="E1948" s="225" t="s">
        <v>1</v>
      </c>
      <c r="F1948" s="226" t="s">
        <v>7298</v>
      </c>
      <c r="G1948" s="223"/>
      <c r="H1948" s="225" t="s">
        <v>1</v>
      </c>
      <c r="I1948" s="227"/>
      <c r="J1948" s="223"/>
      <c r="K1948" s="223"/>
      <c r="L1948" s="228"/>
      <c r="M1948" s="229"/>
      <c r="N1948" s="230"/>
      <c r="O1948" s="230"/>
      <c r="P1948" s="230"/>
      <c r="Q1948" s="230"/>
      <c r="R1948" s="230"/>
      <c r="S1948" s="230"/>
      <c r="T1948" s="231"/>
      <c r="AT1948" s="232" t="s">
        <v>211</v>
      </c>
      <c r="AU1948" s="232" t="s">
        <v>82</v>
      </c>
      <c r="AV1948" s="13" t="s">
        <v>82</v>
      </c>
      <c r="AW1948" s="13" t="s">
        <v>31</v>
      </c>
      <c r="AX1948" s="13" t="s">
        <v>75</v>
      </c>
      <c r="AY1948" s="232" t="s">
        <v>203</v>
      </c>
    </row>
    <row r="1949" spans="1:65" s="14" customFormat="1" ht="11.25">
      <c r="B1949" s="233"/>
      <c r="C1949" s="234"/>
      <c r="D1949" s="224" t="s">
        <v>211</v>
      </c>
      <c r="E1949" s="235" t="s">
        <v>1</v>
      </c>
      <c r="F1949" s="236" t="s">
        <v>1661</v>
      </c>
      <c r="G1949" s="234"/>
      <c r="H1949" s="237">
        <v>32</v>
      </c>
      <c r="I1949" s="238"/>
      <c r="J1949" s="234"/>
      <c r="K1949" s="234"/>
      <c r="L1949" s="239"/>
      <c r="M1949" s="240"/>
      <c r="N1949" s="241"/>
      <c r="O1949" s="241"/>
      <c r="P1949" s="241"/>
      <c r="Q1949" s="241"/>
      <c r="R1949" s="241"/>
      <c r="S1949" s="241"/>
      <c r="T1949" s="242"/>
      <c r="AT1949" s="243" t="s">
        <v>211</v>
      </c>
      <c r="AU1949" s="243" t="s">
        <v>82</v>
      </c>
      <c r="AV1949" s="14" t="s">
        <v>84</v>
      </c>
      <c r="AW1949" s="14" t="s">
        <v>31</v>
      </c>
      <c r="AX1949" s="14" t="s">
        <v>75</v>
      </c>
      <c r="AY1949" s="243" t="s">
        <v>203</v>
      </c>
    </row>
    <row r="1950" spans="1:65" s="15" customFormat="1" ht="11.25">
      <c r="B1950" s="261"/>
      <c r="C1950" s="262"/>
      <c r="D1950" s="224" t="s">
        <v>211</v>
      </c>
      <c r="E1950" s="263" t="s">
        <v>1</v>
      </c>
      <c r="F1950" s="264" t="s">
        <v>5614</v>
      </c>
      <c r="G1950" s="262"/>
      <c r="H1950" s="265">
        <v>32</v>
      </c>
      <c r="I1950" s="266"/>
      <c r="J1950" s="262"/>
      <c r="K1950" s="262"/>
      <c r="L1950" s="267"/>
      <c r="M1950" s="268"/>
      <c r="N1950" s="269"/>
      <c r="O1950" s="269"/>
      <c r="P1950" s="269"/>
      <c r="Q1950" s="269"/>
      <c r="R1950" s="269"/>
      <c r="S1950" s="269"/>
      <c r="T1950" s="270"/>
      <c r="AT1950" s="271" t="s">
        <v>211</v>
      </c>
      <c r="AU1950" s="271" t="s">
        <v>82</v>
      </c>
      <c r="AV1950" s="15" t="s">
        <v>209</v>
      </c>
      <c r="AW1950" s="15" t="s">
        <v>31</v>
      </c>
      <c r="AX1950" s="15" t="s">
        <v>82</v>
      </c>
      <c r="AY1950" s="271" t="s">
        <v>203</v>
      </c>
    </row>
    <row r="1951" spans="1:65" s="2" customFormat="1" ht="44.25" customHeight="1">
      <c r="A1951" s="35"/>
      <c r="B1951" s="36"/>
      <c r="C1951" s="209" t="s">
        <v>5362</v>
      </c>
      <c r="D1951" s="209" t="s">
        <v>205</v>
      </c>
      <c r="E1951" s="210" t="s">
        <v>7348</v>
      </c>
      <c r="F1951" s="211" t="s">
        <v>7349</v>
      </c>
      <c r="G1951" s="212" t="s">
        <v>240</v>
      </c>
      <c r="H1951" s="213">
        <v>254</v>
      </c>
      <c r="I1951" s="214"/>
      <c r="J1951" s="215">
        <f>ROUND(I1951*H1951,2)</f>
        <v>0</v>
      </c>
      <c r="K1951" s="211" t="s">
        <v>1</v>
      </c>
      <c r="L1951" s="40"/>
      <c r="M1951" s="216" t="s">
        <v>1</v>
      </c>
      <c r="N1951" s="217" t="s">
        <v>40</v>
      </c>
      <c r="O1951" s="72"/>
      <c r="P1951" s="218">
        <f>O1951*H1951</f>
        <v>0</v>
      </c>
      <c r="Q1951" s="218">
        <v>0</v>
      </c>
      <c r="R1951" s="218">
        <f>Q1951*H1951</f>
        <v>0</v>
      </c>
      <c r="S1951" s="218">
        <v>0</v>
      </c>
      <c r="T1951" s="219">
        <f>S1951*H1951</f>
        <v>0</v>
      </c>
      <c r="U1951" s="35"/>
      <c r="V1951" s="35"/>
      <c r="W1951" s="35"/>
      <c r="X1951" s="35"/>
      <c r="Y1951" s="35"/>
      <c r="Z1951" s="35"/>
      <c r="AA1951" s="35"/>
      <c r="AB1951" s="35"/>
      <c r="AC1951" s="35"/>
      <c r="AD1951" s="35"/>
      <c r="AE1951" s="35"/>
      <c r="AR1951" s="220" t="s">
        <v>209</v>
      </c>
      <c r="AT1951" s="220" t="s">
        <v>205</v>
      </c>
      <c r="AU1951" s="220" t="s">
        <v>82</v>
      </c>
      <c r="AY1951" s="18" t="s">
        <v>203</v>
      </c>
      <c r="BE1951" s="221">
        <f>IF(N1951="základní",J1951,0)</f>
        <v>0</v>
      </c>
      <c r="BF1951" s="221">
        <f>IF(N1951="snížená",J1951,0)</f>
        <v>0</v>
      </c>
      <c r="BG1951" s="221">
        <f>IF(N1951="zákl. přenesená",J1951,0)</f>
        <v>0</v>
      </c>
      <c r="BH1951" s="221">
        <f>IF(N1951="sníž. přenesená",J1951,0)</f>
        <v>0</v>
      </c>
      <c r="BI1951" s="221">
        <f>IF(N1951="nulová",J1951,0)</f>
        <v>0</v>
      </c>
      <c r="BJ1951" s="18" t="s">
        <v>82</v>
      </c>
      <c r="BK1951" s="221">
        <f>ROUND(I1951*H1951,2)</f>
        <v>0</v>
      </c>
      <c r="BL1951" s="18" t="s">
        <v>209</v>
      </c>
      <c r="BM1951" s="220" t="s">
        <v>7350</v>
      </c>
    </row>
    <row r="1952" spans="1:65" s="13" customFormat="1" ht="22.5">
      <c r="B1952" s="222"/>
      <c r="C1952" s="223"/>
      <c r="D1952" s="224" t="s">
        <v>211</v>
      </c>
      <c r="E1952" s="225" t="s">
        <v>1</v>
      </c>
      <c r="F1952" s="226" t="s">
        <v>7298</v>
      </c>
      <c r="G1952" s="223"/>
      <c r="H1952" s="225" t="s">
        <v>1</v>
      </c>
      <c r="I1952" s="227"/>
      <c r="J1952" s="223"/>
      <c r="K1952" s="223"/>
      <c r="L1952" s="228"/>
      <c r="M1952" s="229"/>
      <c r="N1952" s="230"/>
      <c r="O1952" s="230"/>
      <c r="P1952" s="230"/>
      <c r="Q1952" s="230"/>
      <c r="R1952" s="230"/>
      <c r="S1952" s="230"/>
      <c r="T1952" s="231"/>
      <c r="AT1952" s="232" t="s">
        <v>211</v>
      </c>
      <c r="AU1952" s="232" t="s">
        <v>82</v>
      </c>
      <c r="AV1952" s="13" t="s">
        <v>82</v>
      </c>
      <c r="AW1952" s="13" t="s">
        <v>31</v>
      </c>
      <c r="AX1952" s="13" t="s">
        <v>75</v>
      </c>
      <c r="AY1952" s="232" t="s">
        <v>203</v>
      </c>
    </row>
    <row r="1953" spans="1:65" s="14" customFormat="1" ht="11.25">
      <c r="B1953" s="233"/>
      <c r="C1953" s="234"/>
      <c r="D1953" s="224" t="s">
        <v>211</v>
      </c>
      <c r="E1953" s="235" t="s">
        <v>1</v>
      </c>
      <c r="F1953" s="236" t="s">
        <v>4003</v>
      </c>
      <c r="G1953" s="234"/>
      <c r="H1953" s="237">
        <v>254</v>
      </c>
      <c r="I1953" s="238"/>
      <c r="J1953" s="234"/>
      <c r="K1953" s="234"/>
      <c r="L1953" s="239"/>
      <c r="M1953" s="240"/>
      <c r="N1953" s="241"/>
      <c r="O1953" s="241"/>
      <c r="P1953" s="241"/>
      <c r="Q1953" s="241"/>
      <c r="R1953" s="241"/>
      <c r="S1953" s="241"/>
      <c r="T1953" s="242"/>
      <c r="AT1953" s="243" t="s">
        <v>211</v>
      </c>
      <c r="AU1953" s="243" t="s">
        <v>82</v>
      </c>
      <c r="AV1953" s="14" t="s">
        <v>84</v>
      </c>
      <c r="AW1953" s="14" t="s">
        <v>31</v>
      </c>
      <c r="AX1953" s="14" t="s">
        <v>75</v>
      </c>
      <c r="AY1953" s="243" t="s">
        <v>203</v>
      </c>
    </row>
    <row r="1954" spans="1:65" s="15" customFormat="1" ht="11.25">
      <c r="B1954" s="261"/>
      <c r="C1954" s="262"/>
      <c r="D1954" s="224" t="s">
        <v>211</v>
      </c>
      <c r="E1954" s="263" t="s">
        <v>1</v>
      </c>
      <c r="F1954" s="264" t="s">
        <v>5614</v>
      </c>
      <c r="G1954" s="262"/>
      <c r="H1954" s="265">
        <v>254</v>
      </c>
      <c r="I1954" s="266"/>
      <c r="J1954" s="262"/>
      <c r="K1954" s="262"/>
      <c r="L1954" s="267"/>
      <c r="M1954" s="268"/>
      <c r="N1954" s="269"/>
      <c r="O1954" s="269"/>
      <c r="P1954" s="269"/>
      <c r="Q1954" s="269"/>
      <c r="R1954" s="269"/>
      <c r="S1954" s="269"/>
      <c r="T1954" s="270"/>
      <c r="AT1954" s="271" t="s">
        <v>211</v>
      </c>
      <c r="AU1954" s="271" t="s">
        <v>82</v>
      </c>
      <c r="AV1954" s="15" t="s">
        <v>209</v>
      </c>
      <c r="AW1954" s="15" t="s">
        <v>31</v>
      </c>
      <c r="AX1954" s="15" t="s">
        <v>82</v>
      </c>
      <c r="AY1954" s="271" t="s">
        <v>203</v>
      </c>
    </row>
    <row r="1955" spans="1:65" s="2" customFormat="1" ht="44.25" customHeight="1">
      <c r="A1955" s="35"/>
      <c r="B1955" s="36"/>
      <c r="C1955" s="209" t="s">
        <v>5371</v>
      </c>
      <c r="D1955" s="209" t="s">
        <v>205</v>
      </c>
      <c r="E1955" s="210" t="s">
        <v>7351</v>
      </c>
      <c r="F1955" s="211" t="s">
        <v>7352</v>
      </c>
      <c r="G1955" s="212" t="s">
        <v>6098</v>
      </c>
      <c r="H1955" s="213">
        <v>93</v>
      </c>
      <c r="I1955" s="214"/>
      <c r="J1955" s="215">
        <f>ROUND(I1955*H1955,2)</f>
        <v>0</v>
      </c>
      <c r="K1955" s="211" t="s">
        <v>1</v>
      </c>
      <c r="L1955" s="40"/>
      <c r="M1955" s="216" t="s">
        <v>1</v>
      </c>
      <c r="N1955" s="217" t="s">
        <v>40</v>
      </c>
      <c r="O1955" s="72"/>
      <c r="P1955" s="218">
        <f>O1955*H1955</f>
        <v>0</v>
      </c>
      <c r="Q1955" s="218">
        <v>0</v>
      </c>
      <c r="R1955" s="218">
        <f>Q1955*H1955</f>
        <v>0</v>
      </c>
      <c r="S1955" s="218">
        <v>0</v>
      </c>
      <c r="T1955" s="219">
        <f>S1955*H1955</f>
        <v>0</v>
      </c>
      <c r="U1955" s="35"/>
      <c r="V1955" s="35"/>
      <c r="W1955" s="35"/>
      <c r="X1955" s="35"/>
      <c r="Y1955" s="35"/>
      <c r="Z1955" s="35"/>
      <c r="AA1955" s="35"/>
      <c r="AB1955" s="35"/>
      <c r="AC1955" s="35"/>
      <c r="AD1955" s="35"/>
      <c r="AE1955" s="35"/>
      <c r="AR1955" s="220" t="s">
        <v>209</v>
      </c>
      <c r="AT1955" s="220" t="s">
        <v>205</v>
      </c>
      <c r="AU1955" s="220" t="s">
        <v>82</v>
      </c>
      <c r="AY1955" s="18" t="s">
        <v>203</v>
      </c>
      <c r="BE1955" s="221">
        <f>IF(N1955="základní",J1955,0)</f>
        <v>0</v>
      </c>
      <c r="BF1955" s="221">
        <f>IF(N1955="snížená",J1955,0)</f>
        <v>0</v>
      </c>
      <c r="BG1955" s="221">
        <f>IF(N1955="zákl. přenesená",J1955,0)</f>
        <v>0</v>
      </c>
      <c r="BH1955" s="221">
        <f>IF(N1955="sníž. přenesená",J1955,0)</f>
        <v>0</v>
      </c>
      <c r="BI1955" s="221">
        <f>IF(N1955="nulová",J1955,0)</f>
        <v>0</v>
      </c>
      <c r="BJ1955" s="18" t="s">
        <v>82</v>
      </c>
      <c r="BK1955" s="221">
        <f>ROUND(I1955*H1955,2)</f>
        <v>0</v>
      </c>
      <c r="BL1955" s="18" t="s">
        <v>209</v>
      </c>
      <c r="BM1955" s="220" t="s">
        <v>7353</v>
      </c>
    </row>
    <row r="1956" spans="1:65" s="2" customFormat="1" ht="16.5" customHeight="1">
      <c r="A1956" s="35"/>
      <c r="B1956" s="36"/>
      <c r="C1956" s="209" t="s">
        <v>5376</v>
      </c>
      <c r="D1956" s="209" t="s">
        <v>205</v>
      </c>
      <c r="E1956" s="210" t="s">
        <v>7354</v>
      </c>
      <c r="F1956" s="211" t="s">
        <v>7303</v>
      </c>
      <c r="G1956" s="212" t="s">
        <v>409</v>
      </c>
      <c r="H1956" s="213">
        <v>2.79</v>
      </c>
      <c r="I1956" s="214"/>
      <c r="J1956" s="215">
        <f>ROUND(I1956*H1956,2)</f>
        <v>0</v>
      </c>
      <c r="K1956" s="211" t="s">
        <v>1</v>
      </c>
      <c r="L1956" s="40"/>
      <c r="M1956" s="216" t="s">
        <v>1</v>
      </c>
      <c r="N1956" s="217" t="s">
        <v>40</v>
      </c>
      <c r="O1956" s="72"/>
      <c r="P1956" s="218">
        <f>O1956*H1956</f>
        <v>0</v>
      </c>
      <c r="Q1956" s="218">
        <v>0</v>
      </c>
      <c r="R1956" s="218">
        <f>Q1956*H1956</f>
        <v>0</v>
      </c>
      <c r="S1956" s="218">
        <v>0</v>
      </c>
      <c r="T1956" s="219">
        <f>S1956*H1956</f>
        <v>0</v>
      </c>
      <c r="U1956" s="35"/>
      <c r="V1956" s="35"/>
      <c r="W1956" s="35"/>
      <c r="X1956" s="35"/>
      <c r="Y1956" s="35"/>
      <c r="Z1956" s="35"/>
      <c r="AA1956" s="35"/>
      <c r="AB1956" s="35"/>
      <c r="AC1956" s="35"/>
      <c r="AD1956" s="35"/>
      <c r="AE1956" s="35"/>
      <c r="AR1956" s="220" t="s">
        <v>209</v>
      </c>
      <c r="AT1956" s="220" t="s">
        <v>205</v>
      </c>
      <c r="AU1956" s="220" t="s">
        <v>82</v>
      </c>
      <c r="AY1956" s="18" t="s">
        <v>203</v>
      </c>
      <c r="BE1956" s="221">
        <f>IF(N1956="základní",J1956,0)</f>
        <v>0</v>
      </c>
      <c r="BF1956" s="221">
        <f>IF(N1956="snížená",J1956,0)</f>
        <v>0</v>
      </c>
      <c r="BG1956" s="221">
        <f>IF(N1956="zákl. přenesená",J1956,0)</f>
        <v>0</v>
      </c>
      <c r="BH1956" s="221">
        <f>IF(N1956="sníž. přenesená",J1956,0)</f>
        <v>0</v>
      </c>
      <c r="BI1956" s="221">
        <f>IF(N1956="nulová",J1956,0)</f>
        <v>0</v>
      </c>
      <c r="BJ1956" s="18" t="s">
        <v>82</v>
      </c>
      <c r="BK1956" s="221">
        <f>ROUND(I1956*H1956,2)</f>
        <v>0</v>
      </c>
      <c r="BL1956" s="18" t="s">
        <v>209</v>
      </c>
      <c r="BM1956" s="220" t="s">
        <v>7355</v>
      </c>
    </row>
    <row r="1957" spans="1:65" s="12" customFormat="1" ht="25.9" customHeight="1">
      <c r="B1957" s="193"/>
      <c r="C1957" s="194"/>
      <c r="D1957" s="195" t="s">
        <v>74</v>
      </c>
      <c r="E1957" s="196" t="s">
        <v>7356</v>
      </c>
      <c r="F1957" s="196" t="s">
        <v>7357</v>
      </c>
      <c r="G1957" s="194"/>
      <c r="H1957" s="194"/>
      <c r="I1957" s="197"/>
      <c r="J1957" s="198">
        <f>BK1957</f>
        <v>0</v>
      </c>
      <c r="K1957" s="194"/>
      <c r="L1957" s="199"/>
      <c r="M1957" s="200"/>
      <c r="N1957" s="201"/>
      <c r="O1957" s="201"/>
      <c r="P1957" s="202">
        <f>SUM(P1958:P1995)</f>
        <v>0</v>
      </c>
      <c r="Q1957" s="201"/>
      <c r="R1957" s="202">
        <f>SUM(R1958:R1995)</f>
        <v>0</v>
      </c>
      <c r="S1957" s="201"/>
      <c r="T1957" s="203">
        <f>SUM(T1958:T1995)</f>
        <v>0</v>
      </c>
      <c r="AR1957" s="204" t="s">
        <v>82</v>
      </c>
      <c r="AT1957" s="205" t="s">
        <v>74</v>
      </c>
      <c r="AU1957" s="205" t="s">
        <v>75</v>
      </c>
      <c r="AY1957" s="204" t="s">
        <v>203</v>
      </c>
      <c r="BK1957" s="206">
        <f>SUM(BK1958:BK1995)</f>
        <v>0</v>
      </c>
    </row>
    <row r="1958" spans="1:65" s="2" customFormat="1" ht="21.75" customHeight="1">
      <c r="A1958" s="35"/>
      <c r="B1958" s="36"/>
      <c r="C1958" s="209" t="s">
        <v>5380</v>
      </c>
      <c r="D1958" s="209" t="s">
        <v>205</v>
      </c>
      <c r="E1958" s="210" t="s">
        <v>7358</v>
      </c>
      <c r="F1958" s="211" t="s">
        <v>7328</v>
      </c>
      <c r="G1958" s="212" t="s">
        <v>208</v>
      </c>
      <c r="H1958" s="213">
        <v>6</v>
      </c>
      <c r="I1958" s="214"/>
      <c r="J1958" s="215">
        <f>ROUND(I1958*H1958,2)</f>
        <v>0</v>
      </c>
      <c r="K1958" s="211" t="s">
        <v>1</v>
      </c>
      <c r="L1958" s="40"/>
      <c r="M1958" s="216" t="s">
        <v>1</v>
      </c>
      <c r="N1958" s="217" t="s">
        <v>40</v>
      </c>
      <c r="O1958" s="72"/>
      <c r="P1958" s="218">
        <f>O1958*H1958</f>
        <v>0</v>
      </c>
      <c r="Q1958" s="218">
        <v>0</v>
      </c>
      <c r="R1958" s="218">
        <f>Q1958*H1958</f>
        <v>0</v>
      </c>
      <c r="S1958" s="218">
        <v>0</v>
      </c>
      <c r="T1958" s="219">
        <f>S1958*H1958</f>
        <v>0</v>
      </c>
      <c r="U1958" s="35"/>
      <c r="V1958" s="35"/>
      <c r="W1958" s="35"/>
      <c r="X1958" s="35"/>
      <c r="Y1958" s="35"/>
      <c r="Z1958" s="35"/>
      <c r="AA1958" s="35"/>
      <c r="AB1958" s="35"/>
      <c r="AC1958" s="35"/>
      <c r="AD1958" s="35"/>
      <c r="AE1958" s="35"/>
      <c r="AR1958" s="220" t="s">
        <v>209</v>
      </c>
      <c r="AT1958" s="220" t="s">
        <v>205</v>
      </c>
      <c r="AU1958" s="220" t="s">
        <v>82</v>
      </c>
      <c r="AY1958" s="18" t="s">
        <v>203</v>
      </c>
      <c r="BE1958" s="221">
        <f>IF(N1958="základní",J1958,0)</f>
        <v>0</v>
      </c>
      <c r="BF1958" s="221">
        <f>IF(N1958="snížená",J1958,0)</f>
        <v>0</v>
      </c>
      <c r="BG1958" s="221">
        <f>IF(N1958="zákl. přenesená",J1958,0)</f>
        <v>0</v>
      </c>
      <c r="BH1958" s="221">
        <f>IF(N1958="sníž. přenesená",J1958,0)</f>
        <v>0</v>
      </c>
      <c r="BI1958" s="221">
        <f>IF(N1958="nulová",J1958,0)</f>
        <v>0</v>
      </c>
      <c r="BJ1958" s="18" t="s">
        <v>82</v>
      </c>
      <c r="BK1958" s="221">
        <f>ROUND(I1958*H1958,2)</f>
        <v>0</v>
      </c>
      <c r="BL1958" s="18" t="s">
        <v>209</v>
      </c>
      <c r="BM1958" s="220" t="s">
        <v>7359</v>
      </c>
    </row>
    <row r="1959" spans="1:65" s="13" customFormat="1" ht="33.75">
      <c r="B1959" s="222"/>
      <c r="C1959" s="223"/>
      <c r="D1959" s="224" t="s">
        <v>211</v>
      </c>
      <c r="E1959" s="225" t="s">
        <v>1</v>
      </c>
      <c r="F1959" s="226" t="s">
        <v>6664</v>
      </c>
      <c r="G1959" s="223"/>
      <c r="H1959" s="225" t="s">
        <v>1</v>
      </c>
      <c r="I1959" s="227"/>
      <c r="J1959" s="223"/>
      <c r="K1959" s="223"/>
      <c r="L1959" s="228"/>
      <c r="M1959" s="229"/>
      <c r="N1959" s="230"/>
      <c r="O1959" s="230"/>
      <c r="P1959" s="230"/>
      <c r="Q1959" s="230"/>
      <c r="R1959" s="230"/>
      <c r="S1959" s="230"/>
      <c r="T1959" s="231"/>
      <c r="AT1959" s="232" t="s">
        <v>211</v>
      </c>
      <c r="AU1959" s="232" t="s">
        <v>82</v>
      </c>
      <c r="AV1959" s="13" t="s">
        <v>82</v>
      </c>
      <c r="AW1959" s="13" t="s">
        <v>31</v>
      </c>
      <c r="AX1959" s="13" t="s">
        <v>75</v>
      </c>
      <c r="AY1959" s="232" t="s">
        <v>203</v>
      </c>
    </row>
    <row r="1960" spans="1:65" s="13" customFormat="1" ht="22.5">
      <c r="B1960" s="222"/>
      <c r="C1960" s="223"/>
      <c r="D1960" s="224" t="s">
        <v>211</v>
      </c>
      <c r="E1960" s="225" t="s">
        <v>1</v>
      </c>
      <c r="F1960" s="226" t="s">
        <v>7330</v>
      </c>
      <c r="G1960" s="223"/>
      <c r="H1960" s="225" t="s">
        <v>1</v>
      </c>
      <c r="I1960" s="227"/>
      <c r="J1960" s="223"/>
      <c r="K1960" s="223"/>
      <c r="L1960" s="228"/>
      <c r="M1960" s="229"/>
      <c r="N1960" s="230"/>
      <c r="O1960" s="230"/>
      <c r="P1960" s="230"/>
      <c r="Q1960" s="230"/>
      <c r="R1960" s="230"/>
      <c r="S1960" s="230"/>
      <c r="T1960" s="231"/>
      <c r="AT1960" s="232" t="s">
        <v>211</v>
      </c>
      <c r="AU1960" s="232" t="s">
        <v>82</v>
      </c>
      <c r="AV1960" s="13" t="s">
        <v>82</v>
      </c>
      <c r="AW1960" s="13" t="s">
        <v>31</v>
      </c>
      <c r="AX1960" s="13" t="s">
        <v>75</v>
      </c>
      <c r="AY1960" s="232" t="s">
        <v>203</v>
      </c>
    </row>
    <row r="1961" spans="1:65" s="13" customFormat="1" ht="11.25">
      <c r="B1961" s="222"/>
      <c r="C1961" s="223"/>
      <c r="D1961" s="224" t="s">
        <v>211</v>
      </c>
      <c r="E1961" s="225" t="s">
        <v>1</v>
      </c>
      <c r="F1961" s="226" t="s">
        <v>7331</v>
      </c>
      <c r="G1961" s="223"/>
      <c r="H1961" s="225" t="s">
        <v>1</v>
      </c>
      <c r="I1961" s="227"/>
      <c r="J1961" s="223"/>
      <c r="K1961" s="223"/>
      <c r="L1961" s="228"/>
      <c r="M1961" s="229"/>
      <c r="N1961" s="230"/>
      <c r="O1961" s="230"/>
      <c r="P1961" s="230"/>
      <c r="Q1961" s="230"/>
      <c r="R1961" s="230"/>
      <c r="S1961" s="230"/>
      <c r="T1961" s="231"/>
      <c r="AT1961" s="232" t="s">
        <v>211</v>
      </c>
      <c r="AU1961" s="232" t="s">
        <v>82</v>
      </c>
      <c r="AV1961" s="13" t="s">
        <v>82</v>
      </c>
      <c r="AW1961" s="13" t="s">
        <v>31</v>
      </c>
      <c r="AX1961" s="13" t="s">
        <v>75</v>
      </c>
      <c r="AY1961" s="232" t="s">
        <v>203</v>
      </c>
    </row>
    <row r="1962" spans="1:65" s="13" customFormat="1" ht="11.25">
      <c r="B1962" s="222"/>
      <c r="C1962" s="223"/>
      <c r="D1962" s="224" t="s">
        <v>211</v>
      </c>
      <c r="E1962" s="225" t="s">
        <v>1</v>
      </c>
      <c r="F1962" s="226" t="s">
        <v>7332</v>
      </c>
      <c r="G1962" s="223"/>
      <c r="H1962" s="225" t="s">
        <v>1</v>
      </c>
      <c r="I1962" s="227"/>
      <c r="J1962" s="223"/>
      <c r="K1962" s="223"/>
      <c r="L1962" s="228"/>
      <c r="M1962" s="229"/>
      <c r="N1962" s="230"/>
      <c r="O1962" s="230"/>
      <c r="P1962" s="230"/>
      <c r="Q1962" s="230"/>
      <c r="R1962" s="230"/>
      <c r="S1962" s="230"/>
      <c r="T1962" s="231"/>
      <c r="AT1962" s="232" t="s">
        <v>211</v>
      </c>
      <c r="AU1962" s="232" t="s">
        <v>82</v>
      </c>
      <c r="AV1962" s="13" t="s">
        <v>82</v>
      </c>
      <c r="AW1962" s="13" t="s">
        <v>31</v>
      </c>
      <c r="AX1962" s="13" t="s">
        <v>75</v>
      </c>
      <c r="AY1962" s="232" t="s">
        <v>203</v>
      </c>
    </row>
    <row r="1963" spans="1:65" s="13" customFormat="1" ht="33.75">
      <c r="B1963" s="222"/>
      <c r="C1963" s="223"/>
      <c r="D1963" s="224" t="s">
        <v>211</v>
      </c>
      <c r="E1963" s="225" t="s">
        <v>1</v>
      </c>
      <c r="F1963" s="226" t="s">
        <v>7295</v>
      </c>
      <c r="G1963" s="223"/>
      <c r="H1963" s="225" t="s">
        <v>1</v>
      </c>
      <c r="I1963" s="227"/>
      <c r="J1963" s="223"/>
      <c r="K1963" s="223"/>
      <c r="L1963" s="228"/>
      <c r="M1963" s="229"/>
      <c r="N1963" s="230"/>
      <c r="O1963" s="230"/>
      <c r="P1963" s="230"/>
      <c r="Q1963" s="230"/>
      <c r="R1963" s="230"/>
      <c r="S1963" s="230"/>
      <c r="T1963" s="231"/>
      <c r="AT1963" s="232" t="s">
        <v>211</v>
      </c>
      <c r="AU1963" s="232" t="s">
        <v>82</v>
      </c>
      <c r="AV1963" s="13" t="s">
        <v>82</v>
      </c>
      <c r="AW1963" s="13" t="s">
        <v>31</v>
      </c>
      <c r="AX1963" s="13" t="s">
        <v>75</v>
      </c>
      <c r="AY1963" s="232" t="s">
        <v>203</v>
      </c>
    </row>
    <row r="1964" spans="1:65" s="13" customFormat="1" ht="11.25">
      <c r="B1964" s="222"/>
      <c r="C1964" s="223"/>
      <c r="D1964" s="224" t="s">
        <v>211</v>
      </c>
      <c r="E1964" s="225" t="s">
        <v>1</v>
      </c>
      <c r="F1964" s="226" t="s">
        <v>6674</v>
      </c>
      <c r="G1964" s="223"/>
      <c r="H1964" s="225" t="s">
        <v>1</v>
      </c>
      <c r="I1964" s="227"/>
      <c r="J1964" s="223"/>
      <c r="K1964" s="223"/>
      <c r="L1964" s="228"/>
      <c r="M1964" s="229"/>
      <c r="N1964" s="230"/>
      <c r="O1964" s="230"/>
      <c r="P1964" s="230"/>
      <c r="Q1964" s="230"/>
      <c r="R1964" s="230"/>
      <c r="S1964" s="230"/>
      <c r="T1964" s="231"/>
      <c r="AT1964" s="232" t="s">
        <v>211</v>
      </c>
      <c r="AU1964" s="232" t="s">
        <v>82</v>
      </c>
      <c r="AV1964" s="13" t="s">
        <v>82</v>
      </c>
      <c r="AW1964" s="13" t="s">
        <v>31</v>
      </c>
      <c r="AX1964" s="13" t="s">
        <v>75</v>
      </c>
      <c r="AY1964" s="232" t="s">
        <v>203</v>
      </c>
    </row>
    <row r="1965" spans="1:65" s="13" customFormat="1" ht="33.75">
      <c r="B1965" s="222"/>
      <c r="C1965" s="223"/>
      <c r="D1965" s="224" t="s">
        <v>211</v>
      </c>
      <c r="E1965" s="225" t="s">
        <v>1</v>
      </c>
      <c r="F1965" s="226" t="s">
        <v>7296</v>
      </c>
      <c r="G1965" s="223"/>
      <c r="H1965" s="225" t="s">
        <v>1</v>
      </c>
      <c r="I1965" s="227"/>
      <c r="J1965" s="223"/>
      <c r="K1965" s="223"/>
      <c r="L1965" s="228"/>
      <c r="M1965" s="229"/>
      <c r="N1965" s="230"/>
      <c r="O1965" s="230"/>
      <c r="P1965" s="230"/>
      <c r="Q1965" s="230"/>
      <c r="R1965" s="230"/>
      <c r="S1965" s="230"/>
      <c r="T1965" s="231"/>
      <c r="AT1965" s="232" t="s">
        <v>211</v>
      </c>
      <c r="AU1965" s="232" t="s">
        <v>82</v>
      </c>
      <c r="AV1965" s="13" t="s">
        <v>82</v>
      </c>
      <c r="AW1965" s="13" t="s">
        <v>31</v>
      </c>
      <c r="AX1965" s="13" t="s">
        <v>75</v>
      </c>
      <c r="AY1965" s="232" t="s">
        <v>203</v>
      </c>
    </row>
    <row r="1966" spans="1:65" s="13" customFormat="1" ht="33.75">
      <c r="B1966" s="222"/>
      <c r="C1966" s="223"/>
      <c r="D1966" s="224" t="s">
        <v>211</v>
      </c>
      <c r="E1966" s="225" t="s">
        <v>1</v>
      </c>
      <c r="F1966" s="226" t="s">
        <v>7333</v>
      </c>
      <c r="G1966" s="223"/>
      <c r="H1966" s="225" t="s">
        <v>1</v>
      </c>
      <c r="I1966" s="227"/>
      <c r="J1966" s="223"/>
      <c r="K1966" s="223"/>
      <c r="L1966" s="228"/>
      <c r="M1966" s="229"/>
      <c r="N1966" s="230"/>
      <c r="O1966" s="230"/>
      <c r="P1966" s="230"/>
      <c r="Q1966" s="230"/>
      <c r="R1966" s="230"/>
      <c r="S1966" s="230"/>
      <c r="T1966" s="231"/>
      <c r="AT1966" s="232" t="s">
        <v>211</v>
      </c>
      <c r="AU1966" s="232" t="s">
        <v>82</v>
      </c>
      <c r="AV1966" s="13" t="s">
        <v>82</v>
      </c>
      <c r="AW1966" s="13" t="s">
        <v>31</v>
      </c>
      <c r="AX1966" s="13" t="s">
        <v>75</v>
      </c>
      <c r="AY1966" s="232" t="s">
        <v>203</v>
      </c>
    </row>
    <row r="1967" spans="1:65" s="13" customFormat="1" ht="22.5">
      <c r="B1967" s="222"/>
      <c r="C1967" s="223"/>
      <c r="D1967" s="224" t="s">
        <v>211</v>
      </c>
      <c r="E1967" s="225" t="s">
        <v>1</v>
      </c>
      <c r="F1967" s="226" t="s">
        <v>7298</v>
      </c>
      <c r="G1967" s="223"/>
      <c r="H1967" s="225" t="s">
        <v>1</v>
      </c>
      <c r="I1967" s="227"/>
      <c r="J1967" s="223"/>
      <c r="K1967" s="223"/>
      <c r="L1967" s="228"/>
      <c r="M1967" s="229"/>
      <c r="N1967" s="230"/>
      <c r="O1967" s="230"/>
      <c r="P1967" s="230"/>
      <c r="Q1967" s="230"/>
      <c r="R1967" s="230"/>
      <c r="S1967" s="230"/>
      <c r="T1967" s="231"/>
      <c r="AT1967" s="232" t="s">
        <v>211</v>
      </c>
      <c r="AU1967" s="232" t="s">
        <v>82</v>
      </c>
      <c r="AV1967" s="13" t="s">
        <v>82</v>
      </c>
      <c r="AW1967" s="13" t="s">
        <v>31</v>
      </c>
      <c r="AX1967" s="13" t="s">
        <v>75</v>
      </c>
      <c r="AY1967" s="232" t="s">
        <v>203</v>
      </c>
    </row>
    <row r="1968" spans="1:65" s="14" customFormat="1" ht="11.25">
      <c r="B1968" s="233"/>
      <c r="C1968" s="234"/>
      <c r="D1968" s="224" t="s">
        <v>211</v>
      </c>
      <c r="E1968" s="235" t="s">
        <v>1</v>
      </c>
      <c r="F1968" s="236" t="s">
        <v>252</v>
      </c>
      <c r="G1968" s="234"/>
      <c r="H1968" s="237">
        <v>6</v>
      </c>
      <c r="I1968" s="238"/>
      <c r="J1968" s="234"/>
      <c r="K1968" s="234"/>
      <c r="L1968" s="239"/>
      <c r="M1968" s="240"/>
      <c r="N1968" s="241"/>
      <c r="O1968" s="241"/>
      <c r="P1968" s="241"/>
      <c r="Q1968" s="241"/>
      <c r="R1968" s="241"/>
      <c r="S1968" s="241"/>
      <c r="T1968" s="242"/>
      <c r="AT1968" s="243" t="s">
        <v>211</v>
      </c>
      <c r="AU1968" s="243" t="s">
        <v>82</v>
      </c>
      <c r="AV1968" s="14" t="s">
        <v>84</v>
      </c>
      <c r="AW1968" s="14" t="s">
        <v>31</v>
      </c>
      <c r="AX1968" s="14" t="s">
        <v>75</v>
      </c>
      <c r="AY1968" s="243" t="s">
        <v>203</v>
      </c>
    </row>
    <row r="1969" spans="1:65" s="15" customFormat="1" ht="11.25">
      <c r="B1969" s="261"/>
      <c r="C1969" s="262"/>
      <c r="D1969" s="224" t="s">
        <v>211</v>
      </c>
      <c r="E1969" s="263" t="s">
        <v>1</v>
      </c>
      <c r="F1969" s="264" t="s">
        <v>5614</v>
      </c>
      <c r="G1969" s="262"/>
      <c r="H1969" s="265">
        <v>6</v>
      </c>
      <c r="I1969" s="266"/>
      <c r="J1969" s="262"/>
      <c r="K1969" s="262"/>
      <c r="L1969" s="267"/>
      <c r="M1969" s="268"/>
      <c r="N1969" s="269"/>
      <c r="O1969" s="269"/>
      <c r="P1969" s="269"/>
      <c r="Q1969" s="269"/>
      <c r="R1969" s="269"/>
      <c r="S1969" s="269"/>
      <c r="T1969" s="270"/>
      <c r="AT1969" s="271" t="s">
        <v>211</v>
      </c>
      <c r="AU1969" s="271" t="s">
        <v>82</v>
      </c>
      <c r="AV1969" s="15" t="s">
        <v>209</v>
      </c>
      <c r="AW1969" s="15" t="s">
        <v>31</v>
      </c>
      <c r="AX1969" s="15" t="s">
        <v>82</v>
      </c>
      <c r="AY1969" s="271" t="s">
        <v>203</v>
      </c>
    </row>
    <row r="1970" spans="1:65" s="2" customFormat="1" ht="21.75" customHeight="1">
      <c r="A1970" s="35"/>
      <c r="B1970" s="36"/>
      <c r="C1970" s="209" t="s">
        <v>5385</v>
      </c>
      <c r="D1970" s="209" t="s">
        <v>205</v>
      </c>
      <c r="E1970" s="210" t="s">
        <v>7360</v>
      </c>
      <c r="F1970" s="211" t="s">
        <v>7335</v>
      </c>
      <c r="G1970" s="212" t="s">
        <v>208</v>
      </c>
      <c r="H1970" s="213">
        <v>6</v>
      </c>
      <c r="I1970" s="214"/>
      <c r="J1970" s="215">
        <f>ROUND(I1970*H1970,2)</f>
        <v>0</v>
      </c>
      <c r="K1970" s="211" t="s">
        <v>1</v>
      </c>
      <c r="L1970" s="40"/>
      <c r="M1970" s="216" t="s">
        <v>1</v>
      </c>
      <c r="N1970" s="217" t="s">
        <v>40</v>
      </c>
      <c r="O1970" s="72"/>
      <c r="P1970" s="218">
        <f>O1970*H1970</f>
        <v>0</v>
      </c>
      <c r="Q1970" s="218">
        <v>0</v>
      </c>
      <c r="R1970" s="218">
        <f>Q1970*H1970</f>
        <v>0</v>
      </c>
      <c r="S1970" s="218">
        <v>0</v>
      </c>
      <c r="T1970" s="219">
        <f>S1970*H1970</f>
        <v>0</v>
      </c>
      <c r="U1970" s="35"/>
      <c r="V1970" s="35"/>
      <c r="W1970" s="35"/>
      <c r="X1970" s="35"/>
      <c r="Y1970" s="35"/>
      <c r="Z1970" s="35"/>
      <c r="AA1970" s="35"/>
      <c r="AB1970" s="35"/>
      <c r="AC1970" s="35"/>
      <c r="AD1970" s="35"/>
      <c r="AE1970" s="35"/>
      <c r="AR1970" s="220" t="s">
        <v>209</v>
      </c>
      <c r="AT1970" s="220" t="s">
        <v>205</v>
      </c>
      <c r="AU1970" s="220" t="s">
        <v>82</v>
      </c>
      <c r="AY1970" s="18" t="s">
        <v>203</v>
      </c>
      <c r="BE1970" s="221">
        <f>IF(N1970="základní",J1970,0)</f>
        <v>0</v>
      </c>
      <c r="BF1970" s="221">
        <f>IF(N1970="snížená",J1970,0)</f>
        <v>0</v>
      </c>
      <c r="BG1970" s="221">
        <f>IF(N1970="zákl. přenesená",J1970,0)</f>
        <v>0</v>
      </c>
      <c r="BH1970" s="221">
        <f>IF(N1970="sníž. přenesená",J1970,0)</f>
        <v>0</v>
      </c>
      <c r="BI1970" s="221">
        <f>IF(N1970="nulová",J1970,0)</f>
        <v>0</v>
      </c>
      <c r="BJ1970" s="18" t="s">
        <v>82</v>
      </c>
      <c r="BK1970" s="221">
        <f>ROUND(I1970*H1970,2)</f>
        <v>0</v>
      </c>
      <c r="BL1970" s="18" t="s">
        <v>209</v>
      </c>
      <c r="BM1970" s="220" t="s">
        <v>7361</v>
      </c>
    </row>
    <row r="1971" spans="1:65" s="13" customFormat="1" ht="22.5">
      <c r="B1971" s="222"/>
      <c r="C1971" s="223"/>
      <c r="D1971" s="224" t="s">
        <v>211</v>
      </c>
      <c r="E1971" s="225" t="s">
        <v>1</v>
      </c>
      <c r="F1971" s="226" t="s">
        <v>7298</v>
      </c>
      <c r="G1971" s="223"/>
      <c r="H1971" s="225" t="s">
        <v>1</v>
      </c>
      <c r="I1971" s="227"/>
      <c r="J1971" s="223"/>
      <c r="K1971" s="223"/>
      <c r="L1971" s="228"/>
      <c r="M1971" s="229"/>
      <c r="N1971" s="230"/>
      <c r="O1971" s="230"/>
      <c r="P1971" s="230"/>
      <c r="Q1971" s="230"/>
      <c r="R1971" s="230"/>
      <c r="S1971" s="230"/>
      <c r="T1971" s="231"/>
      <c r="AT1971" s="232" t="s">
        <v>211</v>
      </c>
      <c r="AU1971" s="232" t="s">
        <v>82</v>
      </c>
      <c r="AV1971" s="13" t="s">
        <v>82</v>
      </c>
      <c r="AW1971" s="13" t="s">
        <v>31</v>
      </c>
      <c r="AX1971" s="13" t="s">
        <v>75</v>
      </c>
      <c r="AY1971" s="232" t="s">
        <v>203</v>
      </c>
    </row>
    <row r="1972" spans="1:65" s="14" customFormat="1" ht="11.25">
      <c r="B1972" s="233"/>
      <c r="C1972" s="234"/>
      <c r="D1972" s="224" t="s">
        <v>211</v>
      </c>
      <c r="E1972" s="235" t="s">
        <v>1</v>
      </c>
      <c r="F1972" s="236" t="s">
        <v>252</v>
      </c>
      <c r="G1972" s="234"/>
      <c r="H1972" s="237">
        <v>6</v>
      </c>
      <c r="I1972" s="238"/>
      <c r="J1972" s="234"/>
      <c r="K1972" s="234"/>
      <c r="L1972" s="239"/>
      <c r="M1972" s="240"/>
      <c r="N1972" s="241"/>
      <c r="O1972" s="241"/>
      <c r="P1972" s="241"/>
      <c r="Q1972" s="241"/>
      <c r="R1972" s="241"/>
      <c r="S1972" s="241"/>
      <c r="T1972" s="242"/>
      <c r="AT1972" s="243" t="s">
        <v>211</v>
      </c>
      <c r="AU1972" s="243" t="s">
        <v>82</v>
      </c>
      <c r="AV1972" s="14" t="s">
        <v>84</v>
      </c>
      <c r="AW1972" s="14" t="s">
        <v>31</v>
      </c>
      <c r="AX1972" s="14" t="s">
        <v>75</v>
      </c>
      <c r="AY1972" s="243" t="s">
        <v>203</v>
      </c>
    </row>
    <row r="1973" spans="1:65" s="15" customFormat="1" ht="11.25">
      <c r="B1973" s="261"/>
      <c r="C1973" s="262"/>
      <c r="D1973" s="224" t="s">
        <v>211</v>
      </c>
      <c r="E1973" s="263" t="s">
        <v>1</v>
      </c>
      <c r="F1973" s="264" t="s">
        <v>5614</v>
      </c>
      <c r="G1973" s="262"/>
      <c r="H1973" s="265">
        <v>6</v>
      </c>
      <c r="I1973" s="266"/>
      <c r="J1973" s="262"/>
      <c r="K1973" s="262"/>
      <c r="L1973" s="267"/>
      <c r="M1973" s="268"/>
      <c r="N1973" s="269"/>
      <c r="O1973" s="269"/>
      <c r="P1973" s="269"/>
      <c r="Q1973" s="269"/>
      <c r="R1973" s="269"/>
      <c r="S1973" s="269"/>
      <c r="T1973" s="270"/>
      <c r="AT1973" s="271" t="s">
        <v>211</v>
      </c>
      <c r="AU1973" s="271" t="s">
        <v>82</v>
      </c>
      <c r="AV1973" s="15" t="s">
        <v>209</v>
      </c>
      <c r="AW1973" s="15" t="s">
        <v>31</v>
      </c>
      <c r="AX1973" s="15" t="s">
        <v>82</v>
      </c>
      <c r="AY1973" s="271" t="s">
        <v>203</v>
      </c>
    </row>
    <row r="1974" spans="1:65" s="2" customFormat="1" ht="33" customHeight="1">
      <c r="A1974" s="35"/>
      <c r="B1974" s="36"/>
      <c r="C1974" s="209" t="s">
        <v>5470</v>
      </c>
      <c r="D1974" s="209" t="s">
        <v>205</v>
      </c>
      <c r="E1974" s="210" t="s">
        <v>7362</v>
      </c>
      <c r="F1974" s="211" t="s">
        <v>7338</v>
      </c>
      <c r="G1974" s="212" t="s">
        <v>208</v>
      </c>
      <c r="H1974" s="213">
        <v>6</v>
      </c>
      <c r="I1974" s="214"/>
      <c r="J1974" s="215">
        <f>ROUND(I1974*H1974,2)</f>
        <v>0</v>
      </c>
      <c r="K1974" s="211" t="s">
        <v>1</v>
      </c>
      <c r="L1974" s="40"/>
      <c r="M1974" s="216" t="s">
        <v>1</v>
      </c>
      <c r="N1974" s="217" t="s">
        <v>40</v>
      </c>
      <c r="O1974" s="72"/>
      <c r="P1974" s="218">
        <f>O1974*H1974</f>
        <v>0</v>
      </c>
      <c r="Q1974" s="218">
        <v>0</v>
      </c>
      <c r="R1974" s="218">
        <f>Q1974*H1974</f>
        <v>0</v>
      </c>
      <c r="S1974" s="218">
        <v>0</v>
      </c>
      <c r="T1974" s="219">
        <f>S1974*H1974</f>
        <v>0</v>
      </c>
      <c r="U1974" s="35"/>
      <c r="V1974" s="35"/>
      <c r="W1974" s="35"/>
      <c r="X1974" s="35"/>
      <c r="Y1974" s="35"/>
      <c r="Z1974" s="35"/>
      <c r="AA1974" s="35"/>
      <c r="AB1974" s="35"/>
      <c r="AC1974" s="35"/>
      <c r="AD1974" s="35"/>
      <c r="AE1974" s="35"/>
      <c r="AR1974" s="220" t="s">
        <v>209</v>
      </c>
      <c r="AT1974" s="220" t="s">
        <v>205</v>
      </c>
      <c r="AU1974" s="220" t="s">
        <v>82</v>
      </c>
      <c r="AY1974" s="18" t="s">
        <v>203</v>
      </c>
      <c r="BE1974" s="221">
        <f>IF(N1974="základní",J1974,0)</f>
        <v>0</v>
      </c>
      <c r="BF1974" s="221">
        <f>IF(N1974="snížená",J1974,0)</f>
        <v>0</v>
      </c>
      <c r="BG1974" s="221">
        <f>IF(N1974="zákl. přenesená",J1974,0)</f>
        <v>0</v>
      </c>
      <c r="BH1974" s="221">
        <f>IF(N1974="sníž. přenesená",J1974,0)</f>
        <v>0</v>
      </c>
      <c r="BI1974" s="221">
        <f>IF(N1974="nulová",J1974,0)</f>
        <v>0</v>
      </c>
      <c r="BJ1974" s="18" t="s">
        <v>82</v>
      </c>
      <c r="BK1974" s="221">
        <f>ROUND(I1974*H1974,2)</f>
        <v>0</v>
      </c>
      <c r="BL1974" s="18" t="s">
        <v>209</v>
      </c>
      <c r="BM1974" s="220" t="s">
        <v>7363</v>
      </c>
    </row>
    <row r="1975" spans="1:65" s="13" customFormat="1" ht="22.5">
      <c r="B1975" s="222"/>
      <c r="C1975" s="223"/>
      <c r="D1975" s="224" t="s">
        <v>211</v>
      </c>
      <c r="E1975" s="225" t="s">
        <v>1</v>
      </c>
      <c r="F1975" s="226" t="s">
        <v>7298</v>
      </c>
      <c r="G1975" s="223"/>
      <c r="H1975" s="225" t="s">
        <v>1</v>
      </c>
      <c r="I1975" s="227"/>
      <c r="J1975" s="223"/>
      <c r="K1975" s="223"/>
      <c r="L1975" s="228"/>
      <c r="M1975" s="229"/>
      <c r="N1975" s="230"/>
      <c r="O1975" s="230"/>
      <c r="P1975" s="230"/>
      <c r="Q1975" s="230"/>
      <c r="R1975" s="230"/>
      <c r="S1975" s="230"/>
      <c r="T1975" s="231"/>
      <c r="AT1975" s="232" t="s">
        <v>211</v>
      </c>
      <c r="AU1975" s="232" t="s">
        <v>82</v>
      </c>
      <c r="AV1975" s="13" t="s">
        <v>82</v>
      </c>
      <c r="AW1975" s="13" t="s">
        <v>31</v>
      </c>
      <c r="AX1975" s="13" t="s">
        <v>75</v>
      </c>
      <c r="AY1975" s="232" t="s">
        <v>203</v>
      </c>
    </row>
    <row r="1976" spans="1:65" s="14" customFormat="1" ht="11.25">
      <c r="B1976" s="233"/>
      <c r="C1976" s="234"/>
      <c r="D1976" s="224" t="s">
        <v>211</v>
      </c>
      <c r="E1976" s="235" t="s">
        <v>1</v>
      </c>
      <c r="F1976" s="236" t="s">
        <v>252</v>
      </c>
      <c r="G1976" s="234"/>
      <c r="H1976" s="237">
        <v>6</v>
      </c>
      <c r="I1976" s="238"/>
      <c r="J1976" s="234"/>
      <c r="K1976" s="234"/>
      <c r="L1976" s="239"/>
      <c r="M1976" s="240"/>
      <c r="N1976" s="241"/>
      <c r="O1976" s="241"/>
      <c r="P1976" s="241"/>
      <c r="Q1976" s="241"/>
      <c r="R1976" s="241"/>
      <c r="S1976" s="241"/>
      <c r="T1976" s="242"/>
      <c r="AT1976" s="243" t="s">
        <v>211</v>
      </c>
      <c r="AU1976" s="243" t="s">
        <v>82</v>
      </c>
      <c r="AV1976" s="14" t="s">
        <v>84</v>
      </c>
      <c r="AW1976" s="14" t="s">
        <v>31</v>
      </c>
      <c r="AX1976" s="14" t="s">
        <v>75</v>
      </c>
      <c r="AY1976" s="243" t="s">
        <v>203</v>
      </c>
    </row>
    <row r="1977" spans="1:65" s="15" customFormat="1" ht="11.25">
      <c r="B1977" s="261"/>
      <c r="C1977" s="262"/>
      <c r="D1977" s="224" t="s">
        <v>211</v>
      </c>
      <c r="E1977" s="263" t="s">
        <v>1</v>
      </c>
      <c r="F1977" s="264" t="s">
        <v>5614</v>
      </c>
      <c r="G1977" s="262"/>
      <c r="H1977" s="265">
        <v>6</v>
      </c>
      <c r="I1977" s="266"/>
      <c r="J1977" s="262"/>
      <c r="K1977" s="262"/>
      <c r="L1977" s="267"/>
      <c r="M1977" s="268"/>
      <c r="N1977" s="269"/>
      <c r="O1977" s="269"/>
      <c r="P1977" s="269"/>
      <c r="Q1977" s="269"/>
      <c r="R1977" s="269"/>
      <c r="S1977" s="269"/>
      <c r="T1977" s="270"/>
      <c r="AT1977" s="271" t="s">
        <v>211</v>
      </c>
      <c r="AU1977" s="271" t="s">
        <v>82</v>
      </c>
      <c r="AV1977" s="15" t="s">
        <v>209</v>
      </c>
      <c r="AW1977" s="15" t="s">
        <v>31</v>
      </c>
      <c r="AX1977" s="15" t="s">
        <v>82</v>
      </c>
      <c r="AY1977" s="271" t="s">
        <v>203</v>
      </c>
    </row>
    <row r="1978" spans="1:65" s="2" customFormat="1" ht="33" customHeight="1">
      <c r="A1978" s="35"/>
      <c r="B1978" s="36"/>
      <c r="C1978" s="209" t="s">
        <v>5537</v>
      </c>
      <c r="D1978" s="209" t="s">
        <v>205</v>
      </c>
      <c r="E1978" s="210" t="s">
        <v>7364</v>
      </c>
      <c r="F1978" s="211" t="s">
        <v>7341</v>
      </c>
      <c r="G1978" s="212" t="s">
        <v>208</v>
      </c>
      <c r="H1978" s="213">
        <v>6</v>
      </c>
      <c r="I1978" s="214"/>
      <c r="J1978" s="215">
        <f>ROUND(I1978*H1978,2)</f>
        <v>0</v>
      </c>
      <c r="K1978" s="211" t="s">
        <v>1</v>
      </c>
      <c r="L1978" s="40"/>
      <c r="M1978" s="216" t="s">
        <v>1</v>
      </c>
      <c r="N1978" s="217" t="s">
        <v>40</v>
      </c>
      <c r="O1978" s="72"/>
      <c r="P1978" s="218">
        <f>O1978*H1978</f>
        <v>0</v>
      </c>
      <c r="Q1978" s="218">
        <v>0</v>
      </c>
      <c r="R1978" s="218">
        <f>Q1978*H1978</f>
        <v>0</v>
      </c>
      <c r="S1978" s="218">
        <v>0</v>
      </c>
      <c r="T1978" s="219">
        <f>S1978*H1978</f>
        <v>0</v>
      </c>
      <c r="U1978" s="35"/>
      <c r="V1978" s="35"/>
      <c r="W1978" s="35"/>
      <c r="X1978" s="35"/>
      <c r="Y1978" s="35"/>
      <c r="Z1978" s="35"/>
      <c r="AA1978" s="35"/>
      <c r="AB1978" s="35"/>
      <c r="AC1978" s="35"/>
      <c r="AD1978" s="35"/>
      <c r="AE1978" s="35"/>
      <c r="AR1978" s="220" t="s">
        <v>209</v>
      </c>
      <c r="AT1978" s="220" t="s">
        <v>205</v>
      </c>
      <c r="AU1978" s="220" t="s">
        <v>82</v>
      </c>
      <c r="AY1978" s="18" t="s">
        <v>203</v>
      </c>
      <c r="BE1978" s="221">
        <f>IF(N1978="základní",J1978,0)</f>
        <v>0</v>
      </c>
      <c r="BF1978" s="221">
        <f>IF(N1978="snížená",J1978,0)</f>
        <v>0</v>
      </c>
      <c r="BG1978" s="221">
        <f>IF(N1978="zákl. přenesená",J1978,0)</f>
        <v>0</v>
      </c>
      <c r="BH1978" s="221">
        <f>IF(N1978="sníž. přenesená",J1978,0)</f>
        <v>0</v>
      </c>
      <c r="BI1978" s="221">
        <f>IF(N1978="nulová",J1978,0)</f>
        <v>0</v>
      </c>
      <c r="BJ1978" s="18" t="s">
        <v>82</v>
      </c>
      <c r="BK1978" s="221">
        <f>ROUND(I1978*H1978,2)</f>
        <v>0</v>
      </c>
      <c r="BL1978" s="18" t="s">
        <v>209</v>
      </c>
      <c r="BM1978" s="220" t="s">
        <v>7365</v>
      </c>
    </row>
    <row r="1979" spans="1:65" s="13" customFormat="1" ht="22.5">
      <c r="B1979" s="222"/>
      <c r="C1979" s="223"/>
      <c r="D1979" s="224" t="s">
        <v>211</v>
      </c>
      <c r="E1979" s="225" t="s">
        <v>1</v>
      </c>
      <c r="F1979" s="226" t="s">
        <v>7298</v>
      </c>
      <c r="G1979" s="223"/>
      <c r="H1979" s="225" t="s">
        <v>1</v>
      </c>
      <c r="I1979" s="227"/>
      <c r="J1979" s="223"/>
      <c r="K1979" s="223"/>
      <c r="L1979" s="228"/>
      <c r="M1979" s="229"/>
      <c r="N1979" s="230"/>
      <c r="O1979" s="230"/>
      <c r="P1979" s="230"/>
      <c r="Q1979" s="230"/>
      <c r="R1979" s="230"/>
      <c r="S1979" s="230"/>
      <c r="T1979" s="231"/>
      <c r="AT1979" s="232" t="s">
        <v>211</v>
      </c>
      <c r="AU1979" s="232" t="s">
        <v>82</v>
      </c>
      <c r="AV1979" s="13" t="s">
        <v>82</v>
      </c>
      <c r="AW1979" s="13" t="s">
        <v>31</v>
      </c>
      <c r="AX1979" s="13" t="s">
        <v>75</v>
      </c>
      <c r="AY1979" s="232" t="s">
        <v>203</v>
      </c>
    </row>
    <row r="1980" spans="1:65" s="14" customFormat="1" ht="11.25">
      <c r="B1980" s="233"/>
      <c r="C1980" s="234"/>
      <c r="D1980" s="224" t="s">
        <v>211</v>
      </c>
      <c r="E1980" s="235" t="s">
        <v>1</v>
      </c>
      <c r="F1980" s="236" t="s">
        <v>252</v>
      </c>
      <c r="G1980" s="234"/>
      <c r="H1980" s="237">
        <v>6</v>
      </c>
      <c r="I1980" s="238"/>
      <c r="J1980" s="234"/>
      <c r="K1980" s="234"/>
      <c r="L1980" s="239"/>
      <c r="M1980" s="240"/>
      <c r="N1980" s="241"/>
      <c r="O1980" s="241"/>
      <c r="P1980" s="241"/>
      <c r="Q1980" s="241"/>
      <c r="R1980" s="241"/>
      <c r="S1980" s="241"/>
      <c r="T1980" s="242"/>
      <c r="AT1980" s="243" t="s">
        <v>211</v>
      </c>
      <c r="AU1980" s="243" t="s">
        <v>82</v>
      </c>
      <c r="AV1980" s="14" t="s">
        <v>84</v>
      </c>
      <c r="AW1980" s="14" t="s">
        <v>31</v>
      </c>
      <c r="AX1980" s="14" t="s">
        <v>75</v>
      </c>
      <c r="AY1980" s="243" t="s">
        <v>203</v>
      </c>
    </row>
    <row r="1981" spans="1:65" s="15" customFormat="1" ht="11.25">
      <c r="B1981" s="261"/>
      <c r="C1981" s="262"/>
      <c r="D1981" s="224" t="s">
        <v>211</v>
      </c>
      <c r="E1981" s="263" t="s">
        <v>1</v>
      </c>
      <c r="F1981" s="264" t="s">
        <v>5614</v>
      </c>
      <c r="G1981" s="262"/>
      <c r="H1981" s="265">
        <v>6</v>
      </c>
      <c r="I1981" s="266"/>
      <c r="J1981" s="262"/>
      <c r="K1981" s="262"/>
      <c r="L1981" s="267"/>
      <c r="M1981" s="268"/>
      <c r="N1981" s="269"/>
      <c r="O1981" s="269"/>
      <c r="P1981" s="269"/>
      <c r="Q1981" s="269"/>
      <c r="R1981" s="269"/>
      <c r="S1981" s="269"/>
      <c r="T1981" s="270"/>
      <c r="AT1981" s="271" t="s">
        <v>211</v>
      </c>
      <c r="AU1981" s="271" t="s">
        <v>82</v>
      </c>
      <c r="AV1981" s="15" t="s">
        <v>209</v>
      </c>
      <c r="AW1981" s="15" t="s">
        <v>31</v>
      </c>
      <c r="AX1981" s="15" t="s">
        <v>82</v>
      </c>
      <c r="AY1981" s="271" t="s">
        <v>203</v>
      </c>
    </row>
    <row r="1982" spans="1:65" s="2" customFormat="1" ht="33" customHeight="1">
      <c r="A1982" s="35"/>
      <c r="B1982" s="36"/>
      <c r="C1982" s="209" t="s">
        <v>5577</v>
      </c>
      <c r="D1982" s="209" t="s">
        <v>205</v>
      </c>
      <c r="E1982" s="210" t="s">
        <v>7366</v>
      </c>
      <c r="F1982" s="211" t="s">
        <v>6823</v>
      </c>
      <c r="G1982" s="212" t="s">
        <v>240</v>
      </c>
      <c r="H1982" s="213">
        <v>3.5</v>
      </c>
      <c r="I1982" s="214"/>
      <c r="J1982" s="215">
        <f>ROUND(I1982*H1982,2)</f>
        <v>0</v>
      </c>
      <c r="K1982" s="211" t="s">
        <v>1</v>
      </c>
      <c r="L1982" s="40"/>
      <c r="M1982" s="216" t="s">
        <v>1</v>
      </c>
      <c r="N1982" s="217" t="s">
        <v>40</v>
      </c>
      <c r="O1982" s="72"/>
      <c r="P1982" s="218">
        <f>O1982*H1982</f>
        <v>0</v>
      </c>
      <c r="Q1982" s="218">
        <v>0</v>
      </c>
      <c r="R1982" s="218">
        <f>Q1982*H1982</f>
        <v>0</v>
      </c>
      <c r="S1982" s="218">
        <v>0</v>
      </c>
      <c r="T1982" s="219">
        <f>S1982*H1982</f>
        <v>0</v>
      </c>
      <c r="U1982" s="35"/>
      <c r="V1982" s="35"/>
      <c r="W1982" s="35"/>
      <c r="X1982" s="35"/>
      <c r="Y1982" s="35"/>
      <c r="Z1982" s="35"/>
      <c r="AA1982" s="35"/>
      <c r="AB1982" s="35"/>
      <c r="AC1982" s="35"/>
      <c r="AD1982" s="35"/>
      <c r="AE1982" s="35"/>
      <c r="AR1982" s="220" t="s">
        <v>209</v>
      </c>
      <c r="AT1982" s="220" t="s">
        <v>205</v>
      </c>
      <c r="AU1982" s="220" t="s">
        <v>82</v>
      </c>
      <c r="AY1982" s="18" t="s">
        <v>203</v>
      </c>
      <c r="BE1982" s="221">
        <f>IF(N1982="základní",J1982,0)</f>
        <v>0</v>
      </c>
      <c r="BF1982" s="221">
        <f>IF(N1982="snížená",J1982,0)</f>
        <v>0</v>
      </c>
      <c r="BG1982" s="221">
        <f>IF(N1982="zákl. přenesená",J1982,0)</f>
        <v>0</v>
      </c>
      <c r="BH1982" s="221">
        <f>IF(N1982="sníž. přenesená",J1982,0)</f>
        <v>0</v>
      </c>
      <c r="BI1982" s="221">
        <f>IF(N1982="nulová",J1982,0)</f>
        <v>0</v>
      </c>
      <c r="BJ1982" s="18" t="s">
        <v>82</v>
      </c>
      <c r="BK1982" s="221">
        <f>ROUND(I1982*H1982,2)</f>
        <v>0</v>
      </c>
      <c r="BL1982" s="18" t="s">
        <v>209</v>
      </c>
      <c r="BM1982" s="220" t="s">
        <v>7367</v>
      </c>
    </row>
    <row r="1983" spans="1:65" s="13" customFormat="1" ht="22.5">
      <c r="B1983" s="222"/>
      <c r="C1983" s="223"/>
      <c r="D1983" s="224" t="s">
        <v>211</v>
      </c>
      <c r="E1983" s="225" t="s">
        <v>1</v>
      </c>
      <c r="F1983" s="226" t="s">
        <v>7298</v>
      </c>
      <c r="G1983" s="223"/>
      <c r="H1983" s="225" t="s">
        <v>1</v>
      </c>
      <c r="I1983" s="227"/>
      <c r="J1983" s="223"/>
      <c r="K1983" s="223"/>
      <c r="L1983" s="228"/>
      <c r="M1983" s="229"/>
      <c r="N1983" s="230"/>
      <c r="O1983" s="230"/>
      <c r="P1983" s="230"/>
      <c r="Q1983" s="230"/>
      <c r="R1983" s="230"/>
      <c r="S1983" s="230"/>
      <c r="T1983" s="231"/>
      <c r="AT1983" s="232" t="s">
        <v>211</v>
      </c>
      <c r="AU1983" s="232" t="s">
        <v>82</v>
      </c>
      <c r="AV1983" s="13" t="s">
        <v>82</v>
      </c>
      <c r="AW1983" s="13" t="s">
        <v>31</v>
      </c>
      <c r="AX1983" s="13" t="s">
        <v>75</v>
      </c>
      <c r="AY1983" s="232" t="s">
        <v>203</v>
      </c>
    </row>
    <row r="1984" spans="1:65" s="14" customFormat="1" ht="11.25">
      <c r="B1984" s="233"/>
      <c r="C1984" s="234"/>
      <c r="D1984" s="224" t="s">
        <v>211</v>
      </c>
      <c r="E1984" s="235" t="s">
        <v>1</v>
      </c>
      <c r="F1984" s="236" t="s">
        <v>7368</v>
      </c>
      <c r="G1984" s="234"/>
      <c r="H1984" s="237">
        <v>3.5</v>
      </c>
      <c r="I1984" s="238"/>
      <c r="J1984" s="234"/>
      <c r="K1984" s="234"/>
      <c r="L1984" s="239"/>
      <c r="M1984" s="240"/>
      <c r="N1984" s="241"/>
      <c r="O1984" s="241"/>
      <c r="P1984" s="241"/>
      <c r="Q1984" s="241"/>
      <c r="R1984" s="241"/>
      <c r="S1984" s="241"/>
      <c r="T1984" s="242"/>
      <c r="AT1984" s="243" t="s">
        <v>211</v>
      </c>
      <c r="AU1984" s="243" t="s">
        <v>82</v>
      </c>
      <c r="AV1984" s="14" t="s">
        <v>84</v>
      </c>
      <c r="AW1984" s="14" t="s">
        <v>31</v>
      </c>
      <c r="AX1984" s="14" t="s">
        <v>75</v>
      </c>
      <c r="AY1984" s="243" t="s">
        <v>203</v>
      </c>
    </row>
    <row r="1985" spans="1:65" s="15" customFormat="1" ht="11.25">
      <c r="B1985" s="261"/>
      <c r="C1985" s="262"/>
      <c r="D1985" s="224" t="s">
        <v>211</v>
      </c>
      <c r="E1985" s="263" t="s">
        <v>1</v>
      </c>
      <c r="F1985" s="264" t="s">
        <v>5614</v>
      </c>
      <c r="G1985" s="262"/>
      <c r="H1985" s="265">
        <v>3.5</v>
      </c>
      <c r="I1985" s="266"/>
      <c r="J1985" s="262"/>
      <c r="K1985" s="262"/>
      <c r="L1985" s="267"/>
      <c r="M1985" s="268"/>
      <c r="N1985" s="269"/>
      <c r="O1985" s="269"/>
      <c r="P1985" s="269"/>
      <c r="Q1985" s="269"/>
      <c r="R1985" s="269"/>
      <c r="S1985" s="269"/>
      <c r="T1985" s="270"/>
      <c r="AT1985" s="271" t="s">
        <v>211</v>
      </c>
      <c r="AU1985" s="271" t="s">
        <v>82</v>
      </c>
      <c r="AV1985" s="15" t="s">
        <v>209</v>
      </c>
      <c r="AW1985" s="15" t="s">
        <v>31</v>
      </c>
      <c r="AX1985" s="15" t="s">
        <v>82</v>
      </c>
      <c r="AY1985" s="271" t="s">
        <v>203</v>
      </c>
    </row>
    <row r="1986" spans="1:65" s="2" customFormat="1" ht="33" customHeight="1">
      <c r="A1986" s="35"/>
      <c r="B1986" s="36"/>
      <c r="C1986" s="209" t="s">
        <v>5584</v>
      </c>
      <c r="D1986" s="209" t="s">
        <v>205</v>
      </c>
      <c r="E1986" s="210" t="s">
        <v>7369</v>
      </c>
      <c r="F1986" s="211" t="s">
        <v>7346</v>
      </c>
      <c r="G1986" s="212" t="s">
        <v>240</v>
      </c>
      <c r="H1986" s="213">
        <v>3.5</v>
      </c>
      <c r="I1986" s="214"/>
      <c r="J1986" s="215">
        <f>ROUND(I1986*H1986,2)</f>
        <v>0</v>
      </c>
      <c r="K1986" s="211" t="s">
        <v>1</v>
      </c>
      <c r="L1986" s="40"/>
      <c r="M1986" s="216" t="s">
        <v>1</v>
      </c>
      <c r="N1986" s="217" t="s">
        <v>40</v>
      </c>
      <c r="O1986" s="72"/>
      <c r="P1986" s="218">
        <f>O1986*H1986</f>
        <v>0</v>
      </c>
      <c r="Q1986" s="218">
        <v>0</v>
      </c>
      <c r="R1986" s="218">
        <f>Q1986*H1986</f>
        <v>0</v>
      </c>
      <c r="S1986" s="218">
        <v>0</v>
      </c>
      <c r="T1986" s="219">
        <f>S1986*H1986</f>
        <v>0</v>
      </c>
      <c r="U1986" s="35"/>
      <c r="V1986" s="35"/>
      <c r="W1986" s="35"/>
      <c r="X1986" s="35"/>
      <c r="Y1986" s="35"/>
      <c r="Z1986" s="35"/>
      <c r="AA1986" s="35"/>
      <c r="AB1986" s="35"/>
      <c r="AC1986" s="35"/>
      <c r="AD1986" s="35"/>
      <c r="AE1986" s="35"/>
      <c r="AR1986" s="220" t="s">
        <v>209</v>
      </c>
      <c r="AT1986" s="220" t="s">
        <v>205</v>
      </c>
      <c r="AU1986" s="220" t="s">
        <v>82</v>
      </c>
      <c r="AY1986" s="18" t="s">
        <v>203</v>
      </c>
      <c r="BE1986" s="221">
        <f>IF(N1986="základní",J1986,0)</f>
        <v>0</v>
      </c>
      <c r="BF1986" s="221">
        <f>IF(N1986="snížená",J1986,0)</f>
        <v>0</v>
      </c>
      <c r="BG1986" s="221">
        <f>IF(N1986="zákl. přenesená",J1986,0)</f>
        <v>0</v>
      </c>
      <c r="BH1986" s="221">
        <f>IF(N1986="sníž. přenesená",J1986,0)</f>
        <v>0</v>
      </c>
      <c r="BI1986" s="221">
        <f>IF(N1986="nulová",J1986,0)</f>
        <v>0</v>
      </c>
      <c r="BJ1986" s="18" t="s">
        <v>82</v>
      </c>
      <c r="BK1986" s="221">
        <f>ROUND(I1986*H1986,2)</f>
        <v>0</v>
      </c>
      <c r="BL1986" s="18" t="s">
        <v>209</v>
      </c>
      <c r="BM1986" s="220" t="s">
        <v>7370</v>
      </c>
    </row>
    <row r="1987" spans="1:65" s="13" customFormat="1" ht="22.5">
      <c r="B1987" s="222"/>
      <c r="C1987" s="223"/>
      <c r="D1987" s="224" t="s">
        <v>211</v>
      </c>
      <c r="E1987" s="225" t="s">
        <v>1</v>
      </c>
      <c r="F1987" s="226" t="s">
        <v>7298</v>
      </c>
      <c r="G1987" s="223"/>
      <c r="H1987" s="225" t="s">
        <v>1</v>
      </c>
      <c r="I1987" s="227"/>
      <c r="J1987" s="223"/>
      <c r="K1987" s="223"/>
      <c r="L1987" s="228"/>
      <c r="M1987" s="229"/>
      <c r="N1987" s="230"/>
      <c r="O1987" s="230"/>
      <c r="P1987" s="230"/>
      <c r="Q1987" s="230"/>
      <c r="R1987" s="230"/>
      <c r="S1987" s="230"/>
      <c r="T1987" s="231"/>
      <c r="AT1987" s="232" t="s">
        <v>211</v>
      </c>
      <c r="AU1987" s="232" t="s">
        <v>82</v>
      </c>
      <c r="AV1987" s="13" t="s">
        <v>82</v>
      </c>
      <c r="AW1987" s="13" t="s">
        <v>31</v>
      </c>
      <c r="AX1987" s="13" t="s">
        <v>75</v>
      </c>
      <c r="AY1987" s="232" t="s">
        <v>203</v>
      </c>
    </row>
    <row r="1988" spans="1:65" s="14" customFormat="1" ht="11.25">
      <c r="B1988" s="233"/>
      <c r="C1988" s="234"/>
      <c r="D1988" s="224" t="s">
        <v>211</v>
      </c>
      <c r="E1988" s="235" t="s">
        <v>1</v>
      </c>
      <c r="F1988" s="236" t="s">
        <v>7368</v>
      </c>
      <c r="G1988" s="234"/>
      <c r="H1988" s="237">
        <v>3.5</v>
      </c>
      <c r="I1988" s="238"/>
      <c r="J1988" s="234"/>
      <c r="K1988" s="234"/>
      <c r="L1988" s="239"/>
      <c r="M1988" s="240"/>
      <c r="N1988" s="241"/>
      <c r="O1988" s="241"/>
      <c r="P1988" s="241"/>
      <c r="Q1988" s="241"/>
      <c r="R1988" s="241"/>
      <c r="S1988" s="241"/>
      <c r="T1988" s="242"/>
      <c r="AT1988" s="243" t="s">
        <v>211</v>
      </c>
      <c r="AU1988" s="243" t="s">
        <v>82</v>
      </c>
      <c r="AV1988" s="14" t="s">
        <v>84</v>
      </c>
      <c r="AW1988" s="14" t="s">
        <v>31</v>
      </c>
      <c r="AX1988" s="14" t="s">
        <v>75</v>
      </c>
      <c r="AY1988" s="243" t="s">
        <v>203</v>
      </c>
    </row>
    <row r="1989" spans="1:65" s="15" customFormat="1" ht="11.25">
      <c r="B1989" s="261"/>
      <c r="C1989" s="262"/>
      <c r="D1989" s="224" t="s">
        <v>211</v>
      </c>
      <c r="E1989" s="263" t="s">
        <v>1</v>
      </c>
      <c r="F1989" s="264" t="s">
        <v>5614</v>
      </c>
      <c r="G1989" s="262"/>
      <c r="H1989" s="265">
        <v>3.5</v>
      </c>
      <c r="I1989" s="266"/>
      <c r="J1989" s="262"/>
      <c r="K1989" s="262"/>
      <c r="L1989" s="267"/>
      <c r="M1989" s="268"/>
      <c r="N1989" s="269"/>
      <c r="O1989" s="269"/>
      <c r="P1989" s="269"/>
      <c r="Q1989" s="269"/>
      <c r="R1989" s="269"/>
      <c r="S1989" s="269"/>
      <c r="T1989" s="270"/>
      <c r="AT1989" s="271" t="s">
        <v>211</v>
      </c>
      <c r="AU1989" s="271" t="s">
        <v>82</v>
      </c>
      <c r="AV1989" s="15" t="s">
        <v>209</v>
      </c>
      <c r="AW1989" s="15" t="s">
        <v>31</v>
      </c>
      <c r="AX1989" s="15" t="s">
        <v>82</v>
      </c>
      <c r="AY1989" s="271" t="s">
        <v>203</v>
      </c>
    </row>
    <row r="1990" spans="1:65" s="2" customFormat="1" ht="44.25" customHeight="1">
      <c r="A1990" s="35"/>
      <c r="B1990" s="36"/>
      <c r="C1990" s="209" t="s">
        <v>5594</v>
      </c>
      <c r="D1990" s="209" t="s">
        <v>205</v>
      </c>
      <c r="E1990" s="210" t="s">
        <v>7371</v>
      </c>
      <c r="F1990" s="211" t="s">
        <v>7349</v>
      </c>
      <c r="G1990" s="212" t="s">
        <v>240</v>
      </c>
      <c r="H1990" s="213">
        <v>25</v>
      </c>
      <c r="I1990" s="214"/>
      <c r="J1990" s="215">
        <f>ROUND(I1990*H1990,2)</f>
        <v>0</v>
      </c>
      <c r="K1990" s="211" t="s">
        <v>1</v>
      </c>
      <c r="L1990" s="40"/>
      <c r="M1990" s="216" t="s">
        <v>1</v>
      </c>
      <c r="N1990" s="217" t="s">
        <v>40</v>
      </c>
      <c r="O1990" s="72"/>
      <c r="P1990" s="218">
        <f>O1990*H1990</f>
        <v>0</v>
      </c>
      <c r="Q1990" s="218">
        <v>0</v>
      </c>
      <c r="R1990" s="218">
        <f>Q1990*H1990</f>
        <v>0</v>
      </c>
      <c r="S1990" s="218">
        <v>0</v>
      </c>
      <c r="T1990" s="219">
        <f>S1990*H1990</f>
        <v>0</v>
      </c>
      <c r="U1990" s="35"/>
      <c r="V1990" s="35"/>
      <c r="W1990" s="35"/>
      <c r="X1990" s="35"/>
      <c r="Y1990" s="35"/>
      <c r="Z1990" s="35"/>
      <c r="AA1990" s="35"/>
      <c r="AB1990" s="35"/>
      <c r="AC1990" s="35"/>
      <c r="AD1990" s="35"/>
      <c r="AE1990" s="35"/>
      <c r="AR1990" s="220" t="s">
        <v>209</v>
      </c>
      <c r="AT1990" s="220" t="s">
        <v>205</v>
      </c>
      <c r="AU1990" s="220" t="s">
        <v>82</v>
      </c>
      <c r="AY1990" s="18" t="s">
        <v>203</v>
      </c>
      <c r="BE1990" s="221">
        <f>IF(N1990="základní",J1990,0)</f>
        <v>0</v>
      </c>
      <c r="BF1990" s="221">
        <f>IF(N1990="snížená",J1990,0)</f>
        <v>0</v>
      </c>
      <c r="BG1990" s="221">
        <f>IF(N1990="zákl. přenesená",J1990,0)</f>
        <v>0</v>
      </c>
      <c r="BH1990" s="221">
        <f>IF(N1990="sníž. přenesená",J1990,0)</f>
        <v>0</v>
      </c>
      <c r="BI1990" s="221">
        <f>IF(N1990="nulová",J1990,0)</f>
        <v>0</v>
      </c>
      <c r="BJ1990" s="18" t="s">
        <v>82</v>
      </c>
      <c r="BK1990" s="221">
        <f>ROUND(I1990*H1990,2)</f>
        <v>0</v>
      </c>
      <c r="BL1990" s="18" t="s">
        <v>209</v>
      </c>
      <c r="BM1990" s="220" t="s">
        <v>7372</v>
      </c>
    </row>
    <row r="1991" spans="1:65" s="13" customFormat="1" ht="22.5">
      <c r="B1991" s="222"/>
      <c r="C1991" s="223"/>
      <c r="D1991" s="224" t="s">
        <v>211</v>
      </c>
      <c r="E1991" s="225" t="s">
        <v>1</v>
      </c>
      <c r="F1991" s="226" t="s">
        <v>7298</v>
      </c>
      <c r="G1991" s="223"/>
      <c r="H1991" s="225" t="s">
        <v>1</v>
      </c>
      <c r="I1991" s="227"/>
      <c r="J1991" s="223"/>
      <c r="K1991" s="223"/>
      <c r="L1991" s="228"/>
      <c r="M1991" s="229"/>
      <c r="N1991" s="230"/>
      <c r="O1991" s="230"/>
      <c r="P1991" s="230"/>
      <c r="Q1991" s="230"/>
      <c r="R1991" s="230"/>
      <c r="S1991" s="230"/>
      <c r="T1991" s="231"/>
      <c r="AT1991" s="232" t="s">
        <v>211</v>
      </c>
      <c r="AU1991" s="232" t="s">
        <v>82</v>
      </c>
      <c r="AV1991" s="13" t="s">
        <v>82</v>
      </c>
      <c r="AW1991" s="13" t="s">
        <v>31</v>
      </c>
      <c r="AX1991" s="13" t="s">
        <v>75</v>
      </c>
      <c r="AY1991" s="232" t="s">
        <v>203</v>
      </c>
    </row>
    <row r="1992" spans="1:65" s="14" customFormat="1" ht="11.25">
      <c r="B1992" s="233"/>
      <c r="C1992" s="234"/>
      <c r="D1992" s="224" t="s">
        <v>211</v>
      </c>
      <c r="E1992" s="235" t="s">
        <v>1</v>
      </c>
      <c r="F1992" s="236" t="s">
        <v>1313</v>
      </c>
      <c r="G1992" s="234"/>
      <c r="H1992" s="237">
        <v>25</v>
      </c>
      <c r="I1992" s="238"/>
      <c r="J1992" s="234"/>
      <c r="K1992" s="234"/>
      <c r="L1992" s="239"/>
      <c r="M1992" s="240"/>
      <c r="N1992" s="241"/>
      <c r="O1992" s="241"/>
      <c r="P1992" s="241"/>
      <c r="Q1992" s="241"/>
      <c r="R1992" s="241"/>
      <c r="S1992" s="241"/>
      <c r="T1992" s="242"/>
      <c r="AT1992" s="243" t="s">
        <v>211</v>
      </c>
      <c r="AU1992" s="243" t="s">
        <v>82</v>
      </c>
      <c r="AV1992" s="14" t="s">
        <v>84</v>
      </c>
      <c r="AW1992" s="14" t="s">
        <v>31</v>
      </c>
      <c r="AX1992" s="14" t="s">
        <v>75</v>
      </c>
      <c r="AY1992" s="243" t="s">
        <v>203</v>
      </c>
    </row>
    <row r="1993" spans="1:65" s="15" customFormat="1" ht="11.25">
      <c r="B1993" s="261"/>
      <c r="C1993" s="262"/>
      <c r="D1993" s="224" t="s">
        <v>211</v>
      </c>
      <c r="E1993" s="263" t="s">
        <v>1</v>
      </c>
      <c r="F1993" s="264" t="s">
        <v>5614</v>
      </c>
      <c r="G1993" s="262"/>
      <c r="H1993" s="265">
        <v>25</v>
      </c>
      <c r="I1993" s="266"/>
      <c r="J1993" s="262"/>
      <c r="K1993" s="262"/>
      <c r="L1993" s="267"/>
      <c r="M1993" s="268"/>
      <c r="N1993" s="269"/>
      <c r="O1993" s="269"/>
      <c r="P1993" s="269"/>
      <c r="Q1993" s="269"/>
      <c r="R1993" s="269"/>
      <c r="S1993" s="269"/>
      <c r="T1993" s="270"/>
      <c r="AT1993" s="271" t="s">
        <v>211</v>
      </c>
      <c r="AU1993" s="271" t="s">
        <v>82</v>
      </c>
      <c r="AV1993" s="15" t="s">
        <v>209</v>
      </c>
      <c r="AW1993" s="15" t="s">
        <v>31</v>
      </c>
      <c r="AX1993" s="15" t="s">
        <v>82</v>
      </c>
      <c r="AY1993" s="271" t="s">
        <v>203</v>
      </c>
    </row>
    <row r="1994" spans="1:65" s="2" customFormat="1" ht="44.25" customHeight="1">
      <c r="A1994" s="35"/>
      <c r="B1994" s="36"/>
      <c r="C1994" s="209" t="s">
        <v>5599</v>
      </c>
      <c r="D1994" s="209" t="s">
        <v>205</v>
      </c>
      <c r="E1994" s="210" t="s">
        <v>7373</v>
      </c>
      <c r="F1994" s="211" t="s">
        <v>7374</v>
      </c>
      <c r="G1994" s="212" t="s">
        <v>6098</v>
      </c>
      <c r="H1994" s="213">
        <v>9</v>
      </c>
      <c r="I1994" s="214"/>
      <c r="J1994" s="215">
        <f>ROUND(I1994*H1994,2)</f>
        <v>0</v>
      </c>
      <c r="K1994" s="211" t="s">
        <v>1</v>
      </c>
      <c r="L1994" s="40"/>
      <c r="M1994" s="216" t="s">
        <v>1</v>
      </c>
      <c r="N1994" s="217" t="s">
        <v>40</v>
      </c>
      <c r="O1994" s="72"/>
      <c r="P1994" s="218">
        <f>O1994*H1994</f>
        <v>0</v>
      </c>
      <c r="Q1994" s="218">
        <v>0</v>
      </c>
      <c r="R1994" s="218">
        <f>Q1994*H1994</f>
        <v>0</v>
      </c>
      <c r="S1994" s="218">
        <v>0</v>
      </c>
      <c r="T1994" s="219">
        <f>S1994*H1994</f>
        <v>0</v>
      </c>
      <c r="U1994" s="35"/>
      <c r="V1994" s="35"/>
      <c r="W1994" s="35"/>
      <c r="X1994" s="35"/>
      <c r="Y1994" s="35"/>
      <c r="Z1994" s="35"/>
      <c r="AA1994" s="35"/>
      <c r="AB1994" s="35"/>
      <c r="AC1994" s="35"/>
      <c r="AD1994" s="35"/>
      <c r="AE1994" s="35"/>
      <c r="AR1994" s="220" t="s">
        <v>209</v>
      </c>
      <c r="AT1994" s="220" t="s">
        <v>205</v>
      </c>
      <c r="AU1994" s="220" t="s">
        <v>82</v>
      </c>
      <c r="AY1994" s="18" t="s">
        <v>203</v>
      </c>
      <c r="BE1994" s="221">
        <f>IF(N1994="základní",J1994,0)</f>
        <v>0</v>
      </c>
      <c r="BF1994" s="221">
        <f>IF(N1994="snížená",J1994,0)</f>
        <v>0</v>
      </c>
      <c r="BG1994" s="221">
        <f>IF(N1994="zákl. přenesená",J1994,0)</f>
        <v>0</v>
      </c>
      <c r="BH1994" s="221">
        <f>IF(N1994="sníž. přenesená",J1994,0)</f>
        <v>0</v>
      </c>
      <c r="BI1994" s="221">
        <f>IF(N1994="nulová",J1994,0)</f>
        <v>0</v>
      </c>
      <c r="BJ1994" s="18" t="s">
        <v>82</v>
      </c>
      <c r="BK1994" s="221">
        <f>ROUND(I1994*H1994,2)</f>
        <v>0</v>
      </c>
      <c r="BL1994" s="18" t="s">
        <v>209</v>
      </c>
      <c r="BM1994" s="220" t="s">
        <v>7375</v>
      </c>
    </row>
    <row r="1995" spans="1:65" s="2" customFormat="1" ht="16.5" customHeight="1">
      <c r="A1995" s="35"/>
      <c r="B1995" s="36"/>
      <c r="C1995" s="209" t="s">
        <v>7376</v>
      </c>
      <c r="D1995" s="209" t="s">
        <v>205</v>
      </c>
      <c r="E1995" s="210" t="s">
        <v>7377</v>
      </c>
      <c r="F1995" s="211" t="s">
        <v>7303</v>
      </c>
      <c r="G1995" s="212" t="s">
        <v>409</v>
      </c>
      <c r="H1995" s="213">
        <v>0.36</v>
      </c>
      <c r="I1995" s="214"/>
      <c r="J1995" s="215">
        <f>ROUND(I1995*H1995,2)</f>
        <v>0</v>
      </c>
      <c r="K1995" s="211" t="s">
        <v>1</v>
      </c>
      <c r="L1995" s="40"/>
      <c r="M1995" s="216" t="s">
        <v>1</v>
      </c>
      <c r="N1995" s="217" t="s">
        <v>40</v>
      </c>
      <c r="O1995" s="72"/>
      <c r="P1995" s="218">
        <f>O1995*H1995</f>
        <v>0</v>
      </c>
      <c r="Q1995" s="218">
        <v>0</v>
      </c>
      <c r="R1995" s="218">
        <f>Q1995*H1995</f>
        <v>0</v>
      </c>
      <c r="S1995" s="218">
        <v>0</v>
      </c>
      <c r="T1995" s="219">
        <f>S1995*H1995</f>
        <v>0</v>
      </c>
      <c r="U1995" s="35"/>
      <c r="V1995" s="35"/>
      <c r="W1995" s="35"/>
      <c r="X1995" s="35"/>
      <c r="Y1995" s="35"/>
      <c r="Z1995" s="35"/>
      <c r="AA1995" s="35"/>
      <c r="AB1995" s="35"/>
      <c r="AC1995" s="35"/>
      <c r="AD1995" s="35"/>
      <c r="AE1995" s="35"/>
      <c r="AR1995" s="220" t="s">
        <v>209</v>
      </c>
      <c r="AT1995" s="220" t="s">
        <v>205</v>
      </c>
      <c r="AU1995" s="220" t="s">
        <v>82</v>
      </c>
      <c r="AY1995" s="18" t="s">
        <v>203</v>
      </c>
      <c r="BE1995" s="221">
        <f>IF(N1995="základní",J1995,0)</f>
        <v>0</v>
      </c>
      <c r="BF1995" s="221">
        <f>IF(N1995="snížená",J1995,0)</f>
        <v>0</v>
      </c>
      <c r="BG1995" s="221">
        <f>IF(N1995="zákl. přenesená",J1995,0)</f>
        <v>0</v>
      </c>
      <c r="BH1995" s="221">
        <f>IF(N1995="sníž. přenesená",J1995,0)</f>
        <v>0</v>
      </c>
      <c r="BI1995" s="221">
        <f>IF(N1995="nulová",J1995,0)</f>
        <v>0</v>
      </c>
      <c r="BJ1995" s="18" t="s">
        <v>82</v>
      </c>
      <c r="BK1995" s="221">
        <f>ROUND(I1995*H1995,2)</f>
        <v>0</v>
      </c>
      <c r="BL1995" s="18" t="s">
        <v>209</v>
      </c>
      <c r="BM1995" s="220" t="s">
        <v>7378</v>
      </c>
    </row>
    <row r="1996" spans="1:65" s="12" customFormat="1" ht="25.9" customHeight="1">
      <c r="B1996" s="193"/>
      <c r="C1996" s="194"/>
      <c r="D1996" s="195" t="s">
        <v>74</v>
      </c>
      <c r="E1996" s="196" t="s">
        <v>7379</v>
      </c>
      <c r="F1996" s="196" t="s">
        <v>7380</v>
      </c>
      <c r="G1996" s="194"/>
      <c r="H1996" s="194"/>
      <c r="I1996" s="197"/>
      <c r="J1996" s="198">
        <f>BK1996</f>
        <v>0</v>
      </c>
      <c r="K1996" s="194"/>
      <c r="L1996" s="199"/>
      <c r="M1996" s="200"/>
      <c r="N1996" s="201"/>
      <c r="O1996" s="201"/>
      <c r="P1996" s="202">
        <f>SUM(P1997:P2024)</f>
        <v>0</v>
      </c>
      <c r="Q1996" s="201"/>
      <c r="R1996" s="202">
        <f>SUM(R1997:R2024)</f>
        <v>0</v>
      </c>
      <c r="S1996" s="201"/>
      <c r="T1996" s="203">
        <f>SUM(T1997:T2024)</f>
        <v>0</v>
      </c>
      <c r="AR1996" s="204" t="s">
        <v>82</v>
      </c>
      <c r="AT1996" s="205" t="s">
        <v>74</v>
      </c>
      <c r="AU1996" s="205" t="s">
        <v>75</v>
      </c>
      <c r="AY1996" s="204" t="s">
        <v>203</v>
      </c>
      <c r="BK1996" s="206">
        <f>SUM(BK1997:BK2024)</f>
        <v>0</v>
      </c>
    </row>
    <row r="1997" spans="1:65" s="2" customFormat="1" ht="44.25" customHeight="1">
      <c r="A1997" s="35"/>
      <c r="B1997" s="36"/>
      <c r="C1997" s="209" t="s">
        <v>6964</v>
      </c>
      <c r="D1997" s="209" t="s">
        <v>205</v>
      </c>
      <c r="E1997" s="210" t="s">
        <v>7381</v>
      </c>
      <c r="F1997" s="211" t="s">
        <v>7382</v>
      </c>
      <c r="G1997" s="212" t="s">
        <v>208</v>
      </c>
      <c r="H1997" s="213">
        <v>1</v>
      </c>
      <c r="I1997" s="214"/>
      <c r="J1997" s="215">
        <f>ROUND(I1997*H1997,2)</f>
        <v>0</v>
      </c>
      <c r="K1997" s="211" t="s">
        <v>1</v>
      </c>
      <c r="L1997" s="40"/>
      <c r="M1997" s="216" t="s">
        <v>1</v>
      </c>
      <c r="N1997" s="217" t="s">
        <v>40</v>
      </c>
      <c r="O1997" s="72"/>
      <c r="P1997" s="218">
        <f>O1997*H1997</f>
        <v>0</v>
      </c>
      <c r="Q1997" s="218">
        <v>0</v>
      </c>
      <c r="R1997" s="218">
        <f>Q1997*H1997</f>
        <v>0</v>
      </c>
      <c r="S1997" s="218">
        <v>0</v>
      </c>
      <c r="T1997" s="219">
        <f>S1997*H1997</f>
        <v>0</v>
      </c>
      <c r="U1997" s="35"/>
      <c r="V1997" s="35"/>
      <c r="W1997" s="35"/>
      <c r="X1997" s="35"/>
      <c r="Y1997" s="35"/>
      <c r="Z1997" s="35"/>
      <c r="AA1997" s="35"/>
      <c r="AB1997" s="35"/>
      <c r="AC1997" s="35"/>
      <c r="AD1997" s="35"/>
      <c r="AE1997" s="35"/>
      <c r="AR1997" s="220" t="s">
        <v>209</v>
      </c>
      <c r="AT1997" s="220" t="s">
        <v>205</v>
      </c>
      <c r="AU1997" s="220" t="s">
        <v>82</v>
      </c>
      <c r="AY1997" s="18" t="s">
        <v>203</v>
      </c>
      <c r="BE1997" s="221">
        <f>IF(N1997="základní",J1997,0)</f>
        <v>0</v>
      </c>
      <c r="BF1997" s="221">
        <f>IF(N1997="snížená",J1997,0)</f>
        <v>0</v>
      </c>
      <c r="BG1997" s="221">
        <f>IF(N1997="zákl. přenesená",J1997,0)</f>
        <v>0</v>
      </c>
      <c r="BH1997" s="221">
        <f>IF(N1997="sníž. přenesená",J1997,0)</f>
        <v>0</v>
      </c>
      <c r="BI1997" s="221">
        <f>IF(N1997="nulová",J1997,0)</f>
        <v>0</v>
      </c>
      <c r="BJ1997" s="18" t="s">
        <v>82</v>
      </c>
      <c r="BK1997" s="221">
        <f>ROUND(I1997*H1997,2)</f>
        <v>0</v>
      </c>
      <c r="BL1997" s="18" t="s">
        <v>209</v>
      </c>
      <c r="BM1997" s="220" t="s">
        <v>7383</v>
      </c>
    </row>
    <row r="1998" spans="1:65" s="13" customFormat="1" ht="11.25">
      <c r="B1998" s="222"/>
      <c r="C1998" s="223"/>
      <c r="D1998" s="224" t="s">
        <v>211</v>
      </c>
      <c r="E1998" s="225" t="s">
        <v>1</v>
      </c>
      <c r="F1998" s="226" t="s">
        <v>7384</v>
      </c>
      <c r="G1998" s="223"/>
      <c r="H1998" s="225" t="s">
        <v>1</v>
      </c>
      <c r="I1998" s="227"/>
      <c r="J1998" s="223"/>
      <c r="K1998" s="223"/>
      <c r="L1998" s="228"/>
      <c r="M1998" s="229"/>
      <c r="N1998" s="230"/>
      <c r="O1998" s="230"/>
      <c r="P1998" s="230"/>
      <c r="Q1998" s="230"/>
      <c r="R1998" s="230"/>
      <c r="S1998" s="230"/>
      <c r="T1998" s="231"/>
      <c r="AT1998" s="232" t="s">
        <v>211</v>
      </c>
      <c r="AU1998" s="232" t="s">
        <v>82</v>
      </c>
      <c r="AV1998" s="13" t="s">
        <v>82</v>
      </c>
      <c r="AW1998" s="13" t="s">
        <v>31</v>
      </c>
      <c r="AX1998" s="13" t="s">
        <v>75</v>
      </c>
      <c r="AY1998" s="232" t="s">
        <v>203</v>
      </c>
    </row>
    <row r="1999" spans="1:65" s="14" customFormat="1" ht="11.25">
      <c r="B1999" s="233"/>
      <c r="C1999" s="234"/>
      <c r="D1999" s="224" t="s">
        <v>211</v>
      </c>
      <c r="E1999" s="235" t="s">
        <v>1</v>
      </c>
      <c r="F1999" s="236" t="s">
        <v>82</v>
      </c>
      <c r="G1999" s="234"/>
      <c r="H1999" s="237">
        <v>1</v>
      </c>
      <c r="I1999" s="238"/>
      <c r="J1999" s="234"/>
      <c r="K1999" s="234"/>
      <c r="L1999" s="239"/>
      <c r="M1999" s="240"/>
      <c r="N1999" s="241"/>
      <c r="O1999" s="241"/>
      <c r="P1999" s="241"/>
      <c r="Q1999" s="241"/>
      <c r="R1999" s="241"/>
      <c r="S1999" s="241"/>
      <c r="T1999" s="242"/>
      <c r="AT1999" s="243" t="s">
        <v>211</v>
      </c>
      <c r="AU1999" s="243" t="s">
        <v>82</v>
      </c>
      <c r="AV1999" s="14" t="s">
        <v>84</v>
      </c>
      <c r="AW1999" s="14" t="s">
        <v>31</v>
      </c>
      <c r="AX1999" s="14" t="s">
        <v>75</v>
      </c>
      <c r="AY1999" s="243" t="s">
        <v>203</v>
      </c>
    </row>
    <row r="2000" spans="1:65" s="15" customFormat="1" ht="11.25">
      <c r="B2000" s="261"/>
      <c r="C2000" s="262"/>
      <c r="D2000" s="224" t="s">
        <v>211</v>
      </c>
      <c r="E2000" s="263" t="s">
        <v>1</v>
      </c>
      <c r="F2000" s="264" t="s">
        <v>5614</v>
      </c>
      <c r="G2000" s="262"/>
      <c r="H2000" s="265">
        <v>1</v>
      </c>
      <c r="I2000" s="266"/>
      <c r="J2000" s="262"/>
      <c r="K2000" s="262"/>
      <c r="L2000" s="267"/>
      <c r="M2000" s="268"/>
      <c r="N2000" s="269"/>
      <c r="O2000" s="269"/>
      <c r="P2000" s="269"/>
      <c r="Q2000" s="269"/>
      <c r="R2000" s="269"/>
      <c r="S2000" s="269"/>
      <c r="T2000" s="270"/>
      <c r="AT2000" s="271" t="s">
        <v>211</v>
      </c>
      <c r="AU2000" s="271" t="s">
        <v>82</v>
      </c>
      <c r="AV2000" s="15" t="s">
        <v>209</v>
      </c>
      <c r="AW2000" s="15" t="s">
        <v>31</v>
      </c>
      <c r="AX2000" s="15" t="s">
        <v>82</v>
      </c>
      <c r="AY2000" s="271" t="s">
        <v>203</v>
      </c>
    </row>
    <row r="2001" spans="1:65" s="2" customFormat="1" ht="44.25" customHeight="1">
      <c r="A2001" s="35"/>
      <c r="B2001" s="36"/>
      <c r="C2001" s="209" t="s">
        <v>7385</v>
      </c>
      <c r="D2001" s="209" t="s">
        <v>205</v>
      </c>
      <c r="E2001" s="210" t="s">
        <v>7386</v>
      </c>
      <c r="F2001" s="211" t="s">
        <v>7387</v>
      </c>
      <c r="G2001" s="212" t="s">
        <v>208</v>
      </c>
      <c r="H2001" s="213">
        <v>2</v>
      </c>
      <c r="I2001" s="214"/>
      <c r="J2001" s="215">
        <f>ROUND(I2001*H2001,2)</f>
        <v>0</v>
      </c>
      <c r="K2001" s="211" t="s">
        <v>1</v>
      </c>
      <c r="L2001" s="40"/>
      <c r="M2001" s="216" t="s">
        <v>1</v>
      </c>
      <c r="N2001" s="217" t="s">
        <v>40</v>
      </c>
      <c r="O2001" s="72"/>
      <c r="P2001" s="218">
        <f>O2001*H2001</f>
        <v>0</v>
      </c>
      <c r="Q2001" s="218">
        <v>0</v>
      </c>
      <c r="R2001" s="218">
        <f>Q2001*H2001</f>
        <v>0</v>
      </c>
      <c r="S2001" s="218">
        <v>0</v>
      </c>
      <c r="T2001" s="219">
        <f>S2001*H2001</f>
        <v>0</v>
      </c>
      <c r="U2001" s="35"/>
      <c r="V2001" s="35"/>
      <c r="W2001" s="35"/>
      <c r="X2001" s="35"/>
      <c r="Y2001" s="35"/>
      <c r="Z2001" s="35"/>
      <c r="AA2001" s="35"/>
      <c r="AB2001" s="35"/>
      <c r="AC2001" s="35"/>
      <c r="AD2001" s="35"/>
      <c r="AE2001" s="35"/>
      <c r="AR2001" s="220" t="s">
        <v>209</v>
      </c>
      <c r="AT2001" s="220" t="s">
        <v>205</v>
      </c>
      <c r="AU2001" s="220" t="s">
        <v>82</v>
      </c>
      <c r="AY2001" s="18" t="s">
        <v>203</v>
      </c>
      <c r="BE2001" s="221">
        <f>IF(N2001="základní",J2001,0)</f>
        <v>0</v>
      </c>
      <c r="BF2001" s="221">
        <f>IF(N2001="snížená",J2001,0)</f>
        <v>0</v>
      </c>
      <c r="BG2001" s="221">
        <f>IF(N2001="zákl. přenesená",J2001,0)</f>
        <v>0</v>
      </c>
      <c r="BH2001" s="221">
        <f>IF(N2001="sníž. přenesená",J2001,0)</f>
        <v>0</v>
      </c>
      <c r="BI2001" s="221">
        <f>IF(N2001="nulová",J2001,0)</f>
        <v>0</v>
      </c>
      <c r="BJ2001" s="18" t="s">
        <v>82</v>
      </c>
      <c r="BK2001" s="221">
        <f>ROUND(I2001*H2001,2)</f>
        <v>0</v>
      </c>
      <c r="BL2001" s="18" t="s">
        <v>209</v>
      </c>
      <c r="BM2001" s="220" t="s">
        <v>7388</v>
      </c>
    </row>
    <row r="2002" spans="1:65" s="13" customFormat="1" ht="11.25">
      <c r="B2002" s="222"/>
      <c r="C2002" s="223"/>
      <c r="D2002" s="224" t="s">
        <v>211</v>
      </c>
      <c r="E2002" s="225" t="s">
        <v>1</v>
      </c>
      <c r="F2002" s="226" t="s">
        <v>6833</v>
      </c>
      <c r="G2002" s="223"/>
      <c r="H2002" s="225" t="s">
        <v>1</v>
      </c>
      <c r="I2002" s="227"/>
      <c r="J2002" s="223"/>
      <c r="K2002" s="223"/>
      <c r="L2002" s="228"/>
      <c r="M2002" s="229"/>
      <c r="N2002" s="230"/>
      <c r="O2002" s="230"/>
      <c r="P2002" s="230"/>
      <c r="Q2002" s="230"/>
      <c r="R2002" s="230"/>
      <c r="S2002" s="230"/>
      <c r="T2002" s="231"/>
      <c r="AT2002" s="232" t="s">
        <v>211</v>
      </c>
      <c r="AU2002" s="232" t="s">
        <v>82</v>
      </c>
      <c r="AV2002" s="13" t="s">
        <v>82</v>
      </c>
      <c r="AW2002" s="13" t="s">
        <v>31</v>
      </c>
      <c r="AX2002" s="13" t="s">
        <v>75</v>
      </c>
      <c r="AY2002" s="232" t="s">
        <v>203</v>
      </c>
    </row>
    <row r="2003" spans="1:65" s="14" customFormat="1" ht="11.25">
      <c r="B2003" s="233"/>
      <c r="C2003" s="234"/>
      <c r="D2003" s="224" t="s">
        <v>211</v>
      </c>
      <c r="E2003" s="235" t="s">
        <v>1</v>
      </c>
      <c r="F2003" s="236" t="s">
        <v>84</v>
      </c>
      <c r="G2003" s="234"/>
      <c r="H2003" s="237">
        <v>2</v>
      </c>
      <c r="I2003" s="238"/>
      <c r="J2003" s="234"/>
      <c r="K2003" s="234"/>
      <c r="L2003" s="239"/>
      <c r="M2003" s="240"/>
      <c r="N2003" s="241"/>
      <c r="O2003" s="241"/>
      <c r="P2003" s="241"/>
      <c r="Q2003" s="241"/>
      <c r="R2003" s="241"/>
      <c r="S2003" s="241"/>
      <c r="T2003" s="242"/>
      <c r="AT2003" s="243" t="s">
        <v>211</v>
      </c>
      <c r="AU2003" s="243" t="s">
        <v>82</v>
      </c>
      <c r="AV2003" s="14" t="s">
        <v>84</v>
      </c>
      <c r="AW2003" s="14" t="s">
        <v>31</v>
      </c>
      <c r="AX2003" s="14" t="s">
        <v>75</v>
      </c>
      <c r="AY2003" s="243" t="s">
        <v>203</v>
      </c>
    </row>
    <row r="2004" spans="1:65" s="15" customFormat="1" ht="11.25">
      <c r="B2004" s="261"/>
      <c r="C2004" s="262"/>
      <c r="D2004" s="224" t="s">
        <v>211</v>
      </c>
      <c r="E2004" s="263" t="s">
        <v>1</v>
      </c>
      <c r="F2004" s="264" t="s">
        <v>5614</v>
      </c>
      <c r="G2004" s="262"/>
      <c r="H2004" s="265">
        <v>2</v>
      </c>
      <c r="I2004" s="266"/>
      <c r="J2004" s="262"/>
      <c r="K2004" s="262"/>
      <c r="L2004" s="267"/>
      <c r="M2004" s="268"/>
      <c r="N2004" s="269"/>
      <c r="O2004" s="269"/>
      <c r="P2004" s="269"/>
      <c r="Q2004" s="269"/>
      <c r="R2004" s="269"/>
      <c r="S2004" s="269"/>
      <c r="T2004" s="270"/>
      <c r="AT2004" s="271" t="s">
        <v>211</v>
      </c>
      <c r="AU2004" s="271" t="s">
        <v>82</v>
      </c>
      <c r="AV2004" s="15" t="s">
        <v>209</v>
      </c>
      <c r="AW2004" s="15" t="s">
        <v>31</v>
      </c>
      <c r="AX2004" s="15" t="s">
        <v>82</v>
      </c>
      <c r="AY2004" s="271" t="s">
        <v>203</v>
      </c>
    </row>
    <row r="2005" spans="1:65" s="2" customFormat="1" ht="44.25" customHeight="1">
      <c r="A2005" s="35"/>
      <c r="B2005" s="36"/>
      <c r="C2005" s="209" t="s">
        <v>5823</v>
      </c>
      <c r="D2005" s="209" t="s">
        <v>205</v>
      </c>
      <c r="E2005" s="210" t="s">
        <v>7389</v>
      </c>
      <c r="F2005" s="211" t="s">
        <v>7390</v>
      </c>
      <c r="G2005" s="212" t="s">
        <v>208</v>
      </c>
      <c r="H2005" s="213">
        <v>1</v>
      </c>
      <c r="I2005" s="214"/>
      <c r="J2005" s="215">
        <f>ROUND(I2005*H2005,2)</f>
        <v>0</v>
      </c>
      <c r="K2005" s="211" t="s">
        <v>1</v>
      </c>
      <c r="L2005" s="40"/>
      <c r="M2005" s="216" t="s">
        <v>1</v>
      </c>
      <c r="N2005" s="217" t="s">
        <v>40</v>
      </c>
      <c r="O2005" s="72"/>
      <c r="P2005" s="218">
        <f>O2005*H2005</f>
        <v>0</v>
      </c>
      <c r="Q2005" s="218">
        <v>0</v>
      </c>
      <c r="R2005" s="218">
        <f>Q2005*H2005</f>
        <v>0</v>
      </c>
      <c r="S2005" s="218">
        <v>0</v>
      </c>
      <c r="T2005" s="219">
        <f>S2005*H2005</f>
        <v>0</v>
      </c>
      <c r="U2005" s="35"/>
      <c r="V2005" s="35"/>
      <c r="W2005" s="35"/>
      <c r="X2005" s="35"/>
      <c r="Y2005" s="35"/>
      <c r="Z2005" s="35"/>
      <c r="AA2005" s="35"/>
      <c r="AB2005" s="35"/>
      <c r="AC2005" s="35"/>
      <c r="AD2005" s="35"/>
      <c r="AE2005" s="35"/>
      <c r="AR2005" s="220" t="s">
        <v>209</v>
      </c>
      <c r="AT2005" s="220" t="s">
        <v>205</v>
      </c>
      <c r="AU2005" s="220" t="s">
        <v>82</v>
      </c>
      <c r="AY2005" s="18" t="s">
        <v>203</v>
      </c>
      <c r="BE2005" s="221">
        <f>IF(N2005="základní",J2005,0)</f>
        <v>0</v>
      </c>
      <c r="BF2005" s="221">
        <f>IF(N2005="snížená",J2005,0)</f>
        <v>0</v>
      </c>
      <c r="BG2005" s="221">
        <f>IF(N2005="zákl. přenesená",J2005,0)</f>
        <v>0</v>
      </c>
      <c r="BH2005" s="221">
        <f>IF(N2005="sníž. přenesená",J2005,0)</f>
        <v>0</v>
      </c>
      <c r="BI2005" s="221">
        <f>IF(N2005="nulová",J2005,0)</f>
        <v>0</v>
      </c>
      <c r="BJ2005" s="18" t="s">
        <v>82</v>
      </c>
      <c r="BK2005" s="221">
        <f>ROUND(I2005*H2005,2)</f>
        <v>0</v>
      </c>
      <c r="BL2005" s="18" t="s">
        <v>209</v>
      </c>
      <c r="BM2005" s="220" t="s">
        <v>7391</v>
      </c>
    </row>
    <row r="2006" spans="1:65" s="13" customFormat="1" ht="11.25">
      <c r="B2006" s="222"/>
      <c r="C2006" s="223"/>
      <c r="D2006" s="224" t="s">
        <v>211</v>
      </c>
      <c r="E2006" s="225" t="s">
        <v>1</v>
      </c>
      <c r="F2006" s="226" t="s">
        <v>7384</v>
      </c>
      <c r="G2006" s="223"/>
      <c r="H2006" s="225" t="s">
        <v>1</v>
      </c>
      <c r="I2006" s="227"/>
      <c r="J2006" s="223"/>
      <c r="K2006" s="223"/>
      <c r="L2006" s="228"/>
      <c r="M2006" s="229"/>
      <c r="N2006" s="230"/>
      <c r="O2006" s="230"/>
      <c r="P2006" s="230"/>
      <c r="Q2006" s="230"/>
      <c r="R2006" s="230"/>
      <c r="S2006" s="230"/>
      <c r="T2006" s="231"/>
      <c r="AT2006" s="232" t="s">
        <v>211</v>
      </c>
      <c r="AU2006" s="232" t="s">
        <v>82</v>
      </c>
      <c r="AV2006" s="13" t="s">
        <v>82</v>
      </c>
      <c r="AW2006" s="13" t="s">
        <v>31</v>
      </c>
      <c r="AX2006" s="13" t="s">
        <v>75</v>
      </c>
      <c r="AY2006" s="232" t="s">
        <v>203</v>
      </c>
    </row>
    <row r="2007" spans="1:65" s="14" customFormat="1" ht="11.25">
      <c r="B2007" s="233"/>
      <c r="C2007" s="234"/>
      <c r="D2007" s="224" t="s">
        <v>211</v>
      </c>
      <c r="E2007" s="235" t="s">
        <v>1</v>
      </c>
      <c r="F2007" s="236" t="s">
        <v>82</v>
      </c>
      <c r="G2007" s="234"/>
      <c r="H2007" s="237">
        <v>1</v>
      </c>
      <c r="I2007" s="238"/>
      <c r="J2007" s="234"/>
      <c r="K2007" s="234"/>
      <c r="L2007" s="239"/>
      <c r="M2007" s="240"/>
      <c r="N2007" s="241"/>
      <c r="O2007" s="241"/>
      <c r="P2007" s="241"/>
      <c r="Q2007" s="241"/>
      <c r="R2007" s="241"/>
      <c r="S2007" s="241"/>
      <c r="T2007" s="242"/>
      <c r="AT2007" s="243" t="s">
        <v>211</v>
      </c>
      <c r="AU2007" s="243" t="s">
        <v>82</v>
      </c>
      <c r="AV2007" s="14" t="s">
        <v>84</v>
      </c>
      <c r="AW2007" s="14" t="s">
        <v>31</v>
      </c>
      <c r="AX2007" s="14" t="s">
        <v>75</v>
      </c>
      <c r="AY2007" s="243" t="s">
        <v>203</v>
      </c>
    </row>
    <row r="2008" spans="1:65" s="15" customFormat="1" ht="11.25">
      <c r="B2008" s="261"/>
      <c r="C2008" s="262"/>
      <c r="D2008" s="224" t="s">
        <v>211</v>
      </c>
      <c r="E2008" s="263" t="s">
        <v>1</v>
      </c>
      <c r="F2008" s="264" t="s">
        <v>5614</v>
      </c>
      <c r="G2008" s="262"/>
      <c r="H2008" s="265">
        <v>1</v>
      </c>
      <c r="I2008" s="266"/>
      <c r="J2008" s="262"/>
      <c r="K2008" s="262"/>
      <c r="L2008" s="267"/>
      <c r="M2008" s="268"/>
      <c r="N2008" s="269"/>
      <c r="O2008" s="269"/>
      <c r="P2008" s="269"/>
      <c r="Q2008" s="269"/>
      <c r="R2008" s="269"/>
      <c r="S2008" s="269"/>
      <c r="T2008" s="270"/>
      <c r="AT2008" s="271" t="s">
        <v>211</v>
      </c>
      <c r="AU2008" s="271" t="s">
        <v>82</v>
      </c>
      <c r="AV2008" s="15" t="s">
        <v>209</v>
      </c>
      <c r="AW2008" s="15" t="s">
        <v>31</v>
      </c>
      <c r="AX2008" s="15" t="s">
        <v>82</v>
      </c>
      <c r="AY2008" s="271" t="s">
        <v>203</v>
      </c>
    </row>
    <row r="2009" spans="1:65" s="2" customFormat="1" ht="44.25" customHeight="1">
      <c r="A2009" s="35"/>
      <c r="B2009" s="36"/>
      <c r="C2009" s="209" t="s">
        <v>7392</v>
      </c>
      <c r="D2009" s="209" t="s">
        <v>205</v>
      </c>
      <c r="E2009" s="210" t="s">
        <v>7393</v>
      </c>
      <c r="F2009" s="211" t="s">
        <v>7394</v>
      </c>
      <c r="G2009" s="212" t="s">
        <v>208</v>
      </c>
      <c r="H2009" s="213">
        <v>2</v>
      </c>
      <c r="I2009" s="214"/>
      <c r="J2009" s="215">
        <f>ROUND(I2009*H2009,2)</f>
        <v>0</v>
      </c>
      <c r="K2009" s="211" t="s">
        <v>1</v>
      </c>
      <c r="L2009" s="40"/>
      <c r="M2009" s="216" t="s">
        <v>1</v>
      </c>
      <c r="N2009" s="217" t="s">
        <v>40</v>
      </c>
      <c r="O2009" s="72"/>
      <c r="P2009" s="218">
        <f>O2009*H2009</f>
        <v>0</v>
      </c>
      <c r="Q2009" s="218">
        <v>0</v>
      </c>
      <c r="R2009" s="218">
        <f>Q2009*H2009</f>
        <v>0</v>
      </c>
      <c r="S2009" s="218">
        <v>0</v>
      </c>
      <c r="T2009" s="219">
        <f>S2009*H2009</f>
        <v>0</v>
      </c>
      <c r="U2009" s="35"/>
      <c r="V2009" s="35"/>
      <c r="W2009" s="35"/>
      <c r="X2009" s="35"/>
      <c r="Y2009" s="35"/>
      <c r="Z2009" s="35"/>
      <c r="AA2009" s="35"/>
      <c r="AB2009" s="35"/>
      <c r="AC2009" s="35"/>
      <c r="AD2009" s="35"/>
      <c r="AE2009" s="35"/>
      <c r="AR2009" s="220" t="s">
        <v>209</v>
      </c>
      <c r="AT2009" s="220" t="s">
        <v>205</v>
      </c>
      <c r="AU2009" s="220" t="s">
        <v>82</v>
      </c>
      <c r="AY2009" s="18" t="s">
        <v>203</v>
      </c>
      <c r="BE2009" s="221">
        <f>IF(N2009="základní",J2009,0)</f>
        <v>0</v>
      </c>
      <c r="BF2009" s="221">
        <f>IF(N2009="snížená",J2009,0)</f>
        <v>0</v>
      </c>
      <c r="BG2009" s="221">
        <f>IF(N2009="zákl. přenesená",J2009,0)</f>
        <v>0</v>
      </c>
      <c r="BH2009" s="221">
        <f>IF(N2009="sníž. přenesená",J2009,0)</f>
        <v>0</v>
      </c>
      <c r="BI2009" s="221">
        <f>IF(N2009="nulová",J2009,0)</f>
        <v>0</v>
      </c>
      <c r="BJ2009" s="18" t="s">
        <v>82</v>
      </c>
      <c r="BK2009" s="221">
        <f>ROUND(I2009*H2009,2)</f>
        <v>0</v>
      </c>
      <c r="BL2009" s="18" t="s">
        <v>209</v>
      </c>
      <c r="BM2009" s="220" t="s">
        <v>7395</v>
      </c>
    </row>
    <row r="2010" spans="1:65" s="2" customFormat="1" ht="16.5" customHeight="1">
      <c r="A2010" s="35"/>
      <c r="B2010" s="36"/>
      <c r="C2010" s="209" t="s">
        <v>6969</v>
      </c>
      <c r="D2010" s="209" t="s">
        <v>205</v>
      </c>
      <c r="E2010" s="210" t="s">
        <v>7396</v>
      </c>
      <c r="F2010" s="211" t="s">
        <v>6792</v>
      </c>
      <c r="G2010" s="212" t="s">
        <v>828</v>
      </c>
      <c r="H2010" s="213">
        <v>9</v>
      </c>
      <c r="I2010" s="214"/>
      <c r="J2010" s="215">
        <f>ROUND(I2010*H2010,2)</f>
        <v>0</v>
      </c>
      <c r="K2010" s="211" t="s">
        <v>1</v>
      </c>
      <c r="L2010" s="40"/>
      <c r="M2010" s="216" t="s">
        <v>1</v>
      </c>
      <c r="N2010" s="217" t="s">
        <v>40</v>
      </c>
      <c r="O2010" s="72"/>
      <c r="P2010" s="218">
        <f>O2010*H2010</f>
        <v>0</v>
      </c>
      <c r="Q2010" s="218">
        <v>0</v>
      </c>
      <c r="R2010" s="218">
        <f>Q2010*H2010</f>
        <v>0</v>
      </c>
      <c r="S2010" s="218">
        <v>0</v>
      </c>
      <c r="T2010" s="219">
        <f>S2010*H2010</f>
        <v>0</v>
      </c>
      <c r="U2010" s="35"/>
      <c r="V2010" s="35"/>
      <c r="W2010" s="35"/>
      <c r="X2010" s="35"/>
      <c r="Y2010" s="35"/>
      <c r="Z2010" s="35"/>
      <c r="AA2010" s="35"/>
      <c r="AB2010" s="35"/>
      <c r="AC2010" s="35"/>
      <c r="AD2010" s="35"/>
      <c r="AE2010" s="35"/>
      <c r="AR2010" s="220" t="s">
        <v>209</v>
      </c>
      <c r="AT2010" s="220" t="s">
        <v>205</v>
      </c>
      <c r="AU2010" s="220" t="s">
        <v>82</v>
      </c>
      <c r="AY2010" s="18" t="s">
        <v>203</v>
      </c>
      <c r="BE2010" s="221">
        <f>IF(N2010="základní",J2010,0)</f>
        <v>0</v>
      </c>
      <c r="BF2010" s="221">
        <f>IF(N2010="snížená",J2010,0)</f>
        <v>0</v>
      </c>
      <c r="BG2010" s="221">
        <f>IF(N2010="zákl. přenesená",J2010,0)</f>
        <v>0</v>
      </c>
      <c r="BH2010" s="221">
        <f>IF(N2010="sníž. přenesená",J2010,0)</f>
        <v>0</v>
      </c>
      <c r="BI2010" s="221">
        <f>IF(N2010="nulová",J2010,0)</f>
        <v>0</v>
      </c>
      <c r="BJ2010" s="18" t="s">
        <v>82</v>
      </c>
      <c r="BK2010" s="221">
        <f>ROUND(I2010*H2010,2)</f>
        <v>0</v>
      </c>
      <c r="BL2010" s="18" t="s">
        <v>209</v>
      </c>
      <c r="BM2010" s="220" t="s">
        <v>7397</v>
      </c>
    </row>
    <row r="2011" spans="1:65" s="2" customFormat="1" ht="33" customHeight="1">
      <c r="A2011" s="35"/>
      <c r="B2011" s="36"/>
      <c r="C2011" s="209" t="s">
        <v>7398</v>
      </c>
      <c r="D2011" s="209" t="s">
        <v>205</v>
      </c>
      <c r="E2011" s="210" t="s">
        <v>7399</v>
      </c>
      <c r="F2011" s="211" t="s">
        <v>6806</v>
      </c>
      <c r="G2011" s="212" t="s">
        <v>828</v>
      </c>
      <c r="H2011" s="213">
        <v>6</v>
      </c>
      <c r="I2011" s="214"/>
      <c r="J2011" s="215">
        <f>ROUND(I2011*H2011,2)</f>
        <v>0</v>
      </c>
      <c r="K2011" s="211" t="s">
        <v>1</v>
      </c>
      <c r="L2011" s="40"/>
      <c r="M2011" s="216" t="s">
        <v>1</v>
      </c>
      <c r="N2011" s="217" t="s">
        <v>40</v>
      </c>
      <c r="O2011" s="72"/>
      <c r="P2011" s="218">
        <f>O2011*H2011</f>
        <v>0</v>
      </c>
      <c r="Q2011" s="218">
        <v>0</v>
      </c>
      <c r="R2011" s="218">
        <f>Q2011*H2011</f>
        <v>0</v>
      </c>
      <c r="S2011" s="218">
        <v>0</v>
      </c>
      <c r="T2011" s="219">
        <f>S2011*H2011</f>
        <v>0</v>
      </c>
      <c r="U2011" s="35"/>
      <c r="V2011" s="35"/>
      <c r="W2011" s="35"/>
      <c r="X2011" s="35"/>
      <c r="Y2011" s="35"/>
      <c r="Z2011" s="35"/>
      <c r="AA2011" s="35"/>
      <c r="AB2011" s="35"/>
      <c r="AC2011" s="35"/>
      <c r="AD2011" s="35"/>
      <c r="AE2011" s="35"/>
      <c r="AR2011" s="220" t="s">
        <v>209</v>
      </c>
      <c r="AT2011" s="220" t="s">
        <v>205</v>
      </c>
      <c r="AU2011" s="220" t="s">
        <v>82</v>
      </c>
      <c r="AY2011" s="18" t="s">
        <v>203</v>
      </c>
      <c r="BE2011" s="221">
        <f>IF(N2011="základní",J2011,0)</f>
        <v>0</v>
      </c>
      <c r="BF2011" s="221">
        <f>IF(N2011="snížená",J2011,0)</f>
        <v>0</v>
      </c>
      <c r="BG2011" s="221">
        <f>IF(N2011="zákl. přenesená",J2011,0)</f>
        <v>0</v>
      </c>
      <c r="BH2011" s="221">
        <f>IF(N2011="sníž. přenesená",J2011,0)</f>
        <v>0</v>
      </c>
      <c r="BI2011" s="221">
        <f>IF(N2011="nulová",J2011,0)</f>
        <v>0</v>
      </c>
      <c r="BJ2011" s="18" t="s">
        <v>82</v>
      </c>
      <c r="BK2011" s="221">
        <f>ROUND(I2011*H2011,2)</f>
        <v>0</v>
      </c>
      <c r="BL2011" s="18" t="s">
        <v>209</v>
      </c>
      <c r="BM2011" s="220" t="s">
        <v>7400</v>
      </c>
    </row>
    <row r="2012" spans="1:65" s="13" customFormat="1" ht="33.75">
      <c r="B2012" s="222"/>
      <c r="C2012" s="223"/>
      <c r="D2012" s="224" t="s">
        <v>211</v>
      </c>
      <c r="E2012" s="225" t="s">
        <v>1</v>
      </c>
      <c r="F2012" s="226" t="s">
        <v>7401</v>
      </c>
      <c r="G2012" s="223"/>
      <c r="H2012" s="225" t="s">
        <v>1</v>
      </c>
      <c r="I2012" s="227"/>
      <c r="J2012" s="223"/>
      <c r="K2012" s="223"/>
      <c r="L2012" s="228"/>
      <c r="M2012" s="229"/>
      <c r="N2012" s="230"/>
      <c r="O2012" s="230"/>
      <c r="P2012" s="230"/>
      <c r="Q2012" s="230"/>
      <c r="R2012" s="230"/>
      <c r="S2012" s="230"/>
      <c r="T2012" s="231"/>
      <c r="AT2012" s="232" t="s">
        <v>211</v>
      </c>
      <c r="AU2012" s="232" t="s">
        <v>82</v>
      </c>
      <c r="AV2012" s="13" t="s">
        <v>82</v>
      </c>
      <c r="AW2012" s="13" t="s">
        <v>31</v>
      </c>
      <c r="AX2012" s="13" t="s">
        <v>75</v>
      </c>
      <c r="AY2012" s="232" t="s">
        <v>203</v>
      </c>
    </row>
    <row r="2013" spans="1:65" s="14" customFormat="1" ht="11.25">
      <c r="B2013" s="233"/>
      <c r="C2013" s="234"/>
      <c r="D2013" s="224" t="s">
        <v>211</v>
      </c>
      <c r="E2013" s="235" t="s">
        <v>1</v>
      </c>
      <c r="F2013" s="236" t="s">
        <v>252</v>
      </c>
      <c r="G2013" s="234"/>
      <c r="H2013" s="237">
        <v>6</v>
      </c>
      <c r="I2013" s="238"/>
      <c r="J2013" s="234"/>
      <c r="K2013" s="234"/>
      <c r="L2013" s="239"/>
      <c r="M2013" s="240"/>
      <c r="N2013" s="241"/>
      <c r="O2013" s="241"/>
      <c r="P2013" s="241"/>
      <c r="Q2013" s="241"/>
      <c r="R2013" s="241"/>
      <c r="S2013" s="241"/>
      <c r="T2013" s="242"/>
      <c r="AT2013" s="243" t="s">
        <v>211</v>
      </c>
      <c r="AU2013" s="243" t="s">
        <v>82</v>
      </c>
      <c r="AV2013" s="14" t="s">
        <v>84</v>
      </c>
      <c r="AW2013" s="14" t="s">
        <v>31</v>
      </c>
      <c r="AX2013" s="14" t="s">
        <v>75</v>
      </c>
      <c r="AY2013" s="243" t="s">
        <v>203</v>
      </c>
    </row>
    <row r="2014" spans="1:65" s="15" customFormat="1" ht="11.25">
      <c r="B2014" s="261"/>
      <c r="C2014" s="262"/>
      <c r="D2014" s="224" t="s">
        <v>211</v>
      </c>
      <c r="E2014" s="263" t="s">
        <v>1</v>
      </c>
      <c r="F2014" s="264" t="s">
        <v>5614</v>
      </c>
      <c r="G2014" s="262"/>
      <c r="H2014" s="265">
        <v>6</v>
      </c>
      <c r="I2014" s="266"/>
      <c r="J2014" s="262"/>
      <c r="K2014" s="262"/>
      <c r="L2014" s="267"/>
      <c r="M2014" s="268"/>
      <c r="N2014" s="269"/>
      <c r="O2014" s="269"/>
      <c r="P2014" s="269"/>
      <c r="Q2014" s="269"/>
      <c r="R2014" s="269"/>
      <c r="S2014" s="269"/>
      <c r="T2014" s="270"/>
      <c r="AT2014" s="271" t="s">
        <v>211</v>
      </c>
      <c r="AU2014" s="271" t="s">
        <v>82</v>
      </c>
      <c r="AV2014" s="15" t="s">
        <v>209</v>
      </c>
      <c r="AW2014" s="15" t="s">
        <v>31</v>
      </c>
      <c r="AX2014" s="15" t="s">
        <v>82</v>
      </c>
      <c r="AY2014" s="271" t="s">
        <v>203</v>
      </c>
    </row>
    <row r="2015" spans="1:65" s="2" customFormat="1" ht="33" customHeight="1">
      <c r="A2015" s="35"/>
      <c r="B2015" s="36"/>
      <c r="C2015" s="209" t="s">
        <v>6972</v>
      </c>
      <c r="D2015" s="209" t="s">
        <v>205</v>
      </c>
      <c r="E2015" s="210" t="s">
        <v>7402</v>
      </c>
      <c r="F2015" s="211" t="s">
        <v>6810</v>
      </c>
      <c r="G2015" s="212" t="s">
        <v>828</v>
      </c>
      <c r="H2015" s="213">
        <v>1.5</v>
      </c>
      <c r="I2015" s="214"/>
      <c r="J2015" s="215">
        <f>ROUND(I2015*H2015,2)</f>
        <v>0</v>
      </c>
      <c r="K2015" s="211" t="s">
        <v>1</v>
      </c>
      <c r="L2015" s="40"/>
      <c r="M2015" s="216" t="s">
        <v>1</v>
      </c>
      <c r="N2015" s="217" t="s">
        <v>40</v>
      </c>
      <c r="O2015" s="72"/>
      <c r="P2015" s="218">
        <f>O2015*H2015</f>
        <v>0</v>
      </c>
      <c r="Q2015" s="218">
        <v>0</v>
      </c>
      <c r="R2015" s="218">
        <f>Q2015*H2015</f>
        <v>0</v>
      </c>
      <c r="S2015" s="218">
        <v>0</v>
      </c>
      <c r="T2015" s="219">
        <f>S2015*H2015</f>
        <v>0</v>
      </c>
      <c r="U2015" s="35"/>
      <c r="V2015" s="35"/>
      <c r="W2015" s="35"/>
      <c r="X2015" s="35"/>
      <c r="Y2015" s="35"/>
      <c r="Z2015" s="35"/>
      <c r="AA2015" s="35"/>
      <c r="AB2015" s="35"/>
      <c r="AC2015" s="35"/>
      <c r="AD2015" s="35"/>
      <c r="AE2015" s="35"/>
      <c r="AR2015" s="220" t="s">
        <v>209</v>
      </c>
      <c r="AT2015" s="220" t="s">
        <v>205</v>
      </c>
      <c r="AU2015" s="220" t="s">
        <v>82</v>
      </c>
      <c r="AY2015" s="18" t="s">
        <v>203</v>
      </c>
      <c r="BE2015" s="221">
        <f>IF(N2015="základní",J2015,0)</f>
        <v>0</v>
      </c>
      <c r="BF2015" s="221">
        <f>IF(N2015="snížená",J2015,0)</f>
        <v>0</v>
      </c>
      <c r="BG2015" s="221">
        <f>IF(N2015="zákl. přenesená",J2015,0)</f>
        <v>0</v>
      </c>
      <c r="BH2015" s="221">
        <f>IF(N2015="sníž. přenesená",J2015,0)</f>
        <v>0</v>
      </c>
      <c r="BI2015" s="221">
        <f>IF(N2015="nulová",J2015,0)</f>
        <v>0</v>
      </c>
      <c r="BJ2015" s="18" t="s">
        <v>82</v>
      </c>
      <c r="BK2015" s="221">
        <f>ROUND(I2015*H2015,2)</f>
        <v>0</v>
      </c>
      <c r="BL2015" s="18" t="s">
        <v>209</v>
      </c>
      <c r="BM2015" s="220" t="s">
        <v>7403</v>
      </c>
    </row>
    <row r="2016" spans="1:65" s="13" customFormat="1" ht="33.75">
      <c r="B2016" s="222"/>
      <c r="C2016" s="223"/>
      <c r="D2016" s="224" t="s">
        <v>211</v>
      </c>
      <c r="E2016" s="225" t="s">
        <v>1</v>
      </c>
      <c r="F2016" s="226" t="s">
        <v>7401</v>
      </c>
      <c r="G2016" s="223"/>
      <c r="H2016" s="225" t="s">
        <v>1</v>
      </c>
      <c r="I2016" s="227"/>
      <c r="J2016" s="223"/>
      <c r="K2016" s="223"/>
      <c r="L2016" s="228"/>
      <c r="M2016" s="229"/>
      <c r="N2016" s="230"/>
      <c r="O2016" s="230"/>
      <c r="P2016" s="230"/>
      <c r="Q2016" s="230"/>
      <c r="R2016" s="230"/>
      <c r="S2016" s="230"/>
      <c r="T2016" s="231"/>
      <c r="AT2016" s="232" t="s">
        <v>211</v>
      </c>
      <c r="AU2016" s="232" t="s">
        <v>82</v>
      </c>
      <c r="AV2016" s="13" t="s">
        <v>82</v>
      </c>
      <c r="AW2016" s="13" t="s">
        <v>31</v>
      </c>
      <c r="AX2016" s="13" t="s">
        <v>75</v>
      </c>
      <c r="AY2016" s="232" t="s">
        <v>203</v>
      </c>
    </row>
    <row r="2017" spans="1:65" s="14" customFormat="1" ht="11.25">
      <c r="B2017" s="233"/>
      <c r="C2017" s="234"/>
      <c r="D2017" s="224" t="s">
        <v>211</v>
      </c>
      <c r="E2017" s="235" t="s">
        <v>1</v>
      </c>
      <c r="F2017" s="236" t="s">
        <v>2259</v>
      </c>
      <c r="G2017" s="234"/>
      <c r="H2017" s="237">
        <v>1.5</v>
      </c>
      <c r="I2017" s="238"/>
      <c r="J2017" s="234"/>
      <c r="K2017" s="234"/>
      <c r="L2017" s="239"/>
      <c r="M2017" s="240"/>
      <c r="N2017" s="241"/>
      <c r="O2017" s="241"/>
      <c r="P2017" s="241"/>
      <c r="Q2017" s="241"/>
      <c r="R2017" s="241"/>
      <c r="S2017" s="241"/>
      <c r="T2017" s="242"/>
      <c r="AT2017" s="243" t="s">
        <v>211</v>
      </c>
      <c r="AU2017" s="243" t="s">
        <v>82</v>
      </c>
      <c r="AV2017" s="14" t="s">
        <v>84</v>
      </c>
      <c r="AW2017" s="14" t="s">
        <v>31</v>
      </c>
      <c r="AX2017" s="14" t="s">
        <v>75</v>
      </c>
      <c r="AY2017" s="243" t="s">
        <v>203</v>
      </c>
    </row>
    <row r="2018" spans="1:65" s="15" customFormat="1" ht="11.25">
      <c r="B2018" s="261"/>
      <c r="C2018" s="262"/>
      <c r="D2018" s="224" t="s">
        <v>211</v>
      </c>
      <c r="E2018" s="263" t="s">
        <v>1</v>
      </c>
      <c r="F2018" s="264" t="s">
        <v>5614</v>
      </c>
      <c r="G2018" s="262"/>
      <c r="H2018" s="265">
        <v>1.5</v>
      </c>
      <c r="I2018" s="266"/>
      <c r="J2018" s="262"/>
      <c r="K2018" s="262"/>
      <c r="L2018" s="267"/>
      <c r="M2018" s="268"/>
      <c r="N2018" s="269"/>
      <c r="O2018" s="269"/>
      <c r="P2018" s="269"/>
      <c r="Q2018" s="269"/>
      <c r="R2018" s="269"/>
      <c r="S2018" s="269"/>
      <c r="T2018" s="270"/>
      <c r="AT2018" s="271" t="s">
        <v>211</v>
      </c>
      <c r="AU2018" s="271" t="s">
        <v>82</v>
      </c>
      <c r="AV2018" s="15" t="s">
        <v>209</v>
      </c>
      <c r="AW2018" s="15" t="s">
        <v>31</v>
      </c>
      <c r="AX2018" s="15" t="s">
        <v>82</v>
      </c>
      <c r="AY2018" s="271" t="s">
        <v>203</v>
      </c>
    </row>
    <row r="2019" spans="1:65" s="2" customFormat="1" ht="33" customHeight="1">
      <c r="A2019" s="35"/>
      <c r="B2019" s="36"/>
      <c r="C2019" s="209" t="s">
        <v>7404</v>
      </c>
      <c r="D2019" s="209" t="s">
        <v>205</v>
      </c>
      <c r="E2019" s="210" t="s">
        <v>7405</v>
      </c>
      <c r="F2019" s="211" t="s">
        <v>6826</v>
      </c>
      <c r="G2019" s="212" t="s">
        <v>240</v>
      </c>
      <c r="H2019" s="213">
        <v>2</v>
      </c>
      <c r="I2019" s="214"/>
      <c r="J2019" s="215">
        <f>ROUND(I2019*H2019,2)</f>
        <v>0</v>
      </c>
      <c r="K2019" s="211" t="s">
        <v>1</v>
      </c>
      <c r="L2019" s="40"/>
      <c r="M2019" s="216" t="s">
        <v>1</v>
      </c>
      <c r="N2019" s="217" t="s">
        <v>40</v>
      </c>
      <c r="O2019" s="72"/>
      <c r="P2019" s="218">
        <f>O2019*H2019</f>
        <v>0</v>
      </c>
      <c r="Q2019" s="218">
        <v>0</v>
      </c>
      <c r="R2019" s="218">
        <f>Q2019*H2019</f>
        <v>0</v>
      </c>
      <c r="S2019" s="218">
        <v>0</v>
      </c>
      <c r="T2019" s="219">
        <f>S2019*H2019</f>
        <v>0</v>
      </c>
      <c r="U2019" s="35"/>
      <c r="V2019" s="35"/>
      <c r="W2019" s="35"/>
      <c r="X2019" s="35"/>
      <c r="Y2019" s="35"/>
      <c r="Z2019" s="35"/>
      <c r="AA2019" s="35"/>
      <c r="AB2019" s="35"/>
      <c r="AC2019" s="35"/>
      <c r="AD2019" s="35"/>
      <c r="AE2019" s="35"/>
      <c r="AR2019" s="220" t="s">
        <v>209</v>
      </c>
      <c r="AT2019" s="220" t="s">
        <v>205</v>
      </c>
      <c r="AU2019" s="220" t="s">
        <v>82</v>
      </c>
      <c r="AY2019" s="18" t="s">
        <v>203</v>
      </c>
      <c r="BE2019" s="221">
        <f>IF(N2019="základní",J2019,0)</f>
        <v>0</v>
      </c>
      <c r="BF2019" s="221">
        <f>IF(N2019="snížená",J2019,0)</f>
        <v>0</v>
      </c>
      <c r="BG2019" s="221">
        <f>IF(N2019="zákl. přenesená",J2019,0)</f>
        <v>0</v>
      </c>
      <c r="BH2019" s="221">
        <f>IF(N2019="sníž. přenesená",J2019,0)</f>
        <v>0</v>
      </c>
      <c r="BI2019" s="221">
        <f>IF(N2019="nulová",J2019,0)</f>
        <v>0</v>
      </c>
      <c r="BJ2019" s="18" t="s">
        <v>82</v>
      </c>
      <c r="BK2019" s="221">
        <f>ROUND(I2019*H2019,2)</f>
        <v>0</v>
      </c>
      <c r="BL2019" s="18" t="s">
        <v>209</v>
      </c>
      <c r="BM2019" s="220" t="s">
        <v>7406</v>
      </c>
    </row>
    <row r="2020" spans="1:65" s="13" customFormat="1" ht="33.75">
      <c r="B2020" s="222"/>
      <c r="C2020" s="223"/>
      <c r="D2020" s="224" t="s">
        <v>211</v>
      </c>
      <c r="E2020" s="225" t="s">
        <v>1</v>
      </c>
      <c r="F2020" s="226" t="s">
        <v>7407</v>
      </c>
      <c r="G2020" s="223"/>
      <c r="H2020" s="225" t="s">
        <v>1</v>
      </c>
      <c r="I2020" s="227"/>
      <c r="J2020" s="223"/>
      <c r="K2020" s="223"/>
      <c r="L2020" s="228"/>
      <c r="M2020" s="229"/>
      <c r="N2020" s="230"/>
      <c r="O2020" s="230"/>
      <c r="P2020" s="230"/>
      <c r="Q2020" s="230"/>
      <c r="R2020" s="230"/>
      <c r="S2020" s="230"/>
      <c r="T2020" s="231"/>
      <c r="AT2020" s="232" t="s">
        <v>211</v>
      </c>
      <c r="AU2020" s="232" t="s">
        <v>82</v>
      </c>
      <c r="AV2020" s="13" t="s">
        <v>82</v>
      </c>
      <c r="AW2020" s="13" t="s">
        <v>31</v>
      </c>
      <c r="AX2020" s="13" t="s">
        <v>75</v>
      </c>
      <c r="AY2020" s="232" t="s">
        <v>203</v>
      </c>
    </row>
    <row r="2021" spans="1:65" s="14" customFormat="1" ht="11.25">
      <c r="B2021" s="233"/>
      <c r="C2021" s="234"/>
      <c r="D2021" s="224" t="s">
        <v>211</v>
      </c>
      <c r="E2021" s="235" t="s">
        <v>1</v>
      </c>
      <c r="F2021" s="236" t="s">
        <v>84</v>
      </c>
      <c r="G2021" s="234"/>
      <c r="H2021" s="237">
        <v>2</v>
      </c>
      <c r="I2021" s="238"/>
      <c r="J2021" s="234"/>
      <c r="K2021" s="234"/>
      <c r="L2021" s="239"/>
      <c r="M2021" s="240"/>
      <c r="N2021" s="241"/>
      <c r="O2021" s="241"/>
      <c r="P2021" s="241"/>
      <c r="Q2021" s="241"/>
      <c r="R2021" s="241"/>
      <c r="S2021" s="241"/>
      <c r="T2021" s="242"/>
      <c r="AT2021" s="243" t="s">
        <v>211</v>
      </c>
      <c r="AU2021" s="243" t="s">
        <v>82</v>
      </c>
      <c r="AV2021" s="14" t="s">
        <v>84</v>
      </c>
      <c r="AW2021" s="14" t="s">
        <v>31</v>
      </c>
      <c r="AX2021" s="14" t="s">
        <v>75</v>
      </c>
      <c r="AY2021" s="243" t="s">
        <v>203</v>
      </c>
    </row>
    <row r="2022" spans="1:65" s="15" customFormat="1" ht="11.25">
      <c r="B2022" s="261"/>
      <c r="C2022" s="262"/>
      <c r="D2022" s="224" t="s">
        <v>211</v>
      </c>
      <c r="E2022" s="263" t="s">
        <v>1</v>
      </c>
      <c r="F2022" s="264" t="s">
        <v>5614</v>
      </c>
      <c r="G2022" s="262"/>
      <c r="H2022" s="265">
        <v>2</v>
      </c>
      <c r="I2022" s="266"/>
      <c r="J2022" s="262"/>
      <c r="K2022" s="262"/>
      <c r="L2022" s="267"/>
      <c r="M2022" s="268"/>
      <c r="N2022" s="269"/>
      <c r="O2022" s="269"/>
      <c r="P2022" s="269"/>
      <c r="Q2022" s="269"/>
      <c r="R2022" s="269"/>
      <c r="S2022" s="269"/>
      <c r="T2022" s="270"/>
      <c r="AT2022" s="271" t="s">
        <v>211</v>
      </c>
      <c r="AU2022" s="271" t="s">
        <v>82</v>
      </c>
      <c r="AV2022" s="15" t="s">
        <v>209</v>
      </c>
      <c r="AW2022" s="15" t="s">
        <v>31</v>
      </c>
      <c r="AX2022" s="15" t="s">
        <v>82</v>
      </c>
      <c r="AY2022" s="271" t="s">
        <v>203</v>
      </c>
    </row>
    <row r="2023" spans="1:65" s="2" customFormat="1" ht="44.25" customHeight="1">
      <c r="A2023" s="35"/>
      <c r="B2023" s="36"/>
      <c r="C2023" s="209" t="s">
        <v>6974</v>
      </c>
      <c r="D2023" s="209" t="s">
        <v>205</v>
      </c>
      <c r="E2023" s="210" t="s">
        <v>7408</v>
      </c>
      <c r="F2023" s="211" t="s">
        <v>7409</v>
      </c>
      <c r="G2023" s="212" t="s">
        <v>6098</v>
      </c>
      <c r="H2023" s="213">
        <v>2</v>
      </c>
      <c r="I2023" s="214"/>
      <c r="J2023" s="215">
        <f>ROUND(I2023*H2023,2)</f>
        <v>0</v>
      </c>
      <c r="K2023" s="211" t="s">
        <v>1</v>
      </c>
      <c r="L2023" s="40"/>
      <c r="M2023" s="216" t="s">
        <v>1</v>
      </c>
      <c r="N2023" s="217" t="s">
        <v>40</v>
      </c>
      <c r="O2023" s="72"/>
      <c r="P2023" s="218">
        <f>O2023*H2023</f>
        <v>0</v>
      </c>
      <c r="Q2023" s="218">
        <v>0</v>
      </c>
      <c r="R2023" s="218">
        <f>Q2023*H2023</f>
        <v>0</v>
      </c>
      <c r="S2023" s="218">
        <v>0</v>
      </c>
      <c r="T2023" s="219">
        <f>S2023*H2023</f>
        <v>0</v>
      </c>
      <c r="U2023" s="35"/>
      <c r="V2023" s="35"/>
      <c r="W2023" s="35"/>
      <c r="X2023" s="35"/>
      <c r="Y2023" s="35"/>
      <c r="Z2023" s="35"/>
      <c r="AA2023" s="35"/>
      <c r="AB2023" s="35"/>
      <c r="AC2023" s="35"/>
      <c r="AD2023" s="35"/>
      <c r="AE2023" s="35"/>
      <c r="AR2023" s="220" t="s">
        <v>209</v>
      </c>
      <c r="AT2023" s="220" t="s">
        <v>205</v>
      </c>
      <c r="AU2023" s="220" t="s">
        <v>82</v>
      </c>
      <c r="AY2023" s="18" t="s">
        <v>203</v>
      </c>
      <c r="BE2023" s="221">
        <f>IF(N2023="základní",J2023,0)</f>
        <v>0</v>
      </c>
      <c r="BF2023" s="221">
        <f>IF(N2023="snížená",J2023,0)</f>
        <v>0</v>
      </c>
      <c r="BG2023" s="221">
        <f>IF(N2023="zákl. přenesená",J2023,0)</f>
        <v>0</v>
      </c>
      <c r="BH2023" s="221">
        <f>IF(N2023="sníž. přenesená",J2023,0)</f>
        <v>0</v>
      </c>
      <c r="BI2023" s="221">
        <f>IF(N2023="nulová",J2023,0)</f>
        <v>0</v>
      </c>
      <c r="BJ2023" s="18" t="s">
        <v>82</v>
      </c>
      <c r="BK2023" s="221">
        <f>ROUND(I2023*H2023,2)</f>
        <v>0</v>
      </c>
      <c r="BL2023" s="18" t="s">
        <v>209</v>
      </c>
      <c r="BM2023" s="220" t="s">
        <v>7410</v>
      </c>
    </row>
    <row r="2024" spans="1:65" s="2" customFormat="1" ht="16.5" customHeight="1">
      <c r="A2024" s="35"/>
      <c r="B2024" s="36"/>
      <c r="C2024" s="209" t="s">
        <v>7411</v>
      </c>
      <c r="D2024" s="209" t="s">
        <v>205</v>
      </c>
      <c r="E2024" s="210" t="s">
        <v>7412</v>
      </c>
      <c r="F2024" s="211" t="s">
        <v>6842</v>
      </c>
      <c r="G2024" s="212" t="s">
        <v>409</v>
      </c>
      <c r="H2024" s="213">
        <v>0.02</v>
      </c>
      <c r="I2024" s="214"/>
      <c r="J2024" s="215">
        <f>ROUND(I2024*H2024,2)</f>
        <v>0</v>
      </c>
      <c r="K2024" s="211" t="s">
        <v>1</v>
      </c>
      <c r="L2024" s="40"/>
      <c r="M2024" s="216" t="s">
        <v>1</v>
      </c>
      <c r="N2024" s="217" t="s">
        <v>40</v>
      </c>
      <c r="O2024" s="72"/>
      <c r="P2024" s="218">
        <f>O2024*H2024</f>
        <v>0</v>
      </c>
      <c r="Q2024" s="218">
        <v>0</v>
      </c>
      <c r="R2024" s="218">
        <f>Q2024*H2024</f>
        <v>0</v>
      </c>
      <c r="S2024" s="218">
        <v>0</v>
      </c>
      <c r="T2024" s="219">
        <f>S2024*H2024</f>
        <v>0</v>
      </c>
      <c r="U2024" s="35"/>
      <c r="V2024" s="35"/>
      <c r="W2024" s="35"/>
      <c r="X2024" s="35"/>
      <c r="Y2024" s="35"/>
      <c r="Z2024" s="35"/>
      <c r="AA2024" s="35"/>
      <c r="AB2024" s="35"/>
      <c r="AC2024" s="35"/>
      <c r="AD2024" s="35"/>
      <c r="AE2024" s="35"/>
      <c r="AR2024" s="220" t="s">
        <v>209</v>
      </c>
      <c r="AT2024" s="220" t="s">
        <v>205</v>
      </c>
      <c r="AU2024" s="220" t="s">
        <v>82</v>
      </c>
      <c r="AY2024" s="18" t="s">
        <v>203</v>
      </c>
      <c r="BE2024" s="221">
        <f>IF(N2024="základní",J2024,0)</f>
        <v>0</v>
      </c>
      <c r="BF2024" s="221">
        <f>IF(N2024="snížená",J2024,0)</f>
        <v>0</v>
      </c>
      <c r="BG2024" s="221">
        <f>IF(N2024="zákl. přenesená",J2024,0)</f>
        <v>0</v>
      </c>
      <c r="BH2024" s="221">
        <f>IF(N2024="sníž. přenesená",J2024,0)</f>
        <v>0</v>
      </c>
      <c r="BI2024" s="221">
        <f>IF(N2024="nulová",J2024,0)</f>
        <v>0</v>
      </c>
      <c r="BJ2024" s="18" t="s">
        <v>82</v>
      </c>
      <c r="BK2024" s="221">
        <f>ROUND(I2024*H2024,2)</f>
        <v>0</v>
      </c>
      <c r="BL2024" s="18" t="s">
        <v>209</v>
      </c>
      <c r="BM2024" s="220" t="s">
        <v>7413</v>
      </c>
    </row>
    <row r="2025" spans="1:65" s="12" customFormat="1" ht="25.9" customHeight="1">
      <c r="B2025" s="193"/>
      <c r="C2025" s="194"/>
      <c r="D2025" s="195" t="s">
        <v>74</v>
      </c>
      <c r="E2025" s="196" t="s">
        <v>7414</v>
      </c>
      <c r="F2025" s="196" t="s">
        <v>7415</v>
      </c>
      <c r="G2025" s="194"/>
      <c r="H2025" s="194"/>
      <c r="I2025" s="197"/>
      <c r="J2025" s="198">
        <f>BK2025</f>
        <v>0</v>
      </c>
      <c r="K2025" s="194"/>
      <c r="L2025" s="199"/>
      <c r="M2025" s="200"/>
      <c r="N2025" s="201"/>
      <c r="O2025" s="201"/>
      <c r="P2025" s="202">
        <f>SUM(P2026:P2039)</f>
        <v>0</v>
      </c>
      <c r="Q2025" s="201"/>
      <c r="R2025" s="202">
        <f>SUM(R2026:R2039)</f>
        <v>0</v>
      </c>
      <c r="S2025" s="201"/>
      <c r="T2025" s="203">
        <f>SUM(T2026:T2039)</f>
        <v>0</v>
      </c>
      <c r="AR2025" s="204" t="s">
        <v>82</v>
      </c>
      <c r="AT2025" s="205" t="s">
        <v>74</v>
      </c>
      <c r="AU2025" s="205" t="s">
        <v>75</v>
      </c>
      <c r="AY2025" s="204" t="s">
        <v>203</v>
      </c>
      <c r="BK2025" s="206">
        <f>SUM(BK2026:BK2039)</f>
        <v>0</v>
      </c>
    </row>
    <row r="2026" spans="1:65" s="2" customFormat="1" ht="44.25" customHeight="1">
      <c r="A2026" s="35"/>
      <c r="B2026" s="36"/>
      <c r="C2026" s="209" t="s">
        <v>6976</v>
      </c>
      <c r="D2026" s="209" t="s">
        <v>205</v>
      </c>
      <c r="E2026" s="210" t="s">
        <v>7416</v>
      </c>
      <c r="F2026" s="211" t="s">
        <v>7394</v>
      </c>
      <c r="G2026" s="212" t="s">
        <v>208</v>
      </c>
      <c r="H2026" s="213">
        <v>2</v>
      </c>
      <c r="I2026" s="214"/>
      <c r="J2026" s="215">
        <f>ROUND(I2026*H2026,2)</f>
        <v>0</v>
      </c>
      <c r="K2026" s="211" t="s">
        <v>1</v>
      </c>
      <c r="L2026" s="40"/>
      <c r="M2026" s="216" t="s">
        <v>1</v>
      </c>
      <c r="N2026" s="217" t="s">
        <v>40</v>
      </c>
      <c r="O2026" s="72"/>
      <c r="P2026" s="218">
        <f>O2026*H2026</f>
        <v>0</v>
      </c>
      <c r="Q2026" s="218">
        <v>0</v>
      </c>
      <c r="R2026" s="218">
        <f>Q2026*H2026</f>
        <v>0</v>
      </c>
      <c r="S2026" s="218">
        <v>0</v>
      </c>
      <c r="T2026" s="219">
        <f>S2026*H2026</f>
        <v>0</v>
      </c>
      <c r="U2026" s="35"/>
      <c r="V2026" s="35"/>
      <c r="W2026" s="35"/>
      <c r="X2026" s="35"/>
      <c r="Y2026" s="35"/>
      <c r="Z2026" s="35"/>
      <c r="AA2026" s="35"/>
      <c r="AB2026" s="35"/>
      <c r="AC2026" s="35"/>
      <c r="AD2026" s="35"/>
      <c r="AE2026" s="35"/>
      <c r="AR2026" s="220" t="s">
        <v>209</v>
      </c>
      <c r="AT2026" s="220" t="s">
        <v>205</v>
      </c>
      <c r="AU2026" s="220" t="s">
        <v>82</v>
      </c>
      <c r="AY2026" s="18" t="s">
        <v>203</v>
      </c>
      <c r="BE2026" s="221">
        <f>IF(N2026="základní",J2026,0)</f>
        <v>0</v>
      </c>
      <c r="BF2026" s="221">
        <f>IF(N2026="snížená",J2026,0)</f>
        <v>0</v>
      </c>
      <c r="BG2026" s="221">
        <f>IF(N2026="zákl. přenesená",J2026,0)</f>
        <v>0</v>
      </c>
      <c r="BH2026" s="221">
        <f>IF(N2026="sníž. přenesená",J2026,0)</f>
        <v>0</v>
      </c>
      <c r="BI2026" s="221">
        <f>IF(N2026="nulová",J2026,0)</f>
        <v>0</v>
      </c>
      <c r="BJ2026" s="18" t="s">
        <v>82</v>
      </c>
      <c r="BK2026" s="221">
        <f>ROUND(I2026*H2026,2)</f>
        <v>0</v>
      </c>
      <c r="BL2026" s="18" t="s">
        <v>209</v>
      </c>
      <c r="BM2026" s="220" t="s">
        <v>7417</v>
      </c>
    </row>
    <row r="2027" spans="1:65" s="13" customFormat="1" ht="11.25">
      <c r="B2027" s="222"/>
      <c r="C2027" s="223"/>
      <c r="D2027" s="224" t="s">
        <v>211</v>
      </c>
      <c r="E2027" s="225" t="s">
        <v>1</v>
      </c>
      <c r="F2027" s="226" t="s">
        <v>7418</v>
      </c>
      <c r="G2027" s="223"/>
      <c r="H2027" s="225" t="s">
        <v>1</v>
      </c>
      <c r="I2027" s="227"/>
      <c r="J2027" s="223"/>
      <c r="K2027" s="223"/>
      <c r="L2027" s="228"/>
      <c r="M2027" s="229"/>
      <c r="N2027" s="230"/>
      <c r="O2027" s="230"/>
      <c r="P2027" s="230"/>
      <c r="Q2027" s="230"/>
      <c r="R2027" s="230"/>
      <c r="S2027" s="230"/>
      <c r="T2027" s="231"/>
      <c r="AT2027" s="232" t="s">
        <v>211</v>
      </c>
      <c r="AU2027" s="232" t="s">
        <v>82</v>
      </c>
      <c r="AV2027" s="13" t="s">
        <v>82</v>
      </c>
      <c r="AW2027" s="13" t="s">
        <v>31</v>
      </c>
      <c r="AX2027" s="13" t="s">
        <v>75</v>
      </c>
      <c r="AY2027" s="232" t="s">
        <v>203</v>
      </c>
    </row>
    <row r="2028" spans="1:65" s="14" customFormat="1" ht="11.25">
      <c r="B2028" s="233"/>
      <c r="C2028" s="234"/>
      <c r="D2028" s="224" t="s">
        <v>211</v>
      </c>
      <c r="E2028" s="235" t="s">
        <v>1</v>
      </c>
      <c r="F2028" s="236" t="s">
        <v>84</v>
      </c>
      <c r="G2028" s="234"/>
      <c r="H2028" s="237">
        <v>2</v>
      </c>
      <c r="I2028" s="238"/>
      <c r="J2028" s="234"/>
      <c r="K2028" s="234"/>
      <c r="L2028" s="239"/>
      <c r="M2028" s="240"/>
      <c r="N2028" s="241"/>
      <c r="O2028" s="241"/>
      <c r="P2028" s="241"/>
      <c r="Q2028" s="241"/>
      <c r="R2028" s="241"/>
      <c r="S2028" s="241"/>
      <c r="T2028" s="242"/>
      <c r="AT2028" s="243" t="s">
        <v>211</v>
      </c>
      <c r="AU2028" s="243" t="s">
        <v>82</v>
      </c>
      <c r="AV2028" s="14" t="s">
        <v>84</v>
      </c>
      <c r="AW2028" s="14" t="s">
        <v>31</v>
      </c>
      <c r="AX2028" s="14" t="s">
        <v>75</v>
      </c>
      <c r="AY2028" s="243" t="s">
        <v>203</v>
      </c>
    </row>
    <row r="2029" spans="1:65" s="15" customFormat="1" ht="11.25">
      <c r="B2029" s="261"/>
      <c r="C2029" s="262"/>
      <c r="D2029" s="224" t="s">
        <v>211</v>
      </c>
      <c r="E2029" s="263" t="s">
        <v>1</v>
      </c>
      <c r="F2029" s="264" t="s">
        <v>5614</v>
      </c>
      <c r="G2029" s="262"/>
      <c r="H2029" s="265">
        <v>2</v>
      </c>
      <c r="I2029" s="266"/>
      <c r="J2029" s="262"/>
      <c r="K2029" s="262"/>
      <c r="L2029" s="267"/>
      <c r="M2029" s="268"/>
      <c r="N2029" s="269"/>
      <c r="O2029" s="269"/>
      <c r="P2029" s="269"/>
      <c r="Q2029" s="269"/>
      <c r="R2029" s="269"/>
      <c r="S2029" s="269"/>
      <c r="T2029" s="270"/>
      <c r="AT2029" s="271" t="s">
        <v>211</v>
      </c>
      <c r="AU2029" s="271" t="s">
        <v>82</v>
      </c>
      <c r="AV2029" s="15" t="s">
        <v>209</v>
      </c>
      <c r="AW2029" s="15" t="s">
        <v>31</v>
      </c>
      <c r="AX2029" s="15" t="s">
        <v>82</v>
      </c>
      <c r="AY2029" s="271" t="s">
        <v>203</v>
      </c>
    </row>
    <row r="2030" spans="1:65" s="2" customFormat="1" ht="44.25" customHeight="1">
      <c r="A2030" s="35"/>
      <c r="B2030" s="36"/>
      <c r="C2030" s="209" t="s">
        <v>7419</v>
      </c>
      <c r="D2030" s="209" t="s">
        <v>205</v>
      </c>
      <c r="E2030" s="210" t="s">
        <v>7420</v>
      </c>
      <c r="F2030" s="211" t="s">
        <v>7394</v>
      </c>
      <c r="G2030" s="212" t="s">
        <v>208</v>
      </c>
      <c r="H2030" s="213">
        <v>2</v>
      </c>
      <c r="I2030" s="214"/>
      <c r="J2030" s="215">
        <f>ROUND(I2030*H2030,2)</f>
        <v>0</v>
      </c>
      <c r="K2030" s="211" t="s">
        <v>1</v>
      </c>
      <c r="L2030" s="40"/>
      <c r="M2030" s="216" t="s">
        <v>1</v>
      </c>
      <c r="N2030" s="217" t="s">
        <v>40</v>
      </c>
      <c r="O2030" s="72"/>
      <c r="P2030" s="218">
        <f>O2030*H2030</f>
        <v>0</v>
      </c>
      <c r="Q2030" s="218">
        <v>0</v>
      </c>
      <c r="R2030" s="218">
        <f>Q2030*H2030</f>
        <v>0</v>
      </c>
      <c r="S2030" s="218">
        <v>0</v>
      </c>
      <c r="T2030" s="219">
        <f>S2030*H2030</f>
        <v>0</v>
      </c>
      <c r="U2030" s="35"/>
      <c r="V2030" s="35"/>
      <c r="W2030" s="35"/>
      <c r="X2030" s="35"/>
      <c r="Y2030" s="35"/>
      <c r="Z2030" s="35"/>
      <c r="AA2030" s="35"/>
      <c r="AB2030" s="35"/>
      <c r="AC2030" s="35"/>
      <c r="AD2030" s="35"/>
      <c r="AE2030" s="35"/>
      <c r="AR2030" s="220" t="s">
        <v>209</v>
      </c>
      <c r="AT2030" s="220" t="s">
        <v>205</v>
      </c>
      <c r="AU2030" s="220" t="s">
        <v>82</v>
      </c>
      <c r="AY2030" s="18" t="s">
        <v>203</v>
      </c>
      <c r="BE2030" s="221">
        <f>IF(N2030="základní",J2030,0)</f>
        <v>0</v>
      </c>
      <c r="BF2030" s="221">
        <f>IF(N2030="snížená",J2030,0)</f>
        <v>0</v>
      </c>
      <c r="BG2030" s="221">
        <f>IF(N2030="zákl. přenesená",J2030,0)</f>
        <v>0</v>
      </c>
      <c r="BH2030" s="221">
        <f>IF(N2030="sníž. přenesená",J2030,0)</f>
        <v>0</v>
      </c>
      <c r="BI2030" s="221">
        <f>IF(N2030="nulová",J2030,0)</f>
        <v>0</v>
      </c>
      <c r="BJ2030" s="18" t="s">
        <v>82</v>
      </c>
      <c r="BK2030" s="221">
        <f>ROUND(I2030*H2030,2)</f>
        <v>0</v>
      </c>
      <c r="BL2030" s="18" t="s">
        <v>209</v>
      </c>
      <c r="BM2030" s="220" t="s">
        <v>7421</v>
      </c>
    </row>
    <row r="2031" spans="1:65" s="13" customFormat="1" ht="11.25">
      <c r="B2031" s="222"/>
      <c r="C2031" s="223"/>
      <c r="D2031" s="224" t="s">
        <v>211</v>
      </c>
      <c r="E2031" s="225" t="s">
        <v>1</v>
      </c>
      <c r="F2031" s="226" t="s">
        <v>6942</v>
      </c>
      <c r="G2031" s="223"/>
      <c r="H2031" s="225" t="s">
        <v>1</v>
      </c>
      <c r="I2031" s="227"/>
      <c r="J2031" s="223"/>
      <c r="K2031" s="223"/>
      <c r="L2031" s="228"/>
      <c r="M2031" s="229"/>
      <c r="N2031" s="230"/>
      <c r="O2031" s="230"/>
      <c r="P2031" s="230"/>
      <c r="Q2031" s="230"/>
      <c r="R2031" s="230"/>
      <c r="S2031" s="230"/>
      <c r="T2031" s="231"/>
      <c r="AT2031" s="232" t="s">
        <v>211</v>
      </c>
      <c r="AU2031" s="232" t="s">
        <v>82</v>
      </c>
      <c r="AV2031" s="13" t="s">
        <v>82</v>
      </c>
      <c r="AW2031" s="13" t="s">
        <v>31</v>
      </c>
      <c r="AX2031" s="13" t="s">
        <v>75</v>
      </c>
      <c r="AY2031" s="232" t="s">
        <v>203</v>
      </c>
    </row>
    <row r="2032" spans="1:65" s="14" customFormat="1" ht="11.25">
      <c r="B2032" s="233"/>
      <c r="C2032" s="234"/>
      <c r="D2032" s="224" t="s">
        <v>211</v>
      </c>
      <c r="E2032" s="235" t="s">
        <v>1</v>
      </c>
      <c r="F2032" s="236" t="s">
        <v>84</v>
      </c>
      <c r="G2032" s="234"/>
      <c r="H2032" s="237">
        <v>2</v>
      </c>
      <c r="I2032" s="238"/>
      <c r="J2032" s="234"/>
      <c r="K2032" s="234"/>
      <c r="L2032" s="239"/>
      <c r="M2032" s="240"/>
      <c r="N2032" s="241"/>
      <c r="O2032" s="241"/>
      <c r="P2032" s="241"/>
      <c r="Q2032" s="241"/>
      <c r="R2032" s="241"/>
      <c r="S2032" s="241"/>
      <c r="T2032" s="242"/>
      <c r="AT2032" s="243" t="s">
        <v>211</v>
      </c>
      <c r="AU2032" s="243" t="s">
        <v>82</v>
      </c>
      <c r="AV2032" s="14" t="s">
        <v>84</v>
      </c>
      <c r="AW2032" s="14" t="s">
        <v>31</v>
      </c>
      <c r="AX2032" s="14" t="s">
        <v>75</v>
      </c>
      <c r="AY2032" s="243" t="s">
        <v>203</v>
      </c>
    </row>
    <row r="2033" spans="1:65" s="15" customFormat="1" ht="11.25">
      <c r="B2033" s="261"/>
      <c r="C2033" s="262"/>
      <c r="D2033" s="224" t="s">
        <v>211</v>
      </c>
      <c r="E2033" s="263" t="s">
        <v>1</v>
      </c>
      <c r="F2033" s="264" t="s">
        <v>5614</v>
      </c>
      <c r="G2033" s="262"/>
      <c r="H2033" s="265">
        <v>2</v>
      </c>
      <c r="I2033" s="266"/>
      <c r="J2033" s="262"/>
      <c r="K2033" s="262"/>
      <c r="L2033" s="267"/>
      <c r="M2033" s="268"/>
      <c r="N2033" s="269"/>
      <c r="O2033" s="269"/>
      <c r="P2033" s="269"/>
      <c r="Q2033" s="269"/>
      <c r="R2033" s="269"/>
      <c r="S2033" s="269"/>
      <c r="T2033" s="270"/>
      <c r="AT2033" s="271" t="s">
        <v>211</v>
      </c>
      <c r="AU2033" s="271" t="s">
        <v>82</v>
      </c>
      <c r="AV2033" s="15" t="s">
        <v>209</v>
      </c>
      <c r="AW2033" s="15" t="s">
        <v>31</v>
      </c>
      <c r="AX2033" s="15" t="s">
        <v>82</v>
      </c>
      <c r="AY2033" s="271" t="s">
        <v>203</v>
      </c>
    </row>
    <row r="2034" spans="1:65" s="2" customFormat="1" ht="16.5" customHeight="1">
      <c r="A2034" s="35"/>
      <c r="B2034" s="36"/>
      <c r="C2034" s="209" t="s">
        <v>6978</v>
      </c>
      <c r="D2034" s="209" t="s">
        <v>205</v>
      </c>
      <c r="E2034" s="210" t="s">
        <v>7422</v>
      </c>
      <c r="F2034" s="211" t="s">
        <v>6792</v>
      </c>
      <c r="G2034" s="212" t="s">
        <v>828</v>
      </c>
      <c r="H2034" s="213">
        <v>6</v>
      </c>
      <c r="I2034" s="214"/>
      <c r="J2034" s="215">
        <f>ROUND(I2034*H2034,2)</f>
        <v>0</v>
      </c>
      <c r="K2034" s="211" t="s">
        <v>1</v>
      </c>
      <c r="L2034" s="40"/>
      <c r="M2034" s="216" t="s">
        <v>1</v>
      </c>
      <c r="N2034" s="217" t="s">
        <v>40</v>
      </c>
      <c r="O2034" s="72"/>
      <c r="P2034" s="218">
        <f>O2034*H2034</f>
        <v>0</v>
      </c>
      <c r="Q2034" s="218">
        <v>0</v>
      </c>
      <c r="R2034" s="218">
        <f>Q2034*H2034</f>
        <v>0</v>
      </c>
      <c r="S2034" s="218">
        <v>0</v>
      </c>
      <c r="T2034" s="219">
        <f>S2034*H2034</f>
        <v>0</v>
      </c>
      <c r="U2034" s="35"/>
      <c r="V2034" s="35"/>
      <c r="W2034" s="35"/>
      <c r="X2034" s="35"/>
      <c r="Y2034" s="35"/>
      <c r="Z2034" s="35"/>
      <c r="AA2034" s="35"/>
      <c r="AB2034" s="35"/>
      <c r="AC2034" s="35"/>
      <c r="AD2034" s="35"/>
      <c r="AE2034" s="35"/>
      <c r="AR2034" s="220" t="s">
        <v>209</v>
      </c>
      <c r="AT2034" s="220" t="s">
        <v>205</v>
      </c>
      <c r="AU2034" s="220" t="s">
        <v>82</v>
      </c>
      <c r="AY2034" s="18" t="s">
        <v>203</v>
      </c>
      <c r="BE2034" s="221">
        <f>IF(N2034="základní",J2034,0)</f>
        <v>0</v>
      </c>
      <c r="BF2034" s="221">
        <f>IF(N2034="snížená",J2034,0)</f>
        <v>0</v>
      </c>
      <c r="BG2034" s="221">
        <f>IF(N2034="zákl. přenesená",J2034,0)</f>
        <v>0</v>
      </c>
      <c r="BH2034" s="221">
        <f>IF(N2034="sníž. přenesená",J2034,0)</f>
        <v>0</v>
      </c>
      <c r="BI2034" s="221">
        <f>IF(N2034="nulová",J2034,0)</f>
        <v>0</v>
      </c>
      <c r="BJ2034" s="18" t="s">
        <v>82</v>
      </c>
      <c r="BK2034" s="221">
        <f>ROUND(I2034*H2034,2)</f>
        <v>0</v>
      </c>
      <c r="BL2034" s="18" t="s">
        <v>209</v>
      </c>
      <c r="BM2034" s="220" t="s">
        <v>7423</v>
      </c>
    </row>
    <row r="2035" spans="1:65" s="13" customFormat="1" ht="22.5">
      <c r="B2035" s="222"/>
      <c r="C2035" s="223"/>
      <c r="D2035" s="224" t="s">
        <v>211</v>
      </c>
      <c r="E2035" s="225" t="s">
        <v>1</v>
      </c>
      <c r="F2035" s="226" t="s">
        <v>7424</v>
      </c>
      <c r="G2035" s="223"/>
      <c r="H2035" s="225" t="s">
        <v>1</v>
      </c>
      <c r="I2035" s="227"/>
      <c r="J2035" s="223"/>
      <c r="K2035" s="223"/>
      <c r="L2035" s="228"/>
      <c r="M2035" s="229"/>
      <c r="N2035" s="230"/>
      <c r="O2035" s="230"/>
      <c r="P2035" s="230"/>
      <c r="Q2035" s="230"/>
      <c r="R2035" s="230"/>
      <c r="S2035" s="230"/>
      <c r="T2035" s="231"/>
      <c r="AT2035" s="232" t="s">
        <v>211</v>
      </c>
      <c r="AU2035" s="232" t="s">
        <v>82</v>
      </c>
      <c r="AV2035" s="13" t="s">
        <v>82</v>
      </c>
      <c r="AW2035" s="13" t="s">
        <v>31</v>
      </c>
      <c r="AX2035" s="13" t="s">
        <v>75</v>
      </c>
      <c r="AY2035" s="232" t="s">
        <v>203</v>
      </c>
    </row>
    <row r="2036" spans="1:65" s="14" customFormat="1" ht="11.25">
      <c r="B2036" s="233"/>
      <c r="C2036" s="234"/>
      <c r="D2036" s="224" t="s">
        <v>211</v>
      </c>
      <c r="E2036" s="235" t="s">
        <v>1</v>
      </c>
      <c r="F2036" s="236" t="s">
        <v>252</v>
      </c>
      <c r="G2036" s="234"/>
      <c r="H2036" s="237">
        <v>6</v>
      </c>
      <c r="I2036" s="238"/>
      <c r="J2036" s="234"/>
      <c r="K2036" s="234"/>
      <c r="L2036" s="239"/>
      <c r="M2036" s="240"/>
      <c r="N2036" s="241"/>
      <c r="O2036" s="241"/>
      <c r="P2036" s="241"/>
      <c r="Q2036" s="241"/>
      <c r="R2036" s="241"/>
      <c r="S2036" s="241"/>
      <c r="T2036" s="242"/>
      <c r="AT2036" s="243" t="s">
        <v>211</v>
      </c>
      <c r="AU2036" s="243" t="s">
        <v>82</v>
      </c>
      <c r="AV2036" s="14" t="s">
        <v>84</v>
      </c>
      <c r="AW2036" s="14" t="s">
        <v>31</v>
      </c>
      <c r="AX2036" s="14" t="s">
        <v>75</v>
      </c>
      <c r="AY2036" s="243" t="s">
        <v>203</v>
      </c>
    </row>
    <row r="2037" spans="1:65" s="15" customFormat="1" ht="11.25">
      <c r="B2037" s="261"/>
      <c r="C2037" s="262"/>
      <c r="D2037" s="224" t="s">
        <v>211</v>
      </c>
      <c r="E2037" s="263" t="s">
        <v>1</v>
      </c>
      <c r="F2037" s="264" t="s">
        <v>5614</v>
      </c>
      <c r="G2037" s="262"/>
      <c r="H2037" s="265">
        <v>6</v>
      </c>
      <c r="I2037" s="266"/>
      <c r="J2037" s="262"/>
      <c r="K2037" s="262"/>
      <c r="L2037" s="267"/>
      <c r="M2037" s="268"/>
      <c r="N2037" s="269"/>
      <c r="O2037" s="269"/>
      <c r="P2037" s="269"/>
      <c r="Q2037" s="269"/>
      <c r="R2037" s="269"/>
      <c r="S2037" s="269"/>
      <c r="T2037" s="270"/>
      <c r="AT2037" s="271" t="s">
        <v>211</v>
      </c>
      <c r="AU2037" s="271" t="s">
        <v>82</v>
      </c>
      <c r="AV2037" s="15" t="s">
        <v>209</v>
      </c>
      <c r="AW2037" s="15" t="s">
        <v>31</v>
      </c>
      <c r="AX2037" s="15" t="s">
        <v>82</v>
      </c>
      <c r="AY2037" s="271" t="s">
        <v>203</v>
      </c>
    </row>
    <row r="2038" spans="1:65" s="2" customFormat="1" ht="44.25" customHeight="1">
      <c r="A2038" s="35"/>
      <c r="B2038" s="36"/>
      <c r="C2038" s="209" t="s">
        <v>7425</v>
      </c>
      <c r="D2038" s="209" t="s">
        <v>205</v>
      </c>
      <c r="E2038" s="210" t="s">
        <v>7426</v>
      </c>
      <c r="F2038" s="211" t="s">
        <v>7427</v>
      </c>
      <c r="G2038" s="212" t="s">
        <v>6098</v>
      </c>
      <c r="H2038" s="213">
        <v>2</v>
      </c>
      <c r="I2038" s="214"/>
      <c r="J2038" s="215">
        <f>ROUND(I2038*H2038,2)</f>
        <v>0</v>
      </c>
      <c r="K2038" s="211" t="s">
        <v>1</v>
      </c>
      <c r="L2038" s="40"/>
      <c r="M2038" s="216" t="s">
        <v>1</v>
      </c>
      <c r="N2038" s="217" t="s">
        <v>40</v>
      </c>
      <c r="O2038" s="72"/>
      <c r="P2038" s="218">
        <f>O2038*H2038</f>
        <v>0</v>
      </c>
      <c r="Q2038" s="218">
        <v>0</v>
      </c>
      <c r="R2038" s="218">
        <f>Q2038*H2038</f>
        <v>0</v>
      </c>
      <c r="S2038" s="218">
        <v>0</v>
      </c>
      <c r="T2038" s="219">
        <f>S2038*H2038</f>
        <v>0</v>
      </c>
      <c r="U2038" s="35"/>
      <c r="V2038" s="35"/>
      <c r="W2038" s="35"/>
      <c r="X2038" s="35"/>
      <c r="Y2038" s="35"/>
      <c r="Z2038" s="35"/>
      <c r="AA2038" s="35"/>
      <c r="AB2038" s="35"/>
      <c r="AC2038" s="35"/>
      <c r="AD2038" s="35"/>
      <c r="AE2038" s="35"/>
      <c r="AR2038" s="220" t="s">
        <v>209</v>
      </c>
      <c r="AT2038" s="220" t="s">
        <v>205</v>
      </c>
      <c r="AU2038" s="220" t="s">
        <v>82</v>
      </c>
      <c r="AY2038" s="18" t="s">
        <v>203</v>
      </c>
      <c r="BE2038" s="221">
        <f>IF(N2038="základní",J2038,0)</f>
        <v>0</v>
      </c>
      <c r="BF2038" s="221">
        <f>IF(N2038="snížená",J2038,0)</f>
        <v>0</v>
      </c>
      <c r="BG2038" s="221">
        <f>IF(N2038="zákl. přenesená",J2038,0)</f>
        <v>0</v>
      </c>
      <c r="BH2038" s="221">
        <f>IF(N2038="sníž. přenesená",J2038,0)</f>
        <v>0</v>
      </c>
      <c r="BI2038" s="221">
        <f>IF(N2038="nulová",J2038,0)</f>
        <v>0</v>
      </c>
      <c r="BJ2038" s="18" t="s">
        <v>82</v>
      </c>
      <c r="BK2038" s="221">
        <f>ROUND(I2038*H2038,2)</f>
        <v>0</v>
      </c>
      <c r="BL2038" s="18" t="s">
        <v>209</v>
      </c>
      <c r="BM2038" s="220" t="s">
        <v>2997</v>
      </c>
    </row>
    <row r="2039" spans="1:65" s="2" customFormat="1" ht="16.5" customHeight="1">
      <c r="A2039" s="35"/>
      <c r="B2039" s="36"/>
      <c r="C2039" s="209" t="s">
        <v>6980</v>
      </c>
      <c r="D2039" s="209" t="s">
        <v>205</v>
      </c>
      <c r="E2039" s="210" t="s">
        <v>7428</v>
      </c>
      <c r="F2039" s="211" t="s">
        <v>6842</v>
      </c>
      <c r="G2039" s="212" t="s">
        <v>409</v>
      </c>
      <c r="H2039" s="213">
        <v>0.02</v>
      </c>
      <c r="I2039" s="214"/>
      <c r="J2039" s="215">
        <f>ROUND(I2039*H2039,2)</f>
        <v>0</v>
      </c>
      <c r="K2039" s="211" t="s">
        <v>1</v>
      </c>
      <c r="L2039" s="40"/>
      <c r="M2039" s="216" t="s">
        <v>1</v>
      </c>
      <c r="N2039" s="217" t="s">
        <v>40</v>
      </c>
      <c r="O2039" s="72"/>
      <c r="P2039" s="218">
        <f>O2039*H2039</f>
        <v>0</v>
      </c>
      <c r="Q2039" s="218">
        <v>0</v>
      </c>
      <c r="R2039" s="218">
        <f>Q2039*H2039</f>
        <v>0</v>
      </c>
      <c r="S2039" s="218">
        <v>0</v>
      </c>
      <c r="T2039" s="219">
        <f>S2039*H2039</f>
        <v>0</v>
      </c>
      <c r="U2039" s="35"/>
      <c r="V2039" s="35"/>
      <c r="W2039" s="35"/>
      <c r="X2039" s="35"/>
      <c r="Y2039" s="35"/>
      <c r="Z2039" s="35"/>
      <c r="AA2039" s="35"/>
      <c r="AB2039" s="35"/>
      <c r="AC2039" s="35"/>
      <c r="AD2039" s="35"/>
      <c r="AE2039" s="35"/>
      <c r="AR2039" s="220" t="s">
        <v>209</v>
      </c>
      <c r="AT2039" s="220" t="s">
        <v>205</v>
      </c>
      <c r="AU2039" s="220" t="s">
        <v>82</v>
      </c>
      <c r="AY2039" s="18" t="s">
        <v>203</v>
      </c>
      <c r="BE2039" s="221">
        <f>IF(N2039="základní",J2039,0)</f>
        <v>0</v>
      </c>
      <c r="BF2039" s="221">
        <f>IF(N2039="snížená",J2039,0)</f>
        <v>0</v>
      </c>
      <c r="BG2039" s="221">
        <f>IF(N2039="zákl. přenesená",J2039,0)</f>
        <v>0</v>
      </c>
      <c r="BH2039" s="221">
        <f>IF(N2039="sníž. přenesená",J2039,0)</f>
        <v>0</v>
      </c>
      <c r="BI2039" s="221">
        <f>IF(N2039="nulová",J2039,0)</f>
        <v>0</v>
      </c>
      <c r="BJ2039" s="18" t="s">
        <v>82</v>
      </c>
      <c r="BK2039" s="221">
        <f>ROUND(I2039*H2039,2)</f>
        <v>0</v>
      </c>
      <c r="BL2039" s="18" t="s">
        <v>209</v>
      </c>
      <c r="BM2039" s="220" t="s">
        <v>7429</v>
      </c>
    </row>
    <row r="2040" spans="1:65" s="12" customFormat="1" ht="25.9" customHeight="1">
      <c r="B2040" s="193"/>
      <c r="C2040" s="194"/>
      <c r="D2040" s="195" t="s">
        <v>74</v>
      </c>
      <c r="E2040" s="196" t="s">
        <v>7430</v>
      </c>
      <c r="F2040" s="196" t="s">
        <v>7431</v>
      </c>
      <c r="G2040" s="194"/>
      <c r="H2040" s="194"/>
      <c r="I2040" s="197"/>
      <c r="J2040" s="198">
        <f>BK2040</f>
        <v>0</v>
      </c>
      <c r="K2040" s="194"/>
      <c r="L2040" s="199"/>
      <c r="M2040" s="200"/>
      <c r="N2040" s="201"/>
      <c r="O2040" s="201"/>
      <c r="P2040" s="202">
        <f>SUM(P2041:P2096)</f>
        <v>0</v>
      </c>
      <c r="Q2040" s="201"/>
      <c r="R2040" s="202">
        <f>SUM(R2041:R2096)</f>
        <v>0</v>
      </c>
      <c r="S2040" s="201"/>
      <c r="T2040" s="203">
        <f>SUM(T2041:T2096)</f>
        <v>0</v>
      </c>
      <c r="AR2040" s="204" t="s">
        <v>82</v>
      </c>
      <c r="AT2040" s="205" t="s">
        <v>74</v>
      </c>
      <c r="AU2040" s="205" t="s">
        <v>75</v>
      </c>
      <c r="AY2040" s="204" t="s">
        <v>203</v>
      </c>
      <c r="BK2040" s="206">
        <f>SUM(BK2041:BK2096)</f>
        <v>0</v>
      </c>
    </row>
    <row r="2041" spans="1:65" s="2" customFormat="1" ht="33" customHeight="1">
      <c r="A2041" s="35"/>
      <c r="B2041" s="36"/>
      <c r="C2041" s="209" t="s">
        <v>7432</v>
      </c>
      <c r="D2041" s="209" t="s">
        <v>205</v>
      </c>
      <c r="E2041" s="210" t="s">
        <v>7433</v>
      </c>
      <c r="F2041" s="211" t="s">
        <v>7434</v>
      </c>
      <c r="G2041" s="212" t="s">
        <v>208</v>
      </c>
      <c r="H2041" s="213">
        <v>1</v>
      </c>
      <c r="I2041" s="214"/>
      <c r="J2041" s="215">
        <f>ROUND(I2041*H2041,2)</f>
        <v>0</v>
      </c>
      <c r="K2041" s="211" t="s">
        <v>1</v>
      </c>
      <c r="L2041" s="40"/>
      <c r="M2041" s="216" t="s">
        <v>1</v>
      </c>
      <c r="N2041" s="217" t="s">
        <v>40</v>
      </c>
      <c r="O2041" s="72"/>
      <c r="P2041" s="218">
        <f>O2041*H2041</f>
        <v>0</v>
      </c>
      <c r="Q2041" s="218">
        <v>0</v>
      </c>
      <c r="R2041" s="218">
        <f>Q2041*H2041</f>
        <v>0</v>
      </c>
      <c r="S2041" s="218">
        <v>0</v>
      </c>
      <c r="T2041" s="219">
        <f>S2041*H2041</f>
        <v>0</v>
      </c>
      <c r="U2041" s="35"/>
      <c r="V2041" s="35"/>
      <c r="W2041" s="35"/>
      <c r="X2041" s="35"/>
      <c r="Y2041" s="35"/>
      <c r="Z2041" s="35"/>
      <c r="AA2041" s="35"/>
      <c r="AB2041" s="35"/>
      <c r="AC2041" s="35"/>
      <c r="AD2041" s="35"/>
      <c r="AE2041" s="35"/>
      <c r="AR2041" s="220" t="s">
        <v>209</v>
      </c>
      <c r="AT2041" s="220" t="s">
        <v>205</v>
      </c>
      <c r="AU2041" s="220" t="s">
        <v>82</v>
      </c>
      <c r="AY2041" s="18" t="s">
        <v>203</v>
      </c>
      <c r="BE2041" s="221">
        <f>IF(N2041="základní",J2041,0)</f>
        <v>0</v>
      </c>
      <c r="BF2041" s="221">
        <f>IF(N2041="snížená",J2041,0)</f>
        <v>0</v>
      </c>
      <c r="BG2041" s="221">
        <f>IF(N2041="zákl. přenesená",J2041,0)</f>
        <v>0</v>
      </c>
      <c r="BH2041" s="221">
        <f>IF(N2041="sníž. přenesená",J2041,0)</f>
        <v>0</v>
      </c>
      <c r="BI2041" s="221">
        <f>IF(N2041="nulová",J2041,0)</f>
        <v>0</v>
      </c>
      <c r="BJ2041" s="18" t="s">
        <v>82</v>
      </c>
      <c r="BK2041" s="221">
        <f>ROUND(I2041*H2041,2)</f>
        <v>0</v>
      </c>
      <c r="BL2041" s="18" t="s">
        <v>209</v>
      </c>
      <c r="BM2041" s="220" t="s">
        <v>7435</v>
      </c>
    </row>
    <row r="2042" spans="1:65" s="13" customFormat="1" ht="33.75">
      <c r="B2042" s="222"/>
      <c r="C2042" s="223"/>
      <c r="D2042" s="224" t="s">
        <v>211</v>
      </c>
      <c r="E2042" s="225" t="s">
        <v>1</v>
      </c>
      <c r="F2042" s="226" t="s">
        <v>6664</v>
      </c>
      <c r="G2042" s="223"/>
      <c r="H2042" s="225" t="s">
        <v>1</v>
      </c>
      <c r="I2042" s="227"/>
      <c r="J2042" s="223"/>
      <c r="K2042" s="223"/>
      <c r="L2042" s="228"/>
      <c r="M2042" s="229"/>
      <c r="N2042" s="230"/>
      <c r="O2042" s="230"/>
      <c r="P2042" s="230"/>
      <c r="Q2042" s="230"/>
      <c r="R2042" s="230"/>
      <c r="S2042" s="230"/>
      <c r="T2042" s="231"/>
      <c r="AT2042" s="232" t="s">
        <v>211</v>
      </c>
      <c r="AU2042" s="232" t="s">
        <v>82</v>
      </c>
      <c r="AV2042" s="13" t="s">
        <v>82</v>
      </c>
      <c r="AW2042" s="13" t="s">
        <v>31</v>
      </c>
      <c r="AX2042" s="13" t="s">
        <v>75</v>
      </c>
      <c r="AY2042" s="232" t="s">
        <v>203</v>
      </c>
    </row>
    <row r="2043" spans="1:65" s="13" customFormat="1" ht="11.25">
      <c r="B2043" s="222"/>
      <c r="C2043" s="223"/>
      <c r="D2043" s="224" t="s">
        <v>211</v>
      </c>
      <c r="E2043" s="225" t="s">
        <v>1</v>
      </c>
      <c r="F2043" s="226" t="s">
        <v>7436</v>
      </c>
      <c r="G2043" s="223"/>
      <c r="H2043" s="225" t="s">
        <v>1</v>
      </c>
      <c r="I2043" s="227"/>
      <c r="J2043" s="223"/>
      <c r="K2043" s="223"/>
      <c r="L2043" s="228"/>
      <c r="M2043" s="229"/>
      <c r="N2043" s="230"/>
      <c r="O2043" s="230"/>
      <c r="P2043" s="230"/>
      <c r="Q2043" s="230"/>
      <c r="R2043" s="230"/>
      <c r="S2043" s="230"/>
      <c r="T2043" s="231"/>
      <c r="AT2043" s="232" t="s">
        <v>211</v>
      </c>
      <c r="AU2043" s="232" t="s">
        <v>82</v>
      </c>
      <c r="AV2043" s="13" t="s">
        <v>82</v>
      </c>
      <c r="AW2043" s="13" t="s">
        <v>31</v>
      </c>
      <c r="AX2043" s="13" t="s">
        <v>75</v>
      </c>
      <c r="AY2043" s="232" t="s">
        <v>203</v>
      </c>
    </row>
    <row r="2044" spans="1:65" s="13" customFormat="1" ht="11.25">
      <c r="B2044" s="222"/>
      <c r="C2044" s="223"/>
      <c r="D2044" s="224" t="s">
        <v>211</v>
      </c>
      <c r="E2044" s="225" t="s">
        <v>1</v>
      </c>
      <c r="F2044" s="226" t="s">
        <v>7437</v>
      </c>
      <c r="G2044" s="223"/>
      <c r="H2044" s="225" t="s">
        <v>1</v>
      </c>
      <c r="I2044" s="227"/>
      <c r="J2044" s="223"/>
      <c r="K2044" s="223"/>
      <c r="L2044" s="228"/>
      <c r="M2044" s="229"/>
      <c r="N2044" s="230"/>
      <c r="O2044" s="230"/>
      <c r="P2044" s="230"/>
      <c r="Q2044" s="230"/>
      <c r="R2044" s="230"/>
      <c r="S2044" s="230"/>
      <c r="T2044" s="231"/>
      <c r="AT2044" s="232" t="s">
        <v>211</v>
      </c>
      <c r="AU2044" s="232" t="s">
        <v>82</v>
      </c>
      <c r="AV2044" s="13" t="s">
        <v>82</v>
      </c>
      <c r="AW2044" s="13" t="s">
        <v>31</v>
      </c>
      <c r="AX2044" s="13" t="s">
        <v>75</v>
      </c>
      <c r="AY2044" s="232" t="s">
        <v>203</v>
      </c>
    </row>
    <row r="2045" spans="1:65" s="13" customFormat="1" ht="11.25">
      <c r="B2045" s="222"/>
      <c r="C2045" s="223"/>
      <c r="D2045" s="224" t="s">
        <v>211</v>
      </c>
      <c r="E2045" s="225" t="s">
        <v>1</v>
      </c>
      <c r="F2045" s="226" t="s">
        <v>7438</v>
      </c>
      <c r="G2045" s="223"/>
      <c r="H2045" s="225" t="s">
        <v>1</v>
      </c>
      <c r="I2045" s="227"/>
      <c r="J2045" s="223"/>
      <c r="K2045" s="223"/>
      <c r="L2045" s="228"/>
      <c r="M2045" s="229"/>
      <c r="N2045" s="230"/>
      <c r="O2045" s="230"/>
      <c r="P2045" s="230"/>
      <c r="Q2045" s="230"/>
      <c r="R2045" s="230"/>
      <c r="S2045" s="230"/>
      <c r="T2045" s="231"/>
      <c r="AT2045" s="232" t="s">
        <v>211</v>
      </c>
      <c r="AU2045" s="232" t="s">
        <v>82</v>
      </c>
      <c r="AV2045" s="13" t="s">
        <v>82</v>
      </c>
      <c r="AW2045" s="13" t="s">
        <v>31</v>
      </c>
      <c r="AX2045" s="13" t="s">
        <v>75</v>
      </c>
      <c r="AY2045" s="232" t="s">
        <v>203</v>
      </c>
    </row>
    <row r="2046" spans="1:65" s="13" customFormat="1" ht="11.25">
      <c r="B2046" s="222"/>
      <c r="C2046" s="223"/>
      <c r="D2046" s="224" t="s">
        <v>211</v>
      </c>
      <c r="E2046" s="225" t="s">
        <v>1</v>
      </c>
      <c r="F2046" s="226" t="s">
        <v>6698</v>
      </c>
      <c r="G2046" s="223"/>
      <c r="H2046" s="225" t="s">
        <v>1</v>
      </c>
      <c r="I2046" s="227"/>
      <c r="J2046" s="223"/>
      <c r="K2046" s="223"/>
      <c r="L2046" s="228"/>
      <c r="M2046" s="229"/>
      <c r="N2046" s="230"/>
      <c r="O2046" s="230"/>
      <c r="P2046" s="230"/>
      <c r="Q2046" s="230"/>
      <c r="R2046" s="230"/>
      <c r="S2046" s="230"/>
      <c r="T2046" s="231"/>
      <c r="AT2046" s="232" t="s">
        <v>211</v>
      </c>
      <c r="AU2046" s="232" t="s">
        <v>82</v>
      </c>
      <c r="AV2046" s="13" t="s">
        <v>82</v>
      </c>
      <c r="AW2046" s="13" t="s">
        <v>31</v>
      </c>
      <c r="AX2046" s="13" t="s">
        <v>75</v>
      </c>
      <c r="AY2046" s="232" t="s">
        <v>203</v>
      </c>
    </row>
    <row r="2047" spans="1:65" s="14" customFormat="1" ht="11.25">
      <c r="B2047" s="233"/>
      <c r="C2047" s="234"/>
      <c r="D2047" s="224" t="s">
        <v>211</v>
      </c>
      <c r="E2047" s="235" t="s">
        <v>1</v>
      </c>
      <c r="F2047" s="236" t="s">
        <v>82</v>
      </c>
      <c r="G2047" s="234"/>
      <c r="H2047" s="237">
        <v>1</v>
      </c>
      <c r="I2047" s="238"/>
      <c r="J2047" s="234"/>
      <c r="K2047" s="234"/>
      <c r="L2047" s="239"/>
      <c r="M2047" s="240"/>
      <c r="N2047" s="241"/>
      <c r="O2047" s="241"/>
      <c r="P2047" s="241"/>
      <c r="Q2047" s="241"/>
      <c r="R2047" s="241"/>
      <c r="S2047" s="241"/>
      <c r="T2047" s="242"/>
      <c r="AT2047" s="243" t="s">
        <v>211</v>
      </c>
      <c r="AU2047" s="243" t="s">
        <v>82</v>
      </c>
      <c r="AV2047" s="14" t="s">
        <v>84</v>
      </c>
      <c r="AW2047" s="14" t="s">
        <v>31</v>
      </c>
      <c r="AX2047" s="14" t="s">
        <v>75</v>
      </c>
      <c r="AY2047" s="243" t="s">
        <v>203</v>
      </c>
    </row>
    <row r="2048" spans="1:65" s="15" customFormat="1" ht="11.25">
      <c r="B2048" s="261"/>
      <c r="C2048" s="262"/>
      <c r="D2048" s="224" t="s">
        <v>211</v>
      </c>
      <c r="E2048" s="263" t="s">
        <v>1</v>
      </c>
      <c r="F2048" s="264" t="s">
        <v>5614</v>
      </c>
      <c r="G2048" s="262"/>
      <c r="H2048" s="265">
        <v>1</v>
      </c>
      <c r="I2048" s="266"/>
      <c r="J2048" s="262"/>
      <c r="K2048" s="262"/>
      <c r="L2048" s="267"/>
      <c r="M2048" s="268"/>
      <c r="N2048" s="269"/>
      <c r="O2048" s="269"/>
      <c r="P2048" s="269"/>
      <c r="Q2048" s="269"/>
      <c r="R2048" s="269"/>
      <c r="S2048" s="269"/>
      <c r="T2048" s="270"/>
      <c r="AT2048" s="271" t="s">
        <v>211</v>
      </c>
      <c r="AU2048" s="271" t="s">
        <v>82</v>
      </c>
      <c r="AV2048" s="15" t="s">
        <v>209</v>
      </c>
      <c r="AW2048" s="15" t="s">
        <v>31</v>
      </c>
      <c r="AX2048" s="15" t="s">
        <v>82</v>
      </c>
      <c r="AY2048" s="271" t="s">
        <v>203</v>
      </c>
    </row>
    <row r="2049" spans="1:65" s="2" customFormat="1" ht="21.75" customHeight="1">
      <c r="A2049" s="35"/>
      <c r="B2049" s="36"/>
      <c r="C2049" s="209" t="s">
        <v>6982</v>
      </c>
      <c r="D2049" s="209" t="s">
        <v>205</v>
      </c>
      <c r="E2049" s="210" t="s">
        <v>7439</v>
      </c>
      <c r="F2049" s="211" t="s">
        <v>7440</v>
      </c>
      <c r="G2049" s="212" t="s">
        <v>208</v>
      </c>
      <c r="H2049" s="213">
        <v>1</v>
      </c>
      <c r="I2049" s="214"/>
      <c r="J2049" s="215">
        <f>ROUND(I2049*H2049,2)</f>
        <v>0</v>
      </c>
      <c r="K2049" s="211" t="s">
        <v>1</v>
      </c>
      <c r="L2049" s="40"/>
      <c r="M2049" s="216" t="s">
        <v>1</v>
      </c>
      <c r="N2049" s="217" t="s">
        <v>40</v>
      </c>
      <c r="O2049" s="72"/>
      <c r="P2049" s="218">
        <f>O2049*H2049</f>
        <v>0</v>
      </c>
      <c r="Q2049" s="218">
        <v>0</v>
      </c>
      <c r="R2049" s="218">
        <f>Q2049*H2049</f>
        <v>0</v>
      </c>
      <c r="S2049" s="218">
        <v>0</v>
      </c>
      <c r="T2049" s="219">
        <f>S2049*H2049</f>
        <v>0</v>
      </c>
      <c r="U2049" s="35"/>
      <c r="V2049" s="35"/>
      <c r="W2049" s="35"/>
      <c r="X2049" s="35"/>
      <c r="Y2049" s="35"/>
      <c r="Z2049" s="35"/>
      <c r="AA2049" s="35"/>
      <c r="AB2049" s="35"/>
      <c r="AC2049" s="35"/>
      <c r="AD2049" s="35"/>
      <c r="AE2049" s="35"/>
      <c r="AR2049" s="220" t="s">
        <v>209</v>
      </c>
      <c r="AT2049" s="220" t="s">
        <v>205</v>
      </c>
      <c r="AU2049" s="220" t="s">
        <v>82</v>
      </c>
      <c r="AY2049" s="18" t="s">
        <v>203</v>
      </c>
      <c r="BE2049" s="221">
        <f>IF(N2049="základní",J2049,0)</f>
        <v>0</v>
      </c>
      <c r="BF2049" s="221">
        <f>IF(N2049="snížená",J2049,0)</f>
        <v>0</v>
      </c>
      <c r="BG2049" s="221">
        <f>IF(N2049="zákl. přenesená",J2049,0)</f>
        <v>0</v>
      </c>
      <c r="BH2049" s="221">
        <f>IF(N2049="sníž. přenesená",J2049,0)</f>
        <v>0</v>
      </c>
      <c r="BI2049" s="221">
        <f>IF(N2049="nulová",J2049,0)</f>
        <v>0</v>
      </c>
      <c r="BJ2049" s="18" t="s">
        <v>82</v>
      </c>
      <c r="BK2049" s="221">
        <f>ROUND(I2049*H2049,2)</f>
        <v>0</v>
      </c>
      <c r="BL2049" s="18" t="s">
        <v>209</v>
      </c>
      <c r="BM2049" s="220" t="s">
        <v>7441</v>
      </c>
    </row>
    <row r="2050" spans="1:65" s="13" customFormat="1" ht="11.25">
      <c r="B2050" s="222"/>
      <c r="C2050" s="223"/>
      <c r="D2050" s="224" t="s">
        <v>211</v>
      </c>
      <c r="E2050" s="225" t="s">
        <v>1</v>
      </c>
      <c r="F2050" s="226" t="s">
        <v>7436</v>
      </c>
      <c r="G2050" s="223"/>
      <c r="H2050" s="225" t="s">
        <v>1</v>
      </c>
      <c r="I2050" s="227"/>
      <c r="J2050" s="223"/>
      <c r="K2050" s="223"/>
      <c r="L2050" s="228"/>
      <c r="M2050" s="229"/>
      <c r="N2050" s="230"/>
      <c r="O2050" s="230"/>
      <c r="P2050" s="230"/>
      <c r="Q2050" s="230"/>
      <c r="R2050" s="230"/>
      <c r="S2050" s="230"/>
      <c r="T2050" s="231"/>
      <c r="AT2050" s="232" t="s">
        <v>211</v>
      </c>
      <c r="AU2050" s="232" t="s">
        <v>82</v>
      </c>
      <c r="AV2050" s="13" t="s">
        <v>82</v>
      </c>
      <c r="AW2050" s="13" t="s">
        <v>31</v>
      </c>
      <c r="AX2050" s="13" t="s">
        <v>75</v>
      </c>
      <c r="AY2050" s="232" t="s">
        <v>203</v>
      </c>
    </row>
    <row r="2051" spans="1:65" s="13" customFormat="1" ht="11.25">
      <c r="B2051" s="222"/>
      <c r="C2051" s="223"/>
      <c r="D2051" s="224" t="s">
        <v>211</v>
      </c>
      <c r="E2051" s="225" t="s">
        <v>1</v>
      </c>
      <c r="F2051" s="226" t="s">
        <v>7437</v>
      </c>
      <c r="G2051" s="223"/>
      <c r="H2051" s="225" t="s">
        <v>1</v>
      </c>
      <c r="I2051" s="227"/>
      <c r="J2051" s="223"/>
      <c r="K2051" s="223"/>
      <c r="L2051" s="228"/>
      <c r="M2051" s="229"/>
      <c r="N2051" s="230"/>
      <c r="O2051" s="230"/>
      <c r="P2051" s="230"/>
      <c r="Q2051" s="230"/>
      <c r="R2051" s="230"/>
      <c r="S2051" s="230"/>
      <c r="T2051" s="231"/>
      <c r="AT2051" s="232" t="s">
        <v>211</v>
      </c>
      <c r="AU2051" s="232" t="s">
        <v>82</v>
      </c>
      <c r="AV2051" s="13" t="s">
        <v>82</v>
      </c>
      <c r="AW2051" s="13" t="s">
        <v>31</v>
      </c>
      <c r="AX2051" s="13" t="s">
        <v>75</v>
      </c>
      <c r="AY2051" s="232" t="s">
        <v>203</v>
      </c>
    </row>
    <row r="2052" spans="1:65" s="13" customFormat="1" ht="11.25">
      <c r="B2052" s="222"/>
      <c r="C2052" s="223"/>
      <c r="D2052" s="224" t="s">
        <v>211</v>
      </c>
      <c r="E2052" s="225" t="s">
        <v>1</v>
      </c>
      <c r="F2052" s="226" t="s">
        <v>7438</v>
      </c>
      <c r="G2052" s="223"/>
      <c r="H2052" s="225" t="s">
        <v>1</v>
      </c>
      <c r="I2052" s="227"/>
      <c r="J2052" s="223"/>
      <c r="K2052" s="223"/>
      <c r="L2052" s="228"/>
      <c r="M2052" s="229"/>
      <c r="N2052" s="230"/>
      <c r="O2052" s="230"/>
      <c r="P2052" s="230"/>
      <c r="Q2052" s="230"/>
      <c r="R2052" s="230"/>
      <c r="S2052" s="230"/>
      <c r="T2052" s="231"/>
      <c r="AT2052" s="232" t="s">
        <v>211</v>
      </c>
      <c r="AU2052" s="232" t="s">
        <v>82</v>
      </c>
      <c r="AV2052" s="13" t="s">
        <v>82</v>
      </c>
      <c r="AW2052" s="13" t="s">
        <v>31</v>
      </c>
      <c r="AX2052" s="13" t="s">
        <v>75</v>
      </c>
      <c r="AY2052" s="232" t="s">
        <v>203</v>
      </c>
    </row>
    <row r="2053" spans="1:65" s="13" customFormat="1" ht="11.25">
      <c r="B2053" s="222"/>
      <c r="C2053" s="223"/>
      <c r="D2053" s="224" t="s">
        <v>211</v>
      </c>
      <c r="E2053" s="225" t="s">
        <v>1</v>
      </c>
      <c r="F2053" s="226" t="s">
        <v>6698</v>
      </c>
      <c r="G2053" s="223"/>
      <c r="H2053" s="225" t="s">
        <v>1</v>
      </c>
      <c r="I2053" s="227"/>
      <c r="J2053" s="223"/>
      <c r="K2053" s="223"/>
      <c r="L2053" s="228"/>
      <c r="M2053" s="229"/>
      <c r="N2053" s="230"/>
      <c r="O2053" s="230"/>
      <c r="P2053" s="230"/>
      <c r="Q2053" s="230"/>
      <c r="R2053" s="230"/>
      <c r="S2053" s="230"/>
      <c r="T2053" s="231"/>
      <c r="AT2053" s="232" t="s">
        <v>211</v>
      </c>
      <c r="AU2053" s="232" t="s">
        <v>82</v>
      </c>
      <c r="AV2053" s="13" t="s">
        <v>82</v>
      </c>
      <c r="AW2053" s="13" t="s">
        <v>31</v>
      </c>
      <c r="AX2053" s="13" t="s">
        <v>75</v>
      </c>
      <c r="AY2053" s="232" t="s">
        <v>203</v>
      </c>
    </row>
    <row r="2054" spans="1:65" s="14" customFormat="1" ht="11.25">
      <c r="B2054" s="233"/>
      <c r="C2054" s="234"/>
      <c r="D2054" s="224" t="s">
        <v>211</v>
      </c>
      <c r="E2054" s="235" t="s">
        <v>1</v>
      </c>
      <c r="F2054" s="236" t="s">
        <v>82</v>
      </c>
      <c r="G2054" s="234"/>
      <c r="H2054" s="237">
        <v>1</v>
      </c>
      <c r="I2054" s="238"/>
      <c r="J2054" s="234"/>
      <c r="K2054" s="234"/>
      <c r="L2054" s="239"/>
      <c r="M2054" s="240"/>
      <c r="N2054" s="241"/>
      <c r="O2054" s="241"/>
      <c r="P2054" s="241"/>
      <c r="Q2054" s="241"/>
      <c r="R2054" s="241"/>
      <c r="S2054" s="241"/>
      <c r="T2054" s="242"/>
      <c r="AT2054" s="243" t="s">
        <v>211</v>
      </c>
      <c r="AU2054" s="243" t="s">
        <v>82</v>
      </c>
      <c r="AV2054" s="14" t="s">
        <v>84</v>
      </c>
      <c r="AW2054" s="14" t="s">
        <v>31</v>
      </c>
      <c r="AX2054" s="14" t="s">
        <v>75</v>
      </c>
      <c r="AY2054" s="243" t="s">
        <v>203</v>
      </c>
    </row>
    <row r="2055" spans="1:65" s="15" customFormat="1" ht="11.25">
      <c r="B2055" s="261"/>
      <c r="C2055" s="262"/>
      <c r="D2055" s="224" t="s">
        <v>211</v>
      </c>
      <c r="E2055" s="263" t="s">
        <v>1</v>
      </c>
      <c r="F2055" s="264" t="s">
        <v>5614</v>
      </c>
      <c r="G2055" s="262"/>
      <c r="H2055" s="265">
        <v>1</v>
      </c>
      <c r="I2055" s="266"/>
      <c r="J2055" s="262"/>
      <c r="K2055" s="262"/>
      <c r="L2055" s="267"/>
      <c r="M2055" s="268"/>
      <c r="N2055" s="269"/>
      <c r="O2055" s="269"/>
      <c r="P2055" s="269"/>
      <c r="Q2055" s="269"/>
      <c r="R2055" s="269"/>
      <c r="S2055" s="269"/>
      <c r="T2055" s="270"/>
      <c r="AT2055" s="271" t="s">
        <v>211</v>
      </c>
      <c r="AU2055" s="271" t="s">
        <v>82</v>
      </c>
      <c r="AV2055" s="15" t="s">
        <v>209</v>
      </c>
      <c r="AW2055" s="15" t="s">
        <v>31</v>
      </c>
      <c r="AX2055" s="15" t="s">
        <v>82</v>
      </c>
      <c r="AY2055" s="271" t="s">
        <v>203</v>
      </c>
    </row>
    <row r="2056" spans="1:65" s="2" customFormat="1" ht="21.75" customHeight="1">
      <c r="A2056" s="35"/>
      <c r="B2056" s="36"/>
      <c r="C2056" s="209" t="s">
        <v>6834</v>
      </c>
      <c r="D2056" s="209" t="s">
        <v>205</v>
      </c>
      <c r="E2056" s="210" t="s">
        <v>7442</v>
      </c>
      <c r="F2056" s="211" t="s">
        <v>7443</v>
      </c>
      <c r="G2056" s="212" t="s">
        <v>208</v>
      </c>
      <c r="H2056" s="213">
        <v>1</v>
      </c>
      <c r="I2056" s="214"/>
      <c r="J2056" s="215">
        <f>ROUND(I2056*H2056,2)</f>
        <v>0</v>
      </c>
      <c r="K2056" s="211" t="s">
        <v>1</v>
      </c>
      <c r="L2056" s="40"/>
      <c r="M2056" s="216" t="s">
        <v>1</v>
      </c>
      <c r="N2056" s="217" t="s">
        <v>40</v>
      </c>
      <c r="O2056" s="72"/>
      <c r="P2056" s="218">
        <f>O2056*H2056</f>
        <v>0</v>
      </c>
      <c r="Q2056" s="218">
        <v>0</v>
      </c>
      <c r="R2056" s="218">
        <f>Q2056*H2056</f>
        <v>0</v>
      </c>
      <c r="S2056" s="218">
        <v>0</v>
      </c>
      <c r="T2056" s="219">
        <f>S2056*H2056</f>
        <v>0</v>
      </c>
      <c r="U2056" s="35"/>
      <c r="V2056" s="35"/>
      <c r="W2056" s="35"/>
      <c r="X2056" s="35"/>
      <c r="Y2056" s="35"/>
      <c r="Z2056" s="35"/>
      <c r="AA2056" s="35"/>
      <c r="AB2056" s="35"/>
      <c r="AC2056" s="35"/>
      <c r="AD2056" s="35"/>
      <c r="AE2056" s="35"/>
      <c r="AR2056" s="220" t="s">
        <v>209</v>
      </c>
      <c r="AT2056" s="220" t="s">
        <v>205</v>
      </c>
      <c r="AU2056" s="220" t="s">
        <v>82</v>
      </c>
      <c r="AY2056" s="18" t="s">
        <v>203</v>
      </c>
      <c r="BE2056" s="221">
        <f>IF(N2056="základní",J2056,0)</f>
        <v>0</v>
      </c>
      <c r="BF2056" s="221">
        <f>IF(N2056="snížená",J2056,0)</f>
        <v>0</v>
      </c>
      <c r="BG2056" s="221">
        <f>IF(N2056="zákl. přenesená",J2056,0)</f>
        <v>0</v>
      </c>
      <c r="BH2056" s="221">
        <f>IF(N2056="sníž. přenesená",J2056,0)</f>
        <v>0</v>
      </c>
      <c r="BI2056" s="221">
        <f>IF(N2056="nulová",J2056,0)</f>
        <v>0</v>
      </c>
      <c r="BJ2056" s="18" t="s">
        <v>82</v>
      </c>
      <c r="BK2056" s="221">
        <f>ROUND(I2056*H2056,2)</f>
        <v>0</v>
      </c>
      <c r="BL2056" s="18" t="s">
        <v>209</v>
      </c>
      <c r="BM2056" s="220" t="s">
        <v>7444</v>
      </c>
    </row>
    <row r="2057" spans="1:65" s="13" customFormat="1" ht="11.25">
      <c r="B2057" s="222"/>
      <c r="C2057" s="223"/>
      <c r="D2057" s="224" t="s">
        <v>211</v>
      </c>
      <c r="E2057" s="225" t="s">
        <v>1</v>
      </c>
      <c r="F2057" s="226" t="s">
        <v>7436</v>
      </c>
      <c r="G2057" s="223"/>
      <c r="H2057" s="225" t="s">
        <v>1</v>
      </c>
      <c r="I2057" s="227"/>
      <c r="J2057" s="223"/>
      <c r="K2057" s="223"/>
      <c r="L2057" s="228"/>
      <c r="M2057" s="229"/>
      <c r="N2057" s="230"/>
      <c r="O2057" s="230"/>
      <c r="P2057" s="230"/>
      <c r="Q2057" s="230"/>
      <c r="R2057" s="230"/>
      <c r="S2057" s="230"/>
      <c r="T2057" s="231"/>
      <c r="AT2057" s="232" t="s">
        <v>211</v>
      </c>
      <c r="AU2057" s="232" t="s">
        <v>82</v>
      </c>
      <c r="AV2057" s="13" t="s">
        <v>82</v>
      </c>
      <c r="AW2057" s="13" t="s">
        <v>31</v>
      </c>
      <c r="AX2057" s="13" t="s">
        <v>75</v>
      </c>
      <c r="AY2057" s="232" t="s">
        <v>203</v>
      </c>
    </row>
    <row r="2058" spans="1:65" s="13" customFormat="1" ht="11.25">
      <c r="B2058" s="222"/>
      <c r="C2058" s="223"/>
      <c r="D2058" s="224" t="s">
        <v>211</v>
      </c>
      <c r="E2058" s="225" t="s">
        <v>1</v>
      </c>
      <c r="F2058" s="226" t="s">
        <v>7437</v>
      </c>
      <c r="G2058" s="223"/>
      <c r="H2058" s="225" t="s">
        <v>1</v>
      </c>
      <c r="I2058" s="227"/>
      <c r="J2058" s="223"/>
      <c r="K2058" s="223"/>
      <c r="L2058" s="228"/>
      <c r="M2058" s="229"/>
      <c r="N2058" s="230"/>
      <c r="O2058" s="230"/>
      <c r="P2058" s="230"/>
      <c r="Q2058" s="230"/>
      <c r="R2058" s="230"/>
      <c r="S2058" s="230"/>
      <c r="T2058" s="231"/>
      <c r="AT2058" s="232" t="s">
        <v>211</v>
      </c>
      <c r="AU2058" s="232" t="s">
        <v>82</v>
      </c>
      <c r="AV2058" s="13" t="s">
        <v>82</v>
      </c>
      <c r="AW2058" s="13" t="s">
        <v>31</v>
      </c>
      <c r="AX2058" s="13" t="s">
        <v>75</v>
      </c>
      <c r="AY2058" s="232" t="s">
        <v>203</v>
      </c>
    </row>
    <row r="2059" spans="1:65" s="13" customFormat="1" ht="11.25">
      <c r="B2059" s="222"/>
      <c r="C2059" s="223"/>
      <c r="D2059" s="224" t="s">
        <v>211</v>
      </c>
      <c r="E2059" s="225" t="s">
        <v>1</v>
      </c>
      <c r="F2059" s="226" t="s">
        <v>7438</v>
      </c>
      <c r="G2059" s="223"/>
      <c r="H2059" s="225" t="s">
        <v>1</v>
      </c>
      <c r="I2059" s="227"/>
      <c r="J2059" s="223"/>
      <c r="K2059" s="223"/>
      <c r="L2059" s="228"/>
      <c r="M2059" s="229"/>
      <c r="N2059" s="230"/>
      <c r="O2059" s="230"/>
      <c r="P2059" s="230"/>
      <c r="Q2059" s="230"/>
      <c r="R2059" s="230"/>
      <c r="S2059" s="230"/>
      <c r="T2059" s="231"/>
      <c r="AT2059" s="232" t="s">
        <v>211</v>
      </c>
      <c r="AU2059" s="232" t="s">
        <v>82</v>
      </c>
      <c r="AV2059" s="13" t="s">
        <v>82</v>
      </c>
      <c r="AW2059" s="13" t="s">
        <v>31</v>
      </c>
      <c r="AX2059" s="13" t="s">
        <v>75</v>
      </c>
      <c r="AY2059" s="232" t="s">
        <v>203</v>
      </c>
    </row>
    <row r="2060" spans="1:65" s="13" customFormat="1" ht="11.25">
      <c r="B2060" s="222"/>
      <c r="C2060" s="223"/>
      <c r="D2060" s="224" t="s">
        <v>211</v>
      </c>
      <c r="E2060" s="225" t="s">
        <v>1</v>
      </c>
      <c r="F2060" s="226" t="s">
        <v>6698</v>
      </c>
      <c r="G2060" s="223"/>
      <c r="H2060" s="225" t="s">
        <v>1</v>
      </c>
      <c r="I2060" s="227"/>
      <c r="J2060" s="223"/>
      <c r="K2060" s="223"/>
      <c r="L2060" s="228"/>
      <c r="M2060" s="229"/>
      <c r="N2060" s="230"/>
      <c r="O2060" s="230"/>
      <c r="P2060" s="230"/>
      <c r="Q2060" s="230"/>
      <c r="R2060" s="230"/>
      <c r="S2060" s="230"/>
      <c r="T2060" s="231"/>
      <c r="AT2060" s="232" t="s">
        <v>211</v>
      </c>
      <c r="AU2060" s="232" t="s">
        <v>82</v>
      </c>
      <c r="AV2060" s="13" t="s">
        <v>82</v>
      </c>
      <c r="AW2060" s="13" t="s">
        <v>31</v>
      </c>
      <c r="AX2060" s="13" t="s">
        <v>75</v>
      </c>
      <c r="AY2060" s="232" t="s">
        <v>203</v>
      </c>
    </row>
    <row r="2061" spans="1:65" s="14" customFormat="1" ht="11.25">
      <c r="B2061" s="233"/>
      <c r="C2061" s="234"/>
      <c r="D2061" s="224" t="s">
        <v>211</v>
      </c>
      <c r="E2061" s="235" t="s">
        <v>1</v>
      </c>
      <c r="F2061" s="236" t="s">
        <v>82</v>
      </c>
      <c r="G2061" s="234"/>
      <c r="H2061" s="237">
        <v>1</v>
      </c>
      <c r="I2061" s="238"/>
      <c r="J2061" s="234"/>
      <c r="K2061" s="234"/>
      <c r="L2061" s="239"/>
      <c r="M2061" s="240"/>
      <c r="N2061" s="241"/>
      <c r="O2061" s="241"/>
      <c r="P2061" s="241"/>
      <c r="Q2061" s="241"/>
      <c r="R2061" s="241"/>
      <c r="S2061" s="241"/>
      <c r="T2061" s="242"/>
      <c r="AT2061" s="243" t="s">
        <v>211</v>
      </c>
      <c r="AU2061" s="243" t="s">
        <v>82</v>
      </c>
      <c r="AV2061" s="14" t="s">
        <v>84</v>
      </c>
      <c r="AW2061" s="14" t="s">
        <v>31</v>
      </c>
      <c r="AX2061" s="14" t="s">
        <v>75</v>
      </c>
      <c r="AY2061" s="243" t="s">
        <v>203</v>
      </c>
    </row>
    <row r="2062" spans="1:65" s="15" customFormat="1" ht="11.25">
      <c r="B2062" s="261"/>
      <c r="C2062" s="262"/>
      <c r="D2062" s="224" t="s">
        <v>211</v>
      </c>
      <c r="E2062" s="263" t="s">
        <v>1</v>
      </c>
      <c r="F2062" s="264" t="s">
        <v>5614</v>
      </c>
      <c r="G2062" s="262"/>
      <c r="H2062" s="265">
        <v>1</v>
      </c>
      <c r="I2062" s="266"/>
      <c r="J2062" s="262"/>
      <c r="K2062" s="262"/>
      <c r="L2062" s="267"/>
      <c r="M2062" s="268"/>
      <c r="N2062" s="269"/>
      <c r="O2062" s="269"/>
      <c r="P2062" s="269"/>
      <c r="Q2062" s="269"/>
      <c r="R2062" s="269"/>
      <c r="S2062" s="269"/>
      <c r="T2062" s="270"/>
      <c r="AT2062" s="271" t="s">
        <v>211</v>
      </c>
      <c r="AU2062" s="271" t="s">
        <v>82</v>
      </c>
      <c r="AV2062" s="15" t="s">
        <v>209</v>
      </c>
      <c r="AW2062" s="15" t="s">
        <v>31</v>
      </c>
      <c r="AX2062" s="15" t="s">
        <v>82</v>
      </c>
      <c r="AY2062" s="271" t="s">
        <v>203</v>
      </c>
    </row>
    <row r="2063" spans="1:65" s="2" customFormat="1" ht="44.25" customHeight="1">
      <c r="A2063" s="35"/>
      <c r="B2063" s="36"/>
      <c r="C2063" s="209" t="s">
        <v>6984</v>
      </c>
      <c r="D2063" s="209" t="s">
        <v>205</v>
      </c>
      <c r="E2063" s="210" t="s">
        <v>7445</v>
      </c>
      <c r="F2063" s="211" t="s">
        <v>7387</v>
      </c>
      <c r="G2063" s="212" t="s">
        <v>208</v>
      </c>
      <c r="H2063" s="213">
        <v>1</v>
      </c>
      <c r="I2063" s="214"/>
      <c r="J2063" s="215">
        <f>ROUND(I2063*H2063,2)</f>
        <v>0</v>
      </c>
      <c r="K2063" s="211" t="s">
        <v>1</v>
      </c>
      <c r="L2063" s="40"/>
      <c r="M2063" s="216" t="s">
        <v>1</v>
      </c>
      <c r="N2063" s="217" t="s">
        <v>40</v>
      </c>
      <c r="O2063" s="72"/>
      <c r="P2063" s="218">
        <f>O2063*H2063</f>
        <v>0</v>
      </c>
      <c r="Q2063" s="218">
        <v>0</v>
      </c>
      <c r="R2063" s="218">
        <f>Q2063*H2063</f>
        <v>0</v>
      </c>
      <c r="S2063" s="218">
        <v>0</v>
      </c>
      <c r="T2063" s="219">
        <f>S2063*H2063</f>
        <v>0</v>
      </c>
      <c r="U2063" s="35"/>
      <c r="V2063" s="35"/>
      <c r="W2063" s="35"/>
      <c r="X2063" s="35"/>
      <c r="Y2063" s="35"/>
      <c r="Z2063" s="35"/>
      <c r="AA2063" s="35"/>
      <c r="AB2063" s="35"/>
      <c r="AC2063" s="35"/>
      <c r="AD2063" s="35"/>
      <c r="AE2063" s="35"/>
      <c r="AR2063" s="220" t="s">
        <v>209</v>
      </c>
      <c r="AT2063" s="220" t="s">
        <v>205</v>
      </c>
      <c r="AU2063" s="220" t="s">
        <v>82</v>
      </c>
      <c r="AY2063" s="18" t="s">
        <v>203</v>
      </c>
      <c r="BE2063" s="221">
        <f>IF(N2063="základní",J2063,0)</f>
        <v>0</v>
      </c>
      <c r="BF2063" s="221">
        <f>IF(N2063="snížená",J2063,0)</f>
        <v>0</v>
      </c>
      <c r="BG2063" s="221">
        <f>IF(N2063="zákl. přenesená",J2063,0)</f>
        <v>0</v>
      </c>
      <c r="BH2063" s="221">
        <f>IF(N2063="sníž. přenesená",J2063,0)</f>
        <v>0</v>
      </c>
      <c r="BI2063" s="221">
        <f>IF(N2063="nulová",J2063,0)</f>
        <v>0</v>
      </c>
      <c r="BJ2063" s="18" t="s">
        <v>82</v>
      </c>
      <c r="BK2063" s="221">
        <f>ROUND(I2063*H2063,2)</f>
        <v>0</v>
      </c>
      <c r="BL2063" s="18" t="s">
        <v>209</v>
      </c>
      <c r="BM2063" s="220" t="s">
        <v>7446</v>
      </c>
    </row>
    <row r="2064" spans="1:65" s="13" customFormat="1" ht="11.25">
      <c r="B2064" s="222"/>
      <c r="C2064" s="223"/>
      <c r="D2064" s="224" t="s">
        <v>211</v>
      </c>
      <c r="E2064" s="225" t="s">
        <v>1</v>
      </c>
      <c r="F2064" s="226" t="s">
        <v>6698</v>
      </c>
      <c r="G2064" s="223"/>
      <c r="H2064" s="225" t="s">
        <v>1</v>
      </c>
      <c r="I2064" s="227"/>
      <c r="J2064" s="223"/>
      <c r="K2064" s="223"/>
      <c r="L2064" s="228"/>
      <c r="M2064" s="229"/>
      <c r="N2064" s="230"/>
      <c r="O2064" s="230"/>
      <c r="P2064" s="230"/>
      <c r="Q2064" s="230"/>
      <c r="R2064" s="230"/>
      <c r="S2064" s="230"/>
      <c r="T2064" s="231"/>
      <c r="AT2064" s="232" t="s">
        <v>211</v>
      </c>
      <c r="AU2064" s="232" t="s">
        <v>82</v>
      </c>
      <c r="AV2064" s="13" t="s">
        <v>82</v>
      </c>
      <c r="AW2064" s="13" t="s">
        <v>31</v>
      </c>
      <c r="AX2064" s="13" t="s">
        <v>75</v>
      </c>
      <c r="AY2064" s="232" t="s">
        <v>203</v>
      </c>
    </row>
    <row r="2065" spans="1:65" s="14" customFormat="1" ht="11.25">
      <c r="B2065" s="233"/>
      <c r="C2065" s="234"/>
      <c r="D2065" s="224" t="s">
        <v>211</v>
      </c>
      <c r="E2065" s="235" t="s">
        <v>1</v>
      </c>
      <c r="F2065" s="236" t="s">
        <v>82</v>
      </c>
      <c r="G2065" s="234"/>
      <c r="H2065" s="237">
        <v>1</v>
      </c>
      <c r="I2065" s="238"/>
      <c r="J2065" s="234"/>
      <c r="K2065" s="234"/>
      <c r="L2065" s="239"/>
      <c r="M2065" s="240"/>
      <c r="N2065" s="241"/>
      <c r="O2065" s="241"/>
      <c r="P2065" s="241"/>
      <c r="Q2065" s="241"/>
      <c r="R2065" s="241"/>
      <c r="S2065" s="241"/>
      <c r="T2065" s="242"/>
      <c r="AT2065" s="243" t="s">
        <v>211</v>
      </c>
      <c r="AU2065" s="243" t="s">
        <v>82</v>
      </c>
      <c r="AV2065" s="14" t="s">
        <v>84</v>
      </c>
      <c r="AW2065" s="14" t="s">
        <v>31</v>
      </c>
      <c r="AX2065" s="14" t="s">
        <v>75</v>
      </c>
      <c r="AY2065" s="243" t="s">
        <v>203</v>
      </c>
    </row>
    <row r="2066" spans="1:65" s="15" customFormat="1" ht="11.25">
      <c r="B2066" s="261"/>
      <c r="C2066" s="262"/>
      <c r="D2066" s="224" t="s">
        <v>211</v>
      </c>
      <c r="E2066" s="263" t="s">
        <v>1</v>
      </c>
      <c r="F2066" s="264" t="s">
        <v>5614</v>
      </c>
      <c r="G2066" s="262"/>
      <c r="H2066" s="265">
        <v>1</v>
      </c>
      <c r="I2066" s="266"/>
      <c r="J2066" s="262"/>
      <c r="K2066" s="262"/>
      <c r="L2066" s="267"/>
      <c r="M2066" s="268"/>
      <c r="N2066" s="269"/>
      <c r="O2066" s="269"/>
      <c r="P2066" s="269"/>
      <c r="Q2066" s="269"/>
      <c r="R2066" s="269"/>
      <c r="S2066" s="269"/>
      <c r="T2066" s="270"/>
      <c r="AT2066" s="271" t="s">
        <v>211</v>
      </c>
      <c r="AU2066" s="271" t="s">
        <v>82</v>
      </c>
      <c r="AV2066" s="15" t="s">
        <v>209</v>
      </c>
      <c r="AW2066" s="15" t="s">
        <v>31</v>
      </c>
      <c r="AX2066" s="15" t="s">
        <v>82</v>
      </c>
      <c r="AY2066" s="271" t="s">
        <v>203</v>
      </c>
    </row>
    <row r="2067" spans="1:65" s="2" customFormat="1" ht="44.25" customHeight="1">
      <c r="A2067" s="35"/>
      <c r="B2067" s="36"/>
      <c r="C2067" s="209" t="s">
        <v>7447</v>
      </c>
      <c r="D2067" s="209" t="s">
        <v>205</v>
      </c>
      <c r="E2067" s="210" t="s">
        <v>7448</v>
      </c>
      <c r="F2067" s="211" t="s">
        <v>7394</v>
      </c>
      <c r="G2067" s="212" t="s">
        <v>208</v>
      </c>
      <c r="H2067" s="213">
        <v>1</v>
      </c>
      <c r="I2067" s="214"/>
      <c r="J2067" s="215">
        <f>ROUND(I2067*H2067,2)</f>
        <v>0</v>
      </c>
      <c r="K2067" s="211" t="s">
        <v>1</v>
      </c>
      <c r="L2067" s="40"/>
      <c r="M2067" s="216" t="s">
        <v>1</v>
      </c>
      <c r="N2067" s="217" t="s">
        <v>40</v>
      </c>
      <c r="O2067" s="72"/>
      <c r="P2067" s="218">
        <f>O2067*H2067</f>
        <v>0</v>
      </c>
      <c r="Q2067" s="218">
        <v>0</v>
      </c>
      <c r="R2067" s="218">
        <f>Q2067*H2067</f>
        <v>0</v>
      </c>
      <c r="S2067" s="218">
        <v>0</v>
      </c>
      <c r="T2067" s="219">
        <f>S2067*H2067</f>
        <v>0</v>
      </c>
      <c r="U2067" s="35"/>
      <c r="V2067" s="35"/>
      <c r="W2067" s="35"/>
      <c r="X2067" s="35"/>
      <c r="Y2067" s="35"/>
      <c r="Z2067" s="35"/>
      <c r="AA2067" s="35"/>
      <c r="AB2067" s="35"/>
      <c r="AC2067" s="35"/>
      <c r="AD2067" s="35"/>
      <c r="AE2067" s="35"/>
      <c r="AR2067" s="220" t="s">
        <v>209</v>
      </c>
      <c r="AT2067" s="220" t="s">
        <v>205</v>
      </c>
      <c r="AU2067" s="220" t="s">
        <v>82</v>
      </c>
      <c r="AY2067" s="18" t="s">
        <v>203</v>
      </c>
      <c r="BE2067" s="221">
        <f>IF(N2067="základní",J2067,0)</f>
        <v>0</v>
      </c>
      <c r="BF2067" s="221">
        <f>IF(N2067="snížená",J2067,0)</f>
        <v>0</v>
      </c>
      <c r="BG2067" s="221">
        <f>IF(N2067="zákl. přenesená",J2067,0)</f>
        <v>0</v>
      </c>
      <c r="BH2067" s="221">
        <f>IF(N2067="sníž. přenesená",J2067,0)</f>
        <v>0</v>
      </c>
      <c r="BI2067" s="221">
        <f>IF(N2067="nulová",J2067,0)</f>
        <v>0</v>
      </c>
      <c r="BJ2067" s="18" t="s">
        <v>82</v>
      </c>
      <c r="BK2067" s="221">
        <f>ROUND(I2067*H2067,2)</f>
        <v>0</v>
      </c>
      <c r="BL2067" s="18" t="s">
        <v>209</v>
      </c>
      <c r="BM2067" s="220" t="s">
        <v>7449</v>
      </c>
    </row>
    <row r="2068" spans="1:65" s="13" customFormat="1" ht="11.25">
      <c r="B2068" s="222"/>
      <c r="C2068" s="223"/>
      <c r="D2068" s="224" t="s">
        <v>211</v>
      </c>
      <c r="E2068" s="225" t="s">
        <v>1</v>
      </c>
      <c r="F2068" s="226" t="s">
        <v>6698</v>
      </c>
      <c r="G2068" s="223"/>
      <c r="H2068" s="225" t="s">
        <v>1</v>
      </c>
      <c r="I2068" s="227"/>
      <c r="J2068" s="223"/>
      <c r="K2068" s="223"/>
      <c r="L2068" s="228"/>
      <c r="M2068" s="229"/>
      <c r="N2068" s="230"/>
      <c r="O2068" s="230"/>
      <c r="P2068" s="230"/>
      <c r="Q2068" s="230"/>
      <c r="R2068" s="230"/>
      <c r="S2068" s="230"/>
      <c r="T2068" s="231"/>
      <c r="AT2068" s="232" t="s">
        <v>211</v>
      </c>
      <c r="AU2068" s="232" t="s">
        <v>82</v>
      </c>
      <c r="AV2068" s="13" t="s">
        <v>82</v>
      </c>
      <c r="AW2068" s="13" t="s">
        <v>31</v>
      </c>
      <c r="AX2068" s="13" t="s">
        <v>75</v>
      </c>
      <c r="AY2068" s="232" t="s">
        <v>203</v>
      </c>
    </row>
    <row r="2069" spans="1:65" s="14" customFormat="1" ht="11.25">
      <c r="B2069" s="233"/>
      <c r="C2069" s="234"/>
      <c r="D2069" s="224" t="s">
        <v>211</v>
      </c>
      <c r="E2069" s="235" t="s">
        <v>1</v>
      </c>
      <c r="F2069" s="236" t="s">
        <v>82</v>
      </c>
      <c r="G2069" s="234"/>
      <c r="H2069" s="237">
        <v>1</v>
      </c>
      <c r="I2069" s="238"/>
      <c r="J2069" s="234"/>
      <c r="K2069" s="234"/>
      <c r="L2069" s="239"/>
      <c r="M2069" s="240"/>
      <c r="N2069" s="241"/>
      <c r="O2069" s="241"/>
      <c r="P2069" s="241"/>
      <c r="Q2069" s="241"/>
      <c r="R2069" s="241"/>
      <c r="S2069" s="241"/>
      <c r="T2069" s="242"/>
      <c r="AT2069" s="243" t="s">
        <v>211</v>
      </c>
      <c r="AU2069" s="243" t="s">
        <v>82</v>
      </c>
      <c r="AV2069" s="14" t="s">
        <v>84</v>
      </c>
      <c r="AW2069" s="14" t="s">
        <v>31</v>
      </c>
      <c r="AX2069" s="14" t="s">
        <v>75</v>
      </c>
      <c r="AY2069" s="243" t="s">
        <v>203</v>
      </c>
    </row>
    <row r="2070" spans="1:65" s="15" customFormat="1" ht="11.25">
      <c r="B2070" s="261"/>
      <c r="C2070" s="262"/>
      <c r="D2070" s="224" t="s">
        <v>211</v>
      </c>
      <c r="E2070" s="263" t="s">
        <v>1</v>
      </c>
      <c r="F2070" s="264" t="s">
        <v>5614</v>
      </c>
      <c r="G2070" s="262"/>
      <c r="H2070" s="265">
        <v>1</v>
      </c>
      <c r="I2070" s="266"/>
      <c r="J2070" s="262"/>
      <c r="K2070" s="262"/>
      <c r="L2070" s="267"/>
      <c r="M2070" s="268"/>
      <c r="N2070" s="269"/>
      <c r="O2070" s="269"/>
      <c r="P2070" s="269"/>
      <c r="Q2070" s="269"/>
      <c r="R2070" s="269"/>
      <c r="S2070" s="269"/>
      <c r="T2070" s="270"/>
      <c r="AT2070" s="271" t="s">
        <v>211</v>
      </c>
      <c r="AU2070" s="271" t="s">
        <v>82</v>
      </c>
      <c r="AV2070" s="15" t="s">
        <v>209</v>
      </c>
      <c r="AW2070" s="15" t="s">
        <v>31</v>
      </c>
      <c r="AX2070" s="15" t="s">
        <v>82</v>
      </c>
      <c r="AY2070" s="271" t="s">
        <v>203</v>
      </c>
    </row>
    <row r="2071" spans="1:65" s="2" customFormat="1" ht="16.5" customHeight="1">
      <c r="A2071" s="35"/>
      <c r="B2071" s="36"/>
      <c r="C2071" s="209" t="s">
        <v>6986</v>
      </c>
      <c r="D2071" s="209" t="s">
        <v>205</v>
      </c>
      <c r="E2071" s="210" t="s">
        <v>7450</v>
      </c>
      <c r="F2071" s="211" t="s">
        <v>6792</v>
      </c>
      <c r="G2071" s="212" t="s">
        <v>828</v>
      </c>
      <c r="H2071" s="213">
        <v>3</v>
      </c>
      <c r="I2071" s="214"/>
      <c r="J2071" s="215">
        <f>ROUND(I2071*H2071,2)</f>
        <v>0</v>
      </c>
      <c r="K2071" s="211" t="s">
        <v>1</v>
      </c>
      <c r="L2071" s="40"/>
      <c r="M2071" s="216" t="s">
        <v>1</v>
      </c>
      <c r="N2071" s="217" t="s">
        <v>40</v>
      </c>
      <c r="O2071" s="72"/>
      <c r="P2071" s="218">
        <f>O2071*H2071</f>
        <v>0</v>
      </c>
      <c r="Q2071" s="218">
        <v>0</v>
      </c>
      <c r="R2071" s="218">
        <f>Q2071*H2071</f>
        <v>0</v>
      </c>
      <c r="S2071" s="218">
        <v>0</v>
      </c>
      <c r="T2071" s="219">
        <f>S2071*H2071</f>
        <v>0</v>
      </c>
      <c r="U2071" s="35"/>
      <c r="V2071" s="35"/>
      <c r="W2071" s="35"/>
      <c r="X2071" s="35"/>
      <c r="Y2071" s="35"/>
      <c r="Z2071" s="35"/>
      <c r="AA2071" s="35"/>
      <c r="AB2071" s="35"/>
      <c r="AC2071" s="35"/>
      <c r="AD2071" s="35"/>
      <c r="AE2071" s="35"/>
      <c r="AR2071" s="220" t="s">
        <v>209</v>
      </c>
      <c r="AT2071" s="220" t="s">
        <v>205</v>
      </c>
      <c r="AU2071" s="220" t="s">
        <v>82</v>
      </c>
      <c r="AY2071" s="18" t="s">
        <v>203</v>
      </c>
      <c r="BE2071" s="221">
        <f>IF(N2071="základní",J2071,0)</f>
        <v>0</v>
      </c>
      <c r="BF2071" s="221">
        <f>IF(N2071="snížená",J2071,0)</f>
        <v>0</v>
      </c>
      <c r="BG2071" s="221">
        <f>IF(N2071="zákl. přenesená",J2071,0)</f>
        <v>0</v>
      </c>
      <c r="BH2071" s="221">
        <f>IF(N2071="sníž. přenesená",J2071,0)</f>
        <v>0</v>
      </c>
      <c r="BI2071" s="221">
        <f>IF(N2071="nulová",J2071,0)</f>
        <v>0</v>
      </c>
      <c r="BJ2071" s="18" t="s">
        <v>82</v>
      </c>
      <c r="BK2071" s="221">
        <f>ROUND(I2071*H2071,2)</f>
        <v>0</v>
      </c>
      <c r="BL2071" s="18" t="s">
        <v>209</v>
      </c>
      <c r="BM2071" s="220" t="s">
        <v>7451</v>
      </c>
    </row>
    <row r="2072" spans="1:65" s="13" customFormat="1" ht="11.25">
      <c r="B2072" s="222"/>
      <c r="C2072" s="223"/>
      <c r="D2072" s="224" t="s">
        <v>211</v>
      </c>
      <c r="E2072" s="225" t="s">
        <v>1</v>
      </c>
      <c r="F2072" s="226" t="s">
        <v>6698</v>
      </c>
      <c r="G2072" s="223"/>
      <c r="H2072" s="225" t="s">
        <v>1</v>
      </c>
      <c r="I2072" s="227"/>
      <c r="J2072" s="223"/>
      <c r="K2072" s="223"/>
      <c r="L2072" s="228"/>
      <c r="M2072" s="229"/>
      <c r="N2072" s="230"/>
      <c r="O2072" s="230"/>
      <c r="P2072" s="230"/>
      <c r="Q2072" s="230"/>
      <c r="R2072" s="230"/>
      <c r="S2072" s="230"/>
      <c r="T2072" s="231"/>
      <c r="AT2072" s="232" t="s">
        <v>211</v>
      </c>
      <c r="AU2072" s="232" t="s">
        <v>82</v>
      </c>
      <c r="AV2072" s="13" t="s">
        <v>82</v>
      </c>
      <c r="AW2072" s="13" t="s">
        <v>31</v>
      </c>
      <c r="AX2072" s="13" t="s">
        <v>75</v>
      </c>
      <c r="AY2072" s="232" t="s">
        <v>203</v>
      </c>
    </row>
    <row r="2073" spans="1:65" s="14" customFormat="1" ht="11.25">
      <c r="B2073" s="233"/>
      <c r="C2073" s="234"/>
      <c r="D2073" s="224" t="s">
        <v>211</v>
      </c>
      <c r="E2073" s="235" t="s">
        <v>1</v>
      </c>
      <c r="F2073" s="236" t="s">
        <v>104</v>
      </c>
      <c r="G2073" s="234"/>
      <c r="H2073" s="237">
        <v>3</v>
      </c>
      <c r="I2073" s="238"/>
      <c r="J2073" s="234"/>
      <c r="K2073" s="234"/>
      <c r="L2073" s="239"/>
      <c r="M2073" s="240"/>
      <c r="N2073" s="241"/>
      <c r="O2073" s="241"/>
      <c r="P2073" s="241"/>
      <c r="Q2073" s="241"/>
      <c r="R2073" s="241"/>
      <c r="S2073" s="241"/>
      <c r="T2073" s="242"/>
      <c r="AT2073" s="243" t="s">
        <v>211</v>
      </c>
      <c r="AU2073" s="243" t="s">
        <v>82</v>
      </c>
      <c r="AV2073" s="14" t="s">
        <v>84</v>
      </c>
      <c r="AW2073" s="14" t="s">
        <v>31</v>
      </c>
      <c r="AX2073" s="14" t="s">
        <v>75</v>
      </c>
      <c r="AY2073" s="243" t="s">
        <v>203</v>
      </c>
    </row>
    <row r="2074" spans="1:65" s="15" customFormat="1" ht="11.25">
      <c r="B2074" s="261"/>
      <c r="C2074" s="262"/>
      <c r="D2074" s="224" t="s">
        <v>211</v>
      </c>
      <c r="E2074" s="263" t="s">
        <v>1</v>
      </c>
      <c r="F2074" s="264" t="s">
        <v>5614</v>
      </c>
      <c r="G2074" s="262"/>
      <c r="H2074" s="265">
        <v>3</v>
      </c>
      <c r="I2074" s="266"/>
      <c r="J2074" s="262"/>
      <c r="K2074" s="262"/>
      <c r="L2074" s="267"/>
      <c r="M2074" s="268"/>
      <c r="N2074" s="269"/>
      <c r="O2074" s="269"/>
      <c r="P2074" s="269"/>
      <c r="Q2074" s="269"/>
      <c r="R2074" s="269"/>
      <c r="S2074" s="269"/>
      <c r="T2074" s="270"/>
      <c r="AT2074" s="271" t="s">
        <v>211</v>
      </c>
      <c r="AU2074" s="271" t="s">
        <v>82</v>
      </c>
      <c r="AV2074" s="15" t="s">
        <v>209</v>
      </c>
      <c r="AW2074" s="15" t="s">
        <v>31</v>
      </c>
      <c r="AX2074" s="15" t="s">
        <v>82</v>
      </c>
      <c r="AY2074" s="271" t="s">
        <v>203</v>
      </c>
    </row>
    <row r="2075" spans="1:65" s="2" customFormat="1" ht="33" customHeight="1">
      <c r="A2075" s="35"/>
      <c r="B2075" s="36"/>
      <c r="C2075" s="209" t="s">
        <v>7452</v>
      </c>
      <c r="D2075" s="209" t="s">
        <v>205</v>
      </c>
      <c r="E2075" s="210" t="s">
        <v>7453</v>
      </c>
      <c r="F2075" s="211" t="s">
        <v>6810</v>
      </c>
      <c r="G2075" s="212" t="s">
        <v>828</v>
      </c>
      <c r="H2075" s="213">
        <v>6</v>
      </c>
      <c r="I2075" s="214"/>
      <c r="J2075" s="215">
        <f>ROUND(I2075*H2075,2)</f>
        <v>0</v>
      </c>
      <c r="K2075" s="211" t="s">
        <v>1</v>
      </c>
      <c r="L2075" s="40"/>
      <c r="M2075" s="216" t="s">
        <v>1</v>
      </c>
      <c r="N2075" s="217" t="s">
        <v>40</v>
      </c>
      <c r="O2075" s="72"/>
      <c r="P2075" s="218">
        <f>O2075*H2075</f>
        <v>0</v>
      </c>
      <c r="Q2075" s="218">
        <v>0</v>
      </c>
      <c r="R2075" s="218">
        <f>Q2075*H2075</f>
        <v>0</v>
      </c>
      <c r="S2075" s="218">
        <v>0</v>
      </c>
      <c r="T2075" s="219">
        <f>S2075*H2075</f>
        <v>0</v>
      </c>
      <c r="U2075" s="35"/>
      <c r="V2075" s="35"/>
      <c r="W2075" s="35"/>
      <c r="X2075" s="35"/>
      <c r="Y2075" s="35"/>
      <c r="Z2075" s="35"/>
      <c r="AA2075" s="35"/>
      <c r="AB2075" s="35"/>
      <c r="AC2075" s="35"/>
      <c r="AD2075" s="35"/>
      <c r="AE2075" s="35"/>
      <c r="AR2075" s="220" t="s">
        <v>209</v>
      </c>
      <c r="AT2075" s="220" t="s">
        <v>205</v>
      </c>
      <c r="AU2075" s="220" t="s">
        <v>82</v>
      </c>
      <c r="AY2075" s="18" t="s">
        <v>203</v>
      </c>
      <c r="BE2075" s="221">
        <f>IF(N2075="základní",J2075,0)</f>
        <v>0</v>
      </c>
      <c r="BF2075" s="221">
        <f>IF(N2075="snížená",J2075,0)</f>
        <v>0</v>
      </c>
      <c r="BG2075" s="221">
        <f>IF(N2075="zákl. přenesená",J2075,0)</f>
        <v>0</v>
      </c>
      <c r="BH2075" s="221">
        <f>IF(N2075="sníž. přenesená",J2075,0)</f>
        <v>0</v>
      </c>
      <c r="BI2075" s="221">
        <f>IF(N2075="nulová",J2075,0)</f>
        <v>0</v>
      </c>
      <c r="BJ2075" s="18" t="s">
        <v>82</v>
      </c>
      <c r="BK2075" s="221">
        <f>ROUND(I2075*H2075,2)</f>
        <v>0</v>
      </c>
      <c r="BL2075" s="18" t="s">
        <v>209</v>
      </c>
      <c r="BM2075" s="220" t="s">
        <v>7454</v>
      </c>
    </row>
    <row r="2076" spans="1:65" s="13" customFormat="1" ht="11.25">
      <c r="B2076" s="222"/>
      <c r="C2076" s="223"/>
      <c r="D2076" s="224" t="s">
        <v>211</v>
      </c>
      <c r="E2076" s="225" t="s">
        <v>1</v>
      </c>
      <c r="F2076" s="226" t="s">
        <v>7455</v>
      </c>
      <c r="G2076" s="223"/>
      <c r="H2076" s="225" t="s">
        <v>1</v>
      </c>
      <c r="I2076" s="227"/>
      <c r="J2076" s="223"/>
      <c r="K2076" s="223"/>
      <c r="L2076" s="228"/>
      <c r="M2076" s="229"/>
      <c r="N2076" s="230"/>
      <c r="O2076" s="230"/>
      <c r="P2076" s="230"/>
      <c r="Q2076" s="230"/>
      <c r="R2076" s="230"/>
      <c r="S2076" s="230"/>
      <c r="T2076" s="231"/>
      <c r="AT2076" s="232" t="s">
        <v>211</v>
      </c>
      <c r="AU2076" s="232" t="s">
        <v>82</v>
      </c>
      <c r="AV2076" s="13" t="s">
        <v>82</v>
      </c>
      <c r="AW2076" s="13" t="s">
        <v>31</v>
      </c>
      <c r="AX2076" s="13" t="s">
        <v>75</v>
      </c>
      <c r="AY2076" s="232" t="s">
        <v>203</v>
      </c>
    </row>
    <row r="2077" spans="1:65" s="14" customFormat="1" ht="11.25">
      <c r="B2077" s="233"/>
      <c r="C2077" s="234"/>
      <c r="D2077" s="224" t="s">
        <v>211</v>
      </c>
      <c r="E2077" s="235" t="s">
        <v>1</v>
      </c>
      <c r="F2077" s="236" t="s">
        <v>252</v>
      </c>
      <c r="G2077" s="234"/>
      <c r="H2077" s="237">
        <v>6</v>
      </c>
      <c r="I2077" s="238"/>
      <c r="J2077" s="234"/>
      <c r="K2077" s="234"/>
      <c r="L2077" s="239"/>
      <c r="M2077" s="240"/>
      <c r="N2077" s="241"/>
      <c r="O2077" s="241"/>
      <c r="P2077" s="241"/>
      <c r="Q2077" s="241"/>
      <c r="R2077" s="241"/>
      <c r="S2077" s="241"/>
      <c r="T2077" s="242"/>
      <c r="AT2077" s="243" t="s">
        <v>211</v>
      </c>
      <c r="AU2077" s="243" t="s">
        <v>82</v>
      </c>
      <c r="AV2077" s="14" t="s">
        <v>84</v>
      </c>
      <c r="AW2077" s="14" t="s">
        <v>31</v>
      </c>
      <c r="AX2077" s="14" t="s">
        <v>75</v>
      </c>
      <c r="AY2077" s="243" t="s">
        <v>203</v>
      </c>
    </row>
    <row r="2078" spans="1:65" s="15" customFormat="1" ht="11.25">
      <c r="B2078" s="261"/>
      <c r="C2078" s="262"/>
      <c r="D2078" s="224" t="s">
        <v>211</v>
      </c>
      <c r="E2078" s="263" t="s">
        <v>1</v>
      </c>
      <c r="F2078" s="264" t="s">
        <v>5614</v>
      </c>
      <c r="G2078" s="262"/>
      <c r="H2078" s="265">
        <v>6</v>
      </c>
      <c r="I2078" s="266"/>
      <c r="J2078" s="262"/>
      <c r="K2078" s="262"/>
      <c r="L2078" s="267"/>
      <c r="M2078" s="268"/>
      <c r="N2078" s="269"/>
      <c r="O2078" s="269"/>
      <c r="P2078" s="269"/>
      <c r="Q2078" s="269"/>
      <c r="R2078" s="269"/>
      <c r="S2078" s="269"/>
      <c r="T2078" s="270"/>
      <c r="AT2078" s="271" t="s">
        <v>211</v>
      </c>
      <c r="AU2078" s="271" t="s">
        <v>82</v>
      </c>
      <c r="AV2078" s="15" t="s">
        <v>209</v>
      </c>
      <c r="AW2078" s="15" t="s">
        <v>31</v>
      </c>
      <c r="AX2078" s="15" t="s">
        <v>82</v>
      </c>
      <c r="AY2078" s="271" t="s">
        <v>203</v>
      </c>
    </row>
    <row r="2079" spans="1:65" s="2" customFormat="1" ht="33" customHeight="1">
      <c r="A2079" s="35"/>
      <c r="B2079" s="36"/>
      <c r="C2079" s="209" t="s">
        <v>6988</v>
      </c>
      <c r="D2079" s="209" t="s">
        <v>205</v>
      </c>
      <c r="E2079" s="210" t="s">
        <v>7456</v>
      </c>
      <c r="F2079" s="211" t="s">
        <v>6816</v>
      </c>
      <c r="G2079" s="212" t="s">
        <v>828</v>
      </c>
      <c r="H2079" s="213">
        <v>3</v>
      </c>
      <c r="I2079" s="214"/>
      <c r="J2079" s="215">
        <f>ROUND(I2079*H2079,2)</f>
        <v>0</v>
      </c>
      <c r="K2079" s="211" t="s">
        <v>1</v>
      </c>
      <c r="L2079" s="40"/>
      <c r="M2079" s="216" t="s">
        <v>1</v>
      </c>
      <c r="N2079" s="217" t="s">
        <v>40</v>
      </c>
      <c r="O2079" s="72"/>
      <c r="P2079" s="218">
        <f>O2079*H2079</f>
        <v>0</v>
      </c>
      <c r="Q2079" s="218">
        <v>0</v>
      </c>
      <c r="R2079" s="218">
        <f>Q2079*H2079</f>
        <v>0</v>
      </c>
      <c r="S2079" s="218">
        <v>0</v>
      </c>
      <c r="T2079" s="219">
        <f>S2079*H2079</f>
        <v>0</v>
      </c>
      <c r="U2079" s="35"/>
      <c r="V2079" s="35"/>
      <c r="W2079" s="35"/>
      <c r="X2079" s="35"/>
      <c r="Y2079" s="35"/>
      <c r="Z2079" s="35"/>
      <c r="AA2079" s="35"/>
      <c r="AB2079" s="35"/>
      <c r="AC2079" s="35"/>
      <c r="AD2079" s="35"/>
      <c r="AE2079" s="35"/>
      <c r="AR2079" s="220" t="s">
        <v>209</v>
      </c>
      <c r="AT2079" s="220" t="s">
        <v>205</v>
      </c>
      <c r="AU2079" s="220" t="s">
        <v>82</v>
      </c>
      <c r="AY2079" s="18" t="s">
        <v>203</v>
      </c>
      <c r="BE2079" s="221">
        <f>IF(N2079="základní",J2079,0)</f>
        <v>0</v>
      </c>
      <c r="BF2079" s="221">
        <f>IF(N2079="snížená",J2079,0)</f>
        <v>0</v>
      </c>
      <c r="BG2079" s="221">
        <f>IF(N2079="zákl. přenesená",J2079,0)</f>
        <v>0</v>
      </c>
      <c r="BH2079" s="221">
        <f>IF(N2079="sníž. přenesená",J2079,0)</f>
        <v>0</v>
      </c>
      <c r="BI2079" s="221">
        <f>IF(N2079="nulová",J2079,0)</f>
        <v>0</v>
      </c>
      <c r="BJ2079" s="18" t="s">
        <v>82</v>
      </c>
      <c r="BK2079" s="221">
        <f>ROUND(I2079*H2079,2)</f>
        <v>0</v>
      </c>
      <c r="BL2079" s="18" t="s">
        <v>209</v>
      </c>
      <c r="BM2079" s="220" t="s">
        <v>5770</v>
      </c>
    </row>
    <row r="2080" spans="1:65" s="13" customFormat="1" ht="11.25">
      <c r="B2080" s="222"/>
      <c r="C2080" s="223"/>
      <c r="D2080" s="224" t="s">
        <v>211</v>
      </c>
      <c r="E2080" s="225" t="s">
        <v>1</v>
      </c>
      <c r="F2080" s="226" t="s">
        <v>7455</v>
      </c>
      <c r="G2080" s="223"/>
      <c r="H2080" s="225" t="s">
        <v>1</v>
      </c>
      <c r="I2080" s="227"/>
      <c r="J2080" s="223"/>
      <c r="K2080" s="223"/>
      <c r="L2080" s="228"/>
      <c r="M2080" s="229"/>
      <c r="N2080" s="230"/>
      <c r="O2080" s="230"/>
      <c r="P2080" s="230"/>
      <c r="Q2080" s="230"/>
      <c r="R2080" s="230"/>
      <c r="S2080" s="230"/>
      <c r="T2080" s="231"/>
      <c r="AT2080" s="232" t="s">
        <v>211</v>
      </c>
      <c r="AU2080" s="232" t="s">
        <v>82</v>
      </c>
      <c r="AV2080" s="13" t="s">
        <v>82</v>
      </c>
      <c r="AW2080" s="13" t="s">
        <v>31</v>
      </c>
      <c r="AX2080" s="13" t="s">
        <v>75</v>
      </c>
      <c r="AY2080" s="232" t="s">
        <v>203</v>
      </c>
    </row>
    <row r="2081" spans="1:65" s="14" customFormat="1" ht="11.25">
      <c r="B2081" s="233"/>
      <c r="C2081" s="234"/>
      <c r="D2081" s="224" t="s">
        <v>211</v>
      </c>
      <c r="E2081" s="235" t="s">
        <v>1</v>
      </c>
      <c r="F2081" s="236" t="s">
        <v>104</v>
      </c>
      <c r="G2081" s="234"/>
      <c r="H2081" s="237">
        <v>3</v>
      </c>
      <c r="I2081" s="238"/>
      <c r="J2081" s="234"/>
      <c r="K2081" s="234"/>
      <c r="L2081" s="239"/>
      <c r="M2081" s="240"/>
      <c r="N2081" s="241"/>
      <c r="O2081" s="241"/>
      <c r="P2081" s="241"/>
      <c r="Q2081" s="241"/>
      <c r="R2081" s="241"/>
      <c r="S2081" s="241"/>
      <c r="T2081" s="242"/>
      <c r="AT2081" s="243" t="s">
        <v>211</v>
      </c>
      <c r="AU2081" s="243" t="s">
        <v>82</v>
      </c>
      <c r="AV2081" s="14" t="s">
        <v>84</v>
      </c>
      <c r="AW2081" s="14" t="s">
        <v>31</v>
      </c>
      <c r="AX2081" s="14" t="s">
        <v>75</v>
      </c>
      <c r="AY2081" s="243" t="s">
        <v>203</v>
      </c>
    </row>
    <row r="2082" spans="1:65" s="15" customFormat="1" ht="11.25">
      <c r="B2082" s="261"/>
      <c r="C2082" s="262"/>
      <c r="D2082" s="224" t="s">
        <v>211</v>
      </c>
      <c r="E2082" s="263" t="s">
        <v>1</v>
      </c>
      <c r="F2082" s="264" t="s">
        <v>5614</v>
      </c>
      <c r="G2082" s="262"/>
      <c r="H2082" s="265">
        <v>3</v>
      </c>
      <c r="I2082" s="266"/>
      <c r="J2082" s="262"/>
      <c r="K2082" s="262"/>
      <c r="L2082" s="267"/>
      <c r="M2082" s="268"/>
      <c r="N2082" s="269"/>
      <c r="O2082" s="269"/>
      <c r="P2082" s="269"/>
      <c r="Q2082" s="269"/>
      <c r="R2082" s="269"/>
      <c r="S2082" s="269"/>
      <c r="T2082" s="270"/>
      <c r="AT2082" s="271" t="s">
        <v>211</v>
      </c>
      <c r="AU2082" s="271" t="s">
        <v>82</v>
      </c>
      <c r="AV2082" s="15" t="s">
        <v>209</v>
      </c>
      <c r="AW2082" s="15" t="s">
        <v>31</v>
      </c>
      <c r="AX2082" s="15" t="s">
        <v>82</v>
      </c>
      <c r="AY2082" s="271" t="s">
        <v>203</v>
      </c>
    </row>
    <row r="2083" spans="1:65" s="2" customFormat="1" ht="33" customHeight="1">
      <c r="A2083" s="35"/>
      <c r="B2083" s="36"/>
      <c r="C2083" s="209" t="s">
        <v>7457</v>
      </c>
      <c r="D2083" s="209" t="s">
        <v>205</v>
      </c>
      <c r="E2083" s="210" t="s">
        <v>7458</v>
      </c>
      <c r="F2083" s="211" t="s">
        <v>6823</v>
      </c>
      <c r="G2083" s="212" t="s">
        <v>240</v>
      </c>
      <c r="H2083" s="213">
        <v>21.5</v>
      </c>
      <c r="I2083" s="214"/>
      <c r="J2083" s="215">
        <f>ROUND(I2083*H2083,2)</f>
        <v>0</v>
      </c>
      <c r="K2083" s="211" t="s">
        <v>1</v>
      </c>
      <c r="L2083" s="40"/>
      <c r="M2083" s="216" t="s">
        <v>1</v>
      </c>
      <c r="N2083" s="217" t="s">
        <v>40</v>
      </c>
      <c r="O2083" s="72"/>
      <c r="P2083" s="218">
        <f>O2083*H2083</f>
        <v>0</v>
      </c>
      <c r="Q2083" s="218">
        <v>0</v>
      </c>
      <c r="R2083" s="218">
        <f>Q2083*H2083</f>
        <v>0</v>
      </c>
      <c r="S2083" s="218">
        <v>0</v>
      </c>
      <c r="T2083" s="219">
        <f>S2083*H2083</f>
        <v>0</v>
      </c>
      <c r="U2083" s="35"/>
      <c r="V2083" s="35"/>
      <c r="W2083" s="35"/>
      <c r="X2083" s="35"/>
      <c r="Y2083" s="35"/>
      <c r="Z2083" s="35"/>
      <c r="AA2083" s="35"/>
      <c r="AB2083" s="35"/>
      <c r="AC2083" s="35"/>
      <c r="AD2083" s="35"/>
      <c r="AE2083" s="35"/>
      <c r="AR2083" s="220" t="s">
        <v>209</v>
      </c>
      <c r="AT2083" s="220" t="s">
        <v>205</v>
      </c>
      <c r="AU2083" s="220" t="s">
        <v>82</v>
      </c>
      <c r="AY2083" s="18" t="s">
        <v>203</v>
      </c>
      <c r="BE2083" s="221">
        <f>IF(N2083="základní",J2083,0)</f>
        <v>0</v>
      </c>
      <c r="BF2083" s="221">
        <f>IF(N2083="snížená",J2083,0)</f>
        <v>0</v>
      </c>
      <c r="BG2083" s="221">
        <f>IF(N2083="zákl. přenesená",J2083,0)</f>
        <v>0</v>
      </c>
      <c r="BH2083" s="221">
        <f>IF(N2083="sníž. přenesená",J2083,0)</f>
        <v>0</v>
      </c>
      <c r="BI2083" s="221">
        <f>IF(N2083="nulová",J2083,0)</f>
        <v>0</v>
      </c>
      <c r="BJ2083" s="18" t="s">
        <v>82</v>
      </c>
      <c r="BK2083" s="221">
        <f>ROUND(I2083*H2083,2)</f>
        <v>0</v>
      </c>
      <c r="BL2083" s="18" t="s">
        <v>209</v>
      </c>
      <c r="BM2083" s="220" t="s">
        <v>5861</v>
      </c>
    </row>
    <row r="2084" spans="1:65" s="13" customFormat="1" ht="22.5">
      <c r="B2084" s="222"/>
      <c r="C2084" s="223"/>
      <c r="D2084" s="224" t="s">
        <v>211</v>
      </c>
      <c r="E2084" s="225" t="s">
        <v>1</v>
      </c>
      <c r="F2084" s="226" t="s">
        <v>7459</v>
      </c>
      <c r="G2084" s="223"/>
      <c r="H2084" s="225" t="s">
        <v>1</v>
      </c>
      <c r="I2084" s="227"/>
      <c r="J2084" s="223"/>
      <c r="K2084" s="223"/>
      <c r="L2084" s="228"/>
      <c r="M2084" s="229"/>
      <c r="N2084" s="230"/>
      <c r="O2084" s="230"/>
      <c r="P2084" s="230"/>
      <c r="Q2084" s="230"/>
      <c r="R2084" s="230"/>
      <c r="S2084" s="230"/>
      <c r="T2084" s="231"/>
      <c r="AT2084" s="232" t="s">
        <v>211</v>
      </c>
      <c r="AU2084" s="232" t="s">
        <v>82</v>
      </c>
      <c r="AV2084" s="13" t="s">
        <v>82</v>
      </c>
      <c r="AW2084" s="13" t="s">
        <v>31</v>
      </c>
      <c r="AX2084" s="13" t="s">
        <v>75</v>
      </c>
      <c r="AY2084" s="232" t="s">
        <v>203</v>
      </c>
    </row>
    <row r="2085" spans="1:65" s="14" customFormat="1" ht="11.25">
      <c r="B2085" s="233"/>
      <c r="C2085" s="234"/>
      <c r="D2085" s="224" t="s">
        <v>211</v>
      </c>
      <c r="E2085" s="235" t="s">
        <v>1</v>
      </c>
      <c r="F2085" s="236" t="s">
        <v>7460</v>
      </c>
      <c r="G2085" s="234"/>
      <c r="H2085" s="237">
        <v>21.5</v>
      </c>
      <c r="I2085" s="238"/>
      <c r="J2085" s="234"/>
      <c r="K2085" s="234"/>
      <c r="L2085" s="239"/>
      <c r="M2085" s="240"/>
      <c r="N2085" s="241"/>
      <c r="O2085" s="241"/>
      <c r="P2085" s="241"/>
      <c r="Q2085" s="241"/>
      <c r="R2085" s="241"/>
      <c r="S2085" s="241"/>
      <c r="T2085" s="242"/>
      <c r="AT2085" s="243" t="s">
        <v>211</v>
      </c>
      <c r="AU2085" s="243" t="s">
        <v>82</v>
      </c>
      <c r="AV2085" s="14" t="s">
        <v>84</v>
      </c>
      <c r="AW2085" s="14" t="s">
        <v>31</v>
      </c>
      <c r="AX2085" s="14" t="s">
        <v>75</v>
      </c>
      <c r="AY2085" s="243" t="s">
        <v>203</v>
      </c>
    </row>
    <row r="2086" spans="1:65" s="15" customFormat="1" ht="11.25">
      <c r="B2086" s="261"/>
      <c r="C2086" s="262"/>
      <c r="D2086" s="224" t="s">
        <v>211</v>
      </c>
      <c r="E2086" s="263" t="s">
        <v>1</v>
      </c>
      <c r="F2086" s="264" t="s">
        <v>5614</v>
      </c>
      <c r="G2086" s="262"/>
      <c r="H2086" s="265">
        <v>21.5</v>
      </c>
      <c r="I2086" s="266"/>
      <c r="J2086" s="262"/>
      <c r="K2086" s="262"/>
      <c r="L2086" s="267"/>
      <c r="M2086" s="268"/>
      <c r="N2086" s="269"/>
      <c r="O2086" s="269"/>
      <c r="P2086" s="269"/>
      <c r="Q2086" s="269"/>
      <c r="R2086" s="269"/>
      <c r="S2086" s="269"/>
      <c r="T2086" s="270"/>
      <c r="AT2086" s="271" t="s">
        <v>211</v>
      </c>
      <c r="AU2086" s="271" t="s">
        <v>82</v>
      </c>
      <c r="AV2086" s="15" t="s">
        <v>209</v>
      </c>
      <c r="AW2086" s="15" t="s">
        <v>31</v>
      </c>
      <c r="AX2086" s="15" t="s">
        <v>82</v>
      </c>
      <c r="AY2086" s="271" t="s">
        <v>203</v>
      </c>
    </row>
    <row r="2087" spans="1:65" s="2" customFormat="1" ht="33" customHeight="1">
      <c r="A2087" s="35"/>
      <c r="B2087" s="36"/>
      <c r="C2087" s="209" t="s">
        <v>6990</v>
      </c>
      <c r="D2087" s="209" t="s">
        <v>205</v>
      </c>
      <c r="E2087" s="210" t="s">
        <v>7461</v>
      </c>
      <c r="F2087" s="211" t="s">
        <v>6826</v>
      </c>
      <c r="G2087" s="212" t="s">
        <v>240</v>
      </c>
      <c r="H2087" s="213">
        <v>6.5</v>
      </c>
      <c r="I2087" s="214"/>
      <c r="J2087" s="215">
        <f>ROUND(I2087*H2087,2)</f>
        <v>0</v>
      </c>
      <c r="K2087" s="211" t="s">
        <v>1</v>
      </c>
      <c r="L2087" s="40"/>
      <c r="M2087" s="216" t="s">
        <v>1</v>
      </c>
      <c r="N2087" s="217" t="s">
        <v>40</v>
      </c>
      <c r="O2087" s="72"/>
      <c r="P2087" s="218">
        <f>O2087*H2087</f>
        <v>0</v>
      </c>
      <c r="Q2087" s="218">
        <v>0</v>
      </c>
      <c r="R2087" s="218">
        <f>Q2087*H2087</f>
        <v>0</v>
      </c>
      <c r="S2087" s="218">
        <v>0</v>
      </c>
      <c r="T2087" s="219">
        <f>S2087*H2087</f>
        <v>0</v>
      </c>
      <c r="U2087" s="35"/>
      <c r="V2087" s="35"/>
      <c r="W2087" s="35"/>
      <c r="X2087" s="35"/>
      <c r="Y2087" s="35"/>
      <c r="Z2087" s="35"/>
      <c r="AA2087" s="35"/>
      <c r="AB2087" s="35"/>
      <c r="AC2087" s="35"/>
      <c r="AD2087" s="35"/>
      <c r="AE2087" s="35"/>
      <c r="AR2087" s="220" t="s">
        <v>209</v>
      </c>
      <c r="AT2087" s="220" t="s">
        <v>205</v>
      </c>
      <c r="AU2087" s="220" t="s">
        <v>82</v>
      </c>
      <c r="AY2087" s="18" t="s">
        <v>203</v>
      </c>
      <c r="BE2087" s="221">
        <f>IF(N2087="základní",J2087,0)</f>
        <v>0</v>
      </c>
      <c r="BF2087" s="221">
        <f>IF(N2087="snížená",J2087,0)</f>
        <v>0</v>
      </c>
      <c r="BG2087" s="221">
        <f>IF(N2087="zákl. přenesená",J2087,0)</f>
        <v>0</v>
      </c>
      <c r="BH2087" s="221">
        <f>IF(N2087="sníž. přenesená",J2087,0)</f>
        <v>0</v>
      </c>
      <c r="BI2087" s="221">
        <f>IF(N2087="nulová",J2087,0)</f>
        <v>0</v>
      </c>
      <c r="BJ2087" s="18" t="s">
        <v>82</v>
      </c>
      <c r="BK2087" s="221">
        <f>ROUND(I2087*H2087,2)</f>
        <v>0</v>
      </c>
      <c r="BL2087" s="18" t="s">
        <v>209</v>
      </c>
      <c r="BM2087" s="220" t="s">
        <v>7462</v>
      </c>
    </row>
    <row r="2088" spans="1:65" s="13" customFormat="1" ht="22.5">
      <c r="B2088" s="222"/>
      <c r="C2088" s="223"/>
      <c r="D2088" s="224" t="s">
        <v>211</v>
      </c>
      <c r="E2088" s="225" t="s">
        <v>1</v>
      </c>
      <c r="F2088" s="226" t="s">
        <v>7459</v>
      </c>
      <c r="G2088" s="223"/>
      <c r="H2088" s="225" t="s">
        <v>1</v>
      </c>
      <c r="I2088" s="227"/>
      <c r="J2088" s="223"/>
      <c r="K2088" s="223"/>
      <c r="L2088" s="228"/>
      <c r="M2088" s="229"/>
      <c r="N2088" s="230"/>
      <c r="O2088" s="230"/>
      <c r="P2088" s="230"/>
      <c r="Q2088" s="230"/>
      <c r="R2088" s="230"/>
      <c r="S2088" s="230"/>
      <c r="T2088" s="231"/>
      <c r="AT2088" s="232" t="s">
        <v>211</v>
      </c>
      <c r="AU2088" s="232" t="s">
        <v>82</v>
      </c>
      <c r="AV2088" s="13" t="s">
        <v>82</v>
      </c>
      <c r="AW2088" s="13" t="s">
        <v>31</v>
      </c>
      <c r="AX2088" s="13" t="s">
        <v>75</v>
      </c>
      <c r="AY2088" s="232" t="s">
        <v>203</v>
      </c>
    </row>
    <row r="2089" spans="1:65" s="14" customFormat="1" ht="11.25">
      <c r="B2089" s="233"/>
      <c r="C2089" s="234"/>
      <c r="D2089" s="224" t="s">
        <v>211</v>
      </c>
      <c r="E2089" s="235" t="s">
        <v>1</v>
      </c>
      <c r="F2089" s="236" t="s">
        <v>7463</v>
      </c>
      <c r="G2089" s="234"/>
      <c r="H2089" s="237">
        <v>6.5</v>
      </c>
      <c r="I2089" s="238"/>
      <c r="J2089" s="234"/>
      <c r="K2089" s="234"/>
      <c r="L2089" s="239"/>
      <c r="M2089" s="240"/>
      <c r="N2089" s="241"/>
      <c r="O2089" s="241"/>
      <c r="P2089" s="241"/>
      <c r="Q2089" s="241"/>
      <c r="R2089" s="241"/>
      <c r="S2089" s="241"/>
      <c r="T2089" s="242"/>
      <c r="AT2089" s="243" t="s">
        <v>211</v>
      </c>
      <c r="AU2089" s="243" t="s">
        <v>82</v>
      </c>
      <c r="AV2089" s="14" t="s">
        <v>84</v>
      </c>
      <c r="AW2089" s="14" t="s">
        <v>31</v>
      </c>
      <c r="AX2089" s="14" t="s">
        <v>75</v>
      </c>
      <c r="AY2089" s="243" t="s">
        <v>203</v>
      </c>
    </row>
    <row r="2090" spans="1:65" s="15" customFormat="1" ht="11.25">
      <c r="B2090" s="261"/>
      <c r="C2090" s="262"/>
      <c r="D2090" s="224" t="s">
        <v>211</v>
      </c>
      <c r="E2090" s="263" t="s">
        <v>1</v>
      </c>
      <c r="F2090" s="264" t="s">
        <v>5614</v>
      </c>
      <c r="G2090" s="262"/>
      <c r="H2090" s="265">
        <v>6.5</v>
      </c>
      <c r="I2090" s="266"/>
      <c r="J2090" s="262"/>
      <c r="K2090" s="262"/>
      <c r="L2090" s="267"/>
      <c r="M2090" s="268"/>
      <c r="N2090" s="269"/>
      <c r="O2090" s="269"/>
      <c r="P2090" s="269"/>
      <c r="Q2090" s="269"/>
      <c r="R2090" s="269"/>
      <c r="S2090" s="269"/>
      <c r="T2090" s="270"/>
      <c r="AT2090" s="271" t="s">
        <v>211</v>
      </c>
      <c r="AU2090" s="271" t="s">
        <v>82</v>
      </c>
      <c r="AV2090" s="15" t="s">
        <v>209</v>
      </c>
      <c r="AW2090" s="15" t="s">
        <v>31</v>
      </c>
      <c r="AX2090" s="15" t="s">
        <v>82</v>
      </c>
      <c r="AY2090" s="271" t="s">
        <v>203</v>
      </c>
    </row>
    <row r="2091" spans="1:65" s="2" customFormat="1" ht="21.75" customHeight="1">
      <c r="A2091" s="35"/>
      <c r="B2091" s="36"/>
      <c r="C2091" s="209" t="s">
        <v>7464</v>
      </c>
      <c r="D2091" s="209" t="s">
        <v>205</v>
      </c>
      <c r="E2091" s="210" t="s">
        <v>7465</v>
      </c>
      <c r="F2091" s="211" t="s">
        <v>6838</v>
      </c>
      <c r="G2091" s="212" t="s">
        <v>240</v>
      </c>
      <c r="H2091" s="213">
        <v>12</v>
      </c>
      <c r="I2091" s="214"/>
      <c r="J2091" s="215">
        <f>ROUND(I2091*H2091,2)</f>
        <v>0</v>
      </c>
      <c r="K2091" s="211" t="s">
        <v>1</v>
      </c>
      <c r="L2091" s="40"/>
      <c r="M2091" s="216" t="s">
        <v>1</v>
      </c>
      <c r="N2091" s="217" t="s">
        <v>40</v>
      </c>
      <c r="O2091" s="72"/>
      <c r="P2091" s="218">
        <f>O2091*H2091</f>
        <v>0</v>
      </c>
      <c r="Q2091" s="218">
        <v>0</v>
      </c>
      <c r="R2091" s="218">
        <f>Q2091*H2091</f>
        <v>0</v>
      </c>
      <c r="S2091" s="218">
        <v>0</v>
      </c>
      <c r="T2091" s="219">
        <f>S2091*H2091</f>
        <v>0</v>
      </c>
      <c r="U2091" s="35"/>
      <c r="V2091" s="35"/>
      <c r="W2091" s="35"/>
      <c r="X2091" s="35"/>
      <c r="Y2091" s="35"/>
      <c r="Z2091" s="35"/>
      <c r="AA2091" s="35"/>
      <c r="AB2091" s="35"/>
      <c r="AC2091" s="35"/>
      <c r="AD2091" s="35"/>
      <c r="AE2091" s="35"/>
      <c r="AR2091" s="220" t="s">
        <v>209</v>
      </c>
      <c r="AT2091" s="220" t="s">
        <v>205</v>
      </c>
      <c r="AU2091" s="220" t="s">
        <v>82</v>
      </c>
      <c r="AY2091" s="18" t="s">
        <v>203</v>
      </c>
      <c r="BE2091" s="221">
        <f>IF(N2091="základní",J2091,0)</f>
        <v>0</v>
      </c>
      <c r="BF2091" s="221">
        <f>IF(N2091="snížená",J2091,0)</f>
        <v>0</v>
      </c>
      <c r="BG2091" s="221">
        <f>IF(N2091="zákl. přenesená",J2091,0)</f>
        <v>0</v>
      </c>
      <c r="BH2091" s="221">
        <f>IF(N2091="sníž. přenesená",J2091,0)</f>
        <v>0</v>
      </c>
      <c r="BI2091" s="221">
        <f>IF(N2091="nulová",J2091,0)</f>
        <v>0</v>
      </c>
      <c r="BJ2091" s="18" t="s">
        <v>82</v>
      </c>
      <c r="BK2091" s="221">
        <f>ROUND(I2091*H2091,2)</f>
        <v>0</v>
      </c>
      <c r="BL2091" s="18" t="s">
        <v>209</v>
      </c>
      <c r="BM2091" s="220" t="s">
        <v>7466</v>
      </c>
    </row>
    <row r="2092" spans="1:65" s="13" customFormat="1" ht="11.25">
      <c r="B2092" s="222"/>
      <c r="C2092" s="223"/>
      <c r="D2092" s="224" t="s">
        <v>211</v>
      </c>
      <c r="E2092" s="225" t="s">
        <v>1</v>
      </c>
      <c r="F2092" s="226" t="s">
        <v>7467</v>
      </c>
      <c r="G2092" s="223"/>
      <c r="H2092" s="225" t="s">
        <v>1</v>
      </c>
      <c r="I2092" s="227"/>
      <c r="J2092" s="223"/>
      <c r="K2092" s="223"/>
      <c r="L2092" s="228"/>
      <c r="M2092" s="229"/>
      <c r="N2092" s="230"/>
      <c r="O2092" s="230"/>
      <c r="P2092" s="230"/>
      <c r="Q2092" s="230"/>
      <c r="R2092" s="230"/>
      <c r="S2092" s="230"/>
      <c r="T2092" s="231"/>
      <c r="AT2092" s="232" t="s">
        <v>211</v>
      </c>
      <c r="AU2092" s="232" t="s">
        <v>82</v>
      </c>
      <c r="AV2092" s="13" t="s">
        <v>82</v>
      </c>
      <c r="AW2092" s="13" t="s">
        <v>31</v>
      </c>
      <c r="AX2092" s="13" t="s">
        <v>75</v>
      </c>
      <c r="AY2092" s="232" t="s">
        <v>203</v>
      </c>
    </row>
    <row r="2093" spans="1:65" s="14" customFormat="1" ht="11.25">
      <c r="B2093" s="233"/>
      <c r="C2093" s="234"/>
      <c r="D2093" s="224" t="s">
        <v>211</v>
      </c>
      <c r="E2093" s="235" t="s">
        <v>1</v>
      </c>
      <c r="F2093" s="236" t="s">
        <v>389</v>
      </c>
      <c r="G2093" s="234"/>
      <c r="H2093" s="237">
        <v>12</v>
      </c>
      <c r="I2093" s="238"/>
      <c r="J2093" s="234"/>
      <c r="K2093" s="234"/>
      <c r="L2093" s="239"/>
      <c r="M2093" s="240"/>
      <c r="N2093" s="241"/>
      <c r="O2093" s="241"/>
      <c r="P2093" s="241"/>
      <c r="Q2093" s="241"/>
      <c r="R2093" s="241"/>
      <c r="S2093" s="241"/>
      <c r="T2093" s="242"/>
      <c r="AT2093" s="243" t="s">
        <v>211</v>
      </c>
      <c r="AU2093" s="243" t="s">
        <v>82</v>
      </c>
      <c r="AV2093" s="14" t="s">
        <v>84</v>
      </c>
      <c r="AW2093" s="14" t="s">
        <v>31</v>
      </c>
      <c r="AX2093" s="14" t="s">
        <v>75</v>
      </c>
      <c r="AY2093" s="243" t="s">
        <v>203</v>
      </c>
    </row>
    <row r="2094" spans="1:65" s="15" customFormat="1" ht="11.25">
      <c r="B2094" s="261"/>
      <c r="C2094" s="262"/>
      <c r="D2094" s="224" t="s">
        <v>211</v>
      </c>
      <c r="E2094" s="263" t="s">
        <v>1</v>
      </c>
      <c r="F2094" s="264" t="s">
        <v>5614</v>
      </c>
      <c r="G2094" s="262"/>
      <c r="H2094" s="265">
        <v>12</v>
      </c>
      <c r="I2094" s="266"/>
      <c r="J2094" s="262"/>
      <c r="K2094" s="262"/>
      <c r="L2094" s="267"/>
      <c r="M2094" s="268"/>
      <c r="N2094" s="269"/>
      <c r="O2094" s="269"/>
      <c r="P2094" s="269"/>
      <c r="Q2094" s="269"/>
      <c r="R2094" s="269"/>
      <c r="S2094" s="269"/>
      <c r="T2094" s="270"/>
      <c r="AT2094" s="271" t="s">
        <v>211</v>
      </c>
      <c r="AU2094" s="271" t="s">
        <v>82</v>
      </c>
      <c r="AV2094" s="15" t="s">
        <v>209</v>
      </c>
      <c r="AW2094" s="15" t="s">
        <v>31</v>
      </c>
      <c r="AX2094" s="15" t="s">
        <v>82</v>
      </c>
      <c r="AY2094" s="271" t="s">
        <v>203</v>
      </c>
    </row>
    <row r="2095" spans="1:65" s="2" customFormat="1" ht="44.25" customHeight="1">
      <c r="A2095" s="35"/>
      <c r="B2095" s="36"/>
      <c r="C2095" s="209" t="s">
        <v>6992</v>
      </c>
      <c r="D2095" s="209" t="s">
        <v>205</v>
      </c>
      <c r="E2095" s="210" t="s">
        <v>7468</v>
      </c>
      <c r="F2095" s="211" t="s">
        <v>7469</v>
      </c>
      <c r="G2095" s="212" t="s">
        <v>6098</v>
      </c>
      <c r="H2095" s="213">
        <v>3</v>
      </c>
      <c r="I2095" s="214"/>
      <c r="J2095" s="215">
        <f>ROUND(I2095*H2095,2)</f>
        <v>0</v>
      </c>
      <c r="K2095" s="211" t="s">
        <v>1</v>
      </c>
      <c r="L2095" s="40"/>
      <c r="M2095" s="216" t="s">
        <v>1</v>
      </c>
      <c r="N2095" s="217" t="s">
        <v>40</v>
      </c>
      <c r="O2095" s="72"/>
      <c r="P2095" s="218">
        <f>O2095*H2095</f>
        <v>0</v>
      </c>
      <c r="Q2095" s="218">
        <v>0</v>
      </c>
      <c r="R2095" s="218">
        <f>Q2095*H2095</f>
        <v>0</v>
      </c>
      <c r="S2095" s="218">
        <v>0</v>
      </c>
      <c r="T2095" s="219">
        <f>S2095*H2095</f>
        <v>0</v>
      </c>
      <c r="U2095" s="35"/>
      <c r="V2095" s="35"/>
      <c r="W2095" s="35"/>
      <c r="X2095" s="35"/>
      <c r="Y2095" s="35"/>
      <c r="Z2095" s="35"/>
      <c r="AA2095" s="35"/>
      <c r="AB2095" s="35"/>
      <c r="AC2095" s="35"/>
      <c r="AD2095" s="35"/>
      <c r="AE2095" s="35"/>
      <c r="AR2095" s="220" t="s">
        <v>209</v>
      </c>
      <c r="AT2095" s="220" t="s">
        <v>205</v>
      </c>
      <c r="AU2095" s="220" t="s">
        <v>82</v>
      </c>
      <c r="AY2095" s="18" t="s">
        <v>203</v>
      </c>
      <c r="BE2095" s="221">
        <f>IF(N2095="základní",J2095,0)</f>
        <v>0</v>
      </c>
      <c r="BF2095" s="221">
        <f>IF(N2095="snížená",J2095,0)</f>
        <v>0</v>
      </c>
      <c r="BG2095" s="221">
        <f>IF(N2095="zákl. přenesená",J2095,0)</f>
        <v>0</v>
      </c>
      <c r="BH2095" s="221">
        <f>IF(N2095="sníž. přenesená",J2095,0)</f>
        <v>0</v>
      </c>
      <c r="BI2095" s="221">
        <f>IF(N2095="nulová",J2095,0)</f>
        <v>0</v>
      </c>
      <c r="BJ2095" s="18" t="s">
        <v>82</v>
      </c>
      <c r="BK2095" s="221">
        <f>ROUND(I2095*H2095,2)</f>
        <v>0</v>
      </c>
      <c r="BL2095" s="18" t="s">
        <v>209</v>
      </c>
      <c r="BM2095" s="220" t="s">
        <v>7470</v>
      </c>
    </row>
    <row r="2096" spans="1:65" s="2" customFormat="1" ht="16.5" customHeight="1">
      <c r="A2096" s="35"/>
      <c r="B2096" s="36"/>
      <c r="C2096" s="209" t="s">
        <v>7471</v>
      </c>
      <c r="D2096" s="209" t="s">
        <v>205</v>
      </c>
      <c r="E2096" s="210" t="s">
        <v>7472</v>
      </c>
      <c r="F2096" s="211" t="s">
        <v>6842</v>
      </c>
      <c r="G2096" s="212" t="s">
        <v>409</v>
      </c>
      <c r="H2096" s="213">
        <v>7.0000000000000007E-2</v>
      </c>
      <c r="I2096" s="214"/>
      <c r="J2096" s="215">
        <f>ROUND(I2096*H2096,2)</f>
        <v>0</v>
      </c>
      <c r="K2096" s="211" t="s">
        <v>1</v>
      </c>
      <c r="L2096" s="40"/>
      <c r="M2096" s="216" t="s">
        <v>1</v>
      </c>
      <c r="N2096" s="217" t="s">
        <v>40</v>
      </c>
      <c r="O2096" s="72"/>
      <c r="P2096" s="218">
        <f>O2096*H2096</f>
        <v>0</v>
      </c>
      <c r="Q2096" s="218">
        <v>0</v>
      </c>
      <c r="R2096" s="218">
        <f>Q2096*H2096</f>
        <v>0</v>
      </c>
      <c r="S2096" s="218">
        <v>0</v>
      </c>
      <c r="T2096" s="219">
        <f>S2096*H2096</f>
        <v>0</v>
      </c>
      <c r="U2096" s="35"/>
      <c r="V2096" s="35"/>
      <c r="W2096" s="35"/>
      <c r="X2096" s="35"/>
      <c r="Y2096" s="35"/>
      <c r="Z2096" s="35"/>
      <c r="AA2096" s="35"/>
      <c r="AB2096" s="35"/>
      <c r="AC2096" s="35"/>
      <c r="AD2096" s="35"/>
      <c r="AE2096" s="35"/>
      <c r="AR2096" s="220" t="s">
        <v>209</v>
      </c>
      <c r="AT2096" s="220" t="s">
        <v>205</v>
      </c>
      <c r="AU2096" s="220" t="s">
        <v>82</v>
      </c>
      <c r="AY2096" s="18" t="s">
        <v>203</v>
      </c>
      <c r="BE2096" s="221">
        <f>IF(N2096="základní",J2096,0)</f>
        <v>0</v>
      </c>
      <c r="BF2096" s="221">
        <f>IF(N2096="snížená",J2096,0)</f>
        <v>0</v>
      </c>
      <c r="BG2096" s="221">
        <f>IF(N2096="zákl. přenesená",J2096,0)</f>
        <v>0</v>
      </c>
      <c r="BH2096" s="221">
        <f>IF(N2096="sníž. přenesená",J2096,0)</f>
        <v>0</v>
      </c>
      <c r="BI2096" s="221">
        <f>IF(N2096="nulová",J2096,0)</f>
        <v>0</v>
      </c>
      <c r="BJ2096" s="18" t="s">
        <v>82</v>
      </c>
      <c r="BK2096" s="221">
        <f>ROUND(I2096*H2096,2)</f>
        <v>0</v>
      </c>
      <c r="BL2096" s="18" t="s">
        <v>209</v>
      </c>
      <c r="BM2096" s="220" t="s">
        <v>7473</v>
      </c>
    </row>
    <row r="2097" spans="1:65" s="12" customFormat="1" ht="25.9" customHeight="1">
      <c r="B2097" s="193"/>
      <c r="C2097" s="194"/>
      <c r="D2097" s="195" t="s">
        <v>74</v>
      </c>
      <c r="E2097" s="196" t="s">
        <v>7474</v>
      </c>
      <c r="F2097" s="196" t="s">
        <v>7475</v>
      </c>
      <c r="G2097" s="194"/>
      <c r="H2097" s="194"/>
      <c r="I2097" s="197"/>
      <c r="J2097" s="198">
        <f>BK2097</f>
        <v>0</v>
      </c>
      <c r="K2097" s="194"/>
      <c r="L2097" s="199"/>
      <c r="M2097" s="200"/>
      <c r="N2097" s="201"/>
      <c r="O2097" s="201"/>
      <c r="P2097" s="202">
        <f>SUM(P2098:P2155)</f>
        <v>0</v>
      </c>
      <c r="Q2097" s="201"/>
      <c r="R2097" s="202">
        <f>SUM(R2098:R2155)</f>
        <v>0</v>
      </c>
      <c r="S2097" s="201"/>
      <c r="T2097" s="203">
        <f>SUM(T2098:T2155)</f>
        <v>0</v>
      </c>
      <c r="AR2097" s="204" t="s">
        <v>82</v>
      </c>
      <c r="AT2097" s="205" t="s">
        <v>74</v>
      </c>
      <c r="AU2097" s="205" t="s">
        <v>75</v>
      </c>
      <c r="AY2097" s="204" t="s">
        <v>203</v>
      </c>
      <c r="BK2097" s="206">
        <f>SUM(BK2098:BK2155)</f>
        <v>0</v>
      </c>
    </row>
    <row r="2098" spans="1:65" s="2" customFormat="1" ht="33" customHeight="1">
      <c r="A2098" s="35"/>
      <c r="B2098" s="36"/>
      <c r="C2098" s="209" t="s">
        <v>6994</v>
      </c>
      <c r="D2098" s="209" t="s">
        <v>205</v>
      </c>
      <c r="E2098" s="210" t="s">
        <v>7476</v>
      </c>
      <c r="F2098" s="211" t="s">
        <v>7477</v>
      </c>
      <c r="G2098" s="212" t="s">
        <v>208</v>
      </c>
      <c r="H2098" s="213">
        <v>1</v>
      </c>
      <c r="I2098" s="214"/>
      <c r="J2098" s="215">
        <f>ROUND(I2098*H2098,2)</f>
        <v>0</v>
      </c>
      <c r="K2098" s="211" t="s">
        <v>1</v>
      </c>
      <c r="L2098" s="40"/>
      <c r="M2098" s="216" t="s">
        <v>1</v>
      </c>
      <c r="N2098" s="217" t="s">
        <v>40</v>
      </c>
      <c r="O2098" s="72"/>
      <c r="P2098" s="218">
        <f>O2098*H2098</f>
        <v>0</v>
      </c>
      <c r="Q2098" s="218">
        <v>0</v>
      </c>
      <c r="R2098" s="218">
        <f>Q2098*H2098</f>
        <v>0</v>
      </c>
      <c r="S2098" s="218">
        <v>0</v>
      </c>
      <c r="T2098" s="219">
        <f>S2098*H2098</f>
        <v>0</v>
      </c>
      <c r="U2098" s="35"/>
      <c r="V2098" s="35"/>
      <c r="W2098" s="35"/>
      <c r="X2098" s="35"/>
      <c r="Y2098" s="35"/>
      <c r="Z2098" s="35"/>
      <c r="AA2098" s="35"/>
      <c r="AB2098" s="35"/>
      <c r="AC2098" s="35"/>
      <c r="AD2098" s="35"/>
      <c r="AE2098" s="35"/>
      <c r="AR2098" s="220" t="s">
        <v>209</v>
      </c>
      <c r="AT2098" s="220" t="s">
        <v>205</v>
      </c>
      <c r="AU2098" s="220" t="s">
        <v>82</v>
      </c>
      <c r="AY2098" s="18" t="s">
        <v>203</v>
      </c>
      <c r="BE2098" s="221">
        <f>IF(N2098="základní",J2098,0)</f>
        <v>0</v>
      </c>
      <c r="BF2098" s="221">
        <f>IF(N2098="snížená",J2098,0)</f>
        <v>0</v>
      </c>
      <c r="BG2098" s="221">
        <f>IF(N2098="zákl. přenesená",J2098,0)</f>
        <v>0</v>
      </c>
      <c r="BH2098" s="221">
        <f>IF(N2098="sníž. přenesená",J2098,0)</f>
        <v>0</v>
      </c>
      <c r="BI2098" s="221">
        <f>IF(N2098="nulová",J2098,0)</f>
        <v>0</v>
      </c>
      <c r="BJ2098" s="18" t="s">
        <v>82</v>
      </c>
      <c r="BK2098" s="221">
        <f>ROUND(I2098*H2098,2)</f>
        <v>0</v>
      </c>
      <c r="BL2098" s="18" t="s">
        <v>209</v>
      </c>
      <c r="BM2098" s="220" t="s">
        <v>7478</v>
      </c>
    </row>
    <row r="2099" spans="1:65" s="13" customFormat="1" ht="33.75">
      <c r="B2099" s="222"/>
      <c r="C2099" s="223"/>
      <c r="D2099" s="224" t="s">
        <v>211</v>
      </c>
      <c r="E2099" s="225" t="s">
        <v>1</v>
      </c>
      <c r="F2099" s="226" t="s">
        <v>6664</v>
      </c>
      <c r="G2099" s="223"/>
      <c r="H2099" s="225" t="s">
        <v>1</v>
      </c>
      <c r="I2099" s="227"/>
      <c r="J2099" s="223"/>
      <c r="K2099" s="223"/>
      <c r="L2099" s="228"/>
      <c r="M2099" s="229"/>
      <c r="N2099" s="230"/>
      <c r="O2099" s="230"/>
      <c r="P2099" s="230"/>
      <c r="Q2099" s="230"/>
      <c r="R2099" s="230"/>
      <c r="S2099" s="230"/>
      <c r="T2099" s="231"/>
      <c r="AT2099" s="232" t="s">
        <v>211</v>
      </c>
      <c r="AU2099" s="232" t="s">
        <v>82</v>
      </c>
      <c r="AV2099" s="13" t="s">
        <v>82</v>
      </c>
      <c r="AW2099" s="13" t="s">
        <v>31</v>
      </c>
      <c r="AX2099" s="13" t="s">
        <v>75</v>
      </c>
      <c r="AY2099" s="232" t="s">
        <v>203</v>
      </c>
    </row>
    <row r="2100" spans="1:65" s="13" customFormat="1" ht="11.25">
      <c r="B2100" s="222"/>
      <c r="C2100" s="223"/>
      <c r="D2100" s="224" t="s">
        <v>211</v>
      </c>
      <c r="E2100" s="225" t="s">
        <v>1</v>
      </c>
      <c r="F2100" s="226" t="s">
        <v>7436</v>
      </c>
      <c r="G2100" s="223"/>
      <c r="H2100" s="225" t="s">
        <v>1</v>
      </c>
      <c r="I2100" s="227"/>
      <c r="J2100" s="223"/>
      <c r="K2100" s="223"/>
      <c r="L2100" s="228"/>
      <c r="M2100" s="229"/>
      <c r="N2100" s="230"/>
      <c r="O2100" s="230"/>
      <c r="P2100" s="230"/>
      <c r="Q2100" s="230"/>
      <c r="R2100" s="230"/>
      <c r="S2100" s="230"/>
      <c r="T2100" s="231"/>
      <c r="AT2100" s="232" t="s">
        <v>211</v>
      </c>
      <c r="AU2100" s="232" t="s">
        <v>82</v>
      </c>
      <c r="AV2100" s="13" t="s">
        <v>82</v>
      </c>
      <c r="AW2100" s="13" t="s">
        <v>31</v>
      </c>
      <c r="AX2100" s="13" t="s">
        <v>75</v>
      </c>
      <c r="AY2100" s="232" t="s">
        <v>203</v>
      </c>
    </row>
    <row r="2101" spans="1:65" s="13" customFormat="1" ht="11.25">
      <c r="B2101" s="222"/>
      <c r="C2101" s="223"/>
      <c r="D2101" s="224" t="s">
        <v>211</v>
      </c>
      <c r="E2101" s="225" t="s">
        <v>1</v>
      </c>
      <c r="F2101" s="226" t="s">
        <v>7437</v>
      </c>
      <c r="G2101" s="223"/>
      <c r="H2101" s="225" t="s">
        <v>1</v>
      </c>
      <c r="I2101" s="227"/>
      <c r="J2101" s="223"/>
      <c r="K2101" s="223"/>
      <c r="L2101" s="228"/>
      <c r="M2101" s="229"/>
      <c r="N2101" s="230"/>
      <c r="O2101" s="230"/>
      <c r="P2101" s="230"/>
      <c r="Q2101" s="230"/>
      <c r="R2101" s="230"/>
      <c r="S2101" s="230"/>
      <c r="T2101" s="231"/>
      <c r="AT2101" s="232" t="s">
        <v>211</v>
      </c>
      <c r="AU2101" s="232" t="s">
        <v>82</v>
      </c>
      <c r="AV2101" s="13" t="s">
        <v>82</v>
      </c>
      <c r="AW2101" s="13" t="s">
        <v>31</v>
      </c>
      <c r="AX2101" s="13" t="s">
        <v>75</v>
      </c>
      <c r="AY2101" s="232" t="s">
        <v>203</v>
      </c>
    </row>
    <row r="2102" spans="1:65" s="13" customFormat="1" ht="11.25">
      <c r="B2102" s="222"/>
      <c r="C2102" s="223"/>
      <c r="D2102" s="224" t="s">
        <v>211</v>
      </c>
      <c r="E2102" s="225" t="s">
        <v>1</v>
      </c>
      <c r="F2102" s="226" t="s">
        <v>7438</v>
      </c>
      <c r="G2102" s="223"/>
      <c r="H2102" s="225" t="s">
        <v>1</v>
      </c>
      <c r="I2102" s="227"/>
      <c r="J2102" s="223"/>
      <c r="K2102" s="223"/>
      <c r="L2102" s="228"/>
      <c r="M2102" s="229"/>
      <c r="N2102" s="230"/>
      <c r="O2102" s="230"/>
      <c r="P2102" s="230"/>
      <c r="Q2102" s="230"/>
      <c r="R2102" s="230"/>
      <c r="S2102" s="230"/>
      <c r="T2102" s="231"/>
      <c r="AT2102" s="232" t="s">
        <v>211</v>
      </c>
      <c r="AU2102" s="232" t="s">
        <v>82</v>
      </c>
      <c r="AV2102" s="13" t="s">
        <v>82</v>
      </c>
      <c r="AW2102" s="13" t="s">
        <v>31</v>
      </c>
      <c r="AX2102" s="13" t="s">
        <v>75</v>
      </c>
      <c r="AY2102" s="232" t="s">
        <v>203</v>
      </c>
    </row>
    <row r="2103" spans="1:65" s="13" customFormat="1" ht="11.25">
      <c r="B2103" s="222"/>
      <c r="C2103" s="223"/>
      <c r="D2103" s="224" t="s">
        <v>211</v>
      </c>
      <c r="E2103" s="225" t="s">
        <v>1</v>
      </c>
      <c r="F2103" s="226" t="s">
        <v>6698</v>
      </c>
      <c r="G2103" s="223"/>
      <c r="H2103" s="225" t="s">
        <v>1</v>
      </c>
      <c r="I2103" s="227"/>
      <c r="J2103" s="223"/>
      <c r="K2103" s="223"/>
      <c r="L2103" s="228"/>
      <c r="M2103" s="229"/>
      <c r="N2103" s="230"/>
      <c r="O2103" s="230"/>
      <c r="P2103" s="230"/>
      <c r="Q2103" s="230"/>
      <c r="R2103" s="230"/>
      <c r="S2103" s="230"/>
      <c r="T2103" s="231"/>
      <c r="AT2103" s="232" t="s">
        <v>211</v>
      </c>
      <c r="AU2103" s="232" t="s">
        <v>82</v>
      </c>
      <c r="AV2103" s="13" t="s">
        <v>82</v>
      </c>
      <c r="AW2103" s="13" t="s">
        <v>31</v>
      </c>
      <c r="AX2103" s="13" t="s">
        <v>75</v>
      </c>
      <c r="AY2103" s="232" t="s">
        <v>203</v>
      </c>
    </row>
    <row r="2104" spans="1:65" s="14" customFormat="1" ht="11.25">
      <c r="B2104" s="233"/>
      <c r="C2104" s="234"/>
      <c r="D2104" s="224" t="s">
        <v>211</v>
      </c>
      <c r="E2104" s="235" t="s">
        <v>1</v>
      </c>
      <c r="F2104" s="236" t="s">
        <v>82</v>
      </c>
      <c r="G2104" s="234"/>
      <c r="H2104" s="237">
        <v>1</v>
      </c>
      <c r="I2104" s="238"/>
      <c r="J2104" s="234"/>
      <c r="K2104" s="234"/>
      <c r="L2104" s="239"/>
      <c r="M2104" s="240"/>
      <c r="N2104" s="241"/>
      <c r="O2104" s="241"/>
      <c r="P2104" s="241"/>
      <c r="Q2104" s="241"/>
      <c r="R2104" s="241"/>
      <c r="S2104" s="241"/>
      <c r="T2104" s="242"/>
      <c r="AT2104" s="243" t="s">
        <v>211</v>
      </c>
      <c r="AU2104" s="243" t="s">
        <v>82</v>
      </c>
      <c r="AV2104" s="14" t="s">
        <v>84</v>
      </c>
      <c r="AW2104" s="14" t="s">
        <v>31</v>
      </c>
      <c r="AX2104" s="14" t="s">
        <v>75</v>
      </c>
      <c r="AY2104" s="243" t="s">
        <v>203</v>
      </c>
    </row>
    <row r="2105" spans="1:65" s="15" customFormat="1" ht="11.25">
      <c r="B2105" s="261"/>
      <c r="C2105" s="262"/>
      <c r="D2105" s="224" t="s">
        <v>211</v>
      </c>
      <c r="E2105" s="263" t="s">
        <v>1</v>
      </c>
      <c r="F2105" s="264" t="s">
        <v>5614</v>
      </c>
      <c r="G2105" s="262"/>
      <c r="H2105" s="265">
        <v>1</v>
      </c>
      <c r="I2105" s="266"/>
      <c r="J2105" s="262"/>
      <c r="K2105" s="262"/>
      <c r="L2105" s="267"/>
      <c r="M2105" s="268"/>
      <c r="N2105" s="269"/>
      <c r="O2105" s="269"/>
      <c r="P2105" s="269"/>
      <c r="Q2105" s="269"/>
      <c r="R2105" s="269"/>
      <c r="S2105" s="269"/>
      <c r="T2105" s="270"/>
      <c r="AT2105" s="271" t="s">
        <v>211</v>
      </c>
      <c r="AU2105" s="271" t="s">
        <v>82</v>
      </c>
      <c r="AV2105" s="15" t="s">
        <v>209</v>
      </c>
      <c r="AW2105" s="15" t="s">
        <v>31</v>
      </c>
      <c r="AX2105" s="15" t="s">
        <v>82</v>
      </c>
      <c r="AY2105" s="271" t="s">
        <v>203</v>
      </c>
    </row>
    <row r="2106" spans="1:65" s="2" customFormat="1" ht="21.75" customHeight="1">
      <c r="A2106" s="35"/>
      <c r="B2106" s="36"/>
      <c r="C2106" s="209" t="s">
        <v>7479</v>
      </c>
      <c r="D2106" s="209" t="s">
        <v>205</v>
      </c>
      <c r="E2106" s="210" t="s">
        <v>7480</v>
      </c>
      <c r="F2106" s="211" t="s">
        <v>7481</v>
      </c>
      <c r="G2106" s="212" t="s">
        <v>208</v>
      </c>
      <c r="H2106" s="213">
        <v>1</v>
      </c>
      <c r="I2106" s="214"/>
      <c r="J2106" s="215">
        <f>ROUND(I2106*H2106,2)</f>
        <v>0</v>
      </c>
      <c r="K2106" s="211" t="s">
        <v>1</v>
      </c>
      <c r="L2106" s="40"/>
      <c r="M2106" s="216" t="s">
        <v>1</v>
      </c>
      <c r="N2106" s="217" t="s">
        <v>40</v>
      </c>
      <c r="O2106" s="72"/>
      <c r="P2106" s="218">
        <f>O2106*H2106</f>
        <v>0</v>
      </c>
      <c r="Q2106" s="218">
        <v>0</v>
      </c>
      <c r="R2106" s="218">
        <f>Q2106*H2106</f>
        <v>0</v>
      </c>
      <c r="S2106" s="218">
        <v>0</v>
      </c>
      <c r="T2106" s="219">
        <f>S2106*H2106</f>
        <v>0</v>
      </c>
      <c r="U2106" s="35"/>
      <c r="V2106" s="35"/>
      <c r="W2106" s="35"/>
      <c r="X2106" s="35"/>
      <c r="Y2106" s="35"/>
      <c r="Z2106" s="35"/>
      <c r="AA2106" s="35"/>
      <c r="AB2106" s="35"/>
      <c r="AC2106" s="35"/>
      <c r="AD2106" s="35"/>
      <c r="AE2106" s="35"/>
      <c r="AR2106" s="220" t="s">
        <v>209</v>
      </c>
      <c r="AT2106" s="220" t="s">
        <v>205</v>
      </c>
      <c r="AU2106" s="220" t="s">
        <v>82</v>
      </c>
      <c r="AY2106" s="18" t="s">
        <v>203</v>
      </c>
      <c r="BE2106" s="221">
        <f>IF(N2106="základní",J2106,0)</f>
        <v>0</v>
      </c>
      <c r="BF2106" s="221">
        <f>IF(N2106="snížená",J2106,0)</f>
        <v>0</v>
      </c>
      <c r="BG2106" s="221">
        <f>IF(N2106="zákl. přenesená",J2106,0)</f>
        <v>0</v>
      </c>
      <c r="BH2106" s="221">
        <f>IF(N2106="sníž. přenesená",J2106,0)</f>
        <v>0</v>
      </c>
      <c r="BI2106" s="221">
        <f>IF(N2106="nulová",J2106,0)</f>
        <v>0</v>
      </c>
      <c r="BJ2106" s="18" t="s">
        <v>82</v>
      </c>
      <c r="BK2106" s="221">
        <f>ROUND(I2106*H2106,2)</f>
        <v>0</v>
      </c>
      <c r="BL2106" s="18" t="s">
        <v>209</v>
      </c>
      <c r="BM2106" s="220" t="s">
        <v>7482</v>
      </c>
    </row>
    <row r="2107" spans="1:65" s="13" customFormat="1" ht="11.25">
      <c r="B2107" s="222"/>
      <c r="C2107" s="223"/>
      <c r="D2107" s="224" t="s">
        <v>211</v>
      </c>
      <c r="E2107" s="225" t="s">
        <v>1</v>
      </c>
      <c r="F2107" s="226" t="s">
        <v>7436</v>
      </c>
      <c r="G2107" s="223"/>
      <c r="H2107" s="225" t="s">
        <v>1</v>
      </c>
      <c r="I2107" s="227"/>
      <c r="J2107" s="223"/>
      <c r="K2107" s="223"/>
      <c r="L2107" s="228"/>
      <c r="M2107" s="229"/>
      <c r="N2107" s="230"/>
      <c r="O2107" s="230"/>
      <c r="P2107" s="230"/>
      <c r="Q2107" s="230"/>
      <c r="R2107" s="230"/>
      <c r="S2107" s="230"/>
      <c r="T2107" s="231"/>
      <c r="AT2107" s="232" t="s">
        <v>211</v>
      </c>
      <c r="AU2107" s="232" t="s">
        <v>82</v>
      </c>
      <c r="AV2107" s="13" t="s">
        <v>82</v>
      </c>
      <c r="AW2107" s="13" t="s">
        <v>31</v>
      </c>
      <c r="AX2107" s="13" t="s">
        <v>75</v>
      </c>
      <c r="AY2107" s="232" t="s">
        <v>203</v>
      </c>
    </row>
    <row r="2108" spans="1:65" s="13" customFormat="1" ht="11.25">
      <c r="B2108" s="222"/>
      <c r="C2108" s="223"/>
      <c r="D2108" s="224" t="s">
        <v>211</v>
      </c>
      <c r="E2108" s="225" t="s">
        <v>1</v>
      </c>
      <c r="F2108" s="226" t="s">
        <v>7437</v>
      </c>
      <c r="G2108" s="223"/>
      <c r="H2108" s="225" t="s">
        <v>1</v>
      </c>
      <c r="I2108" s="227"/>
      <c r="J2108" s="223"/>
      <c r="K2108" s="223"/>
      <c r="L2108" s="228"/>
      <c r="M2108" s="229"/>
      <c r="N2108" s="230"/>
      <c r="O2108" s="230"/>
      <c r="P2108" s="230"/>
      <c r="Q2108" s="230"/>
      <c r="R2108" s="230"/>
      <c r="S2108" s="230"/>
      <c r="T2108" s="231"/>
      <c r="AT2108" s="232" t="s">
        <v>211</v>
      </c>
      <c r="AU2108" s="232" t="s">
        <v>82</v>
      </c>
      <c r="AV2108" s="13" t="s">
        <v>82</v>
      </c>
      <c r="AW2108" s="13" t="s">
        <v>31</v>
      </c>
      <c r="AX2108" s="13" t="s">
        <v>75</v>
      </c>
      <c r="AY2108" s="232" t="s">
        <v>203</v>
      </c>
    </row>
    <row r="2109" spans="1:65" s="13" customFormat="1" ht="11.25">
      <c r="B2109" s="222"/>
      <c r="C2109" s="223"/>
      <c r="D2109" s="224" t="s">
        <v>211</v>
      </c>
      <c r="E2109" s="225" t="s">
        <v>1</v>
      </c>
      <c r="F2109" s="226" t="s">
        <v>7438</v>
      </c>
      <c r="G2109" s="223"/>
      <c r="H2109" s="225" t="s">
        <v>1</v>
      </c>
      <c r="I2109" s="227"/>
      <c r="J2109" s="223"/>
      <c r="K2109" s="223"/>
      <c r="L2109" s="228"/>
      <c r="M2109" s="229"/>
      <c r="N2109" s="230"/>
      <c r="O2109" s="230"/>
      <c r="P2109" s="230"/>
      <c r="Q2109" s="230"/>
      <c r="R2109" s="230"/>
      <c r="S2109" s="230"/>
      <c r="T2109" s="231"/>
      <c r="AT2109" s="232" t="s">
        <v>211</v>
      </c>
      <c r="AU2109" s="232" t="s">
        <v>82</v>
      </c>
      <c r="AV2109" s="13" t="s">
        <v>82</v>
      </c>
      <c r="AW2109" s="13" t="s">
        <v>31</v>
      </c>
      <c r="AX2109" s="13" t="s">
        <v>75</v>
      </c>
      <c r="AY2109" s="232" t="s">
        <v>203</v>
      </c>
    </row>
    <row r="2110" spans="1:65" s="13" customFormat="1" ht="11.25">
      <c r="B2110" s="222"/>
      <c r="C2110" s="223"/>
      <c r="D2110" s="224" t="s">
        <v>211</v>
      </c>
      <c r="E2110" s="225" t="s">
        <v>1</v>
      </c>
      <c r="F2110" s="226" t="s">
        <v>6698</v>
      </c>
      <c r="G2110" s="223"/>
      <c r="H2110" s="225" t="s">
        <v>1</v>
      </c>
      <c r="I2110" s="227"/>
      <c r="J2110" s="223"/>
      <c r="K2110" s="223"/>
      <c r="L2110" s="228"/>
      <c r="M2110" s="229"/>
      <c r="N2110" s="230"/>
      <c r="O2110" s="230"/>
      <c r="P2110" s="230"/>
      <c r="Q2110" s="230"/>
      <c r="R2110" s="230"/>
      <c r="S2110" s="230"/>
      <c r="T2110" s="231"/>
      <c r="AT2110" s="232" t="s">
        <v>211</v>
      </c>
      <c r="AU2110" s="232" t="s">
        <v>82</v>
      </c>
      <c r="AV2110" s="13" t="s">
        <v>82</v>
      </c>
      <c r="AW2110" s="13" t="s">
        <v>31</v>
      </c>
      <c r="AX2110" s="13" t="s">
        <v>75</v>
      </c>
      <c r="AY2110" s="232" t="s">
        <v>203</v>
      </c>
    </row>
    <row r="2111" spans="1:65" s="14" customFormat="1" ht="11.25">
      <c r="B2111" s="233"/>
      <c r="C2111" s="234"/>
      <c r="D2111" s="224" t="s">
        <v>211</v>
      </c>
      <c r="E2111" s="235" t="s">
        <v>1</v>
      </c>
      <c r="F2111" s="236" t="s">
        <v>82</v>
      </c>
      <c r="G2111" s="234"/>
      <c r="H2111" s="237">
        <v>1</v>
      </c>
      <c r="I2111" s="238"/>
      <c r="J2111" s="234"/>
      <c r="K2111" s="234"/>
      <c r="L2111" s="239"/>
      <c r="M2111" s="240"/>
      <c r="N2111" s="241"/>
      <c r="O2111" s="241"/>
      <c r="P2111" s="241"/>
      <c r="Q2111" s="241"/>
      <c r="R2111" s="241"/>
      <c r="S2111" s="241"/>
      <c r="T2111" s="242"/>
      <c r="AT2111" s="243" t="s">
        <v>211</v>
      </c>
      <c r="AU2111" s="243" t="s">
        <v>82</v>
      </c>
      <c r="AV2111" s="14" t="s">
        <v>84</v>
      </c>
      <c r="AW2111" s="14" t="s">
        <v>31</v>
      </c>
      <c r="AX2111" s="14" t="s">
        <v>75</v>
      </c>
      <c r="AY2111" s="243" t="s">
        <v>203</v>
      </c>
    </row>
    <row r="2112" spans="1:65" s="15" customFormat="1" ht="11.25">
      <c r="B2112" s="261"/>
      <c r="C2112" s="262"/>
      <c r="D2112" s="224" t="s">
        <v>211</v>
      </c>
      <c r="E2112" s="263" t="s">
        <v>1</v>
      </c>
      <c r="F2112" s="264" t="s">
        <v>5614</v>
      </c>
      <c r="G2112" s="262"/>
      <c r="H2112" s="265">
        <v>1</v>
      </c>
      <c r="I2112" s="266"/>
      <c r="J2112" s="262"/>
      <c r="K2112" s="262"/>
      <c r="L2112" s="267"/>
      <c r="M2112" s="268"/>
      <c r="N2112" s="269"/>
      <c r="O2112" s="269"/>
      <c r="P2112" s="269"/>
      <c r="Q2112" s="269"/>
      <c r="R2112" s="269"/>
      <c r="S2112" s="269"/>
      <c r="T2112" s="270"/>
      <c r="AT2112" s="271" t="s">
        <v>211</v>
      </c>
      <c r="AU2112" s="271" t="s">
        <v>82</v>
      </c>
      <c r="AV2112" s="15" t="s">
        <v>209</v>
      </c>
      <c r="AW2112" s="15" t="s">
        <v>31</v>
      </c>
      <c r="AX2112" s="15" t="s">
        <v>82</v>
      </c>
      <c r="AY2112" s="271" t="s">
        <v>203</v>
      </c>
    </row>
    <row r="2113" spans="1:65" s="2" customFormat="1" ht="21.75" customHeight="1">
      <c r="A2113" s="35"/>
      <c r="B2113" s="36"/>
      <c r="C2113" s="209" t="s">
        <v>6996</v>
      </c>
      <c r="D2113" s="209" t="s">
        <v>205</v>
      </c>
      <c r="E2113" s="210" t="s">
        <v>7483</v>
      </c>
      <c r="F2113" s="211" t="s">
        <v>7481</v>
      </c>
      <c r="G2113" s="212" t="s">
        <v>208</v>
      </c>
      <c r="H2113" s="213">
        <v>1</v>
      </c>
      <c r="I2113" s="214"/>
      <c r="J2113" s="215">
        <f>ROUND(I2113*H2113,2)</f>
        <v>0</v>
      </c>
      <c r="K2113" s="211" t="s">
        <v>1</v>
      </c>
      <c r="L2113" s="40"/>
      <c r="M2113" s="216" t="s">
        <v>1</v>
      </c>
      <c r="N2113" s="217" t="s">
        <v>40</v>
      </c>
      <c r="O2113" s="72"/>
      <c r="P2113" s="218">
        <f>O2113*H2113</f>
        <v>0</v>
      </c>
      <c r="Q2113" s="218">
        <v>0</v>
      </c>
      <c r="R2113" s="218">
        <f>Q2113*H2113</f>
        <v>0</v>
      </c>
      <c r="S2113" s="218">
        <v>0</v>
      </c>
      <c r="T2113" s="219">
        <f>S2113*H2113</f>
        <v>0</v>
      </c>
      <c r="U2113" s="35"/>
      <c r="V2113" s="35"/>
      <c r="W2113" s="35"/>
      <c r="X2113" s="35"/>
      <c r="Y2113" s="35"/>
      <c r="Z2113" s="35"/>
      <c r="AA2113" s="35"/>
      <c r="AB2113" s="35"/>
      <c r="AC2113" s="35"/>
      <c r="AD2113" s="35"/>
      <c r="AE2113" s="35"/>
      <c r="AR2113" s="220" t="s">
        <v>209</v>
      </c>
      <c r="AT2113" s="220" t="s">
        <v>205</v>
      </c>
      <c r="AU2113" s="220" t="s">
        <v>82</v>
      </c>
      <c r="AY2113" s="18" t="s">
        <v>203</v>
      </c>
      <c r="BE2113" s="221">
        <f>IF(N2113="základní",J2113,0)</f>
        <v>0</v>
      </c>
      <c r="BF2113" s="221">
        <f>IF(N2113="snížená",J2113,0)</f>
        <v>0</v>
      </c>
      <c r="BG2113" s="221">
        <f>IF(N2113="zákl. přenesená",J2113,0)</f>
        <v>0</v>
      </c>
      <c r="BH2113" s="221">
        <f>IF(N2113="sníž. přenesená",J2113,0)</f>
        <v>0</v>
      </c>
      <c r="BI2113" s="221">
        <f>IF(N2113="nulová",J2113,0)</f>
        <v>0</v>
      </c>
      <c r="BJ2113" s="18" t="s">
        <v>82</v>
      </c>
      <c r="BK2113" s="221">
        <f>ROUND(I2113*H2113,2)</f>
        <v>0</v>
      </c>
      <c r="BL2113" s="18" t="s">
        <v>209</v>
      </c>
      <c r="BM2113" s="220" t="s">
        <v>7484</v>
      </c>
    </row>
    <row r="2114" spans="1:65" s="13" customFormat="1" ht="11.25">
      <c r="B2114" s="222"/>
      <c r="C2114" s="223"/>
      <c r="D2114" s="224" t="s">
        <v>211</v>
      </c>
      <c r="E2114" s="225" t="s">
        <v>1</v>
      </c>
      <c r="F2114" s="226" t="s">
        <v>7436</v>
      </c>
      <c r="G2114" s="223"/>
      <c r="H2114" s="225" t="s">
        <v>1</v>
      </c>
      <c r="I2114" s="227"/>
      <c r="J2114" s="223"/>
      <c r="K2114" s="223"/>
      <c r="L2114" s="228"/>
      <c r="M2114" s="229"/>
      <c r="N2114" s="230"/>
      <c r="O2114" s="230"/>
      <c r="P2114" s="230"/>
      <c r="Q2114" s="230"/>
      <c r="R2114" s="230"/>
      <c r="S2114" s="230"/>
      <c r="T2114" s="231"/>
      <c r="AT2114" s="232" t="s">
        <v>211</v>
      </c>
      <c r="AU2114" s="232" t="s">
        <v>82</v>
      </c>
      <c r="AV2114" s="13" t="s">
        <v>82</v>
      </c>
      <c r="AW2114" s="13" t="s">
        <v>31</v>
      </c>
      <c r="AX2114" s="13" t="s">
        <v>75</v>
      </c>
      <c r="AY2114" s="232" t="s">
        <v>203</v>
      </c>
    </row>
    <row r="2115" spans="1:65" s="13" customFormat="1" ht="11.25">
      <c r="B2115" s="222"/>
      <c r="C2115" s="223"/>
      <c r="D2115" s="224" t="s">
        <v>211</v>
      </c>
      <c r="E2115" s="225" t="s">
        <v>1</v>
      </c>
      <c r="F2115" s="226" t="s">
        <v>7437</v>
      </c>
      <c r="G2115" s="223"/>
      <c r="H2115" s="225" t="s">
        <v>1</v>
      </c>
      <c r="I2115" s="227"/>
      <c r="J2115" s="223"/>
      <c r="K2115" s="223"/>
      <c r="L2115" s="228"/>
      <c r="M2115" s="229"/>
      <c r="N2115" s="230"/>
      <c r="O2115" s="230"/>
      <c r="P2115" s="230"/>
      <c r="Q2115" s="230"/>
      <c r="R2115" s="230"/>
      <c r="S2115" s="230"/>
      <c r="T2115" s="231"/>
      <c r="AT2115" s="232" t="s">
        <v>211</v>
      </c>
      <c r="AU2115" s="232" t="s">
        <v>82</v>
      </c>
      <c r="AV2115" s="13" t="s">
        <v>82</v>
      </c>
      <c r="AW2115" s="13" t="s">
        <v>31</v>
      </c>
      <c r="AX2115" s="13" t="s">
        <v>75</v>
      </c>
      <c r="AY2115" s="232" t="s">
        <v>203</v>
      </c>
    </row>
    <row r="2116" spans="1:65" s="13" customFormat="1" ht="11.25">
      <c r="B2116" s="222"/>
      <c r="C2116" s="223"/>
      <c r="D2116" s="224" t="s">
        <v>211</v>
      </c>
      <c r="E2116" s="225" t="s">
        <v>1</v>
      </c>
      <c r="F2116" s="226" t="s">
        <v>7438</v>
      </c>
      <c r="G2116" s="223"/>
      <c r="H2116" s="225" t="s">
        <v>1</v>
      </c>
      <c r="I2116" s="227"/>
      <c r="J2116" s="223"/>
      <c r="K2116" s="223"/>
      <c r="L2116" s="228"/>
      <c r="M2116" s="229"/>
      <c r="N2116" s="230"/>
      <c r="O2116" s="230"/>
      <c r="P2116" s="230"/>
      <c r="Q2116" s="230"/>
      <c r="R2116" s="230"/>
      <c r="S2116" s="230"/>
      <c r="T2116" s="231"/>
      <c r="AT2116" s="232" t="s">
        <v>211</v>
      </c>
      <c r="AU2116" s="232" t="s">
        <v>82</v>
      </c>
      <c r="AV2116" s="13" t="s">
        <v>82</v>
      </c>
      <c r="AW2116" s="13" t="s">
        <v>31</v>
      </c>
      <c r="AX2116" s="13" t="s">
        <v>75</v>
      </c>
      <c r="AY2116" s="232" t="s">
        <v>203</v>
      </c>
    </row>
    <row r="2117" spans="1:65" s="13" customFormat="1" ht="11.25">
      <c r="B2117" s="222"/>
      <c r="C2117" s="223"/>
      <c r="D2117" s="224" t="s">
        <v>211</v>
      </c>
      <c r="E2117" s="225" t="s">
        <v>1</v>
      </c>
      <c r="F2117" s="226" t="s">
        <v>6698</v>
      </c>
      <c r="G2117" s="223"/>
      <c r="H2117" s="225" t="s">
        <v>1</v>
      </c>
      <c r="I2117" s="227"/>
      <c r="J2117" s="223"/>
      <c r="K2117" s="223"/>
      <c r="L2117" s="228"/>
      <c r="M2117" s="229"/>
      <c r="N2117" s="230"/>
      <c r="O2117" s="230"/>
      <c r="P2117" s="230"/>
      <c r="Q2117" s="230"/>
      <c r="R2117" s="230"/>
      <c r="S2117" s="230"/>
      <c r="T2117" s="231"/>
      <c r="AT2117" s="232" t="s">
        <v>211</v>
      </c>
      <c r="AU2117" s="232" t="s">
        <v>82</v>
      </c>
      <c r="AV2117" s="13" t="s">
        <v>82</v>
      </c>
      <c r="AW2117" s="13" t="s">
        <v>31</v>
      </c>
      <c r="AX2117" s="13" t="s">
        <v>75</v>
      </c>
      <c r="AY2117" s="232" t="s">
        <v>203</v>
      </c>
    </row>
    <row r="2118" spans="1:65" s="14" customFormat="1" ht="11.25">
      <c r="B2118" s="233"/>
      <c r="C2118" s="234"/>
      <c r="D2118" s="224" t="s">
        <v>211</v>
      </c>
      <c r="E2118" s="235" t="s">
        <v>1</v>
      </c>
      <c r="F2118" s="236" t="s">
        <v>82</v>
      </c>
      <c r="G2118" s="234"/>
      <c r="H2118" s="237">
        <v>1</v>
      </c>
      <c r="I2118" s="238"/>
      <c r="J2118" s="234"/>
      <c r="K2118" s="234"/>
      <c r="L2118" s="239"/>
      <c r="M2118" s="240"/>
      <c r="N2118" s="241"/>
      <c r="O2118" s="241"/>
      <c r="P2118" s="241"/>
      <c r="Q2118" s="241"/>
      <c r="R2118" s="241"/>
      <c r="S2118" s="241"/>
      <c r="T2118" s="242"/>
      <c r="AT2118" s="243" t="s">
        <v>211</v>
      </c>
      <c r="AU2118" s="243" t="s">
        <v>82</v>
      </c>
      <c r="AV2118" s="14" t="s">
        <v>84</v>
      </c>
      <c r="AW2118" s="14" t="s">
        <v>31</v>
      </c>
      <c r="AX2118" s="14" t="s">
        <v>75</v>
      </c>
      <c r="AY2118" s="243" t="s">
        <v>203</v>
      </c>
    </row>
    <row r="2119" spans="1:65" s="15" customFormat="1" ht="11.25">
      <c r="B2119" s="261"/>
      <c r="C2119" s="262"/>
      <c r="D2119" s="224" t="s">
        <v>211</v>
      </c>
      <c r="E2119" s="263" t="s">
        <v>1</v>
      </c>
      <c r="F2119" s="264" t="s">
        <v>5614</v>
      </c>
      <c r="G2119" s="262"/>
      <c r="H2119" s="265">
        <v>1</v>
      </c>
      <c r="I2119" s="266"/>
      <c r="J2119" s="262"/>
      <c r="K2119" s="262"/>
      <c r="L2119" s="267"/>
      <c r="M2119" s="268"/>
      <c r="N2119" s="269"/>
      <c r="O2119" s="269"/>
      <c r="P2119" s="269"/>
      <c r="Q2119" s="269"/>
      <c r="R2119" s="269"/>
      <c r="S2119" s="269"/>
      <c r="T2119" s="270"/>
      <c r="AT2119" s="271" t="s">
        <v>211</v>
      </c>
      <c r="AU2119" s="271" t="s">
        <v>82</v>
      </c>
      <c r="AV2119" s="15" t="s">
        <v>209</v>
      </c>
      <c r="AW2119" s="15" t="s">
        <v>31</v>
      </c>
      <c r="AX2119" s="15" t="s">
        <v>82</v>
      </c>
      <c r="AY2119" s="271" t="s">
        <v>203</v>
      </c>
    </row>
    <row r="2120" spans="1:65" s="2" customFormat="1" ht="33" customHeight="1">
      <c r="A2120" s="35"/>
      <c r="B2120" s="36"/>
      <c r="C2120" s="209" t="s">
        <v>7485</v>
      </c>
      <c r="D2120" s="209" t="s">
        <v>205</v>
      </c>
      <c r="E2120" s="210" t="s">
        <v>7486</v>
      </c>
      <c r="F2120" s="211" t="s">
        <v>7487</v>
      </c>
      <c r="G2120" s="212" t="s">
        <v>208</v>
      </c>
      <c r="H2120" s="213">
        <v>1</v>
      </c>
      <c r="I2120" s="214"/>
      <c r="J2120" s="215">
        <f>ROUND(I2120*H2120,2)</f>
        <v>0</v>
      </c>
      <c r="K2120" s="211" t="s">
        <v>1</v>
      </c>
      <c r="L2120" s="40"/>
      <c r="M2120" s="216" t="s">
        <v>1</v>
      </c>
      <c r="N2120" s="217" t="s">
        <v>40</v>
      </c>
      <c r="O2120" s="72"/>
      <c r="P2120" s="218">
        <f>O2120*H2120</f>
        <v>0</v>
      </c>
      <c r="Q2120" s="218">
        <v>0</v>
      </c>
      <c r="R2120" s="218">
        <f>Q2120*H2120</f>
        <v>0</v>
      </c>
      <c r="S2120" s="218">
        <v>0</v>
      </c>
      <c r="T2120" s="219">
        <f>S2120*H2120</f>
        <v>0</v>
      </c>
      <c r="U2120" s="35"/>
      <c r="V2120" s="35"/>
      <c r="W2120" s="35"/>
      <c r="X2120" s="35"/>
      <c r="Y2120" s="35"/>
      <c r="Z2120" s="35"/>
      <c r="AA2120" s="35"/>
      <c r="AB2120" s="35"/>
      <c r="AC2120" s="35"/>
      <c r="AD2120" s="35"/>
      <c r="AE2120" s="35"/>
      <c r="AR2120" s="220" t="s">
        <v>209</v>
      </c>
      <c r="AT2120" s="220" t="s">
        <v>205</v>
      </c>
      <c r="AU2120" s="220" t="s">
        <v>82</v>
      </c>
      <c r="AY2120" s="18" t="s">
        <v>203</v>
      </c>
      <c r="BE2120" s="221">
        <f>IF(N2120="základní",J2120,0)</f>
        <v>0</v>
      </c>
      <c r="BF2120" s="221">
        <f>IF(N2120="snížená",J2120,0)</f>
        <v>0</v>
      </c>
      <c r="BG2120" s="221">
        <f>IF(N2120="zákl. přenesená",J2120,0)</f>
        <v>0</v>
      </c>
      <c r="BH2120" s="221">
        <f>IF(N2120="sníž. přenesená",J2120,0)</f>
        <v>0</v>
      </c>
      <c r="BI2120" s="221">
        <f>IF(N2120="nulová",J2120,0)</f>
        <v>0</v>
      </c>
      <c r="BJ2120" s="18" t="s">
        <v>82</v>
      </c>
      <c r="BK2120" s="221">
        <f>ROUND(I2120*H2120,2)</f>
        <v>0</v>
      </c>
      <c r="BL2120" s="18" t="s">
        <v>209</v>
      </c>
      <c r="BM2120" s="220" t="s">
        <v>7488</v>
      </c>
    </row>
    <row r="2121" spans="1:65" s="13" customFormat="1" ht="11.25">
      <c r="B2121" s="222"/>
      <c r="C2121" s="223"/>
      <c r="D2121" s="224" t="s">
        <v>211</v>
      </c>
      <c r="E2121" s="225" t="s">
        <v>1</v>
      </c>
      <c r="F2121" s="226" t="s">
        <v>7489</v>
      </c>
      <c r="G2121" s="223"/>
      <c r="H2121" s="225" t="s">
        <v>1</v>
      </c>
      <c r="I2121" s="227"/>
      <c r="J2121" s="223"/>
      <c r="K2121" s="223"/>
      <c r="L2121" s="228"/>
      <c r="M2121" s="229"/>
      <c r="N2121" s="230"/>
      <c r="O2121" s="230"/>
      <c r="P2121" s="230"/>
      <c r="Q2121" s="230"/>
      <c r="R2121" s="230"/>
      <c r="S2121" s="230"/>
      <c r="T2121" s="231"/>
      <c r="AT2121" s="232" t="s">
        <v>211</v>
      </c>
      <c r="AU2121" s="232" t="s">
        <v>82</v>
      </c>
      <c r="AV2121" s="13" t="s">
        <v>82</v>
      </c>
      <c r="AW2121" s="13" t="s">
        <v>31</v>
      </c>
      <c r="AX2121" s="13" t="s">
        <v>75</v>
      </c>
      <c r="AY2121" s="232" t="s">
        <v>203</v>
      </c>
    </row>
    <row r="2122" spans="1:65" s="13" customFormat="1" ht="11.25">
      <c r="B2122" s="222"/>
      <c r="C2122" s="223"/>
      <c r="D2122" s="224" t="s">
        <v>211</v>
      </c>
      <c r="E2122" s="225" t="s">
        <v>1</v>
      </c>
      <c r="F2122" s="226" t="s">
        <v>6698</v>
      </c>
      <c r="G2122" s="223"/>
      <c r="H2122" s="225" t="s">
        <v>1</v>
      </c>
      <c r="I2122" s="227"/>
      <c r="J2122" s="223"/>
      <c r="K2122" s="223"/>
      <c r="L2122" s="228"/>
      <c r="M2122" s="229"/>
      <c r="N2122" s="230"/>
      <c r="O2122" s="230"/>
      <c r="P2122" s="230"/>
      <c r="Q2122" s="230"/>
      <c r="R2122" s="230"/>
      <c r="S2122" s="230"/>
      <c r="T2122" s="231"/>
      <c r="AT2122" s="232" t="s">
        <v>211</v>
      </c>
      <c r="AU2122" s="232" t="s">
        <v>82</v>
      </c>
      <c r="AV2122" s="13" t="s">
        <v>82</v>
      </c>
      <c r="AW2122" s="13" t="s">
        <v>31</v>
      </c>
      <c r="AX2122" s="13" t="s">
        <v>75</v>
      </c>
      <c r="AY2122" s="232" t="s">
        <v>203</v>
      </c>
    </row>
    <row r="2123" spans="1:65" s="14" customFormat="1" ht="11.25">
      <c r="B2123" s="233"/>
      <c r="C2123" s="234"/>
      <c r="D2123" s="224" t="s">
        <v>211</v>
      </c>
      <c r="E2123" s="235" t="s">
        <v>1</v>
      </c>
      <c r="F2123" s="236" t="s">
        <v>82</v>
      </c>
      <c r="G2123" s="234"/>
      <c r="H2123" s="237">
        <v>1</v>
      </c>
      <c r="I2123" s="238"/>
      <c r="J2123" s="234"/>
      <c r="K2123" s="234"/>
      <c r="L2123" s="239"/>
      <c r="M2123" s="240"/>
      <c r="N2123" s="241"/>
      <c r="O2123" s="241"/>
      <c r="P2123" s="241"/>
      <c r="Q2123" s="241"/>
      <c r="R2123" s="241"/>
      <c r="S2123" s="241"/>
      <c r="T2123" s="242"/>
      <c r="AT2123" s="243" t="s">
        <v>211</v>
      </c>
      <c r="AU2123" s="243" t="s">
        <v>82</v>
      </c>
      <c r="AV2123" s="14" t="s">
        <v>84</v>
      </c>
      <c r="AW2123" s="14" t="s">
        <v>31</v>
      </c>
      <c r="AX2123" s="14" t="s">
        <v>75</v>
      </c>
      <c r="AY2123" s="243" t="s">
        <v>203</v>
      </c>
    </row>
    <row r="2124" spans="1:65" s="15" customFormat="1" ht="11.25">
      <c r="B2124" s="261"/>
      <c r="C2124" s="262"/>
      <c r="D2124" s="224" t="s">
        <v>211</v>
      </c>
      <c r="E2124" s="263" t="s">
        <v>1</v>
      </c>
      <c r="F2124" s="264" t="s">
        <v>5614</v>
      </c>
      <c r="G2124" s="262"/>
      <c r="H2124" s="265">
        <v>1</v>
      </c>
      <c r="I2124" s="266"/>
      <c r="J2124" s="262"/>
      <c r="K2124" s="262"/>
      <c r="L2124" s="267"/>
      <c r="M2124" s="268"/>
      <c r="N2124" s="269"/>
      <c r="O2124" s="269"/>
      <c r="P2124" s="269"/>
      <c r="Q2124" s="269"/>
      <c r="R2124" s="269"/>
      <c r="S2124" s="269"/>
      <c r="T2124" s="270"/>
      <c r="AT2124" s="271" t="s">
        <v>211</v>
      </c>
      <c r="AU2124" s="271" t="s">
        <v>82</v>
      </c>
      <c r="AV2124" s="15" t="s">
        <v>209</v>
      </c>
      <c r="AW2124" s="15" t="s">
        <v>31</v>
      </c>
      <c r="AX2124" s="15" t="s">
        <v>82</v>
      </c>
      <c r="AY2124" s="271" t="s">
        <v>203</v>
      </c>
    </row>
    <row r="2125" spans="1:65" s="2" customFormat="1" ht="21.75" customHeight="1">
      <c r="A2125" s="35"/>
      <c r="B2125" s="36"/>
      <c r="C2125" s="209" t="s">
        <v>6998</v>
      </c>
      <c r="D2125" s="209" t="s">
        <v>205</v>
      </c>
      <c r="E2125" s="210" t="s">
        <v>7490</v>
      </c>
      <c r="F2125" s="211" t="s">
        <v>7491</v>
      </c>
      <c r="G2125" s="212" t="s">
        <v>208</v>
      </c>
      <c r="H2125" s="213">
        <v>1</v>
      </c>
      <c r="I2125" s="214"/>
      <c r="J2125" s="215">
        <f>ROUND(I2125*H2125,2)</f>
        <v>0</v>
      </c>
      <c r="K2125" s="211" t="s">
        <v>1</v>
      </c>
      <c r="L2125" s="40"/>
      <c r="M2125" s="216" t="s">
        <v>1</v>
      </c>
      <c r="N2125" s="217" t="s">
        <v>40</v>
      </c>
      <c r="O2125" s="72"/>
      <c r="P2125" s="218">
        <f>O2125*H2125</f>
        <v>0</v>
      </c>
      <c r="Q2125" s="218">
        <v>0</v>
      </c>
      <c r="R2125" s="218">
        <f>Q2125*H2125</f>
        <v>0</v>
      </c>
      <c r="S2125" s="218">
        <v>0</v>
      </c>
      <c r="T2125" s="219">
        <f>S2125*H2125</f>
        <v>0</v>
      </c>
      <c r="U2125" s="35"/>
      <c r="V2125" s="35"/>
      <c r="W2125" s="35"/>
      <c r="X2125" s="35"/>
      <c r="Y2125" s="35"/>
      <c r="Z2125" s="35"/>
      <c r="AA2125" s="35"/>
      <c r="AB2125" s="35"/>
      <c r="AC2125" s="35"/>
      <c r="AD2125" s="35"/>
      <c r="AE2125" s="35"/>
      <c r="AR2125" s="220" t="s">
        <v>209</v>
      </c>
      <c r="AT2125" s="220" t="s">
        <v>205</v>
      </c>
      <c r="AU2125" s="220" t="s">
        <v>82</v>
      </c>
      <c r="AY2125" s="18" t="s">
        <v>203</v>
      </c>
      <c r="BE2125" s="221">
        <f>IF(N2125="základní",J2125,0)</f>
        <v>0</v>
      </c>
      <c r="BF2125" s="221">
        <f>IF(N2125="snížená",J2125,0)</f>
        <v>0</v>
      </c>
      <c r="BG2125" s="221">
        <f>IF(N2125="zákl. přenesená",J2125,0)</f>
        <v>0</v>
      </c>
      <c r="BH2125" s="221">
        <f>IF(N2125="sníž. přenesená",J2125,0)</f>
        <v>0</v>
      </c>
      <c r="BI2125" s="221">
        <f>IF(N2125="nulová",J2125,0)</f>
        <v>0</v>
      </c>
      <c r="BJ2125" s="18" t="s">
        <v>82</v>
      </c>
      <c r="BK2125" s="221">
        <f>ROUND(I2125*H2125,2)</f>
        <v>0</v>
      </c>
      <c r="BL2125" s="18" t="s">
        <v>209</v>
      </c>
      <c r="BM2125" s="220" t="s">
        <v>7492</v>
      </c>
    </row>
    <row r="2126" spans="1:65" s="13" customFormat="1" ht="11.25">
      <c r="B2126" s="222"/>
      <c r="C2126" s="223"/>
      <c r="D2126" s="224" t="s">
        <v>211</v>
      </c>
      <c r="E2126" s="225" t="s">
        <v>1</v>
      </c>
      <c r="F2126" s="226" t="s">
        <v>7489</v>
      </c>
      <c r="G2126" s="223"/>
      <c r="H2126" s="225" t="s">
        <v>1</v>
      </c>
      <c r="I2126" s="227"/>
      <c r="J2126" s="223"/>
      <c r="K2126" s="223"/>
      <c r="L2126" s="228"/>
      <c r="M2126" s="229"/>
      <c r="N2126" s="230"/>
      <c r="O2126" s="230"/>
      <c r="P2126" s="230"/>
      <c r="Q2126" s="230"/>
      <c r="R2126" s="230"/>
      <c r="S2126" s="230"/>
      <c r="T2126" s="231"/>
      <c r="AT2126" s="232" t="s">
        <v>211</v>
      </c>
      <c r="AU2126" s="232" t="s">
        <v>82</v>
      </c>
      <c r="AV2126" s="13" t="s">
        <v>82</v>
      </c>
      <c r="AW2126" s="13" t="s">
        <v>31</v>
      </c>
      <c r="AX2126" s="13" t="s">
        <v>75</v>
      </c>
      <c r="AY2126" s="232" t="s">
        <v>203</v>
      </c>
    </row>
    <row r="2127" spans="1:65" s="13" customFormat="1" ht="11.25">
      <c r="B2127" s="222"/>
      <c r="C2127" s="223"/>
      <c r="D2127" s="224" t="s">
        <v>211</v>
      </c>
      <c r="E2127" s="225" t="s">
        <v>1</v>
      </c>
      <c r="F2127" s="226" t="s">
        <v>6698</v>
      </c>
      <c r="G2127" s="223"/>
      <c r="H2127" s="225" t="s">
        <v>1</v>
      </c>
      <c r="I2127" s="227"/>
      <c r="J2127" s="223"/>
      <c r="K2127" s="223"/>
      <c r="L2127" s="228"/>
      <c r="M2127" s="229"/>
      <c r="N2127" s="230"/>
      <c r="O2127" s="230"/>
      <c r="P2127" s="230"/>
      <c r="Q2127" s="230"/>
      <c r="R2127" s="230"/>
      <c r="S2127" s="230"/>
      <c r="T2127" s="231"/>
      <c r="AT2127" s="232" t="s">
        <v>211</v>
      </c>
      <c r="AU2127" s="232" t="s">
        <v>82</v>
      </c>
      <c r="AV2127" s="13" t="s">
        <v>82</v>
      </c>
      <c r="AW2127" s="13" t="s">
        <v>31</v>
      </c>
      <c r="AX2127" s="13" t="s">
        <v>75</v>
      </c>
      <c r="AY2127" s="232" t="s">
        <v>203</v>
      </c>
    </row>
    <row r="2128" spans="1:65" s="14" customFormat="1" ht="11.25">
      <c r="B2128" s="233"/>
      <c r="C2128" s="234"/>
      <c r="D2128" s="224" t="s">
        <v>211</v>
      </c>
      <c r="E2128" s="235" t="s">
        <v>1</v>
      </c>
      <c r="F2128" s="236" t="s">
        <v>82</v>
      </c>
      <c r="G2128" s="234"/>
      <c r="H2128" s="237">
        <v>1</v>
      </c>
      <c r="I2128" s="238"/>
      <c r="J2128" s="234"/>
      <c r="K2128" s="234"/>
      <c r="L2128" s="239"/>
      <c r="M2128" s="240"/>
      <c r="N2128" s="241"/>
      <c r="O2128" s="241"/>
      <c r="P2128" s="241"/>
      <c r="Q2128" s="241"/>
      <c r="R2128" s="241"/>
      <c r="S2128" s="241"/>
      <c r="T2128" s="242"/>
      <c r="AT2128" s="243" t="s">
        <v>211</v>
      </c>
      <c r="AU2128" s="243" t="s">
        <v>82</v>
      </c>
      <c r="AV2128" s="14" t="s">
        <v>84</v>
      </c>
      <c r="AW2128" s="14" t="s">
        <v>31</v>
      </c>
      <c r="AX2128" s="14" t="s">
        <v>75</v>
      </c>
      <c r="AY2128" s="243" t="s">
        <v>203</v>
      </c>
    </row>
    <row r="2129" spans="1:65" s="15" customFormat="1" ht="11.25">
      <c r="B2129" s="261"/>
      <c r="C2129" s="262"/>
      <c r="D2129" s="224" t="s">
        <v>211</v>
      </c>
      <c r="E2129" s="263" t="s">
        <v>1</v>
      </c>
      <c r="F2129" s="264" t="s">
        <v>5614</v>
      </c>
      <c r="G2129" s="262"/>
      <c r="H2129" s="265">
        <v>1</v>
      </c>
      <c r="I2129" s="266"/>
      <c r="J2129" s="262"/>
      <c r="K2129" s="262"/>
      <c r="L2129" s="267"/>
      <c r="M2129" s="268"/>
      <c r="N2129" s="269"/>
      <c r="O2129" s="269"/>
      <c r="P2129" s="269"/>
      <c r="Q2129" s="269"/>
      <c r="R2129" s="269"/>
      <c r="S2129" s="269"/>
      <c r="T2129" s="270"/>
      <c r="AT2129" s="271" t="s">
        <v>211</v>
      </c>
      <c r="AU2129" s="271" t="s">
        <v>82</v>
      </c>
      <c r="AV2129" s="15" t="s">
        <v>209</v>
      </c>
      <c r="AW2129" s="15" t="s">
        <v>31</v>
      </c>
      <c r="AX2129" s="15" t="s">
        <v>82</v>
      </c>
      <c r="AY2129" s="271" t="s">
        <v>203</v>
      </c>
    </row>
    <row r="2130" spans="1:65" s="2" customFormat="1" ht="16.5" customHeight="1">
      <c r="A2130" s="35"/>
      <c r="B2130" s="36"/>
      <c r="C2130" s="209" t="s">
        <v>7493</v>
      </c>
      <c r="D2130" s="209" t="s">
        <v>205</v>
      </c>
      <c r="E2130" s="210" t="s">
        <v>7494</v>
      </c>
      <c r="F2130" s="211" t="s">
        <v>7495</v>
      </c>
      <c r="G2130" s="212" t="s">
        <v>828</v>
      </c>
      <c r="H2130" s="213">
        <v>3</v>
      </c>
      <c r="I2130" s="214"/>
      <c r="J2130" s="215">
        <f>ROUND(I2130*H2130,2)</f>
        <v>0</v>
      </c>
      <c r="K2130" s="211" t="s">
        <v>1</v>
      </c>
      <c r="L2130" s="40"/>
      <c r="M2130" s="216" t="s">
        <v>1</v>
      </c>
      <c r="N2130" s="217" t="s">
        <v>40</v>
      </c>
      <c r="O2130" s="72"/>
      <c r="P2130" s="218">
        <f>O2130*H2130</f>
        <v>0</v>
      </c>
      <c r="Q2130" s="218">
        <v>0</v>
      </c>
      <c r="R2130" s="218">
        <f>Q2130*H2130</f>
        <v>0</v>
      </c>
      <c r="S2130" s="218">
        <v>0</v>
      </c>
      <c r="T2130" s="219">
        <f>S2130*H2130</f>
        <v>0</v>
      </c>
      <c r="U2130" s="35"/>
      <c r="V2130" s="35"/>
      <c r="W2130" s="35"/>
      <c r="X2130" s="35"/>
      <c r="Y2130" s="35"/>
      <c r="Z2130" s="35"/>
      <c r="AA2130" s="35"/>
      <c r="AB2130" s="35"/>
      <c r="AC2130" s="35"/>
      <c r="AD2130" s="35"/>
      <c r="AE2130" s="35"/>
      <c r="AR2130" s="220" t="s">
        <v>209</v>
      </c>
      <c r="AT2130" s="220" t="s">
        <v>205</v>
      </c>
      <c r="AU2130" s="220" t="s">
        <v>82</v>
      </c>
      <c r="AY2130" s="18" t="s">
        <v>203</v>
      </c>
      <c r="BE2130" s="221">
        <f>IF(N2130="základní",J2130,0)</f>
        <v>0</v>
      </c>
      <c r="BF2130" s="221">
        <f>IF(N2130="snížená",J2130,0)</f>
        <v>0</v>
      </c>
      <c r="BG2130" s="221">
        <f>IF(N2130="zákl. přenesená",J2130,0)</f>
        <v>0</v>
      </c>
      <c r="BH2130" s="221">
        <f>IF(N2130="sníž. přenesená",J2130,0)</f>
        <v>0</v>
      </c>
      <c r="BI2130" s="221">
        <f>IF(N2130="nulová",J2130,0)</f>
        <v>0</v>
      </c>
      <c r="BJ2130" s="18" t="s">
        <v>82</v>
      </c>
      <c r="BK2130" s="221">
        <f>ROUND(I2130*H2130,2)</f>
        <v>0</v>
      </c>
      <c r="BL2130" s="18" t="s">
        <v>209</v>
      </c>
      <c r="BM2130" s="220" t="s">
        <v>7496</v>
      </c>
    </row>
    <row r="2131" spans="1:65" s="13" customFormat="1" ht="11.25">
      <c r="B2131" s="222"/>
      <c r="C2131" s="223"/>
      <c r="D2131" s="224" t="s">
        <v>211</v>
      </c>
      <c r="E2131" s="225" t="s">
        <v>1</v>
      </c>
      <c r="F2131" s="226" t="s">
        <v>6698</v>
      </c>
      <c r="G2131" s="223"/>
      <c r="H2131" s="225" t="s">
        <v>1</v>
      </c>
      <c r="I2131" s="227"/>
      <c r="J2131" s="223"/>
      <c r="K2131" s="223"/>
      <c r="L2131" s="228"/>
      <c r="M2131" s="229"/>
      <c r="N2131" s="230"/>
      <c r="O2131" s="230"/>
      <c r="P2131" s="230"/>
      <c r="Q2131" s="230"/>
      <c r="R2131" s="230"/>
      <c r="S2131" s="230"/>
      <c r="T2131" s="231"/>
      <c r="AT2131" s="232" t="s">
        <v>211</v>
      </c>
      <c r="AU2131" s="232" t="s">
        <v>82</v>
      </c>
      <c r="AV2131" s="13" t="s">
        <v>82</v>
      </c>
      <c r="AW2131" s="13" t="s">
        <v>31</v>
      </c>
      <c r="AX2131" s="13" t="s">
        <v>75</v>
      </c>
      <c r="AY2131" s="232" t="s">
        <v>203</v>
      </c>
    </row>
    <row r="2132" spans="1:65" s="14" customFormat="1" ht="11.25">
      <c r="B2132" s="233"/>
      <c r="C2132" s="234"/>
      <c r="D2132" s="224" t="s">
        <v>211</v>
      </c>
      <c r="E2132" s="235" t="s">
        <v>1</v>
      </c>
      <c r="F2132" s="236" t="s">
        <v>104</v>
      </c>
      <c r="G2132" s="234"/>
      <c r="H2132" s="237">
        <v>3</v>
      </c>
      <c r="I2132" s="238"/>
      <c r="J2132" s="234"/>
      <c r="K2132" s="234"/>
      <c r="L2132" s="239"/>
      <c r="M2132" s="240"/>
      <c r="N2132" s="241"/>
      <c r="O2132" s="241"/>
      <c r="P2132" s="241"/>
      <c r="Q2132" s="241"/>
      <c r="R2132" s="241"/>
      <c r="S2132" s="241"/>
      <c r="T2132" s="242"/>
      <c r="AT2132" s="243" t="s">
        <v>211</v>
      </c>
      <c r="AU2132" s="243" t="s">
        <v>82</v>
      </c>
      <c r="AV2132" s="14" t="s">
        <v>84</v>
      </c>
      <c r="AW2132" s="14" t="s">
        <v>31</v>
      </c>
      <c r="AX2132" s="14" t="s">
        <v>75</v>
      </c>
      <c r="AY2132" s="243" t="s">
        <v>203</v>
      </c>
    </row>
    <row r="2133" spans="1:65" s="15" customFormat="1" ht="11.25">
      <c r="B2133" s="261"/>
      <c r="C2133" s="262"/>
      <c r="D2133" s="224" t="s">
        <v>211</v>
      </c>
      <c r="E2133" s="263" t="s">
        <v>1</v>
      </c>
      <c r="F2133" s="264" t="s">
        <v>5614</v>
      </c>
      <c r="G2133" s="262"/>
      <c r="H2133" s="265">
        <v>3</v>
      </c>
      <c r="I2133" s="266"/>
      <c r="J2133" s="262"/>
      <c r="K2133" s="262"/>
      <c r="L2133" s="267"/>
      <c r="M2133" s="268"/>
      <c r="N2133" s="269"/>
      <c r="O2133" s="269"/>
      <c r="P2133" s="269"/>
      <c r="Q2133" s="269"/>
      <c r="R2133" s="269"/>
      <c r="S2133" s="269"/>
      <c r="T2133" s="270"/>
      <c r="AT2133" s="271" t="s">
        <v>211</v>
      </c>
      <c r="AU2133" s="271" t="s">
        <v>82</v>
      </c>
      <c r="AV2133" s="15" t="s">
        <v>209</v>
      </c>
      <c r="AW2133" s="15" t="s">
        <v>31</v>
      </c>
      <c r="AX2133" s="15" t="s">
        <v>82</v>
      </c>
      <c r="AY2133" s="271" t="s">
        <v>203</v>
      </c>
    </row>
    <row r="2134" spans="1:65" s="2" customFormat="1" ht="33" customHeight="1">
      <c r="A2134" s="35"/>
      <c r="B2134" s="36"/>
      <c r="C2134" s="209" t="s">
        <v>7000</v>
      </c>
      <c r="D2134" s="209" t="s">
        <v>205</v>
      </c>
      <c r="E2134" s="210" t="s">
        <v>7497</v>
      </c>
      <c r="F2134" s="211" t="s">
        <v>6810</v>
      </c>
      <c r="G2134" s="212" t="s">
        <v>828</v>
      </c>
      <c r="H2134" s="213">
        <v>5</v>
      </c>
      <c r="I2134" s="214"/>
      <c r="J2134" s="215">
        <f>ROUND(I2134*H2134,2)</f>
        <v>0</v>
      </c>
      <c r="K2134" s="211" t="s">
        <v>1</v>
      </c>
      <c r="L2134" s="40"/>
      <c r="M2134" s="216" t="s">
        <v>1</v>
      </c>
      <c r="N2134" s="217" t="s">
        <v>40</v>
      </c>
      <c r="O2134" s="72"/>
      <c r="P2134" s="218">
        <f>O2134*H2134</f>
        <v>0</v>
      </c>
      <c r="Q2134" s="218">
        <v>0</v>
      </c>
      <c r="R2134" s="218">
        <f>Q2134*H2134</f>
        <v>0</v>
      </c>
      <c r="S2134" s="218">
        <v>0</v>
      </c>
      <c r="T2134" s="219">
        <f>S2134*H2134</f>
        <v>0</v>
      </c>
      <c r="U2134" s="35"/>
      <c r="V2134" s="35"/>
      <c r="W2134" s="35"/>
      <c r="X2134" s="35"/>
      <c r="Y2134" s="35"/>
      <c r="Z2134" s="35"/>
      <c r="AA2134" s="35"/>
      <c r="AB2134" s="35"/>
      <c r="AC2134" s="35"/>
      <c r="AD2134" s="35"/>
      <c r="AE2134" s="35"/>
      <c r="AR2134" s="220" t="s">
        <v>209</v>
      </c>
      <c r="AT2134" s="220" t="s">
        <v>205</v>
      </c>
      <c r="AU2134" s="220" t="s">
        <v>82</v>
      </c>
      <c r="AY2134" s="18" t="s">
        <v>203</v>
      </c>
      <c r="BE2134" s="221">
        <f>IF(N2134="základní",J2134,0)</f>
        <v>0</v>
      </c>
      <c r="BF2134" s="221">
        <f>IF(N2134="snížená",J2134,0)</f>
        <v>0</v>
      </c>
      <c r="BG2134" s="221">
        <f>IF(N2134="zákl. přenesená",J2134,0)</f>
        <v>0</v>
      </c>
      <c r="BH2134" s="221">
        <f>IF(N2134="sníž. přenesená",J2134,0)</f>
        <v>0</v>
      </c>
      <c r="BI2134" s="221">
        <f>IF(N2134="nulová",J2134,0)</f>
        <v>0</v>
      </c>
      <c r="BJ2134" s="18" t="s">
        <v>82</v>
      </c>
      <c r="BK2134" s="221">
        <f>ROUND(I2134*H2134,2)</f>
        <v>0</v>
      </c>
      <c r="BL2134" s="18" t="s">
        <v>209</v>
      </c>
      <c r="BM2134" s="220" t="s">
        <v>7498</v>
      </c>
    </row>
    <row r="2135" spans="1:65" s="13" customFormat="1" ht="11.25">
      <c r="B2135" s="222"/>
      <c r="C2135" s="223"/>
      <c r="D2135" s="224" t="s">
        <v>211</v>
      </c>
      <c r="E2135" s="225" t="s">
        <v>1</v>
      </c>
      <c r="F2135" s="226" t="s">
        <v>7455</v>
      </c>
      <c r="G2135" s="223"/>
      <c r="H2135" s="225" t="s">
        <v>1</v>
      </c>
      <c r="I2135" s="227"/>
      <c r="J2135" s="223"/>
      <c r="K2135" s="223"/>
      <c r="L2135" s="228"/>
      <c r="M2135" s="229"/>
      <c r="N2135" s="230"/>
      <c r="O2135" s="230"/>
      <c r="P2135" s="230"/>
      <c r="Q2135" s="230"/>
      <c r="R2135" s="230"/>
      <c r="S2135" s="230"/>
      <c r="T2135" s="231"/>
      <c r="AT2135" s="232" t="s">
        <v>211</v>
      </c>
      <c r="AU2135" s="232" t="s">
        <v>82</v>
      </c>
      <c r="AV2135" s="13" t="s">
        <v>82</v>
      </c>
      <c r="AW2135" s="13" t="s">
        <v>31</v>
      </c>
      <c r="AX2135" s="13" t="s">
        <v>75</v>
      </c>
      <c r="AY2135" s="232" t="s">
        <v>203</v>
      </c>
    </row>
    <row r="2136" spans="1:65" s="14" customFormat="1" ht="11.25">
      <c r="B2136" s="233"/>
      <c r="C2136" s="234"/>
      <c r="D2136" s="224" t="s">
        <v>211</v>
      </c>
      <c r="E2136" s="235" t="s">
        <v>1</v>
      </c>
      <c r="F2136" s="236" t="s">
        <v>237</v>
      </c>
      <c r="G2136" s="234"/>
      <c r="H2136" s="237">
        <v>5</v>
      </c>
      <c r="I2136" s="238"/>
      <c r="J2136" s="234"/>
      <c r="K2136" s="234"/>
      <c r="L2136" s="239"/>
      <c r="M2136" s="240"/>
      <c r="N2136" s="241"/>
      <c r="O2136" s="241"/>
      <c r="P2136" s="241"/>
      <c r="Q2136" s="241"/>
      <c r="R2136" s="241"/>
      <c r="S2136" s="241"/>
      <c r="T2136" s="242"/>
      <c r="AT2136" s="243" t="s">
        <v>211</v>
      </c>
      <c r="AU2136" s="243" t="s">
        <v>82</v>
      </c>
      <c r="AV2136" s="14" t="s">
        <v>84</v>
      </c>
      <c r="AW2136" s="14" t="s">
        <v>31</v>
      </c>
      <c r="AX2136" s="14" t="s">
        <v>75</v>
      </c>
      <c r="AY2136" s="243" t="s">
        <v>203</v>
      </c>
    </row>
    <row r="2137" spans="1:65" s="15" customFormat="1" ht="11.25">
      <c r="B2137" s="261"/>
      <c r="C2137" s="262"/>
      <c r="D2137" s="224" t="s">
        <v>211</v>
      </c>
      <c r="E2137" s="263" t="s">
        <v>1</v>
      </c>
      <c r="F2137" s="264" t="s">
        <v>5614</v>
      </c>
      <c r="G2137" s="262"/>
      <c r="H2137" s="265">
        <v>5</v>
      </c>
      <c r="I2137" s="266"/>
      <c r="J2137" s="262"/>
      <c r="K2137" s="262"/>
      <c r="L2137" s="267"/>
      <c r="M2137" s="268"/>
      <c r="N2137" s="269"/>
      <c r="O2137" s="269"/>
      <c r="P2137" s="269"/>
      <c r="Q2137" s="269"/>
      <c r="R2137" s="269"/>
      <c r="S2137" s="269"/>
      <c r="T2137" s="270"/>
      <c r="AT2137" s="271" t="s">
        <v>211</v>
      </c>
      <c r="AU2137" s="271" t="s">
        <v>82</v>
      </c>
      <c r="AV2137" s="15" t="s">
        <v>209</v>
      </c>
      <c r="AW2137" s="15" t="s">
        <v>31</v>
      </c>
      <c r="AX2137" s="15" t="s">
        <v>82</v>
      </c>
      <c r="AY2137" s="271" t="s">
        <v>203</v>
      </c>
    </row>
    <row r="2138" spans="1:65" s="2" customFormat="1" ht="33" customHeight="1">
      <c r="A2138" s="35"/>
      <c r="B2138" s="36"/>
      <c r="C2138" s="209" t="s">
        <v>7499</v>
      </c>
      <c r="D2138" s="209" t="s">
        <v>205</v>
      </c>
      <c r="E2138" s="210" t="s">
        <v>7500</v>
      </c>
      <c r="F2138" s="211" t="s">
        <v>6816</v>
      </c>
      <c r="G2138" s="212" t="s">
        <v>828</v>
      </c>
      <c r="H2138" s="213">
        <v>1.5</v>
      </c>
      <c r="I2138" s="214"/>
      <c r="J2138" s="215">
        <f>ROUND(I2138*H2138,2)</f>
        <v>0</v>
      </c>
      <c r="K2138" s="211" t="s">
        <v>1</v>
      </c>
      <c r="L2138" s="40"/>
      <c r="M2138" s="216" t="s">
        <v>1</v>
      </c>
      <c r="N2138" s="217" t="s">
        <v>40</v>
      </c>
      <c r="O2138" s="72"/>
      <c r="P2138" s="218">
        <f>O2138*H2138</f>
        <v>0</v>
      </c>
      <c r="Q2138" s="218">
        <v>0</v>
      </c>
      <c r="R2138" s="218">
        <f>Q2138*H2138</f>
        <v>0</v>
      </c>
      <c r="S2138" s="218">
        <v>0</v>
      </c>
      <c r="T2138" s="219">
        <f>S2138*H2138</f>
        <v>0</v>
      </c>
      <c r="U2138" s="35"/>
      <c r="V2138" s="35"/>
      <c r="W2138" s="35"/>
      <c r="X2138" s="35"/>
      <c r="Y2138" s="35"/>
      <c r="Z2138" s="35"/>
      <c r="AA2138" s="35"/>
      <c r="AB2138" s="35"/>
      <c r="AC2138" s="35"/>
      <c r="AD2138" s="35"/>
      <c r="AE2138" s="35"/>
      <c r="AR2138" s="220" t="s">
        <v>209</v>
      </c>
      <c r="AT2138" s="220" t="s">
        <v>205</v>
      </c>
      <c r="AU2138" s="220" t="s">
        <v>82</v>
      </c>
      <c r="AY2138" s="18" t="s">
        <v>203</v>
      </c>
      <c r="BE2138" s="221">
        <f>IF(N2138="základní",J2138,0)</f>
        <v>0</v>
      </c>
      <c r="BF2138" s="221">
        <f>IF(N2138="snížená",J2138,0)</f>
        <v>0</v>
      </c>
      <c r="BG2138" s="221">
        <f>IF(N2138="zákl. přenesená",J2138,0)</f>
        <v>0</v>
      </c>
      <c r="BH2138" s="221">
        <f>IF(N2138="sníž. přenesená",J2138,0)</f>
        <v>0</v>
      </c>
      <c r="BI2138" s="221">
        <f>IF(N2138="nulová",J2138,0)</f>
        <v>0</v>
      </c>
      <c r="BJ2138" s="18" t="s">
        <v>82</v>
      </c>
      <c r="BK2138" s="221">
        <f>ROUND(I2138*H2138,2)</f>
        <v>0</v>
      </c>
      <c r="BL2138" s="18" t="s">
        <v>209</v>
      </c>
      <c r="BM2138" s="220" t="s">
        <v>7501</v>
      </c>
    </row>
    <row r="2139" spans="1:65" s="13" customFormat="1" ht="11.25">
      <c r="B2139" s="222"/>
      <c r="C2139" s="223"/>
      <c r="D2139" s="224" t="s">
        <v>211</v>
      </c>
      <c r="E2139" s="225" t="s">
        <v>1</v>
      </c>
      <c r="F2139" s="226" t="s">
        <v>7455</v>
      </c>
      <c r="G2139" s="223"/>
      <c r="H2139" s="225" t="s">
        <v>1</v>
      </c>
      <c r="I2139" s="227"/>
      <c r="J2139" s="223"/>
      <c r="K2139" s="223"/>
      <c r="L2139" s="228"/>
      <c r="M2139" s="229"/>
      <c r="N2139" s="230"/>
      <c r="O2139" s="230"/>
      <c r="P2139" s="230"/>
      <c r="Q2139" s="230"/>
      <c r="R2139" s="230"/>
      <c r="S2139" s="230"/>
      <c r="T2139" s="231"/>
      <c r="AT2139" s="232" t="s">
        <v>211</v>
      </c>
      <c r="AU2139" s="232" t="s">
        <v>82</v>
      </c>
      <c r="AV2139" s="13" t="s">
        <v>82</v>
      </c>
      <c r="AW2139" s="13" t="s">
        <v>31</v>
      </c>
      <c r="AX2139" s="13" t="s">
        <v>75</v>
      </c>
      <c r="AY2139" s="232" t="s">
        <v>203</v>
      </c>
    </row>
    <row r="2140" spans="1:65" s="14" customFormat="1" ht="11.25">
      <c r="B2140" s="233"/>
      <c r="C2140" s="234"/>
      <c r="D2140" s="224" t="s">
        <v>211</v>
      </c>
      <c r="E2140" s="235" t="s">
        <v>1</v>
      </c>
      <c r="F2140" s="236" t="s">
        <v>2259</v>
      </c>
      <c r="G2140" s="234"/>
      <c r="H2140" s="237">
        <v>1.5</v>
      </c>
      <c r="I2140" s="238"/>
      <c r="J2140" s="234"/>
      <c r="K2140" s="234"/>
      <c r="L2140" s="239"/>
      <c r="M2140" s="240"/>
      <c r="N2140" s="241"/>
      <c r="O2140" s="241"/>
      <c r="P2140" s="241"/>
      <c r="Q2140" s="241"/>
      <c r="R2140" s="241"/>
      <c r="S2140" s="241"/>
      <c r="T2140" s="242"/>
      <c r="AT2140" s="243" t="s">
        <v>211</v>
      </c>
      <c r="AU2140" s="243" t="s">
        <v>82</v>
      </c>
      <c r="AV2140" s="14" t="s">
        <v>84</v>
      </c>
      <c r="AW2140" s="14" t="s">
        <v>31</v>
      </c>
      <c r="AX2140" s="14" t="s">
        <v>75</v>
      </c>
      <c r="AY2140" s="243" t="s">
        <v>203</v>
      </c>
    </row>
    <row r="2141" spans="1:65" s="15" customFormat="1" ht="11.25">
      <c r="B2141" s="261"/>
      <c r="C2141" s="262"/>
      <c r="D2141" s="224" t="s">
        <v>211</v>
      </c>
      <c r="E2141" s="263" t="s">
        <v>1</v>
      </c>
      <c r="F2141" s="264" t="s">
        <v>5614</v>
      </c>
      <c r="G2141" s="262"/>
      <c r="H2141" s="265">
        <v>1.5</v>
      </c>
      <c r="I2141" s="266"/>
      <c r="J2141" s="262"/>
      <c r="K2141" s="262"/>
      <c r="L2141" s="267"/>
      <c r="M2141" s="268"/>
      <c r="N2141" s="269"/>
      <c r="O2141" s="269"/>
      <c r="P2141" s="269"/>
      <c r="Q2141" s="269"/>
      <c r="R2141" s="269"/>
      <c r="S2141" s="269"/>
      <c r="T2141" s="270"/>
      <c r="AT2141" s="271" t="s">
        <v>211</v>
      </c>
      <c r="AU2141" s="271" t="s">
        <v>82</v>
      </c>
      <c r="AV2141" s="15" t="s">
        <v>209</v>
      </c>
      <c r="AW2141" s="15" t="s">
        <v>31</v>
      </c>
      <c r="AX2141" s="15" t="s">
        <v>82</v>
      </c>
      <c r="AY2141" s="271" t="s">
        <v>203</v>
      </c>
    </row>
    <row r="2142" spans="1:65" s="2" customFormat="1" ht="33" customHeight="1">
      <c r="A2142" s="35"/>
      <c r="B2142" s="36"/>
      <c r="C2142" s="209" t="s">
        <v>7002</v>
      </c>
      <c r="D2142" s="209" t="s">
        <v>205</v>
      </c>
      <c r="E2142" s="210" t="s">
        <v>7502</v>
      </c>
      <c r="F2142" s="211" t="s">
        <v>6823</v>
      </c>
      <c r="G2142" s="212" t="s">
        <v>240</v>
      </c>
      <c r="H2142" s="213">
        <v>29</v>
      </c>
      <c r="I2142" s="214"/>
      <c r="J2142" s="215">
        <f>ROUND(I2142*H2142,2)</f>
        <v>0</v>
      </c>
      <c r="K2142" s="211" t="s">
        <v>1</v>
      </c>
      <c r="L2142" s="40"/>
      <c r="M2142" s="216" t="s">
        <v>1</v>
      </c>
      <c r="N2142" s="217" t="s">
        <v>40</v>
      </c>
      <c r="O2142" s="72"/>
      <c r="P2142" s="218">
        <f>O2142*H2142</f>
        <v>0</v>
      </c>
      <c r="Q2142" s="218">
        <v>0</v>
      </c>
      <c r="R2142" s="218">
        <f>Q2142*H2142</f>
        <v>0</v>
      </c>
      <c r="S2142" s="218">
        <v>0</v>
      </c>
      <c r="T2142" s="219">
        <f>S2142*H2142</f>
        <v>0</v>
      </c>
      <c r="U2142" s="35"/>
      <c r="V2142" s="35"/>
      <c r="W2142" s="35"/>
      <c r="X2142" s="35"/>
      <c r="Y2142" s="35"/>
      <c r="Z2142" s="35"/>
      <c r="AA2142" s="35"/>
      <c r="AB2142" s="35"/>
      <c r="AC2142" s="35"/>
      <c r="AD2142" s="35"/>
      <c r="AE2142" s="35"/>
      <c r="AR2142" s="220" t="s">
        <v>209</v>
      </c>
      <c r="AT2142" s="220" t="s">
        <v>205</v>
      </c>
      <c r="AU2142" s="220" t="s">
        <v>82</v>
      </c>
      <c r="AY2142" s="18" t="s">
        <v>203</v>
      </c>
      <c r="BE2142" s="221">
        <f>IF(N2142="základní",J2142,0)</f>
        <v>0</v>
      </c>
      <c r="BF2142" s="221">
        <f>IF(N2142="snížená",J2142,0)</f>
        <v>0</v>
      </c>
      <c r="BG2142" s="221">
        <f>IF(N2142="zákl. přenesená",J2142,0)</f>
        <v>0</v>
      </c>
      <c r="BH2142" s="221">
        <f>IF(N2142="sníž. přenesená",J2142,0)</f>
        <v>0</v>
      </c>
      <c r="BI2142" s="221">
        <f>IF(N2142="nulová",J2142,0)</f>
        <v>0</v>
      </c>
      <c r="BJ2142" s="18" t="s">
        <v>82</v>
      </c>
      <c r="BK2142" s="221">
        <f>ROUND(I2142*H2142,2)</f>
        <v>0</v>
      </c>
      <c r="BL2142" s="18" t="s">
        <v>209</v>
      </c>
      <c r="BM2142" s="220" t="s">
        <v>7503</v>
      </c>
    </row>
    <row r="2143" spans="1:65" s="13" customFormat="1" ht="11.25">
      <c r="B2143" s="222"/>
      <c r="C2143" s="223"/>
      <c r="D2143" s="224" t="s">
        <v>211</v>
      </c>
      <c r="E2143" s="225" t="s">
        <v>1</v>
      </c>
      <c r="F2143" s="226" t="s">
        <v>7504</v>
      </c>
      <c r="G2143" s="223"/>
      <c r="H2143" s="225" t="s">
        <v>1</v>
      </c>
      <c r="I2143" s="227"/>
      <c r="J2143" s="223"/>
      <c r="K2143" s="223"/>
      <c r="L2143" s="228"/>
      <c r="M2143" s="229"/>
      <c r="N2143" s="230"/>
      <c r="O2143" s="230"/>
      <c r="P2143" s="230"/>
      <c r="Q2143" s="230"/>
      <c r="R2143" s="230"/>
      <c r="S2143" s="230"/>
      <c r="T2143" s="231"/>
      <c r="AT2143" s="232" t="s">
        <v>211</v>
      </c>
      <c r="AU2143" s="232" t="s">
        <v>82</v>
      </c>
      <c r="AV2143" s="13" t="s">
        <v>82</v>
      </c>
      <c r="AW2143" s="13" t="s">
        <v>31</v>
      </c>
      <c r="AX2143" s="13" t="s">
        <v>75</v>
      </c>
      <c r="AY2143" s="232" t="s">
        <v>203</v>
      </c>
    </row>
    <row r="2144" spans="1:65" s="14" customFormat="1" ht="11.25">
      <c r="B2144" s="233"/>
      <c r="C2144" s="234"/>
      <c r="D2144" s="224" t="s">
        <v>211</v>
      </c>
      <c r="E2144" s="235" t="s">
        <v>1</v>
      </c>
      <c r="F2144" s="236" t="s">
        <v>1337</v>
      </c>
      <c r="G2144" s="234"/>
      <c r="H2144" s="237">
        <v>29</v>
      </c>
      <c r="I2144" s="238"/>
      <c r="J2144" s="234"/>
      <c r="K2144" s="234"/>
      <c r="L2144" s="239"/>
      <c r="M2144" s="240"/>
      <c r="N2144" s="241"/>
      <c r="O2144" s="241"/>
      <c r="P2144" s="241"/>
      <c r="Q2144" s="241"/>
      <c r="R2144" s="241"/>
      <c r="S2144" s="241"/>
      <c r="T2144" s="242"/>
      <c r="AT2144" s="243" t="s">
        <v>211</v>
      </c>
      <c r="AU2144" s="243" t="s">
        <v>82</v>
      </c>
      <c r="AV2144" s="14" t="s">
        <v>84</v>
      </c>
      <c r="AW2144" s="14" t="s">
        <v>31</v>
      </c>
      <c r="AX2144" s="14" t="s">
        <v>75</v>
      </c>
      <c r="AY2144" s="243" t="s">
        <v>203</v>
      </c>
    </row>
    <row r="2145" spans="1:65" s="15" customFormat="1" ht="11.25">
      <c r="B2145" s="261"/>
      <c r="C2145" s="262"/>
      <c r="D2145" s="224" t="s">
        <v>211</v>
      </c>
      <c r="E2145" s="263" t="s">
        <v>1</v>
      </c>
      <c r="F2145" s="264" t="s">
        <v>5614</v>
      </c>
      <c r="G2145" s="262"/>
      <c r="H2145" s="265">
        <v>29</v>
      </c>
      <c r="I2145" s="266"/>
      <c r="J2145" s="262"/>
      <c r="K2145" s="262"/>
      <c r="L2145" s="267"/>
      <c r="M2145" s="268"/>
      <c r="N2145" s="269"/>
      <c r="O2145" s="269"/>
      <c r="P2145" s="269"/>
      <c r="Q2145" s="269"/>
      <c r="R2145" s="269"/>
      <c r="S2145" s="269"/>
      <c r="T2145" s="270"/>
      <c r="AT2145" s="271" t="s">
        <v>211</v>
      </c>
      <c r="AU2145" s="271" t="s">
        <v>82</v>
      </c>
      <c r="AV2145" s="15" t="s">
        <v>209</v>
      </c>
      <c r="AW2145" s="15" t="s">
        <v>31</v>
      </c>
      <c r="AX2145" s="15" t="s">
        <v>82</v>
      </c>
      <c r="AY2145" s="271" t="s">
        <v>203</v>
      </c>
    </row>
    <row r="2146" spans="1:65" s="2" customFormat="1" ht="33" customHeight="1">
      <c r="A2146" s="35"/>
      <c r="B2146" s="36"/>
      <c r="C2146" s="209" t="s">
        <v>7505</v>
      </c>
      <c r="D2146" s="209" t="s">
        <v>205</v>
      </c>
      <c r="E2146" s="210" t="s">
        <v>7506</v>
      </c>
      <c r="F2146" s="211" t="s">
        <v>6826</v>
      </c>
      <c r="G2146" s="212" t="s">
        <v>240</v>
      </c>
      <c r="H2146" s="213">
        <v>9</v>
      </c>
      <c r="I2146" s="214"/>
      <c r="J2146" s="215">
        <f>ROUND(I2146*H2146,2)</f>
        <v>0</v>
      </c>
      <c r="K2146" s="211" t="s">
        <v>1</v>
      </c>
      <c r="L2146" s="40"/>
      <c r="M2146" s="216" t="s">
        <v>1</v>
      </c>
      <c r="N2146" s="217" t="s">
        <v>40</v>
      </c>
      <c r="O2146" s="72"/>
      <c r="P2146" s="218">
        <f>O2146*H2146</f>
        <v>0</v>
      </c>
      <c r="Q2146" s="218">
        <v>0</v>
      </c>
      <c r="R2146" s="218">
        <f>Q2146*H2146</f>
        <v>0</v>
      </c>
      <c r="S2146" s="218">
        <v>0</v>
      </c>
      <c r="T2146" s="219">
        <f>S2146*H2146</f>
        <v>0</v>
      </c>
      <c r="U2146" s="35"/>
      <c r="V2146" s="35"/>
      <c r="W2146" s="35"/>
      <c r="X2146" s="35"/>
      <c r="Y2146" s="35"/>
      <c r="Z2146" s="35"/>
      <c r="AA2146" s="35"/>
      <c r="AB2146" s="35"/>
      <c r="AC2146" s="35"/>
      <c r="AD2146" s="35"/>
      <c r="AE2146" s="35"/>
      <c r="AR2146" s="220" t="s">
        <v>209</v>
      </c>
      <c r="AT2146" s="220" t="s">
        <v>205</v>
      </c>
      <c r="AU2146" s="220" t="s">
        <v>82</v>
      </c>
      <c r="AY2146" s="18" t="s">
        <v>203</v>
      </c>
      <c r="BE2146" s="221">
        <f>IF(N2146="základní",J2146,0)</f>
        <v>0</v>
      </c>
      <c r="BF2146" s="221">
        <f>IF(N2146="snížená",J2146,0)</f>
        <v>0</v>
      </c>
      <c r="BG2146" s="221">
        <f>IF(N2146="zákl. přenesená",J2146,0)</f>
        <v>0</v>
      </c>
      <c r="BH2146" s="221">
        <f>IF(N2146="sníž. přenesená",J2146,0)</f>
        <v>0</v>
      </c>
      <c r="BI2146" s="221">
        <f>IF(N2146="nulová",J2146,0)</f>
        <v>0</v>
      </c>
      <c r="BJ2146" s="18" t="s">
        <v>82</v>
      </c>
      <c r="BK2146" s="221">
        <f>ROUND(I2146*H2146,2)</f>
        <v>0</v>
      </c>
      <c r="BL2146" s="18" t="s">
        <v>209</v>
      </c>
      <c r="BM2146" s="220" t="s">
        <v>7507</v>
      </c>
    </row>
    <row r="2147" spans="1:65" s="13" customFormat="1" ht="22.5">
      <c r="B2147" s="222"/>
      <c r="C2147" s="223"/>
      <c r="D2147" s="224" t="s">
        <v>211</v>
      </c>
      <c r="E2147" s="225" t="s">
        <v>1</v>
      </c>
      <c r="F2147" s="226" t="s">
        <v>7459</v>
      </c>
      <c r="G2147" s="223"/>
      <c r="H2147" s="225" t="s">
        <v>1</v>
      </c>
      <c r="I2147" s="227"/>
      <c r="J2147" s="223"/>
      <c r="K2147" s="223"/>
      <c r="L2147" s="228"/>
      <c r="M2147" s="229"/>
      <c r="N2147" s="230"/>
      <c r="O2147" s="230"/>
      <c r="P2147" s="230"/>
      <c r="Q2147" s="230"/>
      <c r="R2147" s="230"/>
      <c r="S2147" s="230"/>
      <c r="T2147" s="231"/>
      <c r="AT2147" s="232" t="s">
        <v>211</v>
      </c>
      <c r="AU2147" s="232" t="s">
        <v>82</v>
      </c>
      <c r="AV2147" s="13" t="s">
        <v>82</v>
      </c>
      <c r="AW2147" s="13" t="s">
        <v>31</v>
      </c>
      <c r="AX2147" s="13" t="s">
        <v>75</v>
      </c>
      <c r="AY2147" s="232" t="s">
        <v>203</v>
      </c>
    </row>
    <row r="2148" spans="1:65" s="14" customFormat="1" ht="11.25">
      <c r="B2148" s="233"/>
      <c r="C2148" s="234"/>
      <c r="D2148" s="224" t="s">
        <v>211</v>
      </c>
      <c r="E2148" s="235" t="s">
        <v>1</v>
      </c>
      <c r="F2148" s="236" t="s">
        <v>368</v>
      </c>
      <c r="G2148" s="234"/>
      <c r="H2148" s="237">
        <v>9</v>
      </c>
      <c r="I2148" s="238"/>
      <c r="J2148" s="234"/>
      <c r="K2148" s="234"/>
      <c r="L2148" s="239"/>
      <c r="M2148" s="240"/>
      <c r="N2148" s="241"/>
      <c r="O2148" s="241"/>
      <c r="P2148" s="241"/>
      <c r="Q2148" s="241"/>
      <c r="R2148" s="241"/>
      <c r="S2148" s="241"/>
      <c r="T2148" s="242"/>
      <c r="AT2148" s="243" t="s">
        <v>211</v>
      </c>
      <c r="AU2148" s="243" t="s">
        <v>82</v>
      </c>
      <c r="AV2148" s="14" t="s">
        <v>84</v>
      </c>
      <c r="AW2148" s="14" t="s">
        <v>31</v>
      </c>
      <c r="AX2148" s="14" t="s">
        <v>75</v>
      </c>
      <c r="AY2148" s="243" t="s">
        <v>203</v>
      </c>
    </row>
    <row r="2149" spans="1:65" s="15" customFormat="1" ht="11.25">
      <c r="B2149" s="261"/>
      <c r="C2149" s="262"/>
      <c r="D2149" s="224" t="s">
        <v>211</v>
      </c>
      <c r="E2149" s="263" t="s">
        <v>1</v>
      </c>
      <c r="F2149" s="264" t="s">
        <v>5614</v>
      </c>
      <c r="G2149" s="262"/>
      <c r="H2149" s="265">
        <v>9</v>
      </c>
      <c r="I2149" s="266"/>
      <c r="J2149" s="262"/>
      <c r="K2149" s="262"/>
      <c r="L2149" s="267"/>
      <c r="M2149" s="268"/>
      <c r="N2149" s="269"/>
      <c r="O2149" s="269"/>
      <c r="P2149" s="269"/>
      <c r="Q2149" s="269"/>
      <c r="R2149" s="269"/>
      <c r="S2149" s="269"/>
      <c r="T2149" s="270"/>
      <c r="AT2149" s="271" t="s">
        <v>211</v>
      </c>
      <c r="AU2149" s="271" t="s">
        <v>82</v>
      </c>
      <c r="AV2149" s="15" t="s">
        <v>209</v>
      </c>
      <c r="AW2149" s="15" t="s">
        <v>31</v>
      </c>
      <c r="AX2149" s="15" t="s">
        <v>82</v>
      </c>
      <c r="AY2149" s="271" t="s">
        <v>203</v>
      </c>
    </row>
    <row r="2150" spans="1:65" s="2" customFormat="1" ht="21.75" customHeight="1">
      <c r="A2150" s="35"/>
      <c r="B2150" s="36"/>
      <c r="C2150" s="209" t="s">
        <v>7004</v>
      </c>
      <c r="D2150" s="209" t="s">
        <v>205</v>
      </c>
      <c r="E2150" s="210" t="s">
        <v>7508</v>
      </c>
      <c r="F2150" s="211" t="s">
        <v>6838</v>
      </c>
      <c r="G2150" s="212" t="s">
        <v>240</v>
      </c>
      <c r="H2150" s="213">
        <v>21</v>
      </c>
      <c r="I2150" s="214"/>
      <c r="J2150" s="215">
        <f>ROUND(I2150*H2150,2)</f>
        <v>0</v>
      </c>
      <c r="K2150" s="211" t="s">
        <v>1</v>
      </c>
      <c r="L2150" s="40"/>
      <c r="M2150" s="216" t="s">
        <v>1</v>
      </c>
      <c r="N2150" s="217" t="s">
        <v>40</v>
      </c>
      <c r="O2150" s="72"/>
      <c r="P2150" s="218">
        <f>O2150*H2150</f>
        <v>0</v>
      </c>
      <c r="Q2150" s="218">
        <v>0</v>
      </c>
      <c r="R2150" s="218">
        <f>Q2150*H2150</f>
        <v>0</v>
      </c>
      <c r="S2150" s="218">
        <v>0</v>
      </c>
      <c r="T2150" s="219">
        <f>S2150*H2150</f>
        <v>0</v>
      </c>
      <c r="U2150" s="35"/>
      <c r="V2150" s="35"/>
      <c r="W2150" s="35"/>
      <c r="X2150" s="35"/>
      <c r="Y2150" s="35"/>
      <c r="Z2150" s="35"/>
      <c r="AA2150" s="35"/>
      <c r="AB2150" s="35"/>
      <c r="AC2150" s="35"/>
      <c r="AD2150" s="35"/>
      <c r="AE2150" s="35"/>
      <c r="AR2150" s="220" t="s">
        <v>209</v>
      </c>
      <c r="AT2150" s="220" t="s">
        <v>205</v>
      </c>
      <c r="AU2150" s="220" t="s">
        <v>82</v>
      </c>
      <c r="AY2150" s="18" t="s">
        <v>203</v>
      </c>
      <c r="BE2150" s="221">
        <f>IF(N2150="základní",J2150,0)</f>
        <v>0</v>
      </c>
      <c r="BF2150" s="221">
        <f>IF(N2150="snížená",J2150,0)</f>
        <v>0</v>
      </c>
      <c r="BG2150" s="221">
        <f>IF(N2150="zákl. přenesená",J2150,0)</f>
        <v>0</v>
      </c>
      <c r="BH2150" s="221">
        <f>IF(N2150="sníž. přenesená",J2150,0)</f>
        <v>0</v>
      </c>
      <c r="BI2150" s="221">
        <f>IF(N2150="nulová",J2150,0)</f>
        <v>0</v>
      </c>
      <c r="BJ2150" s="18" t="s">
        <v>82</v>
      </c>
      <c r="BK2150" s="221">
        <f>ROUND(I2150*H2150,2)</f>
        <v>0</v>
      </c>
      <c r="BL2150" s="18" t="s">
        <v>209</v>
      </c>
      <c r="BM2150" s="220" t="s">
        <v>7509</v>
      </c>
    </row>
    <row r="2151" spans="1:65" s="13" customFormat="1" ht="11.25">
      <c r="B2151" s="222"/>
      <c r="C2151" s="223"/>
      <c r="D2151" s="224" t="s">
        <v>211</v>
      </c>
      <c r="E2151" s="225" t="s">
        <v>1</v>
      </c>
      <c r="F2151" s="226" t="s">
        <v>7510</v>
      </c>
      <c r="G2151" s="223"/>
      <c r="H2151" s="225" t="s">
        <v>1</v>
      </c>
      <c r="I2151" s="227"/>
      <c r="J2151" s="223"/>
      <c r="K2151" s="223"/>
      <c r="L2151" s="228"/>
      <c r="M2151" s="229"/>
      <c r="N2151" s="230"/>
      <c r="O2151" s="230"/>
      <c r="P2151" s="230"/>
      <c r="Q2151" s="230"/>
      <c r="R2151" s="230"/>
      <c r="S2151" s="230"/>
      <c r="T2151" s="231"/>
      <c r="AT2151" s="232" t="s">
        <v>211</v>
      </c>
      <c r="AU2151" s="232" t="s">
        <v>82</v>
      </c>
      <c r="AV2151" s="13" t="s">
        <v>82</v>
      </c>
      <c r="AW2151" s="13" t="s">
        <v>31</v>
      </c>
      <c r="AX2151" s="13" t="s">
        <v>75</v>
      </c>
      <c r="AY2151" s="232" t="s">
        <v>203</v>
      </c>
    </row>
    <row r="2152" spans="1:65" s="14" customFormat="1" ht="11.25">
      <c r="B2152" s="233"/>
      <c r="C2152" s="234"/>
      <c r="D2152" s="224" t="s">
        <v>211</v>
      </c>
      <c r="E2152" s="235" t="s">
        <v>1</v>
      </c>
      <c r="F2152" s="236" t="s">
        <v>7</v>
      </c>
      <c r="G2152" s="234"/>
      <c r="H2152" s="237">
        <v>21</v>
      </c>
      <c r="I2152" s="238"/>
      <c r="J2152" s="234"/>
      <c r="K2152" s="234"/>
      <c r="L2152" s="239"/>
      <c r="M2152" s="240"/>
      <c r="N2152" s="241"/>
      <c r="O2152" s="241"/>
      <c r="P2152" s="241"/>
      <c r="Q2152" s="241"/>
      <c r="R2152" s="241"/>
      <c r="S2152" s="241"/>
      <c r="T2152" s="242"/>
      <c r="AT2152" s="243" t="s">
        <v>211</v>
      </c>
      <c r="AU2152" s="243" t="s">
        <v>82</v>
      </c>
      <c r="AV2152" s="14" t="s">
        <v>84</v>
      </c>
      <c r="AW2152" s="14" t="s">
        <v>31</v>
      </c>
      <c r="AX2152" s="14" t="s">
        <v>75</v>
      </c>
      <c r="AY2152" s="243" t="s">
        <v>203</v>
      </c>
    </row>
    <row r="2153" spans="1:65" s="15" customFormat="1" ht="11.25">
      <c r="B2153" s="261"/>
      <c r="C2153" s="262"/>
      <c r="D2153" s="224" t="s">
        <v>211</v>
      </c>
      <c r="E2153" s="263" t="s">
        <v>1</v>
      </c>
      <c r="F2153" s="264" t="s">
        <v>5614</v>
      </c>
      <c r="G2153" s="262"/>
      <c r="H2153" s="265">
        <v>21</v>
      </c>
      <c r="I2153" s="266"/>
      <c r="J2153" s="262"/>
      <c r="K2153" s="262"/>
      <c r="L2153" s="267"/>
      <c r="M2153" s="268"/>
      <c r="N2153" s="269"/>
      <c r="O2153" s="269"/>
      <c r="P2153" s="269"/>
      <c r="Q2153" s="269"/>
      <c r="R2153" s="269"/>
      <c r="S2153" s="269"/>
      <c r="T2153" s="270"/>
      <c r="AT2153" s="271" t="s">
        <v>211</v>
      </c>
      <c r="AU2153" s="271" t="s">
        <v>82</v>
      </c>
      <c r="AV2153" s="15" t="s">
        <v>209</v>
      </c>
      <c r="AW2153" s="15" t="s">
        <v>31</v>
      </c>
      <c r="AX2153" s="15" t="s">
        <v>82</v>
      </c>
      <c r="AY2153" s="271" t="s">
        <v>203</v>
      </c>
    </row>
    <row r="2154" spans="1:65" s="2" customFormat="1" ht="44.25" customHeight="1">
      <c r="A2154" s="35"/>
      <c r="B2154" s="36"/>
      <c r="C2154" s="209" t="s">
        <v>7511</v>
      </c>
      <c r="D2154" s="209" t="s">
        <v>205</v>
      </c>
      <c r="E2154" s="210" t="s">
        <v>7512</v>
      </c>
      <c r="F2154" s="211" t="s">
        <v>7513</v>
      </c>
      <c r="G2154" s="212" t="s">
        <v>6098</v>
      </c>
      <c r="H2154" s="213">
        <v>3</v>
      </c>
      <c r="I2154" s="214"/>
      <c r="J2154" s="215">
        <f>ROUND(I2154*H2154,2)</f>
        <v>0</v>
      </c>
      <c r="K2154" s="211" t="s">
        <v>1</v>
      </c>
      <c r="L2154" s="40"/>
      <c r="M2154" s="216" t="s">
        <v>1</v>
      </c>
      <c r="N2154" s="217" t="s">
        <v>40</v>
      </c>
      <c r="O2154" s="72"/>
      <c r="P2154" s="218">
        <f>O2154*H2154</f>
        <v>0</v>
      </c>
      <c r="Q2154" s="218">
        <v>0</v>
      </c>
      <c r="R2154" s="218">
        <f>Q2154*H2154</f>
        <v>0</v>
      </c>
      <c r="S2154" s="218">
        <v>0</v>
      </c>
      <c r="T2154" s="219">
        <f>S2154*H2154</f>
        <v>0</v>
      </c>
      <c r="U2154" s="35"/>
      <c r="V2154" s="35"/>
      <c r="W2154" s="35"/>
      <c r="X2154" s="35"/>
      <c r="Y2154" s="35"/>
      <c r="Z2154" s="35"/>
      <c r="AA2154" s="35"/>
      <c r="AB2154" s="35"/>
      <c r="AC2154" s="35"/>
      <c r="AD2154" s="35"/>
      <c r="AE2154" s="35"/>
      <c r="AR2154" s="220" t="s">
        <v>209</v>
      </c>
      <c r="AT2154" s="220" t="s">
        <v>205</v>
      </c>
      <c r="AU2154" s="220" t="s">
        <v>82</v>
      </c>
      <c r="AY2154" s="18" t="s">
        <v>203</v>
      </c>
      <c r="BE2154" s="221">
        <f>IF(N2154="základní",J2154,0)</f>
        <v>0</v>
      </c>
      <c r="BF2154" s="221">
        <f>IF(N2154="snížená",J2154,0)</f>
        <v>0</v>
      </c>
      <c r="BG2154" s="221">
        <f>IF(N2154="zákl. přenesená",J2154,0)</f>
        <v>0</v>
      </c>
      <c r="BH2154" s="221">
        <f>IF(N2154="sníž. přenesená",J2154,0)</f>
        <v>0</v>
      </c>
      <c r="BI2154" s="221">
        <f>IF(N2154="nulová",J2154,0)</f>
        <v>0</v>
      </c>
      <c r="BJ2154" s="18" t="s">
        <v>82</v>
      </c>
      <c r="BK2154" s="221">
        <f>ROUND(I2154*H2154,2)</f>
        <v>0</v>
      </c>
      <c r="BL2154" s="18" t="s">
        <v>209</v>
      </c>
      <c r="BM2154" s="220" t="s">
        <v>3394</v>
      </c>
    </row>
    <row r="2155" spans="1:65" s="2" customFormat="1" ht="16.5" customHeight="1">
      <c r="A2155" s="35"/>
      <c r="B2155" s="36"/>
      <c r="C2155" s="209" t="s">
        <v>7007</v>
      </c>
      <c r="D2155" s="209" t="s">
        <v>205</v>
      </c>
      <c r="E2155" s="210" t="s">
        <v>7514</v>
      </c>
      <c r="F2155" s="211" t="s">
        <v>6842</v>
      </c>
      <c r="G2155" s="212" t="s">
        <v>409</v>
      </c>
      <c r="H2155" s="213">
        <v>0.09</v>
      </c>
      <c r="I2155" s="214"/>
      <c r="J2155" s="215">
        <f>ROUND(I2155*H2155,2)</f>
        <v>0</v>
      </c>
      <c r="K2155" s="211" t="s">
        <v>1</v>
      </c>
      <c r="L2155" s="40"/>
      <c r="M2155" s="216" t="s">
        <v>1</v>
      </c>
      <c r="N2155" s="217" t="s">
        <v>40</v>
      </c>
      <c r="O2155" s="72"/>
      <c r="P2155" s="218">
        <f>O2155*H2155</f>
        <v>0</v>
      </c>
      <c r="Q2155" s="218">
        <v>0</v>
      </c>
      <c r="R2155" s="218">
        <f>Q2155*H2155</f>
        <v>0</v>
      </c>
      <c r="S2155" s="218">
        <v>0</v>
      </c>
      <c r="T2155" s="219">
        <f>S2155*H2155</f>
        <v>0</v>
      </c>
      <c r="U2155" s="35"/>
      <c r="V2155" s="35"/>
      <c r="W2155" s="35"/>
      <c r="X2155" s="35"/>
      <c r="Y2155" s="35"/>
      <c r="Z2155" s="35"/>
      <c r="AA2155" s="35"/>
      <c r="AB2155" s="35"/>
      <c r="AC2155" s="35"/>
      <c r="AD2155" s="35"/>
      <c r="AE2155" s="35"/>
      <c r="AR2155" s="220" t="s">
        <v>209</v>
      </c>
      <c r="AT2155" s="220" t="s">
        <v>205</v>
      </c>
      <c r="AU2155" s="220" t="s">
        <v>82</v>
      </c>
      <c r="AY2155" s="18" t="s">
        <v>203</v>
      </c>
      <c r="BE2155" s="221">
        <f>IF(N2155="základní",J2155,0)</f>
        <v>0</v>
      </c>
      <c r="BF2155" s="221">
        <f>IF(N2155="snížená",J2155,0)</f>
        <v>0</v>
      </c>
      <c r="BG2155" s="221">
        <f>IF(N2155="zákl. přenesená",J2155,0)</f>
        <v>0</v>
      </c>
      <c r="BH2155" s="221">
        <f>IF(N2155="sníž. přenesená",J2155,0)</f>
        <v>0</v>
      </c>
      <c r="BI2155" s="221">
        <f>IF(N2155="nulová",J2155,0)</f>
        <v>0</v>
      </c>
      <c r="BJ2155" s="18" t="s">
        <v>82</v>
      </c>
      <c r="BK2155" s="221">
        <f>ROUND(I2155*H2155,2)</f>
        <v>0</v>
      </c>
      <c r="BL2155" s="18" t="s">
        <v>209</v>
      </c>
      <c r="BM2155" s="220" t="s">
        <v>7515</v>
      </c>
    </row>
    <row r="2156" spans="1:65" s="12" customFormat="1" ht="25.9" customHeight="1">
      <c r="B2156" s="193"/>
      <c r="C2156" s="194"/>
      <c r="D2156" s="195" t="s">
        <v>74</v>
      </c>
      <c r="E2156" s="196" t="s">
        <v>7516</v>
      </c>
      <c r="F2156" s="196" t="s">
        <v>7517</v>
      </c>
      <c r="G2156" s="194"/>
      <c r="H2156" s="194"/>
      <c r="I2156" s="197"/>
      <c r="J2156" s="198">
        <f>BK2156</f>
        <v>0</v>
      </c>
      <c r="K2156" s="194"/>
      <c r="L2156" s="199"/>
      <c r="M2156" s="200"/>
      <c r="N2156" s="201"/>
      <c r="O2156" s="201"/>
      <c r="P2156" s="202">
        <f>SUM(P2157:P2212)</f>
        <v>0</v>
      </c>
      <c r="Q2156" s="201"/>
      <c r="R2156" s="202">
        <f>SUM(R2157:R2212)</f>
        <v>0</v>
      </c>
      <c r="S2156" s="201"/>
      <c r="T2156" s="203">
        <f>SUM(T2157:T2212)</f>
        <v>0</v>
      </c>
      <c r="AR2156" s="204" t="s">
        <v>82</v>
      </c>
      <c r="AT2156" s="205" t="s">
        <v>74</v>
      </c>
      <c r="AU2156" s="205" t="s">
        <v>75</v>
      </c>
      <c r="AY2156" s="204" t="s">
        <v>203</v>
      </c>
      <c r="BK2156" s="206">
        <f>SUM(BK2157:BK2212)</f>
        <v>0</v>
      </c>
    </row>
    <row r="2157" spans="1:65" s="2" customFormat="1" ht="33" customHeight="1">
      <c r="A2157" s="35"/>
      <c r="B2157" s="36"/>
      <c r="C2157" s="209" t="s">
        <v>7518</v>
      </c>
      <c r="D2157" s="209" t="s">
        <v>205</v>
      </c>
      <c r="E2157" s="210" t="s">
        <v>7519</v>
      </c>
      <c r="F2157" s="211" t="s">
        <v>7434</v>
      </c>
      <c r="G2157" s="212" t="s">
        <v>208</v>
      </c>
      <c r="H2157" s="213">
        <v>1</v>
      </c>
      <c r="I2157" s="214"/>
      <c r="J2157" s="215">
        <f>ROUND(I2157*H2157,2)</f>
        <v>0</v>
      </c>
      <c r="K2157" s="211" t="s">
        <v>1</v>
      </c>
      <c r="L2157" s="40"/>
      <c r="M2157" s="216" t="s">
        <v>1</v>
      </c>
      <c r="N2157" s="217" t="s">
        <v>40</v>
      </c>
      <c r="O2157" s="72"/>
      <c r="P2157" s="218">
        <f>O2157*H2157</f>
        <v>0</v>
      </c>
      <c r="Q2157" s="218">
        <v>0</v>
      </c>
      <c r="R2157" s="218">
        <f>Q2157*H2157</f>
        <v>0</v>
      </c>
      <c r="S2157" s="218">
        <v>0</v>
      </c>
      <c r="T2157" s="219">
        <f>S2157*H2157</f>
        <v>0</v>
      </c>
      <c r="U2157" s="35"/>
      <c r="V2157" s="35"/>
      <c r="W2157" s="35"/>
      <c r="X2157" s="35"/>
      <c r="Y2157" s="35"/>
      <c r="Z2157" s="35"/>
      <c r="AA2157" s="35"/>
      <c r="AB2157" s="35"/>
      <c r="AC2157" s="35"/>
      <c r="AD2157" s="35"/>
      <c r="AE2157" s="35"/>
      <c r="AR2157" s="220" t="s">
        <v>209</v>
      </c>
      <c r="AT2157" s="220" t="s">
        <v>205</v>
      </c>
      <c r="AU2157" s="220" t="s">
        <v>82</v>
      </c>
      <c r="AY2157" s="18" t="s">
        <v>203</v>
      </c>
      <c r="BE2157" s="221">
        <f>IF(N2157="základní",J2157,0)</f>
        <v>0</v>
      </c>
      <c r="BF2157" s="221">
        <f>IF(N2157="snížená",J2157,0)</f>
        <v>0</v>
      </c>
      <c r="BG2157" s="221">
        <f>IF(N2157="zákl. přenesená",J2157,0)</f>
        <v>0</v>
      </c>
      <c r="BH2157" s="221">
        <f>IF(N2157="sníž. přenesená",J2157,0)</f>
        <v>0</v>
      </c>
      <c r="BI2157" s="221">
        <f>IF(N2157="nulová",J2157,0)</f>
        <v>0</v>
      </c>
      <c r="BJ2157" s="18" t="s">
        <v>82</v>
      </c>
      <c r="BK2157" s="221">
        <f>ROUND(I2157*H2157,2)</f>
        <v>0</v>
      </c>
      <c r="BL2157" s="18" t="s">
        <v>209</v>
      </c>
      <c r="BM2157" s="220" t="s">
        <v>7520</v>
      </c>
    </row>
    <row r="2158" spans="1:65" s="13" customFormat="1" ht="33.75">
      <c r="B2158" s="222"/>
      <c r="C2158" s="223"/>
      <c r="D2158" s="224" t="s">
        <v>211</v>
      </c>
      <c r="E2158" s="225" t="s">
        <v>1</v>
      </c>
      <c r="F2158" s="226" t="s">
        <v>6664</v>
      </c>
      <c r="G2158" s="223"/>
      <c r="H2158" s="225" t="s">
        <v>1</v>
      </c>
      <c r="I2158" s="227"/>
      <c r="J2158" s="223"/>
      <c r="K2158" s="223"/>
      <c r="L2158" s="228"/>
      <c r="M2158" s="229"/>
      <c r="N2158" s="230"/>
      <c r="O2158" s="230"/>
      <c r="P2158" s="230"/>
      <c r="Q2158" s="230"/>
      <c r="R2158" s="230"/>
      <c r="S2158" s="230"/>
      <c r="T2158" s="231"/>
      <c r="AT2158" s="232" t="s">
        <v>211</v>
      </c>
      <c r="AU2158" s="232" t="s">
        <v>82</v>
      </c>
      <c r="AV2158" s="13" t="s">
        <v>82</v>
      </c>
      <c r="AW2158" s="13" t="s">
        <v>31</v>
      </c>
      <c r="AX2158" s="13" t="s">
        <v>75</v>
      </c>
      <c r="AY2158" s="232" t="s">
        <v>203</v>
      </c>
    </row>
    <row r="2159" spans="1:65" s="13" customFormat="1" ht="11.25">
      <c r="B2159" s="222"/>
      <c r="C2159" s="223"/>
      <c r="D2159" s="224" t="s">
        <v>211</v>
      </c>
      <c r="E2159" s="225" t="s">
        <v>1</v>
      </c>
      <c r="F2159" s="226" t="s">
        <v>7436</v>
      </c>
      <c r="G2159" s="223"/>
      <c r="H2159" s="225" t="s">
        <v>1</v>
      </c>
      <c r="I2159" s="227"/>
      <c r="J2159" s="223"/>
      <c r="K2159" s="223"/>
      <c r="L2159" s="228"/>
      <c r="M2159" s="229"/>
      <c r="N2159" s="230"/>
      <c r="O2159" s="230"/>
      <c r="P2159" s="230"/>
      <c r="Q2159" s="230"/>
      <c r="R2159" s="230"/>
      <c r="S2159" s="230"/>
      <c r="T2159" s="231"/>
      <c r="AT2159" s="232" t="s">
        <v>211</v>
      </c>
      <c r="AU2159" s="232" t="s">
        <v>82</v>
      </c>
      <c r="AV2159" s="13" t="s">
        <v>82</v>
      </c>
      <c r="AW2159" s="13" t="s">
        <v>31</v>
      </c>
      <c r="AX2159" s="13" t="s">
        <v>75</v>
      </c>
      <c r="AY2159" s="232" t="s">
        <v>203</v>
      </c>
    </row>
    <row r="2160" spans="1:65" s="13" customFormat="1" ht="11.25">
      <c r="B2160" s="222"/>
      <c r="C2160" s="223"/>
      <c r="D2160" s="224" t="s">
        <v>211</v>
      </c>
      <c r="E2160" s="225" t="s">
        <v>1</v>
      </c>
      <c r="F2160" s="226" t="s">
        <v>7437</v>
      </c>
      <c r="G2160" s="223"/>
      <c r="H2160" s="225" t="s">
        <v>1</v>
      </c>
      <c r="I2160" s="227"/>
      <c r="J2160" s="223"/>
      <c r="K2160" s="223"/>
      <c r="L2160" s="228"/>
      <c r="M2160" s="229"/>
      <c r="N2160" s="230"/>
      <c r="O2160" s="230"/>
      <c r="P2160" s="230"/>
      <c r="Q2160" s="230"/>
      <c r="R2160" s="230"/>
      <c r="S2160" s="230"/>
      <c r="T2160" s="231"/>
      <c r="AT2160" s="232" t="s">
        <v>211</v>
      </c>
      <c r="AU2160" s="232" t="s">
        <v>82</v>
      </c>
      <c r="AV2160" s="13" t="s">
        <v>82</v>
      </c>
      <c r="AW2160" s="13" t="s">
        <v>31</v>
      </c>
      <c r="AX2160" s="13" t="s">
        <v>75</v>
      </c>
      <c r="AY2160" s="232" t="s">
        <v>203</v>
      </c>
    </row>
    <row r="2161" spans="1:65" s="13" customFormat="1" ht="11.25">
      <c r="B2161" s="222"/>
      <c r="C2161" s="223"/>
      <c r="D2161" s="224" t="s">
        <v>211</v>
      </c>
      <c r="E2161" s="225" t="s">
        <v>1</v>
      </c>
      <c r="F2161" s="226" t="s">
        <v>7438</v>
      </c>
      <c r="G2161" s="223"/>
      <c r="H2161" s="225" t="s">
        <v>1</v>
      </c>
      <c r="I2161" s="227"/>
      <c r="J2161" s="223"/>
      <c r="K2161" s="223"/>
      <c r="L2161" s="228"/>
      <c r="M2161" s="229"/>
      <c r="N2161" s="230"/>
      <c r="O2161" s="230"/>
      <c r="P2161" s="230"/>
      <c r="Q2161" s="230"/>
      <c r="R2161" s="230"/>
      <c r="S2161" s="230"/>
      <c r="T2161" s="231"/>
      <c r="AT2161" s="232" t="s">
        <v>211</v>
      </c>
      <c r="AU2161" s="232" t="s">
        <v>82</v>
      </c>
      <c r="AV2161" s="13" t="s">
        <v>82</v>
      </c>
      <c r="AW2161" s="13" t="s">
        <v>31</v>
      </c>
      <c r="AX2161" s="13" t="s">
        <v>75</v>
      </c>
      <c r="AY2161" s="232" t="s">
        <v>203</v>
      </c>
    </row>
    <row r="2162" spans="1:65" s="13" customFormat="1" ht="11.25">
      <c r="B2162" s="222"/>
      <c r="C2162" s="223"/>
      <c r="D2162" s="224" t="s">
        <v>211</v>
      </c>
      <c r="E2162" s="225" t="s">
        <v>1</v>
      </c>
      <c r="F2162" s="226" t="s">
        <v>6864</v>
      </c>
      <c r="G2162" s="223"/>
      <c r="H2162" s="225" t="s">
        <v>1</v>
      </c>
      <c r="I2162" s="227"/>
      <c r="J2162" s="223"/>
      <c r="K2162" s="223"/>
      <c r="L2162" s="228"/>
      <c r="M2162" s="229"/>
      <c r="N2162" s="230"/>
      <c r="O2162" s="230"/>
      <c r="P2162" s="230"/>
      <c r="Q2162" s="230"/>
      <c r="R2162" s="230"/>
      <c r="S2162" s="230"/>
      <c r="T2162" s="231"/>
      <c r="AT2162" s="232" t="s">
        <v>211</v>
      </c>
      <c r="AU2162" s="232" t="s">
        <v>82</v>
      </c>
      <c r="AV2162" s="13" t="s">
        <v>82</v>
      </c>
      <c r="AW2162" s="13" t="s">
        <v>31</v>
      </c>
      <c r="AX2162" s="13" t="s">
        <v>75</v>
      </c>
      <c r="AY2162" s="232" t="s">
        <v>203</v>
      </c>
    </row>
    <row r="2163" spans="1:65" s="14" customFormat="1" ht="11.25">
      <c r="B2163" s="233"/>
      <c r="C2163" s="234"/>
      <c r="D2163" s="224" t="s">
        <v>211</v>
      </c>
      <c r="E2163" s="235" t="s">
        <v>1</v>
      </c>
      <c r="F2163" s="236" t="s">
        <v>82</v>
      </c>
      <c r="G2163" s="234"/>
      <c r="H2163" s="237">
        <v>1</v>
      </c>
      <c r="I2163" s="238"/>
      <c r="J2163" s="234"/>
      <c r="K2163" s="234"/>
      <c r="L2163" s="239"/>
      <c r="M2163" s="240"/>
      <c r="N2163" s="241"/>
      <c r="O2163" s="241"/>
      <c r="P2163" s="241"/>
      <c r="Q2163" s="241"/>
      <c r="R2163" s="241"/>
      <c r="S2163" s="241"/>
      <c r="T2163" s="242"/>
      <c r="AT2163" s="243" t="s">
        <v>211</v>
      </c>
      <c r="AU2163" s="243" t="s">
        <v>82</v>
      </c>
      <c r="AV2163" s="14" t="s">
        <v>84</v>
      </c>
      <c r="AW2163" s="14" t="s">
        <v>31</v>
      </c>
      <c r="AX2163" s="14" t="s">
        <v>75</v>
      </c>
      <c r="AY2163" s="243" t="s">
        <v>203</v>
      </c>
    </row>
    <row r="2164" spans="1:65" s="15" customFormat="1" ht="11.25">
      <c r="B2164" s="261"/>
      <c r="C2164" s="262"/>
      <c r="D2164" s="224" t="s">
        <v>211</v>
      </c>
      <c r="E2164" s="263" t="s">
        <v>1</v>
      </c>
      <c r="F2164" s="264" t="s">
        <v>5614</v>
      </c>
      <c r="G2164" s="262"/>
      <c r="H2164" s="265">
        <v>1</v>
      </c>
      <c r="I2164" s="266"/>
      <c r="J2164" s="262"/>
      <c r="K2164" s="262"/>
      <c r="L2164" s="267"/>
      <c r="M2164" s="268"/>
      <c r="N2164" s="269"/>
      <c r="O2164" s="269"/>
      <c r="P2164" s="269"/>
      <c r="Q2164" s="269"/>
      <c r="R2164" s="269"/>
      <c r="S2164" s="269"/>
      <c r="T2164" s="270"/>
      <c r="AT2164" s="271" t="s">
        <v>211</v>
      </c>
      <c r="AU2164" s="271" t="s">
        <v>82</v>
      </c>
      <c r="AV2164" s="15" t="s">
        <v>209</v>
      </c>
      <c r="AW2164" s="15" t="s">
        <v>31</v>
      </c>
      <c r="AX2164" s="15" t="s">
        <v>82</v>
      </c>
      <c r="AY2164" s="271" t="s">
        <v>203</v>
      </c>
    </row>
    <row r="2165" spans="1:65" s="2" customFormat="1" ht="21.75" customHeight="1">
      <c r="A2165" s="35"/>
      <c r="B2165" s="36"/>
      <c r="C2165" s="209" t="s">
        <v>7009</v>
      </c>
      <c r="D2165" s="209" t="s">
        <v>205</v>
      </c>
      <c r="E2165" s="210" t="s">
        <v>7521</v>
      </c>
      <c r="F2165" s="211" t="s">
        <v>7440</v>
      </c>
      <c r="G2165" s="212" t="s">
        <v>208</v>
      </c>
      <c r="H2165" s="213">
        <v>1</v>
      </c>
      <c r="I2165" s="214"/>
      <c r="J2165" s="215">
        <f>ROUND(I2165*H2165,2)</f>
        <v>0</v>
      </c>
      <c r="K2165" s="211" t="s">
        <v>1</v>
      </c>
      <c r="L2165" s="40"/>
      <c r="M2165" s="216" t="s">
        <v>1</v>
      </c>
      <c r="N2165" s="217" t="s">
        <v>40</v>
      </c>
      <c r="O2165" s="72"/>
      <c r="P2165" s="218">
        <f>O2165*H2165</f>
        <v>0</v>
      </c>
      <c r="Q2165" s="218">
        <v>0</v>
      </c>
      <c r="R2165" s="218">
        <f>Q2165*H2165</f>
        <v>0</v>
      </c>
      <c r="S2165" s="218">
        <v>0</v>
      </c>
      <c r="T2165" s="219">
        <f>S2165*H2165</f>
        <v>0</v>
      </c>
      <c r="U2165" s="35"/>
      <c r="V2165" s="35"/>
      <c r="W2165" s="35"/>
      <c r="X2165" s="35"/>
      <c r="Y2165" s="35"/>
      <c r="Z2165" s="35"/>
      <c r="AA2165" s="35"/>
      <c r="AB2165" s="35"/>
      <c r="AC2165" s="35"/>
      <c r="AD2165" s="35"/>
      <c r="AE2165" s="35"/>
      <c r="AR2165" s="220" t="s">
        <v>209</v>
      </c>
      <c r="AT2165" s="220" t="s">
        <v>205</v>
      </c>
      <c r="AU2165" s="220" t="s">
        <v>82</v>
      </c>
      <c r="AY2165" s="18" t="s">
        <v>203</v>
      </c>
      <c r="BE2165" s="221">
        <f>IF(N2165="základní",J2165,0)</f>
        <v>0</v>
      </c>
      <c r="BF2165" s="221">
        <f>IF(N2165="snížená",J2165,0)</f>
        <v>0</v>
      </c>
      <c r="BG2165" s="221">
        <f>IF(N2165="zákl. přenesená",J2165,0)</f>
        <v>0</v>
      </c>
      <c r="BH2165" s="221">
        <f>IF(N2165="sníž. přenesená",J2165,0)</f>
        <v>0</v>
      </c>
      <c r="BI2165" s="221">
        <f>IF(N2165="nulová",J2165,0)</f>
        <v>0</v>
      </c>
      <c r="BJ2165" s="18" t="s">
        <v>82</v>
      </c>
      <c r="BK2165" s="221">
        <f>ROUND(I2165*H2165,2)</f>
        <v>0</v>
      </c>
      <c r="BL2165" s="18" t="s">
        <v>209</v>
      </c>
      <c r="BM2165" s="220" t="s">
        <v>7522</v>
      </c>
    </row>
    <row r="2166" spans="1:65" s="13" customFormat="1" ht="11.25">
      <c r="B2166" s="222"/>
      <c r="C2166" s="223"/>
      <c r="D2166" s="224" t="s">
        <v>211</v>
      </c>
      <c r="E2166" s="225" t="s">
        <v>1</v>
      </c>
      <c r="F2166" s="226" t="s">
        <v>7436</v>
      </c>
      <c r="G2166" s="223"/>
      <c r="H2166" s="225" t="s">
        <v>1</v>
      </c>
      <c r="I2166" s="227"/>
      <c r="J2166" s="223"/>
      <c r="K2166" s="223"/>
      <c r="L2166" s="228"/>
      <c r="M2166" s="229"/>
      <c r="N2166" s="230"/>
      <c r="O2166" s="230"/>
      <c r="P2166" s="230"/>
      <c r="Q2166" s="230"/>
      <c r="R2166" s="230"/>
      <c r="S2166" s="230"/>
      <c r="T2166" s="231"/>
      <c r="AT2166" s="232" t="s">
        <v>211</v>
      </c>
      <c r="AU2166" s="232" t="s">
        <v>82</v>
      </c>
      <c r="AV2166" s="13" t="s">
        <v>82</v>
      </c>
      <c r="AW2166" s="13" t="s">
        <v>31</v>
      </c>
      <c r="AX2166" s="13" t="s">
        <v>75</v>
      </c>
      <c r="AY2166" s="232" t="s">
        <v>203</v>
      </c>
    </row>
    <row r="2167" spans="1:65" s="13" customFormat="1" ht="11.25">
      <c r="B2167" s="222"/>
      <c r="C2167" s="223"/>
      <c r="D2167" s="224" t="s">
        <v>211</v>
      </c>
      <c r="E2167" s="225" t="s">
        <v>1</v>
      </c>
      <c r="F2167" s="226" t="s">
        <v>7437</v>
      </c>
      <c r="G2167" s="223"/>
      <c r="H2167" s="225" t="s">
        <v>1</v>
      </c>
      <c r="I2167" s="227"/>
      <c r="J2167" s="223"/>
      <c r="K2167" s="223"/>
      <c r="L2167" s="228"/>
      <c r="M2167" s="229"/>
      <c r="N2167" s="230"/>
      <c r="O2167" s="230"/>
      <c r="P2167" s="230"/>
      <c r="Q2167" s="230"/>
      <c r="R2167" s="230"/>
      <c r="S2167" s="230"/>
      <c r="T2167" s="231"/>
      <c r="AT2167" s="232" t="s">
        <v>211</v>
      </c>
      <c r="AU2167" s="232" t="s">
        <v>82</v>
      </c>
      <c r="AV2167" s="13" t="s">
        <v>82</v>
      </c>
      <c r="AW2167" s="13" t="s">
        <v>31</v>
      </c>
      <c r="AX2167" s="13" t="s">
        <v>75</v>
      </c>
      <c r="AY2167" s="232" t="s">
        <v>203</v>
      </c>
    </row>
    <row r="2168" spans="1:65" s="13" customFormat="1" ht="11.25">
      <c r="B2168" s="222"/>
      <c r="C2168" s="223"/>
      <c r="D2168" s="224" t="s">
        <v>211</v>
      </c>
      <c r="E2168" s="225" t="s">
        <v>1</v>
      </c>
      <c r="F2168" s="226" t="s">
        <v>7438</v>
      </c>
      <c r="G2168" s="223"/>
      <c r="H2168" s="225" t="s">
        <v>1</v>
      </c>
      <c r="I2168" s="227"/>
      <c r="J2168" s="223"/>
      <c r="K2168" s="223"/>
      <c r="L2168" s="228"/>
      <c r="M2168" s="229"/>
      <c r="N2168" s="230"/>
      <c r="O2168" s="230"/>
      <c r="P2168" s="230"/>
      <c r="Q2168" s="230"/>
      <c r="R2168" s="230"/>
      <c r="S2168" s="230"/>
      <c r="T2168" s="231"/>
      <c r="AT2168" s="232" t="s">
        <v>211</v>
      </c>
      <c r="AU2168" s="232" t="s">
        <v>82</v>
      </c>
      <c r="AV2168" s="13" t="s">
        <v>82</v>
      </c>
      <c r="AW2168" s="13" t="s">
        <v>31</v>
      </c>
      <c r="AX2168" s="13" t="s">
        <v>75</v>
      </c>
      <c r="AY2168" s="232" t="s">
        <v>203</v>
      </c>
    </row>
    <row r="2169" spans="1:65" s="13" customFormat="1" ht="11.25">
      <c r="B2169" s="222"/>
      <c r="C2169" s="223"/>
      <c r="D2169" s="224" t="s">
        <v>211</v>
      </c>
      <c r="E2169" s="225" t="s">
        <v>1</v>
      </c>
      <c r="F2169" s="226" t="s">
        <v>6864</v>
      </c>
      <c r="G2169" s="223"/>
      <c r="H2169" s="225" t="s">
        <v>1</v>
      </c>
      <c r="I2169" s="227"/>
      <c r="J2169" s="223"/>
      <c r="K2169" s="223"/>
      <c r="L2169" s="228"/>
      <c r="M2169" s="229"/>
      <c r="N2169" s="230"/>
      <c r="O2169" s="230"/>
      <c r="P2169" s="230"/>
      <c r="Q2169" s="230"/>
      <c r="R2169" s="230"/>
      <c r="S2169" s="230"/>
      <c r="T2169" s="231"/>
      <c r="AT2169" s="232" t="s">
        <v>211</v>
      </c>
      <c r="AU2169" s="232" t="s">
        <v>82</v>
      </c>
      <c r="AV2169" s="13" t="s">
        <v>82</v>
      </c>
      <c r="AW2169" s="13" t="s">
        <v>31</v>
      </c>
      <c r="AX2169" s="13" t="s">
        <v>75</v>
      </c>
      <c r="AY2169" s="232" t="s">
        <v>203</v>
      </c>
    </row>
    <row r="2170" spans="1:65" s="14" customFormat="1" ht="11.25">
      <c r="B2170" s="233"/>
      <c r="C2170" s="234"/>
      <c r="D2170" s="224" t="s">
        <v>211</v>
      </c>
      <c r="E2170" s="235" t="s">
        <v>1</v>
      </c>
      <c r="F2170" s="236" t="s">
        <v>82</v>
      </c>
      <c r="G2170" s="234"/>
      <c r="H2170" s="237">
        <v>1</v>
      </c>
      <c r="I2170" s="238"/>
      <c r="J2170" s="234"/>
      <c r="K2170" s="234"/>
      <c r="L2170" s="239"/>
      <c r="M2170" s="240"/>
      <c r="N2170" s="241"/>
      <c r="O2170" s="241"/>
      <c r="P2170" s="241"/>
      <c r="Q2170" s="241"/>
      <c r="R2170" s="241"/>
      <c r="S2170" s="241"/>
      <c r="T2170" s="242"/>
      <c r="AT2170" s="243" t="s">
        <v>211</v>
      </c>
      <c r="AU2170" s="243" t="s">
        <v>82</v>
      </c>
      <c r="AV2170" s="14" t="s">
        <v>84</v>
      </c>
      <c r="AW2170" s="14" t="s">
        <v>31</v>
      </c>
      <c r="AX2170" s="14" t="s">
        <v>75</v>
      </c>
      <c r="AY2170" s="243" t="s">
        <v>203</v>
      </c>
    </row>
    <row r="2171" spans="1:65" s="15" customFormat="1" ht="11.25">
      <c r="B2171" s="261"/>
      <c r="C2171" s="262"/>
      <c r="D2171" s="224" t="s">
        <v>211</v>
      </c>
      <c r="E2171" s="263" t="s">
        <v>1</v>
      </c>
      <c r="F2171" s="264" t="s">
        <v>5614</v>
      </c>
      <c r="G2171" s="262"/>
      <c r="H2171" s="265">
        <v>1</v>
      </c>
      <c r="I2171" s="266"/>
      <c r="J2171" s="262"/>
      <c r="K2171" s="262"/>
      <c r="L2171" s="267"/>
      <c r="M2171" s="268"/>
      <c r="N2171" s="269"/>
      <c r="O2171" s="269"/>
      <c r="P2171" s="269"/>
      <c r="Q2171" s="269"/>
      <c r="R2171" s="269"/>
      <c r="S2171" s="269"/>
      <c r="T2171" s="270"/>
      <c r="AT2171" s="271" t="s">
        <v>211</v>
      </c>
      <c r="AU2171" s="271" t="s">
        <v>82</v>
      </c>
      <c r="AV2171" s="15" t="s">
        <v>209</v>
      </c>
      <c r="AW2171" s="15" t="s">
        <v>31</v>
      </c>
      <c r="AX2171" s="15" t="s">
        <v>82</v>
      </c>
      <c r="AY2171" s="271" t="s">
        <v>203</v>
      </c>
    </row>
    <row r="2172" spans="1:65" s="2" customFormat="1" ht="21.75" customHeight="1">
      <c r="A2172" s="35"/>
      <c r="B2172" s="36"/>
      <c r="C2172" s="209" t="s">
        <v>7523</v>
      </c>
      <c r="D2172" s="209" t="s">
        <v>205</v>
      </c>
      <c r="E2172" s="210" t="s">
        <v>7524</v>
      </c>
      <c r="F2172" s="211" t="s">
        <v>7443</v>
      </c>
      <c r="G2172" s="212" t="s">
        <v>208</v>
      </c>
      <c r="H2172" s="213">
        <v>1</v>
      </c>
      <c r="I2172" s="214"/>
      <c r="J2172" s="215">
        <f>ROUND(I2172*H2172,2)</f>
        <v>0</v>
      </c>
      <c r="K2172" s="211" t="s">
        <v>1</v>
      </c>
      <c r="L2172" s="40"/>
      <c r="M2172" s="216" t="s">
        <v>1</v>
      </c>
      <c r="N2172" s="217" t="s">
        <v>40</v>
      </c>
      <c r="O2172" s="72"/>
      <c r="P2172" s="218">
        <f>O2172*H2172</f>
        <v>0</v>
      </c>
      <c r="Q2172" s="218">
        <v>0</v>
      </c>
      <c r="R2172" s="218">
        <f>Q2172*H2172</f>
        <v>0</v>
      </c>
      <c r="S2172" s="218">
        <v>0</v>
      </c>
      <c r="T2172" s="219">
        <f>S2172*H2172</f>
        <v>0</v>
      </c>
      <c r="U2172" s="35"/>
      <c r="V2172" s="35"/>
      <c r="W2172" s="35"/>
      <c r="X2172" s="35"/>
      <c r="Y2172" s="35"/>
      <c r="Z2172" s="35"/>
      <c r="AA2172" s="35"/>
      <c r="AB2172" s="35"/>
      <c r="AC2172" s="35"/>
      <c r="AD2172" s="35"/>
      <c r="AE2172" s="35"/>
      <c r="AR2172" s="220" t="s">
        <v>209</v>
      </c>
      <c r="AT2172" s="220" t="s">
        <v>205</v>
      </c>
      <c r="AU2172" s="220" t="s">
        <v>82</v>
      </c>
      <c r="AY2172" s="18" t="s">
        <v>203</v>
      </c>
      <c r="BE2172" s="221">
        <f>IF(N2172="základní",J2172,0)</f>
        <v>0</v>
      </c>
      <c r="BF2172" s="221">
        <f>IF(N2172="snížená",J2172,0)</f>
        <v>0</v>
      </c>
      <c r="BG2172" s="221">
        <f>IF(N2172="zákl. přenesená",J2172,0)</f>
        <v>0</v>
      </c>
      <c r="BH2172" s="221">
        <f>IF(N2172="sníž. přenesená",J2172,0)</f>
        <v>0</v>
      </c>
      <c r="BI2172" s="221">
        <f>IF(N2172="nulová",J2172,0)</f>
        <v>0</v>
      </c>
      <c r="BJ2172" s="18" t="s">
        <v>82</v>
      </c>
      <c r="BK2172" s="221">
        <f>ROUND(I2172*H2172,2)</f>
        <v>0</v>
      </c>
      <c r="BL2172" s="18" t="s">
        <v>209</v>
      </c>
      <c r="BM2172" s="220" t="s">
        <v>7525</v>
      </c>
    </row>
    <row r="2173" spans="1:65" s="13" customFormat="1" ht="11.25">
      <c r="B2173" s="222"/>
      <c r="C2173" s="223"/>
      <c r="D2173" s="224" t="s">
        <v>211</v>
      </c>
      <c r="E2173" s="225" t="s">
        <v>1</v>
      </c>
      <c r="F2173" s="226" t="s">
        <v>7436</v>
      </c>
      <c r="G2173" s="223"/>
      <c r="H2173" s="225" t="s">
        <v>1</v>
      </c>
      <c r="I2173" s="227"/>
      <c r="J2173" s="223"/>
      <c r="K2173" s="223"/>
      <c r="L2173" s="228"/>
      <c r="M2173" s="229"/>
      <c r="N2173" s="230"/>
      <c r="O2173" s="230"/>
      <c r="P2173" s="230"/>
      <c r="Q2173" s="230"/>
      <c r="R2173" s="230"/>
      <c r="S2173" s="230"/>
      <c r="T2173" s="231"/>
      <c r="AT2173" s="232" t="s">
        <v>211</v>
      </c>
      <c r="AU2173" s="232" t="s">
        <v>82</v>
      </c>
      <c r="AV2173" s="13" t="s">
        <v>82</v>
      </c>
      <c r="AW2173" s="13" t="s">
        <v>31</v>
      </c>
      <c r="AX2173" s="13" t="s">
        <v>75</v>
      </c>
      <c r="AY2173" s="232" t="s">
        <v>203</v>
      </c>
    </row>
    <row r="2174" spans="1:65" s="13" customFormat="1" ht="11.25">
      <c r="B2174" s="222"/>
      <c r="C2174" s="223"/>
      <c r="D2174" s="224" t="s">
        <v>211</v>
      </c>
      <c r="E2174" s="225" t="s">
        <v>1</v>
      </c>
      <c r="F2174" s="226" t="s">
        <v>7437</v>
      </c>
      <c r="G2174" s="223"/>
      <c r="H2174" s="225" t="s">
        <v>1</v>
      </c>
      <c r="I2174" s="227"/>
      <c r="J2174" s="223"/>
      <c r="K2174" s="223"/>
      <c r="L2174" s="228"/>
      <c r="M2174" s="229"/>
      <c r="N2174" s="230"/>
      <c r="O2174" s="230"/>
      <c r="P2174" s="230"/>
      <c r="Q2174" s="230"/>
      <c r="R2174" s="230"/>
      <c r="S2174" s="230"/>
      <c r="T2174" s="231"/>
      <c r="AT2174" s="232" t="s">
        <v>211</v>
      </c>
      <c r="AU2174" s="232" t="s">
        <v>82</v>
      </c>
      <c r="AV2174" s="13" t="s">
        <v>82</v>
      </c>
      <c r="AW2174" s="13" t="s">
        <v>31</v>
      </c>
      <c r="AX2174" s="13" t="s">
        <v>75</v>
      </c>
      <c r="AY2174" s="232" t="s">
        <v>203</v>
      </c>
    </row>
    <row r="2175" spans="1:65" s="13" customFormat="1" ht="11.25">
      <c r="B2175" s="222"/>
      <c r="C2175" s="223"/>
      <c r="D2175" s="224" t="s">
        <v>211</v>
      </c>
      <c r="E2175" s="225" t="s">
        <v>1</v>
      </c>
      <c r="F2175" s="226" t="s">
        <v>7438</v>
      </c>
      <c r="G2175" s="223"/>
      <c r="H2175" s="225" t="s">
        <v>1</v>
      </c>
      <c r="I2175" s="227"/>
      <c r="J2175" s="223"/>
      <c r="K2175" s="223"/>
      <c r="L2175" s="228"/>
      <c r="M2175" s="229"/>
      <c r="N2175" s="230"/>
      <c r="O2175" s="230"/>
      <c r="P2175" s="230"/>
      <c r="Q2175" s="230"/>
      <c r="R2175" s="230"/>
      <c r="S2175" s="230"/>
      <c r="T2175" s="231"/>
      <c r="AT2175" s="232" t="s">
        <v>211</v>
      </c>
      <c r="AU2175" s="232" t="s">
        <v>82</v>
      </c>
      <c r="AV2175" s="13" t="s">
        <v>82</v>
      </c>
      <c r="AW2175" s="13" t="s">
        <v>31</v>
      </c>
      <c r="AX2175" s="13" t="s">
        <v>75</v>
      </c>
      <c r="AY2175" s="232" t="s">
        <v>203</v>
      </c>
    </row>
    <row r="2176" spans="1:65" s="13" customFormat="1" ht="11.25">
      <c r="B2176" s="222"/>
      <c r="C2176" s="223"/>
      <c r="D2176" s="224" t="s">
        <v>211</v>
      </c>
      <c r="E2176" s="225" t="s">
        <v>1</v>
      </c>
      <c r="F2176" s="226" t="s">
        <v>6864</v>
      </c>
      <c r="G2176" s="223"/>
      <c r="H2176" s="225" t="s">
        <v>1</v>
      </c>
      <c r="I2176" s="227"/>
      <c r="J2176" s="223"/>
      <c r="K2176" s="223"/>
      <c r="L2176" s="228"/>
      <c r="M2176" s="229"/>
      <c r="N2176" s="230"/>
      <c r="O2176" s="230"/>
      <c r="P2176" s="230"/>
      <c r="Q2176" s="230"/>
      <c r="R2176" s="230"/>
      <c r="S2176" s="230"/>
      <c r="T2176" s="231"/>
      <c r="AT2176" s="232" t="s">
        <v>211</v>
      </c>
      <c r="AU2176" s="232" t="s">
        <v>82</v>
      </c>
      <c r="AV2176" s="13" t="s">
        <v>82</v>
      </c>
      <c r="AW2176" s="13" t="s">
        <v>31</v>
      </c>
      <c r="AX2176" s="13" t="s">
        <v>75</v>
      </c>
      <c r="AY2176" s="232" t="s">
        <v>203</v>
      </c>
    </row>
    <row r="2177" spans="1:65" s="14" customFormat="1" ht="11.25">
      <c r="B2177" s="233"/>
      <c r="C2177" s="234"/>
      <c r="D2177" s="224" t="s">
        <v>211</v>
      </c>
      <c r="E2177" s="235" t="s">
        <v>1</v>
      </c>
      <c r="F2177" s="236" t="s">
        <v>82</v>
      </c>
      <c r="G2177" s="234"/>
      <c r="H2177" s="237">
        <v>1</v>
      </c>
      <c r="I2177" s="238"/>
      <c r="J2177" s="234"/>
      <c r="K2177" s="234"/>
      <c r="L2177" s="239"/>
      <c r="M2177" s="240"/>
      <c r="N2177" s="241"/>
      <c r="O2177" s="241"/>
      <c r="P2177" s="241"/>
      <c r="Q2177" s="241"/>
      <c r="R2177" s="241"/>
      <c r="S2177" s="241"/>
      <c r="T2177" s="242"/>
      <c r="AT2177" s="243" t="s">
        <v>211</v>
      </c>
      <c r="AU2177" s="243" t="s">
        <v>82</v>
      </c>
      <c r="AV2177" s="14" t="s">
        <v>84</v>
      </c>
      <c r="AW2177" s="14" t="s">
        <v>31</v>
      </c>
      <c r="AX2177" s="14" t="s">
        <v>75</v>
      </c>
      <c r="AY2177" s="243" t="s">
        <v>203</v>
      </c>
    </row>
    <row r="2178" spans="1:65" s="15" customFormat="1" ht="11.25">
      <c r="B2178" s="261"/>
      <c r="C2178" s="262"/>
      <c r="D2178" s="224" t="s">
        <v>211</v>
      </c>
      <c r="E2178" s="263" t="s">
        <v>1</v>
      </c>
      <c r="F2178" s="264" t="s">
        <v>5614</v>
      </c>
      <c r="G2178" s="262"/>
      <c r="H2178" s="265">
        <v>1</v>
      </c>
      <c r="I2178" s="266"/>
      <c r="J2178" s="262"/>
      <c r="K2178" s="262"/>
      <c r="L2178" s="267"/>
      <c r="M2178" s="268"/>
      <c r="N2178" s="269"/>
      <c r="O2178" s="269"/>
      <c r="P2178" s="269"/>
      <c r="Q2178" s="269"/>
      <c r="R2178" s="269"/>
      <c r="S2178" s="269"/>
      <c r="T2178" s="270"/>
      <c r="AT2178" s="271" t="s">
        <v>211</v>
      </c>
      <c r="AU2178" s="271" t="s">
        <v>82</v>
      </c>
      <c r="AV2178" s="15" t="s">
        <v>209</v>
      </c>
      <c r="AW2178" s="15" t="s">
        <v>31</v>
      </c>
      <c r="AX2178" s="15" t="s">
        <v>82</v>
      </c>
      <c r="AY2178" s="271" t="s">
        <v>203</v>
      </c>
    </row>
    <row r="2179" spans="1:65" s="2" customFormat="1" ht="44.25" customHeight="1">
      <c r="A2179" s="35"/>
      <c r="B2179" s="36"/>
      <c r="C2179" s="209" t="s">
        <v>7012</v>
      </c>
      <c r="D2179" s="209" t="s">
        <v>205</v>
      </c>
      <c r="E2179" s="210" t="s">
        <v>7526</v>
      </c>
      <c r="F2179" s="211" t="s">
        <v>7387</v>
      </c>
      <c r="G2179" s="212" t="s">
        <v>208</v>
      </c>
      <c r="H2179" s="213">
        <v>1</v>
      </c>
      <c r="I2179" s="214"/>
      <c r="J2179" s="215">
        <f>ROUND(I2179*H2179,2)</f>
        <v>0</v>
      </c>
      <c r="K2179" s="211" t="s">
        <v>1</v>
      </c>
      <c r="L2179" s="40"/>
      <c r="M2179" s="216" t="s">
        <v>1</v>
      </c>
      <c r="N2179" s="217" t="s">
        <v>40</v>
      </c>
      <c r="O2179" s="72"/>
      <c r="P2179" s="218">
        <f>O2179*H2179</f>
        <v>0</v>
      </c>
      <c r="Q2179" s="218">
        <v>0</v>
      </c>
      <c r="R2179" s="218">
        <f>Q2179*H2179</f>
        <v>0</v>
      </c>
      <c r="S2179" s="218">
        <v>0</v>
      </c>
      <c r="T2179" s="219">
        <f>S2179*H2179</f>
        <v>0</v>
      </c>
      <c r="U2179" s="35"/>
      <c r="V2179" s="35"/>
      <c r="W2179" s="35"/>
      <c r="X2179" s="35"/>
      <c r="Y2179" s="35"/>
      <c r="Z2179" s="35"/>
      <c r="AA2179" s="35"/>
      <c r="AB2179" s="35"/>
      <c r="AC2179" s="35"/>
      <c r="AD2179" s="35"/>
      <c r="AE2179" s="35"/>
      <c r="AR2179" s="220" t="s">
        <v>209</v>
      </c>
      <c r="AT2179" s="220" t="s">
        <v>205</v>
      </c>
      <c r="AU2179" s="220" t="s">
        <v>82</v>
      </c>
      <c r="AY2179" s="18" t="s">
        <v>203</v>
      </c>
      <c r="BE2179" s="221">
        <f>IF(N2179="základní",J2179,0)</f>
        <v>0</v>
      </c>
      <c r="BF2179" s="221">
        <f>IF(N2179="snížená",J2179,0)</f>
        <v>0</v>
      </c>
      <c r="BG2179" s="221">
        <f>IF(N2179="zákl. přenesená",J2179,0)</f>
        <v>0</v>
      </c>
      <c r="BH2179" s="221">
        <f>IF(N2179="sníž. přenesená",J2179,0)</f>
        <v>0</v>
      </c>
      <c r="BI2179" s="221">
        <f>IF(N2179="nulová",J2179,0)</f>
        <v>0</v>
      </c>
      <c r="BJ2179" s="18" t="s">
        <v>82</v>
      </c>
      <c r="BK2179" s="221">
        <f>ROUND(I2179*H2179,2)</f>
        <v>0</v>
      </c>
      <c r="BL2179" s="18" t="s">
        <v>209</v>
      </c>
      <c r="BM2179" s="220" t="s">
        <v>4190</v>
      </c>
    </row>
    <row r="2180" spans="1:65" s="13" customFormat="1" ht="11.25">
      <c r="B2180" s="222"/>
      <c r="C2180" s="223"/>
      <c r="D2180" s="224" t="s">
        <v>211</v>
      </c>
      <c r="E2180" s="225" t="s">
        <v>1</v>
      </c>
      <c r="F2180" s="226" t="s">
        <v>6864</v>
      </c>
      <c r="G2180" s="223"/>
      <c r="H2180" s="225" t="s">
        <v>1</v>
      </c>
      <c r="I2180" s="227"/>
      <c r="J2180" s="223"/>
      <c r="K2180" s="223"/>
      <c r="L2180" s="228"/>
      <c r="M2180" s="229"/>
      <c r="N2180" s="230"/>
      <c r="O2180" s="230"/>
      <c r="P2180" s="230"/>
      <c r="Q2180" s="230"/>
      <c r="R2180" s="230"/>
      <c r="S2180" s="230"/>
      <c r="T2180" s="231"/>
      <c r="AT2180" s="232" t="s">
        <v>211</v>
      </c>
      <c r="AU2180" s="232" t="s">
        <v>82</v>
      </c>
      <c r="AV2180" s="13" t="s">
        <v>82</v>
      </c>
      <c r="AW2180" s="13" t="s">
        <v>31</v>
      </c>
      <c r="AX2180" s="13" t="s">
        <v>75</v>
      </c>
      <c r="AY2180" s="232" t="s">
        <v>203</v>
      </c>
    </row>
    <row r="2181" spans="1:65" s="14" customFormat="1" ht="11.25">
      <c r="B2181" s="233"/>
      <c r="C2181" s="234"/>
      <c r="D2181" s="224" t="s">
        <v>211</v>
      </c>
      <c r="E2181" s="235" t="s">
        <v>1</v>
      </c>
      <c r="F2181" s="236" t="s">
        <v>82</v>
      </c>
      <c r="G2181" s="234"/>
      <c r="H2181" s="237">
        <v>1</v>
      </c>
      <c r="I2181" s="238"/>
      <c r="J2181" s="234"/>
      <c r="K2181" s="234"/>
      <c r="L2181" s="239"/>
      <c r="M2181" s="240"/>
      <c r="N2181" s="241"/>
      <c r="O2181" s="241"/>
      <c r="P2181" s="241"/>
      <c r="Q2181" s="241"/>
      <c r="R2181" s="241"/>
      <c r="S2181" s="241"/>
      <c r="T2181" s="242"/>
      <c r="AT2181" s="243" t="s">
        <v>211</v>
      </c>
      <c r="AU2181" s="243" t="s">
        <v>82</v>
      </c>
      <c r="AV2181" s="14" t="s">
        <v>84</v>
      </c>
      <c r="AW2181" s="14" t="s">
        <v>31</v>
      </c>
      <c r="AX2181" s="14" t="s">
        <v>75</v>
      </c>
      <c r="AY2181" s="243" t="s">
        <v>203</v>
      </c>
    </row>
    <row r="2182" spans="1:65" s="15" customFormat="1" ht="11.25">
      <c r="B2182" s="261"/>
      <c r="C2182" s="262"/>
      <c r="D2182" s="224" t="s">
        <v>211</v>
      </c>
      <c r="E2182" s="263" t="s">
        <v>1</v>
      </c>
      <c r="F2182" s="264" t="s">
        <v>5614</v>
      </c>
      <c r="G2182" s="262"/>
      <c r="H2182" s="265">
        <v>1</v>
      </c>
      <c r="I2182" s="266"/>
      <c r="J2182" s="262"/>
      <c r="K2182" s="262"/>
      <c r="L2182" s="267"/>
      <c r="M2182" s="268"/>
      <c r="N2182" s="269"/>
      <c r="O2182" s="269"/>
      <c r="P2182" s="269"/>
      <c r="Q2182" s="269"/>
      <c r="R2182" s="269"/>
      <c r="S2182" s="269"/>
      <c r="T2182" s="270"/>
      <c r="AT2182" s="271" t="s">
        <v>211</v>
      </c>
      <c r="AU2182" s="271" t="s">
        <v>82</v>
      </c>
      <c r="AV2182" s="15" t="s">
        <v>209</v>
      </c>
      <c r="AW2182" s="15" t="s">
        <v>31</v>
      </c>
      <c r="AX2182" s="15" t="s">
        <v>82</v>
      </c>
      <c r="AY2182" s="271" t="s">
        <v>203</v>
      </c>
    </row>
    <row r="2183" spans="1:65" s="2" customFormat="1" ht="44.25" customHeight="1">
      <c r="A2183" s="35"/>
      <c r="B2183" s="36"/>
      <c r="C2183" s="209" t="s">
        <v>7527</v>
      </c>
      <c r="D2183" s="209" t="s">
        <v>205</v>
      </c>
      <c r="E2183" s="210" t="s">
        <v>7528</v>
      </c>
      <c r="F2183" s="211" t="s">
        <v>7394</v>
      </c>
      <c r="G2183" s="212" t="s">
        <v>208</v>
      </c>
      <c r="H2183" s="213">
        <v>1</v>
      </c>
      <c r="I2183" s="214"/>
      <c r="J2183" s="215">
        <f>ROUND(I2183*H2183,2)</f>
        <v>0</v>
      </c>
      <c r="K2183" s="211" t="s">
        <v>1</v>
      </c>
      <c r="L2183" s="40"/>
      <c r="M2183" s="216" t="s">
        <v>1</v>
      </c>
      <c r="N2183" s="217" t="s">
        <v>40</v>
      </c>
      <c r="O2183" s="72"/>
      <c r="P2183" s="218">
        <f>O2183*H2183</f>
        <v>0</v>
      </c>
      <c r="Q2183" s="218">
        <v>0</v>
      </c>
      <c r="R2183" s="218">
        <f>Q2183*H2183</f>
        <v>0</v>
      </c>
      <c r="S2183" s="218">
        <v>0</v>
      </c>
      <c r="T2183" s="219">
        <f>S2183*H2183</f>
        <v>0</v>
      </c>
      <c r="U2183" s="35"/>
      <c r="V2183" s="35"/>
      <c r="W2183" s="35"/>
      <c r="X2183" s="35"/>
      <c r="Y2183" s="35"/>
      <c r="Z2183" s="35"/>
      <c r="AA2183" s="35"/>
      <c r="AB2183" s="35"/>
      <c r="AC2183" s="35"/>
      <c r="AD2183" s="35"/>
      <c r="AE2183" s="35"/>
      <c r="AR2183" s="220" t="s">
        <v>209</v>
      </c>
      <c r="AT2183" s="220" t="s">
        <v>205</v>
      </c>
      <c r="AU2183" s="220" t="s">
        <v>82</v>
      </c>
      <c r="AY2183" s="18" t="s">
        <v>203</v>
      </c>
      <c r="BE2183" s="221">
        <f>IF(N2183="základní",J2183,0)</f>
        <v>0</v>
      </c>
      <c r="BF2183" s="221">
        <f>IF(N2183="snížená",J2183,0)</f>
        <v>0</v>
      </c>
      <c r="BG2183" s="221">
        <f>IF(N2183="zákl. přenesená",J2183,0)</f>
        <v>0</v>
      </c>
      <c r="BH2183" s="221">
        <f>IF(N2183="sníž. přenesená",J2183,0)</f>
        <v>0</v>
      </c>
      <c r="BI2183" s="221">
        <f>IF(N2183="nulová",J2183,0)</f>
        <v>0</v>
      </c>
      <c r="BJ2183" s="18" t="s">
        <v>82</v>
      </c>
      <c r="BK2183" s="221">
        <f>ROUND(I2183*H2183,2)</f>
        <v>0</v>
      </c>
      <c r="BL2183" s="18" t="s">
        <v>209</v>
      </c>
      <c r="BM2183" s="220" t="s">
        <v>7529</v>
      </c>
    </row>
    <row r="2184" spans="1:65" s="13" customFormat="1" ht="11.25">
      <c r="B2184" s="222"/>
      <c r="C2184" s="223"/>
      <c r="D2184" s="224" t="s">
        <v>211</v>
      </c>
      <c r="E2184" s="225" t="s">
        <v>1</v>
      </c>
      <c r="F2184" s="226" t="s">
        <v>6864</v>
      </c>
      <c r="G2184" s="223"/>
      <c r="H2184" s="225" t="s">
        <v>1</v>
      </c>
      <c r="I2184" s="227"/>
      <c r="J2184" s="223"/>
      <c r="K2184" s="223"/>
      <c r="L2184" s="228"/>
      <c r="M2184" s="229"/>
      <c r="N2184" s="230"/>
      <c r="O2184" s="230"/>
      <c r="P2184" s="230"/>
      <c r="Q2184" s="230"/>
      <c r="R2184" s="230"/>
      <c r="S2184" s="230"/>
      <c r="T2184" s="231"/>
      <c r="AT2184" s="232" t="s">
        <v>211</v>
      </c>
      <c r="AU2184" s="232" t="s">
        <v>82</v>
      </c>
      <c r="AV2184" s="13" t="s">
        <v>82</v>
      </c>
      <c r="AW2184" s="13" t="s">
        <v>31</v>
      </c>
      <c r="AX2184" s="13" t="s">
        <v>75</v>
      </c>
      <c r="AY2184" s="232" t="s">
        <v>203</v>
      </c>
    </row>
    <row r="2185" spans="1:65" s="14" customFormat="1" ht="11.25">
      <c r="B2185" s="233"/>
      <c r="C2185" s="234"/>
      <c r="D2185" s="224" t="s">
        <v>211</v>
      </c>
      <c r="E2185" s="235" t="s">
        <v>1</v>
      </c>
      <c r="F2185" s="236" t="s">
        <v>82</v>
      </c>
      <c r="G2185" s="234"/>
      <c r="H2185" s="237">
        <v>1</v>
      </c>
      <c r="I2185" s="238"/>
      <c r="J2185" s="234"/>
      <c r="K2185" s="234"/>
      <c r="L2185" s="239"/>
      <c r="M2185" s="240"/>
      <c r="N2185" s="241"/>
      <c r="O2185" s="241"/>
      <c r="P2185" s="241"/>
      <c r="Q2185" s="241"/>
      <c r="R2185" s="241"/>
      <c r="S2185" s="241"/>
      <c r="T2185" s="242"/>
      <c r="AT2185" s="243" t="s">
        <v>211</v>
      </c>
      <c r="AU2185" s="243" t="s">
        <v>82</v>
      </c>
      <c r="AV2185" s="14" t="s">
        <v>84</v>
      </c>
      <c r="AW2185" s="14" t="s">
        <v>31</v>
      </c>
      <c r="AX2185" s="14" t="s">
        <v>75</v>
      </c>
      <c r="AY2185" s="243" t="s">
        <v>203</v>
      </c>
    </row>
    <row r="2186" spans="1:65" s="15" customFormat="1" ht="11.25">
      <c r="B2186" s="261"/>
      <c r="C2186" s="262"/>
      <c r="D2186" s="224" t="s">
        <v>211</v>
      </c>
      <c r="E2186" s="263" t="s">
        <v>1</v>
      </c>
      <c r="F2186" s="264" t="s">
        <v>5614</v>
      </c>
      <c r="G2186" s="262"/>
      <c r="H2186" s="265">
        <v>1</v>
      </c>
      <c r="I2186" s="266"/>
      <c r="J2186" s="262"/>
      <c r="K2186" s="262"/>
      <c r="L2186" s="267"/>
      <c r="M2186" s="268"/>
      <c r="N2186" s="269"/>
      <c r="O2186" s="269"/>
      <c r="P2186" s="269"/>
      <c r="Q2186" s="269"/>
      <c r="R2186" s="269"/>
      <c r="S2186" s="269"/>
      <c r="T2186" s="270"/>
      <c r="AT2186" s="271" t="s">
        <v>211</v>
      </c>
      <c r="AU2186" s="271" t="s">
        <v>82</v>
      </c>
      <c r="AV2186" s="15" t="s">
        <v>209</v>
      </c>
      <c r="AW2186" s="15" t="s">
        <v>31</v>
      </c>
      <c r="AX2186" s="15" t="s">
        <v>82</v>
      </c>
      <c r="AY2186" s="271" t="s">
        <v>203</v>
      </c>
    </row>
    <row r="2187" spans="1:65" s="2" customFormat="1" ht="16.5" customHeight="1">
      <c r="A2187" s="35"/>
      <c r="B2187" s="36"/>
      <c r="C2187" s="209" t="s">
        <v>7014</v>
      </c>
      <c r="D2187" s="209" t="s">
        <v>205</v>
      </c>
      <c r="E2187" s="210" t="s">
        <v>7530</v>
      </c>
      <c r="F2187" s="211" t="s">
        <v>6792</v>
      </c>
      <c r="G2187" s="212" t="s">
        <v>828</v>
      </c>
      <c r="H2187" s="213">
        <v>3</v>
      </c>
      <c r="I2187" s="214"/>
      <c r="J2187" s="215">
        <f>ROUND(I2187*H2187,2)</f>
        <v>0</v>
      </c>
      <c r="K2187" s="211" t="s">
        <v>1</v>
      </c>
      <c r="L2187" s="40"/>
      <c r="M2187" s="216" t="s">
        <v>1</v>
      </c>
      <c r="N2187" s="217" t="s">
        <v>40</v>
      </c>
      <c r="O2187" s="72"/>
      <c r="P2187" s="218">
        <f>O2187*H2187</f>
        <v>0</v>
      </c>
      <c r="Q2187" s="218">
        <v>0</v>
      </c>
      <c r="R2187" s="218">
        <f>Q2187*H2187</f>
        <v>0</v>
      </c>
      <c r="S2187" s="218">
        <v>0</v>
      </c>
      <c r="T2187" s="219">
        <f>S2187*H2187</f>
        <v>0</v>
      </c>
      <c r="U2187" s="35"/>
      <c r="V2187" s="35"/>
      <c r="W2187" s="35"/>
      <c r="X2187" s="35"/>
      <c r="Y2187" s="35"/>
      <c r="Z2187" s="35"/>
      <c r="AA2187" s="35"/>
      <c r="AB2187" s="35"/>
      <c r="AC2187" s="35"/>
      <c r="AD2187" s="35"/>
      <c r="AE2187" s="35"/>
      <c r="AR2187" s="220" t="s">
        <v>209</v>
      </c>
      <c r="AT2187" s="220" t="s">
        <v>205</v>
      </c>
      <c r="AU2187" s="220" t="s">
        <v>82</v>
      </c>
      <c r="AY2187" s="18" t="s">
        <v>203</v>
      </c>
      <c r="BE2187" s="221">
        <f>IF(N2187="základní",J2187,0)</f>
        <v>0</v>
      </c>
      <c r="BF2187" s="221">
        <f>IF(N2187="snížená",J2187,0)</f>
        <v>0</v>
      </c>
      <c r="BG2187" s="221">
        <f>IF(N2187="zákl. přenesená",J2187,0)</f>
        <v>0</v>
      </c>
      <c r="BH2187" s="221">
        <f>IF(N2187="sníž. přenesená",J2187,0)</f>
        <v>0</v>
      </c>
      <c r="BI2187" s="221">
        <f>IF(N2187="nulová",J2187,0)</f>
        <v>0</v>
      </c>
      <c r="BJ2187" s="18" t="s">
        <v>82</v>
      </c>
      <c r="BK2187" s="221">
        <f>ROUND(I2187*H2187,2)</f>
        <v>0</v>
      </c>
      <c r="BL2187" s="18" t="s">
        <v>209</v>
      </c>
      <c r="BM2187" s="220" t="s">
        <v>7531</v>
      </c>
    </row>
    <row r="2188" spans="1:65" s="13" customFormat="1" ht="11.25">
      <c r="B2188" s="222"/>
      <c r="C2188" s="223"/>
      <c r="D2188" s="224" t="s">
        <v>211</v>
      </c>
      <c r="E2188" s="225" t="s">
        <v>1</v>
      </c>
      <c r="F2188" s="226" t="s">
        <v>6864</v>
      </c>
      <c r="G2188" s="223"/>
      <c r="H2188" s="225" t="s">
        <v>1</v>
      </c>
      <c r="I2188" s="227"/>
      <c r="J2188" s="223"/>
      <c r="K2188" s="223"/>
      <c r="L2188" s="228"/>
      <c r="M2188" s="229"/>
      <c r="N2188" s="230"/>
      <c r="O2188" s="230"/>
      <c r="P2188" s="230"/>
      <c r="Q2188" s="230"/>
      <c r="R2188" s="230"/>
      <c r="S2188" s="230"/>
      <c r="T2188" s="231"/>
      <c r="AT2188" s="232" t="s">
        <v>211</v>
      </c>
      <c r="AU2188" s="232" t="s">
        <v>82</v>
      </c>
      <c r="AV2188" s="13" t="s">
        <v>82</v>
      </c>
      <c r="AW2188" s="13" t="s">
        <v>31</v>
      </c>
      <c r="AX2188" s="13" t="s">
        <v>75</v>
      </c>
      <c r="AY2188" s="232" t="s">
        <v>203</v>
      </c>
    </row>
    <row r="2189" spans="1:65" s="14" customFormat="1" ht="11.25">
      <c r="B2189" s="233"/>
      <c r="C2189" s="234"/>
      <c r="D2189" s="224" t="s">
        <v>211</v>
      </c>
      <c r="E2189" s="235" t="s">
        <v>1</v>
      </c>
      <c r="F2189" s="236" t="s">
        <v>104</v>
      </c>
      <c r="G2189" s="234"/>
      <c r="H2189" s="237">
        <v>3</v>
      </c>
      <c r="I2189" s="238"/>
      <c r="J2189" s="234"/>
      <c r="K2189" s="234"/>
      <c r="L2189" s="239"/>
      <c r="M2189" s="240"/>
      <c r="N2189" s="241"/>
      <c r="O2189" s="241"/>
      <c r="P2189" s="241"/>
      <c r="Q2189" s="241"/>
      <c r="R2189" s="241"/>
      <c r="S2189" s="241"/>
      <c r="T2189" s="242"/>
      <c r="AT2189" s="243" t="s">
        <v>211</v>
      </c>
      <c r="AU2189" s="243" t="s">
        <v>82</v>
      </c>
      <c r="AV2189" s="14" t="s">
        <v>84</v>
      </c>
      <c r="AW2189" s="14" t="s">
        <v>31</v>
      </c>
      <c r="AX2189" s="14" t="s">
        <v>75</v>
      </c>
      <c r="AY2189" s="243" t="s">
        <v>203</v>
      </c>
    </row>
    <row r="2190" spans="1:65" s="15" customFormat="1" ht="11.25">
      <c r="B2190" s="261"/>
      <c r="C2190" s="262"/>
      <c r="D2190" s="224" t="s">
        <v>211</v>
      </c>
      <c r="E2190" s="263" t="s">
        <v>1</v>
      </c>
      <c r="F2190" s="264" t="s">
        <v>5614</v>
      </c>
      <c r="G2190" s="262"/>
      <c r="H2190" s="265">
        <v>3</v>
      </c>
      <c r="I2190" s="266"/>
      <c r="J2190" s="262"/>
      <c r="K2190" s="262"/>
      <c r="L2190" s="267"/>
      <c r="M2190" s="268"/>
      <c r="N2190" s="269"/>
      <c r="O2190" s="269"/>
      <c r="P2190" s="269"/>
      <c r="Q2190" s="269"/>
      <c r="R2190" s="269"/>
      <c r="S2190" s="269"/>
      <c r="T2190" s="270"/>
      <c r="AT2190" s="271" t="s">
        <v>211</v>
      </c>
      <c r="AU2190" s="271" t="s">
        <v>82</v>
      </c>
      <c r="AV2190" s="15" t="s">
        <v>209</v>
      </c>
      <c r="AW2190" s="15" t="s">
        <v>31</v>
      </c>
      <c r="AX2190" s="15" t="s">
        <v>82</v>
      </c>
      <c r="AY2190" s="271" t="s">
        <v>203</v>
      </c>
    </row>
    <row r="2191" spans="1:65" s="2" customFormat="1" ht="33" customHeight="1">
      <c r="A2191" s="35"/>
      <c r="B2191" s="36"/>
      <c r="C2191" s="209" t="s">
        <v>7532</v>
      </c>
      <c r="D2191" s="209" t="s">
        <v>205</v>
      </c>
      <c r="E2191" s="210" t="s">
        <v>7533</v>
      </c>
      <c r="F2191" s="211" t="s">
        <v>6810</v>
      </c>
      <c r="G2191" s="212" t="s">
        <v>828</v>
      </c>
      <c r="H2191" s="213">
        <v>6</v>
      </c>
      <c r="I2191" s="214"/>
      <c r="J2191" s="215">
        <f>ROUND(I2191*H2191,2)</f>
        <v>0</v>
      </c>
      <c r="K2191" s="211" t="s">
        <v>1</v>
      </c>
      <c r="L2191" s="40"/>
      <c r="M2191" s="216" t="s">
        <v>1</v>
      </c>
      <c r="N2191" s="217" t="s">
        <v>40</v>
      </c>
      <c r="O2191" s="72"/>
      <c r="P2191" s="218">
        <f>O2191*H2191</f>
        <v>0</v>
      </c>
      <c r="Q2191" s="218">
        <v>0</v>
      </c>
      <c r="R2191" s="218">
        <f>Q2191*H2191</f>
        <v>0</v>
      </c>
      <c r="S2191" s="218">
        <v>0</v>
      </c>
      <c r="T2191" s="219">
        <f>S2191*H2191</f>
        <v>0</v>
      </c>
      <c r="U2191" s="35"/>
      <c r="V2191" s="35"/>
      <c r="W2191" s="35"/>
      <c r="X2191" s="35"/>
      <c r="Y2191" s="35"/>
      <c r="Z2191" s="35"/>
      <c r="AA2191" s="35"/>
      <c r="AB2191" s="35"/>
      <c r="AC2191" s="35"/>
      <c r="AD2191" s="35"/>
      <c r="AE2191" s="35"/>
      <c r="AR2191" s="220" t="s">
        <v>209</v>
      </c>
      <c r="AT2191" s="220" t="s">
        <v>205</v>
      </c>
      <c r="AU2191" s="220" t="s">
        <v>82</v>
      </c>
      <c r="AY2191" s="18" t="s">
        <v>203</v>
      </c>
      <c r="BE2191" s="221">
        <f>IF(N2191="základní",J2191,0)</f>
        <v>0</v>
      </c>
      <c r="BF2191" s="221">
        <f>IF(N2191="snížená",J2191,0)</f>
        <v>0</v>
      </c>
      <c r="BG2191" s="221">
        <f>IF(N2191="zákl. přenesená",J2191,0)</f>
        <v>0</v>
      </c>
      <c r="BH2191" s="221">
        <f>IF(N2191="sníž. přenesená",J2191,0)</f>
        <v>0</v>
      </c>
      <c r="BI2191" s="221">
        <f>IF(N2191="nulová",J2191,0)</f>
        <v>0</v>
      </c>
      <c r="BJ2191" s="18" t="s">
        <v>82</v>
      </c>
      <c r="BK2191" s="221">
        <f>ROUND(I2191*H2191,2)</f>
        <v>0</v>
      </c>
      <c r="BL2191" s="18" t="s">
        <v>209</v>
      </c>
      <c r="BM2191" s="220" t="s">
        <v>7534</v>
      </c>
    </row>
    <row r="2192" spans="1:65" s="13" customFormat="1" ht="11.25">
      <c r="B2192" s="222"/>
      <c r="C2192" s="223"/>
      <c r="D2192" s="224" t="s">
        <v>211</v>
      </c>
      <c r="E2192" s="225" t="s">
        <v>1</v>
      </c>
      <c r="F2192" s="226" t="s">
        <v>7535</v>
      </c>
      <c r="G2192" s="223"/>
      <c r="H2192" s="225" t="s">
        <v>1</v>
      </c>
      <c r="I2192" s="227"/>
      <c r="J2192" s="223"/>
      <c r="K2192" s="223"/>
      <c r="L2192" s="228"/>
      <c r="M2192" s="229"/>
      <c r="N2192" s="230"/>
      <c r="O2192" s="230"/>
      <c r="P2192" s="230"/>
      <c r="Q2192" s="230"/>
      <c r="R2192" s="230"/>
      <c r="S2192" s="230"/>
      <c r="T2192" s="231"/>
      <c r="AT2192" s="232" t="s">
        <v>211</v>
      </c>
      <c r="AU2192" s="232" t="s">
        <v>82</v>
      </c>
      <c r="AV2192" s="13" t="s">
        <v>82</v>
      </c>
      <c r="AW2192" s="13" t="s">
        <v>31</v>
      </c>
      <c r="AX2192" s="13" t="s">
        <v>75</v>
      </c>
      <c r="AY2192" s="232" t="s">
        <v>203</v>
      </c>
    </row>
    <row r="2193" spans="1:65" s="14" customFormat="1" ht="11.25">
      <c r="B2193" s="233"/>
      <c r="C2193" s="234"/>
      <c r="D2193" s="224" t="s">
        <v>211</v>
      </c>
      <c r="E2193" s="235" t="s">
        <v>1</v>
      </c>
      <c r="F2193" s="236" t="s">
        <v>252</v>
      </c>
      <c r="G2193" s="234"/>
      <c r="H2193" s="237">
        <v>6</v>
      </c>
      <c r="I2193" s="238"/>
      <c r="J2193" s="234"/>
      <c r="K2193" s="234"/>
      <c r="L2193" s="239"/>
      <c r="M2193" s="240"/>
      <c r="N2193" s="241"/>
      <c r="O2193" s="241"/>
      <c r="P2193" s="241"/>
      <c r="Q2193" s="241"/>
      <c r="R2193" s="241"/>
      <c r="S2193" s="241"/>
      <c r="T2193" s="242"/>
      <c r="AT2193" s="243" t="s">
        <v>211</v>
      </c>
      <c r="AU2193" s="243" t="s">
        <v>82</v>
      </c>
      <c r="AV2193" s="14" t="s">
        <v>84</v>
      </c>
      <c r="AW2193" s="14" t="s">
        <v>31</v>
      </c>
      <c r="AX2193" s="14" t="s">
        <v>75</v>
      </c>
      <c r="AY2193" s="243" t="s">
        <v>203</v>
      </c>
    </row>
    <row r="2194" spans="1:65" s="15" customFormat="1" ht="11.25">
      <c r="B2194" s="261"/>
      <c r="C2194" s="262"/>
      <c r="D2194" s="224" t="s">
        <v>211</v>
      </c>
      <c r="E2194" s="263" t="s">
        <v>1</v>
      </c>
      <c r="F2194" s="264" t="s">
        <v>5614</v>
      </c>
      <c r="G2194" s="262"/>
      <c r="H2194" s="265">
        <v>6</v>
      </c>
      <c r="I2194" s="266"/>
      <c r="J2194" s="262"/>
      <c r="K2194" s="262"/>
      <c r="L2194" s="267"/>
      <c r="M2194" s="268"/>
      <c r="N2194" s="269"/>
      <c r="O2194" s="269"/>
      <c r="P2194" s="269"/>
      <c r="Q2194" s="269"/>
      <c r="R2194" s="269"/>
      <c r="S2194" s="269"/>
      <c r="T2194" s="270"/>
      <c r="AT2194" s="271" t="s">
        <v>211</v>
      </c>
      <c r="AU2194" s="271" t="s">
        <v>82</v>
      </c>
      <c r="AV2194" s="15" t="s">
        <v>209</v>
      </c>
      <c r="AW2194" s="15" t="s">
        <v>31</v>
      </c>
      <c r="AX2194" s="15" t="s">
        <v>82</v>
      </c>
      <c r="AY2194" s="271" t="s">
        <v>203</v>
      </c>
    </row>
    <row r="2195" spans="1:65" s="2" customFormat="1" ht="33" customHeight="1">
      <c r="A2195" s="35"/>
      <c r="B2195" s="36"/>
      <c r="C2195" s="209" t="s">
        <v>7016</v>
      </c>
      <c r="D2195" s="209" t="s">
        <v>205</v>
      </c>
      <c r="E2195" s="210" t="s">
        <v>7536</v>
      </c>
      <c r="F2195" s="211" t="s">
        <v>6816</v>
      </c>
      <c r="G2195" s="212" t="s">
        <v>828</v>
      </c>
      <c r="H2195" s="213">
        <v>3</v>
      </c>
      <c r="I2195" s="214"/>
      <c r="J2195" s="215">
        <f>ROUND(I2195*H2195,2)</f>
        <v>0</v>
      </c>
      <c r="K2195" s="211" t="s">
        <v>1</v>
      </c>
      <c r="L2195" s="40"/>
      <c r="M2195" s="216" t="s">
        <v>1</v>
      </c>
      <c r="N2195" s="217" t="s">
        <v>40</v>
      </c>
      <c r="O2195" s="72"/>
      <c r="P2195" s="218">
        <f>O2195*H2195</f>
        <v>0</v>
      </c>
      <c r="Q2195" s="218">
        <v>0</v>
      </c>
      <c r="R2195" s="218">
        <f>Q2195*H2195</f>
        <v>0</v>
      </c>
      <c r="S2195" s="218">
        <v>0</v>
      </c>
      <c r="T2195" s="219">
        <f>S2195*H2195</f>
        <v>0</v>
      </c>
      <c r="U2195" s="35"/>
      <c r="V2195" s="35"/>
      <c r="W2195" s="35"/>
      <c r="X2195" s="35"/>
      <c r="Y2195" s="35"/>
      <c r="Z2195" s="35"/>
      <c r="AA2195" s="35"/>
      <c r="AB2195" s="35"/>
      <c r="AC2195" s="35"/>
      <c r="AD2195" s="35"/>
      <c r="AE2195" s="35"/>
      <c r="AR2195" s="220" t="s">
        <v>209</v>
      </c>
      <c r="AT2195" s="220" t="s">
        <v>205</v>
      </c>
      <c r="AU2195" s="220" t="s">
        <v>82</v>
      </c>
      <c r="AY2195" s="18" t="s">
        <v>203</v>
      </c>
      <c r="BE2195" s="221">
        <f>IF(N2195="základní",J2195,0)</f>
        <v>0</v>
      </c>
      <c r="BF2195" s="221">
        <f>IF(N2195="snížená",J2195,0)</f>
        <v>0</v>
      </c>
      <c r="BG2195" s="221">
        <f>IF(N2195="zákl. přenesená",J2195,0)</f>
        <v>0</v>
      </c>
      <c r="BH2195" s="221">
        <f>IF(N2195="sníž. přenesená",J2195,0)</f>
        <v>0</v>
      </c>
      <c r="BI2195" s="221">
        <f>IF(N2195="nulová",J2195,0)</f>
        <v>0</v>
      </c>
      <c r="BJ2195" s="18" t="s">
        <v>82</v>
      </c>
      <c r="BK2195" s="221">
        <f>ROUND(I2195*H2195,2)</f>
        <v>0</v>
      </c>
      <c r="BL2195" s="18" t="s">
        <v>209</v>
      </c>
      <c r="BM2195" s="220" t="s">
        <v>5360</v>
      </c>
    </row>
    <row r="2196" spans="1:65" s="13" customFormat="1" ht="11.25">
      <c r="B2196" s="222"/>
      <c r="C2196" s="223"/>
      <c r="D2196" s="224" t="s">
        <v>211</v>
      </c>
      <c r="E2196" s="225" t="s">
        <v>1</v>
      </c>
      <c r="F2196" s="226" t="s">
        <v>7535</v>
      </c>
      <c r="G2196" s="223"/>
      <c r="H2196" s="225" t="s">
        <v>1</v>
      </c>
      <c r="I2196" s="227"/>
      <c r="J2196" s="223"/>
      <c r="K2196" s="223"/>
      <c r="L2196" s="228"/>
      <c r="M2196" s="229"/>
      <c r="N2196" s="230"/>
      <c r="O2196" s="230"/>
      <c r="P2196" s="230"/>
      <c r="Q2196" s="230"/>
      <c r="R2196" s="230"/>
      <c r="S2196" s="230"/>
      <c r="T2196" s="231"/>
      <c r="AT2196" s="232" t="s">
        <v>211</v>
      </c>
      <c r="AU2196" s="232" t="s">
        <v>82</v>
      </c>
      <c r="AV2196" s="13" t="s">
        <v>82</v>
      </c>
      <c r="AW2196" s="13" t="s">
        <v>31</v>
      </c>
      <c r="AX2196" s="13" t="s">
        <v>75</v>
      </c>
      <c r="AY2196" s="232" t="s">
        <v>203</v>
      </c>
    </row>
    <row r="2197" spans="1:65" s="14" customFormat="1" ht="11.25">
      <c r="B2197" s="233"/>
      <c r="C2197" s="234"/>
      <c r="D2197" s="224" t="s">
        <v>211</v>
      </c>
      <c r="E2197" s="235" t="s">
        <v>1</v>
      </c>
      <c r="F2197" s="236" t="s">
        <v>104</v>
      </c>
      <c r="G2197" s="234"/>
      <c r="H2197" s="237">
        <v>3</v>
      </c>
      <c r="I2197" s="238"/>
      <c r="J2197" s="234"/>
      <c r="K2197" s="234"/>
      <c r="L2197" s="239"/>
      <c r="M2197" s="240"/>
      <c r="N2197" s="241"/>
      <c r="O2197" s="241"/>
      <c r="P2197" s="241"/>
      <c r="Q2197" s="241"/>
      <c r="R2197" s="241"/>
      <c r="S2197" s="241"/>
      <c r="T2197" s="242"/>
      <c r="AT2197" s="243" t="s">
        <v>211</v>
      </c>
      <c r="AU2197" s="243" t="s">
        <v>82</v>
      </c>
      <c r="AV2197" s="14" t="s">
        <v>84</v>
      </c>
      <c r="AW2197" s="14" t="s">
        <v>31</v>
      </c>
      <c r="AX2197" s="14" t="s">
        <v>75</v>
      </c>
      <c r="AY2197" s="243" t="s">
        <v>203</v>
      </c>
    </row>
    <row r="2198" spans="1:65" s="15" customFormat="1" ht="11.25">
      <c r="B2198" s="261"/>
      <c r="C2198" s="262"/>
      <c r="D2198" s="224" t="s">
        <v>211</v>
      </c>
      <c r="E2198" s="263" t="s">
        <v>1</v>
      </c>
      <c r="F2198" s="264" t="s">
        <v>5614</v>
      </c>
      <c r="G2198" s="262"/>
      <c r="H2198" s="265">
        <v>3</v>
      </c>
      <c r="I2198" s="266"/>
      <c r="J2198" s="262"/>
      <c r="K2198" s="262"/>
      <c r="L2198" s="267"/>
      <c r="M2198" s="268"/>
      <c r="N2198" s="269"/>
      <c r="O2198" s="269"/>
      <c r="P2198" s="269"/>
      <c r="Q2198" s="269"/>
      <c r="R2198" s="269"/>
      <c r="S2198" s="269"/>
      <c r="T2198" s="270"/>
      <c r="AT2198" s="271" t="s">
        <v>211</v>
      </c>
      <c r="AU2198" s="271" t="s">
        <v>82</v>
      </c>
      <c r="AV2198" s="15" t="s">
        <v>209</v>
      </c>
      <c r="AW2198" s="15" t="s">
        <v>31</v>
      </c>
      <c r="AX2198" s="15" t="s">
        <v>82</v>
      </c>
      <c r="AY2198" s="271" t="s">
        <v>203</v>
      </c>
    </row>
    <row r="2199" spans="1:65" s="2" customFormat="1" ht="33" customHeight="1">
      <c r="A2199" s="35"/>
      <c r="B2199" s="36"/>
      <c r="C2199" s="209" t="s">
        <v>7537</v>
      </c>
      <c r="D2199" s="209" t="s">
        <v>205</v>
      </c>
      <c r="E2199" s="210" t="s">
        <v>7538</v>
      </c>
      <c r="F2199" s="211" t="s">
        <v>6823</v>
      </c>
      <c r="G2199" s="212" t="s">
        <v>240</v>
      </c>
      <c r="H2199" s="213">
        <v>21.5</v>
      </c>
      <c r="I2199" s="214"/>
      <c r="J2199" s="215">
        <f>ROUND(I2199*H2199,2)</f>
        <v>0</v>
      </c>
      <c r="K2199" s="211" t="s">
        <v>1</v>
      </c>
      <c r="L2199" s="40"/>
      <c r="M2199" s="216" t="s">
        <v>1</v>
      </c>
      <c r="N2199" s="217" t="s">
        <v>40</v>
      </c>
      <c r="O2199" s="72"/>
      <c r="P2199" s="218">
        <f>O2199*H2199</f>
        <v>0</v>
      </c>
      <c r="Q2199" s="218">
        <v>0</v>
      </c>
      <c r="R2199" s="218">
        <f>Q2199*H2199</f>
        <v>0</v>
      </c>
      <c r="S2199" s="218">
        <v>0</v>
      </c>
      <c r="T2199" s="219">
        <f>S2199*H2199</f>
        <v>0</v>
      </c>
      <c r="U2199" s="35"/>
      <c r="V2199" s="35"/>
      <c r="W2199" s="35"/>
      <c r="X2199" s="35"/>
      <c r="Y2199" s="35"/>
      <c r="Z2199" s="35"/>
      <c r="AA2199" s="35"/>
      <c r="AB2199" s="35"/>
      <c r="AC2199" s="35"/>
      <c r="AD2199" s="35"/>
      <c r="AE2199" s="35"/>
      <c r="AR2199" s="220" t="s">
        <v>209</v>
      </c>
      <c r="AT2199" s="220" t="s">
        <v>205</v>
      </c>
      <c r="AU2199" s="220" t="s">
        <v>82</v>
      </c>
      <c r="AY2199" s="18" t="s">
        <v>203</v>
      </c>
      <c r="BE2199" s="221">
        <f>IF(N2199="základní",J2199,0)</f>
        <v>0</v>
      </c>
      <c r="BF2199" s="221">
        <f>IF(N2199="snížená",J2199,0)</f>
        <v>0</v>
      </c>
      <c r="BG2199" s="221">
        <f>IF(N2199="zákl. přenesená",J2199,0)</f>
        <v>0</v>
      </c>
      <c r="BH2199" s="221">
        <f>IF(N2199="sníž. přenesená",J2199,0)</f>
        <v>0</v>
      </c>
      <c r="BI2199" s="221">
        <f>IF(N2199="nulová",J2199,0)</f>
        <v>0</v>
      </c>
      <c r="BJ2199" s="18" t="s">
        <v>82</v>
      </c>
      <c r="BK2199" s="221">
        <f>ROUND(I2199*H2199,2)</f>
        <v>0</v>
      </c>
      <c r="BL2199" s="18" t="s">
        <v>209</v>
      </c>
      <c r="BM2199" s="220" t="s">
        <v>7539</v>
      </c>
    </row>
    <row r="2200" spans="1:65" s="13" customFormat="1" ht="22.5">
      <c r="B2200" s="222"/>
      <c r="C2200" s="223"/>
      <c r="D2200" s="224" t="s">
        <v>211</v>
      </c>
      <c r="E2200" s="225" t="s">
        <v>1</v>
      </c>
      <c r="F2200" s="226" t="s">
        <v>7540</v>
      </c>
      <c r="G2200" s="223"/>
      <c r="H2200" s="225" t="s">
        <v>1</v>
      </c>
      <c r="I2200" s="227"/>
      <c r="J2200" s="223"/>
      <c r="K2200" s="223"/>
      <c r="L2200" s="228"/>
      <c r="M2200" s="229"/>
      <c r="N2200" s="230"/>
      <c r="O2200" s="230"/>
      <c r="P2200" s="230"/>
      <c r="Q2200" s="230"/>
      <c r="R2200" s="230"/>
      <c r="S2200" s="230"/>
      <c r="T2200" s="231"/>
      <c r="AT2200" s="232" t="s">
        <v>211</v>
      </c>
      <c r="AU2200" s="232" t="s">
        <v>82</v>
      </c>
      <c r="AV2200" s="13" t="s">
        <v>82</v>
      </c>
      <c r="AW2200" s="13" t="s">
        <v>31</v>
      </c>
      <c r="AX2200" s="13" t="s">
        <v>75</v>
      </c>
      <c r="AY2200" s="232" t="s">
        <v>203</v>
      </c>
    </row>
    <row r="2201" spans="1:65" s="14" customFormat="1" ht="11.25">
      <c r="B2201" s="233"/>
      <c r="C2201" s="234"/>
      <c r="D2201" s="224" t="s">
        <v>211</v>
      </c>
      <c r="E2201" s="235" t="s">
        <v>1</v>
      </c>
      <c r="F2201" s="236" t="s">
        <v>7460</v>
      </c>
      <c r="G2201" s="234"/>
      <c r="H2201" s="237">
        <v>21.5</v>
      </c>
      <c r="I2201" s="238"/>
      <c r="J2201" s="234"/>
      <c r="K2201" s="234"/>
      <c r="L2201" s="239"/>
      <c r="M2201" s="240"/>
      <c r="N2201" s="241"/>
      <c r="O2201" s="241"/>
      <c r="P2201" s="241"/>
      <c r="Q2201" s="241"/>
      <c r="R2201" s="241"/>
      <c r="S2201" s="241"/>
      <c r="T2201" s="242"/>
      <c r="AT2201" s="243" t="s">
        <v>211</v>
      </c>
      <c r="AU2201" s="243" t="s">
        <v>82</v>
      </c>
      <c r="AV2201" s="14" t="s">
        <v>84</v>
      </c>
      <c r="AW2201" s="14" t="s">
        <v>31</v>
      </c>
      <c r="AX2201" s="14" t="s">
        <v>75</v>
      </c>
      <c r="AY2201" s="243" t="s">
        <v>203</v>
      </c>
    </row>
    <row r="2202" spans="1:65" s="15" customFormat="1" ht="11.25">
      <c r="B2202" s="261"/>
      <c r="C2202" s="262"/>
      <c r="D2202" s="224" t="s">
        <v>211</v>
      </c>
      <c r="E2202" s="263" t="s">
        <v>1</v>
      </c>
      <c r="F2202" s="264" t="s">
        <v>5614</v>
      </c>
      <c r="G2202" s="262"/>
      <c r="H2202" s="265">
        <v>21.5</v>
      </c>
      <c r="I2202" s="266"/>
      <c r="J2202" s="262"/>
      <c r="K2202" s="262"/>
      <c r="L2202" s="267"/>
      <c r="M2202" s="268"/>
      <c r="N2202" s="269"/>
      <c r="O2202" s="269"/>
      <c r="P2202" s="269"/>
      <c r="Q2202" s="269"/>
      <c r="R2202" s="269"/>
      <c r="S2202" s="269"/>
      <c r="T2202" s="270"/>
      <c r="AT2202" s="271" t="s">
        <v>211</v>
      </c>
      <c r="AU2202" s="271" t="s">
        <v>82</v>
      </c>
      <c r="AV2202" s="15" t="s">
        <v>209</v>
      </c>
      <c r="AW2202" s="15" t="s">
        <v>31</v>
      </c>
      <c r="AX2202" s="15" t="s">
        <v>82</v>
      </c>
      <c r="AY2202" s="271" t="s">
        <v>203</v>
      </c>
    </row>
    <row r="2203" spans="1:65" s="2" customFormat="1" ht="33" customHeight="1">
      <c r="A2203" s="35"/>
      <c r="B2203" s="36"/>
      <c r="C2203" s="209" t="s">
        <v>7018</v>
      </c>
      <c r="D2203" s="209" t="s">
        <v>205</v>
      </c>
      <c r="E2203" s="210" t="s">
        <v>7541</v>
      </c>
      <c r="F2203" s="211" t="s">
        <v>6826</v>
      </c>
      <c r="G2203" s="212" t="s">
        <v>240</v>
      </c>
      <c r="H2203" s="213">
        <v>6.5</v>
      </c>
      <c r="I2203" s="214"/>
      <c r="J2203" s="215">
        <f>ROUND(I2203*H2203,2)</f>
        <v>0</v>
      </c>
      <c r="K2203" s="211" t="s">
        <v>1</v>
      </c>
      <c r="L2203" s="40"/>
      <c r="M2203" s="216" t="s">
        <v>1</v>
      </c>
      <c r="N2203" s="217" t="s">
        <v>40</v>
      </c>
      <c r="O2203" s="72"/>
      <c r="P2203" s="218">
        <f>O2203*H2203</f>
        <v>0</v>
      </c>
      <c r="Q2203" s="218">
        <v>0</v>
      </c>
      <c r="R2203" s="218">
        <f>Q2203*H2203</f>
        <v>0</v>
      </c>
      <c r="S2203" s="218">
        <v>0</v>
      </c>
      <c r="T2203" s="219">
        <f>S2203*H2203</f>
        <v>0</v>
      </c>
      <c r="U2203" s="35"/>
      <c r="V2203" s="35"/>
      <c r="W2203" s="35"/>
      <c r="X2203" s="35"/>
      <c r="Y2203" s="35"/>
      <c r="Z2203" s="35"/>
      <c r="AA2203" s="35"/>
      <c r="AB2203" s="35"/>
      <c r="AC2203" s="35"/>
      <c r="AD2203" s="35"/>
      <c r="AE2203" s="35"/>
      <c r="AR2203" s="220" t="s">
        <v>209</v>
      </c>
      <c r="AT2203" s="220" t="s">
        <v>205</v>
      </c>
      <c r="AU2203" s="220" t="s">
        <v>82</v>
      </c>
      <c r="AY2203" s="18" t="s">
        <v>203</v>
      </c>
      <c r="BE2203" s="221">
        <f>IF(N2203="základní",J2203,0)</f>
        <v>0</v>
      </c>
      <c r="BF2203" s="221">
        <f>IF(N2203="snížená",J2203,0)</f>
        <v>0</v>
      </c>
      <c r="BG2203" s="221">
        <f>IF(N2203="zákl. přenesená",J2203,0)</f>
        <v>0</v>
      </c>
      <c r="BH2203" s="221">
        <f>IF(N2203="sníž. přenesená",J2203,0)</f>
        <v>0</v>
      </c>
      <c r="BI2203" s="221">
        <f>IF(N2203="nulová",J2203,0)</f>
        <v>0</v>
      </c>
      <c r="BJ2203" s="18" t="s">
        <v>82</v>
      </c>
      <c r="BK2203" s="221">
        <f>ROUND(I2203*H2203,2)</f>
        <v>0</v>
      </c>
      <c r="BL2203" s="18" t="s">
        <v>209</v>
      </c>
      <c r="BM2203" s="220" t="s">
        <v>7542</v>
      </c>
    </row>
    <row r="2204" spans="1:65" s="13" customFormat="1" ht="22.5">
      <c r="B2204" s="222"/>
      <c r="C2204" s="223"/>
      <c r="D2204" s="224" t="s">
        <v>211</v>
      </c>
      <c r="E2204" s="225" t="s">
        <v>1</v>
      </c>
      <c r="F2204" s="226" t="s">
        <v>7543</v>
      </c>
      <c r="G2204" s="223"/>
      <c r="H2204" s="225" t="s">
        <v>1</v>
      </c>
      <c r="I2204" s="227"/>
      <c r="J2204" s="223"/>
      <c r="K2204" s="223"/>
      <c r="L2204" s="228"/>
      <c r="M2204" s="229"/>
      <c r="N2204" s="230"/>
      <c r="O2204" s="230"/>
      <c r="P2204" s="230"/>
      <c r="Q2204" s="230"/>
      <c r="R2204" s="230"/>
      <c r="S2204" s="230"/>
      <c r="T2204" s="231"/>
      <c r="AT2204" s="232" t="s">
        <v>211</v>
      </c>
      <c r="AU2204" s="232" t="s">
        <v>82</v>
      </c>
      <c r="AV2204" s="13" t="s">
        <v>82</v>
      </c>
      <c r="AW2204" s="13" t="s">
        <v>31</v>
      </c>
      <c r="AX2204" s="13" t="s">
        <v>75</v>
      </c>
      <c r="AY2204" s="232" t="s">
        <v>203</v>
      </c>
    </row>
    <row r="2205" spans="1:65" s="14" customFormat="1" ht="11.25">
      <c r="B2205" s="233"/>
      <c r="C2205" s="234"/>
      <c r="D2205" s="224" t="s">
        <v>211</v>
      </c>
      <c r="E2205" s="235" t="s">
        <v>1</v>
      </c>
      <c r="F2205" s="236" t="s">
        <v>7463</v>
      </c>
      <c r="G2205" s="234"/>
      <c r="H2205" s="237">
        <v>6.5</v>
      </c>
      <c r="I2205" s="238"/>
      <c r="J2205" s="234"/>
      <c r="K2205" s="234"/>
      <c r="L2205" s="239"/>
      <c r="M2205" s="240"/>
      <c r="N2205" s="241"/>
      <c r="O2205" s="241"/>
      <c r="P2205" s="241"/>
      <c r="Q2205" s="241"/>
      <c r="R2205" s="241"/>
      <c r="S2205" s="241"/>
      <c r="T2205" s="242"/>
      <c r="AT2205" s="243" t="s">
        <v>211</v>
      </c>
      <c r="AU2205" s="243" t="s">
        <v>82</v>
      </c>
      <c r="AV2205" s="14" t="s">
        <v>84</v>
      </c>
      <c r="AW2205" s="14" t="s">
        <v>31</v>
      </c>
      <c r="AX2205" s="14" t="s">
        <v>75</v>
      </c>
      <c r="AY2205" s="243" t="s">
        <v>203</v>
      </c>
    </row>
    <row r="2206" spans="1:65" s="15" customFormat="1" ht="11.25">
      <c r="B2206" s="261"/>
      <c r="C2206" s="262"/>
      <c r="D2206" s="224" t="s">
        <v>211</v>
      </c>
      <c r="E2206" s="263" t="s">
        <v>1</v>
      </c>
      <c r="F2206" s="264" t="s">
        <v>5614</v>
      </c>
      <c r="G2206" s="262"/>
      <c r="H2206" s="265">
        <v>6.5</v>
      </c>
      <c r="I2206" s="266"/>
      <c r="J2206" s="262"/>
      <c r="K2206" s="262"/>
      <c r="L2206" s="267"/>
      <c r="M2206" s="268"/>
      <c r="N2206" s="269"/>
      <c r="O2206" s="269"/>
      <c r="P2206" s="269"/>
      <c r="Q2206" s="269"/>
      <c r="R2206" s="269"/>
      <c r="S2206" s="269"/>
      <c r="T2206" s="270"/>
      <c r="AT2206" s="271" t="s">
        <v>211</v>
      </c>
      <c r="AU2206" s="271" t="s">
        <v>82</v>
      </c>
      <c r="AV2206" s="15" t="s">
        <v>209</v>
      </c>
      <c r="AW2206" s="15" t="s">
        <v>31</v>
      </c>
      <c r="AX2206" s="15" t="s">
        <v>82</v>
      </c>
      <c r="AY2206" s="271" t="s">
        <v>203</v>
      </c>
    </row>
    <row r="2207" spans="1:65" s="2" customFormat="1" ht="21.75" customHeight="1">
      <c r="A2207" s="35"/>
      <c r="B2207" s="36"/>
      <c r="C2207" s="209" t="s">
        <v>7544</v>
      </c>
      <c r="D2207" s="209" t="s">
        <v>205</v>
      </c>
      <c r="E2207" s="210" t="s">
        <v>7545</v>
      </c>
      <c r="F2207" s="211" t="s">
        <v>6838</v>
      </c>
      <c r="G2207" s="212" t="s">
        <v>240</v>
      </c>
      <c r="H2207" s="213">
        <v>12</v>
      </c>
      <c r="I2207" s="214"/>
      <c r="J2207" s="215">
        <f>ROUND(I2207*H2207,2)</f>
        <v>0</v>
      </c>
      <c r="K2207" s="211" t="s">
        <v>1</v>
      </c>
      <c r="L2207" s="40"/>
      <c r="M2207" s="216" t="s">
        <v>1</v>
      </c>
      <c r="N2207" s="217" t="s">
        <v>40</v>
      </c>
      <c r="O2207" s="72"/>
      <c r="P2207" s="218">
        <f>O2207*H2207</f>
        <v>0</v>
      </c>
      <c r="Q2207" s="218">
        <v>0</v>
      </c>
      <c r="R2207" s="218">
        <f>Q2207*H2207</f>
        <v>0</v>
      </c>
      <c r="S2207" s="218">
        <v>0</v>
      </c>
      <c r="T2207" s="219">
        <f>S2207*H2207</f>
        <v>0</v>
      </c>
      <c r="U2207" s="35"/>
      <c r="V2207" s="35"/>
      <c r="W2207" s="35"/>
      <c r="X2207" s="35"/>
      <c r="Y2207" s="35"/>
      <c r="Z2207" s="35"/>
      <c r="AA2207" s="35"/>
      <c r="AB2207" s="35"/>
      <c r="AC2207" s="35"/>
      <c r="AD2207" s="35"/>
      <c r="AE2207" s="35"/>
      <c r="AR2207" s="220" t="s">
        <v>209</v>
      </c>
      <c r="AT2207" s="220" t="s">
        <v>205</v>
      </c>
      <c r="AU2207" s="220" t="s">
        <v>82</v>
      </c>
      <c r="AY2207" s="18" t="s">
        <v>203</v>
      </c>
      <c r="BE2207" s="221">
        <f>IF(N2207="základní",J2207,0)</f>
        <v>0</v>
      </c>
      <c r="BF2207" s="221">
        <f>IF(N2207="snížená",J2207,0)</f>
        <v>0</v>
      </c>
      <c r="BG2207" s="221">
        <f>IF(N2207="zákl. přenesená",J2207,0)</f>
        <v>0</v>
      </c>
      <c r="BH2207" s="221">
        <f>IF(N2207="sníž. přenesená",J2207,0)</f>
        <v>0</v>
      </c>
      <c r="BI2207" s="221">
        <f>IF(N2207="nulová",J2207,0)</f>
        <v>0</v>
      </c>
      <c r="BJ2207" s="18" t="s">
        <v>82</v>
      </c>
      <c r="BK2207" s="221">
        <f>ROUND(I2207*H2207,2)</f>
        <v>0</v>
      </c>
      <c r="BL2207" s="18" t="s">
        <v>209</v>
      </c>
      <c r="BM2207" s="220" t="s">
        <v>7546</v>
      </c>
    </row>
    <row r="2208" spans="1:65" s="13" customFormat="1" ht="11.25">
      <c r="B2208" s="222"/>
      <c r="C2208" s="223"/>
      <c r="D2208" s="224" t="s">
        <v>211</v>
      </c>
      <c r="E2208" s="225" t="s">
        <v>1</v>
      </c>
      <c r="F2208" s="226" t="s">
        <v>7547</v>
      </c>
      <c r="G2208" s="223"/>
      <c r="H2208" s="225" t="s">
        <v>1</v>
      </c>
      <c r="I2208" s="227"/>
      <c r="J2208" s="223"/>
      <c r="K2208" s="223"/>
      <c r="L2208" s="228"/>
      <c r="M2208" s="229"/>
      <c r="N2208" s="230"/>
      <c r="O2208" s="230"/>
      <c r="P2208" s="230"/>
      <c r="Q2208" s="230"/>
      <c r="R2208" s="230"/>
      <c r="S2208" s="230"/>
      <c r="T2208" s="231"/>
      <c r="AT2208" s="232" t="s">
        <v>211</v>
      </c>
      <c r="AU2208" s="232" t="s">
        <v>82</v>
      </c>
      <c r="AV2208" s="13" t="s">
        <v>82</v>
      </c>
      <c r="AW2208" s="13" t="s">
        <v>31</v>
      </c>
      <c r="AX2208" s="13" t="s">
        <v>75</v>
      </c>
      <c r="AY2208" s="232" t="s">
        <v>203</v>
      </c>
    </row>
    <row r="2209" spans="1:65" s="14" customFormat="1" ht="11.25">
      <c r="B2209" s="233"/>
      <c r="C2209" s="234"/>
      <c r="D2209" s="224" t="s">
        <v>211</v>
      </c>
      <c r="E2209" s="235" t="s">
        <v>1</v>
      </c>
      <c r="F2209" s="236" t="s">
        <v>389</v>
      </c>
      <c r="G2209" s="234"/>
      <c r="H2209" s="237">
        <v>12</v>
      </c>
      <c r="I2209" s="238"/>
      <c r="J2209" s="234"/>
      <c r="K2209" s="234"/>
      <c r="L2209" s="239"/>
      <c r="M2209" s="240"/>
      <c r="N2209" s="241"/>
      <c r="O2209" s="241"/>
      <c r="P2209" s="241"/>
      <c r="Q2209" s="241"/>
      <c r="R2209" s="241"/>
      <c r="S2209" s="241"/>
      <c r="T2209" s="242"/>
      <c r="AT2209" s="243" t="s">
        <v>211</v>
      </c>
      <c r="AU2209" s="243" t="s">
        <v>82</v>
      </c>
      <c r="AV2209" s="14" t="s">
        <v>84</v>
      </c>
      <c r="AW2209" s="14" t="s">
        <v>31</v>
      </c>
      <c r="AX2209" s="14" t="s">
        <v>75</v>
      </c>
      <c r="AY2209" s="243" t="s">
        <v>203</v>
      </c>
    </row>
    <row r="2210" spans="1:65" s="15" customFormat="1" ht="11.25">
      <c r="B2210" s="261"/>
      <c r="C2210" s="262"/>
      <c r="D2210" s="224" t="s">
        <v>211</v>
      </c>
      <c r="E2210" s="263" t="s">
        <v>1</v>
      </c>
      <c r="F2210" s="264" t="s">
        <v>5614</v>
      </c>
      <c r="G2210" s="262"/>
      <c r="H2210" s="265">
        <v>12</v>
      </c>
      <c r="I2210" s="266"/>
      <c r="J2210" s="262"/>
      <c r="K2210" s="262"/>
      <c r="L2210" s="267"/>
      <c r="M2210" s="268"/>
      <c r="N2210" s="269"/>
      <c r="O2210" s="269"/>
      <c r="P2210" s="269"/>
      <c r="Q2210" s="269"/>
      <c r="R2210" s="269"/>
      <c r="S2210" s="269"/>
      <c r="T2210" s="270"/>
      <c r="AT2210" s="271" t="s">
        <v>211</v>
      </c>
      <c r="AU2210" s="271" t="s">
        <v>82</v>
      </c>
      <c r="AV2210" s="15" t="s">
        <v>209</v>
      </c>
      <c r="AW2210" s="15" t="s">
        <v>31</v>
      </c>
      <c r="AX2210" s="15" t="s">
        <v>82</v>
      </c>
      <c r="AY2210" s="271" t="s">
        <v>203</v>
      </c>
    </row>
    <row r="2211" spans="1:65" s="2" customFormat="1" ht="44.25" customHeight="1">
      <c r="A2211" s="35"/>
      <c r="B2211" s="36"/>
      <c r="C2211" s="209" t="s">
        <v>7020</v>
      </c>
      <c r="D2211" s="209" t="s">
        <v>205</v>
      </c>
      <c r="E2211" s="210" t="s">
        <v>7548</v>
      </c>
      <c r="F2211" s="211" t="s">
        <v>7549</v>
      </c>
      <c r="G2211" s="212" t="s">
        <v>6098</v>
      </c>
      <c r="H2211" s="213">
        <v>3</v>
      </c>
      <c r="I2211" s="214"/>
      <c r="J2211" s="215">
        <f>ROUND(I2211*H2211,2)</f>
        <v>0</v>
      </c>
      <c r="K2211" s="211" t="s">
        <v>1</v>
      </c>
      <c r="L2211" s="40"/>
      <c r="M2211" s="216" t="s">
        <v>1</v>
      </c>
      <c r="N2211" s="217" t="s">
        <v>40</v>
      </c>
      <c r="O2211" s="72"/>
      <c r="P2211" s="218">
        <f>O2211*H2211</f>
        <v>0</v>
      </c>
      <c r="Q2211" s="218">
        <v>0</v>
      </c>
      <c r="R2211" s="218">
        <f>Q2211*H2211</f>
        <v>0</v>
      </c>
      <c r="S2211" s="218">
        <v>0</v>
      </c>
      <c r="T2211" s="219">
        <f>S2211*H2211</f>
        <v>0</v>
      </c>
      <c r="U2211" s="35"/>
      <c r="V2211" s="35"/>
      <c r="W2211" s="35"/>
      <c r="X2211" s="35"/>
      <c r="Y2211" s="35"/>
      <c r="Z2211" s="35"/>
      <c r="AA2211" s="35"/>
      <c r="AB2211" s="35"/>
      <c r="AC2211" s="35"/>
      <c r="AD2211" s="35"/>
      <c r="AE2211" s="35"/>
      <c r="AR2211" s="220" t="s">
        <v>209</v>
      </c>
      <c r="AT2211" s="220" t="s">
        <v>205</v>
      </c>
      <c r="AU2211" s="220" t="s">
        <v>82</v>
      </c>
      <c r="AY2211" s="18" t="s">
        <v>203</v>
      </c>
      <c r="BE2211" s="221">
        <f>IF(N2211="základní",J2211,0)</f>
        <v>0</v>
      </c>
      <c r="BF2211" s="221">
        <f>IF(N2211="snížená",J2211,0)</f>
        <v>0</v>
      </c>
      <c r="BG2211" s="221">
        <f>IF(N2211="zákl. přenesená",J2211,0)</f>
        <v>0</v>
      </c>
      <c r="BH2211" s="221">
        <f>IF(N2211="sníž. přenesená",J2211,0)</f>
        <v>0</v>
      </c>
      <c r="BI2211" s="221">
        <f>IF(N2211="nulová",J2211,0)</f>
        <v>0</v>
      </c>
      <c r="BJ2211" s="18" t="s">
        <v>82</v>
      </c>
      <c r="BK2211" s="221">
        <f>ROUND(I2211*H2211,2)</f>
        <v>0</v>
      </c>
      <c r="BL2211" s="18" t="s">
        <v>209</v>
      </c>
      <c r="BM2211" s="220" t="s">
        <v>7550</v>
      </c>
    </row>
    <row r="2212" spans="1:65" s="2" customFormat="1" ht="16.5" customHeight="1">
      <c r="A2212" s="35"/>
      <c r="B2212" s="36"/>
      <c r="C2212" s="209" t="s">
        <v>7551</v>
      </c>
      <c r="D2212" s="209" t="s">
        <v>205</v>
      </c>
      <c r="E2212" s="210" t="s">
        <v>7552</v>
      </c>
      <c r="F2212" s="211" t="s">
        <v>6842</v>
      </c>
      <c r="G2212" s="212" t="s">
        <v>409</v>
      </c>
      <c r="H2212" s="213">
        <v>7.0000000000000007E-2</v>
      </c>
      <c r="I2212" s="214"/>
      <c r="J2212" s="215">
        <f>ROUND(I2212*H2212,2)</f>
        <v>0</v>
      </c>
      <c r="K2212" s="211" t="s">
        <v>1</v>
      </c>
      <c r="L2212" s="40"/>
      <c r="M2212" s="216" t="s">
        <v>1</v>
      </c>
      <c r="N2212" s="217" t="s">
        <v>40</v>
      </c>
      <c r="O2212" s="72"/>
      <c r="P2212" s="218">
        <f>O2212*H2212</f>
        <v>0</v>
      </c>
      <c r="Q2212" s="218">
        <v>0</v>
      </c>
      <c r="R2212" s="218">
        <f>Q2212*H2212</f>
        <v>0</v>
      </c>
      <c r="S2212" s="218">
        <v>0</v>
      </c>
      <c r="T2212" s="219">
        <f>S2212*H2212</f>
        <v>0</v>
      </c>
      <c r="U2212" s="35"/>
      <c r="V2212" s="35"/>
      <c r="W2212" s="35"/>
      <c r="X2212" s="35"/>
      <c r="Y2212" s="35"/>
      <c r="Z2212" s="35"/>
      <c r="AA2212" s="35"/>
      <c r="AB2212" s="35"/>
      <c r="AC2212" s="35"/>
      <c r="AD2212" s="35"/>
      <c r="AE2212" s="35"/>
      <c r="AR2212" s="220" t="s">
        <v>209</v>
      </c>
      <c r="AT2212" s="220" t="s">
        <v>205</v>
      </c>
      <c r="AU2212" s="220" t="s">
        <v>82</v>
      </c>
      <c r="AY2212" s="18" t="s">
        <v>203</v>
      </c>
      <c r="BE2212" s="221">
        <f>IF(N2212="základní",J2212,0)</f>
        <v>0</v>
      </c>
      <c r="BF2212" s="221">
        <f>IF(N2212="snížená",J2212,0)</f>
        <v>0</v>
      </c>
      <c r="BG2212" s="221">
        <f>IF(N2212="zákl. přenesená",J2212,0)</f>
        <v>0</v>
      </c>
      <c r="BH2212" s="221">
        <f>IF(N2212="sníž. přenesená",J2212,0)</f>
        <v>0</v>
      </c>
      <c r="BI2212" s="221">
        <f>IF(N2212="nulová",J2212,0)</f>
        <v>0</v>
      </c>
      <c r="BJ2212" s="18" t="s">
        <v>82</v>
      </c>
      <c r="BK2212" s="221">
        <f>ROUND(I2212*H2212,2)</f>
        <v>0</v>
      </c>
      <c r="BL2212" s="18" t="s">
        <v>209</v>
      </c>
      <c r="BM2212" s="220" t="s">
        <v>7553</v>
      </c>
    </row>
    <row r="2213" spans="1:65" s="12" customFormat="1" ht="25.9" customHeight="1">
      <c r="B2213" s="193"/>
      <c r="C2213" s="194"/>
      <c r="D2213" s="195" t="s">
        <v>74</v>
      </c>
      <c r="E2213" s="196" t="s">
        <v>7554</v>
      </c>
      <c r="F2213" s="196" t="s">
        <v>7555</v>
      </c>
      <c r="G2213" s="194"/>
      <c r="H2213" s="194"/>
      <c r="I2213" s="197"/>
      <c r="J2213" s="198">
        <f>BK2213</f>
        <v>0</v>
      </c>
      <c r="K2213" s="194"/>
      <c r="L2213" s="199"/>
      <c r="M2213" s="200"/>
      <c r="N2213" s="201"/>
      <c r="O2213" s="201"/>
      <c r="P2213" s="202">
        <f>SUM(P2214:P2271)</f>
        <v>0</v>
      </c>
      <c r="Q2213" s="201"/>
      <c r="R2213" s="202">
        <f>SUM(R2214:R2271)</f>
        <v>0</v>
      </c>
      <c r="S2213" s="201"/>
      <c r="T2213" s="203">
        <f>SUM(T2214:T2271)</f>
        <v>0</v>
      </c>
      <c r="AR2213" s="204" t="s">
        <v>82</v>
      </c>
      <c r="AT2213" s="205" t="s">
        <v>74</v>
      </c>
      <c r="AU2213" s="205" t="s">
        <v>75</v>
      </c>
      <c r="AY2213" s="204" t="s">
        <v>203</v>
      </c>
      <c r="BK2213" s="206">
        <f>SUM(BK2214:BK2271)</f>
        <v>0</v>
      </c>
    </row>
    <row r="2214" spans="1:65" s="2" customFormat="1" ht="33" customHeight="1">
      <c r="A2214" s="35"/>
      <c r="B2214" s="36"/>
      <c r="C2214" s="209" t="s">
        <v>7022</v>
      </c>
      <c r="D2214" s="209" t="s">
        <v>205</v>
      </c>
      <c r="E2214" s="210" t="s">
        <v>7556</v>
      </c>
      <c r="F2214" s="211" t="s">
        <v>7477</v>
      </c>
      <c r="G2214" s="212" t="s">
        <v>208</v>
      </c>
      <c r="H2214" s="213">
        <v>1</v>
      </c>
      <c r="I2214" s="214"/>
      <c r="J2214" s="215">
        <f>ROUND(I2214*H2214,2)</f>
        <v>0</v>
      </c>
      <c r="K2214" s="211" t="s">
        <v>1</v>
      </c>
      <c r="L2214" s="40"/>
      <c r="M2214" s="216" t="s">
        <v>1</v>
      </c>
      <c r="N2214" s="217" t="s">
        <v>40</v>
      </c>
      <c r="O2214" s="72"/>
      <c r="P2214" s="218">
        <f>O2214*H2214</f>
        <v>0</v>
      </c>
      <c r="Q2214" s="218">
        <v>0</v>
      </c>
      <c r="R2214" s="218">
        <f>Q2214*H2214</f>
        <v>0</v>
      </c>
      <c r="S2214" s="218">
        <v>0</v>
      </c>
      <c r="T2214" s="219">
        <f>S2214*H2214</f>
        <v>0</v>
      </c>
      <c r="U2214" s="35"/>
      <c r="V2214" s="35"/>
      <c r="W2214" s="35"/>
      <c r="X2214" s="35"/>
      <c r="Y2214" s="35"/>
      <c r="Z2214" s="35"/>
      <c r="AA2214" s="35"/>
      <c r="AB2214" s="35"/>
      <c r="AC2214" s="35"/>
      <c r="AD2214" s="35"/>
      <c r="AE2214" s="35"/>
      <c r="AR2214" s="220" t="s">
        <v>209</v>
      </c>
      <c r="AT2214" s="220" t="s">
        <v>205</v>
      </c>
      <c r="AU2214" s="220" t="s">
        <v>82</v>
      </c>
      <c r="AY2214" s="18" t="s">
        <v>203</v>
      </c>
      <c r="BE2214" s="221">
        <f>IF(N2214="základní",J2214,0)</f>
        <v>0</v>
      </c>
      <c r="BF2214" s="221">
        <f>IF(N2214="snížená",J2214,0)</f>
        <v>0</v>
      </c>
      <c r="BG2214" s="221">
        <f>IF(N2214="zákl. přenesená",J2214,0)</f>
        <v>0</v>
      </c>
      <c r="BH2214" s="221">
        <f>IF(N2214="sníž. přenesená",J2214,0)</f>
        <v>0</v>
      </c>
      <c r="BI2214" s="221">
        <f>IF(N2214="nulová",J2214,0)</f>
        <v>0</v>
      </c>
      <c r="BJ2214" s="18" t="s">
        <v>82</v>
      </c>
      <c r="BK2214" s="221">
        <f>ROUND(I2214*H2214,2)</f>
        <v>0</v>
      </c>
      <c r="BL2214" s="18" t="s">
        <v>209</v>
      </c>
      <c r="BM2214" s="220" t="s">
        <v>7557</v>
      </c>
    </row>
    <row r="2215" spans="1:65" s="13" customFormat="1" ht="33.75">
      <c r="B2215" s="222"/>
      <c r="C2215" s="223"/>
      <c r="D2215" s="224" t="s">
        <v>211</v>
      </c>
      <c r="E2215" s="225" t="s">
        <v>1</v>
      </c>
      <c r="F2215" s="226" t="s">
        <v>6664</v>
      </c>
      <c r="G2215" s="223"/>
      <c r="H2215" s="225" t="s">
        <v>1</v>
      </c>
      <c r="I2215" s="227"/>
      <c r="J2215" s="223"/>
      <c r="K2215" s="223"/>
      <c r="L2215" s="228"/>
      <c r="M2215" s="229"/>
      <c r="N2215" s="230"/>
      <c r="O2215" s="230"/>
      <c r="P2215" s="230"/>
      <c r="Q2215" s="230"/>
      <c r="R2215" s="230"/>
      <c r="S2215" s="230"/>
      <c r="T2215" s="231"/>
      <c r="AT2215" s="232" t="s">
        <v>211</v>
      </c>
      <c r="AU2215" s="232" t="s">
        <v>82</v>
      </c>
      <c r="AV2215" s="13" t="s">
        <v>82</v>
      </c>
      <c r="AW2215" s="13" t="s">
        <v>31</v>
      </c>
      <c r="AX2215" s="13" t="s">
        <v>75</v>
      </c>
      <c r="AY2215" s="232" t="s">
        <v>203</v>
      </c>
    </row>
    <row r="2216" spans="1:65" s="13" customFormat="1" ht="11.25">
      <c r="B2216" s="222"/>
      <c r="C2216" s="223"/>
      <c r="D2216" s="224" t="s">
        <v>211</v>
      </c>
      <c r="E2216" s="225" t="s">
        <v>1</v>
      </c>
      <c r="F2216" s="226" t="s">
        <v>7436</v>
      </c>
      <c r="G2216" s="223"/>
      <c r="H2216" s="225" t="s">
        <v>1</v>
      </c>
      <c r="I2216" s="227"/>
      <c r="J2216" s="223"/>
      <c r="K2216" s="223"/>
      <c r="L2216" s="228"/>
      <c r="M2216" s="229"/>
      <c r="N2216" s="230"/>
      <c r="O2216" s="230"/>
      <c r="P2216" s="230"/>
      <c r="Q2216" s="230"/>
      <c r="R2216" s="230"/>
      <c r="S2216" s="230"/>
      <c r="T2216" s="231"/>
      <c r="AT2216" s="232" t="s">
        <v>211</v>
      </c>
      <c r="AU2216" s="232" t="s">
        <v>82</v>
      </c>
      <c r="AV2216" s="13" t="s">
        <v>82</v>
      </c>
      <c r="AW2216" s="13" t="s">
        <v>31</v>
      </c>
      <c r="AX2216" s="13" t="s">
        <v>75</v>
      </c>
      <c r="AY2216" s="232" t="s">
        <v>203</v>
      </c>
    </row>
    <row r="2217" spans="1:65" s="13" customFormat="1" ht="11.25">
      <c r="B2217" s="222"/>
      <c r="C2217" s="223"/>
      <c r="D2217" s="224" t="s">
        <v>211</v>
      </c>
      <c r="E2217" s="225" t="s">
        <v>1</v>
      </c>
      <c r="F2217" s="226" t="s">
        <v>7437</v>
      </c>
      <c r="G2217" s="223"/>
      <c r="H2217" s="225" t="s">
        <v>1</v>
      </c>
      <c r="I2217" s="227"/>
      <c r="J2217" s="223"/>
      <c r="K2217" s="223"/>
      <c r="L2217" s="228"/>
      <c r="M2217" s="229"/>
      <c r="N2217" s="230"/>
      <c r="O2217" s="230"/>
      <c r="P2217" s="230"/>
      <c r="Q2217" s="230"/>
      <c r="R2217" s="230"/>
      <c r="S2217" s="230"/>
      <c r="T2217" s="231"/>
      <c r="AT2217" s="232" t="s">
        <v>211</v>
      </c>
      <c r="AU2217" s="232" t="s">
        <v>82</v>
      </c>
      <c r="AV2217" s="13" t="s">
        <v>82</v>
      </c>
      <c r="AW2217" s="13" t="s">
        <v>31</v>
      </c>
      <c r="AX2217" s="13" t="s">
        <v>75</v>
      </c>
      <c r="AY2217" s="232" t="s">
        <v>203</v>
      </c>
    </row>
    <row r="2218" spans="1:65" s="13" customFormat="1" ht="11.25">
      <c r="B2218" s="222"/>
      <c r="C2218" s="223"/>
      <c r="D2218" s="224" t="s">
        <v>211</v>
      </c>
      <c r="E2218" s="225" t="s">
        <v>1</v>
      </c>
      <c r="F2218" s="226" t="s">
        <v>7438</v>
      </c>
      <c r="G2218" s="223"/>
      <c r="H2218" s="225" t="s">
        <v>1</v>
      </c>
      <c r="I2218" s="227"/>
      <c r="J2218" s="223"/>
      <c r="K2218" s="223"/>
      <c r="L2218" s="228"/>
      <c r="M2218" s="229"/>
      <c r="N2218" s="230"/>
      <c r="O2218" s="230"/>
      <c r="P2218" s="230"/>
      <c r="Q2218" s="230"/>
      <c r="R2218" s="230"/>
      <c r="S2218" s="230"/>
      <c r="T2218" s="231"/>
      <c r="AT2218" s="232" t="s">
        <v>211</v>
      </c>
      <c r="AU2218" s="232" t="s">
        <v>82</v>
      </c>
      <c r="AV2218" s="13" t="s">
        <v>82</v>
      </c>
      <c r="AW2218" s="13" t="s">
        <v>31</v>
      </c>
      <c r="AX2218" s="13" t="s">
        <v>75</v>
      </c>
      <c r="AY2218" s="232" t="s">
        <v>203</v>
      </c>
    </row>
    <row r="2219" spans="1:65" s="13" customFormat="1" ht="11.25">
      <c r="B2219" s="222"/>
      <c r="C2219" s="223"/>
      <c r="D2219" s="224" t="s">
        <v>211</v>
      </c>
      <c r="E2219" s="225" t="s">
        <v>1</v>
      </c>
      <c r="F2219" s="226" t="s">
        <v>6864</v>
      </c>
      <c r="G2219" s="223"/>
      <c r="H2219" s="225" t="s">
        <v>1</v>
      </c>
      <c r="I2219" s="227"/>
      <c r="J2219" s="223"/>
      <c r="K2219" s="223"/>
      <c r="L2219" s="228"/>
      <c r="M2219" s="229"/>
      <c r="N2219" s="230"/>
      <c r="O2219" s="230"/>
      <c r="P2219" s="230"/>
      <c r="Q2219" s="230"/>
      <c r="R2219" s="230"/>
      <c r="S2219" s="230"/>
      <c r="T2219" s="231"/>
      <c r="AT2219" s="232" t="s">
        <v>211</v>
      </c>
      <c r="AU2219" s="232" t="s">
        <v>82</v>
      </c>
      <c r="AV2219" s="13" t="s">
        <v>82</v>
      </c>
      <c r="AW2219" s="13" t="s">
        <v>31</v>
      </c>
      <c r="AX2219" s="13" t="s">
        <v>75</v>
      </c>
      <c r="AY2219" s="232" t="s">
        <v>203</v>
      </c>
    </row>
    <row r="2220" spans="1:65" s="14" customFormat="1" ht="11.25">
      <c r="B2220" s="233"/>
      <c r="C2220" s="234"/>
      <c r="D2220" s="224" t="s">
        <v>211</v>
      </c>
      <c r="E2220" s="235" t="s">
        <v>1</v>
      </c>
      <c r="F2220" s="236" t="s">
        <v>82</v>
      </c>
      <c r="G2220" s="234"/>
      <c r="H2220" s="237">
        <v>1</v>
      </c>
      <c r="I2220" s="238"/>
      <c r="J2220" s="234"/>
      <c r="K2220" s="234"/>
      <c r="L2220" s="239"/>
      <c r="M2220" s="240"/>
      <c r="N2220" s="241"/>
      <c r="O2220" s="241"/>
      <c r="P2220" s="241"/>
      <c r="Q2220" s="241"/>
      <c r="R2220" s="241"/>
      <c r="S2220" s="241"/>
      <c r="T2220" s="242"/>
      <c r="AT2220" s="243" t="s">
        <v>211</v>
      </c>
      <c r="AU2220" s="243" t="s">
        <v>82</v>
      </c>
      <c r="AV2220" s="14" t="s">
        <v>84</v>
      </c>
      <c r="AW2220" s="14" t="s">
        <v>31</v>
      </c>
      <c r="AX2220" s="14" t="s">
        <v>75</v>
      </c>
      <c r="AY2220" s="243" t="s">
        <v>203</v>
      </c>
    </row>
    <row r="2221" spans="1:65" s="15" customFormat="1" ht="11.25">
      <c r="B2221" s="261"/>
      <c r="C2221" s="262"/>
      <c r="D2221" s="224" t="s">
        <v>211</v>
      </c>
      <c r="E2221" s="263" t="s">
        <v>1</v>
      </c>
      <c r="F2221" s="264" t="s">
        <v>5614</v>
      </c>
      <c r="G2221" s="262"/>
      <c r="H2221" s="265">
        <v>1</v>
      </c>
      <c r="I2221" s="266"/>
      <c r="J2221" s="262"/>
      <c r="K2221" s="262"/>
      <c r="L2221" s="267"/>
      <c r="M2221" s="268"/>
      <c r="N2221" s="269"/>
      <c r="O2221" s="269"/>
      <c r="P2221" s="269"/>
      <c r="Q2221" s="269"/>
      <c r="R2221" s="269"/>
      <c r="S2221" s="269"/>
      <c r="T2221" s="270"/>
      <c r="AT2221" s="271" t="s">
        <v>211</v>
      </c>
      <c r="AU2221" s="271" t="s">
        <v>82</v>
      </c>
      <c r="AV2221" s="15" t="s">
        <v>209</v>
      </c>
      <c r="AW2221" s="15" t="s">
        <v>31</v>
      </c>
      <c r="AX2221" s="15" t="s">
        <v>82</v>
      </c>
      <c r="AY2221" s="271" t="s">
        <v>203</v>
      </c>
    </row>
    <row r="2222" spans="1:65" s="2" customFormat="1" ht="21.75" customHeight="1">
      <c r="A2222" s="35"/>
      <c r="B2222" s="36"/>
      <c r="C2222" s="209" t="s">
        <v>7558</v>
      </c>
      <c r="D2222" s="209" t="s">
        <v>205</v>
      </c>
      <c r="E2222" s="210" t="s">
        <v>7559</v>
      </c>
      <c r="F2222" s="211" t="s">
        <v>7481</v>
      </c>
      <c r="G2222" s="212" t="s">
        <v>208</v>
      </c>
      <c r="H2222" s="213">
        <v>1</v>
      </c>
      <c r="I2222" s="214"/>
      <c r="J2222" s="215">
        <f>ROUND(I2222*H2222,2)</f>
        <v>0</v>
      </c>
      <c r="K2222" s="211" t="s">
        <v>1</v>
      </c>
      <c r="L2222" s="40"/>
      <c r="M2222" s="216" t="s">
        <v>1</v>
      </c>
      <c r="N2222" s="217" t="s">
        <v>40</v>
      </c>
      <c r="O2222" s="72"/>
      <c r="P2222" s="218">
        <f>O2222*H2222</f>
        <v>0</v>
      </c>
      <c r="Q2222" s="218">
        <v>0</v>
      </c>
      <c r="R2222" s="218">
        <f>Q2222*H2222</f>
        <v>0</v>
      </c>
      <c r="S2222" s="218">
        <v>0</v>
      </c>
      <c r="T2222" s="219">
        <f>S2222*H2222</f>
        <v>0</v>
      </c>
      <c r="U2222" s="35"/>
      <c r="V2222" s="35"/>
      <c r="W2222" s="35"/>
      <c r="X2222" s="35"/>
      <c r="Y2222" s="35"/>
      <c r="Z2222" s="35"/>
      <c r="AA2222" s="35"/>
      <c r="AB2222" s="35"/>
      <c r="AC2222" s="35"/>
      <c r="AD2222" s="35"/>
      <c r="AE2222" s="35"/>
      <c r="AR2222" s="220" t="s">
        <v>209</v>
      </c>
      <c r="AT2222" s="220" t="s">
        <v>205</v>
      </c>
      <c r="AU2222" s="220" t="s">
        <v>82</v>
      </c>
      <c r="AY2222" s="18" t="s">
        <v>203</v>
      </c>
      <c r="BE2222" s="221">
        <f>IF(N2222="základní",J2222,0)</f>
        <v>0</v>
      </c>
      <c r="BF2222" s="221">
        <f>IF(N2222="snížená",J2222,0)</f>
        <v>0</v>
      </c>
      <c r="BG2222" s="221">
        <f>IF(N2222="zákl. přenesená",J2222,0)</f>
        <v>0</v>
      </c>
      <c r="BH2222" s="221">
        <f>IF(N2222="sníž. přenesená",J2222,0)</f>
        <v>0</v>
      </c>
      <c r="BI2222" s="221">
        <f>IF(N2222="nulová",J2222,0)</f>
        <v>0</v>
      </c>
      <c r="BJ2222" s="18" t="s">
        <v>82</v>
      </c>
      <c r="BK2222" s="221">
        <f>ROUND(I2222*H2222,2)</f>
        <v>0</v>
      </c>
      <c r="BL2222" s="18" t="s">
        <v>209</v>
      </c>
      <c r="BM2222" s="220" t="s">
        <v>7560</v>
      </c>
    </row>
    <row r="2223" spans="1:65" s="13" customFormat="1" ht="11.25">
      <c r="B2223" s="222"/>
      <c r="C2223" s="223"/>
      <c r="D2223" s="224" t="s">
        <v>211</v>
      </c>
      <c r="E2223" s="225" t="s">
        <v>1</v>
      </c>
      <c r="F2223" s="226" t="s">
        <v>7436</v>
      </c>
      <c r="G2223" s="223"/>
      <c r="H2223" s="225" t="s">
        <v>1</v>
      </c>
      <c r="I2223" s="227"/>
      <c r="J2223" s="223"/>
      <c r="K2223" s="223"/>
      <c r="L2223" s="228"/>
      <c r="M2223" s="229"/>
      <c r="N2223" s="230"/>
      <c r="O2223" s="230"/>
      <c r="P2223" s="230"/>
      <c r="Q2223" s="230"/>
      <c r="R2223" s="230"/>
      <c r="S2223" s="230"/>
      <c r="T2223" s="231"/>
      <c r="AT2223" s="232" t="s">
        <v>211</v>
      </c>
      <c r="AU2223" s="232" t="s">
        <v>82</v>
      </c>
      <c r="AV2223" s="13" t="s">
        <v>82</v>
      </c>
      <c r="AW2223" s="13" t="s">
        <v>31</v>
      </c>
      <c r="AX2223" s="13" t="s">
        <v>75</v>
      </c>
      <c r="AY2223" s="232" t="s">
        <v>203</v>
      </c>
    </row>
    <row r="2224" spans="1:65" s="13" customFormat="1" ht="11.25">
      <c r="B2224" s="222"/>
      <c r="C2224" s="223"/>
      <c r="D2224" s="224" t="s">
        <v>211</v>
      </c>
      <c r="E2224" s="225" t="s">
        <v>1</v>
      </c>
      <c r="F2224" s="226" t="s">
        <v>7437</v>
      </c>
      <c r="G2224" s="223"/>
      <c r="H2224" s="225" t="s">
        <v>1</v>
      </c>
      <c r="I2224" s="227"/>
      <c r="J2224" s="223"/>
      <c r="K2224" s="223"/>
      <c r="L2224" s="228"/>
      <c r="M2224" s="229"/>
      <c r="N2224" s="230"/>
      <c r="O2224" s="230"/>
      <c r="P2224" s="230"/>
      <c r="Q2224" s="230"/>
      <c r="R2224" s="230"/>
      <c r="S2224" s="230"/>
      <c r="T2224" s="231"/>
      <c r="AT2224" s="232" t="s">
        <v>211</v>
      </c>
      <c r="AU2224" s="232" t="s">
        <v>82</v>
      </c>
      <c r="AV2224" s="13" t="s">
        <v>82</v>
      </c>
      <c r="AW2224" s="13" t="s">
        <v>31</v>
      </c>
      <c r="AX2224" s="13" t="s">
        <v>75</v>
      </c>
      <c r="AY2224" s="232" t="s">
        <v>203</v>
      </c>
    </row>
    <row r="2225" spans="1:65" s="13" customFormat="1" ht="11.25">
      <c r="B2225" s="222"/>
      <c r="C2225" s="223"/>
      <c r="D2225" s="224" t="s">
        <v>211</v>
      </c>
      <c r="E2225" s="225" t="s">
        <v>1</v>
      </c>
      <c r="F2225" s="226" t="s">
        <v>7438</v>
      </c>
      <c r="G2225" s="223"/>
      <c r="H2225" s="225" t="s">
        <v>1</v>
      </c>
      <c r="I2225" s="227"/>
      <c r="J2225" s="223"/>
      <c r="K2225" s="223"/>
      <c r="L2225" s="228"/>
      <c r="M2225" s="229"/>
      <c r="N2225" s="230"/>
      <c r="O2225" s="230"/>
      <c r="P2225" s="230"/>
      <c r="Q2225" s="230"/>
      <c r="R2225" s="230"/>
      <c r="S2225" s="230"/>
      <c r="T2225" s="231"/>
      <c r="AT2225" s="232" t="s">
        <v>211</v>
      </c>
      <c r="AU2225" s="232" t="s">
        <v>82</v>
      </c>
      <c r="AV2225" s="13" t="s">
        <v>82</v>
      </c>
      <c r="AW2225" s="13" t="s">
        <v>31</v>
      </c>
      <c r="AX2225" s="13" t="s">
        <v>75</v>
      </c>
      <c r="AY2225" s="232" t="s">
        <v>203</v>
      </c>
    </row>
    <row r="2226" spans="1:65" s="13" customFormat="1" ht="11.25">
      <c r="B2226" s="222"/>
      <c r="C2226" s="223"/>
      <c r="D2226" s="224" t="s">
        <v>211</v>
      </c>
      <c r="E2226" s="225" t="s">
        <v>1</v>
      </c>
      <c r="F2226" s="226" t="s">
        <v>6864</v>
      </c>
      <c r="G2226" s="223"/>
      <c r="H2226" s="225" t="s">
        <v>1</v>
      </c>
      <c r="I2226" s="227"/>
      <c r="J2226" s="223"/>
      <c r="K2226" s="223"/>
      <c r="L2226" s="228"/>
      <c r="M2226" s="229"/>
      <c r="N2226" s="230"/>
      <c r="O2226" s="230"/>
      <c r="P2226" s="230"/>
      <c r="Q2226" s="230"/>
      <c r="R2226" s="230"/>
      <c r="S2226" s="230"/>
      <c r="T2226" s="231"/>
      <c r="AT2226" s="232" t="s">
        <v>211</v>
      </c>
      <c r="AU2226" s="232" t="s">
        <v>82</v>
      </c>
      <c r="AV2226" s="13" t="s">
        <v>82</v>
      </c>
      <c r="AW2226" s="13" t="s">
        <v>31</v>
      </c>
      <c r="AX2226" s="13" t="s">
        <v>75</v>
      </c>
      <c r="AY2226" s="232" t="s">
        <v>203</v>
      </c>
    </row>
    <row r="2227" spans="1:65" s="14" customFormat="1" ht="11.25">
      <c r="B2227" s="233"/>
      <c r="C2227" s="234"/>
      <c r="D2227" s="224" t="s">
        <v>211</v>
      </c>
      <c r="E2227" s="235" t="s">
        <v>1</v>
      </c>
      <c r="F2227" s="236" t="s">
        <v>82</v>
      </c>
      <c r="G2227" s="234"/>
      <c r="H2227" s="237">
        <v>1</v>
      </c>
      <c r="I2227" s="238"/>
      <c r="J2227" s="234"/>
      <c r="K2227" s="234"/>
      <c r="L2227" s="239"/>
      <c r="M2227" s="240"/>
      <c r="N2227" s="241"/>
      <c r="O2227" s="241"/>
      <c r="P2227" s="241"/>
      <c r="Q2227" s="241"/>
      <c r="R2227" s="241"/>
      <c r="S2227" s="241"/>
      <c r="T2227" s="242"/>
      <c r="AT2227" s="243" t="s">
        <v>211</v>
      </c>
      <c r="AU2227" s="243" t="s">
        <v>82</v>
      </c>
      <c r="AV2227" s="14" t="s">
        <v>84</v>
      </c>
      <c r="AW2227" s="14" t="s">
        <v>31</v>
      </c>
      <c r="AX2227" s="14" t="s">
        <v>75</v>
      </c>
      <c r="AY2227" s="243" t="s">
        <v>203</v>
      </c>
    </row>
    <row r="2228" spans="1:65" s="15" customFormat="1" ht="11.25">
      <c r="B2228" s="261"/>
      <c r="C2228" s="262"/>
      <c r="D2228" s="224" t="s">
        <v>211</v>
      </c>
      <c r="E2228" s="263" t="s">
        <v>1</v>
      </c>
      <c r="F2228" s="264" t="s">
        <v>5614</v>
      </c>
      <c r="G2228" s="262"/>
      <c r="H2228" s="265">
        <v>1</v>
      </c>
      <c r="I2228" s="266"/>
      <c r="J2228" s="262"/>
      <c r="K2228" s="262"/>
      <c r="L2228" s="267"/>
      <c r="M2228" s="268"/>
      <c r="N2228" s="269"/>
      <c r="O2228" s="269"/>
      <c r="P2228" s="269"/>
      <c r="Q2228" s="269"/>
      <c r="R2228" s="269"/>
      <c r="S2228" s="269"/>
      <c r="T2228" s="270"/>
      <c r="AT2228" s="271" t="s">
        <v>211</v>
      </c>
      <c r="AU2228" s="271" t="s">
        <v>82</v>
      </c>
      <c r="AV2228" s="15" t="s">
        <v>209</v>
      </c>
      <c r="AW2228" s="15" t="s">
        <v>31</v>
      </c>
      <c r="AX2228" s="15" t="s">
        <v>82</v>
      </c>
      <c r="AY2228" s="271" t="s">
        <v>203</v>
      </c>
    </row>
    <row r="2229" spans="1:65" s="2" customFormat="1" ht="21.75" customHeight="1">
      <c r="A2229" s="35"/>
      <c r="B2229" s="36"/>
      <c r="C2229" s="209" t="s">
        <v>7024</v>
      </c>
      <c r="D2229" s="209" t="s">
        <v>205</v>
      </c>
      <c r="E2229" s="210" t="s">
        <v>7561</v>
      </c>
      <c r="F2229" s="211" t="s">
        <v>7481</v>
      </c>
      <c r="G2229" s="212" t="s">
        <v>208</v>
      </c>
      <c r="H2229" s="213">
        <v>1</v>
      </c>
      <c r="I2229" s="214"/>
      <c r="J2229" s="215">
        <f>ROUND(I2229*H2229,2)</f>
        <v>0</v>
      </c>
      <c r="K2229" s="211" t="s">
        <v>1</v>
      </c>
      <c r="L2229" s="40"/>
      <c r="M2229" s="216" t="s">
        <v>1</v>
      </c>
      <c r="N2229" s="217" t="s">
        <v>40</v>
      </c>
      <c r="O2229" s="72"/>
      <c r="P2229" s="218">
        <f>O2229*H2229</f>
        <v>0</v>
      </c>
      <c r="Q2229" s="218">
        <v>0</v>
      </c>
      <c r="R2229" s="218">
        <f>Q2229*H2229</f>
        <v>0</v>
      </c>
      <c r="S2229" s="218">
        <v>0</v>
      </c>
      <c r="T2229" s="219">
        <f>S2229*H2229</f>
        <v>0</v>
      </c>
      <c r="U2229" s="35"/>
      <c r="V2229" s="35"/>
      <c r="W2229" s="35"/>
      <c r="X2229" s="35"/>
      <c r="Y2229" s="35"/>
      <c r="Z2229" s="35"/>
      <c r="AA2229" s="35"/>
      <c r="AB2229" s="35"/>
      <c r="AC2229" s="35"/>
      <c r="AD2229" s="35"/>
      <c r="AE2229" s="35"/>
      <c r="AR2229" s="220" t="s">
        <v>209</v>
      </c>
      <c r="AT2229" s="220" t="s">
        <v>205</v>
      </c>
      <c r="AU2229" s="220" t="s">
        <v>82</v>
      </c>
      <c r="AY2229" s="18" t="s">
        <v>203</v>
      </c>
      <c r="BE2229" s="221">
        <f>IF(N2229="základní",J2229,0)</f>
        <v>0</v>
      </c>
      <c r="BF2229" s="221">
        <f>IF(N2229="snížená",J2229,0)</f>
        <v>0</v>
      </c>
      <c r="BG2229" s="221">
        <f>IF(N2229="zákl. přenesená",J2229,0)</f>
        <v>0</v>
      </c>
      <c r="BH2229" s="221">
        <f>IF(N2229="sníž. přenesená",J2229,0)</f>
        <v>0</v>
      </c>
      <c r="BI2229" s="221">
        <f>IF(N2229="nulová",J2229,0)</f>
        <v>0</v>
      </c>
      <c r="BJ2229" s="18" t="s">
        <v>82</v>
      </c>
      <c r="BK2229" s="221">
        <f>ROUND(I2229*H2229,2)</f>
        <v>0</v>
      </c>
      <c r="BL2229" s="18" t="s">
        <v>209</v>
      </c>
      <c r="BM2229" s="220" t="s">
        <v>7562</v>
      </c>
    </row>
    <row r="2230" spans="1:65" s="13" customFormat="1" ht="11.25">
      <c r="B2230" s="222"/>
      <c r="C2230" s="223"/>
      <c r="D2230" s="224" t="s">
        <v>211</v>
      </c>
      <c r="E2230" s="225" t="s">
        <v>1</v>
      </c>
      <c r="F2230" s="226" t="s">
        <v>7436</v>
      </c>
      <c r="G2230" s="223"/>
      <c r="H2230" s="225" t="s">
        <v>1</v>
      </c>
      <c r="I2230" s="227"/>
      <c r="J2230" s="223"/>
      <c r="K2230" s="223"/>
      <c r="L2230" s="228"/>
      <c r="M2230" s="229"/>
      <c r="N2230" s="230"/>
      <c r="O2230" s="230"/>
      <c r="P2230" s="230"/>
      <c r="Q2230" s="230"/>
      <c r="R2230" s="230"/>
      <c r="S2230" s="230"/>
      <c r="T2230" s="231"/>
      <c r="AT2230" s="232" t="s">
        <v>211</v>
      </c>
      <c r="AU2230" s="232" t="s">
        <v>82</v>
      </c>
      <c r="AV2230" s="13" t="s">
        <v>82</v>
      </c>
      <c r="AW2230" s="13" t="s">
        <v>31</v>
      </c>
      <c r="AX2230" s="13" t="s">
        <v>75</v>
      </c>
      <c r="AY2230" s="232" t="s">
        <v>203</v>
      </c>
    </row>
    <row r="2231" spans="1:65" s="13" customFormat="1" ht="11.25">
      <c r="B2231" s="222"/>
      <c r="C2231" s="223"/>
      <c r="D2231" s="224" t="s">
        <v>211</v>
      </c>
      <c r="E2231" s="225" t="s">
        <v>1</v>
      </c>
      <c r="F2231" s="226" t="s">
        <v>7437</v>
      </c>
      <c r="G2231" s="223"/>
      <c r="H2231" s="225" t="s">
        <v>1</v>
      </c>
      <c r="I2231" s="227"/>
      <c r="J2231" s="223"/>
      <c r="K2231" s="223"/>
      <c r="L2231" s="228"/>
      <c r="M2231" s="229"/>
      <c r="N2231" s="230"/>
      <c r="O2231" s="230"/>
      <c r="P2231" s="230"/>
      <c r="Q2231" s="230"/>
      <c r="R2231" s="230"/>
      <c r="S2231" s="230"/>
      <c r="T2231" s="231"/>
      <c r="AT2231" s="232" t="s">
        <v>211</v>
      </c>
      <c r="AU2231" s="232" t="s">
        <v>82</v>
      </c>
      <c r="AV2231" s="13" t="s">
        <v>82</v>
      </c>
      <c r="AW2231" s="13" t="s">
        <v>31</v>
      </c>
      <c r="AX2231" s="13" t="s">
        <v>75</v>
      </c>
      <c r="AY2231" s="232" t="s">
        <v>203</v>
      </c>
    </row>
    <row r="2232" spans="1:65" s="13" customFormat="1" ht="11.25">
      <c r="B2232" s="222"/>
      <c r="C2232" s="223"/>
      <c r="D2232" s="224" t="s">
        <v>211</v>
      </c>
      <c r="E2232" s="225" t="s">
        <v>1</v>
      </c>
      <c r="F2232" s="226" t="s">
        <v>7438</v>
      </c>
      <c r="G2232" s="223"/>
      <c r="H2232" s="225" t="s">
        <v>1</v>
      </c>
      <c r="I2232" s="227"/>
      <c r="J2232" s="223"/>
      <c r="K2232" s="223"/>
      <c r="L2232" s="228"/>
      <c r="M2232" s="229"/>
      <c r="N2232" s="230"/>
      <c r="O2232" s="230"/>
      <c r="P2232" s="230"/>
      <c r="Q2232" s="230"/>
      <c r="R2232" s="230"/>
      <c r="S2232" s="230"/>
      <c r="T2232" s="231"/>
      <c r="AT2232" s="232" t="s">
        <v>211</v>
      </c>
      <c r="AU2232" s="232" t="s">
        <v>82</v>
      </c>
      <c r="AV2232" s="13" t="s">
        <v>82</v>
      </c>
      <c r="AW2232" s="13" t="s">
        <v>31</v>
      </c>
      <c r="AX2232" s="13" t="s">
        <v>75</v>
      </c>
      <c r="AY2232" s="232" t="s">
        <v>203</v>
      </c>
    </row>
    <row r="2233" spans="1:65" s="13" customFormat="1" ht="11.25">
      <c r="B2233" s="222"/>
      <c r="C2233" s="223"/>
      <c r="D2233" s="224" t="s">
        <v>211</v>
      </c>
      <c r="E2233" s="225" t="s">
        <v>1</v>
      </c>
      <c r="F2233" s="226" t="s">
        <v>6864</v>
      </c>
      <c r="G2233" s="223"/>
      <c r="H2233" s="225" t="s">
        <v>1</v>
      </c>
      <c r="I2233" s="227"/>
      <c r="J2233" s="223"/>
      <c r="K2233" s="223"/>
      <c r="L2233" s="228"/>
      <c r="M2233" s="229"/>
      <c r="N2233" s="230"/>
      <c r="O2233" s="230"/>
      <c r="P2233" s="230"/>
      <c r="Q2233" s="230"/>
      <c r="R2233" s="230"/>
      <c r="S2233" s="230"/>
      <c r="T2233" s="231"/>
      <c r="AT2233" s="232" t="s">
        <v>211</v>
      </c>
      <c r="AU2233" s="232" t="s">
        <v>82</v>
      </c>
      <c r="AV2233" s="13" t="s">
        <v>82</v>
      </c>
      <c r="AW2233" s="13" t="s">
        <v>31</v>
      </c>
      <c r="AX2233" s="13" t="s">
        <v>75</v>
      </c>
      <c r="AY2233" s="232" t="s">
        <v>203</v>
      </c>
    </row>
    <row r="2234" spans="1:65" s="14" customFormat="1" ht="11.25">
      <c r="B2234" s="233"/>
      <c r="C2234" s="234"/>
      <c r="D2234" s="224" t="s">
        <v>211</v>
      </c>
      <c r="E2234" s="235" t="s">
        <v>1</v>
      </c>
      <c r="F2234" s="236" t="s">
        <v>82</v>
      </c>
      <c r="G2234" s="234"/>
      <c r="H2234" s="237">
        <v>1</v>
      </c>
      <c r="I2234" s="238"/>
      <c r="J2234" s="234"/>
      <c r="K2234" s="234"/>
      <c r="L2234" s="239"/>
      <c r="M2234" s="240"/>
      <c r="N2234" s="241"/>
      <c r="O2234" s="241"/>
      <c r="P2234" s="241"/>
      <c r="Q2234" s="241"/>
      <c r="R2234" s="241"/>
      <c r="S2234" s="241"/>
      <c r="T2234" s="242"/>
      <c r="AT2234" s="243" t="s">
        <v>211</v>
      </c>
      <c r="AU2234" s="243" t="s">
        <v>82</v>
      </c>
      <c r="AV2234" s="14" t="s">
        <v>84</v>
      </c>
      <c r="AW2234" s="14" t="s">
        <v>31</v>
      </c>
      <c r="AX2234" s="14" t="s">
        <v>75</v>
      </c>
      <c r="AY2234" s="243" t="s">
        <v>203</v>
      </c>
    </row>
    <row r="2235" spans="1:65" s="15" customFormat="1" ht="11.25">
      <c r="B2235" s="261"/>
      <c r="C2235" s="262"/>
      <c r="D2235" s="224" t="s">
        <v>211</v>
      </c>
      <c r="E2235" s="263" t="s">
        <v>1</v>
      </c>
      <c r="F2235" s="264" t="s">
        <v>5614</v>
      </c>
      <c r="G2235" s="262"/>
      <c r="H2235" s="265">
        <v>1</v>
      </c>
      <c r="I2235" s="266"/>
      <c r="J2235" s="262"/>
      <c r="K2235" s="262"/>
      <c r="L2235" s="267"/>
      <c r="M2235" s="268"/>
      <c r="N2235" s="269"/>
      <c r="O2235" s="269"/>
      <c r="P2235" s="269"/>
      <c r="Q2235" s="269"/>
      <c r="R2235" s="269"/>
      <c r="S2235" s="269"/>
      <c r="T2235" s="270"/>
      <c r="AT2235" s="271" t="s">
        <v>211</v>
      </c>
      <c r="AU2235" s="271" t="s">
        <v>82</v>
      </c>
      <c r="AV2235" s="15" t="s">
        <v>209</v>
      </c>
      <c r="AW2235" s="15" t="s">
        <v>31</v>
      </c>
      <c r="AX2235" s="15" t="s">
        <v>82</v>
      </c>
      <c r="AY2235" s="271" t="s">
        <v>203</v>
      </c>
    </row>
    <row r="2236" spans="1:65" s="2" customFormat="1" ht="33" customHeight="1">
      <c r="A2236" s="35"/>
      <c r="B2236" s="36"/>
      <c r="C2236" s="209" t="s">
        <v>7563</v>
      </c>
      <c r="D2236" s="209" t="s">
        <v>205</v>
      </c>
      <c r="E2236" s="210" t="s">
        <v>7564</v>
      </c>
      <c r="F2236" s="211" t="s">
        <v>7487</v>
      </c>
      <c r="G2236" s="212" t="s">
        <v>208</v>
      </c>
      <c r="H2236" s="213">
        <v>1</v>
      </c>
      <c r="I2236" s="214"/>
      <c r="J2236" s="215">
        <f>ROUND(I2236*H2236,2)</f>
        <v>0</v>
      </c>
      <c r="K2236" s="211" t="s">
        <v>1</v>
      </c>
      <c r="L2236" s="40"/>
      <c r="M2236" s="216" t="s">
        <v>1</v>
      </c>
      <c r="N2236" s="217" t="s">
        <v>40</v>
      </c>
      <c r="O2236" s="72"/>
      <c r="P2236" s="218">
        <f>O2236*H2236</f>
        <v>0</v>
      </c>
      <c r="Q2236" s="218">
        <v>0</v>
      </c>
      <c r="R2236" s="218">
        <f>Q2236*H2236</f>
        <v>0</v>
      </c>
      <c r="S2236" s="218">
        <v>0</v>
      </c>
      <c r="T2236" s="219">
        <f>S2236*H2236</f>
        <v>0</v>
      </c>
      <c r="U2236" s="35"/>
      <c r="V2236" s="35"/>
      <c r="W2236" s="35"/>
      <c r="X2236" s="35"/>
      <c r="Y2236" s="35"/>
      <c r="Z2236" s="35"/>
      <c r="AA2236" s="35"/>
      <c r="AB2236" s="35"/>
      <c r="AC2236" s="35"/>
      <c r="AD2236" s="35"/>
      <c r="AE2236" s="35"/>
      <c r="AR2236" s="220" t="s">
        <v>209</v>
      </c>
      <c r="AT2236" s="220" t="s">
        <v>205</v>
      </c>
      <c r="AU2236" s="220" t="s">
        <v>82</v>
      </c>
      <c r="AY2236" s="18" t="s">
        <v>203</v>
      </c>
      <c r="BE2236" s="221">
        <f>IF(N2236="základní",J2236,0)</f>
        <v>0</v>
      </c>
      <c r="BF2236" s="221">
        <f>IF(N2236="snížená",J2236,0)</f>
        <v>0</v>
      </c>
      <c r="BG2236" s="221">
        <f>IF(N2236="zákl. přenesená",J2236,0)</f>
        <v>0</v>
      </c>
      <c r="BH2236" s="221">
        <f>IF(N2236="sníž. přenesená",J2236,0)</f>
        <v>0</v>
      </c>
      <c r="BI2236" s="221">
        <f>IF(N2236="nulová",J2236,0)</f>
        <v>0</v>
      </c>
      <c r="BJ2236" s="18" t="s">
        <v>82</v>
      </c>
      <c r="BK2236" s="221">
        <f>ROUND(I2236*H2236,2)</f>
        <v>0</v>
      </c>
      <c r="BL2236" s="18" t="s">
        <v>209</v>
      </c>
      <c r="BM2236" s="220" t="s">
        <v>7565</v>
      </c>
    </row>
    <row r="2237" spans="1:65" s="13" customFormat="1" ht="11.25">
      <c r="B2237" s="222"/>
      <c r="C2237" s="223"/>
      <c r="D2237" s="224" t="s">
        <v>211</v>
      </c>
      <c r="E2237" s="225" t="s">
        <v>1</v>
      </c>
      <c r="F2237" s="226" t="s">
        <v>7489</v>
      </c>
      <c r="G2237" s="223"/>
      <c r="H2237" s="225" t="s">
        <v>1</v>
      </c>
      <c r="I2237" s="227"/>
      <c r="J2237" s="223"/>
      <c r="K2237" s="223"/>
      <c r="L2237" s="228"/>
      <c r="M2237" s="229"/>
      <c r="N2237" s="230"/>
      <c r="O2237" s="230"/>
      <c r="P2237" s="230"/>
      <c r="Q2237" s="230"/>
      <c r="R2237" s="230"/>
      <c r="S2237" s="230"/>
      <c r="T2237" s="231"/>
      <c r="AT2237" s="232" t="s">
        <v>211</v>
      </c>
      <c r="AU2237" s="232" t="s">
        <v>82</v>
      </c>
      <c r="AV2237" s="13" t="s">
        <v>82</v>
      </c>
      <c r="AW2237" s="13" t="s">
        <v>31</v>
      </c>
      <c r="AX2237" s="13" t="s">
        <v>75</v>
      </c>
      <c r="AY2237" s="232" t="s">
        <v>203</v>
      </c>
    </row>
    <row r="2238" spans="1:65" s="13" customFormat="1" ht="11.25">
      <c r="B2238" s="222"/>
      <c r="C2238" s="223"/>
      <c r="D2238" s="224" t="s">
        <v>211</v>
      </c>
      <c r="E2238" s="225" t="s">
        <v>1</v>
      </c>
      <c r="F2238" s="226" t="s">
        <v>6864</v>
      </c>
      <c r="G2238" s="223"/>
      <c r="H2238" s="225" t="s">
        <v>1</v>
      </c>
      <c r="I2238" s="227"/>
      <c r="J2238" s="223"/>
      <c r="K2238" s="223"/>
      <c r="L2238" s="228"/>
      <c r="M2238" s="229"/>
      <c r="N2238" s="230"/>
      <c r="O2238" s="230"/>
      <c r="P2238" s="230"/>
      <c r="Q2238" s="230"/>
      <c r="R2238" s="230"/>
      <c r="S2238" s="230"/>
      <c r="T2238" s="231"/>
      <c r="AT2238" s="232" t="s">
        <v>211</v>
      </c>
      <c r="AU2238" s="232" t="s">
        <v>82</v>
      </c>
      <c r="AV2238" s="13" t="s">
        <v>82</v>
      </c>
      <c r="AW2238" s="13" t="s">
        <v>31</v>
      </c>
      <c r="AX2238" s="13" t="s">
        <v>75</v>
      </c>
      <c r="AY2238" s="232" t="s">
        <v>203</v>
      </c>
    </row>
    <row r="2239" spans="1:65" s="14" customFormat="1" ht="11.25">
      <c r="B2239" s="233"/>
      <c r="C2239" s="234"/>
      <c r="D2239" s="224" t="s">
        <v>211</v>
      </c>
      <c r="E2239" s="235" t="s">
        <v>1</v>
      </c>
      <c r="F2239" s="236" t="s">
        <v>82</v>
      </c>
      <c r="G2239" s="234"/>
      <c r="H2239" s="237">
        <v>1</v>
      </c>
      <c r="I2239" s="238"/>
      <c r="J2239" s="234"/>
      <c r="K2239" s="234"/>
      <c r="L2239" s="239"/>
      <c r="M2239" s="240"/>
      <c r="N2239" s="241"/>
      <c r="O2239" s="241"/>
      <c r="P2239" s="241"/>
      <c r="Q2239" s="241"/>
      <c r="R2239" s="241"/>
      <c r="S2239" s="241"/>
      <c r="T2239" s="242"/>
      <c r="AT2239" s="243" t="s">
        <v>211</v>
      </c>
      <c r="AU2239" s="243" t="s">
        <v>82</v>
      </c>
      <c r="AV2239" s="14" t="s">
        <v>84</v>
      </c>
      <c r="AW2239" s="14" t="s">
        <v>31</v>
      </c>
      <c r="AX2239" s="14" t="s">
        <v>75</v>
      </c>
      <c r="AY2239" s="243" t="s">
        <v>203</v>
      </c>
    </row>
    <row r="2240" spans="1:65" s="15" customFormat="1" ht="11.25">
      <c r="B2240" s="261"/>
      <c r="C2240" s="262"/>
      <c r="D2240" s="224" t="s">
        <v>211</v>
      </c>
      <c r="E2240" s="263" t="s">
        <v>1</v>
      </c>
      <c r="F2240" s="264" t="s">
        <v>5614</v>
      </c>
      <c r="G2240" s="262"/>
      <c r="H2240" s="265">
        <v>1</v>
      </c>
      <c r="I2240" s="266"/>
      <c r="J2240" s="262"/>
      <c r="K2240" s="262"/>
      <c r="L2240" s="267"/>
      <c r="M2240" s="268"/>
      <c r="N2240" s="269"/>
      <c r="O2240" s="269"/>
      <c r="P2240" s="269"/>
      <c r="Q2240" s="269"/>
      <c r="R2240" s="269"/>
      <c r="S2240" s="269"/>
      <c r="T2240" s="270"/>
      <c r="AT2240" s="271" t="s">
        <v>211</v>
      </c>
      <c r="AU2240" s="271" t="s">
        <v>82</v>
      </c>
      <c r="AV2240" s="15" t="s">
        <v>209</v>
      </c>
      <c r="AW2240" s="15" t="s">
        <v>31</v>
      </c>
      <c r="AX2240" s="15" t="s">
        <v>82</v>
      </c>
      <c r="AY2240" s="271" t="s">
        <v>203</v>
      </c>
    </row>
    <row r="2241" spans="1:65" s="2" customFormat="1" ht="21.75" customHeight="1">
      <c r="A2241" s="35"/>
      <c r="B2241" s="36"/>
      <c r="C2241" s="209" t="s">
        <v>7026</v>
      </c>
      <c r="D2241" s="209" t="s">
        <v>205</v>
      </c>
      <c r="E2241" s="210" t="s">
        <v>7566</v>
      </c>
      <c r="F2241" s="211" t="s">
        <v>7491</v>
      </c>
      <c r="G2241" s="212" t="s">
        <v>208</v>
      </c>
      <c r="H2241" s="213">
        <v>1</v>
      </c>
      <c r="I2241" s="214"/>
      <c r="J2241" s="215">
        <f>ROUND(I2241*H2241,2)</f>
        <v>0</v>
      </c>
      <c r="K2241" s="211" t="s">
        <v>1</v>
      </c>
      <c r="L2241" s="40"/>
      <c r="M2241" s="216" t="s">
        <v>1</v>
      </c>
      <c r="N2241" s="217" t="s">
        <v>40</v>
      </c>
      <c r="O2241" s="72"/>
      <c r="P2241" s="218">
        <f>O2241*H2241</f>
        <v>0</v>
      </c>
      <c r="Q2241" s="218">
        <v>0</v>
      </c>
      <c r="R2241" s="218">
        <f>Q2241*H2241</f>
        <v>0</v>
      </c>
      <c r="S2241" s="218">
        <v>0</v>
      </c>
      <c r="T2241" s="219">
        <f>S2241*H2241</f>
        <v>0</v>
      </c>
      <c r="U2241" s="35"/>
      <c r="V2241" s="35"/>
      <c r="W2241" s="35"/>
      <c r="X2241" s="35"/>
      <c r="Y2241" s="35"/>
      <c r="Z2241" s="35"/>
      <c r="AA2241" s="35"/>
      <c r="AB2241" s="35"/>
      <c r="AC2241" s="35"/>
      <c r="AD2241" s="35"/>
      <c r="AE2241" s="35"/>
      <c r="AR2241" s="220" t="s">
        <v>209</v>
      </c>
      <c r="AT2241" s="220" t="s">
        <v>205</v>
      </c>
      <c r="AU2241" s="220" t="s">
        <v>82</v>
      </c>
      <c r="AY2241" s="18" t="s">
        <v>203</v>
      </c>
      <c r="BE2241" s="221">
        <f>IF(N2241="základní",J2241,0)</f>
        <v>0</v>
      </c>
      <c r="BF2241" s="221">
        <f>IF(N2241="snížená",J2241,0)</f>
        <v>0</v>
      </c>
      <c r="BG2241" s="221">
        <f>IF(N2241="zákl. přenesená",J2241,0)</f>
        <v>0</v>
      </c>
      <c r="BH2241" s="221">
        <f>IF(N2241="sníž. přenesená",J2241,0)</f>
        <v>0</v>
      </c>
      <c r="BI2241" s="221">
        <f>IF(N2241="nulová",J2241,0)</f>
        <v>0</v>
      </c>
      <c r="BJ2241" s="18" t="s">
        <v>82</v>
      </c>
      <c r="BK2241" s="221">
        <f>ROUND(I2241*H2241,2)</f>
        <v>0</v>
      </c>
      <c r="BL2241" s="18" t="s">
        <v>209</v>
      </c>
      <c r="BM2241" s="220" t="s">
        <v>7567</v>
      </c>
    </row>
    <row r="2242" spans="1:65" s="13" customFormat="1" ht="11.25">
      <c r="B2242" s="222"/>
      <c r="C2242" s="223"/>
      <c r="D2242" s="224" t="s">
        <v>211</v>
      </c>
      <c r="E2242" s="225" t="s">
        <v>1</v>
      </c>
      <c r="F2242" s="226" t="s">
        <v>7489</v>
      </c>
      <c r="G2242" s="223"/>
      <c r="H2242" s="225" t="s">
        <v>1</v>
      </c>
      <c r="I2242" s="227"/>
      <c r="J2242" s="223"/>
      <c r="K2242" s="223"/>
      <c r="L2242" s="228"/>
      <c r="M2242" s="229"/>
      <c r="N2242" s="230"/>
      <c r="O2242" s="230"/>
      <c r="P2242" s="230"/>
      <c r="Q2242" s="230"/>
      <c r="R2242" s="230"/>
      <c r="S2242" s="230"/>
      <c r="T2242" s="231"/>
      <c r="AT2242" s="232" t="s">
        <v>211</v>
      </c>
      <c r="AU2242" s="232" t="s">
        <v>82</v>
      </c>
      <c r="AV2242" s="13" t="s">
        <v>82</v>
      </c>
      <c r="AW2242" s="13" t="s">
        <v>31</v>
      </c>
      <c r="AX2242" s="13" t="s">
        <v>75</v>
      </c>
      <c r="AY2242" s="232" t="s">
        <v>203</v>
      </c>
    </row>
    <row r="2243" spans="1:65" s="13" customFormat="1" ht="11.25">
      <c r="B2243" s="222"/>
      <c r="C2243" s="223"/>
      <c r="D2243" s="224" t="s">
        <v>211</v>
      </c>
      <c r="E2243" s="225" t="s">
        <v>1</v>
      </c>
      <c r="F2243" s="226" t="s">
        <v>6864</v>
      </c>
      <c r="G2243" s="223"/>
      <c r="H2243" s="225" t="s">
        <v>1</v>
      </c>
      <c r="I2243" s="227"/>
      <c r="J2243" s="223"/>
      <c r="K2243" s="223"/>
      <c r="L2243" s="228"/>
      <c r="M2243" s="229"/>
      <c r="N2243" s="230"/>
      <c r="O2243" s="230"/>
      <c r="P2243" s="230"/>
      <c r="Q2243" s="230"/>
      <c r="R2243" s="230"/>
      <c r="S2243" s="230"/>
      <c r="T2243" s="231"/>
      <c r="AT2243" s="232" t="s">
        <v>211</v>
      </c>
      <c r="AU2243" s="232" t="s">
        <v>82</v>
      </c>
      <c r="AV2243" s="13" t="s">
        <v>82</v>
      </c>
      <c r="AW2243" s="13" t="s">
        <v>31</v>
      </c>
      <c r="AX2243" s="13" t="s">
        <v>75</v>
      </c>
      <c r="AY2243" s="232" t="s">
        <v>203</v>
      </c>
    </row>
    <row r="2244" spans="1:65" s="14" customFormat="1" ht="11.25">
      <c r="B2244" s="233"/>
      <c r="C2244" s="234"/>
      <c r="D2244" s="224" t="s">
        <v>211</v>
      </c>
      <c r="E2244" s="235" t="s">
        <v>1</v>
      </c>
      <c r="F2244" s="236" t="s">
        <v>82</v>
      </c>
      <c r="G2244" s="234"/>
      <c r="H2244" s="237">
        <v>1</v>
      </c>
      <c r="I2244" s="238"/>
      <c r="J2244" s="234"/>
      <c r="K2244" s="234"/>
      <c r="L2244" s="239"/>
      <c r="M2244" s="240"/>
      <c r="N2244" s="241"/>
      <c r="O2244" s="241"/>
      <c r="P2244" s="241"/>
      <c r="Q2244" s="241"/>
      <c r="R2244" s="241"/>
      <c r="S2244" s="241"/>
      <c r="T2244" s="242"/>
      <c r="AT2244" s="243" t="s">
        <v>211</v>
      </c>
      <c r="AU2244" s="243" t="s">
        <v>82</v>
      </c>
      <c r="AV2244" s="14" t="s">
        <v>84</v>
      </c>
      <c r="AW2244" s="14" t="s">
        <v>31</v>
      </c>
      <c r="AX2244" s="14" t="s">
        <v>75</v>
      </c>
      <c r="AY2244" s="243" t="s">
        <v>203</v>
      </c>
    </row>
    <row r="2245" spans="1:65" s="15" customFormat="1" ht="11.25">
      <c r="B2245" s="261"/>
      <c r="C2245" s="262"/>
      <c r="D2245" s="224" t="s">
        <v>211</v>
      </c>
      <c r="E2245" s="263" t="s">
        <v>1</v>
      </c>
      <c r="F2245" s="264" t="s">
        <v>5614</v>
      </c>
      <c r="G2245" s="262"/>
      <c r="H2245" s="265">
        <v>1</v>
      </c>
      <c r="I2245" s="266"/>
      <c r="J2245" s="262"/>
      <c r="K2245" s="262"/>
      <c r="L2245" s="267"/>
      <c r="M2245" s="268"/>
      <c r="N2245" s="269"/>
      <c r="O2245" s="269"/>
      <c r="P2245" s="269"/>
      <c r="Q2245" s="269"/>
      <c r="R2245" s="269"/>
      <c r="S2245" s="269"/>
      <c r="T2245" s="270"/>
      <c r="AT2245" s="271" t="s">
        <v>211</v>
      </c>
      <c r="AU2245" s="271" t="s">
        <v>82</v>
      </c>
      <c r="AV2245" s="15" t="s">
        <v>209</v>
      </c>
      <c r="AW2245" s="15" t="s">
        <v>31</v>
      </c>
      <c r="AX2245" s="15" t="s">
        <v>82</v>
      </c>
      <c r="AY2245" s="271" t="s">
        <v>203</v>
      </c>
    </row>
    <row r="2246" spans="1:65" s="2" customFormat="1" ht="16.5" customHeight="1">
      <c r="A2246" s="35"/>
      <c r="B2246" s="36"/>
      <c r="C2246" s="209" t="s">
        <v>7568</v>
      </c>
      <c r="D2246" s="209" t="s">
        <v>205</v>
      </c>
      <c r="E2246" s="210" t="s">
        <v>7569</v>
      </c>
      <c r="F2246" s="211" t="s">
        <v>7495</v>
      </c>
      <c r="G2246" s="212" t="s">
        <v>828</v>
      </c>
      <c r="H2246" s="213">
        <v>3</v>
      </c>
      <c r="I2246" s="214"/>
      <c r="J2246" s="215">
        <f>ROUND(I2246*H2246,2)</f>
        <v>0</v>
      </c>
      <c r="K2246" s="211" t="s">
        <v>1</v>
      </c>
      <c r="L2246" s="40"/>
      <c r="M2246" s="216" t="s">
        <v>1</v>
      </c>
      <c r="N2246" s="217" t="s">
        <v>40</v>
      </c>
      <c r="O2246" s="72"/>
      <c r="P2246" s="218">
        <f>O2246*H2246</f>
        <v>0</v>
      </c>
      <c r="Q2246" s="218">
        <v>0</v>
      </c>
      <c r="R2246" s="218">
        <f>Q2246*H2246</f>
        <v>0</v>
      </c>
      <c r="S2246" s="218">
        <v>0</v>
      </c>
      <c r="T2246" s="219">
        <f>S2246*H2246</f>
        <v>0</v>
      </c>
      <c r="U2246" s="35"/>
      <c r="V2246" s="35"/>
      <c r="W2246" s="35"/>
      <c r="X2246" s="35"/>
      <c r="Y2246" s="35"/>
      <c r="Z2246" s="35"/>
      <c r="AA2246" s="35"/>
      <c r="AB2246" s="35"/>
      <c r="AC2246" s="35"/>
      <c r="AD2246" s="35"/>
      <c r="AE2246" s="35"/>
      <c r="AR2246" s="220" t="s">
        <v>209</v>
      </c>
      <c r="AT2246" s="220" t="s">
        <v>205</v>
      </c>
      <c r="AU2246" s="220" t="s">
        <v>82</v>
      </c>
      <c r="AY2246" s="18" t="s">
        <v>203</v>
      </c>
      <c r="BE2246" s="221">
        <f>IF(N2246="základní",J2246,0)</f>
        <v>0</v>
      </c>
      <c r="BF2246" s="221">
        <f>IF(N2246="snížená",J2246,0)</f>
        <v>0</v>
      </c>
      <c r="BG2246" s="221">
        <f>IF(N2246="zákl. přenesená",J2246,0)</f>
        <v>0</v>
      </c>
      <c r="BH2246" s="221">
        <f>IF(N2246="sníž. přenesená",J2246,0)</f>
        <v>0</v>
      </c>
      <c r="BI2246" s="221">
        <f>IF(N2246="nulová",J2246,0)</f>
        <v>0</v>
      </c>
      <c r="BJ2246" s="18" t="s">
        <v>82</v>
      </c>
      <c r="BK2246" s="221">
        <f>ROUND(I2246*H2246,2)</f>
        <v>0</v>
      </c>
      <c r="BL2246" s="18" t="s">
        <v>209</v>
      </c>
      <c r="BM2246" s="220" t="s">
        <v>7570</v>
      </c>
    </row>
    <row r="2247" spans="1:65" s="13" customFormat="1" ht="11.25">
      <c r="B2247" s="222"/>
      <c r="C2247" s="223"/>
      <c r="D2247" s="224" t="s">
        <v>211</v>
      </c>
      <c r="E2247" s="225" t="s">
        <v>1</v>
      </c>
      <c r="F2247" s="226" t="s">
        <v>6864</v>
      </c>
      <c r="G2247" s="223"/>
      <c r="H2247" s="225" t="s">
        <v>1</v>
      </c>
      <c r="I2247" s="227"/>
      <c r="J2247" s="223"/>
      <c r="K2247" s="223"/>
      <c r="L2247" s="228"/>
      <c r="M2247" s="229"/>
      <c r="N2247" s="230"/>
      <c r="O2247" s="230"/>
      <c r="P2247" s="230"/>
      <c r="Q2247" s="230"/>
      <c r="R2247" s="230"/>
      <c r="S2247" s="230"/>
      <c r="T2247" s="231"/>
      <c r="AT2247" s="232" t="s">
        <v>211</v>
      </c>
      <c r="AU2247" s="232" t="s">
        <v>82</v>
      </c>
      <c r="AV2247" s="13" t="s">
        <v>82</v>
      </c>
      <c r="AW2247" s="13" t="s">
        <v>31</v>
      </c>
      <c r="AX2247" s="13" t="s">
        <v>75</v>
      </c>
      <c r="AY2247" s="232" t="s">
        <v>203</v>
      </c>
    </row>
    <row r="2248" spans="1:65" s="14" customFormat="1" ht="11.25">
      <c r="B2248" s="233"/>
      <c r="C2248" s="234"/>
      <c r="D2248" s="224" t="s">
        <v>211</v>
      </c>
      <c r="E2248" s="235" t="s">
        <v>1</v>
      </c>
      <c r="F2248" s="236" t="s">
        <v>104</v>
      </c>
      <c r="G2248" s="234"/>
      <c r="H2248" s="237">
        <v>3</v>
      </c>
      <c r="I2248" s="238"/>
      <c r="J2248" s="234"/>
      <c r="K2248" s="234"/>
      <c r="L2248" s="239"/>
      <c r="M2248" s="240"/>
      <c r="N2248" s="241"/>
      <c r="O2248" s="241"/>
      <c r="P2248" s="241"/>
      <c r="Q2248" s="241"/>
      <c r="R2248" s="241"/>
      <c r="S2248" s="241"/>
      <c r="T2248" s="242"/>
      <c r="AT2248" s="243" t="s">
        <v>211</v>
      </c>
      <c r="AU2248" s="243" t="s">
        <v>82</v>
      </c>
      <c r="AV2248" s="14" t="s">
        <v>84</v>
      </c>
      <c r="AW2248" s="14" t="s">
        <v>31</v>
      </c>
      <c r="AX2248" s="14" t="s">
        <v>75</v>
      </c>
      <c r="AY2248" s="243" t="s">
        <v>203</v>
      </c>
    </row>
    <row r="2249" spans="1:65" s="15" customFormat="1" ht="11.25">
      <c r="B2249" s="261"/>
      <c r="C2249" s="262"/>
      <c r="D2249" s="224" t="s">
        <v>211</v>
      </c>
      <c r="E2249" s="263" t="s">
        <v>1</v>
      </c>
      <c r="F2249" s="264" t="s">
        <v>5614</v>
      </c>
      <c r="G2249" s="262"/>
      <c r="H2249" s="265">
        <v>3</v>
      </c>
      <c r="I2249" s="266"/>
      <c r="J2249" s="262"/>
      <c r="K2249" s="262"/>
      <c r="L2249" s="267"/>
      <c r="M2249" s="268"/>
      <c r="N2249" s="269"/>
      <c r="O2249" s="269"/>
      <c r="P2249" s="269"/>
      <c r="Q2249" s="269"/>
      <c r="R2249" s="269"/>
      <c r="S2249" s="269"/>
      <c r="T2249" s="270"/>
      <c r="AT2249" s="271" t="s">
        <v>211</v>
      </c>
      <c r="AU2249" s="271" t="s">
        <v>82</v>
      </c>
      <c r="AV2249" s="15" t="s">
        <v>209</v>
      </c>
      <c r="AW2249" s="15" t="s">
        <v>31</v>
      </c>
      <c r="AX2249" s="15" t="s">
        <v>82</v>
      </c>
      <c r="AY2249" s="271" t="s">
        <v>203</v>
      </c>
    </row>
    <row r="2250" spans="1:65" s="2" customFormat="1" ht="33" customHeight="1">
      <c r="A2250" s="35"/>
      <c r="B2250" s="36"/>
      <c r="C2250" s="209" t="s">
        <v>7029</v>
      </c>
      <c r="D2250" s="209" t="s">
        <v>205</v>
      </c>
      <c r="E2250" s="210" t="s">
        <v>7571</v>
      </c>
      <c r="F2250" s="211" t="s">
        <v>6810</v>
      </c>
      <c r="G2250" s="212" t="s">
        <v>828</v>
      </c>
      <c r="H2250" s="213">
        <v>5</v>
      </c>
      <c r="I2250" s="214"/>
      <c r="J2250" s="215">
        <f>ROUND(I2250*H2250,2)</f>
        <v>0</v>
      </c>
      <c r="K2250" s="211" t="s">
        <v>1</v>
      </c>
      <c r="L2250" s="40"/>
      <c r="M2250" s="216" t="s">
        <v>1</v>
      </c>
      <c r="N2250" s="217" t="s">
        <v>40</v>
      </c>
      <c r="O2250" s="72"/>
      <c r="P2250" s="218">
        <f>O2250*H2250</f>
        <v>0</v>
      </c>
      <c r="Q2250" s="218">
        <v>0</v>
      </c>
      <c r="R2250" s="218">
        <f>Q2250*H2250</f>
        <v>0</v>
      </c>
      <c r="S2250" s="218">
        <v>0</v>
      </c>
      <c r="T2250" s="219">
        <f>S2250*H2250</f>
        <v>0</v>
      </c>
      <c r="U2250" s="35"/>
      <c r="V2250" s="35"/>
      <c r="W2250" s="35"/>
      <c r="X2250" s="35"/>
      <c r="Y2250" s="35"/>
      <c r="Z2250" s="35"/>
      <c r="AA2250" s="35"/>
      <c r="AB2250" s="35"/>
      <c r="AC2250" s="35"/>
      <c r="AD2250" s="35"/>
      <c r="AE2250" s="35"/>
      <c r="AR2250" s="220" t="s">
        <v>209</v>
      </c>
      <c r="AT2250" s="220" t="s">
        <v>205</v>
      </c>
      <c r="AU2250" s="220" t="s">
        <v>82</v>
      </c>
      <c r="AY2250" s="18" t="s">
        <v>203</v>
      </c>
      <c r="BE2250" s="221">
        <f>IF(N2250="základní",J2250,0)</f>
        <v>0</v>
      </c>
      <c r="BF2250" s="221">
        <f>IF(N2250="snížená",J2250,0)</f>
        <v>0</v>
      </c>
      <c r="BG2250" s="221">
        <f>IF(N2250="zákl. přenesená",J2250,0)</f>
        <v>0</v>
      </c>
      <c r="BH2250" s="221">
        <f>IF(N2250="sníž. přenesená",J2250,0)</f>
        <v>0</v>
      </c>
      <c r="BI2250" s="221">
        <f>IF(N2250="nulová",J2250,0)</f>
        <v>0</v>
      </c>
      <c r="BJ2250" s="18" t="s">
        <v>82</v>
      </c>
      <c r="BK2250" s="221">
        <f>ROUND(I2250*H2250,2)</f>
        <v>0</v>
      </c>
      <c r="BL2250" s="18" t="s">
        <v>209</v>
      </c>
      <c r="BM2250" s="220" t="s">
        <v>7572</v>
      </c>
    </row>
    <row r="2251" spans="1:65" s="13" customFormat="1" ht="11.25">
      <c r="B2251" s="222"/>
      <c r="C2251" s="223"/>
      <c r="D2251" s="224" t="s">
        <v>211</v>
      </c>
      <c r="E2251" s="225" t="s">
        <v>1</v>
      </c>
      <c r="F2251" s="226" t="s">
        <v>7535</v>
      </c>
      <c r="G2251" s="223"/>
      <c r="H2251" s="225" t="s">
        <v>1</v>
      </c>
      <c r="I2251" s="227"/>
      <c r="J2251" s="223"/>
      <c r="K2251" s="223"/>
      <c r="L2251" s="228"/>
      <c r="M2251" s="229"/>
      <c r="N2251" s="230"/>
      <c r="O2251" s="230"/>
      <c r="P2251" s="230"/>
      <c r="Q2251" s="230"/>
      <c r="R2251" s="230"/>
      <c r="S2251" s="230"/>
      <c r="T2251" s="231"/>
      <c r="AT2251" s="232" t="s">
        <v>211</v>
      </c>
      <c r="AU2251" s="232" t="s">
        <v>82</v>
      </c>
      <c r="AV2251" s="13" t="s">
        <v>82</v>
      </c>
      <c r="AW2251" s="13" t="s">
        <v>31</v>
      </c>
      <c r="AX2251" s="13" t="s">
        <v>75</v>
      </c>
      <c r="AY2251" s="232" t="s">
        <v>203</v>
      </c>
    </row>
    <row r="2252" spans="1:65" s="14" customFormat="1" ht="11.25">
      <c r="B2252" s="233"/>
      <c r="C2252" s="234"/>
      <c r="D2252" s="224" t="s">
        <v>211</v>
      </c>
      <c r="E2252" s="235" t="s">
        <v>1</v>
      </c>
      <c r="F2252" s="236" t="s">
        <v>237</v>
      </c>
      <c r="G2252" s="234"/>
      <c r="H2252" s="237">
        <v>5</v>
      </c>
      <c r="I2252" s="238"/>
      <c r="J2252" s="234"/>
      <c r="K2252" s="234"/>
      <c r="L2252" s="239"/>
      <c r="M2252" s="240"/>
      <c r="N2252" s="241"/>
      <c r="O2252" s="241"/>
      <c r="P2252" s="241"/>
      <c r="Q2252" s="241"/>
      <c r="R2252" s="241"/>
      <c r="S2252" s="241"/>
      <c r="T2252" s="242"/>
      <c r="AT2252" s="243" t="s">
        <v>211</v>
      </c>
      <c r="AU2252" s="243" t="s">
        <v>82</v>
      </c>
      <c r="AV2252" s="14" t="s">
        <v>84</v>
      </c>
      <c r="AW2252" s="14" t="s">
        <v>31</v>
      </c>
      <c r="AX2252" s="14" t="s">
        <v>75</v>
      </c>
      <c r="AY2252" s="243" t="s">
        <v>203</v>
      </c>
    </row>
    <row r="2253" spans="1:65" s="15" customFormat="1" ht="11.25">
      <c r="B2253" s="261"/>
      <c r="C2253" s="262"/>
      <c r="D2253" s="224" t="s">
        <v>211</v>
      </c>
      <c r="E2253" s="263" t="s">
        <v>1</v>
      </c>
      <c r="F2253" s="264" t="s">
        <v>5614</v>
      </c>
      <c r="G2253" s="262"/>
      <c r="H2253" s="265">
        <v>5</v>
      </c>
      <c r="I2253" s="266"/>
      <c r="J2253" s="262"/>
      <c r="K2253" s="262"/>
      <c r="L2253" s="267"/>
      <c r="M2253" s="268"/>
      <c r="N2253" s="269"/>
      <c r="O2253" s="269"/>
      <c r="P2253" s="269"/>
      <c r="Q2253" s="269"/>
      <c r="R2253" s="269"/>
      <c r="S2253" s="269"/>
      <c r="T2253" s="270"/>
      <c r="AT2253" s="271" t="s">
        <v>211</v>
      </c>
      <c r="AU2253" s="271" t="s">
        <v>82</v>
      </c>
      <c r="AV2253" s="15" t="s">
        <v>209</v>
      </c>
      <c r="AW2253" s="15" t="s">
        <v>31</v>
      </c>
      <c r="AX2253" s="15" t="s">
        <v>82</v>
      </c>
      <c r="AY2253" s="271" t="s">
        <v>203</v>
      </c>
    </row>
    <row r="2254" spans="1:65" s="2" customFormat="1" ht="33" customHeight="1">
      <c r="A2254" s="35"/>
      <c r="B2254" s="36"/>
      <c r="C2254" s="209" t="s">
        <v>7573</v>
      </c>
      <c r="D2254" s="209" t="s">
        <v>205</v>
      </c>
      <c r="E2254" s="210" t="s">
        <v>7574</v>
      </c>
      <c r="F2254" s="211" t="s">
        <v>6816</v>
      </c>
      <c r="G2254" s="212" t="s">
        <v>828</v>
      </c>
      <c r="H2254" s="213">
        <v>1.5</v>
      </c>
      <c r="I2254" s="214"/>
      <c r="J2254" s="215">
        <f>ROUND(I2254*H2254,2)</f>
        <v>0</v>
      </c>
      <c r="K2254" s="211" t="s">
        <v>1</v>
      </c>
      <c r="L2254" s="40"/>
      <c r="M2254" s="216" t="s">
        <v>1</v>
      </c>
      <c r="N2254" s="217" t="s">
        <v>40</v>
      </c>
      <c r="O2254" s="72"/>
      <c r="P2254" s="218">
        <f>O2254*H2254</f>
        <v>0</v>
      </c>
      <c r="Q2254" s="218">
        <v>0</v>
      </c>
      <c r="R2254" s="218">
        <f>Q2254*H2254</f>
        <v>0</v>
      </c>
      <c r="S2254" s="218">
        <v>0</v>
      </c>
      <c r="T2254" s="219">
        <f>S2254*H2254</f>
        <v>0</v>
      </c>
      <c r="U2254" s="35"/>
      <c r="V2254" s="35"/>
      <c r="W2254" s="35"/>
      <c r="X2254" s="35"/>
      <c r="Y2254" s="35"/>
      <c r="Z2254" s="35"/>
      <c r="AA2254" s="35"/>
      <c r="AB2254" s="35"/>
      <c r="AC2254" s="35"/>
      <c r="AD2254" s="35"/>
      <c r="AE2254" s="35"/>
      <c r="AR2254" s="220" t="s">
        <v>209</v>
      </c>
      <c r="AT2254" s="220" t="s">
        <v>205</v>
      </c>
      <c r="AU2254" s="220" t="s">
        <v>82</v>
      </c>
      <c r="AY2254" s="18" t="s">
        <v>203</v>
      </c>
      <c r="BE2254" s="221">
        <f>IF(N2254="základní",J2254,0)</f>
        <v>0</v>
      </c>
      <c r="BF2254" s="221">
        <f>IF(N2254="snížená",J2254,0)</f>
        <v>0</v>
      </c>
      <c r="BG2254" s="221">
        <f>IF(N2254="zákl. přenesená",J2254,0)</f>
        <v>0</v>
      </c>
      <c r="BH2254" s="221">
        <f>IF(N2254="sníž. přenesená",J2254,0)</f>
        <v>0</v>
      </c>
      <c r="BI2254" s="221">
        <f>IF(N2254="nulová",J2254,0)</f>
        <v>0</v>
      </c>
      <c r="BJ2254" s="18" t="s">
        <v>82</v>
      </c>
      <c r="BK2254" s="221">
        <f>ROUND(I2254*H2254,2)</f>
        <v>0</v>
      </c>
      <c r="BL2254" s="18" t="s">
        <v>209</v>
      </c>
      <c r="BM2254" s="220" t="s">
        <v>7575</v>
      </c>
    </row>
    <row r="2255" spans="1:65" s="13" customFormat="1" ht="11.25">
      <c r="B2255" s="222"/>
      <c r="C2255" s="223"/>
      <c r="D2255" s="224" t="s">
        <v>211</v>
      </c>
      <c r="E2255" s="225" t="s">
        <v>1</v>
      </c>
      <c r="F2255" s="226" t="s">
        <v>7535</v>
      </c>
      <c r="G2255" s="223"/>
      <c r="H2255" s="225" t="s">
        <v>1</v>
      </c>
      <c r="I2255" s="227"/>
      <c r="J2255" s="223"/>
      <c r="K2255" s="223"/>
      <c r="L2255" s="228"/>
      <c r="M2255" s="229"/>
      <c r="N2255" s="230"/>
      <c r="O2255" s="230"/>
      <c r="P2255" s="230"/>
      <c r="Q2255" s="230"/>
      <c r="R2255" s="230"/>
      <c r="S2255" s="230"/>
      <c r="T2255" s="231"/>
      <c r="AT2255" s="232" t="s">
        <v>211</v>
      </c>
      <c r="AU2255" s="232" t="s">
        <v>82</v>
      </c>
      <c r="AV2255" s="13" t="s">
        <v>82</v>
      </c>
      <c r="AW2255" s="13" t="s">
        <v>31</v>
      </c>
      <c r="AX2255" s="13" t="s">
        <v>75</v>
      </c>
      <c r="AY2255" s="232" t="s">
        <v>203</v>
      </c>
    </row>
    <row r="2256" spans="1:65" s="14" customFormat="1" ht="11.25">
      <c r="B2256" s="233"/>
      <c r="C2256" s="234"/>
      <c r="D2256" s="224" t="s">
        <v>211</v>
      </c>
      <c r="E2256" s="235" t="s">
        <v>1</v>
      </c>
      <c r="F2256" s="236" t="s">
        <v>2259</v>
      </c>
      <c r="G2256" s="234"/>
      <c r="H2256" s="237">
        <v>1.5</v>
      </c>
      <c r="I2256" s="238"/>
      <c r="J2256" s="234"/>
      <c r="K2256" s="234"/>
      <c r="L2256" s="239"/>
      <c r="M2256" s="240"/>
      <c r="N2256" s="241"/>
      <c r="O2256" s="241"/>
      <c r="P2256" s="241"/>
      <c r="Q2256" s="241"/>
      <c r="R2256" s="241"/>
      <c r="S2256" s="241"/>
      <c r="T2256" s="242"/>
      <c r="AT2256" s="243" t="s">
        <v>211</v>
      </c>
      <c r="AU2256" s="243" t="s">
        <v>82</v>
      </c>
      <c r="AV2256" s="14" t="s">
        <v>84</v>
      </c>
      <c r="AW2256" s="14" t="s">
        <v>31</v>
      </c>
      <c r="AX2256" s="14" t="s">
        <v>75</v>
      </c>
      <c r="AY2256" s="243" t="s">
        <v>203</v>
      </c>
    </row>
    <row r="2257" spans="1:65" s="15" customFormat="1" ht="11.25">
      <c r="B2257" s="261"/>
      <c r="C2257" s="262"/>
      <c r="D2257" s="224" t="s">
        <v>211</v>
      </c>
      <c r="E2257" s="263" t="s">
        <v>1</v>
      </c>
      <c r="F2257" s="264" t="s">
        <v>5614</v>
      </c>
      <c r="G2257" s="262"/>
      <c r="H2257" s="265">
        <v>1.5</v>
      </c>
      <c r="I2257" s="266"/>
      <c r="J2257" s="262"/>
      <c r="K2257" s="262"/>
      <c r="L2257" s="267"/>
      <c r="M2257" s="268"/>
      <c r="N2257" s="269"/>
      <c r="O2257" s="269"/>
      <c r="P2257" s="269"/>
      <c r="Q2257" s="269"/>
      <c r="R2257" s="269"/>
      <c r="S2257" s="269"/>
      <c r="T2257" s="270"/>
      <c r="AT2257" s="271" t="s">
        <v>211</v>
      </c>
      <c r="AU2257" s="271" t="s">
        <v>82</v>
      </c>
      <c r="AV2257" s="15" t="s">
        <v>209</v>
      </c>
      <c r="AW2257" s="15" t="s">
        <v>31</v>
      </c>
      <c r="AX2257" s="15" t="s">
        <v>82</v>
      </c>
      <c r="AY2257" s="271" t="s">
        <v>203</v>
      </c>
    </row>
    <row r="2258" spans="1:65" s="2" customFormat="1" ht="33" customHeight="1">
      <c r="A2258" s="35"/>
      <c r="B2258" s="36"/>
      <c r="C2258" s="209" t="s">
        <v>7031</v>
      </c>
      <c r="D2258" s="209" t="s">
        <v>205</v>
      </c>
      <c r="E2258" s="210" t="s">
        <v>7576</v>
      </c>
      <c r="F2258" s="211" t="s">
        <v>6823</v>
      </c>
      <c r="G2258" s="212" t="s">
        <v>240</v>
      </c>
      <c r="H2258" s="213">
        <v>29</v>
      </c>
      <c r="I2258" s="214"/>
      <c r="J2258" s="215">
        <f>ROUND(I2258*H2258,2)</f>
        <v>0</v>
      </c>
      <c r="K2258" s="211" t="s">
        <v>1</v>
      </c>
      <c r="L2258" s="40"/>
      <c r="M2258" s="216" t="s">
        <v>1</v>
      </c>
      <c r="N2258" s="217" t="s">
        <v>40</v>
      </c>
      <c r="O2258" s="72"/>
      <c r="P2258" s="218">
        <f>O2258*H2258</f>
        <v>0</v>
      </c>
      <c r="Q2258" s="218">
        <v>0</v>
      </c>
      <c r="R2258" s="218">
        <f>Q2258*H2258</f>
        <v>0</v>
      </c>
      <c r="S2258" s="218">
        <v>0</v>
      </c>
      <c r="T2258" s="219">
        <f>S2258*H2258</f>
        <v>0</v>
      </c>
      <c r="U2258" s="35"/>
      <c r="V2258" s="35"/>
      <c r="W2258" s="35"/>
      <c r="X2258" s="35"/>
      <c r="Y2258" s="35"/>
      <c r="Z2258" s="35"/>
      <c r="AA2258" s="35"/>
      <c r="AB2258" s="35"/>
      <c r="AC2258" s="35"/>
      <c r="AD2258" s="35"/>
      <c r="AE2258" s="35"/>
      <c r="AR2258" s="220" t="s">
        <v>209</v>
      </c>
      <c r="AT2258" s="220" t="s">
        <v>205</v>
      </c>
      <c r="AU2258" s="220" t="s">
        <v>82</v>
      </c>
      <c r="AY2258" s="18" t="s">
        <v>203</v>
      </c>
      <c r="BE2258" s="221">
        <f>IF(N2258="základní",J2258,0)</f>
        <v>0</v>
      </c>
      <c r="BF2258" s="221">
        <f>IF(N2258="snížená",J2258,0)</f>
        <v>0</v>
      </c>
      <c r="BG2258" s="221">
        <f>IF(N2258="zákl. přenesená",J2258,0)</f>
        <v>0</v>
      </c>
      <c r="BH2258" s="221">
        <f>IF(N2258="sníž. přenesená",J2258,0)</f>
        <v>0</v>
      </c>
      <c r="BI2258" s="221">
        <f>IF(N2258="nulová",J2258,0)</f>
        <v>0</v>
      </c>
      <c r="BJ2258" s="18" t="s">
        <v>82</v>
      </c>
      <c r="BK2258" s="221">
        <f>ROUND(I2258*H2258,2)</f>
        <v>0</v>
      </c>
      <c r="BL2258" s="18" t="s">
        <v>209</v>
      </c>
      <c r="BM2258" s="220" t="s">
        <v>7577</v>
      </c>
    </row>
    <row r="2259" spans="1:65" s="13" customFormat="1" ht="11.25">
      <c r="B2259" s="222"/>
      <c r="C2259" s="223"/>
      <c r="D2259" s="224" t="s">
        <v>211</v>
      </c>
      <c r="E2259" s="225" t="s">
        <v>1</v>
      </c>
      <c r="F2259" s="226" t="s">
        <v>7578</v>
      </c>
      <c r="G2259" s="223"/>
      <c r="H2259" s="225" t="s">
        <v>1</v>
      </c>
      <c r="I2259" s="227"/>
      <c r="J2259" s="223"/>
      <c r="K2259" s="223"/>
      <c r="L2259" s="228"/>
      <c r="M2259" s="229"/>
      <c r="N2259" s="230"/>
      <c r="O2259" s="230"/>
      <c r="P2259" s="230"/>
      <c r="Q2259" s="230"/>
      <c r="R2259" s="230"/>
      <c r="S2259" s="230"/>
      <c r="T2259" s="231"/>
      <c r="AT2259" s="232" t="s">
        <v>211</v>
      </c>
      <c r="AU2259" s="232" t="s">
        <v>82</v>
      </c>
      <c r="AV2259" s="13" t="s">
        <v>82</v>
      </c>
      <c r="AW2259" s="13" t="s">
        <v>31</v>
      </c>
      <c r="AX2259" s="13" t="s">
        <v>75</v>
      </c>
      <c r="AY2259" s="232" t="s">
        <v>203</v>
      </c>
    </row>
    <row r="2260" spans="1:65" s="14" customFormat="1" ht="11.25">
      <c r="B2260" s="233"/>
      <c r="C2260" s="234"/>
      <c r="D2260" s="224" t="s">
        <v>211</v>
      </c>
      <c r="E2260" s="235" t="s">
        <v>1</v>
      </c>
      <c r="F2260" s="236" t="s">
        <v>1337</v>
      </c>
      <c r="G2260" s="234"/>
      <c r="H2260" s="237">
        <v>29</v>
      </c>
      <c r="I2260" s="238"/>
      <c r="J2260" s="234"/>
      <c r="K2260" s="234"/>
      <c r="L2260" s="239"/>
      <c r="M2260" s="240"/>
      <c r="N2260" s="241"/>
      <c r="O2260" s="241"/>
      <c r="P2260" s="241"/>
      <c r="Q2260" s="241"/>
      <c r="R2260" s="241"/>
      <c r="S2260" s="241"/>
      <c r="T2260" s="242"/>
      <c r="AT2260" s="243" t="s">
        <v>211</v>
      </c>
      <c r="AU2260" s="243" t="s">
        <v>82</v>
      </c>
      <c r="AV2260" s="14" t="s">
        <v>84</v>
      </c>
      <c r="AW2260" s="14" t="s">
        <v>31</v>
      </c>
      <c r="AX2260" s="14" t="s">
        <v>75</v>
      </c>
      <c r="AY2260" s="243" t="s">
        <v>203</v>
      </c>
    </row>
    <row r="2261" spans="1:65" s="15" customFormat="1" ht="11.25">
      <c r="B2261" s="261"/>
      <c r="C2261" s="262"/>
      <c r="D2261" s="224" t="s">
        <v>211</v>
      </c>
      <c r="E2261" s="263" t="s">
        <v>1</v>
      </c>
      <c r="F2261" s="264" t="s">
        <v>5614</v>
      </c>
      <c r="G2261" s="262"/>
      <c r="H2261" s="265">
        <v>29</v>
      </c>
      <c r="I2261" s="266"/>
      <c r="J2261" s="262"/>
      <c r="K2261" s="262"/>
      <c r="L2261" s="267"/>
      <c r="M2261" s="268"/>
      <c r="N2261" s="269"/>
      <c r="O2261" s="269"/>
      <c r="P2261" s="269"/>
      <c r="Q2261" s="269"/>
      <c r="R2261" s="269"/>
      <c r="S2261" s="269"/>
      <c r="T2261" s="270"/>
      <c r="AT2261" s="271" t="s">
        <v>211</v>
      </c>
      <c r="AU2261" s="271" t="s">
        <v>82</v>
      </c>
      <c r="AV2261" s="15" t="s">
        <v>209</v>
      </c>
      <c r="AW2261" s="15" t="s">
        <v>31</v>
      </c>
      <c r="AX2261" s="15" t="s">
        <v>82</v>
      </c>
      <c r="AY2261" s="271" t="s">
        <v>203</v>
      </c>
    </row>
    <row r="2262" spans="1:65" s="2" customFormat="1" ht="33" customHeight="1">
      <c r="A2262" s="35"/>
      <c r="B2262" s="36"/>
      <c r="C2262" s="209" t="s">
        <v>7579</v>
      </c>
      <c r="D2262" s="209" t="s">
        <v>205</v>
      </c>
      <c r="E2262" s="210" t="s">
        <v>7580</v>
      </c>
      <c r="F2262" s="211" t="s">
        <v>6826</v>
      </c>
      <c r="G2262" s="212" t="s">
        <v>240</v>
      </c>
      <c r="H2262" s="213">
        <v>9</v>
      </c>
      <c r="I2262" s="214"/>
      <c r="J2262" s="215">
        <f>ROUND(I2262*H2262,2)</f>
        <v>0</v>
      </c>
      <c r="K2262" s="211" t="s">
        <v>1</v>
      </c>
      <c r="L2262" s="40"/>
      <c r="M2262" s="216" t="s">
        <v>1</v>
      </c>
      <c r="N2262" s="217" t="s">
        <v>40</v>
      </c>
      <c r="O2262" s="72"/>
      <c r="P2262" s="218">
        <f>O2262*H2262</f>
        <v>0</v>
      </c>
      <c r="Q2262" s="218">
        <v>0</v>
      </c>
      <c r="R2262" s="218">
        <f>Q2262*H2262</f>
        <v>0</v>
      </c>
      <c r="S2262" s="218">
        <v>0</v>
      </c>
      <c r="T2262" s="219">
        <f>S2262*H2262</f>
        <v>0</v>
      </c>
      <c r="U2262" s="35"/>
      <c r="V2262" s="35"/>
      <c r="W2262" s="35"/>
      <c r="X2262" s="35"/>
      <c r="Y2262" s="35"/>
      <c r="Z2262" s="35"/>
      <c r="AA2262" s="35"/>
      <c r="AB2262" s="35"/>
      <c r="AC2262" s="35"/>
      <c r="AD2262" s="35"/>
      <c r="AE2262" s="35"/>
      <c r="AR2262" s="220" t="s">
        <v>209</v>
      </c>
      <c r="AT2262" s="220" t="s">
        <v>205</v>
      </c>
      <c r="AU2262" s="220" t="s">
        <v>82</v>
      </c>
      <c r="AY2262" s="18" t="s">
        <v>203</v>
      </c>
      <c r="BE2262" s="221">
        <f>IF(N2262="základní",J2262,0)</f>
        <v>0</v>
      </c>
      <c r="BF2262" s="221">
        <f>IF(N2262="snížená",J2262,0)</f>
        <v>0</v>
      </c>
      <c r="BG2262" s="221">
        <f>IF(N2262="zákl. přenesená",J2262,0)</f>
        <v>0</v>
      </c>
      <c r="BH2262" s="221">
        <f>IF(N2262="sníž. přenesená",J2262,0)</f>
        <v>0</v>
      </c>
      <c r="BI2262" s="221">
        <f>IF(N2262="nulová",J2262,0)</f>
        <v>0</v>
      </c>
      <c r="BJ2262" s="18" t="s">
        <v>82</v>
      </c>
      <c r="BK2262" s="221">
        <f>ROUND(I2262*H2262,2)</f>
        <v>0</v>
      </c>
      <c r="BL2262" s="18" t="s">
        <v>209</v>
      </c>
      <c r="BM2262" s="220" t="s">
        <v>7581</v>
      </c>
    </row>
    <row r="2263" spans="1:65" s="13" customFormat="1" ht="22.5">
      <c r="B2263" s="222"/>
      <c r="C2263" s="223"/>
      <c r="D2263" s="224" t="s">
        <v>211</v>
      </c>
      <c r="E2263" s="225" t="s">
        <v>1</v>
      </c>
      <c r="F2263" s="226" t="s">
        <v>7540</v>
      </c>
      <c r="G2263" s="223"/>
      <c r="H2263" s="225" t="s">
        <v>1</v>
      </c>
      <c r="I2263" s="227"/>
      <c r="J2263" s="223"/>
      <c r="K2263" s="223"/>
      <c r="L2263" s="228"/>
      <c r="M2263" s="229"/>
      <c r="N2263" s="230"/>
      <c r="O2263" s="230"/>
      <c r="P2263" s="230"/>
      <c r="Q2263" s="230"/>
      <c r="R2263" s="230"/>
      <c r="S2263" s="230"/>
      <c r="T2263" s="231"/>
      <c r="AT2263" s="232" t="s">
        <v>211</v>
      </c>
      <c r="AU2263" s="232" t="s">
        <v>82</v>
      </c>
      <c r="AV2263" s="13" t="s">
        <v>82</v>
      </c>
      <c r="AW2263" s="13" t="s">
        <v>31</v>
      </c>
      <c r="AX2263" s="13" t="s">
        <v>75</v>
      </c>
      <c r="AY2263" s="232" t="s">
        <v>203</v>
      </c>
    </row>
    <row r="2264" spans="1:65" s="14" customFormat="1" ht="11.25">
      <c r="B2264" s="233"/>
      <c r="C2264" s="234"/>
      <c r="D2264" s="224" t="s">
        <v>211</v>
      </c>
      <c r="E2264" s="235" t="s">
        <v>1</v>
      </c>
      <c r="F2264" s="236" t="s">
        <v>368</v>
      </c>
      <c r="G2264" s="234"/>
      <c r="H2264" s="237">
        <v>9</v>
      </c>
      <c r="I2264" s="238"/>
      <c r="J2264" s="234"/>
      <c r="K2264" s="234"/>
      <c r="L2264" s="239"/>
      <c r="M2264" s="240"/>
      <c r="N2264" s="241"/>
      <c r="O2264" s="241"/>
      <c r="P2264" s="241"/>
      <c r="Q2264" s="241"/>
      <c r="R2264" s="241"/>
      <c r="S2264" s="241"/>
      <c r="T2264" s="242"/>
      <c r="AT2264" s="243" t="s">
        <v>211</v>
      </c>
      <c r="AU2264" s="243" t="s">
        <v>82</v>
      </c>
      <c r="AV2264" s="14" t="s">
        <v>84</v>
      </c>
      <c r="AW2264" s="14" t="s">
        <v>31</v>
      </c>
      <c r="AX2264" s="14" t="s">
        <v>75</v>
      </c>
      <c r="AY2264" s="243" t="s">
        <v>203</v>
      </c>
    </row>
    <row r="2265" spans="1:65" s="15" customFormat="1" ht="11.25">
      <c r="B2265" s="261"/>
      <c r="C2265" s="262"/>
      <c r="D2265" s="224" t="s">
        <v>211</v>
      </c>
      <c r="E2265" s="263" t="s">
        <v>1</v>
      </c>
      <c r="F2265" s="264" t="s">
        <v>5614</v>
      </c>
      <c r="G2265" s="262"/>
      <c r="H2265" s="265">
        <v>9</v>
      </c>
      <c r="I2265" s="266"/>
      <c r="J2265" s="262"/>
      <c r="K2265" s="262"/>
      <c r="L2265" s="267"/>
      <c r="M2265" s="268"/>
      <c r="N2265" s="269"/>
      <c r="O2265" s="269"/>
      <c r="P2265" s="269"/>
      <c r="Q2265" s="269"/>
      <c r="R2265" s="269"/>
      <c r="S2265" s="269"/>
      <c r="T2265" s="270"/>
      <c r="AT2265" s="271" t="s">
        <v>211</v>
      </c>
      <c r="AU2265" s="271" t="s">
        <v>82</v>
      </c>
      <c r="AV2265" s="15" t="s">
        <v>209</v>
      </c>
      <c r="AW2265" s="15" t="s">
        <v>31</v>
      </c>
      <c r="AX2265" s="15" t="s">
        <v>82</v>
      </c>
      <c r="AY2265" s="271" t="s">
        <v>203</v>
      </c>
    </row>
    <row r="2266" spans="1:65" s="2" customFormat="1" ht="21.75" customHeight="1">
      <c r="A2266" s="35"/>
      <c r="B2266" s="36"/>
      <c r="C2266" s="209" t="s">
        <v>7033</v>
      </c>
      <c r="D2266" s="209" t="s">
        <v>205</v>
      </c>
      <c r="E2266" s="210" t="s">
        <v>7582</v>
      </c>
      <c r="F2266" s="211" t="s">
        <v>6838</v>
      </c>
      <c r="G2266" s="212" t="s">
        <v>240</v>
      </c>
      <c r="H2266" s="213">
        <v>21</v>
      </c>
      <c r="I2266" s="214"/>
      <c r="J2266" s="215">
        <f>ROUND(I2266*H2266,2)</f>
        <v>0</v>
      </c>
      <c r="K2266" s="211" t="s">
        <v>1</v>
      </c>
      <c r="L2266" s="40"/>
      <c r="M2266" s="216" t="s">
        <v>1</v>
      </c>
      <c r="N2266" s="217" t="s">
        <v>40</v>
      </c>
      <c r="O2266" s="72"/>
      <c r="P2266" s="218">
        <f>O2266*H2266</f>
        <v>0</v>
      </c>
      <c r="Q2266" s="218">
        <v>0</v>
      </c>
      <c r="R2266" s="218">
        <f>Q2266*H2266</f>
        <v>0</v>
      </c>
      <c r="S2266" s="218">
        <v>0</v>
      </c>
      <c r="T2266" s="219">
        <f>S2266*H2266</f>
        <v>0</v>
      </c>
      <c r="U2266" s="35"/>
      <c r="V2266" s="35"/>
      <c r="W2266" s="35"/>
      <c r="X2266" s="35"/>
      <c r="Y2266" s="35"/>
      <c r="Z2266" s="35"/>
      <c r="AA2266" s="35"/>
      <c r="AB2266" s="35"/>
      <c r="AC2266" s="35"/>
      <c r="AD2266" s="35"/>
      <c r="AE2266" s="35"/>
      <c r="AR2266" s="220" t="s">
        <v>209</v>
      </c>
      <c r="AT2266" s="220" t="s">
        <v>205</v>
      </c>
      <c r="AU2266" s="220" t="s">
        <v>82</v>
      </c>
      <c r="AY2266" s="18" t="s">
        <v>203</v>
      </c>
      <c r="BE2266" s="221">
        <f>IF(N2266="základní",J2266,0)</f>
        <v>0</v>
      </c>
      <c r="BF2266" s="221">
        <f>IF(N2266="snížená",J2266,0)</f>
        <v>0</v>
      </c>
      <c r="BG2266" s="221">
        <f>IF(N2266="zákl. přenesená",J2266,0)</f>
        <v>0</v>
      </c>
      <c r="BH2266" s="221">
        <f>IF(N2266="sníž. přenesená",J2266,0)</f>
        <v>0</v>
      </c>
      <c r="BI2266" s="221">
        <f>IF(N2266="nulová",J2266,0)</f>
        <v>0</v>
      </c>
      <c r="BJ2266" s="18" t="s">
        <v>82</v>
      </c>
      <c r="BK2266" s="221">
        <f>ROUND(I2266*H2266,2)</f>
        <v>0</v>
      </c>
      <c r="BL2266" s="18" t="s">
        <v>209</v>
      </c>
      <c r="BM2266" s="220" t="s">
        <v>7583</v>
      </c>
    </row>
    <row r="2267" spans="1:65" s="13" customFormat="1" ht="11.25">
      <c r="B2267" s="222"/>
      <c r="C2267" s="223"/>
      <c r="D2267" s="224" t="s">
        <v>211</v>
      </c>
      <c r="E2267" s="225" t="s">
        <v>1</v>
      </c>
      <c r="F2267" s="226" t="s">
        <v>7584</v>
      </c>
      <c r="G2267" s="223"/>
      <c r="H2267" s="225" t="s">
        <v>1</v>
      </c>
      <c r="I2267" s="227"/>
      <c r="J2267" s="223"/>
      <c r="K2267" s="223"/>
      <c r="L2267" s="228"/>
      <c r="M2267" s="229"/>
      <c r="N2267" s="230"/>
      <c r="O2267" s="230"/>
      <c r="P2267" s="230"/>
      <c r="Q2267" s="230"/>
      <c r="R2267" s="230"/>
      <c r="S2267" s="230"/>
      <c r="T2267" s="231"/>
      <c r="AT2267" s="232" t="s">
        <v>211</v>
      </c>
      <c r="AU2267" s="232" t="s">
        <v>82</v>
      </c>
      <c r="AV2267" s="13" t="s">
        <v>82</v>
      </c>
      <c r="AW2267" s="13" t="s">
        <v>31</v>
      </c>
      <c r="AX2267" s="13" t="s">
        <v>75</v>
      </c>
      <c r="AY2267" s="232" t="s">
        <v>203</v>
      </c>
    </row>
    <row r="2268" spans="1:65" s="14" customFormat="1" ht="11.25">
      <c r="B2268" s="233"/>
      <c r="C2268" s="234"/>
      <c r="D2268" s="224" t="s">
        <v>211</v>
      </c>
      <c r="E2268" s="235" t="s">
        <v>1</v>
      </c>
      <c r="F2268" s="236" t="s">
        <v>7</v>
      </c>
      <c r="G2268" s="234"/>
      <c r="H2268" s="237">
        <v>21</v>
      </c>
      <c r="I2268" s="238"/>
      <c r="J2268" s="234"/>
      <c r="K2268" s="234"/>
      <c r="L2268" s="239"/>
      <c r="M2268" s="240"/>
      <c r="N2268" s="241"/>
      <c r="O2268" s="241"/>
      <c r="P2268" s="241"/>
      <c r="Q2268" s="241"/>
      <c r="R2268" s="241"/>
      <c r="S2268" s="241"/>
      <c r="T2268" s="242"/>
      <c r="AT2268" s="243" t="s">
        <v>211</v>
      </c>
      <c r="AU2268" s="243" t="s">
        <v>82</v>
      </c>
      <c r="AV2268" s="14" t="s">
        <v>84</v>
      </c>
      <c r="AW2268" s="14" t="s">
        <v>31</v>
      </c>
      <c r="AX2268" s="14" t="s">
        <v>75</v>
      </c>
      <c r="AY2268" s="243" t="s">
        <v>203</v>
      </c>
    </row>
    <row r="2269" spans="1:65" s="15" customFormat="1" ht="11.25">
      <c r="B2269" s="261"/>
      <c r="C2269" s="262"/>
      <c r="D2269" s="224" t="s">
        <v>211</v>
      </c>
      <c r="E2269" s="263" t="s">
        <v>1</v>
      </c>
      <c r="F2269" s="264" t="s">
        <v>5614</v>
      </c>
      <c r="G2269" s="262"/>
      <c r="H2269" s="265">
        <v>21</v>
      </c>
      <c r="I2269" s="266"/>
      <c r="J2269" s="262"/>
      <c r="K2269" s="262"/>
      <c r="L2269" s="267"/>
      <c r="M2269" s="268"/>
      <c r="N2269" s="269"/>
      <c r="O2269" s="269"/>
      <c r="P2269" s="269"/>
      <c r="Q2269" s="269"/>
      <c r="R2269" s="269"/>
      <c r="S2269" s="269"/>
      <c r="T2269" s="270"/>
      <c r="AT2269" s="271" t="s">
        <v>211</v>
      </c>
      <c r="AU2269" s="271" t="s">
        <v>82</v>
      </c>
      <c r="AV2269" s="15" t="s">
        <v>209</v>
      </c>
      <c r="AW2269" s="15" t="s">
        <v>31</v>
      </c>
      <c r="AX2269" s="15" t="s">
        <v>82</v>
      </c>
      <c r="AY2269" s="271" t="s">
        <v>203</v>
      </c>
    </row>
    <row r="2270" spans="1:65" s="2" customFormat="1" ht="44.25" customHeight="1">
      <c r="A2270" s="35"/>
      <c r="B2270" s="36"/>
      <c r="C2270" s="209" t="s">
        <v>7585</v>
      </c>
      <c r="D2270" s="209" t="s">
        <v>205</v>
      </c>
      <c r="E2270" s="210" t="s">
        <v>7586</v>
      </c>
      <c r="F2270" s="211" t="s">
        <v>7587</v>
      </c>
      <c r="G2270" s="212" t="s">
        <v>6098</v>
      </c>
      <c r="H2270" s="213">
        <v>3</v>
      </c>
      <c r="I2270" s="214"/>
      <c r="J2270" s="215">
        <f>ROUND(I2270*H2270,2)</f>
        <v>0</v>
      </c>
      <c r="K2270" s="211" t="s">
        <v>1</v>
      </c>
      <c r="L2270" s="40"/>
      <c r="M2270" s="216" t="s">
        <v>1</v>
      </c>
      <c r="N2270" s="217" t="s">
        <v>40</v>
      </c>
      <c r="O2270" s="72"/>
      <c r="P2270" s="218">
        <f>O2270*H2270</f>
        <v>0</v>
      </c>
      <c r="Q2270" s="218">
        <v>0</v>
      </c>
      <c r="R2270" s="218">
        <f>Q2270*H2270</f>
        <v>0</v>
      </c>
      <c r="S2270" s="218">
        <v>0</v>
      </c>
      <c r="T2270" s="219">
        <f>S2270*H2270</f>
        <v>0</v>
      </c>
      <c r="U2270" s="35"/>
      <c r="V2270" s="35"/>
      <c r="W2270" s="35"/>
      <c r="X2270" s="35"/>
      <c r="Y2270" s="35"/>
      <c r="Z2270" s="35"/>
      <c r="AA2270" s="35"/>
      <c r="AB2270" s="35"/>
      <c r="AC2270" s="35"/>
      <c r="AD2270" s="35"/>
      <c r="AE2270" s="35"/>
      <c r="AR2270" s="220" t="s">
        <v>209</v>
      </c>
      <c r="AT2270" s="220" t="s">
        <v>205</v>
      </c>
      <c r="AU2270" s="220" t="s">
        <v>82</v>
      </c>
      <c r="AY2270" s="18" t="s">
        <v>203</v>
      </c>
      <c r="BE2270" s="221">
        <f>IF(N2270="základní",J2270,0)</f>
        <v>0</v>
      </c>
      <c r="BF2270" s="221">
        <f>IF(N2270="snížená",J2270,0)</f>
        <v>0</v>
      </c>
      <c r="BG2270" s="221">
        <f>IF(N2270="zákl. přenesená",J2270,0)</f>
        <v>0</v>
      </c>
      <c r="BH2270" s="221">
        <f>IF(N2270="sníž. přenesená",J2270,0)</f>
        <v>0</v>
      </c>
      <c r="BI2270" s="221">
        <f>IF(N2270="nulová",J2270,0)</f>
        <v>0</v>
      </c>
      <c r="BJ2270" s="18" t="s">
        <v>82</v>
      </c>
      <c r="BK2270" s="221">
        <f>ROUND(I2270*H2270,2)</f>
        <v>0</v>
      </c>
      <c r="BL2270" s="18" t="s">
        <v>209</v>
      </c>
      <c r="BM2270" s="220" t="s">
        <v>7588</v>
      </c>
    </row>
    <row r="2271" spans="1:65" s="2" customFormat="1" ht="16.5" customHeight="1">
      <c r="A2271" s="35"/>
      <c r="B2271" s="36"/>
      <c r="C2271" s="209" t="s">
        <v>7035</v>
      </c>
      <c r="D2271" s="209" t="s">
        <v>205</v>
      </c>
      <c r="E2271" s="210" t="s">
        <v>7589</v>
      </c>
      <c r="F2271" s="211" t="s">
        <v>6842</v>
      </c>
      <c r="G2271" s="212" t="s">
        <v>409</v>
      </c>
      <c r="H2271" s="213">
        <v>0.09</v>
      </c>
      <c r="I2271" s="214"/>
      <c r="J2271" s="215">
        <f>ROUND(I2271*H2271,2)</f>
        <v>0</v>
      </c>
      <c r="K2271" s="211" t="s">
        <v>1</v>
      </c>
      <c r="L2271" s="40"/>
      <c r="M2271" s="216" t="s">
        <v>1</v>
      </c>
      <c r="N2271" s="217" t="s">
        <v>40</v>
      </c>
      <c r="O2271" s="72"/>
      <c r="P2271" s="218">
        <f>O2271*H2271</f>
        <v>0</v>
      </c>
      <c r="Q2271" s="218">
        <v>0</v>
      </c>
      <c r="R2271" s="218">
        <f>Q2271*H2271</f>
        <v>0</v>
      </c>
      <c r="S2271" s="218">
        <v>0</v>
      </c>
      <c r="T2271" s="219">
        <f>S2271*H2271</f>
        <v>0</v>
      </c>
      <c r="U2271" s="35"/>
      <c r="V2271" s="35"/>
      <c r="W2271" s="35"/>
      <c r="X2271" s="35"/>
      <c r="Y2271" s="35"/>
      <c r="Z2271" s="35"/>
      <c r="AA2271" s="35"/>
      <c r="AB2271" s="35"/>
      <c r="AC2271" s="35"/>
      <c r="AD2271" s="35"/>
      <c r="AE2271" s="35"/>
      <c r="AR2271" s="220" t="s">
        <v>209</v>
      </c>
      <c r="AT2271" s="220" t="s">
        <v>205</v>
      </c>
      <c r="AU2271" s="220" t="s">
        <v>82</v>
      </c>
      <c r="AY2271" s="18" t="s">
        <v>203</v>
      </c>
      <c r="BE2271" s="221">
        <f>IF(N2271="základní",J2271,0)</f>
        <v>0</v>
      </c>
      <c r="BF2271" s="221">
        <f>IF(N2271="snížená",J2271,0)</f>
        <v>0</v>
      </c>
      <c r="BG2271" s="221">
        <f>IF(N2271="zákl. přenesená",J2271,0)</f>
        <v>0</v>
      </c>
      <c r="BH2271" s="221">
        <f>IF(N2271="sníž. přenesená",J2271,0)</f>
        <v>0</v>
      </c>
      <c r="BI2271" s="221">
        <f>IF(N2271="nulová",J2271,0)</f>
        <v>0</v>
      </c>
      <c r="BJ2271" s="18" t="s">
        <v>82</v>
      </c>
      <c r="BK2271" s="221">
        <f>ROUND(I2271*H2271,2)</f>
        <v>0</v>
      </c>
      <c r="BL2271" s="18" t="s">
        <v>209</v>
      </c>
      <c r="BM2271" s="220" t="s">
        <v>7590</v>
      </c>
    </row>
    <row r="2272" spans="1:65" s="12" customFormat="1" ht="25.9" customHeight="1">
      <c r="B2272" s="193"/>
      <c r="C2272" s="194"/>
      <c r="D2272" s="195" t="s">
        <v>74</v>
      </c>
      <c r="E2272" s="196" t="s">
        <v>7591</v>
      </c>
      <c r="F2272" s="196" t="s">
        <v>7592</v>
      </c>
      <c r="G2272" s="194"/>
      <c r="H2272" s="194"/>
      <c r="I2272" s="197"/>
      <c r="J2272" s="198">
        <f>BK2272</f>
        <v>0</v>
      </c>
      <c r="K2272" s="194"/>
      <c r="L2272" s="199"/>
      <c r="M2272" s="200"/>
      <c r="N2272" s="201"/>
      <c r="O2272" s="201"/>
      <c r="P2272" s="202">
        <f>SUM(P2273:P2324)</f>
        <v>0</v>
      </c>
      <c r="Q2272" s="201"/>
      <c r="R2272" s="202">
        <f>SUM(R2273:R2324)</f>
        <v>0</v>
      </c>
      <c r="S2272" s="201"/>
      <c r="T2272" s="203">
        <f>SUM(T2273:T2324)</f>
        <v>0</v>
      </c>
      <c r="AR2272" s="204" t="s">
        <v>82</v>
      </c>
      <c r="AT2272" s="205" t="s">
        <v>74</v>
      </c>
      <c r="AU2272" s="205" t="s">
        <v>75</v>
      </c>
      <c r="AY2272" s="204" t="s">
        <v>203</v>
      </c>
      <c r="BK2272" s="206">
        <f>SUM(BK2273:BK2324)</f>
        <v>0</v>
      </c>
    </row>
    <row r="2273" spans="1:65" s="2" customFormat="1" ht="33" customHeight="1">
      <c r="A2273" s="35"/>
      <c r="B2273" s="36"/>
      <c r="C2273" s="209" t="s">
        <v>7593</v>
      </c>
      <c r="D2273" s="209" t="s">
        <v>205</v>
      </c>
      <c r="E2273" s="210" t="s">
        <v>7594</v>
      </c>
      <c r="F2273" s="211" t="s">
        <v>7434</v>
      </c>
      <c r="G2273" s="212" t="s">
        <v>208</v>
      </c>
      <c r="H2273" s="213">
        <v>1</v>
      </c>
      <c r="I2273" s="214"/>
      <c r="J2273" s="215">
        <f>ROUND(I2273*H2273,2)</f>
        <v>0</v>
      </c>
      <c r="K2273" s="211" t="s">
        <v>1</v>
      </c>
      <c r="L2273" s="40"/>
      <c r="M2273" s="216" t="s">
        <v>1</v>
      </c>
      <c r="N2273" s="217" t="s">
        <v>40</v>
      </c>
      <c r="O2273" s="72"/>
      <c r="P2273" s="218">
        <f>O2273*H2273</f>
        <v>0</v>
      </c>
      <c r="Q2273" s="218">
        <v>0</v>
      </c>
      <c r="R2273" s="218">
        <f>Q2273*H2273</f>
        <v>0</v>
      </c>
      <c r="S2273" s="218">
        <v>0</v>
      </c>
      <c r="T2273" s="219">
        <f>S2273*H2273</f>
        <v>0</v>
      </c>
      <c r="U2273" s="35"/>
      <c r="V2273" s="35"/>
      <c r="W2273" s="35"/>
      <c r="X2273" s="35"/>
      <c r="Y2273" s="35"/>
      <c r="Z2273" s="35"/>
      <c r="AA2273" s="35"/>
      <c r="AB2273" s="35"/>
      <c r="AC2273" s="35"/>
      <c r="AD2273" s="35"/>
      <c r="AE2273" s="35"/>
      <c r="AR2273" s="220" t="s">
        <v>209</v>
      </c>
      <c r="AT2273" s="220" t="s">
        <v>205</v>
      </c>
      <c r="AU2273" s="220" t="s">
        <v>82</v>
      </c>
      <c r="AY2273" s="18" t="s">
        <v>203</v>
      </c>
      <c r="BE2273" s="221">
        <f>IF(N2273="základní",J2273,0)</f>
        <v>0</v>
      </c>
      <c r="BF2273" s="221">
        <f>IF(N2273="snížená",J2273,0)</f>
        <v>0</v>
      </c>
      <c r="BG2273" s="221">
        <f>IF(N2273="zákl. přenesená",J2273,0)</f>
        <v>0</v>
      </c>
      <c r="BH2273" s="221">
        <f>IF(N2273="sníž. přenesená",J2273,0)</f>
        <v>0</v>
      </c>
      <c r="BI2273" s="221">
        <f>IF(N2273="nulová",J2273,0)</f>
        <v>0</v>
      </c>
      <c r="BJ2273" s="18" t="s">
        <v>82</v>
      </c>
      <c r="BK2273" s="221">
        <f>ROUND(I2273*H2273,2)</f>
        <v>0</v>
      </c>
      <c r="BL2273" s="18" t="s">
        <v>209</v>
      </c>
      <c r="BM2273" s="220" t="s">
        <v>7595</v>
      </c>
    </row>
    <row r="2274" spans="1:65" s="13" customFormat="1" ht="33.75">
      <c r="B2274" s="222"/>
      <c r="C2274" s="223"/>
      <c r="D2274" s="224" t="s">
        <v>211</v>
      </c>
      <c r="E2274" s="225" t="s">
        <v>1</v>
      </c>
      <c r="F2274" s="226" t="s">
        <v>6664</v>
      </c>
      <c r="G2274" s="223"/>
      <c r="H2274" s="225" t="s">
        <v>1</v>
      </c>
      <c r="I2274" s="227"/>
      <c r="J2274" s="223"/>
      <c r="K2274" s="223"/>
      <c r="L2274" s="228"/>
      <c r="M2274" s="229"/>
      <c r="N2274" s="230"/>
      <c r="O2274" s="230"/>
      <c r="P2274" s="230"/>
      <c r="Q2274" s="230"/>
      <c r="R2274" s="230"/>
      <c r="S2274" s="230"/>
      <c r="T2274" s="231"/>
      <c r="AT2274" s="232" t="s">
        <v>211</v>
      </c>
      <c r="AU2274" s="232" t="s">
        <v>82</v>
      </c>
      <c r="AV2274" s="13" t="s">
        <v>82</v>
      </c>
      <c r="AW2274" s="13" t="s">
        <v>31</v>
      </c>
      <c r="AX2274" s="13" t="s">
        <v>75</v>
      </c>
      <c r="AY2274" s="232" t="s">
        <v>203</v>
      </c>
    </row>
    <row r="2275" spans="1:65" s="13" customFormat="1" ht="11.25">
      <c r="B2275" s="222"/>
      <c r="C2275" s="223"/>
      <c r="D2275" s="224" t="s">
        <v>211</v>
      </c>
      <c r="E2275" s="225" t="s">
        <v>1</v>
      </c>
      <c r="F2275" s="226" t="s">
        <v>7436</v>
      </c>
      <c r="G2275" s="223"/>
      <c r="H2275" s="225" t="s">
        <v>1</v>
      </c>
      <c r="I2275" s="227"/>
      <c r="J2275" s="223"/>
      <c r="K2275" s="223"/>
      <c r="L2275" s="228"/>
      <c r="M2275" s="229"/>
      <c r="N2275" s="230"/>
      <c r="O2275" s="230"/>
      <c r="P2275" s="230"/>
      <c r="Q2275" s="230"/>
      <c r="R2275" s="230"/>
      <c r="S2275" s="230"/>
      <c r="T2275" s="231"/>
      <c r="AT2275" s="232" t="s">
        <v>211</v>
      </c>
      <c r="AU2275" s="232" t="s">
        <v>82</v>
      </c>
      <c r="AV2275" s="13" t="s">
        <v>82</v>
      </c>
      <c r="AW2275" s="13" t="s">
        <v>31</v>
      </c>
      <c r="AX2275" s="13" t="s">
        <v>75</v>
      </c>
      <c r="AY2275" s="232" t="s">
        <v>203</v>
      </c>
    </row>
    <row r="2276" spans="1:65" s="13" customFormat="1" ht="11.25">
      <c r="B2276" s="222"/>
      <c r="C2276" s="223"/>
      <c r="D2276" s="224" t="s">
        <v>211</v>
      </c>
      <c r="E2276" s="225" t="s">
        <v>1</v>
      </c>
      <c r="F2276" s="226" t="s">
        <v>7437</v>
      </c>
      <c r="G2276" s="223"/>
      <c r="H2276" s="225" t="s">
        <v>1</v>
      </c>
      <c r="I2276" s="227"/>
      <c r="J2276" s="223"/>
      <c r="K2276" s="223"/>
      <c r="L2276" s="228"/>
      <c r="M2276" s="229"/>
      <c r="N2276" s="230"/>
      <c r="O2276" s="230"/>
      <c r="P2276" s="230"/>
      <c r="Q2276" s="230"/>
      <c r="R2276" s="230"/>
      <c r="S2276" s="230"/>
      <c r="T2276" s="231"/>
      <c r="AT2276" s="232" t="s">
        <v>211</v>
      </c>
      <c r="AU2276" s="232" t="s">
        <v>82</v>
      </c>
      <c r="AV2276" s="13" t="s">
        <v>82</v>
      </c>
      <c r="AW2276" s="13" t="s">
        <v>31</v>
      </c>
      <c r="AX2276" s="13" t="s">
        <v>75</v>
      </c>
      <c r="AY2276" s="232" t="s">
        <v>203</v>
      </c>
    </row>
    <row r="2277" spans="1:65" s="13" customFormat="1" ht="11.25">
      <c r="B2277" s="222"/>
      <c r="C2277" s="223"/>
      <c r="D2277" s="224" t="s">
        <v>211</v>
      </c>
      <c r="E2277" s="225" t="s">
        <v>1</v>
      </c>
      <c r="F2277" s="226" t="s">
        <v>7438</v>
      </c>
      <c r="G2277" s="223"/>
      <c r="H2277" s="225" t="s">
        <v>1</v>
      </c>
      <c r="I2277" s="227"/>
      <c r="J2277" s="223"/>
      <c r="K2277" s="223"/>
      <c r="L2277" s="228"/>
      <c r="M2277" s="229"/>
      <c r="N2277" s="230"/>
      <c r="O2277" s="230"/>
      <c r="P2277" s="230"/>
      <c r="Q2277" s="230"/>
      <c r="R2277" s="230"/>
      <c r="S2277" s="230"/>
      <c r="T2277" s="231"/>
      <c r="AT2277" s="232" t="s">
        <v>211</v>
      </c>
      <c r="AU2277" s="232" t="s">
        <v>82</v>
      </c>
      <c r="AV2277" s="13" t="s">
        <v>82</v>
      </c>
      <c r="AW2277" s="13" t="s">
        <v>31</v>
      </c>
      <c r="AX2277" s="13" t="s">
        <v>75</v>
      </c>
      <c r="AY2277" s="232" t="s">
        <v>203</v>
      </c>
    </row>
    <row r="2278" spans="1:65" s="13" customFormat="1" ht="11.25">
      <c r="B2278" s="222"/>
      <c r="C2278" s="223"/>
      <c r="D2278" s="224" t="s">
        <v>211</v>
      </c>
      <c r="E2278" s="225" t="s">
        <v>1</v>
      </c>
      <c r="F2278" s="226" t="s">
        <v>6965</v>
      </c>
      <c r="G2278" s="223"/>
      <c r="H2278" s="225" t="s">
        <v>1</v>
      </c>
      <c r="I2278" s="227"/>
      <c r="J2278" s="223"/>
      <c r="K2278" s="223"/>
      <c r="L2278" s="228"/>
      <c r="M2278" s="229"/>
      <c r="N2278" s="230"/>
      <c r="O2278" s="230"/>
      <c r="P2278" s="230"/>
      <c r="Q2278" s="230"/>
      <c r="R2278" s="230"/>
      <c r="S2278" s="230"/>
      <c r="T2278" s="231"/>
      <c r="AT2278" s="232" t="s">
        <v>211</v>
      </c>
      <c r="AU2278" s="232" t="s">
        <v>82</v>
      </c>
      <c r="AV2278" s="13" t="s">
        <v>82</v>
      </c>
      <c r="AW2278" s="13" t="s">
        <v>31</v>
      </c>
      <c r="AX2278" s="13" t="s">
        <v>75</v>
      </c>
      <c r="AY2278" s="232" t="s">
        <v>203</v>
      </c>
    </row>
    <row r="2279" spans="1:65" s="14" customFormat="1" ht="11.25">
      <c r="B2279" s="233"/>
      <c r="C2279" s="234"/>
      <c r="D2279" s="224" t="s">
        <v>211</v>
      </c>
      <c r="E2279" s="235" t="s">
        <v>1</v>
      </c>
      <c r="F2279" s="236" t="s">
        <v>82</v>
      </c>
      <c r="G2279" s="234"/>
      <c r="H2279" s="237">
        <v>1</v>
      </c>
      <c r="I2279" s="238"/>
      <c r="J2279" s="234"/>
      <c r="K2279" s="234"/>
      <c r="L2279" s="239"/>
      <c r="M2279" s="240"/>
      <c r="N2279" s="241"/>
      <c r="O2279" s="241"/>
      <c r="P2279" s="241"/>
      <c r="Q2279" s="241"/>
      <c r="R2279" s="241"/>
      <c r="S2279" s="241"/>
      <c r="T2279" s="242"/>
      <c r="AT2279" s="243" t="s">
        <v>211</v>
      </c>
      <c r="AU2279" s="243" t="s">
        <v>82</v>
      </c>
      <c r="AV2279" s="14" t="s">
        <v>84</v>
      </c>
      <c r="AW2279" s="14" t="s">
        <v>31</v>
      </c>
      <c r="AX2279" s="14" t="s">
        <v>75</v>
      </c>
      <c r="AY2279" s="243" t="s">
        <v>203</v>
      </c>
    </row>
    <row r="2280" spans="1:65" s="15" customFormat="1" ht="11.25">
      <c r="B2280" s="261"/>
      <c r="C2280" s="262"/>
      <c r="D2280" s="224" t="s">
        <v>211</v>
      </c>
      <c r="E2280" s="263" t="s">
        <v>1</v>
      </c>
      <c r="F2280" s="264" t="s">
        <v>5614</v>
      </c>
      <c r="G2280" s="262"/>
      <c r="H2280" s="265">
        <v>1</v>
      </c>
      <c r="I2280" s="266"/>
      <c r="J2280" s="262"/>
      <c r="K2280" s="262"/>
      <c r="L2280" s="267"/>
      <c r="M2280" s="268"/>
      <c r="N2280" s="269"/>
      <c r="O2280" s="269"/>
      <c r="P2280" s="269"/>
      <c r="Q2280" s="269"/>
      <c r="R2280" s="269"/>
      <c r="S2280" s="269"/>
      <c r="T2280" s="270"/>
      <c r="AT2280" s="271" t="s">
        <v>211</v>
      </c>
      <c r="AU2280" s="271" t="s">
        <v>82</v>
      </c>
      <c r="AV2280" s="15" t="s">
        <v>209</v>
      </c>
      <c r="AW2280" s="15" t="s">
        <v>31</v>
      </c>
      <c r="AX2280" s="15" t="s">
        <v>82</v>
      </c>
      <c r="AY2280" s="271" t="s">
        <v>203</v>
      </c>
    </row>
    <row r="2281" spans="1:65" s="2" customFormat="1" ht="21.75" customHeight="1">
      <c r="A2281" s="35"/>
      <c r="B2281" s="36"/>
      <c r="C2281" s="209" t="s">
        <v>7038</v>
      </c>
      <c r="D2281" s="209" t="s">
        <v>205</v>
      </c>
      <c r="E2281" s="210" t="s">
        <v>7596</v>
      </c>
      <c r="F2281" s="211" t="s">
        <v>7440</v>
      </c>
      <c r="G2281" s="212" t="s">
        <v>208</v>
      </c>
      <c r="H2281" s="213">
        <v>1</v>
      </c>
      <c r="I2281" s="214"/>
      <c r="J2281" s="215">
        <f>ROUND(I2281*H2281,2)</f>
        <v>0</v>
      </c>
      <c r="K2281" s="211" t="s">
        <v>1</v>
      </c>
      <c r="L2281" s="40"/>
      <c r="M2281" s="216" t="s">
        <v>1</v>
      </c>
      <c r="N2281" s="217" t="s">
        <v>40</v>
      </c>
      <c r="O2281" s="72"/>
      <c r="P2281" s="218">
        <f>O2281*H2281</f>
        <v>0</v>
      </c>
      <c r="Q2281" s="218">
        <v>0</v>
      </c>
      <c r="R2281" s="218">
        <f>Q2281*H2281</f>
        <v>0</v>
      </c>
      <c r="S2281" s="218">
        <v>0</v>
      </c>
      <c r="T2281" s="219">
        <f>S2281*H2281</f>
        <v>0</v>
      </c>
      <c r="U2281" s="35"/>
      <c r="V2281" s="35"/>
      <c r="W2281" s="35"/>
      <c r="X2281" s="35"/>
      <c r="Y2281" s="35"/>
      <c r="Z2281" s="35"/>
      <c r="AA2281" s="35"/>
      <c r="AB2281" s="35"/>
      <c r="AC2281" s="35"/>
      <c r="AD2281" s="35"/>
      <c r="AE2281" s="35"/>
      <c r="AR2281" s="220" t="s">
        <v>209</v>
      </c>
      <c r="AT2281" s="220" t="s">
        <v>205</v>
      </c>
      <c r="AU2281" s="220" t="s">
        <v>82</v>
      </c>
      <c r="AY2281" s="18" t="s">
        <v>203</v>
      </c>
      <c r="BE2281" s="221">
        <f>IF(N2281="základní",J2281,0)</f>
        <v>0</v>
      </c>
      <c r="BF2281" s="221">
        <f>IF(N2281="snížená",J2281,0)</f>
        <v>0</v>
      </c>
      <c r="BG2281" s="221">
        <f>IF(N2281="zákl. přenesená",J2281,0)</f>
        <v>0</v>
      </c>
      <c r="BH2281" s="221">
        <f>IF(N2281="sníž. přenesená",J2281,0)</f>
        <v>0</v>
      </c>
      <c r="BI2281" s="221">
        <f>IF(N2281="nulová",J2281,0)</f>
        <v>0</v>
      </c>
      <c r="BJ2281" s="18" t="s">
        <v>82</v>
      </c>
      <c r="BK2281" s="221">
        <f>ROUND(I2281*H2281,2)</f>
        <v>0</v>
      </c>
      <c r="BL2281" s="18" t="s">
        <v>209</v>
      </c>
      <c r="BM2281" s="220" t="s">
        <v>7597</v>
      </c>
    </row>
    <row r="2282" spans="1:65" s="13" customFormat="1" ht="11.25">
      <c r="B2282" s="222"/>
      <c r="C2282" s="223"/>
      <c r="D2282" s="224" t="s">
        <v>211</v>
      </c>
      <c r="E2282" s="225" t="s">
        <v>1</v>
      </c>
      <c r="F2282" s="226" t="s">
        <v>7436</v>
      </c>
      <c r="G2282" s="223"/>
      <c r="H2282" s="225" t="s">
        <v>1</v>
      </c>
      <c r="I2282" s="227"/>
      <c r="J2282" s="223"/>
      <c r="K2282" s="223"/>
      <c r="L2282" s="228"/>
      <c r="M2282" s="229"/>
      <c r="N2282" s="230"/>
      <c r="O2282" s="230"/>
      <c r="P2282" s="230"/>
      <c r="Q2282" s="230"/>
      <c r="R2282" s="230"/>
      <c r="S2282" s="230"/>
      <c r="T2282" s="231"/>
      <c r="AT2282" s="232" t="s">
        <v>211</v>
      </c>
      <c r="AU2282" s="232" t="s">
        <v>82</v>
      </c>
      <c r="AV2282" s="13" t="s">
        <v>82</v>
      </c>
      <c r="AW2282" s="13" t="s">
        <v>31</v>
      </c>
      <c r="AX2282" s="13" t="s">
        <v>75</v>
      </c>
      <c r="AY2282" s="232" t="s">
        <v>203</v>
      </c>
    </row>
    <row r="2283" spans="1:65" s="13" customFormat="1" ht="11.25">
      <c r="B2283" s="222"/>
      <c r="C2283" s="223"/>
      <c r="D2283" s="224" t="s">
        <v>211</v>
      </c>
      <c r="E2283" s="225" t="s">
        <v>1</v>
      </c>
      <c r="F2283" s="226" t="s">
        <v>7437</v>
      </c>
      <c r="G2283" s="223"/>
      <c r="H2283" s="225" t="s">
        <v>1</v>
      </c>
      <c r="I2283" s="227"/>
      <c r="J2283" s="223"/>
      <c r="K2283" s="223"/>
      <c r="L2283" s="228"/>
      <c r="M2283" s="229"/>
      <c r="N2283" s="230"/>
      <c r="O2283" s="230"/>
      <c r="P2283" s="230"/>
      <c r="Q2283" s="230"/>
      <c r="R2283" s="230"/>
      <c r="S2283" s="230"/>
      <c r="T2283" s="231"/>
      <c r="AT2283" s="232" t="s">
        <v>211</v>
      </c>
      <c r="AU2283" s="232" t="s">
        <v>82</v>
      </c>
      <c r="AV2283" s="13" t="s">
        <v>82</v>
      </c>
      <c r="AW2283" s="13" t="s">
        <v>31</v>
      </c>
      <c r="AX2283" s="13" t="s">
        <v>75</v>
      </c>
      <c r="AY2283" s="232" t="s">
        <v>203</v>
      </c>
    </row>
    <row r="2284" spans="1:65" s="13" customFormat="1" ht="11.25">
      <c r="B2284" s="222"/>
      <c r="C2284" s="223"/>
      <c r="D2284" s="224" t="s">
        <v>211</v>
      </c>
      <c r="E2284" s="225" t="s">
        <v>1</v>
      </c>
      <c r="F2284" s="226" t="s">
        <v>7438</v>
      </c>
      <c r="G2284" s="223"/>
      <c r="H2284" s="225" t="s">
        <v>1</v>
      </c>
      <c r="I2284" s="227"/>
      <c r="J2284" s="223"/>
      <c r="K2284" s="223"/>
      <c r="L2284" s="228"/>
      <c r="M2284" s="229"/>
      <c r="N2284" s="230"/>
      <c r="O2284" s="230"/>
      <c r="P2284" s="230"/>
      <c r="Q2284" s="230"/>
      <c r="R2284" s="230"/>
      <c r="S2284" s="230"/>
      <c r="T2284" s="231"/>
      <c r="AT2284" s="232" t="s">
        <v>211</v>
      </c>
      <c r="AU2284" s="232" t="s">
        <v>82</v>
      </c>
      <c r="AV2284" s="13" t="s">
        <v>82</v>
      </c>
      <c r="AW2284" s="13" t="s">
        <v>31</v>
      </c>
      <c r="AX2284" s="13" t="s">
        <v>75</v>
      </c>
      <c r="AY2284" s="232" t="s">
        <v>203</v>
      </c>
    </row>
    <row r="2285" spans="1:65" s="13" customFormat="1" ht="11.25">
      <c r="B2285" s="222"/>
      <c r="C2285" s="223"/>
      <c r="D2285" s="224" t="s">
        <v>211</v>
      </c>
      <c r="E2285" s="225" t="s">
        <v>1</v>
      </c>
      <c r="F2285" s="226" t="s">
        <v>6965</v>
      </c>
      <c r="G2285" s="223"/>
      <c r="H2285" s="225" t="s">
        <v>1</v>
      </c>
      <c r="I2285" s="227"/>
      <c r="J2285" s="223"/>
      <c r="K2285" s="223"/>
      <c r="L2285" s="228"/>
      <c r="M2285" s="229"/>
      <c r="N2285" s="230"/>
      <c r="O2285" s="230"/>
      <c r="P2285" s="230"/>
      <c r="Q2285" s="230"/>
      <c r="R2285" s="230"/>
      <c r="S2285" s="230"/>
      <c r="T2285" s="231"/>
      <c r="AT2285" s="232" t="s">
        <v>211</v>
      </c>
      <c r="AU2285" s="232" t="s">
        <v>82</v>
      </c>
      <c r="AV2285" s="13" t="s">
        <v>82</v>
      </c>
      <c r="AW2285" s="13" t="s">
        <v>31</v>
      </c>
      <c r="AX2285" s="13" t="s">
        <v>75</v>
      </c>
      <c r="AY2285" s="232" t="s">
        <v>203</v>
      </c>
    </row>
    <row r="2286" spans="1:65" s="14" customFormat="1" ht="11.25">
      <c r="B2286" s="233"/>
      <c r="C2286" s="234"/>
      <c r="D2286" s="224" t="s">
        <v>211</v>
      </c>
      <c r="E2286" s="235" t="s">
        <v>1</v>
      </c>
      <c r="F2286" s="236" t="s">
        <v>82</v>
      </c>
      <c r="G2286" s="234"/>
      <c r="H2286" s="237">
        <v>1</v>
      </c>
      <c r="I2286" s="238"/>
      <c r="J2286" s="234"/>
      <c r="K2286" s="234"/>
      <c r="L2286" s="239"/>
      <c r="M2286" s="240"/>
      <c r="N2286" s="241"/>
      <c r="O2286" s="241"/>
      <c r="P2286" s="241"/>
      <c r="Q2286" s="241"/>
      <c r="R2286" s="241"/>
      <c r="S2286" s="241"/>
      <c r="T2286" s="242"/>
      <c r="AT2286" s="243" t="s">
        <v>211</v>
      </c>
      <c r="AU2286" s="243" t="s">
        <v>82</v>
      </c>
      <c r="AV2286" s="14" t="s">
        <v>84</v>
      </c>
      <c r="AW2286" s="14" t="s">
        <v>31</v>
      </c>
      <c r="AX2286" s="14" t="s">
        <v>75</v>
      </c>
      <c r="AY2286" s="243" t="s">
        <v>203</v>
      </c>
    </row>
    <row r="2287" spans="1:65" s="15" customFormat="1" ht="11.25">
      <c r="B2287" s="261"/>
      <c r="C2287" s="262"/>
      <c r="D2287" s="224" t="s">
        <v>211</v>
      </c>
      <c r="E2287" s="263" t="s">
        <v>1</v>
      </c>
      <c r="F2287" s="264" t="s">
        <v>5614</v>
      </c>
      <c r="G2287" s="262"/>
      <c r="H2287" s="265">
        <v>1</v>
      </c>
      <c r="I2287" s="266"/>
      <c r="J2287" s="262"/>
      <c r="K2287" s="262"/>
      <c r="L2287" s="267"/>
      <c r="M2287" s="268"/>
      <c r="N2287" s="269"/>
      <c r="O2287" s="269"/>
      <c r="P2287" s="269"/>
      <c r="Q2287" s="269"/>
      <c r="R2287" s="269"/>
      <c r="S2287" s="269"/>
      <c r="T2287" s="270"/>
      <c r="AT2287" s="271" t="s">
        <v>211</v>
      </c>
      <c r="AU2287" s="271" t="s">
        <v>82</v>
      </c>
      <c r="AV2287" s="15" t="s">
        <v>209</v>
      </c>
      <c r="AW2287" s="15" t="s">
        <v>31</v>
      </c>
      <c r="AX2287" s="15" t="s">
        <v>82</v>
      </c>
      <c r="AY2287" s="271" t="s">
        <v>203</v>
      </c>
    </row>
    <row r="2288" spans="1:65" s="2" customFormat="1" ht="21.75" customHeight="1">
      <c r="A2288" s="35"/>
      <c r="B2288" s="36"/>
      <c r="C2288" s="209" t="s">
        <v>7598</v>
      </c>
      <c r="D2288" s="209" t="s">
        <v>205</v>
      </c>
      <c r="E2288" s="210" t="s">
        <v>7599</v>
      </c>
      <c r="F2288" s="211" t="s">
        <v>7443</v>
      </c>
      <c r="G2288" s="212" t="s">
        <v>208</v>
      </c>
      <c r="H2288" s="213">
        <v>1</v>
      </c>
      <c r="I2288" s="214"/>
      <c r="J2288" s="215">
        <f>ROUND(I2288*H2288,2)</f>
        <v>0</v>
      </c>
      <c r="K2288" s="211" t="s">
        <v>1</v>
      </c>
      <c r="L2288" s="40"/>
      <c r="M2288" s="216" t="s">
        <v>1</v>
      </c>
      <c r="N2288" s="217" t="s">
        <v>40</v>
      </c>
      <c r="O2288" s="72"/>
      <c r="P2288" s="218">
        <f>O2288*H2288</f>
        <v>0</v>
      </c>
      <c r="Q2288" s="218">
        <v>0</v>
      </c>
      <c r="R2288" s="218">
        <f>Q2288*H2288</f>
        <v>0</v>
      </c>
      <c r="S2288" s="218">
        <v>0</v>
      </c>
      <c r="T2288" s="219">
        <f>S2288*H2288</f>
        <v>0</v>
      </c>
      <c r="U2288" s="35"/>
      <c r="V2288" s="35"/>
      <c r="W2288" s="35"/>
      <c r="X2288" s="35"/>
      <c r="Y2288" s="35"/>
      <c r="Z2288" s="35"/>
      <c r="AA2288" s="35"/>
      <c r="AB2288" s="35"/>
      <c r="AC2288" s="35"/>
      <c r="AD2288" s="35"/>
      <c r="AE2288" s="35"/>
      <c r="AR2288" s="220" t="s">
        <v>209</v>
      </c>
      <c r="AT2288" s="220" t="s">
        <v>205</v>
      </c>
      <c r="AU2288" s="220" t="s">
        <v>82</v>
      </c>
      <c r="AY2288" s="18" t="s">
        <v>203</v>
      </c>
      <c r="BE2288" s="221">
        <f>IF(N2288="základní",J2288,0)</f>
        <v>0</v>
      </c>
      <c r="BF2288" s="221">
        <f>IF(N2288="snížená",J2288,0)</f>
        <v>0</v>
      </c>
      <c r="BG2288" s="221">
        <f>IF(N2288="zákl. přenesená",J2288,0)</f>
        <v>0</v>
      </c>
      <c r="BH2288" s="221">
        <f>IF(N2288="sníž. přenesená",J2288,0)</f>
        <v>0</v>
      </c>
      <c r="BI2288" s="221">
        <f>IF(N2288="nulová",J2288,0)</f>
        <v>0</v>
      </c>
      <c r="BJ2288" s="18" t="s">
        <v>82</v>
      </c>
      <c r="BK2288" s="221">
        <f>ROUND(I2288*H2288,2)</f>
        <v>0</v>
      </c>
      <c r="BL2288" s="18" t="s">
        <v>209</v>
      </c>
      <c r="BM2288" s="220" t="s">
        <v>7600</v>
      </c>
    </row>
    <row r="2289" spans="1:65" s="13" customFormat="1" ht="11.25">
      <c r="B2289" s="222"/>
      <c r="C2289" s="223"/>
      <c r="D2289" s="224" t="s">
        <v>211</v>
      </c>
      <c r="E2289" s="225" t="s">
        <v>1</v>
      </c>
      <c r="F2289" s="226" t="s">
        <v>7436</v>
      </c>
      <c r="G2289" s="223"/>
      <c r="H2289" s="225" t="s">
        <v>1</v>
      </c>
      <c r="I2289" s="227"/>
      <c r="J2289" s="223"/>
      <c r="K2289" s="223"/>
      <c r="L2289" s="228"/>
      <c r="M2289" s="229"/>
      <c r="N2289" s="230"/>
      <c r="O2289" s="230"/>
      <c r="P2289" s="230"/>
      <c r="Q2289" s="230"/>
      <c r="R2289" s="230"/>
      <c r="S2289" s="230"/>
      <c r="T2289" s="231"/>
      <c r="AT2289" s="232" t="s">
        <v>211</v>
      </c>
      <c r="AU2289" s="232" t="s">
        <v>82</v>
      </c>
      <c r="AV2289" s="13" t="s">
        <v>82</v>
      </c>
      <c r="AW2289" s="13" t="s">
        <v>31</v>
      </c>
      <c r="AX2289" s="13" t="s">
        <v>75</v>
      </c>
      <c r="AY2289" s="232" t="s">
        <v>203</v>
      </c>
    </row>
    <row r="2290" spans="1:65" s="13" customFormat="1" ht="11.25">
      <c r="B2290" s="222"/>
      <c r="C2290" s="223"/>
      <c r="D2290" s="224" t="s">
        <v>211</v>
      </c>
      <c r="E2290" s="225" t="s">
        <v>1</v>
      </c>
      <c r="F2290" s="226" t="s">
        <v>7437</v>
      </c>
      <c r="G2290" s="223"/>
      <c r="H2290" s="225" t="s">
        <v>1</v>
      </c>
      <c r="I2290" s="227"/>
      <c r="J2290" s="223"/>
      <c r="K2290" s="223"/>
      <c r="L2290" s="228"/>
      <c r="M2290" s="229"/>
      <c r="N2290" s="230"/>
      <c r="O2290" s="230"/>
      <c r="P2290" s="230"/>
      <c r="Q2290" s="230"/>
      <c r="R2290" s="230"/>
      <c r="S2290" s="230"/>
      <c r="T2290" s="231"/>
      <c r="AT2290" s="232" t="s">
        <v>211</v>
      </c>
      <c r="AU2290" s="232" t="s">
        <v>82</v>
      </c>
      <c r="AV2290" s="13" t="s">
        <v>82</v>
      </c>
      <c r="AW2290" s="13" t="s">
        <v>31</v>
      </c>
      <c r="AX2290" s="13" t="s">
        <v>75</v>
      </c>
      <c r="AY2290" s="232" t="s">
        <v>203</v>
      </c>
    </row>
    <row r="2291" spans="1:65" s="13" customFormat="1" ht="11.25">
      <c r="B2291" s="222"/>
      <c r="C2291" s="223"/>
      <c r="D2291" s="224" t="s">
        <v>211</v>
      </c>
      <c r="E2291" s="225" t="s">
        <v>1</v>
      </c>
      <c r="F2291" s="226" t="s">
        <v>7438</v>
      </c>
      <c r="G2291" s="223"/>
      <c r="H2291" s="225" t="s">
        <v>1</v>
      </c>
      <c r="I2291" s="227"/>
      <c r="J2291" s="223"/>
      <c r="K2291" s="223"/>
      <c r="L2291" s="228"/>
      <c r="M2291" s="229"/>
      <c r="N2291" s="230"/>
      <c r="O2291" s="230"/>
      <c r="P2291" s="230"/>
      <c r="Q2291" s="230"/>
      <c r="R2291" s="230"/>
      <c r="S2291" s="230"/>
      <c r="T2291" s="231"/>
      <c r="AT2291" s="232" t="s">
        <v>211</v>
      </c>
      <c r="AU2291" s="232" t="s">
        <v>82</v>
      </c>
      <c r="AV2291" s="13" t="s">
        <v>82</v>
      </c>
      <c r="AW2291" s="13" t="s">
        <v>31</v>
      </c>
      <c r="AX2291" s="13" t="s">
        <v>75</v>
      </c>
      <c r="AY2291" s="232" t="s">
        <v>203</v>
      </c>
    </row>
    <row r="2292" spans="1:65" s="13" customFormat="1" ht="11.25">
      <c r="B2292" s="222"/>
      <c r="C2292" s="223"/>
      <c r="D2292" s="224" t="s">
        <v>211</v>
      </c>
      <c r="E2292" s="225" t="s">
        <v>1</v>
      </c>
      <c r="F2292" s="226" t="s">
        <v>6965</v>
      </c>
      <c r="G2292" s="223"/>
      <c r="H2292" s="225" t="s">
        <v>1</v>
      </c>
      <c r="I2292" s="227"/>
      <c r="J2292" s="223"/>
      <c r="K2292" s="223"/>
      <c r="L2292" s="228"/>
      <c r="M2292" s="229"/>
      <c r="N2292" s="230"/>
      <c r="O2292" s="230"/>
      <c r="P2292" s="230"/>
      <c r="Q2292" s="230"/>
      <c r="R2292" s="230"/>
      <c r="S2292" s="230"/>
      <c r="T2292" s="231"/>
      <c r="AT2292" s="232" t="s">
        <v>211</v>
      </c>
      <c r="AU2292" s="232" t="s">
        <v>82</v>
      </c>
      <c r="AV2292" s="13" t="s">
        <v>82</v>
      </c>
      <c r="AW2292" s="13" t="s">
        <v>31</v>
      </c>
      <c r="AX2292" s="13" t="s">
        <v>75</v>
      </c>
      <c r="AY2292" s="232" t="s">
        <v>203</v>
      </c>
    </row>
    <row r="2293" spans="1:65" s="14" customFormat="1" ht="11.25">
      <c r="B2293" s="233"/>
      <c r="C2293" s="234"/>
      <c r="D2293" s="224" t="s">
        <v>211</v>
      </c>
      <c r="E2293" s="235" t="s">
        <v>1</v>
      </c>
      <c r="F2293" s="236" t="s">
        <v>82</v>
      </c>
      <c r="G2293" s="234"/>
      <c r="H2293" s="237">
        <v>1</v>
      </c>
      <c r="I2293" s="238"/>
      <c r="J2293" s="234"/>
      <c r="K2293" s="234"/>
      <c r="L2293" s="239"/>
      <c r="M2293" s="240"/>
      <c r="N2293" s="241"/>
      <c r="O2293" s="241"/>
      <c r="P2293" s="241"/>
      <c r="Q2293" s="241"/>
      <c r="R2293" s="241"/>
      <c r="S2293" s="241"/>
      <c r="T2293" s="242"/>
      <c r="AT2293" s="243" t="s">
        <v>211</v>
      </c>
      <c r="AU2293" s="243" t="s">
        <v>82</v>
      </c>
      <c r="AV2293" s="14" t="s">
        <v>84</v>
      </c>
      <c r="AW2293" s="14" t="s">
        <v>31</v>
      </c>
      <c r="AX2293" s="14" t="s">
        <v>75</v>
      </c>
      <c r="AY2293" s="243" t="s">
        <v>203</v>
      </c>
    </row>
    <row r="2294" spans="1:65" s="15" customFormat="1" ht="11.25">
      <c r="B2294" s="261"/>
      <c r="C2294" s="262"/>
      <c r="D2294" s="224" t="s">
        <v>211</v>
      </c>
      <c r="E2294" s="263" t="s">
        <v>1</v>
      </c>
      <c r="F2294" s="264" t="s">
        <v>5614</v>
      </c>
      <c r="G2294" s="262"/>
      <c r="H2294" s="265">
        <v>1</v>
      </c>
      <c r="I2294" s="266"/>
      <c r="J2294" s="262"/>
      <c r="K2294" s="262"/>
      <c r="L2294" s="267"/>
      <c r="M2294" s="268"/>
      <c r="N2294" s="269"/>
      <c r="O2294" s="269"/>
      <c r="P2294" s="269"/>
      <c r="Q2294" s="269"/>
      <c r="R2294" s="269"/>
      <c r="S2294" s="269"/>
      <c r="T2294" s="270"/>
      <c r="AT2294" s="271" t="s">
        <v>211</v>
      </c>
      <c r="AU2294" s="271" t="s">
        <v>82</v>
      </c>
      <c r="AV2294" s="15" t="s">
        <v>209</v>
      </c>
      <c r="AW2294" s="15" t="s">
        <v>31</v>
      </c>
      <c r="AX2294" s="15" t="s">
        <v>82</v>
      </c>
      <c r="AY2294" s="271" t="s">
        <v>203</v>
      </c>
    </row>
    <row r="2295" spans="1:65" s="2" customFormat="1" ht="44.25" customHeight="1">
      <c r="A2295" s="35"/>
      <c r="B2295" s="36"/>
      <c r="C2295" s="209" t="s">
        <v>7040</v>
      </c>
      <c r="D2295" s="209" t="s">
        <v>205</v>
      </c>
      <c r="E2295" s="210" t="s">
        <v>7601</v>
      </c>
      <c r="F2295" s="211" t="s">
        <v>7387</v>
      </c>
      <c r="G2295" s="212" t="s">
        <v>208</v>
      </c>
      <c r="H2295" s="213">
        <v>1</v>
      </c>
      <c r="I2295" s="214"/>
      <c r="J2295" s="215">
        <f>ROUND(I2295*H2295,2)</f>
        <v>0</v>
      </c>
      <c r="K2295" s="211" t="s">
        <v>1</v>
      </c>
      <c r="L2295" s="40"/>
      <c r="M2295" s="216" t="s">
        <v>1</v>
      </c>
      <c r="N2295" s="217" t="s">
        <v>40</v>
      </c>
      <c r="O2295" s="72"/>
      <c r="P2295" s="218">
        <f>O2295*H2295</f>
        <v>0</v>
      </c>
      <c r="Q2295" s="218">
        <v>0</v>
      </c>
      <c r="R2295" s="218">
        <f>Q2295*H2295</f>
        <v>0</v>
      </c>
      <c r="S2295" s="218">
        <v>0</v>
      </c>
      <c r="T2295" s="219">
        <f>S2295*H2295</f>
        <v>0</v>
      </c>
      <c r="U2295" s="35"/>
      <c r="V2295" s="35"/>
      <c r="W2295" s="35"/>
      <c r="X2295" s="35"/>
      <c r="Y2295" s="35"/>
      <c r="Z2295" s="35"/>
      <c r="AA2295" s="35"/>
      <c r="AB2295" s="35"/>
      <c r="AC2295" s="35"/>
      <c r="AD2295" s="35"/>
      <c r="AE2295" s="35"/>
      <c r="AR2295" s="220" t="s">
        <v>209</v>
      </c>
      <c r="AT2295" s="220" t="s">
        <v>205</v>
      </c>
      <c r="AU2295" s="220" t="s">
        <v>82</v>
      </c>
      <c r="AY2295" s="18" t="s">
        <v>203</v>
      </c>
      <c r="BE2295" s="221">
        <f>IF(N2295="základní",J2295,0)</f>
        <v>0</v>
      </c>
      <c r="BF2295" s="221">
        <f>IF(N2295="snížená",J2295,0)</f>
        <v>0</v>
      </c>
      <c r="BG2295" s="221">
        <f>IF(N2295="zákl. přenesená",J2295,0)</f>
        <v>0</v>
      </c>
      <c r="BH2295" s="221">
        <f>IF(N2295="sníž. přenesená",J2295,0)</f>
        <v>0</v>
      </c>
      <c r="BI2295" s="221">
        <f>IF(N2295="nulová",J2295,0)</f>
        <v>0</v>
      </c>
      <c r="BJ2295" s="18" t="s">
        <v>82</v>
      </c>
      <c r="BK2295" s="221">
        <f>ROUND(I2295*H2295,2)</f>
        <v>0</v>
      </c>
      <c r="BL2295" s="18" t="s">
        <v>209</v>
      </c>
      <c r="BM2295" s="220" t="s">
        <v>7602</v>
      </c>
    </row>
    <row r="2296" spans="1:65" s="13" customFormat="1" ht="11.25">
      <c r="B2296" s="222"/>
      <c r="C2296" s="223"/>
      <c r="D2296" s="224" t="s">
        <v>211</v>
      </c>
      <c r="E2296" s="225" t="s">
        <v>1</v>
      </c>
      <c r="F2296" s="226" t="s">
        <v>6965</v>
      </c>
      <c r="G2296" s="223"/>
      <c r="H2296" s="225" t="s">
        <v>1</v>
      </c>
      <c r="I2296" s="227"/>
      <c r="J2296" s="223"/>
      <c r="K2296" s="223"/>
      <c r="L2296" s="228"/>
      <c r="M2296" s="229"/>
      <c r="N2296" s="230"/>
      <c r="O2296" s="230"/>
      <c r="P2296" s="230"/>
      <c r="Q2296" s="230"/>
      <c r="R2296" s="230"/>
      <c r="S2296" s="230"/>
      <c r="T2296" s="231"/>
      <c r="AT2296" s="232" t="s">
        <v>211</v>
      </c>
      <c r="AU2296" s="232" t="s">
        <v>82</v>
      </c>
      <c r="AV2296" s="13" t="s">
        <v>82</v>
      </c>
      <c r="AW2296" s="13" t="s">
        <v>31</v>
      </c>
      <c r="AX2296" s="13" t="s">
        <v>75</v>
      </c>
      <c r="AY2296" s="232" t="s">
        <v>203</v>
      </c>
    </row>
    <row r="2297" spans="1:65" s="14" customFormat="1" ht="11.25">
      <c r="B2297" s="233"/>
      <c r="C2297" s="234"/>
      <c r="D2297" s="224" t="s">
        <v>211</v>
      </c>
      <c r="E2297" s="235" t="s">
        <v>1</v>
      </c>
      <c r="F2297" s="236" t="s">
        <v>82</v>
      </c>
      <c r="G2297" s="234"/>
      <c r="H2297" s="237">
        <v>1</v>
      </c>
      <c r="I2297" s="238"/>
      <c r="J2297" s="234"/>
      <c r="K2297" s="234"/>
      <c r="L2297" s="239"/>
      <c r="M2297" s="240"/>
      <c r="N2297" s="241"/>
      <c r="O2297" s="241"/>
      <c r="P2297" s="241"/>
      <c r="Q2297" s="241"/>
      <c r="R2297" s="241"/>
      <c r="S2297" s="241"/>
      <c r="T2297" s="242"/>
      <c r="AT2297" s="243" t="s">
        <v>211</v>
      </c>
      <c r="AU2297" s="243" t="s">
        <v>82</v>
      </c>
      <c r="AV2297" s="14" t="s">
        <v>84</v>
      </c>
      <c r="AW2297" s="14" t="s">
        <v>31</v>
      </c>
      <c r="AX2297" s="14" t="s">
        <v>75</v>
      </c>
      <c r="AY2297" s="243" t="s">
        <v>203</v>
      </c>
    </row>
    <row r="2298" spans="1:65" s="15" customFormat="1" ht="11.25">
      <c r="B2298" s="261"/>
      <c r="C2298" s="262"/>
      <c r="D2298" s="224" t="s">
        <v>211</v>
      </c>
      <c r="E2298" s="263" t="s">
        <v>1</v>
      </c>
      <c r="F2298" s="264" t="s">
        <v>5614</v>
      </c>
      <c r="G2298" s="262"/>
      <c r="H2298" s="265">
        <v>1</v>
      </c>
      <c r="I2298" s="266"/>
      <c r="J2298" s="262"/>
      <c r="K2298" s="262"/>
      <c r="L2298" s="267"/>
      <c r="M2298" s="268"/>
      <c r="N2298" s="269"/>
      <c r="O2298" s="269"/>
      <c r="P2298" s="269"/>
      <c r="Q2298" s="269"/>
      <c r="R2298" s="269"/>
      <c r="S2298" s="269"/>
      <c r="T2298" s="270"/>
      <c r="AT2298" s="271" t="s">
        <v>211</v>
      </c>
      <c r="AU2298" s="271" t="s">
        <v>82</v>
      </c>
      <c r="AV2298" s="15" t="s">
        <v>209</v>
      </c>
      <c r="AW2298" s="15" t="s">
        <v>31</v>
      </c>
      <c r="AX2298" s="15" t="s">
        <v>82</v>
      </c>
      <c r="AY2298" s="271" t="s">
        <v>203</v>
      </c>
    </row>
    <row r="2299" spans="1:65" s="2" customFormat="1" ht="44.25" customHeight="1">
      <c r="A2299" s="35"/>
      <c r="B2299" s="36"/>
      <c r="C2299" s="209" t="s">
        <v>7603</v>
      </c>
      <c r="D2299" s="209" t="s">
        <v>205</v>
      </c>
      <c r="E2299" s="210" t="s">
        <v>7604</v>
      </c>
      <c r="F2299" s="211" t="s">
        <v>7394</v>
      </c>
      <c r="G2299" s="212" t="s">
        <v>208</v>
      </c>
      <c r="H2299" s="213">
        <v>1</v>
      </c>
      <c r="I2299" s="214"/>
      <c r="J2299" s="215">
        <f>ROUND(I2299*H2299,2)</f>
        <v>0</v>
      </c>
      <c r="K2299" s="211" t="s">
        <v>1</v>
      </c>
      <c r="L2299" s="40"/>
      <c r="M2299" s="216" t="s">
        <v>1</v>
      </c>
      <c r="N2299" s="217" t="s">
        <v>40</v>
      </c>
      <c r="O2299" s="72"/>
      <c r="P2299" s="218">
        <f>O2299*H2299</f>
        <v>0</v>
      </c>
      <c r="Q2299" s="218">
        <v>0</v>
      </c>
      <c r="R2299" s="218">
        <f>Q2299*H2299</f>
        <v>0</v>
      </c>
      <c r="S2299" s="218">
        <v>0</v>
      </c>
      <c r="T2299" s="219">
        <f>S2299*H2299</f>
        <v>0</v>
      </c>
      <c r="U2299" s="35"/>
      <c r="V2299" s="35"/>
      <c r="W2299" s="35"/>
      <c r="X2299" s="35"/>
      <c r="Y2299" s="35"/>
      <c r="Z2299" s="35"/>
      <c r="AA2299" s="35"/>
      <c r="AB2299" s="35"/>
      <c r="AC2299" s="35"/>
      <c r="AD2299" s="35"/>
      <c r="AE2299" s="35"/>
      <c r="AR2299" s="220" t="s">
        <v>209</v>
      </c>
      <c r="AT2299" s="220" t="s">
        <v>205</v>
      </c>
      <c r="AU2299" s="220" t="s">
        <v>82</v>
      </c>
      <c r="AY2299" s="18" t="s">
        <v>203</v>
      </c>
      <c r="BE2299" s="221">
        <f>IF(N2299="základní",J2299,0)</f>
        <v>0</v>
      </c>
      <c r="BF2299" s="221">
        <f>IF(N2299="snížená",J2299,0)</f>
        <v>0</v>
      </c>
      <c r="BG2299" s="221">
        <f>IF(N2299="zákl. přenesená",J2299,0)</f>
        <v>0</v>
      </c>
      <c r="BH2299" s="221">
        <f>IF(N2299="sníž. přenesená",J2299,0)</f>
        <v>0</v>
      </c>
      <c r="BI2299" s="221">
        <f>IF(N2299="nulová",J2299,0)</f>
        <v>0</v>
      </c>
      <c r="BJ2299" s="18" t="s">
        <v>82</v>
      </c>
      <c r="BK2299" s="221">
        <f>ROUND(I2299*H2299,2)</f>
        <v>0</v>
      </c>
      <c r="BL2299" s="18" t="s">
        <v>209</v>
      </c>
      <c r="BM2299" s="220" t="s">
        <v>7605</v>
      </c>
    </row>
    <row r="2300" spans="1:65" s="13" customFormat="1" ht="11.25">
      <c r="B2300" s="222"/>
      <c r="C2300" s="223"/>
      <c r="D2300" s="224" t="s">
        <v>211</v>
      </c>
      <c r="E2300" s="225" t="s">
        <v>1</v>
      </c>
      <c r="F2300" s="226" t="s">
        <v>6965</v>
      </c>
      <c r="G2300" s="223"/>
      <c r="H2300" s="225" t="s">
        <v>1</v>
      </c>
      <c r="I2300" s="227"/>
      <c r="J2300" s="223"/>
      <c r="K2300" s="223"/>
      <c r="L2300" s="228"/>
      <c r="M2300" s="229"/>
      <c r="N2300" s="230"/>
      <c r="O2300" s="230"/>
      <c r="P2300" s="230"/>
      <c r="Q2300" s="230"/>
      <c r="R2300" s="230"/>
      <c r="S2300" s="230"/>
      <c r="T2300" s="231"/>
      <c r="AT2300" s="232" t="s">
        <v>211</v>
      </c>
      <c r="AU2300" s="232" t="s">
        <v>82</v>
      </c>
      <c r="AV2300" s="13" t="s">
        <v>82</v>
      </c>
      <c r="AW2300" s="13" t="s">
        <v>31</v>
      </c>
      <c r="AX2300" s="13" t="s">
        <v>75</v>
      </c>
      <c r="AY2300" s="232" t="s">
        <v>203</v>
      </c>
    </row>
    <row r="2301" spans="1:65" s="14" customFormat="1" ht="11.25">
      <c r="B2301" s="233"/>
      <c r="C2301" s="234"/>
      <c r="D2301" s="224" t="s">
        <v>211</v>
      </c>
      <c r="E2301" s="235" t="s">
        <v>1</v>
      </c>
      <c r="F2301" s="236" t="s">
        <v>82</v>
      </c>
      <c r="G2301" s="234"/>
      <c r="H2301" s="237">
        <v>1</v>
      </c>
      <c r="I2301" s="238"/>
      <c r="J2301" s="234"/>
      <c r="K2301" s="234"/>
      <c r="L2301" s="239"/>
      <c r="M2301" s="240"/>
      <c r="N2301" s="241"/>
      <c r="O2301" s="241"/>
      <c r="P2301" s="241"/>
      <c r="Q2301" s="241"/>
      <c r="R2301" s="241"/>
      <c r="S2301" s="241"/>
      <c r="T2301" s="242"/>
      <c r="AT2301" s="243" t="s">
        <v>211</v>
      </c>
      <c r="AU2301" s="243" t="s">
        <v>82</v>
      </c>
      <c r="AV2301" s="14" t="s">
        <v>84</v>
      </c>
      <c r="AW2301" s="14" t="s">
        <v>31</v>
      </c>
      <c r="AX2301" s="14" t="s">
        <v>75</v>
      </c>
      <c r="AY2301" s="243" t="s">
        <v>203</v>
      </c>
    </row>
    <row r="2302" spans="1:65" s="15" customFormat="1" ht="11.25">
      <c r="B2302" s="261"/>
      <c r="C2302" s="262"/>
      <c r="D2302" s="224" t="s">
        <v>211</v>
      </c>
      <c r="E2302" s="263" t="s">
        <v>1</v>
      </c>
      <c r="F2302" s="264" t="s">
        <v>5614</v>
      </c>
      <c r="G2302" s="262"/>
      <c r="H2302" s="265">
        <v>1</v>
      </c>
      <c r="I2302" s="266"/>
      <c r="J2302" s="262"/>
      <c r="K2302" s="262"/>
      <c r="L2302" s="267"/>
      <c r="M2302" s="268"/>
      <c r="N2302" s="269"/>
      <c r="O2302" s="269"/>
      <c r="P2302" s="269"/>
      <c r="Q2302" s="269"/>
      <c r="R2302" s="269"/>
      <c r="S2302" s="269"/>
      <c r="T2302" s="270"/>
      <c r="AT2302" s="271" t="s">
        <v>211</v>
      </c>
      <c r="AU2302" s="271" t="s">
        <v>82</v>
      </c>
      <c r="AV2302" s="15" t="s">
        <v>209</v>
      </c>
      <c r="AW2302" s="15" t="s">
        <v>31</v>
      </c>
      <c r="AX2302" s="15" t="s">
        <v>82</v>
      </c>
      <c r="AY2302" s="271" t="s">
        <v>203</v>
      </c>
    </row>
    <row r="2303" spans="1:65" s="2" customFormat="1" ht="16.5" customHeight="1">
      <c r="A2303" s="35"/>
      <c r="B2303" s="36"/>
      <c r="C2303" s="209" t="s">
        <v>7042</v>
      </c>
      <c r="D2303" s="209" t="s">
        <v>205</v>
      </c>
      <c r="E2303" s="210" t="s">
        <v>7606</v>
      </c>
      <c r="F2303" s="211" t="s">
        <v>6792</v>
      </c>
      <c r="G2303" s="212" t="s">
        <v>828</v>
      </c>
      <c r="H2303" s="213">
        <v>3</v>
      </c>
      <c r="I2303" s="214"/>
      <c r="J2303" s="215">
        <f>ROUND(I2303*H2303,2)</f>
        <v>0</v>
      </c>
      <c r="K2303" s="211" t="s">
        <v>1</v>
      </c>
      <c r="L2303" s="40"/>
      <c r="M2303" s="216" t="s">
        <v>1</v>
      </c>
      <c r="N2303" s="217" t="s">
        <v>40</v>
      </c>
      <c r="O2303" s="72"/>
      <c r="P2303" s="218">
        <f>O2303*H2303</f>
        <v>0</v>
      </c>
      <c r="Q2303" s="218">
        <v>0</v>
      </c>
      <c r="R2303" s="218">
        <f>Q2303*H2303</f>
        <v>0</v>
      </c>
      <c r="S2303" s="218">
        <v>0</v>
      </c>
      <c r="T2303" s="219">
        <f>S2303*H2303</f>
        <v>0</v>
      </c>
      <c r="U2303" s="35"/>
      <c r="V2303" s="35"/>
      <c r="W2303" s="35"/>
      <c r="X2303" s="35"/>
      <c r="Y2303" s="35"/>
      <c r="Z2303" s="35"/>
      <c r="AA2303" s="35"/>
      <c r="AB2303" s="35"/>
      <c r="AC2303" s="35"/>
      <c r="AD2303" s="35"/>
      <c r="AE2303" s="35"/>
      <c r="AR2303" s="220" t="s">
        <v>209</v>
      </c>
      <c r="AT2303" s="220" t="s">
        <v>205</v>
      </c>
      <c r="AU2303" s="220" t="s">
        <v>82</v>
      </c>
      <c r="AY2303" s="18" t="s">
        <v>203</v>
      </c>
      <c r="BE2303" s="221">
        <f>IF(N2303="základní",J2303,0)</f>
        <v>0</v>
      </c>
      <c r="BF2303" s="221">
        <f>IF(N2303="snížená",J2303,0)</f>
        <v>0</v>
      </c>
      <c r="BG2303" s="221">
        <f>IF(N2303="zákl. přenesená",J2303,0)</f>
        <v>0</v>
      </c>
      <c r="BH2303" s="221">
        <f>IF(N2303="sníž. přenesená",J2303,0)</f>
        <v>0</v>
      </c>
      <c r="BI2303" s="221">
        <f>IF(N2303="nulová",J2303,0)</f>
        <v>0</v>
      </c>
      <c r="BJ2303" s="18" t="s">
        <v>82</v>
      </c>
      <c r="BK2303" s="221">
        <f>ROUND(I2303*H2303,2)</f>
        <v>0</v>
      </c>
      <c r="BL2303" s="18" t="s">
        <v>209</v>
      </c>
      <c r="BM2303" s="220" t="s">
        <v>7607</v>
      </c>
    </row>
    <row r="2304" spans="1:65" s="13" customFormat="1" ht="11.25">
      <c r="B2304" s="222"/>
      <c r="C2304" s="223"/>
      <c r="D2304" s="224" t="s">
        <v>211</v>
      </c>
      <c r="E2304" s="225" t="s">
        <v>1</v>
      </c>
      <c r="F2304" s="226" t="s">
        <v>6965</v>
      </c>
      <c r="G2304" s="223"/>
      <c r="H2304" s="225" t="s">
        <v>1</v>
      </c>
      <c r="I2304" s="227"/>
      <c r="J2304" s="223"/>
      <c r="K2304" s="223"/>
      <c r="L2304" s="228"/>
      <c r="M2304" s="229"/>
      <c r="N2304" s="230"/>
      <c r="O2304" s="230"/>
      <c r="P2304" s="230"/>
      <c r="Q2304" s="230"/>
      <c r="R2304" s="230"/>
      <c r="S2304" s="230"/>
      <c r="T2304" s="231"/>
      <c r="AT2304" s="232" t="s">
        <v>211</v>
      </c>
      <c r="AU2304" s="232" t="s">
        <v>82</v>
      </c>
      <c r="AV2304" s="13" t="s">
        <v>82</v>
      </c>
      <c r="AW2304" s="13" t="s">
        <v>31</v>
      </c>
      <c r="AX2304" s="13" t="s">
        <v>75</v>
      </c>
      <c r="AY2304" s="232" t="s">
        <v>203</v>
      </c>
    </row>
    <row r="2305" spans="1:65" s="14" customFormat="1" ht="11.25">
      <c r="B2305" s="233"/>
      <c r="C2305" s="234"/>
      <c r="D2305" s="224" t="s">
        <v>211</v>
      </c>
      <c r="E2305" s="235" t="s">
        <v>1</v>
      </c>
      <c r="F2305" s="236" t="s">
        <v>104</v>
      </c>
      <c r="G2305" s="234"/>
      <c r="H2305" s="237">
        <v>3</v>
      </c>
      <c r="I2305" s="238"/>
      <c r="J2305" s="234"/>
      <c r="K2305" s="234"/>
      <c r="L2305" s="239"/>
      <c r="M2305" s="240"/>
      <c r="N2305" s="241"/>
      <c r="O2305" s="241"/>
      <c r="P2305" s="241"/>
      <c r="Q2305" s="241"/>
      <c r="R2305" s="241"/>
      <c r="S2305" s="241"/>
      <c r="T2305" s="242"/>
      <c r="AT2305" s="243" t="s">
        <v>211</v>
      </c>
      <c r="AU2305" s="243" t="s">
        <v>82</v>
      </c>
      <c r="AV2305" s="14" t="s">
        <v>84</v>
      </c>
      <c r="AW2305" s="14" t="s">
        <v>31</v>
      </c>
      <c r="AX2305" s="14" t="s">
        <v>75</v>
      </c>
      <c r="AY2305" s="243" t="s">
        <v>203</v>
      </c>
    </row>
    <row r="2306" spans="1:65" s="15" customFormat="1" ht="11.25">
      <c r="B2306" s="261"/>
      <c r="C2306" s="262"/>
      <c r="D2306" s="224" t="s">
        <v>211</v>
      </c>
      <c r="E2306" s="263" t="s">
        <v>1</v>
      </c>
      <c r="F2306" s="264" t="s">
        <v>5614</v>
      </c>
      <c r="G2306" s="262"/>
      <c r="H2306" s="265">
        <v>3</v>
      </c>
      <c r="I2306" s="266"/>
      <c r="J2306" s="262"/>
      <c r="K2306" s="262"/>
      <c r="L2306" s="267"/>
      <c r="M2306" s="268"/>
      <c r="N2306" s="269"/>
      <c r="O2306" s="269"/>
      <c r="P2306" s="269"/>
      <c r="Q2306" s="269"/>
      <c r="R2306" s="269"/>
      <c r="S2306" s="269"/>
      <c r="T2306" s="270"/>
      <c r="AT2306" s="271" t="s">
        <v>211</v>
      </c>
      <c r="AU2306" s="271" t="s">
        <v>82</v>
      </c>
      <c r="AV2306" s="15" t="s">
        <v>209</v>
      </c>
      <c r="AW2306" s="15" t="s">
        <v>31</v>
      </c>
      <c r="AX2306" s="15" t="s">
        <v>82</v>
      </c>
      <c r="AY2306" s="271" t="s">
        <v>203</v>
      </c>
    </row>
    <row r="2307" spans="1:65" s="2" customFormat="1" ht="33" customHeight="1">
      <c r="A2307" s="35"/>
      <c r="B2307" s="36"/>
      <c r="C2307" s="209" t="s">
        <v>7608</v>
      </c>
      <c r="D2307" s="209" t="s">
        <v>205</v>
      </c>
      <c r="E2307" s="210" t="s">
        <v>7609</v>
      </c>
      <c r="F2307" s="211" t="s">
        <v>6810</v>
      </c>
      <c r="G2307" s="212" t="s">
        <v>828</v>
      </c>
      <c r="H2307" s="213">
        <v>6</v>
      </c>
      <c r="I2307" s="214"/>
      <c r="J2307" s="215">
        <f>ROUND(I2307*H2307,2)</f>
        <v>0</v>
      </c>
      <c r="K2307" s="211" t="s">
        <v>1</v>
      </c>
      <c r="L2307" s="40"/>
      <c r="M2307" s="216" t="s">
        <v>1</v>
      </c>
      <c r="N2307" s="217" t="s">
        <v>40</v>
      </c>
      <c r="O2307" s="72"/>
      <c r="P2307" s="218">
        <f>O2307*H2307</f>
        <v>0</v>
      </c>
      <c r="Q2307" s="218">
        <v>0</v>
      </c>
      <c r="R2307" s="218">
        <f>Q2307*H2307</f>
        <v>0</v>
      </c>
      <c r="S2307" s="218">
        <v>0</v>
      </c>
      <c r="T2307" s="219">
        <f>S2307*H2307</f>
        <v>0</v>
      </c>
      <c r="U2307" s="35"/>
      <c r="V2307" s="35"/>
      <c r="W2307" s="35"/>
      <c r="X2307" s="35"/>
      <c r="Y2307" s="35"/>
      <c r="Z2307" s="35"/>
      <c r="AA2307" s="35"/>
      <c r="AB2307" s="35"/>
      <c r="AC2307" s="35"/>
      <c r="AD2307" s="35"/>
      <c r="AE2307" s="35"/>
      <c r="AR2307" s="220" t="s">
        <v>209</v>
      </c>
      <c r="AT2307" s="220" t="s">
        <v>205</v>
      </c>
      <c r="AU2307" s="220" t="s">
        <v>82</v>
      </c>
      <c r="AY2307" s="18" t="s">
        <v>203</v>
      </c>
      <c r="BE2307" s="221">
        <f>IF(N2307="základní",J2307,0)</f>
        <v>0</v>
      </c>
      <c r="BF2307" s="221">
        <f>IF(N2307="snížená",J2307,0)</f>
        <v>0</v>
      </c>
      <c r="BG2307" s="221">
        <f>IF(N2307="zákl. přenesená",J2307,0)</f>
        <v>0</v>
      </c>
      <c r="BH2307" s="221">
        <f>IF(N2307="sníž. přenesená",J2307,0)</f>
        <v>0</v>
      </c>
      <c r="BI2307" s="221">
        <f>IF(N2307="nulová",J2307,0)</f>
        <v>0</v>
      </c>
      <c r="BJ2307" s="18" t="s">
        <v>82</v>
      </c>
      <c r="BK2307" s="221">
        <f>ROUND(I2307*H2307,2)</f>
        <v>0</v>
      </c>
      <c r="BL2307" s="18" t="s">
        <v>209</v>
      </c>
      <c r="BM2307" s="220" t="s">
        <v>7610</v>
      </c>
    </row>
    <row r="2308" spans="1:65" s="13" customFormat="1" ht="11.25">
      <c r="B2308" s="222"/>
      <c r="C2308" s="223"/>
      <c r="D2308" s="224" t="s">
        <v>211</v>
      </c>
      <c r="E2308" s="225" t="s">
        <v>1</v>
      </c>
      <c r="F2308" s="226" t="s">
        <v>7510</v>
      </c>
      <c r="G2308" s="223"/>
      <c r="H2308" s="225" t="s">
        <v>1</v>
      </c>
      <c r="I2308" s="227"/>
      <c r="J2308" s="223"/>
      <c r="K2308" s="223"/>
      <c r="L2308" s="228"/>
      <c r="M2308" s="229"/>
      <c r="N2308" s="230"/>
      <c r="O2308" s="230"/>
      <c r="P2308" s="230"/>
      <c r="Q2308" s="230"/>
      <c r="R2308" s="230"/>
      <c r="S2308" s="230"/>
      <c r="T2308" s="231"/>
      <c r="AT2308" s="232" t="s">
        <v>211</v>
      </c>
      <c r="AU2308" s="232" t="s">
        <v>82</v>
      </c>
      <c r="AV2308" s="13" t="s">
        <v>82</v>
      </c>
      <c r="AW2308" s="13" t="s">
        <v>31</v>
      </c>
      <c r="AX2308" s="13" t="s">
        <v>75</v>
      </c>
      <c r="AY2308" s="232" t="s">
        <v>203</v>
      </c>
    </row>
    <row r="2309" spans="1:65" s="14" customFormat="1" ht="11.25">
      <c r="B2309" s="233"/>
      <c r="C2309" s="234"/>
      <c r="D2309" s="224" t="s">
        <v>211</v>
      </c>
      <c r="E2309" s="235" t="s">
        <v>1</v>
      </c>
      <c r="F2309" s="236" t="s">
        <v>252</v>
      </c>
      <c r="G2309" s="234"/>
      <c r="H2309" s="237">
        <v>6</v>
      </c>
      <c r="I2309" s="238"/>
      <c r="J2309" s="234"/>
      <c r="K2309" s="234"/>
      <c r="L2309" s="239"/>
      <c r="M2309" s="240"/>
      <c r="N2309" s="241"/>
      <c r="O2309" s="241"/>
      <c r="P2309" s="241"/>
      <c r="Q2309" s="241"/>
      <c r="R2309" s="241"/>
      <c r="S2309" s="241"/>
      <c r="T2309" s="242"/>
      <c r="AT2309" s="243" t="s">
        <v>211</v>
      </c>
      <c r="AU2309" s="243" t="s">
        <v>82</v>
      </c>
      <c r="AV2309" s="14" t="s">
        <v>84</v>
      </c>
      <c r="AW2309" s="14" t="s">
        <v>31</v>
      </c>
      <c r="AX2309" s="14" t="s">
        <v>75</v>
      </c>
      <c r="AY2309" s="243" t="s">
        <v>203</v>
      </c>
    </row>
    <row r="2310" spans="1:65" s="15" customFormat="1" ht="11.25">
      <c r="B2310" s="261"/>
      <c r="C2310" s="262"/>
      <c r="D2310" s="224" t="s">
        <v>211</v>
      </c>
      <c r="E2310" s="263" t="s">
        <v>1</v>
      </c>
      <c r="F2310" s="264" t="s">
        <v>5614</v>
      </c>
      <c r="G2310" s="262"/>
      <c r="H2310" s="265">
        <v>6</v>
      </c>
      <c r="I2310" s="266"/>
      <c r="J2310" s="262"/>
      <c r="K2310" s="262"/>
      <c r="L2310" s="267"/>
      <c r="M2310" s="268"/>
      <c r="N2310" s="269"/>
      <c r="O2310" s="269"/>
      <c r="P2310" s="269"/>
      <c r="Q2310" s="269"/>
      <c r="R2310" s="269"/>
      <c r="S2310" s="269"/>
      <c r="T2310" s="270"/>
      <c r="AT2310" s="271" t="s">
        <v>211</v>
      </c>
      <c r="AU2310" s="271" t="s">
        <v>82</v>
      </c>
      <c r="AV2310" s="15" t="s">
        <v>209</v>
      </c>
      <c r="AW2310" s="15" t="s">
        <v>31</v>
      </c>
      <c r="AX2310" s="15" t="s">
        <v>82</v>
      </c>
      <c r="AY2310" s="271" t="s">
        <v>203</v>
      </c>
    </row>
    <row r="2311" spans="1:65" s="2" customFormat="1" ht="33" customHeight="1">
      <c r="A2311" s="35"/>
      <c r="B2311" s="36"/>
      <c r="C2311" s="209" t="s">
        <v>7044</v>
      </c>
      <c r="D2311" s="209" t="s">
        <v>205</v>
      </c>
      <c r="E2311" s="210" t="s">
        <v>7611</v>
      </c>
      <c r="F2311" s="211" t="s">
        <v>6816</v>
      </c>
      <c r="G2311" s="212" t="s">
        <v>828</v>
      </c>
      <c r="H2311" s="213">
        <v>3</v>
      </c>
      <c r="I2311" s="214"/>
      <c r="J2311" s="215">
        <f>ROUND(I2311*H2311,2)</f>
        <v>0</v>
      </c>
      <c r="K2311" s="211" t="s">
        <v>1</v>
      </c>
      <c r="L2311" s="40"/>
      <c r="M2311" s="216" t="s">
        <v>1</v>
      </c>
      <c r="N2311" s="217" t="s">
        <v>40</v>
      </c>
      <c r="O2311" s="72"/>
      <c r="P2311" s="218">
        <f>O2311*H2311</f>
        <v>0</v>
      </c>
      <c r="Q2311" s="218">
        <v>0</v>
      </c>
      <c r="R2311" s="218">
        <f>Q2311*H2311</f>
        <v>0</v>
      </c>
      <c r="S2311" s="218">
        <v>0</v>
      </c>
      <c r="T2311" s="219">
        <f>S2311*H2311</f>
        <v>0</v>
      </c>
      <c r="U2311" s="35"/>
      <c r="V2311" s="35"/>
      <c r="W2311" s="35"/>
      <c r="X2311" s="35"/>
      <c r="Y2311" s="35"/>
      <c r="Z2311" s="35"/>
      <c r="AA2311" s="35"/>
      <c r="AB2311" s="35"/>
      <c r="AC2311" s="35"/>
      <c r="AD2311" s="35"/>
      <c r="AE2311" s="35"/>
      <c r="AR2311" s="220" t="s">
        <v>209</v>
      </c>
      <c r="AT2311" s="220" t="s">
        <v>205</v>
      </c>
      <c r="AU2311" s="220" t="s">
        <v>82</v>
      </c>
      <c r="AY2311" s="18" t="s">
        <v>203</v>
      </c>
      <c r="BE2311" s="221">
        <f>IF(N2311="základní",J2311,0)</f>
        <v>0</v>
      </c>
      <c r="BF2311" s="221">
        <f>IF(N2311="snížená",J2311,0)</f>
        <v>0</v>
      </c>
      <c r="BG2311" s="221">
        <f>IF(N2311="zákl. přenesená",J2311,0)</f>
        <v>0</v>
      </c>
      <c r="BH2311" s="221">
        <f>IF(N2311="sníž. přenesená",J2311,0)</f>
        <v>0</v>
      </c>
      <c r="BI2311" s="221">
        <f>IF(N2311="nulová",J2311,0)</f>
        <v>0</v>
      </c>
      <c r="BJ2311" s="18" t="s">
        <v>82</v>
      </c>
      <c r="BK2311" s="221">
        <f>ROUND(I2311*H2311,2)</f>
        <v>0</v>
      </c>
      <c r="BL2311" s="18" t="s">
        <v>209</v>
      </c>
      <c r="BM2311" s="220" t="s">
        <v>7612</v>
      </c>
    </row>
    <row r="2312" spans="1:65" s="13" customFormat="1" ht="11.25">
      <c r="B2312" s="222"/>
      <c r="C2312" s="223"/>
      <c r="D2312" s="224" t="s">
        <v>211</v>
      </c>
      <c r="E2312" s="225" t="s">
        <v>1</v>
      </c>
      <c r="F2312" s="226" t="s">
        <v>7510</v>
      </c>
      <c r="G2312" s="223"/>
      <c r="H2312" s="225" t="s">
        <v>1</v>
      </c>
      <c r="I2312" s="227"/>
      <c r="J2312" s="223"/>
      <c r="K2312" s="223"/>
      <c r="L2312" s="228"/>
      <c r="M2312" s="229"/>
      <c r="N2312" s="230"/>
      <c r="O2312" s="230"/>
      <c r="P2312" s="230"/>
      <c r="Q2312" s="230"/>
      <c r="R2312" s="230"/>
      <c r="S2312" s="230"/>
      <c r="T2312" s="231"/>
      <c r="AT2312" s="232" t="s">
        <v>211</v>
      </c>
      <c r="AU2312" s="232" t="s">
        <v>82</v>
      </c>
      <c r="AV2312" s="13" t="s">
        <v>82</v>
      </c>
      <c r="AW2312" s="13" t="s">
        <v>31</v>
      </c>
      <c r="AX2312" s="13" t="s">
        <v>75</v>
      </c>
      <c r="AY2312" s="232" t="s">
        <v>203</v>
      </c>
    </row>
    <row r="2313" spans="1:65" s="14" customFormat="1" ht="11.25">
      <c r="B2313" s="233"/>
      <c r="C2313" s="234"/>
      <c r="D2313" s="224" t="s">
        <v>211</v>
      </c>
      <c r="E2313" s="235" t="s">
        <v>1</v>
      </c>
      <c r="F2313" s="236" t="s">
        <v>104</v>
      </c>
      <c r="G2313" s="234"/>
      <c r="H2313" s="237">
        <v>3</v>
      </c>
      <c r="I2313" s="238"/>
      <c r="J2313" s="234"/>
      <c r="K2313" s="234"/>
      <c r="L2313" s="239"/>
      <c r="M2313" s="240"/>
      <c r="N2313" s="241"/>
      <c r="O2313" s="241"/>
      <c r="P2313" s="241"/>
      <c r="Q2313" s="241"/>
      <c r="R2313" s="241"/>
      <c r="S2313" s="241"/>
      <c r="T2313" s="242"/>
      <c r="AT2313" s="243" t="s">
        <v>211</v>
      </c>
      <c r="AU2313" s="243" t="s">
        <v>82</v>
      </c>
      <c r="AV2313" s="14" t="s">
        <v>84</v>
      </c>
      <c r="AW2313" s="14" t="s">
        <v>31</v>
      </c>
      <c r="AX2313" s="14" t="s">
        <v>75</v>
      </c>
      <c r="AY2313" s="243" t="s">
        <v>203</v>
      </c>
    </row>
    <row r="2314" spans="1:65" s="15" customFormat="1" ht="11.25">
      <c r="B2314" s="261"/>
      <c r="C2314" s="262"/>
      <c r="D2314" s="224" t="s">
        <v>211</v>
      </c>
      <c r="E2314" s="263" t="s">
        <v>1</v>
      </c>
      <c r="F2314" s="264" t="s">
        <v>5614</v>
      </c>
      <c r="G2314" s="262"/>
      <c r="H2314" s="265">
        <v>3</v>
      </c>
      <c r="I2314" s="266"/>
      <c r="J2314" s="262"/>
      <c r="K2314" s="262"/>
      <c r="L2314" s="267"/>
      <c r="M2314" s="268"/>
      <c r="N2314" s="269"/>
      <c r="O2314" s="269"/>
      <c r="P2314" s="269"/>
      <c r="Q2314" s="269"/>
      <c r="R2314" s="269"/>
      <c r="S2314" s="269"/>
      <c r="T2314" s="270"/>
      <c r="AT2314" s="271" t="s">
        <v>211</v>
      </c>
      <c r="AU2314" s="271" t="s">
        <v>82</v>
      </c>
      <c r="AV2314" s="15" t="s">
        <v>209</v>
      </c>
      <c r="AW2314" s="15" t="s">
        <v>31</v>
      </c>
      <c r="AX2314" s="15" t="s">
        <v>82</v>
      </c>
      <c r="AY2314" s="271" t="s">
        <v>203</v>
      </c>
    </row>
    <row r="2315" spans="1:65" s="2" customFormat="1" ht="33" customHeight="1">
      <c r="A2315" s="35"/>
      <c r="B2315" s="36"/>
      <c r="C2315" s="209" t="s">
        <v>7613</v>
      </c>
      <c r="D2315" s="209" t="s">
        <v>205</v>
      </c>
      <c r="E2315" s="210" t="s">
        <v>7614</v>
      </c>
      <c r="F2315" s="211" t="s">
        <v>6823</v>
      </c>
      <c r="G2315" s="212" t="s">
        <v>240</v>
      </c>
      <c r="H2315" s="213">
        <v>12</v>
      </c>
      <c r="I2315" s="214"/>
      <c r="J2315" s="215">
        <f>ROUND(I2315*H2315,2)</f>
        <v>0</v>
      </c>
      <c r="K2315" s="211" t="s">
        <v>1</v>
      </c>
      <c r="L2315" s="40"/>
      <c r="M2315" s="216" t="s">
        <v>1</v>
      </c>
      <c r="N2315" s="217" t="s">
        <v>40</v>
      </c>
      <c r="O2315" s="72"/>
      <c r="P2315" s="218">
        <f>O2315*H2315</f>
        <v>0</v>
      </c>
      <c r="Q2315" s="218">
        <v>0</v>
      </c>
      <c r="R2315" s="218">
        <f>Q2315*H2315</f>
        <v>0</v>
      </c>
      <c r="S2315" s="218">
        <v>0</v>
      </c>
      <c r="T2315" s="219">
        <f>S2315*H2315</f>
        <v>0</v>
      </c>
      <c r="U2315" s="35"/>
      <c r="V2315" s="35"/>
      <c r="W2315" s="35"/>
      <c r="X2315" s="35"/>
      <c r="Y2315" s="35"/>
      <c r="Z2315" s="35"/>
      <c r="AA2315" s="35"/>
      <c r="AB2315" s="35"/>
      <c r="AC2315" s="35"/>
      <c r="AD2315" s="35"/>
      <c r="AE2315" s="35"/>
      <c r="AR2315" s="220" t="s">
        <v>209</v>
      </c>
      <c r="AT2315" s="220" t="s">
        <v>205</v>
      </c>
      <c r="AU2315" s="220" t="s">
        <v>82</v>
      </c>
      <c r="AY2315" s="18" t="s">
        <v>203</v>
      </c>
      <c r="BE2315" s="221">
        <f>IF(N2315="základní",J2315,0)</f>
        <v>0</v>
      </c>
      <c r="BF2315" s="221">
        <f>IF(N2315="snížená",J2315,0)</f>
        <v>0</v>
      </c>
      <c r="BG2315" s="221">
        <f>IF(N2315="zákl. přenesená",J2315,0)</f>
        <v>0</v>
      </c>
      <c r="BH2315" s="221">
        <f>IF(N2315="sníž. přenesená",J2315,0)</f>
        <v>0</v>
      </c>
      <c r="BI2315" s="221">
        <f>IF(N2315="nulová",J2315,0)</f>
        <v>0</v>
      </c>
      <c r="BJ2315" s="18" t="s">
        <v>82</v>
      </c>
      <c r="BK2315" s="221">
        <f>ROUND(I2315*H2315,2)</f>
        <v>0</v>
      </c>
      <c r="BL2315" s="18" t="s">
        <v>209</v>
      </c>
      <c r="BM2315" s="220" t="s">
        <v>7615</v>
      </c>
    </row>
    <row r="2316" spans="1:65" s="13" customFormat="1" ht="11.25">
      <c r="B2316" s="222"/>
      <c r="C2316" s="223"/>
      <c r="D2316" s="224" t="s">
        <v>211</v>
      </c>
      <c r="E2316" s="225" t="s">
        <v>1</v>
      </c>
      <c r="F2316" s="226" t="s">
        <v>7467</v>
      </c>
      <c r="G2316" s="223"/>
      <c r="H2316" s="225" t="s">
        <v>1</v>
      </c>
      <c r="I2316" s="227"/>
      <c r="J2316" s="223"/>
      <c r="K2316" s="223"/>
      <c r="L2316" s="228"/>
      <c r="M2316" s="229"/>
      <c r="N2316" s="230"/>
      <c r="O2316" s="230"/>
      <c r="P2316" s="230"/>
      <c r="Q2316" s="230"/>
      <c r="R2316" s="230"/>
      <c r="S2316" s="230"/>
      <c r="T2316" s="231"/>
      <c r="AT2316" s="232" t="s">
        <v>211</v>
      </c>
      <c r="AU2316" s="232" t="s">
        <v>82</v>
      </c>
      <c r="AV2316" s="13" t="s">
        <v>82</v>
      </c>
      <c r="AW2316" s="13" t="s">
        <v>31</v>
      </c>
      <c r="AX2316" s="13" t="s">
        <v>75</v>
      </c>
      <c r="AY2316" s="232" t="s">
        <v>203</v>
      </c>
    </row>
    <row r="2317" spans="1:65" s="14" customFormat="1" ht="11.25">
      <c r="B2317" s="233"/>
      <c r="C2317" s="234"/>
      <c r="D2317" s="224" t="s">
        <v>211</v>
      </c>
      <c r="E2317" s="235" t="s">
        <v>1</v>
      </c>
      <c r="F2317" s="236" t="s">
        <v>389</v>
      </c>
      <c r="G2317" s="234"/>
      <c r="H2317" s="237">
        <v>12</v>
      </c>
      <c r="I2317" s="238"/>
      <c r="J2317" s="234"/>
      <c r="K2317" s="234"/>
      <c r="L2317" s="239"/>
      <c r="M2317" s="240"/>
      <c r="N2317" s="241"/>
      <c r="O2317" s="241"/>
      <c r="P2317" s="241"/>
      <c r="Q2317" s="241"/>
      <c r="R2317" s="241"/>
      <c r="S2317" s="241"/>
      <c r="T2317" s="242"/>
      <c r="AT2317" s="243" t="s">
        <v>211</v>
      </c>
      <c r="AU2317" s="243" t="s">
        <v>82</v>
      </c>
      <c r="AV2317" s="14" t="s">
        <v>84</v>
      </c>
      <c r="AW2317" s="14" t="s">
        <v>31</v>
      </c>
      <c r="AX2317" s="14" t="s">
        <v>75</v>
      </c>
      <c r="AY2317" s="243" t="s">
        <v>203</v>
      </c>
    </row>
    <row r="2318" spans="1:65" s="15" customFormat="1" ht="11.25">
      <c r="B2318" s="261"/>
      <c r="C2318" s="262"/>
      <c r="D2318" s="224" t="s">
        <v>211</v>
      </c>
      <c r="E2318" s="263" t="s">
        <v>1</v>
      </c>
      <c r="F2318" s="264" t="s">
        <v>5614</v>
      </c>
      <c r="G2318" s="262"/>
      <c r="H2318" s="265">
        <v>12</v>
      </c>
      <c r="I2318" s="266"/>
      <c r="J2318" s="262"/>
      <c r="K2318" s="262"/>
      <c r="L2318" s="267"/>
      <c r="M2318" s="268"/>
      <c r="N2318" s="269"/>
      <c r="O2318" s="269"/>
      <c r="P2318" s="269"/>
      <c r="Q2318" s="269"/>
      <c r="R2318" s="269"/>
      <c r="S2318" s="269"/>
      <c r="T2318" s="270"/>
      <c r="AT2318" s="271" t="s">
        <v>211</v>
      </c>
      <c r="AU2318" s="271" t="s">
        <v>82</v>
      </c>
      <c r="AV2318" s="15" t="s">
        <v>209</v>
      </c>
      <c r="AW2318" s="15" t="s">
        <v>31</v>
      </c>
      <c r="AX2318" s="15" t="s">
        <v>82</v>
      </c>
      <c r="AY2318" s="271" t="s">
        <v>203</v>
      </c>
    </row>
    <row r="2319" spans="1:65" s="2" customFormat="1" ht="33" customHeight="1">
      <c r="A2319" s="35"/>
      <c r="B2319" s="36"/>
      <c r="C2319" s="209" t="s">
        <v>5754</v>
      </c>
      <c r="D2319" s="209" t="s">
        <v>205</v>
      </c>
      <c r="E2319" s="210" t="s">
        <v>7616</v>
      </c>
      <c r="F2319" s="211" t="s">
        <v>6826</v>
      </c>
      <c r="G2319" s="212" t="s">
        <v>240</v>
      </c>
      <c r="H2319" s="213">
        <v>4</v>
      </c>
      <c r="I2319" s="214"/>
      <c r="J2319" s="215">
        <f>ROUND(I2319*H2319,2)</f>
        <v>0</v>
      </c>
      <c r="K2319" s="211" t="s">
        <v>1</v>
      </c>
      <c r="L2319" s="40"/>
      <c r="M2319" s="216" t="s">
        <v>1</v>
      </c>
      <c r="N2319" s="217" t="s">
        <v>40</v>
      </c>
      <c r="O2319" s="72"/>
      <c r="P2319" s="218">
        <f>O2319*H2319</f>
        <v>0</v>
      </c>
      <c r="Q2319" s="218">
        <v>0</v>
      </c>
      <c r="R2319" s="218">
        <f>Q2319*H2319</f>
        <v>0</v>
      </c>
      <c r="S2319" s="218">
        <v>0</v>
      </c>
      <c r="T2319" s="219">
        <f>S2319*H2319</f>
        <v>0</v>
      </c>
      <c r="U2319" s="35"/>
      <c r="V2319" s="35"/>
      <c r="W2319" s="35"/>
      <c r="X2319" s="35"/>
      <c r="Y2319" s="35"/>
      <c r="Z2319" s="35"/>
      <c r="AA2319" s="35"/>
      <c r="AB2319" s="35"/>
      <c r="AC2319" s="35"/>
      <c r="AD2319" s="35"/>
      <c r="AE2319" s="35"/>
      <c r="AR2319" s="220" t="s">
        <v>209</v>
      </c>
      <c r="AT2319" s="220" t="s">
        <v>205</v>
      </c>
      <c r="AU2319" s="220" t="s">
        <v>82</v>
      </c>
      <c r="AY2319" s="18" t="s">
        <v>203</v>
      </c>
      <c r="BE2319" s="221">
        <f>IF(N2319="základní",J2319,0)</f>
        <v>0</v>
      </c>
      <c r="BF2319" s="221">
        <f>IF(N2319="snížená",J2319,0)</f>
        <v>0</v>
      </c>
      <c r="BG2319" s="221">
        <f>IF(N2319="zákl. přenesená",J2319,0)</f>
        <v>0</v>
      </c>
      <c r="BH2319" s="221">
        <f>IF(N2319="sníž. přenesená",J2319,0)</f>
        <v>0</v>
      </c>
      <c r="BI2319" s="221">
        <f>IF(N2319="nulová",J2319,0)</f>
        <v>0</v>
      </c>
      <c r="BJ2319" s="18" t="s">
        <v>82</v>
      </c>
      <c r="BK2319" s="221">
        <f>ROUND(I2319*H2319,2)</f>
        <v>0</v>
      </c>
      <c r="BL2319" s="18" t="s">
        <v>209</v>
      </c>
      <c r="BM2319" s="220" t="s">
        <v>7617</v>
      </c>
    </row>
    <row r="2320" spans="1:65" s="13" customFormat="1" ht="11.25">
      <c r="B2320" s="222"/>
      <c r="C2320" s="223"/>
      <c r="D2320" s="224" t="s">
        <v>211</v>
      </c>
      <c r="E2320" s="225" t="s">
        <v>1</v>
      </c>
      <c r="F2320" s="226" t="s">
        <v>7467</v>
      </c>
      <c r="G2320" s="223"/>
      <c r="H2320" s="225" t="s">
        <v>1</v>
      </c>
      <c r="I2320" s="227"/>
      <c r="J2320" s="223"/>
      <c r="K2320" s="223"/>
      <c r="L2320" s="228"/>
      <c r="M2320" s="229"/>
      <c r="N2320" s="230"/>
      <c r="O2320" s="230"/>
      <c r="P2320" s="230"/>
      <c r="Q2320" s="230"/>
      <c r="R2320" s="230"/>
      <c r="S2320" s="230"/>
      <c r="T2320" s="231"/>
      <c r="AT2320" s="232" t="s">
        <v>211</v>
      </c>
      <c r="AU2320" s="232" t="s">
        <v>82</v>
      </c>
      <c r="AV2320" s="13" t="s">
        <v>82</v>
      </c>
      <c r="AW2320" s="13" t="s">
        <v>31</v>
      </c>
      <c r="AX2320" s="13" t="s">
        <v>75</v>
      </c>
      <c r="AY2320" s="232" t="s">
        <v>203</v>
      </c>
    </row>
    <row r="2321" spans="1:65" s="14" customFormat="1" ht="11.25">
      <c r="B2321" s="233"/>
      <c r="C2321" s="234"/>
      <c r="D2321" s="224" t="s">
        <v>211</v>
      </c>
      <c r="E2321" s="235" t="s">
        <v>1</v>
      </c>
      <c r="F2321" s="236" t="s">
        <v>209</v>
      </c>
      <c r="G2321" s="234"/>
      <c r="H2321" s="237">
        <v>4</v>
      </c>
      <c r="I2321" s="238"/>
      <c r="J2321" s="234"/>
      <c r="K2321" s="234"/>
      <c r="L2321" s="239"/>
      <c r="M2321" s="240"/>
      <c r="N2321" s="241"/>
      <c r="O2321" s="241"/>
      <c r="P2321" s="241"/>
      <c r="Q2321" s="241"/>
      <c r="R2321" s="241"/>
      <c r="S2321" s="241"/>
      <c r="T2321" s="242"/>
      <c r="AT2321" s="243" t="s">
        <v>211</v>
      </c>
      <c r="AU2321" s="243" t="s">
        <v>82</v>
      </c>
      <c r="AV2321" s="14" t="s">
        <v>84</v>
      </c>
      <c r="AW2321" s="14" t="s">
        <v>31</v>
      </c>
      <c r="AX2321" s="14" t="s">
        <v>75</v>
      </c>
      <c r="AY2321" s="243" t="s">
        <v>203</v>
      </c>
    </row>
    <row r="2322" spans="1:65" s="15" customFormat="1" ht="11.25">
      <c r="B2322" s="261"/>
      <c r="C2322" s="262"/>
      <c r="D2322" s="224" t="s">
        <v>211</v>
      </c>
      <c r="E2322" s="263" t="s">
        <v>1</v>
      </c>
      <c r="F2322" s="264" t="s">
        <v>5614</v>
      </c>
      <c r="G2322" s="262"/>
      <c r="H2322" s="265">
        <v>4</v>
      </c>
      <c r="I2322" s="266"/>
      <c r="J2322" s="262"/>
      <c r="K2322" s="262"/>
      <c r="L2322" s="267"/>
      <c r="M2322" s="268"/>
      <c r="N2322" s="269"/>
      <c r="O2322" s="269"/>
      <c r="P2322" s="269"/>
      <c r="Q2322" s="269"/>
      <c r="R2322" s="269"/>
      <c r="S2322" s="269"/>
      <c r="T2322" s="270"/>
      <c r="AT2322" s="271" t="s">
        <v>211</v>
      </c>
      <c r="AU2322" s="271" t="s">
        <v>82</v>
      </c>
      <c r="AV2322" s="15" t="s">
        <v>209</v>
      </c>
      <c r="AW2322" s="15" t="s">
        <v>31</v>
      </c>
      <c r="AX2322" s="15" t="s">
        <v>82</v>
      </c>
      <c r="AY2322" s="271" t="s">
        <v>203</v>
      </c>
    </row>
    <row r="2323" spans="1:65" s="2" customFormat="1" ht="44.25" customHeight="1">
      <c r="A2323" s="35"/>
      <c r="B2323" s="36"/>
      <c r="C2323" s="209" t="s">
        <v>7618</v>
      </c>
      <c r="D2323" s="209" t="s">
        <v>205</v>
      </c>
      <c r="E2323" s="210" t="s">
        <v>7619</v>
      </c>
      <c r="F2323" s="211" t="s">
        <v>7620</v>
      </c>
      <c r="G2323" s="212" t="s">
        <v>6098</v>
      </c>
      <c r="H2323" s="213">
        <v>1.5</v>
      </c>
      <c r="I2323" s="214"/>
      <c r="J2323" s="215">
        <f>ROUND(I2323*H2323,2)</f>
        <v>0</v>
      </c>
      <c r="K2323" s="211" t="s">
        <v>1</v>
      </c>
      <c r="L2323" s="40"/>
      <c r="M2323" s="216" t="s">
        <v>1</v>
      </c>
      <c r="N2323" s="217" t="s">
        <v>40</v>
      </c>
      <c r="O2323" s="72"/>
      <c r="P2323" s="218">
        <f>O2323*H2323</f>
        <v>0</v>
      </c>
      <c r="Q2323" s="218">
        <v>0</v>
      </c>
      <c r="R2323" s="218">
        <f>Q2323*H2323</f>
        <v>0</v>
      </c>
      <c r="S2323" s="218">
        <v>0</v>
      </c>
      <c r="T2323" s="219">
        <f>S2323*H2323</f>
        <v>0</v>
      </c>
      <c r="U2323" s="35"/>
      <c r="V2323" s="35"/>
      <c r="W2323" s="35"/>
      <c r="X2323" s="35"/>
      <c r="Y2323" s="35"/>
      <c r="Z2323" s="35"/>
      <c r="AA2323" s="35"/>
      <c r="AB2323" s="35"/>
      <c r="AC2323" s="35"/>
      <c r="AD2323" s="35"/>
      <c r="AE2323" s="35"/>
      <c r="AR2323" s="220" t="s">
        <v>209</v>
      </c>
      <c r="AT2323" s="220" t="s">
        <v>205</v>
      </c>
      <c r="AU2323" s="220" t="s">
        <v>82</v>
      </c>
      <c r="AY2323" s="18" t="s">
        <v>203</v>
      </c>
      <c r="BE2323" s="221">
        <f>IF(N2323="základní",J2323,0)</f>
        <v>0</v>
      </c>
      <c r="BF2323" s="221">
        <f>IF(N2323="snížená",J2323,0)</f>
        <v>0</v>
      </c>
      <c r="BG2323" s="221">
        <f>IF(N2323="zákl. přenesená",J2323,0)</f>
        <v>0</v>
      </c>
      <c r="BH2323" s="221">
        <f>IF(N2323="sníž. přenesená",J2323,0)</f>
        <v>0</v>
      </c>
      <c r="BI2323" s="221">
        <f>IF(N2323="nulová",J2323,0)</f>
        <v>0</v>
      </c>
      <c r="BJ2323" s="18" t="s">
        <v>82</v>
      </c>
      <c r="BK2323" s="221">
        <f>ROUND(I2323*H2323,2)</f>
        <v>0</v>
      </c>
      <c r="BL2323" s="18" t="s">
        <v>209</v>
      </c>
      <c r="BM2323" s="220" t="s">
        <v>7621</v>
      </c>
    </row>
    <row r="2324" spans="1:65" s="2" customFormat="1" ht="16.5" customHeight="1">
      <c r="A2324" s="35"/>
      <c r="B2324" s="36"/>
      <c r="C2324" s="209" t="s">
        <v>7047</v>
      </c>
      <c r="D2324" s="209" t="s">
        <v>205</v>
      </c>
      <c r="E2324" s="210" t="s">
        <v>7622</v>
      </c>
      <c r="F2324" s="211" t="s">
        <v>6842</v>
      </c>
      <c r="G2324" s="212" t="s">
        <v>409</v>
      </c>
      <c r="H2324" s="213">
        <v>0.04</v>
      </c>
      <c r="I2324" s="214"/>
      <c r="J2324" s="215">
        <f>ROUND(I2324*H2324,2)</f>
        <v>0</v>
      </c>
      <c r="K2324" s="211" t="s">
        <v>1</v>
      </c>
      <c r="L2324" s="40"/>
      <c r="M2324" s="216" t="s">
        <v>1</v>
      </c>
      <c r="N2324" s="217" t="s">
        <v>40</v>
      </c>
      <c r="O2324" s="72"/>
      <c r="P2324" s="218">
        <f>O2324*H2324</f>
        <v>0</v>
      </c>
      <c r="Q2324" s="218">
        <v>0</v>
      </c>
      <c r="R2324" s="218">
        <f>Q2324*H2324</f>
        <v>0</v>
      </c>
      <c r="S2324" s="218">
        <v>0</v>
      </c>
      <c r="T2324" s="219">
        <f>S2324*H2324</f>
        <v>0</v>
      </c>
      <c r="U2324" s="35"/>
      <c r="V2324" s="35"/>
      <c r="W2324" s="35"/>
      <c r="X2324" s="35"/>
      <c r="Y2324" s="35"/>
      <c r="Z2324" s="35"/>
      <c r="AA2324" s="35"/>
      <c r="AB2324" s="35"/>
      <c r="AC2324" s="35"/>
      <c r="AD2324" s="35"/>
      <c r="AE2324" s="35"/>
      <c r="AR2324" s="220" t="s">
        <v>209</v>
      </c>
      <c r="AT2324" s="220" t="s">
        <v>205</v>
      </c>
      <c r="AU2324" s="220" t="s">
        <v>82</v>
      </c>
      <c r="AY2324" s="18" t="s">
        <v>203</v>
      </c>
      <c r="BE2324" s="221">
        <f>IF(N2324="základní",J2324,0)</f>
        <v>0</v>
      </c>
      <c r="BF2324" s="221">
        <f>IF(N2324="snížená",J2324,0)</f>
        <v>0</v>
      </c>
      <c r="BG2324" s="221">
        <f>IF(N2324="zákl. přenesená",J2324,0)</f>
        <v>0</v>
      </c>
      <c r="BH2324" s="221">
        <f>IF(N2324="sníž. přenesená",J2324,0)</f>
        <v>0</v>
      </c>
      <c r="BI2324" s="221">
        <f>IF(N2324="nulová",J2324,0)</f>
        <v>0</v>
      </c>
      <c r="BJ2324" s="18" t="s">
        <v>82</v>
      </c>
      <c r="BK2324" s="221">
        <f>ROUND(I2324*H2324,2)</f>
        <v>0</v>
      </c>
      <c r="BL2324" s="18" t="s">
        <v>209</v>
      </c>
      <c r="BM2324" s="220" t="s">
        <v>7623</v>
      </c>
    </row>
    <row r="2325" spans="1:65" s="12" customFormat="1" ht="25.9" customHeight="1">
      <c r="B2325" s="193"/>
      <c r="C2325" s="194"/>
      <c r="D2325" s="195" t="s">
        <v>74</v>
      </c>
      <c r="E2325" s="196" t="s">
        <v>7624</v>
      </c>
      <c r="F2325" s="196" t="s">
        <v>7625</v>
      </c>
      <c r="G2325" s="194"/>
      <c r="H2325" s="194"/>
      <c r="I2325" s="197"/>
      <c r="J2325" s="198">
        <f>BK2325</f>
        <v>0</v>
      </c>
      <c r="K2325" s="194"/>
      <c r="L2325" s="199"/>
      <c r="M2325" s="200"/>
      <c r="N2325" s="201"/>
      <c r="O2325" s="201"/>
      <c r="P2325" s="202">
        <f>SUM(P2326:P2379)</f>
        <v>0</v>
      </c>
      <c r="Q2325" s="201"/>
      <c r="R2325" s="202">
        <f>SUM(R2326:R2379)</f>
        <v>0</v>
      </c>
      <c r="S2325" s="201"/>
      <c r="T2325" s="203">
        <f>SUM(T2326:T2379)</f>
        <v>0</v>
      </c>
      <c r="AR2325" s="204" t="s">
        <v>82</v>
      </c>
      <c r="AT2325" s="205" t="s">
        <v>74</v>
      </c>
      <c r="AU2325" s="205" t="s">
        <v>75</v>
      </c>
      <c r="AY2325" s="204" t="s">
        <v>203</v>
      </c>
      <c r="BK2325" s="206">
        <f>SUM(BK2326:BK2379)</f>
        <v>0</v>
      </c>
    </row>
    <row r="2326" spans="1:65" s="2" customFormat="1" ht="33" customHeight="1">
      <c r="A2326" s="35"/>
      <c r="B2326" s="36"/>
      <c r="C2326" s="209" t="s">
        <v>7626</v>
      </c>
      <c r="D2326" s="209" t="s">
        <v>205</v>
      </c>
      <c r="E2326" s="210" t="s">
        <v>7627</v>
      </c>
      <c r="F2326" s="211" t="s">
        <v>7477</v>
      </c>
      <c r="G2326" s="212" t="s">
        <v>208</v>
      </c>
      <c r="H2326" s="213">
        <v>1</v>
      </c>
      <c r="I2326" s="214"/>
      <c r="J2326" s="215">
        <f>ROUND(I2326*H2326,2)</f>
        <v>0</v>
      </c>
      <c r="K2326" s="211" t="s">
        <v>1</v>
      </c>
      <c r="L2326" s="40"/>
      <c r="M2326" s="216" t="s">
        <v>1</v>
      </c>
      <c r="N2326" s="217" t="s">
        <v>40</v>
      </c>
      <c r="O2326" s="72"/>
      <c r="P2326" s="218">
        <f>O2326*H2326</f>
        <v>0</v>
      </c>
      <c r="Q2326" s="218">
        <v>0</v>
      </c>
      <c r="R2326" s="218">
        <f>Q2326*H2326</f>
        <v>0</v>
      </c>
      <c r="S2326" s="218">
        <v>0</v>
      </c>
      <c r="T2326" s="219">
        <f>S2326*H2326</f>
        <v>0</v>
      </c>
      <c r="U2326" s="35"/>
      <c r="V2326" s="35"/>
      <c r="W2326" s="35"/>
      <c r="X2326" s="35"/>
      <c r="Y2326" s="35"/>
      <c r="Z2326" s="35"/>
      <c r="AA2326" s="35"/>
      <c r="AB2326" s="35"/>
      <c r="AC2326" s="35"/>
      <c r="AD2326" s="35"/>
      <c r="AE2326" s="35"/>
      <c r="AR2326" s="220" t="s">
        <v>209</v>
      </c>
      <c r="AT2326" s="220" t="s">
        <v>205</v>
      </c>
      <c r="AU2326" s="220" t="s">
        <v>82</v>
      </c>
      <c r="AY2326" s="18" t="s">
        <v>203</v>
      </c>
      <c r="BE2326" s="221">
        <f>IF(N2326="základní",J2326,0)</f>
        <v>0</v>
      </c>
      <c r="BF2326" s="221">
        <f>IF(N2326="snížená",J2326,0)</f>
        <v>0</v>
      </c>
      <c r="BG2326" s="221">
        <f>IF(N2326="zákl. přenesená",J2326,0)</f>
        <v>0</v>
      </c>
      <c r="BH2326" s="221">
        <f>IF(N2326="sníž. přenesená",J2326,0)</f>
        <v>0</v>
      </c>
      <c r="BI2326" s="221">
        <f>IF(N2326="nulová",J2326,0)</f>
        <v>0</v>
      </c>
      <c r="BJ2326" s="18" t="s">
        <v>82</v>
      </c>
      <c r="BK2326" s="221">
        <f>ROUND(I2326*H2326,2)</f>
        <v>0</v>
      </c>
      <c r="BL2326" s="18" t="s">
        <v>209</v>
      </c>
      <c r="BM2326" s="220" t="s">
        <v>7628</v>
      </c>
    </row>
    <row r="2327" spans="1:65" s="13" customFormat="1" ht="33.75">
      <c r="B2327" s="222"/>
      <c r="C2327" s="223"/>
      <c r="D2327" s="224" t="s">
        <v>211</v>
      </c>
      <c r="E2327" s="225" t="s">
        <v>1</v>
      </c>
      <c r="F2327" s="226" t="s">
        <v>6664</v>
      </c>
      <c r="G2327" s="223"/>
      <c r="H2327" s="225" t="s">
        <v>1</v>
      </c>
      <c r="I2327" s="227"/>
      <c r="J2327" s="223"/>
      <c r="K2327" s="223"/>
      <c r="L2327" s="228"/>
      <c r="M2327" s="229"/>
      <c r="N2327" s="230"/>
      <c r="O2327" s="230"/>
      <c r="P2327" s="230"/>
      <c r="Q2327" s="230"/>
      <c r="R2327" s="230"/>
      <c r="S2327" s="230"/>
      <c r="T2327" s="231"/>
      <c r="AT2327" s="232" t="s">
        <v>211</v>
      </c>
      <c r="AU2327" s="232" t="s">
        <v>82</v>
      </c>
      <c r="AV2327" s="13" t="s">
        <v>82</v>
      </c>
      <c r="AW2327" s="13" t="s">
        <v>31</v>
      </c>
      <c r="AX2327" s="13" t="s">
        <v>75</v>
      </c>
      <c r="AY2327" s="232" t="s">
        <v>203</v>
      </c>
    </row>
    <row r="2328" spans="1:65" s="13" customFormat="1" ht="11.25">
      <c r="B2328" s="222"/>
      <c r="C2328" s="223"/>
      <c r="D2328" s="224" t="s">
        <v>211</v>
      </c>
      <c r="E2328" s="225" t="s">
        <v>1</v>
      </c>
      <c r="F2328" s="226" t="s">
        <v>7436</v>
      </c>
      <c r="G2328" s="223"/>
      <c r="H2328" s="225" t="s">
        <v>1</v>
      </c>
      <c r="I2328" s="227"/>
      <c r="J2328" s="223"/>
      <c r="K2328" s="223"/>
      <c r="L2328" s="228"/>
      <c r="M2328" s="229"/>
      <c r="N2328" s="230"/>
      <c r="O2328" s="230"/>
      <c r="P2328" s="230"/>
      <c r="Q2328" s="230"/>
      <c r="R2328" s="230"/>
      <c r="S2328" s="230"/>
      <c r="T2328" s="231"/>
      <c r="AT2328" s="232" t="s">
        <v>211</v>
      </c>
      <c r="AU2328" s="232" t="s">
        <v>82</v>
      </c>
      <c r="AV2328" s="13" t="s">
        <v>82</v>
      </c>
      <c r="AW2328" s="13" t="s">
        <v>31</v>
      </c>
      <c r="AX2328" s="13" t="s">
        <v>75</v>
      </c>
      <c r="AY2328" s="232" t="s">
        <v>203</v>
      </c>
    </row>
    <row r="2329" spans="1:65" s="13" customFormat="1" ht="11.25">
      <c r="B2329" s="222"/>
      <c r="C2329" s="223"/>
      <c r="D2329" s="224" t="s">
        <v>211</v>
      </c>
      <c r="E2329" s="225" t="s">
        <v>1</v>
      </c>
      <c r="F2329" s="226" t="s">
        <v>7437</v>
      </c>
      <c r="G2329" s="223"/>
      <c r="H2329" s="225" t="s">
        <v>1</v>
      </c>
      <c r="I2329" s="227"/>
      <c r="J2329" s="223"/>
      <c r="K2329" s="223"/>
      <c r="L2329" s="228"/>
      <c r="M2329" s="229"/>
      <c r="N2329" s="230"/>
      <c r="O2329" s="230"/>
      <c r="P2329" s="230"/>
      <c r="Q2329" s="230"/>
      <c r="R2329" s="230"/>
      <c r="S2329" s="230"/>
      <c r="T2329" s="231"/>
      <c r="AT2329" s="232" t="s">
        <v>211</v>
      </c>
      <c r="AU2329" s="232" t="s">
        <v>82</v>
      </c>
      <c r="AV2329" s="13" t="s">
        <v>82</v>
      </c>
      <c r="AW2329" s="13" t="s">
        <v>31</v>
      </c>
      <c r="AX2329" s="13" t="s">
        <v>75</v>
      </c>
      <c r="AY2329" s="232" t="s">
        <v>203</v>
      </c>
    </row>
    <row r="2330" spans="1:65" s="13" customFormat="1" ht="11.25">
      <c r="B2330" s="222"/>
      <c r="C2330" s="223"/>
      <c r="D2330" s="224" t="s">
        <v>211</v>
      </c>
      <c r="E2330" s="225" t="s">
        <v>1</v>
      </c>
      <c r="F2330" s="226" t="s">
        <v>7438</v>
      </c>
      <c r="G2330" s="223"/>
      <c r="H2330" s="225" t="s">
        <v>1</v>
      </c>
      <c r="I2330" s="227"/>
      <c r="J2330" s="223"/>
      <c r="K2330" s="223"/>
      <c r="L2330" s="228"/>
      <c r="M2330" s="229"/>
      <c r="N2330" s="230"/>
      <c r="O2330" s="230"/>
      <c r="P2330" s="230"/>
      <c r="Q2330" s="230"/>
      <c r="R2330" s="230"/>
      <c r="S2330" s="230"/>
      <c r="T2330" s="231"/>
      <c r="AT2330" s="232" t="s">
        <v>211</v>
      </c>
      <c r="AU2330" s="232" t="s">
        <v>82</v>
      </c>
      <c r="AV2330" s="13" t="s">
        <v>82</v>
      </c>
      <c r="AW2330" s="13" t="s">
        <v>31</v>
      </c>
      <c r="AX2330" s="13" t="s">
        <v>75</v>
      </c>
      <c r="AY2330" s="232" t="s">
        <v>203</v>
      </c>
    </row>
    <row r="2331" spans="1:65" s="13" customFormat="1" ht="11.25">
      <c r="B2331" s="222"/>
      <c r="C2331" s="223"/>
      <c r="D2331" s="224" t="s">
        <v>211</v>
      </c>
      <c r="E2331" s="225" t="s">
        <v>1</v>
      </c>
      <c r="F2331" s="226" t="s">
        <v>6965</v>
      </c>
      <c r="G2331" s="223"/>
      <c r="H2331" s="225" t="s">
        <v>1</v>
      </c>
      <c r="I2331" s="227"/>
      <c r="J2331" s="223"/>
      <c r="K2331" s="223"/>
      <c r="L2331" s="228"/>
      <c r="M2331" s="229"/>
      <c r="N2331" s="230"/>
      <c r="O2331" s="230"/>
      <c r="P2331" s="230"/>
      <c r="Q2331" s="230"/>
      <c r="R2331" s="230"/>
      <c r="S2331" s="230"/>
      <c r="T2331" s="231"/>
      <c r="AT2331" s="232" t="s">
        <v>211</v>
      </c>
      <c r="AU2331" s="232" t="s">
        <v>82</v>
      </c>
      <c r="AV2331" s="13" t="s">
        <v>82</v>
      </c>
      <c r="AW2331" s="13" t="s">
        <v>31</v>
      </c>
      <c r="AX2331" s="13" t="s">
        <v>75</v>
      </c>
      <c r="AY2331" s="232" t="s">
        <v>203</v>
      </c>
    </row>
    <row r="2332" spans="1:65" s="14" customFormat="1" ht="11.25">
      <c r="B2332" s="233"/>
      <c r="C2332" s="234"/>
      <c r="D2332" s="224" t="s">
        <v>211</v>
      </c>
      <c r="E2332" s="235" t="s">
        <v>1</v>
      </c>
      <c r="F2332" s="236" t="s">
        <v>82</v>
      </c>
      <c r="G2332" s="234"/>
      <c r="H2332" s="237">
        <v>1</v>
      </c>
      <c r="I2332" s="238"/>
      <c r="J2332" s="234"/>
      <c r="K2332" s="234"/>
      <c r="L2332" s="239"/>
      <c r="M2332" s="240"/>
      <c r="N2332" s="241"/>
      <c r="O2332" s="241"/>
      <c r="P2332" s="241"/>
      <c r="Q2332" s="241"/>
      <c r="R2332" s="241"/>
      <c r="S2332" s="241"/>
      <c r="T2332" s="242"/>
      <c r="AT2332" s="243" t="s">
        <v>211</v>
      </c>
      <c r="AU2332" s="243" t="s">
        <v>82</v>
      </c>
      <c r="AV2332" s="14" t="s">
        <v>84</v>
      </c>
      <c r="AW2332" s="14" t="s">
        <v>31</v>
      </c>
      <c r="AX2332" s="14" t="s">
        <v>75</v>
      </c>
      <c r="AY2332" s="243" t="s">
        <v>203</v>
      </c>
    </row>
    <row r="2333" spans="1:65" s="15" customFormat="1" ht="11.25">
      <c r="B2333" s="261"/>
      <c r="C2333" s="262"/>
      <c r="D2333" s="224" t="s">
        <v>211</v>
      </c>
      <c r="E2333" s="263" t="s">
        <v>1</v>
      </c>
      <c r="F2333" s="264" t="s">
        <v>5614</v>
      </c>
      <c r="G2333" s="262"/>
      <c r="H2333" s="265">
        <v>1</v>
      </c>
      <c r="I2333" s="266"/>
      <c r="J2333" s="262"/>
      <c r="K2333" s="262"/>
      <c r="L2333" s="267"/>
      <c r="M2333" s="268"/>
      <c r="N2333" s="269"/>
      <c r="O2333" s="269"/>
      <c r="P2333" s="269"/>
      <c r="Q2333" s="269"/>
      <c r="R2333" s="269"/>
      <c r="S2333" s="269"/>
      <c r="T2333" s="270"/>
      <c r="AT2333" s="271" t="s">
        <v>211</v>
      </c>
      <c r="AU2333" s="271" t="s">
        <v>82</v>
      </c>
      <c r="AV2333" s="15" t="s">
        <v>209</v>
      </c>
      <c r="AW2333" s="15" t="s">
        <v>31</v>
      </c>
      <c r="AX2333" s="15" t="s">
        <v>82</v>
      </c>
      <c r="AY2333" s="271" t="s">
        <v>203</v>
      </c>
    </row>
    <row r="2334" spans="1:65" s="2" customFormat="1" ht="21.75" customHeight="1">
      <c r="A2334" s="35"/>
      <c r="B2334" s="36"/>
      <c r="C2334" s="209" t="s">
        <v>7049</v>
      </c>
      <c r="D2334" s="209" t="s">
        <v>205</v>
      </c>
      <c r="E2334" s="210" t="s">
        <v>7629</v>
      </c>
      <c r="F2334" s="211" t="s">
        <v>7481</v>
      </c>
      <c r="G2334" s="212" t="s">
        <v>208</v>
      </c>
      <c r="H2334" s="213">
        <v>1</v>
      </c>
      <c r="I2334" s="214"/>
      <c r="J2334" s="215">
        <f>ROUND(I2334*H2334,2)</f>
        <v>0</v>
      </c>
      <c r="K2334" s="211" t="s">
        <v>1</v>
      </c>
      <c r="L2334" s="40"/>
      <c r="M2334" s="216" t="s">
        <v>1</v>
      </c>
      <c r="N2334" s="217" t="s">
        <v>40</v>
      </c>
      <c r="O2334" s="72"/>
      <c r="P2334" s="218">
        <f>O2334*H2334</f>
        <v>0</v>
      </c>
      <c r="Q2334" s="218">
        <v>0</v>
      </c>
      <c r="R2334" s="218">
        <f>Q2334*H2334</f>
        <v>0</v>
      </c>
      <c r="S2334" s="218">
        <v>0</v>
      </c>
      <c r="T2334" s="219">
        <f>S2334*H2334</f>
        <v>0</v>
      </c>
      <c r="U2334" s="35"/>
      <c r="V2334" s="35"/>
      <c r="W2334" s="35"/>
      <c r="X2334" s="35"/>
      <c r="Y2334" s="35"/>
      <c r="Z2334" s="35"/>
      <c r="AA2334" s="35"/>
      <c r="AB2334" s="35"/>
      <c r="AC2334" s="35"/>
      <c r="AD2334" s="35"/>
      <c r="AE2334" s="35"/>
      <c r="AR2334" s="220" t="s">
        <v>209</v>
      </c>
      <c r="AT2334" s="220" t="s">
        <v>205</v>
      </c>
      <c r="AU2334" s="220" t="s">
        <v>82</v>
      </c>
      <c r="AY2334" s="18" t="s">
        <v>203</v>
      </c>
      <c r="BE2334" s="221">
        <f>IF(N2334="základní",J2334,0)</f>
        <v>0</v>
      </c>
      <c r="BF2334" s="221">
        <f>IF(N2334="snížená",J2334,0)</f>
        <v>0</v>
      </c>
      <c r="BG2334" s="221">
        <f>IF(N2334="zákl. přenesená",J2334,0)</f>
        <v>0</v>
      </c>
      <c r="BH2334" s="221">
        <f>IF(N2334="sníž. přenesená",J2334,0)</f>
        <v>0</v>
      </c>
      <c r="BI2334" s="221">
        <f>IF(N2334="nulová",J2334,0)</f>
        <v>0</v>
      </c>
      <c r="BJ2334" s="18" t="s">
        <v>82</v>
      </c>
      <c r="BK2334" s="221">
        <f>ROUND(I2334*H2334,2)</f>
        <v>0</v>
      </c>
      <c r="BL2334" s="18" t="s">
        <v>209</v>
      </c>
      <c r="BM2334" s="220" t="s">
        <v>7630</v>
      </c>
    </row>
    <row r="2335" spans="1:65" s="13" customFormat="1" ht="11.25">
      <c r="B2335" s="222"/>
      <c r="C2335" s="223"/>
      <c r="D2335" s="224" t="s">
        <v>211</v>
      </c>
      <c r="E2335" s="225" t="s">
        <v>1</v>
      </c>
      <c r="F2335" s="226" t="s">
        <v>7436</v>
      </c>
      <c r="G2335" s="223"/>
      <c r="H2335" s="225" t="s">
        <v>1</v>
      </c>
      <c r="I2335" s="227"/>
      <c r="J2335" s="223"/>
      <c r="K2335" s="223"/>
      <c r="L2335" s="228"/>
      <c r="M2335" s="229"/>
      <c r="N2335" s="230"/>
      <c r="O2335" s="230"/>
      <c r="P2335" s="230"/>
      <c r="Q2335" s="230"/>
      <c r="R2335" s="230"/>
      <c r="S2335" s="230"/>
      <c r="T2335" s="231"/>
      <c r="AT2335" s="232" t="s">
        <v>211</v>
      </c>
      <c r="AU2335" s="232" t="s">
        <v>82</v>
      </c>
      <c r="AV2335" s="13" t="s">
        <v>82</v>
      </c>
      <c r="AW2335" s="13" t="s">
        <v>31</v>
      </c>
      <c r="AX2335" s="13" t="s">
        <v>75</v>
      </c>
      <c r="AY2335" s="232" t="s">
        <v>203</v>
      </c>
    </row>
    <row r="2336" spans="1:65" s="13" customFormat="1" ht="11.25">
      <c r="B2336" s="222"/>
      <c r="C2336" s="223"/>
      <c r="D2336" s="224" t="s">
        <v>211</v>
      </c>
      <c r="E2336" s="225" t="s">
        <v>1</v>
      </c>
      <c r="F2336" s="226" t="s">
        <v>7437</v>
      </c>
      <c r="G2336" s="223"/>
      <c r="H2336" s="225" t="s">
        <v>1</v>
      </c>
      <c r="I2336" s="227"/>
      <c r="J2336" s="223"/>
      <c r="K2336" s="223"/>
      <c r="L2336" s="228"/>
      <c r="M2336" s="229"/>
      <c r="N2336" s="230"/>
      <c r="O2336" s="230"/>
      <c r="P2336" s="230"/>
      <c r="Q2336" s="230"/>
      <c r="R2336" s="230"/>
      <c r="S2336" s="230"/>
      <c r="T2336" s="231"/>
      <c r="AT2336" s="232" t="s">
        <v>211</v>
      </c>
      <c r="AU2336" s="232" t="s">
        <v>82</v>
      </c>
      <c r="AV2336" s="13" t="s">
        <v>82</v>
      </c>
      <c r="AW2336" s="13" t="s">
        <v>31</v>
      </c>
      <c r="AX2336" s="13" t="s">
        <v>75</v>
      </c>
      <c r="AY2336" s="232" t="s">
        <v>203</v>
      </c>
    </row>
    <row r="2337" spans="1:65" s="13" customFormat="1" ht="11.25">
      <c r="B2337" s="222"/>
      <c r="C2337" s="223"/>
      <c r="D2337" s="224" t="s">
        <v>211</v>
      </c>
      <c r="E2337" s="225" t="s">
        <v>1</v>
      </c>
      <c r="F2337" s="226" t="s">
        <v>7438</v>
      </c>
      <c r="G2337" s="223"/>
      <c r="H2337" s="225" t="s">
        <v>1</v>
      </c>
      <c r="I2337" s="227"/>
      <c r="J2337" s="223"/>
      <c r="K2337" s="223"/>
      <c r="L2337" s="228"/>
      <c r="M2337" s="229"/>
      <c r="N2337" s="230"/>
      <c r="O2337" s="230"/>
      <c r="P2337" s="230"/>
      <c r="Q2337" s="230"/>
      <c r="R2337" s="230"/>
      <c r="S2337" s="230"/>
      <c r="T2337" s="231"/>
      <c r="AT2337" s="232" t="s">
        <v>211</v>
      </c>
      <c r="AU2337" s="232" t="s">
        <v>82</v>
      </c>
      <c r="AV2337" s="13" t="s">
        <v>82</v>
      </c>
      <c r="AW2337" s="13" t="s">
        <v>31</v>
      </c>
      <c r="AX2337" s="13" t="s">
        <v>75</v>
      </c>
      <c r="AY2337" s="232" t="s">
        <v>203</v>
      </c>
    </row>
    <row r="2338" spans="1:65" s="13" customFormat="1" ht="11.25">
      <c r="B2338" s="222"/>
      <c r="C2338" s="223"/>
      <c r="D2338" s="224" t="s">
        <v>211</v>
      </c>
      <c r="E2338" s="225" t="s">
        <v>1</v>
      </c>
      <c r="F2338" s="226" t="s">
        <v>6965</v>
      </c>
      <c r="G2338" s="223"/>
      <c r="H2338" s="225" t="s">
        <v>1</v>
      </c>
      <c r="I2338" s="227"/>
      <c r="J2338" s="223"/>
      <c r="K2338" s="223"/>
      <c r="L2338" s="228"/>
      <c r="M2338" s="229"/>
      <c r="N2338" s="230"/>
      <c r="O2338" s="230"/>
      <c r="P2338" s="230"/>
      <c r="Q2338" s="230"/>
      <c r="R2338" s="230"/>
      <c r="S2338" s="230"/>
      <c r="T2338" s="231"/>
      <c r="AT2338" s="232" t="s">
        <v>211</v>
      </c>
      <c r="AU2338" s="232" t="s">
        <v>82</v>
      </c>
      <c r="AV2338" s="13" t="s">
        <v>82</v>
      </c>
      <c r="AW2338" s="13" t="s">
        <v>31</v>
      </c>
      <c r="AX2338" s="13" t="s">
        <v>75</v>
      </c>
      <c r="AY2338" s="232" t="s">
        <v>203</v>
      </c>
    </row>
    <row r="2339" spans="1:65" s="14" customFormat="1" ht="11.25">
      <c r="B2339" s="233"/>
      <c r="C2339" s="234"/>
      <c r="D2339" s="224" t="s">
        <v>211</v>
      </c>
      <c r="E2339" s="235" t="s">
        <v>1</v>
      </c>
      <c r="F2339" s="236" t="s">
        <v>82</v>
      </c>
      <c r="G2339" s="234"/>
      <c r="H2339" s="237">
        <v>1</v>
      </c>
      <c r="I2339" s="238"/>
      <c r="J2339" s="234"/>
      <c r="K2339" s="234"/>
      <c r="L2339" s="239"/>
      <c r="M2339" s="240"/>
      <c r="N2339" s="241"/>
      <c r="O2339" s="241"/>
      <c r="P2339" s="241"/>
      <c r="Q2339" s="241"/>
      <c r="R2339" s="241"/>
      <c r="S2339" s="241"/>
      <c r="T2339" s="242"/>
      <c r="AT2339" s="243" t="s">
        <v>211</v>
      </c>
      <c r="AU2339" s="243" t="s">
        <v>82</v>
      </c>
      <c r="AV2339" s="14" t="s">
        <v>84</v>
      </c>
      <c r="AW2339" s="14" t="s">
        <v>31</v>
      </c>
      <c r="AX2339" s="14" t="s">
        <v>75</v>
      </c>
      <c r="AY2339" s="243" t="s">
        <v>203</v>
      </c>
    </row>
    <row r="2340" spans="1:65" s="15" customFormat="1" ht="11.25">
      <c r="B2340" s="261"/>
      <c r="C2340" s="262"/>
      <c r="D2340" s="224" t="s">
        <v>211</v>
      </c>
      <c r="E2340" s="263" t="s">
        <v>1</v>
      </c>
      <c r="F2340" s="264" t="s">
        <v>5614</v>
      </c>
      <c r="G2340" s="262"/>
      <c r="H2340" s="265">
        <v>1</v>
      </c>
      <c r="I2340" s="266"/>
      <c r="J2340" s="262"/>
      <c r="K2340" s="262"/>
      <c r="L2340" s="267"/>
      <c r="M2340" s="268"/>
      <c r="N2340" s="269"/>
      <c r="O2340" s="269"/>
      <c r="P2340" s="269"/>
      <c r="Q2340" s="269"/>
      <c r="R2340" s="269"/>
      <c r="S2340" s="269"/>
      <c r="T2340" s="270"/>
      <c r="AT2340" s="271" t="s">
        <v>211</v>
      </c>
      <c r="AU2340" s="271" t="s">
        <v>82</v>
      </c>
      <c r="AV2340" s="15" t="s">
        <v>209</v>
      </c>
      <c r="AW2340" s="15" t="s">
        <v>31</v>
      </c>
      <c r="AX2340" s="15" t="s">
        <v>82</v>
      </c>
      <c r="AY2340" s="271" t="s">
        <v>203</v>
      </c>
    </row>
    <row r="2341" spans="1:65" s="2" customFormat="1" ht="21.75" customHeight="1">
      <c r="A2341" s="35"/>
      <c r="B2341" s="36"/>
      <c r="C2341" s="209" t="s">
        <v>7631</v>
      </c>
      <c r="D2341" s="209" t="s">
        <v>205</v>
      </c>
      <c r="E2341" s="210" t="s">
        <v>7632</v>
      </c>
      <c r="F2341" s="211" t="s">
        <v>7481</v>
      </c>
      <c r="G2341" s="212" t="s">
        <v>208</v>
      </c>
      <c r="H2341" s="213">
        <v>1</v>
      </c>
      <c r="I2341" s="214"/>
      <c r="J2341" s="215">
        <f>ROUND(I2341*H2341,2)</f>
        <v>0</v>
      </c>
      <c r="K2341" s="211" t="s">
        <v>1</v>
      </c>
      <c r="L2341" s="40"/>
      <c r="M2341" s="216" t="s">
        <v>1</v>
      </c>
      <c r="N2341" s="217" t="s">
        <v>40</v>
      </c>
      <c r="O2341" s="72"/>
      <c r="P2341" s="218">
        <f>O2341*H2341</f>
        <v>0</v>
      </c>
      <c r="Q2341" s="218">
        <v>0</v>
      </c>
      <c r="R2341" s="218">
        <f>Q2341*H2341</f>
        <v>0</v>
      </c>
      <c r="S2341" s="218">
        <v>0</v>
      </c>
      <c r="T2341" s="219">
        <f>S2341*H2341</f>
        <v>0</v>
      </c>
      <c r="U2341" s="35"/>
      <c r="V2341" s="35"/>
      <c r="W2341" s="35"/>
      <c r="X2341" s="35"/>
      <c r="Y2341" s="35"/>
      <c r="Z2341" s="35"/>
      <c r="AA2341" s="35"/>
      <c r="AB2341" s="35"/>
      <c r="AC2341" s="35"/>
      <c r="AD2341" s="35"/>
      <c r="AE2341" s="35"/>
      <c r="AR2341" s="220" t="s">
        <v>209</v>
      </c>
      <c r="AT2341" s="220" t="s">
        <v>205</v>
      </c>
      <c r="AU2341" s="220" t="s">
        <v>82</v>
      </c>
      <c r="AY2341" s="18" t="s">
        <v>203</v>
      </c>
      <c r="BE2341" s="221">
        <f>IF(N2341="základní",J2341,0)</f>
        <v>0</v>
      </c>
      <c r="BF2341" s="221">
        <f>IF(N2341="snížená",J2341,0)</f>
        <v>0</v>
      </c>
      <c r="BG2341" s="221">
        <f>IF(N2341="zákl. přenesená",J2341,0)</f>
        <v>0</v>
      </c>
      <c r="BH2341" s="221">
        <f>IF(N2341="sníž. přenesená",J2341,0)</f>
        <v>0</v>
      </c>
      <c r="BI2341" s="221">
        <f>IF(N2341="nulová",J2341,0)</f>
        <v>0</v>
      </c>
      <c r="BJ2341" s="18" t="s">
        <v>82</v>
      </c>
      <c r="BK2341" s="221">
        <f>ROUND(I2341*H2341,2)</f>
        <v>0</v>
      </c>
      <c r="BL2341" s="18" t="s">
        <v>209</v>
      </c>
      <c r="BM2341" s="220" t="s">
        <v>7633</v>
      </c>
    </row>
    <row r="2342" spans="1:65" s="13" customFormat="1" ht="11.25">
      <c r="B2342" s="222"/>
      <c r="C2342" s="223"/>
      <c r="D2342" s="224" t="s">
        <v>211</v>
      </c>
      <c r="E2342" s="225" t="s">
        <v>1</v>
      </c>
      <c r="F2342" s="226" t="s">
        <v>7436</v>
      </c>
      <c r="G2342" s="223"/>
      <c r="H2342" s="225" t="s">
        <v>1</v>
      </c>
      <c r="I2342" s="227"/>
      <c r="J2342" s="223"/>
      <c r="K2342" s="223"/>
      <c r="L2342" s="228"/>
      <c r="M2342" s="229"/>
      <c r="N2342" s="230"/>
      <c r="O2342" s="230"/>
      <c r="P2342" s="230"/>
      <c r="Q2342" s="230"/>
      <c r="R2342" s="230"/>
      <c r="S2342" s="230"/>
      <c r="T2342" s="231"/>
      <c r="AT2342" s="232" t="s">
        <v>211</v>
      </c>
      <c r="AU2342" s="232" t="s">
        <v>82</v>
      </c>
      <c r="AV2342" s="13" t="s">
        <v>82</v>
      </c>
      <c r="AW2342" s="13" t="s">
        <v>31</v>
      </c>
      <c r="AX2342" s="13" t="s">
        <v>75</v>
      </c>
      <c r="AY2342" s="232" t="s">
        <v>203</v>
      </c>
    </row>
    <row r="2343" spans="1:65" s="13" customFormat="1" ht="11.25">
      <c r="B2343" s="222"/>
      <c r="C2343" s="223"/>
      <c r="D2343" s="224" t="s">
        <v>211</v>
      </c>
      <c r="E2343" s="225" t="s">
        <v>1</v>
      </c>
      <c r="F2343" s="226" t="s">
        <v>7437</v>
      </c>
      <c r="G2343" s="223"/>
      <c r="H2343" s="225" t="s">
        <v>1</v>
      </c>
      <c r="I2343" s="227"/>
      <c r="J2343" s="223"/>
      <c r="K2343" s="223"/>
      <c r="L2343" s="228"/>
      <c r="M2343" s="229"/>
      <c r="N2343" s="230"/>
      <c r="O2343" s="230"/>
      <c r="P2343" s="230"/>
      <c r="Q2343" s="230"/>
      <c r="R2343" s="230"/>
      <c r="S2343" s="230"/>
      <c r="T2343" s="231"/>
      <c r="AT2343" s="232" t="s">
        <v>211</v>
      </c>
      <c r="AU2343" s="232" t="s">
        <v>82</v>
      </c>
      <c r="AV2343" s="13" t="s">
        <v>82</v>
      </c>
      <c r="AW2343" s="13" t="s">
        <v>31</v>
      </c>
      <c r="AX2343" s="13" t="s">
        <v>75</v>
      </c>
      <c r="AY2343" s="232" t="s">
        <v>203</v>
      </c>
    </row>
    <row r="2344" spans="1:65" s="13" customFormat="1" ht="11.25">
      <c r="B2344" s="222"/>
      <c r="C2344" s="223"/>
      <c r="D2344" s="224" t="s">
        <v>211</v>
      </c>
      <c r="E2344" s="225" t="s">
        <v>1</v>
      </c>
      <c r="F2344" s="226" t="s">
        <v>7438</v>
      </c>
      <c r="G2344" s="223"/>
      <c r="H2344" s="225" t="s">
        <v>1</v>
      </c>
      <c r="I2344" s="227"/>
      <c r="J2344" s="223"/>
      <c r="K2344" s="223"/>
      <c r="L2344" s="228"/>
      <c r="M2344" s="229"/>
      <c r="N2344" s="230"/>
      <c r="O2344" s="230"/>
      <c r="P2344" s="230"/>
      <c r="Q2344" s="230"/>
      <c r="R2344" s="230"/>
      <c r="S2344" s="230"/>
      <c r="T2344" s="231"/>
      <c r="AT2344" s="232" t="s">
        <v>211</v>
      </c>
      <c r="AU2344" s="232" t="s">
        <v>82</v>
      </c>
      <c r="AV2344" s="13" t="s">
        <v>82</v>
      </c>
      <c r="AW2344" s="13" t="s">
        <v>31</v>
      </c>
      <c r="AX2344" s="13" t="s">
        <v>75</v>
      </c>
      <c r="AY2344" s="232" t="s">
        <v>203</v>
      </c>
    </row>
    <row r="2345" spans="1:65" s="13" customFormat="1" ht="11.25">
      <c r="B2345" s="222"/>
      <c r="C2345" s="223"/>
      <c r="D2345" s="224" t="s">
        <v>211</v>
      </c>
      <c r="E2345" s="225" t="s">
        <v>1</v>
      </c>
      <c r="F2345" s="226" t="s">
        <v>6965</v>
      </c>
      <c r="G2345" s="223"/>
      <c r="H2345" s="225" t="s">
        <v>1</v>
      </c>
      <c r="I2345" s="227"/>
      <c r="J2345" s="223"/>
      <c r="K2345" s="223"/>
      <c r="L2345" s="228"/>
      <c r="M2345" s="229"/>
      <c r="N2345" s="230"/>
      <c r="O2345" s="230"/>
      <c r="P2345" s="230"/>
      <c r="Q2345" s="230"/>
      <c r="R2345" s="230"/>
      <c r="S2345" s="230"/>
      <c r="T2345" s="231"/>
      <c r="AT2345" s="232" t="s">
        <v>211</v>
      </c>
      <c r="AU2345" s="232" t="s">
        <v>82</v>
      </c>
      <c r="AV2345" s="13" t="s">
        <v>82</v>
      </c>
      <c r="AW2345" s="13" t="s">
        <v>31</v>
      </c>
      <c r="AX2345" s="13" t="s">
        <v>75</v>
      </c>
      <c r="AY2345" s="232" t="s">
        <v>203</v>
      </c>
    </row>
    <row r="2346" spans="1:65" s="14" customFormat="1" ht="11.25">
      <c r="B2346" s="233"/>
      <c r="C2346" s="234"/>
      <c r="D2346" s="224" t="s">
        <v>211</v>
      </c>
      <c r="E2346" s="235" t="s">
        <v>1</v>
      </c>
      <c r="F2346" s="236" t="s">
        <v>82</v>
      </c>
      <c r="G2346" s="234"/>
      <c r="H2346" s="237">
        <v>1</v>
      </c>
      <c r="I2346" s="238"/>
      <c r="J2346" s="234"/>
      <c r="K2346" s="234"/>
      <c r="L2346" s="239"/>
      <c r="M2346" s="240"/>
      <c r="N2346" s="241"/>
      <c r="O2346" s="241"/>
      <c r="P2346" s="241"/>
      <c r="Q2346" s="241"/>
      <c r="R2346" s="241"/>
      <c r="S2346" s="241"/>
      <c r="T2346" s="242"/>
      <c r="AT2346" s="243" t="s">
        <v>211</v>
      </c>
      <c r="AU2346" s="243" t="s">
        <v>82</v>
      </c>
      <c r="AV2346" s="14" t="s">
        <v>84</v>
      </c>
      <c r="AW2346" s="14" t="s">
        <v>31</v>
      </c>
      <c r="AX2346" s="14" t="s">
        <v>75</v>
      </c>
      <c r="AY2346" s="243" t="s">
        <v>203</v>
      </c>
    </row>
    <row r="2347" spans="1:65" s="15" customFormat="1" ht="11.25">
      <c r="B2347" s="261"/>
      <c r="C2347" s="262"/>
      <c r="D2347" s="224" t="s">
        <v>211</v>
      </c>
      <c r="E2347" s="263" t="s">
        <v>1</v>
      </c>
      <c r="F2347" s="264" t="s">
        <v>5614</v>
      </c>
      <c r="G2347" s="262"/>
      <c r="H2347" s="265">
        <v>1</v>
      </c>
      <c r="I2347" s="266"/>
      <c r="J2347" s="262"/>
      <c r="K2347" s="262"/>
      <c r="L2347" s="267"/>
      <c r="M2347" s="268"/>
      <c r="N2347" s="269"/>
      <c r="O2347" s="269"/>
      <c r="P2347" s="269"/>
      <c r="Q2347" s="269"/>
      <c r="R2347" s="269"/>
      <c r="S2347" s="269"/>
      <c r="T2347" s="270"/>
      <c r="AT2347" s="271" t="s">
        <v>211</v>
      </c>
      <c r="AU2347" s="271" t="s">
        <v>82</v>
      </c>
      <c r="AV2347" s="15" t="s">
        <v>209</v>
      </c>
      <c r="AW2347" s="15" t="s">
        <v>31</v>
      </c>
      <c r="AX2347" s="15" t="s">
        <v>82</v>
      </c>
      <c r="AY2347" s="271" t="s">
        <v>203</v>
      </c>
    </row>
    <row r="2348" spans="1:65" s="2" customFormat="1" ht="33" customHeight="1">
      <c r="A2348" s="35"/>
      <c r="B2348" s="36"/>
      <c r="C2348" s="209" t="s">
        <v>7052</v>
      </c>
      <c r="D2348" s="209" t="s">
        <v>205</v>
      </c>
      <c r="E2348" s="210" t="s">
        <v>7634</v>
      </c>
      <c r="F2348" s="211" t="s">
        <v>7487</v>
      </c>
      <c r="G2348" s="212" t="s">
        <v>208</v>
      </c>
      <c r="H2348" s="213">
        <v>1</v>
      </c>
      <c r="I2348" s="214"/>
      <c r="J2348" s="215">
        <f>ROUND(I2348*H2348,2)</f>
        <v>0</v>
      </c>
      <c r="K2348" s="211" t="s">
        <v>1</v>
      </c>
      <c r="L2348" s="40"/>
      <c r="M2348" s="216" t="s">
        <v>1</v>
      </c>
      <c r="N2348" s="217" t="s">
        <v>40</v>
      </c>
      <c r="O2348" s="72"/>
      <c r="P2348" s="218">
        <f>O2348*H2348</f>
        <v>0</v>
      </c>
      <c r="Q2348" s="218">
        <v>0</v>
      </c>
      <c r="R2348" s="218">
        <f>Q2348*H2348</f>
        <v>0</v>
      </c>
      <c r="S2348" s="218">
        <v>0</v>
      </c>
      <c r="T2348" s="219">
        <f>S2348*H2348</f>
        <v>0</v>
      </c>
      <c r="U2348" s="35"/>
      <c r="V2348" s="35"/>
      <c r="W2348" s="35"/>
      <c r="X2348" s="35"/>
      <c r="Y2348" s="35"/>
      <c r="Z2348" s="35"/>
      <c r="AA2348" s="35"/>
      <c r="AB2348" s="35"/>
      <c r="AC2348" s="35"/>
      <c r="AD2348" s="35"/>
      <c r="AE2348" s="35"/>
      <c r="AR2348" s="220" t="s">
        <v>209</v>
      </c>
      <c r="AT2348" s="220" t="s">
        <v>205</v>
      </c>
      <c r="AU2348" s="220" t="s">
        <v>82</v>
      </c>
      <c r="AY2348" s="18" t="s">
        <v>203</v>
      </c>
      <c r="BE2348" s="221">
        <f>IF(N2348="základní",J2348,0)</f>
        <v>0</v>
      </c>
      <c r="BF2348" s="221">
        <f>IF(N2348="snížená",J2348,0)</f>
        <v>0</v>
      </c>
      <c r="BG2348" s="221">
        <f>IF(N2348="zákl. přenesená",J2348,0)</f>
        <v>0</v>
      </c>
      <c r="BH2348" s="221">
        <f>IF(N2348="sníž. přenesená",J2348,0)</f>
        <v>0</v>
      </c>
      <c r="BI2348" s="221">
        <f>IF(N2348="nulová",J2348,0)</f>
        <v>0</v>
      </c>
      <c r="BJ2348" s="18" t="s">
        <v>82</v>
      </c>
      <c r="BK2348" s="221">
        <f>ROUND(I2348*H2348,2)</f>
        <v>0</v>
      </c>
      <c r="BL2348" s="18" t="s">
        <v>209</v>
      </c>
      <c r="BM2348" s="220" t="s">
        <v>7635</v>
      </c>
    </row>
    <row r="2349" spans="1:65" s="13" customFormat="1" ht="11.25">
      <c r="B2349" s="222"/>
      <c r="C2349" s="223"/>
      <c r="D2349" s="224" t="s">
        <v>211</v>
      </c>
      <c r="E2349" s="225" t="s">
        <v>1</v>
      </c>
      <c r="F2349" s="226" t="s">
        <v>7489</v>
      </c>
      <c r="G2349" s="223"/>
      <c r="H2349" s="225" t="s">
        <v>1</v>
      </c>
      <c r="I2349" s="227"/>
      <c r="J2349" s="223"/>
      <c r="K2349" s="223"/>
      <c r="L2349" s="228"/>
      <c r="M2349" s="229"/>
      <c r="N2349" s="230"/>
      <c r="O2349" s="230"/>
      <c r="P2349" s="230"/>
      <c r="Q2349" s="230"/>
      <c r="R2349" s="230"/>
      <c r="S2349" s="230"/>
      <c r="T2349" s="231"/>
      <c r="AT2349" s="232" t="s">
        <v>211</v>
      </c>
      <c r="AU2349" s="232" t="s">
        <v>82</v>
      </c>
      <c r="AV2349" s="13" t="s">
        <v>82</v>
      </c>
      <c r="AW2349" s="13" t="s">
        <v>31</v>
      </c>
      <c r="AX2349" s="13" t="s">
        <v>75</v>
      </c>
      <c r="AY2349" s="232" t="s">
        <v>203</v>
      </c>
    </row>
    <row r="2350" spans="1:65" s="13" customFormat="1" ht="11.25">
      <c r="B2350" s="222"/>
      <c r="C2350" s="223"/>
      <c r="D2350" s="224" t="s">
        <v>211</v>
      </c>
      <c r="E2350" s="225" t="s">
        <v>1</v>
      </c>
      <c r="F2350" s="226" t="s">
        <v>6965</v>
      </c>
      <c r="G2350" s="223"/>
      <c r="H2350" s="225" t="s">
        <v>1</v>
      </c>
      <c r="I2350" s="227"/>
      <c r="J2350" s="223"/>
      <c r="K2350" s="223"/>
      <c r="L2350" s="228"/>
      <c r="M2350" s="229"/>
      <c r="N2350" s="230"/>
      <c r="O2350" s="230"/>
      <c r="P2350" s="230"/>
      <c r="Q2350" s="230"/>
      <c r="R2350" s="230"/>
      <c r="S2350" s="230"/>
      <c r="T2350" s="231"/>
      <c r="AT2350" s="232" t="s">
        <v>211</v>
      </c>
      <c r="AU2350" s="232" t="s">
        <v>82</v>
      </c>
      <c r="AV2350" s="13" t="s">
        <v>82</v>
      </c>
      <c r="AW2350" s="13" t="s">
        <v>31</v>
      </c>
      <c r="AX2350" s="13" t="s">
        <v>75</v>
      </c>
      <c r="AY2350" s="232" t="s">
        <v>203</v>
      </c>
    </row>
    <row r="2351" spans="1:65" s="14" customFormat="1" ht="11.25">
      <c r="B2351" s="233"/>
      <c r="C2351" s="234"/>
      <c r="D2351" s="224" t="s">
        <v>211</v>
      </c>
      <c r="E2351" s="235" t="s">
        <v>1</v>
      </c>
      <c r="F2351" s="236" t="s">
        <v>82</v>
      </c>
      <c r="G2351" s="234"/>
      <c r="H2351" s="237">
        <v>1</v>
      </c>
      <c r="I2351" s="238"/>
      <c r="J2351" s="234"/>
      <c r="K2351" s="234"/>
      <c r="L2351" s="239"/>
      <c r="M2351" s="240"/>
      <c r="N2351" s="241"/>
      <c r="O2351" s="241"/>
      <c r="P2351" s="241"/>
      <c r="Q2351" s="241"/>
      <c r="R2351" s="241"/>
      <c r="S2351" s="241"/>
      <c r="T2351" s="242"/>
      <c r="AT2351" s="243" t="s">
        <v>211</v>
      </c>
      <c r="AU2351" s="243" t="s">
        <v>82</v>
      </c>
      <c r="AV2351" s="14" t="s">
        <v>84</v>
      </c>
      <c r="AW2351" s="14" t="s">
        <v>31</v>
      </c>
      <c r="AX2351" s="14" t="s">
        <v>75</v>
      </c>
      <c r="AY2351" s="243" t="s">
        <v>203</v>
      </c>
    </row>
    <row r="2352" spans="1:65" s="15" customFormat="1" ht="11.25">
      <c r="B2352" s="261"/>
      <c r="C2352" s="262"/>
      <c r="D2352" s="224" t="s">
        <v>211</v>
      </c>
      <c r="E2352" s="263" t="s">
        <v>1</v>
      </c>
      <c r="F2352" s="264" t="s">
        <v>5614</v>
      </c>
      <c r="G2352" s="262"/>
      <c r="H2352" s="265">
        <v>1</v>
      </c>
      <c r="I2352" s="266"/>
      <c r="J2352" s="262"/>
      <c r="K2352" s="262"/>
      <c r="L2352" s="267"/>
      <c r="M2352" s="268"/>
      <c r="N2352" s="269"/>
      <c r="O2352" s="269"/>
      <c r="P2352" s="269"/>
      <c r="Q2352" s="269"/>
      <c r="R2352" s="269"/>
      <c r="S2352" s="269"/>
      <c r="T2352" s="270"/>
      <c r="AT2352" s="271" t="s">
        <v>211</v>
      </c>
      <c r="AU2352" s="271" t="s">
        <v>82</v>
      </c>
      <c r="AV2352" s="15" t="s">
        <v>209</v>
      </c>
      <c r="AW2352" s="15" t="s">
        <v>31</v>
      </c>
      <c r="AX2352" s="15" t="s">
        <v>82</v>
      </c>
      <c r="AY2352" s="271" t="s">
        <v>203</v>
      </c>
    </row>
    <row r="2353" spans="1:65" s="2" customFormat="1" ht="21.75" customHeight="1">
      <c r="A2353" s="35"/>
      <c r="B2353" s="36"/>
      <c r="C2353" s="209" t="s">
        <v>7636</v>
      </c>
      <c r="D2353" s="209" t="s">
        <v>205</v>
      </c>
      <c r="E2353" s="210" t="s">
        <v>7637</v>
      </c>
      <c r="F2353" s="211" t="s">
        <v>7491</v>
      </c>
      <c r="G2353" s="212" t="s">
        <v>208</v>
      </c>
      <c r="H2353" s="213">
        <v>1</v>
      </c>
      <c r="I2353" s="214"/>
      <c r="J2353" s="215">
        <f>ROUND(I2353*H2353,2)</f>
        <v>0</v>
      </c>
      <c r="K2353" s="211" t="s">
        <v>1</v>
      </c>
      <c r="L2353" s="40"/>
      <c r="M2353" s="216" t="s">
        <v>1</v>
      </c>
      <c r="N2353" s="217" t="s">
        <v>40</v>
      </c>
      <c r="O2353" s="72"/>
      <c r="P2353" s="218">
        <f>O2353*H2353</f>
        <v>0</v>
      </c>
      <c r="Q2353" s="218">
        <v>0</v>
      </c>
      <c r="R2353" s="218">
        <f>Q2353*H2353</f>
        <v>0</v>
      </c>
      <c r="S2353" s="218">
        <v>0</v>
      </c>
      <c r="T2353" s="219">
        <f>S2353*H2353</f>
        <v>0</v>
      </c>
      <c r="U2353" s="35"/>
      <c r="V2353" s="35"/>
      <c r="W2353" s="35"/>
      <c r="X2353" s="35"/>
      <c r="Y2353" s="35"/>
      <c r="Z2353" s="35"/>
      <c r="AA2353" s="35"/>
      <c r="AB2353" s="35"/>
      <c r="AC2353" s="35"/>
      <c r="AD2353" s="35"/>
      <c r="AE2353" s="35"/>
      <c r="AR2353" s="220" t="s">
        <v>209</v>
      </c>
      <c r="AT2353" s="220" t="s">
        <v>205</v>
      </c>
      <c r="AU2353" s="220" t="s">
        <v>82</v>
      </c>
      <c r="AY2353" s="18" t="s">
        <v>203</v>
      </c>
      <c r="BE2353" s="221">
        <f>IF(N2353="základní",J2353,0)</f>
        <v>0</v>
      </c>
      <c r="BF2353" s="221">
        <f>IF(N2353="snížená",J2353,0)</f>
        <v>0</v>
      </c>
      <c r="BG2353" s="221">
        <f>IF(N2353="zákl. přenesená",J2353,0)</f>
        <v>0</v>
      </c>
      <c r="BH2353" s="221">
        <f>IF(N2353="sníž. přenesená",J2353,0)</f>
        <v>0</v>
      </c>
      <c r="BI2353" s="221">
        <f>IF(N2353="nulová",J2353,0)</f>
        <v>0</v>
      </c>
      <c r="BJ2353" s="18" t="s">
        <v>82</v>
      </c>
      <c r="BK2353" s="221">
        <f>ROUND(I2353*H2353,2)</f>
        <v>0</v>
      </c>
      <c r="BL2353" s="18" t="s">
        <v>209</v>
      </c>
      <c r="BM2353" s="220" t="s">
        <v>7638</v>
      </c>
    </row>
    <row r="2354" spans="1:65" s="13" customFormat="1" ht="11.25">
      <c r="B2354" s="222"/>
      <c r="C2354" s="223"/>
      <c r="D2354" s="224" t="s">
        <v>211</v>
      </c>
      <c r="E2354" s="225" t="s">
        <v>1</v>
      </c>
      <c r="F2354" s="226" t="s">
        <v>7489</v>
      </c>
      <c r="G2354" s="223"/>
      <c r="H2354" s="225" t="s">
        <v>1</v>
      </c>
      <c r="I2354" s="227"/>
      <c r="J2354" s="223"/>
      <c r="K2354" s="223"/>
      <c r="L2354" s="228"/>
      <c r="M2354" s="229"/>
      <c r="N2354" s="230"/>
      <c r="O2354" s="230"/>
      <c r="P2354" s="230"/>
      <c r="Q2354" s="230"/>
      <c r="R2354" s="230"/>
      <c r="S2354" s="230"/>
      <c r="T2354" s="231"/>
      <c r="AT2354" s="232" t="s">
        <v>211</v>
      </c>
      <c r="AU2354" s="232" t="s">
        <v>82</v>
      </c>
      <c r="AV2354" s="13" t="s">
        <v>82</v>
      </c>
      <c r="AW2354" s="13" t="s">
        <v>31</v>
      </c>
      <c r="AX2354" s="13" t="s">
        <v>75</v>
      </c>
      <c r="AY2354" s="232" t="s">
        <v>203</v>
      </c>
    </row>
    <row r="2355" spans="1:65" s="13" customFormat="1" ht="11.25">
      <c r="B2355" s="222"/>
      <c r="C2355" s="223"/>
      <c r="D2355" s="224" t="s">
        <v>211</v>
      </c>
      <c r="E2355" s="225" t="s">
        <v>1</v>
      </c>
      <c r="F2355" s="226" t="s">
        <v>6965</v>
      </c>
      <c r="G2355" s="223"/>
      <c r="H2355" s="225" t="s">
        <v>1</v>
      </c>
      <c r="I2355" s="227"/>
      <c r="J2355" s="223"/>
      <c r="K2355" s="223"/>
      <c r="L2355" s="228"/>
      <c r="M2355" s="229"/>
      <c r="N2355" s="230"/>
      <c r="O2355" s="230"/>
      <c r="P2355" s="230"/>
      <c r="Q2355" s="230"/>
      <c r="R2355" s="230"/>
      <c r="S2355" s="230"/>
      <c r="T2355" s="231"/>
      <c r="AT2355" s="232" t="s">
        <v>211</v>
      </c>
      <c r="AU2355" s="232" t="s">
        <v>82</v>
      </c>
      <c r="AV2355" s="13" t="s">
        <v>82</v>
      </c>
      <c r="AW2355" s="13" t="s">
        <v>31</v>
      </c>
      <c r="AX2355" s="13" t="s">
        <v>75</v>
      </c>
      <c r="AY2355" s="232" t="s">
        <v>203</v>
      </c>
    </row>
    <row r="2356" spans="1:65" s="14" customFormat="1" ht="11.25">
      <c r="B2356" s="233"/>
      <c r="C2356" s="234"/>
      <c r="D2356" s="224" t="s">
        <v>211</v>
      </c>
      <c r="E2356" s="235" t="s">
        <v>1</v>
      </c>
      <c r="F2356" s="236" t="s">
        <v>82</v>
      </c>
      <c r="G2356" s="234"/>
      <c r="H2356" s="237">
        <v>1</v>
      </c>
      <c r="I2356" s="238"/>
      <c r="J2356" s="234"/>
      <c r="K2356" s="234"/>
      <c r="L2356" s="239"/>
      <c r="M2356" s="240"/>
      <c r="N2356" s="241"/>
      <c r="O2356" s="241"/>
      <c r="P2356" s="241"/>
      <c r="Q2356" s="241"/>
      <c r="R2356" s="241"/>
      <c r="S2356" s="241"/>
      <c r="T2356" s="242"/>
      <c r="AT2356" s="243" t="s">
        <v>211</v>
      </c>
      <c r="AU2356" s="243" t="s">
        <v>82</v>
      </c>
      <c r="AV2356" s="14" t="s">
        <v>84</v>
      </c>
      <c r="AW2356" s="14" t="s">
        <v>31</v>
      </c>
      <c r="AX2356" s="14" t="s">
        <v>75</v>
      </c>
      <c r="AY2356" s="243" t="s">
        <v>203</v>
      </c>
    </row>
    <row r="2357" spans="1:65" s="15" customFormat="1" ht="11.25">
      <c r="B2357" s="261"/>
      <c r="C2357" s="262"/>
      <c r="D2357" s="224" t="s">
        <v>211</v>
      </c>
      <c r="E2357" s="263" t="s">
        <v>1</v>
      </c>
      <c r="F2357" s="264" t="s">
        <v>5614</v>
      </c>
      <c r="G2357" s="262"/>
      <c r="H2357" s="265">
        <v>1</v>
      </c>
      <c r="I2357" s="266"/>
      <c r="J2357" s="262"/>
      <c r="K2357" s="262"/>
      <c r="L2357" s="267"/>
      <c r="M2357" s="268"/>
      <c r="N2357" s="269"/>
      <c r="O2357" s="269"/>
      <c r="P2357" s="269"/>
      <c r="Q2357" s="269"/>
      <c r="R2357" s="269"/>
      <c r="S2357" s="269"/>
      <c r="T2357" s="270"/>
      <c r="AT2357" s="271" t="s">
        <v>211</v>
      </c>
      <c r="AU2357" s="271" t="s">
        <v>82</v>
      </c>
      <c r="AV2357" s="15" t="s">
        <v>209</v>
      </c>
      <c r="AW2357" s="15" t="s">
        <v>31</v>
      </c>
      <c r="AX2357" s="15" t="s">
        <v>82</v>
      </c>
      <c r="AY2357" s="271" t="s">
        <v>203</v>
      </c>
    </row>
    <row r="2358" spans="1:65" s="2" customFormat="1" ht="16.5" customHeight="1">
      <c r="A2358" s="35"/>
      <c r="B2358" s="36"/>
      <c r="C2358" s="209" t="s">
        <v>7054</v>
      </c>
      <c r="D2358" s="209" t="s">
        <v>205</v>
      </c>
      <c r="E2358" s="210" t="s">
        <v>7639</v>
      </c>
      <c r="F2358" s="211" t="s">
        <v>7495</v>
      </c>
      <c r="G2358" s="212" t="s">
        <v>828</v>
      </c>
      <c r="H2358" s="213">
        <v>3</v>
      </c>
      <c r="I2358" s="214"/>
      <c r="J2358" s="215">
        <f>ROUND(I2358*H2358,2)</f>
        <v>0</v>
      </c>
      <c r="K2358" s="211" t="s">
        <v>1</v>
      </c>
      <c r="L2358" s="40"/>
      <c r="M2358" s="216" t="s">
        <v>1</v>
      </c>
      <c r="N2358" s="217" t="s">
        <v>40</v>
      </c>
      <c r="O2358" s="72"/>
      <c r="P2358" s="218">
        <f>O2358*H2358</f>
        <v>0</v>
      </c>
      <c r="Q2358" s="218">
        <v>0</v>
      </c>
      <c r="R2358" s="218">
        <f>Q2358*H2358</f>
        <v>0</v>
      </c>
      <c r="S2358" s="218">
        <v>0</v>
      </c>
      <c r="T2358" s="219">
        <f>S2358*H2358</f>
        <v>0</v>
      </c>
      <c r="U2358" s="35"/>
      <c r="V2358" s="35"/>
      <c r="W2358" s="35"/>
      <c r="X2358" s="35"/>
      <c r="Y2358" s="35"/>
      <c r="Z2358" s="35"/>
      <c r="AA2358" s="35"/>
      <c r="AB2358" s="35"/>
      <c r="AC2358" s="35"/>
      <c r="AD2358" s="35"/>
      <c r="AE2358" s="35"/>
      <c r="AR2358" s="220" t="s">
        <v>209</v>
      </c>
      <c r="AT2358" s="220" t="s">
        <v>205</v>
      </c>
      <c r="AU2358" s="220" t="s">
        <v>82</v>
      </c>
      <c r="AY2358" s="18" t="s">
        <v>203</v>
      </c>
      <c r="BE2358" s="221">
        <f>IF(N2358="základní",J2358,0)</f>
        <v>0</v>
      </c>
      <c r="BF2358" s="221">
        <f>IF(N2358="snížená",J2358,0)</f>
        <v>0</v>
      </c>
      <c r="BG2358" s="221">
        <f>IF(N2358="zákl. přenesená",J2358,0)</f>
        <v>0</v>
      </c>
      <c r="BH2358" s="221">
        <f>IF(N2358="sníž. přenesená",J2358,0)</f>
        <v>0</v>
      </c>
      <c r="BI2358" s="221">
        <f>IF(N2358="nulová",J2358,0)</f>
        <v>0</v>
      </c>
      <c r="BJ2358" s="18" t="s">
        <v>82</v>
      </c>
      <c r="BK2358" s="221">
        <f>ROUND(I2358*H2358,2)</f>
        <v>0</v>
      </c>
      <c r="BL2358" s="18" t="s">
        <v>209</v>
      </c>
      <c r="BM2358" s="220" t="s">
        <v>7640</v>
      </c>
    </row>
    <row r="2359" spans="1:65" s="13" customFormat="1" ht="11.25">
      <c r="B2359" s="222"/>
      <c r="C2359" s="223"/>
      <c r="D2359" s="224" t="s">
        <v>211</v>
      </c>
      <c r="E2359" s="225" t="s">
        <v>1</v>
      </c>
      <c r="F2359" s="226" t="s">
        <v>6965</v>
      </c>
      <c r="G2359" s="223"/>
      <c r="H2359" s="225" t="s">
        <v>1</v>
      </c>
      <c r="I2359" s="227"/>
      <c r="J2359" s="223"/>
      <c r="K2359" s="223"/>
      <c r="L2359" s="228"/>
      <c r="M2359" s="229"/>
      <c r="N2359" s="230"/>
      <c r="O2359" s="230"/>
      <c r="P2359" s="230"/>
      <c r="Q2359" s="230"/>
      <c r="R2359" s="230"/>
      <c r="S2359" s="230"/>
      <c r="T2359" s="231"/>
      <c r="AT2359" s="232" t="s">
        <v>211</v>
      </c>
      <c r="AU2359" s="232" t="s">
        <v>82</v>
      </c>
      <c r="AV2359" s="13" t="s">
        <v>82</v>
      </c>
      <c r="AW2359" s="13" t="s">
        <v>31</v>
      </c>
      <c r="AX2359" s="13" t="s">
        <v>75</v>
      </c>
      <c r="AY2359" s="232" t="s">
        <v>203</v>
      </c>
    </row>
    <row r="2360" spans="1:65" s="14" customFormat="1" ht="11.25">
      <c r="B2360" s="233"/>
      <c r="C2360" s="234"/>
      <c r="D2360" s="224" t="s">
        <v>211</v>
      </c>
      <c r="E2360" s="235" t="s">
        <v>1</v>
      </c>
      <c r="F2360" s="236" t="s">
        <v>104</v>
      </c>
      <c r="G2360" s="234"/>
      <c r="H2360" s="237">
        <v>3</v>
      </c>
      <c r="I2360" s="238"/>
      <c r="J2360" s="234"/>
      <c r="K2360" s="234"/>
      <c r="L2360" s="239"/>
      <c r="M2360" s="240"/>
      <c r="N2360" s="241"/>
      <c r="O2360" s="241"/>
      <c r="P2360" s="241"/>
      <c r="Q2360" s="241"/>
      <c r="R2360" s="241"/>
      <c r="S2360" s="241"/>
      <c r="T2360" s="242"/>
      <c r="AT2360" s="243" t="s">
        <v>211</v>
      </c>
      <c r="AU2360" s="243" t="s">
        <v>82</v>
      </c>
      <c r="AV2360" s="14" t="s">
        <v>84</v>
      </c>
      <c r="AW2360" s="14" t="s">
        <v>31</v>
      </c>
      <c r="AX2360" s="14" t="s">
        <v>75</v>
      </c>
      <c r="AY2360" s="243" t="s">
        <v>203</v>
      </c>
    </row>
    <row r="2361" spans="1:65" s="15" customFormat="1" ht="11.25">
      <c r="B2361" s="261"/>
      <c r="C2361" s="262"/>
      <c r="D2361" s="224" t="s">
        <v>211</v>
      </c>
      <c r="E2361" s="263" t="s">
        <v>1</v>
      </c>
      <c r="F2361" s="264" t="s">
        <v>5614</v>
      </c>
      <c r="G2361" s="262"/>
      <c r="H2361" s="265">
        <v>3</v>
      </c>
      <c r="I2361" s="266"/>
      <c r="J2361" s="262"/>
      <c r="K2361" s="262"/>
      <c r="L2361" s="267"/>
      <c r="M2361" s="268"/>
      <c r="N2361" s="269"/>
      <c r="O2361" s="269"/>
      <c r="P2361" s="269"/>
      <c r="Q2361" s="269"/>
      <c r="R2361" s="269"/>
      <c r="S2361" s="269"/>
      <c r="T2361" s="270"/>
      <c r="AT2361" s="271" t="s">
        <v>211</v>
      </c>
      <c r="AU2361" s="271" t="s">
        <v>82</v>
      </c>
      <c r="AV2361" s="15" t="s">
        <v>209</v>
      </c>
      <c r="AW2361" s="15" t="s">
        <v>31</v>
      </c>
      <c r="AX2361" s="15" t="s">
        <v>82</v>
      </c>
      <c r="AY2361" s="271" t="s">
        <v>203</v>
      </c>
    </row>
    <row r="2362" spans="1:65" s="2" customFormat="1" ht="33" customHeight="1">
      <c r="A2362" s="35"/>
      <c r="B2362" s="36"/>
      <c r="C2362" s="209" t="s">
        <v>7641</v>
      </c>
      <c r="D2362" s="209" t="s">
        <v>205</v>
      </c>
      <c r="E2362" s="210" t="s">
        <v>7642</v>
      </c>
      <c r="F2362" s="211" t="s">
        <v>6810</v>
      </c>
      <c r="G2362" s="212" t="s">
        <v>828</v>
      </c>
      <c r="H2362" s="213">
        <v>5</v>
      </c>
      <c r="I2362" s="214"/>
      <c r="J2362" s="215">
        <f>ROUND(I2362*H2362,2)</f>
        <v>0</v>
      </c>
      <c r="K2362" s="211" t="s">
        <v>1</v>
      </c>
      <c r="L2362" s="40"/>
      <c r="M2362" s="216" t="s">
        <v>1</v>
      </c>
      <c r="N2362" s="217" t="s">
        <v>40</v>
      </c>
      <c r="O2362" s="72"/>
      <c r="P2362" s="218">
        <f>O2362*H2362</f>
        <v>0</v>
      </c>
      <c r="Q2362" s="218">
        <v>0</v>
      </c>
      <c r="R2362" s="218">
        <f>Q2362*H2362</f>
        <v>0</v>
      </c>
      <c r="S2362" s="218">
        <v>0</v>
      </c>
      <c r="T2362" s="219">
        <f>S2362*H2362</f>
        <v>0</v>
      </c>
      <c r="U2362" s="35"/>
      <c r="V2362" s="35"/>
      <c r="W2362" s="35"/>
      <c r="X2362" s="35"/>
      <c r="Y2362" s="35"/>
      <c r="Z2362" s="35"/>
      <c r="AA2362" s="35"/>
      <c r="AB2362" s="35"/>
      <c r="AC2362" s="35"/>
      <c r="AD2362" s="35"/>
      <c r="AE2362" s="35"/>
      <c r="AR2362" s="220" t="s">
        <v>209</v>
      </c>
      <c r="AT2362" s="220" t="s">
        <v>205</v>
      </c>
      <c r="AU2362" s="220" t="s">
        <v>82</v>
      </c>
      <c r="AY2362" s="18" t="s">
        <v>203</v>
      </c>
      <c r="BE2362" s="221">
        <f>IF(N2362="základní",J2362,0)</f>
        <v>0</v>
      </c>
      <c r="BF2362" s="221">
        <f>IF(N2362="snížená",J2362,0)</f>
        <v>0</v>
      </c>
      <c r="BG2362" s="221">
        <f>IF(N2362="zákl. přenesená",J2362,0)</f>
        <v>0</v>
      </c>
      <c r="BH2362" s="221">
        <f>IF(N2362="sníž. přenesená",J2362,0)</f>
        <v>0</v>
      </c>
      <c r="BI2362" s="221">
        <f>IF(N2362="nulová",J2362,0)</f>
        <v>0</v>
      </c>
      <c r="BJ2362" s="18" t="s">
        <v>82</v>
      </c>
      <c r="BK2362" s="221">
        <f>ROUND(I2362*H2362,2)</f>
        <v>0</v>
      </c>
      <c r="BL2362" s="18" t="s">
        <v>209</v>
      </c>
      <c r="BM2362" s="220" t="s">
        <v>7643</v>
      </c>
    </row>
    <row r="2363" spans="1:65" s="13" customFormat="1" ht="11.25">
      <c r="B2363" s="222"/>
      <c r="C2363" s="223"/>
      <c r="D2363" s="224" t="s">
        <v>211</v>
      </c>
      <c r="E2363" s="225" t="s">
        <v>1</v>
      </c>
      <c r="F2363" s="226" t="s">
        <v>7510</v>
      </c>
      <c r="G2363" s="223"/>
      <c r="H2363" s="225" t="s">
        <v>1</v>
      </c>
      <c r="I2363" s="227"/>
      <c r="J2363" s="223"/>
      <c r="K2363" s="223"/>
      <c r="L2363" s="228"/>
      <c r="M2363" s="229"/>
      <c r="N2363" s="230"/>
      <c r="O2363" s="230"/>
      <c r="P2363" s="230"/>
      <c r="Q2363" s="230"/>
      <c r="R2363" s="230"/>
      <c r="S2363" s="230"/>
      <c r="T2363" s="231"/>
      <c r="AT2363" s="232" t="s">
        <v>211</v>
      </c>
      <c r="AU2363" s="232" t="s">
        <v>82</v>
      </c>
      <c r="AV2363" s="13" t="s">
        <v>82</v>
      </c>
      <c r="AW2363" s="13" t="s">
        <v>31</v>
      </c>
      <c r="AX2363" s="13" t="s">
        <v>75</v>
      </c>
      <c r="AY2363" s="232" t="s">
        <v>203</v>
      </c>
    </row>
    <row r="2364" spans="1:65" s="14" customFormat="1" ht="11.25">
      <c r="B2364" s="233"/>
      <c r="C2364" s="234"/>
      <c r="D2364" s="224" t="s">
        <v>211</v>
      </c>
      <c r="E2364" s="235" t="s">
        <v>1</v>
      </c>
      <c r="F2364" s="236" t="s">
        <v>237</v>
      </c>
      <c r="G2364" s="234"/>
      <c r="H2364" s="237">
        <v>5</v>
      </c>
      <c r="I2364" s="238"/>
      <c r="J2364" s="234"/>
      <c r="K2364" s="234"/>
      <c r="L2364" s="239"/>
      <c r="M2364" s="240"/>
      <c r="N2364" s="241"/>
      <c r="O2364" s="241"/>
      <c r="P2364" s="241"/>
      <c r="Q2364" s="241"/>
      <c r="R2364" s="241"/>
      <c r="S2364" s="241"/>
      <c r="T2364" s="242"/>
      <c r="AT2364" s="243" t="s">
        <v>211</v>
      </c>
      <c r="AU2364" s="243" t="s">
        <v>82</v>
      </c>
      <c r="AV2364" s="14" t="s">
        <v>84</v>
      </c>
      <c r="AW2364" s="14" t="s">
        <v>31</v>
      </c>
      <c r="AX2364" s="14" t="s">
        <v>75</v>
      </c>
      <c r="AY2364" s="243" t="s">
        <v>203</v>
      </c>
    </row>
    <row r="2365" spans="1:65" s="15" customFormat="1" ht="11.25">
      <c r="B2365" s="261"/>
      <c r="C2365" s="262"/>
      <c r="D2365" s="224" t="s">
        <v>211</v>
      </c>
      <c r="E2365" s="263" t="s">
        <v>1</v>
      </c>
      <c r="F2365" s="264" t="s">
        <v>5614</v>
      </c>
      <c r="G2365" s="262"/>
      <c r="H2365" s="265">
        <v>5</v>
      </c>
      <c r="I2365" s="266"/>
      <c r="J2365" s="262"/>
      <c r="K2365" s="262"/>
      <c r="L2365" s="267"/>
      <c r="M2365" s="268"/>
      <c r="N2365" s="269"/>
      <c r="O2365" s="269"/>
      <c r="P2365" s="269"/>
      <c r="Q2365" s="269"/>
      <c r="R2365" s="269"/>
      <c r="S2365" s="269"/>
      <c r="T2365" s="270"/>
      <c r="AT2365" s="271" t="s">
        <v>211</v>
      </c>
      <c r="AU2365" s="271" t="s">
        <v>82</v>
      </c>
      <c r="AV2365" s="15" t="s">
        <v>209</v>
      </c>
      <c r="AW2365" s="15" t="s">
        <v>31</v>
      </c>
      <c r="AX2365" s="15" t="s">
        <v>82</v>
      </c>
      <c r="AY2365" s="271" t="s">
        <v>203</v>
      </c>
    </row>
    <row r="2366" spans="1:65" s="2" customFormat="1" ht="33" customHeight="1">
      <c r="A2366" s="35"/>
      <c r="B2366" s="36"/>
      <c r="C2366" s="209" t="s">
        <v>7056</v>
      </c>
      <c r="D2366" s="209" t="s">
        <v>205</v>
      </c>
      <c r="E2366" s="210" t="s">
        <v>7644</v>
      </c>
      <c r="F2366" s="211" t="s">
        <v>6816</v>
      </c>
      <c r="G2366" s="212" t="s">
        <v>828</v>
      </c>
      <c r="H2366" s="213">
        <v>1.5</v>
      </c>
      <c r="I2366" s="214"/>
      <c r="J2366" s="215">
        <f>ROUND(I2366*H2366,2)</f>
        <v>0</v>
      </c>
      <c r="K2366" s="211" t="s">
        <v>1</v>
      </c>
      <c r="L2366" s="40"/>
      <c r="M2366" s="216" t="s">
        <v>1</v>
      </c>
      <c r="N2366" s="217" t="s">
        <v>40</v>
      </c>
      <c r="O2366" s="72"/>
      <c r="P2366" s="218">
        <f>O2366*H2366</f>
        <v>0</v>
      </c>
      <c r="Q2366" s="218">
        <v>0</v>
      </c>
      <c r="R2366" s="218">
        <f>Q2366*H2366</f>
        <v>0</v>
      </c>
      <c r="S2366" s="218">
        <v>0</v>
      </c>
      <c r="T2366" s="219">
        <f>S2366*H2366</f>
        <v>0</v>
      </c>
      <c r="U2366" s="35"/>
      <c r="V2366" s="35"/>
      <c r="W2366" s="35"/>
      <c r="X2366" s="35"/>
      <c r="Y2366" s="35"/>
      <c r="Z2366" s="35"/>
      <c r="AA2366" s="35"/>
      <c r="AB2366" s="35"/>
      <c r="AC2366" s="35"/>
      <c r="AD2366" s="35"/>
      <c r="AE2366" s="35"/>
      <c r="AR2366" s="220" t="s">
        <v>209</v>
      </c>
      <c r="AT2366" s="220" t="s">
        <v>205</v>
      </c>
      <c r="AU2366" s="220" t="s">
        <v>82</v>
      </c>
      <c r="AY2366" s="18" t="s">
        <v>203</v>
      </c>
      <c r="BE2366" s="221">
        <f>IF(N2366="základní",J2366,0)</f>
        <v>0</v>
      </c>
      <c r="BF2366" s="221">
        <f>IF(N2366="snížená",J2366,0)</f>
        <v>0</v>
      </c>
      <c r="BG2366" s="221">
        <f>IF(N2366="zákl. přenesená",J2366,0)</f>
        <v>0</v>
      </c>
      <c r="BH2366" s="221">
        <f>IF(N2366="sníž. přenesená",J2366,0)</f>
        <v>0</v>
      </c>
      <c r="BI2366" s="221">
        <f>IF(N2366="nulová",J2366,0)</f>
        <v>0</v>
      </c>
      <c r="BJ2366" s="18" t="s">
        <v>82</v>
      </c>
      <c r="BK2366" s="221">
        <f>ROUND(I2366*H2366,2)</f>
        <v>0</v>
      </c>
      <c r="BL2366" s="18" t="s">
        <v>209</v>
      </c>
      <c r="BM2366" s="220" t="s">
        <v>7645</v>
      </c>
    </row>
    <row r="2367" spans="1:65" s="13" customFormat="1" ht="11.25">
      <c r="B2367" s="222"/>
      <c r="C2367" s="223"/>
      <c r="D2367" s="224" t="s">
        <v>211</v>
      </c>
      <c r="E2367" s="225" t="s">
        <v>1</v>
      </c>
      <c r="F2367" s="226" t="s">
        <v>7510</v>
      </c>
      <c r="G2367" s="223"/>
      <c r="H2367" s="225" t="s">
        <v>1</v>
      </c>
      <c r="I2367" s="227"/>
      <c r="J2367" s="223"/>
      <c r="K2367" s="223"/>
      <c r="L2367" s="228"/>
      <c r="M2367" s="229"/>
      <c r="N2367" s="230"/>
      <c r="O2367" s="230"/>
      <c r="P2367" s="230"/>
      <c r="Q2367" s="230"/>
      <c r="R2367" s="230"/>
      <c r="S2367" s="230"/>
      <c r="T2367" s="231"/>
      <c r="AT2367" s="232" t="s">
        <v>211</v>
      </c>
      <c r="AU2367" s="232" t="s">
        <v>82</v>
      </c>
      <c r="AV2367" s="13" t="s">
        <v>82</v>
      </c>
      <c r="AW2367" s="13" t="s">
        <v>31</v>
      </c>
      <c r="AX2367" s="13" t="s">
        <v>75</v>
      </c>
      <c r="AY2367" s="232" t="s">
        <v>203</v>
      </c>
    </row>
    <row r="2368" spans="1:65" s="14" customFormat="1" ht="11.25">
      <c r="B2368" s="233"/>
      <c r="C2368" s="234"/>
      <c r="D2368" s="224" t="s">
        <v>211</v>
      </c>
      <c r="E2368" s="235" t="s">
        <v>1</v>
      </c>
      <c r="F2368" s="236" t="s">
        <v>2259</v>
      </c>
      <c r="G2368" s="234"/>
      <c r="H2368" s="237">
        <v>1.5</v>
      </c>
      <c r="I2368" s="238"/>
      <c r="J2368" s="234"/>
      <c r="K2368" s="234"/>
      <c r="L2368" s="239"/>
      <c r="M2368" s="240"/>
      <c r="N2368" s="241"/>
      <c r="O2368" s="241"/>
      <c r="P2368" s="241"/>
      <c r="Q2368" s="241"/>
      <c r="R2368" s="241"/>
      <c r="S2368" s="241"/>
      <c r="T2368" s="242"/>
      <c r="AT2368" s="243" t="s">
        <v>211</v>
      </c>
      <c r="AU2368" s="243" t="s">
        <v>82</v>
      </c>
      <c r="AV2368" s="14" t="s">
        <v>84</v>
      </c>
      <c r="AW2368" s="14" t="s">
        <v>31</v>
      </c>
      <c r="AX2368" s="14" t="s">
        <v>75</v>
      </c>
      <c r="AY2368" s="243" t="s">
        <v>203</v>
      </c>
    </row>
    <row r="2369" spans="1:65" s="15" customFormat="1" ht="11.25">
      <c r="B2369" s="261"/>
      <c r="C2369" s="262"/>
      <c r="D2369" s="224" t="s">
        <v>211</v>
      </c>
      <c r="E2369" s="263" t="s">
        <v>1</v>
      </c>
      <c r="F2369" s="264" t="s">
        <v>5614</v>
      </c>
      <c r="G2369" s="262"/>
      <c r="H2369" s="265">
        <v>1.5</v>
      </c>
      <c r="I2369" s="266"/>
      <c r="J2369" s="262"/>
      <c r="K2369" s="262"/>
      <c r="L2369" s="267"/>
      <c r="M2369" s="268"/>
      <c r="N2369" s="269"/>
      <c r="O2369" s="269"/>
      <c r="P2369" s="269"/>
      <c r="Q2369" s="269"/>
      <c r="R2369" s="269"/>
      <c r="S2369" s="269"/>
      <c r="T2369" s="270"/>
      <c r="AT2369" s="271" t="s">
        <v>211</v>
      </c>
      <c r="AU2369" s="271" t="s">
        <v>82</v>
      </c>
      <c r="AV2369" s="15" t="s">
        <v>209</v>
      </c>
      <c r="AW2369" s="15" t="s">
        <v>31</v>
      </c>
      <c r="AX2369" s="15" t="s">
        <v>82</v>
      </c>
      <c r="AY2369" s="271" t="s">
        <v>203</v>
      </c>
    </row>
    <row r="2370" spans="1:65" s="2" customFormat="1" ht="33" customHeight="1">
      <c r="A2370" s="35"/>
      <c r="B2370" s="36"/>
      <c r="C2370" s="209" t="s">
        <v>7646</v>
      </c>
      <c r="D2370" s="209" t="s">
        <v>205</v>
      </c>
      <c r="E2370" s="210" t="s">
        <v>7647</v>
      </c>
      <c r="F2370" s="211" t="s">
        <v>6823</v>
      </c>
      <c r="G2370" s="212" t="s">
        <v>240</v>
      </c>
      <c r="H2370" s="213">
        <v>11</v>
      </c>
      <c r="I2370" s="214"/>
      <c r="J2370" s="215">
        <f>ROUND(I2370*H2370,2)</f>
        <v>0</v>
      </c>
      <c r="K2370" s="211" t="s">
        <v>1</v>
      </c>
      <c r="L2370" s="40"/>
      <c r="M2370" s="216" t="s">
        <v>1</v>
      </c>
      <c r="N2370" s="217" t="s">
        <v>40</v>
      </c>
      <c r="O2370" s="72"/>
      <c r="P2370" s="218">
        <f>O2370*H2370</f>
        <v>0</v>
      </c>
      <c r="Q2370" s="218">
        <v>0</v>
      </c>
      <c r="R2370" s="218">
        <f>Q2370*H2370</f>
        <v>0</v>
      </c>
      <c r="S2370" s="218">
        <v>0</v>
      </c>
      <c r="T2370" s="219">
        <f>S2370*H2370</f>
        <v>0</v>
      </c>
      <c r="U2370" s="35"/>
      <c r="V2370" s="35"/>
      <c r="W2370" s="35"/>
      <c r="X2370" s="35"/>
      <c r="Y2370" s="35"/>
      <c r="Z2370" s="35"/>
      <c r="AA2370" s="35"/>
      <c r="AB2370" s="35"/>
      <c r="AC2370" s="35"/>
      <c r="AD2370" s="35"/>
      <c r="AE2370" s="35"/>
      <c r="AR2370" s="220" t="s">
        <v>209</v>
      </c>
      <c r="AT2370" s="220" t="s">
        <v>205</v>
      </c>
      <c r="AU2370" s="220" t="s">
        <v>82</v>
      </c>
      <c r="AY2370" s="18" t="s">
        <v>203</v>
      </c>
      <c r="BE2370" s="221">
        <f>IF(N2370="základní",J2370,0)</f>
        <v>0</v>
      </c>
      <c r="BF2370" s="221">
        <f>IF(N2370="snížená",J2370,0)</f>
        <v>0</v>
      </c>
      <c r="BG2370" s="221">
        <f>IF(N2370="zákl. přenesená",J2370,0)</f>
        <v>0</v>
      </c>
      <c r="BH2370" s="221">
        <f>IF(N2370="sníž. přenesená",J2370,0)</f>
        <v>0</v>
      </c>
      <c r="BI2370" s="221">
        <f>IF(N2370="nulová",J2370,0)</f>
        <v>0</v>
      </c>
      <c r="BJ2370" s="18" t="s">
        <v>82</v>
      </c>
      <c r="BK2370" s="221">
        <f>ROUND(I2370*H2370,2)</f>
        <v>0</v>
      </c>
      <c r="BL2370" s="18" t="s">
        <v>209</v>
      </c>
      <c r="BM2370" s="220" t="s">
        <v>7648</v>
      </c>
    </row>
    <row r="2371" spans="1:65" s="13" customFormat="1" ht="11.25">
      <c r="B2371" s="222"/>
      <c r="C2371" s="223"/>
      <c r="D2371" s="224" t="s">
        <v>211</v>
      </c>
      <c r="E2371" s="225" t="s">
        <v>1</v>
      </c>
      <c r="F2371" s="226" t="s">
        <v>7510</v>
      </c>
      <c r="G2371" s="223"/>
      <c r="H2371" s="225" t="s">
        <v>1</v>
      </c>
      <c r="I2371" s="227"/>
      <c r="J2371" s="223"/>
      <c r="K2371" s="223"/>
      <c r="L2371" s="228"/>
      <c r="M2371" s="229"/>
      <c r="N2371" s="230"/>
      <c r="O2371" s="230"/>
      <c r="P2371" s="230"/>
      <c r="Q2371" s="230"/>
      <c r="R2371" s="230"/>
      <c r="S2371" s="230"/>
      <c r="T2371" s="231"/>
      <c r="AT2371" s="232" t="s">
        <v>211</v>
      </c>
      <c r="AU2371" s="232" t="s">
        <v>82</v>
      </c>
      <c r="AV2371" s="13" t="s">
        <v>82</v>
      </c>
      <c r="AW2371" s="13" t="s">
        <v>31</v>
      </c>
      <c r="AX2371" s="13" t="s">
        <v>75</v>
      </c>
      <c r="AY2371" s="232" t="s">
        <v>203</v>
      </c>
    </row>
    <row r="2372" spans="1:65" s="14" customFormat="1" ht="11.25">
      <c r="B2372" s="233"/>
      <c r="C2372" s="234"/>
      <c r="D2372" s="224" t="s">
        <v>211</v>
      </c>
      <c r="E2372" s="235" t="s">
        <v>1</v>
      </c>
      <c r="F2372" s="236" t="s">
        <v>382</v>
      </c>
      <c r="G2372" s="234"/>
      <c r="H2372" s="237">
        <v>11</v>
      </c>
      <c r="I2372" s="238"/>
      <c r="J2372" s="234"/>
      <c r="K2372" s="234"/>
      <c r="L2372" s="239"/>
      <c r="M2372" s="240"/>
      <c r="N2372" s="241"/>
      <c r="O2372" s="241"/>
      <c r="P2372" s="241"/>
      <c r="Q2372" s="241"/>
      <c r="R2372" s="241"/>
      <c r="S2372" s="241"/>
      <c r="T2372" s="242"/>
      <c r="AT2372" s="243" t="s">
        <v>211</v>
      </c>
      <c r="AU2372" s="243" t="s">
        <v>82</v>
      </c>
      <c r="AV2372" s="14" t="s">
        <v>84</v>
      </c>
      <c r="AW2372" s="14" t="s">
        <v>31</v>
      </c>
      <c r="AX2372" s="14" t="s">
        <v>75</v>
      </c>
      <c r="AY2372" s="243" t="s">
        <v>203</v>
      </c>
    </row>
    <row r="2373" spans="1:65" s="15" customFormat="1" ht="11.25">
      <c r="B2373" s="261"/>
      <c r="C2373" s="262"/>
      <c r="D2373" s="224" t="s">
        <v>211</v>
      </c>
      <c r="E2373" s="263" t="s">
        <v>1</v>
      </c>
      <c r="F2373" s="264" t="s">
        <v>5614</v>
      </c>
      <c r="G2373" s="262"/>
      <c r="H2373" s="265">
        <v>11</v>
      </c>
      <c r="I2373" s="266"/>
      <c r="J2373" s="262"/>
      <c r="K2373" s="262"/>
      <c r="L2373" s="267"/>
      <c r="M2373" s="268"/>
      <c r="N2373" s="269"/>
      <c r="O2373" s="269"/>
      <c r="P2373" s="269"/>
      <c r="Q2373" s="269"/>
      <c r="R2373" s="269"/>
      <c r="S2373" s="269"/>
      <c r="T2373" s="270"/>
      <c r="AT2373" s="271" t="s">
        <v>211</v>
      </c>
      <c r="AU2373" s="271" t="s">
        <v>82</v>
      </c>
      <c r="AV2373" s="15" t="s">
        <v>209</v>
      </c>
      <c r="AW2373" s="15" t="s">
        <v>31</v>
      </c>
      <c r="AX2373" s="15" t="s">
        <v>82</v>
      </c>
      <c r="AY2373" s="271" t="s">
        <v>203</v>
      </c>
    </row>
    <row r="2374" spans="1:65" s="2" customFormat="1" ht="33" customHeight="1">
      <c r="A2374" s="35"/>
      <c r="B2374" s="36"/>
      <c r="C2374" s="209" t="s">
        <v>7059</v>
      </c>
      <c r="D2374" s="209" t="s">
        <v>205</v>
      </c>
      <c r="E2374" s="210" t="s">
        <v>7649</v>
      </c>
      <c r="F2374" s="211" t="s">
        <v>6826</v>
      </c>
      <c r="G2374" s="212" t="s">
        <v>240</v>
      </c>
      <c r="H2374" s="213">
        <v>3.5</v>
      </c>
      <c r="I2374" s="214"/>
      <c r="J2374" s="215">
        <f>ROUND(I2374*H2374,2)</f>
        <v>0</v>
      </c>
      <c r="K2374" s="211" t="s">
        <v>1</v>
      </c>
      <c r="L2374" s="40"/>
      <c r="M2374" s="216" t="s">
        <v>1</v>
      </c>
      <c r="N2374" s="217" t="s">
        <v>40</v>
      </c>
      <c r="O2374" s="72"/>
      <c r="P2374" s="218">
        <f>O2374*H2374</f>
        <v>0</v>
      </c>
      <c r="Q2374" s="218">
        <v>0</v>
      </c>
      <c r="R2374" s="218">
        <f>Q2374*H2374</f>
        <v>0</v>
      </c>
      <c r="S2374" s="218">
        <v>0</v>
      </c>
      <c r="T2374" s="219">
        <f>S2374*H2374</f>
        <v>0</v>
      </c>
      <c r="U2374" s="35"/>
      <c r="V2374" s="35"/>
      <c r="W2374" s="35"/>
      <c r="X2374" s="35"/>
      <c r="Y2374" s="35"/>
      <c r="Z2374" s="35"/>
      <c r="AA2374" s="35"/>
      <c r="AB2374" s="35"/>
      <c r="AC2374" s="35"/>
      <c r="AD2374" s="35"/>
      <c r="AE2374" s="35"/>
      <c r="AR2374" s="220" t="s">
        <v>209</v>
      </c>
      <c r="AT2374" s="220" t="s">
        <v>205</v>
      </c>
      <c r="AU2374" s="220" t="s">
        <v>82</v>
      </c>
      <c r="AY2374" s="18" t="s">
        <v>203</v>
      </c>
      <c r="BE2374" s="221">
        <f>IF(N2374="základní",J2374,0)</f>
        <v>0</v>
      </c>
      <c r="BF2374" s="221">
        <f>IF(N2374="snížená",J2374,0)</f>
        <v>0</v>
      </c>
      <c r="BG2374" s="221">
        <f>IF(N2374="zákl. přenesená",J2374,0)</f>
        <v>0</v>
      </c>
      <c r="BH2374" s="221">
        <f>IF(N2374="sníž. přenesená",J2374,0)</f>
        <v>0</v>
      </c>
      <c r="BI2374" s="221">
        <f>IF(N2374="nulová",J2374,0)</f>
        <v>0</v>
      </c>
      <c r="BJ2374" s="18" t="s">
        <v>82</v>
      </c>
      <c r="BK2374" s="221">
        <f>ROUND(I2374*H2374,2)</f>
        <v>0</v>
      </c>
      <c r="BL2374" s="18" t="s">
        <v>209</v>
      </c>
      <c r="BM2374" s="220" t="s">
        <v>7650</v>
      </c>
    </row>
    <row r="2375" spans="1:65" s="13" customFormat="1" ht="11.25">
      <c r="B2375" s="222"/>
      <c r="C2375" s="223"/>
      <c r="D2375" s="224" t="s">
        <v>211</v>
      </c>
      <c r="E2375" s="225" t="s">
        <v>1</v>
      </c>
      <c r="F2375" s="226" t="s">
        <v>7467</v>
      </c>
      <c r="G2375" s="223"/>
      <c r="H2375" s="225" t="s">
        <v>1</v>
      </c>
      <c r="I2375" s="227"/>
      <c r="J2375" s="223"/>
      <c r="K2375" s="223"/>
      <c r="L2375" s="228"/>
      <c r="M2375" s="229"/>
      <c r="N2375" s="230"/>
      <c r="O2375" s="230"/>
      <c r="P2375" s="230"/>
      <c r="Q2375" s="230"/>
      <c r="R2375" s="230"/>
      <c r="S2375" s="230"/>
      <c r="T2375" s="231"/>
      <c r="AT2375" s="232" t="s">
        <v>211</v>
      </c>
      <c r="AU2375" s="232" t="s">
        <v>82</v>
      </c>
      <c r="AV2375" s="13" t="s">
        <v>82</v>
      </c>
      <c r="AW2375" s="13" t="s">
        <v>31</v>
      </c>
      <c r="AX2375" s="13" t="s">
        <v>75</v>
      </c>
      <c r="AY2375" s="232" t="s">
        <v>203</v>
      </c>
    </row>
    <row r="2376" spans="1:65" s="14" customFormat="1" ht="11.25">
      <c r="B2376" s="233"/>
      <c r="C2376" s="234"/>
      <c r="D2376" s="224" t="s">
        <v>211</v>
      </c>
      <c r="E2376" s="235" t="s">
        <v>1</v>
      </c>
      <c r="F2376" s="236" t="s">
        <v>7368</v>
      </c>
      <c r="G2376" s="234"/>
      <c r="H2376" s="237">
        <v>3.5</v>
      </c>
      <c r="I2376" s="238"/>
      <c r="J2376" s="234"/>
      <c r="K2376" s="234"/>
      <c r="L2376" s="239"/>
      <c r="M2376" s="240"/>
      <c r="N2376" s="241"/>
      <c r="O2376" s="241"/>
      <c r="P2376" s="241"/>
      <c r="Q2376" s="241"/>
      <c r="R2376" s="241"/>
      <c r="S2376" s="241"/>
      <c r="T2376" s="242"/>
      <c r="AT2376" s="243" t="s">
        <v>211</v>
      </c>
      <c r="AU2376" s="243" t="s">
        <v>82</v>
      </c>
      <c r="AV2376" s="14" t="s">
        <v>84</v>
      </c>
      <c r="AW2376" s="14" t="s">
        <v>31</v>
      </c>
      <c r="AX2376" s="14" t="s">
        <v>75</v>
      </c>
      <c r="AY2376" s="243" t="s">
        <v>203</v>
      </c>
    </row>
    <row r="2377" spans="1:65" s="15" customFormat="1" ht="11.25">
      <c r="B2377" s="261"/>
      <c r="C2377" s="262"/>
      <c r="D2377" s="224" t="s">
        <v>211</v>
      </c>
      <c r="E2377" s="263" t="s">
        <v>1</v>
      </c>
      <c r="F2377" s="264" t="s">
        <v>5614</v>
      </c>
      <c r="G2377" s="262"/>
      <c r="H2377" s="265">
        <v>3.5</v>
      </c>
      <c r="I2377" s="266"/>
      <c r="J2377" s="262"/>
      <c r="K2377" s="262"/>
      <c r="L2377" s="267"/>
      <c r="M2377" s="268"/>
      <c r="N2377" s="269"/>
      <c r="O2377" s="269"/>
      <c r="P2377" s="269"/>
      <c r="Q2377" s="269"/>
      <c r="R2377" s="269"/>
      <c r="S2377" s="269"/>
      <c r="T2377" s="270"/>
      <c r="AT2377" s="271" t="s">
        <v>211</v>
      </c>
      <c r="AU2377" s="271" t="s">
        <v>82</v>
      </c>
      <c r="AV2377" s="15" t="s">
        <v>209</v>
      </c>
      <c r="AW2377" s="15" t="s">
        <v>31</v>
      </c>
      <c r="AX2377" s="15" t="s">
        <v>82</v>
      </c>
      <c r="AY2377" s="271" t="s">
        <v>203</v>
      </c>
    </row>
    <row r="2378" spans="1:65" s="2" customFormat="1" ht="44.25" customHeight="1">
      <c r="A2378" s="35"/>
      <c r="B2378" s="36"/>
      <c r="C2378" s="209" t="s">
        <v>7651</v>
      </c>
      <c r="D2378" s="209" t="s">
        <v>205</v>
      </c>
      <c r="E2378" s="210" t="s">
        <v>7652</v>
      </c>
      <c r="F2378" s="211" t="s">
        <v>7653</v>
      </c>
      <c r="G2378" s="212" t="s">
        <v>6098</v>
      </c>
      <c r="H2378" s="213">
        <v>2</v>
      </c>
      <c r="I2378" s="214"/>
      <c r="J2378" s="215">
        <f>ROUND(I2378*H2378,2)</f>
        <v>0</v>
      </c>
      <c r="K2378" s="211" t="s">
        <v>1</v>
      </c>
      <c r="L2378" s="40"/>
      <c r="M2378" s="216" t="s">
        <v>1</v>
      </c>
      <c r="N2378" s="217" t="s">
        <v>40</v>
      </c>
      <c r="O2378" s="72"/>
      <c r="P2378" s="218">
        <f>O2378*H2378</f>
        <v>0</v>
      </c>
      <c r="Q2378" s="218">
        <v>0</v>
      </c>
      <c r="R2378" s="218">
        <f>Q2378*H2378</f>
        <v>0</v>
      </c>
      <c r="S2378" s="218">
        <v>0</v>
      </c>
      <c r="T2378" s="219">
        <f>S2378*H2378</f>
        <v>0</v>
      </c>
      <c r="U2378" s="35"/>
      <c r="V2378" s="35"/>
      <c r="W2378" s="35"/>
      <c r="X2378" s="35"/>
      <c r="Y2378" s="35"/>
      <c r="Z2378" s="35"/>
      <c r="AA2378" s="35"/>
      <c r="AB2378" s="35"/>
      <c r="AC2378" s="35"/>
      <c r="AD2378" s="35"/>
      <c r="AE2378" s="35"/>
      <c r="AR2378" s="220" t="s">
        <v>209</v>
      </c>
      <c r="AT2378" s="220" t="s">
        <v>205</v>
      </c>
      <c r="AU2378" s="220" t="s">
        <v>82</v>
      </c>
      <c r="AY2378" s="18" t="s">
        <v>203</v>
      </c>
      <c r="BE2378" s="221">
        <f>IF(N2378="základní",J2378,0)</f>
        <v>0</v>
      </c>
      <c r="BF2378" s="221">
        <f>IF(N2378="snížená",J2378,0)</f>
        <v>0</v>
      </c>
      <c r="BG2378" s="221">
        <f>IF(N2378="zákl. přenesená",J2378,0)</f>
        <v>0</v>
      </c>
      <c r="BH2378" s="221">
        <f>IF(N2378="sníž. přenesená",J2378,0)</f>
        <v>0</v>
      </c>
      <c r="BI2378" s="221">
        <f>IF(N2378="nulová",J2378,0)</f>
        <v>0</v>
      </c>
      <c r="BJ2378" s="18" t="s">
        <v>82</v>
      </c>
      <c r="BK2378" s="221">
        <f>ROUND(I2378*H2378,2)</f>
        <v>0</v>
      </c>
      <c r="BL2378" s="18" t="s">
        <v>209</v>
      </c>
      <c r="BM2378" s="220" t="s">
        <v>7654</v>
      </c>
    </row>
    <row r="2379" spans="1:65" s="2" customFormat="1" ht="16.5" customHeight="1">
      <c r="A2379" s="35"/>
      <c r="B2379" s="36"/>
      <c r="C2379" s="209" t="s">
        <v>7061</v>
      </c>
      <c r="D2379" s="209" t="s">
        <v>205</v>
      </c>
      <c r="E2379" s="210" t="s">
        <v>7655</v>
      </c>
      <c r="F2379" s="211" t="s">
        <v>6842</v>
      </c>
      <c r="G2379" s="212" t="s">
        <v>409</v>
      </c>
      <c r="H2379" s="213">
        <v>0.05</v>
      </c>
      <c r="I2379" s="214"/>
      <c r="J2379" s="215">
        <f>ROUND(I2379*H2379,2)</f>
        <v>0</v>
      </c>
      <c r="K2379" s="211" t="s">
        <v>1</v>
      </c>
      <c r="L2379" s="40"/>
      <c r="M2379" s="216" t="s">
        <v>1</v>
      </c>
      <c r="N2379" s="217" t="s">
        <v>40</v>
      </c>
      <c r="O2379" s="72"/>
      <c r="P2379" s="218">
        <f>O2379*H2379</f>
        <v>0</v>
      </c>
      <c r="Q2379" s="218">
        <v>0</v>
      </c>
      <c r="R2379" s="218">
        <f>Q2379*H2379</f>
        <v>0</v>
      </c>
      <c r="S2379" s="218">
        <v>0</v>
      </c>
      <c r="T2379" s="219">
        <f>S2379*H2379</f>
        <v>0</v>
      </c>
      <c r="U2379" s="35"/>
      <c r="V2379" s="35"/>
      <c r="W2379" s="35"/>
      <c r="X2379" s="35"/>
      <c r="Y2379" s="35"/>
      <c r="Z2379" s="35"/>
      <c r="AA2379" s="35"/>
      <c r="AB2379" s="35"/>
      <c r="AC2379" s="35"/>
      <c r="AD2379" s="35"/>
      <c r="AE2379" s="35"/>
      <c r="AR2379" s="220" t="s">
        <v>209</v>
      </c>
      <c r="AT2379" s="220" t="s">
        <v>205</v>
      </c>
      <c r="AU2379" s="220" t="s">
        <v>82</v>
      </c>
      <c r="AY2379" s="18" t="s">
        <v>203</v>
      </c>
      <c r="BE2379" s="221">
        <f>IF(N2379="základní",J2379,0)</f>
        <v>0</v>
      </c>
      <c r="BF2379" s="221">
        <f>IF(N2379="snížená",J2379,0)</f>
        <v>0</v>
      </c>
      <c r="BG2379" s="221">
        <f>IF(N2379="zákl. přenesená",J2379,0)</f>
        <v>0</v>
      </c>
      <c r="BH2379" s="221">
        <f>IF(N2379="sníž. přenesená",J2379,0)</f>
        <v>0</v>
      </c>
      <c r="BI2379" s="221">
        <f>IF(N2379="nulová",J2379,0)</f>
        <v>0</v>
      </c>
      <c r="BJ2379" s="18" t="s">
        <v>82</v>
      </c>
      <c r="BK2379" s="221">
        <f>ROUND(I2379*H2379,2)</f>
        <v>0</v>
      </c>
      <c r="BL2379" s="18" t="s">
        <v>209</v>
      </c>
      <c r="BM2379" s="220" t="s">
        <v>7656</v>
      </c>
    </row>
    <row r="2380" spans="1:65" s="12" customFormat="1" ht="25.9" customHeight="1">
      <c r="B2380" s="193"/>
      <c r="C2380" s="194"/>
      <c r="D2380" s="195" t="s">
        <v>74</v>
      </c>
      <c r="E2380" s="196" t="s">
        <v>7657</v>
      </c>
      <c r="F2380" s="196" t="s">
        <v>7658</v>
      </c>
      <c r="G2380" s="194"/>
      <c r="H2380" s="194"/>
      <c r="I2380" s="197"/>
      <c r="J2380" s="198">
        <f>BK2380</f>
        <v>0</v>
      </c>
      <c r="K2380" s="194"/>
      <c r="L2380" s="199"/>
      <c r="M2380" s="200"/>
      <c r="N2380" s="201"/>
      <c r="O2380" s="201"/>
      <c r="P2380" s="202">
        <f>SUM(P2381:P2432)</f>
        <v>0</v>
      </c>
      <c r="Q2380" s="201"/>
      <c r="R2380" s="202">
        <f>SUM(R2381:R2432)</f>
        <v>0</v>
      </c>
      <c r="S2380" s="201"/>
      <c r="T2380" s="203">
        <f>SUM(T2381:T2432)</f>
        <v>0</v>
      </c>
      <c r="AR2380" s="204" t="s">
        <v>82</v>
      </c>
      <c r="AT2380" s="205" t="s">
        <v>74</v>
      </c>
      <c r="AU2380" s="205" t="s">
        <v>75</v>
      </c>
      <c r="AY2380" s="204" t="s">
        <v>203</v>
      </c>
      <c r="BK2380" s="206">
        <f>SUM(BK2381:BK2432)</f>
        <v>0</v>
      </c>
    </row>
    <row r="2381" spans="1:65" s="2" customFormat="1" ht="33" customHeight="1">
      <c r="A2381" s="35"/>
      <c r="B2381" s="36"/>
      <c r="C2381" s="209" t="s">
        <v>7659</v>
      </c>
      <c r="D2381" s="209" t="s">
        <v>205</v>
      </c>
      <c r="E2381" s="210" t="s">
        <v>7660</v>
      </c>
      <c r="F2381" s="211" t="s">
        <v>7434</v>
      </c>
      <c r="G2381" s="212" t="s">
        <v>208</v>
      </c>
      <c r="H2381" s="213">
        <v>1</v>
      </c>
      <c r="I2381" s="214"/>
      <c r="J2381" s="215">
        <f>ROUND(I2381*H2381,2)</f>
        <v>0</v>
      </c>
      <c r="K2381" s="211" t="s">
        <v>1</v>
      </c>
      <c r="L2381" s="40"/>
      <c r="M2381" s="216" t="s">
        <v>1</v>
      </c>
      <c r="N2381" s="217" t="s">
        <v>40</v>
      </c>
      <c r="O2381" s="72"/>
      <c r="P2381" s="218">
        <f>O2381*H2381</f>
        <v>0</v>
      </c>
      <c r="Q2381" s="218">
        <v>0</v>
      </c>
      <c r="R2381" s="218">
        <f>Q2381*H2381</f>
        <v>0</v>
      </c>
      <c r="S2381" s="218">
        <v>0</v>
      </c>
      <c r="T2381" s="219">
        <f>S2381*H2381</f>
        <v>0</v>
      </c>
      <c r="U2381" s="35"/>
      <c r="V2381" s="35"/>
      <c r="W2381" s="35"/>
      <c r="X2381" s="35"/>
      <c r="Y2381" s="35"/>
      <c r="Z2381" s="35"/>
      <c r="AA2381" s="35"/>
      <c r="AB2381" s="35"/>
      <c r="AC2381" s="35"/>
      <c r="AD2381" s="35"/>
      <c r="AE2381" s="35"/>
      <c r="AR2381" s="220" t="s">
        <v>209</v>
      </c>
      <c r="AT2381" s="220" t="s">
        <v>205</v>
      </c>
      <c r="AU2381" s="220" t="s">
        <v>82</v>
      </c>
      <c r="AY2381" s="18" t="s">
        <v>203</v>
      </c>
      <c r="BE2381" s="221">
        <f>IF(N2381="základní",J2381,0)</f>
        <v>0</v>
      </c>
      <c r="BF2381" s="221">
        <f>IF(N2381="snížená",J2381,0)</f>
        <v>0</v>
      </c>
      <c r="BG2381" s="221">
        <f>IF(N2381="zákl. přenesená",J2381,0)</f>
        <v>0</v>
      </c>
      <c r="BH2381" s="221">
        <f>IF(N2381="sníž. přenesená",J2381,0)</f>
        <v>0</v>
      </c>
      <c r="BI2381" s="221">
        <f>IF(N2381="nulová",J2381,0)</f>
        <v>0</v>
      </c>
      <c r="BJ2381" s="18" t="s">
        <v>82</v>
      </c>
      <c r="BK2381" s="221">
        <f>ROUND(I2381*H2381,2)</f>
        <v>0</v>
      </c>
      <c r="BL2381" s="18" t="s">
        <v>209</v>
      </c>
      <c r="BM2381" s="220" t="s">
        <v>7661</v>
      </c>
    </row>
    <row r="2382" spans="1:65" s="13" customFormat="1" ht="33.75">
      <c r="B2382" s="222"/>
      <c r="C2382" s="223"/>
      <c r="D2382" s="224" t="s">
        <v>211</v>
      </c>
      <c r="E2382" s="225" t="s">
        <v>1</v>
      </c>
      <c r="F2382" s="226" t="s">
        <v>6664</v>
      </c>
      <c r="G2382" s="223"/>
      <c r="H2382" s="225" t="s">
        <v>1</v>
      </c>
      <c r="I2382" s="227"/>
      <c r="J2382" s="223"/>
      <c r="K2382" s="223"/>
      <c r="L2382" s="228"/>
      <c r="M2382" s="229"/>
      <c r="N2382" s="230"/>
      <c r="O2382" s="230"/>
      <c r="P2382" s="230"/>
      <c r="Q2382" s="230"/>
      <c r="R2382" s="230"/>
      <c r="S2382" s="230"/>
      <c r="T2382" s="231"/>
      <c r="AT2382" s="232" t="s">
        <v>211</v>
      </c>
      <c r="AU2382" s="232" t="s">
        <v>82</v>
      </c>
      <c r="AV2382" s="13" t="s">
        <v>82</v>
      </c>
      <c r="AW2382" s="13" t="s">
        <v>31</v>
      </c>
      <c r="AX2382" s="13" t="s">
        <v>75</v>
      </c>
      <c r="AY2382" s="232" t="s">
        <v>203</v>
      </c>
    </row>
    <row r="2383" spans="1:65" s="13" customFormat="1" ht="11.25">
      <c r="B2383" s="222"/>
      <c r="C2383" s="223"/>
      <c r="D2383" s="224" t="s">
        <v>211</v>
      </c>
      <c r="E2383" s="225" t="s">
        <v>1</v>
      </c>
      <c r="F2383" s="226" t="s">
        <v>7436</v>
      </c>
      <c r="G2383" s="223"/>
      <c r="H2383" s="225" t="s">
        <v>1</v>
      </c>
      <c r="I2383" s="227"/>
      <c r="J2383" s="223"/>
      <c r="K2383" s="223"/>
      <c r="L2383" s="228"/>
      <c r="M2383" s="229"/>
      <c r="N2383" s="230"/>
      <c r="O2383" s="230"/>
      <c r="P2383" s="230"/>
      <c r="Q2383" s="230"/>
      <c r="R2383" s="230"/>
      <c r="S2383" s="230"/>
      <c r="T2383" s="231"/>
      <c r="AT2383" s="232" t="s">
        <v>211</v>
      </c>
      <c r="AU2383" s="232" t="s">
        <v>82</v>
      </c>
      <c r="AV2383" s="13" t="s">
        <v>82</v>
      </c>
      <c r="AW2383" s="13" t="s">
        <v>31</v>
      </c>
      <c r="AX2383" s="13" t="s">
        <v>75</v>
      </c>
      <c r="AY2383" s="232" t="s">
        <v>203</v>
      </c>
    </row>
    <row r="2384" spans="1:65" s="13" customFormat="1" ht="11.25">
      <c r="B2384" s="222"/>
      <c r="C2384" s="223"/>
      <c r="D2384" s="224" t="s">
        <v>211</v>
      </c>
      <c r="E2384" s="225" t="s">
        <v>1</v>
      </c>
      <c r="F2384" s="226" t="s">
        <v>7437</v>
      </c>
      <c r="G2384" s="223"/>
      <c r="H2384" s="225" t="s">
        <v>1</v>
      </c>
      <c r="I2384" s="227"/>
      <c r="J2384" s="223"/>
      <c r="K2384" s="223"/>
      <c r="L2384" s="228"/>
      <c r="M2384" s="229"/>
      <c r="N2384" s="230"/>
      <c r="O2384" s="230"/>
      <c r="P2384" s="230"/>
      <c r="Q2384" s="230"/>
      <c r="R2384" s="230"/>
      <c r="S2384" s="230"/>
      <c r="T2384" s="231"/>
      <c r="AT2384" s="232" t="s">
        <v>211</v>
      </c>
      <c r="AU2384" s="232" t="s">
        <v>82</v>
      </c>
      <c r="AV2384" s="13" t="s">
        <v>82</v>
      </c>
      <c r="AW2384" s="13" t="s">
        <v>31</v>
      </c>
      <c r="AX2384" s="13" t="s">
        <v>75</v>
      </c>
      <c r="AY2384" s="232" t="s">
        <v>203</v>
      </c>
    </row>
    <row r="2385" spans="1:65" s="13" customFormat="1" ht="11.25">
      <c r="B2385" s="222"/>
      <c r="C2385" s="223"/>
      <c r="D2385" s="224" t="s">
        <v>211</v>
      </c>
      <c r="E2385" s="225" t="s">
        <v>1</v>
      </c>
      <c r="F2385" s="226" t="s">
        <v>7438</v>
      </c>
      <c r="G2385" s="223"/>
      <c r="H2385" s="225" t="s">
        <v>1</v>
      </c>
      <c r="I2385" s="227"/>
      <c r="J2385" s="223"/>
      <c r="K2385" s="223"/>
      <c r="L2385" s="228"/>
      <c r="M2385" s="229"/>
      <c r="N2385" s="230"/>
      <c r="O2385" s="230"/>
      <c r="P2385" s="230"/>
      <c r="Q2385" s="230"/>
      <c r="R2385" s="230"/>
      <c r="S2385" s="230"/>
      <c r="T2385" s="231"/>
      <c r="AT2385" s="232" t="s">
        <v>211</v>
      </c>
      <c r="AU2385" s="232" t="s">
        <v>82</v>
      </c>
      <c r="AV2385" s="13" t="s">
        <v>82</v>
      </c>
      <c r="AW2385" s="13" t="s">
        <v>31</v>
      </c>
      <c r="AX2385" s="13" t="s">
        <v>75</v>
      </c>
      <c r="AY2385" s="232" t="s">
        <v>203</v>
      </c>
    </row>
    <row r="2386" spans="1:65" s="13" customFormat="1" ht="11.25">
      <c r="B2386" s="222"/>
      <c r="C2386" s="223"/>
      <c r="D2386" s="224" t="s">
        <v>211</v>
      </c>
      <c r="E2386" s="225" t="s">
        <v>1</v>
      </c>
      <c r="F2386" s="226" t="s">
        <v>7146</v>
      </c>
      <c r="G2386" s="223"/>
      <c r="H2386" s="225" t="s">
        <v>1</v>
      </c>
      <c r="I2386" s="227"/>
      <c r="J2386" s="223"/>
      <c r="K2386" s="223"/>
      <c r="L2386" s="228"/>
      <c r="M2386" s="229"/>
      <c r="N2386" s="230"/>
      <c r="O2386" s="230"/>
      <c r="P2386" s="230"/>
      <c r="Q2386" s="230"/>
      <c r="R2386" s="230"/>
      <c r="S2386" s="230"/>
      <c r="T2386" s="231"/>
      <c r="AT2386" s="232" t="s">
        <v>211</v>
      </c>
      <c r="AU2386" s="232" t="s">
        <v>82</v>
      </c>
      <c r="AV2386" s="13" t="s">
        <v>82</v>
      </c>
      <c r="AW2386" s="13" t="s">
        <v>31</v>
      </c>
      <c r="AX2386" s="13" t="s">
        <v>75</v>
      </c>
      <c r="AY2386" s="232" t="s">
        <v>203</v>
      </c>
    </row>
    <row r="2387" spans="1:65" s="14" customFormat="1" ht="11.25">
      <c r="B2387" s="233"/>
      <c r="C2387" s="234"/>
      <c r="D2387" s="224" t="s">
        <v>211</v>
      </c>
      <c r="E2387" s="235" t="s">
        <v>1</v>
      </c>
      <c r="F2387" s="236" t="s">
        <v>82</v>
      </c>
      <c r="G2387" s="234"/>
      <c r="H2387" s="237">
        <v>1</v>
      </c>
      <c r="I2387" s="238"/>
      <c r="J2387" s="234"/>
      <c r="K2387" s="234"/>
      <c r="L2387" s="239"/>
      <c r="M2387" s="240"/>
      <c r="N2387" s="241"/>
      <c r="O2387" s="241"/>
      <c r="P2387" s="241"/>
      <c r="Q2387" s="241"/>
      <c r="R2387" s="241"/>
      <c r="S2387" s="241"/>
      <c r="T2387" s="242"/>
      <c r="AT2387" s="243" t="s">
        <v>211</v>
      </c>
      <c r="AU2387" s="243" t="s">
        <v>82</v>
      </c>
      <c r="AV2387" s="14" t="s">
        <v>84</v>
      </c>
      <c r="AW2387" s="14" t="s">
        <v>31</v>
      </c>
      <c r="AX2387" s="14" t="s">
        <v>75</v>
      </c>
      <c r="AY2387" s="243" t="s">
        <v>203</v>
      </c>
    </row>
    <row r="2388" spans="1:65" s="15" customFormat="1" ht="11.25">
      <c r="B2388" s="261"/>
      <c r="C2388" s="262"/>
      <c r="D2388" s="224" t="s">
        <v>211</v>
      </c>
      <c r="E2388" s="263" t="s">
        <v>1</v>
      </c>
      <c r="F2388" s="264" t="s">
        <v>5614</v>
      </c>
      <c r="G2388" s="262"/>
      <c r="H2388" s="265">
        <v>1</v>
      </c>
      <c r="I2388" s="266"/>
      <c r="J2388" s="262"/>
      <c r="K2388" s="262"/>
      <c r="L2388" s="267"/>
      <c r="M2388" s="268"/>
      <c r="N2388" s="269"/>
      <c r="O2388" s="269"/>
      <c r="P2388" s="269"/>
      <c r="Q2388" s="269"/>
      <c r="R2388" s="269"/>
      <c r="S2388" s="269"/>
      <c r="T2388" s="270"/>
      <c r="AT2388" s="271" t="s">
        <v>211</v>
      </c>
      <c r="AU2388" s="271" t="s">
        <v>82</v>
      </c>
      <c r="AV2388" s="15" t="s">
        <v>209</v>
      </c>
      <c r="AW2388" s="15" t="s">
        <v>31</v>
      </c>
      <c r="AX2388" s="15" t="s">
        <v>82</v>
      </c>
      <c r="AY2388" s="271" t="s">
        <v>203</v>
      </c>
    </row>
    <row r="2389" spans="1:65" s="2" customFormat="1" ht="21.75" customHeight="1">
      <c r="A2389" s="35"/>
      <c r="B2389" s="36"/>
      <c r="C2389" s="209" t="s">
        <v>7063</v>
      </c>
      <c r="D2389" s="209" t="s">
        <v>205</v>
      </c>
      <c r="E2389" s="210" t="s">
        <v>7662</v>
      </c>
      <c r="F2389" s="211" t="s">
        <v>7440</v>
      </c>
      <c r="G2389" s="212" t="s">
        <v>208</v>
      </c>
      <c r="H2389" s="213">
        <v>1</v>
      </c>
      <c r="I2389" s="214"/>
      <c r="J2389" s="215">
        <f>ROUND(I2389*H2389,2)</f>
        <v>0</v>
      </c>
      <c r="K2389" s="211" t="s">
        <v>1</v>
      </c>
      <c r="L2389" s="40"/>
      <c r="M2389" s="216" t="s">
        <v>1</v>
      </c>
      <c r="N2389" s="217" t="s">
        <v>40</v>
      </c>
      <c r="O2389" s="72"/>
      <c r="P2389" s="218">
        <f>O2389*H2389</f>
        <v>0</v>
      </c>
      <c r="Q2389" s="218">
        <v>0</v>
      </c>
      <c r="R2389" s="218">
        <f>Q2389*H2389</f>
        <v>0</v>
      </c>
      <c r="S2389" s="218">
        <v>0</v>
      </c>
      <c r="T2389" s="219">
        <f>S2389*H2389</f>
        <v>0</v>
      </c>
      <c r="U2389" s="35"/>
      <c r="V2389" s="35"/>
      <c r="W2389" s="35"/>
      <c r="X2389" s="35"/>
      <c r="Y2389" s="35"/>
      <c r="Z2389" s="35"/>
      <c r="AA2389" s="35"/>
      <c r="AB2389" s="35"/>
      <c r="AC2389" s="35"/>
      <c r="AD2389" s="35"/>
      <c r="AE2389" s="35"/>
      <c r="AR2389" s="220" t="s">
        <v>209</v>
      </c>
      <c r="AT2389" s="220" t="s">
        <v>205</v>
      </c>
      <c r="AU2389" s="220" t="s">
        <v>82</v>
      </c>
      <c r="AY2389" s="18" t="s">
        <v>203</v>
      </c>
      <c r="BE2389" s="221">
        <f>IF(N2389="základní",J2389,0)</f>
        <v>0</v>
      </c>
      <c r="BF2389" s="221">
        <f>IF(N2389="snížená",J2389,0)</f>
        <v>0</v>
      </c>
      <c r="BG2389" s="221">
        <f>IF(N2389="zákl. přenesená",J2389,0)</f>
        <v>0</v>
      </c>
      <c r="BH2389" s="221">
        <f>IF(N2389="sníž. přenesená",J2389,0)</f>
        <v>0</v>
      </c>
      <c r="BI2389" s="221">
        <f>IF(N2389="nulová",J2389,0)</f>
        <v>0</v>
      </c>
      <c r="BJ2389" s="18" t="s">
        <v>82</v>
      </c>
      <c r="BK2389" s="221">
        <f>ROUND(I2389*H2389,2)</f>
        <v>0</v>
      </c>
      <c r="BL2389" s="18" t="s">
        <v>209</v>
      </c>
      <c r="BM2389" s="220" t="s">
        <v>7663</v>
      </c>
    </row>
    <row r="2390" spans="1:65" s="13" customFormat="1" ht="11.25">
      <c r="B2390" s="222"/>
      <c r="C2390" s="223"/>
      <c r="D2390" s="224" t="s">
        <v>211</v>
      </c>
      <c r="E2390" s="225" t="s">
        <v>1</v>
      </c>
      <c r="F2390" s="226" t="s">
        <v>7436</v>
      </c>
      <c r="G2390" s="223"/>
      <c r="H2390" s="225" t="s">
        <v>1</v>
      </c>
      <c r="I2390" s="227"/>
      <c r="J2390" s="223"/>
      <c r="K2390" s="223"/>
      <c r="L2390" s="228"/>
      <c r="M2390" s="229"/>
      <c r="N2390" s="230"/>
      <c r="O2390" s="230"/>
      <c r="P2390" s="230"/>
      <c r="Q2390" s="230"/>
      <c r="R2390" s="230"/>
      <c r="S2390" s="230"/>
      <c r="T2390" s="231"/>
      <c r="AT2390" s="232" t="s">
        <v>211</v>
      </c>
      <c r="AU2390" s="232" t="s">
        <v>82</v>
      </c>
      <c r="AV2390" s="13" t="s">
        <v>82</v>
      </c>
      <c r="AW2390" s="13" t="s">
        <v>31</v>
      </c>
      <c r="AX2390" s="13" t="s">
        <v>75</v>
      </c>
      <c r="AY2390" s="232" t="s">
        <v>203</v>
      </c>
    </row>
    <row r="2391" spans="1:65" s="13" customFormat="1" ht="11.25">
      <c r="B2391" s="222"/>
      <c r="C2391" s="223"/>
      <c r="D2391" s="224" t="s">
        <v>211</v>
      </c>
      <c r="E2391" s="225" t="s">
        <v>1</v>
      </c>
      <c r="F2391" s="226" t="s">
        <v>7437</v>
      </c>
      <c r="G2391" s="223"/>
      <c r="H2391" s="225" t="s">
        <v>1</v>
      </c>
      <c r="I2391" s="227"/>
      <c r="J2391" s="223"/>
      <c r="K2391" s="223"/>
      <c r="L2391" s="228"/>
      <c r="M2391" s="229"/>
      <c r="N2391" s="230"/>
      <c r="O2391" s="230"/>
      <c r="P2391" s="230"/>
      <c r="Q2391" s="230"/>
      <c r="R2391" s="230"/>
      <c r="S2391" s="230"/>
      <c r="T2391" s="231"/>
      <c r="AT2391" s="232" t="s">
        <v>211</v>
      </c>
      <c r="AU2391" s="232" t="s">
        <v>82</v>
      </c>
      <c r="AV2391" s="13" t="s">
        <v>82</v>
      </c>
      <c r="AW2391" s="13" t="s">
        <v>31</v>
      </c>
      <c r="AX2391" s="13" t="s">
        <v>75</v>
      </c>
      <c r="AY2391" s="232" t="s">
        <v>203</v>
      </c>
    </row>
    <row r="2392" spans="1:65" s="13" customFormat="1" ht="11.25">
      <c r="B2392" s="222"/>
      <c r="C2392" s="223"/>
      <c r="D2392" s="224" t="s">
        <v>211</v>
      </c>
      <c r="E2392" s="225" t="s">
        <v>1</v>
      </c>
      <c r="F2392" s="226" t="s">
        <v>7438</v>
      </c>
      <c r="G2392" s="223"/>
      <c r="H2392" s="225" t="s">
        <v>1</v>
      </c>
      <c r="I2392" s="227"/>
      <c r="J2392" s="223"/>
      <c r="K2392" s="223"/>
      <c r="L2392" s="228"/>
      <c r="M2392" s="229"/>
      <c r="N2392" s="230"/>
      <c r="O2392" s="230"/>
      <c r="P2392" s="230"/>
      <c r="Q2392" s="230"/>
      <c r="R2392" s="230"/>
      <c r="S2392" s="230"/>
      <c r="T2392" s="231"/>
      <c r="AT2392" s="232" t="s">
        <v>211</v>
      </c>
      <c r="AU2392" s="232" t="s">
        <v>82</v>
      </c>
      <c r="AV2392" s="13" t="s">
        <v>82</v>
      </c>
      <c r="AW2392" s="13" t="s">
        <v>31</v>
      </c>
      <c r="AX2392" s="13" t="s">
        <v>75</v>
      </c>
      <c r="AY2392" s="232" t="s">
        <v>203</v>
      </c>
    </row>
    <row r="2393" spans="1:65" s="13" customFormat="1" ht="11.25">
      <c r="B2393" s="222"/>
      <c r="C2393" s="223"/>
      <c r="D2393" s="224" t="s">
        <v>211</v>
      </c>
      <c r="E2393" s="225" t="s">
        <v>1</v>
      </c>
      <c r="F2393" s="226" t="s">
        <v>7146</v>
      </c>
      <c r="G2393" s="223"/>
      <c r="H2393" s="225" t="s">
        <v>1</v>
      </c>
      <c r="I2393" s="227"/>
      <c r="J2393" s="223"/>
      <c r="K2393" s="223"/>
      <c r="L2393" s="228"/>
      <c r="M2393" s="229"/>
      <c r="N2393" s="230"/>
      <c r="O2393" s="230"/>
      <c r="P2393" s="230"/>
      <c r="Q2393" s="230"/>
      <c r="R2393" s="230"/>
      <c r="S2393" s="230"/>
      <c r="T2393" s="231"/>
      <c r="AT2393" s="232" t="s">
        <v>211</v>
      </c>
      <c r="AU2393" s="232" t="s">
        <v>82</v>
      </c>
      <c r="AV2393" s="13" t="s">
        <v>82</v>
      </c>
      <c r="AW2393" s="13" t="s">
        <v>31</v>
      </c>
      <c r="AX2393" s="13" t="s">
        <v>75</v>
      </c>
      <c r="AY2393" s="232" t="s">
        <v>203</v>
      </c>
    </row>
    <row r="2394" spans="1:65" s="14" customFormat="1" ht="11.25">
      <c r="B2394" s="233"/>
      <c r="C2394" s="234"/>
      <c r="D2394" s="224" t="s">
        <v>211</v>
      </c>
      <c r="E2394" s="235" t="s">
        <v>1</v>
      </c>
      <c r="F2394" s="236" t="s">
        <v>82</v>
      </c>
      <c r="G2394" s="234"/>
      <c r="H2394" s="237">
        <v>1</v>
      </c>
      <c r="I2394" s="238"/>
      <c r="J2394" s="234"/>
      <c r="K2394" s="234"/>
      <c r="L2394" s="239"/>
      <c r="M2394" s="240"/>
      <c r="N2394" s="241"/>
      <c r="O2394" s="241"/>
      <c r="P2394" s="241"/>
      <c r="Q2394" s="241"/>
      <c r="R2394" s="241"/>
      <c r="S2394" s="241"/>
      <c r="T2394" s="242"/>
      <c r="AT2394" s="243" t="s">
        <v>211</v>
      </c>
      <c r="AU2394" s="243" t="s">
        <v>82</v>
      </c>
      <c r="AV2394" s="14" t="s">
        <v>84</v>
      </c>
      <c r="AW2394" s="14" t="s">
        <v>31</v>
      </c>
      <c r="AX2394" s="14" t="s">
        <v>75</v>
      </c>
      <c r="AY2394" s="243" t="s">
        <v>203</v>
      </c>
    </row>
    <row r="2395" spans="1:65" s="15" customFormat="1" ht="11.25">
      <c r="B2395" s="261"/>
      <c r="C2395" s="262"/>
      <c r="D2395" s="224" t="s">
        <v>211</v>
      </c>
      <c r="E2395" s="263" t="s">
        <v>1</v>
      </c>
      <c r="F2395" s="264" t="s">
        <v>5614</v>
      </c>
      <c r="G2395" s="262"/>
      <c r="H2395" s="265">
        <v>1</v>
      </c>
      <c r="I2395" s="266"/>
      <c r="J2395" s="262"/>
      <c r="K2395" s="262"/>
      <c r="L2395" s="267"/>
      <c r="M2395" s="268"/>
      <c r="N2395" s="269"/>
      <c r="O2395" s="269"/>
      <c r="P2395" s="269"/>
      <c r="Q2395" s="269"/>
      <c r="R2395" s="269"/>
      <c r="S2395" s="269"/>
      <c r="T2395" s="270"/>
      <c r="AT2395" s="271" t="s">
        <v>211</v>
      </c>
      <c r="AU2395" s="271" t="s">
        <v>82</v>
      </c>
      <c r="AV2395" s="15" t="s">
        <v>209</v>
      </c>
      <c r="AW2395" s="15" t="s">
        <v>31</v>
      </c>
      <c r="AX2395" s="15" t="s">
        <v>82</v>
      </c>
      <c r="AY2395" s="271" t="s">
        <v>203</v>
      </c>
    </row>
    <row r="2396" spans="1:65" s="2" customFormat="1" ht="21.75" customHeight="1">
      <c r="A2396" s="35"/>
      <c r="B2396" s="36"/>
      <c r="C2396" s="209" t="s">
        <v>7664</v>
      </c>
      <c r="D2396" s="209" t="s">
        <v>205</v>
      </c>
      <c r="E2396" s="210" t="s">
        <v>7665</v>
      </c>
      <c r="F2396" s="211" t="s">
        <v>7443</v>
      </c>
      <c r="G2396" s="212" t="s">
        <v>208</v>
      </c>
      <c r="H2396" s="213">
        <v>1</v>
      </c>
      <c r="I2396" s="214"/>
      <c r="J2396" s="215">
        <f>ROUND(I2396*H2396,2)</f>
        <v>0</v>
      </c>
      <c r="K2396" s="211" t="s">
        <v>1</v>
      </c>
      <c r="L2396" s="40"/>
      <c r="M2396" s="216" t="s">
        <v>1</v>
      </c>
      <c r="N2396" s="217" t="s">
        <v>40</v>
      </c>
      <c r="O2396" s="72"/>
      <c r="P2396" s="218">
        <f>O2396*H2396</f>
        <v>0</v>
      </c>
      <c r="Q2396" s="218">
        <v>0</v>
      </c>
      <c r="R2396" s="218">
        <f>Q2396*H2396</f>
        <v>0</v>
      </c>
      <c r="S2396" s="218">
        <v>0</v>
      </c>
      <c r="T2396" s="219">
        <f>S2396*H2396</f>
        <v>0</v>
      </c>
      <c r="U2396" s="35"/>
      <c r="V2396" s="35"/>
      <c r="W2396" s="35"/>
      <c r="X2396" s="35"/>
      <c r="Y2396" s="35"/>
      <c r="Z2396" s="35"/>
      <c r="AA2396" s="35"/>
      <c r="AB2396" s="35"/>
      <c r="AC2396" s="35"/>
      <c r="AD2396" s="35"/>
      <c r="AE2396" s="35"/>
      <c r="AR2396" s="220" t="s">
        <v>209</v>
      </c>
      <c r="AT2396" s="220" t="s">
        <v>205</v>
      </c>
      <c r="AU2396" s="220" t="s">
        <v>82</v>
      </c>
      <c r="AY2396" s="18" t="s">
        <v>203</v>
      </c>
      <c r="BE2396" s="221">
        <f>IF(N2396="základní",J2396,0)</f>
        <v>0</v>
      </c>
      <c r="BF2396" s="221">
        <f>IF(N2396="snížená",J2396,0)</f>
        <v>0</v>
      </c>
      <c r="BG2396" s="221">
        <f>IF(N2396="zákl. přenesená",J2396,0)</f>
        <v>0</v>
      </c>
      <c r="BH2396" s="221">
        <f>IF(N2396="sníž. přenesená",J2396,0)</f>
        <v>0</v>
      </c>
      <c r="BI2396" s="221">
        <f>IF(N2396="nulová",J2396,0)</f>
        <v>0</v>
      </c>
      <c r="BJ2396" s="18" t="s">
        <v>82</v>
      </c>
      <c r="BK2396" s="221">
        <f>ROUND(I2396*H2396,2)</f>
        <v>0</v>
      </c>
      <c r="BL2396" s="18" t="s">
        <v>209</v>
      </c>
      <c r="BM2396" s="220" t="s">
        <v>7666</v>
      </c>
    </row>
    <row r="2397" spans="1:65" s="13" customFormat="1" ht="11.25">
      <c r="B2397" s="222"/>
      <c r="C2397" s="223"/>
      <c r="D2397" s="224" t="s">
        <v>211</v>
      </c>
      <c r="E2397" s="225" t="s">
        <v>1</v>
      </c>
      <c r="F2397" s="226" t="s">
        <v>7436</v>
      </c>
      <c r="G2397" s="223"/>
      <c r="H2397" s="225" t="s">
        <v>1</v>
      </c>
      <c r="I2397" s="227"/>
      <c r="J2397" s="223"/>
      <c r="K2397" s="223"/>
      <c r="L2397" s="228"/>
      <c r="M2397" s="229"/>
      <c r="N2397" s="230"/>
      <c r="O2397" s="230"/>
      <c r="P2397" s="230"/>
      <c r="Q2397" s="230"/>
      <c r="R2397" s="230"/>
      <c r="S2397" s="230"/>
      <c r="T2397" s="231"/>
      <c r="AT2397" s="232" t="s">
        <v>211</v>
      </c>
      <c r="AU2397" s="232" t="s">
        <v>82</v>
      </c>
      <c r="AV2397" s="13" t="s">
        <v>82</v>
      </c>
      <c r="AW2397" s="13" t="s">
        <v>31</v>
      </c>
      <c r="AX2397" s="13" t="s">
        <v>75</v>
      </c>
      <c r="AY2397" s="232" t="s">
        <v>203</v>
      </c>
    </row>
    <row r="2398" spans="1:65" s="13" customFormat="1" ht="11.25">
      <c r="B2398" s="222"/>
      <c r="C2398" s="223"/>
      <c r="D2398" s="224" t="s">
        <v>211</v>
      </c>
      <c r="E2398" s="225" t="s">
        <v>1</v>
      </c>
      <c r="F2398" s="226" t="s">
        <v>7437</v>
      </c>
      <c r="G2398" s="223"/>
      <c r="H2398" s="225" t="s">
        <v>1</v>
      </c>
      <c r="I2398" s="227"/>
      <c r="J2398" s="223"/>
      <c r="K2398" s="223"/>
      <c r="L2398" s="228"/>
      <c r="M2398" s="229"/>
      <c r="N2398" s="230"/>
      <c r="O2398" s="230"/>
      <c r="P2398" s="230"/>
      <c r="Q2398" s="230"/>
      <c r="R2398" s="230"/>
      <c r="S2398" s="230"/>
      <c r="T2398" s="231"/>
      <c r="AT2398" s="232" t="s">
        <v>211</v>
      </c>
      <c r="AU2398" s="232" t="s">
        <v>82</v>
      </c>
      <c r="AV2398" s="13" t="s">
        <v>82</v>
      </c>
      <c r="AW2398" s="13" t="s">
        <v>31</v>
      </c>
      <c r="AX2398" s="13" t="s">
        <v>75</v>
      </c>
      <c r="AY2398" s="232" t="s">
        <v>203</v>
      </c>
    </row>
    <row r="2399" spans="1:65" s="13" customFormat="1" ht="11.25">
      <c r="B2399" s="222"/>
      <c r="C2399" s="223"/>
      <c r="D2399" s="224" t="s">
        <v>211</v>
      </c>
      <c r="E2399" s="225" t="s">
        <v>1</v>
      </c>
      <c r="F2399" s="226" t="s">
        <v>7438</v>
      </c>
      <c r="G2399" s="223"/>
      <c r="H2399" s="225" t="s">
        <v>1</v>
      </c>
      <c r="I2399" s="227"/>
      <c r="J2399" s="223"/>
      <c r="K2399" s="223"/>
      <c r="L2399" s="228"/>
      <c r="M2399" s="229"/>
      <c r="N2399" s="230"/>
      <c r="O2399" s="230"/>
      <c r="P2399" s="230"/>
      <c r="Q2399" s="230"/>
      <c r="R2399" s="230"/>
      <c r="S2399" s="230"/>
      <c r="T2399" s="231"/>
      <c r="AT2399" s="232" t="s">
        <v>211</v>
      </c>
      <c r="AU2399" s="232" t="s">
        <v>82</v>
      </c>
      <c r="AV2399" s="13" t="s">
        <v>82</v>
      </c>
      <c r="AW2399" s="13" t="s">
        <v>31</v>
      </c>
      <c r="AX2399" s="13" t="s">
        <v>75</v>
      </c>
      <c r="AY2399" s="232" t="s">
        <v>203</v>
      </c>
    </row>
    <row r="2400" spans="1:65" s="13" customFormat="1" ht="11.25">
      <c r="B2400" s="222"/>
      <c r="C2400" s="223"/>
      <c r="D2400" s="224" t="s">
        <v>211</v>
      </c>
      <c r="E2400" s="225" t="s">
        <v>1</v>
      </c>
      <c r="F2400" s="226" t="s">
        <v>7146</v>
      </c>
      <c r="G2400" s="223"/>
      <c r="H2400" s="225" t="s">
        <v>1</v>
      </c>
      <c r="I2400" s="227"/>
      <c r="J2400" s="223"/>
      <c r="K2400" s="223"/>
      <c r="L2400" s="228"/>
      <c r="M2400" s="229"/>
      <c r="N2400" s="230"/>
      <c r="O2400" s="230"/>
      <c r="P2400" s="230"/>
      <c r="Q2400" s="230"/>
      <c r="R2400" s="230"/>
      <c r="S2400" s="230"/>
      <c r="T2400" s="231"/>
      <c r="AT2400" s="232" t="s">
        <v>211</v>
      </c>
      <c r="AU2400" s="232" t="s">
        <v>82</v>
      </c>
      <c r="AV2400" s="13" t="s">
        <v>82</v>
      </c>
      <c r="AW2400" s="13" t="s">
        <v>31</v>
      </c>
      <c r="AX2400" s="13" t="s">
        <v>75</v>
      </c>
      <c r="AY2400" s="232" t="s">
        <v>203</v>
      </c>
    </row>
    <row r="2401" spans="1:65" s="14" customFormat="1" ht="11.25">
      <c r="B2401" s="233"/>
      <c r="C2401" s="234"/>
      <c r="D2401" s="224" t="s">
        <v>211</v>
      </c>
      <c r="E2401" s="235" t="s">
        <v>1</v>
      </c>
      <c r="F2401" s="236" t="s">
        <v>82</v>
      </c>
      <c r="G2401" s="234"/>
      <c r="H2401" s="237">
        <v>1</v>
      </c>
      <c r="I2401" s="238"/>
      <c r="J2401" s="234"/>
      <c r="K2401" s="234"/>
      <c r="L2401" s="239"/>
      <c r="M2401" s="240"/>
      <c r="N2401" s="241"/>
      <c r="O2401" s="241"/>
      <c r="P2401" s="241"/>
      <c r="Q2401" s="241"/>
      <c r="R2401" s="241"/>
      <c r="S2401" s="241"/>
      <c r="T2401" s="242"/>
      <c r="AT2401" s="243" t="s">
        <v>211</v>
      </c>
      <c r="AU2401" s="243" t="s">
        <v>82</v>
      </c>
      <c r="AV2401" s="14" t="s">
        <v>84</v>
      </c>
      <c r="AW2401" s="14" t="s">
        <v>31</v>
      </c>
      <c r="AX2401" s="14" t="s">
        <v>75</v>
      </c>
      <c r="AY2401" s="243" t="s">
        <v>203</v>
      </c>
    </row>
    <row r="2402" spans="1:65" s="15" customFormat="1" ht="11.25">
      <c r="B2402" s="261"/>
      <c r="C2402" s="262"/>
      <c r="D2402" s="224" t="s">
        <v>211</v>
      </c>
      <c r="E2402" s="263" t="s">
        <v>1</v>
      </c>
      <c r="F2402" s="264" t="s">
        <v>5614</v>
      </c>
      <c r="G2402" s="262"/>
      <c r="H2402" s="265">
        <v>1</v>
      </c>
      <c r="I2402" s="266"/>
      <c r="J2402" s="262"/>
      <c r="K2402" s="262"/>
      <c r="L2402" s="267"/>
      <c r="M2402" s="268"/>
      <c r="N2402" s="269"/>
      <c r="O2402" s="269"/>
      <c r="P2402" s="269"/>
      <c r="Q2402" s="269"/>
      <c r="R2402" s="269"/>
      <c r="S2402" s="269"/>
      <c r="T2402" s="270"/>
      <c r="AT2402" s="271" t="s">
        <v>211</v>
      </c>
      <c r="AU2402" s="271" t="s">
        <v>82</v>
      </c>
      <c r="AV2402" s="15" t="s">
        <v>209</v>
      </c>
      <c r="AW2402" s="15" t="s">
        <v>31</v>
      </c>
      <c r="AX2402" s="15" t="s">
        <v>82</v>
      </c>
      <c r="AY2402" s="271" t="s">
        <v>203</v>
      </c>
    </row>
    <row r="2403" spans="1:65" s="2" customFormat="1" ht="44.25" customHeight="1">
      <c r="A2403" s="35"/>
      <c r="B2403" s="36"/>
      <c r="C2403" s="209" t="s">
        <v>7066</v>
      </c>
      <c r="D2403" s="209" t="s">
        <v>205</v>
      </c>
      <c r="E2403" s="210" t="s">
        <v>7667</v>
      </c>
      <c r="F2403" s="211" t="s">
        <v>7387</v>
      </c>
      <c r="G2403" s="212" t="s">
        <v>208</v>
      </c>
      <c r="H2403" s="213">
        <v>1</v>
      </c>
      <c r="I2403" s="214"/>
      <c r="J2403" s="215">
        <f>ROUND(I2403*H2403,2)</f>
        <v>0</v>
      </c>
      <c r="K2403" s="211" t="s">
        <v>1</v>
      </c>
      <c r="L2403" s="40"/>
      <c r="M2403" s="216" t="s">
        <v>1</v>
      </c>
      <c r="N2403" s="217" t="s">
        <v>40</v>
      </c>
      <c r="O2403" s="72"/>
      <c r="P2403" s="218">
        <f>O2403*H2403</f>
        <v>0</v>
      </c>
      <c r="Q2403" s="218">
        <v>0</v>
      </c>
      <c r="R2403" s="218">
        <f>Q2403*H2403</f>
        <v>0</v>
      </c>
      <c r="S2403" s="218">
        <v>0</v>
      </c>
      <c r="T2403" s="219">
        <f>S2403*H2403</f>
        <v>0</v>
      </c>
      <c r="U2403" s="35"/>
      <c r="V2403" s="35"/>
      <c r="W2403" s="35"/>
      <c r="X2403" s="35"/>
      <c r="Y2403" s="35"/>
      <c r="Z2403" s="35"/>
      <c r="AA2403" s="35"/>
      <c r="AB2403" s="35"/>
      <c r="AC2403" s="35"/>
      <c r="AD2403" s="35"/>
      <c r="AE2403" s="35"/>
      <c r="AR2403" s="220" t="s">
        <v>209</v>
      </c>
      <c r="AT2403" s="220" t="s">
        <v>205</v>
      </c>
      <c r="AU2403" s="220" t="s">
        <v>82</v>
      </c>
      <c r="AY2403" s="18" t="s">
        <v>203</v>
      </c>
      <c r="BE2403" s="221">
        <f>IF(N2403="základní",J2403,0)</f>
        <v>0</v>
      </c>
      <c r="BF2403" s="221">
        <f>IF(N2403="snížená",J2403,0)</f>
        <v>0</v>
      </c>
      <c r="BG2403" s="221">
        <f>IF(N2403="zákl. přenesená",J2403,0)</f>
        <v>0</v>
      </c>
      <c r="BH2403" s="221">
        <f>IF(N2403="sníž. přenesená",J2403,0)</f>
        <v>0</v>
      </c>
      <c r="BI2403" s="221">
        <f>IF(N2403="nulová",J2403,0)</f>
        <v>0</v>
      </c>
      <c r="BJ2403" s="18" t="s">
        <v>82</v>
      </c>
      <c r="BK2403" s="221">
        <f>ROUND(I2403*H2403,2)</f>
        <v>0</v>
      </c>
      <c r="BL2403" s="18" t="s">
        <v>209</v>
      </c>
      <c r="BM2403" s="220" t="s">
        <v>7668</v>
      </c>
    </row>
    <row r="2404" spans="1:65" s="13" customFormat="1" ht="11.25">
      <c r="B2404" s="222"/>
      <c r="C2404" s="223"/>
      <c r="D2404" s="224" t="s">
        <v>211</v>
      </c>
      <c r="E2404" s="225" t="s">
        <v>1</v>
      </c>
      <c r="F2404" s="226" t="s">
        <v>7146</v>
      </c>
      <c r="G2404" s="223"/>
      <c r="H2404" s="225" t="s">
        <v>1</v>
      </c>
      <c r="I2404" s="227"/>
      <c r="J2404" s="223"/>
      <c r="K2404" s="223"/>
      <c r="L2404" s="228"/>
      <c r="M2404" s="229"/>
      <c r="N2404" s="230"/>
      <c r="O2404" s="230"/>
      <c r="P2404" s="230"/>
      <c r="Q2404" s="230"/>
      <c r="R2404" s="230"/>
      <c r="S2404" s="230"/>
      <c r="T2404" s="231"/>
      <c r="AT2404" s="232" t="s">
        <v>211</v>
      </c>
      <c r="AU2404" s="232" t="s">
        <v>82</v>
      </c>
      <c r="AV2404" s="13" t="s">
        <v>82</v>
      </c>
      <c r="AW2404" s="13" t="s">
        <v>31</v>
      </c>
      <c r="AX2404" s="13" t="s">
        <v>75</v>
      </c>
      <c r="AY2404" s="232" t="s">
        <v>203</v>
      </c>
    </row>
    <row r="2405" spans="1:65" s="14" customFormat="1" ht="11.25">
      <c r="B2405" s="233"/>
      <c r="C2405" s="234"/>
      <c r="D2405" s="224" t="s">
        <v>211</v>
      </c>
      <c r="E2405" s="235" t="s">
        <v>1</v>
      </c>
      <c r="F2405" s="236" t="s">
        <v>82</v>
      </c>
      <c r="G2405" s="234"/>
      <c r="H2405" s="237">
        <v>1</v>
      </c>
      <c r="I2405" s="238"/>
      <c r="J2405" s="234"/>
      <c r="K2405" s="234"/>
      <c r="L2405" s="239"/>
      <c r="M2405" s="240"/>
      <c r="N2405" s="241"/>
      <c r="O2405" s="241"/>
      <c r="P2405" s="241"/>
      <c r="Q2405" s="241"/>
      <c r="R2405" s="241"/>
      <c r="S2405" s="241"/>
      <c r="T2405" s="242"/>
      <c r="AT2405" s="243" t="s">
        <v>211</v>
      </c>
      <c r="AU2405" s="243" t="s">
        <v>82</v>
      </c>
      <c r="AV2405" s="14" t="s">
        <v>84</v>
      </c>
      <c r="AW2405" s="14" t="s">
        <v>31</v>
      </c>
      <c r="AX2405" s="14" t="s">
        <v>75</v>
      </c>
      <c r="AY2405" s="243" t="s">
        <v>203</v>
      </c>
    </row>
    <row r="2406" spans="1:65" s="15" customFormat="1" ht="11.25">
      <c r="B2406" s="261"/>
      <c r="C2406" s="262"/>
      <c r="D2406" s="224" t="s">
        <v>211</v>
      </c>
      <c r="E2406" s="263" t="s">
        <v>1</v>
      </c>
      <c r="F2406" s="264" t="s">
        <v>5614</v>
      </c>
      <c r="G2406" s="262"/>
      <c r="H2406" s="265">
        <v>1</v>
      </c>
      <c r="I2406" s="266"/>
      <c r="J2406" s="262"/>
      <c r="K2406" s="262"/>
      <c r="L2406" s="267"/>
      <c r="M2406" s="268"/>
      <c r="N2406" s="269"/>
      <c r="O2406" s="269"/>
      <c r="P2406" s="269"/>
      <c r="Q2406" s="269"/>
      <c r="R2406" s="269"/>
      <c r="S2406" s="269"/>
      <c r="T2406" s="270"/>
      <c r="AT2406" s="271" t="s">
        <v>211</v>
      </c>
      <c r="AU2406" s="271" t="s">
        <v>82</v>
      </c>
      <c r="AV2406" s="15" t="s">
        <v>209</v>
      </c>
      <c r="AW2406" s="15" t="s">
        <v>31</v>
      </c>
      <c r="AX2406" s="15" t="s">
        <v>82</v>
      </c>
      <c r="AY2406" s="271" t="s">
        <v>203</v>
      </c>
    </row>
    <row r="2407" spans="1:65" s="2" customFormat="1" ht="44.25" customHeight="1">
      <c r="A2407" s="35"/>
      <c r="B2407" s="36"/>
      <c r="C2407" s="209" t="s">
        <v>7669</v>
      </c>
      <c r="D2407" s="209" t="s">
        <v>205</v>
      </c>
      <c r="E2407" s="210" t="s">
        <v>7670</v>
      </c>
      <c r="F2407" s="211" t="s">
        <v>7394</v>
      </c>
      <c r="G2407" s="212" t="s">
        <v>208</v>
      </c>
      <c r="H2407" s="213">
        <v>1</v>
      </c>
      <c r="I2407" s="214"/>
      <c r="J2407" s="215">
        <f>ROUND(I2407*H2407,2)</f>
        <v>0</v>
      </c>
      <c r="K2407" s="211" t="s">
        <v>1</v>
      </c>
      <c r="L2407" s="40"/>
      <c r="M2407" s="216" t="s">
        <v>1</v>
      </c>
      <c r="N2407" s="217" t="s">
        <v>40</v>
      </c>
      <c r="O2407" s="72"/>
      <c r="P2407" s="218">
        <f>O2407*H2407</f>
        <v>0</v>
      </c>
      <c r="Q2407" s="218">
        <v>0</v>
      </c>
      <c r="R2407" s="218">
        <f>Q2407*H2407</f>
        <v>0</v>
      </c>
      <c r="S2407" s="218">
        <v>0</v>
      </c>
      <c r="T2407" s="219">
        <f>S2407*H2407</f>
        <v>0</v>
      </c>
      <c r="U2407" s="35"/>
      <c r="V2407" s="35"/>
      <c r="W2407" s="35"/>
      <c r="X2407" s="35"/>
      <c r="Y2407" s="35"/>
      <c r="Z2407" s="35"/>
      <c r="AA2407" s="35"/>
      <c r="AB2407" s="35"/>
      <c r="AC2407" s="35"/>
      <c r="AD2407" s="35"/>
      <c r="AE2407" s="35"/>
      <c r="AR2407" s="220" t="s">
        <v>209</v>
      </c>
      <c r="AT2407" s="220" t="s">
        <v>205</v>
      </c>
      <c r="AU2407" s="220" t="s">
        <v>82</v>
      </c>
      <c r="AY2407" s="18" t="s">
        <v>203</v>
      </c>
      <c r="BE2407" s="221">
        <f>IF(N2407="základní",J2407,0)</f>
        <v>0</v>
      </c>
      <c r="BF2407" s="221">
        <f>IF(N2407="snížená",J2407,0)</f>
        <v>0</v>
      </c>
      <c r="BG2407" s="221">
        <f>IF(N2407="zákl. přenesená",J2407,0)</f>
        <v>0</v>
      </c>
      <c r="BH2407" s="221">
        <f>IF(N2407="sníž. přenesená",J2407,0)</f>
        <v>0</v>
      </c>
      <c r="BI2407" s="221">
        <f>IF(N2407="nulová",J2407,0)</f>
        <v>0</v>
      </c>
      <c r="BJ2407" s="18" t="s">
        <v>82</v>
      </c>
      <c r="BK2407" s="221">
        <f>ROUND(I2407*H2407,2)</f>
        <v>0</v>
      </c>
      <c r="BL2407" s="18" t="s">
        <v>209</v>
      </c>
      <c r="BM2407" s="220" t="s">
        <v>7671</v>
      </c>
    </row>
    <row r="2408" spans="1:65" s="13" customFormat="1" ht="11.25">
      <c r="B2408" s="222"/>
      <c r="C2408" s="223"/>
      <c r="D2408" s="224" t="s">
        <v>211</v>
      </c>
      <c r="E2408" s="225" t="s">
        <v>1</v>
      </c>
      <c r="F2408" s="226" t="s">
        <v>7146</v>
      </c>
      <c r="G2408" s="223"/>
      <c r="H2408" s="225" t="s">
        <v>1</v>
      </c>
      <c r="I2408" s="227"/>
      <c r="J2408" s="223"/>
      <c r="K2408" s="223"/>
      <c r="L2408" s="228"/>
      <c r="M2408" s="229"/>
      <c r="N2408" s="230"/>
      <c r="O2408" s="230"/>
      <c r="P2408" s="230"/>
      <c r="Q2408" s="230"/>
      <c r="R2408" s="230"/>
      <c r="S2408" s="230"/>
      <c r="T2408" s="231"/>
      <c r="AT2408" s="232" t="s">
        <v>211</v>
      </c>
      <c r="AU2408" s="232" t="s">
        <v>82</v>
      </c>
      <c r="AV2408" s="13" t="s">
        <v>82</v>
      </c>
      <c r="AW2408" s="13" t="s">
        <v>31</v>
      </c>
      <c r="AX2408" s="13" t="s">
        <v>75</v>
      </c>
      <c r="AY2408" s="232" t="s">
        <v>203</v>
      </c>
    </row>
    <row r="2409" spans="1:65" s="14" customFormat="1" ht="11.25">
      <c r="B2409" s="233"/>
      <c r="C2409" s="234"/>
      <c r="D2409" s="224" t="s">
        <v>211</v>
      </c>
      <c r="E2409" s="235" t="s">
        <v>1</v>
      </c>
      <c r="F2409" s="236" t="s">
        <v>82</v>
      </c>
      <c r="G2409" s="234"/>
      <c r="H2409" s="237">
        <v>1</v>
      </c>
      <c r="I2409" s="238"/>
      <c r="J2409" s="234"/>
      <c r="K2409" s="234"/>
      <c r="L2409" s="239"/>
      <c r="M2409" s="240"/>
      <c r="N2409" s="241"/>
      <c r="O2409" s="241"/>
      <c r="P2409" s="241"/>
      <c r="Q2409" s="241"/>
      <c r="R2409" s="241"/>
      <c r="S2409" s="241"/>
      <c r="T2409" s="242"/>
      <c r="AT2409" s="243" t="s">
        <v>211</v>
      </c>
      <c r="AU2409" s="243" t="s">
        <v>82</v>
      </c>
      <c r="AV2409" s="14" t="s">
        <v>84</v>
      </c>
      <c r="AW2409" s="14" t="s">
        <v>31</v>
      </c>
      <c r="AX2409" s="14" t="s">
        <v>75</v>
      </c>
      <c r="AY2409" s="243" t="s">
        <v>203</v>
      </c>
    </row>
    <row r="2410" spans="1:65" s="15" customFormat="1" ht="11.25">
      <c r="B2410" s="261"/>
      <c r="C2410" s="262"/>
      <c r="D2410" s="224" t="s">
        <v>211</v>
      </c>
      <c r="E2410" s="263" t="s">
        <v>1</v>
      </c>
      <c r="F2410" s="264" t="s">
        <v>5614</v>
      </c>
      <c r="G2410" s="262"/>
      <c r="H2410" s="265">
        <v>1</v>
      </c>
      <c r="I2410" s="266"/>
      <c r="J2410" s="262"/>
      <c r="K2410" s="262"/>
      <c r="L2410" s="267"/>
      <c r="M2410" s="268"/>
      <c r="N2410" s="269"/>
      <c r="O2410" s="269"/>
      <c r="P2410" s="269"/>
      <c r="Q2410" s="269"/>
      <c r="R2410" s="269"/>
      <c r="S2410" s="269"/>
      <c r="T2410" s="270"/>
      <c r="AT2410" s="271" t="s">
        <v>211</v>
      </c>
      <c r="AU2410" s="271" t="s">
        <v>82</v>
      </c>
      <c r="AV2410" s="15" t="s">
        <v>209</v>
      </c>
      <c r="AW2410" s="15" t="s">
        <v>31</v>
      </c>
      <c r="AX2410" s="15" t="s">
        <v>82</v>
      </c>
      <c r="AY2410" s="271" t="s">
        <v>203</v>
      </c>
    </row>
    <row r="2411" spans="1:65" s="2" customFormat="1" ht="16.5" customHeight="1">
      <c r="A2411" s="35"/>
      <c r="B2411" s="36"/>
      <c r="C2411" s="209" t="s">
        <v>7068</v>
      </c>
      <c r="D2411" s="209" t="s">
        <v>205</v>
      </c>
      <c r="E2411" s="210" t="s">
        <v>7672</v>
      </c>
      <c r="F2411" s="211" t="s">
        <v>6792</v>
      </c>
      <c r="G2411" s="212" t="s">
        <v>828</v>
      </c>
      <c r="H2411" s="213">
        <v>3</v>
      </c>
      <c r="I2411" s="214"/>
      <c r="J2411" s="215">
        <f>ROUND(I2411*H2411,2)</f>
        <v>0</v>
      </c>
      <c r="K2411" s="211" t="s">
        <v>1</v>
      </c>
      <c r="L2411" s="40"/>
      <c r="M2411" s="216" t="s">
        <v>1</v>
      </c>
      <c r="N2411" s="217" t="s">
        <v>40</v>
      </c>
      <c r="O2411" s="72"/>
      <c r="P2411" s="218">
        <f>O2411*H2411</f>
        <v>0</v>
      </c>
      <c r="Q2411" s="218">
        <v>0</v>
      </c>
      <c r="R2411" s="218">
        <f>Q2411*H2411</f>
        <v>0</v>
      </c>
      <c r="S2411" s="218">
        <v>0</v>
      </c>
      <c r="T2411" s="219">
        <f>S2411*H2411</f>
        <v>0</v>
      </c>
      <c r="U2411" s="35"/>
      <c r="V2411" s="35"/>
      <c r="W2411" s="35"/>
      <c r="X2411" s="35"/>
      <c r="Y2411" s="35"/>
      <c r="Z2411" s="35"/>
      <c r="AA2411" s="35"/>
      <c r="AB2411" s="35"/>
      <c r="AC2411" s="35"/>
      <c r="AD2411" s="35"/>
      <c r="AE2411" s="35"/>
      <c r="AR2411" s="220" t="s">
        <v>209</v>
      </c>
      <c r="AT2411" s="220" t="s">
        <v>205</v>
      </c>
      <c r="AU2411" s="220" t="s">
        <v>82</v>
      </c>
      <c r="AY2411" s="18" t="s">
        <v>203</v>
      </c>
      <c r="BE2411" s="221">
        <f>IF(N2411="základní",J2411,0)</f>
        <v>0</v>
      </c>
      <c r="BF2411" s="221">
        <f>IF(N2411="snížená",J2411,0)</f>
        <v>0</v>
      </c>
      <c r="BG2411" s="221">
        <f>IF(N2411="zákl. přenesená",J2411,0)</f>
        <v>0</v>
      </c>
      <c r="BH2411" s="221">
        <f>IF(N2411="sníž. přenesená",J2411,0)</f>
        <v>0</v>
      </c>
      <c r="BI2411" s="221">
        <f>IF(N2411="nulová",J2411,0)</f>
        <v>0</v>
      </c>
      <c r="BJ2411" s="18" t="s">
        <v>82</v>
      </c>
      <c r="BK2411" s="221">
        <f>ROUND(I2411*H2411,2)</f>
        <v>0</v>
      </c>
      <c r="BL2411" s="18" t="s">
        <v>209</v>
      </c>
      <c r="BM2411" s="220" t="s">
        <v>7673</v>
      </c>
    </row>
    <row r="2412" spans="1:65" s="13" customFormat="1" ht="11.25">
      <c r="B2412" s="222"/>
      <c r="C2412" s="223"/>
      <c r="D2412" s="224" t="s">
        <v>211</v>
      </c>
      <c r="E2412" s="225" t="s">
        <v>1</v>
      </c>
      <c r="F2412" s="226" t="s">
        <v>6864</v>
      </c>
      <c r="G2412" s="223"/>
      <c r="H2412" s="225" t="s">
        <v>1</v>
      </c>
      <c r="I2412" s="227"/>
      <c r="J2412" s="223"/>
      <c r="K2412" s="223"/>
      <c r="L2412" s="228"/>
      <c r="M2412" s="229"/>
      <c r="N2412" s="230"/>
      <c r="O2412" s="230"/>
      <c r="P2412" s="230"/>
      <c r="Q2412" s="230"/>
      <c r="R2412" s="230"/>
      <c r="S2412" s="230"/>
      <c r="T2412" s="231"/>
      <c r="AT2412" s="232" t="s">
        <v>211</v>
      </c>
      <c r="AU2412" s="232" t="s">
        <v>82</v>
      </c>
      <c r="AV2412" s="13" t="s">
        <v>82</v>
      </c>
      <c r="AW2412" s="13" t="s">
        <v>31</v>
      </c>
      <c r="AX2412" s="13" t="s">
        <v>75</v>
      </c>
      <c r="AY2412" s="232" t="s">
        <v>203</v>
      </c>
    </row>
    <row r="2413" spans="1:65" s="14" customFormat="1" ht="11.25">
      <c r="B2413" s="233"/>
      <c r="C2413" s="234"/>
      <c r="D2413" s="224" t="s">
        <v>211</v>
      </c>
      <c r="E2413" s="235" t="s">
        <v>1</v>
      </c>
      <c r="F2413" s="236" t="s">
        <v>104</v>
      </c>
      <c r="G2413" s="234"/>
      <c r="H2413" s="237">
        <v>3</v>
      </c>
      <c r="I2413" s="238"/>
      <c r="J2413" s="234"/>
      <c r="K2413" s="234"/>
      <c r="L2413" s="239"/>
      <c r="M2413" s="240"/>
      <c r="N2413" s="241"/>
      <c r="O2413" s="241"/>
      <c r="P2413" s="241"/>
      <c r="Q2413" s="241"/>
      <c r="R2413" s="241"/>
      <c r="S2413" s="241"/>
      <c r="T2413" s="242"/>
      <c r="AT2413" s="243" t="s">
        <v>211</v>
      </c>
      <c r="AU2413" s="243" t="s">
        <v>82</v>
      </c>
      <c r="AV2413" s="14" t="s">
        <v>84</v>
      </c>
      <c r="AW2413" s="14" t="s">
        <v>31</v>
      </c>
      <c r="AX2413" s="14" t="s">
        <v>75</v>
      </c>
      <c r="AY2413" s="243" t="s">
        <v>203</v>
      </c>
    </row>
    <row r="2414" spans="1:65" s="15" customFormat="1" ht="11.25">
      <c r="B2414" s="261"/>
      <c r="C2414" s="262"/>
      <c r="D2414" s="224" t="s">
        <v>211</v>
      </c>
      <c r="E2414" s="263" t="s">
        <v>1</v>
      </c>
      <c r="F2414" s="264" t="s">
        <v>5614</v>
      </c>
      <c r="G2414" s="262"/>
      <c r="H2414" s="265">
        <v>3</v>
      </c>
      <c r="I2414" s="266"/>
      <c r="J2414" s="262"/>
      <c r="K2414" s="262"/>
      <c r="L2414" s="267"/>
      <c r="M2414" s="268"/>
      <c r="N2414" s="269"/>
      <c r="O2414" s="269"/>
      <c r="P2414" s="269"/>
      <c r="Q2414" s="269"/>
      <c r="R2414" s="269"/>
      <c r="S2414" s="269"/>
      <c r="T2414" s="270"/>
      <c r="AT2414" s="271" t="s">
        <v>211</v>
      </c>
      <c r="AU2414" s="271" t="s">
        <v>82</v>
      </c>
      <c r="AV2414" s="15" t="s">
        <v>209</v>
      </c>
      <c r="AW2414" s="15" t="s">
        <v>31</v>
      </c>
      <c r="AX2414" s="15" t="s">
        <v>82</v>
      </c>
      <c r="AY2414" s="271" t="s">
        <v>203</v>
      </c>
    </row>
    <row r="2415" spans="1:65" s="2" customFormat="1" ht="33" customHeight="1">
      <c r="A2415" s="35"/>
      <c r="B2415" s="36"/>
      <c r="C2415" s="209" t="s">
        <v>7674</v>
      </c>
      <c r="D2415" s="209" t="s">
        <v>205</v>
      </c>
      <c r="E2415" s="210" t="s">
        <v>7675</v>
      </c>
      <c r="F2415" s="211" t="s">
        <v>6810</v>
      </c>
      <c r="G2415" s="212" t="s">
        <v>828</v>
      </c>
      <c r="H2415" s="213">
        <v>6</v>
      </c>
      <c r="I2415" s="214"/>
      <c r="J2415" s="215">
        <f>ROUND(I2415*H2415,2)</f>
        <v>0</v>
      </c>
      <c r="K2415" s="211" t="s">
        <v>1</v>
      </c>
      <c r="L2415" s="40"/>
      <c r="M2415" s="216" t="s">
        <v>1</v>
      </c>
      <c r="N2415" s="217" t="s">
        <v>40</v>
      </c>
      <c r="O2415" s="72"/>
      <c r="P2415" s="218">
        <f>O2415*H2415</f>
        <v>0</v>
      </c>
      <c r="Q2415" s="218">
        <v>0</v>
      </c>
      <c r="R2415" s="218">
        <f>Q2415*H2415</f>
        <v>0</v>
      </c>
      <c r="S2415" s="218">
        <v>0</v>
      </c>
      <c r="T2415" s="219">
        <f>S2415*H2415</f>
        <v>0</v>
      </c>
      <c r="U2415" s="35"/>
      <c r="V2415" s="35"/>
      <c r="W2415" s="35"/>
      <c r="X2415" s="35"/>
      <c r="Y2415" s="35"/>
      <c r="Z2415" s="35"/>
      <c r="AA2415" s="35"/>
      <c r="AB2415" s="35"/>
      <c r="AC2415" s="35"/>
      <c r="AD2415" s="35"/>
      <c r="AE2415" s="35"/>
      <c r="AR2415" s="220" t="s">
        <v>209</v>
      </c>
      <c r="AT2415" s="220" t="s">
        <v>205</v>
      </c>
      <c r="AU2415" s="220" t="s">
        <v>82</v>
      </c>
      <c r="AY2415" s="18" t="s">
        <v>203</v>
      </c>
      <c r="BE2415" s="221">
        <f>IF(N2415="základní",J2415,0)</f>
        <v>0</v>
      </c>
      <c r="BF2415" s="221">
        <f>IF(N2415="snížená",J2415,0)</f>
        <v>0</v>
      </c>
      <c r="BG2415" s="221">
        <f>IF(N2415="zákl. přenesená",J2415,0)</f>
        <v>0</v>
      </c>
      <c r="BH2415" s="221">
        <f>IF(N2415="sníž. přenesená",J2415,0)</f>
        <v>0</v>
      </c>
      <c r="BI2415" s="221">
        <f>IF(N2415="nulová",J2415,0)</f>
        <v>0</v>
      </c>
      <c r="BJ2415" s="18" t="s">
        <v>82</v>
      </c>
      <c r="BK2415" s="221">
        <f>ROUND(I2415*H2415,2)</f>
        <v>0</v>
      </c>
      <c r="BL2415" s="18" t="s">
        <v>209</v>
      </c>
      <c r="BM2415" s="220" t="s">
        <v>7676</v>
      </c>
    </row>
    <row r="2416" spans="1:65" s="13" customFormat="1" ht="11.25">
      <c r="B2416" s="222"/>
      <c r="C2416" s="223"/>
      <c r="D2416" s="224" t="s">
        <v>211</v>
      </c>
      <c r="E2416" s="225" t="s">
        <v>1</v>
      </c>
      <c r="F2416" s="226" t="s">
        <v>7584</v>
      </c>
      <c r="G2416" s="223"/>
      <c r="H2416" s="225" t="s">
        <v>1</v>
      </c>
      <c r="I2416" s="227"/>
      <c r="J2416" s="223"/>
      <c r="K2416" s="223"/>
      <c r="L2416" s="228"/>
      <c r="M2416" s="229"/>
      <c r="N2416" s="230"/>
      <c r="O2416" s="230"/>
      <c r="P2416" s="230"/>
      <c r="Q2416" s="230"/>
      <c r="R2416" s="230"/>
      <c r="S2416" s="230"/>
      <c r="T2416" s="231"/>
      <c r="AT2416" s="232" t="s">
        <v>211</v>
      </c>
      <c r="AU2416" s="232" t="s">
        <v>82</v>
      </c>
      <c r="AV2416" s="13" t="s">
        <v>82</v>
      </c>
      <c r="AW2416" s="13" t="s">
        <v>31</v>
      </c>
      <c r="AX2416" s="13" t="s">
        <v>75</v>
      </c>
      <c r="AY2416" s="232" t="s">
        <v>203</v>
      </c>
    </row>
    <row r="2417" spans="1:65" s="14" customFormat="1" ht="11.25">
      <c r="B2417" s="233"/>
      <c r="C2417" s="234"/>
      <c r="D2417" s="224" t="s">
        <v>211</v>
      </c>
      <c r="E2417" s="235" t="s">
        <v>1</v>
      </c>
      <c r="F2417" s="236" t="s">
        <v>252</v>
      </c>
      <c r="G2417" s="234"/>
      <c r="H2417" s="237">
        <v>6</v>
      </c>
      <c r="I2417" s="238"/>
      <c r="J2417" s="234"/>
      <c r="K2417" s="234"/>
      <c r="L2417" s="239"/>
      <c r="M2417" s="240"/>
      <c r="N2417" s="241"/>
      <c r="O2417" s="241"/>
      <c r="P2417" s="241"/>
      <c r="Q2417" s="241"/>
      <c r="R2417" s="241"/>
      <c r="S2417" s="241"/>
      <c r="T2417" s="242"/>
      <c r="AT2417" s="243" t="s">
        <v>211</v>
      </c>
      <c r="AU2417" s="243" t="s">
        <v>82</v>
      </c>
      <c r="AV2417" s="14" t="s">
        <v>84</v>
      </c>
      <c r="AW2417" s="14" t="s">
        <v>31</v>
      </c>
      <c r="AX2417" s="14" t="s">
        <v>75</v>
      </c>
      <c r="AY2417" s="243" t="s">
        <v>203</v>
      </c>
    </row>
    <row r="2418" spans="1:65" s="15" customFormat="1" ht="11.25">
      <c r="B2418" s="261"/>
      <c r="C2418" s="262"/>
      <c r="D2418" s="224" t="s">
        <v>211</v>
      </c>
      <c r="E2418" s="263" t="s">
        <v>1</v>
      </c>
      <c r="F2418" s="264" t="s">
        <v>5614</v>
      </c>
      <c r="G2418" s="262"/>
      <c r="H2418" s="265">
        <v>6</v>
      </c>
      <c r="I2418" s="266"/>
      <c r="J2418" s="262"/>
      <c r="K2418" s="262"/>
      <c r="L2418" s="267"/>
      <c r="M2418" s="268"/>
      <c r="N2418" s="269"/>
      <c r="O2418" s="269"/>
      <c r="P2418" s="269"/>
      <c r="Q2418" s="269"/>
      <c r="R2418" s="269"/>
      <c r="S2418" s="269"/>
      <c r="T2418" s="270"/>
      <c r="AT2418" s="271" t="s">
        <v>211</v>
      </c>
      <c r="AU2418" s="271" t="s">
        <v>82</v>
      </c>
      <c r="AV2418" s="15" t="s">
        <v>209</v>
      </c>
      <c r="AW2418" s="15" t="s">
        <v>31</v>
      </c>
      <c r="AX2418" s="15" t="s">
        <v>82</v>
      </c>
      <c r="AY2418" s="271" t="s">
        <v>203</v>
      </c>
    </row>
    <row r="2419" spans="1:65" s="2" customFormat="1" ht="33" customHeight="1">
      <c r="A2419" s="35"/>
      <c r="B2419" s="36"/>
      <c r="C2419" s="209" t="s">
        <v>7070</v>
      </c>
      <c r="D2419" s="209" t="s">
        <v>205</v>
      </c>
      <c r="E2419" s="210" t="s">
        <v>7677</v>
      </c>
      <c r="F2419" s="211" t="s">
        <v>6816</v>
      </c>
      <c r="G2419" s="212" t="s">
        <v>828</v>
      </c>
      <c r="H2419" s="213">
        <v>3</v>
      </c>
      <c r="I2419" s="214"/>
      <c r="J2419" s="215">
        <f>ROUND(I2419*H2419,2)</f>
        <v>0</v>
      </c>
      <c r="K2419" s="211" t="s">
        <v>1</v>
      </c>
      <c r="L2419" s="40"/>
      <c r="M2419" s="216" t="s">
        <v>1</v>
      </c>
      <c r="N2419" s="217" t="s">
        <v>40</v>
      </c>
      <c r="O2419" s="72"/>
      <c r="P2419" s="218">
        <f>O2419*H2419</f>
        <v>0</v>
      </c>
      <c r="Q2419" s="218">
        <v>0</v>
      </c>
      <c r="R2419" s="218">
        <f>Q2419*H2419</f>
        <v>0</v>
      </c>
      <c r="S2419" s="218">
        <v>0</v>
      </c>
      <c r="T2419" s="219">
        <f>S2419*H2419</f>
        <v>0</v>
      </c>
      <c r="U2419" s="35"/>
      <c r="V2419" s="35"/>
      <c r="W2419" s="35"/>
      <c r="X2419" s="35"/>
      <c r="Y2419" s="35"/>
      <c r="Z2419" s="35"/>
      <c r="AA2419" s="35"/>
      <c r="AB2419" s="35"/>
      <c r="AC2419" s="35"/>
      <c r="AD2419" s="35"/>
      <c r="AE2419" s="35"/>
      <c r="AR2419" s="220" t="s">
        <v>209</v>
      </c>
      <c r="AT2419" s="220" t="s">
        <v>205</v>
      </c>
      <c r="AU2419" s="220" t="s">
        <v>82</v>
      </c>
      <c r="AY2419" s="18" t="s">
        <v>203</v>
      </c>
      <c r="BE2419" s="221">
        <f>IF(N2419="základní",J2419,0)</f>
        <v>0</v>
      </c>
      <c r="BF2419" s="221">
        <f>IF(N2419="snížená",J2419,0)</f>
        <v>0</v>
      </c>
      <c r="BG2419" s="221">
        <f>IF(N2419="zákl. přenesená",J2419,0)</f>
        <v>0</v>
      </c>
      <c r="BH2419" s="221">
        <f>IF(N2419="sníž. přenesená",J2419,0)</f>
        <v>0</v>
      </c>
      <c r="BI2419" s="221">
        <f>IF(N2419="nulová",J2419,0)</f>
        <v>0</v>
      </c>
      <c r="BJ2419" s="18" t="s">
        <v>82</v>
      </c>
      <c r="BK2419" s="221">
        <f>ROUND(I2419*H2419,2)</f>
        <v>0</v>
      </c>
      <c r="BL2419" s="18" t="s">
        <v>209</v>
      </c>
      <c r="BM2419" s="220" t="s">
        <v>7678</v>
      </c>
    </row>
    <row r="2420" spans="1:65" s="13" customFormat="1" ht="11.25">
      <c r="B2420" s="222"/>
      <c r="C2420" s="223"/>
      <c r="D2420" s="224" t="s">
        <v>211</v>
      </c>
      <c r="E2420" s="225" t="s">
        <v>1</v>
      </c>
      <c r="F2420" s="226" t="s">
        <v>7584</v>
      </c>
      <c r="G2420" s="223"/>
      <c r="H2420" s="225" t="s">
        <v>1</v>
      </c>
      <c r="I2420" s="227"/>
      <c r="J2420" s="223"/>
      <c r="K2420" s="223"/>
      <c r="L2420" s="228"/>
      <c r="M2420" s="229"/>
      <c r="N2420" s="230"/>
      <c r="O2420" s="230"/>
      <c r="P2420" s="230"/>
      <c r="Q2420" s="230"/>
      <c r="R2420" s="230"/>
      <c r="S2420" s="230"/>
      <c r="T2420" s="231"/>
      <c r="AT2420" s="232" t="s">
        <v>211</v>
      </c>
      <c r="AU2420" s="232" t="s">
        <v>82</v>
      </c>
      <c r="AV2420" s="13" t="s">
        <v>82</v>
      </c>
      <c r="AW2420" s="13" t="s">
        <v>31</v>
      </c>
      <c r="AX2420" s="13" t="s">
        <v>75</v>
      </c>
      <c r="AY2420" s="232" t="s">
        <v>203</v>
      </c>
    </row>
    <row r="2421" spans="1:65" s="14" customFormat="1" ht="11.25">
      <c r="B2421" s="233"/>
      <c r="C2421" s="234"/>
      <c r="D2421" s="224" t="s">
        <v>211</v>
      </c>
      <c r="E2421" s="235" t="s">
        <v>1</v>
      </c>
      <c r="F2421" s="236" t="s">
        <v>104</v>
      </c>
      <c r="G2421" s="234"/>
      <c r="H2421" s="237">
        <v>3</v>
      </c>
      <c r="I2421" s="238"/>
      <c r="J2421" s="234"/>
      <c r="K2421" s="234"/>
      <c r="L2421" s="239"/>
      <c r="M2421" s="240"/>
      <c r="N2421" s="241"/>
      <c r="O2421" s="241"/>
      <c r="P2421" s="241"/>
      <c r="Q2421" s="241"/>
      <c r="R2421" s="241"/>
      <c r="S2421" s="241"/>
      <c r="T2421" s="242"/>
      <c r="AT2421" s="243" t="s">
        <v>211</v>
      </c>
      <c r="AU2421" s="243" t="s">
        <v>82</v>
      </c>
      <c r="AV2421" s="14" t="s">
        <v>84</v>
      </c>
      <c r="AW2421" s="14" t="s">
        <v>31</v>
      </c>
      <c r="AX2421" s="14" t="s">
        <v>75</v>
      </c>
      <c r="AY2421" s="243" t="s">
        <v>203</v>
      </c>
    </row>
    <row r="2422" spans="1:65" s="15" customFormat="1" ht="11.25">
      <c r="B2422" s="261"/>
      <c r="C2422" s="262"/>
      <c r="D2422" s="224" t="s">
        <v>211</v>
      </c>
      <c r="E2422" s="263" t="s">
        <v>1</v>
      </c>
      <c r="F2422" s="264" t="s">
        <v>5614</v>
      </c>
      <c r="G2422" s="262"/>
      <c r="H2422" s="265">
        <v>3</v>
      </c>
      <c r="I2422" s="266"/>
      <c r="J2422" s="262"/>
      <c r="K2422" s="262"/>
      <c r="L2422" s="267"/>
      <c r="M2422" s="268"/>
      <c r="N2422" s="269"/>
      <c r="O2422" s="269"/>
      <c r="P2422" s="269"/>
      <c r="Q2422" s="269"/>
      <c r="R2422" s="269"/>
      <c r="S2422" s="269"/>
      <c r="T2422" s="270"/>
      <c r="AT2422" s="271" t="s">
        <v>211</v>
      </c>
      <c r="AU2422" s="271" t="s">
        <v>82</v>
      </c>
      <c r="AV2422" s="15" t="s">
        <v>209</v>
      </c>
      <c r="AW2422" s="15" t="s">
        <v>31</v>
      </c>
      <c r="AX2422" s="15" t="s">
        <v>82</v>
      </c>
      <c r="AY2422" s="271" t="s">
        <v>203</v>
      </c>
    </row>
    <row r="2423" spans="1:65" s="2" customFormat="1" ht="33" customHeight="1">
      <c r="A2423" s="35"/>
      <c r="B2423" s="36"/>
      <c r="C2423" s="209" t="s">
        <v>7679</v>
      </c>
      <c r="D2423" s="209" t="s">
        <v>205</v>
      </c>
      <c r="E2423" s="210" t="s">
        <v>7680</v>
      </c>
      <c r="F2423" s="211" t="s">
        <v>6823</v>
      </c>
      <c r="G2423" s="212" t="s">
        <v>240</v>
      </c>
      <c r="H2423" s="213">
        <v>12</v>
      </c>
      <c r="I2423" s="214"/>
      <c r="J2423" s="215">
        <f>ROUND(I2423*H2423,2)</f>
        <v>0</v>
      </c>
      <c r="K2423" s="211" t="s">
        <v>1</v>
      </c>
      <c r="L2423" s="40"/>
      <c r="M2423" s="216" t="s">
        <v>1</v>
      </c>
      <c r="N2423" s="217" t="s">
        <v>40</v>
      </c>
      <c r="O2423" s="72"/>
      <c r="P2423" s="218">
        <f>O2423*H2423</f>
        <v>0</v>
      </c>
      <c r="Q2423" s="218">
        <v>0</v>
      </c>
      <c r="R2423" s="218">
        <f>Q2423*H2423</f>
        <v>0</v>
      </c>
      <c r="S2423" s="218">
        <v>0</v>
      </c>
      <c r="T2423" s="219">
        <f>S2423*H2423</f>
        <v>0</v>
      </c>
      <c r="U2423" s="35"/>
      <c r="V2423" s="35"/>
      <c r="W2423" s="35"/>
      <c r="X2423" s="35"/>
      <c r="Y2423" s="35"/>
      <c r="Z2423" s="35"/>
      <c r="AA2423" s="35"/>
      <c r="AB2423" s="35"/>
      <c r="AC2423" s="35"/>
      <c r="AD2423" s="35"/>
      <c r="AE2423" s="35"/>
      <c r="AR2423" s="220" t="s">
        <v>209</v>
      </c>
      <c r="AT2423" s="220" t="s">
        <v>205</v>
      </c>
      <c r="AU2423" s="220" t="s">
        <v>82</v>
      </c>
      <c r="AY2423" s="18" t="s">
        <v>203</v>
      </c>
      <c r="BE2423" s="221">
        <f>IF(N2423="základní",J2423,0)</f>
        <v>0</v>
      </c>
      <c r="BF2423" s="221">
        <f>IF(N2423="snížená",J2423,0)</f>
        <v>0</v>
      </c>
      <c r="BG2423" s="221">
        <f>IF(N2423="zákl. přenesená",J2423,0)</f>
        <v>0</v>
      </c>
      <c r="BH2423" s="221">
        <f>IF(N2423="sníž. přenesená",J2423,0)</f>
        <v>0</v>
      </c>
      <c r="BI2423" s="221">
        <f>IF(N2423="nulová",J2423,0)</f>
        <v>0</v>
      </c>
      <c r="BJ2423" s="18" t="s">
        <v>82</v>
      </c>
      <c r="BK2423" s="221">
        <f>ROUND(I2423*H2423,2)</f>
        <v>0</v>
      </c>
      <c r="BL2423" s="18" t="s">
        <v>209</v>
      </c>
      <c r="BM2423" s="220" t="s">
        <v>7681</v>
      </c>
    </row>
    <row r="2424" spans="1:65" s="13" customFormat="1" ht="11.25">
      <c r="B2424" s="222"/>
      <c r="C2424" s="223"/>
      <c r="D2424" s="224" t="s">
        <v>211</v>
      </c>
      <c r="E2424" s="225" t="s">
        <v>1</v>
      </c>
      <c r="F2424" s="226" t="s">
        <v>7547</v>
      </c>
      <c r="G2424" s="223"/>
      <c r="H2424" s="225" t="s">
        <v>1</v>
      </c>
      <c r="I2424" s="227"/>
      <c r="J2424" s="223"/>
      <c r="K2424" s="223"/>
      <c r="L2424" s="228"/>
      <c r="M2424" s="229"/>
      <c r="N2424" s="230"/>
      <c r="O2424" s="230"/>
      <c r="P2424" s="230"/>
      <c r="Q2424" s="230"/>
      <c r="R2424" s="230"/>
      <c r="S2424" s="230"/>
      <c r="T2424" s="231"/>
      <c r="AT2424" s="232" t="s">
        <v>211</v>
      </c>
      <c r="AU2424" s="232" t="s">
        <v>82</v>
      </c>
      <c r="AV2424" s="13" t="s">
        <v>82</v>
      </c>
      <c r="AW2424" s="13" t="s">
        <v>31</v>
      </c>
      <c r="AX2424" s="13" t="s">
        <v>75</v>
      </c>
      <c r="AY2424" s="232" t="s">
        <v>203</v>
      </c>
    </row>
    <row r="2425" spans="1:65" s="14" customFormat="1" ht="11.25">
      <c r="B2425" s="233"/>
      <c r="C2425" s="234"/>
      <c r="D2425" s="224" t="s">
        <v>211</v>
      </c>
      <c r="E2425" s="235" t="s">
        <v>1</v>
      </c>
      <c r="F2425" s="236" t="s">
        <v>389</v>
      </c>
      <c r="G2425" s="234"/>
      <c r="H2425" s="237">
        <v>12</v>
      </c>
      <c r="I2425" s="238"/>
      <c r="J2425" s="234"/>
      <c r="K2425" s="234"/>
      <c r="L2425" s="239"/>
      <c r="M2425" s="240"/>
      <c r="N2425" s="241"/>
      <c r="O2425" s="241"/>
      <c r="P2425" s="241"/>
      <c r="Q2425" s="241"/>
      <c r="R2425" s="241"/>
      <c r="S2425" s="241"/>
      <c r="T2425" s="242"/>
      <c r="AT2425" s="243" t="s">
        <v>211</v>
      </c>
      <c r="AU2425" s="243" t="s">
        <v>82</v>
      </c>
      <c r="AV2425" s="14" t="s">
        <v>84</v>
      </c>
      <c r="AW2425" s="14" t="s">
        <v>31</v>
      </c>
      <c r="AX2425" s="14" t="s">
        <v>75</v>
      </c>
      <c r="AY2425" s="243" t="s">
        <v>203</v>
      </c>
    </row>
    <row r="2426" spans="1:65" s="15" customFormat="1" ht="11.25">
      <c r="B2426" s="261"/>
      <c r="C2426" s="262"/>
      <c r="D2426" s="224" t="s">
        <v>211</v>
      </c>
      <c r="E2426" s="263" t="s">
        <v>1</v>
      </c>
      <c r="F2426" s="264" t="s">
        <v>5614</v>
      </c>
      <c r="G2426" s="262"/>
      <c r="H2426" s="265">
        <v>12</v>
      </c>
      <c r="I2426" s="266"/>
      <c r="J2426" s="262"/>
      <c r="K2426" s="262"/>
      <c r="L2426" s="267"/>
      <c r="M2426" s="268"/>
      <c r="N2426" s="269"/>
      <c r="O2426" s="269"/>
      <c r="P2426" s="269"/>
      <c r="Q2426" s="269"/>
      <c r="R2426" s="269"/>
      <c r="S2426" s="269"/>
      <c r="T2426" s="270"/>
      <c r="AT2426" s="271" t="s">
        <v>211</v>
      </c>
      <c r="AU2426" s="271" t="s">
        <v>82</v>
      </c>
      <c r="AV2426" s="15" t="s">
        <v>209</v>
      </c>
      <c r="AW2426" s="15" t="s">
        <v>31</v>
      </c>
      <c r="AX2426" s="15" t="s">
        <v>82</v>
      </c>
      <c r="AY2426" s="271" t="s">
        <v>203</v>
      </c>
    </row>
    <row r="2427" spans="1:65" s="2" customFormat="1" ht="33" customHeight="1">
      <c r="A2427" s="35"/>
      <c r="B2427" s="36"/>
      <c r="C2427" s="209" t="s">
        <v>7072</v>
      </c>
      <c r="D2427" s="209" t="s">
        <v>205</v>
      </c>
      <c r="E2427" s="210" t="s">
        <v>7682</v>
      </c>
      <c r="F2427" s="211" t="s">
        <v>6826</v>
      </c>
      <c r="G2427" s="212" t="s">
        <v>240</v>
      </c>
      <c r="H2427" s="213">
        <v>4</v>
      </c>
      <c r="I2427" s="214"/>
      <c r="J2427" s="215">
        <f>ROUND(I2427*H2427,2)</f>
        <v>0</v>
      </c>
      <c r="K2427" s="211" t="s">
        <v>1</v>
      </c>
      <c r="L2427" s="40"/>
      <c r="M2427" s="216" t="s">
        <v>1</v>
      </c>
      <c r="N2427" s="217" t="s">
        <v>40</v>
      </c>
      <c r="O2427" s="72"/>
      <c r="P2427" s="218">
        <f>O2427*H2427</f>
        <v>0</v>
      </c>
      <c r="Q2427" s="218">
        <v>0</v>
      </c>
      <c r="R2427" s="218">
        <f>Q2427*H2427</f>
        <v>0</v>
      </c>
      <c r="S2427" s="218">
        <v>0</v>
      </c>
      <c r="T2427" s="219">
        <f>S2427*H2427</f>
        <v>0</v>
      </c>
      <c r="U2427" s="35"/>
      <c r="V2427" s="35"/>
      <c r="W2427" s="35"/>
      <c r="X2427" s="35"/>
      <c r="Y2427" s="35"/>
      <c r="Z2427" s="35"/>
      <c r="AA2427" s="35"/>
      <c r="AB2427" s="35"/>
      <c r="AC2427" s="35"/>
      <c r="AD2427" s="35"/>
      <c r="AE2427" s="35"/>
      <c r="AR2427" s="220" t="s">
        <v>209</v>
      </c>
      <c r="AT2427" s="220" t="s">
        <v>205</v>
      </c>
      <c r="AU2427" s="220" t="s">
        <v>82</v>
      </c>
      <c r="AY2427" s="18" t="s">
        <v>203</v>
      </c>
      <c r="BE2427" s="221">
        <f>IF(N2427="základní",J2427,0)</f>
        <v>0</v>
      </c>
      <c r="BF2427" s="221">
        <f>IF(N2427="snížená",J2427,0)</f>
        <v>0</v>
      </c>
      <c r="BG2427" s="221">
        <f>IF(N2427="zákl. přenesená",J2427,0)</f>
        <v>0</v>
      </c>
      <c r="BH2427" s="221">
        <f>IF(N2427="sníž. přenesená",J2427,0)</f>
        <v>0</v>
      </c>
      <c r="BI2427" s="221">
        <f>IF(N2427="nulová",J2427,0)</f>
        <v>0</v>
      </c>
      <c r="BJ2427" s="18" t="s">
        <v>82</v>
      </c>
      <c r="BK2427" s="221">
        <f>ROUND(I2427*H2427,2)</f>
        <v>0</v>
      </c>
      <c r="BL2427" s="18" t="s">
        <v>209</v>
      </c>
      <c r="BM2427" s="220" t="s">
        <v>7683</v>
      </c>
    </row>
    <row r="2428" spans="1:65" s="13" customFormat="1" ht="11.25">
      <c r="B2428" s="222"/>
      <c r="C2428" s="223"/>
      <c r="D2428" s="224" t="s">
        <v>211</v>
      </c>
      <c r="E2428" s="225" t="s">
        <v>1</v>
      </c>
      <c r="F2428" s="226" t="s">
        <v>7547</v>
      </c>
      <c r="G2428" s="223"/>
      <c r="H2428" s="225" t="s">
        <v>1</v>
      </c>
      <c r="I2428" s="227"/>
      <c r="J2428" s="223"/>
      <c r="K2428" s="223"/>
      <c r="L2428" s="228"/>
      <c r="M2428" s="229"/>
      <c r="N2428" s="230"/>
      <c r="O2428" s="230"/>
      <c r="P2428" s="230"/>
      <c r="Q2428" s="230"/>
      <c r="R2428" s="230"/>
      <c r="S2428" s="230"/>
      <c r="T2428" s="231"/>
      <c r="AT2428" s="232" t="s">
        <v>211</v>
      </c>
      <c r="AU2428" s="232" t="s">
        <v>82</v>
      </c>
      <c r="AV2428" s="13" t="s">
        <v>82</v>
      </c>
      <c r="AW2428" s="13" t="s">
        <v>31</v>
      </c>
      <c r="AX2428" s="13" t="s">
        <v>75</v>
      </c>
      <c r="AY2428" s="232" t="s">
        <v>203</v>
      </c>
    </row>
    <row r="2429" spans="1:65" s="14" customFormat="1" ht="11.25">
      <c r="B2429" s="233"/>
      <c r="C2429" s="234"/>
      <c r="D2429" s="224" t="s">
        <v>211</v>
      </c>
      <c r="E2429" s="235" t="s">
        <v>1</v>
      </c>
      <c r="F2429" s="236" t="s">
        <v>209</v>
      </c>
      <c r="G2429" s="234"/>
      <c r="H2429" s="237">
        <v>4</v>
      </c>
      <c r="I2429" s="238"/>
      <c r="J2429" s="234"/>
      <c r="K2429" s="234"/>
      <c r="L2429" s="239"/>
      <c r="M2429" s="240"/>
      <c r="N2429" s="241"/>
      <c r="O2429" s="241"/>
      <c r="P2429" s="241"/>
      <c r="Q2429" s="241"/>
      <c r="R2429" s="241"/>
      <c r="S2429" s="241"/>
      <c r="T2429" s="242"/>
      <c r="AT2429" s="243" t="s">
        <v>211</v>
      </c>
      <c r="AU2429" s="243" t="s">
        <v>82</v>
      </c>
      <c r="AV2429" s="14" t="s">
        <v>84</v>
      </c>
      <c r="AW2429" s="14" t="s">
        <v>31</v>
      </c>
      <c r="AX2429" s="14" t="s">
        <v>75</v>
      </c>
      <c r="AY2429" s="243" t="s">
        <v>203</v>
      </c>
    </row>
    <row r="2430" spans="1:65" s="15" customFormat="1" ht="11.25">
      <c r="B2430" s="261"/>
      <c r="C2430" s="262"/>
      <c r="D2430" s="224" t="s">
        <v>211</v>
      </c>
      <c r="E2430" s="263" t="s">
        <v>1</v>
      </c>
      <c r="F2430" s="264" t="s">
        <v>5614</v>
      </c>
      <c r="G2430" s="262"/>
      <c r="H2430" s="265">
        <v>4</v>
      </c>
      <c r="I2430" s="266"/>
      <c r="J2430" s="262"/>
      <c r="K2430" s="262"/>
      <c r="L2430" s="267"/>
      <c r="M2430" s="268"/>
      <c r="N2430" s="269"/>
      <c r="O2430" s="269"/>
      <c r="P2430" s="269"/>
      <c r="Q2430" s="269"/>
      <c r="R2430" s="269"/>
      <c r="S2430" s="269"/>
      <c r="T2430" s="270"/>
      <c r="AT2430" s="271" t="s">
        <v>211</v>
      </c>
      <c r="AU2430" s="271" t="s">
        <v>82</v>
      </c>
      <c r="AV2430" s="15" t="s">
        <v>209</v>
      </c>
      <c r="AW2430" s="15" t="s">
        <v>31</v>
      </c>
      <c r="AX2430" s="15" t="s">
        <v>82</v>
      </c>
      <c r="AY2430" s="271" t="s">
        <v>203</v>
      </c>
    </row>
    <row r="2431" spans="1:65" s="2" customFormat="1" ht="44.25" customHeight="1">
      <c r="A2431" s="35"/>
      <c r="B2431" s="36"/>
      <c r="C2431" s="209" t="s">
        <v>7684</v>
      </c>
      <c r="D2431" s="209" t="s">
        <v>205</v>
      </c>
      <c r="E2431" s="210" t="s">
        <v>7685</v>
      </c>
      <c r="F2431" s="211" t="s">
        <v>7686</v>
      </c>
      <c r="G2431" s="212" t="s">
        <v>6098</v>
      </c>
      <c r="H2431" s="213">
        <v>1.5</v>
      </c>
      <c r="I2431" s="214"/>
      <c r="J2431" s="215">
        <f>ROUND(I2431*H2431,2)</f>
        <v>0</v>
      </c>
      <c r="K2431" s="211" t="s">
        <v>1</v>
      </c>
      <c r="L2431" s="40"/>
      <c r="M2431" s="216" t="s">
        <v>1</v>
      </c>
      <c r="N2431" s="217" t="s">
        <v>40</v>
      </c>
      <c r="O2431" s="72"/>
      <c r="P2431" s="218">
        <f>O2431*H2431</f>
        <v>0</v>
      </c>
      <c r="Q2431" s="218">
        <v>0</v>
      </c>
      <c r="R2431" s="218">
        <f>Q2431*H2431</f>
        <v>0</v>
      </c>
      <c r="S2431" s="218">
        <v>0</v>
      </c>
      <c r="T2431" s="219">
        <f>S2431*H2431</f>
        <v>0</v>
      </c>
      <c r="U2431" s="35"/>
      <c r="V2431" s="35"/>
      <c r="W2431" s="35"/>
      <c r="X2431" s="35"/>
      <c r="Y2431" s="35"/>
      <c r="Z2431" s="35"/>
      <c r="AA2431" s="35"/>
      <c r="AB2431" s="35"/>
      <c r="AC2431" s="35"/>
      <c r="AD2431" s="35"/>
      <c r="AE2431" s="35"/>
      <c r="AR2431" s="220" t="s">
        <v>209</v>
      </c>
      <c r="AT2431" s="220" t="s">
        <v>205</v>
      </c>
      <c r="AU2431" s="220" t="s">
        <v>82</v>
      </c>
      <c r="AY2431" s="18" t="s">
        <v>203</v>
      </c>
      <c r="BE2431" s="221">
        <f>IF(N2431="základní",J2431,0)</f>
        <v>0</v>
      </c>
      <c r="BF2431" s="221">
        <f>IF(N2431="snížená",J2431,0)</f>
        <v>0</v>
      </c>
      <c r="BG2431" s="221">
        <f>IF(N2431="zákl. přenesená",J2431,0)</f>
        <v>0</v>
      </c>
      <c r="BH2431" s="221">
        <f>IF(N2431="sníž. přenesená",J2431,0)</f>
        <v>0</v>
      </c>
      <c r="BI2431" s="221">
        <f>IF(N2431="nulová",J2431,0)</f>
        <v>0</v>
      </c>
      <c r="BJ2431" s="18" t="s">
        <v>82</v>
      </c>
      <c r="BK2431" s="221">
        <f>ROUND(I2431*H2431,2)</f>
        <v>0</v>
      </c>
      <c r="BL2431" s="18" t="s">
        <v>209</v>
      </c>
      <c r="BM2431" s="220" t="s">
        <v>7687</v>
      </c>
    </row>
    <row r="2432" spans="1:65" s="2" customFormat="1" ht="16.5" customHeight="1">
      <c r="A2432" s="35"/>
      <c r="B2432" s="36"/>
      <c r="C2432" s="209" t="s">
        <v>7074</v>
      </c>
      <c r="D2432" s="209" t="s">
        <v>205</v>
      </c>
      <c r="E2432" s="210" t="s">
        <v>7688</v>
      </c>
      <c r="F2432" s="211" t="s">
        <v>6842</v>
      </c>
      <c r="G2432" s="212" t="s">
        <v>409</v>
      </c>
      <c r="H2432" s="213">
        <v>0.04</v>
      </c>
      <c r="I2432" s="214"/>
      <c r="J2432" s="215">
        <f>ROUND(I2432*H2432,2)</f>
        <v>0</v>
      </c>
      <c r="K2432" s="211" t="s">
        <v>1</v>
      </c>
      <c r="L2432" s="40"/>
      <c r="M2432" s="216" t="s">
        <v>1</v>
      </c>
      <c r="N2432" s="217" t="s">
        <v>40</v>
      </c>
      <c r="O2432" s="72"/>
      <c r="P2432" s="218">
        <f>O2432*H2432</f>
        <v>0</v>
      </c>
      <c r="Q2432" s="218">
        <v>0</v>
      </c>
      <c r="R2432" s="218">
        <f>Q2432*H2432</f>
        <v>0</v>
      </c>
      <c r="S2432" s="218">
        <v>0</v>
      </c>
      <c r="T2432" s="219">
        <f>S2432*H2432</f>
        <v>0</v>
      </c>
      <c r="U2432" s="35"/>
      <c r="V2432" s="35"/>
      <c r="W2432" s="35"/>
      <c r="X2432" s="35"/>
      <c r="Y2432" s="35"/>
      <c r="Z2432" s="35"/>
      <c r="AA2432" s="35"/>
      <c r="AB2432" s="35"/>
      <c r="AC2432" s="35"/>
      <c r="AD2432" s="35"/>
      <c r="AE2432" s="35"/>
      <c r="AR2432" s="220" t="s">
        <v>209</v>
      </c>
      <c r="AT2432" s="220" t="s">
        <v>205</v>
      </c>
      <c r="AU2432" s="220" t="s">
        <v>82</v>
      </c>
      <c r="AY2432" s="18" t="s">
        <v>203</v>
      </c>
      <c r="BE2432" s="221">
        <f>IF(N2432="základní",J2432,0)</f>
        <v>0</v>
      </c>
      <c r="BF2432" s="221">
        <f>IF(N2432="snížená",J2432,0)</f>
        <v>0</v>
      </c>
      <c r="BG2432" s="221">
        <f>IF(N2432="zákl. přenesená",J2432,0)</f>
        <v>0</v>
      </c>
      <c r="BH2432" s="221">
        <f>IF(N2432="sníž. přenesená",J2432,0)</f>
        <v>0</v>
      </c>
      <c r="BI2432" s="221">
        <f>IF(N2432="nulová",J2432,0)</f>
        <v>0</v>
      </c>
      <c r="BJ2432" s="18" t="s">
        <v>82</v>
      </c>
      <c r="BK2432" s="221">
        <f>ROUND(I2432*H2432,2)</f>
        <v>0</v>
      </c>
      <c r="BL2432" s="18" t="s">
        <v>209</v>
      </c>
      <c r="BM2432" s="220" t="s">
        <v>7689</v>
      </c>
    </row>
    <row r="2433" spans="1:65" s="12" customFormat="1" ht="25.9" customHeight="1">
      <c r="B2433" s="193"/>
      <c r="C2433" s="194"/>
      <c r="D2433" s="195" t="s">
        <v>74</v>
      </c>
      <c r="E2433" s="196" t="s">
        <v>7690</v>
      </c>
      <c r="F2433" s="196" t="s">
        <v>7691</v>
      </c>
      <c r="G2433" s="194"/>
      <c r="H2433" s="194"/>
      <c r="I2433" s="197"/>
      <c r="J2433" s="198">
        <f>BK2433</f>
        <v>0</v>
      </c>
      <c r="K2433" s="194"/>
      <c r="L2433" s="199"/>
      <c r="M2433" s="200"/>
      <c r="N2433" s="201"/>
      <c r="O2433" s="201"/>
      <c r="P2433" s="202">
        <f>SUM(P2434:P2487)</f>
        <v>0</v>
      </c>
      <c r="Q2433" s="201"/>
      <c r="R2433" s="202">
        <f>SUM(R2434:R2487)</f>
        <v>0</v>
      </c>
      <c r="S2433" s="201"/>
      <c r="T2433" s="203">
        <f>SUM(T2434:T2487)</f>
        <v>0</v>
      </c>
      <c r="AR2433" s="204" t="s">
        <v>82</v>
      </c>
      <c r="AT2433" s="205" t="s">
        <v>74</v>
      </c>
      <c r="AU2433" s="205" t="s">
        <v>75</v>
      </c>
      <c r="AY2433" s="204" t="s">
        <v>203</v>
      </c>
      <c r="BK2433" s="206">
        <f>SUM(BK2434:BK2487)</f>
        <v>0</v>
      </c>
    </row>
    <row r="2434" spans="1:65" s="2" customFormat="1" ht="33" customHeight="1">
      <c r="A2434" s="35"/>
      <c r="B2434" s="36"/>
      <c r="C2434" s="209" t="s">
        <v>7692</v>
      </c>
      <c r="D2434" s="209" t="s">
        <v>205</v>
      </c>
      <c r="E2434" s="210" t="s">
        <v>7693</v>
      </c>
      <c r="F2434" s="211" t="s">
        <v>7477</v>
      </c>
      <c r="G2434" s="212" t="s">
        <v>208</v>
      </c>
      <c r="H2434" s="213">
        <v>1</v>
      </c>
      <c r="I2434" s="214"/>
      <c r="J2434" s="215">
        <f>ROUND(I2434*H2434,2)</f>
        <v>0</v>
      </c>
      <c r="K2434" s="211" t="s">
        <v>1</v>
      </c>
      <c r="L2434" s="40"/>
      <c r="M2434" s="216" t="s">
        <v>1</v>
      </c>
      <c r="N2434" s="217" t="s">
        <v>40</v>
      </c>
      <c r="O2434" s="72"/>
      <c r="P2434" s="218">
        <f>O2434*H2434</f>
        <v>0</v>
      </c>
      <c r="Q2434" s="218">
        <v>0</v>
      </c>
      <c r="R2434" s="218">
        <f>Q2434*H2434</f>
        <v>0</v>
      </c>
      <c r="S2434" s="218">
        <v>0</v>
      </c>
      <c r="T2434" s="219">
        <f>S2434*H2434</f>
        <v>0</v>
      </c>
      <c r="U2434" s="35"/>
      <c r="V2434" s="35"/>
      <c r="W2434" s="35"/>
      <c r="X2434" s="35"/>
      <c r="Y2434" s="35"/>
      <c r="Z2434" s="35"/>
      <c r="AA2434" s="35"/>
      <c r="AB2434" s="35"/>
      <c r="AC2434" s="35"/>
      <c r="AD2434" s="35"/>
      <c r="AE2434" s="35"/>
      <c r="AR2434" s="220" t="s">
        <v>209</v>
      </c>
      <c r="AT2434" s="220" t="s">
        <v>205</v>
      </c>
      <c r="AU2434" s="220" t="s">
        <v>82</v>
      </c>
      <c r="AY2434" s="18" t="s">
        <v>203</v>
      </c>
      <c r="BE2434" s="221">
        <f>IF(N2434="základní",J2434,0)</f>
        <v>0</v>
      </c>
      <c r="BF2434" s="221">
        <f>IF(N2434="snížená",J2434,0)</f>
        <v>0</v>
      </c>
      <c r="BG2434" s="221">
        <f>IF(N2434="zákl. přenesená",J2434,0)</f>
        <v>0</v>
      </c>
      <c r="BH2434" s="221">
        <f>IF(N2434="sníž. přenesená",J2434,0)</f>
        <v>0</v>
      </c>
      <c r="BI2434" s="221">
        <f>IF(N2434="nulová",J2434,0)</f>
        <v>0</v>
      </c>
      <c r="BJ2434" s="18" t="s">
        <v>82</v>
      </c>
      <c r="BK2434" s="221">
        <f>ROUND(I2434*H2434,2)</f>
        <v>0</v>
      </c>
      <c r="BL2434" s="18" t="s">
        <v>209</v>
      </c>
      <c r="BM2434" s="220" t="s">
        <v>7694</v>
      </c>
    </row>
    <row r="2435" spans="1:65" s="13" customFormat="1" ht="33.75">
      <c r="B2435" s="222"/>
      <c r="C2435" s="223"/>
      <c r="D2435" s="224" t="s">
        <v>211</v>
      </c>
      <c r="E2435" s="225" t="s">
        <v>1</v>
      </c>
      <c r="F2435" s="226" t="s">
        <v>6664</v>
      </c>
      <c r="G2435" s="223"/>
      <c r="H2435" s="225" t="s">
        <v>1</v>
      </c>
      <c r="I2435" s="227"/>
      <c r="J2435" s="223"/>
      <c r="K2435" s="223"/>
      <c r="L2435" s="228"/>
      <c r="M2435" s="229"/>
      <c r="N2435" s="230"/>
      <c r="O2435" s="230"/>
      <c r="P2435" s="230"/>
      <c r="Q2435" s="230"/>
      <c r="R2435" s="230"/>
      <c r="S2435" s="230"/>
      <c r="T2435" s="231"/>
      <c r="AT2435" s="232" t="s">
        <v>211</v>
      </c>
      <c r="AU2435" s="232" t="s">
        <v>82</v>
      </c>
      <c r="AV2435" s="13" t="s">
        <v>82</v>
      </c>
      <c r="AW2435" s="13" t="s">
        <v>31</v>
      </c>
      <c r="AX2435" s="13" t="s">
        <v>75</v>
      </c>
      <c r="AY2435" s="232" t="s">
        <v>203</v>
      </c>
    </row>
    <row r="2436" spans="1:65" s="13" customFormat="1" ht="11.25">
      <c r="B2436" s="222"/>
      <c r="C2436" s="223"/>
      <c r="D2436" s="224" t="s">
        <v>211</v>
      </c>
      <c r="E2436" s="225" t="s">
        <v>1</v>
      </c>
      <c r="F2436" s="226" t="s">
        <v>7436</v>
      </c>
      <c r="G2436" s="223"/>
      <c r="H2436" s="225" t="s">
        <v>1</v>
      </c>
      <c r="I2436" s="227"/>
      <c r="J2436" s="223"/>
      <c r="K2436" s="223"/>
      <c r="L2436" s="228"/>
      <c r="M2436" s="229"/>
      <c r="N2436" s="230"/>
      <c r="O2436" s="230"/>
      <c r="P2436" s="230"/>
      <c r="Q2436" s="230"/>
      <c r="R2436" s="230"/>
      <c r="S2436" s="230"/>
      <c r="T2436" s="231"/>
      <c r="AT2436" s="232" t="s">
        <v>211</v>
      </c>
      <c r="AU2436" s="232" t="s">
        <v>82</v>
      </c>
      <c r="AV2436" s="13" t="s">
        <v>82</v>
      </c>
      <c r="AW2436" s="13" t="s">
        <v>31</v>
      </c>
      <c r="AX2436" s="13" t="s">
        <v>75</v>
      </c>
      <c r="AY2436" s="232" t="s">
        <v>203</v>
      </c>
    </row>
    <row r="2437" spans="1:65" s="13" customFormat="1" ht="11.25">
      <c r="B2437" s="222"/>
      <c r="C2437" s="223"/>
      <c r="D2437" s="224" t="s">
        <v>211</v>
      </c>
      <c r="E2437" s="225" t="s">
        <v>1</v>
      </c>
      <c r="F2437" s="226" t="s">
        <v>7437</v>
      </c>
      <c r="G2437" s="223"/>
      <c r="H2437" s="225" t="s">
        <v>1</v>
      </c>
      <c r="I2437" s="227"/>
      <c r="J2437" s="223"/>
      <c r="K2437" s="223"/>
      <c r="L2437" s="228"/>
      <c r="M2437" s="229"/>
      <c r="N2437" s="230"/>
      <c r="O2437" s="230"/>
      <c r="P2437" s="230"/>
      <c r="Q2437" s="230"/>
      <c r="R2437" s="230"/>
      <c r="S2437" s="230"/>
      <c r="T2437" s="231"/>
      <c r="AT2437" s="232" t="s">
        <v>211</v>
      </c>
      <c r="AU2437" s="232" t="s">
        <v>82</v>
      </c>
      <c r="AV2437" s="13" t="s">
        <v>82</v>
      </c>
      <c r="AW2437" s="13" t="s">
        <v>31</v>
      </c>
      <c r="AX2437" s="13" t="s">
        <v>75</v>
      </c>
      <c r="AY2437" s="232" t="s">
        <v>203</v>
      </c>
    </row>
    <row r="2438" spans="1:65" s="13" customFormat="1" ht="11.25">
      <c r="B2438" s="222"/>
      <c r="C2438" s="223"/>
      <c r="D2438" s="224" t="s">
        <v>211</v>
      </c>
      <c r="E2438" s="225" t="s">
        <v>1</v>
      </c>
      <c r="F2438" s="226" t="s">
        <v>7438</v>
      </c>
      <c r="G2438" s="223"/>
      <c r="H2438" s="225" t="s">
        <v>1</v>
      </c>
      <c r="I2438" s="227"/>
      <c r="J2438" s="223"/>
      <c r="K2438" s="223"/>
      <c r="L2438" s="228"/>
      <c r="M2438" s="229"/>
      <c r="N2438" s="230"/>
      <c r="O2438" s="230"/>
      <c r="P2438" s="230"/>
      <c r="Q2438" s="230"/>
      <c r="R2438" s="230"/>
      <c r="S2438" s="230"/>
      <c r="T2438" s="231"/>
      <c r="AT2438" s="232" t="s">
        <v>211</v>
      </c>
      <c r="AU2438" s="232" t="s">
        <v>82</v>
      </c>
      <c r="AV2438" s="13" t="s">
        <v>82</v>
      </c>
      <c r="AW2438" s="13" t="s">
        <v>31</v>
      </c>
      <c r="AX2438" s="13" t="s">
        <v>75</v>
      </c>
      <c r="AY2438" s="232" t="s">
        <v>203</v>
      </c>
    </row>
    <row r="2439" spans="1:65" s="13" customFormat="1" ht="11.25">
      <c r="B2439" s="222"/>
      <c r="C2439" s="223"/>
      <c r="D2439" s="224" t="s">
        <v>211</v>
      </c>
      <c r="E2439" s="225" t="s">
        <v>1</v>
      </c>
      <c r="F2439" s="226" t="s">
        <v>7146</v>
      </c>
      <c r="G2439" s="223"/>
      <c r="H2439" s="225" t="s">
        <v>1</v>
      </c>
      <c r="I2439" s="227"/>
      <c r="J2439" s="223"/>
      <c r="K2439" s="223"/>
      <c r="L2439" s="228"/>
      <c r="M2439" s="229"/>
      <c r="N2439" s="230"/>
      <c r="O2439" s="230"/>
      <c r="P2439" s="230"/>
      <c r="Q2439" s="230"/>
      <c r="R2439" s="230"/>
      <c r="S2439" s="230"/>
      <c r="T2439" s="231"/>
      <c r="AT2439" s="232" t="s">
        <v>211</v>
      </c>
      <c r="AU2439" s="232" t="s">
        <v>82</v>
      </c>
      <c r="AV2439" s="13" t="s">
        <v>82</v>
      </c>
      <c r="AW2439" s="13" t="s">
        <v>31</v>
      </c>
      <c r="AX2439" s="13" t="s">
        <v>75</v>
      </c>
      <c r="AY2439" s="232" t="s">
        <v>203</v>
      </c>
    </row>
    <row r="2440" spans="1:65" s="14" customFormat="1" ht="11.25">
      <c r="B2440" s="233"/>
      <c r="C2440" s="234"/>
      <c r="D2440" s="224" t="s">
        <v>211</v>
      </c>
      <c r="E2440" s="235" t="s">
        <v>1</v>
      </c>
      <c r="F2440" s="236" t="s">
        <v>82</v>
      </c>
      <c r="G2440" s="234"/>
      <c r="H2440" s="237">
        <v>1</v>
      </c>
      <c r="I2440" s="238"/>
      <c r="J2440" s="234"/>
      <c r="K2440" s="234"/>
      <c r="L2440" s="239"/>
      <c r="M2440" s="240"/>
      <c r="N2440" s="241"/>
      <c r="O2440" s="241"/>
      <c r="P2440" s="241"/>
      <c r="Q2440" s="241"/>
      <c r="R2440" s="241"/>
      <c r="S2440" s="241"/>
      <c r="T2440" s="242"/>
      <c r="AT2440" s="243" t="s">
        <v>211</v>
      </c>
      <c r="AU2440" s="243" t="s">
        <v>82</v>
      </c>
      <c r="AV2440" s="14" t="s">
        <v>84</v>
      </c>
      <c r="AW2440" s="14" t="s">
        <v>31</v>
      </c>
      <c r="AX2440" s="14" t="s">
        <v>75</v>
      </c>
      <c r="AY2440" s="243" t="s">
        <v>203</v>
      </c>
    </row>
    <row r="2441" spans="1:65" s="15" customFormat="1" ht="11.25">
      <c r="B2441" s="261"/>
      <c r="C2441" s="262"/>
      <c r="D2441" s="224" t="s">
        <v>211</v>
      </c>
      <c r="E2441" s="263" t="s">
        <v>1</v>
      </c>
      <c r="F2441" s="264" t="s">
        <v>5614</v>
      </c>
      <c r="G2441" s="262"/>
      <c r="H2441" s="265">
        <v>1</v>
      </c>
      <c r="I2441" s="266"/>
      <c r="J2441" s="262"/>
      <c r="K2441" s="262"/>
      <c r="L2441" s="267"/>
      <c r="M2441" s="268"/>
      <c r="N2441" s="269"/>
      <c r="O2441" s="269"/>
      <c r="P2441" s="269"/>
      <c r="Q2441" s="269"/>
      <c r="R2441" s="269"/>
      <c r="S2441" s="269"/>
      <c r="T2441" s="270"/>
      <c r="AT2441" s="271" t="s">
        <v>211</v>
      </c>
      <c r="AU2441" s="271" t="s">
        <v>82</v>
      </c>
      <c r="AV2441" s="15" t="s">
        <v>209</v>
      </c>
      <c r="AW2441" s="15" t="s">
        <v>31</v>
      </c>
      <c r="AX2441" s="15" t="s">
        <v>82</v>
      </c>
      <c r="AY2441" s="271" t="s">
        <v>203</v>
      </c>
    </row>
    <row r="2442" spans="1:65" s="2" customFormat="1" ht="21.75" customHeight="1">
      <c r="A2442" s="35"/>
      <c r="B2442" s="36"/>
      <c r="C2442" s="209" t="s">
        <v>7076</v>
      </c>
      <c r="D2442" s="209" t="s">
        <v>205</v>
      </c>
      <c r="E2442" s="210" t="s">
        <v>7695</v>
      </c>
      <c r="F2442" s="211" t="s">
        <v>7696</v>
      </c>
      <c r="G2442" s="212" t="s">
        <v>208</v>
      </c>
      <c r="H2442" s="213">
        <v>1</v>
      </c>
      <c r="I2442" s="214"/>
      <c r="J2442" s="215">
        <f>ROUND(I2442*H2442,2)</f>
        <v>0</v>
      </c>
      <c r="K2442" s="211" t="s">
        <v>1</v>
      </c>
      <c r="L2442" s="40"/>
      <c r="M2442" s="216" t="s">
        <v>1</v>
      </c>
      <c r="N2442" s="217" t="s">
        <v>40</v>
      </c>
      <c r="O2442" s="72"/>
      <c r="P2442" s="218">
        <f>O2442*H2442</f>
        <v>0</v>
      </c>
      <c r="Q2442" s="218">
        <v>0</v>
      </c>
      <c r="R2442" s="218">
        <f>Q2442*H2442</f>
        <v>0</v>
      </c>
      <c r="S2442" s="218">
        <v>0</v>
      </c>
      <c r="T2442" s="219">
        <f>S2442*H2442</f>
        <v>0</v>
      </c>
      <c r="U2442" s="35"/>
      <c r="V2442" s="35"/>
      <c r="W2442" s="35"/>
      <c r="X2442" s="35"/>
      <c r="Y2442" s="35"/>
      <c r="Z2442" s="35"/>
      <c r="AA2442" s="35"/>
      <c r="AB2442" s="35"/>
      <c r="AC2442" s="35"/>
      <c r="AD2442" s="35"/>
      <c r="AE2442" s="35"/>
      <c r="AR2442" s="220" t="s">
        <v>209</v>
      </c>
      <c r="AT2442" s="220" t="s">
        <v>205</v>
      </c>
      <c r="AU2442" s="220" t="s">
        <v>82</v>
      </c>
      <c r="AY2442" s="18" t="s">
        <v>203</v>
      </c>
      <c r="BE2442" s="221">
        <f>IF(N2442="základní",J2442,0)</f>
        <v>0</v>
      </c>
      <c r="BF2442" s="221">
        <f>IF(N2442="snížená",J2442,0)</f>
        <v>0</v>
      </c>
      <c r="BG2442" s="221">
        <f>IF(N2442="zákl. přenesená",J2442,0)</f>
        <v>0</v>
      </c>
      <c r="BH2442" s="221">
        <f>IF(N2442="sníž. přenesená",J2442,0)</f>
        <v>0</v>
      </c>
      <c r="BI2442" s="221">
        <f>IF(N2442="nulová",J2442,0)</f>
        <v>0</v>
      </c>
      <c r="BJ2442" s="18" t="s">
        <v>82</v>
      </c>
      <c r="BK2442" s="221">
        <f>ROUND(I2442*H2442,2)</f>
        <v>0</v>
      </c>
      <c r="BL2442" s="18" t="s">
        <v>209</v>
      </c>
      <c r="BM2442" s="220" t="s">
        <v>7697</v>
      </c>
    </row>
    <row r="2443" spans="1:65" s="13" customFormat="1" ht="11.25">
      <c r="B2443" s="222"/>
      <c r="C2443" s="223"/>
      <c r="D2443" s="224" t="s">
        <v>211</v>
      </c>
      <c r="E2443" s="225" t="s">
        <v>1</v>
      </c>
      <c r="F2443" s="226" t="s">
        <v>7436</v>
      </c>
      <c r="G2443" s="223"/>
      <c r="H2443" s="225" t="s">
        <v>1</v>
      </c>
      <c r="I2443" s="227"/>
      <c r="J2443" s="223"/>
      <c r="K2443" s="223"/>
      <c r="L2443" s="228"/>
      <c r="M2443" s="229"/>
      <c r="N2443" s="230"/>
      <c r="O2443" s="230"/>
      <c r="P2443" s="230"/>
      <c r="Q2443" s="230"/>
      <c r="R2443" s="230"/>
      <c r="S2443" s="230"/>
      <c r="T2443" s="231"/>
      <c r="AT2443" s="232" t="s">
        <v>211</v>
      </c>
      <c r="AU2443" s="232" t="s">
        <v>82</v>
      </c>
      <c r="AV2443" s="13" t="s">
        <v>82</v>
      </c>
      <c r="AW2443" s="13" t="s">
        <v>31</v>
      </c>
      <c r="AX2443" s="13" t="s">
        <v>75</v>
      </c>
      <c r="AY2443" s="232" t="s">
        <v>203</v>
      </c>
    </row>
    <row r="2444" spans="1:65" s="13" customFormat="1" ht="11.25">
      <c r="B2444" s="222"/>
      <c r="C2444" s="223"/>
      <c r="D2444" s="224" t="s">
        <v>211</v>
      </c>
      <c r="E2444" s="225" t="s">
        <v>1</v>
      </c>
      <c r="F2444" s="226" t="s">
        <v>7437</v>
      </c>
      <c r="G2444" s="223"/>
      <c r="H2444" s="225" t="s">
        <v>1</v>
      </c>
      <c r="I2444" s="227"/>
      <c r="J2444" s="223"/>
      <c r="K2444" s="223"/>
      <c r="L2444" s="228"/>
      <c r="M2444" s="229"/>
      <c r="N2444" s="230"/>
      <c r="O2444" s="230"/>
      <c r="P2444" s="230"/>
      <c r="Q2444" s="230"/>
      <c r="R2444" s="230"/>
      <c r="S2444" s="230"/>
      <c r="T2444" s="231"/>
      <c r="AT2444" s="232" t="s">
        <v>211</v>
      </c>
      <c r="AU2444" s="232" t="s">
        <v>82</v>
      </c>
      <c r="AV2444" s="13" t="s">
        <v>82</v>
      </c>
      <c r="AW2444" s="13" t="s">
        <v>31</v>
      </c>
      <c r="AX2444" s="13" t="s">
        <v>75</v>
      </c>
      <c r="AY2444" s="232" t="s">
        <v>203</v>
      </c>
    </row>
    <row r="2445" spans="1:65" s="13" customFormat="1" ht="11.25">
      <c r="B2445" s="222"/>
      <c r="C2445" s="223"/>
      <c r="D2445" s="224" t="s">
        <v>211</v>
      </c>
      <c r="E2445" s="225" t="s">
        <v>1</v>
      </c>
      <c r="F2445" s="226" t="s">
        <v>7438</v>
      </c>
      <c r="G2445" s="223"/>
      <c r="H2445" s="225" t="s">
        <v>1</v>
      </c>
      <c r="I2445" s="227"/>
      <c r="J2445" s="223"/>
      <c r="K2445" s="223"/>
      <c r="L2445" s="228"/>
      <c r="M2445" s="229"/>
      <c r="N2445" s="230"/>
      <c r="O2445" s="230"/>
      <c r="P2445" s="230"/>
      <c r="Q2445" s="230"/>
      <c r="R2445" s="230"/>
      <c r="S2445" s="230"/>
      <c r="T2445" s="231"/>
      <c r="AT2445" s="232" t="s">
        <v>211</v>
      </c>
      <c r="AU2445" s="232" t="s">
        <v>82</v>
      </c>
      <c r="AV2445" s="13" t="s">
        <v>82</v>
      </c>
      <c r="AW2445" s="13" t="s">
        <v>31</v>
      </c>
      <c r="AX2445" s="13" t="s">
        <v>75</v>
      </c>
      <c r="AY2445" s="232" t="s">
        <v>203</v>
      </c>
    </row>
    <row r="2446" spans="1:65" s="13" customFormat="1" ht="11.25">
      <c r="B2446" s="222"/>
      <c r="C2446" s="223"/>
      <c r="D2446" s="224" t="s">
        <v>211</v>
      </c>
      <c r="E2446" s="225" t="s">
        <v>1</v>
      </c>
      <c r="F2446" s="226" t="s">
        <v>7146</v>
      </c>
      <c r="G2446" s="223"/>
      <c r="H2446" s="225" t="s">
        <v>1</v>
      </c>
      <c r="I2446" s="227"/>
      <c r="J2446" s="223"/>
      <c r="K2446" s="223"/>
      <c r="L2446" s="228"/>
      <c r="M2446" s="229"/>
      <c r="N2446" s="230"/>
      <c r="O2446" s="230"/>
      <c r="P2446" s="230"/>
      <c r="Q2446" s="230"/>
      <c r="R2446" s="230"/>
      <c r="S2446" s="230"/>
      <c r="T2446" s="231"/>
      <c r="AT2446" s="232" t="s">
        <v>211</v>
      </c>
      <c r="AU2446" s="232" t="s">
        <v>82</v>
      </c>
      <c r="AV2446" s="13" t="s">
        <v>82</v>
      </c>
      <c r="AW2446" s="13" t="s">
        <v>31</v>
      </c>
      <c r="AX2446" s="13" t="s">
        <v>75</v>
      </c>
      <c r="AY2446" s="232" t="s">
        <v>203</v>
      </c>
    </row>
    <row r="2447" spans="1:65" s="14" customFormat="1" ht="11.25">
      <c r="B2447" s="233"/>
      <c r="C2447" s="234"/>
      <c r="D2447" s="224" t="s">
        <v>211</v>
      </c>
      <c r="E2447" s="235" t="s">
        <v>1</v>
      </c>
      <c r="F2447" s="236" t="s">
        <v>82</v>
      </c>
      <c r="G2447" s="234"/>
      <c r="H2447" s="237">
        <v>1</v>
      </c>
      <c r="I2447" s="238"/>
      <c r="J2447" s="234"/>
      <c r="K2447" s="234"/>
      <c r="L2447" s="239"/>
      <c r="M2447" s="240"/>
      <c r="N2447" s="241"/>
      <c r="O2447" s="241"/>
      <c r="P2447" s="241"/>
      <c r="Q2447" s="241"/>
      <c r="R2447" s="241"/>
      <c r="S2447" s="241"/>
      <c r="T2447" s="242"/>
      <c r="AT2447" s="243" t="s">
        <v>211</v>
      </c>
      <c r="AU2447" s="243" t="s">
        <v>82</v>
      </c>
      <c r="AV2447" s="14" t="s">
        <v>84</v>
      </c>
      <c r="AW2447" s="14" t="s">
        <v>31</v>
      </c>
      <c r="AX2447" s="14" t="s">
        <v>75</v>
      </c>
      <c r="AY2447" s="243" t="s">
        <v>203</v>
      </c>
    </row>
    <row r="2448" spans="1:65" s="15" customFormat="1" ht="11.25">
      <c r="B2448" s="261"/>
      <c r="C2448" s="262"/>
      <c r="D2448" s="224" t="s">
        <v>211</v>
      </c>
      <c r="E2448" s="263" t="s">
        <v>1</v>
      </c>
      <c r="F2448" s="264" t="s">
        <v>5614</v>
      </c>
      <c r="G2448" s="262"/>
      <c r="H2448" s="265">
        <v>1</v>
      </c>
      <c r="I2448" s="266"/>
      <c r="J2448" s="262"/>
      <c r="K2448" s="262"/>
      <c r="L2448" s="267"/>
      <c r="M2448" s="268"/>
      <c r="N2448" s="269"/>
      <c r="O2448" s="269"/>
      <c r="P2448" s="269"/>
      <c r="Q2448" s="269"/>
      <c r="R2448" s="269"/>
      <c r="S2448" s="269"/>
      <c r="T2448" s="270"/>
      <c r="AT2448" s="271" t="s">
        <v>211</v>
      </c>
      <c r="AU2448" s="271" t="s">
        <v>82</v>
      </c>
      <c r="AV2448" s="15" t="s">
        <v>209</v>
      </c>
      <c r="AW2448" s="15" t="s">
        <v>31</v>
      </c>
      <c r="AX2448" s="15" t="s">
        <v>82</v>
      </c>
      <c r="AY2448" s="271" t="s">
        <v>203</v>
      </c>
    </row>
    <row r="2449" spans="1:65" s="2" customFormat="1" ht="21.75" customHeight="1">
      <c r="A2449" s="35"/>
      <c r="B2449" s="36"/>
      <c r="C2449" s="209" t="s">
        <v>7698</v>
      </c>
      <c r="D2449" s="209" t="s">
        <v>205</v>
      </c>
      <c r="E2449" s="210" t="s">
        <v>7699</v>
      </c>
      <c r="F2449" s="211" t="s">
        <v>7481</v>
      </c>
      <c r="G2449" s="212" t="s">
        <v>208</v>
      </c>
      <c r="H2449" s="213">
        <v>1</v>
      </c>
      <c r="I2449" s="214"/>
      <c r="J2449" s="215">
        <f>ROUND(I2449*H2449,2)</f>
        <v>0</v>
      </c>
      <c r="K2449" s="211" t="s">
        <v>1</v>
      </c>
      <c r="L2449" s="40"/>
      <c r="M2449" s="216" t="s">
        <v>1</v>
      </c>
      <c r="N2449" s="217" t="s">
        <v>40</v>
      </c>
      <c r="O2449" s="72"/>
      <c r="P2449" s="218">
        <f>O2449*H2449</f>
        <v>0</v>
      </c>
      <c r="Q2449" s="218">
        <v>0</v>
      </c>
      <c r="R2449" s="218">
        <f>Q2449*H2449</f>
        <v>0</v>
      </c>
      <c r="S2449" s="218">
        <v>0</v>
      </c>
      <c r="T2449" s="219">
        <f>S2449*H2449</f>
        <v>0</v>
      </c>
      <c r="U2449" s="35"/>
      <c r="V2449" s="35"/>
      <c r="W2449" s="35"/>
      <c r="X2449" s="35"/>
      <c r="Y2449" s="35"/>
      <c r="Z2449" s="35"/>
      <c r="AA2449" s="35"/>
      <c r="AB2449" s="35"/>
      <c r="AC2449" s="35"/>
      <c r="AD2449" s="35"/>
      <c r="AE2449" s="35"/>
      <c r="AR2449" s="220" t="s">
        <v>209</v>
      </c>
      <c r="AT2449" s="220" t="s">
        <v>205</v>
      </c>
      <c r="AU2449" s="220" t="s">
        <v>82</v>
      </c>
      <c r="AY2449" s="18" t="s">
        <v>203</v>
      </c>
      <c r="BE2449" s="221">
        <f>IF(N2449="základní",J2449,0)</f>
        <v>0</v>
      </c>
      <c r="BF2449" s="221">
        <f>IF(N2449="snížená",J2449,0)</f>
        <v>0</v>
      </c>
      <c r="BG2449" s="221">
        <f>IF(N2449="zákl. přenesená",J2449,0)</f>
        <v>0</v>
      </c>
      <c r="BH2449" s="221">
        <f>IF(N2449="sníž. přenesená",J2449,0)</f>
        <v>0</v>
      </c>
      <c r="BI2449" s="221">
        <f>IF(N2449="nulová",J2449,0)</f>
        <v>0</v>
      </c>
      <c r="BJ2449" s="18" t="s">
        <v>82</v>
      </c>
      <c r="BK2449" s="221">
        <f>ROUND(I2449*H2449,2)</f>
        <v>0</v>
      </c>
      <c r="BL2449" s="18" t="s">
        <v>209</v>
      </c>
      <c r="BM2449" s="220" t="s">
        <v>7700</v>
      </c>
    </row>
    <row r="2450" spans="1:65" s="13" customFormat="1" ht="11.25">
      <c r="B2450" s="222"/>
      <c r="C2450" s="223"/>
      <c r="D2450" s="224" t="s">
        <v>211</v>
      </c>
      <c r="E2450" s="225" t="s">
        <v>1</v>
      </c>
      <c r="F2450" s="226" t="s">
        <v>7436</v>
      </c>
      <c r="G2450" s="223"/>
      <c r="H2450" s="225" t="s">
        <v>1</v>
      </c>
      <c r="I2450" s="227"/>
      <c r="J2450" s="223"/>
      <c r="K2450" s="223"/>
      <c r="L2450" s="228"/>
      <c r="M2450" s="229"/>
      <c r="N2450" s="230"/>
      <c r="O2450" s="230"/>
      <c r="P2450" s="230"/>
      <c r="Q2450" s="230"/>
      <c r="R2450" s="230"/>
      <c r="S2450" s="230"/>
      <c r="T2450" s="231"/>
      <c r="AT2450" s="232" t="s">
        <v>211</v>
      </c>
      <c r="AU2450" s="232" t="s">
        <v>82</v>
      </c>
      <c r="AV2450" s="13" t="s">
        <v>82</v>
      </c>
      <c r="AW2450" s="13" t="s">
        <v>31</v>
      </c>
      <c r="AX2450" s="13" t="s">
        <v>75</v>
      </c>
      <c r="AY2450" s="232" t="s">
        <v>203</v>
      </c>
    </row>
    <row r="2451" spans="1:65" s="13" customFormat="1" ht="11.25">
      <c r="B2451" s="222"/>
      <c r="C2451" s="223"/>
      <c r="D2451" s="224" t="s">
        <v>211</v>
      </c>
      <c r="E2451" s="225" t="s">
        <v>1</v>
      </c>
      <c r="F2451" s="226" t="s">
        <v>7437</v>
      </c>
      <c r="G2451" s="223"/>
      <c r="H2451" s="225" t="s">
        <v>1</v>
      </c>
      <c r="I2451" s="227"/>
      <c r="J2451" s="223"/>
      <c r="K2451" s="223"/>
      <c r="L2451" s="228"/>
      <c r="M2451" s="229"/>
      <c r="N2451" s="230"/>
      <c r="O2451" s="230"/>
      <c r="P2451" s="230"/>
      <c r="Q2451" s="230"/>
      <c r="R2451" s="230"/>
      <c r="S2451" s="230"/>
      <c r="T2451" s="231"/>
      <c r="AT2451" s="232" t="s">
        <v>211</v>
      </c>
      <c r="AU2451" s="232" t="s">
        <v>82</v>
      </c>
      <c r="AV2451" s="13" t="s">
        <v>82</v>
      </c>
      <c r="AW2451" s="13" t="s">
        <v>31</v>
      </c>
      <c r="AX2451" s="13" t="s">
        <v>75</v>
      </c>
      <c r="AY2451" s="232" t="s">
        <v>203</v>
      </c>
    </row>
    <row r="2452" spans="1:65" s="13" customFormat="1" ht="11.25">
      <c r="B2452" s="222"/>
      <c r="C2452" s="223"/>
      <c r="D2452" s="224" t="s">
        <v>211</v>
      </c>
      <c r="E2452" s="225" t="s">
        <v>1</v>
      </c>
      <c r="F2452" s="226" t="s">
        <v>7438</v>
      </c>
      <c r="G2452" s="223"/>
      <c r="H2452" s="225" t="s">
        <v>1</v>
      </c>
      <c r="I2452" s="227"/>
      <c r="J2452" s="223"/>
      <c r="K2452" s="223"/>
      <c r="L2452" s="228"/>
      <c r="M2452" s="229"/>
      <c r="N2452" s="230"/>
      <c r="O2452" s="230"/>
      <c r="P2452" s="230"/>
      <c r="Q2452" s="230"/>
      <c r="R2452" s="230"/>
      <c r="S2452" s="230"/>
      <c r="T2452" s="231"/>
      <c r="AT2452" s="232" t="s">
        <v>211</v>
      </c>
      <c r="AU2452" s="232" t="s">
        <v>82</v>
      </c>
      <c r="AV2452" s="13" t="s">
        <v>82</v>
      </c>
      <c r="AW2452" s="13" t="s">
        <v>31</v>
      </c>
      <c r="AX2452" s="13" t="s">
        <v>75</v>
      </c>
      <c r="AY2452" s="232" t="s">
        <v>203</v>
      </c>
    </row>
    <row r="2453" spans="1:65" s="13" customFormat="1" ht="11.25">
      <c r="B2453" s="222"/>
      <c r="C2453" s="223"/>
      <c r="D2453" s="224" t="s">
        <v>211</v>
      </c>
      <c r="E2453" s="225" t="s">
        <v>1</v>
      </c>
      <c r="F2453" s="226" t="s">
        <v>7146</v>
      </c>
      <c r="G2453" s="223"/>
      <c r="H2453" s="225" t="s">
        <v>1</v>
      </c>
      <c r="I2453" s="227"/>
      <c r="J2453" s="223"/>
      <c r="K2453" s="223"/>
      <c r="L2453" s="228"/>
      <c r="M2453" s="229"/>
      <c r="N2453" s="230"/>
      <c r="O2453" s="230"/>
      <c r="P2453" s="230"/>
      <c r="Q2453" s="230"/>
      <c r="R2453" s="230"/>
      <c r="S2453" s="230"/>
      <c r="T2453" s="231"/>
      <c r="AT2453" s="232" t="s">
        <v>211</v>
      </c>
      <c r="AU2453" s="232" t="s">
        <v>82</v>
      </c>
      <c r="AV2453" s="13" t="s">
        <v>82</v>
      </c>
      <c r="AW2453" s="13" t="s">
        <v>31</v>
      </c>
      <c r="AX2453" s="13" t="s">
        <v>75</v>
      </c>
      <c r="AY2453" s="232" t="s">
        <v>203</v>
      </c>
    </row>
    <row r="2454" spans="1:65" s="14" customFormat="1" ht="11.25">
      <c r="B2454" s="233"/>
      <c r="C2454" s="234"/>
      <c r="D2454" s="224" t="s">
        <v>211</v>
      </c>
      <c r="E2454" s="235" t="s">
        <v>1</v>
      </c>
      <c r="F2454" s="236" t="s">
        <v>82</v>
      </c>
      <c r="G2454" s="234"/>
      <c r="H2454" s="237">
        <v>1</v>
      </c>
      <c r="I2454" s="238"/>
      <c r="J2454" s="234"/>
      <c r="K2454" s="234"/>
      <c r="L2454" s="239"/>
      <c r="M2454" s="240"/>
      <c r="N2454" s="241"/>
      <c r="O2454" s="241"/>
      <c r="P2454" s="241"/>
      <c r="Q2454" s="241"/>
      <c r="R2454" s="241"/>
      <c r="S2454" s="241"/>
      <c r="T2454" s="242"/>
      <c r="AT2454" s="243" t="s">
        <v>211</v>
      </c>
      <c r="AU2454" s="243" t="s">
        <v>82</v>
      </c>
      <c r="AV2454" s="14" t="s">
        <v>84</v>
      </c>
      <c r="AW2454" s="14" t="s">
        <v>31</v>
      </c>
      <c r="AX2454" s="14" t="s">
        <v>75</v>
      </c>
      <c r="AY2454" s="243" t="s">
        <v>203</v>
      </c>
    </row>
    <row r="2455" spans="1:65" s="15" customFormat="1" ht="11.25">
      <c r="B2455" s="261"/>
      <c r="C2455" s="262"/>
      <c r="D2455" s="224" t="s">
        <v>211</v>
      </c>
      <c r="E2455" s="263" t="s">
        <v>1</v>
      </c>
      <c r="F2455" s="264" t="s">
        <v>5614</v>
      </c>
      <c r="G2455" s="262"/>
      <c r="H2455" s="265">
        <v>1</v>
      </c>
      <c r="I2455" s="266"/>
      <c r="J2455" s="262"/>
      <c r="K2455" s="262"/>
      <c r="L2455" s="267"/>
      <c r="M2455" s="268"/>
      <c r="N2455" s="269"/>
      <c r="O2455" s="269"/>
      <c r="P2455" s="269"/>
      <c r="Q2455" s="269"/>
      <c r="R2455" s="269"/>
      <c r="S2455" s="269"/>
      <c r="T2455" s="270"/>
      <c r="AT2455" s="271" t="s">
        <v>211</v>
      </c>
      <c r="AU2455" s="271" t="s">
        <v>82</v>
      </c>
      <c r="AV2455" s="15" t="s">
        <v>209</v>
      </c>
      <c r="AW2455" s="15" t="s">
        <v>31</v>
      </c>
      <c r="AX2455" s="15" t="s">
        <v>82</v>
      </c>
      <c r="AY2455" s="271" t="s">
        <v>203</v>
      </c>
    </row>
    <row r="2456" spans="1:65" s="2" customFormat="1" ht="33" customHeight="1">
      <c r="A2456" s="35"/>
      <c r="B2456" s="36"/>
      <c r="C2456" s="209" t="s">
        <v>7078</v>
      </c>
      <c r="D2456" s="209" t="s">
        <v>205</v>
      </c>
      <c r="E2456" s="210" t="s">
        <v>7701</v>
      </c>
      <c r="F2456" s="211" t="s">
        <v>7487</v>
      </c>
      <c r="G2456" s="212" t="s">
        <v>208</v>
      </c>
      <c r="H2456" s="213">
        <v>1</v>
      </c>
      <c r="I2456" s="214"/>
      <c r="J2456" s="215">
        <f>ROUND(I2456*H2456,2)</f>
        <v>0</v>
      </c>
      <c r="K2456" s="211" t="s">
        <v>1</v>
      </c>
      <c r="L2456" s="40"/>
      <c r="M2456" s="216" t="s">
        <v>1</v>
      </c>
      <c r="N2456" s="217" t="s">
        <v>40</v>
      </c>
      <c r="O2456" s="72"/>
      <c r="P2456" s="218">
        <f>O2456*H2456</f>
        <v>0</v>
      </c>
      <c r="Q2456" s="218">
        <v>0</v>
      </c>
      <c r="R2456" s="218">
        <f>Q2456*H2456</f>
        <v>0</v>
      </c>
      <c r="S2456" s="218">
        <v>0</v>
      </c>
      <c r="T2456" s="219">
        <f>S2456*H2456</f>
        <v>0</v>
      </c>
      <c r="U2456" s="35"/>
      <c r="V2456" s="35"/>
      <c r="W2456" s="35"/>
      <c r="X2456" s="35"/>
      <c r="Y2456" s="35"/>
      <c r="Z2456" s="35"/>
      <c r="AA2456" s="35"/>
      <c r="AB2456" s="35"/>
      <c r="AC2456" s="35"/>
      <c r="AD2456" s="35"/>
      <c r="AE2456" s="35"/>
      <c r="AR2456" s="220" t="s">
        <v>209</v>
      </c>
      <c r="AT2456" s="220" t="s">
        <v>205</v>
      </c>
      <c r="AU2456" s="220" t="s">
        <v>82</v>
      </c>
      <c r="AY2456" s="18" t="s">
        <v>203</v>
      </c>
      <c r="BE2456" s="221">
        <f>IF(N2456="základní",J2456,0)</f>
        <v>0</v>
      </c>
      <c r="BF2456" s="221">
        <f>IF(N2456="snížená",J2456,0)</f>
        <v>0</v>
      </c>
      <c r="BG2456" s="221">
        <f>IF(N2456="zákl. přenesená",J2456,0)</f>
        <v>0</v>
      </c>
      <c r="BH2456" s="221">
        <f>IF(N2456="sníž. přenesená",J2456,0)</f>
        <v>0</v>
      </c>
      <c r="BI2456" s="221">
        <f>IF(N2456="nulová",J2456,0)</f>
        <v>0</v>
      </c>
      <c r="BJ2456" s="18" t="s">
        <v>82</v>
      </c>
      <c r="BK2456" s="221">
        <f>ROUND(I2456*H2456,2)</f>
        <v>0</v>
      </c>
      <c r="BL2456" s="18" t="s">
        <v>209</v>
      </c>
      <c r="BM2456" s="220" t="s">
        <v>6442</v>
      </c>
    </row>
    <row r="2457" spans="1:65" s="13" customFormat="1" ht="11.25">
      <c r="B2457" s="222"/>
      <c r="C2457" s="223"/>
      <c r="D2457" s="224" t="s">
        <v>211</v>
      </c>
      <c r="E2457" s="225" t="s">
        <v>1</v>
      </c>
      <c r="F2457" s="226" t="s">
        <v>7489</v>
      </c>
      <c r="G2457" s="223"/>
      <c r="H2457" s="225" t="s">
        <v>1</v>
      </c>
      <c r="I2457" s="227"/>
      <c r="J2457" s="223"/>
      <c r="K2457" s="223"/>
      <c r="L2457" s="228"/>
      <c r="M2457" s="229"/>
      <c r="N2457" s="230"/>
      <c r="O2457" s="230"/>
      <c r="P2457" s="230"/>
      <c r="Q2457" s="230"/>
      <c r="R2457" s="230"/>
      <c r="S2457" s="230"/>
      <c r="T2457" s="231"/>
      <c r="AT2457" s="232" t="s">
        <v>211</v>
      </c>
      <c r="AU2457" s="232" t="s">
        <v>82</v>
      </c>
      <c r="AV2457" s="13" t="s">
        <v>82</v>
      </c>
      <c r="AW2457" s="13" t="s">
        <v>31</v>
      </c>
      <c r="AX2457" s="13" t="s">
        <v>75</v>
      </c>
      <c r="AY2457" s="232" t="s">
        <v>203</v>
      </c>
    </row>
    <row r="2458" spans="1:65" s="13" customFormat="1" ht="11.25">
      <c r="B2458" s="222"/>
      <c r="C2458" s="223"/>
      <c r="D2458" s="224" t="s">
        <v>211</v>
      </c>
      <c r="E2458" s="225" t="s">
        <v>1</v>
      </c>
      <c r="F2458" s="226" t="s">
        <v>7146</v>
      </c>
      <c r="G2458" s="223"/>
      <c r="H2458" s="225" t="s">
        <v>1</v>
      </c>
      <c r="I2458" s="227"/>
      <c r="J2458" s="223"/>
      <c r="K2458" s="223"/>
      <c r="L2458" s="228"/>
      <c r="M2458" s="229"/>
      <c r="N2458" s="230"/>
      <c r="O2458" s="230"/>
      <c r="P2458" s="230"/>
      <c r="Q2458" s="230"/>
      <c r="R2458" s="230"/>
      <c r="S2458" s="230"/>
      <c r="T2458" s="231"/>
      <c r="AT2458" s="232" t="s">
        <v>211</v>
      </c>
      <c r="AU2458" s="232" t="s">
        <v>82</v>
      </c>
      <c r="AV2458" s="13" t="s">
        <v>82</v>
      </c>
      <c r="AW2458" s="13" t="s">
        <v>31</v>
      </c>
      <c r="AX2458" s="13" t="s">
        <v>75</v>
      </c>
      <c r="AY2458" s="232" t="s">
        <v>203</v>
      </c>
    </row>
    <row r="2459" spans="1:65" s="14" customFormat="1" ht="11.25">
      <c r="B2459" s="233"/>
      <c r="C2459" s="234"/>
      <c r="D2459" s="224" t="s">
        <v>211</v>
      </c>
      <c r="E2459" s="235" t="s">
        <v>1</v>
      </c>
      <c r="F2459" s="236" t="s">
        <v>82</v>
      </c>
      <c r="G2459" s="234"/>
      <c r="H2459" s="237">
        <v>1</v>
      </c>
      <c r="I2459" s="238"/>
      <c r="J2459" s="234"/>
      <c r="K2459" s="234"/>
      <c r="L2459" s="239"/>
      <c r="M2459" s="240"/>
      <c r="N2459" s="241"/>
      <c r="O2459" s="241"/>
      <c r="P2459" s="241"/>
      <c r="Q2459" s="241"/>
      <c r="R2459" s="241"/>
      <c r="S2459" s="241"/>
      <c r="T2459" s="242"/>
      <c r="AT2459" s="243" t="s">
        <v>211</v>
      </c>
      <c r="AU2459" s="243" t="s">
        <v>82</v>
      </c>
      <c r="AV2459" s="14" t="s">
        <v>84</v>
      </c>
      <c r="AW2459" s="14" t="s">
        <v>31</v>
      </c>
      <c r="AX2459" s="14" t="s">
        <v>75</v>
      </c>
      <c r="AY2459" s="243" t="s">
        <v>203</v>
      </c>
    </row>
    <row r="2460" spans="1:65" s="15" customFormat="1" ht="11.25">
      <c r="B2460" s="261"/>
      <c r="C2460" s="262"/>
      <c r="D2460" s="224" t="s">
        <v>211</v>
      </c>
      <c r="E2460" s="263" t="s">
        <v>1</v>
      </c>
      <c r="F2460" s="264" t="s">
        <v>5614</v>
      </c>
      <c r="G2460" s="262"/>
      <c r="H2460" s="265">
        <v>1</v>
      </c>
      <c r="I2460" s="266"/>
      <c r="J2460" s="262"/>
      <c r="K2460" s="262"/>
      <c r="L2460" s="267"/>
      <c r="M2460" s="268"/>
      <c r="N2460" s="269"/>
      <c r="O2460" s="269"/>
      <c r="P2460" s="269"/>
      <c r="Q2460" s="269"/>
      <c r="R2460" s="269"/>
      <c r="S2460" s="269"/>
      <c r="T2460" s="270"/>
      <c r="AT2460" s="271" t="s">
        <v>211</v>
      </c>
      <c r="AU2460" s="271" t="s">
        <v>82</v>
      </c>
      <c r="AV2460" s="15" t="s">
        <v>209</v>
      </c>
      <c r="AW2460" s="15" t="s">
        <v>31</v>
      </c>
      <c r="AX2460" s="15" t="s">
        <v>82</v>
      </c>
      <c r="AY2460" s="271" t="s">
        <v>203</v>
      </c>
    </row>
    <row r="2461" spans="1:65" s="2" customFormat="1" ht="21.75" customHeight="1">
      <c r="A2461" s="35"/>
      <c r="B2461" s="36"/>
      <c r="C2461" s="209" t="s">
        <v>7702</v>
      </c>
      <c r="D2461" s="209" t="s">
        <v>205</v>
      </c>
      <c r="E2461" s="210" t="s">
        <v>7703</v>
      </c>
      <c r="F2461" s="211" t="s">
        <v>7491</v>
      </c>
      <c r="G2461" s="212" t="s">
        <v>208</v>
      </c>
      <c r="H2461" s="213">
        <v>1</v>
      </c>
      <c r="I2461" s="214"/>
      <c r="J2461" s="215">
        <f>ROUND(I2461*H2461,2)</f>
        <v>0</v>
      </c>
      <c r="K2461" s="211" t="s">
        <v>1</v>
      </c>
      <c r="L2461" s="40"/>
      <c r="M2461" s="216" t="s">
        <v>1</v>
      </c>
      <c r="N2461" s="217" t="s">
        <v>40</v>
      </c>
      <c r="O2461" s="72"/>
      <c r="P2461" s="218">
        <f>O2461*H2461</f>
        <v>0</v>
      </c>
      <c r="Q2461" s="218">
        <v>0</v>
      </c>
      <c r="R2461" s="218">
        <f>Q2461*H2461</f>
        <v>0</v>
      </c>
      <c r="S2461" s="218">
        <v>0</v>
      </c>
      <c r="T2461" s="219">
        <f>S2461*H2461</f>
        <v>0</v>
      </c>
      <c r="U2461" s="35"/>
      <c r="V2461" s="35"/>
      <c r="W2461" s="35"/>
      <c r="X2461" s="35"/>
      <c r="Y2461" s="35"/>
      <c r="Z2461" s="35"/>
      <c r="AA2461" s="35"/>
      <c r="AB2461" s="35"/>
      <c r="AC2461" s="35"/>
      <c r="AD2461" s="35"/>
      <c r="AE2461" s="35"/>
      <c r="AR2461" s="220" t="s">
        <v>209</v>
      </c>
      <c r="AT2461" s="220" t="s">
        <v>205</v>
      </c>
      <c r="AU2461" s="220" t="s">
        <v>82</v>
      </c>
      <c r="AY2461" s="18" t="s">
        <v>203</v>
      </c>
      <c r="BE2461" s="221">
        <f>IF(N2461="základní",J2461,0)</f>
        <v>0</v>
      </c>
      <c r="BF2461" s="221">
        <f>IF(N2461="snížená",J2461,0)</f>
        <v>0</v>
      </c>
      <c r="BG2461" s="221">
        <f>IF(N2461="zákl. přenesená",J2461,0)</f>
        <v>0</v>
      </c>
      <c r="BH2461" s="221">
        <f>IF(N2461="sníž. přenesená",J2461,0)</f>
        <v>0</v>
      </c>
      <c r="BI2461" s="221">
        <f>IF(N2461="nulová",J2461,0)</f>
        <v>0</v>
      </c>
      <c r="BJ2461" s="18" t="s">
        <v>82</v>
      </c>
      <c r="BK2461" s="221">
        <f>ROUND(I2461*H2461,2)</f>
        <v>0</v>
      </c>
      <c r="BL2461" s="18" t="s">
        <v>209</v>
      </c>
      <c r="BM2461" s="220" t="s">
        <v>7704</v>
      </c>
    </row>
    <row r="2462" spans="1:65" s="13" customFormat="1" ht="11.25">
      <c r="B2462" s="222"/>
      <c r="C2462" s="223"/>
      <c r="D2462" s="224" t="s">
        <v>211</v>
      </c>
      <c r="E2462" s="225" t="s">
        <v>1</v>
      </c>
      <c r="F2462" s="226" t="s">
        <v>7489</v>
      </c>
      <c r="G2462" s="223"/>
      <c r="H2462" s="225" t="s">
        <v>1</v>
      </c>
      <c r="I2462" s="227"/>
      <c r="J2462" s="223"/>
      <c r="K2462" s="223"/>
      <c r="L2462" s="228"/>
      <c r="M2462" s="229"/>
      <c r="N2462" s="230"/>
      <c r="O2462" s="230"/>
      <c r="P2462" s="230"/>
      <c r="Q2462" s="230"/>
      <c r="R2462" s="230"/>
      <c r="S2462" s="230"/>
      <c r="T2462" s="231"/>
      <c r="AT2462" s="232" t="s">
        <v>211</v>
      </c>
      <c r="AU2462" s="232" t="s">
        <v>82</v>
      </c>
      <c r="AV2462" s="13" t="s">
        <v>82</v>
      </c>
      <c r="AW2462" s="13" t="s">
        <v>31</v>
      </c>
      <c r="AX2462" s="13" t="s">
        <v>75</v>
      </c>
      <c r="AY2462" s="232" t="s">
        <v>203</v>
      </c>
    </row>
    <row r="2463" spans="1:65" s="13" customFormat="1" ht="11.25">
      <c r="B2463" s="222"/>
      <c r="C2463" s="223"/>
      <c r="D2463" s="224" t="s">
        <v>211</v>
      </c>
      <c r="E2463" s="225" t="s">
        <v>1</v>
      </c>
      <c r="F2463" s="226" t="s">
        <v>7146</v>
      </c>
      <c r="G2463" s="223"/>
      <c r="H2463" s="225" t="s">
        <v>1</v>
      </c>
      <c r="I2463" s="227"/>
      <c r="J2463" s="223"/>
      <c r="K2463" s="223"/>
      <c r="L2463" s="228"/>
      <c r="M2463" s="229"/>
      <c r="N2463" s="230"/>
      <c r="O2463" s="230"/>
      <c r="P2463" s="230"/>
      <c r="Q2463" s="230"/>
      <c r="R2463" s="230"/>
      <c r="S2463" s="230"/>
      <c r="T2463" s="231"/>
      <c r="AT2463" s="232" t="s">
        <v>211</v>
      </c>
      <c r="AU2463" s="232" t="s">
        <v>82</v>
      </c>
      <c r="AV2463" s="13" t="s">
        <v>82</v>
      </c>
      <c r="AW2463" s="13" t="s">
        <v>31</v>
      </c>
      <c r="AX2463" s="13" t="s">
        <v>75</v>
      </c>
      <c r="AY2463" s="232" t="s">
        <v>203</v>
      </c>
    </row>
    <row r="2464" spans="1:65" s="14" customFormat="1" ht="11.25">
      <c r="B2464" s="233"/>
      <c r="C2464" s="234"/>
      <c r="D2464" s="224" t="s">
        <v>211</v>
      </c>
      <c r="E2464" s="235" t="s">
        <v>1</v>
      </c>
      <c r="F2464" s="236" t="s">
        <v>82</v>
      </c>
      <c r="G2464" s="234"/>
      <c r="H2464" s="237">
        <v>1</v>
      </c>
      <c r="I2464" s="238"/>
      <c r="J2464" s="234"/>
      <c r="K2464" s="234"/>
      <c r="L2464" s="239"/>
      <c r="M2464" s="240"/>
      <c r="N2464" s="241"/>
      <c r="O2464" s="241"/>
      <c r="P2464" s="241"/>
      <c r="Q2464" s="241"/>
      <c r="R2464" s="241"/>
      <c r="S2464" s="241"/>
      <c r="T2464" s="242"/>
      <c r="AT2464" s="243" t="s">
        <v>211</v>
      </c>
      <c r="AU2464" s="243" t="s">
        <v>82</v>
      </c>
      <c r="AV2464" s="14" t="s">
        <v>84</v>
      </c>
      <c r="AW2464" s="14" t="s">
        <v>31</v>
      </c>
      <c r="AX2464" s="14" t="s">
        <v>75</v>
      </c>
      <c r="AY2464" s="243" t="s">
        <v>203</v>
      </c>
    </row>
    <row r="2465" spans="1:65" s="15" customFormat="1" ht="11.25">
      <c r="B2465" s="261"/>
      <c r="C2465" s="262"/>
      <c r="D2465" s="224" t="s">
        <v>211</v>
      </c>
      <c r="E2465" s="263" t="s">
        <v>1</v>
      </c>
      <c r="F2465" s="264" t="s">
        <v>5614</v>
      </c>
      <c r="G2465" s="262"/>
      <c r="H2465" s="265">
        <v>1</v>
      </c>
      <c r="I2465" s="266"/>
      <c r="J2465" s="262"/>
      <c r="K2465" s="262"/>
      <c r="L2465" s="267"/>
      <c r="M2465" s="268"/>
      <c r="N2465" s="269"/>
      <c r="O2465" s="269"/>
      <c r="P2465" s="269"/>
      <c r="Q2465" s="269"/>
      <c r="R2465" s="269"/>
      <c r="S2465" s="269"/>
      <c r="T2465" s="270"/>
      <c r="AT2465" s="271" t="s">
        <v>211</v>
      </c>
      <c r="AU2465" s="271" t="s">
        <v>82</v>
      </c>
      <c r="AV2465" s="15" t="s">
        <v>209</v>
      </c>
      <c r="AW2465" s="15" t="s">
        <v>31</v>
      </c>
      <c r="AX2465" s="15" t="s">
        <v>82</v>
      </c>
      <c r="AY2465" s="271" t="s">
        <v>203</v>
      </c>
    </row>
    <row r="2466" spans="1:65" s="2" customFormat="1" ht="16.5" customHeight="1">
      <c r="A2466" s="35"/>
      <c r="B2466" s="36"/>
      <c r="C2466" s="209" t="s">
        <v>7080</v>
      </c>
      <c r="D2466" s="209" t="s">
        <v>205</v>
      </c>
      <c r="E2466" s="210" t="s">
        <v>7705</v>
      </c>
      <c r="F2466" s="211" t="s">
        <v>7495</v>
      </c>
      <c r="G2466" s="212" t="s">
        <v>828</v>
      </c>
      <c r="H2466" s="213">
        <v>3</v>
      </c>
      <c r="I2466" s="214"/>
      <c r="J2466" s="215">
        <f>ROUND(I2466*H2466,2)</f>
        <v>0</v>
      </c>
      <c r="K2466" s="211" t="s">
        <v>1</v>
      </c>
      <c r="L2466" s="40"/>
      <c r="M2466" s="216" t="s">
        <v>1</v>
      </c>
      <c r="N2466" s="217" t="s">
        <v>40</v>
      </c>
      <c r="O2466" s="72"/>
      <c r="P2466" s="218">
        <f>O2466*H2466</f>
        <v>0</v>
      </c>
      <c r="Q2466" s="218">
        <v>0</v>
      </c>
      <c r="R2466" s="218">
        <f>Q2466*H2466</f>
        <v>0</v>
      </c>
      <c r="S2466" s="218">
        <v>0</v>
      </c>
      <c r="T2466" s="219">
        <f>S2466*H2466</f>
        <v>0</v>
      </c>
      <c r="U2466" s="35"/>
      <c r="V2466" s="35"/>
      <c r="W2466" s="35"/>
      <c r="X2466" s="35"/>
      <c r="Y2466" s="35"/>
      <c r="Z2466" s="35"/>
      <c r="AA2466" s="35"/>
      <c r="AB2466" s="35"/>
      <c r="AC2466" s="35"/>
      <c r="AD2466" s="35"/>
      <c r="AE2466" s="35"/>
      <c r="AR2466" s="220" t="s">
        <v>209</v>
      </c>
      <c r="AT2466" s="220" t="s">
        <v>205</v>
      </c>
      <c r="AU2466" s="220" t="s">
        <v>82</v>
      </c>
      <c r="AY2466" s="18" t="s">
        <v>203</v>
      </c>
      <c r="BE2466" s="221">
        <f>IF(N2466="základní",J2466,0)</f>
        <v>0</v>
      </c>
      <c r="BF2466" s="221">
        <f>IF(N2466="snížená",J2466,0)</f>
        <v>0</v>
      </c>
      <c r="BG2466" s="221">
        <f>IF(N2466="zákl. přenesená",J2466,0)</f>
        <v>0</v>
      </c>
      <c r="BH2466" s="221">
        <f>IF(N2466="sníž. přenesená",J2466,0)</f>
        <v>0</v>
      </c>
      <c r="BI2466" s="221">
        <f>IF(N2466="nulová",J2466,0)</f>
        <v>0</v>
      </c>
      <c r="BJ2466" s="18" t="s">
        <v>82</v>
      </c>
      <c r="BK2466" s="221">
        <f>ROUND(I2466*H2466,2)</f>
        <v>0</v>
      </c>
      <c r="BL2466" s="18" t="s">
        <v>209</v>
      </c>
      <c r="BM2466" s="220" t="s">
        <v>7706</v>
      </c>
    </row>
    <row r="2467" spans="1:65" s="13" customFormat="1" ht="11.25">
      <c r="B2467" s="222"/>
      <c r="C2467" s="223"/>
      <c r="D2467" s="224" t="s">
        <v>211</v>
      </c>
      <c r="E2467" s="225" t="s">
        <v>1</v>
      </c>
      <c r="F2467" s="226" t="s">
        <v>7146</v>
      </c>
      <c r="G2467" s="223"/>
      <c r="H2467" s="225" t="s">
        <v>1</v>
      </c>
      <c r="I2467" s="227"/>
      <c r="J2467" s="223"/>
      <c r="K2467" s="223"/>
      <c r="L2467" s="228"/>
      <c r="M2467" s="229"/>
      <c r="N2467" s="230"/>
      <c r="O2467" s="230"/>
      <c r="P2467" s="230"/>
      <c r="Q2467" s="230"/>
      <c r="R2467" s="230"/>
      <c r="S2467" s="230"/>
      <c r="T2467" s="231"/>
      <c r="AT2467" s="232" t="s">
        <v>211</v>
      </c>
      <c r="AU2467" s="232" t="s">
        <v>82</v>
      </c>
      <c r="AV2467" s="13" t="s">
        <v>82</v>
      </c>
      <c r="AW2467" s="13" t="s">
        <v>31</v>
      </c>
      <c r="AX2467" s="13" t="s">
        <v>75</v>
      </c>
      <c r="AY2467" s="232" t="s">
        <v>203</v>
      </c>
    </row>
    <row r="2468" spans="1:65" s="14" customFormat="1" ht="11.25">
      <c r="B2468" s="233"/>
      <c r="C2468" s="234"/>
      <c r="D2468" s="224" t="s">
        <v>211</v>
      </c>
      <c r="E2468" s="235" t="s">
        <v>1</v>
      </c>
      <c r="F2468" s="236" t="s">
        <v>104</v>
      </c>
      <c r="G2468" s="234"/>
      <c r="H2468" s="237">
        <v>3</v>
      </c>
      <c r="I2468" s="238"/>
      <c r="J2468" s="234"/>
      <c r="K2468" s="234"/>
      <c r="L2468" s="239"/>
      <c r="M2468" s="240"/>
      <c r="N2468" s="241"/>
      <c r="O2468" s="241"/>
      <c r="P2468" s="241"/>
      <c r="Q2468" s="241"/>
      <c r="R2468" s="241"/>
      <c r="S2468" s="241"/>
      <c r="T2468" s="242"/>
      <c r="AT2468" s="243" t="s">
        <v>211</v>
      </c>
      <c r="AU2468" s="243" t="s">
        <v>82</v>
      </c>
      <c r="AV2468" s="14" t="s">
        <v>84</v>
      </c>
      <c r="AW2468" s="14" t="s">
        <v>31</v>
      </c>
      <c r="AX2468" s="14" t="s">
        <v>75</v>
      </c>
      <c r="AY2468" s="243" t="s">
        <v>203</v>
      </c>
    </row>
    <row r="2469" spans="1:65" s="15" customFormat="1" ht="11.25">
      <c r="B2469" s="261"/>
      <c r="C2469" s="262"/>
      <c r="D2469" s="224" t="s">
        <v>211</v>
      </c>
      <c r="E2469" s="263" t="s">
        <v>1</v>
      </c>
      <c r="F2469" s="264" t="s">
        <v>5614</v>
      </c>
      <c r="G2469" s="262"/>
      <c r="H2469" s="265">
        <v>3</v>
      </c>
      <c r="I2469" s="266"/>
      <c r="J2469" s="262"/>
      <c r="K2469" s="262"/>
      <c r="L2469" s="267"/>
      <c r="M2469" s="268"/>
      <c r="N2469" s="269"/>
      <c r="O2469" s="269"/>
      <c r="P2469" s="269"/>
      <c r="Q2469" s="269"/>
      <c r="R2469" s="269"/>
      <c r="S2469" s="269"/>
      <c r="T2469" s="270"/>
      <c r="AT2469" s="271" t="s">
        <v>211</v>
      </c>
      <c r="AU2469" s="271" t="s">
        <v>82</v>
      </c>
      <c r="AV2469" s="15" t="s">
        <v>209</v>
      </c>
      <c r="AW2469" s="15" t="s">
        <v>31</v>
      </c>
      <c r="AX2469" s="15" t="s">
        <v>82</v>
      </c>
      <c r="AY2469" s="271" t="s">
        <v>203</v>
      </c>
    </row>
    <row r="2470" spans="1:65" s="2" customFormat="1" ht="33" customHeight="1">
      <c r="A2470" s="35"/>
      <c r="B2470" s="36"/>
      <c r="C2470" s="209" t="s">
        <v>7707</v>
      </c>
      <c r="D2470" s="209" t="s">
        <v>205</v>
      </c>
      <c r="E2470" s="210" t="s">
        <v>7708</v>
      </c>
      <c r="F2470" s="211" t="s">
        <v>6810</v>
      </c>
      <c r="G2470" s="212" t="s">
        <v>828</v>
      </c>
      <c r="H2470" s="213">
        <v>5</v>
      </c>
      <c r="I2470" s="214"/>
      <c r="J2470" s="215">
        <f>ROUND(I2470*H2470,2)</f>
        <v>0</v>
      </c>
      <c r="K2470" s="211" t="s">
        <v>1</v>
      </c>
      <c r="L2470" s="40"/>
      <c r="M2470" s="216" t="s">
        <v>1</v>
      </c>
      <c r="N2470" s="217" t="s">
        <v>40</v>
      </c>
      <c r="O2470" s="72"/>
      <c r="P2470" s="218">
        <f>O2470*H2470</f>
        <v>0</v>
      </c>
      <c r="Q2470" s="218">
        <v>0</v>
      </c>
      <c r="R2470" s="218">
        <f>Q2470*H2470</f>
        <v>0</v>
      </c>
      <c r="S2470" s="218">
        <v>0</v>
      </c>
      <c r="T2470" s="219">
        <f>S2470*H2470</f>
        <v>0</v>
      </c>
      <c r="U2470" s="35"/>
      <c r="V2470" s="35"/>
      <c r="W2470" s="35"/>
      <c r="X2470" s="35"/>
      <c r="Y2470" s="35"/>
      <c r="Z2470" s="35"/>
      <c r="AA2470" s="35"/>
      <c r="AB2470" s="35"/>
      <c r="AC2470" s="35"/>
      <c r="AD2470" s="35"/>
      <c r="AE2470" s="35"/>
      <c r="AR2470" s="220" t="s">
        <v>209</v>
      </c>
      <c r="AT2470" s="220" t="s">
        <v>205</v>
      </c>
      <c r="AU2470" s="220" t="s">
        <v>82</v>
      </c>
      <c r="AY2470" s="18" t="s">
        <v>203</v>
      </c>
      <c r="BE2470" s="221">
        <f>IF(N2470="základní",J2470,0)</f>
        <v>0</v>
      </c>
      <c r="BF2470" s="221">
        <f>IF(N2470="snížená",J2470,0)</f>
        <v>0</v>
      </c>
      <c r="BG2470" s="221">
        <f>IF(N2470="zákl. přenesená",J2470,0)</f>
        <v>0</v>
      </c>
      <c r="BH2470" s="221">
        <f>IF(N2470="sníž. přenesená",J2470,0)</f>
        <v>0</v>
      </c>
      <c r="BI2470" s="221">
        <f>IF(N2470="nulová",J2470,0)</f>
        <v>0</v>
      </c>
      <c r="BJ2470" s="18" t="s">
        <v>82</v>
      </c>
      <c r="BK2470" s="221">
        <f>ROUND(I2470*H2470,2)</f>
        <v>0</v>
      </c>
      <c r="BL2470" s="18" t="s">
        <v>209</v>
      </c>
      <c r="BM2470" s="220" t="s">
        <v>7709</v>
      </c>
    </row>
    <row r="2471" spans="1:65" s="13" customFormat="1" ht="11.25">
      <c r="B2471" s="222"/>
      <c r="C2471" s="223"/>
      <c r="D2471" s="224" t="s">
        <v>211</v>
      </c>
      <c r="E2471" s="225" t="s">
        <v>1</v>
      </c>
      <c r="F2471" s="226" t="s">
        <v>7584</v>
      </c>
      <c r="G2471" s="223"/>
      <c r="H2471" s="225" t="s">
        <v>1</v>
      </c>
      <c r="I2471" s="227"/>
      <c r="J2471" s="223"/>
      <c r="K2471" s="223"/>
      <c r="L2471" s="228"/>
      <c r="M2471" s="229"/>
      <c r="N2471" s="230"/>
      <c r="O2471" s="230"/>
      <c r="P2471" s="230"/>
      <c r="Q2471" s="230"/>
      <c r="R2471" s="230"/>
      <c r="S2471" s="230"/>
      <c r="T2471" s="231"/>
      <c r="AT2471" s="232" t="s">
        <v>211</v>
      </c>
      <c r="AU2471" s="232" t="s">
        <v>82</v>
      </c>
      <c r="AV2471" s="13" t="s">
        <v>82</v>
      </c>
      <c r="AW2471" s="13" t="s">
        <v>31</v>
      </c>
      <c r="AX2471" s="13" t="s">
        <v>75</v>
      </c>
      <c r="AY2471" s="232" t="s">
        <v>203</v>
      </c>
    </row>
    <row r="2472" spans="1:65" s="14" customFormat="1" ht="11.25">
      <c r="B2472" s="233"/>
      <c r="C2472" s="234"/>
      <c r="D2472" s="224" t="s">
        <v>211</v>
      </c>
      <c r="E2472" s="235" t="s">
        <v>1</v>
      </c>
      <c r="F2472" s="236" t="s">
        <v>237</v>
      </c>
      <c r="G2472" s="234"/>
      <c r="H2472" s="237">
        <v>5</v>
      </c>
      <c r="I2472" s="238"/>
      <c r="J2472" s="234"/>
      <c r="K2472" s="234"/>
      <c r="L2472" s="239"/>
      <c r="M2472" s="240"/>
      <c r="N2472" s="241"/>
      <c r="O2472" s="241"/>
      <c r="P2472" s="241"/>
      <c r="Q2472" s="241"/>
      <c r="R2472" s="241"/>
      <c r="S2472" s="241"/>
      <c r="T2472" s="242"/>
      <c r="AT2472" s="243" t="s">
        <v>211</v>
      </c>
      <c r="AU2472" s="243" t="s">
        <v>82</v>
      </c>
      <c r="AV2472" s="14" t="s">
        <v>84</v>
      </c>
      <c r="AW2472" s="14" t="s">
        <v>31</v>
      </c>
      <c r="AX2472" s="14" t="s">
        <v>75</v>
      </c>
      <c r="AY2472" s="243" t="s">
        <v>203</v>
      </c>
    </row>
    <row r="2473" spans="1:65" s="15" customFormat="1" ht="11.25">
      <c r="B2473" s="261"/>
      <c r="C2473" s="262"/>
      <c r="D2473" s="224" t="s">
        <v>211</v>
      </c>
      <c r="E2473" s="263" t="s">
        <v>1</v>
      </c>
      <c r="F2473" s="264" t="s">
        <v>5614</v>
      </c>
      <c r="G2473" s="262"/>
      <c r="H2473" s="265">
        <v>5</v>
      </c>
      <c r="I2473" s="266"/>
      <c r="J2473" s="262"/>
      <c r="K2473" s="262"/>
      <c r="L2473" s="267"/>
      <c r="M2473" s="268"/>
      <c r="N2473" s="269"/>
      <c r="O2473" s="269"/>
      <c r="P2473" s="269"/>
      <c r="Q2473" s="269"/>
      <c r="R2473" s="269"/>
      <c r="S2473" s="269"/>
      <c r="T2473" s="270"/>
      <c r="AT2473" s="271" t="s">
        <v>211</v>
      </c>
      <c r="AU2473" s="271" t="s">
        <v>82</v>
      </c>
      <c r="AV2473" s="15" t="s">
        <v>209</v>
      </c>
      <c r="AW2473" s="15" t="s">
        <v>31</v>
      </c>
      <c r="AX2473" s="15" t="s">
        <v>82</v>
      </c>
      <c r="AY2473" s="271" t="s">
        <v>203</v>
      </c>
    </row>
    <row r="2474" spans="1:65" s="2" customFormat="1" ht="33" customHeight="1">
      <c r="A2474" s="35"/>
      <c r="B2474" s="36"/>
      <c r="C2474" s="209" t="s">
        <v>7082</v>
      </c>
      <c r="D2474" s="209" t="s">
        <v>205</v>
      </c>
      <c r="E2474" s="210" t="s">
        <v>7710</v>
      </c>
      <c r="F2474" s="211" t="s">
        <v>6816</v>
      </c>
      <c r="G2474" s="212" t="s">
        <v>828</v>
      </c>
      <c r="H2474" s="213">
        <v>1.5</v>
      </c>
      <c r="I2474" s="214"/>
      <c r="J2474" s="215">
        <f>ROUND(I2474*H2474,2)</f>
        <v>0</v>
      </c>
      <c r="K2474" s="211" t="s">
        <v>1</v>
      </c>
      <c r="L2474" s="40"/>
      <c r="M2474" s="216" t="s">
        <v>1</v>
      </c>
      <c r="N2474" s="217" t="s">
        <v>40</v>
      </c>
      <c r="O2474" s="72"/>
      <c r="P2474" s="218">
        <f>O2474*H2474</f>
        <v>0</v>
      </c>
      <c r="Q2474" s="218">
        <v>0</v>
      </c>
      <c r="R2474" s="218">
        <f>Q2474*H2474</f>
        <v>0</v>
      </c>
      <c r="S2474" s="218">
        <v>0</v>
      </c>
      <c r="T2474" s="219">
        <f>S2474*H2474</f>
        <v>0</v>
      </c>
      <c r="U2474" s="35"/>
      <c r="V2474" s="35"/>
      <c r="W2474" s="35"/>
      <c r="X2474" s="35"/>
      <c r="Y2474" s="35"/>
      <c r="Z2474" s="35"/>
      <c r="AA2474" s="35"/>
      <c r="AB2474" s="35"/>
      <c r="AC2474" s="35"/>
      <c r="AD2474" s="35"/>
      <c r="AE2474" s="35"/>
      <c r="AR2474" s="220" t="s">
        <v>209</v>
      </c>
      <c r="AT2474" s="220" t="s">
        <v>205</v>
      </c>
      <c r="AU2474" s="220" t="s">
        <v>82</v>
      </c>
      <c r="AY2474" s="18" t="s">
        <v>203</v>
      </c>
      <c r="BE2474" s="221">
        <f>IF(N2474="základní",J2474,0)</f>
        <v>0</v>
      </c>
      <c r="BF2474" s="221">
        <f>IF(N2474="snížená",J2474,0)</f>
        <v>0</v>
      </c>
      <c r="BG2474" s="221">
        <f>IF(N2474="zákl. přenesená",J2474,0)</f>
        <v>0</v>
      </c>
      <c r="BH2474" s="221">
        <f>IF(N2474="sníž. přenesená",J2474,0)</f>
        <v>0</v>
      </c>
      <c r="BI2474" s="221">
        <f>IF(N2474="nulová",J2474,0)</f>
        <v>0</v>
      </c>
      <c r="BJ2474" s="18" t="s">
        <v>82</v>
      </c>
      <c r="BK2474" s="221">
        <f>ROUND(I2474*H2474,2)</f>
        <v>0</v>
      </c>
      <c r="BL2474" s="18" t="s">
        <v>209</v>
      </c>
      <c r="BM2474" s="220" t="s">
        <v>7711</v>
      </c>
    </row>
    <row r="2475" spans="1:65" s="13" customFormat="1" ht="11.25">
      <c r="B2475" s="222"/>
      <c r="C2475" s="223"/>
      <c r="D2475" s="224" t="s">
        <v>211</v>
      </c>
      <c r="E2475" s="225" t="s">
        <v>1</v>
      </c>
      <c r="F2475" s="226" t="s">
        <v>7584</v>
      </c>
      <c r="G2475" s="223"/>
      <c r="H2475" s="225" t="s">
        <v>1</v>
      </c>
      <c r="I2475" s="227"/>
      <c r="J2475" s="223"/>
      <c r="K2475" s="223"/>
      <c r="L2475" s="228"/>
      <c r="M2475" s="229"/>
      <c r="N2475" s="230"/>
      <c r="O2475" s="230"/>
      <c r="P2475" s="230"/>
      <c r="Q2475" s="230"/>
      <c r="R2475" s="230"/>
      <c r="S2475" s="230"/>
      <c r="T2475" s="231"/>
      <c r="AT2475" s="232" t="s">
        <v>211</v>
      </c>
      <c r="AU2475" s="232" t="s">
        <v>82</v>
      </c>
      <c r="AV2475" s="13" t="s">
        <v>82</v>
      </c>
      <c r="AW2475" s="13" t="s">
        <v>31</v>
      </c>
      <c r="AX2475" s="13" t="s">
        <v>75</v>
      </c>
      <c r="AY2475" s="232" t="s">
        <v>203</v>
      </c>
    </row>
    <row r="2476" spans="1:65" s="14" customFormat="1" ht="11.25">
      <c r="B2476" s="233"/>
      <c r="C2476" s="234"/>
      <c r="D2476" s="224" t="s">
        <v>211</v>
      </c>
      <c r="E2476" s="235" t="s">
        <v>1</v>
      </c>
      <c r="F2476" s="236" t="s">
        <v>2259</v>
      </c>
      <c r="G2476" s="234"/>
      <c r="H2476" s="237">
        <v>1.5</v>
      </c>
      <c r="I2476" s="238"/>
      <c r="J2476" s="234"/>
      <c r="K2476" s="234"/>
      <c r="L2476" s="239"/>
      <c r="M2476" s="240"/>
      <c r="N2476" s="241"/>
      <c r="O2476" s="241"/>
      <c r="P2476" s="241"/>
      <c r="Q2476" s="241"/>
      <c r="R2476" s="241"/>
      <c r="S2476" s="241"/>
      <c r="T2476" s="242"/>
      <c r="AT2476" s="243" t="s">
        <v>211</v>
      </c>
      <c r="AU2476" s="243" t="s">
        <v>82</v>
      </c>
      <c r="AV2476" s="14" t="s">
        <v>84</v>
      </c>
      <c r="AW2476" s="14" t="s">
        <v>31</v>
      </c>
      <c r="AX2476" s="14" t="s">
        <v>75</v>
      </c>
      <c r="AY2476" s="243" t="s">
        <v>203</v>
      </c>
    </row>
    <row r="2477" spans="1:65" s="15" customFormat="1" ht="11.25">
      <c r="B2477" s="261"/>
      <c r="C2477" s="262"/>
      <c r="D2477" s="224" t="s">
        <v>211</v>
      </c>
      <c r="E2477" s="263" t="s">
        <v>1</v>
      </c>
      <c r="F2477" s="264" t="s">
        <v>5614</v>
      </c>
      <c r="G2477" s="262"/>
      <c r="H2477" s="265">
        <v>1.5</v>
      </c>
      <c r="I2477" s="266"/>
      <c r="J2477" s="262"/>
      <c r="K2477" s="262"/>
      <c r="L2477" s="267"/>
      <c r="M2477" s="268"/>
      <c r="N2477" s="269"/>
      <c r="O2477" s="269"/>
      <c r="P2477" s="269"/>
      <c r="Q2477" s="269"/>
      <c r="R2477" s="269"/>
      <c r="S2477" s="269"/>
      <c r="T2477" s="270"/>
      <c r="AT2477" s="271" t="s">
        <v>211</v>
      </c>
      <c r="AU2477" s="271" t="s">
        <v>82</v>
      </c>
      <c r="AV2477" s="15" t="s">
        <v>209</v>
      </c>
      <c r="AW2477" s="15" t="s">
        <v>31</v>
      </c>
      <c r="AX2477" s="15" t="s">
        <v>82</v>
      </c>
      <c r="AY2477" s="271" t="s">
        <v>203</v>
      </c>
    </row>
    <row r="2478" spans="1:65" s="2" customFormat="1" ht="33" customHeight="1">
      <c r="A2478" s="35"/>
      <c r="B2478" s="36"/>
      <c r="C2478" s="209" t="s">
        <v>7712</v>
      </c>
      <c r="D2478" s="209" t="s">
        <v>205</v>
      </c>
      <c r="E2478" s="210" t="s">
        <v>7713</v>
      </c>
      <c r="F2478" s="211" t="s">
        <v>6823</v>
      </c>
      <c r="G2478" s="212" t="s">
        <v>240</v>
      </c>
      <c r="H2478" s="213">
        <v>11</v>
      </c>
      <c r="I2478" s="214"/>
      <c r="J2478" s="215">
        <f>ROUND(I2478*H2478,2)</f>
        <v>0</v>
      </c>
      <c r="K2478" s="211" t="s">
        <v>1</v>
      </c>
      <c r="L2478" s="40"/>
      <c r="M2478" s="216" t="s">
        <v>1</v>
      </c>
      <c r="N2478" s="217" t="s">
        <v>40</v>
      </c>
      <c r="O2478" s="72"/>
      <c r="P2478" s="218">
        <f>O2478*H2478</f>
        <v>0</v>
      </c>
      <c r="Q2478" s="218">
        <v>0</v>
      </c>
      <c r="R2478" s="218">
        <f>Q2478*H2478</f>
        <v>0</v>
      </c>
      <c r="S2478" s="218">
        <v>0</v>
      </c>
      <c r="T2478" s="219">
        <f>S2478*H2478</f>
        <v>0</v>
      </c>
      <c r="U2478" s="35"/>
      <c r="V2478" s="35"/>
      <c r="W2478" s="35"/>
      <c r="X2478" s="35"/>
      <c r="Y2478" s="35"/>
      <c r="Z2478" s="35"/>
      <c r="AA2478" s="35"/>
      <c r="AB2478" s="35"/>
      <c r="AC2478" s="35"/>
      <c r="AD2478" s="35"/>
      <c r="AE2478" s="35"/>
      <c r="AR2478" s="220" t="s">
        <v>209</v>
      </c>
      <c r="AT2478" s="220" t="s">
        <v>205</v>
      </c>
      <c r="AU2478" s="220" t="s">
        <v>82</v>
      </c>
      <c r="AY2478" s="18" t="s">
        <v>203</v>
      </c>
      <c r="BE2478" s="221">
        <f>IF(N2478="základní",J2478,0)</f>
        <v>0</v>
      </c>
      <c r="BF2478" s="221">
        <f>IF(N2478="snížená",J2478,0)</f>
        <v>0</v>
      </c>
      <c r="BG2478" s="221">
        <f>IF(N2478="zákl. přenesená",J2478,0)</f>
        <v>0</v>
      </c>
      <c r="BH2478" s="221">
        <f>IF(N2478="sníž. přenesená",J2478,0)</f>
        <v>0</v>
      </c>
      <c r="BI2478" s="221">
        <f>IF(N2478="nulová",J2478,0)</f>
        <v>0</v>
      </c>
      <c r="BJ2478" s="18" t="s">
        <v>82</v>
      </c>
      <c r="BK2478" s="221">
        <f>ROUND(I2478*H2478,2)</f>
        <v>0</v>
      </c>
      <c r="BL2478" s="18" t="s">
        <v>209</v>
      </c>
      <c r="BM2478" s="220" t="s">
        <v>7714</v>
      </c>
    </row>
    <row r="2479" spans="1:65" s="13" customFormat="1" ht="11.25">
      <c r="B2479" s="222"/>
      <c r="C2479" s="223"/>
      <c r="D2479" s="224" t="s">
        <v>211</v>
      </c>
      <c r="E2479" s="225" t="s">
        <v>1</v>
      </c>
      <c r="F2479" s="226" t="s">
        <v>7584</v>
      </c>
      <c r="G2479" s="223"/>
      <c r="H2479" s="225" t="s">
        <v>1</v>
      </c>
      <c r="I2479" s="227"/>
      <c r="J2479" s="223"/>
      <c r="K2479" s="223"/>
      <c r="L2479" s="228"/>
      <c r="M2479" s="229"/>
      <c r="N2479" s="230"/>
      <c r="O2479" s="230"/>
      <c r="P2479" s="230"/>
      <c r="Q2479" s="230"/>
      <c r="R2479" s="230"/>
      <c r="S2479" s="230"/>
      <c r="T2479" s="231"/>
      <c r="AT2479" s="232" t="s">
        <v>211</v>
      </c>
      <c r="AU2479" s="232" t="s">
        <v>82</v>
      </c>
      <c r="AV2479" s="13" t="s">
        <v>82</v>
      </c>
      <c r="AW2479" s="13" t="s">
        <v>31</v>
      </c>
      <c r="AX2479" s="13" t="s">
        <v>75</v>
      </c>
      <c r="AY2479" s="232" t="s">
        <v>203</v>
      </c>
    </row>
    <row r="2480" spans="1:65" s="14" customFormat="1" ht="11.25">
      <c r="B2480" s="233"/>
      <c r="C2480" s="234"/>
      <c r="D2480" s="224" t="s">
        <v>211</v>
      </c>
      <c r="E2480" s="235" t="s">
        <v>1</v>
      </c>
      <c r="F2480" s="236" t="s">
        <v>382</v>
      </c>
      <c r="G2480" s="234"/>
      <c r="H2480" s="237">
        <v>11</v>
      </c>
      <c r="I2480" s="238"/>
      <c r="J2480" s="234"/>
      <c r="K2480" s="234"/>
      <c r="L2480" s="239"/>
      <c r="M2480" s="240"/>
      <c r="N2480" s="241"/>
      <c r="O2480" s="241"/>
      <c r="P2480" s="241"/>
      <c r="Q2480" s="241"/>
      <c r="R2480" s="241"/>
      <c r="S2480" s="241"/>
      <c r="T2480" s="242"/>
      <c r="AT2480" s="243" t="s">
        <v>211</v>
      </c>
      <c r="AU2480" s="243" t="s">
        <v>82</v>
      </c>
      <c r="AV2480" s="14" t="s">
        <v>84</v>
      </c>
      <c r="AW2480" s="14" t="s">
        <v>31</v>
      </c>
      <c r="AX2480" s="14" t="s">
        <v>75</v>
      </c>
      <c r="AY2480" s="243" t="s">
        <v>203</v>
      </c>
    </row>
    <row r="2481" spans="1:65" s="15" customFormat="1" ht="11.25">
      <c r="B2481" s="261"/>
      <c r="C2481" s="262"/>
      <c r="D2481" s="224" t="s">
        <v>211</v>
      </c>
      <c r="E2481" s="263" t="s">
        <v>1</v>
      </c>
      <c r="F2481" s="264" t="s">
        <v>5614</v>
      </c>
      <c r="G2481" s="262"/>
      <c r="H2481" s="265">
        <v>11</v>
      </c>
      <c r="I2481" s="266"/>
      <c r="J2481" s="262"/>
      <c r="K2481" s="262"/>
      <c r="L2481" s="267"/>
      <c r="M2481" s="268"/>
      <c r="N2481" s="269"/>
      <c r="O2481" s="269"/>
      <c r="P2481" s="269"/>
      <c r="Q2481" s="269"/>
      <c r="R2481" s="269"/>
      <c r="S2481" s="269"/>
      <c r="T2481" s="270"/>
      <c r="AT2481" s="271" t="s">
        <v>211</v>
      </c>
      <c r="AU2481" s="271" t="s">
        <v>82</v>
      </c>
      <c r="AV2481" s="15" t="s">
        <v>209</v>
      </c>
      <c r="AW2481" s="15" t="s">
        <v>31</v>
      </c>
      <c r="AX2481" s="15" t="s">
        <v>82</v>
      </c>
      <c r="AY2481" s="271" t="s">
        <v>203</v>
      </c>
    </row>
    <row r="2482" spans="1:65" s="2" customFormat="1" ht="33" customHeight="1">
      <c r="A2482" s="35"/>
      <c r="B2482" s="36"/>
      <c r="C2482" s="209" t="s">
        <v>7084</v>
      </c>
      <c r="D2482" s="209" t="s">
        <v>205</v>
      </c>
      <c r="E2482" s="210" t="s">
        <v>7715</v>
      </c>
      <c r="F2482" s="211" t="s">
        <v>6826</v>
      </c>
      <c r="G2482" s="212" t="s">
        <v>240</v>
      </c>
      <c r="H2482" s="213">
        <v>3.5</v>
      </c>
      <c r="I2482" s="214"/>
      <c r="J2482" s="215">
        <f>ROUND(I2482*H2482,2)</f>
        <v>0</v>
      </c>
      <c r="K2482" s="211" t="s">
        <v>1</v>
      </c>
      <c r="L2482" s="40"/>
      <c r="M2482" s="216" t="s">
        <v>1</v>
      </c>
      <c r="N2482" s="217" t="s">
        <v>40</v>
      </c>
      <c r="O2482" s="72"/>
      <c r="P2482" s="218">
        <f>O2482*H2482</f>
        <v>0</v>
      </c>
      <c r="Q2482" s="218">
        <v>0</v>
      </c>
      <c r="R2482" s="218">
        <f>Q2482*H2482</f>
        <v>0</v>
      </c>
      <c r="S2482" s="218">
        <v>0</v>
      </c>
      <c r="T2482" s="219">
        <f>S2482*H2482</f>
        <v>0</v>
      </c>
      <c r="U2482" s="35"/>
      <c r="V2482" s="35"/>
      <c r="W2482" s="35"/>
      <c r="X2482" s="35"/>
      <c r="Y2482" s="35"/>
      <c r="Z2482" s="35"/>
      <c r="AA2482" s="35"/>
      <c r="AB2482" s="35"/>
      <c r="AC2482" s="35"/>
      <c r="AD2482" s="35"/>
      <c r="AE2482" s="35"/>
      <c r="AR2482" s="220" t="s">
        <v>209</v>
      </c>
      <c r="AT2482" s="220" t="s">
        <v>205</v>
      </c>
      <c r="AU2482" s="220" t="s">
        <v>82</v>
      </c>
      <c r="AY2482" s="18" t="s">
        <v>203</v>
      </c>
      <c r="BE2482" s="221">
        <f>IF(N2482="základní",J2482,0)</f>
        <v>0</v>
      </c>
      <c r="BF2482" s="221">
        <f>IF(N2482="snížená",J2482,0)</f>
        <v>0</v>
      </c>
      <c r="BG2482" s="221">
        <f>IF(N2482="zákl. přenesená",J2482,0)</f>
        <v>0</v>
      </c>
      <c r="BH2482" s="221">
        <f>IF(N2482="sníž. přenesená",J2482,0)</f>
        <v>0</v>
      </c>
      <c r="BI2482" s="221">
        <f>IF(N2482="nulová",J2482,0)</f>
        <v>0</v>
      </c>
      <c r="BJ2482" s="18" t="s">
        <v>82</v>
      </c>
      <c r="BK2482" s="221">
        <f>ROUND(I2482*H2482,2)</f>
        <v>0</v>
      </c>
      <c r="BL2482" s="18" t="s">
        <v>209</v>
      </c>
      <c r="BM2482" s="220" t="s">
        <v>7716</v>
      </c>
    </row>
    <row r="2483" spans="1:65" s="13" customFormat="1" ht="11.25">
      <c r="B2483" s="222"/>
      <c r="C2483" s="223"/>
      <c r="D2483" s="224" t="s">
        <v>211</v>
      </c>
      <c r="E2483" s="225" t="s">
        <v>1</v>
      </c>
      <c r="F2483" s="226" t="s">
        <v>7547</v>
      </c>
      <c r="G2483" s="223"/>
      <c r="H2483" s="225" t="s">
        <v>1</v>
      </c>
      <c r="I2483" s="227"/>
      <c r="J2483" s="223"/>
      <c r="K2483" s="223"/>
      <c r="L2483" s="228"/>
      <c r="M2483" s="229"/>
      <c r="N2483" s="230"/>
      <c r="O2483" s="230"/>
      <c r="P2483" s="230"/>
      <c r="Q2483" s="230"/>
      <c r="R2483" s="230"/>
      <c r="S2483" s="230"/>
      <c r="T2483" s="231"/>
      <c r="AT2483" s="232" t="s">
        <v>211</v>
      </c>
      <c r="AU2483" s="232" t="s">
        <v>82</v>
      </c>
      <c r="AV2483" s="13" t="s">
        <v>82</v>
      </c>
      <c r="AW2483" s="13" t="s">
        <v>31</v>
      </c>
      <c r="AX2483" s="13" t="s">
        <v>75</v>
      </c>
      <c r="AY2483" s="232" t="s">
        <v>203</v>
      </c>
    </row>
    <row r="2484" spans="1:65" s="14" customFormat="1" ht="11.25">
      <c r="B2484" s="233"/>
      <c r="C2484" s="234"/>
      <c r="D2484" s="224" t="s">
        <v>211</v>
      </c>
      <c r="E2484" s="235" t="s">
        <v>1</v>
      </c>
      <c r="F2484" s="236" t="s">
        <v>7368</v>
      </c>
      <c r="G2484" s="234"/>
      <c r="H2484" s="237">
        <v>3.5</v>
      </c>
      <c r="I2484" s="238"/>
      <c r="J2484" s="234"/>
      <c r="K2484" s="234"/>
      <c r="L2484" s="239"/>
      <c r="M2484" s="240"/>
      <c r="N2484" s="241"/>
      <c r="O2484" s="241"/>
      <c r="P2484" s="241"/>
      <c r="Q2484" s="241"/>
      <c r="R2484" s="241"/>
      <c r="S2484" s="241"/>
      <c r="T2484" s="242"/>
      <c r="AT2484" s="243" t="s">
        <v>211</v>
      </c>
      <c r="AU2484" s="243" t="s">
        <v>82</v>
      </c>
      <c r="AV2484" s="14" t="s">
        <v>84</v>
      </c>
      <c r="AW2484" s="14" t="s">
        <v>31</v>
      </c>
      <c r="AX2484" s="14" t="s">
        <v>75</v>
      </c>
      <c r="AY2484" s="243" t="s">
        <v>203</v>
      </c>
    </row>
    <row r="2485" spans="1:65" s="15" customFormat="1" ht="11.25">
      <c r="B2485" s="261"/>
      <c r="C2485" s="262"/>
      <c r="D2485" s="224" t="s">
        <v>211</v>
      </c>
      <c r="E2485" s="263" t="s">
        <v>1</v>
      </c>
      <c r="F2485" s="264" t="s">
        <v>5614</v>
      </c>
      <c r="G2485" s="262"/>
      <c r="H2485" s="265">
        <v>3.5</v>
      </c>
      <c r="I2485" s="266"/>
      <c r="J2485" s="262"/>
      <c r="K2485" s="262"/>
      <c r="L2485" s="267"/>
      <c r="M2485" s="268"/>
      <c r="N2485" s="269"/>
      <c r="O2485" s="269"/>
      <c r="P2485" s="269"/>
      <c r="Q2485" s="269"/>
      <c r="R2485" s="269"/>
      <c r="S2485" s="269"/>
      <c r="T2485" s="270"/>
      <c r="AT2485" s="271" t="s">
        <v>211</v>
      </c>
      <c r="AU2485" s="271" t="s">
        <v>82</v>
      </c>
      <c r="AV2485" s="15" t="s">
        <v>209</v>
      </c>
      <c r="AW2485" s="15" t="s">
        <v>31</v>
      </c>
      <c r="AX2485" s="15" t="s">
        <v>82</v>
      </c>
      <c r="AY2485" s="271" t="s">
        <v>203</v>
      </c>
    </row>
    <row r="2486" spans="1:65" s="2" customFormat="1" ht="44.25" customHeight="1">
      <c r="A2486" s="35"/>
      <c r="B2486" s="36"/>
      <c r="C2486" s="209" t="s">
        <v>7717</v>
      </c>
      <c r="D2486" s="209" t="s">
        <v>205</v>
      </c>
      <c r="E2486" s="210" t="s">
        <v>7718</v>
      </c>
      <c r="F2486" s="211" t="s">
        <v>7719</v>
      </c>
      <c r="G2486" s="212" t="s">
        <v>6098</v>
      </c>
      <c r="H2486" s="213">
        <v>2</v>
      </c>
      <c r="I2486" s="214"/>
      <c r="J2486" s="215">
        <f>ROUND(I2486*H2486,2)</f>
        <v>0</v>
      </c>
      <c r="K2486" s="211" t="s">
        <v>1</v>
      </c>
      <c r="L2486" s="40"/>
      <c r="M2486" s="216" t="s">
        <v>1</v>
      </c>
      <c r="N2486" s="217" t="s">
        <v>40</v>
      </c>
      <c r="O2486" s="72"/>
      <c r="P2486" s="218">
        <f>O2486*H2486</f>
        <v>0</v>
      </c>
      <c r="Q2486" s="218">
        <v>0</v>
      </c>
      <c r="R2486" s="218">
        <f>Q2486*H2486</f>
        <v>0</v>
      </c>
      <c r="S2486" s="218">
        <v>0</v>
      </c>
      <c r="T2486" s="219">
        <f>S2486*H2486</f>
        <v>0</v>
      </c>
      <c r="U2486" s="35"/>
      <c r="V2486" s="35"/>
      <c r="W2486" s="35"/>
      <c r="X2486" s="35"/>
      <c r="Y2486" s="35"/>
      <c r="Z2486" s="35"/>
      <c r="AA2486" s="35"/>
      <c r="AB2486" s="35"/>
      <c r="AC2486" s="35"/>
      <c r="AD2486" s="35"/>
      <c r="AE2486" s="35"/>
      <c r="AR2486" s="220" t="s">
        <v>209</v>
      </c>
      <c r="AT2486" s="220" t="s">
        <v>205</v>
      </c>
      <c r="AU2486" s="220" t="s">
        <v>82</v>
      </c>
      <c r="AY2486" s="18" t="s">
        <v>203</v>
      </c>
      <c r="BE2486" s="221">
        <f>IF(N2486="základní",J2486,0)</f>
        <v>0</v>
      </c>
      <c r="BF2486" s="221">
        <f>IF(N2486="snížená",J2486,0)</f>
        <v>0</v>
      </c>
      <c r="BG2486" s="221">
        <f>IF(N2486="zákl. přenesená",J2486,0)</f>
        <v>0</v>
      </c>
      <c r="BH2486" s="221">
        <f>IF(N2486="sníž. přenesená",J2486,0)</f>
        <v>0</v>
      </c>
      <c r="BI2486" s="221">
        <f>IF(N2486="nulová",J2486,0)</f>
        <v>0</v>
      </c>
      <c r="BJ2486" s="18" t="s">
        <v>82</v>
      </c>
      <c r="BK2486" s="221">
        <f>ROUND(I2486*H2486,2)</f>
        <v>0</v>
      </c>
      <c r="BL2486" s="18" t="s">
        <v>209</v>
      </c>
      <c r="BM2486" s="220" t="s">
        <v>7720</v>
      </c>
    </row>
    <row r="2487" spans="1:65" s="2" customFormat="1" ht="16.5" customHeight="1">
      <c r="A2487" s="35"/>
      <c r="B2487" s="36"/>
      <c r="C2487" s="209" t="s">
        <v>7086</v>
      </c>
      <c r="D2487" s="209" t="s">
        <v>205</v>
      </c>
      <c r="E2487" s="210" t="s">
        <v>7721</v>
      </c>
      <c r="F2487" s="211" t="s">
        <v>6842</v>
      </c>
      <c r="G2487" s="212" t="s">
        <v>409</v>
      </c>
      <c r="H2487" s="213">
        <v>0.05</v>
      </c>
      <c r="I2487" s="214"/>
      <c r="J2487" s="215">
        <f>ROUND(I2487*H2487,2)</f>
        <v>0</v>
      </c>
      <c r="K2487" s="211" t="s">
        <v>1</v>
      </c>
      <c r="L2487" s="40"/>
      <c r="M2487" s="216" t="s">
        <v>1</v>
      </c>
      <c r="N2487" s="217" t="s">
        <v>40</v>
      </c>
      <c r="O2487" s="72"/>
      <c r="P2487" s="218">
        <f>O2487*H2487</f>
        <v>0</v>
      </c>
      <c r="Q2487" s="218">
        <v>0</v>
      </c>
      <c r="R2487" s="218">
        <f>Q2487*H2487</f>
        <v>0</v>
      </c>
      <c r="S2487" s="218">
        <v>0</v>
      </c>
      <c r="T2487" s="219">
        <f>S2487*H2487</f>
        <v>0</v>
      </c>
      <c r="U2487" s="35"/>
      <c r="V2487" s="35"/>
      <c r="W2487" s="35"/>
      <c r="X2487" s="35"/>
      <c r="Y2487" s="35"/>
      <c r="Z2487" s="35"/>
      <c r="AA2487" s="35"/>
      <c r="AB2487" s="35"/>
      <c r="AC2487" s="35"/>
      <c r="AD2487" s="35"/>
      <c r="AE2487" s="35"/>
      <c r="AR2487" s="220" t="s">
        <v>209</v>
      </c>
      <c r="AT2487" s="220" t="s">
        <v>205</v>
      </c>
      <c r="AU2487" s="220" t="s">
        <v>82</v>
      </c>
      <c r="AY2487" s="18" t="s">
        <v>203</v>
      </c>
      <c r="BE2487" s="221">
        <f>IF(N2487="základní",J2487,0)</f>
        <v>0</v>
      </c>
      <c r="BF2487" s="221">
        <f>IF(N2487="snížená",J2487,0)</f>
        <v>0</v>
      </c>
      <c r="BG2487" s="221">
        <f>IF(N2487="zákl. přenesená",J2487,0)</f>
        <v>0</v>
      </c>
      <c r="BH2487" s="221">
        <f>IF(N2487="sníž. přenesená",J2487,0)</f>
        <v>0</v>
      </c>
      <c r="BI2487" s="221">
        <f>IF(N2487="nulová",J2487,0)</f>
        <v>0</v>
      </c>
      <c r="BJ2487" s="18" t="s">
        <v>82</v>
      </c>
      <c r="BK2487" s="221">
        <f>ROUND(I2487*H2487,2)</f>
        <v>0</v>
      </c>
      <c r="BL2487" s="18" t="s">
        <v>209</v>
      </c>
      <c r="BM2487" s="220" t="s">
        <v>7722</v>
      </c>
    </row>
    <row r="2488" spans="1:65" s="12" customFormat="1" ht="25.9" customHeight="1">
      <c r="B2488" s="193"/>
      <c r="C2488" s="194"/>
      <c r="D2488" s="195" t="s">
        <v>74</v>
      </c>
      <c r="E2488" s="196" t="s">
        <v>7723</v>
      </c>
      <c r="F2488" s="196" t="s">
        <v>7724</v>
      </c>
      <c r="G2488" s="194"/>
      <c r="H2488" s="194"/>
      <c r="I2488" s="197"/>
      <c r="J2488" s="198">
        <f>BK2488</f>
        <v>0</v>
      </c>
      <c r="K2488" s="194"/>
      <c r="L2488" s="199"/>
      <c r="M2488" s="200"/>
      <c r="N2488" s="201"/>
      <c r="O2488" s="201"/>
      <c r="P2488" s="202">
        <f>SUM(P2489:P2495)</f>
        <v>0</v>
      </c>
      <c r="Q2488" s="201"/>
      <c r="R2488" s="202">
        <f>SUM(R2489:R2495)</f>
        <v>0</v>
      </c>
      <c r="S2488" s="201"/>
      <c r="T2488" s="203">
        <f>SUM(T2489:T2495)</f>
        <v>0</v>
      </c>
      <c r="AR2488" s="204" t="s">
        <v>82</v>
      </c>
      <c r="AT2488" s="205" t="s">
        <v>74</v>
      </c>
      <c r="AU2488" s="205" t="s">
        <v>75</v>
      </c>
      <c r="AY2488" s="204" t="s">
        <v>203</v>
      </c>
      <c r="BK2488" s="206">
        <f>SUM(BK2489:BK2495)</f>
        <v>0</v>
      </c>
    </row>
    <row r="2489" spans="1:65" s="2" customFormat="1" ht="16.5" customHeight="1">
      <c r="A2489" s="35"/>
      <c r="B2489" s="36"/>
      <c r="C2489" s="209" t="s">
        <v>7725</v>
      </c>
      <c r="D2489" s="209" t="s">
        <v>205</v>
      </c>
      <c r="E2489" s="210" t="s">
        <v>7726</v>
      </c>
      <c r="F2489" s="211" t="s">
        <v>7727</v>
      </c>
      <c r="G2489" s="212" t="s">
        <v>2638</v>
      </c>
      <c r="H2489" s="213">
        <v>1128</v>
      </c>
      <c r="I2489" s="214"/>
      <c r="J2489" s="215">
        <f t="shared" ref="J2489:J2495" si="0">ROUND(I2489*H2489,2)</f>
        <v>0</v>
      </c>
      <c r="K2489" s="211" t="s">
        <v>1</v>
      </c>
      <c r="L2489" s="40"/>
      <c r="M2489" s="216" t="s">
        <v>1</v>
      </c>
      <c r="N2489" s="217" t="s">
        <v>40</v>
      </c>
      <c r="O2489" s="72"/>
      <c r="P2489" s="218">
        <f t="shared" ref="P2489:P2495" si="1">O2489*H2489</f>
        <v>0</v>
      </c>
      <c r="Q2489" s="218">
        <v>0</v>
      </c>
      <c r="R2489" s="218">
        <f t="shared" ref="R2489:R2495" si="2">Q2489*H2489</f>
        <v>0</v>
      </c>
      <c r="S2489" s="218">
        <v>0</v>
      </c>
      <c r="T2489" s="219">
        <f t="shared" ref="T2489:T2495" si="3">S2489*H2489</f>
        <v>0</v>
      </c>
      <c r="U2489" s="35"/>
      <c r="V2489" s="35"/>
      <c r="W2489" s="35"/>
      <c r="X2489" s="35"/>
      <c r="Y2489" s="35"/>
      <c r="Z2489" s="35"/>
      <c r="AA2489" s="35"/>
      <c r="AB2489" s="35"/>
      <c r="AC2489" s="35"/>
      <c r="AD2489" s="35"/>
      <c r="AE2489" s="35"/>
      <c r="AR2489" s="220" t="s">
        <v>209</v>
      </c>
      <c r="AT2489" s="220" t="s">
        <v>205</v>
      </c>
      <c r="AU2489" s="220" t="s">
        <v>82</v>
      </c>
      <c r="AY2489" s="18" t="s">
        <v>203</v>
      </c>
      <c r="BE2489" s="221">
        <f t="shared" ref="BE2489:BE2495" si="4">IF(N2489="základní",J2489,0)</f>
        <v>0</v>
      </c>
      <c r="BF2489" s="221">
        <f t="shared" ref="BF2489:BF2495" si="5">IF(N2489="snížená",J2489,0)</f>
        <v>0</v>
      </c>
      <c r="BG2489" s="221">
        <f t="shared" ref="BG2489:BG2495" si="6">IF(N2489="zákl. přenesená",J2489,0)</f>
        <v>0</v>
      </c>
      <c r="BH2489" s="221">
        <f t="shared" ref="BH2489:BH2495" si="7">IF(N2489="sníž. přenesená",J2489,0)</f>
        <v>0</v>
      </c>
      <c r="BI2489" s="221">
        <f t="shared" ref="BI2489:BI2495" si="8">IF(N2489="nulová",J2489,0)</f>
        <v>0</v>
      </c>
      <c r="BJ2489" s="18" t="s">
        <v>82</v>
      </c>
      <c r="BK2489" s="221">
        <f t="shared" ref="BK2489:BK2495" si="9">ROUND(I2489*H2489,2)</f>
        <v>0</v>
      </c>
      <c r="BL2489" s="18" t="s">
        <v>209</v>
      </c>
      <c r="BM2489" s="220" t="s">
        <v>7728</v>
      </c>
    </row>
    <row r="2490" spans="1:65" s="2" customFormat="1" ht="16.5" customHeight="1">
      <c r="A2490" s="35"/>
      <c r="B2490" s="36"/>
      <c r="C2490" s="209" t="s">
        <v>7088</v>
      </c>
      <c r="D2490" s="209" t="s">
        <v>205</v>
      </c>
      <c r="E2490" s="210" t="s">
        <v>7729</v>
      </c>
      <c r="F2490" s="211" t="s">
        <v>7730</v>
      </c>
      <c r="G2490" s="212" t="s">
        <v>6098</v>
      </c>
      <c r="H2490" s="213">
        <v>170</v>
      </c>
      <c r="I2490" s="214"/>
      <c r="J2490" s="215">
        <f t="shared" si="0"/>
        <v>0</v>
      </c>
      <c r="K2490" s="211" t="s">
        <v>1</v>
      </c>
      <c r="L2490" s="40"/>
      <c r="M2490" s="216" t="s">
        <v>1</v>
      </c>
      <c r="N2490" s="217" t="s">
        <v>40</v>
      </c>
      <c r="O2490" s="72"/>
      <c r="P2490" s="218">
        <f t="shared" si="1"/>
        <v>0</v>
      </c>
      <c r="Q2490" s="218">
        <v>0</v>
      </c>
      <c r="R2490" s="218">
        <f t="shared" si="2"/>
        <v>0</v>
      </c>
      <c r="S2490" s="218">
        <v>0</v>
      </c>
      <c r="T2490" s="219">
        <f t="shared" si="3"/>
        <v>0</v>
      </c>
      <c r="U2490" s="35"/>
      <c r="V2490" s="35"/>
      <c r="W2490" s="35"/>
      <c r="X2490" s="35"/>
      <c r="Y2490" s="35"/>
      <c r="Z2490" s="35"/>
      <c r="AA2490" s="35"/>
      <c r="AB2490" s="35"/>
      <c r="AC2490" s="35"/>
      <c r="AD2490" s="35"/>
      <c r="AE2490" s="35"/>
      <c r="AR2490" s="220" t="s">
        <v>209</v>
      </c>
      <c r="AT2490" s="220" t="s">
        <v>205</v>
      </c>
      <c r="AU2490" s="220" t="s">
        <v>82</v>
      </c>
      <c r="AY2490" s="18" t="s">
        <v>203</v>
      </c>
      <c r="BE2490" s="221">
        <f t="shared" si="4"/>
        <v>0</v>
      </c>
      <c r="BF2490" s="221">
        <f t="shared" si="5"/>
        <v>0</v>
      </c>
      <c r="BG2490" s="221">
        <f t="shared" si="6"/>
        <v>0</v>
      </c>
      <c r="BH2490" s="221">
        <f t="shared" si="7"/>
        <v>0</v>
      </c>
      <c r="BI2490" s="221">
        <f t="shared" si="8"/>
        <v>0</v>
      </c>
      <c r="BJ2490" s="18" t="s">
        <v>82</v>
      </c>
      <c r="BK2490" s="221">
        <f t="shared" si="9"/>
        <v>0</v>
      </c>
      <c r="BL2490" s="18" t="s">
        <v>209</v>
      </c>
      <c r="BM2490" s="220" t="s">
        <v>7731</v>
      </c>
    </row>
    <row r="2491" spans="1:65" s="2" customFormat="1" ht="16.5" customHeight="1">
      <c r="A2491" s="35"/>
      <c r="B2491" s="36"/>
      <c r="C2491" s="209" t="s">
        <v>7732</v>
      </c>
      <c r="D2491" s="209" t="s">
        <v>205</v>
      </c>
      <c r="E2491" s="210" t="s">
        <v>7733</v>
      </c>
      <c r="F2491" s="211" t="s">
        <v>7734</v>
      </c>
      <c r="G2491" s="212" t="s">
        <v>240</v>
      </c>
      <c r="H2491" s="213">
        <v>10</v>
      </c>
      <c r="I2491" s="214"/>
      <c r="J2491" s="215">
        <f t="shared" si="0"/>
        <v>0</v>
      </c>
      <c r="K2491" s="211" t="s">
        <v>1</v>
      </c>
      <c r="L2491" s="40"/>
      <c r="M2491" s="216" t="s">
        <v>1</v>
      </c>
      <c r="N2491" s="217" t="s">
        <v>40</v>
      </c>
      <c r="O2491" s="72"/>
      <c r="P2491" s="218">
        <f t="shared" si="1"/>
        <v>0</v>
      </c>
      <c r="Q2491" s="218">
        <v>0</v>
      </c>
      <c r="R2491" s="218">
        <f t="shared" si="2"/>
        <v>0</v>
      </c>
      <c r="S2491" s="218">
        <v>0</v>
      </c>
      <c r="T2491" s="219">
        <f t="shared" si="3"/>
        <v>0</v>
      </c>
      <c r="U2491" s="35"/>
      <c r="V2491" s="35"/>
      <c r="W2491" s="35"/>
      <c r="X2491" s="35"/>
      <c r="Y2491" s="35"/>
      <c r="Z2491" s="35"/>
      <c r="AA2491" s="35"/>
      <c r="AB2491" s="35"/>
      <c r="AC2491" s="35"/>
      <c r="AD2491" s="35"/>
      <c r="AE2491" s="35"/>
      <c r="AR2491" s="220" t="s">
        <v>209</v>
      </c>
      <c r="AT2491" s="220" t="s">
        <v>205</v>
      </c>
      <c r="AU2491" s="220" t="s">
        <v>82</v>
      </c>
      <c r="AY2491" s="18" t="s">
        <v>203</v>
      </c>
      <c r="BE2491" s="221">
        <f t="shared" si="4"/>
        <v>0</v>
      </c>
      <c r="BF2491" s="221">
        <f t="shared" si="5"/>
        <v>0</v>
      </c>
      <c r="BG2491" s="221">
        <f t="shared" si="6"/>
        <v>0</v>
      </c>
      <c r="BH2491" s="221">
        <f t="shared" si="7"/>
        <v>0</v>
      </c>
      <c r="BI2491" s="221">
        <f t="shared" si="8"/>
        <v>0</v>
      </c>
      <c r="BJ2491" s="18" t="s">
        <v>82</v>
      </c>
      <c r="BK2491" s="221">
        <f t="shared" si="9"/>
        <v>0</v>
      </c>
      <c r="BL2491" s="18" t="s">
        <v>209</v>
      </c>
      <c r="BM2491" s="220" t="s">
        <v>7735</v>
      </c>
    </row>
    <row r="2492" spans="1:65" s="2" customFormat="1" ht="44.25" customHeight="1">
      <c r="A2492" s="35"/>
      <c r="B2492" s="36"/>
      <c r="C2492" s="209" t="s">
        <v>7091</v>
      </c>
      <c r="D2492" s="209" t="s">
        <v>205</v>
      </c>
      <c r="E2492" s="210" t="s">
        <v>7736</v>
      </c>
      <c r="F2492" s="211" t="s">
        <v>7737</v>
      </c>
      <c r="G2492" s="212" t="s">
        <v>6098</v>
      </c>
      <c r="H2492" s="213">
        <v>70</v>
      </c>
      <c r="I2492" s="214"/>
      <c r="J2492" s="215">
        <f t="shared" si="0"/>
        <v>0</v>
      </c>
      <c r="K2492" s="211" t="s">
        <v>1</v>
      </c>
      <c r="L2492" s="40"/>
      <c r="M2492" s="216" t="s">
        <v>1</v>
      </c>
      <c r="N2492" s="217" t="s">
        <v>40</v>
      </c>
      <c r="O2492" s="72"/>
      <c r="P2492" s="218">
        <f t="shared" si="1"/>
        <v>0</v>
      </c>
      <c r="Q2492" s="218">
        <v>0</v>
      </c>
      <c r="R2492" s="218">
        <f t="shared" si="2"/>
        <v>0</v>
      </c>
      <c r="S2492" s="218">
        <v>0</v>
      </c>
      <c r="T2492" s="219">
        <f t="shared" si="3"/>
        <v>0</v>
      </c>
      <c r="U2492" s="35"/>
      <c r="V2492" s="35"/>
      <c r="W2492" s="35"/>
      <c r="X2492" s="35"/>
      <c r="Y2492" s="35"/>
      <c r="Z2492" s="35"/>
      <c r="AA2492" s="35"/>
      <c r="AB2492" s="35"/>
      <c r="AC2492" s="35"/>
      <c r="AD2492" s="35"/>
      <c r="AE2492" s="35"/>
      <c r="AR2492" s="220" t="s">
        <v>209</v>
      </c>
      <c r="AT2492" s="220" t="s">
        <v>205</v>
      </c>
      <c r="AU2492" s="220" t="s">
        <v>82</v>
      </c>
      <c r="AY2492" s="18" t="s">
        <v>203</v>
      </c>
      <c r="BE2492" s="221">
        <f t="shared" si="4"/>
        <v>0</v>
      </c>
      <c r="BF2492" s="221">
        <f t="shared" si="5"/>
        <v>0</v>
      </c>
      <c r="BG2492" s="221">
        <f t="shared" si="6"/>
        <v>0</v>
      </c>
      <c r="BH2492" s="221">
        <f t="shared" si="7"/>
        <v>0</v>
      </c>
      <c r="BI2492" s="221">
        <f t="shared" si="8"/>
        <v>0</v>
      </c>
      <c r="BJ2492" s="18" t="s">
        <v>82</v>
      </c>
      <c r="BK2492" s="221">
        <f t="shared" si="9"/>
        <v>0</v>
      </c>
      <c r="BL2492" s="18" t="s">
        <v>209</v>
      </c>
      <c r="BM2492" s="220" t="s">
        <v>7738</v>
      </c>
    </row>
    <row r="2493" spans="1:65" s="2" customFormat="1" ht="21.75" customHeight="1">
      <c r="A2493" s="35"/>
      <c r="B2493" s="36"/>
      <c r="C2493" s="209" t="s">
        <v>7739</v>
      </c>
      <c r="D2493" s="209" t="s">
        <v>205</v>
      </c>
      <c r="E2493" s="210" t="s">
        <v>7740</v>
      </c>
      <c r="F2493" s="211" t="s">
        <v>7741</v>
      </c>
      <c r="G2493" s="212" t="s">
        <v>208</v>
      </c>
      <c r="H2493" s="213">
        <v>70</v>
      </c>
      <c r="I2493" s="214"/>
      <c r="J2493" s="215">
        <f t="shared" si="0"/>
        <v>0</v>
      </c>
      <c r="K2493" s="211" t="s">
        <v>1</v>
      </c>
      <c r="L2493" s="40"/>
      <c r="M2493" s="216" t="s">
        <v>1</v>
      </c>
      <c r="N2493" s="217" t="s">
        <v>40</v>
      </c>
      <c r="O2493" s="72"/>
      <c r="P2493" s="218">
        <f t="shared" si="1"/>
        <v>0</v>
      </c>
      <c r="Q2493" s="218">
        <v>0</v>
      </c>
      <c r="R2493" s="218">
        <f t="shared" si="2"/>
        <v>0</v>
      </c>
      <c r="S2493" s="218">
        <v>0</v>
      </c>
      <c r="T2493" s="219">
        <f t="shared" si="3"/>
        <v>0</v>
      </c>
      <c r="U2493" s="35"/>
      <c r="V2493" s="35"/>
      <c r="W2493" s="35"/>
      <c r="X2493" s="35"/>
      <c r="Y2493" s="35"/>
      <c r="Z2493" s="35"/>
      <c r="AA2493" s="35"/>
      <c r="AB2493" s="35"/>
      <c r="AC2493" s="35"/>
      <c r="AD2493" s="35"/>
      <c r="AE2493" s="35"/>
      <c r="AR2493" s="220" t="s">
        <v>209</v>
      </c>
      <c r="AT2493" s="220" t="s">
        <v>205</v>
      </c>
      <c r="AU2493" s="220" t="s">
        <v>82</v>
      </c>
      <c r="AY2493" s="18" t="s">
        <v>203</v>
      </c>
      <c r="BE2493" s="221">
        <f t="shared" si="4"/>
        <v>0</v>
      </c>
      <c r="BF2493" s="221">
        <f t="shared" si="5"/>
        <v>0</v>
      </c>
      <c r="BG2493" s="221">
        <f t="shared" si="6"/>
        <v>0</v>
      </c>
      <c r="BH2493" s="221">
        <f t="shared" si="7"/>
        <v>0</v>
      </c>
      <c r="BI2493" s="221">
        <f t="shared" si="8"/>
        <v>0</v>
      </c>
      <c r="BJ2493" s="18" t="s">
        <v>82</v>
      </c>
      <c r="BK2493" s="221">
        <f t="shared" si="9"/>
        <v>0</v>
      </c>
      <c r="BL2493" s="18" t="s">
        <v>209</v>
      </c>
      <c r="BM2493" s="220" t="s">
        <v>7742</v>
      </c>
    </row>
    <row r="2494" spans="1:65" s="2" customFormat="1" ht="16.5" customHeight="1">
      <c r="A2494" s="35"/>
      <c r="B2494" s="36"/>
      <c r="C2494" s="209" t="s">
        <v>7093</v>
      </c>
      <c r="D2494" s="209" t="s">
        <v>205</v>
      </c>
      <c r="E2494" s="210" t="s">
        <v>7743</v>
      </c>
      <c r="F2494" s="211" t="s">
        <v>7744</v>
      </c>
      <c r="G2494" s="212" t="s">
        <v>6098</v>
      </c>
      <c r="H2494" s="213">
        <v>40</v>
      </c>
      <c r="I2494" s="214"/>
      <c r="J2494" s="215">
        <f t="shared" si="0"/>
        <v>0</v>
      </c>
      <c r="K2494" s="211" t="s">
        <v>1</v>
      </c>
      <c r="L2494" s="40"/>
      <c r="M2494" s="216" t="s">
        <v>1</v>
      </c>
      <c r="N2494" s="217" t="s">
        <v>40</v>
      </c>
      <c r="O2494" s="72"/>
      <c r="P2494" s="218">
        <f t="shared" si="1"/>
        <v>0</v>
      </c>
      <c r="Q2494" s="218">
        <v>0</v>
      </c>
      <c r="R2494" s="218">
        <f t="shared" si="2"/>
        <v>0</v>
      </c>
      <c r="S2494" s="218">
        <v>0</v>
      </c>
      <c r="T2494" s="219">
        <f t="shared" si="3"/>
        <v>0</v>
      </c>
      <c r="U2494" s="35"/>
      <c r="V2494" s="35"/>
      <c r="W2494" s="35"/>
      <c r="X2494" s="35"/>
      <c r="Y2494" s="35"/>
      <c r="Z2494" s="35"/>
      <c r="AA2494" s="35"/>
      <c r="AB2494" s="35"/>
      <c r="AC2494" s="35"/>
      <c r="AD2494" s="35"/>
      <c r="AE2494" s="35"/>
      <c r="AR2494" s="220" t="s">
        <v>209</v>
      </c>
      <c r="AT2494" s="220" t="s">
        <v>205</v>
      </c>
      <c r="AU2494" s="220" t="s">
        <v>82</v>
      </c>
      <c r="AY2494" s="18" t="s">
        <v>203</v>
      </c>
      <c r="BE2494" s="221">
        <f t="shared" si="4"/>
        <v>0</v>
      </c>
      <c r="BF2494" s="221">
        <f t="shared" si="5"/>
        <v>0</v>
      </c>
      <c r="BG2494" s="221">
        <f t="shared" si="6"/>
        <v>0</v>
      </c>
      <c r="BH2494" s="221">
        <f t="shared" si="7"/>
        <v>0</v>
      </c>
      <c r="BI2494" s="221">
        <f t="shared" si="8"/>
        <v>0</v>
      </c>
      <c r="BJ2494" s="18" t="s">
        <v>82</v>
      </c>
      <c r="BK2494" s="221">
        <f t="shared" si="9"/>
        <v>0</v>
      </c>
      <c r="BL2494" s="18" t="s">
        <v>209</v>
      </c>
      <c r="BM2494" s="220" t="s">
        <v>7745</v>
      </c>
    </row>
    <row r="2495" spans="1:65" s="2" customFormat="1" ht="16.5" customHeight="1">
      <c r="A2495" s="35"/>
      <c r="B2495" s="36"/>
      <c r="C2495" s="209" t="s">
        <v>7746</v>
      </c>
      <c r="D2495" s="209" t="s">
        <v>205</v>
      </c>
      <c r="E2495" s="210" t="s">
        <v>7747</v>
      </c>
      <c r="F2495" s="211" t="s">
        <v>7748</v>
      </c>
      <c r="G2495" s="212" t="s">
        <v>2644</v>
      </c>
      <c r="H2495" s="257"/>
      <c r="I2495" s="214"/>
      <c r="J2495" s="215">
        <f t="shared" si="0"/>
        <v>0</v>
      </c>
      <c r="K2495" s="211" t="s">
        <v>1</v>
      </c>
      <c r="L2495" s="40"/>
      <c r="M2495" s="275" t="s">
        <v>1</v>
      </c>
      <c r="N2495" s="276" t="s">
        <v>40</v>
      </c>
      <c r="O2495" s="277"/>
      <c r="P2495" s="278">
        <f t="shared" si="1"/>
        <v>0</v>
      </c>
      <c r="Q2495" s="278">
        <v>0</v>
      </c>
      <c r="R2495" s="278">
        <f t="shared" si="2"/>
        <v>0</v>
      </c>
      <c r="S2495" s="278">
        <v>0</v>
      </c>
      <c r="T2495" s="279">
        <f t="shared" si="3"/>
        <v>0</v>
      </c>
      <c r="U2495" s="35"/>
      <c r="V2495" s="35"/>
      <c r="W2495" s="35"/>
      <c r="X2495" s="35"/>
      <c r="Y2495" s="35"/>
      <c r="Z2495" s="35"/>
      <c r="AA2495" s="35"/>
      <c r="AB2495" s="35"/>
      <c r="AC2495" s="35"/>
      <c r="AD2495" s="35"/>
      <c r="AE2495" s="35"/>
      <c r="AR2495" s="220" t="s">
        <v>209</v>
      </c>
      <c r="AT2495" s="220" t="s">
        <v>205</v>
      </c>
      <c r="AU2495" s="220" t="s">
        <v>82</v>
      </c>
      <c r="AY2495" s="18" t="s">
        <v>203</v>
      </c>
      <c r="BE2495" s="221">
        <f t="shared" si="4"/>
        <v>0</v>
      </c>
      <c r="BF2495" s="221">
        <f t="shared" si="5"/>
        <v>0</v>
      </c>
      <c r="BG2495" s="221">
        <f t="shared" si="6"/>
        <v>0</v>
      </c>
      <c r="BH2495" s="221">
        <f t="shared" si="7"/>
        <v>0</v>
      </c>
      <c r="BI2495" s="221">
        <f t="shared" si="8"/>
        <v>0</v>
      </c>
      <c r="BJ2495" s="18" t="s">
        <v>82</v>
      </c>
      <c r="BK2495" s="221">
        <f t="shared" si="9"/>
        <v>0</v>
      </c>
      <c r="BL2495" s="18" t="s">
        <v>209</v>
      </c>
      <c r="BM2495" s="220" t="s">
        <v>7749</v>
      </c>
    </row>
    <row r="2496" spans="1:65" s="2" customFormat="1" ht="6.95" customHeight="1">
      <c r="A2496" s="35"/>
      <c r="B2496" s="55"/>
      <c r="C2496" s="56"/>
      <c r="D2496" s="56"/>
      <c r="E2496" s="56"/>
      <c r="F2496" s="56"/>
      <c r="G2496" s="56"/>
      <c r="H2496" s="56"/>
      <c r="I2496" s="159"/>
      <c r="J2496" s="56"/>
      <c r="K2496" s="56"/>
      <c r="L2496" s="40"/>
      <c r="M2496" s="35"/>
      <c r="O2496" s="35"/>
      <c r="P2496" s="35"/>
      <c r="Q2496" s="35"/>
      <c r="R2496" s="35"/>
      <c r="S2496" s="35"/>
      <c r="T2496" s="35"/>
      <c r="U2496" s="35"/>
      <c r="V2496" s="35"/>
      <c r="W2496" s="35"/>
      <c r="X2496" s="35"/>
      <c r="Y2496" s="35"/>
      <c r="Z2496" s="35"/>
      <c r="AA2496" s="35"/>
      <c r="AB2496" s="35"/>
      <c r="AC2496" s="35"/>
      <c r="AD2496" s="35"/>
      <c r="AE2496" s="35"/>
    </row>
  </sheetData>
  <sheetProtection algorithmName="SHA-512" hashValue="09hSsLney5zBb9DNw/XR+QFW7bnDlGsLZwwi6aADd8a7Y1SilKVW4O8ai7+ybgGStLzqKpK+8C4whE+SeA/pGw==" saltValue="XSvfC4R4sJNS5mXN2hVdFmY8NpjjD5SSsvsZ7Yq38fWvGiIsq4DiF2w8di+31kf22AmJYRo6ZvCGZKElpJSyBQ==" spinCount="100000" sheet="1" objects="1" scenarios="1" formatColumns="0" formatRows="0" autoFilter="0"/>
  <autoFilter ref="C147:K2495"/>
  <mergeCells count="15">
    <mergeCell ref="E134:H134"/>
    <mergeCell ref="E138:H138"/>
    <mergeCell ref="E136:H136"/>
    <mergeCell ref="E140:H14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111</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7750</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44118</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7751</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6472</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ROUND((SUM(BE130:BE303)),  2)</f>
        <v>0</v>
      </c>
      <c r="G35" s="35"/>
      <c r="H35" s="35"/>
      <c r="I35" s="138">
        <v>0.21</v>
      </c>
      <c r="J35" s="137">
        <f>ROUND(((SUM(BE130:BE303))*I35),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ROUND((SUM(BF130:BF303)),  2)</f>
        <v>0</v>
      </c>
      <c r="G36" s="35"/>
      <c r="H36" s="35"/>
      <c r="I36" s="138">
        <v>0.15</v>
      </c>
      <c r="J36" s="137">
        <f>ROUND(((SUM(BF130:BF303))*I36),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ROUND((SUM(BG130:BG303)),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ROUND((SUM(BH130:BH303)),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ROUND((SUM(BI130:BI303)),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D1_01_4d - Měření a regulace</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44118</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Milan Turek</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J130</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7752</v>
      </c>
      <c r="E99" s="171"/>
      <c r="F99" s="171"/>
      <c r="G99" s="171"/>
      <c r="H99" s="171"/>
      <c r="I99" s="172"/>
      <c r="J99" s="173">
        <f>J131</f>
        <v>0</v>
      </c>
      <c r="K99" s="169"/>
      <c r="L99" s="174"/>
    </row>
    <row r="100" spans="1:47" s="10" customFormat="1" ht="19.899999999999999" customHeight="1">
      <c r="B100" s="175"/>
      <c r="C100" s="105"/>
      <c r="D100" s="176" t="s">
        <v>7753</v>
      </c>
      <c r="E100" s="177"/>
      <c r="F100" s="177"/>
      <c r="G100" s="177"/>
      <c r="H100" s="177"/>
      <c r="I100" s="178"/>
      <c r="J100" s="179">
        <f>J132</f>
        <v>0</v>
      </c>
      <c r="K100" s="105"/>
      <c r="L100" s="180"/>
    </row>
    <row r="101" spans="1:47" s="10" customFormat="1" ht="19.899999999999999" customHeight="1">
      <c r="B101" s="175"/>
      <c r="C101" s="105"/>
      <c r="D101" s="176" t="s">
        <v>7754</v>
      </c>
      <c r="E101" s="177"/>
      <c r="F101" s="177"/>
      <c r="G101" s="177"/>
      <c r="H101" s="177"/>
      <c r="I101" s="178"/>
      <c r="J101" s="179">
        <f>J193</f>
        <v>0</v>
      </c>
      <c r="K101" s="105"/>
      <c r="L101" s="180"/>
    </row>
    <row r="102" spans="1:47" s="9" customFormat="1" ht="24.95" customHeight="1">
      <c r="B102" s="168"/>
      <c r="C102" s="169"/>
      <c r="D102" s="170" t="s">
        <v>7755</v>
      </c>
      <c r="E102" s="171"/>
      <c r="F102" s="171"/>
      <c r="G102" s="171"/>
      <c r="H102" s="171"/>
      <c r="I102" s="172"/>
      <c r="J102" s="173">
        <f>J210</f>
        <v>0</v>
      </c>
      <c r="K102" s="169"/>
      <c r="L102" s="174"/>
    </row>
    <row r="103" spans="1:47" s="9" customFormat="1" ht="24.95" customHeight="1">
      <c r="B103" s="168"/>
      <c r="C103" s="169"/>
      <c r="D103" s="170" t="s">
        <v>7756</v>
      </c>
      <c r="E103" s="171"/>
      <c r="F103" s="171"/>
      <c r="G103" s="171"/>
      <c r="H103" s="171"/>
      <c r="I103" s="172"/>
      <c r="J103" s="173">
        <f>J222</f>
        <v>0</v>
      </c>
      <c r="K103" s="169"/>
      <c r="L103" s="174"/>
    </row>
    <row r="104" spans="1:47" s="10" customFormat="1" ht="19.899999999999999" customHeight="1">
      <c r="B104" s="175"/>
      <c r="C104" s="105"/>
      <c r="D104" s="176" t="s">
        <v>7757</v>
      </c>
      <c r="E104" s="177"/>
      <c r="F104" s="177"/>
      <c r="G104" s="177"/>
      <c r="H104" s="177"/>
      <c r="I104" s="178"/>
      <c r="J104" s="179">
        <f>J223</f>
        <v>0</v>
      </c>
      <c r="K104" s="105"/>
      <c r="L104" s="180"/>
    </row>
    <row r="105" spans="1:47" s="10" customFormat="1" ht="19.899999999999999" customHeight="1">
      <c r="B105" s="175"/>
      <c r="C105" s="105"/>
      <c r="D105" s="176" t="s">
        <v>7758</v>
      </c>
      <c r="E105" s="177"/>
      <c r="F105" s="177"/>
      <c r="G105" s="177"/>
      <c r="H105" s="177"/>
      <c r="I105" s="178"/>
      <c r="J105" s="179">
        <f>J247</f>
        <v>0</v>
      </c>
      <c r="K105" s="105"/>
      <c r="L105" s="180"/>
    </row>
    <row r="106" spans="1:47" s="9" customFormat="1" ht="24.95" customHeight="1">
      <c r="B106" s="168"/>
      <c r="C106" s="169"/>
      <c r="D106" s="170" t="s">
        <v>7759</v>
      </c>
      <c r="E106" s="171"/>
      <c r="F106" s="171"/>
      <c r="G106" s="171"/>
      <c r="H106" s="171"/>
      <c r="I106" s="172"/>
      <c r="J106" s="173">
        <f>J270</f>
        <v>0</v>
      </c>
      <c r="K106" s="169"/>
      <c r="L106" s="174"/>
    </row>
    <row r="107" spans="1:47" s="9" customFormat="1" ht="24.95" customHeight="1">
      <c r="B107" s="168"/>
      <c r="C107" s="169"/>
      <c r="D107" s="170" t="s">
        <v>7760</v>
      </c>
      <c r="E107" s="171"/>
      <c r="F107" s="171"/>
      <c r="G107" s="171"/>
      <c r="H107" s="171"/>
      <c r="I107" s="172"/>
      <c r="J107" s="173">
        <f>J283</f>
        <v>0</v>
      </c>
      <c r="K107" s="169"/>
      <c r="L107" s="174"/>
    </row>
    <row r="108" spans="1:47" s="9" customFormat="1" ht="24.95" customHeight="1">
      <c r="B108" s="168"/>
      <c r="C108" s="169"/>
      <c r="D108" s="170" t="s">
        <v>7761</v>
      </c>
      <c r="E108" s="171"/>
      <c r="F108" s="171"/>
      <c r="G108" s="171"/>
      <c r="H108" s="171"/>
      <c r="I108" s="172"/>
      <c r="J108" s="173">
        <f>J291</f>
        <v>0</v>
      </c>
      <c r="K108" s="169"/>
      <c r="L108" s="174"/>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4" t="str">
        <f>E7</f>
        <v>NPK a.s., Pardubická nemocnice, Výstavba pavilonu CUP s centralizací akutních provozů - fáze II.</v>
      </c>
      <c r="F118" s="345"/>
      <c r="G118" s="345"/>
      <c r="H118" s="345"/>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2" customFormat="1" ht="16.5" customHeight="1">
      <c r="A120" s="35"/>
      <c r="B120" s="36"/>
      <c r="C120" s="37"/>
      <c r="D120" s="37"/>
      <c r="E120" s="344" t="s">
        <v>145</v>
      </c>
      <c r="F120" s="346"/>
      <c r="G120" s="346"/>
      <c r="H120" s="346"/>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146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6" t="str">
        <f>E11</f>
        <v>D1_01_4d - Měření a regulace</v>
      </c>
      <c r="F122" s="346"/>
      <c r="G122" s="346"/>
      <c r="H122" s="346"/>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Pardubice</v>
      </c>
      <c r="G124" s="37"/>
      <c r="H124" s="37"/>
      <c r="I124" s="124" t="s">
        <v>22</v>
      </c>
      <c r="J124" s="67">
        <f>IF(J14="","",J14)</f>
        <v>44118</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23</v>
      </c>
      <c r="D126" s="37"/>
      <c r="E126" s="37"/>
      <c r="F126" s="28" t="str">
        <f>E17</f>
        <v>Pardubický kraj</v>
      </c>
      <c r="G126" s="37"/>
      <c r="H126" s="37"/>
      <c r="I126" s="124" t="s">
        <v>29</v>
      </c>
      <c r="J126" s="33" t="str">
        <f>E23</f>
        <v>Atelier Penta v.o.s., Mrštíkova 12, Jihlava</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27</v>
      </c>
      <c r="D127" s="37"/>
      <c r="E127" s="37"/>
      <c r="F127" s="28" t="str">
        <f>IF(E20="","",E20)</f>
        <v>Vyplň údaj</v>
      </c>
      <c r="G127" s="37"/>
      <c r="H127" s="37"/>
      <c r="I127" s="124" t="s">
        <v>32</v>
      </c>
      <c r="J127" s="33" t="str">
        <f>E26</f>
        <v>Milan Turek</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189</v>
      </c>
      <c r="D129" s="184" t="s">
        <v>60</v>
      </c>
      <c r="E129" s="184" t="s">
        <v>56</v>
      </c>
      <c r="F129" s="184" t="s">
        <v>57</v>
      </c>
      <c r="G129" s="184" t="s">
        <v>190</v>
      </c>
      <c r="H129" s="184" t="s">
        <v>191</v>
      </c>
      <c r="I129" s="185" t="s">
        <v>192</v>
      </c>
      <c r="J129" s="184" t="s">
        <v>151</v>
      </c>
      <c r="K129" s="186" t="s">
        <v>193</v>
      </c>
      <c r="L129" s="187"/>
      <c r="M129" s="76" t="s">
        <v>1</v>
      </c>
      <c r="N129" s="77" t="s">
        <v>39</v>
      </c>
      <c r="O129" s="77" t="s">
        <v>194</v>
      </c>
      <c r="P129" s="77" t="s">
        <v>195</v>
      </c>
      <c r="Q129" s="77" t="s">
        <v>196</v>
      </c>
      <c r="R129" s="77" t="s">
        <v>197</v>
      </c>
      <c r="S129" s="77" t="s">
        <v>198</v>
      </c>
      <c r="T129" s="78" t="s">
        <v>199</v>
      </c>
      <c r="U129" s="181"/>
      <c r="V129" s="181"/>
      <c r="W129" s="181"/>
      <c r="X129" s="181"/>
      <c r="Y129" s="181"/>
      <c r="Z129" s="181"/>
      <c r="AA129" s="181"/>
      <c r="AB129" s="181"/>
      <c r="AC129" s="181"/>
      <c r="AD129" s="181"/>
      <c r="AE129" s="181"/>
    </row>
    <row r="130" spans="1:65" s="2" customFormat="1" ht="22.9" customHeight="1">
      <c r="A130" s="35"/>
      <c r="B130" s="36"/>
      <c r="C130" s="83" t="s">
        <v>200</v>
      </c>
      <c r="D130" s="37"/>
      <c r="E130" s="37"/>
      <c r="F130" s="37"/>
      <c r="G130" s="37"/>
      <c r="H130" s="37"/>
      <c r="I130" s="123"/>
      <c r="J130" s="188">
        <f>BK130</f>
        <v>0</v>
      </c>
      <c r="K130" s="37"/>
      <c r="L130" s="40"/>
      <c r="M130" s="79"/>
      <c r="N130" s="189"/>
      <c r="O130" s="80"/>
      <c r="P130" s="190">
        <f>P131+P210+P222+P270+P283+P291</f>
        <v>0</v>
      </c>
      <c r="Q130" s="80"/>
      <c r="R130" s="190">
        <f>R131+R210+R222+R270+R283+R291</f>
        <v>0</v>
      </c>
      <c r="S130" s="80"/>
      <c r="T130" s="191">
        <f>T131+T210+T222+T270+T283+T291</f>
        <v>0</v>
      </c>
      <c r="U130" s="35"/>
      <c r="V130" s="35"/>
      <c r="W130" s="35"/>
      <c r="X130" s="35"/>
      <c r="Y130" s="35"/>
      <c r="Z130" s="35"/>
      <c r="AA130" s="35"/>
      <c r="AB130" s="35"/>
      <c r="AC130" s="35"/>
      <c r="AD130" s="35"/>
      <c r="AE130" s="35"/>
      <c r="AT130" s="18" t="s">
        <v>74</v>
      </c>
      <c r="AU130" s="18" t="s">
        <v>153</v>
      </c>
      <c r="BK130" s="192">
        <f>BK131+BK210+BK222+BK270+BK283+BK291</f>
        <v>0</v>
      </c>
    </row>
    <row r="131" spans="1:65" s="12" customFormat="1" ht="25.9" customHeight="1">
      <c r="B131" s="193"/>
      <c r="C131" s="194"/>
      <c r="D131" s="195" t="s">
        <v>74</v>
      </c>
      <c r="E131" s="196" t="s">
        <v>6229</v>
      </c>
      <c r="F131" s="196" t="s">
        <v>7762</v>
      </c>
      <c r="G131" s="194"/>
      <c r="H131" s="194"/>
      <c r="I131" s="197"/>
      <c r="J131" s="198">
        <f>BK131</f>
        <v>0</v>
      </c>
      <c r="K131" s="194"/>
      <c r="L131" s="199"/>
      <c r="M131" s="200"/>
      <c r="N131" s="201"/>
      <c r="O131" s="201"/>
      <c r="P131" s="202">
        <f>P132+P193</f>
        <v>0</v>
      </c>
      <c r="Q131" s="201"/>
      <c r="R131" s="202">
        <f>R132+R193</f>
        <v>0</v>
      </c>
      <c r="S131" s="201"/>
      <c r="T131" s="203">
        <f>T132+T193</f>
        <v>0</v>
      </c>
      <c r="AR131" s="204" t="s">
        <v>82</v>
      </c>
      <c r="AT131" s="205" t="s">
        <v>74</v>
      </c>
      <c r="AU131" s="205" t="s">
        <v>75</v>
      </c>
      <c r="AY131" s="204" t="s">
        <v>203</v>
      </c>
      <c r="BK131" s="206">
        <f>BK132+BK193</f>
        <v>0</v>
      </c>
    </row>
    <row r="132" spans="1:65" s="12" customFormat="1" ht="22.9" customHeight="1">
      <c r="B132" s="193"/>
      <c r="C132" s="194"/>
      <c r="D132" s="195" t="s">
        <v>74</v>
      </c>
      <c r="E132" s="207" t="s">
        <v>6259</v>
      </c>
      <c r="F132" s="207" t="s">
        <v>7763</v>
      </c>
      <c r="G132" s="194"/>
      <c r="H132" s="194"/>
      <c r="I132" s="197"/>
      <c r="J132" s="208">
        <f>BK132</f>
        <v>0</v>
      </c>
      <c r="K132" s="194"/>
      <c r="L132" s="199"/>
      <c r="M132" s="200"/>
      <c r="N132" s="201"/>
      <c r="O132" s="201"/>
      <c r="P132" s="202">
        <f>SUM(P133:P192)</f>
        <v>0</v>
      </c>
      <c r="Q132" s="201"/>
      <c r="R132" s="202">
        <f>SUM(R133:R192)</f>
        <v>0</v>
      </c>
      <c r="S132" s="201"/>
      <c r="T132" s="203">
        <f>SUM(T133:T192)</f>
        <v>0</v>
      </c>
      <c r="AR132" s="204" t="s">
        <v>82</v>
      </c>
      <c r="AT132" s="205" t="s">
        <v>74</v>
      </c>
      <c r="AU132" s="205" t="s">
        <v>82</v>
      </c>
      <c r="AY132" s="204" t="s">
        <v>203</v>
      </c>
      <c r="BK132" s="206">
        <f>SUM(BK133:BK192)</f>
        <v>0</v>
      </c>
    </row>
    <row r="133" spans="1:65" s="2" customFormat="1" ht="55.5" customHeight="1">
      <c r="A133" s="35"/>
      <c r="B133" s="36"/>
      <c r="C133" s="209" t="s">
        <v>82</v>
      </c>
      <c r="D133" s="209" t="s">
        <v>205</v>
      </c>
      <c r="E133" s="210" t="s">
        <v>7764</v>
      </c>
      <c r="F133" s="211" t="s">
        <v>7765</v>
      </c>
      <c r="G133" s="212" t="s">
        <v>5671</v>
      </c>
      <c r="H133" s="213">
        <v>9</v>
      </c>
      <c r="I133" s="214"/>
      <c r="J133" s="215">
        <f t="shared" ref="J133:J161" si="0">ROUND(I133*H133,2)</f>
        <v>0</v>
      </c>
      <c r="K133" s="211" t="s">
        <v>1</v>
      </c>
      <c r="L133" s="40"/>
      <c r="M133" s="216" t="s">
        <v>1</v>
      </c>
      <c r="N133" s="217" t="s">
        <v>40</v>
      </c>
      <c r="O133" s="72"/>
      <c r="P133" s="218">
        <f t="shared" ref="P133:P161" si="1">O133*H133</f>
        <v>0</v>
      </c>
      <c r="Q133" s="218">
        <v>0</v>
      </c>
      <c r="R133" s="218">
        <f t="shared" ref="R133:R161" si="2">Q133*H133</f>
        <v>0</v>
      </c>
      <c r="S133" s="218">
        <v>0</v>
      </c>
      <c r="T133" s="219">
        <f t="shared" ref="T133:T161" si="3">S133*H133</f>
        <v>0</v>
      </c>
      <c r="U133" s="35"/>
      <c r="V133" s="35"/>
      <c r="W133" s="35"/>
      <c r="X133" s="35"/>
      <c r="Y133" s="35"/>
      <c r="Z133" s="35"/>
      <c r="AA133" s="35"/>
      <c r="AB133" s="35"/>
      <c r="AC133" s="35"/>
      <c r="AD133" s="35"/>
      <c r="AE133" s="35"/>
      <c r="AR133" s="220" t="s">
        <v>209</v>
      </c>
      <c r="AT133" s="220" t="s">
        <v>205</v>
      </c>
      <c r="AU133" s="220" t="s">
        <v>84</v>
      </c>
      <c r="AY133" s="18" t="s">
        <v>203</v>
      </c>
      <c r="BE133" s="221">
        <f t="shared" ref="BE133:BE161" si="4">IF(N133="základní",J133,0)</f>
        <v>0</v>
      </c>
      <c r="BF133" s="221">
        <f t="shared" ref="BF133:BF161" si="5">IF(N133="snížená",J133,0)</f>
        <v>0</v>
      </c>
      <c r="BG133" s="221">
        <f t="shared" ref="BG133:BG161" si="6">IF(N133="zákl. přenesená",J133,0)</f>
        <v>0</v>
      </c>
      <c r="BH133" s="221">
        <f t="shared" ref="BH133:BH161" si="7">IF(N133="sníž. přenesená",J133,0)</f>
        <v>0</v>
      </c>
      <c r="BI133" s="221">
        <f t="shared" ref="BI133:BI161" si="8">IF(N133="nulová",J133,0)</f>
        <v>0</v>
      </c>
      <c r="BJ133" s="18" t="s">
        <v>82</v>
      </c>
      <c r="BK133" s="221">
        <f t="shared" ref="BK133:BK161" si="9">ROUND(I133*H133,2)</f>
        <v>0</v>
      </c>
      <c r="BL133" s="18" t="s">
        <v>209</v>
      </c>
      <c r="BM133" s="220" t="s">
        <v>84</v>
      </c>
    </row>
    <row r="134" spans="1:65" s="2" customFormat="1" ht="55.5" customHeight="1">
      <c r="A134" s="35"/>
      <c r="B134" s="36"/>
      <c r="C134" s="209" t="s">
        <v>84</v>
      </c>
      <c r="D134" s="209" t="s">
        <v>205</v>
      </c>
      <c r="E134" s="210" t="s">
        <v>7766</v>
      </c>
      <c r="F134" s="211" t="s">
        <v>7767</v>
      </c>
      <c r="G134" s="212" t="s">
        <v>5671</v>
      </c>
      <c r="H134" s="213">
        <v>2</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84</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209</v>
      </c>
    </row>
    <row r="135" spans="1:65" s="2" customFormat="1" ht="44.25" customHeight="1">
      <c r="A135" s="35"/>
      <c r="B135" s="36"/>
      <c r="C135" s="209" t="s">
        <v>104</v>
      </c>
      <c r="D135" s="209" t="s">
        <v>205</v>
      </c>
      <c r="E135" s="210" t="s">
        <v>7768</v>
      </c>
      <c r="F135" s="211" t="s">
        <v>7769</v>
      </c>
      <c r="G135" s="212" t="s">
        <v>5671</v>
      </c>
      <c r="H135" s="213">
        <v>9</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84</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252</v>
      </c>
    </row>
    <row r="136" spans="1:65" s="2" customFormat="1" ht="44.25" customHeight="1">
      <c r="A136" s="35"/>
      <c r="B136" s="36"/>
      <c r="C136" s="209" t="s">
        <v>209</v>
      </c>
      <c r="D136" s="209" t="s">
        <v>205</v>
      </c>
      <c r="E136" s="210" t="s">
        <v>7770</v>
      </c>
      <c r="F136" s="211" t="s">
        <v>7771</v>
      </c>
      <c r="G136" s="212" t="s">
        <v>5671</v>
      </c>
      <c r="H136" s="213">
        <v>5</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84</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361</v>
      </c>
    </row>
    <row r="137" spans="1:65" s="2" customFormat="1" ht="44.25" customHeight="1">
      <c r="A137" s="35"/>
      <c r="B137" s="36"/>
      <c r="C137" s="209" t="s">
        <v>237</v>
      </c>
      <c r="D137" s="209" t="s">
        <v>205</v>
      </c>
      <c r="E137" s="210" t="s">
        <v>7772</v>
      </c>
      <c r="F137" s="211" t="s">
        <v>7773</v>
      </c>
      <c r="G137" s="212" t="s">
        <v>5671</v>
      </c>
      <c r="H137" s="213">
        <v>11</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84</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375</v>
      </c>
    </row>
    <row r="138" spans="1:65" s="2" customFormat="1" ht="33" customHeight="1">
      <c r="A138" s="35"/>
      <c r="B138" s="36"/>
      <c r="C138" s="209" t="s">
        <v>252</v>
      </c>
      <c r="D138" s="209" t="s">
        <v>205</v>
      </c>
      <c r="E138" s="210" t="s">
        <v>7774</v>
      </c>
      <c r="F138" s="211" t="s">
        <v>7775</v>
      </c>
      <c r="G138" s="212" t="s">
        <v>5671</v>
      </c>
      <c r="H138" s="213">
        <v>85</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84</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389</v>
      </c>
    </row>
    <row r="139" spans="1:65" s="2" customFormat="1" ht="21.75" customHeight="1">
      <c r="A139" s="35"/>
      <c r="B139" s="36"/>
      <c r="C139" s="209" t="s">
        <v>351</v>
      </c>
      <c r="D139" s="209" t="s">
        <v>205</v>
      </c>
      <c r="E139" s="210" t="s">
        <v>7776</v>
      </c>
      <c r="F139" s="211" t="s">
        <v>7777</v>
      </c>
      <c r="G139" s="212" t="s">
        <v>5671</v>
      </c>
      <c r="H139" s="213">
        <v>64</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84</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401</v>
      </c>
    </row>
    <row r="140" spans="1:65" s="2" customFormat="1" ht="55.5" customHeight="1">
      <c r="A140" s="35"/>
      <c r="B140" s="36"/>
      <c r="C140" s="209" t="s">
        <v>361</v>
      </c>
      <c r="D140" s="209" t="s">
        <v>205</v>
      </c>
      <c r="E140" s="210" t="s">
        <v>7778</v>
      </c>
      <c r="F140" s="211" t="s">
        <v>7779</v>
      </c>
      <c r="G140" s="212" t="s">
        <v>5671</v>
      </c>
      <c r="H140" s="213">
        <v>24</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84</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412</v>
      </c>
    </row>
    <row r="141" spans="1:65" s="2" customFormat="1" ht="44.25" customHeight="1">
      <c r="A141" s="35"/>
      <c r="B141" s="36"/>
      <c r="C141" s="209" t="s">
        <v>368</v>
      </c>
      <c r="D141" s="209" t="s">
        <v>205</v>
      </c>
      <c r="E141" s="210" t="s">
        <v>7780</v>
      </c>
      <c r="F141" s="211" t="s">
        <v>7781</v>
      </c>
      <c r="G141" s="212" t="s">
        <v>5671</v>
      </c>
      <c r="H141" s="213">
        <v>22</v>
      </c>
      <c r="I141" s="214"/>
      <c r="J141" s="215">
        <f t="shared" si="0"/>
        <v>0</v>
      </c>
      <c r="K141" s="211" t="s">
        <v>1</v>
      </c>
      <c r="L141" s="40"/>
      <c r="M141" s="216" t="s">
        <v>1</v>
      </c>
      <c r="N141" s="217"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209</v>
      </c>
      <c r="AT141" s="220" t="s">
        <v>205</v>
      </c>
      <c r="AU141" s="220" t="s">
        <v>84</v>
      </c>
      <c r="AY141" s="18" t="s">
        <v>203</v>
      </c>
      <c r="BE141" s="221">
        <f t="shared" si="4"/>
        <v>0</v>
      </c>
      <c r="BF141" s="221">
        <f t="shared" si="5"/>
        <v>0</v>
      </c>
      <c r="BG141" s="221">
        <f t="shared" si="6"/>
        <v>0</v>
      </c>
      <c r="BH141" s="221">
        <f t="shared" si="7"/>
        <v>0</v>
      </c>
      <c r="BI141" s="221">
        <f t="shared" si="8"/>
        <v>0</v>
      </c>
      <c r="BJ141" s="18" t="s">
        <v>82</v>
      </c>
      <c r="BK141" s="221">
        <f t="shared" si="9"/>
        <v>0</v>
      </c>
      <c r="BL141" s="18" t="s">
        <v>209</v>
      </c>
      <c r="BM141" s="220" t="s">
        <v>428</v>
      </c>
    </row>
    <row r="142" spans="1:65" s="2" customFormat="1" ht="55.5" customHeight="1">
      <c r="A142" s="35"/>
      <c r="B142" s="36"/>
      <c r="C142" s="209" t="s">
        <v>375</v>
      </c>
      <c r="D142" s="209" t="s">
        <v>205</v>
      </c>
      <c r="E142" s="210" t="s">
        <v>7782</v>
      </c>
      <c r="F142" s="211" t="s">
        <v>7783</v>
      </c>
      <c r="G142" s="212" t="s">
        <v>5671</v>
      </c>
      <c r="H142" s="213">
        <v>10</v>
      </c>
      <c r="I142" s="214"/>
      <c r="J142" s="215">
        <f t="shared" si="0"/>
        <v>0</v>
      </c>
      <c r="K142" s="211" t="s">
        <v>1</v>
      </c>
      <c r="L142" s="40"/>
      <c r="M142" s="216" t="s">
        <v>1</v>
      </c>
      <c r="N142" s="217"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209</v>
      </c>
      <c r="AT142" s="220" t="s">
        <v>205</v>
      </c>
      <c r="AU142" s="220" t="s">
        <v>84</v>
      </c>
      <c r="AY142" s="18" t="s">
        <v>203</v>
      </c>
      <c r="BE142" s="221">
        <f t="shared" si="4"/>
        <v>0</v>
      </c>
      <c r="BF142" s="221">
        <f t="shared" si="5"/>
        <v>0</v>
      </c>
      <c r="BG142" s="221">
        <f t="shared" si="6"/>
        <v>0</v>
      </c>
      <c r="BH142" s="221">
        <f t="shared" si="7"/>
        <v>0</v>
      </c>
      <c r="BI142" s="221">
        <f t="shared" si="8"/>
        <v>0</v>
      </c>
      <c r="BJ142" s="18" t="s">
        <v>82</v>
      </c>
      <c r="BK142" s="221">
        <f t="shared" si="9"/>
        <v>0</v>
      </c>
      <c r="BL142" s="18" t="s">
        <v>209</v>
      </c>
      <c r="BM142" s="220" t="s">
        <v>596</v>
      </c>
    </row>
    <row r="143" spans="1:65" s="2" customFormat="1" ht="33" customHeight="1">
      <c r="A143" s="35"/>
      <c r="B143" s="36"/>
      <c r="C143" s="209" t="s">
        <v>382</v>
      </c>
      <c r="D143" s="209" t="s">
        <v>205</v>
      </c>
      <c r="E143" s="210" t="s">
        <v>7784</v>
      </c>
      <c r="F143" s="211" t="s">
        <v>7785</v>
      </c>
      <c r="G143" s="212" t="s">
        <v>5671</v>
      </c>
      <c r="H143" s="213">
        <v>1</v>
      </c>
      <c r="I143" s="214"/>
      <c r="J143" s="215">
        <f t="shared" si="0"/>
        <v>0</v>
      </c>
      <c r="K143" s="211" t="s">
        <v>1</v>
      </c>
      <c r="L143" s="40"/>
      <c r="M143" s="216" t="s">
        <v>1</v>
      </c>
      <c r="N143" s="217"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209</v>
      </c>
      <c r="AT143" s="220" t="s">
        <v>205</v>
      </c>
      <c r="AU143" s="220" t="s">
        <v>84</v>
      </c>
      <c r="AY143" s="18" t="s">
        <v>203</v>
      </c>
      <c r="BE143" s="221">
        <f t="shared" si="4"/>
        <v>0</v>
      </c>
      <c r="BF143" s="221">
        <f t="shared" si="5"/>
        <v>0</v>
      </c>
      <c r="BG143" s="221">
        <f t="shared" si="6"/>
        <v>0</v>
      </c>
      <c r="BH143" s="221">
        <f t="shared" si="7"/>
        <v>0</v>
      </c>
      <c r="BI143" s="221">
        <f t="shared" si="8"/>
        <v>0</v>
      </c>
      <c r="BJ143" s="18" t="s">
        <v>82</v>
      </c>
      <c r="BK143" s="221">
        <f t="shared" si="9"/>
        <v>0</v>
      </c>
      <c r="BL143" s="18" t="s">
        <v>209</v>
      </c>
      <c r="BM143" s="220" t="s">
        <v>7786</v>
      </c>
    </row>
    <row r="144" spans="1:65" s="2" customFormat="1" ht="44.25" customHeight="1">
      <c r="A144" s="35"/>
      <c r="B144" s="36"/>
      <c r="C144" s="209" t="s">
        <v>389</v>
      </c>
      <c r="D144" s="209" t="s">
        <v>205</v>
      </c>
      <c r="E144" s="210" t="s">
        <v>7787</v>
      </c>
      <c r="F144" s="211" t="s">
        <v>7788</v>
      </c>
      <c r="G144" s="212" t="s">
        <v>5671</v>
      </c>
      <c r="H144" s="213">
        <v>30</v>
      </c>
      <c r="I144" s="214"/>
      <c r="J144" s="215">
        <f t="shared" si="0"/>
        <v>0</v>
      </c>
      <c r="K144" s="211" t="s">
        <v>1</v>
      </c>
      <c r="L144" s="40"/>
      <c r="M144" s="216" t="s">
        <v>1</v>
      </c>
      <c r="N144" s="217"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209</v>
      </c>
      <c r="AT144" s="220" t="s">
        <v>205</v>
      </c>
      <c r="AU144" s="220" t="s">
        <v>84</v>
      </c>
      <c r="AY144" s="18" t="s">
        <v>203</v>
      </c>
      <c r="BE144" s="221">
        <f t="shared" si="4"/>
        <v>0</v>
      </c>
      <c r="BF144" s="221">
        <f t="shared" si="5"/>
        <v>0</v>
      </c>
      <c r="BG144" s="221">
        <f t="shared" si="6"/>
        <v>0</v>
      </c>
      <c r="BH144" s="221">
        <f t="shared" si="7"/>
        <v>0</v>
      </c>
      <c r="BI144" s="221">
        <f t="shared" si="8"/>
        <v>0</v>
      </c>
      <c r="BJ144" s="18" t="s">
        <v>82</v>
      </c>
      <c r="BK144" s="221">
        <f t="shared" si="9"/>
        <v>0</v>
      </c>
      <c r="BL144" s="18" t="s">
        <v>209</v>
      </c>
      <c r="BM144" s="220" t="s">
        <v>1291</v>
      </c>
    </row>
    <row r="145" spans="1:65" s="2" customFormat="1" ht="44.25" customHeight="1">
      <c r="A145" s="35"/>
      <c r="B145" s="36"/>
      <c r="C145" s="209" t="s">
        <v>395</v>
      </c>
      <c r="D145" s="209" t="s">
        <v>205</v>
      </c>
      <c r="E145" s="210" t="s">
        <v>7789</v>
      </c>
      <c r="F145" s="211" t="s">
        <v>7790</v>
      </c>
      <c r="G145" s="212" t="s">
        <v>5671</v>
      </c>
      <c r="H145" s="213">
        <v>37</v>
      </c>
      <c r="I145" s="214"/>
      <c r="J145" s="215">
        <f t="shared" si="0"/>
        <v>0</v>
      </c>
      <c r="K145" s="211" t="s">
        <v>1</v>
      </c>
      <c r="L145" s="40"/>
      <c r="M145" s="216" t="s">
        <v>1</v>
      </c>
      <c r="N145" s="217"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209</v>
      </c>
      <c r="AT145" s="220" t="s">
        <v>205</v>
      </c>
      <c r="AU145" s="220" t="s">
        <v>84</v>
      </c>
      <c r="AY145" s="18" t="s">
        <v>203</v>
      </c>
      <c r="BE145" s="221">
        <f t="shared" si="4"/>
        <v>0</v>
      </c>
      <c r="BF145" s="221">
        <f t="shared" si="5"/>
        <v>0</v>
      </c>
      <c r="BG145" s="221">
        <f t="shared" si="6"/>
        <v>0</v>
      </c>
      <c r="BH145" s="221">
        <f t="shared" si="7"/>
        <v>0</v>
      </c>
      <c r="BI145" s="221">
        <f t="shared" si="8"/>
        <v>0</v>
      </c>
      <c r="BJ145" s="18" t="s">
        <v>82</v>
      </c>
      <c r="BK145" s="221">
        <f t="shared" si="9"/>
        <v>0</v>
      </c>
      <c r="BL145" s="18" t="s">
        <v>209</v>
      </c>
      <c r="BM145" s="220" t="s">
        <v>1306</v>
      </c>
    </row>
    <row r="146" spans="1:65" s="2" customFormat="1" ht="33" customHeight="1">
      <c r="A146" s="35"/>
      <c r="B146" s="36"/>
      <c r="C146" s="209" t="s">
        <v>401</v>
      </c>
      <c r="D146" s="209" t="s">
        <v>205</v>
      </c>
      <c r="E146" s="210" t="s">
        <v>7791</v>
      </c>
      <c r="F146" s="211" t="s">
        <v>7792</v>
      </c>
      <c r="G146" s="212" t="s">
        <v>5671</v>
      </c>
      <c r="H146" s="213">
        <v>10</v>
      </c>
      <c r="I146" s="214"/>
      <c r="J146" s="215">
        <f t="shared" si="0"/>
        <v>0</v>
      </c>
      <c r="K146" s="211" t="s">
        <v>1</v>
      </c>
      <c r="L146" s="40"/>
      <c r="M146" s="216" t="s">
        <v>1</v>
      </c>
      <c r="N146" s="217"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209</v>
      </c>
      <c r="AT146" s="220" t="s">
        <v>205</v>
      </c>
      <c r="AU146" s="220" t="s">
        <v>84</v>
      </c>
      <c r="AY146" s="18" t="s">
        <v>203</v>
      </c>
      <c r="BE146" s="221">
        <f t="shared" si="4"/>
        <v>0</v>
      </c>
      <c r="BF146" s="221">
        <f t="shared" si="5"/>
        <v>0</v>
      </c>
      <c r="BG146" s="221">
        <f t="shared" si="6"/>
        <v>0</v>
      </c>
      <c r="BH146" s="221">
        <f t="shared" si="7"/>
        <v>0</v>
      </c>
      <c r="BI146" s="221">
        <f t="shared" si="8"/>
        <v>0</v>
      </c>
      <c r="BJ146" s="18" t="s">
        <v>82</v>
      </c>
      <c r="BK146" s="221">
        <f t="shared" si="9"/>
        <v>0</v>
      </c>
      <c r="BL146" s="18" t="s">
        <v>209</v>
      </c>
      <c r="BM146" s="220" t="s">
        <v>1318</v>
      </c>
    </row>
    <row r="147" spans="1:65" s="2" customFormat="1" ht="55.5" customHeight="1">
      <c r="A147" s="35"/>
      <c r="B147" s="36"/>
      <c r="C147" s="209" t="s">
        <v>8</v>
      </c>
      <c r="D147" s="209" t="s">
        <v>205</v>
      </c>
      <c r="E147" s="210" t="s">
        <v>7793</v>
      </c>
      <c r="F147" s="211" t="s">
        <v>7794</v>
      </c>
      <c r="G147" s="212" t="s">
        <v>5671</v>
      </c>
      <c r="H147" s="213">
        <v>9</v>
      </c>
      <c r="I147" s="214"/>
      <c r="J147" s="215">
        <f t="shared" si="0"/>
        <v>0</v>
      </c>
      <c r="K147" s="211" t="s">
        <v>1</v>
      </c>
      <c r="L147" s="40"/>
      <c r="M147" s="216" t="s">
        <v>1</v>
      </c>
      <c r="N147" s="217"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209</v>
      </c>
      <c r="AT147" s="220" t="s">
        <v>205</v>
      </c>
      <c r="AU147" s="220" t="s">
        <v>84</v>
      </c>
      <c r="AY147" s="18" t="s">
        <v>203</v>
      </c>
      <c r="BE147" s="221">
        <f t="shared" si="4"/>
        <v>0</v>
      </c>
      <c r="BF147" s="221">
        <f t="shared" si="5"/>
        <v>0</v>
      </c>
      <c r="BG147" s="221">
        <f t="shared" si="6"/>
        <v>0</v>
      </c>
      <c r="BH147" s="221">
        <f t="shared" si="7"/>
        <v>0</v>
      </c>
      <c r="BI147" s="221">
        <f t="shared" si="8"/>
        <v>0</v>
      </c>
      <c r="BJ147" s="18" t="s">
        <v>82</v>
      </c>
      <c r="BK147" s="221">
        <f t="shared" si="9"/>
        <v>0</v>
      </c>
      <c r="BL147" s="18" t="s">
        <v>209</v>
      </c>
      <c r="BM147" s="220" t="s">
        <v>1331</v>
      </c>
    </row>
    <row r="148" spans="1:65" s="2" customFormat="1" ht="44.25" customHeight="1">
      <c r="A148" s="35"/>
      <c r="B148" s="36"/>
      <c r="C148" s="209" t="s">
        <v>412</v>
      </c>
      <c r="D148" s="209" t="s">
        <v>205</v>
      </c>
      <c r="E148" s="210" t="s">
        <v>7795</v>
      </c>
      <c r="F148" s="211" t="s">
        <v>7796</v>
      </c>
      <c r="G148" s="212" t="s">
        <v>5671</v>
      </c>
      <c r="H148" s="213">
        <v>8</v>
      </c>
      <c r="I148" s="214"/>
      <c r="J148" s="215">
        <f t="shared" si="0"/>
        <v>0</v>
      </c>
      <c r="K148" s="211" t="s">
        <v>1</v>
      </c>
      <c r="L148" s="40"/>
      <c r="M148" s="216" t="s">
        <v>1</v>
      </c>
      <c r="N148" s="217"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209</v>
      </c>
      <c r="AT148" s="220" t="s">
        <v>205</v>
      </c>
      <c r="AU148" s="220" t="s">
        <v>84</v>
      </c>
      <c r="AY148" s="18" t="s">
        <v>203</v>
      </c>
      <c r="BE148" s="221">
        <f t="shared" si="4"/>
        <v>0</v>
      </c>
      <c r="BF148" s="221">
        <f t="shared" si="5"/>
        <v>0</v>
      </c>
      <c r="BG148" s="221">
        <f t="shared" si="6"/>
        <v>0</v>
      </c>
      <c r="BH148" s="221">
        <f t="shared" si="7"/>
        <v>0</v>
      </c>
      <c r="BI148" s="221">
        <f t="shared" si="8"/>
        <v>0</v>
      </c>
      <c r="BJ148" s="18" t="s">
        <v>82</v>
      </c>
      <c r="BK148" s="221">
        <f t="shared" si="9"/>
        <v>0</v>
      </c>
      <c r="BL148" s="18" t="s">
        <v>209</v>
      </c>
      <c r="BM148" s="220" t="s">
        <v>1341</v>
      </c>
    </row>
    <row r="149" spans="1:65" s="2" customFormat="1" ht="66.75" customHeight="1">
      <c r="A149" s="35"/>
      <c r="B149" s="36"/>
      <c r="C149" s="209" t="s">
        <v>421</v>
      </c>
      <c r="D149" s="209" t="s">
        <v>205</v>
      </c>
      <c r="E149" s="210" t="s">
        <v>7797</v>
      </c>
      <c r="F149" s="211" t="s">
        <v>7798</v>
      </c>
      <c r="G149" s="212" t="s">
        <v>5671</v>
      </c>
      <c r="H149" s="213">
        <v>12</v>
      </c>
      <c r="I149" s="214"/>
      <c r="J149" s="215">
        <f t="shared" si="0"/>
        <v>0</v>
      </c>
      <c r="K149" s="211" t="s">
        <v>1</v>
      </c>
      <c r="L149" s="40"/>
      <c r="M149" s="216" t="s">
        <v>1</v>
      </c>
      <c r="N149" s="217"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209</v>
      </c>
      <c r="AT149" s="220" t="s">
        <v>205</v>
      </c>
      <c r="AU149" s="220" t="s">
        <v>84</v>
      </c>
      <c r="AY149" s="18" t="s">
        <v>203</v>
      </c>
      <c r="BE149" s="221">
        <f t="shared" si="4"/>
        <v>0</v>
      </c>
      <c r="BF149" s="221">
        <f t="shared" si="5"/>
        <v>0</v>
      </c>
      <c r="BG149" s="221">
        <f t="shared" si="6"/>
        <v>0</v>
      </c>
      <c r="BH149" s="221">
        <f t="shared" si="7"/>
        <v>0</v>
      </c>
      <c r="BI149" s="221">
        <f t="shared" si="8"/>
        <v>0</v>
      </c>
      <c r="BJ149" s="18" t="s">
        <v>82</v>
      </c>
      <c r="BK149" s="221">
        <f t="shared" si="9"/>
        <v>0</v>
      </c>
      <c r="BL149" s="18" t="s">
        <v>209</v>
      </c>
      <c r="BM149" s="220" t="s">
        <v>1661</v>
      </c>
    </row>
    <row r="150" spans="1:65" s="2" customFormat="1" ht="44.25" customHeight="1">
      <c r="A150" s="35"/>
      <c r="B150" s="36"/>
      <c r="C150" s="209" t="s">
        <v>428</v>
      </c>
      <c r="D150" s="209" t="s">
        <v>205</v>
      </c>
      <c r="E150" s="210" t="s">
        <v>7799</v>
      </c>
      <c r="F150" s="211" t="s">
        <v>7800</v>
      </c>
      <c r="G150" s="212" t="s">
        <v>5671</v>
      </c>
      <c r="H150" s="213">
        <v>5</v>
      </c>
      <c r="I150" s="214"/>
      <c r="J150" s="215">
        <f t="shared" si="0"/>
        <v>0</v>
      </c>
      <c r="K150" s="211" t="s">
        <v>1</v>
      </c>
      <c r="L150" s="40"/>
      <c r="M150" s="216" t="s">
        <v>1</v>
      </c>
      <c r="N150" s="217" t="s">
        <v>40</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209</v>
      </c>
      <c r="AT150" s="220" t="s">
        <v>205</v>
      </c>
      <c r="AU150" s="220" t="s">
        <v>84</v>
      </c>
      <c r="AY150" s="18" t="s">
        <v>203</v>
      </c>
      <c r="BE150" s="221">
        <f t="shared" si="4"/>
        <v>0</v>
      </c>
      <c r="BF150" s="221">
        <f t="shared" si="5"/>
        <v>0</v>
      </c>
      <c r="BG150" s="221">
        <f t="shared" si="6"/>
        <v>0</v>
      </c>
      <c r="BH150" s="221">
        <f t="shared" si="7"/>
        <v>0</v>
      </c>
      <c r="BI150" s="221">
        <f t="shared" si="8"/>
        <v>0</v>
      </c>
      <c r="BJ150" s="18" t="s">
        <v>82</v>
      </c>
      <c r="BK150" s="221">
        <f t="shared" si="9"/>
        <v>0</v>
      </c>
      <c r="BL150" s="18" t="s">
        <v>209</v>
      </c>
      <c r="BM150" s="220" t="s">
        <v>1745</v>
      </c>
    </row>
    <row r="151" spans="1:65" s="2" customFormat="1" ht="55.5" customHeight="1">
      <c r="A151" s="35"/>
      <c r="B151" s="36"/>
      <c r="C151" s="209" t="s">
        <v>434</v>
      </c>
      <c r="D151" s="209" t="s">
        <v>205</v>
      </c>
      <c r="E151" s="210" t="s">
        <v>7801</v>
      </c>
      <c r="F151" s="211" t="s">
        <v>7802</v>
      </c>
      <c r="G151" s="212" t="s">
        <v>5671</v>
      </c>
      <c r="H151" s="213">
        <v>5</v>
      </c>
      <c r="I151" s="214"/>
      <c r="J151" s="215">
        <f t="shared" si="0"/>
        <v>0</v>
      </c>
      <c r="K151" s="211" t="s">
        <v>1</v>
      </c>
      <c r="L151" s="40"/>
      <c r="M151" s="216" t="s">
        <v>1</v>
      </c>
      <c r="N151" s="217" t="s">
        <v>40</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209</v>
      </c>
      <c r="AT151" s="220" t="s">
        <v>205</v>
      </c>
      <c r="AU151" s="220" t="s">
        <v>84</v>
      </c>
      <c r="AY151" s="18" t="s">
        <v>203</v>
      </c>
      <c r="BE151" s="221">
        <f t="shared" si="4"/>
        <v>0</v>
      </c>
      <c r="BF151" s="221">
        <f t="shared" si="5"/>
        <v>0</v>
      </c>
      <c r="BG151" s="221">
        <f t="shared" si="6"/>
        <v>0</v>
      </c>
      <c r="BH151" s="221">
        <f t="shared" si="7"/>
        <v>0</v>
      </c>
      <c r="BI151" s="221">
        <f t="shared" si="8"/>
        <v>0</v>
      </c>
      <c r="BJ151" s="18" t="s">
        <v>82</v>
      </c>
      <c r="BK151" s="221">
        <f t="shared" si="9"/>
        <v>0</v>
      </c>
      <c r="BL151" s="18" t="s">
        <v>209</v>
      </c>
      <c r="BM151" s="220" t="s">
        <v>1778</v>
      </c>
    </row>
    <row r="152" spans="1:65" s="2" customFormat="1" ht="44.25" customHeight="1">
      <c r="A152" s="35"/>
      <c r="B152" s="36"/>
      <c r="C152" s="209" t="s">
        <v>596</v>
      </c>
      <c r="D152" s="209" t="s">
        <v>205</v>
      </c>
      <c r="E152" s="210" t="s">
        <v>7803</v>
      </c>
      <c r="F152" s="211" t="s">
        <v>7804</v>
      </c>
      <c r="G152" s="212" t="s">
        <v>5671</v>
      </c>
      <c r="H152" s="213">
        <v>6</v>
      </c>
      <c r="I152" s="214"/>
      <c r="J152" s="215">
        <f t="shared" si="0"/>
        <v>0</v>
      </c>
      <c r="K152" s="211" t="s">
        <v>1</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209</v>
      </c>
      <c r="AT152" s="220" t="s">
        <v>205</v>
      </c>
      <c r="AU152" s="220" t="s">
        <v>84</v>
      </c>
      <c r="AY152" s="18" t="s">
        <v>203</v>
      </c>
      <c r="BE152" s="221">
        <f t="shared" si="4"/>
        <v>0</v>
      </c>
      <c r="BF152" s="221">
        <f t="shared" si="5"/>
        <v>0</v>
      </c>
      <c r="BG152" s="221">
        <f t="shared" si="6"/>
        <v>0</v>
      </c>
      <c r="BH152" s="221">
        <f t="shared" si="7"/>
        <v>0</v>
      </c>
      <c r="BI152" s="221">
        <f t="shared" si="8"/>
        <v>0</v>
      </c>
      <c r="BJ152" s="18" t="s">
        <v>82</v>
      </c>
      <c r="BK152" s="221">
        <f t="shared" si="9"/>
        <v>0</v>
      </c>
      <c r="BL152" s="18" t="s">
        <v>209</v>
      </c>
      <c r="BM152" s="220" t="s">
        <v>1803</v>
      </c>
    </row>
    <row r="153" spans="1:65" s="2" customFormat="1" ht="55.5" customHeight="1">
      <c r="A153" s="35"/>
      <c r="B153" s="36"/>
      <c r="C153" s="209" t="s">
        <v>7</v>
      </c>
      <c r="D153" s="209" t="s">
        <v>205</v>
      </c>
      <c r="E153" s="210" t="s">
        <v>7805</v>
      </c>
      <c r="F153" s="211" t="s">
        <v>7806</v>
      </c>
      <c r="G153" s="212" t="s">
        <v>5671</v>
      </c>
      <c r="H153" s="213">
        <v>6</v>
      </c>
      <c r="I153" s="214"/>
      <c r="J153" s="215">
        <f t="shared" si="0"/>
        <v>0</v>
      </c>
      <c r="K153" s="211" t="s">
        <v>1</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209</v>
      </c>
      <c r="AT153" s="220" t="s">
        <v>205</v>
      </c>
      <c r="AU153" s="220" t="s">
        <v>84</v>
      </c>
      <c r="AY153" s="18" t="s">
        <v>203</v>
      </c>
      <c r="BE153" s="221">
        <f t="shared" si="4"/>
        <v>0</v>
      </c>
      <c r="BF153" s="221">
        <f t="shared" si="5"/>
        <v>0</v>
      </c>
      <c r="BG153" s="221">
        <f t="shared" si="6"/>
        <v>0</v>
      </c>
      <c r="BH153" s="221">
        <f t="shared" si="7"/>
        <v>0</v>
      </c>
      <c r="BI153" s="221">
        <f t="shared" si="8"/>
        <v>0</v>
      </c>
      <c r="BJ153" s="18" t="s">
        <v>82</v>
      </c>
      <c r="BK153" s="221">
        <f t="shared" si="9"/>
        <v>0</v>
      </c>
      <c r="BL153" s="18" t="s">
        <v>209</v>
      </c>
      <c r="BM153" s="220" t="s">
        <v>1818</v>
      </c>
    </row>
    <row r="154" spans="1:65" s="2" customFormat="1" ht="44.25" customHeight="1">
      <c r="A154" s="35"/>
      <c r="B154" s="36"/>
      <c r="C154" s="209" t="s">
        <v>1291</v>
      </c>
      <c r="D154" s="209" t="s">
        <v>205</v>
      </c>
      <c r="E154" s="210" t="s">
        <v>7807</v>
      </c>
      <c r="F154" s="211" t="s">
        <v>7808</v>
      </c>
      <c r="G154" s="212" t="s">
        <v>5671</v>
      </c>
      <c r="H154" s="213">
        <v>3</v>
      </c>
      <c r="I154" s="214"/>
      <c r="J154" s="215">
        <f t="shared" si="0"/>
        <v>0</v>
      </c>
      <c r="K154" s="211" t="s">
        <v>1</v>
      </c>
      <c r="L154" s="40"/>
      <c r="M154" s="216" t="s">
        <v>1</v>
      </c>
      <c r="N154" s="217" t="s">
        <v>40</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209</v>
      </c>
      <c r="AT154" s="220" t="s">
        <v>205</v>
      </c>
      <c r="AU154" s="220" t="s">
        <v>84</v>
      </c>
      <c r="AY154" s="18" t="s">
        <v>203</v>
      </c>
      <c r="BE154" s="221">
        <f t="shared" si="4"/>
        <v>0</v>
      </c>
      <c r="BF154" s="221">
        <f t="shared" si="5"/>
        <v>0</v>
      </c>
      <c r="BG154" s="221">
        <f t="shared" si="6"/>
        <v>0</v>
      </c>
      <c r="BH154" s="221">
        <f t="shared" si="7"/>
        <v>0</v>
      </c>
      <c r="BI154" s="221">
        <f t="shared" si="8"/>
        <v>0</v>
      </c>
      <c r="BJ154" s="18" t="s">
        <v>82</v>
      </c>
      <c r="BK154" s="221">
        <f t="shared" si="9"/>
        <v>0</v>
      </c>
      <c r="BL154" s="18" t="s">
        <v>209</v>
      </c>
      <c r="BM154" s="220" t="s">
        <v>1830</v>
      </c>
    </row>
    <row r="155" spans="1:65" s="2" customFormat="1" ht="55.5" customHeight="1">
      <c r="A155" s="35"/>
      <c r="B155" s="36"/>
      <c r="C155" s="209" t="s">
        <v>1299</v>
      </c>
      <c r="D155" s="209" t="s">
        <v>205</v>
      </c>
      <c r="E155" s="210" t="s">
        <v>7809</v>
      </c>
      <c r="F155" s="211" t="s">
        <v>7810</v>
      </c>
      <c r="G155" s="212" t="s">
        <v>5671</v>
      </c>
      <c r="H155" s="213">
        <v>3</v>
      </c>
      <c r="I155" s="214"/>
      <c r="J155" s="215">
        <f t="shared" si="0"/>
        <v>0</v>
      </c>
      <c r="K155" s="211" t="s">
        <v>1</v>
      </c>
      <c r="L155" s="40"/>
      <c r="M155" s="216" t="s">
        <v>1</v>
      </c>
      <c r="N155" s="217" t="s">
        <v>40</v>
      </c>
      <c r="O155" s="72"/>
      <c r="P155" s="218">
        <f t="shared" si="1"/>
        <v>0</v>
      </c>
      <c r="Q155" s="218">
        <v>0</v>
      </c>
      <c r="R155" s="218">
        <f t="shared" si="2"/>
        <v>0</v>
      </c>
      <c r="S155" s="218">
        <v>0</v>
      </c>
      <c r="T155" s="219">
        <f t="shared" si="3"/>
        <v>0</v>
      </c>
      <c r="U155" s="35"/>
      <c r="V155" s="35"/>
      <c r="W155" s="35"/>
      <c r="X155" s="35"/>
      <c r="Y155" s="35"/>
      <c r="Z155" s="35"/>
      <c r="AA155" s="35"/>
      <c r="AB155" s="35"/>
      <c r="AC155" s="35"/>
      <c r="AD155" s="35"/>
      <c r="AE155" s="35"/>
      <c r="AR155" s="220" t="s">
        <v>209</v>
      </c>
      <c r="AT155" s="220" t="s">
        <v>205</v>
      </c>
      <c r="AU155" s="220" t="s">
        <v>84</v>
      </c>
      <c r="AY155" s="18" t="s">
        <v>203</v>
      </c>
      <c r="BE155" s="221">
        <f t="shared" si="4"/>
        <v>0</v>
      </c>
      <c r="BF155" s="221">
        <f t="shared" si="5"/>
        <v>0</v>
      </c>
      <c r="BG155" s="221">
        <f t="shared" si="6"/>
        <v>0</v>
      </c>
      <c r="BH155" s="221">
        <f t="shared" si="7"/>
        <v>0</v>
      </c>
      <c r="BI155" s="221">
        <f t="shared" si="8"/>
        <v>0</v>
      </c>
      <c r="BJ155" s="18" t="s">
        <v>82</v>
      </c>
      <c r="BK155" s="221">
        <f t="shared" si="9"/>
        <v>0</v>
      </c>
      <c r="BL155" s="18" t="s">
        <v>209</v>
      </c>
      <c r="BM155" s="220" t="s">
        <v>1845</v>
      </c>
    </row>
    <row r="156" spans="1:65" s="2" customFormat="1" ht="44.25" customHeight="1">
      <c r="A156" s="35"/>
      <c r="B156" s="36"/>
      <c r="C156" s="209" t="s">
        <v>1306</v>
      </c>
      <c r="D156" s="209" t="s">
        <v>205</v>
      </c>
      <c r="E156" s="210" t="s">
        <v>7811</v>
      </c>
      <c r="F156" s="211" t="s">
        <v>7812</v>
      </c>
      <c r="G156" s="212" t="s">
        <v>5671</v>
      </c>
      <c r="H156" s="213">
        <v>4</v>
      </c>
      <c r="I156" s="214"/>
      <c r="J156" s="215">
        <f t="shared" si="0"/>
        <v>0</v>
      </c>
      <c r="K156" s="211" t="s">
        <v>1</v>
      </c>
      <c r="L156" s="40"/>
      <c r="M156" s="216" t="s">
        <v>1</v>
      </c>
      <c r="N156" s="217" t="s">
        <v>40</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209</v>
      </c>
      <c r="AT156" s="220" t="s">
        <v>205</v>
      </c>
      <c r="AU156" s="220" t="s">
        <v>84</v>
      </c>
      <c r="AY156" s="18" t="s">
        <v>203</v>
      </c>
      <c r="BE156" s="221">
        <f t="shared" si="4"/>
        <v>0</v>
      </c>
      <c r="BF156" s="221">
        <f t="shared" si="5"/>
        <v>0</v>
      </c>
      <c r="BG156" s="221">
        <f t="shared" si="6"/>
        <v>0</v>
      </c>
      <c r="BH156" s="221">
        <f t="shared" si="7"/>
        <v>0</v>
      </c>
      <c r="BI156" s="221">
        <f t="shared" si="8"/>
        <v>0</v>
      </c>
      <c r="BJ156" s="18" t="s">
        <v>82</v>
      </c>
      <c r="BK156" s="221">
        <f t="shared" si="9"/>
        <v>0</v>
      </c>
      <c r="BL156" s="18" t="s">
        <v>209</v>
      </c>
      <c r="BM156" s="220" t="s">
        <v>2177</v>
      </c>
    </row>
    <row r="157" spans="1:65" s="2" customFormat="1" ht="55.5" customHeight="1">
      <c r="A157" s="35"/>
      <c r="B157" s="36"/>
      <c r="C157" s="209" t="s">
        <v>1313</v>
      </c>
      <c r="D157" s="209" t="s">
        <v>205</v>
      </c>
      <c r="E157" s="210" t="s">
        <v>7813</v>
      </c>
      <c r="F157" s="211" t="s">
        <v>7814</v>
      </c>
      <c r="G157" s="212" t="s">
        <v>5671</v>
      </c>
      <c r="H157" s="213">
        <v>4</v>
      </c>
      <c r="I157" s="214"/>
      <c r="J157" s="215">
        <f t="shared" si="0"/>
        <v>0</v>
      </c>
      <c r="K157" s="211" t="s">
        <v>1</v>
      </c>
      <c r="L157" s="40"/>
      <c r="M157" s="216" t="s">
        <v>1</v>
      </c>
      <c r="N157" s="217" t="s">
        <v>40</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209</v>
      </c>
      <c r="AT157" s="220" t="s">
        <v>205</v>
      </c>
      <c r="AU157" s="220" t="s">
        <v>84</v>
      </c>
      <c r="AY157" s="18" t="s">
        <v>203</v>
      </c>
      <c r="BE157" s="221">
        <f t="shared" si="4"/>
        <v>0</v>
      </c>
      <c r="BF157" s="221">
        <f t="shared" si="5"/>
        <v>0</v>
      </c>
      <c r="BG157" s="221">
        <f t="shared" si="6"/>
        <v>0</v>
      </c>
      <c r="BH157" s="221">
        <f t="shared" si="7"/>
        <v>0</v>
      </c>
      <c r="BI157" s="221">
        <f t="shared" si="8"/>
        <v>0</v>
      </c>
      <c r="BJ157" s="18" t="s">
        <v>82</v>
      </c>
      <c r="BK157" s="221">
        <f t="shared" si="9"/>
        <v>0</v>
      </c>
      <c r="BL157" s="18" t="s">
        <v>209</v>
      </c>
      <c r="BM157" s="220" t="s">
        <v>2195</v>
      </c>
    </row>
    <row r="158" spans="1:65" s="2" customFormat="1" ht="33" customHeight="1">
      <c r="A158" s="35"/>
      <c r="B158" s="36"/>
      <c r="C158" s="209" t="s">
        <v>1318</v>
      </c>
      <c r="D158" s="209" t="s">
        <v>205</v>
      </c>
      <c r="E158" s="210" t="s">
        <v>7815</v>
      </c>
      <c r="F158" s="211" t="s">
        <v>7816</v>
      </c>
      <c r="G158" s="212" t="s">
        <v>5671</v>
      </c>
      <c r="H158" s="213">
        <v>9</v>
      </c>
      <c r="I158" s="214"/>
      <c r="J158" s="215">
        <f t="shared" si="0"/>
        <v>0</v>
      </c>
      <c r="K158" s="211" t="s">
        <v>1</v>
      </c>
      <c r="L158" s="40"/>
      <c r="M158" s="216" t="s">
        <v>1</v>
      </c>
      <c r="N158" s="217" t="s">
        <v>40</v>
      </c>
      <c r="O158" s="72"/>
      <c r="P158" s="218">
        <f t="shared" si="1"/>
        <v>0</v>
      </c>
      <c r="Q158" s="218">
        <v>0</v>
      </c>
      <c r="R158" s="218">
        <f t="shared" si="2"/>
        <v>0</v>
      </c>
      <c r="S158" s="218">
        <v>0</v>
      </c>
      <c r="T158" s="219">
        <f t="shared" si="3"/>
        <v>0</v>
      </c>
      <c r="U158" s="35"/>
      <c r="V158" s="35"/>
      <c r="W158" s="35"/>
      <c r="X158" s="35"/>
      <c r="Y158" s="35"/>
      <c r="Z158" s="35"/>
      <c r="AA158" s="35"/>
      <c r="AB158" s="35"/>
      <c r="AC158" s="35"/>
      <c r="AD158" s="35"/>
      <c r="AE158" s="35"/>
      <c r="AR158" s="220" t="s">
        <v>209</v>
      </c>
      <c r="AT158" s="220" t="s">
        <v>205</v>
      </c>
      <c r="AU158" s="220" t="s">
        <v>84</v>
      </c>
      <c r="AY158" s="18" t="s">
        <v>203</v>
      </c>
      <c r="BE158" s="221">
        <f t="shared" si="4"/>
        <v>0</v>
      </c>
      <c r="BF158" s="221">
        <f t="shared" si="5"/>
        <v>0</v>
      </c>
      <c r="BG158" s="221">
        <f t="shared" si="6"/>
        <v>0</v>
      </c>
      <c r="BH158" s="221">
        <f t="shared" si="7"/>
        <v>0</v>
      </c>
      <c r="BI158" s="221">
        <f t="shared" si="8"/>
        <v>0</v>
      </c>
      <c r="BJ158" s="18" t="s">
        <v>82</v>
      </c>
      <c r="BK158" s="221">
        <f t="shared" si="9"/>
        <v>0</v>
      </c>
      <c r="BL158" s="18" t="s">
        <v>209</v>
      </c>
      <c r="BM158" s="220" t="s">
        <v>2214</v>
      </c>
    </row>
    <row r="159" spans="1:65" s="2" customFormat="1" ht="44.25" customHeight="1">
      <c r="A159" s="35"/>
      <c r="B159" s="36"/>
      <c r="C159" s="209" t="s">
        <v>1322</v>
      </c>
      <c r="D159" s="209" t="s">
        <v>205</v>
      </c>
      <c r="E159" s="210" t="s">
        <v>7817</v>
      </c>
      <c r="F159" s="211" t="s">
        <v>7818</v>
      </c>
      <c r="G159" s="212" t="s">
        <v>5671</v>
      </c>
      <c r="H159" s="213">
        <v>1</v>
      </c>
      <c r="I159" s="214"/>
      <c r="J159" s="215">
        <f t="shared" si="0"/>
        <v>0</v>
      </c>
      <c r="K159" s="211" t="s">
        <v>1</v>
      </c>
      <c r="L159" s="40"/>
      <c r="M159" s="216" t="s">
        <v>1</v>
      </c>
      <c r="N159" s="217" t="s">
        <v>40</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209</v>
      </c>
      <c r="AT159" s="220" t="s">
        <v>205</v>
      </c>
      <c r="AU159" s="220" t="s">
        <v>84</v>
      </c>
      <c r="AY159" s="18" t="s">
        <v>203</v>
      </c>
      <c r="BE159" s="221">
        <f t="shared" si="4"/>
        <v>0</v>
      </c>
      <c r="BF159" s="221">
        <f t="shared" si="5"/>
        <v>0</v>
      </c>
      <c r="BG159" s="221">
        <f t="shared" si="6"/>
        <v>0</v>
      </c>
      <c r="BH159" s="221">
        <f t="shared" si="7"/>
        <v>0</v>
      </c>
      <c r="BI159" s="221">
        <f t="shared" si="8"/>
        <v>0</v>
      </c>
      <c r="BJ159" s="18" t="s">
        <v>82</v>
      </c>
      <c r="BK159" s="221">
        <f t="shared" si="9"/>
        <v>0</v>
      </c>
      <c r="BL159" s="18" t="s">
        <v>209</v>
      </c>
      <c r="BM159" s="220" t="s">
        <v>2232</v>
      </c>
    </row>
    <row r="160" spans="1:65" s="2" customFormat="1" ht="44.25" customHeight="1">
      <c r="A160" s="35"/>
      <c r="B160" s="36"/>
      <c r="C160" s="209" t="s">
        <v>1331</v>
      </c>
      <c r="D160" s="209" t="s">
        <v>205</v>
      </c>
      <c r="E160" s="210" t="s">
        <v>7819</v>
      </c>
      <c r="F160" s="211" t="s">
        <v>7820</v>
      </c>
      <c r="G160" s="212" t="s">
        <v>5671</v>
      </c>
      <c r="H160" s="213">
        <v>26</v>
      </c>
      <c r="I160" s="214"/>
      <c r="J160" s="215">
        <f t="shared" si="0"/>
        <v>0</v>
      </c>
      <c r="K160" s="211" t="s">
        <v>1</v>
      </c>
      <c r="L160" s="40"/>
      <c r="M160" s="216" t="s">
        <v>1</v>
      </c>
      <c r="N160" s="217" t="s">
        <v>40</v>
      </c>
      <c r="O160" s="72"/>
      <c r="P160" s="218">
        <f t="shared" si="1"/>
        <v>0</v>
      </c>
      <c r="Q160" s="218">
        <v>0</v>
      </c>
      <c r="R160" s="218">
        <f t="shared" si="2"/>
        <v>0</v>
      </c>
      <c r="S160" s="218">
        <v>0</v>
      </c>
      <c r="T160" s="219">
        <f t="shared" si="3"/>
        <v>0</v>
      </c>
      <c r="U160" s="35"/>
      <c r="V160" s="35"/>
      <c r="W160" s="35"/>
      <c r="X160" s="35"/>
      <c r="Y160" s="35"/>
      <c r="Z160" s="35"/>
      <c r="AA160" s="35"/>
      <c r="AB160" s="35"/>
      <c r="AC160" s="35"/>
      <c r="AD160" s="35"/>
      <c r="AE160" s="35"/>
      <c r="AR160" s="220" t="s">
        <v>209</v>
      </c>
      <c r="AT160" s="220" t="s">
        <v>205</v>
      </c>
      <c r="AU160" s="220" t="s">
        <v>84</v>
      </c>
      <c r="AY160" s="18" t="s">
        <v>203</v>
      </c>
      <c r="BE160" s="221">
        <f t="shared" si="4"/>
        <v>0</v>
      </c>
      <c r="BF160" s="221">
        <f t="shared" si="5"/>
        <v>0</v>
      </c>
      <c r="BG160" s="221">
        <f t="shared" si="6"/>
        <v>0</v>
      </c>
      <c r="BH160" s="221">
        <f t="shared" si="7"/>
        <v>0</v>
      </c>
      <c r="BI160" s="221">
        <f t="shared" si="8"/>
        <v>0</v>
      </c>
      <c r="BJ160" s="18" t="s">
        <v>82</v>
      </c>
      <c r="BK160" s="221">
        <f t="shared" si="9"/>
        <v>0</v>
      </c>
      <c r="BL160" s="18" t="s">
        <v>209</v>
      </c>
      <c r="BM160" s="220" t="s">
        <v>2241</v>
      </c>
    </row>
    <row r="161" spans="1:65" s="2" customFormat="1" ht="66.75" customHeight="1">
      <c r="A161" s="35"/>
      <c r="B161" s="36"/>
      <c r="C161" s="209" t="s">
        <v>1337</v>
      </c>
      <c r="D161" s="209" t="s">
        <v>205</v>
      </c>
      <c r="E161" s="210" t="s">
        <v>7821</v>
      </c>
      <c r="F161" s="211" t="s">
        <v>7822</v>
      </c>
      <c r="G161" s="212" t="s">
        <v>5671</v>
      </c>
      <c r="H161" s="213">
        <v>13</v>
      </c>
      <c r="I161" s="214"/>
      <c r="J161" s="215">
        <f t="shared" si="0"/>
        <v>0</v>
      </c>
      <c r="K161" s="211" t="s">
        <v>1</v>
      </c>
      <c r="L161" s="40"/>
      <c r="M161" s="216" t="s">
        <v>1</v>
      </c>
      <c r="N161" s="217" t="s">
        <v>40</v>
      </c>
      <c r="O161" s="72"/>
      <c r="P161" s="218">
        <f t="shared" si="1"/>
        <v>0</v>
      </c>
      <c r="Q161" s="218">
        <v>0</v>
      </c>
      <c r="R161" s="218">
        <f t="shared" si="2"/>
        <v>0</v>
      </c>
      <c r="S161" s="218">
        <v>0</v>
      </c>
      <c r="T161" s="219">
        <f t="shared" si="3"/>
        <v>0</v>
      </c>
      <c r="U161" s="35"/>
      <c r="V161" s="35"/>
      <c r="W161" s="35"/>
      <c r="X161" s="35"/>
      <c r="Y161" s="35"/>
      <c r="Z161" s="35"/>
      <c r="AA161" s="35"/>
      <c r="AB161" s="35"/>
      <c r="AC161" s="35"/>
      <c r="AD161" s="35"/>
      <c r="AE161" s="35"/>
      <c r="AR161" s="220" t="s">
        <v>209</v>
      </c>
      <c r="AT161" s="220" t="s">
        <v>205</v>
      </c>
      <c r="AU161" s="220" t="s">
        <v>84</v>
      </c>
      <c r="AY161" s="18" t="s">
        <v>203</v>
      </c>
      <c r="BE161" s="221">
        <f t="shared" si="4"/>
        <v>0</v>
      </c>
      <c r="BF161" s="221">
        <f t="shared" si="5"/>
        <v>0</v>
      </c>
      <c r="BG161" s="221">
        <f t="shared" si="6"/>
        <v>0</v>
      </c>
      <c r="BH161" s="221">
        <f t="shared" si="7"/>
        <v>0</v>
      </c>
      <c r="BI161" s="221">
        <f t="shared" si="8"/>
        <v>0</v>
      </c>
      <c r="BJ161" s="18" t="s">
        <v>82</v>
      </c>
      <c r="BK161" s="221">
        <f t="shared" si="9"/>
        <v>0</v>
      </c>
      <c r="BL161" s="18" t="s">
        <v>209</v>
      </c>
      <c r="BM161" s="220" t="s">
        <v>2251</v>
      </c>
    </row>
    <row r="162" spans="1:65" s="13" customFormat="1" ht="11.25">
      <c r="B162" s="222"/>
      <c r="C162" s="223"/>
      <c r="D162" s="224" t="s">
        <v>211</v>
      </c>
      <c r="E162" s="225" t="s">
        <v>1</v>
      </c>
      <c r="F162" s="226" t="s">
        <v>7823</v>
      </c>
      <c r="G162" s="223"/>
      <c r="H162" s="225" t="s">
        <v>1</v>
      </c>
      <c r="I162" s="227"/>
      <c r="J162" s="223"/>
      <c r="K162" s="223"/>
      <c r="L162" s="228"/>
      <c r="M162" s="229"/>
      <c r="N162" s="230"/>
      <c r="O162" s="230"/>
      <c r="P162" s="230"/>
      <c r="Q162" s="230"/>
      <c r="R162" s="230"/>
      <c r="S162" s="230"/>
      <c r="T162" s="231"/>
      <c r="AT162" s="232" t="s">
        <v>211</v>
      </c>
      <c r="AU162" s="232" t="s">
        <v>84</v>
      </c>
      <c r="AV162" s="13" t="s">
        <v>82</v>
      </c>
      <c r="AW162" s="13" t="s">
        <v>31</v>
      </c>
      <c r="AX162" s="13" t="s">
        <v>75</v>
      </c>
      <c r="AY162" s="232" t="s">
        <v>203</v>
      </c>
    </row>
    <row r="163" spans="1:65" s="13" customFormat="1" ht="11.25">
      <c r="B163" s="222"/>
      <c r="C163" s="223"/>
      <c r="D163" s="224" t="s">
        <v>211</v>
      </c>
      <c r="E163" s="225" t="s">
        <v>1</v>
      </c>
      <c r="F163" s="226" t="s">
        <v>7824</v>
      </c>
      <c r="G163" s="223"/>
      <c r="H163" s="225" t="s">
        <v>1</v>
      </c>
      <c r="I163" s="227"/>
      <c r="J163" s="223"/>
      <c r="K163" s="223"/>
      <c r="L163" s="228"/>
      <c r="M163" s="229"/>
      <c r="N163" s="230"/>
      <c r="O163" s="230"/>
      <c r="P163" s="230"/>
      <c r="Q163" s="230"/>
      <c r="R163" s="230"/>
      <c r="S163" s="230"/>
      <c r="T163" s="231"/>
      <c r="AT163" s="232" t="s">
        <v>211</v>
      </c>
      <c r="AU163" s="232" t="s">
        <v>84</v>
      </c>
      <c r="AV163" s="13" t="s">
        <v>82</v>
      </c>
      <c r="AW163" s="13" t="s">
        <v>31</v>
      </c>
      <c r="AX163" s="13" t="s">
        <v>75</v>
      </c>
      <c r="AY163" s="232" t="s">
        <v>203</v>
      </c>
    </row>
    <row r="164" spans="1:65" s="14" customFormat="1" ht="11.25">
      <c r="B164" s="233"/>
      <c r="C164" s="234"/>
      <c r="D164" s="224" t="s">
        <v>211</v>
      </c>
      <c r="E164" s="235" t="s">
        <v>1</v>
      </c>
      <c r="F164" s="236" t="s">
        <v>395</v>
      </c>
      <c r="G164" s="234"/>
      <c r="H164" s="237">
        <v>13</v>
      </c>
      <c r="I164" s="238"/>
      <c r="J164" s="234"/>
      <c r="K164" s="234"/>
      <c r="L164" s="239"/>
      <c r="M164" s="240"/>
      <c r="N164" s="241"/>
      <c r="O164" s="241"/>
      <c r="P164" s="241"/>
      <c r="Q164" s="241"/>
      <c r="R164" s="241"/>
      <c r="S164" s="241"/>
      <c r="T164" s="242"/>
      <c r="AT164" s="243" t="s">
        <v>211</v>
      </c>
      <c r="AU164" s="243" t="s">
        <v>84</v>
      </c>
      <c r="AV164" s="14" t="s">
        <v>84</v>
      </c>
      <c r="AW164" s="14" t="s">
        <v>31</v>
      </c>
      <c r="AX164" s="14" t="s">
        <v>75</v>
      </c>
      <c r="AY164" s="243" t="s">
        <v>203</v>
      </c>
    </row>
    <row r="165" spans="1:65" s="2" customFormat="1" ht="55.5" customHeight="1">
      <c r="A165" s="35"/>
      <c r="B165" s="36"/>
      <c r="C165" s="209" t="s">
        <v>1341</v>
      </c>
      <c r="D165" s="209" t="s">
        <v>205</v>
      </c>
      <c r="E165" s="210" t="s">
        <v>7825</v>
      </c>
      <c r="F165" s="211" t="s">
        <v>7826</v>
      </c>
      <c r="G165" s="212" t="s">
        <v>5671</v>
      </c>
      <c r="H165" s="213">
        <v>9</v>
      </c>
      <c r="I165" s="214"/>
      <c r="J165" s="215">
        <f t="shared" ref="J165:J177" si="10">ROUND(I165*H165,2)</f>
        <v>0</v>
      </c>
      <c r="K165" s="211" t="s">
        <v>1</v>
      </c>
      <c r="L165" s="40"/>
      <c r="M165" s="216" t="s">
        <v>1</v>
      </c>
      <c r="N165" s="217" t="s">
        <v>40</v>
      </c>
      <c r="O165" s="72"/>
      <c r="P165" s="218">
        <f t="shared" ref="P165:P177" si="11">O165*H165</f>
        <v>0</v>
      </c>
      <c r="Q165" s="218">
        <v>0</v>
      </c>
      <c r="R165" s="218">
        <f t="shared" ref="R165:R177" si="12">Q165*H165</f>
        <v>0</v>
      </c>
      <c r="S165" s="218">
        <v>0</v>
      </c>
      <c r="T165" s="219">
        <f t="shared" ref="T165:T177" si="13">S165*H165</f>
        <v>0</v>
      </c>
      <c r="U165" s="35"/>
      <c r="V165" s="35"/>
      <c r="W165" s="35"/>
      <c r="X165" s="35"/>
      <c r="Y165" s="35"/>
      <c r="Z165" s="35"/>
      <c r="AA165" s="35"/>
      <c r="AB165" s="35"/>
      <c r="AC165" s="35"/>
      <c r="AD165" s="35"/>
      <c r="AE165" s="35"/>
      <c r="AR165" s="220" t="s">
        <v>209</v>
      </c>
      <c r="AT165" s="220" t="s">
        <v>205</v>
      </c>
      <c r="AU165" s="220" t="s">
        <v>84</v>
      </c>
      <c r="AY165" s="18" t="s">
        <v>203</v>
      </c>
      <c r="BE165" s="221">
        <f t="shared" ref="BE165:BE177" si="14">IF(N165="základní",J165,0)</f>
        <v>0</v>
      </c>
      <c r="BF165" s="221">
        <f t="shared" ref="BF165:BF177" si="15">IF(N165="snížená",J165,0)</f>
        <v>0</v>
      </c>
      <c r="BG165" s="221">
        <f t="shared" ref="BG165:BG177" si="16">IF(N165="zákl. přenesená",J165,0)</f>
        <v>0</v>
      </c>
      <c r="BH165" s="221">
        <f t="shared" ref="BH165:BH177" si="17">IF(N165="sníž. přenesená",J165,0)</f>
        <v>0</v>
      </c>
      <c r="BI165" s="221">
        <f t="shared" ref="BI165:BI177" si="18">IF(N165="nulová",J165,0)</f>
        <v>0</v>
      </c>
      <c r="BJ165" s="18" t="s">
        <v>82</v>
      </c>
      <c r="BK165" s="221">
        <f t="shared" ref="BK165:BK177" si="19">ROUND(I165*H165,2)</f>
        <v>0</v>
      </c>
      <c r="BL165" s="18" t="s">
        <v>209</v>
      </c>
      <c r="BM165" s="220" t="s">
        <v>2260</v>
      </c>
    </row>
    <row r="166" spans="1:65" s="2" customFormat="1" ht="44.25" customHeight="1">
      <c r="A166" s="35"/>
      <c r="B166" s="36"/>
      <c r="C166" s="209" t="s">
        <v>1655</v>
      </c>
      <c r="D166" s="209" t="s">
        <v>205</v>
      </c>
      <c r="E166" s="210" t="s">
        <v>7827</v>
      </c>
      <c r="F166" s="211" t="s">
        <v>7828</v>
      </c>
      <c r="G166" s="212" t="s">
        <v>5671</v>
      </c>
      <c r="H166" s="213">
        <v>7</v>
      </c>
      <c r="I166" s="214"/>
      <c r="J166" s="215">
        <f t="shared" si="10"/>
        <v>0</v>
      </c>
      <c r="K166" s="211" t="s">
        <v>1</v>
      </c>
      <c r="L166" s="40"/>
      <c r="M166" s="216" t="s">
        <v>1</v>
      </c>
      <c r="N166" s="217" t="s">
        <v>40</v>
      </c>
      <c r="O166" s="72"/>
      <c r="P166" s="218">
        <f t="shared" si="11"/>
        <v>0</v>
      </c>
      <c r="Q166" s="218">
        <v>0</v>
      </c>
      <c r="R166" s="218">
        <f t="shared" si="12"/>
        <v>0</v>
      </c>
      <c r="S166" s="218">
        <v>0</v>
      </c>
      <c r="T166" s="219">
        <f t="shared" si="13"/>
        <v>0</v>
      </c>
      <c r="U166" s="35"/>
      <c r="V166" s="35"/>
      <c r="W166" s="35"/>
      <c r="X166" s="35"/>
      <c r="Y166" s="35"/>
      <c r="Z166" s="35"/>
      <c r="AA166" s="35"/>
      <c r="AB166" s="35"/>
      <c r="AC166" s="35"/>
      <c r="AD166" s="35"/>
      <c r="AE166" s="35"/>
      <c r="AR166" s="220" t="s">
        <v>209</v>
      </c>
      <c r="AT166" s="220" t="s">
        <v>205</v>
      </c>
      <c r="AU166" s="220" t="s">
        <v>84</v>
      </c>
      <c r="AY166" s="18" t="s">
        <v>203</v>
      </c>
      <c r="BE166" s="221">
        <f t="shared" si="14"/>
        <v>0</v>
      </c>
      <c r="BF166" s="221">
        <f t="shared" si="15"/>
        <v>0</v>
      </c>
      <c r="BG166" s="221">
        <f t="shared" si="16"/>
        <v>0</v>
      </c>
      <c r="BH166" s="221">
        <f t="shared" si="17"/>
        <v>0</v>
      </c>
      <c r="BI166" s="221">
        <f t="shared" si="18"/>
        <v>0</v>
      </c>
      <c r="BJ166" s="18" t="s">
        <v>82</v>
      </c>
      <c r="BK166" s="221">
        <f t="shared" si="19"/>
        <v>0</v>
      </c>
      <c r="BL166" s="18" t="s">
        <v>209</v>
      </c>
      <c r="BM166" s="220" t="s">
        <v>2270</v>
      </c>
    </row>
    <row r="167" spans="1:65" s="2" customFormat="1" ht="33" customHeight="1">
      <c r="A167" s="35"/>
      <c r="B167" s="36"/>
      <c r="C167" s="209" t="s">
        <v>1661</v>
      </c>
      <c r="D167" s="209" t="s">
        <v>205</v>
      </c>
      <c r="E167" s="210" t="s">
        <v>7829</v>
      </c>
      <c r="F167" s="211" t="s">
        <v>7830</v>
      </c>
      <c r="G167" s="212" t="s">
        <v>5671</v>
      </c>
      <c r="H167" s="213">
        <v>4</v>
      </c>
      <c r="I167" s="214"/>
      <c r="J167" s="215">
        <f t="shared" si="10"/>
        <v>0</v>
      </c>
      <c r="K167" s="211" t="s">
        <v>1</v>
      </c>
      <c r="L167" s="40"/>
      <c r="M167" s="216" t="s">
        <v>1</v>
      </c>
      <c r="N167" s="217" t="s">
        <v>40</v>
      </c>
      <c r="O167" s="72"/>
      <c r="P167" s="218">
        <f t="shared" si="11"/>
        <v>0</v>
      </c>
      <c r="Q167" s="218">
        <v>0</v>
      </c>
      <c r="R167" s="218">
        <f t="shared" si="12"/>
        <v>0</v>
      </c>
      <c r="S167" s="218">
        <v>0</v>
      </c>
      <c r="T167" s="219">
        <f t="shared" si="13"/>
        <v>0</v>
      </c>
      <c r="U167" s="35"/>
      <c r="V167" s="35"/>
      <c r="W167" s="35"/>
      <c r="X167" s="35"/>
      <c r="Y167" s="35"/>
      <c r="Z167" s="35"/>
      <c r="AA167" s="35"/>
      <c r="AB167" s="35"/>
      <c r="AC167" s="35"/>
      <c r="AD167" s="35"/>
      <c r="AE167" s="35"/>
      <c r="AR167" s="220" t="s">
        <v>209</v>
      </c>
      <c r="AT167" s="220" t="s">
        <v>205</v>
      </c>
      <c r="AU167" s="220" t="s">
        <v>84</v>
      </c>
      <c r="AY167" s="18" t="s">
        <v>203</v>
      </c>
      <c r="BE167" s="221">
        <f t="shared" si="14"/>
        <v>0</v>
      </c>
      <c r="BF167" s="221">
        <f t="shared" si="15"/>
        <v>0</v>
      </c>
      <c r="BG167" s="221">
        <f t="shared" si="16"/>
        <v>0</v>
      </c>
      <c r="BH167" s="221">
        <f t="shared" si="17"/>
        <v>0</v>
      </c>
      <c r="BI167" s="221">
        <f t="shared" si="18"/>
        <v>0</v>
      </c>
      <c r="BJ167" s="18" t="s">
        <v>82</v>
      </c>
      <c r="BK167" s="221">
        <f t="shared" si="19"/>
        <v>0</v>
      </c>
      <c r="BL167" s="18" t="s">
        <v>209</v>
      </c>
      <c r="BM167" s="220" t="s">
        <v>2277</v>
      </c>
    </row>
    <row r="168" spans="1:65" s="2" customFormat="1" ht="55.5" customHeight="1">
      <c r="A168" s="35"/>
      <c r="B168" s="36"/>
      <c r="C168" s="209" t="s">
        <v>1669</v>
      </c>
      <c r="D168" s="209" t="s">
        <v>205</v>
      </c>
      <c r="E168" s="210" t="s">
        <v>7831</v>
      </c>
      <c r="F168" s="211" t="s">
        <v>7832</v>
      </c>
      <c r="G168" s="212" t="s">
        <v>5671</v>
      </c>
      <c r="H168" s="213">
        <v>1</v>
      </c>
      <c r="I168" s="214"/>
      <c r="J168" s="215">
        <f t="shared" si="10"/>
        <v>0</v>
      </c>
      <c r="K168" s="211" t="s">
        <v>1</v>
      </c>
      <c r="L168" s="40"/>
      <c r="M168" s="216" t="s">
        <v>1</v>
      </c>
      <c r="N168" s="217" t="s">
        <v>40</v>
      </c>
      <c r="O168" s="72"/>
      <c r="P168" s="218">
        <f t="shared" si="11"/>
        <v>0</v>
      </c>
      <c r="Q168" s="218">
        <v>0</v>
      </c>
      <c r="R168" s="218">
        <f t="shared" si="12"/>
        <v>0</v>
      </c>
      <c r="S168" s="218">
        <v>0</v>
      </c>
      <c r="T168" s="219">
        <f t="shared" si="13"/>
        <v>0</v>
      </c>
      <c r="U168" s="35"/>
      <c r="V168" s="35"/>
      <c r="W168" s="35"/>
      <c r="X168" s="35"/>
      <c r="Y168" s="35"/>
      <c r="Z168" s="35"/>
      <c r="AA168" s="35"/>
      <c r="AB168" s="35"/>
      <c r="AC168" s="35"/>
      <c r="AD168" s="35"/>
      <c r="AE168" s="35"/>
      <c r="AR168" s="220" t="s">
        <v>209</v>
      </c>
      <c r="AT168" s="220" t="s">
        <v>205</v>
      </c>
      <c r="AU168" s="220" t="s">
        <v>84</v>
      </c>
      <c r="AY168" s="18" t="s">
        <v>203</v>
      </c>
      <c r="BE168" s="221">
        <f t="shared" si="14"/>
        <v>0</v>
      </c>
      <c r="BF168" s="221">
        <f t="shared" si="15"/>
        <v>0</v>
      </c>
      <c r="BG168" s="221">
        <f t="shared" si="16"/>
        <v>0</v>
      </c>
      <c r="BH168" s="221">
        <f t="shared" si="17"/>
        <v>0</v>
      </c>
      <c r="BI168" s="221">
        <f t="shared" si="18"/>
        <v>0</v>
      </c>
      <c r="BJ168" s="18" t="s">
        <v>82</v>
      </c>
      <c r="BK168" s="221">
        <f t="shared" si="19"/>
        <v>0</v>
      </c>
      <c r="BL168" s="18" t="s">
        <v>209</v>
      </c>
      <c r="BM168" s="220" t="s">
        <v>2285</v>
      </c>
    </row>
    <row r="169" spans="1:65" s="2" customFormat="1" ht="55.5" customHeight="1">
      <c r="A169" s="35"/>
      <c r="B169" s="36"/>
      <c r="C169" s="209" t="s">
        <v>1745</v>
      </c>
      <c r="D169" s="209" t="s">
        <v>205</v>
      </c>
      <c r="E169" s="210" t="s">
        <v>7833</v>
      </c>
      <c r="F169" s="211" t="s">
        <v>7834</v>
      </c>
      <c r="G169" s="212" t="s">
        <v>5671</v>
      </c>
      <c r="H169" s="213">
        <v>2</v>
      </c>
      <c r="I169" s="214"/>
      <c r="J169" s="215">
        <f t="shared" si="10"/>
        <v>0</v>
      </c>
      <c r="K169" s="211" t="s">
        <v>1</v>
      </c>
      <c r="L169" s="40"/>
      <c r="M169" s="216" t="s">
        <v>1</v>
      </c>
      <c r="N169" s="217" t="s">
        <v>40</v>
      </c>
      <c r="O169" s="72"/>
      <c r="P169" s="218">
        <f t="shared" si="11"/>
        <v>0</v>
      </c>
      <c r="Q169" s="218">
        <v>0</v>
      </c>
      <c r="R169" s="218">
        <f t="shared" si="12"/>
        <v>0</v>
      </c>
      <c r="S169" s="218">
        <v>0</v>
      </c>
      <c r="T169" s="219">
        <f t="shared" si="13"/>
        <v>0</v>
      </c>
      <c r="U169" s="35"/>
      <c r="V169" s="35"/>
      <c r="W169" s="35"/>
      <c r="X169" s="35"/>
      <c r="Y169" s="35"/>
      <c r="Z169" s="35"/>
      <c r="AA169" s="35"/>
      <c r="AB169" s="35"/>
      <c r="AC169" s="35"/>
      <c r="AD169" s="35"/>
      <c r="AE169" s="35"/>
      <c r="AR169" s="220" t="s">
        <v>209</v>
      </c>
      <c r="AT169" s="220" t="s">
        <v>205</v>
      </c>
      <c r="AU169" s="220" t="s">
        <v>84</v>
      </c>
      <c r="AY169" s="18" t="s">
        <v>203</v>
      </c>
      <c r="BE169" s="221">
        <f t="shared" si="14"/>
        <v>0</v>
      </c>
      <c r="BF169" s="221">
        <f t="shared" si="15"/>
        <v>0</v>
      </c>
      <c r="BG169" s="221">
        <f t="shared" si="16"/>
        <v>0</v>
      </c>
      <c r="BH169" s="221">
        <f t="shared" si="17"/>
        <v>0</v>
      </c>
      <c r="BI169" s="221">
        <f t="shared" si="18"/>
        <v>0</v>
      </c>
      <c r="BJ169" s="18" t="s">
        <v>82</v>
      </c>
      <c r="BK169" s="221">
        <f t="shared" si="19"/>
        <v>0</v>
      </c>
      <c r="BL169" s="18" t="s">
        <v>209</v>
      </c>
      <c r="BM169" s="220" t="s">
        <v>2295</v>
      </c>
    </row>
    <row r="170" spans="1:65" s="2" customFormat="1" ht="55.5" customHeight="1">
      <c r="A170" s="35"/>
      <c r="B170" s="36"/>
      <c r="C170" s="209" t="s">
        <v>1771</v>
      </c>
      <c r="D170" s="209" t="s">
        <v>205</v>
      </c>
      <c r="E170" s="210" t="s">
        <v>7835</v>
      </c>
      <c r="F170" s="211" t="s">
        <v>7836</v>
      </c>
      <c r="G170" s="212" t="s">
        <v>5671</v>
      </c>
      <c r="H170" s="213">
        <v>1</v>
      </c>
      <c r="I170" s="214"/>
      <c r="J170" s="215">
        <f t="shared" si="10"/>
        <v>0</v>
      </c>
      <c r="K170" s="211" t="s">
        <v>1</v>
      </c>
      <c r="L170" s="40"/>
      <c r="M170" s="216" t="s">
        <v>1</v>
      </c>
      <c r="N170" s="217" t="s">
        <v>40</v>
      </c>
      <c r="O170" s="72"/>
      <c r="P170" s="218">
        <f t="shared" si="11"/>
        <v>0</v>
      </c>
      <c r="Q170" s="218">
        <v>0</v>
      </c>
      <c r="R170" s="218">
        <f t="shared" si="12"/>
        <v>0</v>
      </c>
      <c r="S170" s="218">
        <v>0</v>
      </c>
      <c r="T170" s="219">
        <f t="shared" si="13"/>
        <v>0</v>
      </c>
      <c r="U170" s="35"/>
      <c r="V170" s="35"/>
      <c r="W170" s="35"/>
      <c r="X170" s="35"/>
      <c r="Y170" s="35"/>
      <c r="Z170" s="35"/>
      <c r="AA170" s="35"/>
      <c r="AB170" s="35"/>
      <c r="AC170" s="35"/>
      <c r="AD170" s="35"/>
      <c r="AE170" s="35"/>
      <c r="AR170" s="220" t="s">
        <v>209</v>
      </c>
      <c r="AT170" s="220" t="s">
        <v>205</v>
      </c>
      <c r="AU170" s="220" t="s">
        <v>84</v>
      </c>
      <c r="AY170" s="18" t="s">
        <v>203</v>
      </c>
      <c r="BE170" s="221">
        <f t="shared" si="14"/>
        <v>0</v>
      </c>
      <c r="BF170" s="221">
        <f t="shared" si="15"/>
        <v>0</v>
      </c>
      <c r="BG170" s="221">
        <f t="shared" si="16"/>
        <v>0</v>
      </c>
      <c r="BH170" s="221">
        <f t="shared" si="17"/>
        <v>0</v>
      </c>
      <c r="BI170" s="221">
        <f t="shared" si="18"/>
        <v>0</v>
      </c>
      <c r="BJ170" s="18" t="s">
        <v>82</v>
      </c>
      <c r="BK170" s="221">
        <f t="shared" si="19"/>
        <v>0</v>
      </c>
      <c r="BL170" s="18" t="s">
        <v>209</v>
      </c>
      <c r="BM170" s="220" t="s">
        <v>2305</v>
      </c>
    </row>
    <row r="171" spans="1:65" s="2" customFormat="1" ht="55.5" customHeight="1">
      <c r="A171" s="35"/>
      <c r="B171" s="36"/>
      <c r="C171" s="209" t="s">
        <v>1778</v>
      </c>
      <c r="D171" s="209" t="s">
        <v>205</v>
      </c>
      <c r="E171" s="210" t="s">
        <v>7837</v>
      </c>
      <c r="F171" s="211" t="s">
        <v>7838</v>
      </c>
      <c r="G171" s="212" t="s">
        <v>5671</v>
      </c>
      <c r="H171" s="213">
        <v>4</v>
      </c>
      <c r="I171" s="214"/>
      <c r="J171" s="215">
        <f t="shared" si="10"/>
        <v>0</v>
      </c>
      <c r="K171" s="211" t="s">
        <v>1</v>
      </c>
      <c r="L171" s="40"/>
      <c r="M171" s="216" t="s">
        <v>1</v>
      </c>
      <c r="N171" s="217" t="s">
        <v>40</v>
      </c>
      <c r="O171" s="72"/>
      <c r="P171" s="218">
        <f t="shared" si="11"/>
        <v>0</v>
      </c>
      <c r="Q171" s="218">
        <v>0</v>
      </c>
      <c r="R171" s="218">
        <f t="shared" si="12"/>
        <v>0</v>
      </c>
      <c r="S171" s="218">
        <v>0</v>
      </c>
      <c r="T171" s="219">
        <f t="shared" si="13"/>
        <v>0</v>
      </c>
      <c r="U171" s="35"/>
      <c r="V171" s="35"/>
      <c r="W171" s="35"/>
      <c r="X171" s="35"/>
      <c r="Y171" s="35"/>
      <c r="Z171" s="35"/>
      <c r="AA171" s="35"/>
      <c r="AB171" s="35"/>
      <c r="AC171" s="35"/>
      <c r="AD171" s="35"/>
      <c r="AE171" s="35"/>
      <c r="AR171" s="220" t="s">
        <v>209</v>
      </c>
      <c r="AT171" s="220" t="s">
        <v>205</v>
      </c>
      <c r="AU171" s="220" t="s">
        <v>84</v>
      </c>
      <c r="AY171" s="18" t="s">
        <v>203</v>
      </c>
      <c r="BE171" s="221">
        <f t="shared" si="14"/>
        <v>0</v>
      </c>
      <c r="BF171" s="221">
        <f t="shared" si="15"/>
        <v>0</v>
      </c>
      <c r="BG171" s="221">
        <f t="shared" si="16"/>
        <v>0</v>
      </c>
      <c r="BH171" s="221">
        <f t="shared" si="17"/>
        <v>0</v>
      </c>
      <c r="BI171" s="221">
        <f t="shared" si="18"/>
        <v>0</v>
      </c>
      <c r="BJ171" s="18" t="s">
        <v>82</v>
      </c>
      <c r="BK171" s="221">
        <f t="shared" si="19"/>
        <v>0</v>
      </c>
      <c r="BL171" s="18" t="s">
        <v>209</v>
      </c>
      <c r="BM171" s="220" t="s">
        <v>2315</v>
      </c>
    </row>
    <row r="172" spans="1:65" s="2" customFormat="1" ht="55.5" customHeight="1">
      <c r="A172" s="35"/>
      <c r="B172" s="36"/>
      <c r="C172" s="209" t="s">
        <v>1798</v>
      </c>
      <c r="D172" s="209" t="s">
        <v>205</v>
      </c>
      <c r="E172" s="210" t="s">
        <v>7839</v>
      </c>
      <c r="F172" s="211" t="s">
        <v>7840</v>
      </c>
      <c r="G172" s="212" t="s">
        <v>5671</v>
      </c>
      <c r="H172" s="213">
        <v>1</v>
      </c>
      <c r="I172" s="214"/>
      <c r="J172" s="215">
        <f t="shared" si="10"/>
        <v>0</v>
      </c>
      <c r="K172" s="211" t="s">
        <v>1</v>
      </c>
      <c r="L172" s="40"/>
      <c r="M172" s="216" t="s">
        <v>1</v>
      </c>
      <c r="N172" s="217" t="s">
        <v>40</v>
      </c>
      <c r="O172" s="72"/>
      <c r="P172" s="218">
        <f t="shared" si="11"/>
        <v>0</v>
      </c>
      <c r="Q172" s="218">
        <v>0</v>
      </c>
      <c r="R172" s="218">
        <f t="shared" si="12"/>
        <v>0</v>
      </c>
      <c r="S172" s="218">
        <v>0</v>
      </c>
      <c r="T172" s="219">
        <f t="shared" si="13"/>
        <v>0</v>
      </c>
      <c r="U172" s="35"/>
      <c r="V172" s="35"/>
      <c r="W172" s="35"/>
      <c r="X172" s="35"/>
      <c r="Y172" s="35"/>
      <c r="Z172" s="35"/>
      <c r="AA172" s="35"/>
      <c r="AB172" s="35"/>
      <c r="AC172" s="35"/>
      <c r="AD172" s="35"/>
      <c r="AE172" s="35"/>
      <c r="AR172" s="220" t="s">
        <v>209</v>
      </c>
      <c r="AT172" s="220" t="s">
        <v>205</v>
      </c>
      <c r="AU172" s="220" t="s">
        <v>84</v>
      </c>
      <c r="AY172" s="18" t="s">
        <v>203</v>
      </c>
      <c r="BE172" s="221">
        <f t="shared" si="14"/>
        <v>0</v>
      </c>
      <c r="BF172" s="221">
        <f t="shared" si="15"/>
        <v>0</v>
      </c>
      <c r="BG172" s="221">
        <f t="shared" si="16"/>
        <v>0</v>
      </c>
      <c r="BH172" s="221">
        <f t="shared" si="17"/>
        <v>0</v>
      </c>
      <c r="BI172" s="221">
        <f t="shared" si="18"/>
        <v>0</v>
      </c>
      <c r="BJ172" s="18" t="s">
        <v>82</v>
      </c>
      <c r="BK172" s="221">
        <f t="shared" si="19"/>
        <v>0</v>
      </c>
      <c r="BL172" s="18" t="s">
        <v>209</v>
      </c>
      <c r="BM172" s="220" t="s">
        <v>2325</v>
      </c>
    </row>
    <row r="173" spans="1:65" s="2" customFormat="1" ht="55.5" customHeight="1">
      <c r="A173" s="35"/>
      <c r="B173" s="36"/>
      <c r="C173" s="209" t="s">
        <v>1803</v>
      </c>
      <c r="D173" s="209" t="s">
        <v>205</v>
      </c>
      <c r="E173" s="210" t="s">
        <v>7841</v>
      </c>
      <c r="F173" s="211" t="s">
        <v>7842</v>
      </c>
      <c r="G173" s="212" t="s">
        <v>5671</v>
      </c>
      <c r="H173" s="213">
        <v>2</v>
      </c>
      <c r="I173" s="214"/>
      <c r="J173" s="215">
        <f t="shared" si="10"/>
        <v>0</v>
      </c>
      <c r="K173" s="211" t="s">
        <v>1</v>
      </c>
      <c r="L173" s="40"/>
      <c r="M173" s="216" t="s">
        <v>1</v>
      </c>
      <c r="N173" s="217" t="s">
        <v>40</v>
      </c>
      <c r="O173" s="72"/>
      <c r="P173" s="218">
        <f t="shared" si="11"/>
        <v>0</v>
      </c>
      <c r="Q173" s="218">
        <v>0</v>
      </c>
      <c r="R173" s="218">
        <f t="shared" si="12"/>
        <v>0</v>
      </c>
      <c r="S173" s="218">
        <v>0</v>
      </c>
      <c r="T173" s="219">
        <f t="shared" si="13"/>
        <v>0</v>
      </c>
      <c r="U173" s="35"/>
      <c r="V173" s="35"/>
      <c r="W173" s="35"/>
      <c r="X173" s="35"/>
      <c r="Y173" s="35"/>
      <c r="Z173" s="35"/>
      <c r="AA173" s="35"/>
      <c r="AB173" s="35"/>
      <c r="AC173" s="35"/>
      <c r="AD173" s="35"/>
      <c r="AE173" s="35"/>
      <c r="AR173" s="220" t="s">
        <v>209</v>
      </c>
      <c r="AT173" s="220" t="s">
        <v>205</v>
      </c>
      <c r="AU173" s="220" t="s">
        <v>84</v>
      </c>
      <c r="AY173" s="18" t="s">
        <v>203</v>
      </c>
      <c r="BE173" s="221">
        <f t="shared" si="14"/>
        <v>0</v>
      </c>
      <c r="BF173" s="221">
        <f t="shared" si="15"/>
        <v>0</v>
      </c>
      <c r="BG173" s="221">
        <f t="shared" si="16"/>
        <v>0</v>
      </c>
      <c r="BH173" s="221">
        <f t="shared" si="17"/>
        <v>0</v>
      </c>
      <c r="BI173" s="221">
        <f t="shared" si="18"/>
        <v>0</v>
      </c>
      <c r="BJ173" s="18" t="s">
        <v>82</v>
      </c>
      <c r="BK173" s="221">
        <f t="shared" si="19"/>
        <v>0</v>
      </c>
      <c r="BL173" s="18" t="s">
        <v>209</v>
      </c>
      <c r="BM173" s="220" t="s">
        <v>2245</v>
      </c>
    </row>
    <row r="174" spans="1:65" s="2" customFormat="1" ht="55.5" customHeight="1">
      <c r="A174" s="35"/>
      <c r="B174" s="36"/>
      <c r="C174" s="209" t="s">
        <v>1808</v>
      </c>
      <c r="D174" s="209" t="s">
        <v>205</v>
      </c>
      <c r="E174" s="210" t="s">
        <v>7843</v>
      </c>
      <c r="F174" s="211" t="s">
        <v>7844</v>
      </c>
      <c r="G174" s="212" t="s">
        <v>5671</v>
      </c>
      <c r="H174" s="213">
        <v>1</v>
      </c>
      <c r="I174" s="214"/>
      <c r="J174" s="215">
        <f t="shared" si="10"/>
        <v>0</v>
      </c>
      <c r="K174" s="211" t="s">
        <v>1</v>
      </c>
      <c r="L174" s="40"/>
      <c r="M174" s="216" t="s">
        <v>1</v>
      </c>
      <c r="N174" s="217" t="s">
        <v>40</v>
      </c>
      <c r="O174" s="72"/>
      <c r="P174" s="218">
        <f t="shared" si="11"/>
        <v>0</v>
      </c>
      <c r="Q174" s="218">
        <v>0</v>
      </c>
      <c r="R174" s="218">
        <f t="shared" si="12"/>
        <v>0</v>
      </c>
      <c r="S174" s="218">
        <v>0</v>
      </c>
      <c r="T174" s="219">
        <f t="shared" si="13"/>
        <v>0</v>
      </c>
      <c r="U174" s="35"/>
      <c r="V174" s="35"/>
      <c r="W174" s="35"/>
      <c r="X174" s="35"/>
      <c r="Y174" s="35"/>
      <c r="Z174" s="35"/>
      <c r="AA174" s="35"/>
      <c r="AB174" s="35"/>
      <c r="AC174" s="35"/>
      <c r="AD174" s="35"/>
      <c r="AE174" s="35"/>
      <c r="AR174" s="220" t="s">
        <v>209</v>
      </c>
      <c r="AT174" s="220" t="s">
        <v>205</v>
      </c>
      <c r="AU174" s="220" t="s">
        <v>84</v>
      </c>
      <c r="AY174" s="18" t="s">
        <v>203</v>
      </c>
      <c r="BE174" s="221">
        <f t="shared" si="14"/>
        <v>0</v>
      </c>
      <c r="BF174" s="221">
        <f t="shared" si="15"/>
        <v>0</v>
      </c>
      <c r="BG174" s="221">
        <f t="shared" si="16"/>
        <v>0</v>
      </c>
      <c r="BH174" s="221">
        <f t="shared" si="17"/>
        <v>0</v>
      </c>
      <c r="BI174" s="221">
        <f t="shared" si="18"/>
        <v>0</v>
      </c>
      <c r="BJ174" s="18" t="s">
        <v>82</v>
      </c>
      <c r="BK174" s="221">
        <f t="shared" si="19"/>
        <v>0</v>
      </c>
      <c r="BL174" s="18" t="s">
        <v>209</v>
      </c>
      <c r="BM174" s="220" t="s">
        <v>2344</v>
      </c>
    </row>
    <row r="175" spans="1:65" s="2" customFormat="1" ht="55.5" customHeight="1">
      <c r="A175" s="35"/>
      <c r="B175" s="36"/>
      <c r="C175" s="209" t="s">
        <v>1818</v>
      </c>
      <c r="D175" s="209" t="s">
        <v>205</v>
      </c>
      <c r="E175" s="210" t="s">
        <v>7845</v>
      </c>
      <c r="F175" s="211" t="s">
        <v>7846</v>
      </c>
      <c r="G175" s="212" t="s">
        <v>5671</v>
      </c>
      <c r="H175" s="213">
        <v>1</v>
      </c>
      <c r="I175" s="214"/>
      <c r="J175" s="215">
        <f t="shared" si="10"/>
        <v>0</v>
      </c>
      <c r="K175" s="211" t="s">
        <v>1</v>
      </c>
      <c r="L175" s="40"/>
      <c r="M175" s="216" t="s">
        <v>1</v>
      </c>
      <c r="N175" s="217" t="s">
        <v>40</v>
      </c>
      <c r="O175" s="72"/>
      <c r="P175" s="218">
        <f t="shared" si="11"/>
        <v>0</v>
      </c>
      <c r="Q175" s="218">
        <v>0</v>
      </c>
      <c r="R175" s="218">
        <f t="shared" si="12"/>
        <v>0</v>
      </c>
      <c r="S175" s="218">
        <v>0</v>
      </c>
      <c r="T175" s="219">
        <f t="shared" si="13"/>
        <v>0</v>
      </c>
      <c r="U175" s="35"/>
      <c r="V175" s="35"/>
      <c r="W175" s="35"/>
      <c r="X175" s="35"/>
      <c r="Y175" s="35"/>
      <c r="Z175" s="35"/>
      <c r="AA175" s="35"/>
      <c r="AB175" s="35"/>
      <c r="AC175" s="35"/>
      <c r="AD175" s="35"/>
      <c r="AE175" s="35"/>
      <c r="AR175" s="220" t="s">
        <v>209</v>
      </c>
      <c r="AT175" s="220" t="s">
        <v>205</v>
      </c>
      <c r="AU175" s="220" t="s">
        <v>84</v>
      </c>
      <c r="AY175" s="18" t="s">
        <v>203</v>
      </c>
      <c r="BE175" s="221">
        <f t="shared" si="14"/>
        <v>0</v>
      </c>
      <c r="BF175" s="221">
        <f t="shared" si="15"/>
        <v>0</v>
      </c>
      <c r="BG175" s="221">
        <f t="shared" si="16"/>
        <v>0</v>
      </c>
      <c r="BH175" s="221">
        <f t="shared" si="17"/>
        <v>0</v>
      </c>
      <c r="BI175" s="221">
        <f t="shared" si="18"/>
        <v>0</v>
      </c>
      <c r="BJ175" s="18" t="s">
        <v>82</v>
      </c>
      <c r="BK175" s="221">
        <f t="shared" si="19"/>
        <v>0</v>
      </c>
      <c r="BL175" s="18" t="s">
        <v>209</v>
      </c>
      <c r="BM175" s="220" t="s">
        <v>2354</v>
      </c>
    </row>
    <row r="176" spans="1:65" s="2" customFormat="1" ht="55.5" customHeight="1">
      <c r="A176" s="35"/>
      <c r="B176" s="36"/>
      <c r="C176" s="209" t="s">
        <v>1825</v>
      </c>
      <c r="D176" s="209" t="s">
        <v>205</v>
      </c>
      <c r="E176" s="210" t="s">
        <v>7847</v>
      </c>
      <c r="F176" s="211" t="s">
        <v>7848</v>
      </c>
      <c r="G176" s="212" t="s">
        <v>5671</v>
      </c>
      <c r="H176" s="213">
        <v>4</v>
      </c>
      <c r="I176" s="214"/>
      <c r="J176" s="215">
        <f t="shared" si="10"/>
        <v>0</v>
      </c>
      <c r="K176" s="211" t="s">
        <v>1</v>
      </c>
      <c r="L176" s="40"/>
      <c r="M176" s="216" t="s">
        <v>1</v>
      </c>
      <c r="N176" s="217" t="s">
        <v>40</v>
      </c>
      <c r="O176" s="72"/>
      <c r="P176" s="218">
        <f t="shared" si="11"/>
        <v>0</v>
      </c>
      <c r="Q176" s="218">
        <v>0</v>
      </c>
      <c r="R176" s="218">
        <f t="shared" si="12"/>
        <v>0</v>
      </c>
      <c r="S176" s="218">
        <v>0</v>
      </c>
      <c r="T176" s="219">
        <f t="shared" si="13"/>
        <v>0</v>
      </c>
      <c r="U176" s="35"/>
      <c r="V176" s="35"/>
      <c r="W176" s="35"/>
      <c r="X176" s="35"/>
      <c r="Y176" s="35"/>
      <c r="Z176" s="35"/>
      <c r="AA176" s="35"/>
      <c r="AB176" s="35"/>
      <c r="AC176" s="35"/>
      <c r="AD176" s="35"/>
      <c r="AE176" s="35"/>
      <c r="AR176" s="220" t="s">
        <v>209</v>
      </c>
      <c r="AT176" s="220" t="s">
        <v>205</v>
      </c>
      <c r="AU176" s="220" t="s">
        <v>84</v>
      </c>
      <c r="AY176" s="18" t="s">
        <v>203</v>
      </c>
      <c r="BE176" s="221">
        <f t="shared" si="14"/>
        <v>0</v>
      </c>
      <c r="BF176" s="221">
        <f t="shared" si="15"/>
        <v>0</v>
      </c>
      <c r="BG176" s="221">
        <f t="shared" si="16"/>
        <v>0</v>
      </c>
      <c r="BH176" s="221">
        <f t="shared" si="17"/>
        <v>0</v>
      </c>
      <c r="BI176" s="221">
        <f t="shared" si="18"/>
        <v>0</v>
      </c>
      <c r="BJ176" s="18" t="s">
        <v>82</v>
      </c>
      <c r="BK176" s="221">
        <f t="shared" si="19"/>
        <v>0</v>
      </c>
      <c r="BL176" s="18" t="s">
        <v>209</v>
      </c>
      <c r="BM176" s="220" t="s">
        <v>2365</v>
      </c>
    </row>
    <row r="177" spans="1:65" s="2" customFormat="1" ht="55.5" customHeight="1">
      <c r="A177" s="35"/>
      <c r="B177" s="36"/>
      <c r="C177" s="209" t="s">
        <v>1830</v>
      </c>
      <c r="D177" s="209" t="s">
        <v>205</v>
      </c>
      <c r="E177" s="210" t="s">
        <v>7849</v>
      </c>
      <c r="F177" s="211" t="s">
        <v>7850</v>
      </c>
      <c r="G177" s="212" t="s">
        <v>5671</v>
      </c>
      <c r="H177" s="213">
        <v>17</v>
      </c>
      <c r="I177" s="214"/>
      <c r="J177" s="215">
        <f t="shared" si="10"/>
        <v>0</v>
      </c>
      <c r="K177" s="211" t="s">
        <v>1</v>
      </c>
      <c r="L177" s="40"/>
      <c r="M177" s="216" t="s">
        <v>1</v>
      </c>
      <c r="N177" s="217" t="s">
        <v>40</v>
      </c>
      <c r="O177" s="72"/>
      <c r="P177" s="218">
        <f t="shared" si="11"/>
        <v>0</v>
      </c>
      <c r="Q177" s="218">
        <v>0</v>
      </c>
      <c r="R177" s="218">
        <f t="shared" si="12"/>
        <v>0</v>
      </c>
      <c r="S177" s="218">
        <v>0</v>
      </c>
      <c r="T177" s="219">
        <f t="shared" si="13"/>
        <v>0</v>
      </c>
      <c r="U177" s="35"/>
      <c r="V177" s="35"/>
      <c r="W177" s="35"/>
      <c r="X177" s="35"/>
      <c r="Y177" s="35"/>
      <c r="Z177" s="35"/>
      <c r="AA177" s="35"/>
      <c r="AB177" s="35"/>
      <c r="AC177" s="35"/>
      <c r="AD177" s="35"/>
      <c r="AE177" s="35"/>
      <c r="AR177" s="220" t="s">
        <v>209</v>
      </c>
      <c r="AT177" s="220" t="s">
        <v>205</v>
      </c>
      <c r="AU177" s="220" t="s">
        <v>84</v>
      </c>
      <c r="AY177" s="18" t="s">
        <v>203</v>
      </c>
      <c r="BE177" s="221">
        <f t="shared" si="14"/>
        <v>0</v>
      </c>
      <c r="BF177" s="221">
        <f t="shared" si="15"/>
        <v>0</v>
      </c>
      <c r="BG177" s="221">
        <f t="shared" si="16"/>
        <v>0</v>
      </c>
      <c r="BH177" s="221">
        <f t="shared" si="17"/>
        <v>0</v>
      </c>
      <c r="BI177" s="221">
        <f t="shared" si="18"/>
        <v>0</v>
      </c>
      <c r="BJ177" s="18" t="s">
        <v>82</v>
      </c>
      <c r="BK177" s="221">
        <f t="shared" si="19"/>
        <v>0</v>
      </c>
      <c r="BL177" s="18" t="s">
        <v>209</v>
      </c>
      <c r="BM177" s="220" t="s">
        <v>2375</v>
      </c>
    </row>
    <row r="178" spans="1:65" s="13" customFormat="1" ht="11.25">
      <c r="B178" s="222"/>
      <c r="C178" s="223"/>
      <c r="D178" s="224" t="s">
        <v>211</v>
      </c>
      <c r="E178" s="225" t="s">
        <v>1</v>
      </c>
      <c r="F178" s="226" t="s">
        <v>7851</v>
      </c>
      <c r="G178" s="223"/>
      <c r="H178" s="225" t="s">
        <v>1</v>
      </c>
      <c r="I178" s="227"/>
      <c r="J178" s="223"/>
      <c r="K178" s="223"/>
      <c r="L178" s="228"/>
      <c r="M178" s="229"/>
      <c r="N178" s="230"/>
      <c r="O178" s="230"/>
      <c r="P178" s="230"/>
      <c r="Q178" s="230"/>
      <c r="R178" s="230"/>
      <c r="S178" s="230"/>
      <c r="T178" s="231"/>
      <c r="AT178" s="232" t="s">
        <v>211</v>
      </c>
      <c r="AU178" s="232" t="s">
        <v>84</v>
      </c>
      <c r="AV178" s="13" t="s">
        <v>82</v>
      </c>
      <c r="AW178" s="13" t="s">
        <v>31</v>
      </c>
      <c r="AX178" s="13" t="s">
        <v>75</v>
      </c>
      <c r="AY178" s="232" t="s">
        <v>203</v>
      </c>
    </row>
    <row r="179" spans="1:65" s="13" customFormat="1" ht="11.25">
      <c r="B179" s="222"/>
      <c r="C179" s="223"/>
      <c r="D179" s="224" t="s">
        <v>211</v>
      </c>
      <c r="E179" s="225" t="s">
        <v>1</v>
      </c>
      <c r="F179" s="226" t="s">
        <v>7824</v>
      </c>
      <c r="G179" s="223"/>
      <c r="H179" s="225" t="s">
        <v>1</v>
      </c>
      <c r="I179" s="227"/>
      <c r="J179" s="223"/>
      <c r="K179" s="223"/>
      <c r="L179" s="228"/>
      <c r="M179" s="229"/>
      <c r="N179" s="230"/>
      <c r="O179" s="230"/>
      <c r="P179" s="230"/>
      <c r="Q179" s="230"/>
      <c r="R179" s="230"/>
      <c r="S179" s="230"/>
      <c r="T179" s="231"/>
      <c r="AT179" s="232" t="s">
        <v>211</v>
      </c>
      <c r="AU179" s="232" t="s">
        <v>84</v>
      </c>
      <c r="AV179" s="13" t="s">
        <v>82</v>
      </c>
      <c r="AW179" s="13" t="s">
        <v>31</v>
      </c>
      <c r="AX179" s="13" t="s">
        <v>75</v>
      </c>
      <c r="AY179" s="232" t="s">
        <v>203</v>
      </c>
    </row>
    <row r="180" spans="1:65" s="14" customFormat="1" ht="11.25">
      <c r="B180" s="233"/>
      <c r="C180" s="234"/>
      <c r="D180" s="224" t="s">
        <v>211</v>
      </c>
      <c r="E180" s="235" t="s">
        <v>1</v>
      </c>
      <c r="F180" s="236" t="s">
        <v>421</v>
      </c>
      <c r="G180" s="234"/>
      <c r="H180" s="237">
        <v>17</v>
      </c>
      <c r="I180" s="238"/>
      <c r="J180" s="234"/>
      <c r="K180" s="234"/>
      <c r="L180" s="239"/>
      <c r="M180" s="240"/>
      <c r="N180" s="241"/>
      <c r="O180" s="241"/>
      <c r="P180" s="241"/>
      <c r="Q180" s="241"/>
      <c r="R180" s="241"/>
      <c r="S180" s="241"/>
      <c r="T180" s="242"/>
      <c r="AT180" s="243" t="s">
        <v>211</v>
      </c>
      <c r="AU180" s="243" t="s">
        <v>84</v>
      </c>
      <c r="AV180" s="14" t="s">
        <v>84</v>
      </c>
      <c r="AW180" s="14" t="s">
        <v>31</v>
      </c>
      <c r="AX180" s="14" t="s">
        <v>75</v>
      </c>
      <c r="AY180" s="243" t="s">
        <v>203</v>
      </c>
    </row>
    <row r="181" spans="1:65" s="2" customFormat="1" ht="55.5" customHeight="1">
      <c r="A181" s="35"/>
      <c r="B181" s="36"/>
      <c r="C181" s="209" t="s">
        <v>1838</v>
      </c>
      <c r="D181" s="209" t="s">
        <v>205</v>
      </c>
      <c r="E181" s="210" t="s">
        <v>7852</v>
      </c>
      <c r="F181" s="211" t="s">
        <v>7853</v>
      </c>
      <c r="G181" s="212" t="s">
        <v>5671</v>
      </c>
      <c r="H181" s="213">
        <v>2</v>
      </c>
      <c r="I181" s="214"/>
      <c r="J181" s="215">
        <f t="shared" ref="J181:J186" si="20">ROUND(I181*H181,2)</f>
        <v>0</v>
      </c>
      <c r="K181" s="211" t="s">
        <v>1</v>
      </c>
      <c r="L181" s="40"/>
      <c r="M181" s="216" t="s">
        <v>1</v>
      </c>
      <c r="N181" s="217" t="s">
        <v>40</v>
      </c>
      <c r="O181" s="72"/>
      <c r="P181" s="218">
        <f t="shared" ref="P181:P186" si="21">O181*H181</f>
        <v>0</v>
      </c>
      <c r="Q181" s="218">
        <v>0</v>
      </c>
      <c r="R181" s="218">
        <f t="shared" ref="R181:R186" si="22">Q181*H181</f>
        <v>0</v>
      </c>
      <c r="S181" s="218">
        <v>0</v>
      </c>
      <c r="T181" s="219">
        <f t="shared" ref="T181:T186" si="23">S181*H181</f>
        <v>0</v>
      </c>
      <c r="U181" s="35"/>
      <c r="V181" s="35"/>
      <c r="W181" s="35"/>
      <c r="X181" s="35"/>
      <c r="Y181" s="35"/>
      <c r="Z181" s="35"/>
      <c r="AA181" s="35"/>
      <c r="AB181" s="35"/>
      <c r="AC181" s="35"/>
      <c r="AD181" s="35"/>
      <c r="AE181" s="35"/>
      <c r="AR181" s="220" t="s">
        <v>209</v>
      </c>
      <c r="AT181" s="220" t="s">
        <v>205</v>
      </c>
      <c r="AU181" s="220" t="s">
        <v>84</v>
      </c>
      <c r="AY181" s="18" t="s">
        <v>203</v>
      </c>
      <c r="BE181" s="221">
        <f t="shared" ref="BE181:BE186" si="24">IF(N181="základní",J181,0)</f>
        <v>0</v>
      </c>
      <c r="BF181" s="221">
        <f t="shared" ref="BF181:BF186" si="25">IF(N181="snížená",J181,0)</f>
        <v>0</v>
      </c>
      <c r="BG181" s="221">
        <f t="shared" ref="BG181:BG186" si="26">IF(N181="zákl. přenesená",J181,0)</f>
        <v>0</v>
      </c>
      <c r="BH181" s="221">
        <f t="shared" ref="BH181:BH186" si="27">IF(N181="sníž. přenesená",J181,0)</f>
        <v>0</v>
      </c>
      <c r="BI181" s="221">
        <f t="shared" ref="BI181:BI186" si="28">IF(N181="nulová",J181,0)</f>
        <v>0</v>
      </c>
      <c r="BJ181" s="18" t="s">
        <v>82</v>
      </c>
      <c r="BK181" s="221">
        <f t="shared" ref="BK181:BK186" si="29">ROUND(I181*H181,2)</f>
        <v>0</v>
      </c>
      <c r="BL181" s="18" t="s">
        <v>209</v>
      </c>
      <c r="BM181" s="220" t="s">
        <v>2386</v>
      </c>
    </row>
    <row r="182" spans="1:65" s="2" customFormat="1" ht="55.5" customHeight="1">
      <c r="A182" s="35"/>
      <c r="B182" s="36"/>
      <c r="C182" s="209" t="s">
        <v>1845</v>
      </c>
      <c r="D182" s="209" t="s">
        <v>205</v>
      </c>
      <c r="E182" s="210" t="s">
        <v>7854</v>
      </c>
      <c r="F182" s="211" t="s">
        <v>7855</v>
      </c>
      <c r="G182" s="212" t="s">
        <v>5671</v>
      </c>
      <c r="H182" s="213">
        <v>2</v>
      </c>
      <c r="I182" s="214"/>
      <c r="J182" s="215">
        <f t="shared" si="20"/>
        <v>0</v>
      </c>
      <c r="K182" s="211" t="s">
        <v>1</v>
      </c>
      <c r="L182" s="40"/>
      <c r="M182" s="216" t="s">
        <v>1</v>
      </c>
      <c r="N182" s="217" t="s">
        <v>40</v>
      </c>
      <c r="O182" s="72"/>
      <c r="P182" s="218">
        <f t="shared" si="21"/>
        <v>0</v>
      </c>
      <c r="Q182" s="218">
        <v>0</v>
      </c>
      <c r="R182" s="218">
        <f t="shared" si="22"/>
        <v>0</v>
      </c>
      <c r="S182" s="218">
        <v>0</v>
      </c>
      <c r="T182" s="219">
        <f t="shared" si="23"/>
        <v>0</v>
      </c>
      <c r="U182" s="35"/>
      <c r="V182" s="35"/>
      <c r="W182" s="35"/>
      <c r="X182" s="35"/>
      <c r="Y182" s="35"/>
      <c r="Z182" s="35"/>
      <c r="AA182" s="35"/>
      <c r="AB182" s="35"/>
      <c r="AC182" s="35"/>
      <c r="AD182" s="35"/>
      <c r="AE182" s="35"/>
      <c r="AR182" s="220" t="s">
        <v>209</v>
      </c>
      <c r="AT182" s="220" t="s">
        <v>205</v>
      </c>
      <c r="AU182" s="220" t="s">
        <v>84</v>
      </c>
      <c r="AY182" s="18" t="s">
        <v>203</v>
      </c>
      <c r="BE182" s="221">
        <f t="shared" si="24"/>
        <v>0</v>
      </c>
      <c r="BF182" s="221">
        <f t="shared" si="25"/>
        <v>0</v>
      </c>
      <c r="BG182" s="221">
        <f t="shared" si="26"/>
        <v>0</v>
      </c>
      <c r="BH182" s="221">
        <f t="shared" si="27"/>
        <v>0</v>
      </c>
      <c r="BI182" s="221">
        <f t="shared" si="28"/>
        <v>0</v>
      </c>
      <c r="BJ182" s="18" t="s">
        <v>82</v>
      </c>
      <c r="BK182" s="221">
        <f t="shared" si="29"/>
        <v>0</v>
      </c>
      <c r="BL182" s="18" t="s">
        <v>209</v>
      </c>
      <c r="BM182" s="220" t="s">
        <v>2396</v>
      </c>
    </row>
    <row r="183" spans="1:65" s="2" customFormat="1" ht="55.5" customHeight="1">
      <c r="A183" s="35"/>
      <c r="B183" s="36"/>
      <c r="C183" s="209" t="s">
        <v>2097</v>
      </c>
      <c r="D183" s="209" t="s">
        <v>205</v>
      </c>
      <c r="E183" s="210" t="s">
        <v>7856</v>
      </c>
      <c r="F183" s="211" t="s">
        <v>7857</v>
      </c>
      <c r="G183" s="212" t="s">
        <v>5671</v>
      </c>
      <c r="H183" s="213">
        <v>3</v>
      </c>
      <c r="I183" s="214"/>
      <c r="J183" s="215">
        <f t="shared" si="20"/>
        <v>0</v>
      </c>
      <c r="K183" s="211" t="s">
        <v>1</v>
      </c>
      <c r="L183" s="40"/>
      <c r="M183" s="216" t="s">
        <v>1</v>
      </c>
      <c r="N183" s="217" t="s">
        <v>40</v>
      </c>
      <c r="O183" s="72"/>
      <c r="P183" s="218">
        <f t="shared" si="21"/>
        <v>0</v>
      </c>
      <c r="Q183" s="218">
        <v>0</v>
      </c>
      <c r="R183" s="218">
        <f t="shared" si="22"/>
        <v>0</v>
      </c>
      <c r="S183" s="218">
        <v>0</v>
      </c>
      <c r="T183" s="219">
        <f t="shared" si="23"/>
        <v>0</v>
      </c>
      <c r="U183" s="35"/>
      <c r="V183" s="35"/>
      <c r="W183" s="35"/>
      <c r="X183" s="35"/>
      <c r="Y183" s="35"/>
      <c r="Z183" s="35"/>
      <c r="AA183" s="35"/>
      <c r="AB183" s="35"/>
      <c r="AC183" s="35"/>
      <c r="AD183" s="35"/>
      <c r="AE183" s="35"/>
      <c r="AR183" s="220" t="s">
        <v>209</v>
      </c>
      <c r="AT183" s="220" t="s">
        <v>205</v>
      </c>
      <c r="AU183" s="220" t="s">
        <v>84</v>
      </c>
      <c r="AY183" s="18" t="s">
        <v>203</v>
      </c>
      <c r="BE183" s="221">
        <f t="shared" si="24"/>
        <v>0</v>
      </c>
      <c r="BF183" s="221">
        <f t="shared" si="25"/>
        <v>0</v>
      </c>
      <c r="BG183" s="221">
        <f t="shared" si="26"/>
        <v>0</v>
      </c>
      <c r="BH183" s="221">
        <f t="shared" si="27"/>
        <v>0</v>
      </c>
      <c r="BI183" s="221">
        <f t="shared" si="28"/>
        <v>0</v>
      </c>
      <c r="BJ183" s="18" t="s">
        <v>82</v>
      </c>
      <c r="BK183" s="221">
        <f t="shared" si="29"/>
        <v>0</v>
      </c>
      <c r="BL183" s="18" t="s">
        <v>209</v>
      </c>
      <c r="BM183" s="220" t="s">
        <v>2406</v>
      </c>
    </row>
    <row r="184" spans="1:65" s="2" customFormat="1" ht="55.5" customHeight="1">
      <c r="A184" s="35"/>
      <c r="B184" s="36"/>
      <c r="C184" s="209" t="s">
        <v>2177</v>
      </c>
      <c r="D184" s="209" t="s">
        <v>205</v>
      </c>
      <c r="E184" s="210" t="s">
        <v>7858</v>
      </c>
      <c r="F184" s="211" t="s">
        <v>7859</v>
      </c>
      <c r="G184" s="212" t="s">
        <v>5671</v>
      </c>
      <c r="H184" s="213">
        <v>1</v>
      </c>
      <c r="I184" s="214"/>
      <c r="J184" s="215">
        <f t="shared" si="20"/>
        <v>0</v>
      </c>
      <c r="K184" s="211" t="s">
        <v>1</v>
      </c>
      <c r="L184" s="40"/>
      <c r="M184" s="216" t="s">
        <v>1</v>
      </c>
      <c r="N184" s="217" t="s">
        <v>40</v>
      </c>
      <c r="O184" s="72"/>
      <c r="P184" s="218">
        <f t="shared" si="21"/>
        <v>0</v>
      </c>
      <c r="Q184" s="218">
        <v>0</v>
      </c>
      <c r="R184" s="218">
        <f t="shared" si="22"/>
        <v>0</v>
      </c>
      <c r="S184" s="218">
        <v>0</v>
      </c>
      <c r="T184" s="219">
        <f t="shared" si="23"/>
        <v>0</v>
      </c>
      <c r="U184" s="35"/>
      <c r="V184" s="35"/>
      <c r="W184" s="35"/>
      <c r="X184" s="35"/>
      <c r="Y184" s="35"/>
      <c r="Z184" s="35"/>
      <c r="AA184" s="35"/>
      <c r="AB184" s="35"/>
      <c r="AC184" s="35"/>
      <c r="AD184" s="35"/>
      <c r="AE184" s="35"/>
      <c r="AR184" s="220" t="s">
        <v>209</v>
      </c>
      <c r="AT184" s="220" t="s">
        <v>205</v>
      </c>
      <c r="AU184" s="220" t="s">
        <v>84</v>
      </c>
      <c r="AY184" s="18" t="s">
        <v>203</v>
      </c>
      <c r="BE184" s="221">
        <f t="shared" si="24"/>
        <v>0</v>
      </c>
      <c r="BF184" s="221">
        <f t="shared" si="25"/>
        <v>0</v>
      </c>
      <c r="BG184" s="221">
        <f t="shared" si="26"/>
        <v>0</v>
      </c>
      <c r="BH184" s="221">
        <f t="shared" si="27"/>
        <v>0</v>
      </c>
      <c r="BI184" s="221">
        <f t="shared" si="28"/>
        <v>0</v>
      </c>
      <c r="BJ184" s="18" t="s">
        <v>82</v>
      </c>
      <c r="BK184" s="221">
        <f t="shared" si="29"/>
        <v>0</v>
      </c>
      <c r="BL184" s="18" t="s">
        <v>209</v>
      </c>
      <c r="BM184" s="220" t="s">
        <v>2417</v>
      </c>
    </row>
    <row r="185" spans="1:65" s="2" customFormat="1" ht="55.5" customHeight="1">
      <c r="A185" s="35"/>
      <c r="B185" s="36"/>
      <c r="C185" s="209" t="s">
        <v>2188</v>
      </c>
      <c r="D185" s="209" t="s">
        <v>205</v>
      </c>
      <c r="E185" s="210" t="s">
        <v>7860</v>
      </c>
      <c r="F185" s="211" t="s">
        <v>7861</v>
      </c>
      <c r="G185" s="212" t="s">
        <v>5671</v>
      </c>
      <c r="H185" s="213">
        <v>1</v>
      </c>
      <c r="I185" s="214"/>
      <c r="J185" s="215">
        <f t="shared" si="20"/>
        <v>0</v>
      </c>
      <c r="K185" s="211" t="s">
        <v>1</v>
      </c>
      <c r="L185" s="40"/>
      <c r="M185" s="216" t="s">
        <v>1</v>
      </c>
      <c r="N185" s="217" t="s">
        <v>40</v>
      </c>
      <c r="O185" s="72"/>
      <c r="P185" s="218">
        <f t="shared" si="21"/>
        <v>0</v>
      </c>
      <c r="Q185" s="218">
        <v>0</v>
      </c>
      <c r="R185" s="218">
        <f t="shared" si="22"/>
        <v>0</v>
      </c>
      <c r="S185" s="218">
        <v>0</v>
      </c>
      <c r="T185" s="219">
        <f t="shared" si="23"/>
        <v>0</v>
      </c>
      <c r="U185" s="35"/>
      <c r="V185" s="35"/>
      <c r="W185" s="35"/>
      <c r="X185" s="35"/>
      <c r="Y185" s="35"/>
      <c r="Z185" s="35"/>
      <c r="AA185" s="35"/>
      <c r="AB185" s="35"/>
      <c r="AC185" s="35"/>
      <c r="AD185" s="35"/>
      <c r="AE185" s="35"/>
      <c r="AR185" s="220" t="s">
        <v>209</v>
      </c>
      <c r="AT185" s="220" t="s">
        <v>205</v>
      </c>
      <c r="AU185" s="220" t="s">
        <v>84</v>
      </c>
      <c r="AY185" s="18" t="s">
        <v>203</v>
      </c>
      <c r="BE185" s="221">
        <f t="shared" si="24"/>
        <v>0</v>
      </c>
      <c r="BF185" s="221">
        <f t="shared" si="25"/>
        <v>0</v>
      </c>
      <c r="BG185" s="221">
        <f t="shared" si="26"/>
        <v>0</v>
      </c>
      <c r="BH185" s="221">
        <f t="shared" si="27"/>
        <v>0</v>
      </c>
      <c r="BI185" s="221">
        <f t="shared" si="28"/>
        <v>0</v>
      </c>
      <c r="BJ185" s="18" t="s">
        <v>82</v>
      </c>
      <c r="BK185" s="221">
        <f t="shared" si="29"/>
        <v>0</v>
      </c>
      <c r="BL185" s="18" t="s">
        <v>209</v>
      </c>
      <c r="BM185" s="220" t="s">
        <v>2426</v>
      </c>
    </row>
    <row r="186" spans="1:65" s="2" customFormat="1" ht="55.5" customHeight="1">
      <c r="A186" s="35"/>
      <c r="B186" s="36"/>
      <c r="C186" s="209" t="s">
        <v>2195</v>
      </c>
      <c r="D186" s="209" t="s">
        <v>205</v>
      </c>
      <c r="E186" s="210" t="s">
        <v>7862</v>
      </c>
      <c r="F186" s="211" t="s">
        <v>7863</v>
      </c>
      <c r="G186" s="212" t="s">
        <v>5671</v>
      </c>
      <c r="H186" s="213">
        <v>9</v>
      </c>
      <c r="I186" s="214"/>
      <c r="J186" s="215">
        <f t="shared" si="20"/>
        <v>0</v>
      </c>
      <c r="K186" s="211" t="s">
        <v>1</v>
      </c>
      <c r="L186" s="40"/>
      <c r="M186" s="216" t="s">
        <v>1</v>
      </c>
      <c r="N186" s="217" t="s">
        <v>40</v>
      </c>
      <c r="O186" s="72"/>
      <c r="P186" s="218">
        <f t="shared" si="21"/>
        <v>0</v>
      </c>
      <c r="Q186" s="218">
        <v>0</v>
      </c>
      <c r="R186" s="218">
        <f t="shared" si="22"/>
        <v>0</v>
      </c>
      <c r="S186" s="218">
        <v>0</v>
      </c>
      <c r="T186" s="219">
        <f t="shared" si="23"/>
        <v>0</v>
      </c>
      <c r="U186" s="35"/>
      <c r="V186" s="35"/>
      <c r="W186" s="35"/>
      <c r="X186" s="35"/>
      <c r="Y186" s="35"/>
      <c r="Z186" s="35"/>
      <c r="AA186" s="35"/>
      <c r="AB186" s="35"/>
      <c r="AC186" s="35"/>
      <c r="AD186" s="35"/>
      <c r="AE186" s="35"/>
      <c r="AR186" s="220" t="s">
        <v>209</v>
      </c>
      <c r="AT186" s="220" t="s">
        <v>205</v>
      </c>
      <c r="AU186" s="220" t="s">
        <v>84</v>
      </c>
      <c r="AY186" s="18" t="s">
        <v>203</v>
      </c>
      <c r="BE186" s="221">
        <f t="shared" si="24"/>
        <v>0</v>
      </c>
      <c r="BF186" s="221">
        <f t="shared" si="25"/>
        <v>0</v>
      </c>
      <c r="BG186" s="221">
        <f t="shared" si="26"/>
        <v>0</v>
      </c>
      <c r="BH186" s="221">
        <f t="shared" si="27"/>
        <v>0</v>
      </c>
      <c r="BI186" s="221">
        <f t="shared" si="28"/>
        <v>0</v>
      </c>
      <c r="BJ186" s="18" t="s">
        <v>82</v>
      </c>
      <c r="BK186" s="221">
        <f t="shared" si="29"/>
        <v>0</v>
      </c>
      <c r="BL186" s="18" t="s">
        <v>209</v>
      </c>
      <c r="BM186" s="220" t="s">
        <v>2193</v>
      </c>
    </row>
    <row r="187" spans="1:65" s="13" customFormat="1" ht="11.25">
      <c r="B187" s="222"/>
      <c r="C187" s="223"/>
      <c r="D187" s="224" t="s">
        <v>211</v>
      </c>
      <c r="E187" s="225" t="s">
        <v>1</v>
      </c>
      <c r="F187" s="226" t="s">
        <v>7851</v>
      </c>
      <c r="G187" s="223"/>
      <c r="H187" s="225" t="s">
        <v>1</v>
      </c>
      <c r="I187" s="227"/>
      <c r="J187" s="223"/>
      <c r="K187" s="223"/>
      <c r="L187" s="228"/>
      <c r="M187" s="229"/>
      <c r="N187" s="230"/>
      <c r="O187" s="230"/>
      <c r="P187" s="230"/>
      <c r="Q187" s="230"/>
      <c r="R187" s="230"/>
      <c r="S187" s="230"/>
      <c r="T187" s="231"/>
      <c r="AT187" s="232" t="s">
        <v>211</v>
      </c>
      <c r="AU187" s="232" t="s">
        <v>84</v>
      </c>
      <c r="AV187" s="13" t="s">
        <v>82</v>
      </c>
      <c r="AW187" s="13" t="s">
        <v>31</v>
      </c>
      <c r="AX187" s="13" t="s">
        <v>75</v>
      </c>
      <c r="AY187" s="232" t="s">
        <v>203</v>
      </c>
    </row>
    <row r="188" spans="1:65" s="13" customFormat="1" ht="11.25">
      <c r="B188" s="222"/>
      <c r="C188" s="223"/>
      <c r="D188" s="224" t="s">
        <v>211</v>
      </c>
      <c r="E188" s="225" t="s">
        <v>1</v>
      </c>
      <c r="F188" s="226" t="s">
        <v>7824</v>
      </c>
      <c r="G188" s="223"/>
      <c r="H188" s="225" t="s">
        <v>1</v>
      </c>
      <c r="I188" s="227"/>
      <c r="J188" s="223"/>
      <c r="K188" s="223"/>
      <c r="L188" s="228"/>
      <c r="M188" s="229"/>
      <c r="N188" s="230"/>
      <c r="O188" s="230"/>
      <c r="P188" s="230"/>
      <c r="Q188" s="230"/>
      <c r="R188" s="230"/>
      <c r="S188" s="230"/>
      <c r="T188" s="231"/>
      <c r="AT188" s="232" t="s">
        <v>211</v>
      </c>
      <c r="AU188" s="232" t="s">
        <v>84</v>
      </c>
      <c r="AV188" s="13" t="s">
        <v>82</v>
      </c>
      <c r="AW188" s="13" t="s">
        <v>31</v>
      </c>
      <c r="AX188" s="13" t="s">
        <v>75</v>
      </c>
      <c r="AY188" s="232" t="s">
        <v>203</v>
      </c>
    </row>
    <row r="189" spans="1:65" s="14" customFormat="1" ht="11.25">
      <c r="B189" s="233"/>
      <c r="C189" s="234"/>
      <c r="D189" s="224" t="s">
        <v>211</v>
      </c>
      <c r="E189" s="235" t="s">
        <v>1</v>
      </c>
      <c r="F189" s="236" t="s">
        <v>368</v>
      </c>
      <c r="G189" s="234"/>
      <c r="H189" s="237">
        <v>9</v>
      </c>
      <c r="I189" s="238"/>
      <c r="J189" s="234"/>
      <c r="K189" s="234"/>
      <c r="L189" s="239"/>
      <c r="M189" s="240"/>
      <c r="N189" s="241"/>
      <c r="O189" s="241"/>
      <c r="P189" s="241"/>
      <c r="Q189" s="241"/>
      <c r="R189" s="241"/>
      <c r="S189" s="241"/>
      <c r="T189" s="242"/>
      <c r="AT189" s="243" t="s">
        <v>211</v>
      </c>
      <c r="AU189" s="243" t="s">
        <v>84</v>
      </c>
      <c r="AV189" s="14" t="s">
        <v>84</v>
      </c>
      <c r="AW189" s="14" t="s">
        <v>31</v>
      </c>
      <c r="AX189" s="14" t="s">
        <v>75</v>
      </c>
      <c r="AY189" s="243" t="s">
        <v>203</v>
      </c>
    </row>
    <row r="190" spans="1:65" s="2" customFormat="1" ht="44.25" customHeight="1">
      <c r="A190" s="35"/>
      <c r="B190" s="36"/>
      <c r="C190" s="209" t="s">
        <v>2208</v>
      </c>
      <c r="D190" s="209" t="s">
        <v>205</v>
      </c>
      <c r="E190" s="210" t="s">
        <v>7864</v>
      </c>
      <c r="F190" s="211" t="s">
        <v>7865</v>
      </c>
      <c r="G190" s="212" t="s">
        <v>5671</v>
      </c>
      <c r="H190" s="213">
        <v>8</v>
      </c>
      <c r="I190" s="214"/>
      <c r="J190" s="215">
        <f>ROUND(I190*H190,2)</f>
        <v>0</v>
      </c>
      <c r="K190" s="211" t="s">
        <v>1</v>
      </c>
      <c r="L190" s="40"/>
      <c r="M190" s="216" t="s">
        <v>1</v>
      </c>
      <c r="N190" s="217" t="s">
        <v>40</v>
      </c>
      <c r="O190" s="72"/>
      <c r="P190" s="218">
        <f>O190*H190</f>
        <v>0</v>
      </c>
      <c r="Q190" s="218">
        <v>0</v>
      </c>
      <c r="R190" s="218">
        <f>Q190*H190</f>
        <v>0</v>
      </c>
      <c r="S190" s="218">
        <v>0</v>
      </c>
      <c r="T190" s="219">
        <f>S190*H190</f>
        <v>0</v>
      </c>
      <c r="U190" s="35"/>
      <c r="V190" s="35"/>
      <c r="W190" s="35"/>
      <c r="X190" s="35"/>
      <c r="Y190" s="35"/>
      <c r="Z190" s="35"/>
      <c r="AA190" s="35"/>
      <c r="AB190" s="35"/>
      <c r="AC190" s="35"/>
      <c r="AD190" s="35"/>
      <c r="AE190" s="35"/>
      <c r="AR190" s="220" t="s">
        <v>209</v>
      </c>
      <c r="AT190" s="220" t="s">
        <v>205</v>
      </c>
      <c r="AU190" s="220" t="s">
        <v>84</v>
      </c>
      <c r="AY190" s="18" t="s">
        <v>203</v>
      </c>
      <c r="BE190" s="221">
        <f>IF(N190="základní",J190,0)</f>
        <v>0</v>
      </c>
      <c r="BF190" s="221">
        <f>IF(N190="snížená",J190,0)</f>
        <v>0</v>
      </c>
      <c r="BG190" s="221">
        <f>IF(N190="zákl. přenesená",J190,0)</f>
        <v>0</v>
      </c>
      <c r="BH190" s="221">
        <f>IF(N190="sníž. přenesená",J190,0)</f>
        <v>0</v>
      </c>
      <c r="BI190" s="221">
        <f>IF(N190="nulová",J190,0)</f>
        <v>0</v>
      </c>
      <c r="BJ190" s="18" t="s">
        <v>82</v>
      </c>
      <c r="BK190" s="221">
        <f>ROUND(I190*H190,2)</f>
        <v>0</v>
      </c>
      <c r="BL190" s="18" t="s">
        <v>209</v>
      </c>
      <c r="BM190" s="220" t="s">
        <v>2222</v>
      </c>
    </row>
    <row r="191" spans="1:65" s="2" customFormat="1" ht="55.5" customHeight="1">
      <c r="A191" s="35"/>
      <c r="B191" s="36"/>
      <c r="C191" s="209" t="s">
        <v>2214</v>
      </c>
      <c r="D191" s="209" t="s">
        <v>205</v>
      </c>
      <c r="E191" s="210" t="s">
        <v>7866</v>
      </c>
      <c r="F191" s="211" t="s">
        <v>7867</v>
      </c>
      <c r="G191" s="212" t="s">
        <v>5671</v>
      </c>
      <c r="H191" s="213">
        <v>3</v>
      </c>
      <c r="I191" s="214"/>
      <c r="J191" s="215">
        <f>ROUND(I191*H191,2)</f>
        <v>0</v>
      </c>
      <c r="K191" s="211" t="s">
        <v>1</v>
      </c>
      <c r="L191" s="40"/>
      <c r="M191" s="216" t="s">
        <v>1</v>
      </c>
      <c r="N191" s="217" t="s">
        <v>40</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209</v>
      </c>
      <c r="AT191" s="220" t="s">
        <v>205</v>
      </c>
      <c r="AU191" s="220" t="s">
        <v>84</v>
      </c>
      <c r="AY191" s="18" t="s">
        <v>203</v>
      </c>
      <c r="BE191" s="221">
        <f>IF(N191="základní",J191,0)</f>
        <v>0</v>
      </c>
      <c r="BF191" s="221">
        <f>IF(N191="snížená",J191,0)</f>
        <v>0</v>
      </c>
      <c r="BG191" s="221">
        <f>IF(N191="zákl. přenesená",J191,0)</f>
        <v>0</v>
      </c>
      <c r="BH191" s="221">
        <f>IF(N191="sníž. přenesená",J191,0)</f>
        <v>0</v>
      </c>
      <c r="BI191" s="221">
        <f>IF(N191="nulová",J191,0)</f>
        <v>0</v>
      </c>
      <c r="BJ191" s="18" t="s">
        <v>82</v>
      </c>
      <c r="BK191" s="221">
        <f>ROUND(I191*H191,2)</f>
        <v>0</v>
      </c>
      <c r="BL191" s="18" t="s">
        <v>209</v>
      </c>
      <c r="BM191" s="220" t="s">
        <v>2641</v>
      </c>
    </row>
    <row r="192" spans="1:65" s="2" customFormat="1" ht="33" customHeight="1">
      <c r="A192" s="35"/>
      <c r="B192" s="36"/>
      <c r="C192" s="209" t="s">
        <v>2224</v>
      </c>
      <c r="D192" s="209" t="s">
        <v>205</v>
      </c>
      <c r="E192" s="210" t="s">
        <v>7868</v>
      </c>
      <c r="F192" s="211" t="s">
        <v>7869</v>
      </c>
      <c r="G192" s="212" t="s">
        <v>5671</v>
      </c>
      <c r="H192" s="213">
        <v>9</v>
      </c>
      <c r="I192" s="214"/>
      <c r="J192" s="215">
        <f>ROUND(I192*H192,2)</f>
        <v>0</v>
      </c>
      <c r="K192" s="211" t="s">
        <v>1</v>
      </c>
      <c r="L192" s="40"/>
      <c r="M192" s="216" t="s">
        <v>1</v>
      </c>
      <c r="N192" s="217" t="s">
        <v>40</v>
      </c>
      <c r="O192" s="72"/>
      <c r="P192" s="218">
        <f>O192*H192</f>
        <v>0</v>
      </c>
      <c r="Q192" s="218">
        <v>0</v>
      </c>
      <c r="R192" s="218">
        <f>Q192*H192</f>
        <v>0</v>
      </c>
      <c r="S192" s="218">
        <v>0</v>
      </c>
      <c r="T192" s="219">
        <f>S192*H192</f>
        <v>0</v>
      </c>
      <c r="U192" s="35"/>
      <c r="V192" s="35"/>
      <c r="W192" s="35"/>
      <c r="X192" s="35"/>
      <c r="Y192" s="35"/>
      <c r="Z192" s="35"/>
      <c r="AA192" s="35"/>
      <c r="AB192" s="35"/>
      <c r="AC192" s="35"/>
      <c r="AD192" s="35"/>
      <c r="AE192" s="35"/>
      <c r="AR192" s="220" t="s">
        <v>209</v>
      </c>
      <c r="AT192" s="220" t="s">
        <v>205</v>
      </c>
      <c r="AU192" s="220" t="s">
        <v>84</v>
      </c>
      <c r="AY192" s="18" t="s">
        <v>203</v>
      </c>
      <c r="BE192" s="221">
        <f>IF(N192="základní",J192,0)</f>
        <v>0</v>
      </c>
      <c r="BF192" s="221">
        <f>IF(N192="snížená",J192,0)</f>
        <v>0</v>
      </c>
      <c r="BG192" s="221">
        <f>IF(N192="zákl. přenesená",J192,0)</f>
        <v>0</v>
      </c>
      <c r="BH192" s="221">
        <f>IF(N192="sníž. přenesená",J192,0)</f>
        <v>0</v>
      </c>
      <c r="BI192" s="221">
        <f>IF(N192="nulová",J192,0)</f>
        <v>0</v>
      </c>
      <c r="BJ192" s="18" t="s">
        <v>82</v>
      </c>
      <c r="BK192" s="221">
        <f>ROUND(I192*H192,2)</f>
        <v>0</v>
      </c>
      <c r="BL192" s="18" t="s">
        <v>209</v>
      </c>
      <c r="BM192" s="220" t="s">
        <v>2651</v>
      </c>
    </row>
    <row r="193" spans="1:65" s="12" customFormat="1" ht="22.9" customHeight="1">
      <c r="B193" s="193"/>
      <c r="C193" s="194"/>
      <c r="D193" s="195" t="s">
        <v>74</v>
      </c>
      <c r="E193" s="207" t="s">
        <v>6280</v>
      </c>
      <c r="F193" s="207" t="s">
        <v>7870</v>
      </c>
      <c r="G193" s="194"/>
      <c r="H193" s="194"/>
      <c r="I193" s="197"/>
      <c r="J193" s="208">
        <f>BK193</f>
        <v>0</v>
      </c>
      <c r="K193" s="194"/>
      <c r="L193" s="199"/>
      <c r="M193" s="200"/>
      <c r="N193" s="201"/>
      <c r="O193" s="201"/>
      <c r="P193" s="202">
        <f>SUM(P194:P209)</f>
        <v>0</v>
      </c>
      <c r="Q193" s="201"/>
      <c r="R193" s="202">
        <f>SUM(R194:R209)</f>
        <v>0</v>
      </c>
      <c r="S193" s="201"/>
      <c r="T193" s="203">
        <f>SUM(T194:T209)</f>
        <v>0</v>
      </c>
      <c r="AR193" s="204" t="s">
        <v>82</v>
      </c>
      <c r="AT193" s="205" t="s">
        <v>74</v>
      </c>
      <c r="AU193" s="205" t="s">
        <v>82</v>
      </c>
      <c r="AY193" s="204" t="s">
        <v>203</v>
      </c>
      <c r="BK193" s="206">
        <f>SUM(BK194:BK209)</f>
        <v>0</v>
      </c>
    </row>
    <row r="194" spans="1:65" s="2" customFormat="1" ht="33" customHeight="1">
      <c r="A194" s="35"/>
      <c r="B194" s="36"/>
      <c r="C194" s="209" t="s">
        <v>2232</v>
      </c>
      <c r="D194" s="209" t="s">
        <v>205</v>
      </c>
      <c r="E194" s="210" t="s">
        <v>7871</v>
      </c>
      <c r="F194" s="211" t="s">
        <v>7872</v>
      </c>
      <c r="G194" s="212" t="s">
        <v>5671</v>
      </c>
      <c r="H194" s="213">
        <v>162</v>
      </c>
      <c r="I194" s="214"/>
      <c r="J194" s="215">
        <f>ROUND(I194*H194,2)</f>
        <v>0</v>
      </c>
      <c r="K194" s="211" t="s">
        <v>1</v>
      </c>
      <c r="L194" s="40"/>
      <c r="M194" s="216" t="s">
        <v>1</v>
      </c>
      <c r="N194" s="217" t="s">
        <v>40</v>
      </c>
      <c r="O194" s="72"/>
      <c r="P194" s="218">
        <f>O194*H194</f>
        <v>0</v>
      </c>
      <c r="Q194" s="218">
        <v>0</v>
      </c>
      <c r="R194" s="218">
        <f>Q194*H194</f>
        <v>0</v>
      </c>
      <c r="S194" s="218">
        <v>0</v>
      </c>
      <c r="T194" s="219">
        <f>S194*H194</f>
        <v>0</v>
      </c>
      <c r="U194" s="35"/>
      <c r="V194" s="35"/>
      <c r="W194" s="35"/>
      <c r="X194" s="35"/>
      <c r="Y194" s="35"/>
      <c r="Z194" s="35"/>
      <c r="AA194" s="35"/>
      <c r="AB194" s="35"/>
      <c r="AC194" s="35"/>
      <c r="AD194" s="35"/>
      <c r="AE194" s="35"/>
      <c r="AR194" s="220" t="s">
        <v>209</v>
      </c>
      <c r="AT194" s="220" t="s">
        <v>205</v>
      </c>
      <c r="AU194" s="220" t="s">
        <v>84</v>
      </c>
      <c r="AY194" s="18" t="s">
        <v>203</v>
      </c>
      <c r="BE194" s="221">
        <f>IF(N194="základní",J194,0)</f>
        <v>0</v>
      </c>
      <c r="BF194" s="221">
        <f>IF(N194="snížená",J194,0)</f>
        <v>0</v>
      </c>
      <c r="BG194" s="221">
        <f>IF(N194="zákl. přenesená",J194,0)</f>
        <v>0</v>
      </c>
      <c r="BH194" s="221">
        <f>IF(N194="sníž. přenesená",J194,0)</f>
        <v>0</v>
      </c>
      <c r="BI194" s="221">
        <f>IF(N194="nulová",J194,0)</f>
        <v>0</v>
      </c>
      <c r="BJ194" s="18" t="s">
        <v>82</v>
      </c>
      <c r="BK194" s="221">
        <f>ROUND(I194*H194,2)</f>
        <v>0</v>
      </c>
      <c r="BL194" s="18" t="s">
        <v>209</v>
      </c>
      <c r="BM194" s="220" t="s">
        <v>2881</v>
      </c>
    </row>
    <row r="195" spans="1:65" s="2" customFormat="1" ht="55.5" customHeight="1">
      <c r="A195" s="35"/>
      <c r="B195" s="36"/>
      <c r="C195" s="209" t="s">
        <v>2236</v>
      </c>
      <c r="D195" s="209" t="s">
        <v>205</v>
      </c>
      <c r="E195" s="210" t="s">
        <v>7873</v>
      </c>
      <c r="F195" s="211" t="s">
        <v>7874</v>
      </c>
      <c r="G195" s="212" t="s">
        <v>5671</v>
      </c>
      <c r="H195" s="213">
        <v>119</v>
      </c>
      <c r="I195" s="214"/>
      <c r="J195" s="215">
        <f>ROUND(I195*H195,2)</f>
        <v>0</v>
      </c>
      <c r="K195" s="211" t="s">
        <v>1</v>
      </c>
      <c r="L195" s="40"/>
      <c r="M195" s="216" t="s">
        <v>1</v>
      </c>
      <c r="N195" s="217"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209</v>
      </c>
      <c r="AT195" s="220" t="s">
        <v>205</v>
      </c>
      <c r="AU195" s="220" t="s">
        <v>84</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209</v>
      </c>
      <c r="BM195" s="220" t="s">
        <v>2983</v>
      </c>
    </row>
    <row r="196" spans="1:65" s="2" customFormat="1" ht="55.5" customHeight="1">
      <c r="A196" s="35"/>
      <c r="B196" s="36"/>
      <c r="C196" s="209" t="s">
        <v>2241</v>
      </c>
      <c r="D196" s="209" t="s">
        <v>205</v>
      </c>
      <c r="E196" s="210" t="s">
        <v>7875</v>
      </c>
      <c r="F196" s="211" t="s">
        <v>7876</v>
      </c>
      <c r="G196" s="212" t="s">
        <v>5671</v>
      </c>
      <c r="H196" s="213">
        <v>27</v>
      </c>
      <c r="I196" s="214"/>
      <c r="J196" s="215">
        <f>ROUND(I196*H196,2)</f>
        <v>0</v>
      </c>
      <c r="K196" s="211" t="s">
        <v>1</v>
      </c>
      <c r="L196" s="40"/>
      <c r="M196" s="216" t="s">
        <v>1</v>
      </c>
      <c r="N196" s="217" t="s">
        <v>40</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209</v>
      </c>
      <c r="AT196" s="220" t="s">
        <v>205</v>
      </c>
      <c r="AU196" s="220" t="s">
        <v>84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209</v>
      </c>
      <c r="BM196" s="220" t="s">
        <v>2993</v>
      </c>
    </row>
    <row r="197" spans="1:65" s="13" customFormat="1" ht="11.25">
      <c r="B197" s="222"/>
      <c r="C197" s="223"/>
      <c r="D197" s="224" t="s">
        <v>211</v>
      </c>
      <c r="E197" s="225" t="s">
        <v>1</v>
      </c>
      <c r="F197" s="226" t="s">
        <v>7877</v>
      </c>
      <c r="G197" s="223"/>
      <c r="H197" s="225" t="s">
        <v>1</v>
      </c>
      <c r="I197" s="227"/>
      <c r="J197" s="223"/>
      <c r="K197" s="223"/>
      <c r="L197" s="228"/>
      <c r="M197" s="229"/>
      <c r="N197" s="230"/>
      <c r="O197" s="230"/>
      <c r="P197" s="230"/>
      <c r="Q197" s="230"/>
      <c r="R197" s="230"/>
      <c r="S197" s="230"/>
      <c r="T197" s="231"/>
      <c r="AT197" s="232" t="s">
        <v>211</v>
      </c>
      <c r="AU197" s="232" t="s">
        <v>84</v>
      </c>
      <c r="AV197" s="13" t="s">
        <v>82</v>
      </c>
      <c r="AW197" s="13" t="s">
        <v>31</v>
      </c>
      <c r="AX197" s="13" t="s">
        <v>75</v>
      </c>
      <c r="AY197" s="232" t="s">
        <v>203</v>
      </c>
    </row>
    <row r="198" spans="1:65" s="13" customFormat="1" ht="11.25">
      <c r="B198" s="222"/>
      <c r="C198" s="223"/>
      <c r="D198" s="224" t="s">
        <v>211</v>
      </c>
      <c r="E198" s="225" t="s">
        <v>1</v>
      </c>
      <c r="F198" s="226" t="s">
        <v>7824</v>
      </c>
      <c r="G198" s="223"/>
      <c r="H198" s="225" t="s">
        <v>1</v>
      </c>
      <c r="I198" s="227"/>
      <c r="J198" s="223"/>
      <c r="K198" s="223"/>
      <c r="L198" s="228"/>
      <c r="M198" s="229"/>
      <c r="N198" s="230"/>
      <c r="O198" s="230"/>
      <c r="P198" s="230"/>
      <c r="Q198" s="230"/>
      <c r="R198" s="230"/>
      <c r="S198" s="230"/>
      <c r="T198" s="231"/>
      <c r="AT198" s="232" t="s">
        <v>211</v>
      </c>
      <c r="AU198" s="232" t="s">
        <v>84</v>
      </c>
      <c r="AV198" s="13" t="s">
        <v>82</v>
      </c>
      <c r="AW198" s="13" t="s">
        <v>31</v>
      </c>
      <c r="AX198" s="13" t="s">
        <v>75</v>
      </c>
      <c r="AY198" s="232" t="s">
        <v>203</v>
      </c>
    </row>
    <row r="199" spans="1:65" s="14" customFormat="1" ht="11.25">
      <c r="B199" s="233"/>
      <c r="C199" s="234"/>
      <c r="D199" s="224" t="s">
        <v>211</v>
      </c>
      <c r="E199" s="235" t="s">
        <v>1</v>
      </c>
      <c r="F199" s="236" t="s">
        <v>1322</v>
      </c>
      <c r="G199" s="234"/>
      <c r="H199" s="237">
        <v>27</v>
      </c>
      <c r="I199" s="238"/>
      <c r="J199" s="234"/>
      <c r="K199" s="234"/>
      <c r="L199" s="239"/>
      <c r="M199" s="240"/>
      <c r="N199" s="241"/>
      <c r="O199" s="241"/>
      <c r="P199" s="241"/>
      <c r="Q199" s="241"/>
      <c r="R199" s="241"/>
      <c r="S199" s="241"/>
      <c r="T199" s="242"/>
      <c r="AT199" s="243" t="s">
        <v>211</v>
      </c>
      <c r="AU199" s="243" t="s">
        <v>84</v>
      </c>
      <c r="AV199" s="14" t="s">
        <v>84</v>
      </c>
      <c r="AW199" s="14" t="s">
        <v>31</v>
      </c>
      <c r="AX199" s="14" t="s">
        <v>75</v>
      </c>
      <c r="AY199" s="243" t="s">
        <v>203</v>
      </c>
    </row>
    <row r="200" spans="1:65" s="2" customFormat="1" ht="55.5" customHeight="1">
      <c r="A200" s="35"/>
      <c r="B200" s="36"/>
      <c r="C200" s="209" t="s">
        <v>2246</v>
      </c>
      <c r="D200" s="209" t="s">
        <v>205</v>
      </c>
      <c r="E200" s="210" t="s">
        <v>7878</v>
      </c>
      <c r="F200" s="211" t="s">
        <v>7879</v>
      </c>
      <c r="G200" s="212" t="s">
        <v>5671</v>
      </c>
      <c r="H200" s="213">
        <v>146</v>
      </c>
      <c r="I200" s="214"/>
      <c r="J200" s="215">
        <f>ROUND(I200*H200,2)</f>
        <v>0</v>
      </c>
      <c r="K200" s="211" t="s">
        <v>1</v>
      </c>
      <c r="L200" s="40"/>
      <c r="M200" s="216" t="s">
        <v>1</v>
      </c>
      <c r="N200" s="217" t="s">
        <v>40</v>
      </c>
      <c r="O200" s="72"/>
      <c r="P200" s="218">
        <f>O200*H200</f>
        <v>0</v>
      </c>
      <c r="Q200" s="218">
        <v>0</v>
      </c>
      <c r="R200" s="218">
        <f>Q200*H200</f>
        <v>0</v>
      </c>
      <c r="S200" s="218">
        <v>0</v>
      </c>
      <c r="T200" s="219">
        <f>S200*H200</f>
        <v>0</v>
      </c>
      <c r="U200" s="35"/>
      <c r="V200" s="35"/>
      <c r="W200" s="35"/>
      <c r="X200" s="35"/>
      <c r="Y200" s="35"/>
      <c r="Z200" s="35"/>
      <c r="AA200" s="35"/>
      <c r="AB200" s="35"/>
      <c r="AC200" s="35"/>
      <c r="AD200" s="35"/>
      <c r="AE200" s="35"/>
      <c r="AR200" s="220" t="s">
        <v>209</v>
      </c>
      <c r="AT200" s="220" t="s">
        <v>205</v>
      </c>
      <c r="AU200" s="220" t="s">
        <v>84</v>
      </c>
      <c r="AY200" s="18" t="s">
        <v>203</v>
      </c>
      <c r="BE200" s="221">
        <f>IF(N200="základní",J200,0)</f>
        <v>0</v>
      </c>
      <c r="BF200" s="221">
        <f>IF(N200="snížená",J200,0)</f>
        <v>0</v>
      </c>
      <c r="BG200" s="221">
        <f>IF(N200="zákl. přenesená",J200,0)</f>
        <v>0</v>
      </c>
      <c r="BH200" s="221">
        <f>IF(N200="sníž. přenesená",J200,0)</f>
        <v>0</v>
      </c>
      <c r="BI200" s="221">
        <f>IF(N200="nulová",J200,0)</f>
        <v>0</v>
      </c>
      <c r="BJ200" s="18" t="s">
        <v>82</v>
      </c>
      <c r="BK200" s="221">
        <f>ROUND(I200*H200,2)</f>
        <v>0</v>
      </c>
      <c r="BL200" s="18" t="s">
        <v>209</v>
      </c>
      <c r="BM200" s="220" t="s">
        <v>3007</v>
      </c>
    </row>
    <row r="201" spans="1:65" s="2" customFormat="1" ht="55.5" customHeight="1">
      <c r="A201" s="35"/>
      <c r="B201" s="36"/>
      <c r="C201" s="209" t="s">
        <v>2251</v>
      </c>
      <c r="D201" s="209" t="s">
        <v>205</v>
      </c>
      <c r="E201" s="210" t="s">
        <v>7880</v>
      </c>
      <c r="F201" s="211" t="s">
        <v>7881</v>
      </c>
      <c r="G201" s="212" t="s">
        <v>5671</v>
      </c>
      <c r="H201" s="213">
        <v>143</v>
      </c>
      <c r="I201" s="214"/>
      <c r="J201" s="215">
        <f>ROUND(I201*H201,2)</f>
        <v>0</v>
      </c>
      <c r="K201" s="211" t="s">
        <v>1</v>
      </c>
      <c r="L201" s="40"/>
      <c r="M201" s="216" t="s">
        <v>1</v>
      </c>
      <c r="N201" s="217" t="s">
        <v>40</v>
      </c>
      <c r="O201" s="72"/>
      <c r="P201" s="218">
        <f>O201*H201</f>
        <v>0</v>
      </c>
      <c r="Q201" s="218">
        <v>0</v>
      </c>
      <c r="R201" s="218">
        <f>Q201*H201</f>
        <v>0</v>
      </c>
      <c r="S201" s="218">
        <v>0</v>
      </c>
      <c r="T201" s="219">
        <f>S201*H201</f>
        <v>0</v>
      </c>
      <c r="U201" s="35"/>
      <c r="V201" s="35"/>
      <c r="W201" s="35"/>
      <c r="X201" s="35"/>
      <c r="Y201" s="35"/>
      <c r="Z201" s="35"/>
      <c r="AA201" s="35"/>
      <c r="AB201" s="35"/>
      <c r="AC201" s="35"/>
      <c r="AD201" s="35"/>
      <c r="AE201" s="35"/>
      <c r="AR201" s="220" t="s">
        <v>209</v>
      </c>
      <c r="AT201" s="220" t="s">
        <v>205</v>
      </c>
      <c r="AU201" s="220" t="s">
        <v>84</v>
      </c>
      <c r="AY201" s="18" t="s">
        <v>203</v>
      </c>
      <c r="BE201" s="221">
        <f>IF(N201="základní",J201,0)</f>
        <v>0</v>
      </c>
      <c r="BF201" s="221">
        <f>IF(N201="snížená",J201,0)</f>
        <v>0</v>
      </c>
      <c r="BG201" s="221">
        <f>IF(N201="zákl. přenesená",J201,0)</f>
        <v>0</v>
      </c>
      <c r="BH201" s="221">
        <f>IF(N201="sníž. přenesená",J201,0)</f>
        <v>0</v>
      </c>
      <c r="BI201" s="221">
        <f>IF(N201="nulová",J201,0)</f>
        <v>0</v>
      </c>
      <c r="BJ201" s="18" t="s">
        <v>82</v>
      </c>
      <c r="BK201" s="221">
        <f>ROUND(I201*H201,2)</f>
        <v>0</v>
      </c>
      <c r="BL201" s="18" t="s">
        <v>209</v>
      </c>
      <c r="BM201" s="220" t="s">
        <v>3018</v>
      </c>
    </row>
    <row r="202" spans="1:65" s="13" customFormat="1" ht="11.25">
      <c r="B202" s="222"/>
      <c r="C202" s="223"/>
      <c r="D202" s="224" t="s">
        <v>211</v>
      </c>
      <c r="E202" s="225" t="s">
        <v>1</v>
      </c>
      <c r="F202" s="226" t="s">
        <v>7882</v>
      </c>
      <c r="G202" s="223"/>
      <c r="H202" s="225" t="s">
        <v>1</v>
      </c>
      <c r="I202" s="227"/>
      <c r="J202" s="223"/>
      <c r="K202" s="223"/>
      <c r="L202" s="228"/>
      <c r="M202" s="229"/>
      <c r="N202" s="230"/>
      <c r="O202" s="230"/>
      <c r="P202" s="230"/>
      <c r="Q202" s="230"/>
      <c r="R202" s="230"/>
      <c r="S202" s="230"/>
      <c r="T202" s="231"/>
      <c r="AT202" s="232" t="s">
        <v>211</v>
      </c>
      <c r="AU202" s="232" t="s">
        <v>84</v>
      </c>
      <c r="AV202" s="13" t="s">
        <v>82</v>
      </c>
      <c r="AW202" s="13" t="s">
        <v>31</v>
      </c>
      <c r="AX202" s="13" t="s">
        <v>75</v>
      </c>
      <c r="AY202" s="232" t="s">
        <v>203</v>
      </c>
    </row>
    <row r="203" spans="1:65" s="13" customFormat="1" ht="11.25">
      <c r="B203" s="222"/>
      <c r="C203" s="223"/>
      <c r="D203" s="224" t="s">
        <v>211</v>
      </c>
      <c r="E203" s="225" t="s">
        <v>1</v>
      </c>
      <c r="F203" s="226" t="s">
        <v>7824</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4" customFormat="1" ht="11.25">
      <c r="B204" s="233"/>
      <c r="C204" s="234"/>
      <c r="D204" s="224" t="s">
        <v>211</v>
      </c>
      <c r="E204" s="235" t="s">
        <v>1</v>
      </c>
      <c r="F204" s="236" t="s">
        <v>3455</v>
      </c>
      <c r="G204" s="234"/>
      <c r="H204" s="237">
        <v>143</v>
      </c>
      <c r="I204" s="238"/>
      <c r="J204" s="234"/>
      <c r="K204" s="234"/>
      <c r="L204" s="239"/>
      <c r="M204" s="240"/>
      <c r="N204" s="241"/>
      <c r="O204" s="241"/>
      <c r="P204" s="241"/>
      <c r="Q204" s="241"/>
      <c r="R204" s="241"/>
      <c r="S204" s="241"/>
      <c r="T204" s="242"/>
      <c r="AT204" s="243" t="s">
        <v>211</v>
      </c>
      <c r="AU204" s="243" t="s">
        <v>84</v>
      </c>
      <c r="AV204" s="14" t="s">
        <v>84</v>
      </c>
      <c r="AW204" s="14" t="s">
        <v>31</v>
      </c>
      <c r="AX204" s="14" t="s">
        <v>75</v>
      </c>
      <c r="AY204" s="243" t="s">
        <v>203</v>
      </c>
    </row>
    <row r="205" spans="1:65" s="2" customFormat="1" ht="33" customHeight="1">
      <c r="A205" s="35"/>
      <c r="B205" s="36"/>
      <c r="C205" s="209" t="s">
        <v>2255</v>
      </c>
      <c r="D205" s="209" t="s">
        <v>205</v>
      </c>
      <c r="E205" s="210" t="s">
        <v>7883</v>
      </c>
      <c r="F205" s="211" t="s">
        <v>7884</v>
      </c>
      <c r="G205" s="212" t="s">
        <v>5671</v>
      </c>
      <c r="H205" s="213">
        <v>146</v>
      </c>
      <c r="I205" s="214"/>
      <c r="J205" s="215">
        <f>ROUND(I205*H205,2)</f>
        <v>0</v>
      </c>
      <c r="K205" s="211" t="s">
        <v>1</v>
      </c>
      <c r="L205" s="40"/>
      <c r="M205" s="216" t="s">
        <v>1</v>
      </c>
      <c r="N205" s="217" t="s">
        <v>40</v>
      </c>
      <c r="O205" s="72"/>
      <c r="P205" s="218">
        <f>O205*H205</f>
        <v>0</v>
      </c>
      <c r="Q205" s="218">
        <v>0</v>
      </c>
      <c r="R205" s="218">
        <f>Q205*H205</f>
        <v>0</v>
      </c>
      <c r="S205" s="218">
        <v>0</v>
      </c>
      <c r="T205" s="219">
        <f>S205*H205</f>
        <v>0</v>
      </c>
      <c r="U205" s="35"/>
      <c r="V205" s="35"/>
      <c r="W205" s="35"/>
      <c r="X205" s="35"/>
      <c r="Y205" s="35"/>
      <c r="Z205" s="35"/>
      <c r="AA205" s="35"/>
      <c r="AB205" s="35"/>
      <c r="AC205" s="35"/>
      <c r="AD205" s="35"/>
      <c r="AE205" s="35"/>
      <c r="AR205" s="220" t="s">
        <v>209</v>
      </c>
      <c r="AT205" s="220" t="s">
        <v>205</v>
      </c>
      <c r="AU205" s="220" t="s">
        <v>84</v>
      </c>
      <c r="AY205" s="18" t="s">
        <v>203</v>
      </c>
      <c r="BE205" s="221">
        <f>IF(N205="základní",J205,0)</f>
        <v>0</v>
      </c>
      <c r="BF205" s="221">
        <f>IF(N205="snížená",J205,0)</f>
        <v>0</v>
      </c>
      <c r="BG205" s="221">
        <f>IF(N205="zákl. přenesená",J205,0)</f>
        <v>0</v>
      </c>
      <c r="BH205" s="221">
        <f>IF(N205="sníž. přenesená",J205,0)</f>
        <v>0</v>
      </c>
      <c r="BI205" s="221">
        <f>IF(N205="nulová",J205,0)</f>
        <v>0</v>
      </c>
      <c r="BJ205" s="18" t="s">
        <v>82</v>
      </c>
      <c r="BK205" s="221">
        <f>ROUND(I205*H205,2)</f>
        <v>0</v>
      </c>
      <c r="BL205" s="18" t="s">
        <v>209</v>
      </c>
      <c r="BM205" s="220" t="s">
        <v>3040</v>
      </c>
    </row>
    <row r="206" spans="1:65" s="13" customFormat="1" ht="33.75">
      <c r="B206" s="222"/>
      <c r="C206" s="223"/>
      <c r="D206" s="224" t="s">
        <v>211</v>
      </c>
      <c r="E206" s="225" t="s">
        <v>1</v>
      </c>
      <c r="F206" s="226" t="s">
        <v>7885</v>
      </c>
      <c r="G206" s="223"/>
      <c r="H206" s="225" t="s">
        <v>1</v>
      </c>
      <c r="I206" s="227"/>
      <c r="J206" s="223"/>
      <c r="K206" s="223"/>
      <c r="L206" s="228"/>
      <c r="M206" s="229"/>
      <c r="N206" s="230"/>
      <c r="O206" s="230"/>
      <c r="P206" s="230"/>
      <c r="Q206" s="230"/>
      <c r="R206" s="230"/>
      <c r="S206" s="230"/>
      <c r="T206" s="231"/>
      <c r="AT206" s="232" t="s">
        <v>211</v>
      </c>
      <c r="AU206" s="232" t="s">
        <v>84</v>
      </c>
      <c r="AV206" s="13" t="s">
        <v>82</v>
      </c>
      <c r="AW206" s="13" t="s">
        <v>31</v>
      </c>
      <c r="AX206" s="13" t="s">
        <v>75</v>
      </c>
      <c r="AY206" s="232" t="s">
        <v>203</v>
      </c>
    </row>
    <row r="207" spans="1:65" s="13" customFormat="1" ht="11.25">
      <c r="B207" s="222"/>
      <c r="C207" s="223"/>
      <c r="D207" s="224" t="s">
        <v>211</v>
      </c>
      <c r="E207" s="225" t="s">
        <v>1</v>
      </c>
      <c r="F207" s="226" t="s">
        <v>7824</v>
      </c>
      <c r="G207" s="223"/>
      <c r="H207" s="225" t="s">
        <v>1</v>
      </c>
      <c r="I207" s="227"/>
      <c r="J207" s="223"/>
      <c r="K207" s="223"/>
      <c r="L207" s="228"/>
      <c r="M207" s="229"/>
      <c r="N207" s="230"/>
      <c r="O207" s="230"/>
      <c r="P207" s="230"/>
      <c r="Q207" s="230"/>
      <c r="R207" s="230"/>
      <c r="S207" s="230"/>
      <c r="T207" s="231"/>
      <c r="AT207" s="232" t="s">
        <v>211</v>
      </c>
      <c r="AU207" s="232" t="s">
        <v>84</v>
      </c>
      <c r="AV207" s="13" t="s">
        <v>82</v>
      </c>
      <c r="AW207" s="13" t="s">
        <v>31</v>
      </c>
      <c r="AX207" s="13" t="s">
        <v>75</v>
      </c>
      <c r="AY207" s="232" t="s">
        <v>203</v>
      </c>
    </row>
    <row r="208" spans="1:65" s="14" customFormat="1" ht="11.25">
      <c r="B208" s="233"/>
      <c r="C208" s="234"/>
      <c r="D208" s="224" t="s">
        <v>211</v>
      </c>
      <c r="E208" s="235" t="s">
        <v>1</v>
      </c>
      <c r="F208" s="236" t="s">
        <v>3469</v>
      </c>
      <c r="G208" s="234"/>
      <c r="H208" s="237">
        <v>146</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1:65" s="2" customFormat="1" ht="21.75" customHeight="1">
      <c r="A209" s="35"/>
      <c r="B209" s="36"/>
      <c r="C209" s="209" t="s">
        <v>2260</v>
      </c>
      <c r="D209" s="209" t="s">
        <v>205</v>
      </c>
      <c r="E209" s="210" t="s">
        <v>7886</v>
      </c>
      <c r="F209" s="211" t="s">
        <v>7887</v>
      </c>
      <c r="G209" s="212" t="s">
        <v>5671</v>
      </c>
      <c r="H209" s="213">
        <v>2</v>
      </c>
      <c r="I209" s="214"/>
      <c r="J209" s="215">
        <f>ROUND(I209*H209,2)</f>
        <v>0</v>
      </c>
      <c r="K209" s="211" t="s">
        <v>1</v>
      </c>
      <c r="L209" s="40"/>
      <c r="M209" s="216" t="s">
        <v>1</v>
      </c>
      <c r="N209" s="217" t="s">
        <v>40</v>
      </c>
      <c r="O209" s="72"/>
      <c r="P209" s="218">
        <f>O209*H209</f>
        <v>0</v>
      </c>
      <c r="Q209" s="218">
        <v>0</v>
      </c>
      <c r="R209" s="218">
        <f>Q209*H209</f>
        <v>0</v>
      </c>
      <c r="S209" s="218">
        <v>0</v>
      </c>
      <c r="T209" s="219">
        <f>S209*H209</f>
        <v>0</v>
      </c>
      <c r="U209" s="35"/>
      <c r="V209" s="35"/>
      <c r="W209" s="35"/>
      <c r="X209" s="35"/>
      <c r="Y209" s="35"/>
      <c r="Z209" s="35"/>
      <c r="AA209" s="35"/>
      <c r="AB209" s="35"/>
      <c r="AC209" s="35"/>
      <c r="AD209" s="35"/>
      <c r="AE209" s="35"/>
      <c r="AR209" s="220" t="s">
        <v>209</v>
      </c>
      <c r="AT209" s="220" t="s">
        <v>205</v>
      </c>
      <c r="AU209" s="220" t="s">
        <v>84</v>
      </c>
      <c r="AY209" s="18" t="s">
        <v>203</v>
      </c>
      <c r="BE209" s="221">
        <f>IF(N209="základní",J209,0)</f>
        <v>0</v>
      </c>
      <c r="BF209" s="221">
        <f>IF(N209="snížená",J209,0)</f>
        <v>0</v>
      </c>
      <c r="BG209" s="221">
        <f>IF(N209="zákl. přenesená",J209,0)</f>
        <v>0</v>
      </c>
      <c r="BH209" s="221">
        <f>IF(N209="sníž. přenesená",J209,0)</f>
        <v>0</v>
      </c>
      <c r="BI209" s="221">
        <f>IF(N209="nulová",J209,0)</f>
        <v>0</v>
      </c>
      <c r="BJ209" s="18" t="s">
        <v>82</v>
      </c>
      <c r="BK209" s="221">
        <f>ROUND(I209*H209,2)</f>
        <v>0</v>
      </c>
      <c r="BL209" s="18" t="s">
        <v>209</v>
      </c>
      <c r="BM209" s="220" t="s">
        <v>3095</v>
      </c>
    </row>
    <row r="210" spans="1:65" s="12" customFormat="1" ht="25.9" customHeight="1">
      <c r="B210" s="193"/>
      <c r="C210" s="194"/>
      <c r="D210" s="195" t="s">
        <v>74</v>
      </c>
      <c r="E210" s="196" t="s">
        <v>6307</v>
      </c>
      <c r="F210" s="196" t="s">
        <v>7888</v>
      </c>
      <c r="G210" s="194"/>
      <c r="H210" s="194"/>
      <c r="I210" s="197"/>
      <c r="J210" s="198">
        <f>BK210</f>
        <v>0</v>
      </c>
      <c r="K210" s="194"/>
      <c r="L210" s="199"/>
      <c r="M210" s="200"/>
      <c r="N210" s="201"/>
      <c r="O210" s="201"/>
      <c r="P210" s="202">
        <f>SUM(P211:P221)</f>
        <v>0</v>
      </c>
      <c r="Q210" s="201"/>
      <c r="R210" s="202">
        <f>SUM(R211:R221)</f>
        <v>0</v>
      </c>
      <c r="S210" s="201"/>
      <c r="T210" s="203">
        <f>SUM(T211:T221)</f>
        <v>0</v>
      </c>
      <c r="AR210" s="204" t="s">
        <v>82</v>
      </c>
      <c r="AT210" s="205" t="s">
        <v>74</v>
      </c>
      <c r="AU210" s="205" t="s">
        <v>75</v>
      </c>
      <c r="AY210" s="204" t="s">
        <v>203</v>
      </c>
      <c r="BK210" s="206">
        <f>SUM(BK211:BK221)</f>
        <v>0</v>
      </c>
    </row>
    <row r="211" spans="1:65" s="2" customFormat="1" ht="33" customHeight="1">
      <c r="A211" s="35"/>
      <c r="B211" s="36"/>
      <c r="C211" s="209" t="s">
        <v>2265</v>
      </c>
      <c r="D211" s="209" t="s">
        <v>205</v>
      </c>
      <c r="E211" s="210" t="s">
        <v>7889</v>
      </c>
      <c r="F211" s="211" t="s">
        <v>7890</v>
      </c>
      <c r="G211" s="212" t="s">
        <v>5671</v>
      </c>
      <c r="H211" s="213">
        <v>146</v>
      </c>
      <c r="I211" s="214"/>
      <c r="J211" s="215">
        <f t="shared" ref="J211:J221" si="30">ROUND(I211*H211,2)</f>
        <v>0</v>
      </c>
      <c r="K211" s="211" t="s">
        <v>1</v>
      </c>
      <c r="L211" s="40"/>
      <c r="M211" s="216" t="s">
        <v>1</v>
      </c>
      <c r="N211" s="217" t="s">
        <v>40</v>
      </c>
      <c r="O211" s="72"/>
      <c r="P211" s="218">
        <f t="shared" ref="P211:P221" si="31">O211*H211</f>
        <v>0</v>
      </c>
      <c r="Q211" s="218">
        <v>0</v>
      </c>
      <c r="R211" s="218">
        <f t="shared" ref="R211:R221" si="32">Q211*H211</f>
        <v>0</v>
      </c>
      <c r="S211" s="218">
        <v>0</v>
      </c>
      <c r="T211" s="219">
        <f t="shared" ref="T211:T221" si="33">S211*H211</f>
        <v>0</v>
      </c>
      <c r="U211" s="35"/>
      <c r="V211" s="35"/>
      <c r="W211" s="35"/>
      <c r="X211" s="35"/>
      <c r="Y211" s="35"/>
      <c r="Z211" s="35"/>
      <c r="AA211" s="35"/>
      <c r="AB211" s="35"/>
      <c r="AC211" s="35"/>
      <c r="AD211" s="35"/>
      <c r="AE211" s="35"/>
      <c r="AR211" s="220" t="s">
        <v>209</v>
      </c>
      <c r="AT211" s="220" t="s">
        <v>205</v>
      </c>
      <c r="AU211" s="220" t="s">
        <v>82</v>
      </c>
      <c r="AY211" s="18" t="s">
        <v>203</v>
      </c>
      <c r="BE211" s="221">
        <f t="shared" ref="BE211:BE221" si="34">IF(N211="základní",J211,0)</f>
        <v>0</v>
      </c>
      <c r="BF211" s="221">
        <f t="shared" ref="BF211:BF221" si="35">IF(N211="snížená",J211,0)</f>
        <v>0</v>
      </c>
      <c r="BG211" s="221">
        <f t="shared" ref="BG211:BG221" si="36">IF(N211="zákl. přenesená",J211,0)</f>
        <v>0</v>
      </c>
      <c r="BH211" s="221">
        <f t="shared" ref="BH211:BH221" si="37">IF(N211="sníž. přenesená",J211,0)</f>
        <v>0</v>
      </c>
      <c r="BI211" s="221">
        <f t="shared" ref="BI211:BI221" si="38">IF(N211="nulová",J211,0)</f>
        <v>0</v>
      </c>
      <c r="BJ211" s="18" t="s">
        <v>82</v>
      </c>
      <c r="BK211" s="221">
        <f t="shared" ref="BK211:BK221" si="39">ROUND(I211*H211,2)</f>
        <v>0</v>
      </c>
      <c r="BL211" s="18" t="s">
        <v>209</v>
      </c>
      <c r="BM211" s="220" t="s">
        <v>3164</v>
      </c>
    </row>
    <row r="212" spans="1:65" s="2" customFormat="1" ht="55.5" customHeight="1">
      <c r="A212" s="35"/>
      <c r="B212" s="36"/>
      <c r="C212" s="209" t="s">
        <v>2270</v>
      </c>
      <c r="D212" s="209" t="s">
        <v>205</v>
      </c>
      <c r="E212" s="210" t="s">
        <v>7891</v>
      </c>
      <c r="F212" s="211" t="s">
        <v>7892</v>
      </c>
      <c r="G212" s="212" t="s">
        <v>5671</v>
      </c>
      <c r="H212" s="213">
        <v>20</v>
      </c>
      <c r="I212" s="214"/>
      <c r="J212" s="215">
        <f t="shared" si="30"/>
        <v>0</v>
      </c>
      <c r="K212" s="211" t="s">
        <v>1</v>
      </c>
      <c r="L212" s="40"/>
      <c r="M212" s="216" t="s">
        <v>1</v>
      </c>
      <c r="N212" s="217" t="s">
        <v>40</v>
      </c>
      <c r="O212" s="72"/>
      <c r="P212" s="218">
        <f t="shared" si="31"/>
        <v>0</v>
      </c>
      <c r="Q212" s="218">
        <v>0</v>
      </c>
      <c r="R212" s="218">
        <f t="shared" si="32"/>
        <v>0</v>
      </c>
      <c r="S212" s="218">
        <v>0</v>
      </c>
      <c r="T212" s="219">
        <f t="shared" si="33"/>
        <v>0</v>
      </c>
      <c r="U212" s="35"/>
      <c r="V212" s="35"/>
      <c r="W212" s="35"/>
      <c r="X212" s="35"/>
      <c r="Y212" s="35"/>
      <c r="Z212" s="35"/>
      <c r="AA212" s="35"/>
      <c r="AB212" s="35"/>
      <c r="AC212" s="35"/>
      <c r="AD212" s="35"/>
      <c r="AE212" s="35"/>
      <c r="AR212" s="220" t="s">
        <v>209</v>
      </c>
      <c r="AT212" s="220" t="s">
        <v>205</v>
      </c>
      <c r="AU212" s="220" t="s">
        <v>82</v>
      </c>
      <c r="AY212" s="18" t="s">
        <v>203</v>
      </c>
      <c r="BE212" s="221">
        <f t="shared" si="34"/>
        <v>0</v>
      </c>
      <c r="BF212" s="221">
        <f t="shared" si="35"/>
        <v>0</v>
      </c>
      <c r="BG212" s="221">
        <f t="shared" si="36"/>
        <v>0</v>
      </c>
      <c r="BH212" s="221">
        <f t="shared" si="37"/>
        <v>0</v>
      </c>
      <c r="BI212" s="221">
        <f t="shared" si="38"/>
        <v>0</v>
      </c>
      <c r="BJ212" s="18" t="s">
        <v>82</v>
      </c>
      <c r="BK212" s="221">
        <f t="shared" si="39"/>
        <v>0</v>
      </c>
      <c r="BL212" s="18" t="s">
        <v>209</v>
      </c>
      <c r="BM212" s="220" t="s">
        <v>3271</v>
      </c>
    </row>
    <row r="213" spans="1:65" s="2" customFormat="1" ht="16.5" customHeight="1">
      <c r="A213" s="35"/>
      <c r="B213" s="36"/>
      <c r="C213" s="209" t="s">
        <v>1329</v>
      </c>
      <c r="D213" s="209" t="s">
        <v>205</v>
      </c>
      <c r="E213" s="210" t="s">
        <v>7893</v>
      </c>
      <c r="F213" s="211" t="s">
        <v>7894</v>
      </c>
      <c r="G213" s="212" t="s">
        <v>5671</v>
      </c>
      <c r="H213" s="213">
        <v>52</v>
      </c>
      <c r="I213" s="214"/>
      <c r="J213" s="215">
        <f t="shared" si="30"/>
        <v>0</v>
      </c>
      <c r="K213" s="211" t="s">
        <v>1</v>
      </c>
      <c r="L213" s="40"/>
      <c r="M213" s="216" t="s">
        <v>1</v>
      </c>
      <c r="N213" s="217" t="s">
        <v>40</v>
      </c>
      <c r="O213" s="72"/>
      <c r="P213" s="218">
        <f t="shared" si="31"/>
        <v>0</v>
      </c>
      <c r="Q213" s="218">
        <v>0</v>
      </c>
      <c r="R213" s="218">
        <f t="shared" si="32"/>
        <v>0</v>
      </c>
      <c r="S213" s="218">
        <v>0</v>
      </c>
      <c r="T213" s="219">
        <f t="shared" si="33"/>
        <v>0</v>
      </c>
      <c r="U213" s="35"/>
      <c r="V213" s="35"/>
      <c r="W213" s="35"/>
      <c r="X213" s="35"/>
      <c r="Y213" s="35"/>
      <c r="Z213" s="35"/>
      <c r="AA213" s="35"/>
      <c r="AB213" s="35"/>
      <c r="AC213" s="35"/>
      <c r="AD213" s="35"/>
      <c r="AE213" s="35"/>
      <c r="AR213" s="220" t="s">
        <v>209</v>
      </c>
      <c r="AT213" s="220" t="s">
        <v>205</v>
      </c>
      <c r="AU213" s="220" t="s">
        <v>82</v>
      </c>
      <c r="AY213" s="18" t="s">
        <v>203</v>
      </c>
      <c r="BE213" s="221">
        <f t="shared" si="34"/>
        <v>0</v>
      </c>
      <c r="BF213" s="221">
        <f t="shared" si="35"/>
        <v>0</v>
      </c>
      <c r="BG213" s="221">
        <f t="shared" si="36"/>
        <v>0</v>
      </c>
      <c r="BH213" s="221">
        <f t="shared" si="37"/>
        <v>0</v>
      </c>
      <c r="BI213" s="221">
        <f t="shared" si="38"/>
        <v>0</v>
      </c>
      <c r="BJ213" s="18" t="s">
        <v>82</v>
      </c>
      <c r="BK213" s="221">
        <f t="shared" si="39"/>
        <v>0</v>
      </c>
      <c r="BL213" s="18" t="s">
        <v>209</v>
      </c>
      <c r="BM213" s="220" t="s">
        <v>3280</v>
      </c>
    </row>
    <row r="214" spans="1:65" s="2" customFormat="1" ht="16.5" customHeight="1">
      <c r="A214" s="35"/>
      <c r="B214" s="36"/>
      <c r="C214" s="209" t="s">
        <v>2277</v>
      </c>
      <c r="D214" s="209" t="s">
        <v>205</v>
      </c>
      <c r="E214" s="210" t="s">
        <v>7895</v>
      </c>
      <c r="F214" s="211" t="s">
        <v>7896</v>
      </c>
      <c r="G214" s="212" t="s">
        <v>5671</v>
      </c>
      <c r="H214" s="213">
        <v>18</v>
      </c>
      <c r="I214" s="214"/>
      <c r="J214" s="215">
        <f t="shared" si="30"/>
        <v>0</v>
      </c>
      <c r="K214" s="211" t="s">
        <v>1</v>
      </c>
      <c r="L214" s="40"/>
      <c r="M214" s="216" t="s">
        <v>1</v>
      </c>
      <c r="N214" s="217" t="s">
        <v>40</v>
      </c>
      <c r="O214" s="72"/>
      <c r="P214" s="218">
        <f t="shared" si="31"/>
        <v>0</v>
      </c>
      <c r="Q214" s="218">
        <v>0</v>
      </c>
      <c r="R214" s="218">
        <f t="shared" si="32"/>
        <v>0</v>
      </c>
      <c r="S214" s="218">
        <v>0</v>
      </c>
      <c r="T214" s="219">
        <f t="shared" si="33"/>
        <v>0</v>
      </c>
      <c r="U214" s="35"/>
      <c r="V214" s="35"/>
      <c r="W214" s="35"/>
      <c r="X214" s="35"/>
      <c r="Y214" s="35"/>
      <c r="Z214" s="35"/>
      <c r="AA214" s="35"/>
      <c r="AB214" s="35"/>
      <c r="AC214" s="35"/>
      <c r="AD214" s="35"/>
      <c r="AE214" s="35"/>
      <c r="AR214" s="220" t="s">
        <v>209</v>
      </c>
      <c r="AT214" s="220" t="s">
        <v>205</v>
      </c>
      <c r="AU214" s="220" t="s">
        <v>82</v>
      </c>
      <c r="AY214" s="18" t="s">
        <v>203</v>
      </c>
      <c r="BE214" s="221">
        <f t="shared" si="34"/>
        <v>0</v>
      </c>
      <c r="BF214" s="221">
        <f t="shared" si="35"/>
        <v>0</v>
      </c>
      <c r="BG214" s="221">
        <f t="shared" si="36"/>
        <v>0</v>
      </c>
      <c r="BH214" s="221">
        <f t="shared" si="37"/>
        <v>0</v>
      </c>
      <c r="BI214" s="221">
        <f t="shared" si="38"/>
        <v>0</v>
      </c>
      <c r="BJ214" s="18" t="s">
        <v>82</v>
      </c>
      <c r="BK214" s="221">
        <f t="shared" si="39"/>
        <v>0</v>
      </c>
      <c r="BL214" s="18" t="s">
        <v>209</v>
      </c>
      <c r="BM214" s="220" t="s">
        <v>3316</v>
      </c>
    </row>
    <row r="215" spans="1:65" s="2" customFormat="1" ht="21.75" customHeight="1">
      <c r="A215" s="35"/>
      <c r="B215" s="36"/>
      <c r="C215" s="209" t="s">
        <v>1843</v>
      </c>
      <c r="D215" s="209" t="s">
        <v>205</v>
      </c>
      <c r="E215" s="210" t="s">
        <v>7897</v>
      </c>
      <c r="F215" s="211" t="s">
        <v>7898</v>
      </c>
      <c r="G215" s="212" t="s">
        <v>5671</v>
      </c>
      <c r="H215" s="213">
        <v>23</v>
      </c>
      <c r="I215" s="214"/>
      <c r="J215" s="215">
        <f t="shared" si="30"/>
        <v>0</v>
      </c>
      <c r="K215" s="211" t="s">
        <v>1</v>
      </c>
      <c r="L215" s="40"/>
      <c r="M215" s="216" t="s">
        <v>1</v>
      </c>
      <c r="N215" s="217" t="s">
        <v>40</v>
      </c>
      <c r="O215" s="72"/>
      <c r="P215" s="218">
        <f t="shared" si="31"/>
        <v>0</v>
      </c>
      <c r="Q215" s="218">
        <v>0</v>
      </c>
      <c r="R215" s="218">
        <f t="shared" si="32"/>
        <v>0</v>
      </c>
      <c r="S215" s="218">
        <v>0</v>
      </c>
      <c r="T215" s="219">
        <f t="shared" si="33"/>
        <v>0</v>
      </c>
      <c r="U215" s="35"/>
      <c r="V215" s="35"/>
      <c r="W215" s="35"/>
      <c r="X215" s="35"/>
      <c r="Y215" s="35"/>
      <c r="Z215" s="35"/>
      <c r="AA215" s="35"/>
      <c r="AB215" s="35"/>
      <c r="AC215" s="35"/>
      <c r="AD215" s="35"/>
      <c r="AE215" s="35"/>
      <c r="AR215" s="220" t="s">
        <v>209</v>
      </c>
      <c r="AT215" s="220" t="s">
        <v>205</v>
      </c>
      <c r="AU215" s="220" t="s">
        <v>82</v>
      </c>
      <c r="AY215" s="18" t="s">
        <v>203</v>
      </c>
      <c r="BE215" s="221">
        <f t="shared" si="34"/>
        <v>0</v>
      </c>
      <c r="BF215" s="221">
        <f t="shared" si="35"/>
        <v>0</v>
      </c>
      <c r="BG215" s="221">
        <f t="shared" si="36"/>
        <v>0</v>
      </c>
      <c r="BH215" s="221">
        <f t="shared" si="37"/>
        <v>0</v>
      </c>
      <c r="BI215" s="221">
        <f t="shared" si="38"/>
        <v>0</v>
      </c>
      <c r="BJ215" s="18" t="s">
        <v>82</v>
      </c>
      <c r="BK215" s="221">
        <f t="shared" si="39"/>
        <v>0</v>
      </c>
      <c r="BL215" s="18" t="s">
        <v>209</v>
      </c>
      <c r="BM215" s="220" t="s">
        <v>3331</v>
      </c>
    </row>
    <row r="216" spans="1:65" s="2" customFormat="1" ht="21.75" customHeight="1">
      <c r="A216" s="35"/>
      <c r="B216" s="36"/>
      <c r="C216" s="209" t="s">
        <v>2285</v>
      </c>
      <c r="D216" s="209" t="s">
        <v>205</v>
      </c>
      <c r="E216" s="210" t="s">
        <v>7899</v>
      </c>
      <c r="F216" s="211" t="s">
        <v>7900</v>
      </c>
      <c r="G216" s="212" t="s">
        <v>5671</v>
      </c>
      <c r="H216" s="213">
        <v>23</v>
      </c>
      <c r="I216" s="214"/>
      <c r="J216" s="215">
        <f t="shared" si="30"/>
        <v>0</v>
      </c>
      <c r="K216" s="211" t="s">
        <v>1</v>
      </c>
      <c r="L216" s="40"/>
      <c r="M216" s="216" t="s">
        <v>1</v>
      </c>
      <c r="N216" s="217" t="s">
        <v>40</v>
      </c>
      <c r="O216" s="72"/>
      <c r="P216" s="218">
        <f t="shared" si="31"/>
        <v>0</v>
      </c>
      <c r="Q216" s="218">
        <v>0</v>
      </c>
      <c r="R216" s="218">
        <f t="shared" si="32"/>
        <v>0</v>
      </c>
      <c r="S216" s="218">
        <v>0</v>
      </c>
      <c r="T216" s="219">
        <f t="shared" si="33"/>
        <v>0</v>
      </c>
      <c r="U216" s="35"/>
      <c r="V216" s="35"/>
      <c r="W216" s="35"/>
      <c r="X216" s="35"/>
      <c r="Y216" s="35"/>
      <c r="Z216" s="35"/>
      <c r="AA216" s="35"/>
      <c r="AB216" s="35"/>
      <c r="AC216" s="35"/>
      <c r="AD216" s="35"/>
      <c r="AE216" s="35"/>
      <c r="AR216" s="220" t="s">
        <v>209</v>
      </c>
      <c r="AT216" s="220" t="s">
        <v>205</v>
      </c>
      <c r="AU216" s="220" t="s">
        <v>82</v>
      </c>
      <c r="AY216" s="18" t="s">
        <v>203</v>
      </c>
      <c r="BE216" s="221">
        <f t="shared" si="34"/>
        <v>0</v>
      </c>
      <c r="BF216" s="221">
        <f t="shared" si="35"/>
        <v>0</v>
      </c>
      <c r="BG216" s="221">
        <f t="shared" si="36"/>
        <v>0</v>
      </c>
      <c r="BH216" s="221">
        <f t="shared" si="37"/>
        <v>0</v>
      </c>
      <c r="BI216" s="221">
        <f t="shared" si="38"/>
        <v>0</v>
      </c>
      <c r="BJ216" s="18" t="s">
        <v>82</v>
      </c>
      <c r="BK216" s="221">
        <f t="shared" si="39"/>
        <v>0</v>
      </c>
      <c r="BL216" s="18" t="s">
        <v>209</v>
      </c>
      <c r="BM216" s="220" t="s">
        <v>3356</v>
      </c>
    </row>
    <row r="217" spans="1:65" s="2" customFormat="1" ht="21.75" customHeight="1">
      <c r="A217" s="35"/>
      <c r="B217" s="36"/>
      <c r="C217" s="209" t="s">
        <v>2290</v>
      </c>
      <c r="D217" s="209" t="s">
        <v>205</v>
      </c>
      <c r="E217" s="210" t="s">
        <v>7901</v>
      </c>
      <c r="F217" s="211" t="s">
        <v>7902</v>
      </c>
      <c r="G217" s="212" t="s">
        <v>5671</v>
      </c>
      <c r="H217" s="213">
        <v>38</v>
      </c>
      <c r="I217" s="214"/>
      <c r="J217" s="215">
        <f t="shared" si="30"/>
        <v>0</v>
      </c>
      <c r="K217" s="211" t="s">
        <v>1</v>
      </c>
      <c r="L217" s="40"/>
      <c r="M217" s="216" t="s">
        <v>1</v>
      </c>
      <c r="N217" s="217" t="s">
        <v>40</v>
      </c>
      <c r="O217" s="72"/>
      <c r="P217" s="218">
        <f t="shared" si="31"/>
        <v>0</v>
      </c>
      <c r="Q217" s="218">
        <v>0</v>
      </c>
      <c r="R217" s="218">
        <f t="shared" si="32"/>
        <v>0</v>
      </c>
      <c r="S217" s="218">
        <v>0</v>
      </c>
      <c r="T217" s="219">
        <f t="shared" si="33"/>
        <v>0</v>
      </c>
      <c r="U217" s="35"/>
      <c r="V217" s="35"/>
      <c r="W217" s="35"/>
      <c r="X217" s="35"/>
      <c r="Y217" s="35"/>
      <c r="Z217" s="35"/>
      <c r="AA217" s="35"/>
      <c r="AB217" s="35"/>
      <c r="AC217" s="35"/>
      <c r="AD217" s="35"/>
      <c r="AE217" s="35"/>
      <c r="AR217" s="220" t="s">
        <v>209</v>
      </c>
      <c r="AT217" s="220" t="s">
        <v>205</v>
      </c>
      <c r="AU217" s="220" t="s">
        <v>82</v>
      </c>
      <c r="AY217" s="18" t="s">
        <v>203</v>
      </c>
      <c r="BE217" s="221">
        <f t="shared" si="34"/>
        <v>0</v>
      </c>
      <c r="BF217" s="221">
        <f t="shared" si="35"/>
        <v>0</v>
      </c>
      <c r="BG217" s="221">
        <f t="shared" si="36"/>
        <v>0</v>
      </c>
      <c r="BH217" s="221">
        <f t="shared" si="37"/>
        <v>0</v>
      </c>
      <c r="BI217" s="221">
        <f t="shared" si="38"/>
        <v>0</v>
      </c>
      <c r="BJ217" s="18" t="s">
        <v>82</v>
      </c>
      <c r="BK217" s="221">
        <f t="shared" si="39"/>
        <v>0</v>
      </c>
      <c r="BL217" s="18" t="s">
        <v>209</v>
      </c>
      <c r="BM217" s="220" t="s">
        <v>3366</v>
      </c>
    </row>
    <row r="218" spans="1:65" s="2" customFormat="1" ht="21.75" customHeight="1">
      <c r="A218" s="35"/>
      <c r="B218" s="36"/>
      <c r="C218" s="209" t="s">
        <v>2295</v>
      </c>
      <c r="D218" s="209" t="s">
        <v>205</v>
      </c>
      <c r="E218" s="210" t="s">
        <v>7903</v>
      </c>
      <c r="F218" s="211" t="s">
        <v>7904</v>
      </c>
      <c r="G218" s="212" t="s">
        <v>5671</v>
      </c>
      <c r="H218" s="213">
        <v>25</v>
      </c>
      <c r="I218" s="214"/>
      <c r="J218" s="215">
        <f t="shared" si="30"/>
        <v>0</v>
      </c>
      <c r="K218" s="211" t="s">
        <v>1</v>
      </c>
      <c r="L218" s="40"/>
      <c r="M218" s="216" t="s">
        <v>1</v>
      </c>
      <c r="N218" s="217" t="s">
        <v>40</v>
      </c>
      <c r="O218" s="72"/>
      <c r="P218" s="218">
        <f t="shared" si="31"/>
        <v>0</v>
      </c>
      <c r="Q218" s="218">
        <v>0</v>
      </c>
      <c r="R218" s="218">
        <f t="shared" si="32"/>
        <v>0</v>
      </c>
      <c r="S218" s="218">
        <v>0</v>
      </c>
      <c r="T218" s="219">
        <f t="shared" si="33"/>
        <v>0</v>
      </c>
      <c r="U218" s="35"/>
      <c r="V218" s="35"/>
      <c r="W218" s="35"/>
      <c r="X218" s="35"/>
      <c r="Y218" s="35"/>
      <c r="Z218" s="35"/>
      <c r="AA218" s="35"/>
      <c r="AB218" s="35"/>
      <c r="AC218" s="35"/>
      <c r="AD218" s="35"/>
      <c r="AE218" s="35"/>
      <c r="AR218" s="220" t="s">
        <v>209</v>
      </c>
      <c r="AT218" s="220" t="s">
        <v>205</v>
      </c>
      <c r="AU218" s="220" t="s">
        <v>82</v>
      </c>
      <c r="AY218" s="18" t="s">
        <v>203</v>
      </c>
      <c r="BE218" s="221">
        <f t="shared" si="34"/>
        <v>0</v>
      </c>
      <c r="BF218" s="221">
        <f t="shared" si="35"/>
        <v>0</v>
      </c>
      <c r="BG218" s="221">
        <f t="shared" si="36"/>
        <v>0</v>
      </c>
      <c r="BH218" s="221">
        <f t="shared" si="37"/>
        <v>0</v>
      </c>
      <c r="BI218" s="221">
        <f t="shared" si="38"/>
        <v>0</v>
      </c>
      <c r="BJ218" s="18" t="s">
        <v>82</v>
      </c>
      <c r="BK218" s="221">
        <f t="shared" si="39"/>
        <v>0</v>
      </c>
      <c r="BL218" s="18" t="s">
        <v>209</v>
      </c>
      <c r="BM218" s="220" t="s">
        <v>3388</v>
      </c>
    </row>
    <row r="219" spans="1:65" s="2" customFormat="1" ht="16.5" customHeight="1">
      <c r="A219" s="35"/>
      <c r="B219" s="36"/>
      <c r="C219" s="209" t="s">
        <v>2300</v>
      </c>
      <c r="D219" s="209" t="s">
        <v>205</v>
      </c>
      <c r="E219" s="210" t="s">
        <v>7905</v>
      </c>
      <c r="F219" s="211" t="s">
        <v>7906</v>
      </c>
      <c r="G219" s="212" t="s">
        <v>5671</v>
      </c>
      <c r="H219" s="213">
        <v>5</v>
      </c>
      <c r="I219" s="214"/>
      <c r="J219" s="215">
        <f t="shared" si="30"/>
        <v>0</v>
      </c>
      <c r="K219" s="211" t="s">
        <v>1</v>
      </c>
      <c r="L219" s="40"/>
      <c r="M219" s="216" t="s">
        <v>1</v>
      </c>
      <c r="N219" s="217" t="s">
        <v>40</v>
      </c>
      <c r="O219" s="72"/>
      <c r="P219" s="218">
        <f t="shared" si="31"/>
        <v>0</v>
      </c>
      <c r="Q219" s="218">
        <v>0</v>
      </c>
      <c r="R219" s="218">
        <f t="shared" si="32"/>
        <v>0</v>
      </c>
      <c r="S219" s="218">
        <v>0</v>
      </c>
      <c r="T219" s="219">
        <f t="shared" si="33"/>
        <v>0</v>
      </c>
      <c r="U219" s="35"/>
      <c r="V219" s="35"/>
      <c r="W219" s="35"/>
      <c r="X219" s="35"/>
      <c r="Y219" s="35"/>
      <c r="Z219" s="35"/>
      <c r="AA219" s="35"/>
      <c r="AB219" s="35"/>
      <c r="AC219" s="35"/>
      <c r="AD219" s="35"/>
      <c r="AE219" s="35"/>
      <c r="AR219" s="220" t="s">
        <v>209</v>
      </c>
      <c r="AT219" s="220" t="s">
        <v>205</v>
      </c>
      <c r="AU219" s="220" t="s">
        <v>82</v>
      </c>
      <c r="AY219" s="18" t="s">
        <v>203</v>
      </c>
      <c r="BE219" s="221">
        <f t="shared" si="34"/>
        <v>0</v>
      </c>
      <c r="BF219" s="221">
        <f t="shared" si="35"/>
        <v>0</v>
      </c>
      <c r="BG219" s="221">
        <f t="shared" si="36"/>
        <v>0</v>
      </c>
      <c r="BH219" s="221">
        <f t="shared" si="37"/>
        <v>0</v>
      </c>
      <c r="BI219" s="221">
        <f t="shared" si="38"/>
        <v>0</v>
      </c>
      <c r="BJ219" s="18" t="s">
        <v>82</v>
      </c>
      <c r="BK219" s="221">
        <f t="shared" si="39"/>
        <v>0</v>
      </c>
      <c r="BL219" s="18" t="s">
        <v>209</v>
      </c>
      <c r="BM219" s="220" t="s">
        <v>3396</v>
      </c>
    </row>
    <row r="220" spans="1:65" s="2" customFormat="1" ht="16.5" customHeight="1">
      <c r="A220" s="35"/>
      <c r="B220" s="36"/>
      <c r="C220" s="209" t="s">
        <v>2305</v>
      </c>
      <c r="D220" s="209" t="s">
        <v>205</v>
      </c>
      <c r="E220" s="210" t="s">
        <v>7907</v>
      </c>
      <c r="F220" s="211" t="s">
        <v>7908</v>
      </c>
      <c r="G220" s="212" t="s">
        <v>5671</v>
      </c>
      <c r="H220" s="213">
        <v>5</v>
      </c>
      <c r="I220" s="214"/>
      <c r="J220" s="215">
        <f t="shared" si="30"/>
        <v>0</v>
      </c>
      <c r="K220" s="211" t="s">
        <v>1</v>
      </c>
      <c r="L220" s="40"/>
      <c r="M220" s="216" t="s">
        <v>1</v>
      </c>
      <c r="N220" s="217" t="s">
        <v>40</v>
      </c>
      <c r="O220" s="72"/>
      <c r="P220" s="218">
        <f t="shared" si="31"/>
        <v>0</v>
      </c>
      <c r="Q220" s="218">
        <v>0</v>
      </c>
      <c r="R220" s="218">
        <f t="shared" si="32"/>
        <v>0</v>
      </c>
      <c r="S220" s="218">
        <v>0</v>
      </c>
      <c r="T220" s="219">
        <f t="shared" si="33"/>
        <v>0</v>
      </c>
      <c r="U220" s="35"/>
      <c r="V220" s="35"/>
      <c r="W220" s="35"/>
      <c r="X220" s="35"/>
      <c r="Y220" s="35"/>
      <c r="Z220" s="35"/>
      <c r="AA220" s="35"/>
      <c r="AB220" s="35"/>
      <c r="AC220" s="35"/>
      <c r="AD220" s="35"/>
      <c r="AE220" s="35"/>
      <c r="AR220" s="220" t="s">
        <v>209</v>
      </c>
      <c r="AT220" s="220" t="s">
        <v>205</v>
      </c>
      <c r="AU220" s="220" t="s">
        <v>82</v>
      </c>
      <c r="AY220" s="18" t="s">
        <v>203</v>
      </c>
      <c r="BE220" s="221">
        <f t="shared" si="34"/>
        <v>0</v>
      </c>
      <c r="BF220" s="221">
        <f t="shared" si="35"/>
        <v>0</v>
      </c>
      <c r="BG220" s="221">
        <f t="shared" si="36"/>
        <v>0</v>
      </c>
      <c r="BH220" s="221">
        <f t="shared" si="37"/>
        <v>0</v>
      </c>
      <c r="BI220" s="221">
        <f t="shared" si="38"/>
        <v>0</v>
      </c>
      <c r="BJ220" s="18" t="s">
        <v>82</v>
      </c>
      <c r="BK220" s="221">
        <f t="shared" si="39"/>
        <v>0</v>
      </c>
      <c r="BL220" s="18" t="s">
        <v>209</v>
      </c>
      <c r="BM220" s="220" t="s">
        <v>3410</v>
      </c>
    </row>
    <row r="221" spans="1:65" s="2" customFormat="1" ht="16.5" customHeight="1">
      <c r="A221" s="35"/>
      <c r="B221" s="36"/>
      <c r="C221" s="209" t="s">
        <v>2310</v>
      </c>
      <c r="D221" s="209" t="s">
        <v>205</v>
      </c>
      <c r="E221" s="210" t="s">
        <v>7909</v>
      </c>
      <c r="F221" s="211" t="s">
        <v>7910</v>
      </c>
      <c r="G221" s="212" t="s">
        <v>5671</v>
      </c>
      <c r="H221" s="213">
        <v>5</v>
      </c>
      <c r="I221" s="214"/>
      <c r="J221" s="215">
        <f t="shared" si="30"/>
        <v>0</v>
      </c>
      <c r="K221" s="211" t="s">
        <v>1</v>
      </c>
      <c r="L221" s="40"/>
      <c r="M221" s="216" t="s">
        <v>1</v>
      </c>
      <c r="N221" s="217" t="s">
        <v>40</v>
      </c>
      <c r="O221" s="72"/>
      <c r="P221" s="218">
        <f t="shared" si="31"/>
        <v>0</v>
      </c>
      <c r="Q221" s="218">
        <v>0</v>
      </c>
      <c r="R221" s="218">
        <f t="shared" si="32"/>
        <v>0</v>
      </c>
      <c r="S221" s="218">
        <v>0</v>
      </c>
      <c r="T221" s="219">
        <f t="shared" si="33"/>
        <v>0</v>
      </c>
      <c r="U221" s="35"/>
      <c r="V221" s="35"/>
      <c r="W221" s="35"/>
      <c r="X221" s="35"/>
      <c r="Y221" s="35"/>
      <c r="Z221" s="35"/>
      <c r="AA221" s="35"/>
      <c r="AB221" s="35"/>
      <c r="AC221" s="35"/>
      <c r="AD221" s="35"/>
      <c r="AE221" s="35"/>
      <c r="AR221" s="220" t="s">
        <v>209</v>
      </c>
      <c r="AT221" s="220" t="s">
        <v>205</v>
      </c>
      <c r="AU221" s="220" t="s">
        <v>82</v>
      </c>
      <c r="AY221" s="18" t="s">
        <v>203</v>
      </c>
      <c r="BE221" s="221">
        <f t="shared" si="34"/>
        <v>0</v>
      </c>
      <c r="BF221" s="221">
        <f t="shared" si="35"/>
        <v>0</v>
      </c>
      <c r="BG221" s="221">
        <f t="shared" si="36"/>
        <v>0</v>
      </c>
      <c r="BH221" s="221">
        <f t="shared" si="37"/>
        <v>0</v>
      </c>
      <c r="BI221" s="221">
        <f t="shared" si="38"/>
        <v>0</v>
      </c>
      <c r="BJ221" s="18" t="s">
        <v>82</v>
      </c>
      <c r="BK221" s="221">
        <f t="shared" si="39"/>
        <v>0</v>
      </c>
      <c r="BL221" s="18" t="s">
        <v>209</v>
      </c>
      <c r="BM221" s="220" t="s">
        <v>3420</v>
      </c>
    </row>
    <row r="222" spans="1:65" s="12" customFormat="1" ht="25.9" customHeight="1">
      <c r="B222" s="193"/>
      <c r="C222" s="194"/>
      <c r="D222" s="195" t="s">
        <v>74</v>
      </c>
      <c r="E222" s="196" t="s">
        <v>6329</v>
      </c>
      <c r="F222" s="196" t="s">
        <v>7911</v>
      </c>
      <c r="G222" s="194"/>
      <c r="H222" s="194"/>
      <c r="I222" s="197"/>
      <c r="J222" s="198">
        <f>BK222</f>
        <v>0</v>
      </c>
      <c r="K222" s="194"/>
      <c r="L222" s="199"/>
      <c r="M222" s="200"/>
      <c r="N222" s="201"/>
      <c r="O222" s="201"/>
      <c r="P222" s="202">
        <f>P223+P247</f>
        <v>0</v>
      </c>
      <c r="Q222" s="201"/>
      <c r="R222" s="202">
        <f>R223+R247</f>
        <v>0</v>
      </c>
      <c r="S222" s="201"/>
      <c r="T222" s="203">
        <f>T223+T247</f>
        <v>0</v>
      </c>
      <c r="AR222" s="204" t="s">
        <v>82</v>
      </c>
      <c r="AT222" s="205" t="s">
        <v>74</v>
      </c>
      <c r="AU222" s="205" t="s">
        <v>75</v>
      </c>
      <c r="AY222" s="204" t="s">
        <v>203</v>
      </c>
      <c r="BK222" s="206">
        <f>BK223+BK247</f>
        <v>0</v>
      </c>
    </row>
    <row r="223" spans="1:65" s="12" customFormat="1" ht="22.9" customHeight="1">
      <c r="B223" s="193"/>
      <c r="C223" s="194"/>
      <c r="D223" s="195" t="s">
        <v>74</v>
      </c>
      <c r="E223" s="207" t="s">
        <v>6346</v>
      </c>
      <c r="F223" s="207" t="s">
        <v>7912</v>
      </c>
      <c r="G223" s="194"/>
      <c r="H223" s="194"/>
      <c r="I223" s="197"/>
      <c r="J223" s="208">
        <f>BK223</f>
        <v>0</v>
      </c>
      <c r="K223" s="194"/>
      <c r="L223" s="199"/>
      <c r="M223" s="200"/>
      <c r="N223" s="201"/>
      <c r="O223" s="201"/>
      <c r="P223" s="202">
        <f>SUM(P224:P246)</f>
        <v>0</v>
      </c>
      <c r="Q223" s="201"/>
      <c r="R223" s="202">
        <f>SUM(R224:R246)</f>
        <v>0</v>
      </c>
      <c r="S223" s="201"/>
      <c r="T223" s="203">
        <f>SUM(T224:T246)</f>
        <v>0</v>
      </c>
      <c r="AR223" s="204" t="s">
        <v>82</v>
      </c>
      <c r="AT223" s="205" t="s">
        <v>74</v>
      </c>
      <c r="AU223" s="205" t="s">
        <v>82</v>
      </c>
      <c r="AY223" s="204" t="s">
        <v>203</v>
      </c>
      <c r="BK223" s="206">
        <f>SUM(BK224:BK246)</f>
        <v>0</v>
      </c>
    </row>
    <row r="224" spans="1:65" s="2" customFormat="1" ht="44.25" customHeight="1">
      <c r="A224" s="35"/>
      <c r="B224" s="36"/>
      <c r="C224" s="209" t="s">
        <v>2315</v>
      </c>
      <c r="D224" s="209" t="s">
        <v>205</v>
      </c>
      <c r="E224" s="210" t="s">
        <v>7913</v>
      </c>
      <c r="F224" s="211" t="s">
        <v>7914</v>
      </c>
      <c r="G224" s="212" t="s">
        <v>5671</v>
      </c>
      <c r="H224" s="213">
        <v>1</v>
      </c>
      <c r="I224" s="214"/>
      <c r="J224" s="215">
        <f>ROUND(I224*H224,2)</f>
        <v>0</v>
      </c>
      <c r="K224" s="211" t="s">
        <v>1</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209</v>
      </c>
      <c r="AT224" s="220" t="s">
        <v>205</v>
      </c>
      <c r="AU224" s="220" t="s">
        <v>84</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209</v>
      </c>
      <c r="BM224" s="220" t="s">
        <v>2250</v>
      </c>
    </row>
    <row r="225" spans="1:65" s="2" customFormat="1" ht="21.75" customHeight="1">
      <c r="A225" s="35"/>
      <c r="B225" s="36"/>
      <c r="C225" s="209" t="s">
        <v>2320</v>
      </c>
      <c r="D225" s="209" t="s">
        <v>205</v>
      </c>
      <c r="E225" s="210" t="s">
        <v>7915</v>
      </c>
      <c r="F225" s="211" t="s">
        <v>7916</v>
      </c>
      <c r="G225" s="212" t="s">
        <v>5671</v>
      </c>
      <c r="H225" s="213">
        <v>1</v>
      </c>
      <c r="I225" s="214"/>
      <c r="J225" s="215">
        <f>ROUND(I225*H225,2)</f>
        <v>0</v>
      </c>
      <c r="K225" s="211" t="s">
        <v>1</v>
      </c>
      <c r="L225" s="40"/>
      <c r="M225" s="216" t="s">
        <v>1</v>
      </c>
      <c r="N225" s="217" t="s">
        <v>40</v>
      </c>
      <c r="O225" s="72"/>
      <c r="P225" s="218">
        <f>O225*H225</f>
        <v>0</v>
      </c>
      <c r="Q225" s="218">
        <v>0</v>
      </c>
      <c r="R225" s="218">
        <f>Q225*H225</f>
        <v>0</v>
      </c>
      <c r="S225" s="218">
        <v>0</v>
      </c>
      <c r="T225" s="219">
        <f>S225*H225</f>
        <v>0</v>
      </c>
      <c r="U225" s="35"/>
      <c r="V225" s="35"/>
      <c r="W225" s="35"/>
      <c r="X225" s="35"/>
      <c r="Y225" s="35"/>
      <c r="Z225" s="35"/>
      <c r="AA225" s="35"/>
      <c r="AB225" s="35"/>
      <c r="AC225" s="35"/>
      <c r="AD225" s="35"/>
      <c r="AE225" s="35"/>
      <c r="AR225" s="220" t="s">
        <v>209</v>
      </c>
      <c r="AT225" s="220" t="s">
        <v>205</v>
      </c>
      <c r="AU225" s="220" t="s">
        <v>84</v>
      </c>
      <c r="AY225" s="18" t="s">
        <v>203</v>
      </c>
      <c r="BE225" s="221">
        <f>IF(N225="základní",J225,0)</f>
        <v>0</v>
      </c>
      <c r="BF225" s="221">
        <f>IF(N225="snížená",J225,0)</f>
        <v>0</v>
      </c>
      <c r="BG225" s="221">
        <f>IF(N225="zákl. přenesená",J225,0)</f>
        <v>0</v>
      </c>
      <c r="BH225" s="221">
        <f>IF(N225="sníž. přenesená",J225,0)</f>
        <v>0</v>
      </c>
      <c r="BI225" s="221">
        <f>IF(N225="nulová",J225,0)</f>
        <v>0</v>
      </c>
      <c r="BJ225" s="18" t="s">
        <v>82</v>
      </c>
      <c r="BK225" s="221">
        <f>ROUND(I225*H225,2)</f>
        <v>0</v>
      </c>
      <c r="BL225" s="18" t="s">
        <v>209</v>
      </c>
      <c r="BM225" s="220" t="s">
        <v>3440</v>
      </c>
    </row>
    <row r="226" spans="1:65" s="2" customFormat="1" ht="21.75" customHeight="1">
      <c r="A226" s="35"/>
      <c r="B226" s="36"/>
      <c r="C226" s="209" t="s">
        <v>2325</v>
      </c>
      <c r="D226" s="209" t="s">
        <v>205</v>
      </c>
      <c r="E226" s="210" t="s">
        <v>7917</v>
      </c>
      <c r="F226" s="211" t="s">
        <v>7918</v>
      </c>
      <c r="G226" s="212" t="s">
        <v>5671</v>
      </c>
      <c r="H226" s="213">
        <v>1</v>
      </c>
      <c r="I226" s="214"/>
      <c r="J226" s="215">
        <f>ROUND(I226*H226,2)</f>
        <v>0</v>
      </c>
      <c r="K226" s="211" t="s">
        <v>1</v>
      </c>
      <c r="L226" s="40"/>
      <c r="M226" s="216" t="s">
        <v>1</v>
      </c>
      <c r="N226" s="217" t="s">
        <v>40</v>
      </c>
      <c r="O226" s="72"/>
      <c r="P226" s="218">
        <f>O226*H226</f>
        <v>0</v>
      </c>
      <c r="Q226" s="218">
        <v>0</v>
      </c>
      <c r="R226" s="218">
        <f>Q226*H226</f>
        <v>0</v>
      </c>
      <c r="S226" s="218">
        <v>0</v>
      </c>
      <c r="T226" s="219">
        <f>S226*H226</f>
        <v>0</v>
      </c>
      <c r="U226" s="35"/>
      <c r="V226" s="35"/>
      <c r="W226" s="35"/>
      <c r="X226" s="35"/>
      <c r="Y226" s="35"/>
      <c r="Z226" s="35"/>
      <c r="AA226" s="35"/>
      <c r="AB226" s="35"/>
      <c r="AC226" s="35"/>
      <c r="AD226" s="35"/>
      <c r="AE226" s="35"/>
      <c r="AR226" s="220" t="s">
        <v>209</v>
      </c>
      <c r="AT226" s="220" t="s">
        <v>205</v>
      </c>
      <c r="AU226" s="220" t="s">
        <v>84</v>
      </c>
      <c r="AY226" s="18" t="s">
        <v>203</v>
      </c>
      <c r="BE226" s="221">
        <f>IF(N226="základní",J226,0)</f>
        <v>0</v>
      </c>
      <c r="BF226" s="221">
        <f>IF(N226="snížená",J226,0)</f>
        <v>0</v>
      </c>
      <c r="BG226" s="221">
        <f>IF(N226="zákl. přenesená",J226,0)</f>
        <v>0</v>
      </c>
      <c r="BH226" s="221">
        <f>IF(N226="sníž. přenesená",J226,0)</f>
        <v>0</v>
      </c>
      <c r="BI226" s="221">
        <f>IF(N226="nulová",J226,0)</f>
        <v>0</v>
      </c>
      <c r="BJ226" s="18" t="s">
        <v>82</v>
      </c>
      <c r="BK226" s="221">
        <f>ROUND(I226*H226,2)</f>
        <v>0</v>
      </c>
      <c r="BL226" s="18" t="s">
        <v>209</v>
      </c>
      <c r="BM226" s="220" t="s">
        <v>3450</v>
      </c>
    </row>
    <row r="227" spans="1:65" s="2" customFormat="1" ht="55.5" customHeight="1">
      <c r="A227" s="35"/>
      <c r="B227" s="36"/>
      <c r="C227" s="209" t="s">
        <v>2330</v>
      </c>
      <c r="D227" s="209" t="s">
        <v>205</v>
      </c>
      <c r="E227" s="210" t="s">
        <v>7919</v>
      </c>
      <c r="F227" s="211" t="s">
        <v>7920</v>
      </c>
      <c r="G227" s="212" t="s">
        <v>5671</v>
      </c>
      <c r="H227" s="213">
        <v>50</v>
      </c>
      <c r="I227" s="214"/>
      <c r="J227" s="215">
        <f>ROUND(I227*H227,2)</f>
        <v>0</v>
      </c>
      <c r="K227" s="211" t="s">
        <v>1</v>
      </c>
      <c r="L227" s="40"/>
      <c r="M227" s="216" t="s">
        <v>1</v>
      </c>
      <c r="N227" s="217" t="s">
        <v>40</v>
      </c>
      <c r="O227" s="72"/>
      <c r="P227" s="218">
        <f>O227*H227</f>
        <v>0</v>
      </c>
      <c r="Q227" s="218">
        <v>0</v>
      </c>
      <c r="R227" s="218">
        <f>Q227*H227</f>
        <v>0</v>
      </c>
      <c r="S227" s="218">
        <v>0</v>
      </c>
      <c r="T227" s="219">
        <f>S227*H227</f>
        <v>0</v>
      </c>
      <c r="U227" s="35"/>
      <c r="V227" s="35"/>
      <c r="W227" s="35"/>
      <c r="X227" s="35"/>
      <c r="Y227" s="35"/>
      <c r="Z227" s="35"/>
      <c r="AA227" s="35"/>
      <c r="AB227" s="35"/>
      <c r="AC227" s="35"/>
      <c r="AD227" s="35"/>
      <c r="AE227" s="35"/>
      <c r="AR227" s="220" t="s">
        <v>209</v>
      </c>
      <c r="AT227" s="220" t="s">
        <v>205</v>
      </c>
      <c r="AU227" s="220" t="s">
        <v>84</v>
      </c>
      <c r="AY227" s="18" t="s">
        <v>203</v>
      </c>
      <c r="BE227" s="221">
        <f>IF(N227="základní",J227,0)</f>
        <v>0</v>
      </c>
      <c r="BF227" s="221">
        <f>IF(N227="snížená",J227,0)</f>
        <v>0</v>
      </c>
      <c r="BG227" s="221">
        <f>IF(N227="zákl. přenesená",J227,0)</f>
        <v>0</v>
      </c>
      <c r="BH227" s="221">
        <f>IF(N227="sníž. přenesená",J227,0)</f>
        <v>0</v>
      </c>
      <c r="BI227" s="221">
        <f>IF(N227="nulová",J227,0)</f>
        <v>0</v>
      </c>
      <c r="BJ227" s="18" t="s">
        <v>82</v>
      </c>
      <c r="BK227" s="221">
        <f>ROUND(I227*H227,2)</f>
        <v>0</v>
      </c>
      <c r="BL227" s="18" t="s">
        <v>209</v>
      </c>
      <c r="BM227" s="220" t="s">
        <v>3460</v>
      </c>
    </row>
    <row r="228" spans="1:65" s="2" customFormat="1" ht="33" customHeight="1">
      <c r="A228" s="35"/>
      <c r="B228" s="36"/>
      <c r="C228" s="209" t="s">
        <v>2245</v>
      </c>
      <c r="D228" s="209" t="s">
        <v>205</v>
      </c>
      <c r="E228" s="210" t="s">
        <v>7921</v>
      </c>
      <c r="F228" s="211" t="s">
        <v>7922</v>
      </c>
      <c r="G228" s="212" t="s">
        <v>5671</v>
      </c>
      <c r="H228" s="213">
        <v>64</v>
      </c>
      <c r="I228" s="214"/>
      <c r="J228" s="215">
        <f>ROUND(I228*H228,2)</f>
        <v>0</v>
      </c>
      <c r="K228" s="211" t="s">
        <v>1</v>
      </c>
      <c r="L228" s="40"/>
      <c r="M228" s="216" t="s">
        <v>1</v>
      </c>
      <c r="N228" s="217" t="s">
        <v>40</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209</v>
      </c>
      <c r="AT228" s="220" t="s">
        <v>205</v>
      </c>
      <c r="AU228" s="220" t="s">
        <v>84</v>
      </c>
      <c r="AY228" s="18" t="s">
        <v>203</v>
      </c>
      <c r="BE228" s="221">
        <f>IF(N228="základní",J228,0)</f>
        <v>0</v>
      </c>
      <c r="BF228" s="221">
        <f>IF(N228="snížená",J228,0)</f>
        <v>0</v>
      </c>
      <c r="BG228" s="221">
        <f>IF(N228="zákl. přenesená",J228,0)</f>
        <v>0</v>
      </c>
      <c r="BH228" s="221">
        <f>IF(N228="sníž. přenesená",J228,0)</f>
        <v>0</v>
      </c>
      <c r="BI228" s="221">
        <f>IF(N228="nulová",J228,0)</f>
        <v>0</v>
      </c>
      <c r="BJ228" s="18" t="s">
        <v>82</v>
      </c>
      <c r="BK228" s="221">
        <f>ROUND(I228*H228,2)</f>
        <v>0</v>
      </c>
      <c r="BL228" s="18" t="s">
        <v>209</v>
      </c>
      <c r="BM228" s="220" t="s">
        <v>3469</v>
      </c>
    </row>
    <row r="229" spans="1:65" s="13" customFormat="1" ht="22.5">
      <c r="B229" s="222"/>
      <c r="C229" s="223"/>
      <c r="D229" s="224" t="s">
        <v>211</v>
      </c>
      <c r="E229" s="225" t="s">
        <v>1</v>
      </c>
      <c r="F229" s="226" t="s">
        <v>7923</v>
      </c>
      <c r="G229" s="223"/>
      <c r="H229" s="225" t="s">
        <v>1</v>
      </c>
      <c r="I229" s="227"/>
      <c r="J229" s="223"/>
      <c r="K229" s="223"/>
      <c r="L229" s="228"/>
      <c r="M229" s="229"/>
      <c r="N229" s="230"/>
      <c r="O229" s="230"/>
      <c r="P229" s="230"/>
      <c r="Q229" s="230"/>
      <c r="R229" s="230"/>
      <c r="S229" s="230"/>
      <c r="T229" s="231"/>
      <c r="AT229" s="232" t="s">
        <v>211</v>
      </c>
      <c r="AU229" s="232" t="s">
        <v>84</v>
      </c>
      <c r="AV229" s="13" t="s">
        <v>82</v>
      </c>
      <c r="AW229" s="13" t="s">
        <v>31</v>
      </c>
      <c r="AX229" s="13" t="s">
        <v>75</v>
      </c>
      <c r="AY229" s="232" t="s">
        <v>203</v>
      </c>
    </row>
    <row r="230" spans="1:65" s="14" customFormat="1" ht="11.25">
      <c r="B230" s="233"/>
      <c r="C230" s="234"/>
      <c r="D230" s="224" t="s">
        <v>211</v>
      </c>
      <c r="E230" s="235" t="s">
        <v>1</v>
      </c>
      <c r="F230" s="236" t="s">
        <v>2285</v>
      </c>
      <c r="G230" s="234"/>
      <c r="H230" s="237">
        <v>64</v>
      </c>
      <c r="I230" s="238"/>
      <c r="J230" s="234"/>
      <c r="K230" s="234"/>
      <c r="L230" s="239"/>
      <c r="M230" s="240"/>
      <c r="N230" s="241"/>
      <c r="O230" s="241"/>
      <c r="P230" s="241"/>
      <c r="Q230" s="241"/>
      <c r="R230" s="241"/>
      <c r="S230" s="241"/>
      <c r="T230" s="242"/>
      <c r="AT230" s="243" t="s">
        <v>211</v>
      </c>
      <c r="AU230" s="243" t="s">
        <v>84</v>
      </c>
      <c r="AV230" s="14" t="s">
        <v>84</v>
      </c>
      <c r="AW230" s="14" t="s">
        <v>31</v>
      </c>
      <c r="AX230" s="14" t="s">
        <v>75</v>
      </c>
      <c r="AY230" s="243" t="s">
        <v>203</v>
      </c>
    </row>
    <row r="231" spans="1:65" s="2" customFormat="1" ht="33" customHeight="1">
      <c r="A231" s="35"/>
      <c r="B231" s="36"/>
      <c r="C231" s="209" t="s">
        <v>2339</v>
      </c>
      <c r="D231" s="209" t="s">
        <v>205</v>
      </c>
      <c r="E231" s="210" t="s">
        <v>7924</v>
      </c>
      <c r="F231" s="211" t="s">
        <v>7925</v>
      </c>
      <c r="G231" s="212" t="s">
        <v>5671</v>
      </c>
      <c r="H231" s="213">
        <v>3</v>
      </c>
      <c r="I231" s="214"/>
      <c r="J231" s="215">
        <f>ROUND(I231*H231,2)</f>
        <v>0</v>
      </c>
      <c r="K231" s="211" t="s">
        <v>1</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209</v>
      </c>
      <c r="AT231" s="220" t="s">
        <v>205</v>
      </c>
      <c r="AU231" s="220" t="s">
        <v>84</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209</v>
      </c>
      <c r="BM231" s="220" t="s">
        <v>3479</v>
      </c>
    </row>
    <row r="232" spans="1:65" s="13" customFormat="1" ht="22.5">
      <c r="B232" s="222"/>
      <c r="C232" s="223"/>
      <c r="D232" s="224" t="s">
        <v>211</v>
      </c>
      <c r="E232" s="225" t="s">
        <v>1</v>
      </c>
      <c r="F232" s="226" t="s">
        <v>7923</v>
      </c>
      <c r="G232" s="223"/>
      <c r="H232" s="225" t="s">
        <v>1</v>
      </c>
      <c r="I232" s="227"/>
      <c r="J232" s="223"/>
      <c r="K232" s="223"/>
      <c r="L232" s="228"/>
      <c r="M232" s="229"/>
      <c r="N232" s="230"/>
      <c r="O232" s="230"/>
      <c r="P232" s="230"/>
      <c r="Q232" s="230"/>
      <c r="R232" s="230"/>
      <c r="S232" s="230"/>
      <c r="T232" s="231"/>
      <c r="AT232" s="232" t="s">
        <v>211</v>
      </c>
      <c r="AU232" s="232" t="s">
        <v>84</v>
      </c>
      <c r="AV232" s="13" t="s">
        <v>82</v>
      </c>
      <c r="AW232" s="13" t="s">
        <v>31</v>
      </c>
      <c r="AX232" s="13" t="s">
        <v>75</v>
      </c>
      <c r="AY232" s="232" t="s">
        <v>203</v>
      </c>
    </row>
    <row r="233" spans="1:65" s="14" customFormat="1" ht="11.25">
      <c r="B233" s="233"/>
      <c r="C233" s="234"/>
      <c r="D233" s="224" t="s">
        <v>211</v>
      </c>
      <c r="E233" s="235" t="s">
        <v>1</v>
      </c>
      <c r="F233" s="236" t="s">
        <v>104</v>
      </c>
      <c r="G233" s="234"/>
      <c r="H233" s="237">
        <v>3</v>
      </c>
      <c r="I233" s="238"/>
      <c r="J233" s="234"/>
      <c r="K233" s="234"/>
      <c r="L233" s="239"/>
      <c r="M233" s="240"/>
      <c r="N233" s="241"/>
      <c r="O233" s="241"/>
      <c r="P233" s="241"/>
      <c r="Q233" s="241"/>
      <c r="R233" s="241"/>
      <c r="S233" s="241"/>
      <c r="T233" s="242"/>
      <c r="AT233" s="243" t="s">
        <v>211</v>
      </c>
      <c r="AU233" s="243" t="s">
        <v>84</v>
      </c>
      <c r="AV233" s="14" t="s">
        <v>84</v>
      </c>
      <c r="AW233" s="14" t="s">
        <v>31</v>
      </c>
      <c r="AX233" s="14" t="s">
        <v>75</v>
      </c>
      <c r="AY233" s="243" t="s">
        <v>203</v>
      </c>
    </row>
    <row r="234" spans="1:65" s="2" customFormat="1" ht="44.25" customHeight="1">
      <c r="A234" s="35"/>
      <c r="B234" s="36"/>
      <c r="C234" s="209" t="s">
        <v>2344</v>
      </c>
      <c r="D234" s="209" t="s">
        <v>205</v>
      </c>
      <c r="E234" s="210" t="s">
        <v>7926</v>
      </c>
      <c r="F234" s="211" t="s">
        <v>7927</v>
      </c>
      <c r="G234" s="212" t="s">
        <v>5671</v>
      </c>
      <c r="H234" s="213">
        <v>99</v>
      </c>
      <c r="I234" s="214"/>
      <c r="J234" s="215">
        <f>ROUND(I234*H234,2)</f>
        <v>0</v>
      </c>
      <c r="K234" s="211" t="s">
        <v>1</v>
      </c>
      <c r="L234" s="40"/>
      <c r="M234" s="216" t="s">
        <v>1</v>
      </c>
      <c r="N234" s="217" t="s">
        <v>40</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209</v>
      </c>
      <c r="AT234" s="220" t="s">
        <v>205</v>
      </c>
      <c r="AU234" s="220" t="s">
        <v>84</v>
      </c>
      <c r="AY234" s="18" t="s">
        <v>203</v>
      </c>
      <c r="BE234" s="221">
        <f>IF(N234="základní",J234,0)</f>
        <v>0</v>
      </c>
      <c r="BF234" s="221">
        <f>IF(N234="snížená",J234,0)</f>
        <v>0</v>
      </c>
      <c r="BG234" s="221">
        <f>IF(N234="zákl. přenesená",J234,0)</f>
        <v>0</v>
      </c>
      <c r="BH234" s="221">
        <f>IF(N234="sníž. přenesená",J234,0)</f>
        <v>0</v>
      </c>
      <c r="BI234" s="221">
        <f>IF(N234="nulová",J234,0)</f>
        <v>0</v>
      </c>
      <c r="BJ234" s="18" t="s">
        <v>82</v>
      </c>
      <c r="BK234" s="221">
        <f>ROUND(I234*H234,2)</f>
        <v>0</v>
      </c>
      <c r="BL234" s="18" t="s">
        <v>209</v>
      </c>
      <c r="BM234" s="220" t="s">
        <v>3491</v>
      </c>
    </row>
    <row r="235" spans="1:65" s="2" customFormat="1" ht="55.5" customHeight="1">
      <c r="A235" s="35"/>
      <c r="B235" s="36"/>
      <c r="C235" s="209" t="s">
        <v>2348</v>
      </c>
      <c r="D235" s="209" t="s">
        <v>205</v>
      </c>
      <c r="E235" s="210" t="s">
        <v>7928</v>
      </c>
      <c r="F235" s="211" t="s">
        <v>7929</v>
      </c>
      <c r="G235" s="212" t="s">
        <v>5671</v>
      </c>
      <c r="H235" s="213">
        <v>3</v>
      </c>
      <c r="I235" s="214"/>
      <c r="J235" s="215">
        <f>ROUND(I235*H235,2)</f>
        <v>0</v>
      </c>
      <c r="K235" s="211" t="s">
        <v>1</v>
      </c>
      <c r="L235" s="40"/>
      <c r="M235" s="216" t="s">
        <v>1</v>
      </c>
      <c r="N235" s="217" t="s">
        <v>40</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209</v>
      </c>
      <c r="AT235" s="220" t="s">
        <v>205</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3499</v>
      </c>
    </row>
    <row r="236" spans="1:65" s="2" customFormat="1" ht="66.75" customHeight="1">
      <c r="A236" s="35"/>
      <c r="B236" s="36"/>
      <c r="C236" s="209" t="s">
        <v>2354</v>
      </c>
      <c r="D236" s="209" t="s">
        <v>205</v>
      </c>
      <c r="E236" s="210" t="s">
        <v>7930</v>
      </c>
      <c r="F236" s="211" t="s">
        <v>7931</v>
      </c>
      <c r="G236" s="212" t="s">
        <v>5671</v>
      </c>
      <c r="H236" s="213">
        <v>5</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84</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3508</v>
      </c>
    </row>
    <row r="237" spans="1:65" s="13" customFormat="1" ht="22.5">
      <c r="B237" s="222"/>
      <c r="C237" s="223"/>
      <c r="D237" s="224" t="s">
        <v>211</v>
      </c>
      <c r="E237" s="225" t="s">
        <v>1</v>
      </c>
      <c r="F237" s="226" t="s">
        <v>7932</v>
      </c>
      <c r="G237" s="223"/>
      <c r="H237" s="225" t="s">
        <v>1</v>
      </c>
      <c r="I237" s="227"/>
      <c r="J237" s="223"/>
      <c r="K237" s="223"/>
      <c r="L237" s="228"/>
      <c r="M237" s="229"/>
      <c r="N237" s="230"/>
      <c r="O237" s="230"/>
      <c r="P237" s="230"/>
      <c r="Q237" s="230"/>
      <c r="R237" s="230"/>
      <c r="S237" s="230"/>
      <c r="T237" s="231"/>
      <c r="AT237" s="232" t="s">
        <v>211</v>
      </c>
      <c r="AU237" s="232" t="s">
        <v>84</v>
      </c>
      <c r="AV237" s="13" t="s">
        <v>82</v>
      </c>
      <c r="AW237" s="13" t="s">
        <v>31</v>
      </c>
      <c r="AX237" s="13" t="s">
        <v>75</v>
      </c>
      <c r="AY237" s="232" t="s">
        <v>203</v>
      </c>
    </row>
    <row r="238" spans="1:65" s="14" customFormat="1" ht="11.25">
      <c r="B238" s="233"/>
      <c r="C238" s="234"/>
      <c r="D238" s="224" t="s">
        <v>211</v>
      </c>
      <c r="E238" s="235" t="s">
        <v>1</v>
      </c>
      <c r="F238" s="236" t="s">
        <v>237</v>
      </c>
      <c r="G238" s="234"/>
      <c r="H238" s="237">
        <v>5</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1:65" s="2" customFormat="1" ht="55.5" customHeight="1">
      <c r="A239" s="35"/>
      <c r="B239" s="36"/>
      <c r="C239" s="209" t="s">
        <v>2360</v>
      </c>
      <c r="D239" s="209" t="s">
        <v>205</v>
      </c>
      <c r="E239" s="210" t="s">
        <v>7933</v>
      </c>
      <c r="F239" s="211" t="s">
        <v>7934</v>
      </c>
      <c r="G239" s="212" t="s">
        <v>5671</v>
      </c>
      <c r="H239" s="213">
        <v>10</v>
      </c>
      <c r="I239" s="214"/>
      <c r="J239" s="215">
        <f>ROUND(I239*H239,2)</f>
        <v>0</v>
      </c>
      <c r="K239" s="211" t="s">
        <v>1</v>
      </c>
      <c r="L239" s="40"/>
      <c r="M239" s="216" t="s">
        <v>1</v>
      </c>
      <c r="N239" s="217" t="s">
        <v>40</v>
      </c>
      <c r="O239" s="72"/>
      <c r="P239" s="218">
        <f>O239*H239</f>
        <v>0</v>
      </c>
      <c r="Q239" s="218">
        <v>0</v>
      </c>
      <c r="R239" s="218">
        <f>Q239*H239</f>
        <v>0</v>
      </c>
      <c r="S239" s="218">
        <v>0</v>
      </c>
      <c r="T239" s="219">
        <f>S239*H239</f>
        <v>0</v>
      </c>
      <c r="U239" s="35"/>
      <c r="V239" s="35"/>
      <c r="W239" s="35"/>
      <c r="X239" s="35"/>
      <c r="Y239" s="35"/>
      <c r="Z239" s="35"/>
      <c r="AA239" s="35"/>
      <c r="AB239" s="35"/>
      <c r="AC239" s="35"/>
      <c r="AD239" s="35"/>
      <c r="AE239" s="35"/>
      <c r="AR239" s="220" t="s">
        <v>209</v>
      </c>
      <c r="AT239" s="220" t="s">
        <v>205</v>
      </c>
      <c r="AU239" s="220" t="s">
        <v>84</v>
      </c>
      <c r="AY239" s="18" t="s">
        <v>203</v>
      </c>
      <c r="BE239" s="221">
        <f>IF(N239="základní",J239,0)</f>
        <v>0</v>
      </c>
      <c r="BF239" s="221">
        <f>IF(N239="snížená",J239,0)</f>
        <v>0</v>
      </c>
      <c r="BG239" s="221">
        <f>IF(N239="zákl. přenesená",J239,0)</f>
        <v>0</v>
      </c>
      <c r="BH239" s="221">
        <f>IF(N239="sníž. přenesená",J239,0)</f>
        <v>0</v>
      </c>
      <c r="BI239" s="221">
        <f>IF(N239="nulová",J239,0)</f>
        <v>0</v>
      </c>
      <c r="BJ239" s="18" t="s">
        <v>82</v>
      </c>
      <c r="BK239" s="221">
        <f>ROUND(I239*H239,2)</f>
        <v>0</v>
      </c>
      <c r="BL239" s="18" t="s">
        <v>209</v>
      </c>
      <c r="BM239" s="220" t="s">
        <v>2240</v>
      </c>
    </row>
    <row r="240" spans="1:65" s="13" customFormat="1" ht="11.25">
      <c r="B240" s="222"/>
      <c r="C240" s="223"/>
      <c r="D240" s="224" t="s">
        <v>211</v>
      </c>
      <c r="E240" s="225" t="s">
        <v>1</v>
      </c>
      <c r="F240" s="226" t="s">
        <v>7935</v>
      </c>
      <c r="G240" s="223"/>
      <c r="H240" s="225" t="s">
        <v>1</v>
      </c>
      <c r="I240" s="227"/>
      <c r="J240" s="223"/>
      <c r="K240" s="223"/>
      <c r="L240" s="228"/>
      <c r="M240" s="229"/>
      <c r="N240" s="230"/>
      <c r="O240" s="230"/>
      <c r="P240" s="230"/>
      <c r="Q240" s="230"/>
      <c r="R240" s="230"/>
      <c r="S240" s="230"/>
      <c r="T240" s="231"/>
      <c r="AT240" s="232" t="s">
        <v>211</v>
      </c>
      <c r="AU240" s="232" t="s">
        <v>84</v>
      </c>
      <c r="AV240" s="13" t="s">
        <v>82</v>
      </c>
      <c r="AW240" s="13" t="s">
        <v>31</v>
      </c>
      <c r="AX240" s="13" t="s">
        <v>75</v>
      </c>
      <c r="AY240" s="232" t="s">
        <v>203</v>
      </c>
    </row>
    <row r="241" spans="1:65" s="13" customFormat="1" ht="22.5">
      <c r="B241" s="222"/>
      <c r="C241" s="223"/>
      <c r="D241" s="224" t="s">
        <v>211</v>
      </c>
      <c r="E241" s="225" t="s">
        <v>1</v>
      </c>
      <c r="F241" s="226" t="s">
        <v>7932</v>
      </c>
      <c r="G241" s="223"/>
      <c r="H241" s="225" t="s">
        <v>1</v>
      </c>
      <c r="I241" s="227"/>
      <c r="J241" s="223"/>
      <c r="K241" s="223"/>
      <c r="L241" s="228"/>
      <c r="M241" s="229"/>
      <c r="N241" s="230"/>
      <c r="O241" s="230"/>
      <c r="P241" s="230"/>
      <c r="Q241" s="230"/>
      <c r="R241" s="230"/>
      <c r="S241" s="230"/>
      <c r="T241" s="231"/>
      <c r="AT241" s="232" t="s">
        <v>211</v>
      </c>
      <c r="AU241" s="232" t="s">
        <v>84</v>
      </c>
      <c r="AV241" s="13" t="s">
        <v>82</v>
      </c>
      <c r="AW241" s="13" t="s">
        <v>31</v>
      </c>
      <c r="AX241" s="13" t="s">
        <v>75</v>
      </c>
      <c r="AY241" s="232" t="s">
        <v>203</v>
      </c>
    </row>
    <row r="242" spans="1:65" s="14" customFormat="1" ht="11.25">
      <c r="B242" s="233"/>
      <c r="C242" s="234"/>
      <c r="D242" s="224" t="s">
        <v>211</v>
      </c>
      <c r="E242" s="235" t="s">
        <v>1</v>
      </c>
      <c r="F242" s="236" t="s">
        <v>375</v>
      </c>
      <c r="G242" s="234"/>
      <c r="H242" s="237">
        <v>10</v>
      </c>
      <c r="I242" s="238"/>
      <c r="J242" s="234"/>
      <c r="K242" s="234"/>
      <c r="L242" s="239"/>
      <c r="M242" s="240"/>
      <c r="N242" s="241"/>
      <c r="O242" s="241"/>
      <c r="P242" s="241"/>
      <c r="Q242" s="241"/>
      <c r="R242" s="241"/>
      <c r="S242" s="241"/>
      <c r="T242" s="242"/>
      <c r="AT242" s="243" t="s">
        <v>211</v>
      </c>
      <c r="AU242" s="243" t="s">
        <v>84</v>
      </c>
      <c r="AV242" s="14" t="s">
        <v>84</v>
      </c>
      <c r="AW242" s="14" t="s">
        <v>31</v>
      </c>
      <c r="AX242" s="14" t="s">
        <v>75</v>
      </c>
      <c r="AY242" s="243" t="s">
        <v>203</v>
      </c>
    </row>
    <row r="243" spans="1:65" s="2" customFormat="1" ht="55.5" customHeight="1">
      <c r="A243" s="35"/>
      <c r="B243" s="36"/>
      <c r="C243" s="209" t="s">
        <v>2365</v>
      </c>
      <c r="D243" s="209" t="s">
        <v>205</v>
      </c>
      <c r="E243" s="210" t="s">
        <v>7936</v>
      </c>
      <c r="F243" s="211" t="s">
        <v>7937</v>
      </c>
      <c r="G243" s="212" t="s">
        <v>5671</v>
      </c>
      <c r="H243" s="213">
        <v>1</v>
      </c>
      <c r="I243" s="214"/>
      <c r="J243" s="215">
        <f>ROUND(I243*H243,2)</f>
        <v>0</v>
      </c>
      <c r="K243" s="211" t="s">
        <v>1</v>
      </c>
      <c r="L243" s="40"/>
      <c r="M243" s="216" t="s">
        <v>1</v>
      </c>
      <c r="N243" s="217" t="s">
        <v>40</v>
      </c>
      <c r="O243" s="72"/>
      <c r="P243" s="218">
        <f>O243*H243</f>
        <v>0</v>
      </c>
      <c r="Q243" s="218">
        <v>0</v>
      </c>
      <c r="R243" s="218">
        <f>Q243*H243</f>
        <v>0</v>
      </c>
      <c r="S243" s="218">
        <v>0</v>
      </c>
      <c r="T243" s="219">
        <f>S243*H243</f>
        <v>0</v>
      </c>
      <c r="U243" s="35"/>
      <c r="V243" s="35"/>
      <c r="W243" s="35"/>
      <c r="X243" s="35"/>
      <c r="Y243" s="35"/>
      <c r="Z243" s="35"/>
      <c r="AA243" s="35"/>
      <c r="AB243" s="35"/>
      <c r="AC243" s="35"/>
      <c r="AD243" s="35"/>
      <c r="AE243" s="35"/>
      <c r="AR243" s="220" t="s">
        <v>209</v>
      </c>
      <c r="AT243" s="220" t="s">
        <v>205</v>
      </c>
      <c r="AU243" s="220" t="s">
        <v>84</v>
      </c>
      <c r="AY243" s="18" t="s">
        <v>203</v>
      </c>
      <c r="BE243" s="221">
        <f>IF(N243="základní",J243,0)</f>
        <v>0</v>
      </c>
      <c r="BF243" s="221">
        <f>IF(N243="snížená",J243,0)</f>
        <v>0</v>
      </c>
      <c r="BG243" s="221">
        <f>IF(N243="zákl. přenesená",J243,0)</f>
        <v>0</v>
      </c>
      <c r="BH243" s="221">
        <f>IF(N243="sníž. přenesená",J243,0)</f>
        <v>0</v>
      </c>
      <c r="BI243" s="221">
        <f>IF(N243="nulová",J243,0)</f>
        <v>0</v>
      </c>
      <c r="BJ243" s="18" t="s">
        <v>82</v>
      </c>
      <c r="BK243" s="221">
        <f>ROUND(I243*H243,2)</f>
        <v>0</v>
      </c>
      <c r="BL243" s="18" t="s">
        <v>209</v>
      </c>
      <c r="BM243" s="220" t="s">
        <v>3526</v>
      </c>
    </row>
    <row r="244" spans="1:65" s="2" customFormat="1" ht="16.5" customHeight="1">
      <c r="A244" s="35"/>
      <c r="B244" s="36"/>
      <c r="C244" s="209" t="s">
        <v>2370</v>
      </c>
      <c r="D244" s="209" t="s">
        <v>205</v>
      </c>
      <c r="E244" s="210" t="s">
        <v>7938</v>
      </c>
      <c r="F244" s="211" t="s">
        <v>7939</v>
      </c>
      <c r="G244" s="212" t="s">
        <v>5671</v>
      </c>
      <c r="H244" s="213">
        <v>1</v>
      </c>
      <c r="I244" s="214"/>
      <c r="J244" s="215">
        <f>ROUND(I244*H244,2)</f>
        <v>0</v>
      </c>
      <c r="K244" s="211" t="s">
        <v>1</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209</v>
      </c>
      <c r="AT244" s="220" t="s">
        <v>205</v>
      </c>
      <c r="AU244" s="220" t="s">
        <v>84</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209</v>
      </c>
      <c r="BM244" s="220" t="s">
        <v>3534</v>
      </c>
    </row>
    <row r="245" spans="1:65" s="2" customFormat="1" ht="16.5" customHeight="1">
      <c r="A245" s="35"/>
      <c r="B245" s="36"/>
      <c r="C245" s="209" t="s">
        <v>2375</v>
      </c>
      <c r="D245" s="209" t="s">
        <v>205</v>
      </c>
      <c r="E245" s="210" t="s">
        <v>7940</v>
      </c>
      <c r="F245" s="211" t="s">
        <v>7941</v>
      </c>
      <c r="G245" s="212" t="s">
        <v>5671</v>
      </c>
      <c r="H245" s="213">
        <v>1</v>
      </c>
      <c r="I245" s="214"/>
      <c r="J245" s="215">
        <f>ROUND(I245*H245,2)</f>
        <v>0</v>
      </c>
      <c r="K245" s="211" t="s">
        <v>1</v>
      </c>
      <c r="L245" s="40"/>
      <c r="M245" s="216" t="s">
        <v>1</v>
      </c>
      <c r="N245" s="217" t="s">
        <v>40</v>
      </c>
      <c r="O245" s="72"/>
      <c r="P245" s="218">
        <f>O245*H245</f>
        <v>0</v>
      </c>
      <c r="Q245" s="218">
        <v>0</v>
      </c>
      <c r="R245" s="218">
        <f>Q245*H245</f>
        <v>0</v>
      </c>
      <c r="S245" s="218">
        <v>0</v>
      </c>
      <c r="T245" s="219">
        <f>S245*H245</f>
        <v>0</v>
      </c>
      <c r="U245" s="35"/>
      <c r="V245" s="35"/>
      <c r="W245" s="35"/>
      <c r="X245" s="35"/>
      <c r="Y245" s="35"/>
      <c r="Z245" s="35"/>
      <c r="AA245" s="35"/>
      <c r="AB245" s="35"/>
      <c r="AC245" s="35"/>
      <c r="AD245" s="35"/>
      <c r="AE245" s="35"/>
      <c r="AR245" s="220" t="s">
        <v>209</v>
      </c>
      <c r="AT245" s="220" t="s">
        <v>205</v>
      </c>
      <c r="AU245" s="220" t="s">
        <v>84</v>
      </c>
      <c r="AY245" s="18" t="s">
        <v>203</v>
      </c>
      <c r="BE245" s="221">
        <f>IF(N245="základní",J245,0)</f>
        <v>0</v>
      </c>
      <c r="BF245" s="221">
        <f>IF(N245="snížená",J245,0)</f>
        <v>0</v>
      </c>
      <c r="BG245" s="221">
        <f>IF(N245="zákl. přenesená",J245,0)</f>
        <v>0</v>
      </c>
      <c r="BH245" s="221">
        <f>IF(N245="sníž. přenesená",J245,0)</f>
        <v>0</v>
      </c>
      <c r="BI245" s="221">
        <f>IF(N245="nulová",J245,0)</f>
        <v>0</v>
      </c>
      <c r="BJ245" s="18" t="s">
        <v>82</v>
      </c>
      <c r="BK245" s="221">
        <f>ROUND(I245*H245,2)</f>
        <v>0</v>
      </c>
      <c r="BL245" s="18" t="s">
        <v>209</v>
      </c>
      <c r="BM245" s="220" t="s">
        <v>3542</v>
      </c>
    </row>
    <row r="246" spans="1:65" s="2" customFormat="1" ht="16.5" customHeight="1">
      <c r="A246" s="35"/>
      <c r="B246" s="36"/>
      <c r="C246" s="209" t="s">
        <v>2380</v>
      </c>
      <c r="D246" s="209" t="s">
        <v>205</v>
      </c>
      <c r="E246" s="210" t="s">
        <v>7942</v>
      </c>
      <c r="F246" s="211" t="s">
        <v>7943</v>
      </c>
      <c r="G246" s="212" t="s">
        <v>5671</v>
      </c>
      <c r="H246" s="213">
        <v>1</v>
      </c>
      <c r="I246" s="214"/>
      <c r="J246" s="215">
        <f>ROUND(I246*H246,2)</f>
        <v>0</v>
      </c>
      <c r="K246" s="211" t="s">
        <v>1</v>
      </c>
      <c r="L246" s="40"/>
      <c r="M246" s="216" t="s">
        <v>1</v>
      </c>
      <c r="N246" s="217" t="s">
        <v>40</v>
      </c>
      <c r="O246" s="72"/>
      <c r="P246" s="218">
        <f>O246*H246</f>
        <v>0</v>
      </c>
      <c r="Q246" s="218">
        <v>0</v>
      </c>
      <c r="R246" s="218">
        <f>Q246*H246</f>
        <v>0</v>
      </c>
      <c r="S246" s="218">
        <v>0</v>
      </c>
      <c r="T246" s="219">
        <f>S246*H246</f>
        <v>0</v>
      </c>
      <c r="U246" s="35"/>
      <c r="V246" s="35"/>
      <c r="W246" s="35"/>
      <c r="X246" s="35"/>
      <c r="Y246" s="35"/>
      <c r="Z246" s="35"/>
      <c r="AA246" s="35"/>
      <c r="AB246" s="35"/>
      <c r="AC246" s="35"/>
      <c r="AD246" s="35"/>
      <c r="AE246" s="35"/>
      <c r="AR246" s="220" t="s">
        <v>209</v>
      </c>
      <c r="AT246" s="220" t="s">
        <v>205</v>
      </c>
      <c r="AU246" s="220" t="s">
        <v>84</v>
      </c>
      <c r="AY246" s="18" t="s">
        <v>203</v>
      </c>
      <c r="BE246" s="221">
        <f>IF(N246="základní",J246,0)</f>
        <v>0</v>
      </c>
      <c r="BF246" s="221">
        <f>IF(N246="snížená",J246,0)</f>
        <v>0</v>
      </c>
      <c r="BG246" s="221">
        <f>IF(N246="zákl. přenesená",J246,0)</f>
        <v>0</v>
      </c>
      <c r="BH246" s="221">
        <f>IF(N246="sníž. přenesená",J246,0)</f>
        <v>0</v>
      </c>
      <c r="BI246" s="221">
        <f>IF(N246="nulová",J246,0)</f>
        <v>0</v>
      </c>
      <c r="BJ246" s="18" t="s">
        <v>82</v>
      </c>
      <c r="BK246" s="221">
        <f>ROUND(I246*H246,2)</f>
        <v>0</v>
      </c>
      <c r="BL246" s="18" t="s">
        <v>209</v>
      </c>
      <c r="BM246" s="220" t="s">
        <v>3550</v>
      </c>
    </row>
    <row r="247" spans="1:65" s="12" customFormat="1" ht="22.9" customHeight="1">
      <c r="B247" s="193"/>
      <c r="C247" s="194"/>
      <c r="D247" s="195" t="s">
        <v>74</v>
      </c>
      <c r="E247" s="207" t="s">
        <v>6365</v>
      </c>
      <c r="F247" s="207" t="s">
        <v>7944</v>
      </c>
      <c r="G247" s="194"/>
      <c r="H247" s="194"/>
      <c r="I247" s="197"/>
      <c r="J247" s="208">
        <f>BK247</f>
        <v>0</v>
      </c>
      <c r="K247" s="194"/>
      <c r="L247" s="199"/>
      <c r="M247" s="200"/>
      <c r="N247" s="201"/>
      <c r="O247" s="201"/>
      <c r="P247" s="202">
        <f>SUM(P248:P269)</f>
        <v>0</v>
      </c>
      <c r="Q247" s="201"/>
      <c r="R247" s="202">
        <f>SUM(R248:R269)</f>
        <v>0</v>
      </c>
      <c r="S247" s="201"/>
      <c r="T247" s="203">
        <f>SUM(T248:T269)</f>
        <v>0</v>
      </c>
      <c r="AR247" s="204" t="s">
        <v>82</v>
      </c>
      <c r="AT247" s="205" t="s">
        <v>74</v>
      </c>
      <c r="AU247" s="205" t="s">
        <v>82</v>
      </c>
      <c r="AY247" s="204" t="s">
        <v>203</v>
      </c>
      <c r="BK247" s="206">
        <f>SUM(BK248:BK269)</f>
        <v>0</v>
      </c>
    </row>
    <row r="248" spans="1:65" s="2" customFormat="1" ht="44.25" customHeight="1">
      <c r="A248" s="35"/>
      <c r="B248" s="36"/>
      <c r="C248" s="209" t="s">
        <v>2386</v>
      </c>
      <c r="D248" s="209" t="s">
        <v>205</v>
      </c>
      <c r="E248" s="210" t="s">
        <v>7945</v>
      </c>
      <c r="F248" s="211" t="s">
        <v>7946</v>
      </c>
      <c r="G248" s="212" t="s">
        <v>5671</v>
      </c>
      <c r="H248" s="213">
        <v>2</v>
      </c>
      <c r="I248" s="214"/>
      <c r="J248" s="215">
        <f>ROUND(I248*H248,2)</f>
        <v>0</v>
      </c>
      <c r="K248" s="211" t="s">
        <v>1</v>
      </c>
      <c r="L248" s="40"/>
      <c r="M248" s="216" t="s">
        <v>1</v>
      </c>
      <c r="N248" s="217" t="s">
        <v>40</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209</v>
      </c>
      <c r="AT248" s="220" t="s">
        <v>205</v>
      </c>
      <c r="AU248" s="220" t="s">
        <v>84</v>
      </c>
      <c r="AY248" s="18" t="s">
        <v>203</v>
      </c>
      <c r="BE248" s="221">
        <f>IF(N248="základní",J248,0)</f>
        <v>0</v>
      </c>
      <c r="BF248" s="221">
        <f>IF(N248="snížená",J248,0)</f>
        <v>0</v>
      </c>
      <c r="BG248" s="221">
        <f>IF(N248="zákl. přenesená",J248,0)</f>
        <v>0</v>
      </c>
      <c r="BH248" s="221">
        <f>IF(N248="sníž. přenesená",J248,0)</f>
        <v>0</v>
      </c>
      <c r="BI248" s="221">
        <f>IF(N248="nulová",J248,0)</f>
        <v>0</v>
      </c>
      <c r="BJ248" s="18" t="s">
        <v>82</v>
      </c>
      <c r="BK248" s="221">
        <f>ROUND(I248*H248,2)</f>
        <v>0</v>
      </c>
      <c r="BL248" s="18" t="s">
        <v>209</v>
      </c>
      <c r="BM248" s="220" t="s">
        <v>3560</v>
      </c>
    </row>
    <row r="249" spans="1:65" s="2" customFormat="1" ht="21.75" customHeight="1">
      <c r="A249" s="35"/>
      <c r="B249" s="36"/>
      <c r="C249" s="209" t="s">
        <v>2391</v>
      </c>
      <c r="D249" s="209" t="s">
        <v>205</v>
      </c>
      <c r="E249" s="210" t="s">
        <v>7915</v>
      </c>
      <c r="F249" s="211" t="s">
        <v>7916</v>
      </c>
      <c r="G249" s="212" t="s">
        <v>5671</v>
      </c>
      <c r="H249" s="213">
        <v>2</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84</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3575</v>
      </c>
    </row>
    <row r="250" spans="1:65" s="2" customFormat="1" ht="21.75" customHeight="1">
      <c r="A250" s="35"/>
      <c r="B250" s="36"/>
      <c r="C250" s="209" t="s">
        <v>2396</v>
      </c>
      <c r="D250" s="209" t="s">
        <v>205</v>
      </c>
      <c r="E250" s="210" t="s">
        <v>7947</v>
      </c>
      <c r="F250" s="211" t="s">
        <v>7948</v>
      </c>
      <c r="G250" s="212" t="s">
        <v>5671</v>
      </c>
      <c r="H250" s="213">
        <v>2</v>
      </c>
      <c r="I250" s="214"/>
      <c r="J250" s="215">
        <f>ROUND(I250*H250,2)</f>
        <v>0</v>
      </c>
      <c r="K250" s="211" t="s">
        <v>1</v>
      </c>
      <c r="L250" s="40"/>
      <c r="M250" s="216" t="s">
        <v>1</v>
      </c>
      <c r="N250" s="217" t="s">
        <v>40</v>
      </c>
      <c r="O250" s="72"/>
      <c r="P250" s="218">
        <f>O250*H250</f>
        <v>0</v>
      </c>
      <c r="Q250" s="218">
        <v>0</v>
      </c>
      <c r="R250" s="218">
        <f>Q250*H250</f>
        <v>0</v>
      </c>
      <c r="S250" s="218">
        <v>0</v>
      </c>
      <c r="T250" s="219">
        <f>S250*H250</f>
        <v>0</v>
      </c>
      <c r="U250" s="35"/>
      <c r="V250" s="35"/>
      <c r="W250" s="35"/>
      <c r="X250" s="35"/>
      <c r="Y250" s="35"/>
      <c r="Z250" s="35"/>
      <c r="AA250" s="35"/>
      <c r="AB250" s="35"/>
      <c r="AC250" s="35"/>
      <c r="AD250" s="35"/>
      <c r="AE250" s="35"/>
      <c r="AR250" s="220" t="s">
        <v>209</v>
      </c>
      <c r="AT250" s="220" t="s">
        <v>205</v>
      </c>
      <c r="AU250" s="220" t="s">
        <v>84</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209</v>
      </c>
      <c r="BM250" s="220" t="s">
        <v>3588</v>
      </c>
    </row>
    <row r="251" spans="1:65" s="2" customFormat="1" ht="55.5" customHeight="1">
      <c r="A251" s="35"/>
      <c r="B251" s="36"/>
      <c r="C251" s="209" t="s">
        <v>2401</v>
      </c>
      <c r="D251" s="209" t="s">
        <v>205</v>
      </c>
      <c r="E251" s="210" t="s">
        <v>7919</v>
      </c>
      <c r="F251" s="211" t="s">
        <v>7920</v>
      </c>
      <c r="G251" s="212" t="s">
        <v>5671</v>
      </c>
      <c r="H251" s="213">
        <v>21</v>
      </c>
      <c r="I251" s="214"/>
      <c r="J251" s="215">
        <f>ROUND(I251*H251,2)</f>
        <v>0</v>
      </c>
      <c r="K251" s="211" t="s">
        <v>1</v>
      </c>
      <c r="L251" s="40"/>
      <c r="M251" s="216" t="s">
        <v>1</v>
      </c>
      <c r="N251" s="217" t="s">
        <v>40</v>
      </c>
      <c r="O251" s="72"/>
      <c r="P251" s="218">
        <f>O251*H251</f>
        <v>0</v>
      </c>
      <c r="Q251" s="218">
        <v>0</v>
      </c>
      <c r="R251" s="218">
        <f>Q251*H251</f>
        <v>0</v>
      </c>
      <c r="S251" s="218">
        <v>0</v>
      </c>
      <c r="T251" s="219">
        <f>S251*H251</f>
        <v>0</v>
      </c>
      <c r="U251" s="35"/>
      <c r="V251" s="35"/>
      <c r="W251" s="35"/>
      <c r="X251" s="35"/>
      <c r="Y251" s="35"/>
      <c r="Z251" s="35"/>
      <c r="AA251" s="35"/>
      <c r="AB251" s="35"/>
      <c r="AC251" s="35"/>
      <c r="AD251" s="35"/>
      <c r="AE251" s="35"/>
      <c r="AR251" s="220" t="s">
        <v>209</v>
      </c>
      <c r="AT251" s="220" t="s">
        <v>205</v>
      </c>
      <c r="AU251" s="220" t="s">
        <v>84</v>
      </c>
      <c r="AY251" s="18" t="s">
        <v>203</v>
      </c>
      <c r="BE251" s="221">
        <f>IF(N251="základní",J251,0)</f>
        <v>0</v>
      </c>
      <c r="BF251" s="221">
        <f>IF(N251="snížená",J251,0)</f>
        <v>0</v>
      </c>
      <c r="BG251" s="221">
        <f>IF(N251="zákl. přenesená",J251,0)</f>
        <v>0</v>
      </c>
      <c r="BH251" s="221">
        <f>IF(N251="sníž. přenesená",J251,0)</f>
        <v>0</v>
      </c>
      <c r="BI251" s="221">
        <f>IF(N251="nulová",J251,0)</f>
        <v>0</v>
      </c>
      <c r="BJ251" s="18" t="s">
        <v>82</v>
      </c>
      <c r="BK251" s="221">
        <f>ROUND(I251*H251,2)</f>
        <v>0</v>
      </c>
      <c r="BL251" s="18" t="s">
        <v>209</v>
      </c>
      <c r="BM251" s="220" t="s">
        <v>3598</v>
      </c>
    </row>
    <row r="252" spans="1:65" s="2" customFormat="1" ht="33" customHeight="1">
      <c r="A252" s="35"/>
      <c r="B252" s="36"/>
      <c r="C252" s="209" t="s">
        <v>2406</v>
      </c>
      <c r="D252" s="209" t="s">
        <v>205</v>
      </c>
      <c r="E252" s="210" t="s">
        <v>7921</v>
      </c>
      <c r="F252" s="211" t="s">
        <v>7922</v>
      </c>
      <c r="G252" s="212" t="s">
        <v>5671</v>
      </c>
      <c r="H252" s="213">
        <v>140</v>
      </c>
      <c r="I252" s="214"/>
      <c r="J252" s="215">
        <f>ROUND(I252*H252,2)</f>
        <v>0</v>
      </c>
      <c r="K252" s="211" t="s">
        <v>1</v>
      </c>
      <c r="L252" s="40"/>
      <c r="M252" s="216" t="s">
        <v>1</v>
      </c>
      <c r="N252" s="217" t="s">
        <v>40</v>
      </c>
      <c r="O252" s="72"/>
      <c r="P252" s="218">
        <f>O252*H252</f>
        <v>0</v>
      </c>
      <c r="Q252" s="218">
        <v>0</v>
      </c>
      <c r="R252" s="218">
        <f>Q252*H252</f>
        <v>0</v>
      </c>
      <c r="S252" s="218">
        <v>0</v>
      </c>
      <c r="T252" s="219">
        <f>S252*H252</f>
        <v>0</v>
      </c>
      <c r="U252" s="35"/>
      <c r="V252" s="35"/>
      <c r="W252" s="35"/>
      <c r="X252" s="35"/>
      <c r="Y252" s="35"/>
      <c r="Z252" s="35"/>
      <c r="AA252" s="35"/>
      <c r="AB252" s="35"/>
      <c r="AC252" s="35"/>
      <c r="AD252" s="35"/>
      <c r="AE252" s="35"/>
      <c r="AR252" s="220" t="s">
        <v>209</v>
      </c>
      <c r="AT252" s="220" t="s">
        <v>205</v>
      </c>
      <c r="AU252" s="220" t="s">
        <v>84</v>
      </c>
      <c r="AY252" s="18" t="s">
        <v>203</v>
      </c>
      <c r="BE252" s="221">
        <f>IF(N252="základní",J252,0)</f>
        <v>0</v>
      </c>
      <c r="BF252" s="221">
        <f>IF(N252="snížená",J252,0)</f>
        <v>0</v>
      </c>
      <c r="BG252" s="221">
        <f>IF(N252="zákl. přenesená",J252,0)</f>
        <v>0</v>
      </c>
      <c r="BH252" s="221">
        <f>IF(N252="sníž. přenesená",J252,0)</f>
        <v>0</v>
      </c>
      <c r="BI252" s="221">
        <f>IF(N252="nulová",J252,0)</f>
        <v>0</v>
      </c>
      <c r="BJ252" s="18" t="s">
        <v>82</v>
      </c>
      <c r="BK252" s="221">
        <f>ROUND(I252*H252,2)</f>
        <v>0</v>
      </c>
      <c r="BL252" s="18" t="s">
        <v>209</v>
      </c>
      <c r="BM252" s="220" t="s">
        <v>3606</v>
      </c>
    </row>
    <row r="253" spans="1:65" s="13" customFormat="1" ht="22.5">
      <c r="B253" s="222"/>
      <c r="C253" s="223"/>
      <c r="D253" s="224" t="s">
        <v>211</v>
      </c>
      <c r="E253" s="225" t="s">
        <v>1</v>
      </c>
      <c r="F253" s="226" t="s">
        <v>7923</v>
      </c>
      <c r="G253" s="223"/>
      <c r="H253" s="225" t="s">
        <v>1</v>
      </c>
      <c r="I253" s="227"/>
      <c r="J253" s="223"/>
      <c r="K253" s="223"/>
      <c r="L253" s="228"/>
      <c r="M253" s="229"/>
      <c r="N253" s="230"/>
      <c r="O253" s="230"/>
      <c r="P253" s="230"/>
      <c r="Q253" s="230"/>
      <c r="R253" s="230"/>
      <c r="S253" s="230"/>
      <c r="T253" s="231"/>
      <c r="AT253" s="232" t="s">
        <v>211</v>
      </c>
      <c r="AU253" s="232" t="s">
        <v>84</v>
      </c>
      <c r="AV253" s="13" t="s">
        <v>82</v>
      </c>
      <c r="AW253" s="13" t="s">
        <v>31</v>
      </c>
      <c r="AX253" s="13" t="s">
        <v>75</v>
      </c>
      <c r="AY253" s="232" t="s">
        <v>203</v>
      </c>
    </row>
    <row r="254" spans="1:65" s="14" customFormat="1" ht="11.25">
      <c r="B254" s="233"/>
      <c r="C254" s="234"/>
      <c r="D254" s="224" t="s">
        <v>211</v>
      </c>
      <c r="E254" s="235" t="s">
        <v>1</v>
      </c>
      <c r="F254" s="236" t="s">
        <v>3440</v>
      </c>
      <c r="G254" s="234"/>
      <c r="H254" s="237">
        <v>140</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1:65" s="2" customFormat="1" ht="33" customHeight="1">
      <c r="A255" s="35"/>
      <c r="B255" s="36"/>
      <c r="C255" s="209" t="s">
        <v>2231</v>
      </c>
      <c r="D255" s="209" t="s">
        <v>205</v>
      </c>
      <c r="E255" s="210" t="s">
        <v>7924</v>
      </c>
      <c r="F255" s="211" t="s">
        <v>7925</v>
      </c>
      <c r="G255" s="212" t="s">
        <v>5671</v>
      </c>
      <c r="H255" s="213">
        <v>20</v>
      </c>
      <c r="I255" s="214"/>
      <c r="J255" s="215">
        <f>ROUND(I255*H255,2)</f>
        <v>0</v>
      </c>
      <c r="K255" s="211" t="s">
        <v>1</v>
      </c>
      <c r="L255" s="40"/>
      <c r="M255" s="216" t="s">
        <v>1</v>
      </c>
      <c r="N255" s="217" t="s">
        <v>40</v>
      </c>
      <c r="O255" s="72"/>
      <c r="P255" s="218">
        <f>O255*H255</f>
        <v>0</v>
      </c>
      <c r="Q255" s="218">
        <v>0</v>
      </c>
      <c r="R255" s="218">
        <f>Q255*H255</f>
        <v>0</v>
      </c>
      <c r="S255" s="218">
        <v>0</v>
      </c>
      <c r="T255" s="219">
        <f>S255*H255</f>
        <v>0</v>
      </c>
      <c r="U255" s="35"/>
      <c r="V255" s="35"/>
      <c r="W255" s="35"/>
      <c r="X255" s="35"/>
      <c r="Y255" s="35"/>
      <c r="Z255" s="35"/>
      <c r="AA255" s="35"/>
      <c r="AB255" s="35"/>
      <c r="AC255" s="35"/>
      <c r="AD255" s="35"/>
      <c r="AE255" s="35"/>
      <c r="AR255" s="220" t="s">
        <v>209</v>
      </c>
      <c r="AT255" s="220" t="s">
        <v>205</v>
      </c>
      <c r="AU255" s="220" t="s">
        <v>84</v>
      </c>
      <c r="AY255" s="18" t="s">
        <v>203</v>
      </c>
      <c r="BE255" s="221">
        <f>IF(N255="základní",J255,0)</f>
        <v>0</v>
      </c>
      <c r="BF255" s="221">
        <f>IF(N255="snížená",J255,0)</f>
        <v>0</v>
      </c>
      <c r="BG255" s="221">
        <f>IF(N255="zákl. přenesená",J255,0)</f>
        <v>0</v>
      </c>
      <c r="BH255" s="221">
        <f>IF(N255="sníž. přenesená",J255,0)</f>
        <v>0</v>
      </c>
      <c r="BI255" s="221">
        <f>IF(N255="nulová",J255,0)</f>
        <v>0</v>
      </c>
      <c r="BJ255" s="18" t="s">
        <v>82</v>
      </c>
      <c r="BK255" s="221">
        <f>ROUND(I255*H255,2)</f>
        <v>0</v>
      </c>
      <c r="BL255" s="18" t="s">
        <v>209</v>
      </c>
      <c r="BM255" s="220" t="s">
        <v>3615</v>
      </c>
    </row>
    <row r="256" spans="1:65" s="13" customFormat="1" ht="22.5">
      <c r="B256" s="222"/>
      <c r="C256" s="223"/>
      <c r="D256" s="224" t="s">
        <v>211</v>
      </c>
      <c r="E256" s="225" t="s">
        <v>1</v>
      </c>
      <c r="F256" s="226" t="s">
        <v>7923</v>
      </c>
      <c r="G256" s="223"/>
      <c r="H256" s="225" t="s">
        <v>1</v>
      </c>
      <c r="I256" s="227"/>
      <c r="J256" s="223"/>
      <c r="K256" s="223"/>
      <c r="L256" s="228"/>
      <c r="M256" s="229"/>
      <c r="N256" s="230"/>
      <c r="O256" s="230"/>
      <c r="P256" s="230"/>
      <c r="Q256" s="230"/>
      <c r="R256" s="230"/>
      <c r="S256" s="230"/>
      <c r="T256" s="231"/>
      <c r="AT256" s="232" t="s">
        <v>211</v>
      </c>
      <c r="AU256" s="232" t="s">
        <v>84</v>
      </c>
      <c r="AV256" s="13" t="s">
        <v>82</v>
      </c>
      <c r="AW256" s="13" t="s">
        <v>31</v>
      </c>
      <c r="AX256" s="13" t="s">
        <v>75</v>
      </c>
      <c r="AY256" s="232" t="s">
        <v>203</v>
      </c>
    </row>
    <row r="257" spans="1:65" s="14" customFormat="1" ht="11.25">
      <c r="B257" s="233"/>
      <c r="C257" s="234"/>
      <c r="D257" s="224" t="s">
        <v>211</v>
      </c>
      <c r="E257" s="235" t="s">
        <v>1</v>
      </c>
      <c r="F257" s="236" t="s">
        <v>596</v>
      </c>
      <c r="G257" s="234"/>
      <c r="H257" s="237">
        <v>20</v>
      </c>
      <c r="I257" s="238"/>
      <c r="J257" s="234"/>
      <c r="K257" s="234"/>
      <c r="L257" s="239"/>
      <c r="M257" s="240"/>
      <c r="N257" s="241"/>
      <c r="O257" s="241"/>
      <c r="P257" s="241"/>
      <c r="Q257" s="241"/>
      <c r="R257" s="241"/>
      <c r="S257" s="241"/>
      <c r="T257" s="242"/>
      <c r="AT257" s="243" t="s">
        <v>211</v>
      </c>
      <c r="AU257" s="243" t="s">
        <v>84</v>
      </c>
      <c r="AV257" s="14" t="s">
        <v>84</v>
      </c>
      <c r="AW257" s="14" t="s">
        <v>31</v>
      </c>
      <c r="AX257" s="14" t="s">
        <v>75</v>
      </c>
      <c r="AY257" s="243" t="s">
        <v>203</v>
      </c>
    </row>
    <row r="258" spans="1:65" s="2" customFormat="1" ht="44.25" customHeight="1">
      <c r="A258" s="35"/>
      <c r="B258" s="36"/>
      <c r="C258" s="209" t="s">
        <v>2417</v>
      </c>
      <c r="D258" s="209" t="s">
        <v>205</v>
      </c>
      <c r="E258" s="210" t="s">
        <v>7926</v>
      </c>
      <c r="F258" s="211" t="s">
        <v>7927</v>
      </c>
      <c r="G258" s="212" t="s">
        <v>5671</v>
      </c>
      <c r="H258" s="213">
        <v>140</v>
      </c>
      <c r="I258" s="214"/>
      <c r="J258" s="215">
        <f>ROUND(I258*H258,2)</f>
        <v>0</v>
      </c>
      <c r="K258" s="211" t="s">
        <v>1</v>
      </c>
      <c r="L258" s="40"/>
      <c r="M258" s="216" t="s">
        <v>1</v>
      </c>
      <c r="N258" s="217" t="s">
        <v>40</v>
      </c>
      <c r="O258" s="72"/>
      <c r="P258" s="218">
        <f>O258*H258</f>
        <v>0</v>
      </c>
      <c r="Q258" s="218">
        <v>0</v>
      </c>
      <c r="R258" s="218">
        <f>Q258*H258</f>
        <v>0</v>
      </c>
      <c r="S258" s="218">
        <v>0</v>
      </c>
      <c r="T258" s="219">
        <f>S258*H258</f>
        <v>0</v>
      </c>
      <c r="U258" s="35"/>
      <c r="V258" s="35"/>
      <c r="W258" s="35"/>
      <c r="X258" s="35"/>
      <c r="Y258" s="35"/>
      <c r="Z258" s="35"/>
      <c r="AA258" s="35"/>
      <c r="AB258" s="35"/>
      <c r="AC258" s="35"/>
      <c r="AD258" s="35"/>
      <c r="AE258" s="35"/>
      <c r="AR258" s="220" t="s">
        <v>209</v>
      </c>
      <c r="AT258" s="220" t="s">
        <v>205</v>
      </c>
      <c r="AU258" s="220" t="s">
        <v>84</v>
      </c>
      <c r="AY258" s="18" t="s">
        <v>203</v>
      </c>
      <c r="BE258" s="221">
        <f>IF(N258="základní",J258,0)</f>
        <v>0</v>
      </c>
      <c r="BF258" s="221">
        <f>IF(N258="snížená",J258,0)</f>
        <v>0</v>
      </c>
      <c r="BG258" s="221">
        <f>IF(N258="zákl. přenesená",J258,0)</f>
        <v>0</v>
      </c>
      <c r="BH258" s="221">
        <f>IF(N258="sníž. přenesená",J258,0)</f>
        <v>0</v>
      </c>
      <c r="BI258" s="221">
        <f>IF(N258="nulová",J258,0)</f>
        <v>0</v>
      </c>
      <c r="BJ258" s="18" t="s">
        <v>82</v>
      </c>
      <c r="BK258" s="221">
        <f>ROUND(I258*H258,2)</f>
        <v>0</v>
      </c>
      <c r="BL258" s="18" t="s">
        <v>209</v>
      </c>
      <c r="BM258" s="220" t="s">
        <v>3625</v>
      </c>
    </row>
    <row r="259" spans="1:65" s="2" customFormat="1" ht="66.75" customHeight="1">
      <c r="A259" s="35"/>
      <c r="B259" s="36"/>
      <c r="C259" s="209" t="s">
        <v>2422</v>
      </c>
      <c r="D259" s="209" t="s">
        <v>205</v>
      </c>
      <c r="E259" s="210" t="s">
        <v>7930</v>
      </c>
      <c r="F259" s="211" t="s">
        <v>7931</v>
      </c>
      <c r="G259" s="212" t="s">
        <v>5671</v>
      </c>
      <c r="H259" s="213">
        <v>4</v>
      </c>
      <c r="I259" s="214"/>
      <c r="J259" s="215">
        <f>ROUND(I259*H259,2)</f>
        <v>0</v>
      </c>
      <c r="K259" s="211" t="s">
        <v>1</v>
      </c>
      <c r="L259" s="40"/>
      <c r="M259" s="216" t="s">
        <v>1</v>
      </c>
      <c r="N259" s="217" t="s">
        <v>40</v>
      </c>
      <c r="O259" s="72"/>
      <c r="P259" s="218">
        <f>O259*H259</f>
        <v>0</v>
      </c>
      <c r="Q259" s="218">
        <v>0</v>
      </c>
      <c r="R259" s="218">
        <f>Q259*H259</f>
        <v>0</v>
      </c>
      <c r="S259" s="218">
        <v>0</v>
      </c>
      <c r="T259" s="219">
        <f>S259*H259</f>
        <v>0</v>
      </c>
      <c r="U259" s="35"/>
      <c r="V259" s="35"/>
      <c r="W259" s="35"/>
      <c r="X259" s="35"/>
      <c r="Y259" s="35"/>
      <c r="Z259" s="35"/>
      <c r="AA259" s="35"/>
      <c r="AB259" s="35"/>
      <c r="AC259" s="35"/>
      <c r="AD259" s="35"/>
      <c r="AE259" s="35"/>
      <c r="AR259" s="220" t="s">
        <v>209</v>
      </c>
      <c r="AT259" s="220" t="s">
        <v>205</v>
      </c>
      <c r="AU259" s="220" t="s">
        <v>84</v>
      </c>
      <c r="AY259" s="18" t="s">
        <v>203</v>
      </c>
      <c r="BE259" s="221">
        <f>IF(N259="základní",J259,0)</f>
        <v>0</v>
      </c>
      <c r="BF259" s="221">
        <f>IF(N259="snížená",J259,0)</f>
        <v>0</v>
      </c>
      <c r="BG259" s="221">
        <f>IF(N259="zákl. přenesená",J259,0)</f>
        <v>0</v>
      </c>
      <c r="BH259" s="221">
        <f>IF(N259="sníž. přenesená",J259,0)</f>
        <v>0</v>
      </c>
      <c r="BI259" s="221">
        <f>IF(N259="nulová",J259,0)</f>
        <v>0</v>
      </c>
      <c r="BJ259" s="18" t="s">
        <v>82</v>
      </c>
      <c r="BK259" s="221">
        <f>ROUND(I259*H259,2)</f>
        <v>0</v>
      </c>
      <c r="BL259" s="18" t="s">
        <v>209</v>
      </c>
      <c r="BM259" s="220" t="s">
        <v>3634</v>
      </c>
    </row>
    <row r="260" spans="1:65" s="13" customFormat="1" ht="22.5">
      <c r="B260" s="222"/>
      <c r="C260" s="223"/>
      <c r="D260" s="224" t="s">
        <v>211</v>
      </c>
      <c r="E260" s="225" t="s">
        <v>1</v>
      </c>
      <c r="F260" s="226" t="s">
        <v>7932</v>
      </c>
      <c r="G260" s="223"/>
      <c r="H260" s="225" t="s">
        <v>1</v>
      </c>
      <c r="I260" s="227"/>
      <c r="J260" s="223"/>
      <c r="K260" s="223"/>
      <c r="L260" s="228"/>
      <c r="M260" s="229"/>
      <c r="N260" s="230"/>
      <c r="O260" s="230"/>
      <c r="P260" s="230"/>
      <c r="Q260" s="230"/>
      <c r="R260" s="230"/>
      <c r="S260" s="230"/>
      <c r="T260" s="231"/>
      <c r="AT260" s="232" t="s">
        <v>211</v>
      </c>
      <c r="AU260" s="232" t="s">
        <v>84</v>
      </c>
      <c r="AV260" s="13" t="s">
        <v>82</v>
      </c>
      <c r="AW260" s="13" t="s">
        <v>31</v>
      </c>
      <c r="AX260" s="13" t="s">
        <v>75</v>
      </c>
      <c r="AY260" s="232" t="s">
        <v>203</v>
      </c>
    </row>
    <row r="261" spans="1:65" s="14" customFormat="1" ht="11.25">
      <c r="B261" s="233"/>
      <c r="C261" s="234"/>
      <c r="D261" s="224" t="s">
        <v>211</v>
      </c>
      <c r="E261" s="235" t="s">
        <v>1</v>
      </c>
      <c r="F261" s="236" t="s">
        <v>209</v>
      </c>
      <c r="G261" s="234"/>
      <c r="H261" s="237">
        <v>4</v>
      </c>
      <c r="I261" s="238"/>
      <c r="J261" s="234"/>
      <c r="K261" s="234"/>
      <c r="L261" s="239"/>
      <c r="M261" s="240"/>
      <c r="N261" s="241"/>
      <c r="O261" s="241"/>
      <c r="P261" s="241"/>
      <c r="Q261" s="241"/>
      <c r="R261" s="241"/>
      <c r="S261" s="241"/>
      <c r="T261" s="242"/>
      <c r="AT261" s="243" t="s">
        <v>211</v>
      </c>
      <c r="AU261" s="243" t="s">
        <v>84</v>
      </c>
      <c r="AV261" s="14" t="s">
        <v>84</v>
      </c>
      <c r="AW261" s="14" t="s">
        <v>31</v>
      </c>
      <c r="AX261" s="14" t="s">
        <v>75</v>
      </c>
      <c r="AY261" s="243" t="s">
        <v>203</v>
      </c>
    </row>
    <row r="262" spans="1:65" s="2" customFormat="1" ht="55.5" customHeight="1">
      <c r="A262" s="35"/>
      <c r="B262" s="36"/>
      <c r="C262" s="209" t="s">
        <v>2426</v>
      </c>
      <c r="D262" s="209" t="s">
        <v>205</v>
      </c>
      <c r="E262" s="210" t="s">
        <v>7933</v>
      </c>
      <c r="F262" s="211" t="s">
        <v>7934</v>
      </c>
      <c r="G262" s="212" t="s">
        <v>5671</v>
      </c>
      <c r="H262" s="213">
        <v>8</v>
      </c>
      <c r="I262" s="214"/>
      <c r="J262" s="215">
        <f>ROUND(I262*H262,2)</f>
        <v>0</v>
      </c>
      <c r="K262" s="211" t="s">
        <v>1</v>
      </c>
      <c r="L262" s="40"/>
      <c r="M262" s="216" t="s">
        <v>1</v>
      </c>
      <c r="N262" s="217" t="s">
        <v>40</v>
      </c>
      <c r="O262" s="72"/>
      <c r="P262" s="218">
        <f>O262*H262</f>
        <v>0</v>
      </c>
      <c r="Q262" s="218">
        <v>0</v>
      </c>
      <c r="R262" s="218">
        <f>Q262*H262</f>
        <v>0</v>
      </c>
      <c r="S262" s="218">
        <v>0</v>
      </c>
      <c r="T262" s="219">
        <f>S262*H262</f>
        <v>0</v>
      </c>
      <c r="U262" s="35"/>
      <c r="V262" s="35"/>
      <c r="W262" s="35"/>
      <c r="X262" s="35"/>
      <c r="Y262" s="35"/>
      <c r="Z262" s="35"/>
      <c r="AA262" s="35"/>
      <c r="AB262" s="35"/>
      <c r="AC262" s="35"/>
      <c r="AD262" s="35"/>
      <c r="AE262" s="35"/>
      <c r="AR262" s="220" t="s">
        <v>209</v>
      </c>
      <c r="AT262" s="220" t="s">
        <v>205</v>
      </c>
      <c r="AU262" s="220" t="s">
        <v>84</v>
      </c>
      <c r="AY262" s="18" t="s">
        <v>203</v>
      </c>
      <c r="BE262" s="221">
        <f>IF(N262="základní",J262,0)</f>
        <v>0</v>
      </c>
      <c r="BF262" s="221">
        <f>IF(N262="snížená",J262,0)</f>
        <v>0</v>
      </c>
      <c r="BG262" s="221">
        <f>IF(N262="zákl. přenesená",J262,0)</f>
        <v>0</v>
      </c>
      <c r="BH262" s="221">
        <f>IF(N262="sníž. přenesená",J262,0)</f>
        <v>0</v>
      </c>
      <c r="BI262" s="221">
        <f>IF(N262="nulová",J262,0)</f>
        <v>0</v>
      </c>
      <c r="BJ262" s="18" t="s">
        <v>82</v>
      </c>
      <c r="BK262" s="221">
        <f>ROUND(I262*H262,2)</f>
        <v>0</v>
      </c>
      <c r="BL262" s="18" t="s">
        <v>209</v>
      </c>
      <c r="BM262" s="220" t="s">
        <v>3642</v>
      </c>
    </row>
    <row r="263" spans="1:65" s="13" customFormat="1" ht="11.25">
      <c r="B263" s="222"/>
      <c r="C263" s="223"/>
      <c r="D263" s="224" t="s">
        <v>211</v>
      </c>
      <c r="E263" s="225" t="s">
        <v>1</v>
      </c>
      <c r="F263" s="226" t="s">
        <v>7935</v>
      </c>
      <c r="G263" s="223"/>
      <c r="H263" s="225" t="s">
        <v>1</v>
      </c>
      <c r="I263" s="227"/>
      <c r="J263" s="223"/>
      <c r="K263" s="223"/>
      <c r="L263" s="228"/>
      <c r="M263" s="229"/>
      <c r="N263" s="230"/>
      <c r="O263" s="230"/>
      <c r="P263" s="230"/>
      <c r="Q263" s="230"/>
      <c r="R263" s="230"/>
      <c r="S263" s="230"/>
      <c r="T263" s="231"/>
      <c r="AT263" s="232" t="s">
        <v>211</v>
      </c>
      <c r="AU263" s="232" t="s">
        <v>84</v>
      </c>
      <c r="AV263" s="13" t="s">
        <v>82</v>
      </c>
      <c r="AW263" s="13" t="s">
        <v>31</v>
      </c>
      <c r="AX263" s="13" t="s">
        <v>75</v>
      </c>
      <c r="AY263" s="232" t="s">
        <v>203</v>
      </c>
    </row>
    <row r="264" spans="1:65" s="13" customFormat="1" ht="22.5">
      <c r="B264" s="222"/>
      <c r="C264" s="223"/>
      <c r="D264" s="224" t="s">
        <v>211</v>
      </c>
      <c r="E264" s="225" t="s">
        <v>1</v>
      </c>
      <c r="F264" s="226" t="s">
        <v>7932</v>
      </c>
      <c r="G264" s="223"/>
      <c r="H264" s="225" t="s">
        <v>1</v>
      </c>
      <c r="I264" s="227"/>
      <c r="J264" s="223"/>
      <c r="K264" s="223"/>
      <c r="L264" s="228"/>
      <c r="M264" s="229"/>
      <c r="N264" s="230"/>
      <c r="O264" s="230"/>
      <c r="P264" s="230"/>
      <c r="Q264" s="230"/>
      <c r="R264" s="230"/>
      <c r="S264" s="230"/>
      <c r="T264" s="231"/>
      <c r="AT264" s="232" t="s">
        <v>211</v>
      </c>
      <c r="AU264" s="232" t="s">
        <v>84</v>
      </c>
      <c r="AV264" s="13" t="s">
        <v>82</v>
      </c>
      <c r="AW264" s="13" t="s">
        <v>31</v>
      </c>
      <c r="AX264" s="13" t="s">
        <v>75</v>
      </c>
      <c r="AY264" s="232" t="s">
        <v>203</v>
      </c>
    </row>
    <row r="265" spans="1:65" s="14" customFormat="1" ht="11.25">
      <c r="B265" s="233"/>
      <c r="C265" s="234"/>
      <c r="D265" s="224" t="s">
        <v>211</v>
      </c>
      <c r="E265" s="235" t="s">
        <v>1</v>
      </c>
      <c r="F265" s="236" t="s">
        <v>361</v>
      </c>
      <c r="G265" s="234"/>
      <c r="H265" s="237">
        <v>8</v>
      </c>
      <c r="I265" s="238"/>
      <c r="J265" s="234"/>
      <c r="K265" s="234"/>
      <c r="L265" s="239"/>
      <c r="M265" s="240"/>
      <c r="N265" s="241"/>
      <c r="O265" s="241"/>
      <c r="P265" s="241"/>
      <c r="Q265" s="241"/>
      <c r="R265" s="241"/>
      <c r="S265" s="241"/>
      <c r="T265" s="242"/>
      <c r="AT265" s="243" t="s">
        <v>211</v>
      </c>
      <c r="AU265" s="243" t="s">
        <v>84</v>
      </c>
      <c r="AV265" s="14" t="s">
        <v>84</v>
      </c>
      <c r="AW265" s="14" t="s">
        <v>31</v>
      </c>
      <c r="AX265" s="14" t="s">
        <v>75</v>
      </c>
      <c r="AY265" s="243" t="s">
        <v>203</v>
      </c>
    </row>
    <row r="266" spans="1:65" s="2" customFormat="1" ht="55.5" customHeight="1">
      <c r="A266" s="35"/>
      <c r="B266" s="36"/>
      <c r="C266" s="209" t="s">
        <v>2432</v>
      </c>
      <c r="D266" s="209" t="s">
        <v>205</v>
      </c>
      <c r="E266" s="210" t="s">
        <v>7936</v>
      </c>
      <c r="F266" s="211" t="s">
        <v>7937</v>
      </c>
      <c r="G266" s="212" t="s">
        <v>5671</v>
      </c>
      <c r="H266" s="213">
        <v>1</v>
      </c>
      <c r="I266" s="214"/>
      <c r="J266" s="215">
        <f>ROUND(I266*H266,2)</f>
        <v>0</v>
      </c>
      <c r="K266" s="211" t="s">
        <v>1</v>
      </c>
      <c r="L266" s="40"/>
      <c r="M266" s="216" t="s">
        <v>1</v>
      </c>
      <c r="N266" s="217" t="s">
        <v>40</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209</v>
      </c>
      <c r="AT266" s="220" t="s">
        <v>205</v>
      </c>
      <c r="AU266" s="220" t="s">
        <v>84</v>
      </c>
      <c r="AY266" s="18" t="s">
        <v>203</v>
      </c>
      <c r="BE266" s="221">
        <f>IF(N266="základní",J266,0)</f>
        <v>0</v>
      </c>
      <c r="BF266" s="221">
        <f>IF(N266="snížená",J266,0)</f>
        <v>0</v>
      </c>
      <c r="BG266" s="221">
        <f>IF(N266="zákl. přenesená",J266,0)</f>
        <v>0</v>
      </c>
      <c r="BH266" s="221">
        <f>IF(N266="sníž. přenesená",J266,0)</f>
        <v>0</v>
      </c>
      <c r="BI266" s="221">
        <f>IF(N266="nulová",J266,0)</f>
        <v>0</v>
      </c>
      <c r="BJ266" s="18" t="s">
        <v>82</v>
      </c>
      <c r="BK266" s="221">
        <f>ROUND(I266*H266,2)</f>
        <v>0</v>
      </c>
      <c r="BL266" s="18" t="s">
        <v>209</v>
      </c>
      <c r="BM266" s="220" t="s">
        <v>3653</v>
      </c>
    </row>
    <row r="267" spans="1:65" s="2" customFormat="1" ht="16.5" customHeight="1">
      <c r="A267" s="35"/>
      <c r="B267" s="36"/>
      <c r="C267" s="209" t="s">
        <v>2193</v>
      </c>
      <c r="D267" s="209" t="s">
        <v>205</v>
      </c>
      <c r="E267" s="210" t="s">
        <v>7938</v>
      </c>
      <c r="F267" s="211" t="s">
        <v>7939</v>
      </c>
      <c r="G267" s="212" t="s">
        <v>5671</v>
      </c>
      <c r="H267" s="213">
        <v>1</v>
      </c>
      <c r="I267" s="214"/>
      <c r="J267" s="215">
        <f>ROUND(I267*H267,2)</f>
        <v>0</v>
      </c>
      <c r="K267" s="211" t="s">
        <v>1</v>
      </c>
      <c r="L267" s="40"/>
      <c r="M267" s="216" t="s">
        <v>1</v>
      </c>
      <c r="N267" s="217" t="s">
        <v>40</v>
      </c>
      <c r="O267" s="72"/>
      <c r="P267" s="218">
        <f>O267*H267</f>
        <v>0</v>
      </c>
      <c r="Q267" s="218">
        <v>0</v>
      </c>
      <c r="R267" s="218">
        <f>Q267*H267</f>
        <v>0</v>
      </c>
      <c r="S267" s="218">
        <v>0</v>
      </c>
      <c r="T267" s="219">
        <f>S267*H267</f>
        <v>0</v>
      </c>
      <c r="U267" s="35"/>
      <c r="V267" s="35"/>
      <c r="W267" s="35"/>
      <c r="X267" s="35"/>
      <c r="Y267" s="35"/>
      <c r="Z267" s="35"/>
      <c r="AA267" s="35"/>
      <c r="AB267" s="35"/>
      <c r="AC267" s="35"/>
      <c r="AD267" s="35"/>
      <c r="AE267" s="35"/>
      <c r="AR267" s="220" t="s">
        <v>209</v>
      </c>
      <c r="AT267" s="220" t="s">
        <v>205</v>
      </c>
      <c r="AU267" s="220" t="s">
        <v>84</v>
      </c>
      <c r="AY267" s="18" t="s">
        <v>203</v>
      </c>
      <c r="BE267" s="221">
        <f>IF(N267="základní",J267,0)</f>
        <v>0</v>
      </c>
      <c r="BF267" s="221">
        <f>IF(N267="snížená",J267,0)</f>
        <v>0</v>
      </c>
      <c r="BG267" s="221">
        <f>IF(N267="zákl. přenesená",J267,0)</f>
        <v>0</v>
      </c>
      <c r="BH267" s="221">
        <f>IF(N267="sníž. přenesená",J267,0)</f>
        <v>0</v>
      </c>
      <c r="BI267" s="221">
        <f>IF(N267="nulová",J267,0)</f>
        <v>0</v>
      </c>
      <c r="BJ267" s="18" t="s">
        <v>82</v>
      </c>
      <c r="BK267" s="221">
        <f>ROUND(I267*H267,2)</f>
        <v>0</v>
      </c>
      <c r="BL267" s="18" t="s">
        <v>209</v>
      </c>
      <c r="BM267" s="220" t="s">
        <v>3663</v>
      </c>
    </row>
    <row r="268" spans="1:65" s="2" customFormat="1" ht="16.5" customHeight="1">
      <c r="A268" s="35"/>
      <c r="B268" s="36"/>
      <c r="C268" s="209" t="s">
        <v>2212</v>
      </c>
      <c r="D268" s="209" t="s">
        <v>205</v>
      </c>
      <c r="E268" s="210" t="s">
        <v>7949</v>
      </c>
      <c r="F268" s="211" t="s">
        <v>7941</v>
      </c>
      <c r="G268" s="212" t="s">
        <v>5671</v>
      </c>
      <c r="H268" s="213">
        <v>1</v>
      </c>
      <c r="I268" s="214"/>
      <c r="J268" s="215">
        <f>ROUND(I268*H268,2)</f>
        <v>0</v>
      </c>
      <c r="K268" s="211" t="s">
        <v>1</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209</v>
      </c>
      <c r="AT268" s="220" t="s">
        <v>205</v>
      </c>
      <c r="AU268" s="220" t="s">
        <v>84</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209</v>
      </c>
      <c r="BM268" s="220" t="s">
        <v>3679</v>
      </c>
    </row>
    <row r="269" spans="1:65" s="2" customFormat="1" ht="16.5" customHeight="1">
      <c r="A269" s="35"/>
      <c r="B269" s="36"/>
      <c r="C269" s="209" t="s">
        <v>2222</v>
      </c>
      <c r="D269" s="209" t="s">
        <v>205</v>
      </c>
      <c r="E269" s="210" t="s">
        <v>7950</v>
      </c>
      <c r="F269" s="211" t="s">
        <v>7943</v>
      </c>
      <c r="G269" s="212" t="s">
        <v>5671</v>
      </c>
      <c r="H269" s="213">
        <v>1</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3688</v>
      </c>
    </row>
    <row r="270" spans="1:65" s="12" customFormat="1" ht="25.9" customHeight="1">
      <c r="B270" s="193"/>
      <c r="C270" s="194"/>
      <c r="D270" s="195" t="s">
        <v>74</v>
      </c>
      <c r="E270" s="196" t="s">
        <v>6382</v>
      </c>
      <c r="F270" s="196" t="s">
        <v>7951</v>
      </c>
      <c r="G270" s="194"/>
      <c r="H270" s="194"/>
      <c r="I270" s="197"/>
      <c r="J270" s="198">
        <f>BK270</f>
        <v>0</v>
      </c>
      <c r="K270" s="194"/>
      <c r="L270" s="199"/>
      <c r="M270" s="200"/>
      <c r="N270" s="201"/>
      <c r="O270" s="201"/>
      <c r="P270" s="202">
        <f>SUM(P271:P282)</f>
        <v>0</v>
      </c>
      <c r="Q270" s="201"/>
      <c r="R270" s="202">
        <f>SUM(R271:R282)</f>
        <v>0</v>
      </c>
      <c r="S270" s="201"/>
      <c r="T270" s="203">
        <f>SUM(T271:T282)</f>
        <v>0</v>
      </c>
      <c r="AR270" s="204" t="s">
        <v>82</v>
      </c>
      <c r="AT270" s="205" t="s">
        <v>74</v>
      </c>
      <c r="AU270" s="205" t="s">
        <v>75</v>
      </c>
      <c r="AY270" s="204" t="s">
        <v>203</v>
      </c>
      <c r="BK270" s="206">
        <f>SUM(BK271:BK282)</f>
        <v>0</v>
      </c>
    </row>
    <row r="271" spans="1:65" s="2" customFormat="1" ht="21.75" customHeight="1">
      <c r="A271" s="35"/>
      <c r="B271" s="36"/>
      <c r="C271" s="209" t="s">
        <v>2635</v>
      </c>
      <c r="D271" s="209" t="s">
        <v>205</v>
      </c>
      <c r="E271" s="210" t="s">
        <v>7952</v>
      </c>
      <c r="F271" s="211" t="s">
        <v>7953</v>
      </c>
      <c r="G271" s="212" t="s">
        <v>828</v>
      </c>
      <c r="H271" s="213">
        <v>14191</v>
      </c>
      <c r="I271" s="214"/>
      <c r="J271" s="215">
        <f t="shared" ref="J271:J282" si="40">ROUND(I271*H271,2)</f>
        <v>0</v>
      </c>
      <c r="K271" s="211" t="s">
        <v>1</v>
      </c>
      <c r="L271" s="40"/>
      <c r="M271" s="216" t="s">
        <v>1</v>
      </c>
      <c r="N271" s="217" t="s">
        <v>40</v>
      </c>
      <c r="O271" s="72"/>
      <c r="P271" s="218">
        <f t="shared" ref="P271:P282" si="41">O271*H271</f>
        <v>0</v>
      </c>
      <c r="Q271" s="218">
        <v>0</v>
      </c>
      <c r="R271" s="218">
        <f t="shared" ref="R271:R282" si="42">Q271*H271</f>
        <v>0</v>
      </c>
      <c r="S271" s="218">
        <v>0</v>
      </c>
      <c r="T271" s="219">
        <f t="shared" ref="T271:T282" si="43">S271*H271</f>
        <v>0</v>
      </c>
      <c r="U271" s="35"/>
      <c r="V271" s="35"/>
      <c r="W271" s="35"/>
      <c r="X271" s="35"/>
      <c r="Y271" s="35"/>
      <c r="Z271" s="35"/>
      <c r="AA271" s="35"/>
      <c r="AB271" s="35"/>
      <c r="AC271" s="35"/>
      <c r="AD271" s="35"/>
      <c r="AE271" s="35"/>
      <c r="AR271" s="220" t="s">
        <v>209</v>
      </c>
      <c r="AT271" s="220" t="s">
        <v>205</v>
      </c>
      <c r="AU271" s="220" t="s">
        <v>82</v>
      </c>
      <c r="AY271" s="18" t="s">
        <v>203</v>
      </c>
      <c r="BE271" s="221">
        <f t="shared" ref="BE271:BE282" si="44">IF(N271="základní",J271,0)</f>
        <v>0</v>
      </c>
      <c r="BF271" s="221">
        <f t="shared" ref="BF271:BF282" si="45">IF(N271="snížená",J271,0)</f>
        <v>0</v>
      </c>
      <c r="BG271" s="221">
        <f t="shared" ref="BG271:BG282" si="46">IF(N271="zákl. přenesená",J271,0)</f>
        <v>0</v>
      </c>
      <c r="BH271" s="221">
        <f t="shared" ref="BH271:BH282" si="47">IF(N271="sníž. přenesená",J271,0)</f>
        <v>0</v>
      </c>
      <c r="BI271" s="221">
        <f t="shared" ref="BI271:BI282" si="48">IF(N271="nulová",J271,0)</f>
        <v>0</v>
      </c>
      <c r="BJ271" s="18" t="s">
        <v>82</v>
      </c>
      <c r="BK271" s="221">
        <f t="shared" ref="BK271:BK282" si="49">ROUND(I271*H271,2)</f>
        <v>0</v>
      </c>
      <c r="BL271" s="18" t="s">
        <v>209</v>
      </c>
      <c r="BM271" s="220" t="s">
        <v>3706</v>
      </c>
    </row>
    <row r="272" spans="1:65" s="2" customFormat="1" ht="21.75" customHeight="1">
      <c r="A272" s="35"/>
      <c r="B272" s="36"/>
      <c r="C272" s="209" t="s">
        <v>2641</v>
      </c>
      <c r="D272" s="209" t="s">
        <v>205</v>
      </c>
      <c r="E272" s="210" t="s">
        <v>7954</v>
      </c>
      <c r="F272" s="211" t="s">
        <v>7955</v>
      </c>
      <c r="G272" s="212" t="s">
        <v>828</v>
      </c>
      <c r="H272" s="213">
        <v>9886</v>
      </c>
      <c r="I272" s="214"/>
      <c r="J272" s="215">
        <f t="shared" si="40"/>
        <v>0</v>
      </c>
      <c r="K272" s="211" t="s">
        <v>1</v>
      </c>
      <c r="L272" s="40"/>
      <c r="M272" s="216" t="s">
        <v>1</v>
      </c>
      <c r="N272" s="217" t="s">
        <v>40</v>
      </c>
      <c r="O272" s="72"/>
      <c r="P272" s="218">
        <f t="shared" si="41"/>
        <v>0</v>
      </c>
      <c r="Q272" s="218">
        <v>0</v>
      </c>
      <c r="R272" s="218">
        <f t="shared" si="42"/>
        <v>0</v>
      </c>
      <c r="S272" s="218">
        <v>0</v>
      </c>
      <c r="T272" s="219">
        <f t="shared" si="43"/>
        <v>0</v>
      </c>
      <c r="U272" s="35"/>
      <c r="V272" s="35"/>
      <c r="W272" s="35"/>
      <c r="X272" s="35"/>
      <c r="Y272" s="35"/>
      <c r="Z272" s="35"/>
      <c r="AA272" s="35"/>
      <c r="AB272" s="35"/>
      <c r="AC272" s="35"/>
      <c r="AD272" s="35"/>
      <c r="AE272" s="35"/>
      <c r="AR272" s="220" t="s">
        <v>209</v>
      </c>
      <c r="AT272" s="220" t="s">
        <v>205</v>
      </c>
      <c r="AU272" s="220" t="s">
        <v>82</v>
      </c>
      <c r="AY272" s="18" t="s">
        <v>203</v>
      </c>
      <c r="BE272" s="221">
        <f t="shared" si="44"/>
        <v>0</v>
      </c>
      <c r="BF272" s="221">
        <f t="shared" si="45"/>
        <v>0</v>
      </c>
      <c r="BG272" s="221">
        <f t="shared" si="46"/>
        <v>0</v>
      </c>
      <c r="BH272" s="221">
        <f t="shared" si="47"/>
        <v>0</v>
      </c>
      <c r="BI272" s="221">
        <f t="shared" si="48"/>
        <v>0</v>
      </c>
      <c r="BJ272" s="18" t="s">
        <v>82</v>
      </c>
      <c r="BK272" s="221">
        <f t="shared" si="49"/>
        <v>0</v>
      </c>
      <c r="BL272" s="18" t="s">
        <v>209</v>
      </c>
      <c r="BM272" s="220" t="s">
        <v>3720</v>
      </c>
    </row>
    <row r="273" spans="1:65" s="2" customFormat="1" ht="21.75" customHeight="1">
      <c r="A273" s="35"/>
      <c r="B273" s="36"/>
      <c r="C273" s="209" t="s">
        <v>2411</v>
      </c>
      <c r="D273" s="209" t="s">
        <v>205</v>
      </c>
      <c r="E273" s="210" t="s">
        <v>7956</v>
      </c>
      <c r="F273" s="211" t="s">
        <v>7957</v>
      </c>
      <c r="G273" s="212" t="s">
        <v>828</v>
      </c>
      <c r="H273" s="213">
        <v>514</v>
      </c>
      <c r="I273" s="214"/>
      <c r="J273" s="215">
        <f t="shared" si="40"/>
        <v>0</v>
      </c>
      <c r="K273" s="211" t="s">
        <v>1</v>
      </c>
      <c r="L273" s="40"/>
      <c r="M273" s="216" t="s">
        <v>1</v>
      </c>
      <c r="N273" s="217" t="s">
        <v>40</v>
      </c>
      <c r="O273" s="72"/>
      <c r="P273" s="218">
        <f t="shared" si="41"/>
        <v>0</v>
      </c>
      <c r="Q273" s="218">
        <v>0</v>
      </c>
      <c r="R273" s="218">
        <f t="shared" si="42"/>
        <v>0</v>
      </c>
      <c r="S273" s="218">
        <v>0</v>
      </c>
      <c r="T273" s="219">
        <f t="shared" si="43"/>
        <v>0</v>
      </c>
      <c r="U273" s="35"/>
      <c r="V273" s="35"/>
      <c r="W273" s="35"/>
      <c r="X273" s="35"/>
      <c r="Y273" s="35"/>
      <c r="Z273" s="35"/>
      <c r="AA273" s="35"/>
      <c r="AB273" s="35"/>
      <c r="AC273" s="35"/>
      <c r="AD273" s="35"/>
      <c r="AE273" s="35"/>
      <c r="AR273" s="220" t="s">
        <v>209</v>
      </c>
      <c r="AT273" s="220" t="s">
        <v>205</v>
      </c>
      <c r="AU273" s="220" t="s">
        <v>82</v>
      </c>
      <c r="AY273" s="18" t="s">
        <v>203</v>
      </c>
      <c r="BE273" s="221">
        <f t="shared" si="44"/>
        <v>0</v>
      </c>
      <c r="BF273" s="221">
        <f t="shared" si="45"/>
        <v>0</v>
      </c>
      <c r="BG273" s="221">
        <f t="shared" si="46"/>
        <v>0</v>
      </c>
      <c r="BH273" s="221">
        <f t="shared" si="47"/>
        <v>0</v>
      </c>
      <c r="BI273" s="221">
        <f t="shared" si="48"/>
        <v>0</v>
      </c>
      <c r="BJ273" s="18" t="s">
        <v>82</v>
      </c>
      <c r="BK273" s="221">
        <f t="shared" si="49"/>
        <v>0</v>
      </c>
      <c r="BL273" s="18" t="s">
        <v>209</v>
      </c>
      <c r="BM273" s="220" t="s">
        <v>3728</v>
      </c>
    </row>
    <row r="274" spans="1:65" s="2" customFormat="1" ht="21.75" customHeight="1">
      <c r="A274" s="35"/>
      <c r="B274" s="36"/>
      <c r="C274" s="209" t="s">
        <v>2651</v>
      </c>
      <c r="D274" s="209" t="s">
        <v>205</v>
      </c>
      <c r="E274" s="210" t="s">
        <v>7958</v>
      </c>
      <c r="F274" s="211" t="s">
        <v>7959</v>
      </c>
      <c r="G274" s="212" t="s">
        <v>828</v>
      </c>
      <c r="H274" s="213">
        <v>229</v>
      </c>
      <c r="I274" s="214"/>
      <c r="J274" s="215">
        <f t="shared" si="40"/>
        <v>0</v>
      </c>
      <c r="K274" s="211" t="s">
        <v>1</v>
      </c>
      <c r="L274" s="40"/>
      <c r="M274" s="216" t="s">
        <v>1</v>
      </c>
      <c r="N274" s="217" t="s">
        <v>40</v>
      </c>
      <c r="O274" s="72"/>
      <c r="P274" s="218">
        <f t="shared" si="41"/>
        <v>0</v>
      </c>
      <c r="Q274" s="218">
        <v>0</v>
      </c>
      <c r="R274" s="218">
        <f t="shared" si="42"/>
        <v>0</v>
      </c>
      <c r="S274" s="218">
        <v>0</v>
      </c>
      <c r="T274" s="219">
        <f t="shared" si="43"/>
        <v>0</v>
      </c>
      <c r="U274" s="35"/>
      <c r="V274" s="35"/>
      <c r="W274" s="35"/>
      <c r="X274" s="35"/>
      <c r="Y274" s="35"/>
      <c r="Z274" s="35"/>
      <c r="AA274" s="35"/>
      <c r="AB274" s="35"/>
      <c r="AC274" s="35"/>
      <c r="AD274" s="35"/>
      <c r="AE274" s="35"/>
      <c r="AR274" s="220" t="s">
        <v>209</v>
      </c>
      <c r="AT274" s="220" t="s">
        <v>205</v>
      </c>
      <c r="AU274" s="220" t="s">
        <v>82</v>
      </c>
      <c r="AY274" s="18" t="s">
        <v>203</v>
      </c>
      <c r="BE274" s="221">
        <f t="shared" si="44"/>
        <v>0</v>
      </c>
      <c r="BF274" s="221">
        <f t="shared" si="45"/>
        <v>0</v>
      </c>
      <c r="BG274" s="221">
        <f t="shared" si="46"/>
        <v>0</v>
      </c>
      <c r="BH274" s="221">
        <f t="shared" si="47"/>
        <v>0</v>
      </c>
      <c r="BI274" s="221">
        <f t="shared" si="48"/>
        <v>0</v>
      </c>
      <c r="BJ274" s="18" t="s">
        <v>82</v>
      </c>
      <c r="BK274" s="221">
        <f t="shared" si="49"/>
        <v>0</v>
      </c>
      <c r="BL274" s="18" t="s">
        <v>209</v>
      </c>
      <c r="BM274" s="220" t="s">
        <v>3736</v>
      </c>
    </row>
    <row r="275" spans="1:65" s="2" customFormat="1" ht="21.75" customHeight="1">
      <c r="A275" s="35"/>
      <c r="B275" s="36"/>
      <c r="C275" s="209" t="s">
        <v>2688</v>
      </c>
      <c r="D275" s="209" t="s">
        <v>205</v>
      </c>
      <c r="E275" s="210" t="s">
        <v>7960</v>
      </c>
      <c r="F275" s="211" t="s">
        <v>7959</v>
      </c>
      <c r="G275" s="212" t="s">
        <v>828</v>
      </c>
      <c r="H275" s="213">
        <v>800</v>
      </c>
      <c r="I275" s="214"/>
      <c r="J275" s="215">
        <f t="shared" si="40"/>
        <v>0</v>
      </c>
      <c r="K275" s="211" t="s">
        <v>1</v>
      </c>
      <c r="L275" s="40"/>
      <c r="M275" s="216" t="s">
        <v>1</v>
      </c>
      <c r="N275" s="217" t="s">
        <v>40</v>
      </c>
      <c r="O275" s="72"/>
      <c r="P275" s="218">
        <f t="shared" si="41"/>
        <v>0</v>
      </c>
      <c r="Q275" s="218">
        <v>0</v>
      </c>
      <c r="R275" s="218">
        <f t="shared" si="42"/>
        <v>0</v>
      </c>
      <c r="S275" s="218">
        <v>0</v>
      </c>
      <c r="T275" s="219">
        <f t="shared" si="43"/>
        <v>0</v>
      </c>
      <c r="U275" s="35"/>
      <c r="V275" s="35"/>
      <c r="W275" s="35"/>
      <c r="X275" s="35"/>
      <c r="Y275" s="35"/>
      <c r="Z275" s="35"/>
      <c r="AA275" s="35"/>
      <c r="AB275" s="35"/>
      <c r="AC275" s="35"/>
      <c r="AD275" s="35"/>
      <c r="AE275" s="35"/>
      <c r="AR275" s="220" t="s">
        <v>209</v>
      </c>
      <c r="AT275" s="220" t="s">
        <v>205</v>
      </c>
      <c r="AU275" s="220" t="s">
        <v>82</v>
      </c>
      <c r="AY275" s="18" t="s">
        <v>203</v>
      </c>
      <c r="BE275" s="221">
        <f t="shared" si="44"/>
        <v>0</v>
      </c>
      <c r="BF275" s="221">
        <f t="shared" si="45"/>
        <v>0</v>
      </c>
      <c r="BG275" s="221">
        <f t="shared" si="46"/>
        <v>0</v>
      </c>
      <c r="BH275" s="221">
        <f t="shared" si="47"/>
        <v>0</v>
      </c>
      <c r="BI275" s="221">
        <f t="shared" si="48"/>
        <v>0</v>
      </c>
      <c r="BJ275" s="18" t="s">
        <v>82</v>
      </c>
      <c r="BK275" s="221">
        <f t="shared" si="49"/>
        <v>0</v>
      </c>
      <c r="BL275" s="18" t="s">
        <v>209</v>
      </c>
      <c r="BM275" s="220" t="s">
        <v>3744</v>
      </c>
    </row>
    <row r="276" spans="1:65" s="2" customFormat="1" ht="44.25" customHeight="1">
      <c r="A276" s="35"/>
      <c r="B276" s="36"/>
      <c r="C276" s="209" t="s">
        <v>2881</v>
      </c>
      <c r="D276" s="209" t="s">
        <v>205</v>
      </c>
      <c r="E276" s="210" t="s">
        <v>7961</v>
      </c>
      <c r="F276" s="211" t="s">
        <v>7962</v>
      </c>
      <c r="G276" s="212" t="s">
        <v>828</v>
      </c>
      <c r="H276" s="213">
        <v>86</v>
      </c>
      <c r="I276" s="214"/>
      <c r="J276" s="215">
        <f t="shared" si="40"/>
        <v>0</v>
      </c>
      <c r="K276" s="211" t="s">
        <v>1</v>
      </c>
      <c r="L276" s="40"/>
      <c r="M276" s="216" t="s">
        <v>1</v>
      </c>
      <c r="N276" s="217" t="s">
        <v>40</v>
      </c>
      <c r="O276" s="72"/>
      <c r="P276" s="218">
        <f t="shared" si="41"/>
        <v>0</v>
      </c>
      <c r="Q276" s="218">
        <v>0</v>
      </c>
      <c r="R276" s="218">
        <f t="shared" si="42"/>
        <v>0</v>
      </c>
      <c r="S276" s="218">
        <v>0</v>
      </c>
      <c r="T276" s="219">
        <f t="shared" si="43"/>
        <v>0</v>
      </c>
      <c r="U276" s="35"/>
      <c r="V276" s="35"/>
      <c r="W276" s="35"/>
      <c r="X276" s="35"/>
      <c r="Y276" s="35"/>
      <c r="Z276" s="35"/>
      <c r="AA276" s="35"/>
      <c r="AB276" s="35"/>
      <c r="AC276" s="35"/>
      <c r="AD276" s="35"/>
      <c r="AE276" s="35"/>
      <c r="AR276" s="220" t="s">
        <v>209</v>
      </c>
      <c r="AT276" s="220" t="s">
        <v>205</v>
      </c>
      <c r="AU276" s="220" t="s">
        <v>82</v>
      </c>
      <c r="AY276" s="18" t="s">
        <v>203</v>
      </c>
      <c r="BE276" s="221">
        <f t="shared" si="44"/>
        <v>0</v>
      </c>
      <c r="BF276" s="221">
        <f t="shared" si="45"/>
        <v>0</v>
      </c>
      <c r="BG276" s="221">
        <f t="shared" si="46"/>
        <v>0</v>
      </c>
      <c r="BH276" s="221">
        <f t="shared" si="47"/>
        <v>0</v>
      </c>
      <c r="BI276" s="221">
        <f t="shared" si="48"/>
        <v>0</v>
      </c>
      <c r="BJ276" s="18" t="s">
        <v>82</v>
      </c>
      <c r="BK276" s="221">
        <f t="shared" si="49"/>
        <v>0</v>
      </c>
      <c r="BL276" s="18" t="s">
        <v>209</v>
      </c>
      <c r="BM276" s="220" t="s">
        <v>3752</v>
      </c>
    </row>
    <row r="277" spans="1:65" s="2" customFormat="1" ht="44.25" customHeight="1">
      <c r="A277" s="35"/>
      <c r="B277" s="36"/>
      <c r="C277" s="209" t="s">
        <v>2885</v>
      </c>
      <c r="D277" s="209" t="s">
        <v>205</v>
      </c>
      <c r="E277" s="210" t="s">
        <v>7963</v>
      </c>
      <c r="F277" s="211" t="s">
        <v>7964</v>
      </c>
      <c r="G277" s="212" t="s">
        <v>828</v>
      </c>
      <c r="H277" s="213">
        <v>300</v>
      </c>
      <c r="I277" s="214"/>
      <c r="J277" s="215">
        <f t="shared" si="40"/>
        <v>0</v>
      </c>
      <c r="K277" s="211" t="s">
        <v>1</v>
      </c>
      <c r="L277" s="40"/>
      <c r="M277" s="216" t="s">
        <v>1</v>
      </c>
      <c r="N277" s="217" t="s">
        <v>40</v>
      </c>
      <c r="O277" s="72"/>
      <c r="P277" s="218">
        <f t="shared" si="41"/>
        <v>0</v>
      </c>
      <c r="Q277" s="218">
        <v>0</v>
      </c>
      <c r="R277" s="218">
        <f t="shared" si="42"/>
        <v>0</v>
      </c>
      <c r="S277" s="218">
        <v>0</v>
      </c>
      <c r="T277" s="219">
        <f t="shared" si="43"/>
        <v>0</v>
      </c>
      <c r="U277" s="35"/>
      <c r="V277" s="35"/>
      <c r="W277" s="35"/>
      <c r="X277" s="35"/>
      <c r="Y277" s="35"/>
      <c r="Z277" s="35"/>
      <c r="AA277" s="35"/>
      <c r="AB277" s="35"/>
      <c r="AC277" s="35"/>
      <c r="AD277" s="35"/>
      <c r="AE277" s="35"/>
      <c r="AR277" s="220" t="s">
        <v>209</v>
      </c>
      <c r="AT277" s="220" t="s">
        <v>205</v>
      </c>
      <c r="AU277" s="220" t="s">
        <v>82</v>
      </c>
      <c r="AY277" s="18" t="s">
        <v>203</v>
      </c>
      <c r="BE277" s="221">
        <f t="shared" si="44"/>
        <v>0</v>
      </c>
      <c r="BF277" s="221">
        <f t="shared" si="45"/>
        <v>0</v>
      </c>
      <c r="BG277" s="221">
        <f t="shared" si="46"/>
        <v>0</v>
      </c>
      <c r="BH277" s="221">
        <f t="shared" si="47"/>
        <v>0</v>
      </c>
      <c r="BI277" s="221">
        <f t="shared" si="48"/>
        <v>0</v>
      </c>
      <c r="BJ277" s="18" t="s">
        <v>82</v>
      </c>
      <c r="BK277" s="221">
        <f t="shared" si="49"/>
        <v>0</v>
      </c>
      <c r="BL277" s="18" t="s">
        <v>209</v>
      </c>
      <c r="BM277" s="220" t="s">
        <v>3760</v>
      </c>
    </row>
    <row r="278" spans="1:65" s="2" customFormat="1" ht="33" customHeight="1">
      <c r="A278" s="35"/>
      <c r="B278" s="36"/>
      <c r="C278" s="209" t="s">
        <v>2983</v>
      </c>
      <c r="D278" s="209" t="s">
        <v>205</v>
      </c>
      <c r="E278" s="210" t="s">
        <v>7965</v>
      </c>
      <c r="F278" s="211" t="s">
        <v>7966</v>
      </c>
      <c r="G278" s="212" t="s">
        <v>828</v>
      </c>
      <c r="H278" s="213">
        <v>13337</v>
      </c>
      <c r="I278" s="214"/>
      <c r="J278" s="215">
        <f t="shared" si="40"/>
        <v>0</v>
      </c>
      <c r="K278" s="211" t="s">
        <v>1</v>
      </c>
      <c r="L278" s="40"/>
      <c r="M278" s="216" t="s">
        <v>1</v>
      </c>
      <c r="N278" s="217" t="s">
        <v>40</v>
      </c>
      <c r="O278" s="72"/>
      <c r="P278" s="218">
        <f t="shared" si="41"/>
        <v>0</v>
      </c>
      <c r="Q278" s="218">
        <v>0</v>
      </c>
      <c r="R278" s="218">
        <f t="shared" si="42"/>
        <v>0</v>
      </c>
      <c r="S278" s="218">
        <v>0</v>
      </c>
      <c r="T278" s="219">
        <f t="shared" si="43"/>
        <v>0</v>
      </c>
      <c r="U278" s="35"/>
      <c r="V278" s="35"/>
      <c r="W278" s="35"/>
      <c r="X278" s="35"/>
      <c r="Y278" s="35"/>
      <c r="Z278" s="35"/>
      <c r="AA278" s="35"/>
      <c r="AB278" s="35"/>
      <c r="AC278" s="35"/>
      <c r="AD278" s="35"/>
      <c r="AE278" s="35"/>
      <c r="AR278" s="220" t="s">
        <v>209</v>
      </c>
      <c r="AT278" s="220" t="s">
        <v>205</v>
      </c>
      <c r="AU278" s="220" t="s">
        <v>82</v>
      </c>
      <c r="AY278" s="18" t="s">
        <v>203</v>
      </c>
      <c r="BE278" s="221">
        <f t="shared" si="44"/>
        <v>0</v>
      </c>
      <c r="BF278" s="221">
        <f t="shared" si="45"/>
        <v>0</v>
      </c>
      <c r="BG278" s="221">
        <f t="shared" si="46"/>
        <v>0</v>
      </c>
      <c r="BH278" s="221">
        <f t="shared" si="47"/>
        <v>0</v>
      </c>
      <c r="BI278" s="221">
        <f t="shared" si="48"/>
        <v>0</v>
      </c>
      <c r="BJ278" s="18" t="s">
        <v>82</v>
      </c>
      <c r="BK278" s="221">
        <f t="shared" si="49"/>
        <v>0</v>
      </c>
      <c r="BL278" s="18" t="s">
        <v>209</v>
      </c>
      <c r="BM278" s="220" t="s">
        <v>3768</v>
      </c>
    </row>
    <row r="279" spans="1:65" s="2" customFormat="1" ht="33" customHeight="1">
      <c r="A279" s="35"/>
      <c r="B279" s="36"/>
      <c r="C279" s="209" t="s">
        <v>2988</v>
      </c>
      <c r="D279" s="209" t="s">
        <v>205</v>
      </c>
      <c r="E279" s="210" t="s">
        <v>7967</v>
      </c>
      <c r="F279" s="211" t="s">
        <v>7968</v>
      </c>
      <c r="G279" s="212" t="s">
        <v>828</v>
      </c>
      <c r="H279" s="213">
        <v>7860</v>
      </c>
      <c r="I279" s="214"/>
      <c r="J279" s="215">
        <f t="shared" si="40"/>
        <v>0</v>
      </c>
      <c r="K279" s="211" t="s">
        <v>1</v>
      </c>
      <c r="L279" s="40"/>
      <c r="M279" s="216" t="s">
        <v>1</v>
      </c>
      <c r="N279" s="217" t="s">
        <v>40</v>
      </c>
      <c r="O279" s="72"/>
      <c r="P279" s="218">
        <f t="shared" si="41"/>
        <v>0</v>
      </c>
      <c r="Q279" s="218">
        <v>0</v>
      </c>
      <c r="R279" s="218">
        <f t="shared" si="42"/>
        <v>0</v>
      </c>
      <c r="S279" s="218">
        <v>0</v>
      </c>
      <c r="T279" s="219">
        <f t="shared" si="43"/>
        <v>0</v>
      </c>
      <c r="U279" s="35"/>
      <c r="V279" s="35"/>
      <c r="W279" s="35"/>
      <c r="X279" s="35"/>
      <c r="Y279" s="35"/>
      <c r="Z279" s="35"/>
      <c r="AA279" s="35"/>
      <c r="AB279" s="35"/>
      <c r="AC279" s="35"/>
      <c r="AD279" s="35"/>
      <c r="AE279" s="35"/>
      <c r="AR279" s="220" t="s">
        <v>209</v>
      </c>
      <c r="AT279" s="220" t="s">
        <v>205</v>
      </c>
      <c r="AU279" s="220" t="s">
        <v>82</v>
      </c>
      <c r="AY279" s="18" t="s">
        <v>203</v>
      </c>
      <c r="BE279" s="221">
        <f t="shared" si="44"/>
        <v>0</v>
      </c>
      <c r="BF279" s="221">
        <f t="shared" si="45"/>
        <v>0</v>
      </c>
      <c r="BG279" s="221">
        <f t="shared" si="46"/>
        <v>0</v>
      </c>
      <c r="BH279" s="221">
        <f t="shared" si="47"/>
        <v>0</v>
      </c>
      <c r="BI279" s="221">
        <f t="shared" si="48"/>
        <v>0</v>
      </c>
      <c r="BJ279" s="18" t="s">
        <v>82</v>
      </c>
      <c r="BK279" s="221">
        <f t="shared" si="49"/>
        <v>0</v>
      </c>
      <c r="BL279" s="18" t="s">
        <v>209</v>
      </c>
      <c r="BM279" s="220" t="s">
        <v>3776</v>
      </c>
    </row>
    <row r="280" spans="1:65" s="2" customFormat="1" ht="21.75" customHeight="1">
      <c r="A280" s="35"/>
      <c r="B280" s="36"/>
      <c r="C280" s="209" t="s">
        <v>2993</v>
      </c>
      <c r="D280" s="209" t="s">
        <v>205</v>
      </c>
      <c r="E280" s="210" t="s">
        <v>7969</v>
      </c>
      <c r="F280" s="211" t="s">
        <v>7970</v>
      </c>
      <c r="G280" s="212" t="s">
        <v>828</v>
      </c>
      <c r="H280" s="213">
        <v>1634</v>
      </c>
      <c r="I280" s="214"/>
      <c r="J280" s="215">
        <f t="shared" si="40"/>
        <v>0</v>
      </c>
      <c r="K280" s="211" t="s">
        <v>1</v>
      </c>
      <c r="L280" s="40"/>
      <c r="M280" s="216" t="s">
        <v>1</v>
      </c>
      <c r="N280" s="217" t="s">
        <v>40</v>
      </c>
      <c r="O280" s="72"/>
      <c r="P280" s="218">
        <f t="shared" si="41"/>
        <v>0</v>
      </c>
      <c r="Q280" s="218">
        <v>0</v>
      </c>
      <c r="R280" s="218">
        <f t="shared" si="42"/>
        <v>0</v>
      </c>
      <c r="S280" s="218">
        <v>0</v>
      </c>
      <c r="T280" s="219">
        <f t="shared" si="43"/>
        <v>0</v>
      </c>
      <c r="U280" s="35"/>
      <c r="V280" s="35"/>
      <c r="W280" s="35"/>
      <c r="X280" s="35"/>
      <c r="Y280" s="35"/>
      <c r="Z280" s="35"/>
      <c r="AA280" s="35"/>
      <c r="AB280" s="35"/>
      <c r="AC280" s="35"/>
      <c r="AD280" s="35"/>
      <c r="AE280" s="35"/>
      <c r="AR280" s="220" t="s">
        <v>209</v>
      </c>
      <c r="AT280" s="220" t="s">
        <v>205</v>
      </c>
      <c r="AU280" s="220" t="s">
        <v>82</v>
      </c>
      <c r="AY280" s="18" t="s">
        <v>203</v>
      </c>
      <c r="BE280" s="221">
        <f t="shared" si="44"/>
        <v>0</v>
      </c>
      <c r="BF280" s="221">
        <f t="shared" si="45"/>
        <v>0</v>
      </c>
      <c r="BG280" s="221">
        <f t="shared" si="46"/>
        <v>0</v>
      </c>
      <c r="BH280" s="221">
        <f t="shared" si="47"/>
        <v>0</v>
      </c>
      <c r="BI280" s="221">
        <f t="shared" si="48"/>
        <v>0</v>
      </c>
      <c r="BJ280" s="18" t="s">
        <v>82</v>
      </c>
      <c r="BK280" s="221">
        <f t="shared" si="49"/>
        <v>0</v>
      </c>
      <c r="BL280" s="18" t="s">
        <v>209</v>
      </c>
      <c r="BM280" s="220" t="s">
        <v>3784</v>
      </c>
    </row>
    <row r="281" spans="1:65" s="2" customFormat="1" ht="21.75" customHeight="1">
      <c r="A281" s="35"/>
      <c r="B281" s="36"/>
      <c r="C281" s="209" t="s">
        <v>2999</v>
      </c>
      <c r="D281" s="209" t="s">
        <v>205</v>
      </c>
      <c r="E281" s="210" t="s">
        <v>7971</v>
      </c>
      <c r="F281" s="211" t="s">
        <v>7972</v>
      </c>
      <c r="G281" s="212" t="s">
        <v>828</v>
      </c>
      <c r="H281" s="213">
        <v>230</v>
      </c>
      <c r="I281" s="214"/>
      <c r="J281" s="215">
        <f t="shared" si="40"/>
        <v>0</v>
      </c>
      <c r="K281" s="211" t="s">
        <v>1</v>
      </c>
      <c r="L281" s="40"/>
      <c r="M281" s="216" t="s">
        <v>1</v>
      </c>
      <c r="N281" s="217" t="s">
        <v>40</v>
      </c>
      <c r="O281" s="72"/>
      <c r="P281" s="218">
        <f t="shared" si="41"/>
        <v>0</v>
      </c>
      <c r="Q281" s="218">
        <v>0</v>
      </c>
      <c r="R281" s="218">
        <f t="shared" si="42"/>
        <v>0</v>
      </c>
      <c r="S281" s="218">
        <v>0</v>
      </c>
      <c r="T281" s="219">
        <f t="shared" si="43"/>
        <v>0</v>
      </c>
      <c r="U281" s="35"/>
      <c r="V281" s="35"/>
      <c r="W281" s="35"/>
      <c r="X281" s="35"/>
      <c r="Y281" s="35"/>
      <c r="Z281" s="35"/>
      <c r="AA281" s="35"/>
      <c r="AB281" s="35"/>
      <c r="AC281" s="35"/>
      <c r="AD281" s="35"/>
      <c r="AE281" s="35"/>
      <c r="AR281" s="220" t="s">
        <v>209</v>
      </c>
      <c r="AT281" s="220" t="s">
        <v>205</v>
      </c>
      <c r="AU281" s="220" t="s">
        <v>82</v>
      </c>
      <c r="AY281" s="18" t="s">
        <v>203</v>
      </c>
      <c r="BE281" s="221">
        <f t="shared" si="44"/>
        <v>0</v>
      </c>
      <c r="BF281" s="221">
        <f t="shared" si="45"/>
        <v>0</v>
      </c>
      <c r="BG281" s="221">
        <f t="shared" si="46"/>
        <v>0</v>
      </c>
      <c r="BH281" s="221">
        <f t="shared" si="47"/>
        <v>0</v>
      </c>
      <c r="BI281" s="221">
        <f t="shared" si="48"/>
        <v>0</v>
      </c>
      <c r="BJ281" s="18" t="s">
        <v>82</v>
      </c>
      <c r="BK281" s="221">
        <f t="shared" si="49"/>
        <v>0</v>
      </c>
      <c r="BL281" s="18" t="s">
        <v>209</v>
      </c>
      <c r="BM281" s="220" t="s">
        <v>3792</v>
      </c>
    </row>
    <row r="282" spans="1:65" s="2" customFormat="1" ht="21.75" customHeight="1">
      <c r="A282" s="35"/>
      <c r="B282" s="36"/>
      <c r="C282" s="209" t="s">
        <v>3007</v>
      </c>
      <c r="D282" s="209" t="s">
        <v>205</v>
      </c>
      <c r="E282" s="210" t="s">
        <v>7973</v>
      </c>
      <c r="F282" s="211" t="s">
        <v>7974</v>
      </c>
      <c r="G282" s="212" t="s">
        <v>828</v>
      </c>
      <c r="H282" s="213">
        <v>2000</v>
      </c>
      <c r="I282" s="214"/>
      <c r="J282" s="215">
        <f t="shared" si="40"/>
        <v>0</v>
      </c>
      <c r="K282" s="211" t="s">
        <v>1</v>
      </c>
      <c r="L282" s="40"/>
      <c r="M282" s="216" t="s">
        <v>1</v>
      </c>
      <c r="N282" s="217" t="s">
        <v>40</v>
      </c>
      <c r="O282" s="72"/>
      <c r="P282" s="218">
        <f t="shared" si="41"/>
        <v>0</v>
      </c>
      <c r="Q282" s="218">
        <v>0</v>
      </c>
      <c r="R282" s="218">
        <f t="shared" si="42"/>
        <v>0</v>
      </c>
      <c r="S282" s="218">
        <v>0</v>
      </c>
      <c r="T282" s="219">
        <f t="shared" si="43"/>
        <v>0</v>
      </c>
      <c r="U282" s="35"/>
      <c r="V282" s="35"/>
      <c r="W282" s="35"/>
      <c r="X282" s="35"/>
      <c r="Y282" s="35"/>
      <c r="Z282" s="35"/>
      <c r="AA282" s="35"/>
      <c r="AB282" s="35"/>
      <c r="AC282" s="35"/>
      <c r="AD282" s="35"/>
      <c r="AE282" s="35"/>
      <c r="AR282" s="220" t="s">
        <v>209</v>
      </c>
      <c r="AT282" s="220" t="s">
        <v>205</v>
      </c>
      <c r="AU282" s="220" t="s">
        <v>82</v>
      </c>
      <c r="AY282" s="18" t="s">
        <v>203</v>
      </c>
      <c r="BE282" s="221">
        <f t="shared" si="44"/>
        <v>0</v>
      </c>
      <c r="BF282" s="221">
        <f t="shared" si="45"/>
        <v>0</v>
      </c>
      <c r="BG282" s="221">
        <f t="shared" si="46"/>
        <v>0</v>
      </c>
      <c r="BH282" s="221">
        <f t="shared" si="47"/>
        <v>0</v>
      </c>
      <c r="BI282" s="221">
        <f t="shared" si="48"/>
        <v>0</v>
      </c>
      <c r="BJ282" s="18" t="s">
        <v>82</v>
      </c>
      <c r="BK282" s="221">
        <f t="shared" si="49"/>
        <v>0</v>
      </c>
      <c r="BL282" s="18" t="s">
        <v>209</v>
      </c>
      <c r="BM282" s="220" t="s">
        <v>3800</v>
      </c>
    </row>
    <row r="283" spans="1:65" s="12" customFormat="1" ht="25.9" customHeight="1">
      <c r="B283" s="193"/>
      <c r="C283" s="194"/>
      <c r="D283" s="195" t="s">
        <v>74</v>
      </c>
      <c r="E283" s="196" t="s">
        <v>7975</v>
      </c>
      <c r="F283" s="196" t="s">
        <v>7976</v>
      </c>
      <c r="G283" s="194"/>
      <c r="H283" s="194"/>
      <c r="I283" s="197"/>
      <c r="J283" s="198">
        <f>BK283</f>
        <v>0</v>
      </c>
      <c r="K283" s="194"/>
      <c r="L283" s="199"/>
      <c r="M283" s="200"/>
      <c r="N283" s="201"/>
      <c r="O283" s="201"/>
      <c r="P283" s="202">
        <f>SUM(P284:P290)</f>
        <v>0</v>
      </c>
      <c r="Q283" s="201"/>
      <c r="R283" s="202">
        <f>SUM(R284:R290)</f>
        <v>0</v>
      </c>
      <c r="S283" s="201"/>
      <c r="T283" s="203">
        <f>SUM(T284:T290)</f>
        <v>0</v>
      </c>
      <c r="AR283" s="204" t="s">
        <v>82</v>
      </c>
      <c r="AT283" s="205" t="s">
        <v>74</v>
      </c>
      <c r="AU283" s="205" t="s">
        <v>75</v>
      </c>
      <c r="AY283" s="204" t="s">
        <v>203</v>
      </c>
      <c r="BK283" s="206">
        <f>SUM(BK284:BK290)</f>
        <v>0</v>
      </c>
    </row>
    <row r="284" spans="1:65" s="2" customFormat="1" ht="44.25" customHeight="1">
      <c r="A284" s="35"/>
      <c r="B284" s="36"/>
      <c r="C284" s="209" t="s">
        <v>3012</v>
      </c>
      <c r="D284" s="209" t="s">
        <v>205</v>
      </c>
      <c r="E284" s="210" t="s">
        <v>7977</v>
      </c>
      <c r="F284" s="211" t="s">
        <v>7978</v>
      </c>
      <c r="G284" s="212" t="s">
        <v>5671</v>
      </c>
      <c r="H284" s="213">
        <v>120</v>
      </c>
      <c r="I284" s="214"/>
      <c r="J284" s="215">
        <f t="shared" ref="J284:J290" si="50">ROUND(I284*H284,2)</f>
        <v>0</v>
      </c>
      <c r="K284" s="211" t="s">
        <v>1</v>
      </c>
      <c r="L284" s="40"/>
      <c r="M284" s="216" t="s">
        <v>1</v>
      </c>
      <c r="N284" s="217" t="s">
        <v>40</v>
      </c>
      <c r="O284" s="72"/>
      <c r="P284" s="218">
        <f t="shared" ref="P284:P290" si="51">O284*H284</f>
        <v>0</v>
      </c>
      <c r="Q284" s="218">
        <v>0</v>
      </c>
      <c r="R284" s="218">
        <f t="shared" ref="R284:R290" si="52">Q284*H284</f>
        <v>0</v>
      </c>
      <c r="S284" s="218">
        <v>0</v>
      </c>
      <c r="T284" s="219">
        <f t="shared" ref="T284:T290" si="53">S284*H284</f>
        <v>0</v>
      </c>
      <c r="U284" s="35"/>
      <c r="V284" s="35"/>
      <c r="W284" s="35"/>
      <c r="X284" s="35"/>
      <c r="Y284" s="35"/>
      <c r="Z284" s="35"/>
      <c r="AA284" s="35"/>
      <c r="AB284" s="35"/>
      <c r="AC284" s="35"/>
      <c r="AD284" s="35"/>
      <c r="AE284" s="35"/>
      <c r="AR284" s="220" t="s">
        <v>209</v>
      </c>
      <c r="AT284" s="220" t="s">
        <v>205</v>
      </c>
      <c r="AU284" s="220" t="s">
        <v>82</v>
      </c>
      <c r="AY284" s="18" t="s">
        <v>203</v>
      </c>
      <c r="BE284" s="221">
        <f t="shared" ref="BE284:BE290" si="54">IF(N284="základní",J284,0)</f>
        <v>0</v>
      </c>
      <c r="BF284" s="221">
        <f t="shared" ref="BF284:BF290" si="55">IF(N284="snížená",J284,0)</f>
        <v>0</v>
      </c>
      <c r="BG284" s="221">
        <f t="shared" ref="BG284:BG290" si="56">IF(N284="zákl. přenesená",J284,0)</f>
        <v>0</v>
      </c>
      <c r="BH284" s="221">
        <f t="shared" ref="BH284:BH290" si="57">IF(N284="sníž. přenesená",J284,0)</f>
        <v>0</v>
      </c>
      <c r="BI284" s="221">
        <f t="shared" ref="BI284:BI290" si="58">IF(N284="nulová",J284,0)</f>
        <v>0</v>
      </c>
      <c r="BJ284" s="18" t="s">
        <v>82</v>
      </c>
      <c r="BK284" s="221">
        <f t="shared" ref="BK284:BK290" si="59">ROUND(I284*H284,2)</f>
        <v>0</v>
      </c>
      <c r="BL284" s="18" t="s">
        <v>209</v>
      </c>
      <c r="BM284" s="220" t="s">
        <v>3817</v>
      </c>
    </row>
    <row r="285" spans="1:65" s="2" customFormat="1" ht="33" customHeight="1">
      <c r="A285" s="35"/>
      <c r="B285" s="36"/>
      <c r="C285" s="209" t="s">
        <v>3018</v>
      </c>
      <c r="D285" s="209" t="s">
        <v>205</v>
      </c>
      <c r="E285" s="210" t="s">
        <v>7979</v>
      </c>
      <c r="F285" s="211" t="s">
        <v>7980</v>
      </c>
      <c r="G285" s="212" t="s">
        <v>828</v>
      </c>
      <c r="H285" s="213">
        <v>29</v>
      </c>
      <c r="I285" s="214"/>
      <c r="J285" s="215">
        <f t="shared" si="50"/>
        <v>0</v>
      </c>
      <c r="K285" s="211" t="s">
        <v>1</v>
      </c>
      <c r="L285" s="40"/>
      <c r="M285" s="216" t="s">
        <v>1</v>
      </c>
      <c r="N285" s="217" t="s">
        <v>40</v>
      </c>
      <c r="O285" s="72"/>
      <c r="P285" s="218">
        <f t="shared" si="51"/>
        <v>0</v>
      </c>
      <c r="Q285" s="218">
        <v>0</v>
      </c>
      <c r="R285" s="218">
        <f t="shared" si="52"/>
        <v>0</v>
      </c>
      <c r="S285" s="218">
        <v>0</v>
      </c>
      <c r="T285" s="219">
        <f t="shared" si="53"/>
        <v>0</v>
      </c>
      <c r="U285" s="35"/>
      <c r="V285" s="35"/>
      <c r="W285" s="35"/>
      <c r="X285" s="35"/>
      <c r="Y285" s="35"/>
      <c r="Z285" s="35"/>
      <c r="AA285" s="35"/>
      <c r="AB285" s="35"/>
      <c r="AC285" s="35"/>
      <c r="AD285" s="35"/>
      <c r="AE285" s="35"/>
      <c r="AR285" s="220" t="s">
        <v>209</v>
      </c>
      <c r="AT285" s="220" t="s">
        <v>205</v>
      </c>
      <c r="AU285" s="220" t="s">
        <v>82</v>
      </c>
      <c r="AY285" s="18" t="s">
        <v>203</v>
      </c>
      <c r="BE285" s="221">
        <f t="shared" si="54"/>
        <v>0</v>
      </c>
      <c r="BF285" s="221">
        <f t="shared" si="55"/>
        <v>0</v>
      </c>
      <c r="BG285" s="221">
        <f t="shared" si="56"/>
        <v>0</v>
      </c>
      <c r="BH285" s="221">
        <f t="shared" si="57"/>
        <v>0</v>
      </c>
      <c r="BI285" s="221">
        <f t="shared" si="58"/>
        <v>0</v>
      </c>
      <c r="BJ285" s="18" t="s">
        <v>82</v>
      </c>
      <c r="BK285" s="221">
        <f t="shared" si="59"/>
        <v>0</v>
      </c>
      <c r="BL285" s="18" t="s">
        <v>209</v>
      </c>
      <c r="BM285" s="220" t="s">
        <v>3829</v>
      </c>
    </row>
    <row r="286" spans="1:65" s="2" customFormat="1" ht="33" customHeight="1">
      <c r="A286" s="35"/>
      <c r="B286" s="36"/>
      <c r="C286" s="209" t="s">
        <v>3036</v>
      </c>
      <c r="D286" s="209" t="s">
        <v>205</v>
      </c>
      <c r="E286" s="210" t="s">
        <v>7981</v>
      </c>
      <c r="F286" s="211" t="s">
        <v>7982</v>
      </c>
      <c r="G286" s="212" t="s">
        <v>828</v>
      </c>
      <c r="H286" s="213">
        <v>171</v>
      </c>
      <c r="I286" s="214"/>
      <c r="J286" s="215">
        <f t="shared" si="50"/>
        <v>0</v>
      </c>
      <c r="K286" s="211" t="s">
        <v>1</v>
      </c>
      <c r="L286" s="40"/>
      <c r="M286" s="216" t="s">
        <v>1</v>
      </c>
      <c r="N286" s="217" t="s">
        <v>40</v>
      </c>
      <c r="O286" s="72"/>
      <c r="P286" s="218">
        <f t="shared" si="51"/>
        <v>0</v>
      </c>
      <c r="Q286" s="218">
        <v>0</v>
      </c>
      <c r="R286" s="218">
        <f t="shared" si="52"/>
        <v>0</v>
      </c>
      <c r="S286" s="218">
        <v>0</v>
      </c>
      <c r="T286" s="219">
        <f t="shared" si="53"/>
        <v>0</v>
      </c>
      <c r="U286" s="35"/>
      <c r="V286" s="35"/>
      <c r="W286" s="35"/>
      <c r="X286" s="35"/>
      <c r="Y286" s="35"/>
      <c r="Z286" s="35"/>
      <c r="AA286" s="35"/>
      <c r="AB286" s="35"/>
      <c r="AC286" s="35"/>
      <c r="AD286" s="35"/>
      <c r="AE286" s="35"/>
      <c r="AR286" s="220" t="s">
        <v>209</v>
      </c>
      <c r="AT286" s="220" t="s">
        <v>205</v>
      </c>
      <c r="AU286" s="220" t="s">
        <v>82</v>
      </c>
      <c r="AY286" s="18" t="s">
        <v>203</v>
      </c>
      <c r="BE286" s="221">
        <f t="shared" si="54"/>
        <v>0</v>
      </c>
      <c r="BF286" s="221">
        <f t="shared" si="55"/>
        <v>0</v>
      </c>
      <c r="BG286" s="221">
        <f t="shared" si="56"/>
        <v>0</v>
      </c>
      <c r="BH286" s="221">
        <f t="shared" si="57"/>
        <v>0</v>
      </c>
      <c r="BI286" s="221">
        <f t="shared" si="58"/>
        <v>0</v>
      </c>
      <c r="BJ286" s="18" t="s">
        <v>82</v>
      </c>
      <c r="BK286" s="221">
        <f t="shared" si="59"/>
        <v>0</v>
      </c>
      <c r="BL286" s="18" t="s">
        <v>209</v>
      </c>
      <c r="BM286" s="220" t="s">
        <v>3838</v>
      </c>
    </row>
    <row r="287" spans="1:65" s="2" customFormat="1" ht="33" customHeight="1">
      <c r="A287" s="35"/>
      <c r="B287" s="36"/>
      <c r="C287" s="209" t="s">
        <v>3040</v>
      </c>
      <c r="D287" s="209" t="s">
        <v>205</v>
      </c>
      <c r="E287" s="210" t="s">
        <v>7983</v>
      </c>
      <c r="F287" s="211" t="s">
        <v>7984</v>
      </c>
      <c r="G287" s="212" t="s">
        <v>828</v>
      </c>
      <c r="H287" s="213">
        <v>1300</v>
      </c>
      <c r="I287" s="214"/>
      <c r="J287" s="215">
        <f t="shared" si="50"/>
        <v>0</v>
      </c>
      <c r="K287" s="211" t="s">
        <v>1</v>
      </c>
      <c r="L287" s="40"/>
      <c r="M287" s="216" t="s">
        <v>1</v>
      </c>
      <c r="N287" s="217" t="s">
        <v>40</v>
      </c>
      <c r="O287" s="72"/>
      <c r="P287" s="218">
        <f t="shared" si="51"/>
        <v>0</v>
      </c>
      <c r="Q287" s="218">
        <v>0</v>
      </c>
      <c r="R287" s="218">
        <f t="shared" si="52"/>
        <v>0</v>
      </c>
      <c r="S287" s="218">
        <v>0</v>
      </c>
      <c r="T287" s="219">
        <f t="shared" si="53"/>
        <v>0</v>
      </c>
      <c r="U287" s="35"/>
      <c r="V287" s="35"/>
      <c r="W287" s="35"/>
      <c r="X287" s="35"/>
      <c r="Y287" s="35"/>
      <c r="Z287" s="35"/>
      <c r="AA287" s="35"/>
      <c r="AB287" s="35"/>
      <c r="AC287" s="35"/>
      <c r="AD287" s="35"/>
      <c r="AE287" s="35"/>
      <c r="AR287" s="220" t="s">
        <v>209</v>
      </c>
      <c r="AT287" s="220" t="s">
        <v>205</v>
      </c>
      <c r="AU287" s="220" t="s">
        <v>82</v>
      </c>
      <c r="AY287" s="18" t="s">
        <v>203</v>
      </c>
      <c r="BE287" s="221">
        <f t="shared" si="54"/>
        <v>0</v>
      </c>
      <c r="BF287" s="221">
        <f t="shared" si="55"/>
        <v>0</v>
      </c>
      <c r="BG287" s="221">
        <f t="shared" si="56"/>
        <v>0</v>
      </c>
      <c r="BH287" s="221">
        <f t="shared" si="57"/>
        <v>0</v>
      </c>
      <c r="BI287" s="221">
        <f t="shared" si="58"/>
        <v>0</v>
      </c>
      <c r="BJ287" s="18" t="s">
        <v>82</v>
      </c>
      <c r="BK287" s="221">
        <f t="shared" si="59"/>
        <v>0</v>
      </c>
      <c r="BL287" s="18" t="s">
        <v>209</v>
      </c>
      <c r="BM287" s="220" t="s">
        <v>3847</v>
      </c>
    </row>
    <row r="288" spans="1:65" s="2" customFormat="1" ht="33" customHeight="1">
      <c r="A288" s="35"/>
      <c r="B288" s="36"/>
      <c r="C288" s="209" t="s">
        <v>3044</v>
      </c>
      <c r="D288" s="209" t="s">
        <v>205</v>
      </c>
      <c r="E288" s="210" t="s">
        <v>7985</v>
      </c>
      <c r="F288" s="211" t="s">
        <v>7986</v>
      </c>
      <c r="G288" s="212" t="s">
        <v>828</v>
      </c>
      <c r="H288" s="213">
        <v>900</v>
      </c>
      <c r="I288" s="214"/>
      <c r="J288" s="215">
        <f t="shared" si="50"/>
        <v>0</v>
      </c>
      <c r="K288" s="211" t="s">
        <v>1</v>
      </c>
      <c r="L288" s="40"/>
      <c r="M288" s="216" t="s">
        <v>1</v>
      </c>
      <c r="N288" s="217" t="s">
        <v>40</v>
      </c>
      <c r="O288" s="72"/>
      <c r="P288" s="218">
        <f t="shared" si="51"/>
        <v>0</v>
      </c>
      <c r="Q288" s="218">
        <v>0</v>
      </c>
      <c r="R288" s="218">
        <f t="shared" si="52"/>
        <v>0</v>
      </c>
      <c r="S288" s="218">
        <v>0</v>
      </c>
      <c r="T288" s="219">
        <f t="shared" si="53"/>
        <v>0</v>
      </c>
      <c r="U288" s="35"/>
      <c r="V288" s="35"/>
      <c r="W288" s="35"/>
      <c r="X288" s="35"/>
      <c r="Y288" s="35"/>
      <c r="Z288" s="35"/>
      <c r="AA288" s="35"/>
      <c r="AB288" s="35"/>
      <c r="AC288" s="35"/>
      <c r="AD288" s="35"/>
      <c r="AE288" s="35"/>
      <c r="AR288" s="220" t="s">
        <v>209</v>
      </c>
      <c r="AT288" s="220" t="s">
        <v>205</v>
      </c>
      <c r="AU288" s="220" t="s">
        <v>82</v>
      </c>
      <c r="AY288" s="18" t="s">
        <v>203</v>
      </c>
      <c r="BE288" s="221">
        <f t="shared" si="54"/>
        <v>0</v>
      </c>
      <c r="BF288" s="221">
        <f t="shared" si="55"/>
        <v>0</v>
      </c>
      <c r="BG288" s="221">
        <f t="shared" si="56"/>
        <v>0</v>
      </c>
      <c r="BH288" s="221">
        <f t="shared" si="57"/>
        <v>0</v>
      </c>
      <c r="BI288" s="221">
        <f t="shared" si="58"/>
        <v>0</v>
      </c>
      <c r="BJ288" s="18" t="s">
        <v>82</v>
      </c>
      <c r="BK288" s="221">
        <f t="shared" si="59"/>
        <v>0</v>
      </c>
      <c r="BL288" s="18" t="s">
        <v>209</v>
      </c>
      <c r="BM288" s="220" t="s">
        <v>3857</v>
      </c>
    </row>
    <row r="289" spans="1:65" s="2" customFormat="1" ht="33" customHeight="1">
      <c r="A289" s="35"/>
      <c r="B289" s="36"/>
      <c r="C289" s="209" t="s">
        <v>3095</v>
      </c>
      <c r="D289" s="209" t="s">
        <v>205</v>
      </c>
      <c r="E289" s="210" t="s">
        <v>7987</v>
      </c>
      <c r="F289" s="211" t="s">
        <v>7988</v>
      </c>
      <c r="G289" s="212" t="s">
        <v>828</v>
      </c>
      <c r="H289" s="213">
        <v>1100</v>
      </c>
      <c r="I289" s="214"/>
      <c r="J289" s="215">
        <f t="shared" si="50"/>
        <v>0</v>
      </c>
      <c r="K289" s="211" t="s">
        <v>1</v>
      </c>
      <c r="L289" s="40"/>
      <c r="M289" s="216" t="s">
        <v>1</v>
      </c>
      <c r="N289" s="217" t="s">
        <v>40</v>
      </c>
      <c r="O289" s="72"/>
      <c r="P289" s="218">
        <f t="shared" si="51"/>
        <v>0</v>
      </c>
      <c r="Q289" s="218">
        <v>0</v>
      </c>
      <c r="R289" s="218">
        <f t="shared" si="52"/>
        <v>0</v>
      </c>
      <c r="S289" s="218">
        <v>0</v>
      </c>
      <c r="T289" s="219">
        <f t="shared" si="53"/>
        <v>0</v>
      </c>
      <c r="U289" s="35"/>
      <c r="V289" s="35"/>
      <c r="W289" s="35"/>
      <c r="X289" s="35"/>
      <c r="Y289" s="35"/>
      <c r="Z289" s="35"/>
      <c r="AA289" s="35"/>
      <c r="AB289" s="35"/>
      <c r="AC289" s="35"/>
      <c r="AD289" s="35"/>
      <c r="AE289" s="35"/>
      <c r="AR289" s="220" t="s">
        <v>209</v>
      </c>
      <c r="AT289" s="220" t="s">
        <v>205</v>
      </c>
      <c r="AU289" s="220" t="s">
        <v>82</v>
      </c>
      <c r="AY289" s="18" t="s">
        <v>203</v>
      </c>
      <c r="BE289" s="221">
        <f t="shared" si="54"/>
        <v>0</v>
      </c>
      <c r="BF289" s="221">
        <f t="shared" si="55"/>
        <v>0</v>
      </c>
      <c r="BG289" s="221">
        <f t="shared" si="56"/>
        <v>0</v>
      </c>
      <c r="BH289" s="221">
        <f t="shared" si="57"/>
        <v>0</v>
      </c>
      <c r="BI289" s="221">
        <f t="shared" si="58"/>
        <v>0</v>
      </c>
      <c r="BJ289" s="18" t="s">
        <v>82</v>
      </c>
      <c r="BK289" s="221">
        <f t="shared" si="59"/>
        <v>0</v>
      </c>
      <c r="BL289" s="18" t="s">
        <v>209</v>
      </c>
      <c r="BM289" s="220" t="s">
        <v>3867</v>
      </c>
    </row>
    <row r="290" spans="1:65" s="2" customFormat="1" ht="44.25" customHeight="1">
      <c r="A290" s="35"/>
      <c r="B290" s="36"/>
      <c r="C290" s="209" t="s">
        <v>3126</v>
      </c>
      <c r="D290" s="209" t="s">
        <v>205</v>
      </c>
      <c r="E290" s="210" t="s">
        <v>7989</v>
      </c>
      <c r="F290" s="211" t="s">
        <v>7990</v>
      </c>
      <c r="G290" s="212" t="s">
        <v>828</v>
      </c>
      <c r="H290" s="213">
        <v>1100</v>
      </c>
      <c r="I290" s="214"/>
      <c r="J290" s="215">
        <f t="shared" si="50"/>
        <v>0</v>
      </c>
      <c r="K290" s="211" t="s">
        <v>1</v>
      </c>
      <c r="L290" s="40"/>
      <c r="M290" s="216" t="s">
        <v>1</v>
      </c>
      <c r="N290" s="217" t="s">
        <v>40</v>
      </c>
      <c r="O290" s="72"/>
      <c r="P290" s="218">
        <f t="shared" si="51"/>
        <v>0</v>
      </c>
      <c r="Q290" s="218">
        <v>0</v>
      </c>
      <c r="R290" s="218">
        <f t="shared" si="52"/>
        <v>0</v>
      </c>
      <c r="S290" s="218">
        <v>0</v>
      </c>
      <c r="T290" s="219">
        <f t="shared" si="53"/>
        <v>0</v>
      </c>
      <c r="U290" s="35"/>
      <c r="V290" s="35"/>
      <c r="W290" s="35"/>
      <c r="X290" s="35"/>
      <c r="Y290" s="35"/>
      <c r="Z290" s="35"/>
      <c r="AA290" s="35"/>
      <c r="AB290" s="35"/>
      <c r="AC290" s="35"/>
      <c r="AD290" s="35"/>
      <c r="AE290" s="35"/>
      <c r="AR290" s="220" t="s">
        <v>209</v>
      </c>
      <c r="AT290" s="220" t="s">
        <v>205</v>
      </c>
      <c r="AU290" s="220" t="s">
        <v>82</v>
      </c>
      <c r="AY290" s="18" t="s">
        <v>203</v>
      </c>
      <c r="BE290" s="221">
        <f t="shared" si="54"/>
        <v>0</v>
      </c>
      <c r="BF290" s="221">
        <f t="shared" si="55"/>
        <v>0</v>
      </c>
      <c r="BG290" s="221">
        <f t="shared" si="56"/>
        <v>0</v>
      </c>
      <c r="BH290" s="221">
        <f t="shared" si="57"/>
        <v>0</v>
      </c>
      <c r="BI290" s="221">
        <f t="shared" si="58"/>
        <v>0</v>
      </c>
      <c r="BJ290" s="18" t="s">
        <v>82</v>
      </c>
      <c r="BK290" s="221">
        <f t="shared" si="59"/>
        <v>0</v>
      </c>
      <c r="BL290" s="18" t="s">
        <v>209</v>
      </c>
      <c r="BM290" s="220" t="s">
        <v>3878</v>
      </c>
    </row>
    <row r="291" spans="1:65" s="12" customFormat="1" ht="25.9" customHeight="1">
      <c r="B291" s="193"/>
      <c r="C291" s="194"/>
      <c r="D291" s="195" t="s">
        <v>74</v>
      </c>
      <c r="E291" s="196" t="s">
        <v>7991</v>
      </c>
      <c r="F291" s="196" t="s">
        <v>7992</v>
      </c>
      <c r="G291" s="194"/>
      <c r="H291" s="194"/>
      <c r="I291" s="197"/>
      <c r="J291" s="198">
        <f>BK291</f>
        <v>0</v>
      </c>
      <c r="K291" s="194"/>
      <c r="L291" s="199"/>
      <c r="M291" s="200"/>
      <c r="N291" s="201"/>
      <c r="O291" s="201"/>
      <c r="P291" s="202">
        <f>SUM(P292:P303)</f>
        <v>0</v>
      </c>
      <c r="Q291" s="201"/>
      <c r="R291" s="202">
        <f>SUM(R292:R303)</f>
        <v>0</v>
      </c>
      <c r="S291" s="201"/>
      <c r="T291" s="203">
        <f>SUM(T292:T303)</f>
        <v>0</v>
      </c>
      <c r="AR291" s="204" t="s">
        <v>82</v>
      </c>
      <c r="AT291" s="205" t="s">
        <v>74</v>
      </c>
      <c r="AU291" s="205" t="s">
        <v>75</v>
      </c>
      <c r="AY291" s="204" t="s">
        <v>203</v>
      </c>
      <c r="BK291" s="206">
        <f>SUM(BK292:BK303)</f>
        <v>0</v>
      </c>
    </row>
    <row r="292" spans="1:65" s="2" customFormat="1" ht="16.5" customHeight="1">
      <c r="A292" s="35"/>
      <c r="B292" s="36"/>
      <c r="C292" s="209" t="s">
        <v>3164</v>
      </c>
      <c r="D292" s="209" t="s">
        <v>205</v>
      </c>
      <c r="E292" s="210" t="s">
        <v>7993</v>
      </c>
      <c r="F292" s="211" t="s">
        <v>7994</v>
      </c>
      <c r="G292" s="212" t="s">
        <v>6244</v>
      </c>
      <c r="H292" s="213">
        <v>2</v>
      </c>
      <c r="I292" s="214"/>
      <c r="J292" s="215">
        <f t="shared" ref="J292:J303" si="60">ROUND(I292*H292,2)</f>
        <v>0</v>
      </c>
      <c r="K292" s="211" t="s">
        <v>1</v>
      </c>
      <c r="L292" s="40"/>
      <c r="M292" s="216" t="s">
        <v>1</v>
      </c>
      <c r="N292" s="217" t="s">
        <v>40</v>
      </c>
      <c r="O292" s="72"/>
      <c r="P292" s="218">
        <f t="shared" ref="P292:P303" si="61">O292*H292</f>
        <v>0</v>
      </c>
      <c r="Q292" s="218">
        <v>0</v>
      </c>
      <c r="R292" s="218">
        <f t="shared" ref="R292:R303" si="62">Q292*H292</f>
        <v>0</v>
      </c>
      <c r="S292" s="218">
        <v>0</v>
      </c>
      <c r="T292" s="219">
        <f t="shared" ref="T292:T303" si="63">S292*H292</f>
        <v>0</v>
      </c>
      <c r="U292" s="35"/>
      <c r="V292" s="35"/>
      <c r="W292" s="35"/>
      <c r="X292" s="35"/>
      <c r="Y292" s="35"/>
      <c r="Z292" s="35"/>
      <c r="AA292" s="35"/>
      <c r="AB292" s="35"/>
      <c r="AC292" s="35"/>
      <c r="AD292" s="35"/>
      <c r="AE292" s="35"/>
      <c r="AR292" s="220" t="s">
        <v>209</v>
      </c>
      <c r="AT292" s="220" t="s">
        <v>205</v>
      </c>
      <c r="AU292" s="220" t="s">
        <v>82</v>
      </c>
      <c r="AY292" s="18" t="s">
        <v>203</v>
      </c>
      <c r="BE292" s="221">
        <f t="shared" ref="BE292:BE303" si="64">IF(N292="základní",J292,0)</f>
        <v>0</v>
      </c>
      <c r="BF292" s="221">
        <f t="shared" ref="BF292:BF303" si="65">IF(N292="snížená",J292,0)</f>
        <v>0</v>
      </c>
      <c r="BG292" s="221">
        <f t="shared" ref="BG292:BG303" si="66">IF(N292="zákl. přenesená",J292,0)</f>
        <v>0</v>
      </c>
      <c r="BH292" s="221">
        <f t="shared" ref="BH292:BH303" si="67">IF(N292="sníž. přenesená",J292,0)</f>
        <v>0</v>
      </c>
      <c r="BI292" s="221">
        <f t="shared" ref="BI292:BI303" si="68">IF(N292="nulová",J292,0)</f>
        <v>0</v>
      </c>
      <c r="BJ292" s="18" t="s">
        <v>82</v>
      </c>
      <c r="BK292" s="221">
        <f t="shared" ref="BK292:BK303" si="69">ROUND(I292*H292,2)</f>
        <v>0</v>
      </c>
      <c r="BL292" s="18" t="s">
        <v>209</v>
      </c>
      <c r="BM292" s="220" t="s">
        <v>3888</v>
      </c>
    </row>
    <row r="293" spans="1:65" s="2" customFormat="1" ht="16.5" customHeight="1">
      <c r="A293" s="35"/>
      <c r="B293" s="36"/>
      <c r="C293" s="209" t="s">
        <v>3168</v>
      </c>
      <c r="D293" s="209" t="s">
        <v>205</v>
      </c>
      <c r="E293" s="210" t="s">
        <v>7995</v>
      </c>
      <c r="F293" s="211" t="s">
        <v>7996</v>
      </c>
      <c r="G293" s="212" t="s">
        <v>6244</v>
      </c>
      <c r="H293" s="213">
        <v>2</v>
      </c>
      <c r="I293" s="214"/>
      <c r="J293" s="215">
        <f t="shared" si="60"/>
        <v>0</v>
      </c>
      <c r="K293" s="211" t="s">
        <v>1</v>
      </c>
      <c r="L293" s="40"/>
      <c r="M293" s="216" t="s">
        <v>1</v>
      </c>
      <c r="N293" s="217" t="s">
        <v>40</v>
      </c>
      <c r="O293" s="72"/>
      <c r="P293" s="218">
        <f t="shared" si="61"/>
        <v>0</v>
      </c>
      <c r="Q293" s="218">
        <v>0</v>
      </c>
      <c r="R293" s="218">
        <f t="shared" si="62"/>
        <v>0</v>
      </c>
      <c r="S293" s="218">
        <v>0</v>
      </c>
      <c r="T293" s="219">
        <f t="shared" si="63"/>
        <v>0</v>
      </c>
      <c r="U293" s="35"/>
      <c r="V293" s="35"/>
      <c r="W293" s="35"/>
      <c r="X293" s="35"/>
      <c r="Y293" s="35"/>
      <c r="Z293" s="35"/>
      <c r="AA293" s="35"/>
      <c r="AB293" s="35"/>
      <c r="AC293" s="35"/>
      <c r="AD293" s="35"/>
      <c r="AE293" s="35"/>
      <c r="AR293" s="220" t="s">
        <v>209</v>
      </c>
      <c r="AT293" s="220" t="s">
        <v>205</v>
      </c>
      <c r="AU293" s="220" t="s">
        <v>82</v>
      </c>
      <c r="AY293" s="18" t="s">
        <v>203</v>
      </c>
      <c r="BE293" s="221">
        <f t="shared" si="64"/>
        <v>0</v>
      </c>
      <c r="BF293" s="221">
        <f t="shared" si="65"/>
        <v>0</v>
      </c>
      <c r="BG293" s="221">
        <f t="shared" si="66"/>
        <v>0</v>
      </c>
      <c r="BH293" s="221">
        <f t="shared" si="67"/>
        <v>0</v>
      </c>
      <c r="BI293" s="221">
        <f t="shared" si="68"/>
        <v>0</v>
      </c>
      <c r="BJ293" s="18" t="s">
        <v>82</v>
      </c>
      <c r="BK293" s="221">
        <f t="shared" si="69"/>
        <v>0</v>
      </c>
      <c r="BL293" s="18" t="s">
        <v>209</v>
      </c>
      <c r="BM293" s="220" t="s">
        <v>3899</v>
      </c>
    </row>
    <row r="294" spans="1:65" s="2" customFormat="1" ht="21.75" customHeight="1">
      <c r="A294" s="35"/>
      <c r="B294" s="36"/>
      <c r="C294" s="209" t="s">
        <v>3271</v>
      </c>
      <c r="D294" s="209" t="s">
        <v>205</v>
      </c>
      <c r="E294" s="210" t="s">
        <v>7997</v>
      </c>
      <c r="F294" s="211" t="s">
        <v>7998</v>
      </c>
      <c r="G294" s="212" t="s">
        <v>6244</v>
      </c>
      <c r="H294" s="213">
        <v>1</v>
      </c>
      <c r="I294" s="214"/>
      <c r="J294" s="215">
        <f t="shared" si="60"/>
        <v>0</v>
      </c>
      <c r="K294" s="211" t="s">
        <v>1</v>
      </c>
      <c r="L294" s="40"/>
      <c r="M294" s="216" t="s">
        <v>1</v>
      </c>
      <c r="N294" s="217" t="s">
        <v>40</v>
      </c>
      <c r="O294" s="72"/>
      <c r="P294" s="218">
        <f t="shared" si="61"/>
        <v>0</v>
      </c>
      <c r="Q294" s="218">
        <v>0</v>
      </c>
      <c r="R294" s="218">
        <f t="shared" si="62"/>
        <v>0</v>
      </c>
      <c r="S294" s="218">
        <v>0</v>
      </c>
      <c r="T294" s="219">
        <f t="shared" si="63"/>
        <v>0</v>
      </c>
      <c r="U294" s="35"/>
      <c r="V294" s="35"/>
      <c r="W294" s="35"/>
      <c r="X294" s="35"/>
      <c r="Y294" s="35"/>
      <c r="Z294" s="35"/>
      <c r="AA294" s="35"/>
      <c r="AB294" s="35"/>
      <c r="AC294" s="35"/>
      <c r="AD294" s="35"/>
      <c r="AE294" s="35"/>
      <c r="AR294" s="220" t="s">
        <v>209</v>
      </c>
      <c r="AT294" s="220" t="s">
        <v>205</v>
      </c>
      <c r="AU294" s="220" t="s">
        <v>82</v>
      </c>
      <c r="AY294" s="18" t="s">
        <v>203</v>
      </c>
      <c r="BE294" s="221">
        <f t="shared" si="64"/>
        <v>0</v>
      </c>
      <c r="BF294" s="221">
        <f t="shared" si="65"/>
        <v>0</v>
      </c>
      <c r="BG294" s="221">
        <f t="shared" si="66"/>
        <v>0</v>
      </c>
      <c r="BH294" s="221">
        <f t="shared" si="67"/>
        <v>0</v>
      </c>
      <c r="BI294" s="221">
        <f t="shared" si="68"/>
        <v>0</v>
      </c>
      <c r="BJ294" s="18" t="s">
        <v>82</v>
      </c>
      <c r="BK294" s="221">
        <f t="shared" si="69"/>
        <v>0</v>
      </c>
      <c r="BL294" s="18" t="s">
        <v>209</v>
      </c>
      <c r="BM294" s="220" t="s">
        <v>3908</v>
      </c>
    </row>
    <row r="295" spans="1:65" s="2" customFormat="1" ht="21.75" customHeight="1">
      <c r="A295" s="35"/>
      <c r="B295" s="36"/>
      <c r="C295" s="209" t="s">
        <v>3275</v>
      </c>
      <c r="D295" s="209" t="s">
        <v>205</v>
      </c>
      <c r="E295" s="210" t="s">
        <v>7999</v>
      </c>
      <c r="F295" s="211" t="s">
        <v>8000</v>
      </c>
      <c r="G295" s="212" t="s">
        <v>6244</v>
      </c>
      <c r="H295" s="213">
        <v>1</v>
      </c>
      <c r="I295" s="214"/>
      <c r="J295" s="215">
        <f t="shared" si="60"/>
        <v>0</v>
      </c>
      <c r="K295" s="211" t="s">
        <v>1</v>
      </c>
      <c r="L295" s="40"/>
      <c r="M295" s="216" t="s">
        <v>1</v>
      </c>
      <c r="N295" s="217" t="s">
        <v>40</v>
      </c>
      <c r="O295" s="72"/>
      <c r="P295" s="218">
        <f t="shared" si="61"/>
        <v>0</v>
      </c>
      <c r="Q295" s="218">
        <v>0</v>
      </c>
      <c r="R295" s="218">
        <f t="shared" si="62"/>
        <v>0</v>
      </c>
      <c r="S295" s="218">
        <v>0</v>
      </c>
      <c r="T295" s="219">
        <f t="shared" si="63"/>
        <v>0</v>
      </c>
      <c r="U295" s="35"/>
      <c r="V295" s="35"/>
      <c r="W295" s="35"/>
      <c r="X295" s="35"/>
      <c r="Y295" s="35"/>
      <c r="Z295" s="35"/>
      <c r="AA295" s="35"/>
      <c r="AB295" s="35"/>
      <c r="AC295" s="35"/>
      <c r="AD295" s="35"/>
      <c r="AE295" s="35"/>
      <c r="AR295" s="220" t="s">
        <v>209</v>
      </c>
      <c r="AT295" s="220" t="s">
        <v>205</v>
      </c>
      <c r="AU295" s="220" t="s">
        <v>82</v>
      </c>
      <c r="AY295" s="18" t="s">
        <v>203</v>
      </c>
      <c r="BE295" s="221">
        <f t="shared" si="64"/>
        <v>0</v>
      </c>
      <c r="BF295" s="221">
        <f t="shared" si="65"/>
        <v>0</v>
      </c>
      <c r="BG295" s="221">
        <f t="shared" si="66"/>
        <v>0</v>
      </c>
      <c r="BH295" s="221">
        <f t="shared" si="67"/>
        <v>0</v>
      </c>
      <c r="BI295" s="221">
        <f t="shared" si="68"/>
        <v>0</v>
      </c>
      <c r="BJ295" s="18" t="s">
        <v>82</v>
      </c>
      <c r="BK295" s="221">
        <f t="shared" si="69"/>
        <v>0</v>
      </c>
      <c r="BL295" s="18" t="s">
        <v>209</v>
      </c>
      <c r="BM295" s="220" t="s">
        <v>3917</v>
      </c>
    </row>
    <row r="296" spans="1:65" s="2" customFormat="1" ht="21.75" customHeight="1">
      <c r="A296" s="35"/>
      <c r="B296" s="36"/>
      <c r="C296" s="209" t="s">
        <v>3280</v>
      </c>
      <c r="D296" s="209" t="s">
        <v>205</v>
      </c>
      <c r="E296" s="210" t="s">
        <v>8001</v>
      </c>
      <c r="F296" s="211" t="s">
        <v>8002</v>
      </c>
      <c r="G296" s="212" t="s">
        <v>6244</v>
      </c>
      <c r="H296" s="213">
        <v>1</v>
      </c>
      <c r="I296" s="214"/>
      <c r="J296" s="215">
        <f t="shared" si="60"/>
        <v>0</v>
      </c>
      <c r="K296" s="211" t="s">
        <v>1</v>
      </c>
      <c r="L296" s="40"/>
      <c r="M296" s="216" t="s">
        <v>1</v>
      </c>
      <c r="N296" s="217" t="s">
        <v>40</v>
      </c>
      <c r="O296" s="72"/>
      <c r="P296" s="218">
        <f t="shared" si="61"/>
        <v>0</v>
      </c>
      <c r="Q296" s="218">
        <v>0</v>
      </c>
      <c r="R296" s="218">
        <f t="shared" si="62"/>
        <v>0</v>
      </c>
      <c r="S296" s="218">
        <v>0</v>
      </c>
      <c r="T296" s="219">
        <f t="shared" si="63"/>
        <v>0</v>
      </c>
      <c r="U296" s="35"/>
      <c r="V296" s="35"/>
      <c r="W296" s="35"/>
      <c r="X296" s="35"/>
      <c r="Y296" s="35"/>
      <c r="Z296" s="35"/>
      <c r="AA296" s="35"/>
      <c r="AB296" s="35"/>
      <c r="AC296" s="35"/>
      <c r="AD296" s="35"/>
      <c r="AE296" s="35"/>
      <c r="AR296" s="220" t="s">
        <v>209</v>
      </c>
      <c r="AT296" s="220" t="s">
        <v>205</v>
      </c>
      <c r="AU296" s="220" t="s">
        <v>82</v>
      </c>
      <c r="AY296" s="18" t="s">
        <v>203</v>
      </c>
      <c r="BE296" s="221">
        <f t="shared" si="64"/>
        <v>0</v>
      </c>
      <c r="BF296" s="221">
        <f t="shared" si="65"/>
        <v>0</v>
      </c>
      <c r="BG296" s="221">
        <f t="shared" si="66"/>
        <v>0</v>
      </c>
      <c r="BH296" s="221">
        <f t="shared" si="67"/>
        <v>0</v>
      </c>
      <c r="BI296" s="221">
        <f t="shared" si="68"/>
        <v>0</v>
      </c>
      <c r="BJ296" s="18" t="s">
        <v>82</v>
      </c>
      <c r="BK296" s="221">
        <f t="shared" si="69"/>
        <v>0</v>
      </c>
      <c r="BL296" s="18" t="s">
        <v>209</v>
      </c>
      <c r="BM296" s="220" t="s">
        <v>3927</v>
      </c>
    </row>
    <row r="297" spans="1:65" s="2" customFormat="1" ht="16.5" customHeight="1">
      <c r="A297" s="35"/>
      <c r="B297" s="36"/>
      <c r="C297" s="209" t="s">
        <v>3288</v>
      </c>
      <c r="D297" s="209" t="s">
        <v>205</v>
      </c>
      <c r="E297" s="210" t="s">
        <v>8003</v>
      </c>
      <c r="F297" s="211" t="s">
        <v>8004</v>
      </c>
      <c r="G297" s="212" t="s">
        <v>6244</v>
      </c>
      <c r="H297" s="213">
        <v>1</v>
      </c>
      <c r="I297" s="214"/>
      <c r="J297" s="215">
        <f t="shared" si="60"/>
        <v>0</v>
      </c>
      <c r="K297" s="211" t="s">
        <v>1</v>
      </c>
      <c r="L297" s="40"/>
      <c r="M297" s="216" t="s">
        <v>1</v>
      </c>
      <c r="N297" s="217" t="s">
        <v>40</v>
      </c>
      <c r="O297" s="72"/>
      <c r="P297" s="218">
        <f t="shared" si="61"/>
        <v>0</v>
      </c>
      <c r="Q297" s="218">
        <v>0</v>
      </c>
      <c r="R297" s="218">
        <f t="shared" si="62"/>
        <v>0</v>
      </c>
      <c r="S297" s="218">
        <v>0</v>
      </c>
      <c r="T297" s="219">
        <f t="shared" si="63"/>
        <v>0</v>
      </c>
      <c r="U297" s="35"/>
      <c r="V297" s="35"/>
      <c r="W297" s="35"/>
      <c r="X297" s="35"/>
      <c r="Y297" s="35"/>
      <c r="Z297" s="35"/>
      <c r="AA297" s="35"/>
      <c r="AB297" s="35"/>
      <c r="AC297" s="35"/>
      <c r="AD297" s="35"/>
      <c r="AE297" s="35"/>
      <c r="AR297" s="220" t="s">
        <v>209</v>
      </c>
      <c r="AT297" s="220" t="s">
        <v>205</v>
      </c>
      <c r="AU297" s="220" t="s">
        <v>82</v>
      </c>
      <c r="AY297" s="18" t="s">
        <v>203</v>
      </c>
      <c r="BE297" s="221">
        <f t="shared" si="64"/>
        <v>0</v>
      </c>
      <c r="BF297" s="221">
        <f t="shared" si="65"/>
        <v>0</v>
      </c>
      <c r="BG297" s="221">
        <f t="shared" si="66"/>
        <v>0</v>
      </c>
      <c r="BH297" s="221">
        <f t="shared" si="67"/>
        <v>0</v>
      </c>
      <c r="BI297" s="221">
        <f t="shared" si="68"/>
        <v>0</v>
      </c>
      <c r="BJ297" s="18" t="s">
        <v>82</v>
      </c>
      <c r="BK297" s="221">
        <f t="shared" si="69"/>
        <v>0</v>
      </c>
      <c r="BL297" s="18" t="s">
        <v>209</v>
      </c>
      <c r="BM297" s="220" t="s">
        <v>3937</v>
      </c>
    </row>
    <row r="298" spans="1:65" s="2" customFormat="1" ht="16.5" customHeight="1">
      <c r="A298" s="35"/>
      <c r="B298" s="36"/>
      <c r="C298" s="209" t="s">
        <v>3316</v>
      </c>
      <c r="D298" s="209" t="s">
        <v>205</v>
      </c>
      <c r="E298" s="210" t="s">
        <v>8005</v>
      </c>
      <c r="F298" s="211" t="s">
        <v>8006</v>
      </c>
      <c r="G298" s="212" t="s">
        <v>6244</v>
      </c>
      <c r="H298" s="213">
        <v>1</v>
      </c>
      <c r="I298" s="214"/>
      <c r="J298" s="215">
        <f t="shared" si="60"/>
        <v>0</v>
      </c>
      <c r="K298" s="211" t="s">
        <v>1</v>
      </c>
      <c r="L298" s="40"/>
      <c r="M298" s="216" t="s">
        <v>1</v>
      </c>
      <c r="N298" s="217" t="s">
        <v>40</v>
      </c>
      <c r="O298" s="72"/>
      <c r="P298" s="218">
        <f t="shared" si="61"/>
        <v>0</v>
      </c>
      <c r="Q298" s="218">
        <v>0</v>
      </c>
      <c r="R298" s="218">
        <f t="shared" si="62"/>
        <v>0</v>
      </c>
      <c r="S298" s="218">
        <v>0</v>
      </c>
      <c r="T298" s="219">
        <f t="shared" si="63"/>
        <v>0</v>
      </c>
      <c r="U298" s="35"/>
      <c r="V298" s="35"/>
      <c r="W298" s="35"/>
      <c r="X298" s="35"/>
      <c r="Y298" s="35"/>
      <c r="Z298" s="35"/>
      <c r="AA298" s="35"/>
      <c r="AB298" s="35"/>
      <c r="AC298" s="35"/>
      <c r="AD298" s="35"/>
      <c r="AE298" s="35"/>
      <c r="AR298" s="220" t="s">
        <v>209</v>
      </c>
      <c r="AT298" s="220" t="s">
        <v>205</v>
      </c>
      <c r="AU298" s="220" t="s">
        <v>82</v>
      </c>
      <c r="AY298" s="18" t="s">
        <v>203</v>
      </c>
      <c r="BE298" s="221">
        <f t="shared" si="64"/>
        <v>0</v>
      </c>
      <c r="BF298" s="221">
        <f t="shared" si="65"/>
        <v>0</v>
      </c>
      <c r="BG298" s="221">
        <f t="shared" si="66"/>
        <v>0</v>
      </c>
      <c r="BH298" s="221">
        <f t="shared" si="67"/>
        <v>0</v>
      </c>
      <c r="BI298" s="221">
        <f t="shared" si="68"/>
        <v>0</v>
      </c>
      <c r="BJ298" s="18" t="s">
        <v>82</v>
      </c>
      <c r="BK298" s="221">
        <f t="shared" si="69"/>
        <v>0</v>
      </c>
      <c r="BL298" s="18" t="s">
        <v>209</v>
      </c>
      <c r="BM298" s="220" t="s">
        <v>3947</v>
      </c>
    </row>
    <row r="299" spans="1:65" s="2" customFormat="1" ht="16.5" customHeight="1">
      <c r="A299" s="35"/>
      <c r="B299" s="36"/>
      <c r="C299" s="209" t="s">
        <v>3325</v>
      </c>
      <c r="D299" s="209" t="s">
        <v>205</v>
      </c>
      <c r="E299" s="210" t="s">
        <v>8007</v>
      </c>
      <c r="F299" s="211" t="s">
        <v>8008</v>
      </c>
      <c r="G299" s="212" t="s">
        <v>6244</v>
      </c>
      <c r="H299" s="213">
        <v>1</v>
      </c>
      <c r="I299" s="214"/>
      <c r="J299" s="215">
        <f t="shared" si="60"/>
        <v>0</v>
      </c>
      <c r="K299" s="211" t="s">
        <v>1</v>
      </c>
      <c r="L299" s="40"/>
      <c r="M299" s="216" t="s">
        <v>1</v>
      </c>
      <c r="N299" s="217" t="s">
        <v>40</v>
      </c>
      <c r="O299" s="72"/>
      <c r="P299" s="218">
        <f t="shared" si="61"/>
        <v>0</v>
      </c>
      <c r="Q299" s="218">
        <v>0</v>
      </c>
      <c r="R299" s="218">
        <f t="shared" si="62"/>
        <v>0</v>
      </c>
      <c r="S299" s="218">
        <v>0</v>
      </c>
      <c r="T299" s="219">
        <f t="shared" si="63"/>
        <v>0</v>
      </c>
      <c r="U299" s="35"/>
      <c r="V299" s="35"/>
      <c r="W299" s="35"/>
      <c r="X299" s="35"/>
      <c r="Y299" s="35"/>
      <c r="Z299" s="35"/>
      <c r="AA299" s="35"/>
      <c r="AB299" s="35"/>
      <c r="AC299" s="35"/>
      <c r="AD299" s="35"/>
      <c r="AE299" s="35"/>
      <c r="AR299" s="220" t="s">
        <v>209</v>
      </c>
      <c r="AT299" s="220" t="s">
        <v>205</v>
      </c>
      <c r="AU299" s="220" t="s">
        <v>82</v>
      </c>
      <c r="AY299" s="18" t="s">
        <v>203</v>
      </c>
      <c r="BE299" s="221">
        <f t="shared" si="64"/>
        <v>0</v>
      </c>
      <c r="BF299" s="221">
        <f t="shared" si="65"/>
        <v>0</v>
      </c>
      <c r="BG299" s="221">
        <f t="shared" si="66"/>
        <v>0</v>
      </c>
      <c r="BH299" s="221">
        <f t="shared" si="67"/>
        <v>0</v>
      </c>
      <c r="BI299" s="221">
        <f t="shared" si="68"/>
        <v>0</v>
      </c>
      <c r="BJ299" s="18" t="s">
        <v>82</v>
      </c>
      <c r="BK299" s="221">
        <f t="shared" si="69"/>
        <v>0</v>
      </c>
      <c r="BL299" s="18" t="s">
        <v>209</v>
      </c>
      <c r="BM299" s="220" t="s">
        <v>3955</v>
      </c>
    </row>
    <row r="300" spans="1:65" s="2" customFormat="1" ht="16.5" customHeight="1">
      <c r="A300" s="35"/>
      <c r="B300" s="36"/>
      <c r="C300" s="209" t="s">
        <v>3331</v>
      </c>
      <c r="D300" s="209" t="s">
        <v>205</v>
      </c>
      <c r="E300" s="210" t="s">
        <v>8009</v>
      </c>
      <c r="F300" s="211" t="s">
        <v>8010</v>
      </c>
      <c r="G300" s="212" t="s">
        <v>6244</v>
      </c>
      <c r="H300" s="213">
        <v>1</v>
      </c>
      <c r="I300" s="214"/>
      <c r="J300" s="215">
        <f t="shared" si="60"/>
        <v>0</v>
      </c>
      <c r="K300" s="211" t="s">
        <v>1</v>
      </c>
      <c r="L300" s="40"/>
      <c r="M300" s="216" t="s">
        <v>1</v>
      </c>
      <c r="N300" s="217" t="s">
        <v>40</v>
      </c>
      <c r="O300" s="72"/>
      <c r="P300" s="218">
        <f t="shared" si="61"/>
        <v>0</v>
      </c>
      <c r="Q300" s="218">
        <v>0</v>
      </c>
      <c r="R300" s="218">
        <f t="shared" si="62"/>
        <v>0</v>
      </c>
      <c r="S300" s="218">
        <v>0</v>
      </c>
      <c r="T300" s="219">
        <f t="shared" si="63"/>
        <v>0</v>
      </c>
      <c r="U300" s="35"/>
      <c r="V300" s="35"/>
      <c r="W300" s="35"/>
      <c r="X300" s="35"/>
      <c r="Y300" s="35"/>
      <c r="Z300" s="35"/>
      <c r="AA300" s="35"/>
      <c r="AB300" s="35"/>
      <c r="AC300" s="35"/>
      <c r="AD300" s="35"/>
      <c r="AE300" s="35"/>
      <c r="AR300" s="220" t="s">
        <v>209</v>
      </c>
      <c r="AT300" s="220" t="s">
        <v>205</v>
      </c>
      <c r="AU300" s="220" t="s">
        <v>82</v>
      </c>
      <c r="AY300" s="18" t="s">
        <v>203</v>
      </c>
      <c r="BE300" s="221">
        <f t="shared" si="64"/>
        <v>0</v>
      </c>
      <c r="BF300" s="221">
        <f t="shared" si="65"/>
        <v>0</v>
      </c>
      <c r="BG300" s="221">
        <f t="shared" si="66"/>
        <v>0</v>
      </c>
      <c r="BH300" s="221">
        <f t="shared" si="67"/>
        <v>0</v>
      </c>
      <c r="BI300" s="221">
        <f t="shared" si="68"/>
        <v>0</v>
      </c>
      <c r="BJ300" s="18" t="s">
        <v>82</v>
      </c>
      <c r="BK300" s="221">
        <f t="shared" si="69"/>
        <v>0</v>
      </c>
      <c r="BL300" s="18" t="s">
        <v>209</v>
      </c>
      <c r="BM300" s="220" t="s">
        <v>3964</v>
      </c>
    </row>
    <row r="301" spans="1:65" s="2" customFormat="1" ht="16.5" customHeight="1">
      <c r="A301" s="35"/>
      <c r="B301" s="36"/>
      <c r="C301" s="209" t="s">
        <v>3348</v>
      </c>
      <c r="D301" s="209" t="s">
        <v>205</v>
      </c>
      <c r="E301" s="210" t="s">
        <v>8011</v>
      </c>
      <c r="F301" s="211" t="s">
        <v>8012</v>
      </c>
      <c r="G301" s="212" t="s">
        <v>6244</v>
      </c>
      <c r="H301" s="213">
        <v>1</v>
      </c>
      <c r="I301" s="214"/>
      <c r="J301" s="215">
        <f t="shared" si="60"/>
        <v>0</v>
      </c>
      <c r="K301" s="211" t="s">
        <v>1</v>
      </c>
      <c r="L301" s="40"/>
      <c r="M301" s="216" t="s">
        <v>1</v>
      </c>
      <c r="N301" s="217" t="s">
        <v>40</v>
      </c>
      <c r="O301" s="72"/>
      <c r="P301" s="218">
        <f t="shared" si="61"/>
        <v>0</v>
      </c>
      <c r="Q301" s="218">
        <v>0</v>
      </c>
      <c r="R301" s="218">
        <f t="shared" si="62"/>
        <v>0</v>
      </c>
      <c r="S301" s="218">
        <v>0</v>
      </c>
      <c r="T301" s="219">
        <f t="shared" si="63"/>
        <v>0</v>
      </c>
      <c r="U301" s="35"/>
      <c r="V301" s="35"/>
      <c r="W301" s="35"/>
      <c r="X301" s="35"/>
      <c r="Y301" s="35"/>
      <c r="Z301" s="35"/>
      <c r="AA301" s="35"/>
      <c r="AB301" s="35"/>
      <c r="AC301" s="35"/>
      <c r="AD301" s="35"/>
      <c r="AE301" s="35"/>
      <c r="AR301" s="220" t="s">
        <v>209</v>
      </c>
      <c r="AT301" s="220" t="s">
        <v>205</v>
      </c>
      <c r="AU301" s="220" t="s">
        <v>82</v>
      </c>
      <c r="AY301" s="18" t="s">
        <v>203</v>
      </c>
      <c r="BE301" s="221">
        <f t="shared" si="64"/>
        <v>0</v>
      </c>
      <c r="BF301" s="221">
        <f t="shared" si="65"/>
        <v>0</v>
      </c>
      <c r="BG301" s="221">
        <f t="shared" si="66"/>
        <v>0</v>
      </c>
      <c r="BH301" s="221">
        <f t="shared" si="67"/>
        <v>0</v>
      </c>
      <c r="BI301" s="221">
        <f t="shared" si="68"/>
        <v>0</v>
      </c>
      <c r="BJ301" s="18" t="s">
        <v>82</v>
      </c>
      <c r="BK301" s="221">
        <f t="shared" si="69"/>
        <v>0</v>
      </c>
      <c r="BL301" s="18" t="s">
        <v>209</v>
      </c>
      <c r="BM301" s="220" t="s">
        <v>3972</v>
      </c>
    </row>
    <row r="302" spans="1:65" s="2" customFormat="1" ht="21.75" customHeight="1">
      <c r="A302" s="35"/>
      <c r="B302" s="36"/>
      <c r="C302" s="209" t="s">
        <v>3356</v>
      </c>
      <c r="D302" s="209" t="s">
        <v>205</v>
      </c>
      <c r="E302" s="210" t="s">
        <v>8013</v>
      </c>
      <c r="F302" s="211" t="s">
        <v>8014</v>
      </c>
      <c r="G302" s="212" t="s">
        <v>6244</v>
      </c>
      <c r="H302" s="213">
        <v>1</v>
      </c>
      <c r="I302" s="214"/>
      <c r="J302" s="215">
        <f t="shared" si="60"/>
        <v>0</v>
      </c>
      <c r="K302" s="211" t="s">
        <v>1</v>
      </c>
      <c r="L302" s="40"/>
      <c r="M302" s="216" t="s">
        <v>1</v>
      </c>
      <c r="N302" s="217" t="s">
        <v>40</v>
      </c>
      <c r="O302" s="72"/>
      <c r="P302" s="218">
        <f t="shared" si="61"/>
        <v>0</v>
      </c>
      <c r="Q302" s="218">
        <v>0</v>
      </c>
      <c r="R302" s="218">
        <f t="shared" si="62"/>
        <v>0</v>
      </c>
      <c r="S302" s="218">
        <v>0</v>
      </c>
      <c r="T302" s="219">
        <f t="shared" si="63"/>
        <v>0</v>
      </c>
      <c r="U302" s="35"/>
      <c r="V302" s="35"/>
      <c r="W302" s="35"/>
      <c r="X302" s="35"/>
      <c r="Y302" s="35"/>
      <c r="Z302" s="35"/>
      <c r="AA302" s="35"/>
      <c r="AB302" s="35"/>
      <c r="AC302" s="35"/>
      <c r="AD302" s="35"/>
      <c r="AE302" s="35"/>
      <c r="AR302" s="220" t="s">
        <v>209</v>
      </c>
      <c r="AT302" s="220" t="s">
        <v>205</v>
      </c>
      <c r="AU302" s="220" t="s">
        <v>82</v>
      </c>
      <c r="AY302" s="18" t="s">
        <v>203</v>
      </c>
      <c r="BE302" s="221">
        <f t="shared" si="64"/>
        <v>0</v>
      </c>
      <c r="BF302" s="221">
        <f t="shared" si="65"/>
        <v>0</v>
      </c>
      <c r="BG302" s="221">
        <f t="shared" si="66"/>
        <v>0</v>
      </c>
      <c r="BH302" s="221">
        <f t="shared" si="67"/>
        <v>0</v>
      </c>
      <c r="BI302" s="221">
        <f t="shared" si="68"/>
        <v>0</v>
      </c>
      <c r="BJ302" s="18" t="s">
        <v>82</v>
      </c>
      <c r="BK302" s="221">
        <f t="shared" si="69"/>
        <v>0</v>
      </c>
      <c r="BL302" s="18" t="s">
        <v>209</v>
      </c>
      <c r="BM302" s="220" t="s">
        <v>3981</v>
      </c>
    </row>
    <row r="303" spans="1:65" s="2" customFormat="1" ht="16.5" customHeight="1">
      <c r="A303" s="35"/>
      <c r="B303" s="36"/>
      <c r="C303" s="209" t="s">
        <v>3360</v>
      </c>
      <c r="D303" s="209" t="s">
        <v>205</v>
      </c>
      <c r="E303" s="210" t="s">
        <v>8015</v>
      </c>
      <c r="F303" s="211" t="s">
        <v>8016</v>
      </c>
      <c r="G303" s="212" t="s">
        <v>6244</v>
      </c>
      <c r="H303" s="213">
        <v>1</v>
      </c>
      <c r="I303" s="214"/>
      <c r="J303" s="215">
        <f t="shared" si="60"/>
        <v>0</v>
      </c>
      <c r="K303" s="211" t="s">
        <v>1</v>
      </c>
      <c r="L303" s="40"/>
      <c r="M303" s="275" t="s">
        <v>1</v>
      </c>
      <c r="N303" s="276" t="s">
        <v>40</v>
      </c>
      <c r="O303" s="277"/>
      <c r="P303" s="278">
        <f t="shared" si="61"/>
        <v>0</v>
      </c>
      <c r="Q303" s="278">
        <v>0</v>
      </c>
      <c r="R303" s="278">
        <f t="shared" si="62"/>
        <v>0</v>
      </c>
      <c r="S303" s="278">
        <v>0</v>
      </c>
      <c r="T303" s="279">
        <f t="shared" si="63"/>
        <v>0</v>
      </c>
      <c r="U303" s="35"/>
      <c r="V303" s="35"/>
      <c r="W303" s="35"/>
      <c r="X303" s="35"/>
      <c r="Y303" s="35"/>
      <c r="Z303" s="35"/>
      <c r="AA303" s="35"/>
      <c r="AB303" s="35"/>
      <c r="AC303" s="35"/>
      <c r="AD303" s="35"/>
      <c r="AE303" s="35"/>
      <c r="AR303" s="220" t="s">
        <v>209</v>
      </c>
      <c r="AT303" s="220" t="s">
        <v>205</v>
      </c>
      <c r="AU303" s="220" t="s">
        <v>82</v>
      </c>
      <c r="AY303" s="18" t="s">
        <v>203</v>
      </c>
      <c r="BE303" s="221">
        <f t="shared" si="64"/>
        <v>0</v>
      </c>
      <c r="BF303" s="221">
        <f t="shared" si="65"/>
        <v>0</v>
      </c>
      <c r="BG303" s="221">
        <f t="shared" si="66"/>
        <v>0</v>
      </c>
      <c r="BH303" s="221">
        <f t="shared" si="67"/>
        <v>0</v>
      </c>
      <c r="BI303" s="221">
        <f t="shared" si="68"/>
        <v>0</v>
      </c>
      <c r="BJ303" s="18" t="s">
        <v>82</v>
      </c>
      <c r="BK303" s="221">
        <f t="shared" si="69"/>
        <v>0</v>
      </c>
      <c r="BL303" s="18" t="s">
        <v>209</v>
      </c>
      <c r="BM303" s="220" t="s">
        <v>3992</v>
      </c>
    </row>
    <row r="304" spans="1:65" s="2" customFormat="1" ht="6.95" customHeight="1">
      <c r="A304" s="35"/>
      <c r="B304" s="55"/>
      <c r="C304" s="56"/>
      <c r="D304" s="56"/>
      <c r="E304" s="56"/>
      <c r="F304" s="56"/>
      <c r="G304" s="56"/>
      <c r="H304" s="56"/>
      <c r="I304" s="159"/>
      <c r="J304" s="56"/>
      <c r="K304" s="56"/>
      <c r="L304" s="40"/>
      <c r="M304" s="35"/>
      <c r="O304" s="35"/>
      <c r="P304" s="35"/>
      <c r="Q304" s="35"/>
      <c r="R304" s="35"/>
      <c r="S304" s="35"/>
      <c r="T304" s="35"/>
      <c r="U304" s="35"/>
      <c r="V304" s="35"/>
      <c r="W304" s="35"/>
      <c r="X304" s="35"/>
      <c r="Y304" s="35"/>
      <c r="Z304" s="35"/>
      <c r="AA304" s="35"/>
      <c r="AB304" s="35"/>
      <c r="AC304" s="35"/>
      <c r="AD304" s="35"/>
      <c r="AE304" s="35"/>
    </row>
  </sheetData>
  <sheetProtection algorithmName="SHA-512" hashValue="Z/5jO5rAqAGirtEGEnGCyHg6sZqQDulCJhCrL84CyeKGTES9X1fYn120A7tdT6U53DhtAdIGvZC5h9n1oqQsQA==" saltValue="Gb1DtoJzeY9hExHrGdc+w2ZKMRJt6/rz7srM1o6ckHsbjk+un1mrkSsqI9Fagg/s8YiM/syQmqf9XNgy06Zbhw==" spinCount="100000" sheet="1" objects="1" scenarios="1" formatColumns="0" formatRows="0" autoFilter="0"/>
  <autoFilter ref="C129:K303"/>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114</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8017</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44118</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8018</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ROUND((SUM(BE127:BE338)),  2)</f>
        <v>0</v>
      </c>
      <c r="G35" s="35"/>
      <c r="H35" s="35"/>
      <c r="I35" s="138">
        <v>0.21</v>
      </c>
      <c r="J35" s="137">
        <f>ROUND(((SUM(BE127:BE338))*I35),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ROUND((SUM(BF127:BF338)),  2)</f>
        <v>0</v>
      </c>
      <c r="G36" s="35"/>
      <c r="H36" s="35"/>
      <c r="I36" s="138">
        <v>0.15</v>
      </c>
      <c r="J36" s="137">
        <f>ROUND(((SUM(BF127:BF338))*I36),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ROUND((SUM(BG127:BG338)),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ROUND((SUM(BH127:BH338)),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ROUND((SUM(BI127:BI338)),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D1_01_4e-D07 - Zdravotně technické instalace - Dotazy 2020_10_12</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44118</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Brožová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J127</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8019</v>
      </c>
      <c r="E99" s="171"/>
      <c r="F99" s="171"/>
      <c r="G99" s="171"/>
      <c r="H99" s="171"/>
      <c r="I99" s="172"/>
      <c r="J99" s="173">
        <f>J128</f>
        <v>0</v>
      </c>
      <c r="K99" s="169"/>
      <c r="L99" s="174"/>
    </row>
    <row r="100" spans="1:47" s="10" customFormat="1" ht="19.899999999999999" customHeight="1">
      <c r="B100" s="175"/>
      <c r="C100" s="105"/>
      <c r="D100" s="176" t="s">
        <v>167</v>
      </c>
      <c r="E100" s="177"/>
      <c r="F100" s="177"/>
      <c r="G100" s="177"/>
      <c r="H100" s="177"/>
      <c r="I100" s="178"/>
      <c r="J100" s="179">
        <f>J129</f>
        <v>0</v>
      </c>
      <c r="K100" s="105"/>
      <c r="L100" s="180"/>
    </row>
    <row r="101" spans="1:47" s="10" customFormat="1" ht="19.899999999999999" customHeight="1">
      <c r="B101" s="175"/>
      <c r="C101" s="105"/>
      <c r="D101" s="176" t="s">
        <v>8020</v>
      </c>
      <c r="E101" s="177"/>
      <c r="F101" s="177"/>
      <c r="G101" s="177"/>
      <c r="H101" s="177"/>
      <c r="I101" s="178"/>
      <c r="J101" s="179">
        <f>J148</f>
        <v>0</v>
      </c>
      <c r="K101" s="105"/>
      <c r="L101" s="180"/>
    </row>
    <row r="102" spans="1:47" s="10" customFormat="1" ht="19.899999999999999" customHeight="1">
      <c r="B102" s="175"/>
      <c r="C102" s="105"/>
      <c r="D102" s="176" t="s">
        <v>8021</v>
      </c>
      <c r="E102" s="177"/>
      <c r="F102" s="177"/>
      <c r="G102" s="177"/>
      <c r="H102" s="177"/>
      <c r="I102" s="178"/>
      <c r="J102" s="179">
        <f>J192</f>
        <v>0</v>
      </c>
      <c r="K102" s="105"/>
      <c r="L102" s="180"/>
    </row>
    <row r="103" spans="1:47" s="10" customFormat="1" ht="19.899999999999999" customHeight="1">
      <c r="B103" s="175"/>
      <c r="C103" s="105"/>
      <c r="D103" s="176" t="s">
        <v>8022</v>
      </c>
      <c r="E103" s="177"/>
      <c r="F103" s="177"/>
      <c r="G103" s="177"/>
      <c r="H103" s="177"/>
      <c r="I103" s="178"/>
      <c r="J103" s="179">
        <f>J249</f>
        <v>0</v>
      </c>
      <c r="K103" s="105"/>
      <c r="L103" s="180"/>
    </row>
    <row r="104" spans="1:47" s="10" customFormat="1" ht="19.899999999999999" customHeight="1">
      <c r="B104" s="175"/>
      <c r="C104" s="105"/>
      <c r="D104" s="176" t="s">
        <v>8023</v>
      </c>
      <c r="E104" s="177"/>
      <c r="F104" s="177"/>
      <c r="G104" s="177"/>
      <c r="H104" s="177"/>
      <c r="I104" s="178"/>
      <c r="J104" s="179">
        <f>J325</f>
        <v>0</v>
      </c>
      <c r="K104" s="105"/>
      <c r="L104" s="180"/>
    </row>
    <row r="105" spans="1:47" s="10" customFormat="1" ht="19.899999999999999" customHeight="1">
      <c r="B105" s="175"/>
      <c r="C105" s="105"/>
      <c r="D105" s="176" t="s">
        <v>8024</v>
      </c>
      <c r="E105" s="177"/>
      <c r="F105" s="177"/>
      <c r="G105" s="177"/>
      <c r="H105" s="177"/>
      <c r="I105" s="178"/>
      <c r="J105" s="179">
        <f>J332</f>
        <v>0</v>
      </c>
      <c r="K105" s="105"/>
      <c r="L105" s="180"/>
    </row>
    <row r="106" spans="1:47" s="2" customFormat="1" ht="21.75" customHeight="1">
      <c r="A106" s="35"/>
      <c r="B106" s="36"/>
      <c r="C106" s="37"/>
      <c r="D106" s="37"/>
      <c r="E106" s="37"/>
      <c r="F106" s="37"/>
      <c r="G106" s="37"/>
      <c r="H106" s="37"/>
      <c r="I106" s="123"/>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159"/>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162"/>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188</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3" s="2" customFormat="1" ht="23.25" customHeight="1">
      <c r="A115" s="35"/>
      <c r="B115" s="36"/>
      <c r="C115" s="37"/>
      <c r="D115" s="37"/>
      <c r="E115" s="344" t="str">
        <f>E7</f>
        <v>NPK a.s., Pardubická nemocnice, Výstavba pavilonu CUP s centralizací akutních provozů - fáze II.</v>
      </c>
      <c r="F115" s="345"/>
      <c r="G115" s="345"/>
      <c r="H115" s="345"/>
      <c r="I115" s="123"/>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144</v>
      </c>
      <c r="D116" s="23"/>
      <c r="E116" s="23"/>
      <c r="F116" s="23"/>
      <c r="G116" s="23"/>
      <c r="H116" s="23"/>
      <c r="I116" s="116"/>
      <c r="J116" s="23"/>
      <c r="K116" s="23"/>
      <c r="L116" s="21"/>
    </row>
    <row r="117" spans="1:63" s="2" customFormat="1" ht="16.5" customHeight="1">
      <c r="A117" s="35"/>
      <c r="B117" s="36"/>
      <c r="C117" s="37"/>
      <c r="D117" s="37"/>
      <c r="E117" s="344" t="s">
        <v>145</v>
      </c>
      <c r="F117" s="346"/>
      <c r="G117" s="346"/>
      <c r="H117" s="346"/>
      <c r="I117" s="123"/>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146</v>
      </c>
      <c r="D118" s="37"/>
      <c r="E118" s="37"/>
      <c r="F118" s="37"/>
      <c r="G118" s="37"/>
      <c r="H118" s="37"/>
      <c r="I118" s="123"/>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96" t="str">
        <f>E11</f>
        <v>D1_01_4e-D07 - Zdravotně technické instalace - Dotazy 2020_10_12</v>
      </c>
      <c r="F119" s="346"/>
      <c r="G119" s="346"/>
      <c r="H119" s="346"/>
      <c r="I119" s="123"/>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Pardubice</v>
      </c>
      <c r="G121" s="37"/>
      <c r="H121" s="37"/>
      <c r="I121" s="124" t="s">
        <v>22</v>
      </c>
      <c r="J121" s="67">
        <f>IF(J14="","",J14)</f>
        <v>44118</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63" s="2" customFormat="1" ht="40.15" customHeight="1">
      <c r="A123" s="35"/>
      <c r="B123" s="36"/>
      <c r="C123" s="30" t="s">
        <v>23</v>
      </c>
      <c r="D123" s="37"/>
      <c r="E123" s="37"/>
      <c r="F123" s="28" t="str">
        <f>E17</f>
        <v>Pardubický kraj</v>
      </c>
      <c r="G123" s="37"/>
      <c r="H123" s="37"/>
      <c r="I123" s="124" t="s">
        <v>29</v>
      </c>
      <c r="J123" s="33" t="str">
        <f>E23</f>
        <v>Atelier Penta v.o.s., Mrštíkova 12, Jihlava</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27</v>
      </c>
      <c r="D124" s="37"/>
      <c r="E124" s="37"/>
      <c r="F124" s="28" t="str">
        <f>IF(E20="","",E20)</f>
        <v>Vyplň údaj</v>
      </c>
      <c r="G124" s="37"/>
      <c r="H124" s="37"/>
      <c r="I124" s="124" t="s">
        <v>32</v>
      </c>
      <c r="J124" s="33" t="str">
        <f>E26</f>
        <v>Ing. Brožová</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63" s="11" customFormat="1" ht="29.25" customHeight="1">
      <c r="A126" s="181"/>
      <c r="B126" s="182"/>
      <c r="C126" s="183" t="s">
        <v>189</v>
      </c>
      <c r="D126" s="184" t="s">
        <v>60</v>
      </c>
      <c r="E126" s="184" t="s">
        <v>56</v>
      </c>
      <c r="F126" s="184" t="s">
        <v>57</v>
      </c>
      <c r="G126" s="184" t="s">
        <v>190</v>
      </c>
      <c r="H126" s="184" t="s">
        <v>191</v>
      </c>
      <c r="I126" s="185" t="s">
        <v>192</v>
      </c>
      <c r="J126" s="184" t="s">
        <v>151</v>
      </c>
      <c r="K126" s="186" t="s">
        <v>193</v>
      </c>
      <c r="L126" s="187"/>
      <c r="M126" s="76" t="s">
        <v>1</v>
      </c>
      <c r="N126" s="77" t="s">
        <v>39</v>
      </c>
      <c r="O126" s="77" t="s">
        <v>194</v>
      </c>
      <c r="P126" s="77" t="s">
        <v>195</v>
      </c>
      <c r="Q126" s="77" t="s">
        <v>196</v>
      </c>
      <c r="R126" s="77" t="s">
        <v>197</v>
      </c>
      <c r="S126" s="77" t="s">
        <v>198</v>
      </c>
      <c r="T126" s="78" t="s">
        <v>199</v>
      </c>
      <c r="U126" s="181"/>
      <c r="V126" s="181"/>
      <c r="W126" s="181"/>
      <c r="X126" s="181"/>
      <c r="Y126" s="181"/>
      <c r="Z126" s="181"/>
      <c r="AA126" s="181"/>
      <c r="AB126" s="181"/>
      <c r="AC126" s="181"/>
      <c r="AD126" s="181"/>
      <c r="AE126" s="181"/>
    </row>
    <row r="127" spans="1:63" s="2" customFormat="1" ht="22.9" customHeight="1">
      <c r="A127" s="35"/>
      <c r="B127" s="36"/>
      <c r="C127" s="83" t="s">
        <v>200</v>
      </c>
      <c r="D127" s="37"/>
      <c r="E127" s="37"/>
      <c r="F127" s="37"/>
      <c r="G127" s="37"/>
      <c r="H127" s="37"/>
      <c r="I127" s="123"/>
      <c r="J127" s="188">
        <f>BK127</f>
        <v>0</v>
      </c>
      <c r="K127" s="37"/>
      <c r="L127" s="40"/>
      <c r="M127" s="79"/>
      <c r="N127" s="189"/>
      <c r="O127" s="80"/>
      <c r="P127" s="190">
        <f>P128</f>
        <v>0</v>
      </c>
      <c r="Q127" s="80"/>
      <c r="R127" s="190">
        <f>R128</f>
        <v>12.663880000000001</v>
      </c>
      <c r="S127" s="80"/>
      <c r="T127" s="191">
        <f>T128</f>
        <v>0</v>
      </c>
      <c r="U127" s="35"/>
      <c r="V127" s="35"/>
      <c r="W127" s="35"/>
      <c r="X127" s="35"/>
      <c r="Y127" s="35"/>
      <c r="Z127" s="35"/>
      <c r="AA127" s="35"/>
      <c r="AB127" s="35"/>
      <c r="AC127" s="35"/>
      <c r="AD127" s="35"/>
      <c r="AE127" s="35"/>
      <c r="AT127" s="18" t="s">
        <v>74</v>
      </c>
      <c r="AU127" s="18" t="s">
        <v>153</v>
      </c>
      <c r="BK127" s="192">
        <f>BK128</f>
        <v>0</v>
      </c>
    </row>
    <row r="128" spans="1:63" s="12" customFormat="1" ht="25.9" customHeight="1">
      <c r="B128" s="193"/>
      <c r="C128" s="194"/>
      <c r="D128" s="195" t="s">
        <v>74</v>
      </c>
      <c r="E128" s="196" t="s">
        <v>8025</v>
      </c>
      <c r="F128" s="196" t="s">
        <v>8026</v>
      </c>
      <c r="G128" s="194"/>
      <c r="H128" s="194"/>
      <c r="I128" s="197"/>
      <c r="J128" s="198">
        <f>BK128</f>
        <v>0</v>
      </c>
      <c r="K128" s="194"/>
      <c r="L128" s="199"/>
      <c r="M128" s="200"/>
      <c r="N128" s="201"/>
      <c r="O128" s="201"/>
      <c r="P128" s="202">
        <f>P129+P148+P192+P249+P325+P332</f>
        <v>0</v>
      </c>
      <c r="Q128" s="201"/>
      <c r="R128" s="202">
        <f>R129+R148+R192+R249+R325+R332</f>
        <v>12.663880000000001</v>
      </c>
      <c r="S128" s="201"/>
      <c r="T128" s="203">
        <f>T129+T148+T192+T249+T325+T332</f>
        <v>0</v>
      </c>
      <c r="AR128" s="204" t="s">
        <v>82</v>
      </c>
      <c r="AT128" s="205" t="s">
        <v>74</v>
      </c>
      <c r="AU128" s="205" t="s">
        <v>75</v>
      </c>
      <c r="AY128" s="204" t="s">
        <v>203</v>
      </c>
      <c r="BK128" s="206">
        <f>BK129+BK148+BK192+BK249+BK325+BK332</f>
        <v>0</v>
      </c>
    </row>
    <row r="129" spans="1:65" s="12" customFormat="1" ht="22.9" customHeight="1">
      <c r="B129" s="193"/>
      <c r="C129" s="194"/>
      <c r="D129" s="195" t="s">
        <v>74</v>
      </c>
      <c r="E129" s="207" t="s">
        <v>2646</v>
      </c>
      <c r="F129" s="207" t="s">
        <v>2647</v>
      </c>
      <c r="G129" s="194"/>
      <c r="H129" s="194"/>
      <c r="I129" s="197"/>
      <c r="J129" s="208">
        <f>BK129</f>
        <v>0</v>
      </c>
      <c r="K129" s="194"/>
      <c r="L129" s="199"/>
      <c r="M129" s="200"/>
      <c r="N129" s="201"/>
      <c r="O129" s="201"/>
      <c r="P129" s="202">
        <f>SUM(P130:P147)</f>
        <v>0</v>
      </c>
      <c r="Q129" s="201"/>
      <c r="R129" s="202">
        <f>SUM(R130:R147)</f>
        <v>9.309000000000002E-2</v>
      </c>
      <c r="S129" s="201"/>
      <c r="T129" s="203">
        <f>SUM(T130:T147)</f>
        <v>0</v>
      </c>
      <c r="AR129" s="204" t="s">
        <v>84</v>
      </c>
      <c r="AT129" s="205" t="s">
        <v>74</v>
      </c>
      <c r="AU129" s="205" t="s">
        <v>82</v>
      </c>
      <c r="AY129" s="204" t="s">
        <v>203</v>
      </c>
      <c r="BK129" s="206">
        <f>SUM(BK130:BK147)</f>
        <v>0</v>
      </c>
    </row>
    <row r="130" spans="1:65" s="2" customFormat="1" ht="21.75" customHeight="1">
      <c r="A130" s="35"/>
      <c r="B130" s="36"/>
      <c r="C130" s="209" t="s">
        <v>82</v>
      </c>
      <c r="D130" s="209" t="s">
        <v>205</v>
      </c>
      <c r="E130" s="210" t="s">
        <v>8027</v>
      </c>
      <c r="F130" s="211" t="s">
        <v>8028</v>
      </c>
      <c r="G130" s="212" t="s">
        <v>828</v>
      </c>
      <c r="H130" s="213">
        <v>198</v>
      </c>
      <c r="I130" s="214"/>
      <c r="J130" s="215">
        <f>ROUND(I130*H130,2)</f>
        <v>0</v>
      </c>
      <c r="K130" s="211" t="s">
        <v>218</v>
      </c>
      <c r="L130" s="40"/>
      <c r="M130" s="216" t="s">
        <v>1</v>
      </c>
      <c r="N130" s="217" t="s">
        <v>40</v>
      </c>
      <c r="O130" s="72"/>
      <c r="P130" s="218">
        <f>O130*H130</f>
        <v>0</v>
      </c>
      <c r="Q130" s="218">
        <v>1.9000000000000001E-4</v>
      </c>
      <c r="R130" s="218">
        <f>Q130*H130</f>
        <v>3.7620000000000001E-2</v>
      </c>
      <c r="S130" s="218">
        <v>0</v>
      </c>
      <c r="T130" s="219">
        <f>S130*H130</f>
        <v>0</v>
      </c>
      <c r="U130" s="35"/>
      <c r="V130" s="35"/>
      <c r="W130" s="35"/>
      <c r="X130" s="35"/>
      <c r="Y130" s="35"/>
      <c r="Z130" s="35"/>
      <c r="AA130" s="35"/>
      <c r="AB130" s="35"/>
      <c r="AC130" s="35"/>
      <c r="AD130" s="35"/>
      <c r="AE130" s="35"/>
      <c r="AR130" s="220" t="s">
        <v>412</v>
      </c>
      <c r="AT130" s="220" t="s">
        <v>205</v>
      </c>
      <c r="AU130" s="220" t="s">
        <v>84</v>
      </c>
      <c r="AY130" s="18" t="s">
        <v>203</v>
      </c>
      <c r="BE130" s="221">
        <f>IF(N130="základní",J130,0)</f>
        <v>0</v>
      </c>
      <c r="BF130" s="221">
        <f>IF(N130="snížená",J130,0)</f>
        <v>0</v>
      </c>
      <c r="BG130" s="221">
        <f>IF(N130="zákl. přenesená",J130,0)</f>
        <v>0</v>
      </c>
      <c r="BH130" s="221">
        <f>IF(N130="sníž. přenesená",J130,0)</f>
        <v>0</v>
      </c>
      <c r="BI130" s="221">
        <f>IF(N130="nulová",J130,0)</f>
        <v>0</v>
      </c>
      <c r="BJ130" s="18" t="s">
        <v>82</v>
      </c>
      <c r="BK130" s="221">
        <f>ROUND(I130*H130,2)</f>
        <v>0</v>
      </c>
      <c r="BL130" s="18" t="s">
        <v>412</v>
      </c>
      <c r="BM130" s="220" t="s">
        <v>8029</v>
      </c>
    </row>
    <row r="131" spans="1:65" s="2" customFormat="1" ht="21.75" customHeight="1">
      <c r="A131" s="35"/>
      <c r="B131" s="36"/>
      <c r="C131" s="247" t="s">
        <v>84</v>
      </c>
      <c r="D131" s="247" t="s">
        <v>413</v>
      </c>
      <c r="E131" s="248" t="s">
        <v>8030</v>
      </c>
      <c r="F131" s="249" t="s">
        <v>8031</v>
      </c>
      <c r="G131" s="250" t="s">
        <v>828</v>
      </c>
      <c r="H131" s="251">
        <v>62</v>
      </c>
      <c r="I131" s="252"/>
      <c r="J131" s="253">
        <f>ROUND(I131*H131,2)</f>
        <v>0</v>
      </c>
      <c r="K131" s="249" t="s">
        <v>218</v>
      </c>
      <c r="L131" s="254"/>
      <c r="M131" s="255" t="s">
        <v>1</v>
      </c>
      <c r="N131" s="256" t="s">
        <v>40</v>
      </c>
      <c r="O131" s="72"/>
      <c r="P131" s="218">
        <f>O131*H131</f>
        <v>0</v>
      </c>
      <c r="Q131" s="218">
        <v>2.5000000000000001E-4</v>
      </c>
      <c r="R131" s="218">
        <f>Q131*H131</f>
        <v>1.55E-2</v>
      </c>
      <c r="S131" s="218">
        <v>0</v>
      </c>
      <c r="T131" s="219">
        <f>S131*H131</f>
        <v>0</v>
      </c>
      <c r="U131" s="35"/>
      <c r="V131" s="35"/>
      <c r="W131" s="35"/>
      <c r="X131" s="35"/>
      <c r="Y131" s="35"/>
      <c r="Z131" s="35"/>
      <c r="AA131" s="35"/>
      <c r="AB131" s="35"/>
      <c r="AC131" s="35"/>
      <c r="AD131" s="35"/>
      <c r="AE131" s="35"/>
      <c r="AR131" s="220" t="s">
        <v>1661</v>
      </c>
      <c r="AT131" s="220" t="s">
        <v>413</v>
      </c>
      <c r="AU131" s="220" t="s">
        <v>84</v>
      </c>
      <c r="AY131" s="18" t="s">
        <v>203</v>
      </c>
      <c r="BE131" s="221">
        <f>IF(N131="základní",J131,0)</f>
        <v>0</v>
      </c>
      <c r="BF131" s="221">
        <f>IF(N131="snížená",J131,0)</f>
        <v>0</v>
      </c>
      <c r="BG131" s="221">
        <f>IF(N131="zákl. přenesená",J131,0)</f>
        <v>0</v>
      </c>
      <c r="BH131" s="221">
        <f>IF(N131="sníž. přenesená",J131,0)</f>
        <v>0</v>
      </c>
      <c r="BI131" s="221">
        <f>IF(N131="nulová",J131,0)</f>
        <v>0</v>
      </c>
      <c r="BJ131" s="18" t="s">
        <v>82</v>
      </c>
      <c r="BK131" s="221">
        <f>ROUND(I131*H131,2)</f>
        <v>0</v>
      </c>
      <c r="BL131" s="18" t="s">
        <v>412</v>
      </c>
      <c r="BM131" s="220" t="s">
        <v>8032</v>
      </c>
    </row>
    <row r="132" spans="1:65" s="14" customFormat="1" ht="11.25">
      <c r="B132" s="233"/>
      <c r="C132" s="234"/>
      <c r="D132" s="224" t="s">
        <v>211</v>
      </c>
      <c r="E132" s="235" t="s">
        <v>1</v>
      </c>
      <c r="F132" s="236" t="s">
        <v>8033</v>
      </c>
      <c r="G132" s="234"/>
      <c r="H132" s="237">
        <v>12</v>
      </c>
      <c r="I132" s="238"/>
      <c r="J132" s="234"/>
      <c r="K132" s="234"/>
      <c r="L132" s="239"/>
      <c r="M132" s="240"/>
      <c r="N132" s="241"/>
      <c r="O132" s="241"/>
      <c r="P132" s="241"/>
      <c r="Q132" s="241"/>
      <c r="R132" s="241"/>
      <c r="S132" s="241"/>
      <c r="T132" s="242"/>
      <c r="AT132" s="243" t="s">
        <v>211</v>
      </c>
      <c r="AU132" s="243" t="s">
        <v>84</v>
      </c>
      <c r="AV132" s="14" t="s">
        <v>84</v>
      </c>
      <c r="AW132" s="14" t="s">
        <v>31</v>
      </c>
      <c r="AX132" s="14" t="s">
        <v>75</v>
      </c>
      <c r="AY132" s="243" t="s">
        <v>203</v>
      </c>
    </row>
    <row r="133" spans="1:65" s="14" customFormat="1" ht="11.25">
      <c r="B133" s="233"/>
      <c r="C133" s="234"/>
      <c r="D133" s="224" t="s">
        <v>211</v>
      </c>
      <c r="E133" s="235" t="s">
        <v>1</v>
      </c>
      <c r="F133" s="236" t="s">
        <v>8034</v>
      </c>
      <c r="G133" s="234"/>
      <c r="H133" s="237">
        <v>42</v>
      </c>
      <c r="I133" s="238"/>
      <c r="J133" s="234"/>
      <c r="K133" s="234"/>
      <c r="L133" s="239"/>
      <c r="M133" s="240"/>
      <c r="N133" s="241"/>
      <c r="O133" s="241"/>
      <c r="P133" s="241"/>
      <c r="Q133" s="241"/>
      <c r="R133" s="241"/>
      <c r="S133" s="241"/>
      <c r="T133" s="242"/>
      <c r="AT133" s="243" t="s">
        <v>211</v>
      </c>
      <c r="AU133" s="243" t="s">
        <v>84</v>
      </c>
      <c r="AV133" s="14" t="s">
        <v>84</v>
      </c>
      <c r="AW133" s="14" t="s">
        <v>31</v>
      </c>
      <c r="AX133" s="14" t="s">
        <v>75</v>
      </c>
      <c r="AY133" s="243" t="s">
        <v>203</v>
      </c>
    </row>
    <row r="134" spans="1:65" s="14" customFormat="1" ht="11.25">
      <c r="B134" s="233"/>
      <c r="C134" s="234"/>
      <c r="D134" s="224" t="s">
        <v>211</v>
      </c>
      <c r="E134" s="235" t="s">
        <v>1</v>
      </c>
      <c r="F134" s="236" t="s">
        <v>8035</v>
      </c>
      <c r="G134" s="234"/>
      <c r="H134" s="237">
        <v>8</v>
      </c>
      <c r="I134" s="238"/>
      <c r="J134" s="234"/>
      <c r="K134" s="234"/>
      <c r="L134" s="239"/>
      <c r="M134" s="240"/>
      <c r="N134" s="241"/>
      <c r="O134" s="241"/>
      <c r="P134" s="241"/>
      <c r="Q134" s="241"/>
      <c r="R134" s="241"/>
      <c r="S134" s="241"/>
      <c r="T134" s="242"/>
      <c r="AT134" s="243" t="s">
        <v>211</v>
      </c>
      <c r="AU134" s="243" t="s">
        <v>84</v>
      </c>
      <c r="AV134" s="14" t="s">
        <v>84</v>
      </c>
      <c r="AW134" s="14" t="s">
        <v>31</v>
      </c>
      <c r="AX134" s="14" t="s">
        <v>75</v>
      </c>
      <c r="AY134" s="243" t="s">
        <v>203</v>
      </c>
    </row>
    <row r="135" spans="1:65" s="2" customFormat="1" ht="21.75" customHeight="1">
      <c r="A135" s="35"/>
      <c r="B135" s="36"/>
      <c r="C135" s="247" t="s">
        <v>104</v>
      </c>
      <c r="D135" s="247" t="s">
        <v>413</v>
      </c>
      <c r="E135" s="248" t="s">
        <v>8036</v>
      </c>
      <c r="F135" s="249" t="s">
        <v>8037</v>
      </c>
      <c r="G135" s="250" t="s">
        <v>828</v>
      </c>
      <c r="H135" s="251">
        <v>75</v>
      </c>
      <c r="I135" s="252"/>
      <c r="J135" s="253">
        <f>ROUND(I135*H135,2)</f>
        <v>0</v>
      </c>
      <c r="K135" s="249" t="s">
        <v>218</v>
      </c>
      <c r="L135" s="254"/>
      <c r="M135" s="255" t="s">
        <v>1</v>
      </c>
      <c r="N135" s="256" t="s">
        <v>40</v>
      </c>
      <c r="O135" s="72"/>
      <c r="P135" s="218">
        <f>O135*H135</f>
        <v>0</v>
      </c>
      <c r="Q135" s="218">
        <v>2.7E-4</v>
      </c>
      <c r="R135" s="218">
        <f>Q135*H135</f>
        <v>2.0250000000000001E-2</v>
      </c>
      <c r="S135" s="218">
        <v>0</v>
      </c>
      <c r="T135" s="219">
        <f>S135*H135</f>
        <v>0</v>
      </c>
      <c r="U135" s="35"/>
      <c r="V135" s="35"/>
      <c r="W135" s="35"/>
      <c r="X135" s="35"/>
      <c r="Y135" s="35"/>
      <c r="Z135" s="35"/>
      <c r="AA135" s="35"/>
      <c r="AB135" s="35"/>
      <c r="AC135" s="35"/>
      <c r="AD135" s="35"/>
      <c r="AE135" s="35"/>
      <c r="AR135" s="220" t="s">
        <v>1661</v>
      </c>
      <c r="AT135" s="220" t="s">
        <v>413</v>
      </c>
      <c r="AU135" s="220" t="s">
        <v>84</v>
      </c>
      <c r="AY135" s="18" t="s">
        <v>203</v>
      </c>
      <c r="BE135" s="221">
        <f>IF(N135="základní",J135,0)</f>
        <v>0</v>
      </c>
      <c r="BF135" s="221">
        <f>IF(N135="snížená",J135,0)</f>
        <v>0</v>
      </c>
      <c r="BG135" s="221">
        <f>IF(N135="zákl. přenesená",J135,0)</f>
        <v>0</v>
      </c>
      <c r="BH135" s="221">
        <f>IF(N135="sníž. přenesená",J135,0)</f>
        <v>0</v>
      </c>
      <c r="BI135" s="221">
        <f>IF(N135="nulová",J135,0)</f>
        <v>0</v>
      </c>
      <c r="BJ135" s="18" t="s">
        <v>82</v>
      </c>
      <c r="BK135" s="221">
        <f>ROUND(I135*H135,2)</f>
        <v>0</v>
      </c>
      <c r="BL135" s="18" t="s">
        <v>412</v>
      </c>
      <c r="BM135" s="220" t="s">
        <v>8038</v>
      </c>
    </row>
    <row r="136" spans="1:65" s="14" customFormat="1" ht="11.25">
      <c r="B136" s="233"/>
      <c r="C136" s="234"/>
      <c r="D136" s="224" t="s">
        <v>211</v>
      </c>
      <c r="E136" s="235" t="s">
        <v>1</v>
      </c>
      <c r="F136" s="236" t="s">
        <v>8039</v>
      </c>
      <c r="G136" s="234"/>
      <c r="H136" s="237">
        <v>66</v>
      </c>
      <c r="I136" s="238"/>
      <c r="J136" s="234"/>
      <c r="K136" s="234"/>
      <c r="L136" s="239"/>
      <c r="M136" s="240"/>
      <c r="N136" s="241"/>
      <c r="O136" s="241"/>
      <c r="P136" s="241"/>
      <c r="Q136" s="241"/>
      <c r="R136" s="241"/>
      <c r="S136" s="241"/>
      <c r="T136" s="242"/>
      <c r="AT136" s="243" t="s">
        <v>211</v>
      </c>
      <c r="AU136" s="243" t="s">
        <v>84</v>
      </c>
      <c r="AV136" s="14" t="s">
        <v>84</v>
      </c>
      <c r="AW136" s="14" t="s">
        <v>31</v>
      </c>
      <c r="AX136" s="14" t="s">
        <v>75</v>
      </c>
      <c r="AY136" s="243" t="s">
        <v>203</v>
      </c>
    </row>
    <row r="137" spans="1:65" s="14" customFormat="1" ht="11.25">
      <c r="B137" s="233"/>
      <c r="C137" s="234"/>
      <c r="D137" s="224" t="s">
        <v>211</v>
      </c>
      <c r="E137" s="235" t="s">
        <v>1</v>
      </c>
      <c r="F137" s="236" t="s">
        <v>8040</v>
      </c>
      <c r="G137" s="234"/>
      <c r="H137" s="237">
        <v>9</v>
      </c>
      <c r="I137" s="238"/>
      <c r="J137" s="234"/>
      <c r="K137" s="234"/>
      <c r="L137" s="239"/>
      <c r="M137" s="240"/>
      <c r="N137" s="241"/>
      <c r="O137" s="241"/>
      <c r="P137" s="241"/>
      <c r="Q137" s="241"/>
      <c r="R137" s="241"/>
      <c r="S137" s="241"/>
      <c r="T137" s="242"/>
      <c r="AT137" s="243" t="s">
        <v>211</v>
      </c>
      <c r="AU137" s="243" t="s">
        <v>84</v>
      </c>
      <c r="AV137" s="14" t="s">
        <v>84</v>
      </c>
      <c r="AW137" s="14" t="s">
        <v>31</v>
      </c>
      <c r="AX137" s="14" t="s">
        <v>75</v>
      </c>
      <c r="AY137" s="243" t="s">
        <v>203</v>
      </c>
    </row>
    <row r="138" spans="1:65" s="13" customFormat="1" ht="11.25">
      <c r="B138" s="222"/>
      <c r="C138" s="223"/>
      <c r="D138" s="224" t="s">
        <v>211</v>
      </c>
      <c r="E138" s="225" t="s">
        <v>1</v>
      </c>
      <c r="F138" s="226" t="s">
        <v>8041</v>
      </c>
      <c r="G138" s="223"/>
      <c r="H138" s="225" t="s">
        <v>1</v>
      </c>
      <c r="I138" s="227"/>
      <c r="J138" s="223"/>
      <c r="K138" s="223"/>
      <c r="L138" s="228"/>
      <c r="M138" s="229"/>
      <c r="N138" s="230"/>
      <c r="O138" s="230"/>
      <c r="P138" s="230"/>
      <c r="Q138" s="230"/>
      <c r="R138" s="230"/>
      <c r="S138" s="230"/>
      <c r="T138" s="231"/>
      <c r="AT138" s="232" t="s">
        <v>211</v>
      </c>
      <c r="AU138" s="232" t="s">
        <v>84</v>
      </c>
      <c r="AV138" s="13" t="s">
        <v>82</v>
      </c>
      <c r="AW138" s="13" t="s">
        <v>31</v>
      </c>
      <c r="AX138" s="13" t="s">
        <v>75</v>
      </c>
      <c r="AY138" s="232" t="s">
        <v>203</v>
      </c>
    </row>
    <row r="139" spans="1:65" s="2" customFormat="1" ht="21.75" customHeight="1">
      <c r="A139" s="35"/>
      <c r="B139" s="36"/>
      <c r="C139" s="247" t="s">
        <v>209</v>
      </c>
      <c r="D139" s="247" t="s">
        <v>413</v>
      </c>
      <c r="E139" s="248" t="s">
        <v>8042</v>
      </c>
      <c r="F139" s="249" t="s">
        <v>8043</v>
      </c>
      <c r="G139" s="250" t="s">
        <v>828</v>
      </c>
      <c r="H139" s="251">
        <v>28</v>
      </c>
      <c r="I139" s="252"/>
      <c r="J139" s="253">
        <f>ROUND(I139*H139,2)</f>
        <v>0</v>
      </c>
      <c r="K139" s="249" t="s">
        <v>218</v>
      </c>
      <c r="L139" s="254"/>
      <c r="M139" s="255" t="s">
        <v>1</v>
      </c>
      <c r="N139" s="256" t="s">
        <v>40</v>
      </c>
      <c r="O139" s="72"/>
      <c r="P139" s="218">
        <f>O139*H139</f>
        <v>0</v>
      </c>
      <c r="Q139" s="218">
        <v>2.9E-4</v>
      </c>
      <c r="R139" s="218">
        <f>Q139*H139</f>
        <v>8.1200000000000005E-3</v>
      </c>
      <c r="S139" s="218">
        <v>0</v>
      </c>
      <c r="T139" s="219">
        <f>S139*H139</f>
        <v>0</v>
      </c>
      <c r="U139" s="35"/>
      <c r="V139" s="35"/>
      <c r="W139" s="35"/>
      <c r="X139" s="35"/>
      <c r="Y139" s="35"/>
      <c r="Z139" s="35"/>
      <c r="AA139" s="35"/>
      <c r="AB139" s="35"/>
      <c r="AC139" s="35"/>
      <c r="AD139" s="35"/>
      <c r="AE139" s="35"/>
      <c r="AR139" s="220" t="s">
        <v>1661</v>
      </c>
      <c r="AT139" s="220" t="s">
        <v>413</v>
      </c>
      <c r="AU139" s="220" t="s">
        <v>84</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412</v>
      </c>
      <c r="BM139" s="220" t="s">
        <v>8044</v>
      </c>
    </row>
    <row r="140" spans="1:65" s="14" customFormat="1" ht="11.25">
      <c r="B140" s="233"/>
      <c r="C140" s="234"/>
      <c r="D140" s="224" t="s">
        <v>211</v>
      </c>
      <c r="E140" s="235" t="s">
        <v>1</v>
      </c>
      <c r="F140" s="236" t="s">
        <v>8045</v>
      </c>
      <c r="G140" s="234"/>
      <c r="H140" s="237">
        <v>23</v>
      </c>
      <c r="I140" s="238"/>
      <c r="J140" s="234"/>
      <c r="K140" s="234"/>
      <c r="L140" s="239"/>
      <c r="M140" s="240"/>
      <c r="N140" s="241"/>
      <c r="O140" s="241"/>
      <c r="P140" s="241"/>
      <c r="Q140" s="241"/>
      <c r="R140" s="241"/>
      <c r="S140" s="241"/>
      <c r="T140" s="242"/>
      <c r="AT140" s="243" t="s">
        <v>211</v>
      </c>
      <c r="AU140" s="243" t="s">
        <v>84</v>
      </c>
      <c r="AV140" s="14" t="s">
        <v>84</v>
      </c>
      <c r="AW140" s="14" t="s">
        <v>31</v>
      </c>
      <c r="AX140" s="14" t="s">
        <v>75</v>
      </c>
      <c r="AY140" s="243" t="s">
        <v>203</v>
      </c>
    </row>
    <row r="141" spans="1:65" s="14" customFormat="1" ht="11.25">
      <c r="B141" s="233"/>
      <c r="C141" s="234"/>
      <c r="D141" s="224" t="s">
        <v>211</v>
      </c>
      <c r="E141" s="235" t="s">
        <v>1</v>
      </c>
      <c r="F141" s="236" t="s">
        <v>8046</v>
      </c>
      <c r="G141" s="234"/>
      <c r="H141" s="237">
        <v>5</v>
      </c>
      <c r="I141" s="238"/>
      <c r="J141" s="234"/>
      <c r="K141" s="234"/>
      <c r="L141" s="239"/>
      <c r="M141" s="240"/>
      <c r="N141" s="241"/>
      <c r="O141" s="241"/>
      <c r="P141" s="241"/>
      <c r="Q141" s="241"/>
      <c r="R141" s="241"/>
      <c r="S141" s="241"/>
      <c r="T141" s="242"/>
      <c r="AT141" s="243" t="s">
        <v>211</v>
      </c>
      <c r="AU141" s="243" t="s">
        <v>84</v>
      </c>
      <c r="AV141" s="14" t="s">
        <v>84</v>
      </c>
      <c r="AW141" s="14" t="s">
        <v>31</v>
      </c>
      <c r="AX141" s="14" t="s">
        <v>75</v>
      </c>
      <c r="AY141" s="243" t="s">
        <v>203</v>
      </c>
    </row>
    <row r="142" spans="1:65" s="2" customFormat="1" ht="21.75" customHeight="1">
      <c r="A142" s="35"/>
      <c r="B142" s="36"/>
      <c r="C142" s="247" t="s">
        <v>237</v>
      </c>
      <c r="D142" s="247" t="s">
        <v>413</v>
      </c>
      <c r="E142" s="248" t="s">
        <v>8047</v>
      </c>
      <c r="F142" s="249" t="s">
        <v>8048</v>
      </c>
      <c r="G142" s="250" t="s">
        <v>828</v>
      </c>
      <c r="H142" s="251">
        <v>25</v>
      </c>
      <c r="I142" s="252"/>
      <c r="J142" s="253">
        <f>ROUND(I142*H142,2)</f>
        <v>0</v>
      </c>
      <c r="K142" s="249" t="s">
        <v>218</v>
      </c>
      <c r="L142" s="254"/>
      <c r="M142" s="255" t="s">
        <v>1</v>
      </c>
      <c r="N142" s="256" t="s">
        <v>40</v>
      </c>
      <c r="O142" s="72"/>
      <c r="P142" s="218">
        <f>O142*H142</f>
        <v>0</v>
      </c>
      <c r="Q142" s="218">
        <v>3.2000000000000003E-4</v>
      </c>
      <c r="R142" s="218">
        <f>Q142*H142</f>
        <v>8.0000000000000002E-3</v>
      </c>
      <c r="S142" s="218">
        <v>0</v>
      </c>
      <c r="T142" s="219">
        <f>S142*H142</f>
        <v>0</v>
      </c>
      <c r="U142" s="35"/>
      <c r="V142" s="35"/>
      <c r="W142" s="35"/>
      <c r="X142" s="35"/>
      <c r="Y142" s="35"/>
      <c r="Z142" s="35"/>
      <c r="AA142" s="35"/>
      <c r="AB142" s="35"/>
      <c r="AC142" s="35"/>
      <c r="AD142" s="35"/>
      <c r="AE142" s="35"/>
      <c r="AR142" s="220" t="s">
        <v>1661</v>
      </c>
      <c r="AT142" s="220" t="s">
        <v>413</v>
      </c>
      <c r="AU142" s="220" t="s">
        <v>84</v>
      </c>
      <c r="AY142" s="18" t="s">
        <v>203</v>
      </c>
      <c r="BE142" s="221">
        <f>IF(N142="základní",J142,0)</f>
        <v>0</v>
      </c>
      <c r="BF142" s="221">
        <f>IF(N142="snížená",J142,0)</f>
        <v>0</v>
      </c>
      <c r="BG142" s="221">
        <f>IF(N142="zákl. přenesená",J142,0)</f>
        <v>0</v>
      </c>
      <c r="BH142" s="221">
        <f>IF(N142="sníž. přenesená",J142,0)</f>
        <v>0</v>
      </c>
      <c r="BI142" s="221">
        <f>IF(N142="nulová",J142,0)</f>
        <v>0</v>
      </c>
      <c r="BJ142" s="18" t="s">
        <v>82</v>
      </c>
      <c r="BK142" s="221">
        <f>ROUND(I142*H142,2)</f>
        <v>0</v>
      </c>
      <c r="BL142" s="18" t="s">
        <v>412</v>
      </c>
      <c r="BM142" s="220" t="s">
        <v>8049</v>
      </c>
    </row>
    <row r="143" spans="1:65" s="14" customFormat="1" ht="11.25">
      <c r="B143" s="233"/>
      <c r="C143" s="234"/>
      <c r="D143" s="224" t="s">
        <v>211</v>
      </c>
      <c r="E143" s="235" t="s">
        <v>1</v>
      </c>
      <c r="F143" s="236" t="s">
        <v>8050</v>
      </c>
      <c r="G143" s="234"/>
      <c r="H143" s="237">
        <v>20</v>
      </c>
      <c r="I143" s="238"/>
      <c r="J143" s="234"/>
      <c r="K143" s="234"/>
      <c r="L143" s="239"/>
      <c r="M143" s="240"/>
      <c r="N143" s="241"/>
      <c r="O143" s="241"/>
      <c r="P143" s="241"/>
      <c r="Q143" s="241"/>
      <c r="R143" s="241"/>
      <c r="S143" s="241"/>
      <c r="T143" s="242"/>
      <c r="AT143" s="243" t="s">
        <v>211</v>
      </c>
      <c r="AU143" s="243" t="s">
        <v>84</v>
      </c>
      <c r="AV143" s="14" t="s">
        <v>84</v>
      </c>
      <c r="AW143" s="14" t="s">
        <v>31</v>
      </c>
      <c r="AX143" s="14" t="s">
        <v>75</v>
      </c>
      <c r="AY143" s="243" t="s">
        <v>203</v>
      </c>
    </row>
    <row r="144" spans="1:65" s="14" customFormat="1" ht="11.25">
      <c r="B144" s="233"/>
      <c r="C144" s="234"/>
      <c r="D144" s="224" t="s">
        <v>211</v>
      </c>
      <c r="E144" s="235" t="s">
        <v>1</v>
      </c>
      <c r="F144" s="236" t="s">
        <v>8046</v>
      </c>
      <c r="G144" s="234"/>
      <c r="H144" s="237">
        <v>5</v>
      </c>
      <c r="I144" s="238"/>
      <c r="J144" s="234"/>
      <c r="K144" s="234"/>
      <c r="L144" s="239"/>
      <c r="M144" s="240"/>
      <c r="N144" s="241"/>
      <c r="O144" s="241"/>
      <c r="P144" s="241"/>
      <c r="Q144" s="241"/>
      <c r="R144" s="241"/>
      <c r="S144" s="241"/>
      <c r="T144" s="242"/>
      <c r="AT144" s="243" t="s">
        <v>211</v>
      </c>
      <c r="AU144" s="243" t="s">
        <v>84</v>
      </c>
      <c r="AV144" s="14" t="s">
        <v>84</v>
      </c>
      <c r="AW144" s="14" t="s">
        <v>31</v>
      </c>
      <c r="AX144" s="14" t="s">
        <v>75</v>
      </c>
      <c r="AY144" s="243" t="s">
        <v>203</v>
      </c>
    </row>
    <row r="145" spans="1:65" s="2" customFormat="1" ht="21.75" customHeight="1">
      <c r="A145" s="35"/>
      <c r="B145" s="36"/>
      <c r="C145" s="247" t="s">
        <v>252</v>
      </c>
      <c r="D145" s="247" t="s">
        <v>413</v>
      </c>
      <c r="E145" s="248" t="s">
        <v>8051</v>
      </c>
      <c r="F145" s="249" t="s">
        <v>8052</v>
      </c>
      <c r="G145" s="250" t="s">
        <v>828</v>
      </c>
      <c r="H145" s="251">
        <v>8</v>
      </c>
      <c r="I145" s="252"/>
      <c r="J145" s="253">
        <f>ROUND(I145*H145,2)</f>
        <v>0</v>
      </c>
      <c r="K145" s="249" t="s">
        <v>218</v>
      </c>
      <c r="L145" s="254"/>
      <c r="M145" s="255" t="s">
        <v>1</v>
      </c>
      <c r="N145" s="256" t="s">
        <v>40</v>
      </c>
      <c r="O145" s="72"/>
      <c r="P145" s="218">
        <f>O145*H145</f>
        <v>0</v>
      </c>
      <c r="Q145" s="218">
        <v>4.4999999999999999E-4</v>
      </c>
      <c r="R145" s="218">
        <f>Q145*H145</f>
        <v>3.5999999999999999E-3</v>
      </c>
      <c r="S145" s="218">
        <v>0</v>
      </c>
      <c r="T145" s="219">
        <f>S145*H145</f>
        <v>0</v>
      </c>
      <c r="U145" s="35"/>
      <c r="V145" s="35"/>
      <c r="W145" s="35"/>
      <c r="X145" s="35"/>
      <c r="Y145" s="35"/>
      <c r="Z145" s="35"/>
      <c r="AA145" s="35"/>
      <c r="AB145" s="35"/>
      <c r="AC145" s="35"/>
      <c r="AD145" s="35"/>
      <c r="AE145" s="35"/>
      <c r="AR145" s="220" t="s">
        <v>1661</v>
      </c>
      <c r="AT145" s="220" t="s">
        <v>413</v>
      </c>
      <c r="AU145" s="220" t="s">
        <v>84</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412</v>
      </c>
      <c r="BM145" s="220" t="s">
        <v>8053</v>
      </c>
    </row>
    <row r="146" spans="1:65" s="14" customFormat="1" ht="11.25">
      <c r="B146" s="233"/>
      <c r="C146" s="234"/>
      <c r="D146" s="224" t="s">
        <v>211</v>
      </c>
      <c r="E146" s="235" t="s">
        <v>1</v>
      </c>
      <c r="F146" s="236" t="s">
        <v>8054</v>
      </c>
      <c r="G146" s="234"/>
      <c r="H146" s="237">
        <v>3</v>
      </c>
      <c r="I146" s="238"/>
      <c r="J146" s="234"/>
      <c r="K146" s="234"/>
      <c r="L146" s="239"/>
      <c r="M146" s="240"/>
      <c r="N146" s="241"/>
      <c r="O146" s="241"/>
      <c r="P146" s="241"/>
      <c r="Q146" s="241"/>
      <c r="R146" s="241"/>
      <c r="S146" s="241"/>
      <c r="T146" s="242"/>
      <c r="AT146" s="243" t="s">
        <v>211</v>
      </c>
      <c r="AU146" s="243" t="s">
        <v>84</v>
      </c>
      <c r="AV146" s="14" t="s">
        <v>84</v>
      </c>
      <c r="AW146" s="14" t="s">
        <v>31</v>
      </c>
      <c r="AX146" s="14" t="s">
        <v>75</v>
      </c>
      <c r="AY146" s="243" t="s">
        <v>203</v>
      </c>
    </row>
    <row r="147" spans="1:65" s="14" customFormat="1" ht="11.25">
      <c r="B147" s="233"/>
      <c r="C147" s="234"/>
      <c r="D147" s="224" t="s">
        <v>211</v>
      </c>
      <c r="E147" s="235" t="s">
        <v>1</v>
      </c>
      <c r="F147" s="236" t="s">
        <v>8055</v>
      </c>
      <c r="G147" s="234"/>
      <c r="H147" s="237">
        <v>5</v>
      </c>
      <c r="I147" s="238"/>
      <c r="J147" s="234"/>
      <c r="K147" s="234"/>
      <c r="L147" s="239"/>
      <c r="M147" s="240"/>
      <c r="N147" s="241"/>
      <c r="O147" s="241"/>
      <c r="P147" s="241"/>
      <c r="Q147" s="241"/>
      <c r="R147" s="241"/>
      <c r="S147" s="241"/>
      <c r="T147" s="242"/>
      <c r="AT147" s="243" t="s">
        <v>211</v>
      </c>
      <c r="AU147" s="243" t="s">
        <v>84</v>
      </c>
      <c r="AV147" s="14" t="s">
        <v>84</v>
      </c>
      <c r="AW147" s="14" t="s">
        <v>31</v>
      </c>
      <c r="AX147" s="14" t="s">
        <v>75</v>
      </c>
      <c r="AY147" s="243" t="s">
        <v>203</v>
      </c>
    </row>
    <row r="148" spans="1:65" s="12" customFormat="1" ht="22.9" customHeight="1">
      <c r="B148" s="193"/>
      <c r="C148" s="194"/>
      <c r="D148" s="195" t="s">
        <v>74</v>
      </c>
      <c r="E148" s="207" t="s">
        <v>8056</v>
      </c>
      <c r="F148" s="207" t="s">
        <v>8057</v>
      </c>
      <c r="G148" s="194"/>
      <c r="H148" s="194"/>
      <c r="I148" s="197"/>
      <c r="J148" s="208">
        <f>BK148</f>
        <v>0</v>
      </c>
      <c r="K148" s="194"/>
      <c r="L148" s="199"/>
      <c r="M148" s="200"/>
      <c r="N148" s="201"/>
      <c r="O148" s="201"/>
      <c r="P148" s="202">
        <f>SUM(P149:P191)</f>
        <v>0</v>
      </c>
      <c r="Q148" s="201"/>
      <c r="R148" s="202">
        <f>SUM(R149:R191)</f>
        <v>2.1159100000000004</v>
      </c>
      <c r="S148" s="201"/>
      <c r="T148" s="203">
        <f>SUM(T149:T191)</f>
        <v>0</v>
      </c>
      <c r="AR148" s="204" t="s">
        <v>84</v>
      </c>
      <c r="AT148" s="205" t="s">
        <v>74</v>
      </c>
      <c r="AU148" s="205" t="s">
        <v>82</v>
      </c>
      <c r="AY148" s="204" t="s">
        <v>203</v>
      </c>
      <c r="BK148" s="206">
        <f>SUM(BK149:BK191)</f>
        <v>0</v>
      </c>
    </row>
    <row r="149" spans="1:65" s="2" customFormat="1" ht="16.5" customHeight="1">
      <c r="A149" s="35"/>
      <c r="B149" s="36"/>
      <c r="C149" s="209" t="s">
        <v>351</v>
      </c>
      <c r="D149" s="209" t="s">
        <v>205</v>
      </c>
      <c r="E149" s="210" t="s">
        <v>8058</v>
      </c>
      <c r="F149" s="211" t="s">
        <v>8059</v>
      </c>
      <c r="G149" s="212" t="s">
        <v>208</v>
      </c>
      <c r="H149" s="213">
        <v>268</v>
      </c>
      <c r="I149" s="214"/>
      <c r="J149" s="215">
        <f t="shared" ref="J149:J191" si="0">ROUND(I149*H149,2)</f>
        <v>0</v>
      </c>
      <c r="K149" s="211" t="s">
        <v>218</v>
      </c>
      <c r="L149" s="40"/>
      <c r="M149" s="216" t="s">
        <v>1</v>
      </c>
      <c r="N149" s="217" t="s">
        <v>40</v>
      </c>
      <c r="O149" s="72"/>
      <c r="P149" s="218">
        <f t="shared" ref="P149:P191" si="1">O149*H149</f>
        <v>0</v>
      </c>
      <c r="Q149" s="218">
        <v>3.1E-4</v>
      </c>
      <c r="R149" s="218">
        <f t="shared" ref="R149:R191" si="2">Q149*H149</f>
        <v>8.3080000000000001E-2</v>
      </c>
      <c r="S149" s="218">
        <v>0</v>
      </c>
      <c r="T149" s="219">
        <f t="shared" ref="T149:T191" si="3">S149*H149</f>
        <v>0</v>
      </c>
      <c r="U149" s="35"/>
      <c r="V149" s="35"/>
      <c r="W149" s="35"/>
      <c r="X149" s="35"/>
      <c r="Y149" s="35"/>
      <c r="Z149" s="35"/>
      <c r="AA149" s="35"/>
      <c r="AB149" s="35"/>
      <c r="AC149" s="35"/>
      <c r="AD149" s="35"/>
      <c r="AE149" s="35"/>
      <c r="AR149" s="220" t="s">
        <v>412</v>
      </c>
      <c r="AT149" s="220" t="s">
        <v>205</v>
      </c>
      <c r="AU149" s="220" t="s">
        <v>84</v>
      </c>
      <c r="AY149" s="18" t="s">
        <v>203</v>
      </c>
      <c r="BE149" s="221">
        <f t="shared" ref="BE149:BE191" si="4">IF(N149="základní",J149,0)</f>
        <v>0</v>
      </c>
      <c r="BF149" s="221">
        <f t="shared" ref="BF149:BF191" si="5">IF(N149="snížená",J149,0)</f>
        <v>0</v>
      </c>
      <c r="BG149" s="221">
        <f t="shared" ref="BG149:BG191" si="6">IF(N149="zákl. přenesená",J149,0)</f>
        <v>0</v>
      </c>
      <c r="BH149" s="221">
        <f t="shared" ref="BH149:BH191" si="7">IF(N149="sníž. přenesená",J149,0)</f>
        <v>0</v>
      </c>
      <c r="BI149" s="221">
        <f t="shared" ref="BI149:BI191" si="8">IF(N149="nulová",J149,0)</f>
        <v>0</v>
      </c>
      <c r="BJ149" s="18" t="s">
        <v>82</v>
      </c>
      <c r="BK149" s="221">
        <f t="shared" ref="BK149:BK191" si="9">ROUND(I149*H149,2)</f>
        <v>0</v>
      </c>
      <c r="BL149" s="18" t="s">
        <v>412</v>
      </c>
      <c r="BM149" s="220" t="s">
        <v>8060</v>
      </c>
    </row>
    <row r="150" spans="1:65" s="2" customFormat="1" ht="16.5" customHeight="1">
      <c r="A150" s="35"/>
      <c r="B150" s="36"/>
      <c r="C150" s="209" t="s">
        <v>361</v>
      </c>
      <c r="D150" s="209" t="s">
        <v>205</v>
      </c>
      <c r="E150" s="210" t="s">
        <v>8061</v>
      </c>
      <c r="F150" s="211" t="s">
        <v>8062</v>
      </c>
      <c r="G150" s="212" t="s">
        <v>208</v>
      </c>
      <c r="H150" s="213">
        <v>21</v>
      </c>
      <c r="I150" s="214"/>
      <c r="J150" s="215">
        <f t="shared" si="0"/>
        <v>0</v>
      </c>
      <c r="K150" s="211" t="s">
        <v>218</v>
      </c>
      <c r="L150" s="40"/>
      <c r="M150" s="216" t="s">
        <v>1</v>
      </c>
      <c r="N150" s="217" t="s">
        <v>40</v>
      </c>
      <c r="O150" s="72"/>
      <c r="P150" s="218">
        <f t="shared" si="1"/>
        <v>0</v>
      </c>
      <c r="Q150" s="218">
        <v>5.1999999999999995E-4</v>
      </c>
      <c r="R150" s="218">
        <f t="shared" si="2"/>
        <v>1.0919999999999999E-2</v>
      </c>
      <c r="S150" s="218">
        <v>0</v>
      </c>
      <c r="T150" s="219">
        <f t="shared" si="3"/>
        <v>0</v>
      </c>
      <c r="U150" s="35"/>
      <c r="V150" s="35"/>
      <c r="W150" s="35"/>
      <c r="X150" s="35"/>
      <c r="Y150" s="35"/>
      <c r="Z150" s="35"/>
      <c r="AA150" s="35"/>
      <c r="AB150" s="35"/>
      <c r="AC150" s="35"/>
      <c r="AD150" s="35"/>
      <c r="AE150" s="35"/>
      <c r="AR150" s="220" t="s">
        <v>412</v>
      </c>
      <c r="AT150" s="220" t="s">
        <v>205</v>
      </c>
      <c r="AU150" s="220" t="s">
        <v>84</v>
      </c>
      <c r="AY150" s="18" t="s">
        <v>203</v>
      </c>
      <c r="BE150" s="221">
        <f t="shared" si="4"/>
        <v>0</v>
      </c>
      <c r="BF150" s="221">
        <f t="shared" si="5"/>
        <v>0</v>
      </c>
      <c r="BG150" s="221">
        <f t="shared" si="6"/>
        <v>0</v>
      </c>
      <c r="BH150" s="221">
        <f t="shared" si="7"/>
        <v>0</v>
      </c>
      <c r="BI150" s="221">
        <f t="shared" si="8"/>
        <v>0</v>
      </c>
      <c r="BJ150" s="18" t="s">
        <v>82</v>
      </c>
      <c r="BK150" s="221">
        <f t="shared" si="9"/>
        <v>0</v>
      </c>
      <c r="BL150" s="18" t="s">
        <v>412</v>
      </c>
      <c r="BM150" s="220" t="s">
        <v>8063</v>
      </c>
    </row>
    <row r="151" spans="1:65" s="2" customFormat="1" ht="16.5" customHeight="1">
      <c r="A151" s="35"/>
      <c r="B151" s="36"/>
      <c r="C151" s="209" t="s">
        <v>368</v>
      </c>
      <c r="D151" s="209" t="s">
        <v>205</v>
      </c>
      <c r="E151" s="210" t="s">
        <v>8064</v>
      </c>
      <c r="F151" s="211" t="s">
        <v>8065</v>
      </c>
      <c r="G151" s="212" t="s">
        <v>208</v>
      </c>
      <c r="H151" s="213">
        <v>113</v>
      </c>
      <c r="I151" s="214"/>
      <c r="J151" s="215">
        <f t="shared" si="0"/>
        <v>0</v>
      </c>
      <c r="K151" s="211" t="s">
        <v>218</v>
      </c>
      <c r="L151" s="40"/>
      <c r="M151" s="216" t="s">
        <v>1</v>
      </c>
      <c r="N151" s="217" t="s">
        <v>40</v>
      </c>
      <c r="O151" s="72"/>
      <c r="P151" s="218">
        <f t="shared" si="1"/>
        <v>0</v>
      </c>
      <c r="Q151" s="218">
        <v>1E-3</v>
      </c>
      <c r="R151" s="218">
        <f t="shared" si="2"/>
        <v>0.113</v>
      </c>
      <c r="S151" s="218">
        <v>0</v>
      </c>
      <c r="T151" s="219">
        <f t="shared" si="3"/>
        <v>0</v>
      </c>
      <c r="U151" s="35"/>
      <c r="V151" s="35"/>
      <c r="W151" s="35"/>
      <c r="X151" s="35"/>
      <c r="Y151" s="35"/>
      <c r="Z151" s="35"/>
      <c r="AA151" s="35"/>
      <c r="AB151" s="35"/>
      <c r="AC151" s="35"/>
      <c r="AD151" s="35"/>
      <c r="AE151" s="35"/>
      <c r="AR151" s="220" t="s">
        <v>412</v>
      </c>
      <c r="AT151" s="220" t="s">
        <v>205</v>
      </c>
      <c r="AU151" s="220" t="s">
        <v>84</v>
      </c>
      <c r="AY151" s="18" t="s">
        <v>203</v>
      </c>
      <c r="BE151" s="221">
        <f t="shared" si="4"/>
        <v>0</v>
      </c>
      <c r="BF151" s="221">
        <f t="shared" si="5"/>
        <v>0</v>
      </c>
      <c r="BG151" s="221">
        <f t="shared" si="6"/>
        <v>0</v>
      </c>
      <c r="BH151" s="221">
        <f t="shared" si="7"/>
        <v>0</v>
      </c>
      <c r="BI151" s="221">
        <f t="shared" si="8"/>
        <v>0</v>
      </c>
      <c r="BJ151" s="18" t="s">
        <v>82</v>
      </c>
      <c r="BK151" s="221">
        <f t="shared" si="9"/>
        <v>0</v>
      </c>
      <c r="BL151" s="18" t="s">
        <v>412</v>
      </c>
      <c r="BM151" s="220" t="s">
        <v>8066</v>
      </c>
    </row>
    <row r="152" spans="1:65" s="2" customFormat="1" ht="16.5" customHeight="1">
      <c r="A152" s="35"/>
      <c r="B152" s="36"/>
      <c r="C152" s="209" t="s">
        <v>375</v>
      </c>
      <c r="D152" s="209" t="s">
        <v>205</v>
      </c>
      <c r="E152" s="210" t="s">
        <v>8067</v>
      </c>
      <c r="F152" s="211" t="s">
        <v>8068</v>
      </c>
      <c r="G152" s="212" t="s">
        <v>208</v>
      </c>
      <c r="H152" s="213">
        <v>244</v>
      </c>
      <c r="I152" s="214"/>
      <c r="J152" s="215">
        <f t="shared" si="0"/>
        <v>0</v>
      </c>
      <c r="K152" s="211" t="s">
        <v>218</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412</v>
      </c>
      <c r="AT152" s="220" t="s">
        <v>205</v>
      </c>
      <c r="AU152" s="220" t="s">
        <v>84</v>
      </c>
      <c r="AY152" s="18" t="s">
        <v>203</v>
      </c>
      <c r="BE152" s="221">
        <f t="shared" si="4"/>
        <v>0</v>
      </c>
      <c r="BF152" s="221">
        <f t="shared" si="5"/>
        <v>0</v>
      </c>
      <c r="BG152" s="221">
        <f t="shared" si="6"/>
        <v>0</v>
      </c>
      <c r="BH152" s="221">
        <f t="shared" si="7"/>
        <v>0</v>
      </c>
      <c r="BI152" s="221">
        <f t="shared" si="8"/>
        <v>0</v>
      </c>
      <c r="BJ152" s="18" t="s">
        <v>82</v>
      </c>
      <c r="BK152" s="221">
        <f t="shared" si="9"/>
        <v>0</v>
      </c>
      <c r="BL152" s="18" t="s">
        <v>412</v>
      </c>
      <c r="BM152" s="220" t="s">
        <v>8069</v>
      </c>
    </row>
    <row r="153" spans="1:65" s="2" customFormat="1" ht="16.5" customHeight="1">
      <c r="A153" s="35"/>
      <c r="B153" s="36"/>
      <c r="C153" s="209" t="s">
        <v>382</v>
      </c>
      <c r="D153" s="209" t="s">
        <v>205</v>
      </c>
      <c r="E153" s="210" t="s">
        <v>8070</v>
      </c>
      <c r="F153" s="211" t="s">
        <v>8071</v>
      </c>
      <c r="G153" s="212" t="s">
        <v>208</v>
      </c>
      <c r="H153" s="213">
        <v>125</v>
      </c>
      <c r="I153" s="214"/>
      <c r="J153" s="215">
        <f t="shared" si="0"/>
        <v>0</v>
      </c>
      <c r="K153" s="211" t="s">
        <v>218</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412</v>
      </c>
      <c r="AT153" s="220" t="s">
        <v>205</v>
      </c>
      <c r="AU153" s="220" t="s">
        <v>84</v>
      </c>
      <c r="AY153" s="18" t="s">
        <v>203</v>
      </c>
      <c r="BE153" s="221">
        <f t="shared" si="4"/>
        <v>0</v>
      </c>
      <c r="BF153" s="221">
        <f t="shared" si="5"/>
        <v>0</v>
      </c>
      <c r="BG153" s="221">
        <f t="shared" si="6"/>
        <v>0</v>
      </c>
      <c r="BH153" s="221">
        <f t="shared" si="7"/>
        <v>0</v>
      </c>
      <c r="BI153" s="221">
        <f t="shared" si="8"/>
        <v>0</v>
      </c>
      <c r="BJ153" s="18" t="s">
        <v>82</v>
      </c>
      <c r="BK153" s="221">
        <f t="shared" si="9"/>
        <v>0</v>
      </c>
      <c r="BL153" s="18" t="s">
        <v>412</v>
      </c>
      <c r="BM153" s="220" t="s">
        <v>8072</v>
      </c>
    </row>
    <row r="154" spans="1:65" s="2" customFormat="1" ht="16.5" customHeight="1">
      <c r="A154" s="35"/>
      <c r="B154" s="36"/>
      <c r="C154" s="209" t="s">
        <v>389</v>
      </c>
      <c r="D154" s="209" t="s">
        <v>205</v>
      </c>
      <c r="E154" s="210" t="s">
        <v>8073</v>
      </c>
      <c r="F154" s="211" t="s">
        <v>8074</v>
      </c>
      <c r="G154" s="212" t="s">
        <v>208</v>
      </c>
      <c r="H154" s="213">
        <v>110</v>
      </c>
      <c r="I154" s="214"/>
      <c r="J154" s="215">
        <f t="shared" si="0"/>
        <v>0</v>
      </c>
      <c r="K154" s="211" t="s">
        <v>218</v>
      </c>
      <c r="L154" s="40"/>
      <c r="M154" s="216" t="s">
        <v>1</v>
      </c>
      <c r="N154" s="217" t="s">
        <v>40</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412</v>
      </c>
      <c r="AT154" s="220" t="s">
        <v>205</v>
      </c>
      <c r="AU154" s="220" t="s">
        <v>84</v>
      </c>
      <c r="AY154" s="18" t="s">
        <v>203</v>
      </c>
      <c r="BE154" s="221">
        <f t="shared" si="4"/>
        <v>0</v>
      </c>
      <c r="BF154" s="221">
        <f t="shared" si="5"/>
        <v>0</v>
      </c>
      <c r="BG154" s="221">
        <f t="shared" si="6"/>
        <v>0</v>
      </c>
      <c r="BH154" s="221">
        <f t="shared" si="7"/>
        <v>0</v>
      </c>
      <c r="BI154" s="221">
        <f t="shared" si="8"/>
        <v>0</v>
      </c>
      <c r="BJ154" s="18" t="s">
        <v>82</v>
      </c>
      <c r="BK154" s="221">
        <f t="shared" si="9"/>
        <v>0</v>
      </c>
      <c r="BL154" s="18" t="s">
        <v>412</v>
      </c>
      <c r="BM154" s="220" t="s">
        <v>8075</v>
      </c>
    </row>
    <row r="155" spans="1:65" s="2" customFormat="1" ht="21.75" customHeight="1">
      <c r="A155" s="35"/>
      <c r="B155" s="36"/>
      <c r="C155" s="209" t="s">
        <v>395</v>
      </c>
      <c r="D155" s="209" t="s">
        <v>205</v>
      </c>
      <c r="E155" s="210" t="s">
        <v>8076</v>
      </c>
      <c r="F155" s="211" t="s">
        <v>8077</v>
      </c>
      <c r="G155" s="212" t="s">
        <v>828</v>
      </c>
      <c r="H155" s="213">
        <v>498</v>
      </c>
      <c r="I155" s="214"/>
      <c r="J155" s="215">
        <f t="shared" si="0"/>
        <v>0</v>
      </c>
      <c r="K155" s="211" t="s">
        <v>218</v>
      </c>
      <c r="L155" s="40"/>
      <c r="M155" s="216" t="s">
        <v>1</v>
      </c>
      <c r="N155" s="217" t="s">
        <v>40</v>
      </c>
      <c r="O155" s="72"/>
      <c r="P155" s="218">
        <f t="shared" si="1"/>
        <v>0</v>
      </c>
      <c r="Q155" s="218">
        <v>1.5E-3</v>
      </c>
      <c r="R155" s="218">
        <f t="shared" si="2"/>
        <v>0.747</v>
      </c>
      <c r="S155" s="218">
        <v>0</v>
      </c>
      <c r="T155" s="219">
        <f t="shared" si="3"/>
        <v>0</v>
      </c>
      <c r="U155" s="35"/>
      <c r="V155" s="35"/>
      <c r="W155" s="35"/>
      <c r="X155" s="35"/>
      <c r="Y155" s="35"/>
      <c r="Z155" s="35"/>
      <c r="AA155" s="35"/>
      <c r="AB155" s="35"/>
      <c r="AC155" s="35"/>
      <c r="AD155" s="35"/>
      <c r="AE155" s="35"/>
      <c r="AR155" s="220" t="s">
        <v>209</v>
      </c>
      <c r="AT155" s="220" t="s">
        <v>205</v>
      </c>
      <c r="AU155" s="220" t="s">
        <v>84</v>
      </c>
      <c r="AY155" s="18" t="s">
        <v>203</v>
      </c>
      <c r="BE155" s="221">
        <f t="shared" si="4"/>
        <v>0</v>
      </c>
      <c r="BF155" s="221">
        <f t="shared" si="5"/>
        <v>0</v>
      </c>
      <c r="BG155" s="221">
        <f t="shared" si="6"/>
        <v>0</v>
      </c>
      <c r="BH155" s="221">
        <f t="shared" si="7"/>
        <v>0</v>
      </c>
      <c r="BI155" s="221">
        <f t="shared" si="8"/>
        <v>0</v>
      </c>
      <c r="BJ155" s="18" t="s">
        <v>82</v>
      </c>
      <c r="BK155" s="221">
        <f t="shared" si="9"/>
        <v>0</v>
      </c>
      <c r="BL155" s="18" t="s">
        <v>209</v>
      </c>
      <c r="BM155" s="220" t="s">
        <v>8078</v>
      </c>
    </row>
    <row r="156" spans="1:65" s="2" customFormat="1" ht="16.5" customHeight="1">
      <c r="A156" s="35"/>
      <c r="B156" s="36"/>
      <c r="C156" s="209" t="s">
        <v>401</v>
      </c>
      <c r="D156" s="209" t="s">
        <v>205</v>
      </c>
      <c r="E156" s="210" t="s">
        <v>8079</v>
      </c>
      <c r="F156" s="211" t="s">
        <v>8080</v>
      </c>
      <c r="G156" s="212" t="s">
        <v>828</v>
      </c>
      <c r="H156" s="213">
        <v>9</v>
      </c>
      <c r="I156" s="214"/>
      <c r="J156" s="215">
        <f t="shared" si="0"/>
        <v>0</v>
      </c>
      <c r="K156" s="211" t="s">
        <v>1</v>
      </c>
      <c r="L156" s="40"/>
      <c r="M156" s="216" t="s">
        <v>1</v>
      </c>
      <c r="N156" s="217" t="s">
        <v>40</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209</v>
      </c>
      <c r="AT156" s="220" t="s">
        <v>205</v>
      </c>
      <c r="AU156" s="220" t="s">
        <v>84</v>
      </c>
      <c r="AY156" s="18" t="s">
        <v>203</v>
      </c>
      <c r="BE156" s="221">
        <f t="shared" si="4"/>
        <v>0</v>
      </c>
      <c r="BF156" s="221">
        <f t="shared" si="5"/>
        <v>0</v>
      </c>
      <c r="BG156" s="221">
        <f t="shared" si="6"/>
        <v>0</v>
      </c>
      <c r="BH156" s="221">
        <f t="shared" si="7"/>
        <v>0</v>
      </c>
      <c r="BI156" s="221">
        <f t="shared" si="8"/>
        <v>0</v>
      </c>
      <c r="BJ156" s="18" t="s">
        <v>82</v>
      </c>
      <c r="BK156" s="221">
        <f t="shared" si="9"/>
        <v>0</v>
      </c>
      <c r="BL156" s="18" t="s">
        <v>209</v>
      </c>
      <c r="BM156" s="220" t="s">
        <v>8081</v>
      </c>
    </row>
    <row r="157" spans="1:65" s="2" customFormat="1" ht="16.5" customHeight="1">
      <c r="A157" s="35"/>
      <c r="B157" s="36"/>
      <c r="C157" s="209" t="s">
        <v>8</v>
      </c>
      <c r="D157" s="209" t="s">
        <v>205</v>
      </c>
      <c r="E157" s="210" t="s">
        <v>8082</v>
      </c>
      <c r="F157" s="211" t="s">
        <v>8083</v>
      </c>
      <c r="G157" s="212" t="s">
        <v>828</v>
      </c>
      <c r="H157" s="213">
        <v>17</v>
      </c>
      <c r="I157" s="214"/>
      <c r="J157" s="215">
        <f t="shared" si="0"/>
        <v>0</v>
      </c>
      <c r="K157" s="211" t="s">
        <v>1</v>
      </c>
      <c r="L157" s="40"/>
      <c r="M157" s="216" t="s">
        <v>1</v>
      </c>
      <c r="N157" s="217" t="s">
        <v>40</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209</v>
      </c>
      <c r="AT157" s="220" t="s">
        <v>205</v>
      </c>
      <c r="AU157" s="220" t="s">
        <v>84</v>
      </c>
      <c r="AY157" s="18" t="s">
        <v>203</v>
      </c>
      <c r="BE157" s="221">
        <f t="shared" si="4"/>
        <v>0</v>
      </c>
      <c r="BF157" s="221">
        <f t="shared" si="5"/>
        <v>0</v>
      </c>
      <c r="BG157" s="221">
        <f t="shared" si="6"/>
        <v>0</v>
      </c>
      <c r="BH157" s="221">
        <f t="shared" si="7"/>
        <v>0</v>
      </c>
      <c r="BI157" s="221">
        <f t="shared" si="8"/>
        <v>0</v>
      </c>
      <c r="BJ157" s="18" t="s">
        <v>82</v>
      </c>
      <c r="BK157" s="221">
        <f t="shared" si="9"/>
        <v>0</v>
      </c>
      <c r="BL157" s="18" t="s">
        <v>209</v>
      </c>
      <c r="BM157" s="220" t="s">
        <v>8084</v>
      </c>
    </row>
    <row r="158" spans="1:65" s="2" customFormat="1" ht="16.5" customHeight="1">
      <c r="A158" s="35"/>
      <c r="B158" s="36"/>
      <c r="C158" s="209" t="s">
        <v>412</v>
      </c>
      <c r="D158" s="209" t="s">
        <v>205</v>
      </c>
      <c r="E158" s="210" t="s">
        <v>8085</v>
      </c>
      <c r="F158" s="211" t="s">
        <v>8086</v>
      </c>
      <c r="G158" s="212" t="s">
        <v>828</v>
      </c>
      <c r="H158" s="213">
        <v>185</v>
      </c>
      <c r="I158" s="214"/>
      <c r="J158" s="215">
        <f t="shared" si="0"/>
        <v>0</v>
      </c>
      <c r="K158" s="211" t="s">
        <v>1</v>
      </c>
      <c r="L158" s="40"/>
      <c r="M158" s="216" t="s">
        <v>1</v>
      </c>
      <c r="N158" s="217" t="s">
        <v>40</v>
      </c>
      <c r="O158" s="72"/>
      <c r="P158" s="218">
        <f t="shared" si="1"/>
        <v>0</v>
      </c>
      <c r="Q158" s="218">
        <v>0</v>
      </c>
      <c r="R158" s="218">
        <f t="shared" si="2"/>
        <v>0</v>
      </c>
      <c r="S158" s="218">
        <v>0</v>
      </c>
      <c r="T158" s="219">
        <f t="shared" si="3"/>
        <v>0</v>
      </c>
      <c r="U158" s="35"/>
      <c r="V158" s="35"/>
      <c r="W158" s="35"/>
      <c r="X158" s="35"/>
      <c r="Y158" s="35"/>
      <c r="Z158" s="35"/>
      <c r="AA158" s="35"/>
      <c r="AB158" s="35"/>
      <c r="AC158" s="35"/>
      <c r="AD158" s="35"/>
      <c r="AE158" s="35"/>
      <c r="AR158" s="220" t="s">
        <v>209</v>
      </c>
      <c r="AT158" s="220" t="s">
        <v>205</v>
      </c>
      <c r="AU158" s="220" t="s">
        <v>84</v>
      </c>
      <c r="AY158" s="18" t="s">
        <v>203</v>
      </c>
      <c r="BE158" s="221">
        <f t="shared" si="4"/>
        <v>0</v>
      </c>
      <c r="BF158" s="221">
        <f t="shared" si="5"/>
        <v>0</v>
      </c>
      <c r="BG158" s="221">
        <f t="shared" si="6"/>
        <v>0</v>
      </c>
      <c r="BH158" s="221">
        <f t="shared" si="7"/>
        <v>0</v>
      </c>
      <c r="BI158" s="221">
        <f t="shared" si="8"/>
        <v>0</v>
      </c>
      <c r="BJ158" s="18" t="s">
        <v>82</v>
      </c>
      <c r="BK158" s="221">
        <f t="shared" si="9"/>
        <v>0</v>
      </c>
      <c r="BL158" s="18" t="s">
        <v>209</v>
      </c>
      <c r="BM158" s="220" t="s">
        <v>8087</v>
      </c>
    </row>
    <row r="159" spans="1:65" s="2" customFormat="1" ht="16.5" customHeight="1">
      <c r="A159" s="35"/>
      <c r="B159" s="36"/>
      <c r="C159" s="209" t="s">
        <v>421</v>
      </c>
      <c r="D159" s="209" t="s">
        <v>205</v>
      </c>
      <c r="E159" s="210" t="s">
        <v>8088</v>
      </c>
      <c r="F159" s="211" t="s">
        <v>8089</v>
      </c>
      <c r="G159" s="212" t="s">
        <v>828</v>
      </c>
      <c r="H159" s="213">
        <v>248</v>
      </c>
      <c r="I159" s="214"/>
      <c r="J159" s="215">
        <f t="shared" si="0"/>
        <v>0</v>
      </c>
      <c r="K159" s="211" t="s">
        <v>1</v>
      </c>
      <c r="L159" s="40"/>
      <c r="M159" s="216" t="s">
        <v>1</v>
      </c>
      <c r="N159" s="217" t="s">
        <v>40</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209</v>
      </c>
      <c r="AT159" s="220" t="s">
        <v>205</v>
      </c>
      <c r="AU159" s="220" t="s">
        <v>84</v>
      </c>
      <c r="AY159" s="18" t="s">
        <v>203</v>
      </c>
      <c r="BE159" s="221">
        <f t="shared" si="4"/>
        <v>0</v>
      </c>
      <c r="BF159" s="221">
        <f t="shared" si="5"/>
        <v>0</v>
      </c>
      <c r="BG159" s="221">
        <f t="shared" si="6"/>
        <v>0</v>
      </c>
      <c r="BH159" s="221">
        <f t="shared" si="7"/>
        <v>0</v>
      </c>
      <c r="BI159" s="221">
        <f t="shared" si="8"/>
        <v>0</v>
      </c>
      <c r="BJ159" s="18" t="s">
        <v>82</v>
      </c>
      <c r="BK159" s="221">
        <f t="shared" si="9"/>
        <v>0</v>
      </c>
      <c r="BL159" s="18" t="s">
        <v>209</v>
      </c>
      <c r="BM159" s="220" t="s">
        <v>8090</v>
      </c>
    </row>
    <row r="160" spans="1:65" s="2" customFormat="1" ht="16.5" customHeight="1">
      <c r="A160" s="35"/>
      <c r="B160" s="36"/>
      <c r="C160" s="209" t="s">
        <v>428</v>
      </c>
      <c r="D160" s="209" t="s">
        <v>205</v>
      </c>
      <c r="E160" s="210" t="s">
        <v>8091</v>
      </c>
      <c r="F160" s="211" t="s">
        <v>8092</v>
      </c>
      <c r="G160" s="212" t="s">
        <v>828</v>
      </c>
      <c r="H160" s="213">
        <v>4</v>
      </c>
      <c r="I160" s="214"/>
      <c r="J160" s="215">
        <f t="shared" si="0"/>
        <v>0</v>
      </c>
      <c r="K160" s="211" t="s">
        <v>1</v>
      </c>
      <c r="L160" s="40"/>
      <c r="M160" s="216" t="s">
        <v>1</v>
      </c>
      <c r="N160" s="217" t="s">
        <v>40</v>
      </c>
      <c r="O160" s="72"/>
      <c r="P160" s="218">
        <f t="shared" si="1"/>
        <v>0</v>
      </c>
      <c r="Q160" s="218">
        <v>0</v>
      </c>
      <c r="R160" s="218">
        <f t="shared" si="2"/>
        <v>0</v>
      </c>
      <c r="S160" s="218">
        <v>0</v>
      </c>
      <c r="T160" s="219">
        <f t="shared" si="3"/>
        <v>0</v>
      </c>
      <c r="U160" s="35"/>
      <c r="V160" s="35"/>
      <c r="W160" s="35"/>
      <c r="X160" s="35"/>
      <c r="Y160" s="35"/>
      <c r="Z160" s="35"/>
      <c r="AA160" s="35"/>
      <c r="AB160" s="35"/>
      <c r="AC160" s="35"/>
      <c r="AD160" s="35"/>
      <c r="AE160" s="35"/>
      <c r="AR160" s="220" t="s">
        <v>209</v>
      </c>
      <c r="AT160" s="220" t="s">
        <v>205</v>
      </c>
      <c r="AU160" s="220" t="s">
        <v>84</v>
      </c>
      <c r="AY160" s="18" t="s">
        <v>203</v>
      </c>
      <c r="BE160" s="221">
        <f t="shared" si="4"/>
        <v>0</v>
      </c>
      <c r="BF160" s="221">
        <f t="shared" si="5"/>
        <v>0</v>
      </c>
      <c r="BG160" s="221">
        <f t="shared" si="6"/>
        <v>0</v>
      </c>
      <c r="BH160" s="221">
        <f t="shared" si="7"/>
        <v>0</v>
      </c>
      <c r="BI160" s="221">
        <f t="shared" si="8"/>
        <v>0</v>
      </c>
      <c r="BJ160" s="18" t="s">
        <v>82</v>
      </c>
      <c r="BK160" s="221">
        <f t="shared" si="9"/>
        <v>0</v>
      </c>
      <c r="BL160" s="18" t="s">
        <v>209</v>
      </c>
      <c r="BM160" s="220" t="s">
        <v>8093</v>
      </c>
    </row>
    <row r="161" spans="1:65" s="2" customFormat="1" ht="16.5" customHeight="1">
      <c r="A161" s="35"/>
      <c r="B161" s="36"/>
      <c r="C161" s="209" t="s">
        <v>434</v>
      </c>
      <c r="D161" s="209" t="s">
        <v>205</v>
      </c>
      <c r="E161" s="210" t="s">
        <v>8094</v>
      </c>
      <c r="F161" s="211" t="s">
        <v>8095</v>
      </c>
      <c r="G161" s="212" t="s">
        <v>828</v>
      </c>
      <c r="H161" s="213">
        <v>288</v>
      </c>
      <c r="I161" s="214"/>
      <c r="J161" s="215">
        <f t="shared" si="0"/>
        <v>0</v>
      </c>
      <c r="K161" s="211" t="s">
        <v>218</v>
      </c>
      <c r="L161" s="40"/>
      <c r="M161" s="216" t="s">
        <v>1</v>
      </c>
      <c r="N161" s="217" t="s">
        <v>40</v>
      </c>
      <c r="O161" s="72"/>
      <c r="P161" s="218">
        <f t="shared" si="1"/>
        <v>0</v>
      </c>
      <c r="Q161" s="218">
        <v>1.4400000000000001E-3</v>
      </c>
      <c r="R161" s="218">
        <f t="shared" si="2"/>
        <v>0.41472000000000003</v>
      </c>
      <c r="S161" s="218">
        <v>0</v>
      </c>
      <c r="T161" s="219">
        <f t="shared" si="3"/>
        <v>0</v>
      </c>
      <c r="U161" s="35"/>
      <c r="V161" s="35"/>
      <c r="W161" s="35"/>
      <c r="X161" s="35"/>
      <c r="Y161" s="35"/>
      <c r="Z161" s="35"/>
      <c r="AA161" s="35"/>
      <c r="AB161" s="35"/>
      <c r="AC161" s="35"/>
      <c r="AD161" s="35"/>
      <c r="AE161" s="35"/>
      <c r="AR161" s="220" t="s">
        <v>209</v>
      </c>
      <c r="AT161" s="220" t="s">
        <v>205</v>
      </c>
      <c r="AU161" s="220" t="s">
        <v>84</v>
      </c>
      <c r="AY161" s="18" t="s">
        <v>203</v>
      </c>
      <c r="BE161" s="221">
        <f t="shared" si="4"/>
        <v>0</v>
      </c>
      <c r="BF161" s="221">
        <f t="shared" si="5"/>
        <v>0</v>
      </c>
      <c r="BG161" s="221">
        <f t="shared" si="6"/>
        <v>0</v>
      </c>
      <c r="BH161" s="221">
        <f t="shared" si="7"/>
        <v>0</v>
      </c>
      <c r="BI161" s="221">
        <f t="shared" si="8"/>
        <v>0</v>
      </c>
      <c r="BJ161" s="18" t="s">
        <v>82</v>
      </c>
      <c r="BK161" s="221">
        <f t="shared" si="9"/>
        <v>0</v>
      </c>
      <c r="BL161" s="18" t="s">
        <v>209</v>
      </c>
      <c r="BM161" s="220" t="s">
        <v>8096</v>
      </c>
    </row>
    <row r="162" spans="1:65" s="2" customFormat="1" ht="16.5" customHeight="1">
      <c r="A162" s="35"/>
      <c r="B162" s="36"/>
      <c r="C162" s="209" t="s">
        <v>596</v>
      </c>
      <c r="D162" s="209" t="s">
        <v>205</v>
      </c>
      <c r="E162" s="210" t="s">
        <v>8097</v>
      </c>
      <c r="F162" s="211" t="s">
        <v>8098</v>
      </c>
      <c r="G162" s="212" t="s">
        <v>828</v>
      </c>
      <c r="H162" s="213">
        <v>261</v>
      </c>
      <c r="I162" s="214"/>
      <c r="J162" s="215">
        <f t="shared" si="0"/>
        <v>0</v>
      </c>
      <c r="K162" s="211" t="s">
        <v>218</v>
      </c>
      <c r="L162" s="40"/>
      <c r="M162" s="216" t="s">
        <v>1</v>
      </c>
      <c r="N162" s="217" t="s">
        <v>40</v>
      </c>
      <c r="O162" s="72"/>
      <c r="P162" s="218">
        <f t="shared" si="1"/>
        <v>0</v>
      </c>
      <c r="Q162" s="218">
        <v>4.0999999999999999E-4</v>
      </c>
      <c r="R162" s="218">
        <f t="shared" si="2"/>
        <v>0.10700999999999999</v>
      </c>
      <c r="S162" s="218">
        <v>0</v>
      </c>
      <c r="T162" s="219">
        <f t="shared" si="3"/>
        <v>0</v>
      </c>
      <c r="U162" s="35"/>
      <c r="V162" s="35"/>
      <c r="W162" s="35"/>
      <c r="X162" s="35"/>
      <c r="Y162" s="35"/>
      <c r="Z162" s="35"/>
      <c r="AA162" s="35"/>
      <c r="AB162" s="35"/>
      <c r="AC162" s="35"/>
      <c r="AD162" s="35"/>
      <c r="AE162" s="35"/>
      <c r="AR162" s="220" t="s">
        <v>209</v>
      </c>
      <c r="AT162" s="220" t="s">
        <v>205</v>
      </c>
      <c r="AU162" s="220" t="s">
        <v>84</v>
      </c>
      <c r="AY162" s="18" t="s">
        <v>203</v>
      </c>
      <c r="BE162" s="221">
        <f t="shared" si="4"/>
        <v>0</v>
      </c>
      <c r="BF162" s="221">
        <f t="shared" si="5"/>
        <v>0</v>
      </c>
      <c r="BG162" s="221">
        <f t="shared" si="6"/>
        <v>0</v>
      </c>
      <c r="BH162" s="221">
        <f t="shared" si="7"/>
        <v>0</v>
      </c>
      <c r="BI162" s="221">
        <f t="shared" si="8"/>
        <v>0</v>
      </c>
      <c r="BJ162" s="18" t="s">
        <v>82</v>
      </c>
      <c r="BK162" s="221">
        <f t="shared" si="9"/>
        <v>0</v>
      </c>
      <c r="BL162" s="18" t="s">
        <v>209</v>
      </c>
      <c r="BM162" s="220" t="s">
        <v>8099</v>
      </c>
    </row>
    <row r="163" spans="1:65" s="2" customFormat="1" ht="16.5" customHeight="1">
      <c r="A163" s="35"/>
      <c r="B163" s="36"/>
      <c r="C163" s="209" t="s">
        <v>7</v>
      </c>
      <c r="D163" s="209" t="s">
        <v>205</v>
      </c>
      <c r="E163" s="210" t="s">
        <v>8100</v>
      </c>
      <c r="F163" s="211" t="s">
        <v>8101</v>
      </c>
      <c r="G163" s="212" t="s">
        <v>828</v>
      </c>
      <c r="H163" s="213">
        <v>407</v>
      </c>
      <c r="I163" s="214"/>
      <c r="J163" s="215">
        <f t="shared" si="0"/>
        <v>0</v>
      </c>
      <c r="K163" s="211" t="s">
        <v>218</v>
      </c>
      <c r="L163" s="40"/>
      <c r="M163" s="216" t="s">
        <v>1</v>
      </c>
      <c r="N163" s="217" t="s">
        <v>40</v>
      </c>
      <c r="O163" s="72"/>
      <c r="P163" s="218">
        <f t="shared" si="1"/>
        <v>0</v>
      </c>
      <c r="Q163" s="218">
        <v>4.8000000000000001E-4</v>
      </c>
      <c r="R163" s="218">
        <f t="shared" si="2"/>
        <v>0.19536000000000001</v>
      </c>
      <c r="S163" s="218">
        <v>0</v>
      </c>
      <c r="T163" s="219">
        <f t="shared" si="3"/>
        <v>0</v>
      </c>
      <c r="U163" s="35"/>
      <c r="V163" s="35"/>
      <c r="W163" s="35"/>
      <c r="X163" s="35"/>
      <c r="Y163" s="35"/>
      <c r="Z163" s="35"/>
      <c r="AA163" s="35"/>
      <c r="AB163" s="35"/>
      <c r="AC163" s="35"/>
      <c r="AD163" s="35"/>
      <c r="AE163" s="35"/>
      <c r="AR163" s="220" t="s">
        <v>209</v>
      </c>
      <c r="AT163" s="220" t="s">
        <v>205</v>
      </c>
      <c r="AU163" s="220" t="s">
        <v>84</v>
      </c>
      <c r="AY163" s="18" t="s">
        <v>203</v>
      </c>
      <c r="BE163" s="221">
        <f t="shared" si="4"/>
        <v>0</v>
      </c>
      <c r="BF163" s="221">
        <f t="shared" si="5"/>
        <v>0</v>
      </c>
      <c r="BG163" s="221">
        <f t="shared" si="6"/>
        <v>0</v>
      </c>
      <c r="BH163" s="221">
        <f t="shared" si="7"/>
        <v>0</v>
      </c>
      <c r="BI163" s="221">
        <f t="shared" si="8"/>
        <v>0</v>
      </c>
      <c r="BJ163" s="18" t="s">
        <v>82</v>
      </c>
      <c r="BK163" s="221">
        <f t="shared" si="9"/>
        <v>0</v>
      </c>
      <c r="BL163" s="18" t="s">
        <v>209</v>
      </c>
      <c r="BM163" s="220" t="s">
        <v>8102</v>
      </c>
    </row>
    <row r="164" spans="1:65" s="2" customFormat="1" ht="16.5" customHeight="1">
      <c r="A164" s="35"/>
      <c r="B164" s="36"/>
      <c r="C164" s="209" t="s">
        <v>1291</v>
      </c>
      <c r="D164" s="209" t="s">
        <v>205</v>
      </c>
      <c r="E164" s="210" t="s">
        <v>8103</v>
      </c>
      <c r="F164" s="211" t="s">
        <v>8104</v>
      </c>
      <c r="G164" s="212" t="s">
        <v>828</v>
      </c>
      <c r="H164" s="213">
        <v>31</v>
      </c>
      <c r="I164" s="214"/>
      <c r="J164" s="215">
        <f t="shared" si="0"/>
        <v>0</v>
      </c>
      <c r="K164" s="211" t="s">
        <v>218</v>
      </c>
      <c r="L164" s="40"/>
      <c r="M164" s="216" t="s">
        <v>1</v>
      </c>
      <c r="N164" s="217" t="s">
        <v>40</v>
      </c>
      <c r="O164" s="72"/>
      <c r="P164" s="218">
        <f t="shared" si="1"/>
        <v>0</v>
      </c>
      <c r="Q164" s="218">
        <v>7.1000000000000002E-4</v>
      </c>
      <c r="R164" s="218">
        <f t="shared" si="2"/>
        <v>2.2010000000000002E-2</v>
      </c>
      <c r="S164" s="218">
        <v>0</v>
      </c>
      <c r="T164" s="219">
        <f t="shared" si="3"/>
        <v>0</v>
      </c>
      <c r="U164" s="35"/>
      <c r="V164" s="35"/>
      <c r="W164" s="35"/>
      <c r="X164" s="35"/>
      <c r="Y164" s="35"/>
      <c r="Z164" s="35"/>
      <c r="AA164" s="35"/>
      <c r="AB164" s="35"/>
      <c r="AC164" s="35"/>
      <c r="AD164" s="35"/>
      <c r="AE164" s="35"/>
      <c r="AR164" s="220" t="s">
        <v>209</v>
      </c>
      <c r="AT164" s="220" t="s">
        <v>205</v>
      </c>
      <c r="AU164" s="220" t="s">
        <v>84</v>
      </c>
      <c r="AY164" s="18" t="s">
        <v>203</v>
      </c>
      <c r="BE164" s="221">
        <f t="shared" si="4"/>
        <v>0</v>
      </c>
      <c r="BF164" s="221">
        <f t="shared" si="5"/>
        <v>0</v>
      </c>
      <c r="BG164" s="221">
        <f t="shared" si="6"/>
        <v>0</v>
      </c>
      <c r="BH164" s="221">
        <f t="shared" si="7"/>
        <v>0</v>
      </c>
      <c r="BI164" s="221">
        <f t="shared" si="8"/>
        <v>0</v>
      </c>
      <c r="BJ164" s="18" t="s">
        <v>82</v>
      </c>
      <c r="BK164" s="221">
        <f t="shared" si="9"/>
        <v>0</v>
      </c>
      <c r="BL164" s="18" t="s">
        <v>209</v>
      </c>
      <c r="BM164" s="220" t="s">
        <v>8105</v>
      </c>
    </row>
    <row r="165" spans="1:65" s="2" customFormat="1" ht="16.5" customHeight="1">
      <c r="A165" s="35"/>
      <c r="B165" s="36"/>
      <c r="C165" s="209" t="s">
        <v>1299</v>
      </c>
      <c r="D165" s="209" t="s">
        <v>205</v>
      </c>
      <c r="E165" s="210" t="s">
        <v>8106</v>
      </c>
      <c r="F165" s="211" t="s">
        <v>8107</v>
      </c>
      <c r="G165" s="212" t="s">
        <v>828</v>
      </c>
      <c r="H165" s="213">
        <v>156</v>
      </c>
      <c r="I165" s="214"/>
      <c r="J165" s="215">
        <f t="shared" si="0"/>
        <v>0</v>
      </c>
      <c r="K165" s="211" t="s">
        <v>218</v>
      </c>
      <c r="L165" s="40"/>
      <c r="M165" s="216" t="s">
        <v>1</v>
      </c>
      <c r="N165" s="217" t="s">
        <v>40</v>
      </c>
      <c r="O165" s="72"/>
      <c r="P165" s="218">
        <f t="shared" si="1"/>
        <v>0</v>
      </c>
      <c r="Q165" s="218">
        <v>2.2399999999999998E-3</v>
      </c>
      <c r="R165" s="218">
        <f t="shared" si="2"/>
        <v>0.34943999999999997</v>
      </c>
      <c r="S165" s="218">
        <v>0</v>
      </c>
      <c r="T165" s="219">
        <f t="shared" si="3"/>
        <v>0</v>
      </c>
      <c r="U165" s="35"/>
      <c r="V165" s="35"/>
      <c r="W165" s="35"/>
      <c r="X165" s="35"/>
      <c r="Y165" s="35"/>
      <c r="Z165" s="35"/>
      <c r="AA165" s="35"/>
      <c r="AB165" s="35"/>
      <c r="AC165" s="35"/>
      <c r="AD165" s="35"/>
      <c r="AE165" s="35"/>
      <c r="AR165" s="220" t="s">
        <v>209</v>
      </c>
      <c r="AT165" s="220" t="s">
        <v>205</v>
      </c>
      <c r="AU165" s="220" t="s">
        <v>84</v>
      </c>
      <c r="AY165" s="18" t="s">
        <v>203</v>
      </c>
      <c r="BE165" s="221">
        <f t="shared" si="4"/>
        <v>0</v>
      </c>
      <c r="BF165" s="221">
        <f t="shared" si="5"/>
        <v>0</v>
      </c>
      <c r="BG165" s="221">
        <f t="shared" si="6"/>
        <v>0</v>
      </c>
      <c r="BH165" s="221">
        <f t="shared" si="7"/>
        <v>0</v>
      </c>
      <c r="BI165" s="221">
        <f t="shared" si="8"/>
        <v>0</v>
      </c>
      <c r="BJ165" s="18" t="s">
        <v>82</v>
      </c>
      <c r="BK165" s="221">
        <f t="shared" si="9"/>
        <v>0</v>
      </c>
      <c r="BL165" s="18" t="s">
        <v>209</v>
      </c>
      <c r="BM165" s="220" t="s">
        <v>8108</v>
      </c>
    </row>
    <row r="166" spans="1:65" s="2" customFormat="1" ht="21.75" customHeight="1">
      <c r="A166" s="35"/>
      <c r="B166" s="36"/>
      <c r="C166" s="209" t="s">
        <v>1306</v>
      </c>
      <c r="D166" s="209" t="s">
        <v>205</v>
      </c>
      <c r="E166" s="210" t="s">
        <v>8109</v>
      </c>
      <c r="F166" s="211" t="s">
        <v>8110</v>
      </c>
      <c r="G166" s="212" t="s">
        <v>828</v>
      </c>
      <c r="H166" s="213">
        <v>498</v>
      </c>
      <c r="I166" s="214"/>
      <c r="J166" s="215">
        <f t="shared" si="0"/>
        <v>0</v>
      </c>
      <c r="K166" s="211" t="s">
        <v>1</v>
      </c>
      <c r="L166" s="40"/>
      <c r="M166" s="216" t="s">
        <v>1</v>
      </c>
      <c r="N166" s="217" t="s">
        <v>40</v>
      </c>
      <c r="O166" s="72"/>
      <c r="P166" s="218">
        <f t="shared" si="1"/>
        <v>0</v>
      </c>
      <c r="Q166" s="218">
        <v>0</v>
      </c>
      <c r="R166" s="218">
        <f t="shared" si="2"/>
        <v>0</v>
      </c>
      <c r="S166" s="218">
        <v>0</v>
      </c>
      <c r="T166" s="219">
        <f t="shared" si="3"/>
        <v>0</v>
      </c>
      <c r="U166" s="35"/>
      <c r="V166" s="35"/>
      <c r="W166" s="35"/>
      <c r="X166" s="35"/>
      <c r="Y166" s="35"/>
      <c r="Z166" s="35"/>
      <c r="AA166" s="35"/>
      <c r="AB166" s="35"/>
      <c r="AC166" s="35"/>
      <c r="AD166" s="35"/>
      <c r="AE166" s="35"/>
      <c r="AR166" s="220" t="s">
        <v>209</v>
      </c>
      <c r="AT166" s="220" t="s">
        <v>205</v>
      </c>
      <c r="AU166" s="220" t="s">
        <v>84</v>
      </c>
      <c r="AY166" s="18" t="s">
        <v>203</v>
      </c>
      <c r="BE166" s="221">
        <f t="shared" si="4"/>
        <v>0</v>
      </c>
      <c r="BF166" s="221">
        <f t="shared" si="5"/>
        <v>0</v>
      </c>
      <c r="BG166" s="221">
        <f t="shared" si="6"/>
        <v>0</v>
      </c>
      <c r="BH166" s="221">
        <f t="shared" si="7"/>
        <v>0</v>
      </c>
      <c r="BI166" s="221">
        <f t="shared" si="8"/>
        <v>0</v>
      </c>
      <c r="BJ166" s="18" t="s">
        <v>82</v>
      </c>
      <c r="BK166" s="221">
        <f t="shared" si="9"/>
        <v>0</v>
      </c>
      <c r="BL166" s="18" t="s">
        <v>209</v>
      </c>
      <c r="BM166" s="220" t="s">
        <v>8111</v>
      </c>
    </row>
    <row r="167" spans="1:65" s="2" customFormat="1" ht="21.75" customHeight="1">
      <c r="A167" s="35"/>
      <c r="B167" s="36"/>
      <c r="C167" s="209" t="s">
        <v>1313</v>
      </c>
      <c r="D167" s="209" t="s">
        <v>205</v>
      </c>
      <c r="E167" s="210" t="s">
        <v>8112</v>
      </c>
      <c r="F167" s="211" t="s">
        <v>8113</v>
      </c>
      <c r="G167" s="212" t="s">
        <v>828</v>
      </c>
      <c r="H167" s="213">
        <v>9</v>
      </c>
      <c r="I167" s="214"/>
      <c r="J167" s="215">
        <f t="shared" si="0"/>
        <v>0</v>
      </c>
      <c r="K167" s="211" t="s">
        <v>1</v>
      </c>
      <c r="L167" s="40"/>
      <c r="M167" s="216" t="s">
        <v>1</v>
      </c>
      <c r="N167" s="217" t="s">
        <v>40</v>
      </c>
      <c r="O167" s="72"/>
      <c r="P167" s="218">
        <f t="shared" si="1"/>
        <v>0</v>
      </c>
      <c r="Q167" s="218">
        <v>0</v>
      </c>
      <c r="R167" s="218">
        <f t="shared" si="2"/>
        <v>0</v>
      </c>
      <c r="S167" s="218">
        <v>0</v>
      </c>
      <c r="T167" s="219">
        <f t="shared" si="3"/>
        <v>0</v>
      </c>
      <c r="U167" s="35"/>
      <c r="V167" s="35"/>
      <c r="W167" s="35"/>
      <c r="X167" s="35"/>
      <c r="Y167" s="35"/>
      <c r="Z167" s="35"/>
      <c r="AA167" s="35"/>
      <c r="AB167" s="35"/>
      <c r="AC167" s="35"/>
      <c r="AD167" s="35"/>
      <c r="AE167" s="35"/>
      <c r="AR167" s="220" t="s">
        <v>209</v>
      </c>
      <c r="AT167" s="220" t="s">
        <v>205</v>
      </c>
      <c r="AU167" s="220" t="s">
        <v>84</v>
      </c>
      <c r="AY167" s="18" t="s">
        <v>203</v>
      </c>
      <c r="BE167" s="221">
        <f t="shared" si="4"/>
        <v>0</v>
      </c>
      <c r="BF167" s="221">
        <f t="shared" si="5"/>
        <v>0</v>
      </c>
      <c r="BG167" s="221">
        <f t="shared" si="6"/>
        <v>0</v>
      </c>
      <c r="BH167" s="221">
        <f t="shared" si="7"/>
        <v>0</v>
      </c>
      <c r="BI167" s="221">
        <f t="shared" si="8"/>
        <v>0</v>
      </c>
      <c r="BJ167" s="18" t="s">
        <v>82</v>
      </c>
      <c r="BK167" s="221">
        <f t="shared" si="9"/>
        <v>0</v>
      </c>
      <c r="BL167" s="18" t="s">
        <v>209</v>
      </c>
      <c r="BM167" s="220" t="s">
        <v>8114</v>
      </c>
    </row>
    <row r="168" spans="1:65" s="2" customFormat="1" ht="21.75" customHeight="1">
      <c r="A168" s="35"/>
      <c r="B168" s="36"/>
      <c r="C168" s="209" t="s">
        <v>1318</v>
      </c>
      <c r="D168" s="209" t="s">
        <v>205</v>
      </c>
      <c r="E168" s="210" t="s">
        <v>8115</v>
      </c>
      <c r="F168" s="211" t="s">
        <v>8116</v>
      </c>
      <c r="G168" s="212" t="s">
        <v>828</v>
      </c>
      <c r="H168" s="213">
        <v>17</v>
      </c>
      <c r="I168" s="214"/>
      <c r="J168" s="215">
        <f t="shared" si="0"/>
        <v>0</v>
      </c>
      <c r="K168" s="211" t="s">
        <v>1</v>
      </c>
      <c r="L168" s="40"/>
      <c r="M168" s="216" t="s">
        <v>1</v>
      </c>
      <c r="N168" s="217" t="s">
        <v>40</v>
      </c>
      <c r="O168" s="72"/>
      <c r="P168" s="218">
        <f t="shared" si="1"/>
        <v>0</v>
      </c>
      <c r="Q168" s="218">
        <v>0</v>
      </c>
      <c r="R168" s="218">
        <f t="shared" si="2"/>
        <v>0</v>
      </c>
      <c r="S168" s="218">
        <v>0</v>
      </c>
      <c r="T168" s="219">
        <f t="shared" si="3"/>
        <v>0</v>
      </c>
      <c r="U168" s="35"/>
      <c r="V168" s="35"/>
      <c r="W168" s="35"/>
      <c r="X168" s="35"/>
      <c r="Y168" s="35"/>
      <c r="Z168" s="35"/>
      <c r="AA168" s="35"/>
      <c r="AB168" s="35"/>
      <c r="AC168" s="35"/>
      <c r="AD168" s="35"/>
      <c r="AE168" s="35"/>
      <c r="AR168" s="220" t="s">
        <v>209</v>
      </c>
      <c r="AT168" s="220" t="s">
        <v>205</v>
      </c>
      <c r="AU168" s="220" t="s">
        <v>84</v>
      </c>
      <c r="AY168" s="18" t="s">
        <v>203</v>
      </c>
      <c r="BE168" s="221">
        <f t="shared" si="4"/>
        <v>0</v>
      </c>
      <c r="BF168" s="221">
        <f t="shared" si="5"/>
        <v>0</v>
      </c>
      <c r="BG168" s="221">
        <f t="shared" si="6"/>
        <v>0</v>
      </c>
      <c r="BH168" s="221">
        <f t="shared" si="7"/>
        <v>0</v>
      </c>
      <c r="BI168" s="221">
        <f t="shared" si="8"/>
        <v>0</v>
      </c>
      <c r="BJ168" s="18" t="s">
        <v>82</v>
      </c>
      <c r="BK168" s="221">
        <f t="shared" si="9"/>
        <v>0</v>
      </c>
      <c r="BL168" s="18" t="s">
        <v>209</v>
      </c>
      <c r="BM168" s="220" t="s">
        <v>8117</v>
      </c>
    </row>
    <row r="169" spans="1:65" s="2" customFormat="1" ht="21.75" customHeight="1">
      <c r="A169" s="35"/>
      <c r="B169" s="36"/>
      <c r="C169" s="209" t="s">
        <v>1322</v>
      </c>
      <c r="D169" s="209" t="s">
        <v>205</v>
      </c>
      <c r="E169" s="210" t="s">
        <v>8118</v>
      </c>
      <c r="F169" s="211" t="s">
        <v>8119</v>
      </c>
      <c r="G169" s="212" t="s">
        <v>828</v>
      </c>
      <c r="H169" s="213">
        <v>185</v>
      </c>
      <c r="I169" s="214"/>
      <c r="J169" s="215">
        <f t="shared" si="0"/>
        <v>0</v>
      </c>
      <c r="K169" s="211" t="s">
        <v>1</v>
      </c>
      <c r="L169" s="40"/>
      <c r="M169" s="216" t="s">
        <v>1</v>
      </c>
      <c r="N169" s="217" t="s">
        <v>40</v>
      </c>
      <c r="O169" s="72"/>
      <c r="P169" s="218">
        <f t="shared" si="1"/>
        <v>0</v>
      </c>
      <c r="Q169" s="218">
        <v>0</v>
      </c>
      <c r="R169" s="218">
        <f t="shared" si="2"/>
        <v>0</v>
      </c>
      <c r="S169" s="218">
        <v>0</v>
      </c>
      <c r="T169" s="219">
        <f t="shared" si="3"/>
        <v>0</v>
      </c>
      <c r="U169" s="35"/>
      <c r="V169" s="35"/>
      <c r="W169" s="35"/>
      <c r="X169" s="35"/>
      <c r="Y169" s="35"/>
      <c r="Z169" s="35"/>
      <c r="AA169" s="35"/>
      <c r="AB169" s="35"/>
      <c r="AC169" s="35"/>
      <c r="AD169" s="35"/>
      <c r="AE169" s="35"/>
      <c r="AR169" s="220" t="s">
        <v>209</v>
      </c>
      <c r="AT169" s="220" t="s">
        <v>205</v>
      </c>
      <c r="AU169" s="220" t="s">
        <v>84</v>
      </c>
      <c r="AY169" s="18" t="s">
        <v>203</v>
      </c>
      <c r="BE169" s="221">
        <f t="shared" si="4"/>
        <v>0</v>
      </c>
      <c r="BF169" s="221">
        <f t="shared" si="5"/>
        <v>0</v>
      </c>
      <c r="BG169" s="221">
        <f t="shared" si="6"/>
        <v>0</v>
      </c>
      <c r="BH169" s="221">
        <f t="shared" si="7"/>
        <v>0</v>
      </c>
      <c r="BI169" s="221">
        <f t="shared" si="8"/>
        <v>0</v>
      </c>
      <c r="BJ169" s="18" t="s">
        <v>82</v>
      </c>
      <c r="BK169" s="221">
        <f t="shared" si="9"/>
        <v>0</v>
      </c>
      <c r="BL169" s="18" t="s">
        <v>209</v>
      </c>
      <c r="BM169" s="220" t="s">
        <v>8120</v>
      </c>
    </row>
    <row r="170" spans="1:65" s="2" customFormat="1" ht="21.75" customHeight="1">
      <c r="A170" s="35"/>
      <c r="B170" s="36"/>
      <c r="C170" s="209" t="s">
        <v>1331</v>
      </c>
      <c r="D170" s="209" t="s">
        <v>205</v>
      </c>
      <c r="E170" s="210" t="s">
        <v>8121</v>
      </c>
      <c r="F170" s="211" t="s">
        <v>8122</v>
      </c>
      <c r="G170" s="212" t="s">
        <v>828</v>
      </c>
      <c r="H170" s="213">
        <v>248</v>
      </c>
      <c r="I170" s="214"/>
      <c r="J170" s="215">
        <f t="shared" si="0"/>
        <v>0</v>
      </c>
      <c r="K170" s="211" t="s">
        <v>1</v>
      </c>
      <c r="L170" s="40"/>
      <c r="M170" s="216" t="s">
        <v>1</v>
      </c>
      <c r="N170" s="217" t="s">
        <v>40</v>
      </c>
      <c r="O170" s="72"/>
      <c r="P170" s="218">
        <f t="shared" si="1"/>
        <v>0</v>
      </c>
      <c r="Q170" s="218">
        <v>0</v>
      </c>
      <c r="R170" s="218">
        <f t="shared" si="2"/>
        <v>0</v>
      </c>
      <c r="S170" s="218">
        <v>0</v>
      </c>
      <c r="T170" s="219">
        <f t="shared" si="3"/>
        <v>0</v>
      </c>
      <c r="U170" s="35"/>
      <c r="V170" s="35"/>
      <c r="W170" s="35"/>
      <c r="X170" s="35"/>
      <c r="Y170" s="35"/>
      <c r="Z170" s="35"/>
      <c r="AA170" s="35"/>
      <c r="AB170" s="35"/>
      <c r="AC170" s="35"/>
      <c r="AD170" s="35"/>
      <c r="AE170" s="35"/>
      <c r="AR170" s="220" t="s">
        <v>209</v>
      </c>
      <c r="AT170" s="220" t="s">
        <v>205</v>
      </c>
      <c r="AU170" s="220" t="s">
        <v>84</v>
      </c>
      <c r="AY170" s="18" t="s">
        <v>203</v>
      </c>
      <c r="BE170" s="221">
        <f t="shared" si="4"/>
        <v>0</v>
      </c>
      <c r="BF170" s="221">
        <f t="shared" si="5"/>
        <v>0</v>
      </c>
      <c r="BG170" s="221">
        <f t="shared" si="6"/>
        <v>0</v>
      </c>
      <c r="BH170" s="221">
        <f t="shared" si="7"/>
        <v>0</v>
      </c>
      <c r="BI170" s="221">
        <f t="shared" si="8"/>
        <v>0</v>
      </c>
      <c r="BJ170" s="18" t="s">
        <v>82</v>
      </c>
      <c r="BK170" s="221">
        <f t="shared" si="9"/>
        <v>0</v>
      </c>
      <c r="BL170" s="18" t="s">
        <v>209</v>
      </c>
      <c r="BM170" s="220" t="s">
        <v>8123</v>
      </c>
    </row>
    <row r="171" spans="1:65" s="2" customFormat="1" ht="21.75" customHeight="1">
      <c r="A171" s="35"/>
      <c r="B171" s="36"/>
      <c r="C171" s="209" t="s">
        <v>1337</v>
      </c>
      <c r="D171" s="209" t="s">
        <v>205</v>
      </c>
      <c r="E171" s="210" t="s">
        <v>8124</v>
      </c>
      <c r="F171" s="211" t="s">
        <v>8125</v>
      </c>
      <c r="G171" s="212" t="s">
        <v>828</v>
      </c>
      <c r="H171" s="213">
        <v>4</v>
      </c>
      <c r="I171" s="214"/>
      <c r="J171" s="215">
        <f t="shared" si="0"/>
        <v>0</v>
      </c>
      <c r="K171" s="211" t="s">
        <v>1</v>
      </c>
      <c r="L171" s="40"/>
      <c r="M171" s="216" t="s">
        <v>1</v>
      </c>
      <c r="N171" s="217" t="s">
        <v>40</v>
      </c>
      <c r="O171" s="72"/>
      <c r="P171" s="218">
        <f t="shared" si="1"/>
        <v>0</v>
      </c>
      <c r="Q171" s="218">
        <v>0</v>
      </c>
      <c r="R171" s="218">
        <f t="shared" si="2"/>
        <v>0</v>
      </c>
      <c r="S171" s="218">
        <v>0</v>
      </c>
      <c r="T171" s="219">
        <f t="shared" si="3"/>
        <v>0</v>
      </c>
      <c r="U171" s="35"/>
      <c r="V171" s="35"/>
      <c r="W171" s="35"/>
      <c r="X171" s="35"/>
      <c r="Y171" s="35"/>
      <c r="Z171" s="35"/>
      <c r="AA171" s="35"/>
      <c r="AB171" s="35"/>
      <c r="AC171" s="35"/>
      <c r="AD171" s="35"/>
      <c r="AE171" s="35"/>
      <c r="AR171" s="220" t="s">
        <v>209</v>
      </c>
      <c r="AT171" s="220" t="s">
        <v>205</v>
      </c>
      <c r="AU171" s="220" t="s">
        <v>84</v>
      </c>
      <c r="AY171" s="18" t="s">
        <v>203</v>
      </c>
      <c r="BE171" s="221">
        <f t="shared" si="4"/>
        <v>0</v>
      </c>
      <c r="BF171" s="221">
        <f t="shared" si="5"/>
        <v>0</v>
      </c>
      <c r="BG171" s="221">
        <f t="shared" si="6"/>
        <v>0</v>
      </c>
      <c r="BH171" s="221">
        <f t="shared" si="7"/>
        <v>0</v>
      </c>
      <c r="BI171" s="221">
        <f t="shared" si="8"/>
        <v>0</v>
      </c>
      <c r="BJ171" s="18" t="s">
        <v>82</v>
      </c>
      <c r="BK171" s="221">
        <f t="shared" si="9"/>
        <v>0</v>
      </c>
      <c r="BL171" s="18" t="s">
        <v>209</v>
      </c>
      <c r="BM171" s="220" t="s">
        <v>8126</v>
      </c>
    </row>
    <row r="172" spans="1:65" s="2" customFormat="1" ht="21.75" customHeight="1">
      <c r="A172" s="35"/>
      <c r="B172" s="36"/>
      <c r="C172" s="209" t="s">
        <v>1341</v>
      </c>
      <c r="D172" s="209" t="s">
        <v>205</v>
      </c>
      <c r="E172" s="210" t="s">
        <v>8127</v>
      </c>
      <c r="F172" s="211" t="s">
        <v>8128</v>
      </c>
      <c r="G172" s="212" t="s">
        <v>5671</v>
      </c>
      <c r="H172" s="213">
        <v>73</v>
      </c>
      <c r="I172" s="214"/>
      <c r="J172" s="215">
        <f t="shared" si="0"/>
        <v>0</v>
      </c>
      <c r="K172" s="211" t="s">
        <v>1</v>
      </c>
      <c r="L172" s="40"/>
      <c r="M172" s="216" t="s">
        <v>1</v>
      </c>
      <c r="N172" s="217" t="s">
        <v>40</v>
      </c>
      <c r="O172" s="72"/>
      <c r="P172" s="218">
        <f t="shared" si="1"/>
        <v>0</v>
      </c>
      <c r="Q172" s="218">
        <v>0</v>
      </c>
      <c r="R172" s="218">
        <f t="shared" si="2"/>
        <v>0</v>
      </c>
      <c r="S172" s="218">
        <v>0</v>
      </c>
      <c r="T172" s="219">
        <f t="shared" si="3"/>
        <v>0</v>
      </c>
      <c r="U172" s="35"/>
      <c r="V172" s="35"/>
      <c r="W172" s="35"/>
      <c r="X172" s="35"/>
      <c r="Y172" s="35"/>
      <c r="Z172" s="35"/>
      <c r="AA172" s="35"/>
      <c r="AB172" s="35"/>
      <c r="AC172" s="35"/>
      <c r="AD172" s="35"/>
      <c r="AE172" s="35"/>
      <c r="AR172" s="220" t="s">
        <v>209</v>
      </c>
      <c r="AT172" s="220" t="s">
        <v>205</v>
      </c>
      <c r="AU172" s="220" t="s">
        <v>84</v>
      </c>
      <c r="AY172" s="18" t="s">
        <v>203</v>
      </c>
      <c r="BE172" s="221">
        <f t="shared" si="4"/>
        <v>0</v>
      </c>
      <c r="BF172" s="221">
        <f t="shared" si="5"/>
        <v>0</v>
      </c>
      <c r="BG172" s="221">
        <f t="shared" si="6"/>
        <v>0</v>
      </c>
      <c r="BH172" s="221">
        <f t="shared" si="7"/>
        <v>0</v>
      </c>
      <c r="BI172" s="221">
        <f t="shared" si="8"/>
        <v>0</v>
      </c>
      <c r="BJ172" s="18" t="s">
        <v>82</v>
      </c>
      <c r="BK172" s="221">
        <f t="shared" si="9"/>
        <v>0</v>
      </c>
      <c r="BL172" s="18" t="s">
        <v>209</v>
      </c>
      <c r="BM172" s="220" t="s">
        <v>8129</v>
      </c>
    </row>
    <row r="173" spans="1:65" s="2" customFormat="1" ht="16.5" customHeight="1">
      <c r="A173" s="35"/>
      <c r="B173" s="36"/>
      <c r="C173" s="209" t="s">
        <v>1655</v>
      </c>
      <c r="D173" s="209" t="s">
        <v>205</v>
      </c>
      <c r="E173" s="210" t="s">
        <v>8130</v>
      </c>
      <c r="F173" s="211" t="s">
        <v>8131</v>
      </c>
      <c r="G173" s="212" t="s">
        <v>5671</v>
      </c>
      <c r="H173" s="213">
        <v>176</v>
      </c>
      <c r="I173" s="214"/>
      <c r="J173" s="215">
        <f t="shared" si="0"/>
        <v>0</v>
      </c>
      <c r="K173" s="211" t="s">
        <v>1</v>
      </c>
      <c r="L173" s="40"/>
      <c r="M173" s="216" t="s">
        <v>1</v>
      </c>
      <c r="N173" s="217" t="s">
        <v>40</v>
      </c>
      <c r="O173" s="72"/>
      <c r="P173" s="218">
        <f t="shared" si="1"/>
        <v>0</v>
      </c>
      <c r="Q173" s="218">
        <v>0</v>
      </c>
      <c r="R173" s="218">
        <f t="shared" si="2"/>
        <v>0</v>
      </c>
      <c r="S173" s="218">
        <v>0</v>
      </c>
      <c r="T173" s="219">
        <f t="shared" si="3"/>
        <v>0</v>
      </c>
      <c r="U173" s="35"/>
      <c r="V173" s="35"/>
      <c r="W173" s="35"/>
      <c r="X173" s="35"/>
      <c r="Y173" s="35"/>
      <c r="Z173" s="35"/>
      <c r="AA173" s="35"/>
      <c r="AB173" s="35"/>
      <c r="AC173" s="35"/>
      <c r="AD173" s="35"/>
      <c r="AE173" s="35"/>
      <c r="AR173" s="220" t="s">
        <v>209</v>
      </c>
      <c r="AT173" s="220" t="s">
        <v>205</v>
      </c>
      <c r="AU173" s="220" t="s">
        <v>84</v>
      </c>
      <c r="AY173" s="18" t="s">
        <v>203</v>
      </c>
      <c r="BE173" s="221">
        <f t="shared" si="4"/>
        <v>0</v>
      </c>
      <c r="BF173" s="221">
        <f t="shared" si="5"/>
        <v>0</v>
      </c>
      <c r="BG173" s="221">
        <f t="shared" si="6"/>
        <v>0</v>
      </c>
      <c r="BH173" s="221">
        <f t="shared" si="7"/>
        <v>0</v>
      </c>
      <c r="BI173" s="221">
        <f t="shared" si="8"/>
        <v>0</v>
      </c>
      <c r="BJ173" s="18" t="s">
        <v>82</v>
      </c>
      <c r="BK173" s="221">
        <f t="shared" si="9"/>
        <v>0</v>
      </c>
      <c r="BL173" s="18" t="s">
        <v>209</v>
      </c>
      <c r="BM173" s="220" t="s">
        <v>8132</v>
      </c>
    </row>
    <row r="174" spans="1:65" s="2" customFormat="1" ht="16.5" customHeight="1">
      <c r="A174" s="35"/>
      <c r="B174" s="36"/>
      <c r="C174" s="209" t="s">
        <v>1661</v>
      </c>
      <c r="D174" s="209" t="s">
        <v>205</v>
      </c>
      <c r="E174" s="210" t="s">
        <v>8133</v>
      </c>
      <c r="F174" s="211" t="s">
        <v>8134</v>
      </c>
      <c r="G174" s="212" t="s">
        <v>5671</v>
      </c>
      <c r="H174" s="213">
        <v>4</v>
      </c>
      <c r="I174" s="214"/>
      <c r="J174" s="215">
        <f t="shared" si="0"/>
        <v>0</v>
      </c>
      <c r="K174" s="211" t="s">
        <v>1</v>
      </c>
      <c r="L174" s="40"/>
      <c r="M174" s="216" t="s">
        <v>1</v>
      </c>
      <c r="N174" s="217" t="s">
        <v>40</v>
      </c>
      <c r="O174" s="72"/>
      <c r="P174" s="218">
        <f t="shared" si="1"/>
        <v>0</v>
      </c>
      <c r="Q174" s="218">
        <v>0</v>
      </c>
      <c r="R174" s="218">
        <f t="shared" si="2"/>
        <v>0</v>
      </c>
      <c r="S174" s="218">
        <v>0</v>
      </c>
      <c r="T174" s="219">
        <f t="shared" si="3"/>
        <v>0</v>
      </c>
      <c r="U174" s="35"/>
      <c r="V174" s="35"/>
      <c r="W174" s="35"/>
      <c r="X174" s="35"/>
      <c r="Y174" s="35"/>
      <c r="Z174" s="35"/>
      <c r="AA174" s="35"/>
      <c r="AB174" s="35"/>
      <c r="AC174" s="35"/>
      <c r="AD174" s="35"/>
      <c r="AE174" s="35"/>
      <c r="AR174" s="220" t="s">
        <v>209</v>
      </c>
      <c r="AT174" s="220" t="s">
        <v>205</v>
      </c>
      <c r="AU174" s="220" t="s">
        <v>84</v>
      </c>
      <c r="AY174" s="18" t="s">
        <v>203</v>
      </c>
      <c r="BE174" s="221">
        <f t="shared" si="4"/>
        <v>0</v>
      </c>
      <c r="BF174" s="221">
        <f t="shared" si="5"/>
        <v>0</v>
      </c>
      <c r="BG174" s="221">
        <f t="shared" si="6"/>
        <v>0</v>
      </c>
      <c r="BH174" s="221">
        <f t="shared" si="7"/>
        <v>0</v>
      </c>
      <c r="BI174" s="221">
        <f t="shared" si="8"/>
        <v>0</v>
      </c>
      <c r="BJ174" s="18" t="s">
        <v>82</v>
      </c>
      <c r="BK174" s="221">
        <f t="shared" si="9"/>
        <v>0</v>
      </c>
      <c r="BL174" s="18" t="s">
        <v>209</v>
      </c>
      <c r="BM174" s="220" t="s">
        <v>8135</v>
      </c>
    </row>
    <row r="175" spans="1:65" s="2" customFormat="1" ht="16.5" customHeight="1">
      <c r="A175" s="35"/>
      <c r="B175" s="36"/>
      <c r="C175" s="209" t="s">
        <v>1669</v>
      </c>
      <c r="D175" s="209" t="s">
        <v>205</v>
      </c>
      <c r="E175" s="210" t="s">
        <v>8136</v>
      </c>
      <c r="F175" s="211" t="s">
        <v>8137</v>
      </c>
      <c r="G175" s="212" t="s">
        <v>208</v>
      </c>
      <c r="H175" s="213">
        <v>145</v>
      </c>
      <c r="I175" s="214"/>
      <c r="J175" s="215">
        <f t="shared" si="0"/>
        <v>0</v>
      </c>
      <c r="K175" s="211" t="s">
        <v>218</v>
      </c>
      <c r="L175" s="40"/>
      <c r="M175" s="216" t="s">
        <v>1</v>
      </c>
      <c r="N175" s="217" t="s">
        <v>40</v>
      </c>
      <c r="O175" s="72"/>
      <c r="P175" s="218">
        <f t="shared" si="1"/>
        <v>0</v>
      </c>
      <c r="Q175" s="218">
        <v>2.4000000000000001E-4</v>
      </c>
      <c r="R175" s="218">
        <f t="shared" si="2"/>
        <v>3.4799999999999998E-2</v>
      </c>
      <c r="S175" s="218">
        <v>0</v>
      </c>
      <c r="T175" s="219">
        <f t="shared" si="3"/>
        <v>0</v>
      </c>
      <c r="U175" s="35"/>
      <c r="V175" s="35"/>
      <c r="W175" s="35"/>
      <c r="X175" s="35"/>
      <c r="Y175" s="35"/>
      <c r="Z175" s="35"/>
      <c r="AA175" s="35"/>
      <c r="AB175" s="35"/>
      <c r="AC175" s="35"/>
      <c r="AD175" s="35"/>
      <c r="AE175" s="35"/>
      <c r="AR175" s="220" t="s">
        <v>209</v>
      </c>
      <c r="AT175" s="220" t="s">
        <v>205</v>
      </c>
      <c r="AU175" s="220" t="s">
        <v>84</v>
      </c>
      <c r="AY175" s="18" t="s">
        <v>203</v>
      </c>
      <c r="BE175" s="221">
        <f t="shared" si="4"/>
        <v>0</v>
      </c>
      <c r="BF175" s="221">
        <f t="shared" si="5"/>
        <v>0</v>
      </c>
      <c r="BG175" s="221">
        <f t="shared" si="6"/>
        <v>0</v>
      </c>
      <c r="BH175" s="221">
        <f t="shared" si="7"/>
        <v>0</v>
      </c>
      <c r="BI175" s="221">
        <f t="shared" si="8"/>
        <v>0</v>
      </c>
      <c r="BJ175" s="18" t="s">
        <v>82</v>
      </c>
      <c r="BK175" s="221">
        <f t="shared" si="9"/>
        <v>0</v>
      </c>
      <c r="BL175" s="18" t="s">
        <v>209</v>
      </c>
      <c r="BM175" s="220" t="s">
        <v>8138</v>
      </c>
    </row>
    <row r="176" spans="1:65" s="2" customFormat="1" ht="21.75" customHeight="1">
      <c r="A176" s="35"/>
      <c r="B176" s="36"/>
      <c r="C176" s="209" t="s">
        <v>1745</v>
      </c>
      <c r="D176" s="209" t="s">
        <v>205</v>
      </c>
      <c r="E176" s="210" t="s">
        <v>8139</v>
      </c>
      <c r="F176" s="211" t="s">
        <v>8140</v>
      </c>
      <c r="G176" s="212" t="s">
        <v>208</v>
      </c>
      <c r="H176" s="213">
        <v>9</v>
      </c>
      <c r="I176" s="214"/>
      <c r="J176" s="215">
        <f t="shared" si="0"/>
        <v>0</v>
      </c>
      <c r="K176" s="211" t="s">
        <v>218</v>
      </c>
      <c r="L176" s="40"/>
      <c r="M176" s="216" t="s">
        <v>1</v>
      </c>
      <c r="N176" s="217" t="s">
        <v>40</v>
      </c>
      <c r="O176" s="72"/>
      <c r="P176" s="218">
        <f t="shared" si="1"/>
        <v>0</v>
      </c>
      <c r="Q176" s="218">
        <v>3.4000000000000002E-4</v>
      </c>
      <c r="R176" s="218">
        <f t="shared" si="2"/>
        <v>3.0600000000000002E-3</v>
      </c>
      <c r="S176" s="218">
        <v>0</v>
      </c>
      <c r="T176" s="219">
        <f t="shared" si="3"/>
        <v>0</v>
      </c>
      <c r="U176" s="35"/>
      <c r="V176" s="35"/>
      <c r="W176" s="35"/>
      <c r="X176" s="35"/>
      <c r="Y176" s="35"/>
      <c r="Z176" s="35"/>
      <c r="AA176" s="35"/>
      <c r="AB176" s="35"/>
      <c r="AC176" s="35"/>
      <c r="AD176" s="35"/>
      <c r="AE176" s="35"/>
      <c r="AR176" s="220" t="s">
        <v>209</v>
      </c>
      <c r="AT176" s="220" t="s">
        <v>205</v>
      </c>
      <c r="AU176" s="220" t="s">
        <v>84</v>
      </c>
      <c r="AY176" s="18" t="s">
        <v>203</v>
      </c>
      <c r="BE176" s="221">
        <f t="shared" si="4"/>
        <v>0</v>
      </c>
      <c r="BF176" s="221">
        <f t="shared" si="5"/>
        <v>0</v>
      </c>
      <c r="BG176" s="221">
        <f t="shared" si="6"/>
        <v>0</v>
      </c>
      <c r="BH176" s="221">
        <f t="shared" si="7"/>
        <v>0</v>
      </c>
      <c r="BI176" s="221">
        <f t="shared" si="8"/>
        <v>0</v>
      </c>
      <c r="BJ176" s="18" t="s">
        <v>82</v>
      </c>
      <c r="BK176" s="221">
        <f t="shared" si="9"/>
        <v>0</v>
      </c>
      <c r="BL176" s="18" t="s">
        <v>209</v>
      </c>
      <c r="BM176" s="220" t="s">
        <v>8141</v>
      </c>
    </row>
    <row r="177" spans="1:65" s="2" customFormat="1" ht="21.75" customHeight="1">
      <c r="A177" s="35"/>
      <c r="B177" s="36"/>
      <c r="C177" s="209" t="s">
        <v>1771</v>
      </c>
      <c r="D177" s="209" t="s">
        <v>205</v>
      </c>
      <c r="E177" s="210" t="s">
        <v>8142</v>
      </c>
      <c r="F177" s="211" t="s">
        <v>8143</v>
      </c>
      <c r="G177" s="212" t="s">
        <v>208</v>
      </c>
      <c r="H177" s="213">
        <v>6</v>
      </c>
      <c r="I177" s="214"/>
      <c r="J177" s="215">
        <f t="shared" si="0"/>
        <v>0</v>
      </c>
      <c r="K177" s="211" t="s">
        <v>218</v>
      </c>
      <c r="L177" s="40"/>
      <c r="M177" s="216" t="s">
        <v>1</v>
      </c>
      <c r="N177" s="217" t="s">
        <v>40</v>
      </c>
      <c r="O177" s="72"/>
      <c r="P177" s="218">
        <f t="shared" si="1"/>
        <v>0</v>
      </c>
      <c r="Q177" s="218">
        <v>2.2000000000000001E-4</v>
      </c>
      <c r="R177" s="218">
        <f t="shared" si="2"/>
        <v>1.32E-3</v>
      </c>
      <c r="S177" s="218">
        <v>0</v>
      </c>
      <c r="T177" s="219">
        <f t="shared" si="3"/>
        <v>0</v>
      </c>
      <c r="U177" s="35"/>
      <c r="V177" s="35"/>
      <c r="W177" s="35"/>
      <c r="X177" s="35"/>
      <c r="Y177" s="35"/>
      <c r="Z177" s="35"/>
      <c r="AA177" s="35"/>
      <c r="AB177" s="35"/>
      <c r="AC177" s="35"/>
      <c r="AD177" s="35"/>
      <c r="AE177" s="35"/>
      <c r="AR177" s="220" t="s">
        <v>209</v>
      </c>
      <c r="AT177" s="220" t="s">
        <v>205</v>
      </c>
      <c r="AU177" s="220" t="s">
        <v>84</v>
      </c>
      <c r="AY177" s="18" t="s">
        <v>203</v>
      </c>
      <c r="BE177" s="221">
        <f t="shared" si="4"/>
        <v>0</v>
      </c>
      <c r="BF177" s="221">
        <f t="shared" si="5"/>
        <v>0</v>
      </c>
      <c r="BG177" s="221">
        <f t="shared" si="6"/>
        <v>0</v>
      </c>
      <c r="BH177" s="221">
        <f t="shared" si="7"/>
        <v>0</v>
      </c>
      <c r="BI177" s="221">
        <f t="shared" si="8"/>
        <v>0</v>
      </c>
      <c r="BJ177" s="18" t="s">
        <v>82</v>
      </c>
      <c r="BK177" s="221">
        <f t="shared" si="9"/>
        <v>0</v>
      </c>
      <c r="BL177" s="18" t="s">
        <v>209</v>
      </c>
      <c r="BM177" s="220" t="s">
        <v>8144</v>
      </c>
    </row>
    <row r="178" spans="1:65" s="2" customFormat="1" ht="16.5" customHeight="1">
      <c r="A178" s="35"/>
      <c r="B178" s="36"/>
      <c r="C178" s="209" t="s">
        <v>1778</v>
      </c>
      <c r="D178" s="209" t="s">
        <v>205</v>
      </c>
      <c r="E178" s="210" t="s">
        <v>8145</v>
      </c>
      <c r="F178" s="211" t="s">
        <v>8146</v>
      </c>
      <c r="G178" s="212" t="s">
        <v>208</v>
      </c>
      <c r="H178" s="213">
        <v>57</v>
      </c>
      <c r="I178" s="214"/>
      <c r="J178" s="215">
        <f t="shared" si="0"/>
        <v>0</v>
      </c>
      <c r="K178" s="211" t="s">
        <v>218</v>
      </c>
      <c r="L178" s="40"/>
      <c r="M178" s="216" t="s">
        <v>1</v>
      </c>
      <c r="N178" s="217" t="s">
        <v>40</v>
      </c>
      <c r="O178" s="72"/>
      <c r="P178" s="218">
        <f t="shared" si="1"/>
        <v>0</v>
      </c>
      <c r="Q178" s="218">
        <v>2.7999999999999998E-4</v>
      </c>
      <c r="R178" s="218">
        <f t="shared" si="2"/>
        <v>1.5959999999999998E-2</v>
      </c>
      <c r="S178" s="218">
        <v>0</v>
      </c>
      <c r="T178" s="219">
        <f t="shared" si="3"/>
        <v>0</v>
      </c>
      <c r="U178" s="35"/>
      <c r="V178" s="35"/>
      <c r="W178" s="35"/>
      <c r="X178" s="35"/>
      <c r="Y178" s="35"/>
      <c r="Z178" s="35"/>
      <c r="AA178" s="35"/>
      <c r="AB178" s="35"/>
      <c r="AC178" s="35"/>
      <c r="AD178" s="35"/>
      <c r="AE178" s="35"/>
      <c r="AR178" s="220" t="s">
        <v>209</v>
      </c>
      <c r="AT178" s="220" t="s">
        <v>205</v>
      </c>
      <c r="AU178" s="220" t="s">
        <v>84</v>
      </c>
      <c r="AY178" s="18" t="s">
        <v>203</v>
      </c>
      <c r="BE178" s="221">
        <f t="shared" si="4"/>
        <v>0</v>
      </c>
      <c r="BF178" s="221">
        <f t="shared" si="5"/>
        <v>0</v>
      </c>
      <c r="BG178" s="221">
        <f t="shared" si="6"/>
        <v>0</v>
      </c>
      <c r="BH178" s="221">
        <f t="shared" si="7"/>
        <v>0</v>
      </c>
      <c r="BI178" s="221">
        <f t="shared" si="8"/>
        <v>0</v>
      </c>
      <c r="BJ178" s="18" t="s">
        <v>82</v>
      </c>
      <c r="BK178" s="221">
        <f t="shared" si="9"/>
        <v>0</v>
      </c>
      <c r="BL178" s="18" t="s">
        <v>209</v>
      </c>
      <c r="BM178" s="220" t="s">
        <v>8147</v>
      </c>
    </row>
    <row r="179" spans="1:65" s="2" customFormat="1" ht="16.5" customHeight="1">
      <c r="A179" s="35"/>
      <c r="B179" s="36"/>
      <c r="C179" s="209" t="s">
        <v>1798</v>
      </c>
      <c r="D179" s="209" t="s">
        <v>205</v>
      </c>
      <c r="E179" s="210" t="s">
        <v>8148</v>
      </c>
      <c r="F179" s="211" t="s">
        <v>8149</v>
      </c>
      <c r="G179" s="212" t="s">
        <v>208</v>
      </c>
      <c r="H179" s="213">
        <v>4</v>
      </c>
      <c r="I179" s="214"/>
      <c r="J179" s="215">
        <f t="shared" si="0"/>
        <v>0</v>
      </c>
      <c r="K179" s="211" t="s">
        <v>218</v>
      </c>
      <c r="L179" s="40"/>
      <c r="M179" s="216" t="s">
        <v>1</v>
      </c>
      <c r="N179" s="217" t="s">
        <v>40</v>
      </c>
      <c r="O179" s="72"/>
      <c r="P179" s="218">
        <f t="shared" si="1"/>
        <v>0</v>
      </c>
      <c r="Q179" s="218">
        <v>6.6E-4</v>
      </c>
      <c r="R179" s="218">
        <f t="shared" si="2"/>
        <v>2.64E-3</v>
      </c>
      <c r="S179" s="218">
        <v>0</v>
      </c>
      <c r="T179" s="219">
        <f t="shared" si="3"/>
        <v>0</v>
      </c>
      <c r="U179" s="35"/>
      <c r="V179" s="35"/>
      <c r="W179" s="35"/>
      <c r="X179" s="35"/>
      <c r="Y179" s="35"/>
      <c r="Z179" s="35"/>
      <c r="AA179" s="35"/>
      <c r="AB179" s="35"/>
      <c r="AC179" s="35"/>
      <c r="AD179" s="35"/>
      <c r="AE179" s="35"/>
      <c r="AR179" s="220" t="s">
        <v>209</v>
      </c>
      <c r="AT179" s="220" t="s">
        <v>205</v>
      </c>
      <c r="AU179" s="220" t="s">
        <v>84</v>
      </c>
      <c r="AY179" s="18" t="s">
        <v>203</v>
      </c>
      <c r="BE179" s="221">
        <f t="shared" si="4"/>
        <v>0</v>
      </c>
      <c r="BF179" s="221">
        <f t="shared" si="5"/>
        <v>0</v>
      </c>
      <c r="BG179" s="221">
        <f t="shared" si="6"/>
        <v>0</v>
      </c>
      <c r="BH179" s="221">
        <f t="shared" si="7"/>
        <v>0</v>
      </c>
      <c r="BI179" s="221">
        <f t="shared" si="8"/>
        <v>0</v>
      </c>
      <c r="BJ179" s="18" t="s">
        <v>82</v>
      </c>
      <c r="BK179" s="221">
        <f t="shared" si="9"/>
        <v>0</v>
      </c>
      <c r="BL179" s="18" t="s">
        <v>209</v>
      </c>
      <c r="BM179" s="220" t="s">
        <v>8150</v>
      </c>
    </row>
    <row r="180" spans="1:65" s="2" customFormat="1" ht="21.75" customHeight="1">
      <c r="A180" s="35"/>
      <c r="B180" s="36"/>
      <c r="C180" s="209" t="s">
        <v>1803</v>
      </c>
      <c r="D180" s="209" t="s">
        <v>205</v>
      </c>
      <c r="E180" s="210" t="s">
        <v>8151</v>
      </c>
      <c r="F180" s="211" t="s">
        <v>8152</v>
      </c>
      <c r="G180" s="212" t="s">
        <v>208</v>
      </c>
      <c r="H180" s="213">
        <v>11</v>
      </c>
      <c r="I180" s="214"/>
      <c r="J180" s="215">
        <f t="shared" si="0"/>
        <v>0</v>
      </c>
      <c r="K180" s="211" t="s">
        <v>218</v>
      </c>
      <c r="L180" s="40"/>
      <c r="M180" s="216" t="s">
        <v>1</v>
      </c>
      <c r="N180" s="217" t="s">
        <v>40</v>
      </c>
      <c r="O180" s="72"/>
      <c r="P180" s="218">
        <f t="shared" si="1"/>
        <v>0</v>
      </c>
      <c r="Q180" s="218">
        <v>4.6999999999999999E-4</v>
      </c>
      <c r="R180" s="218">
        <f t="shared" si="2"/>
        <v>5.1700000000000001E-3</v>
      </c>
      <c r="S180" s="218">
        <v>0</v>
      </c>
      <c r="T180" s="219">
        <f t="shared" si="3"/>
        <v>0</v>
      </c>
      <c r="U180" s="35"/>
      <c r="V180" s="35"/>
      <c r="W180" s="35"/>
      <c r="X180" s="35"/>
      <c r="Y180" s="35"/>
      <c r="Z180" s="35"/>
      <c r="AA180" s="35"/>
      <c r="AB180" s="35"/>
      <c r="AC180" s="35"/>
      <c r="AD180" s="35"/>
      <c r="AE180" s="35"/>
      <c r="AR180" s="220" t="s">
        <v>209</v>
      </c>
      <c r="AT180" s="220" t="s">
        <v>205</v>
      </c>
      <c r="AU180" s="220" t="s">
        <v>84</v>
      </c>
      <c r="AY180" s="18" t="s">
        <v>203</v>
      </c>
      <c r="BE180" s="221">
        <f t="shared" si="4"/>
        <v>0</v>
      </c>
      <c r="BF180" s="221">
        <f t="shared" si="5"/>
        <v>0</v>
      </c>
      <c r="BG180" s="221">
        <f t="shared" si="6"/>
        <v>0</v>
      </c>
      <c r="BH180" s="221">
        <f t="shared" si="7"/>
        <v>0</v>
      </c>
      <c r="BI180" s="221">
        <f t="shared" si="8"/>
        <v>0</v>
      </c>
      <c r="BJ180" s="18" t="s">
        <v>82</v>
      </c>
      <c r="BK180" s="221">
        <f t="shared" si="9"/>
        <v>0</v>
      </c>
      <c r="BL180" s="18" t="s">
        <v>209</v>
      </c>
      <c r="BM180" s="220" t="s">
        <v>8153</v>
      </c>
    </row>
    <row r="181" spans="1:65" s="2" customFormat="1" ht="21.75" customHeight="1">
      <c r="A181" s="35"/>
      <c r="B181" s="36"/>
      <c r="C181" s="209" t="s">
        <v>1808</v>
      </c>
      <c r="D181" s="209" t="s">
        <v>205</v>
      </c>
      <c r="E181" s="210" t="s">
        <v>8154</v>
      </c>
      <c r="F181" s="211" t="s">
        <v>8155</v>
      </c>
      <c r="G181" s="212" t="s">
        <v>5671</v>
      </c>
      <c r="H181" s="213">
        <v>4</v>
      </c>
      <c r="I181" s="214"/>
      <c r="J181" s="215">
        <f t="shared" si="0"/>
        <v>0</v>
      </c>
      <c r="K181" s="211" t="s">
        <v>1</v>
      </c>
      <c r="L181" s="40"/>
      <c r="M181" s="216" t="s">
        <v>1</v>
      </c>
      <c r="N181" s="217" t="s">
        <v>40</v>
      </c>
      <c r="O181" s="72"/>
      <c r="P181" s="218">
        <f t="shared" si="1"/>
        <v>0</v>
      </c>
      <c r="Q181" s="218">
        <v>0</v>
      </c>
      <c r="R181" s="218">
        <f t="shared" si="2"/>
        <v>0</v>
      </c>
      <c r="S181" s="218">
        <v>0</v>
      </c>
      <c r="T181" s="219">
        <f t="shared" si="3"/>
        <v>0</v>
      </c>
      <c r="U181" s="35"/>
      <c r="V181" s="35"/>
      <c r="W181" s="35"/>
      <c r="X181" s="35"/>
      <c r="Y181" s="35"/>
      <c r="Z181" s="35"/>
      <c r="AA181" s="35"/>
      <c r="AB181" s="35"/>
      <c r="AC181" s="35"/>
      <c r="AD181" s="35"/>
      <c r="AE181" s="35"/>
      <c r="AR181" s="220" t="s">
        <v>209</v>
      </c>
      <c r="AT181" s="220" t="s">
        <v>205</v>
      </c>
      <c r="AU181" s="220" t="s">
        <v>84</v>
      </c>
      <c r="AY181" s="18" t="s">
        <v>203</v>
      </c>
      <c r="BE181" s="221">
        <f t="shared" si="4"/>
        <v>0</v>
      </c>
      <c r="BF181" s="221">
        <f t="shared" si="5"/>
        <v>0</v>
      </c>
      <c r="BG181" s="221">
        <f t="shared" si="6"/>
        <v>0</v>
      </c>
      <c r="BH181" s="221">
        <f t="shared" si="7"/>
        <v>0</v>
      </c>
      <c r="BI181" s="221">
        <f t="shared" si="8"/>
        <v>0</v>
      </c>
      <c r="BJ181" s="18" t="s">
        <v>82</v>
      </c>
      <c r="BK181" s="221">
        <f t="shared" si="9"/>
        <v>0</v>
      </c>
      <c r="BL181" s="18" t="s">
        <v>209</v>
      </c>
      <c r="BM181" s="220" t="s">
        <v>8156</v>
      </c>
    </row>
    <row r="182" spans="1:65" s="2" customFormat="1" ht="33" customHeight="1">
      <c r="A182" s="35"/>
      <c r="B182" s="36"/>
      <c r="C182" s="209" t="s">
        <v>1818</v>
      </c>
      <c r="D182" s="209" t="s">
        <v>205</v>
      </c>
      <c r="E182" s="210" t="s">
        <v>8157</v>
      </c>
      <c r="F182" s="211" t="s">
        <v>8158</v>
      </c>
      <c r="G182" s="212" t="s">
        <v>5671</v>
      </c>
      <c r="H182" s="213">
        <v>4</v>
      </c>
      <c r="I182" s="214"/>
      <c r="J182" s="215">
        <f t="shared" si="0"/>
        <v>0</v>
      </c>
      <c r="K182" s="211" t="s">
        <v>1</v>
      </c>
      <c r="L182" s="40"/>
      <c r="M182" s="216" t="s">
        <v>1</v>
      </c>
      <c r="N182" s="217" t="s">
        <v>40</v>
      </c>
      <c r="O182" s="72"/>
      <c r="P182" s="218">
        <f t="shared" si="1"/>
        <v>0</v>
      </c>
      <c r="Q182" s="218">
        <v>0</v>
      </c>
      <c r="R182" s="218">
        <f t="shared" si="2"/>
        <v>0</v>
      </c>
      <c r="S182" s="218">
        <v>0</v>
      </c>
      <c r="T182" s="219">
        <f t="shared" si="3"/>
        <v>0</v>
      </c>
      <c r="U182" s="35"/>
      <c r="V182" s="35"/>
      <c r="W182" s="35"/>
      <c r="X182" s="35"/>
      <c r="Y182" s="35"/>
      <c r="Z182" s="35"/>
      <c r="AA182" s="35"/>
      <c r="AB182" s="35"/>
      <c r="AC182" s="35"/>
      <c r="AD182" s="35"/>
      <c r="AE182" s="35"/>
      <c r="AR182" s="220" t="s">
        <v>209</v>
      </c>
      <c r="AT182" s="220" t="s">
        <v>205</v>
      </c>
      <c r="AU182" s="220" t="s">
        <v>84</v>
      </c>
      <c r="AY182" s="18" t="s">
        <v>203</v>
      </c>
      <c r="BE182" s="221">
        <f t="shared" si="4"/>
        <v>0</v>
      </c>
      <c r="BF182" s="221">
        <f t="shared" si="5"/>
        <v>0</v>
      </c>
      <c r="BG182" s="221">
        <f t="shared" si="6"/>
        <v>0</v>
      </c>
      <c r="BH182" s="221">
        <f t="shared" si="7"/>
        <v>0</v>
      </c>
      <c r="BI182" s="221">
        <f t="shared" si="8"/>
        <v>0</v>
      </c>
      <c r="BJ182" s="18" t="s">
        <v>82</v>
      </c>
      <c r="BK182" s="221">
        <f t="shared" si="9"/>
        <v>0</v>
      </c>
      <c r="BL182" s="18" t="s">
        <v>209</v>
      </c>
      <c r="BM182" s="220" t="s">
        <v>8159</v>
      </c>
    </row>
    <row r="183" spans="1:65" s="2" customFormat="1" ht="33" customHeight="1">
      <c r="A183" s="35"/>
      <c r="B183" s="36"/>
      <c r="C183" s="209" t="s">
        <v>1825</v>
      </c>
      <c r="D183" s="209" t="s">
        <v>205</v>
      </c>
      <c r="E183" s="210" t="s">
        <v>8160</v>
      </c>
      <c r="F183" s="211" t="s">
        <v>8161</v>
      </c>
      <c r="G183" s="212" t="s">
        <v>5671</v>
      </c>
      <c r="H183" s="213">
        <v>56</v>
      </c>
      <c r="I183" s="214"/>
      <c r="J183" s="215">
        <f t="shared" si="0"/>
        <v>0</v>
      </c>
      <c r="K183" s="211" t="s">
        <v>1</v>
      </c>
      <c r="L183" s="40"/>
      <c r="M183" s="216" t="s">
        <v>1</v>
      </c>
      <c r="N183" s="217" t="s">
        <v>40</v>
      </c>
      <c r="O183" s="72"/>
      <c r="P183" s="218">
        <f t="shared" si="1"/>
        <v>0</v>
      </c>
      <c r="Q183" s="218">
        <v>0</v>
      </c>
      <c r="R183" s="218">
        <f t="shared" si="2"/>
        <v>0</v>
      </c>
      <c r="S183" s="218">
        <v>0</v>
      </c>
      <c r="T183" s="219">
        <f t="shared" si="3"/>
        <v>0</v>
      </c>
      <c r="U183" s="35"/>
      <c r="V183" s="35"/>
      <c r="W183" s="35"/>
      <c r="X183" s="35"/>
      <c r="Y183" s="35"/>
      <c r="Z183" s="35"/>
      <c r="AA183" s="35"/>
      <c r="AB183" s="35"/>
      <c r="AC183" s="35"/>
      <c r="AD183" s="35"/>
      <c r="AE183" s="35"/>
      <c r="AR183" s="220" t="s">
        <v>209</v>
      </c>
      <c r="AT183" s="220" t="s">
        <v>205</v>
      </c>
      <c r="AU183" s="220" t="s">
        <v>84</v>
      </c>
      <c r="AY183" s="18" t="s">
        <v>203</v>
      </c>
      <c r="BE183" s="221">
        <f t="shared" si="4"/>
        <v>0</v>
      </c>
      <c r="BF183" s="221">
        <f t="shared" si="5"/>
        <v>0</v>
      </c>
      <c r="BG183" s="221">
        <f t="shared" si="6"/>
        <v>0</v>
      </c>
      <c r="BH183" s="221">
        <f t="shared" si="7"/>
        <v>0</v>
      </c>
      <c r="BI183" s="221">
        <f t="shared" si="8"/>
        <v>0</v>
      </c>
      <c r="BJ183" s="18" t="s">
        <v>82</v>
      </c>
      <c r="BK183" s="221">
        <f t="shared" si="9"/>
        <v>0</v>
      </c>
      <c r="BL183" s="18" t="s">
        <v>209</v>
      </c>
      <c r="BM183" s="220" t="s">
        <v>8162</v>
      </c>
    </row>
    <row r="184" spans="1:65" s="2" customFormat="1" ht="33" customHeight="1">
      <c r="A184" s="35"/>
      <c r="B184" s="36"/>
      <c r="C184" s="209" t="s">
        <v>1830</v>
      </c>
      <c r="D184" s="209" t="s">
        <v>205</v>
      </c>
      <c r="E184" s="210" t="s">
        <v>8163</v>
      </c>
      <c r="F184" s="211" t="s">
        <v>8164</v>
      </c>
      <c r="G184" s="212" t="s">
        <v>5671</v>
      </c>
      <c r="H184" s="213">
        <v>7</v>
      </c>
      <c r="I184" s="214"/>
      <c r="J184" s="215">
        <f t="shared" si="0"/>
        <v>0</v>
      </c>
      <c r="K184" s="211" t="s">
        <v>1</v>
      </c>
      <c r="L184" s="40"/>
      <c r="M184" s="216" t="s">
        <v>1</v>
      </c>
      <c r="N184" s="217" t="s">
        <v>40</v>
      </c>
      <c r="O184" s="72"/>
      <c r="P184" s="218">
        <f t="shared" si="1"/>
        <v>0</v>
      </c>
      <c r="Q184" s="218">
        <v>0</v>
      </c>
      <c r="R184" s="218">
        <f t="shared" si="2"/>
        <v>0</v>
      </c>
      <c r="S184" s="218">
        <v>0</v>
      </c>
      <c r="T184" s="219">
        <f t="shared" si="3"/>
        <v>0</v>
      </c>
      <c r="U184" s="35"/>
      <c r="V184" s="35"/>
      <c r="W184" s="35"/>
      <c r="X184" s="35"/>
      <c r="Y184" s="35"/>
      <c r="Z184" s="35"/>
      <c r="AA184" s="35"/>
      <c r="AB184" s="35"/>
      <c r="AC184" s="35"/>
      <c r="AD184" s="35"/>
      <c r="AE184" s="35"/>
      <c r="AR184" s="220" t="s">
        <v>209</v>
      </c>
      <c r="AT184" s="220" t="s">
        <v>205</v>
      </c>
      <c r="AU184" s="220" t="s">
        <v>84</v>
      </c>
      <c r="AY184" s="18" t="s">
        <v>203</v>
      </c>
      <c r="BE184" s="221">
        <f t="shared" si="4"/>
        <v>0</v>
      </c>
      <c r="BF184" s="221">
        <f t="shared" si="5"/>
        <v>0</v>
      </c>
      <c r="BG184" s="221">
        <f t="shared" si="6"/>
        <v>0</v>
      </c>
      <c r="BH184" s="221">
        <f t="shared" si="7"/>
        <v>0</v>
      </c>
      <c r="BI184" s="221">
        <f t="shared" si="8"/>
        <v>0</v>
      </c>
      <c r="BJ184" s="18" t="s">
        <v>82</v>
      </c>
      <c r="BK184" s="221">
        <f t="shared" si="9"/>
        <v>0</v>
      </c>
      <c r="BL184" s="18" t="s">
        <v>209</v>
      </c>
      <c r="BM184" s="220" t="s">
        <v>8165</v>
      </c>
    </row>
    <row r="185" spans="1:65" s="2" customFormat="1" ht="16.5" customHeight="1">
      <c r="A185" s="35"/>
      <c r="B185" s="36"/>
      <c r="C185" s="209" t="s">
        <v>1838</v>
      </c>
      <c r="D185" s="209" t="s">
        <v>205</v>
      </c>
      <c r="E185" s="210" t="s">
        <v>8166</v>
      </c>
      <c r="F185" s="211" t="s">
        <v>8167</v>
      </c>
      <c r="G185" s="212" t="s">
        <v>208</v>
      </c>
      <c r="H185" s="213">
        <v>4</v>
      </c>
      <c r="I185" s="214"/>
      <c r="J185" s="215">
        <f t="shared" si="0"/>
        <v>0</v>
      </c>
      <c r="K185" s="211" t="s">
        <v>218</v>
      </c>
      <c r="L185" s="40"/>
      <c r="M185" s="216" t="s">
        <v>1</v>
      </c>
      <c r="N185" s="217" t="s">
        <v>40</v>
      </c>
      <c r="O185" s="72"/>
      <c r="P185" s="218">
        <f t="shared" si="1"/>
        <v>0</v>
      </c>
      <c r="Q185" s="218">
        <v>2.7999999999999998E-4</v>
      </c>
      <c r="R185" s="218">
        <f t="shared" si="2"/>
        <v>1.1199999999999999E-3</v>
      </c>
      <c r="S185" s="218">
        <v>0</v>
      </c>
      <c r="T185" s="219">
        <f t="shared" si="3"/>
        <v>0</v>
      </c>
      <c r="U185" s="35"/>
      <c r="V185" s="35"/>
      <c r="W185" s="35"/>
      <c r="X185" s="35"/>
      <c r="Y185" s="35"/>
      <c r="Z185" s="35"/>
      <c r="AA185" s="35"/>
      <c r="AB185" s="35"/>
      <c r="AC185" s="35"/>
      <c r="AD185" s="35"/>
      <c r="AE185" s="35"/>
      <c r="AR185" s="220" t="s">
        <v>209</v>
      </c>
      <c r="AT185" s="220" t="s">
        <v>205</v>
      </c>
      <c r="AU185" s="220" t="s">
        <v>84</v>
      </c>
      <c r="AY185" s="18" t="s">
        <v>203</v>
      </c>
      <c r="BE185" s="221">
        <f t="shared" si="4"/>
        <v>0</v>
      </c>
      <c r="BF185" s="221">
        <f t="shared" si="5"/>
        <v>0</v>
      </c>
      <c r="BG185" s="221">
        <f t="shared" si="6"/>
        <v>0</v>
      </c>
      <c r="BH185" s="221">
        <f t="shared" si="7"/>
        <v>0</v>
      </c>
      <c r="BI185" s="221">
        <f t="shared" si="8"/>
        <v>0</v>
      </c>
      <c r="BJ185" s="18" t="s">
        <v>82</v>
      </c>
      <c r="BK185" s="221">
        <f t="shared" si="9"/>
        <v>0</v>
      </c>
      <c r="BL185" s="18" t="s">
        <v>209</v>
      </c>
      <c r="BM185" s="220" t="s">
        <v>8168</v>
      </c>
    </row>
    <row r="186" spans="1:65" s="2" customFormat="1" ht="21.75" customHeight="1">
      <c r="A186" s="35"/>
      <c r="B186" s="36"/>
      <c r="C186" s="209" t="s">
        <v>1845</v>
      </c>
      <c r="D186" s="209" t="s">
        <v>205</v>
      </c>
      <c r="E186" s="210" t="s">
        <v>8169</v>
      </c>
      <c r="F186" s="211" t="s">
        <v>8170</v>
      </c>
      <c r="G186" s="212" t="s">
        <v>208</v>
      </c>
      <c r="H186" s="213">
        <v>62</v>
      </c>
      <c r="I186" s="214"/>
      <c r="J186" s="215">
        <f t="shared" si="0"/>
        <v>0</v>
      </c>
      <c r="K186" s="211" t="s">
        <v>218</v>
      </c>
      <c r="L186" s="40"/>
      <c r="M186" s="216" t="s">
        <v>1</v>
      </c>
      <c r="N186" s="217" t="s">
        <v>40</v>
      </c>
      <c r="O186" s="72"/>
      <c r="P186" s="218">
        <f t="shared" si="1"/>
        <v>0</v>
      </c>
      <c r="Q186" s="218">
        <v>1.4999999999999999E-4</v>
      </c>
      <c r="R186" s="218">
        <f t="shared" si="2"/>
        <v>9.2999999999999992E-3</v>
      </c>
      <c r="S186" s="218">
        <v>0</v>
      </c>
      <c r="T186" s="219">
        <f t="shared" si="3"/>
        <v>0</v>
      </c>
      <c r="U186" s="35"/>
      <c r="V186" s="35"/>
      <c r="W186" s="35"/>
      <c r="X186" s="35"/>
      <c r="Y186" s="35"/>
      <c r="Z186" s="35"/>
      <c r="AA186" s="35"/>
      <c r="AB186" s="35"/>
      <c r="AC186" s="35"/>
      <c r="AD186" s="35"/>
      <c r="AE186" s="35"/>
      <c r="AR186" s="220" t="s">
        <v>209</v>
      </c>
      <c r="AT186" s="220" t="s">
        <v>205</v>
      </c>
      <c r="AU186" s="220" t="s">
        <v>84</v>
      </c>
      <c r="AY186" s="18" t="s">
        <v>203</v>
      </c>
      <c r="BE186" s="221">
        <f t="shared" si="4"/>
        <v>0</v>
      </c>
      <c r="BF186" s="221">
        <f t="shared" si="5"/>
        <v>0</v>
      </c>
      <c r="BG186" s="221">
        <f t="shared" si="6"/>
        <v>0</v>
      </c>
      <c r="BH186" s="221">
        <f t="shared" si="7"/>
        <v>0</v>
      </c>
      <c r="BI186" s="221">
        <f t="shared" si="8"/>
        <v>0</v>
      </c>
      <c r="BJ186" s="18" t="s">
        <v>82</v>
      </c>
      <c r="BK186" s="221">
        <f t="shared" si="9"/>
        <v>0</v>
      </c>
      <c r="BL186" s="18" t="s">
        <v>209</v>
      </c>
      <c r="BM186" s="220" t="s">
        <v>8171</v>
      </c>
    </row>
    <row r="187" spans="1:65" s="2" customFormat="1" ht="21.75" customHeight="1">
      <c r="A187" s="35"/>
      <c r="B187" s="36"/>
      <c r="C187" s="209" t="s">
        <v>2097</v>
      </c>
      <c r="D187" s="209" t="s">
        <v>205</v>
      </c>
      <c r="E187" s="210" t="s">
        <v>8172</v>
      </c>
      <c r="F187" s="211" t="s">
        <v>8173</v>
      </c>
      <c r="G187" s="212" t="s">
        <v>5671</v>
      </c>
      <c r="H187" s="213">
        <v>4</v>
      </c>
      <c r="I187" s="214"/>
      <c r="J187" s="215">
        <f t="shared" si="0"/>
        <v>0</v>
      </c>
      <c r="K187" s="211" t="s">
        <v>1</v>
      </c>
      <c r="L187" s="40"/>
      <c r="M187" s="216" t="s">
        <v>1</v>
      </c>
      <c r="N187" s="217" t="s">
        <v>40</v>
      </c>
      <c r="O187" s="72"/>
      <c r="P187" s="218">
        <f t="shared" si="1"/>
        <v>0</v>
      </c>
      <c r="Q187" s="218">
        <v>0</v>
      </c>
      <c r="R187" s="218">
        <f t="shared" si="2"/>
        <v>0</v>
      </c>
      <c r="S187" s="218">
        <v>0</v>
      </c>
      <c r="T187" s="219">
        <f t="shared" si="3"/>
        <v>0</v>
      </c>
      <c r="U187" s="35"/>
      <c r="V187" s="35"/>
      <c r="W187" s="35"/>
      <c r="X187" s="35"/>
      <c r="Y187" s="35"/>
      <c r="Z187" s="35"/>
      <c r="AA187" s="35"/>
      <c r="AB187" s="35"/>
      <c r="AC187" s="35"/>
      <c r="AD187" s="35"/>
      <c r="AE187" s="35"/>
      <c r="AR187" s="220" t="s">
        <v>209</v>
      </c>
      <c r="AT187" s="220" t="s">
        <v>205</v>
      </c>
      <c r="AU187" s="220" t="s">
        <v>84</v>
      </c>
      <c r="AY187" s="18" t="s">
        <v>203</v>
      </c>
      <c r="BE187" s="221">
        <f t="shared" si="4"/>
        <v>0</v>
      </c>
      <c r="BF187" s="221">
        <f t="shared" si="5"/>
        <v>0</v>
      </c>
      <c r="BG187" s="221">
        <f t="shared" si="6"/>
        <v>0</v>
      </c>
      <c r="BH187" s="221">
        <f t="shared" si="7"/>
        <v>0</v>
      </c>
      <c r="BI187" s="221">
        <f t="shared" si="8"/>
        <v>0</v>
      </c>
      <c r="BJ187" s="18" t="s">
        <v>82</v>
      </c>
      <c r="BK187" s="221">
        <f t="shared" si="9"/>
        <v>0</v>
      </c>
      <c r="BL187" s="18" t="s">
        <v>209</v>
      </c>
      <c r="BM187" s="220" t="s">
        <v>8174</v>
      </c>
    </row>
    <row r="188" spans="1:65" s="2" customFormat="1" ht="16.5" customHeight="1">
      <c r="A188" s="35"/>
      <c r="B188" s="36"/>
      <c r="C188" s="209" t="s">
        <v>2177</v>
      </c>
      <c r="D188" s="209" t="s">
        <v>205</v>
      </c>
      <c r="E188" s="210" t="s">
        <v>8175</v>
      </c>
      <c r="F188" s="211" t="s">
        <v>8176</v>
      </c>
      <c r="G188" s="212" t="s">
        <v>5671</v>
      </c>
      <c r="H188" s="213">
        <v>9</v>
      </c>
      <c r="I188" s="214"/>
      <c r="J188" s="215">
        <f t="shared" si="0"/>
        <v>0</v>
      </c>
      <c r="K188" s="211" t="s">
        <v>1</v>
      </c>
      <c r="L188" s="40"/>
      <c r="M188" s="216" t="s">
        <v>1</v>
      </c>
      <c r="N188" s="217" t="s">
        <v>40</v>
      </c>
      <c r="O188" s="72"/>
      <c r="P188" s="218">
        <f t="shared" si="1"/>
        <v>0</v>
      </c>
      <c r="Q188" s="218">
        <v>0</v>
      </c>
      <c r="R188" s="218">
        <f t="shared" si="2"/>
        <v>0</v>
      </c>
      <c r="S188" s="218">
        <v>0</v>
      </c>
      <c r="T188" s="219">
        <f t="shared" si="3"/>
        <v>0</v>
      </c>
      <c r="U188" s="35"/>
      <c r="V188" s="35"/>
      <c r="W188" s="35"/>
      <c r="X188" s="35"/>
      <c r="Y188" s="35"/>
      <c r="Z188" s="35"/>
      <c r="AA188" s="35"/>
      <c r="AB188" s="35"/>
      <c r="AC188" s="35"/>
      <c r="AD188" s="35"/>
      <c r="AE188" s="35"/>
      <c r="AR188" s="220" t="s">
        <v>209</v>
      </c>
      <c r="AT188" s="220" t="s">
        <v>205</v>
      </c>
      <c r="AU188" s="220" t="s">
        <v>84</v>
      </c>
      <c r="AY188" s="18" t="s">
        <v>203</v>
      </c>
      <c r="BE188" s="221">
        <f t="shared" si="4"/>
        <v>0</v>
      </c>
      <c r="BF188" s="221">
        <f t="shared" si="5"/>
        <v>0</v>
      </c>
      <c r="BG188" s="221">
        <f t="shared" si="6"/>
        <v>0</v>
      </c>
      <c r="BH188" s="221">
        <f t="shared" si="7"/>
        <v>0</v>
      </c>
      <c r="BI188" s="221">
        <f t="shared" si="8"/>
        <v>0</v>
      </c>
      <c r="BJ188" s="18" t="s">
        <v>82</v>
      </c>
      <c r="BK188" s="221">
        <f t="shared" si="9"/>
        <v>0</v>
      </c>
      <c r="BL188" s="18" t="s">
        <v>209</v>
      </c>
      <c r="BM188" s="220" t="s">
        <v>8177</v>
      </c>
    </row>
    <row r="189" spans="1:65" s="2" customFormat="1" ht="16.5" customHeight="1">
      <c r="A189" s="35"/>
      <c r="B189" s="36"/>
      <c r="C189" s="209" t="s">
        <v>2188</v>
      </c>
      <c r="D189" s="209" t="s">
        <v>205</v>
      </c>
      <c r="E189" s="210" t="s">
        <v>8178</v>
      </c>
      <c r="F189" s="211" t="s">
        <v>8179</v>
      </c>
      <c r="G189" s="212" t="s">
        <v>5671</v>
      </c>
      <c r="H189" s="213">
        <v>28</v>
      </c>
      <c r="I189" s="214"/>
      <c r="J189" s="215">
        <f t="shared" si="0"/>
        <v>0</v>
      </c>
      <c r="K189" s="211" t="s">
        <v>1</v>
      </c>
      <c r="L189" s="40"/>
      <c r="M189" s="216" t="s">
        <v>1</v>
      </c>
      <c r="N189" s="217" t="s">
        <v>40</v>
      </c>
      <c r="O189" s="72"/>
      <c r="P189" s="218">
        <f t="shared" si="1"/>
        <v>0</v>
      </c>
      <c r="Q189" s="218">
        <v>0</v>
      </c>
      <c r="R189" s="218">
        <f t="shared" si="2"/>
        <v>0</v>
      </c>
      <c r="S189" s="218">
        <v>0</v>
      </c>
      <c r="T189" s="219">
        <f t="shared" si="3"/>
        <v>0</v>
      </c>
      <c r="U189" s="35"/>
      <c r="V189" s="35"/>
      <c r="W189" s="35"/>
      <c r="X189" s="35"/>
      <c r="Y189" s="35"/>
      <c r="Z189" s="35"/>
      <c r="AA189" s="35"/>
      <c r="AB189" s="35"/>
      <c r="AC189" s="35"/>
      <c r="AD189" s="35"/>
      <c r="AE189" s="35"/>
      <c r="AR189" s="220" t="s">
        <v>209</v>
      </c>
      <c r="AT189" s="220" t="s">
        <v>205</v>
      </c>
      <c r="AU189" s="220" t="s">
        <v>84</v>
      </c>
      <c r="AY189" s="18" t="s">
        <v>203</v>
      </c>
      <c r="BE189" s="221">
        <f t="shared" si="4"/>
        <v>0</v>
      </c>
      <c r="BF189" s="221">
        <f t="shared" si="5"/>
        <v>0</v>
      </c>
      <c r="BG189" s="221">
        <f t="shared" si="6"/>
        <v>0</v>
      </c>
      <c r="BH189" s="221">
        <f t="shared" si="7"/>
        <v>0</v>
      </c>
      <c r="BI189" s="221">
        <f t="shared" si="8"/>
        <v>0</v>
      </c>
      <c r="BJ189" s="18" t="s">
        <v>82</v>
      </c>
      <c r="BK189" s="221">
        <f t="shared" si="9"/>
        <v>0</v>
      </c>
      <c r="BL189" s="18" t="s">
        <v>209</v>
      </c>
      <c r="BM189" s="220" t="s">
        <v>8180</v>
      </c>
    </row>
    <row r="190" spans="1:65" s="2" customFormat="1" ht="16.5" customHeight="1">
      <c r="A190" s="35"/>
      <c r="B190" s="36"/>
      <c r="C190" s="209" t="s">
        <v>2195</v>
      </c>
      <c r="D190" s="209" t="s">
        <v>205</v>
      </c>
      <c r="E190" s="210" t="s">
        <v>8181</v>
      </c>
      <c r="F190" s="211" t="s">
        <v>8182</v>
      </c>
      <c r="G190" s="212" t="s">
        <v>828</v>
      </c>
      <c r="H190" s="213">
        <v>2104</v>
      </c>
      <c r="I190" s="214"/>
      <c r="J190" s="215">
        <f t="shared" si="0"/>
        <v>0</v>
      </c>
      <c r="K190" s="211" t="s">
        <v>218</v>
      </c>
      <c r="L190" s="40"/>
      <c r="M190" s="216" t="s">
        <v>1</v>
      </c>
      <c r="N190" s="217" t="s">
        <v>40</v>
      </c>
      <c r="O190" s="72"/>
      <c r="P190" s="218">
        <f t="shared" si="1"/>
        <v>0</v>
      </c>
      <c r="Q190" s="218">
        <v>0</v>
      </c>
      <c r="R190" s="218">
        <f t="shared" si="2"/>
        <v>0</v>
      </c>
      <c r="S190" s="218">
        <v>0</v>
      </c>
      <c r="T190" s="219">
        <f t="shared" si="3"/>
        <v>0</v>
      </c>
      <c r="U190" s="35"/>
      <c r="V190" s="35"/>
      <c r="W190" s="35"/>
      <c r="X190" s="35"/>
      <c r="Y190" s="35"/>
      <c r="Z190" s="35"/>
      <c r="AA190" s="35"/>
      <c r="AB190" s="35"/>
      <c r="AC190" s="35"/>
      <c r="AD190" s="35"/>
      <c r="AE190" s="35"/>
      <c r="AR190" s="220" t="s">
        <v>209</v>
      </c>
      <c r="AT190" s="220" t="s">
        <v>205</v>
      </c>
      <c r="AU190" s="220" t="s">
        <v>84</v>
      </c>
      <c r="AY190" s="18" t="s">
        <v>203</v>
      </c>
      <c r="BE190" s="221">
        <f t="shared" si="4"/>
        <v>0</v>
      </c>
      <c r="BF190" s="221">
        <f t="shared" si="5"/>
        <v>0</v>
      </c>
      <c r="BG190" s="221">
        <f t="shared" si="6"/>
        <v>0</v>
      </c>
      <c r="BH190" s="221">
        <f t="shared" si="7"/>
        <v>0</v>
      </c>
      <c r="BI190" s="221">
        <f t="shared" si="8"/>
        <v>0</v>
      </c>
      <c r="BJ190" s="18" t="s">
        <v>82</v>
      </c>
      <c r="BK190" s="221">
        <f t="shared" si="9"/>
        <v>0</v>
      </c>
      <c r="BL190" s="18" t="s">
        <v>209</v>
      </c>
      <c r="BM190" s="220" t="s">
        <v>8183</v>
      </c>
    </row>
    <row r="191" spans="1:65" s="2" customFormat="1" ht="21.75" customHeight="1">
      <c r="A191" s="35"/>
      <c r="B191" s="36"/>
      <c r="C191" s="209" t="s">
        <v>2208</v>
      </c>
      <c r="D191" s="209" t="s">
        <v>205</v>
      </c>
      <c r="E191" s="210" t="s">
        <v>8184</v>
      </c>
      <c r="F191" s="211" t="s">
        <v>8185</v>
      </c>
      <c r="G191" s="212" t="s">
        <v>2644</v>
      </c>
      <c r="H191" s="257"/>
      <c r="I191" s="214"/>
      <c r="J191" s="215">
        <f t="shared" si="0"/>
        <v>0</v>
      </c>
      <c r="K191" s="211" t="s">
        <v>218</v>
      </c>
      <c r="L191" s="40"/>
      <c r="M191" s="216" t="s">
        <v>1</v>
      </c>
      <c r="N191" s="217" t="s">
        <v>40</v>
      </c>
      <c r="O191" s="72"/>
      <c r="P191" s="218">
        <f t="shared" si="1"/>
        <v>0</v>
      </c>
      <c r="Q191" s="218">
        <v>0</v>
      </c>
      <c r="R191" s="218">
        <f t="shared" si="2"/>
        <v>0</v>
      </c>
      <c r="S191" s="218">
        <v>0</v>
      </c>
      <c r="T191" s="219">
        <f t="shared" si="3"/>
        <v>0</v>
      </c>
      <c r="U191" s="35"/>
      <c r="V191" s="35"/>
      <c r="W191" s="35"/>
      <c r="X191" s="35"/>
      <c r="Y191" s="35"/>
      <c r="Z191" s="35"/>
      <c r="AA191" s="35"/>
      <c r="AB191" s="35"/>
      <c r="AC191" s="35"/>
      <c r="AD191" s="35"/>
      <c r="AE191" s="35"/>
      <c r="AR191" s="220" t="s">
        <v>209</v>
      </c>
      <c r="AT191" s="220" t="s">
        <v>205</v>
      </c>
      <c r="AU191" s="220" t="s">
        <v>84</v>
      </c>
      <c r="AY191" s="18" t="s">
        <v>203</v>
      </c>
      <c r="BE191" s="221">
        <f t="shared" si="4"/>
        <v>0</v>
      </c>
      <c r="BF191" s="221">
        <f t="shared" si="5"/>
        <v>0</v>
      </c>
      <c r="BG191" s="221">
        <f t="shared" si="6"/>
        <v>0</v>
      </c>
      <c r="BH191" s="221">
        <f t="shared" si="7"/>
        <v>0</v>
      </c>
      <c r="BI191" s="221">
        <f t="shared" si="8"/>
        <v>0</v>
      </c>
      <c r="BJ191" s="18" t="s">
        <v>82</v>
      </c>
      <c r="BK191" s="221">
        <f t="shared" si="9"/>
        <v>0</v>
      </c>
      <c r="BL191" s="18" t="s">
        <v>209</v>
      </c>
      <c r="BM191" s="220" t="s">
        <v>8186</v>
      </c>
    </row>
    <row r="192" spans="1:65" s="12" customFormat="1" ht="22.9" customHeight="1">
      <c r="B192" s="193"/>
      <c r="C192" s="194"/>
      <c r="D192" s="195" t="s">
        <v>74</v>
      </c>
      <c r="E192" s="207" t="s">
        <v>7444</v>
      </c>
      <c r="F192" s="207" t="s">
        <v>8187</v>
      </c>
      <c r="G192" s="194"/>
      <c r="H192" s="194"/>
      <c r="I192" s="197"/>
      <c r="J192" s="208">
        <f>BK192</f>
        <v>0</v>
      </c>
      <c r="K192" s="194"/>
      <c r="L192" s="199"/>
      <c r="M192" s="200"/>
      <c r="N192" s="201"/>
      <c r="O192" s="201"/>
      <c r="P192" s="202">
        <f>SUM(P193:P248)</f>
        <v>0</v>
      </c>
      <c r="Q192" s="201"/>
      <c r="R192" s="202">
        <f>SUM(R193:R248)</f>
        <v>0.84057000000000015</v>
      </c>
      <c r="S192" s="201"/>
      <c r="T192" s="203">
        <f>SUM(T193:T248)</f>
        <v>0</v>
      </c>
      <c r="AR192" s="204" t="s">
        <v>84</v>
      </c>
      <c r="AT192" s="205" t="s">
        <v>74</v>
      </c>
      <c r="AU192" s="205" t="s">
        <v>82</v>
      </c>
      <c r="AY192" s="204" t="s">
        <v>203</v>
      </c>
      <c r="BK192" s="206">
        <f>SUM(BK193:BK248)</f>
        <v>0</v>
      </c>
    </row>
    <row r="193" spans="1:65" s="2" customFormat="1" ht="21.75" customHeight="1">
      <c r="A193" s="35"/>
      <c r="B193" s="36"/>
      <c r="C193" s="209" t="s">
        <v>2214</v>
      </c>
      <c r="D193" s="209" t="s">
        <v>205</v>
      </c>
      <c r="E193" s="210" t="s">
        <v>8188</v>
      </c>
      <c r="F193" s="211" t="s">
        <v>8189</v>
      </c>
      <c r="G193" s="212" t="s">
        <v>828</v>
      </c>
      <c r="H193" s="213">
        <v>305</v>
      </c>
      <c r="I193" s="214"/>
      <c r="J193" s="215">
        <f>ROUND(I193*H193,2)</f>
        <v>0</v>
      </c>
      <c r="K193" s="211" t="s">
        <v>218</v>
      </c>
      <c r="L193" s="40"/>
      <c r="M193" s="216" t="s">
        <v>1</v>
      </c>
      <c r="N193" s="217" t="s">
        <v>40</v>
      </c>
      <c r="O193" s="72"/>
      <c r="P193" s="218">
        <f>O193*H193</f>
        <v>0</v>
      </c>
      <c r="Q193" s="218">
        <v>6.9999999999999999E-4</v>
      </c>
      <c r="R193" s="218">
        <f>Q193*H193</f>
        <v>0.2135</v>
      </c>
      <c r="S193" s="218">
        <v>0</v>
      </c>
      <c r="T193" s="219">
        <f>S193*H193</f>
        <v>0</v>
      </c>
      <c r="U193" s="35"/>
      <c r="V193" s="35"/>
      <c r="W193" s="35"/>
      <c r="X193" s="35"/>
      <c r="Y193" s="35"/>
      <c r="Z193" s="35"/>
      <c r="AA193" s="35"/>
      <c r="AB193" s="35"/>
      <c r="AC193" s="35"/>
      <c r="AD193" s="35"/>
      <c r="AE193" s="35"/>
      <c r="AR193" s="220" t="s">
        <v>412</v>
      </c>
      <c r="AT193" s="220" t="s">
        <v>205</v>
      </c>
      <c r="AU193" s="220" t="s">
        <v>84</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412</v>
      </c>
      <c r="BM193" s="220" t="s">
        <v>8190</v>
      </c>
    </row>
    <row r="194" spans="1:65" s="14" customFormat="1" ht="11.25">
      <c r="B194" s="233"/>
      <c r="C194" s="234"/>
      <c r="D194" s="224" t="s">
        <v>211</v>
      </c>
      <c r="E194" s="235" t="s">
        <v>1</v>
      </c>
      <c r="F194" s="236" t="s">
        <v>8191</v>
      </c>
      <c r="G194" s="234"/>
      <c r="H194" s="237">
        <v>155</v>
      </c>
      <c r="I194" s="238"/>
      <c r="J194" s="234"/>
      <c r="K194" s="234"/>
      <c r="L194" s="239"/>
      <c r="M194" s="240"/>
      <c r="N194" s="241"/>
      <c r="O194" s="241"/>
      <c r="P194" s="241"/>
      <c r="Q194" s="241"/>
      <c r="R194" s="241"/>
      <c r="S194" s="241"/>
      <c r="T194" s="242"/>
      <c r="AT194" s="243" t="s">
        <v>211</v>
      </c>
      <c r="AU194" s="243" t="s">
        <v>84</v>
      </c>
      <c r="AV194" s="14" t="s">
        <v>84</v>
      </c>
      <c r="AW194" s="14" t="s">
        <v>31</v>
      </c>
      <c r="AX194" s="14" t="s">
        <v>75</v>
      </c>
      <c r="AY194" s="243" t="s">
        <v>203</v>
      </c>
    </row>
    <row r="195" spans="1:65" s="14" customFormat="1" ht="11.25">
      <c r="B195" s="233"/>
      <c r="C195" s="234"/>
      <c r="D195" s="224" t="s">
        <v>211</v>
      </c>
      <c r="E195" s="235" t="s">
        <v>1</v>
      </c>
      <c r="F195" s="236" t="s">
        <v>8192</v>
      </c>
      <c r="G195" s="234"/>
      <c r="H195" s="237">
        <v>150</v>
      </c>
      <c r="I195" s="238"/>
      <c r="J195" s="234"/>
      <c r="K195" s="234"/>
      <c r="L195" s="239"/>
      <c r="M195" s="240"/>
      <c r="N195" s="241"/>
      <c r="O195" s="241"/>
      <c r="P195" s="241"/>
      <c r="Q195" s="241"/>
      <c r="R195" s="241"/>
      <c r="S195" s="241"/>
      <c r="T195" s="242"/>
      <c r="AT195" s="243" t="s">
        <v>211</v>
      </c>
      <c r="AU195" s="243" t="s">
        <v>84</v>
      </c>
      <c r="AV195" s="14" t="s">
        <v>84</v>
      </c>
      <c r="AW195" s="14" t="s">
        <v>31</v>
      </c>
      <c r="AX195" s="14" t="s">
        <v>75</v>
      </c>
      <c r="AY195" s="243" t="s">
        <v>203</v>
      </c>
    </row>
    <row r="196" spans="1:65" s="2" customFormat="1" ht="21.75" customHeight="1">
      <c r="A196" s="35"/>
      <c r="B196" s="36"/>
      <c r="C196" s="209" t="s">
        <v>2224</v>
      </c>
      <c r="D196" s="209" t="s">
        <v>205</v>
      </c>
      <c r="E196" s="210" t="s">
        <v>8193</v>
      </c>
      <c r="F196" s="211" t="s">
        <v>8194</v>
      </c>
      <c r="G196" s="212" t="s">
        <v>828</v>
      </c>
      <c r="H196" s="213">
        <v>50</v>
      </c>
      <c r="I196" s="214"/>
      <c r="J196" s="215">
        <f>ROUND(I196*H196,2)</f>
        <v>0</v>
      </c>
      <c r="K196" s="211" t="s">
        <v>218</v>
      </c>
      <c r="L196" s="40"/>
      <c r="M196" s="216" t="s">
        <v>1</v>
      </c>
      <c r="N196" s="217" t="s">
        <v>40</v>
      </c>
      <c r="O196" s="72"/>
      <c r="P196" s="218">
        <f>O196*H196</f>
        <v>0</v>
      </c>
      <c r="Q196" s="218">
        <v>9.2000000000000003E-4</v>
      </c>
      <c r="R196" s="218">
        <f>Q196*H196</f>
        <v>4.5999999999999999E-2</v>
      </c>
      <c r="S196" s="218">
        <v>0</v>
      </c>
      <c r="T196" s="219">
        <f>S196*H196</f>
        <v>0</v>
      </c>
      <c r="U196" s="35"/>
      <c r="V196" s="35"/>
      <c r="W196" s="35"/>
      <c r="X196" s="35"/>
      <c r="Y196" s="35"/>
      <c r="Z196" s="35"/>
      <c r="AA196" s="35"/>
      <c r="AB196" s="35"/>
      <c r="AC196" s="35"/>
      <c r="AD196" s="35"/>
      <c r="AE196" s="35"/>
      <c r="AR196" s="220" t="s">
        <v>412</v>
      </c>
      <c r="AT196" s="220" t="s">
        <v>205</v>
      </c>
      <c r="AU196" s="220" t="s">
        <v>84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412</v>
      </c>
      <c r="BM196" s="220" t="s">
        <v>8195</v>
      </c>
    </row>
    <row r="197" spans="1:65" s="14" customFormat="1" ht="11.25">
      <c r="B197" s="233"/>
      <c r="C197" s="234"/>
      <c r="D197" s="224" t="s">
        <v>211</v>
      </c>
      <c r="E197" s="235" t="s">
        <v>1</v>
      </c>
      <c r="F197" s="236" t="s">
        <v>8196</v>
      </c>
      <c r="G197" s="234"/>
      <c r="H197" s="237">
        <v>50</v>
      </c>
      <c r="I197" s="238"/>
      <c r="J197" s="234"/>
      <c r="K197" s="234"/>
      <c r="L197" s="239"/>
      <c r="M197" s="240"/>
      <c r="N197" s="241"/>
      <c r="O197" s="241"/>
      <c r="P197" s="241"/>
      <c r="Q197" s="241"/>
      <c r="R197" s="241"/>
      <c r="S197" s="241"/>
      <c r="T197" s="242"/>
      <c r="AT197" s="243" t="s">
        <v>211</v>
      </c>
      <c r="AU197" s="243" t="s">
        <v>84</v>
      </c>
      <c r="AV197" s="14" t="s">
        <v>84</v>
      </c>
      <c r="AW197" s="14" t="s">
        <v>31</v>
      </c>
      <c r="AX197" s="14" t="s">
        <v>75</v>
      </c>
      <c r="AY197" s="243" t="s">
        <v>203</v>
      </c>
    </row>
    <row r="198" spans="1:65" s="2" customFormat="1" ht="21.75" customHeight="1">
      <c r="A198" s="35"/>
      <c r="B198" s="36"/>
      <c r="C198" s="209" t="s">
        <v>2232</v>
      </c>
      <c r="D198" s="209" t="s">
        <v>205</v>
      </c>
      <c r="E198" s="210" t="s">
        <v>8197</v>
      </c>
      <c r="F198" s="211" t="s">
        <v>8198</v>
      </c>
      <c r="G198" s="212" t="s">
        <v>828</v>
      </c>
      <c r="H198" s="213">
        <v>176</v>
      </c>
      <c r="I198" s="214"/>
      <c r="J198" s="215">
        <f>ROUND(I198*H198,2)</f>
        <v>0</v>
      </c>
      <c r="K198" s="211" t="s">
        <v>218</v>
      </c>
      <c r="L198" s="40"/>
      <c r="M198" s="216" t="s">
        <v>1</v>
      </c>
      <c r="N198" s="217" t="s">
        <v>40</v>
      </c>
      <c r="O198" s="72"/>
      <c r="P198" s="218">
        <f>O198*H198</f>
        <v>0</v>
      </c>
      <c r="Q198" s="218">
        <v>1.1900000000000001E-3</v>
      </c>
      <c r="R198" s="218">
        <f>Q198*H198</f>
        <v>0.20944000000000002</v>
      </c>
      <c r="S198" s="218">
        <v>0</v>
      </c>
      <c r="T198" s="219">
        <f>S198*H198</f>
        <v>0</v>
      </c>
      <c r="U198" s="35"/>
      <c r="V198" s="35"/>
      <c r="W198" s="35"/>
      <c r="X198" s="35"/>
      <c r="Y198" s="35"/>
      <c r="Z198" s="35"/>
      <c r="AA198" s="35"/>
      <c r="AB198" s="35"/>
      <c r="AC198" s="35"/>
      <c r="AD198" s="35"/>
      <c r="AE198" s="35"/>
      <c r="AR198" s="220" t="s">
        <v>412</v>
      </c>
      <c r="AT198" s="220" t="s">
        <v>205</v>
      </c>
      <c r="AU198" s="220" t="s">
        <v>84</v>
      </c>
      <c r="AY198" s="18" t="s">
        <v>203</v>
      </c>
      <c r="BE198" s="221">
        <f>IF(N198="základní",J198,0)</f>
        <v>0</v>
      </c>
      <c r="BF198" s="221">
        <f>IF(N198="snížená",J198,0)</f>
        <v>0</v>
      </c>
      <c r="BG198" s="221">
        <f>IF(N198="zákl. přenesená",J198,0)</f>
        <v>0</v>
      </c>
      <c r="BH198" s="221">
        <f>IF(N198="sníž. přenesená",J198,0)</f>
        <v>0</v>
      </c>
      <c r="BI198" s="221">
        <f>IF(N198="nulová",J198,0)</f>
        <v>0</v>
      </c>
      <c r="BJ198" s="18" t="s">
        <v>82</v>
      </c>
      <c r="BK198" s="221">
        <f>ROUND(I198*H198,2)</f>
        <v>0</v>
      </c>
      <c r="BL198" s="18" t="s">
        <v>412</v>
      </c>
      <c r="BM198" s="220" t="s">
        <v>8199</v>
      </c>
    </row>
    <row r="199" spans="1:65" s="14" customFormat="1" ht="11.25">
      <c r="B199" s="233"/>
      <c r="C199" s="234"/>
      <c r="D199" s="224" t="s">
        <v>211</v>
      </c>
      <c r="E199" s="235" t="s">
        <v>1</v>
      </c>
      <c r="F199" s="236" t="s">
        <v>8200</v>
      </c>
      <c r="G199" s="234"/>
      <c r="H199" s="237">
        <v>140</v>
      </c>
      <c r="I199" s="238"/>
      <c r="J199" s="234"/>
      <c r="K199" s="234"/>
      <c r="L199" s="239"/>
      <c r="M199" s="240"/>
      <c r="N199" s="241"/>
      <c r="O199" s="241"/>
      <c r="P199" s="241"/>
      <c r="Q199" s="241"/>
      <c r="R199" s="241"/>
      <c r="S199" s="241"/>
      <c r="T199" s="242"/>
      <c r="AT199" s="243" t="s">
        <v>211</v>
      </c>
      <c r="AU199" s="243" t="s">
        <v>84</v>
      </c>
      <c r="AV199" s="14" t="s">
        <v>84</v>
      </c>
      <c r="AW199" s="14" t="s">
        <v>31</v>
      </c>
      <c r="AX199" s="14" t="s">
        <v>75</v>
      </c>
      <c r="AY199" s="243" t="s">
        <v>203</v>
      </c>
    </row>
    <row r="200" spans="1:65" s="14" customFormat="1" ht="11.25">
      <c r="B200" s="233"/>
      <c r="C200" s="234"/>
      <c r="D200" s="224" t="s">
        <v>211</v>
      </c>
      <c r="E200" s="235" t="s">
        <v>1</v>
      </c>
      <c r="F200" s="236" t="s">
        <v>8201</v>
      </c>
      <c r="G200" s="234"/>
      <c r="H200" s="237">
        <v>36</v>
      </c>
      <c r="I200" s="238"/>
      <c r="J200" s="234"/>
      <c r="K200" s="234"/>
      <c r="L200" s="239"/>
      <c r="M200" s="240"/>
      <c r="N200" s="241"/>
      <c r="O200" s="241"/>
      <c r="P200" s="241"/>
      <c r="Q200" s="241"/>
      <c r="R200" s="241"/>
      <c r="S200" s="241"/>
      <c r="T200" s="242"/>
      <c r="AT200" s="243" t="s">
        <v>211</v>
      </c>
      <c r="AU200" s="243" t="s">
        <v>84</v>
      </c>
      <c r="AV200" s="14" t="s">
        <v>84</v>
      </c>
      <c r="AW200" s="14" t="s">
        <v>31</v>
      </c>
      <c r="AX200" s="14" t="s">
        <v>75</v>
      </c>
      <c r="AY200" s="243" t="s">
        <v>203</v>
      </c>
    </row>
    <row r="201" spans="1:65" s="2" customFormat="1" ht="21.75" customHeight="1">
      <c r="A201" s="35"/>
      <c r="B201" s="36"/>
      <c r="C201" s="209" t="s">
        <v>2236</v>
      </c>
      <c r="D201" s="209" t="s">
        <v>205</v>
      </c>
      <c r="E201" s="210" t="s">
        <v>8202</v>
      </c>
      <c r="F201" s="211" t="s">
        <v>8077</v>
      </c>
      <c r="G201" s="212" t="s">
        <v>828</v>
      </c>
      <c r="H201" s="213">
        <v>5</v>
      </c>
      <c r="I201" s="214"/>
      <c r="J201" s="215">
        <f>ROUND(I201*H201,2)</f>
        <v>0</v>
      </c>
      <c r="K201" s="211" t="s">
        <v>218</v>
      </c>
      <c r="L201" s="40"/>
      <c r="M201" s="216" t="s">
        <v>1</v>
      </c>
      <c r="N201" s="217" t="s">
        <v>40</v>
      </c>
      <c r="O201" s="72"/>
      <c r="P201" s="218">
        <f>O201*H201</f>
        <v>0</v>
      </c>
      <c r="Q201" s="218">
        <v>1.5E-3</v>
      </c>
      <c r="R201" s="218">
        <f>Q201*H201</f>
        <v>7.4999999999999997E-3</v>
      </c>
      <c r="S201" s="218">
        <v>0</v>
      </c>
      <c r="T201" s="219">
        <f>S201*H201</f>
        <v>0</v>
      </c>
      <c r="U201" s="35"/>
      <c r="V201" s="35"/>
      <c r="W201" s="35"/>
      <c r="X201" s="35"/>
      <c r="Y201" s="35"/>
      <c r="Z201" s="35"/>
      <c r="AA201" s="35"/>
      <c r="AB201" s="35"/>
      <c r="AC201" s="35"/>
      <c r="AD201" s="35"/>
      <c r="AE201" s="35"/>
      <c r="AR201" s="220" t="s">
        <v>412</v>
      </c>
      <c r="AT201" s="220" t="s">
        <v>205</v>
      </c>
      <c r="AU201" s="220" t="s">
        <v>84</v>
      </c>
      <c r="AY201" s="18" t="s">
        <v>203</v>
      </c>
      <c r="BE201" s="221">
        <f>IF(N201="základní",J201,0)</f>
        <v>0</v>
      </c>
      <c r="BF201" s="221">
        <f>IF(N201="snížená",J201,0)</f>
        <v>0</v>
      </c>
      <c r="BG201" s="221">
        <f>IF(N201="zákl. přenesená",J201,0)</f>
        <v>0</v>
      </c>
      <c r="BH201" s="221">
        <f>IF(N201="sníž. přenesená",J201,0)</f>
        <v>0</v>
      </c>
      <c r="BI201" s="221">
        <f>IF(N201="nulová",J201,0)</f>
        <v>0</v>
      </c>
      <c r="BJ201" s="18" t="s">
        <v>82</v>
      </c>
      <c r="BK201" s="221">
        <f>ROUND(I201*H201,2)</f>
        <v>0</v>
      </c>
      <c r="BL201" s="18" t="s">
        <v>412</v>
      </c>
      <c r="BM201" s="220" t="s">
        <v>8203</v>
      </c>
    </row>
    <row r="202" spans="1:65" s="14" customFormat="1" ht="11.25">
      <c r="B202" s="233"/>
      <c r="C202" s="234"/>
      <c r="D202" s="224" t="s">
        <v>211</v>
      </c>
      <c r="E202" s="235" t="s">
        <v>1</v>
      </c>
      <c r="F202" s="236" t="s">
        <v>8204</v>
      </c>
      <c r="G202" s="234"/>
      <c r="H202" s="237">
        <v>5</v>
      </c>
      <c r="I202" s="238"/>
      <c r="J202" s="234"/>
      <c r="K202" s="234"/>
      <c r="L202" s="239"/>
      <c r="M202" s="240"/>
      <c r="N202" s="241"/>
      <c r="O202" s="241"/>
      <c r="P202" s="241"/>
      <c r="Q202" s="241"/>
      <c r="R202" s="241"/>
      <c r="S202" s="241"/>
      <c r="T202" s="242"/>
      <c r="AT202" s="243" t="s">
        <v>211</v>
      </c>
      <c r="AU202" s="243" t="s">
        <v>84</v>
      </c>
      <c r="AV202" s="14" t="s">
        <v>84</v>
      </c>
      <c r="AW202" s="14" t="s">
        <v>31</v>
      </c>
      <c r="AX202" s="14" t="s">
        <v>75</v>
      </c>
      <c r="AY202" s="243" t="s">
        <v>203</v>
      </c>
    </row>
    <row r="203" spans="1:65" s="2" customFormat="1" ht="21.75" customHeight="1">
      <c r="A203" s="35"/>
      <c r="B203" s="36"/>
      <c r="C203" s="209" t="s">
        <v>2241</v>
      </c>
      <c r="D203" s="209" t="s">
        <v>205</v>
      </c>
      <c r="E203" s="210" t="s">
        <v>8205</v>
      </c>
      <c r="F203" s="211" t="s">
        <v>8206</v>
      </c>
      <c r="G203" s="212" t="s">
        <v>828</v>
      </c>
      <c r="H203" s="213">
        <v>7</v>
      </c>
      <c r="I203" s="214"/>
      <c r="J203" s="215">
        <f>ROUND(I203*H203,2)</f>
        <v>0</v>
      </c>
      <c r="K203" s="211" t="s">
        <v>218</v>
      </c>
      <c r="L203" s="40"/>
      <c r="M203" s="216" t="s">
        <v>1</v>
      </c>
      <c r="N203" s="217" t="s">
        <v>40</v>
      </c>
      <c r="O203" s="72"/>
      <c r="P203" s="218">
        <f>O203*H203</f>
        <v>0</v>
      </c>
      <c r="Q203" s="218">
        <v>2.6199999999999999E-3</v>
      </c>
      <c r="R203" s="218">
        <f>Q203*H203</f>
        <v>1.8339999999999999E-2</v>
      </c>
      <c r="S203" s="218">
        <v>0</v>
      </c>
      <c r="T203" s="219">
        <f>S203*H203</f>
        <v>0</v>
      </c>
      <c r="U203" s="35"/>
      <c r="V203" s="35"/>
      <c r="W203" s="35"/>
      <c r="X203" s="35"/>
      <c r="Y203" s="35"/>
      <c r="Z203" s="35"/>
      <c r="AA203" s="35"/>
      <c r="AB203" s="35"/>
      <c r="AC203" s="35"/>
      <c r="AD203" s="35"/>
      <c r="AE203" s="35"/>
      <c r="AR203" s="220" t="s">
        <v>412</v>
      </c>
      <c r="AT203" s="220" t="s">
        <v>205</v>
      </c>
      <c r="AU203" s="220" t="s">
        <v>84</v>
      </c>
      <c r="AY203" s="18" t="s">
        <v>203</v>
      </c>
      <c r="BE203" s="221">
        <f>IF(N203="základní",J203,0)</f>
        <v>0</v>
      </c>
      <c r="BF203" s="221">
        <f>IF(N203="snížená",J203,0)</f>
        <v>0</v>
      </c>
      <c r="BG203" s="221">
        <f>IF(N203="zákl. přenesená",J203,0)</f>
        <v>0</v>
      </c>
      <c r="BH203" s="221">
        <f>IF(N203="sníž. přenesená",J203,0)</f>
        <v>0</v>
      </c>
      <c r="BI203" s="221">
        <f>IF(N203="nulová",J203,0)</f>
        <v>0</v>
      </c>
      <c r="BJ203" s="18" t="s">
        <v>82</v>
      </c>
      <c r="BK203" s="221">
        <f>ROUND(I203*H203,2)</f>
        <v>0</v>
      </c>
      <c r="BL203" s="18" t="s">
        <v>412</v>
      </c>
      <c r="BM203" s="220" t="s">
        <v>8207</v>
      </c>
    </row>
    <row r="204" spans="1:65" s="14" customFormat="1" ht="11.25">
      <c r="B204" s="233"/>
      <c r="C204" s="234"/>
      <c r="D204" s="224" t="s">
        <v>211</v>
      </c>
      <c r="E204" s="235" t="s">
        <v>1</v>
      </c>
      <c r="F204" s="236" t="s">
        <v>8208</v>
      </c>
      <c r="G204" s="234"/>
      <c r="H204" s="237">
        <v>7</v>
      </c>
      <c r="I204" s="238"/>
      <c r="J204" s="234"/>
      <c r="K204" s="234"/>
      <c r="L204" s="239"/>
      <c r="M204" s="240"/>
      <c r="N204" s="241"/>
      <c r="O204" s="241"/>
      <c r="P204" s="241"/>
      <c r="Q204" s="241"/>
      <c r="R204" s="241"/>
      <c r="S204" s="241"/>
      <c r="T204" s="242"/>
      <c r="AT204" s="243" t="s">
        <v>211</v>
      </c>
      <c r="AU204" s="243" t="s">
        <v>84</v>
      </c>
      <c r="AV204" s="14" t="s">
        <v>84</v>
      </c>
      <c r="AW204" s="14" t="s">
        <v>31</v>
      </c>
      <c r="AX204" s="14" t="s">
        <v>75</v>
      </c>
      <c r="AY204" s="243" t="s">
        <v>203</v>
      </c>
    </row>
    <row r="205" spans="1:65" s="13" customFormat="1" ht="11.25">
      <c r="B205" s="222"/>
      <c r="C205" s="223"/>
      <c r="D205" s="224" t="s">
        <v>211</v>
      </c>
      <c r="E205" s="225" t="s">
        <v>1</v>
      </c>
      <c r="F205" s="226" t="s">
        <v>8041</v>
      </c>
      <c r="G205" s="223"/>
      <c r="H205" s="225" t="s">
        <v>1</v>
      </c>
      <c r="I205" s="227"/>
      <c r="J205" s="223"/>
      <c r="K205" s="223"/>
      <c r="L205" s="228"/>
      <c r="M205" s="229"/>
      <c r="N205" s="230"/>
      <c r="O205" s="230"/>
      <c r="P205" s="230"/>
      <c r="Q205" s="230"/>
      <c r="R205" s="230"/>
      <c r="S205" s="230"/>
      <c r="T205" s="231"/>
      <c r="AT205" s="232" t="s">
        <v>211</v>
      </c>
      <c r="AU205" s="232" t="s">
        <v>84</v>
      </c>
      <c r="AV205" s="13" t="s">
        <v>82</v>
      </c>
      <c r="AW205" s="13" t="s">
        <v>31</v>
      </c>
      <c r="AX205" s="13" t="s">
        <v>75</v>
      </c>
      <c r="AY205" s="232" t="s">
        <v>203</v>
      </c>
    </row>
    <row r="206" spans="1:65" s="2" customFormat="1" ht="21.75" customHeight="1">
      <c r="A206" s="35"/>
      <c r="B206" s="36"/>
      <c r="C206" s="209" t="s">
        <v>2246</v>
      </c>
      <c r="D206" s="209" t="s">
        <v>205</v>
      </c>
      <c r="E206" s="210" t="s">
        <v>8209</v>
      </c>
      <c r="F206" s="211" t="s">
        <v>8210</v>
      </c>
      <c r="G206" s="212" t="s">
        <v>208</v>
      </c>
      <c r="H206" s="213">
        <v>51</v>
      </c>
      <c r="I206" s="214"/>
      <c r="J206" s="215">
        <f>ROUND(I206*H206,2)</f>
        <v>0</v>
      </c>
      <c r="K206" s="211" t="s">
        <v>1</v>
      </c>
      <c r="L206" s="40"/>
      <c r="M206" s="216" t="s">
        <v>1</v>
      </c>
      <c r="N206" s="217" t="s">
        <v>40</v>
      </c>
      <c r="O206" s="72"/>
      <c r="P206" s="218">
        <f>O206*H206</f>
        <v>0</v>
      </c>
      <c r="Q206" s="218">
        <v>1.0000000000000001E-5</v>
      </c>
      <c r="R206" s="218">
        <f>Q206*H206</f>
        <v>5.1000000000000004E-4</v>
      </c>
      <c r="S206" s="218">
        <v>0</v>
      </c>
      <c r="T206" s="219">
        <f>S206*H206</f>
        <v>0</v>
      </c>
      <c r="U206" s="35"/>
      <c r="V206" s="35"/>
      <c r="W206" s="35"/>
      <c r="X206" s="35"/>
      <c r="Y206" s="35"/>
      <c r="Z206" s="35"/>
      <c r="AA206" s="35"/>
      <c r="AB206" s="35"/>
      <c r="AC206" s="35"/>
      <c r="AD206" s="35"/>
      <c r="AE206" s="35"/>
      <c r="AR206" s="220" t="s">
        <v>412</v>
      </c>
      <c r="AT206" s="220" t="s">
        <v>205</v>
      </c>
      <c r="AU206" s="220" t="s">
        <v>84</v>
      </c>
      <c r="AY206" s="18" t="s">
        <v>203</v>
      </c>
      <c r="BE206" s="221">
        <f>IF(N206="základní",J206,0)</f>
        <v>0</v>
      </c>
      <c r="BF206" s="221">
        <f>IF(N206="snížená",J206,0)</f>
        <v>0</v>
      </c>
      <c r="BG206" s="221">
        <f>IF(N206="zákl. přenesená",J206,0)</f>
        <v>0</v>
      </c>
      <c r="BH206" s="221">
        <f>IF(N206="sníž. přenesená",J206,0)</f>
        <v>0</v>
      </c>
      <c r="BI206" s="221">
        <f>IF(N206="nulová",J206,0)</f>
        <v>0</v>
      </c>
      <c r="BJ206" s="18" t="s">
        <v>82</v>
      </c>
      <c r="BK206" s="221">
        <f>ROUND(I206*H206,2)</f>
        <v>0</v>
      </c>
      <c r="BL206" s="18" t="s">
        <v>412</v>
      </c>
      <c r="BM206" s="220" t="s">
        <v>8211</v>
      </c>
    </row>
    <row r="207" spans="1:65" s="14" customFormat="1" ht="11.25">
      <c r="B207" s="233"/>
      <c r="C207" s="234"/>
      <c r="D207" s="224" t="s">
        <v>211</v>
      </c>
      <c r="E207" s="235" t="s">
        <v>1</v>
      </c>
      <c r="F207" s="236" t="s">
        <v>8212</v>
      </c>
      <c r="G207" s="234"/>
      <c r="H207" s="237">
        <v>51</v>
      </c>
      <c r="I207" s="238"/>
      <c r="J207" s="234"/>
      <c r="K207" s="234"/>
      <c r="L207" s="239"/>
      <c r="M207" s="240"/>
      <c r="N207" s="241"/>
      <c r="O207" s="241"/>
      <c r="P207" s="241"/>
      <c r="Q207" s="241"/>
      <c r="R207" s="241"/>
      <c r="S207" s="241"/>
      <c r="T207" s="242"/>
      <c r="AT207" s="243" t="s">
        <v>211</v>
      </c>
      <c r="AU207" s="243" t="s">
        <v>84</v>
      </c>
      <c r="AV207" s="14" t="s">
        <v>84</v>
      </c>
      <c r="AW207" s="14" t="s">
        <v>31</v>
      </c>
      <c r="AX207" s="14" t="s">
        <v>75</v>
      </c>
      <c r="AY207" s="243" t="s">
        <v>203</v>
      </c>
    </row>
    <row r="208" spans="1:65" s="2" customFormat="1" ht="21.75" customHeight="1">
      <c r="A208" s="35"/>
      <c r="B208" s="36"/>
      <c r="C208" s="209" t="s">
        <v>2251</v>
      </c>
      <c r="D208" s="209" t="s">
        <v>205</v>
      </c>
      <c r="E208" s="210" t="s">
        <v>8213</v>
      </c>
      <c r="F208" s="211" t="s">
        <v>8214</v>
      </c>
      <c r="G208" s="212" t="s">
        <v>208</v>
      </c>
      <c r="H208" s="213">
        <v>44</v>
      </c>
      <c r="I208" s="214"/>
      <c r="J208" s="215">
        <f>ROUND(I208*H208,2)</f>
        <v>0</v>
      </c>
      <c r="K208" s="211" t="s">
        <v>1</v>
      </c>
      <c r="L208" s="40"/>
      <c r="M208" s="216" t="s">
        <v>1</v>
      </c>
      <c r="N208" s="217" t="s">
        <v>40</v>
      </c>
      <c r="O208" s="72"/>
      <c r="P208" s="218">
        <f>O208*H208</f>
        <v>0</v>
      </c>
      <c r="Q208" s="218">
        <v>1.0000000000000001E-5</v>
      </c>
      <c r="R208" s="218">
        <f>Q208*H208</f>
        <v>4.4000000000000002E-4</v>
      </c>
      <c r="S208" s="218">
        <v>0</v>
      </c>
      <c r="T208" s="219">
        <f>S208*H208</f>
        <v>0</v>
      </c>
      <c r="U208" s="35"/>
      <c r="V208" s="35"/>
      <c r="W208" s="35"/>
      <c r="X208" s="35"/>
      <c r="Y208" s="35"/>
      <c r="Z208" s="35"/>
      <c r="AA208" s="35"/>
      <c r="AB208" s="35"/>
      <c r="AC208" s="35"/>
      <c r="AD208" s="35"/>
      <c r="AE208" s="35"/>
      <c r="AR208" s="220" t="s">
        <v>412</v>
      </c>
      <c r="AT208" s="220" t="s">
        <v>205</v>
      </c>
      <c r="AU208" s="220" t="s">
        <v>84</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412</v>
      </c>
      <c r="BM208" s="220" t="s">
        <v>8215</v>
      </c>
    </row>
    <row r="209" spans="1:65" s="14" customFormat="1" ht="11.25">
      <c r="B209" s="233"/>
      <c r="C209" s="234"/>
      <c r="D209" s="224" t="s">
        <v>211</v>
      </c>
      <c r="E209" s="235" t="s">
        <v>1</v>
      </c>
      <c r="F209" s="236" t="s">
        <v>8216</v>
      </c>
      <c r="G209" s="234"/>
      <c r="H209" s="237">
        <v>44</v>
      </c>
      <c r="I209" s="238"/>
      <c r="J209" s="234"/>
      <c r="K209" s="234"/>
      <c r="L209" s="239"/>
      <c r="M209" s="240"/>
      <c r="N209" s="241"/>
      <c r="O209" s="241"/>
      <c r="P209" s="241"/>
      <c r="Q209" s="241"/>
      <c r="R209" s="241"/>
      <c r="S209" s="241"/>
      <c r="T209" s="242"/>
      <c r="AT209" s="243" t="s">
        <v>211</v>
      </c>
      <c r="AU209" s="243" t="s">
        <v>84</v>
      </c>
      <c r="AV209" s="14" t="s">
        <v>84</v>
      </c>
      <c r="AW209" s="14" t="s">
        <v>31</v>
      </c>
      <c r="AX209" s="14" t="s">
        <v>75</v>
      </c>
      <c r="AY209" s="243" t="s">
        <v>203</v>
      </c>
    </row>
    <row r="210" spans="1:65" s="2" customFormat="1" ht="33" customHeight="1">
      <c r="A210" s="35"/>
      <c r="B210" s="36"/>
      <c r="C210" s="209" t="s">
        <v>2255</v>
      </c>
      <c r="D210" s="209" t="s">
        <v>205</v>
      </c>
      <c r="E210" s="210" t="s">
        <v>8217</v>
      </c>
      <c r="F210" s="211" t="s">
        <v>8218</v>
      </c>
      <c r="G210" s="212" t="s">
        <v>828</v>
      </c>
      <c r="H210" s="213">
        <v>435</v>
      </c>
      <c r="I210" s="214"/>
      <c r="J210" s="215">
        <f>ROUND(I210*H210,2)</f>
        <v>0</v>
      </c>
      <c r="K210" s="211" t="s">
        <v>218</v>
      </c>
      <c r="L210" s="40"/>
      <c r="M210" s="216" t="s">
        <v>1</v>
      </c>
      <c r="N210" s="217" t="s">
        <v>40</v>
      </c>
      <c r="O210" s="72"/>
      <c r="P210" s="218">
        <f>O210*H210</f>
        <v>0</v>
      </c>
      <c r="Q210" s="218">
        <v>4.0000000000000003E-5</v>
      </c>
      <c r="R210" s="218">
        <f>Q210*H210</f>
        <v>1.7400000000000002E-2</v>
      </c>
      <c r="S210" s="218">
        <v>0</v>
      </c>
      <c r="T210" s="219">
        <f>S210*H210</f>
        <v>0</v>
      </c>
      <c r="U210" s="35"/>
      <c r="V210" s="35"/>
      <c r="W210" s="35"/>
      <c r="X210" s="35"/>
      <c r="Y210" s="35"/>
      <c r="Z210" s="35"/>
      <c r="AA210" s="35"/>
      <c r="AB210" s="35"/>
      <c r="AC210" s="35"/>
      <c r="AD210" s="35"/>
      <c r="AE210" s="35"/>
      <c r="AR210" s="220" t="s">
        <v>412</v>
      </c>
      <c r="AT210" s="220" t="s">
        <v>205</v>
      </c>
      <c r="AU210" s="220" t="s">
        <v>84</v>
      </c>
      <c r="AY210" s="18" t="s">
        <v>203</v>
      </c>
      <c r="BE210" s="221">
        <f>IF(N210="základní",J210,0)</f>
        <v>0</v>
      </c>
      <c r="BF210" s="221">
        <f>IF(N210="snížená",J210,0)</f>
        <v>0</v>
      </c>
      <c r="BG210" s="221">
        <f>IF(N210="zákl. přenesená",J210,0)</f>
        <v>0</v>
      </c>
      <c r="BH210" s="221">
        <f>IF(N210="sníž. přenesená",J210,0)</f>
        <v>0</v>
      </c>
      <c r="BI210" s="221">
        <f>IF(N210="nulová",J210,0)</f>
        <v>0</v>
      </c>
      <c r="BJ210" s="18" t="s">
        <v>82</v>
      </c>
      <c r="BK210" s="221">
        <f>ROUND(I210*H210,2)</f>
        <v>0</v>
      </c>
      <c r="BL210" s="18" t="s">
        <v>412</v>
      </c>
      <c r="BM210" s="220" t="s">
        <v>8219</v>
      </c>
    </row>
    <row r="211" spans="1:65" s="14" customFormat="1" ht="11.25">
      <c r="B211" s="233"/>
      <c r="C211" s="234"/>
      <c r="D211" s="224" t="s">
        <v>211</v>
      </c>
      <c r="E211" s="235" t="s">
        <v>1</v>
      </c>
      <c r="F211" s="236" t="s">
        <v>8220</v>
      </c>
      <c r="G211" s="234"/>
      <c r="H211" s="237">
        <v>155</v>
      </c>
      <c r="I211" s="238"/>
      <c r="J211" s="234"/>
      <c r="K211" s="234"/>
      <c r="L211" s="239"/>
      <c r="M211" s="240"/>
      <c r="N211" s="241"/>
      <c r="O211" s="241"/>
      <c r="P211" s="241"/>
      <c r="Q211" s="241"/>
      <c r="R211" s="241"/>
      <c r="S211" s="241"/>
      <c r="T211" s="242"/>
      <c r="AT211" s="243" t="s">
        <v>211</v>
      </c>
      <c r="AU211" s="243" t="s">
        <v>84</v>
      </c>
      <c r="AV211" s="14" t="s">
        <v>84</v>
      </c>
      <c r="AW211" s="14" t="s">
        <v>31</v>
      </c>
      <c r="AX211" s="14" t="s">
        <v>75</v>
      </c>
      <c r="AY211" s="243" t="s">
        <v>203</v>
      </c>
    </row>
    <row r="212" spans="1:65" s="14" customFormat="1" ht="11.25">
      <c r="B212" s="233"/>
      <c r="C212" s="234"/>
      <c r="D212" s="224" t="s">
        <v>211</v>
      </c>
      <c r="E212" s="235" t="s">
        <v>1</v>
      </c>
      <c r="F212" s="236" t="s">
        <v>8221</v>
      </c>
      <c r="G212" s="234"/>
      <c r="H212" s="237">
        <v>50</v>
      </c>
      <c r="I212" s="238"/>
      <c r="J212" s="234"/>
      <c r="K212" s="234"/>
      <c r="L212" s="239"/>
      <c r="M212" s="240"/>
      <c r="N212" s="241"/>
      <c r="O212" s="241"/>
      <c r="P212" s="241"/>
      <c r="Q212" s="241"/>
      <c r="R212" s="241"/>
      <c r="S212" s="241"/>
      <c r="T212" s="242"/>
      <c r="AT212" s="243" t="s">
        <v>211</v>
      </c>
      <c r="AU212" s="243" t="s">
        <v>84</v>
      </c>
      <c r="AV212" s="14" t="s">
        <v>84</v>
      </c>
      <c r="AW212" s="14" t="s">
        <v>31</v>
      </c>
      <c r="AX212" s="14" t="s">
        <v>75</v>
      </c>
      <c r="AY212" s="243" t="s">
        <v>203</v>
      </c>
    </row>
    <row r="213" spans="1:65" s="14" customFormat="1" ht="11.25">
      <c r="B213" s="233"/>
      <c r="C213" s="234"/>
      <c r="D213" s="224" t="s">
        <v>211</v>
      </c>
      <c r="E213" s="235" t="s">
        <v>1</v>
      </c>
      <c r="F213" s="236" t="s">
        <v>8222</v>
      </c>
      <c r="G213" s="234"/>
      <c r="H213" s="237">
        <v>150</v>
      </c>
      <c r="I213" s="238"/>
      <c r="J213" s="234"/>
      <c r="K213" s="234"/>
      <c r="L213" s="239"/>
      <c r="M213" s="240"/>
      <c r="N213" s="241"/>
      <c r="O213" s="241"/>
      <c r="P213" s="241"/>
      <c r="Q213" s="241"/>
      <c r="R213" s="241"/>
      <c r="S213" s="241"/>
      <c r="T213" s="242"/>
      <c r="AT213" s="243" t="s">
        <v>211</v>
      </c>
      <c r="AU213" s="243" t="s">
        <v>84</v>
      </c>
      <c r="AV213" s="14" t="s">
        <v>84</v>
      </c>
      <c r="AW213" s="14" t="s">
        <v>31</v>
      </c>
      <c r="AX213" s="14" t="s">
        <v>75</v>
      </c>
      <c r="AY213" s="243" t="s">
        <v>203</v>
      </c>
    </row>
    <row r="214" spans="1:65" s="14" customFormat="1" ht="11.25">
      <c r="B214" s="233"/>
      <c r="C214" s="234"/>
      <c r="D214" s="224" t="s">
        <v>211</v>
      </c>
      <c r="E214" s="235" t="s">
        <v>1</v>
      </c>
      <c r="F214" s="236" t="s">
        <v>8223</v>
      </c>
      <c r="G214" s="234"/>
      <c r="H214" s="237">
        <v>80</v>
      </c>
      <c r="I214" s="238"/>
      <c r="J214" s="234"/>
      <c r="K214" s="234"/>
      <c r="L214" s="239"/>
      <c r="M214" s="240"/>
      <c r="N214" s="241"/>
      <c r="O214" s="241"/>
      <c r="P214" s="241"/>
      <c r="Q214" s="241"/>
      <c r="R214" s="241"/>
      <c r="S214" s="241"/>
      <c r="T214" s="242"/>
      <c r="AT214" s="243" t="s">
        <v>211</v>
      </c>
      <c r="AU214" s="243" t="s">
        <v>84</v>
      </c>
      <c r="AV214" s="14" t="s">
        <v>84</v>
      </c>
      <c r="AW214" s="14" t="s">
        <v>31</v>
      </c>
      <c r="AX214" s="14" t="s">
        <v>75</v>
      </c>
      <c r="AY214" s="243" t="s">
        <v>203</v>
      </c>
    </row>
    <row r="215" spans="1:65" s="2" customFormat="1" ht="33" customHeight="1">
      <c r="A215" s="35"/>
      <c r="B215" s="36"/>
      <c r="C215" s="209" t="s">
        <v>2260</v>
      </c>
      <c r="D215" s="209" t="s">
        <v>205</v>
      </c>
      <c r="E215" s="210" t="s">
        <v>8224</v>
      </c>
      <c r="F215" s="211" t="s">
        <v>8225</v>
      </c>
      <c r="G215" s="212" t="s">
        <v>828</v>
      </c>
      <c r="H215" s="213">
        <v>41</v>
      </c>
      <c r="I215" s="214"/>
      <c r="J215" s="215">
        <f>ROUND(I215*H215,2)</f>
        <v>0</v>
      </c>
      <c r="K215" s="211" t="s">
        <v>218</v>
      </c>
      <c r="L215" s="40"/>
      <c r="M215" s="216" t="s">
        <v>1</v>
      </c>
      <c r="N215" s="217" t="s">
        <v>40</v>
      </c>
      <c r="O215" s="72"/>
      <c r="P215" s="218">
        <f>O215*H215</f>
        <v>0</v>
      </c>
      <c r="Q215" s="218">
        <v>4.0000000000000003E-5</v>
      </c>
      <c r="R215" s="218">
        <f>Q215*H215</f>
        <v>1.6400000000000002E-3</v>
      </c>
      <c r="S215" s="218">
        <v>0</v>
      </c>
      <c r="T215" s="219">
        <f>S215*H215</f>
        <v>0</v>
      </c>
      <c r="U215" s="35"/>
      <c r="V215" s="35"/>
      <c r="W215" s="35"/>
      <c r="X215" s="35"/>
      <c r="Y215" s="35"/>
      <c r="Z215" s="35"/>
      <c r="AA215" s="35"/>
      <c r="AB215" s="35"/>
      <c r="AC215" s="35"/>
      <c r="AD215" s="35"/>
      <c r="AE215" s="35"/>
      <c r="AR215" s="220" t="s">
        <v>412</v>
      </c>
      <c r="AT215" s="220" t="s">
        <v>205</v>
      </c>
      <c r="AU215" s="220" t="s">
        <v>84</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412</v>
      </c>
      <c r="BM215" s="220" t="s">
        <v>8226</v>
      </c>
    </row>
    <row r="216" spans="1:65" s="14" customFormat="1" ht="11.25">
      <c r="B216" s="233"/>
      <c r="C216" s="234"/>
      <c r="D216" s="224" t="s">
        <v>211</v>
      </c>
      <c r="E216" s="235" t="s">
        <v>1</v>
      </c>
      <c r="F216" s="236" t="s">
        <v>8227</v>
      </c>
      <c r="G216" s="234"/>
      <c r="H216" s="237">
        <v>36</v>
      </c>
      <c r="I216" s="238"/>
      <c r="J216" s="234"/>
      <c r="K216" s="234"/>
      <c r="L216" s="239"/>
      <c r="M216" s="240"/>
      <c r="N216" s="241"/>
      <c r="O216" s="241"/>
      <c r="P216" s="241"/>
      <c r="Q216" s="241"/>
      <c r="R216" s="241"/>
      <c r="S216" s="241"/>
      <c r="T216" s="242"/>
      <c r="AT216" s="243" t="s">
        <v>211</v>
      </c>
      <c r="AU216" s="243" t="s">
        <v>84</v>
      </c>
      <c r="AV216" s="14" t="s">
        <v>84</v>
      </c>
      <c r="AW216" s="14" t="s">
        <v>31</v>
      </c>
      <c r="AX216" s="14" t="s">
        <v>75</v>
      </c>
      <c r="AY216" s="243" t="s">
        <v>203</v>
      </c>
    </row>
    <row r="217" spans="1:65" s="14" customFormat="1" ht="11.25">
      <c r="B217" s="233"/>
      <c r="C217" s="234"/>
      <c r="D217" s="224" t="s">
        <v>211</v>
      </c>
      <c r="E217" s="235" t="s">
        <v>1</v>
      </c>
      <c r="F217" s="236" t="s">
        <v>8228</v>
      </c>
      <c r="G217" s="234"/>
      <c r="H217" s="237">
        <v>5</v>
      </c>
      <c r="I217" s="238"/>
      <c r="J217" s="234"/>
      <c r="K217" s="234"/>
      <c r="L217" s="239"/>
      <c r="M217" s="240"/>
      <c r="N217" s="241"/>
      <c r="O217" s="241"/>
      <c r="P217" s="241"/>
      <c r="Q217" s="241"/>
      <c r="R217" s="241"/>
      <c r="S217" s="241"/>
      <c r="T217" s="242"/>
      <c r="AT217" s="243" t="s">
        <v>211</v>
      </c>
      <c r="AU217" s="243" t="s">
        <v>84</v>
      </c>
      <c r="AV217" s="14" t="s">
        <v>84</v>
      </c>
      <c r="AW217" s="14" t="s">
        <v>31</v>
      </c>
      <c r="AX217" s="14" t="s">
        <v>75</v>
      </c>
      <c r="AY217" s="243" t="s">
        <v>203</v>
      </c>
    </row>
    <row r="218" spans="1:65" s="2" customFormat="1" ht="33" customHeight="1">
      <c r="A218" s="35"/>
      <c r="B218" s="36"/>
      <c r="C218" s="209" t="s">
        <v>2265</v>
      </c>
      <c r="D218" s="209" t="s">
        <v>205</v>
      </c>
      <c r="E218" s="210" t="s">
        <v>8229</v>
      </c>
      <c r="F218" s="211" t="s">
        <v>8230</v>
      </c>
      <c r="G218" s="212" t="s">
        <v>828</v>
      </c>
      <c r="H218" s="213">
        <v>160</v>
      </c>
      <c r="I218" s="214"/>
      <c r="J218" s="215">
        <f>ROUND(I218*H218,2)</f>
        <v>0</v>
      </c>
      <c r="K218" s="211" t="s">
        <v>218</v>
      </c>
      <c r="L218" s="40"/>
      <c r="M218" s="216" t="s">
        <v>1</v>
      </c>
      <c r="N218" s="217" t="s">
        <v>40</v>
      </c>
      <c r="O218" s="72"/>
      <c r="P218" s="218">
        <f>O218*H218</f>
        <v>0</v>
      </c>
      <c r="Q218" s="218">
        <v>1.2E-4</v>
      </c>
      <c r="R218" s="218">
        <f>Q218*H218</f>
        <v>1.9200000000000002E-2</v>
      </c>
      <c r="S218" s="218">
        <v>0</v>
      </c>
      <c r="T218" s="219">
        <f>S218*H218</f>
        <v>0</v>
      </c>
      <c r="U218" s="35"/>
      <c r="V218" s="35"/>
      <c r="W218" s="35"/>
      <c r="X218" s="35"/>
      <c r="Y218" s="35"/>
      <c r="Z218" s="35"/>
      <c r="AA218" s="35"/>
      <c r="AB218" s="35"/>
      <c r="AC218" s="35"/>
      <c r="AD218" s="35"/>
      <c r="AE218" s="35"/>
      <c r="AR218" s="220" t="s">
        <v>412</v>
      </c>
      <c r="AT218" s="220" t="s">
        <v>205</v>
      </c>
      <c r="AU218" s="220" t="s">
        <v>84</v>
      </c>
      <c r="AY218" s="18" t="s">
        <v>203</v>
      </c>
      <c r="BE218" s="221">
        <f>IF(N218="základní",J218,0)</f>
        <v>0</v>
      </c>
      <c r="BF218" s="221">
        <f>IF(N218="snížená",J218,0)</f>
        <v>0</v>
      </c>
      <c r="BG218" s="221">
        <f>IF(N218="zákl. přenesená",J218,0)</f>
        <v>0</v>
      </c>
      <c r="BH218" s="221">
        <f>IF(N218="sníž. přenesená",J218,0)</f>
        <v>0</v>
      </c>
      <c r="BI218" s="221">
        <f>IF(N218="nulová",J218,0)</f>
        <v>0</v>
      </c>
      <c r="BJ218" s="18" t="s">
        <v>82</v>
      </c>
      <c r="BK218" s="221">
        <f>ROUND(I218*H218,2)</f>
        <v>0</v>
      </c>
      <c r="BL218" s="18" t="s">
        <v>412</v>
      </c>
      <c r="BM218" s="220" t="s">
        <v>8231</v>
      </c>
    </row>
    <row r="219" spans="1:65" s="14" customFormat="1" ht="11.25">
      <c r="B219" s="233"/>
      <c r="C219" s="234"/>
      <c r="D219" s="224" t="s">
        <v>211</v>
      </c>
      <c r="E219" s="235" t="s">
        <v>1</v>
      </c>
      <c r="F219" s="236" t="s">
        <v>8232</v>
      </c>
      <c r="G219" s="234"/>
      <c r="H219" s="237">
        <v>152</v>
      </c>
      <c r="I219" s="238"/>
      <c r="J219" s="234"/>
      <c r="K219" s="234"/>
      <c r="L219" s="239"/>
      <c r="M219" s="240"/>
      <c r="N219" s="241"/>
      <c r="O219" s="241"/>
      <c r="P219" s="241"/>
      <c r="Q219" s="241"/>
      <c r="R219" s="241"/>
      <c r="S219" s="241"/>
      <c r="T219" s="242"/>
      <c r="AT219" s="243" t="s">
        <v>211</v>
      </c>
      <c r="AU219" s="243" t="s">
        <v>84</v>
      </c>
      <c r="AV219" s="14" t="s">
        <v>84</v>
      </c>
      <c r="AW219" s="14" t="s">
        <v>31</v>
      </c>
      <c r="AX219" s="14" t="s">
        <v>75</v>
      </c>
      <c r="AY219" s="243" t="s">
        <v>203</v>
      </c>
    </row>
    <row r="220" spans="1:65" s="14" customFormat="1" ht="11.25">
      <c r="B220" s="233"/>
      <c r="C220" s="234"/>
      <c r="D220" s="224" t="s">
        <v>211</v>
      </c>
      <c r="E220" s="235" t="s">
        <v>1</v>
      </c>
      <c r="F220" s="236" t="s">
        <v>8233</v>
      </c>
      <c r="G220" s="234"/>
      <c r="H220" s="237">
        <v>8</v>
      </c>
      <c r="I220" s="238"/>
      <c r="J220" s="234"/>
      <c r="K220" s="234"/>
      <c r="L220" s="239"/>
      <c r="M220" s="240"/>
      <c r="N220" s="241"/>
      <c r="O220" s="241"/>
      <c r="P220" s="241"/>
      <c r="Q220" s="241"/>
      <c r="R220" s="241"/>
      <c r="S220" s="241"/>
      <c r="T220" s="242"/>
      <c r="AT220" s="243" t="s">
        <v>211</v>
      </c>
      <c r="AU220" s="243" t="s">
        <v>84</v>
      </c>
      <c r="AV220" s="14" t="s">
        <v>84</v>
      </c>
      <c r="AW220" s="14" t="s">
        <v>31</v>
      </c>
      <c r="AX220" s="14" t="s">
        <v>75</v>
      </c>
      <c r="AY220" s="243" t="s">
        <v>203</v>
      </c>
    </row>
    <row r="221" spans="1:65" s="13" customFormat="1" ht="11.25">
      <c r="B221" s="222"/>
      <c r="C221" s="223"/>
      <c r="D221" s="224" t="s">
        <v>211</v>
      </c>
      <c r="E221" s="225" t="s">
        <v>1</v>
      </c>
      <c r="F221" s="226" t="s">
        <v>8041</v>
      </c>
      <c r="G221" s="223"/>
      <c r="H221" s="225" t="s">
        <v>1</v>
      </c>
      <c r="I221" s="227"/>
      <c r="J221" s="223"/>
      <c r="K221" s="223"/>
      <c r="L221" s="228"/>
      <c r="M221" s="229"/>
      <c r="N221" s="230"/>
      <c r="O221" s="230"/>
      <c r="P221" s="230"/>
      <c r="Q221" s="230"/>
      <c r="R221" s="230"/>
      <c r="S221" s="230"/>
      <c r="T221" s="231"/>
      <c r="AT221" s="232" t="s">
        <v>211</v>
      </c>
      <c r="AU221" s="232" t="s">
        <v>84</v>
      </c>
      <c r="AV221" s="13" t="s">
        <v>82</v>
      </c>
      <c r="AW221" s="13" t="s">
        <v>31</v>
      </c>
      <c r="AX221" s="13" t="s">
        <v>75</v>
      </c>
      <c r="AY221" s="232" t="s">
        <v>203</v>
      </c>
    </row>
    <row r="222" spans="1:65" s="2" customFormat="1" ht="33" customHeight="1">
      <c r="A222" s="35"/>
      <c r="B222" s="36"/>
      <c r="C222" s="209" t="s">
        <v>2270</v>
      </c>
      <c r="D222" s="209" t="s">
        <v>205</v>
      </c>
      <c r="E222" s="210" t="s">
        <v>8234</v>
      </c>
      <c r="F222" s="211" t="s">
        <v>8235</v>
      </c>
      <c r="G222" s="212" t="s">
        <v>828</v>
      </c>
      <c r="H222" s="213">
        <v>5</v>
      </c>
      <c r="I222" s="214"/>
      <c r="J222" s="215">
        <f>ROUND(I222*H222,2)</f>
        <v>0</v>
      </c>
      <c r="K222" s="211" t="s">
        <v>218</v>
      </c>
      <c r="L222" s="40"/>
      <c r="M222" s="216" t="s">
        <v>1</v>
      </c>
      <c r="N222" s="217" t="s">
        <v>40</v>
      </c>
      <c r="O222" s="72"/>
      <c r="P222" s="218">
        <f>O222*H222</f>
        <v>0</v>
      </c>
      <c r="Q222" s="218">
        <v>1.6000000000000001E-4</v>
      </c>
      <c r="R222" s="218">
        <f>Q222*H222</f>
        <v>8.0000000000000004E-4</v>
      </c>
      <c r="S222" s="218">
        <v>0</v>
      </c>
      <c r="T222" s="219">
        <f>S222*H222</f>
        <v>0</v>
      </c>
      <c r="U222" s="35"/>
      <c r="V222" s="35"/>
      <c r="W222" s="35"/>
      <c r="X222" s="35"/>
      <c r="Y222" s="35"/>
      <c r="Z222" s="35"/>
      <c r="AA222" s="35"/>
      <c r="AB222" s="35"/>
      <c r="AC222" s="35"/>
      <c r="AD222" s="35"/>
      <c r="AE222" s="35"/>
      <c r="AR222" s="220" t="s">
        <v>412</v>
      </c>
      <c r="AT222" s="220" t="s">
        <v>205</v>
      </c>
      <c r="AU222" s="220" t="s">
        <v>84</v>
      </c>
      <c r="AY222" s="18" t="s">
        <v>203</v>
      </c>
      <c r="BE222" s="221">
        <f>IF(N222="základní",J222,0)</f>
        <v>0</v>
      </c>
      <c r="BF222" s="221">
        <f>IF(N222="snížená",J222,0)</f>
        <v>0</v>
      </c>
      <c r="BG222" s="221">
        <f>IF(N222="zákl. přenesená",J222,0)</f>
        <v>0</v>
      </c>
      <c r="BH222" s="221">
        <f>IF(N222="sníž. přenesená",J222,0)</f>
        <v>0</v>
      </c>
      <c r="BI222" s="221">
        <f>IF(N222="nulová",J222,0)</f>
        <v>0</v>
      </c>
      <c r="BJ222" s="18" t="s">
        <v>82</v>
      </c>
      <c r="BK222" s="221">
        <f>ROUND(I222*H222,2)</f>
        <v>0</v>
      </c>
      <c r="BL222" s="18" t="s">
        <v>412</v>
      </c>
      <c r="BM222" s="220" t="s">
        <v>8236</v>
      </c>
    </row>
    <row r="223" spans="1:65" s="14" customFormat="1" ht="11.25">
      <c r="B223" s="233"/>
      <c r="C223" s="234"/>
      <c r="D223" s="224" t="s">
        <v>211</v>
      </c>
      <c r="E223" s="235" t="s">
        <v>1</v>
      </c>
      <c r="F223" s="236" t="s">
        <v>8046</v>
      </c>
      <c r="G223" s="234"/>
      <c r="H223" s="237">
        <v>5</v>
      </c>
      <c r="I223" s="238"/>
      <c r="J223" s="234"/>
      <c r="K223" s="234"/>
      <c r="L223" s="239"/>
      <c r="M223" s="240"/>
      <c r="N223" s="241"/>
      <c r="O223" s="241"/>
      <c r="P223" s="241"/>
      <c r="Q223" s="241"/>
      <c r="R223" s="241"/>
      <c r="S223" s="241"/>
      <c r="T223" s="242"/>
      <c r="AT223" s="243" t="s">
        <v>211</v>
      </c>
      <c r="AU223" s="243" t="s">
        <v>84</v>
      </c>
      <c r="AV223" s="14" t="s">
        <v>84</v>
      </c>
      <c r="AW223" s="14" t="s">
        <v>31</v>
      </c>
      <c r="AX223" s="14" t="s">
        <v>75</v>
      </c>
      <c r="AY223" s="243" t="s">
        <v>203</v>
      </c>
    </row>
    <row r="224" spans="1:65" s="2" customFormat="1" ht="33" customHeight="1">
      <c r="A224" s="35"/>
      <c r="B224" s="36"/>
      <c r="C224" s="209" t="s">
        <v>1329</v>
      </c>
      <c r="D224" s="209" t="s">
        <v>205</v>
      </c>
      <c r="E224" s="210" t="s">
        <v>8237</v>
      </c>
      <c r="F224" s="211" t="s">
        <v>8238</v>
      </c>
      <c r="G224" s="212" t="s">
        <v>828</v>
      </c>
      <c r="H224" s="213">
        <v>9</v>
      </c>
      <c r="I224" s="214"/>
      <c r="J224" s="215">
        <f>ROUND(I224*H224,2)</f>
        <v>0</v>
      </c>
      <c r="K224" s="211" t="s">
        <v>218</v>
      </c>
      <c r="L224" s="40"/>
      <c r="M224" s="216" t="s">
        <v>1</v>
      </c>
      <c r="N224" s="217" t="s">
        <v>40</v>
      </c>
      <c r="O224" s="72"/>
      <c r="P224" s="218">
        <f>O224*H224</f>
        <v>0</v>
      </c>
      <c r="Q224" s="218">
        <v>1.9000000000000001E-4</v>
      </c>
      <c r="R224" s="218">
        <f>Q224*H224</f>
        <v>1.7100000000000001E-3</v>
      </c>
      <c r="S224" s="218">
        <v>0</v>
      </c>
      <c r="T224" s="219">
        <f>S224*H224</f>
        <v>0</v>
      </c>
      <c r="U224" s="35"/>
      <c r="V224" s="35"/>
      <c r="W224" s="35"/>
      <c r="X224" s="35"/>
      <c r="Y224" s="35"/>
      <c r="Z224" s="35"/>
      <c r="AA224" s="35"/>
      <c r="AB224" s="35"/>
      <c r="AC224" s="35"/>
      <c r="AD224" s="35"/>
      <c r="AE224" s="35"/>
      <c r="AR224" s="220" t="s">
        <v>412</v>
      </c>
      <c r="AT224" s="220" t="s">
        <v>205</v>
      </c>
      <c r="AU224" s="220" t="s">
        <v>84</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412</v>
      </c>
      <c r="BM224" s="220" t="s">
        <v>8239</v>
      </c>
    </row>
    <row r="225" spans="1:65" s="14" customFormat="1" ht="11.25">
      <c r="B225" s="233"/>
      <c r="C225" s="234"/>
      <c r="D225" s="224" t="s">
        <v>211</v>
      </c>
      <c r="E225" s="235" t="s">
        <v>1</v>
      </c>
      <c r="F225" s="236" t="s">
        <v>8240</v>
      </c>
      <c r="G225" s="234"/>
      <c r="H225" s="237">
        <v>4</v>
      </c>
      <c r="I225" s="238"/>
      <c r="J225" s="234"/>
      <c r="K225" s="234"/>
      <c r="L225" s="239"/>
      <c r="M225" s="240"/>
      <c r="N225" s="241"/>
      <c r="O225" s="241"/>
      <c r="P225" s="241"/>
      <c r="Q225" s="241"/>
      <c r="R225" s="241"/>
      <c r="S225" s="241"/>
      <c r="T225" s="242"/>
      <c r="AT225" s="243" t="s">
        <v>211</v>
      </c>
      <c r="AU225" s="243" t="s">
        <v>84</v>
      </c>
      <c r="AV225" s="14" t="s">
        <v>84</v>
      </c>
      <c r="AW225" s="14" t="s">
        <v>31</v>
      </c>
      <c r="AX225" s="14" t="s">
        <v>75</v>
      </c>
      <c r="AY225" s="243" t="s">
        <v>203</v>
      </c>
    </row>
    <row r="226" spans="1:65" s="14" customFormat="1" ht="11.25">
      <c r="B226" s="233"/>
      <c r="C226" s="234"/>
      <c r="D226" s="224" t="s">
        <v>211</v>
      </c>
      <c r="E226" s="235" t="s">
        <v>1</v>
      </c>
      <c r="F226" s="236" t="s">
        <v>8046</v>
      </c>
      <c r="G226" s="234"/>
      <c r="H226" s="237">
        <v>5</v>
      </c>
      <c r="I226" s="238"/>
      <c r="J226" s="234"/>
      <c r="K226" s="234"/>
      <c r="L226" s="239"/>
      <c r="M226" s="240"/>
      <c r="N226" s="241"/>
      <c r="O226" s="241"/>
      <c r="P226" s="241"/>
      <c r="Q226" s="241"/>
      <c r="R226" s="241"/>
      <c r="S226" s="241"/>
      <c r="T226" s="242"/>
      <c r="AT226" s="243" t="s">
        <v>211</v>
      </c>
      <c r="AU226" s="243" t="s">
        <v>84</v>
      </c>
      <c r="AV226" s="14" t="s">
        <v>84</v>
      </c>
      <c r="AW226" s="14" t="s">
        <v>31</v>
      </c>
      <c r="AX226" s="14" t="s">
        <v>75</v>
      </c>
      <c r="AY226" s="243" t="s">
        <v>203</v>
      </c>
    </row>
    <row r="227" spans="1:65" s="2" customFormat="1" ht="16.5" customHeight="1">
      <c r="A227" s="35"/>
      <c r="B227" s="36"/>
      <c r="C227" s="209" t="s">
        <v>2277</v>
      </c>
      <c r="D227" s="209" t="s">
        <v>205</v>
      </c>
      <c r="E227" s="210" t="s">
        <v>8241</v>
      </c>
      <c r="F227" s="211" t="s">
        <v>8242</v>
      </c>
      <c r="G227" s="212" t="s">
        <v>208</v>
      </c>
      <c r="H227" s="213">
        <v>602</v>
      </c>
      <c r="I227" s="214"/>
      <c r="J227" s="215">
        <f>ROUND(I227*H227,2)</f>
        <v>0</v>
      </c>
      <c r="K227" s="211" t="s">
        <v>218</v>
      </c>
      <c r="L227" s="40"/>
      <c r="M227" s="216" t="s">
        <v>1</v>
      </c>
      <c r="N227" s="217" t="s">
        <v>40</v>
      </c>
      <c r="O227" s="72"/>
      <c r="P227" s="218">
        <f>O227*H227</f>
        <v>0</v>
      </c>
      <c r="Q227" s="218">
        <v>0</v>
      </c>
      <c r="R227" s="218">
        <f>Q227*H227</f>
        <v>0</v>
      </c>
      <c r="S227" s="218">
        <v>0</v>
      </c>
      <c r="T227" s="219">
        <f>S227*H227</f>
        <v>0</v>
      </c>
      <c r="U227" s="35"/>
      <c r="V227" s="35"/>
      <c r="W227" s="35"/>
      <c r="X227" s="35"/>
      <c r="Y227" s="35"/>
      <c r="Z227" s="35"/>
      <c r="AA227" s="35"/>
      <c r="AB227" s="35"/>
      <c r="AC227" s="35"/>
      <c r="AD227" s="35"/>
      <c r="AE227" s="35"/>
      <c r="AR227" s="220" t="s">
        <v>412</v>
      </c>
      <c r="AT227" s="220" t="s">
        <v>205</v>
      </c>
      <c r="AU227" s="220" t="s">
        <v>84</v>
      </c>
      <c r="AY227" s="18" t="s">
        <v>203</v>
      </c>
      <c r="BE227" s="221">
        <f>IF(N227="základní",J227,0)</f>
        <v>0</v>
      </c>
      <c r="BF227" s="221">
        <f>IF(N227="snížená",J227,0)</f>
        <v>0</v>
      </c>
      <c r="BG227" s="221">
        <f>IF(N227="zákl. přenesená",J227,0)</f>
        <v>0</v>
      </c>
      <c r="BH227" s="221">
        <f>IF(N227="sníž. přenesená",J227,0)</f>
        <v>0</v>
      </c>
      <c r="BI227" s="221">
        <f>IF(N227="nulová",J227,0)</f>
        <v>0</v>
      </c>
      <c r="BJ227" s="18" t="s">
        <v>82</v>
      </c>
      <c r="BK227" s="221">
        <f>ROUND(I227*H227,2)</f>
        <v>0</v>
      </c>
      <c r="BL227" s="18" t="s">
        <v>412</v>
      </c>
      <c r="BM227" s="220" t="s">
        <v>8243</v>
      </c>
    </row>
    <row r="228" spans="1:65" s="14" customFormat="1" ht="11.25">
      <c r="B228" s="233"/>
      <c r="C228" s="234"/>
      <c r="D228" s="224" t="s">
        <v>211</v>
      </c>
      <c r="E228" s="235" t="s">
        <v>1</v>
      </c>
      <c r="F228" s="236" t="s">
        <v>8244</v>
      </c>
      <c r="G228" s="234"/>
      <c r="H228" s="237">
        <v>602</v>
      </c>
      <c r="I228" s="238"/>
      <c r="J228" s="234"/>
      <c r="K228" s="234"/>
      <c r="L228" s="239"/>
      <c r="M228" s="240"/>
      <c r="N228" s="241"/>
      <c r="O228" s="241"/>
      <c r="P228" s="241"/>
      <c r="Q228" s="241"/>
      <c r="R228" s="241"/>
      <c r="S228" s="241"/>
      <c r="T228" s="242"/>
      <c r="AT228" s="243" t="s">
        <v>211</v>
      </c>
      <c r="AU228" s="243" t="s">
        <v>84</v>
      </c>
      <c r="AV228" s="14" t="s">
        <v>84</v>
      </c>
      <c r="AW228" s="14" t="s">
        <v>31</v>
      </c>
      <c r="AX228" s="14" t="s">
        <v>75</v>
      </c>
      <c r="AY228" s="243" t="s">
        <v>203</v>
      </c>
    </row>
    <row r="229" spans="1:65" s="2" customFormat="1" ht="16.5" customHeight="1">
      <c r="A229" s="35"/>
      <c r="B229" s="36"/>
      <c r="C229" s="209" t="s">
        <v>1843</v>
      </c>
      <c r="D229" s="209" t="s">
        <v>205</v>
      </c>
      <c r="E229" s="210" t="s">
        <v>8245</v>
      </c>
      <c r="F229" s="211" t="s">
        <v>8246</v>
      </c>
      <c r="G229" s="212" t="s">
        <v>208</v>
      </c>
      <c r="H229" s="213">
        <v>76</v>
      </c>
      <c r="I229" s="214"/>
      <c r="J229" s="215">
        <f>ROUND(I229*H229,2)</f>
        <v>0</v>
      </c>
      <c r="K229" s="211" t="s">
        <v>218</v>
      </c>
      <c r="L229" s="40"/>
      <c r="M229" s="216" t="s">
        <v>1</v>
      </c>
      <c r="N229" s="217" t="s">
        <v>40</v>
      </c>
      <c r="O229" s="72"/>
      <c r="P229" s="218">
        <f>O229*H229</f>
        <v>0</v>
      </c>
      <c r="Q229" s="218">
        <v>1.2999999999999999E-4</v>
      </c>
      <c r="R229" s="218">
        <f>Q229*H229</f>
        <v>9.8799999999999999E-3</v>
      </c>
      <c r="S229" s="218">
        <v>0</v>
      </c>
      <c r="T229" s="219">
        <f>S229*H229</f>
        <v>0</v>
      </c>
      <c r="U229" s="35"/>
      <c r="V229" s="35"/>
      <c r="W229" s="35"/>
      <c r="X229" s="35"/>
      <c r="Y229" s="35"/>
      <c r="Z229" s="35"/>
      <c r="AA229" s="35"/>
      <c r="AB229" s="35"/>
      <c r="AC229" s="35"/>
      <c r="AD229" s="35"/>
      <c r="AE229" s="35"/>
      <c r="AR229" s="220" t="s">
        <v>412</v>
      </c>
      <c r="AT229" s="220" t="s">
        <v>205</v>
      </c>
      <c r="AU229" s="220" t="s">
        <v>84</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412</v>
      </c>
      <c r="BM229" s="220" t="s">
        <v>8247</v>
      </c>
    </row>
    <row r="230" spans="1:65" s="14" customFormat="1" ht="11.25">
      <c r="B230" s="233"/>
      <c r="C230" s="234"/>
      <c r="D230" s="224" t="s">
        <v>211</v>
      </c>
      <c r="E230" s="235" t="s">
        <v>1</v>
      </c>
      <c r="F230" s="236" t="s">
        <v>8248</v>
      </c>
      <c r="G230" s="234"/>
      <c r="H230" s="237">
        <v>76</v>
      </c>
      <c r="I230" s="238"/>
      <c r="J230" s="234"/>
      <c r="K230" s="234"/>
      <c r="L230" s="239"/>
      <c r="M230" s="240"/>
      <c r="N230" s="241"/>
      <c r="O230" s="241"/>
      <c r="P230" s="241"/>
      <c r="Q230" s="241"/>
      <c r="R230" s="241"/>
      <c r="S230" s="241"/>
      <c r="T230" s="242"/>
      <c r="AT230" s="243" t="s">
        <v>211</v>
      </c>
      <c r="AU230" s="243" t="s">
        <v>84</v>
      </c>
      <c r="AV230" s="14" t="s">
        <v>84</v>
      </c>
      <c r="AW230" s="14" t="s">
        <v>31</v>
      </c>
      <c r="AX230" s="14" t="s">
        <v>75</v>
      </c>
      <c r="AY230" s="243" t="s">
        <v>203</v>
      </c>
    </row>
    <row r="231" spans="1:65" s="2" customFormat="1" ht="16.5" customHeight="1">
      <c r="A231" s="35"/>
      <c r="B231" s="36"/>
      <c r="C231" s="209" t="s">
        <v>2285</v>
      </c>
      <c r="D231" s="209" t="s">
        <v>205</v>
      </c>
      <c r="E231" s="210" t="s">
        <v>8249</v>
      </c>
      <c r="F231" s="211" t="s">
        <v>8250</v>
      </c>
      <c r="G231" s="212" t="s">
        <v>8251</v>
      </c>
      <c r="H231" s="213">
        <v>263</v>
      </c>
      <c r="I231" s="214"/>
      <c r="J231" s="215">
        <f>ROUND(I231*H231,2)</f>
        <v>0</v>
      </c>
      <c r="K231" s="211" t="s">
        <v>218</v>
      </c>
      <c r="L231" s="40"/>
      <c r="M231" s="216" t="s">
        <v>1</v>
      </c>
      <c r="N231" s="217" t="s">
        <v>40</v>
      </c>
      <c r="O231" s="72"/>
      <c r="P231" s="218">
        <f>O231*H231</f>
        <v>0</v>
      </c>
      <c r="Q231" s="218">
        <v>2.5000000000000001E-4</v>
      </c>
      <c r="R231" s="218">
        <f>Q231*H231</f>
        <v>6.5750000000000003E-2</v>
      </c>
      <c r="S231" s="218">
        <v>0</v>
      </c>
      <c r="T231" s="219">
        <f>S231*H231</f>
        <v>0</v>
      </c>
      <c r="U231" s="35"/>
      <c r="V231" s="35"/>
      <c r="W231" s="35"/>
      <c r="X231" s="35"/>
      <c r="Y231" s="35"/>
      <c r="Z231" s="35"/>
      <c r="AA231" s="35"/>
      <c r="AB231" s="35"/>
      <c r="AC231" s="35"/>
      <c r="AD231" s="35"/>
      <c r="AE231" s="35"/>
      <c r="AR231" s="220" t="s">
        <v>412</v>
      </c>
      <c r="AT231" s="220" t="s">
        <v>205</v>
      </c>
      <c r="AU231" s="220" t="s">
        <v>84</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412</v>
      </c>
      <c r="BM231" s="220" t="s">
        <v>8252</v>
      </c>
    </row>
    <row r="232" spans="1:65" s="14" customFormat="1" ht="11.25">
      <c r="B232" s="233"/>
      <c r="C232" s="234"/>
      <c r="D232" s="224" t="s">
        <v>211</v>
      </c>
      <c r="E232" s="235" t="s">
        <v>1</v>
      </c>
      <c r="F232" s="236" t="s">
        <v>8253</v>
      </c>
      <c r="G232" s="234"/>
      <c r="H232" s="237">
        <v>263</v>
      </c>
      <c r="I232" s="238"/>
      <c r="J232" s="234"/>
      <c r="K232" s="234"/>
      <c r="L232" s="239"/>
      <c r="M232" s="240"/>
      <c r="N232" s="241"/>
      <c r="O232" s="241"/>
      <c r="P232" s="241"/>
      <c r="Q232" s="241"/>
      <c r="R232" s="241"/>
      <c r="S232" s="241"/>
      <c r="T232" s="242"/>
      <c r="AT232" s="243" t="s">
        <v>211</v>
      </c>
      <c r="AU232" s="243" t="s">
        <v>84</v>
      </c>
      <c r="AV232" s="14" t="s">
        <v>84</v>
      </c>
      <c r="AW232" s="14" t="s">
        <v>31</v>
      </c>
      <c r="AX232" s="14" t="s">
        <v>75</v>
      </c>
      <c r="AY232" s="243" t="s">
        <v>203</v>
      </c>
    </row>
    <row r="233" spans="1:65" s="2" customFormat="1" ht="21.75" customHeight="1">
      <c r="A233" s="35"/>
      <c r="B233" s="36"/>
      <c r="C233" s="209" t="s">
        <v>2290</v>
      </c>
      <c r="D233" s="209" t="s">
        <v>205</v>
      </c>
      <c r="E233" s="210" t="s">
        <v>8254</v>
      </c>
      <c r="F233" s="211" t="s">
        <v>8255</v>
      </c>
      <c r="G233" s="212" t="s">
        <v>208</v>
      </c>
      <c r="H233" s="213">
        <v>2</v>
      </c>
      <c r="I233" s="214"/>
      <c r="J233" s="215">
        <f>ROUND(I233*H233,2)</f>
        <v>0</v>
      </c>
      <c r="K233" s="211" t="s">
        <v>1</v>
      </c>
      <c r="L233" s="40"/>
      <c r="M233" s="216" t="s">
        <v>1</v>
      </c>
      <c r="N233" s="217" t="s">
        <v>40</v>
      </c>
      <c r="O233" s="72"/>
      <c r="P233" s="218">
        <f>O233*H233</f>
        <v>0</v>
      </c>
      <c r="Q233" s="218">
        <v>1.2E-4</v>
      </c>
      <c r="R233" s="218">
        <f>Q233*H233</f>
        <v>2.4000000000000001E-4</v>
      </c>
      <c r="S233" s="218">
        <v>0</v>
      </c>
      <c r="T233" s="219">
        <f>S233*H233</f>
        <v>0</v>
      </c>
      <c r="U233" s="35"/>
      <c r="V233" s="35"/>
      <c r="W233" s="35"/>
      <c r="X233" s="35"/>
      <c r="Y233" s="35"/>
      <c r="Z233" s="35"/>
      <c r="AA233" s="35"/>
      <c r="AB233" s="35"/>
      <c r="AC233" s="35"/>
      <c r="AD233" s="35"/>
      <c r="AE233" s="35"/>
      <c r="AR233" s="220" t="s">
        <v>412</v>
      </c>
      <c r="AT233" s="220" t="s">
        <v>205</v>
      </c>
      <c r="AU233" s="220" t="s">
        <v>84</v>
      </c>
      <c r="AY233" s="18" t="s">
        <v>203</v>
      </c>
      <c r="BE233" s="221">
        <f>IF(N233="základní",J233,0)</f>
        <v>0</v>
      </c>
      <c r="BF233" s="221">
        <f>IF(N233="snížená",J233,0)</f>
        <v>0</v>
      </c>
      <c r="BG233" s="221">
        <f>IF(N233="zákl. přenesená",J233,0)</f>
        <v>0</v>
      </c>
      <c r="BH233" s="221">
        <f>IF(N233="sníž. přenesená",J233,0)</f>
        <v>0</v>
      </c>
      <c r="BI233" s="221">
        <f>IF(N233="nulová",J233,0)</f>
        <v>0</v>
      </c>
      <c r="BJ233" s="18" t="s">
        <v>82</v>
      </c>
      <c r="BK233" s="221">
        <f>ROUND(I233*H233,2)</f>
        <v>0</v>
      </c>
      <c r="BL233" s="18" t="s">
        <v>412</v>
      </c>
      <c r="BM233" s="220" t="s">
        <v>8256</v>
      </c>
    </row>
    <row r="234" spans="1:65" s="14" customFormat="1" ht="11.25">
      <c r="B234" s="233"/>
      <c r="C234" s="234"/>
      <c r="D234" s="224" t="s">
        <v>211</v>
      </c>
      <c r="E234" s="235" t="s">
        <v>1</v>
      </c>
      <c r="F234" s="236" t="s">
        <v>84</v>
      </c>
      <c r="G234" s="234"/>
      <c r="H234" s="237">
        <v>2</v>
      </c>
      <c r="I234" s="238"/>
      <c r="J234" s="234"/>
      <c r="K234" s="234"/>
      <c r="L234" s="239"/>
      <c r="M234" s="240"/>
      <c r="N234" s="241"/>
      <c r="O234" s="241"/>
      <c r="P234" s="241"/>
      <c r="Q234" s="241"/>
      <c r="R234" s="241"/>
      <c r="S234" s="241"/>
      <c r="T234" s="242"/>
      <c r="AT234" s="243" t="s">
        <v>211</v>
      </c>
      <c r="AU234" s="243" t="s">
        <v>84</v>
      </c>
      <c r="AV234" s="14" t="s">
        <v>84</v>
      </c>
      <c r="AW234" s="14" t="s">
        <v>31</v>
      </c>
      <c r="AX234" s="14" t="s">
        <v>75</v>
      </c>
      <c r="AY234" s="243" t="s">
        <v>203</v>
      </c>
    </row>
    <row r="235" spans="1:65" s="13" customFormat="1" ht="11.25">
      <c r="B235" s="222"/>
      <c r="C235" s="223"/>
      <c r="D235" s="224" t="s">
        <v>211</v>
      </c>
      <c r="E235" s="225" t="s">
        <v>1</v>
      </c>
      <c r="F235" s="226" t="s">
        <v>8257</v>
      </c>
      <c r="G235" s="223"/>
      <c r="H235" s="225" t="s">
        <v>1</v>
      </c>
      <c r="I235" s="227"/>
      <c r="J235" s="223"/>
      <c r="K235" s="223"/>
      <c r="L235" s="228"/>
      <c r="M235" s="229"/>
      <c r="N235" s="230"/>
      <c r="O235" s="230"/>
      <c r="P235" s="230"/>
      <c r="Q235" s="230"/>
      <c r="R235" s="230"/>
      <c r="S235" s="230"/>
      <c r="T235" s="231"/>
      <c r="AT235" s="232" t="s">
        <v>211</v>
      </c>
      <c r="AU235" s="232" t="s">
        <v>84</v>
      </c>
      <c r="AV235" s="13" t="s">
        <v>82</v>
      </c>
      <c r="AW235" s="13" t="s">
        <v>31</v>
      </c>
      <c r="AX235" s="13" t="s">
        <v>75</v>
      </c>
      <c r="AY235" s="232" t="s">
        <v>203</v>
      </c>
    </row>
    <row r="236" spans="1:65" s="2" customFormat="1" ht="21.75" customHeight="1">
      <c r="A236" s="35"/>
      <c r="B236" s="36"/>
      <c r="C236" s="247" t="s">
        <v>2295</v>
      </c>
      <c r="D236" s="247" t="s">
        <v>413</v>
      </c>
      <c r="E236" s="248" t="s">
        <v>8258</v>
      </c>
      <c r="F236" s="249" t="s">
        <v>8259</v>
      </c>
      <c r="G236" s="250" t="s">
        <v>208</v>
      </c>
      <c r="H236" s="251">
        <v>2</v>
      </c>
      <c r="I236" s="252"/>
      <c r="J236" s="253">
        <f>ROUND(I236*H236,2)</f>
        <v>0</v>
      </c>
      <c r="K236" s="249" t="s">
        <v>1</v>
      </c>
      <c r="L236" s="254"/>
      <c r="M236" s="255" t="s">
        <v>1</v>
      </c>
      <c r="N236" s="256" t="s">
        <v>40</v>
      </c>
      <c r="O236" s="72"/>
      <c r="P236" s="218">
        <f>O236*H236</f>
        <v>0</v>
      </c>
      <c r="Q236" s="218">
        <v>1.6000000000000001E-4</v>
      </c>
      <c r="R236" s="218">
        <f>Q236*H236</f>
        <v>3.2000000000000003E-4</v>
      </c>
      <c r="S236" s="218">
        <v>0</v>
      </c>
      <c r="T236" s="219">
        <f>S236*H236</f>
        <v>0</v>
      </c>
      <c r="U236" s="35"/>
      <c r="V236" s="35"/>
      <c r="W236" s="35"/>
      <c r="X236" s="35"/>
      <c r="Y236" s="35"/>
      <c r="Z236" s="35"/>
      <c r="AA236" s="35"/>
      <c r="AB236" s="35"/>
      <c r="AC236" s="35"/>
      <c r="AD236" s="35"/>
      <c r="AE236" s="35"/>
      <c r="AR236" s="220" t="s">
        <v>1661</v>
      </c>
      <c r="AT236" s="220" t="s">
        <v>413</v>
      </c>
      <c r="AU236" s="220" t="s">
        <v>84</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412</v>
      </c>
      <c r="BM236" s="220" t="s">
        <v>8260</v>
      </c>
    </row>
    <row r="237" spans="1:65" s="14" customFormat="1" ht="11.25">
      <c r="B237" s="233"/>
      <c r="C237" s="234"/>
      <c r="D237" s="224" t="s">
        <v>211</v>
      </c>
      <c r="E237" s="235" t="s">
        <v>1</v>
      </c>
      <c r="F237" s="236" t="s">
        <v>84</v>
      </c>
      <c r="G237" s="234"/>
      <c r="H237" s="237">
        <v>2</v>
      </c>
      <c r="I237" s="238"/>
      <c r="J237" s="234"/>
      <c r="K237" s="234"/>
      <c r="L237" s="239"/>
      <c r="M237" s="240"/>
      <c r="N237" s="241"/>
      <c r="O237" s="241"/>
      <c r="P237" s="241"/>
      <c r="Q237" s="241"/>
      <c r="R237" s="241"/>
      <c r="S237" s="241"/>
      <c r="T237" s="242"/>
      <c r="AT237" s="243" t="s">
        <v>211</v>
      </c>
      <c r="AU237" s="243" t="s">
        <v>84</v>
      </c>
      <c r="AV237" s="14" t="s">
        <v>84</v>
      </c>
      <c r="AW237" s="14" t="s">
        <v>31</v>
      </c>
      <c r="AX237" s="14" t="s">
        <v>75</v>
      </c>
      <c r="AY237" s="243" t="s">
        <v>203</v>
      </c>
    </row>
    <row r="238" spans="1:65" s="2" customFormat="1" ht="21.75" customHeight="1">
      <c r="A238" s="35"/>
      <c r="B238" s="36"/>
      <c r="C238" s="209" t="s">
        <v>2300</v>
      </c>
      <c r="D238" s="209" t="s">
        <v>205</v>
      </c>
      <c r="E238" s="210" t="s">
        <v>8261</v>
      </c>
      <c r="F238" s="211" t="s">
        <v>8262</v>
      </c>
      <c r="G238" s="212" t="s">
        <v>208</v>
      </c>
      <c r="H238" s="213">
        <v>2</v>
      </c>
      <c r="I238" s="214"/>
      <c r="J238" s="215">
        <f>ROUND(I238*H238,2)</f>
        <v>0</v>
      </c>
      <c r="K238" s="211" t="s">
        <v>218</v>
      </c>
      <c r="L238" s="40"/>
      <c r="M238" s="216" t="s">
        <v>1</v>
      </c>
      <c r="N238" s="217" t="s">
        <v>40</v>
      </c>
      <c r="O238" s="72"/>
      <c r="P238" s="218">
        <f>O238*H238</f>
        <v>0</v>
      </c>
      <c r="Q238" s="218">
        <v>2.0000000000000002E-5</v>
      </c>
      <c r="R238" s="218">
        <f>Q238*H238</f>
        <v>4.0000000000000003E-5</v>
      </c>
      <c r="S238" s="218">
        <v>0</v>
      </c>
      <c r="T238" s="219">
        <f>S238*H238</f>
        <v>0</v>
      </c>
      <c r="U238" s="35"/>
      <c r="V238" s="35"/>
      <c r="W238" s="35"/>
      <c r="X238" s="35"/>
      <c r="Y238" s="35"/>
      <c r="Z238" s="35"/>
      <c r="AA238" s="35"/>
      <c r="AB238" s="35"/>
      <c r="AC238" s="35"/>
      <c r="AD238" s="35"/>
      <c r="AE238" s="35"/>
      <c r="AR238" s="220" t="s">
        <v>412</v>
      </c>
      <c r="AT238" s="220" t="s">
        <v>205</v>
      </c>
      <c r="AU238" s="220" t="s">
        <v>84</v>
      </c>
      <c r="AY238" s="18" t="s">
        <v>203</v>
      </c>
      <c r="BE238" s="221">
        <f>IF(N238="základní",J238,0)</f>
        <v>0</v>
      </c>
      <c r="BF238" s="221">
        <f>IF(N238="snížená",J238,0)</f>
        <v>0</v>
      </c>
      <c r="BG238" s="221">
        <f>IF(N238="zákl. přenesená",J238,0)</f>
        <v>0</v>
      </c>
      <c r="BH238" s="221">
        <f>IF(N238="sníž. přenesená",J238,0)</f>
        <v>0</v>
      </c>
      <c r="BI238" s="221">
        <f>IF(N238="nulová",J238,0)</f>
        <v>0</v>
      </c>
      <c r="BJ238" s="18" t="s">
        <v>82</v>
      </c>
      <c r="BK238" s="221">
        <f>ROUND(I238*H238,2)</f>
        <v>0</v>
      </c>
      <c r="BL238" s="18" t="s">
        <v>412</v>
      </c>
      <c r="BM238" s="220" t="s">
        <v>8263</v>
      </c>
    </row>
    <row r="239" spans="1:65" s="2" customFormat="1" ht="21.75" customHeight="1">
      <c r="A239" s="35"/>
      <c r="B239" s="36"/>
      <c r="C239" s="247" t="s">
        <v>2305</v>
      </c>
      <c r="D239" s="247" t="s">
        <v>413</v>
      </c>
      <c r="E239" s="248" t="s">
        <v>8264</v>
      </c>
      <c r="F239" s="249" t="s">
        <v>8265</v>
      </c>
      <c r="G239" s="250" t="s">
        <v>208</v>
      </c>
      <c r="H239" s="251">
        <v>2</v>
      </c>
      <c r="I239" s="252"/>
      <c r="J239" s="253">
        <f>ROUND(I239*H239,2)</f>
        <v>0</v>
      </c>
      <c r="K239" s="249" t="s">
        <v>1</v>
      </c>
      <c r="L239" s="254"/>
      <c r="M239" s="255" t="s">
        <v>1</v>
      </c>
      <c r="N239" s="256" t="s">
        <v>40</v>
      </c>
      <c r="O239" s="72"/>
      <c r="P239" s="218">
        <f>O239*H239</f>
        <v>0</v>
      </c>
      <c r="Q239" s="218">
        <v>2.1000000000000001E-4</v>
      </c>
      <c r="R239" s="218">
        <f>Q239*H239</f>
        <v>4.2000000000000002E-4</v>
      </c>
      <c r="S239" s="218">
        <v>0</v>
      </c>
      <c r="T239" s="219">
        <f>S239*H239</f>
        <v>0</v>
      </c>
      <c r="U239" s="35"/>
      <c r="V239" s="35"/>
      <c r="W239" s="35"/>
      <c r="X239" s="35"/>
      <c r="Y239" s="35"/>
      <c r="Z239" s="35"/>
      <c r="AA239" s="35"/>
      <c r="AB239" s="35"/>
      <c r="AC239" s="35"/>
      <c r="AD239" s="35"/>
      <c r="AE239" s="35"/>
      <c r="AR239" s="220" t="s">
        <v>1661</v>
      </c>
      <c r="AT239" s="220" t="s">
        <v>413</v>
      </c>
      <c r="AU239" s="220" t="s">
        <v>84</v>
      </c>
      <c r="AY239" s="18" t="s">
        <v>203</v>
      </c>
      <c r="BE239" s="221">
        <f>IF(N239="základní",J239,0)</f>
        <v>0</v>
      </c>
      <c r="BF239" s="221">
        <f>IF(N239="snížená",J239,0)</f>
        <v>0</v>
      </c>
      <c r="BG239" s="221">
        <f>IF(N239="zákl. přenesená",J239,0)</f>
        <v>0</v>
      </c>
      <c r="BH239" s="221">
        <f>IF(N239="sníž. přenesená",J239,0)</f>
        <v>0</v>
      </c>
      <c r="BI239" s="221">
        <f>IF(N239="nulová",J239,0)</f>
        <v>0</v>
      </c>
      <c r="BJ239" s="18" t="s">
        <v>82</v>
      </c>
      <c r="BK239" s="221">
        <f>ROUND(I239*H239,2)</f>
        <v>0</v>
      </c>
      <c r="BL239" s="18" t="s">
        <v>412</v>
      </c>
      <c r="BM239" s="220" t="s">
        <v>8266</v>
      </c>
    </row>
    <row r="240" spans="1:65" s="14" customFormat="1" ht="11.25">
      <c r="B240" s="233"/>
      <c r="C240" s="234"/>
      <c r="D240" s="224" t="s">
        <v>211</v>
      </c>
      <c r="E240" s="235" t="s">
        <v>1</v>
      </c>
      <c r="F240" s="236" t="s">
        <v>84</v>
      </c>
      <c r="G240" s="234"/>
      <c r="H240" s="237">
        <v>2</v>
      </c>
      <c r="I240" s="238"/>
      <c r="J240" s="234"/>
      <c r="K240" s="234"/>
      <c r="L240" s="239"/>
      <c r="M240" s="240"/>
      <c r="N240" s="241"/>
      <c r="O240" s="241"/>
      <c r="P240" s="241"/>
      <c r="Q240" s="241"/>
      <c r="R240" s="241"/>
      <c r="S240" s="241"/>
      <c r="T240" s="242"/>
      <c r="AT240" s="243" t="s">
        <v>211</v>
      </c>
      <c r="AU240" s="243" t="s">
        <v>84</v>
      </c>
      <c r="AV240" s="14" t="s">
        <v>84</v>
      </c>
      <c r="AW240" s="14" t="s">
        <v>31</v>
      </c>
      <c r="AX240" s="14" t="s">
        <v>75</v>
      </c>
      <c r="AY240" s="243" t="s">
        <v>203</v>
      </c>
    </row>
    <row r="241" spans="1:65" s="2" customFormat="1" ht="16.5" customHeight="1">
      <c r="A241" s="35"/>
      <c r="B241" s="36"/>
      <c r="C241" s="209" t="s">
        <v>2310</v>
      </c>
      <c r="D241" s="209" t="s">
        <v>205</v>
      </c>
      <c r="E241" s="210" t="s">
        <v>8267</v>
      </c>
      <c r="F241" s="211" t="s">
        <v>8268</v>
      </c>
      <c r="G241" s="212" t="s">
        <v>208</v>
      </c>
      <c r="H241" s="213">
        <v>2</v>
      </c>
      <c r="I241" s="214"/>
      <c r="J241" s="215">
        <f>ROUND(I241*H241,2)</f>
        <v>0</v>
      </c>
      <c r="K241" s="211" t="s">
        <v>218</v>
      </c>
      <c r="L241" s="40"/>
      <c r="M241" s="216" t="s">
        <v>1</v>
      </c>
      <c r="N241" s="217" t="s">
        <v>40</v>
      </c>
      <c r="O241" s="72"/>
      <c r="P241" s="218">
        <f>O241*H241</f>
        <v>0</v>
      </c>
      <c r="Q241" s="218">
        <v>2.0000000000000002E-5</v>
      </c>
      <c r="R241" s="218">
        <f>Q241*H241</f>
        <v>4.0000000000000003E-5</v>
      </c>
      <c r="S241" s="218">
        <v>0</v>
      </c>
      <c r="T241" s="219">
        <f>S241*H241</f>
        <v>0</v>
      </c>
      <c r="U241" s="35"/>
      <c r="V241" s="35"/>
      <c r="W241" s="35"/>
      <c r="X241" s="35"/>
      <c r="Y241" s="35"/>
      <c r="Z241" s="35"/>
      <c r="AA241" s="35"/>
      <c r="AB241" s="35"/>
      <c r="AC241" s="35"/>
      <c r="AD241" s="35"/>
      <c r="AE241" s="35"/>
      <c r="AR241" s="220" t="s">
        <v>412</v>
      </c>
      <c r="AT241" s="220" t="s">
        <v>205</v>
      </c>
      <c r="AU241" s="220" t="s">
        <v>84</v>
      </c>
      <c r="AY241" s="18" t="s">
        <v>203</v>
      </c>
      <c r="BE241" s="221">
        <f>IF(N241="základní",J241,0)</f>
        <v>0</v>
      </c>
      <c r="BF241" s="221">
        <f>IF(N241="snížená",J241,0)</f>
        <v>0</v>
      </c>
      <c r="BG241" s="221">
        <f>IF(N241="zákl. přenesená",J241,0)</f>
        <v>0</v>
      </c>
      <c r="BH241" s="221">
        <f>IF(N241="sníž. přenesená",J241,0)</f>
        <v>0</v>
      </c>
      <c r="BI241" s="221">
        <f>IF(N241="nulová",J241,0)</f>
        <v>0</v>
      </c>
      <c r="BJ241" s="18" t="s">
        <v>82</v>
      </c>
      <c r="BK241" s="221">
        <f>ROUND(I241*H241,2)</f>
        <v>0</v>
      </c>
      <c r="BL241" s="18" t="s">
        <v>412</v>
      </c>
      <c r="BM241" s="220" t="s">
        <v>8269</v>
      </c>
    </row>
    <row r="242" spans="1:65" s="2" customFormat="1" ht="21.75" customHeight="1">
      <c r="A242" s="35"/>
      <c r="B242" s="36"/>
      <c r="C242" s="209" t="s">
        <v>2315</v>
      </c>
      <c r="D242" s="209" t="s">
        <v>205</v>
      </c>
      <c r="E242" s="210" t="s">
        <v>8270</v>
      </c>
      <c r="F242" s="211" t="s">
        <v>8271</v>
      </c>
      <c r="G242" s="212" t="s">
        <v>3709</v>
      </c>
      <c r="H242" s="213">
        <v>10</v>
      </c>
      <c r="I242" s="214"/>
      <c r="J242" s="215">
        <f>ROUND(I242*H242,2)</f>
        <v>0</v>
      </c>
      <c r="K242" s="211" t="s">
        <v>218</v>
      </c>
      <c r="L242" s="40"/>
      <c r="M242" s="216" t="s">
        <v>1</v>
      </c>
      <c r="N242" s="217" t="s">
        <v>40</v>
      </c>
      <c r="O242" s="72"/>
      <c r="P242" s="218">
        <f>O242*H242</f>
        <v>0</v>
      </c>
      <c r="Q242" s="218">
        <v>1.188E-2</v>
      </c>
      <c r="R242" s="218">
        <f>Q242*H242</f>
        <v>0.1188</v>
      </c>
      <c r="S242" s="218">
        <v>0</v>
      </c>
      <c r="T242" s="219">
        <f>S242*H242</f>
        <v>0</v>
      </c>
      <c r="U242" s="35"/>
      <c r="V242" s="35"/>
      <c r="W242" s="35"/>
      <c r="X242" s="35"/>
      <c r="Y242" s="35"/>
      <c r="Z242" s="35"/>
      <c r="AA242" s="35"/>
      <c r="AB242" s="35"/>
      <c r="AC242" s="35"/>
      <c r="AD242" s="35"/>
      <c r="AE242" s="35"/>
      <c r="AR242" s="220" t="s">
        <v>412</v>
      </c>
      <c r="AT242" s="220" t="s">
        <v>205</v>
      </c>
      <c r="AU242" s="220" t="s">
        <v>84</v>
      </c>
      <c r="AY242" s="18" t="s">
        <v>203</v>
      </c>
      <c r="BE242" s="221">
        <f>IF(N242="základní",J242,0)</f>
        <v>0</v>
      </c>
      <c r="BF242" s="221">
        <f>IF(N242="snížená",J242,0)</f>
        <v>0</v>
      </c>
      <c r="BG242" s="221">
        <f>IF(N242="zákl. přenesená",J242,0)</f>
        <v>0</v>
      </c>
      <c r="BH242" s="221">
        <f>IF(N242="sníž. přenesená",J242,0)</f>
        <v>0</v>
      </c>
      <c r="BI242" s="221">
        <f>IF(N242="nulová",J242,0)</f>
        <v>0</v>
      </c>
      <c r="BJ242" s="18" t="s">
        <v>82</v>
      </c>
      <c r="BK242" s="221">
        <f>ROUND(I242*H242,2)</f>
        <v>0</v>
      </c>
      <c r="BL242" s="18" t="s">
        <v>412</v>
      </c>
      <c r="BM242" s="220" t="s">
        <v>8272</v>
      </c>
    </row>
    <row r="243" spans="1:65" s="14" customFormat="1" ht="11.25">
      <c r="B243" s="233"/>
      <c r="C243" s="234"/>
      <c r="D243" s="224" t="s">
        <v>211</v>
      </c>
      <c r="E243" s="235" t="s">
        <v>1</v>
      </c>
      <c r="F243" s="236" t="s">
        <v>375</v>
      </c>
      <c r="G243" s="234"/>
      <c r="H243" s="237">
        <v>10</v>
      </c>
      <c r="I243" s="238"/>
      <c r="J243" s="234"/>
      <c r="K243" s="234"/>
      <c r="L243" s="239"/>
      <c r="M243" s="240"/>
      <c r="N243" s="241"/>
      <c r="O243" s="241"/>
      <c r="P243" s="241"/>
      <c r="Q243" s="241"/>
      <c r="R243" s="241"/>
      <c r="S243" s="241"/>
      <c r="T243" s="242"/>
      <c r="AT243" s="243" t="s">
        <v>211</v>
      </c>
      <c r="AU243" s="243" t="s">
        <v>84</v>
      </c>
      <c r="AV243" s="14" t="s">
        <v>84</v>
      </c>
      <c r="AW243" s="14" t="s">
        <v>31</v>
      </c>
      <c r="AX243" s="14" t="s">
        <v>75</v>
      </c>
      <c r="AY243" s="243" t="s">
        <v>203</v>
      </c>
    </row>
    <row r="244" spans="1:65" s="2" customFormat="1" ht="21.75" customHeight="1">
      <c r="A244" s="35"/>
      <c r="B244" s="36"/>
      <c r="C244" s="209" t="s">
        <v>2320</v>
      </c>
      <c r="D244" s="209" t="s">
        <v>205</v>
      </c>
      <c r="E244" s="210" t="s">
        <v>8273</v>
      </c>
      <c r="F244" s="211" t="s">
        <v>8274</v>
      </c>
      <c r="G244" s="212" t="s">
        <v>828</v>
      </c>
      <c r="H244" s="213">
        <v>543</v>
      </c>
      <c r="I244" s="214"/>
      <c r="J244" s="215">
        <f>ROUND(I244*H244,2)</f>
        <v>0</v>
      </c>
      <c r="K244" s="211" t="s">
        <v>218</v>
      </c>
      <c r="L244" s="40"/>
      <c r="M244" s="216" t="s">
        <v>1</v>
      </c>
      <c r="N244" s="217" t="s">
        <v>40</v>
      </c>
      <c r="O244" s="72"/>
      <c r="P244" s="218">
        <f>O244*H244</f>
        <v>0</v>
      </c>
      <c r="Q244" s="218">
        <v>1.9000000000000001E-4</v>
      </c>
      <c r="R244" s="218">
        <f>Q244*H244</f>
        <v>0.10317000000000001</v>
      </c>
      <c r="S244" s="218">
        <v>0</v>
      </c>
      <c r="T244" s="219">
        <f>S244*H244</f>
        <v>0</v>
      </c>
      <c r="U244" s="35"/>
      <c r="V244" s="35"/>
      <c r="W244" s="35"/>
      <c r="X244" s="35"/>
      <c r="Y244" s="35"/>
      <c r="Z244" s="35"/>
      <c r="AA244" s="35"/>
      <c r="AB244" s="35"/>
      <c r="AC244" s="35"/>
      <c r="AD244" s="35"/>
      <c r="AE244" s="35"/>
      <c r="AR244" s="220" t="s">
        <v>412</v>
      </c>
      <c r="AT244" s="220" t="s">
        <v>205</v>
      </c>
      <c r="AU244" s="220" t="s">
        <v>84</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412</v>
      </c>
      <c r="BM244" s="220" t="s">
        <v>8275</v>
      </c>
    </row>
    <row r="245" spans="1:65" s="14" customFormat="1" ht="11.25">
      <c r="B245" s="233"/>
      <c r="C245" s="234"/>
      <c r="D245" s="224" t="s">
        <v>211</v>
      </c>
      <c r="E245" s="235" t="s">
        <v>1</v>
      </c>
      <c r="F245" s="236" t="s">
        <v>8276</v>
      </c>
      <c r="G245" s="234"/>
      <c r="H245" s="237">
        <v>543</v>
      </c>
      <c r="I245" s="238"/>
      <c r="J245" s="234"/>
      <c r="K245" s="234"/>
      <c r="L245" s="239"/>
      <c r="M245" s="240"/>
      <c r="N245" s="241"/>
      <c r="O245" s="241"/>
      <c r="P245" s="241"/>
      <c r="Q245" s="241"/>
      <c r="R245" s="241"/>
      <c r="S245" s="241"/>
      <c r="T245" s="242"/>
      <c r="AT245" s="243" t="s">
        <v>211</v>
      </c>
      <c r="AU245" s="243" t="s">
        <v>84</v>
      </c>
      <c r="AV245" s="14" t="s">
        <v>84</v>
      </c>
      <c r="AW245" s="14" t="s">
        <v>31</v>
      </c>
      <c r="AX245" s="14" t="s">
        <v>75</v>
      </c>
      <c r="AY245" s="243" t="s">
        <v>203</v>
      </c>
    </row>
    <row r="246" spans="1:65" s="2" customFormat="1" ht="16.5" customHeight="1">
      <c r="A246" s="35"/>
      <c r="B246" s="36"/>
      <c r="C246" s="209" t="s">
        <v>2325</v>
      </c>
      <c r="D246" s="209" t="s">
        <v>205</v>
      </c>
      <c r="E246" s="210" t="s">
        <v>8277</v>
      </c>
      <c r="F246" s="211" t="s">
        <v>8278</v>
      </c>
      <c r="G246" s="212" t="s">
        <v>828</v>
      </c>
      <c r="H246" s="213">
        <v>543</v>
      </c>
      <c r="I246" s="214"/>
      <c r="J246" s="215">
        <f>ROUND(I246*H246,2)</f>
        <v>0</v>
      </c>
      <c r="K246" s="211" t="s">
        <v>218</v>
      </c>
      <c r="L246" s="40"/>
      <c r="M246" s="216" t="s">
        <v>1</v>
      </c>
      <c r="N246" s="217" t="s">
        <v>40</v>
      </c>
      <c r="O246" s="72"/>
      <c r="P246" s="218">
        <f>O246*H246</f>
        <v>0</v>
      </c>
      <c r="Q246" s="218">
        <v>1.0000000000000001E-5</v>
      </c>
      <c r="R246" s="218">
        <f>Q246*H246</f>
        <v>5.4300000000000008E-3</v>
      </c>
      <c r="S246" s="218">
        <v>0</v>
      </c>
      <c r="T246" s="219">
        <f>S246*H246</f>
        <v>0</v>
      </c>
      <c r="U246" s="35"/>
      <c r="V246" s="35"/>
      <c r="W246" s="35"/>
      <c r="X246" s="35"/>
      <c r="Y246" s="35"/>
      <c r="Z246" s="35"/>
      <c r="AA246" s="35"/>
      <c r="AB246" s="35"/>
      <c r="AC246" s="35"/>
      <c r="AD246" s="35"/>
      <c r="AE246" s="35"/>
      <c r="AR246" s="220" t="s">
        <v>412</v>
      </c>
      <c r="AT246" s="220" t="s">
        <v>205</v>
      </c>
      <c r="AU246" s="220" t="s">
        <v>84</v>
      </c>
      <c r="AY246" s="18" t="s">
        <v>203</v>
      </c>
      <c r="BE246" s="221">
        <f>IF(N246="základní",J246,0)</f>
        <v>0</v>
      </c>
      <c r="BF246" s="221">
        <f>IF(N246="snížená",J246,0)</f>
        <v>0</v>
      </c>
      <c r="BG246" s="221">
        <f>IF(N246="zákl. přenesená",J246,0)</f>
        <v>0</v>
      </c>
      <c r="BH246" s="221">
        <f>IF(N246="sníž. přenesená",J246,0)</f>
        <v>0</v>
      </c>
      <c r="BI246" s="221">
        <f>IF(N246="nulová",J246,0)</f>
        <v>0</v>
      </c>
      <c r="BJ246" s="18" t="s">
        <v>82</v>
      </c>
      <c r="BK246" s="221">
        <f>ROUND(I246*H246,2)</f>
        <v>0</v>
      </c>
      <c r="BL246" s="18" t="s">
        <v>412</v>
      </c>
      <c r="BM246" s="220" t="s">
        <v>8279</v>
      </c>
    </row>
    <row r="247" spans="1:65" s="14" customFormat="1" ht="11.25">
      <c r="B247" s="233"/>
      <c r="C247" s="234"/>
      <c r="D247" s="224" t="s">
        <v>211</v>
      </c>
      <c r="E247" s="235" t="s">
        <v>1</v>
      </c>
      <c r="F247" s="236" t="s">
        <v>8276</v>
      </c>
      <c r="G247" s="234"/>
      <c r="H247" s="237">
        <v>543</v>
      </c>
      <c r="I247" s="238"/>
      <c r="J247" s="234"/>
      <c r="K247" s="234"/>
      <c r="L247" s="239"/>
      <c r="M247" s="240"/>
      <c r="N247" s="241"/>
      <c r="O247" s="241"/>
      <c r="P247" s="241"/>
      <c r="Q247" s="241"/>
      <c r="R247" s="241"/>
      <c r="S247" s="241"/>
      <c r="T247" s="242"/>
      <c r="AT247" s="243" t="s">
        <v>211</v>
      </c>
      <c r="AU247" s="243" t="s">
        <v>84</v>
      </c>
      <c r="AV247" s="14" t="s">
        <v>84</v>
      </c>
      <c r="AW247" s="14" t="s">
        <v>31</v>
      </c>
      <c r="AX247" s="14" t="s">
        <v>75</v>
      </c>
      <c r="AY247" s="243" t="s">
        <v>203</v>
      </c>
    </row>
    <row r="248" spans="1:65" s="2" customFormat="1" ht="21.75" customHeight="1">
      <c r="A248" s="35"/>
      <c r="B248" s="36"/>
      <c r="C248" s="209" t="s">
        <v>2330</v>
      </c>
      <c r="D248" s="209" t="s">
        <v>205</v>
      </c>
      <c r="E248" s="210" t="s">
        <v>8280</v>
      </c>
      <c r="F248" s="211" t="s">
        <v>8281</v>
      </c>
      <c r="G248" s="212" t="s">
        <v>409</v>
      </c>
      <c r="H248" s="213">
        <v>0.84099999999999997</v>
      </c>
      <c r="I248" s="214"/>
      <c r="J248" s="215">
        <f>ROUND(I248*H248,2)</f>
        <v>0</v>
      </c>
      <c r="K248" s="211" t="s">
        <v>218</v>
      </c>
      <c r="L248" s="40"/>
      <c r="M248" s="216" t="s">
        <v>1</v>
      </c>
      <c r="N248" s="217" t="s">
        <v>40</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412</v>
      </c>
      <c r="AT248" s="220" t="s">
        <v>205</v>
      </c>
      <c r="AU248" s="220" t="s">
        <v>84</v>
      </c>
      <c r="AY248" s="18" t="s">
        <v>203</v>
      </c>
      <c r="BE248" s="221">
        <f>IF(N248="základní",J248,0)</f>
        <v>0</v>
      </c>
      <c r="BF248" s="221">
        <f>IF(N248="snížená",J248,0)</f>
        <v>0</v>
      </c>
      <c r="BG248" s="221">
        <f>IF(N248="zákl. přenesená",J248,0)</f>
        <v>0</v>
      </c>
      <c r="BH248" s="221">
        <f>IF(N248="sníž. přenesená",J248,0)</f>
        <v>0</v>
      </c>
      <c r="BI248" s="221">
        <f>IF(N248="nulová",J248,0)</f>
        <v>0</v>
      </c>
      <c r="BJ248" s="18" t="s">
        <v>82</v>
      </c>
      <c r="BK248" s="221">
        <f>ROUND(I248*H248,2)</f>
        <v>0</v>
      </c>
      <c r="BL248" s="18" t="s">
        <v>412</v>
      </c>
      <c r="BM248" s="220" t="s">
        <v>8282</v>
      </c>
    </row>
    <row r="249" spans="1:65" s="12" customFormat="1" ht="22.9" customHeight="1">
      <c r="B249" s="193"/>
      <c r="C249" s="194"/>
      <c r="D249" s="195" t="s">
        <v>74</v>
      </c>
      <c r="E249" s="207" t="s">
        <v>8283</v>
      </c>
      <c r="F249" s="207" t="s">
        <v>8284</v>
      </c>
      <c r="G249" s="194"/>
      <c r="H249" s="194"/>
      <c r="I249" s="197"/>
      <c r="J249" s="208">
        <f>BK249</f>
        <v>0</v>
      </c>
      <c r="K249" s="194"/>
      <c r="L249" s="199"/>
      <c r="M249" s="200"/>
      <c r="N249" s="201"/>
      <c r="O249" s="201"/>
      <c r="P249" s="202">
        <f>SUM(P250:P324)</f>
        <v>0</v>
      </c>
      <c r="Q249" s="201"/>
      <c r="R249" s="202">
        <f>SUM(R250:R324)</f>
        <v>8.6921099999999996</v>
      </c>
      <c r="S249" s="201"/>
      <c r="T249" s="203">
        <f>SUM(T250:T324)</f>
        <v>0</v>
      </c>
      <c r="AR249" s="204" t="s">
        <v>84</v>
      </c>
      <c r="AT249" s="205" t="s">
        <v>74</v>
      </c>
      <c r="AU249" s="205" t="s">
        <v>82</v>
      </c>
      <c r="AY249" s="204" t="s">
        <v>203</v>
      </c>
      <c r="BK249" s="206">
        <f>SUM(BK250:BK324)</f>
        <v>0</v>
      </c>
    </row>
    <row r="250" spans="1:65" s="2" customFormat="1" ht="16.5" customHeight="1">
      <c r="A250" s="35"/>
      <c r="B250" s="36"/>
      <c r="C250" s="209" t="s">
        <v>2245</v>
      </c>
      <c r="D250" s="209" t="s">
        <v>205</v>
      </c>
      <c r="E250" s="210" t="s">
        <v>8285</v>
      </c>
      <c r="F250" s="211" t="s">
        <v>8286</v>
      </c>
      <c r="G250" s="212" t="s">
        <v>208</v>
      </c>
      <c r="H250" s="213">
        <v>94</v>
      </c>
      <c r="I250" s="214"/>
      <c r="J250" s="215">
        <f>ROUND(I250*H250,2)</f>
        <v>0</v>
      </c>
      <c r="K250" s="211" t="s">
        <v>218</v>
      </c>
      <c r="L250" s="40"/>
      <c r="M250" s="216" t="s">
        <v>1</v>
      </c>
      <c r="N250" s="217" t="s">
        <v>40</v>
      </c>
      <c r="O250" s="72"/>
      <c r="P250" s="218">
        <f>O250*H250</f>
        <v>0</v>
      </c>
      <c r="Q250" s="218">
        <v>2.47E-3</v>
      </c>
      <c r="R250" s="218">
        <f>Q250*H250</f>
        <v>0.23218</v>
      </c>
      <c r="S250" s="218">
        <v>0</v>
      </c>
      <c r="T250" s="219">
        <f>S250*H250</f>
        <v>0</v>
      </c>
      <c r="U250" s="35"/>
      <c r="V250" s="35"/>
      <c r="W250" s="35"/>
      <c r="X250" s="35"/>
      <c r="Y250" s="35"/>
      <c r="Z250" s="35"/>
      <c r="AA250" s="35"/>
      <c r="AB250" s="35"/>
      <c r="AC250" s="35"/>
      <c r="AD250" s="35"/>
      <c r="AE250" s="35"/>
      <c r="AR250" s="220" t="s">
        <v>412</v>
      </c>
      <c r="AT250" s="220" t="s">
        <v>205</v>
      </c>
      <c r="AU250" s="220" t="s">
        <v>84</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412</v>
      </c>
      <c r="BM250" s="220" t="s">
        <v>8287</v>
      </c>
    </row>
    <row r="251" spans="1:65" s="2" customFormat="1" ht="33" customHeight="1">
      <c r="A251" s="35"/>
      <c r="B251" s="36"/>
      <c r="C251" s="247" t="s">
        <v>2339</v>
      </c>
      <c r="D251" s="247" t="s">
        <v>413</v>
      </c>
      <c r="E251" s="248" t="s">
        <v>8288</v>
      </c>
      <c r="F251" s="249" t="s">
        <v>8289</v>
      </c>
      <c r="G251" s="250" t="s">
        <v>208</v>
      </c>
      <c r="H251" s="251">
        <v>90</v>
      </c>
      <c r="I251" s="252"/>
      <c r="J251" s="253">
        <f>ROUND(I251*H251,2)</f>
        <v>0</v>
      </c>
      <c r="K251" s="249" t="s">
        <v>1</v>
      </c>
      <c r="L251" s="254"/>
      <c r="M251" s="255" t="s">
        <v>1</v>
      </c>
      <c r="N251" s="256" t="s">
        <v>40</v>
      </c>
      <c r="O251" s="72"/>
      <c r="P251" s="218">
        <f>O251*H251</f>
        <v>0</v>
      </c>
      <c r="Q251" s="218">
        <v>1.4500000000000001E-2</v>
      </c>
      <c r="R251" s="218">
        <f>Q251*H251</f>
        <v>1.3050000000000002</v>
      </c>
      <c r="S251" s="218">
        <v>0</v>
      </c>
      <c r="T251" s="219">
        <f>S251*H251</f>
        <v>0</v>
      </c>
      <c r="U251" s="35"/>
      <c r="V251" s="35"/>
      <c r="W251" s="35"/>
      <c r="X251" s="35"/>
      <c r="Y251" s="35"/>
      <c r="Z251" s="35"/>
      <c r="AA251" s="35"/>
      <c r="AB251" s="35"/>
      <c r="AC251" s="35"/>
      <c r="AD251" s="35"/>
      <c r="AE251" s="35"/>
      <c r="AR251" s="220" t="s">
        <v>1661</v>
      </c>
      <c r="AT251" s="220" t="s">
        <v>413</v>
      </c>
      <c r="AU251" s="220" t="s">
        <v>84</v>
      </c>
      <c r="AY251" s="18" t="s">
        <v>203</v>
      </c>
      <c r="BE251" s="221">
        <f>IF(N251="základní",J251,0)</f>
        <v>0</v>
      </c>
      <c r="BF251" s="221">
        <f>IF(N251="snížená",J251,0)</f>
        <v>0</v>
      </c>
      <c r="BG251" s="221">
        <f>IF(N251="zákl. přenesená",J251,0)</f>
        <v>0</v>
      </c>
      <c r="BH251" s="221">
        <f>IF(N251="sníž. přenesená",J251,0)</f>
        <v>0</v>
      </c>
      <c r="BI251" s="221">
        <f>IF(N251="nulová",J251,0)</f>
        <v>0</v>
      </c>
      <c r="BJ251" s="18" t="s">
        <v>82</v>
      </c>
      <c r="BK251" s="221">
        <f>ROUND(I251*H251,2)</f>
        <v>0</v>
      </c>
      <c r="BL251" s="18" t="s">
        <v>412</v>
      </c>
      <c r="BM251" s="220" t="s">
        <v>8290</v>
      </c>
    </row>
    <row r="252" spans="1:65" s="14" customFormat="1" ht="11.25">
      <c r="B252" s="233"/>
      <c r="C252" s="234"/>
      <c r="D252" s="224" t="s">
        <v>211</v>
      </c>
      <c r="E252" s="235" t="s">
        <v>1</v>
      </c>
      <c r="F252" s="236" t="s">
        <v>8291</v>
      </c>
      <c r="G252" s="234"/>
      <c r="H252" s="237">
        <v>90</v>
      </c>
      <c r="I252" s="238"/>
      <c r="J252" s="234"/>
      <c r="K252" s="234"/>
      <c r="L252" s="239"/>
      <c r="M252" s="240"/>
      <c r="N252" s="241"/>
      <c r="O252" s="241"/>
      <c r="P252" s="241"/>
      <c r="Q252" s="241"/>
      <c r="R252" s="241"/>
      <c r="S252" s="241"/>
      <c r="T252" s="242"/>
      <c r="AT252" s="243" t="s">
        <v>211</v>
      </c>
      <c r="AU252" s="243" t="s">
        <v>84</v>
      </c>
      <c r="AV252" s="14" t="s">
        <v>84</v>
      </c>
      <c r="AW252" s="14" t="s">
        <v>31</v>
      </c>
      <c r="AX252" s="14" t="s">
        <v>75</v>
      </c>
      <c r="AY252" s="243" t="s">
        <v>203</v>
      </c>
    </row>
    <row r="253" spans="1:65" s="2" customFormat="1" ht="33" customHeight="1">
      <c r="A253" s="35"/>
      <c r="B253" s="36"/>
      <c r="C253" s="247" t="s">
        <v>2344</v>
      </c>
      <c r="D253" s="247" t="s">
        <v>413</v>
      </c>
      <c r="E253" s="248" t="s">
        <v>8292</v>
      </c>
      <c r="F253" s="249" t="s">
        <v>8293</v>
      </c>
      <c r="G253" s="250" t="s">
        <v>208</v>
      </c>
      <c r="H253" s="251">
        <v>4</v>
      </c>
      <c r="I253" s="252"/>
      <c r="J253" s="253">
        <f>ROUND(I253*H253,2)</f>
        <v>0</v>
      </c>
      <c r="K253" s="249" t="s">
        <v>1</v>
      </c>
      <c r="L253" s="254"/>
      <c r="M253" s="255" t="s">
        <v>1</v>
      </c>
      <c r="N253" s="256" t="s">
        <v>40</v>
      </c>
      <c r="O253" s="72"/>
      <c r="P253" s="218">
        <f>O253*H253</f>
        <v>0</v>
      </c>
      <c r="Q253" s="218">
        <v>1.4500000000000001E-2</v>
      </c>
      <c r="R253" s="218">
        <f>Q253*H253</f>
        <v>5.8000000000000003E-2</v>
      </c>
      <c r="S253" s="218">
        <v>0</v>
      </c>
      <c r="T253" s="219">
        <f>S253*H253</f>
        <v>0</v>
      </c>
      <c r="U253" s="35"/>
      <c r="V253" s="35"/>
      <c r="W253" s="35"/>
      <c r="X253" s="35"/>
      <c r="Y253" s="35"/>
      <c r="Z253" s="35"/>
      <c r="AA253" s="35"/>
      <c r="AB253" s="35"/>
      <c r="AC253" s="35"/>
      <c r="AD253" s="35"/>
      <c r="AE253" s="35"/>
      <c r="AR253" s="220" t="s">
        <v>1661</v>
      </c>
      <c r="AT253" s="220" t="s">
        <v>413</v>
      </c>
      <c r="AU253" s="220" t="s">
        <v>84</v>
      </c>
      <c r="AY253" s="18" t="s">
        <v>203</v>
      </c>
      <c r="BE253" s="221">
        <f>IF(N253="základní",J253,0)</f>
        <v>0</v>
      </c>
      <c r="BF253" s="221">
        <f>IF(N253="snížená",J253,0)</f>
        <v>0</v>
      </c>
      <c r="BG253" s="221">
        <f>IF(N253="zákl. přenesená",J253,0)</f>
        <v>0</v>
      </c>
      <c r="BH253" s="221">
        <f>IF(N253="sníž. přenesená",J253,0)</f>
        <v>0</v>
      </c>
      <c r="BI253" s="221">
        <f>IF(N253="nulová",J253,0)</f>
        <v>0</v>
      </c>
      <c r="BJ253" s="18" t="s">
        <v>82</v>
      </c>
      <c r="BK253" s="221">
        <f>ROUND(I253*H253,2)</f>
        <v>0</v>
      </c>
      <c r="BL253" s="18" t="s">
        <v>412</v>
      </c>
      <c r="BM253" s="220" t="s">
        <v>8294</v>
      </c>
    </row>
    <row r="254" spans="1:65" s="14" customFormat="1" ht="11.25">
      <c r="B254" s="233"/>
      <c r="C254" s="234"/>
      <c r="D254" s="224" t="s">
        <v>211</v>
      </c>
      <c r="E254" s="235" t="s">
        <v>1</v>
      </c>
      <c r="F254" s="236" t="s">
        <v>8295</v>
      </c>
      <c r="G254" s="234"/>
      <c r="H254" s="237">
        <v>4</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1:65" s="2" customFormat="1" ht="16.5" customHeight="1">
      <c r="A255" s="35"/>
      <c r="B255" s="36"/>
      <c r="C255" s="247" t="s">
        <v>2348</v>
      </c>
      <c r="D255" s="247" t="s">
        <v>413</v>
      </c>
      <c r="E255" s="248" t="s">
        <v>8296</v>
      </c>
      <c r="F255" s="249" t="s">
        <v>8297</v>
      </c>
      <c r="G255" s="250" t="s">
        <v>208</v>
      </c>
      <c r="H255" s="251">
        <v>90</v>
      </c>
      <c r="I255" s="252"/>
      <c r="J255" s="253">
        <f>ROUND(I255*H255,2)</f>
        <v>0</v>
      </c>
      <c r="K255" s="249" t="s">
        <v>218</v>
      </c>
      <c r="L255" s="254"/>
      <c r="M255" s="255" t="s">
        <v>1</v>
      </c>
      <c r="N255" s="256" t="s">
        <v>40</v>
      </c>
      <c r="O255" s="72"/>
      <c r="P255" s="218">
        <f>O255*H255</f>
        <v>0</v>
      </c>
      <c r="Q255" s="218">
        <v>2.2000000000000001E-3</v>
      </c>
      <c r="R255" s="218">
        <f>Q255*H255</f>
        <v>0.19800000000000001</v>
      </c>
      <c r="S255" s="218">
        <v>0</v>
      </c>
      <c r="T255" s="219">
        <f>S255*H255</f>
        <v>0</v>
      </c>
      <c r="U255" s="35"/>
      <c r="V255" s="35"/>
      <c r="W255" s="35"/>
      <c r="X255" s="35"/>
      <c r="Y255" s="35"/>
      <c r="Z255" s="35"/>
      <c r="AA255" s="35"/>
      <c r="AB255" s="35"/>
      <c r="AC255" s="35"/>
      <c r="AD255" s="35"/>
      <c r="AE255" s="35"/>
      <c r="AR255" s="220" t="s">
        <v>1661</v>
      </c>
      <c r="AT255" s="220" t="s">
        <v>413</v>
      </c>
      <c r="AU255" s="220" t="s">
        <v>84</v>
      </c>
      <c r="AY255" s="18" t="s">
        <v>203</v>
      </c>
      <c r="BE255" s="221">
        <f>IF(N255="základní",J255,0)</f>
        <v>0</v>
      </c>
      <c r="BF255" s="221">
        <f>IF(N255="snížená",J255,0)</f>
        <v>0</v>
      </c>
      <c r="BG255" s="221">
        <f>IF(N255="zákl. přenesená",J255,0)</f>
        <v>0</v>
      </c>
      <c r="BH255" s="221">
        <f>IF(N255="sníž. přenesená",J255,0)</f>
        <v>0</v>
      </c>
      <c r="BI255" s="221">
        <f>IF(N255="nulová",J255,0)</f>
        <v>0</v>
      </c>
      <c r="BJ255" s="18" t="s">
        <v>82</v>
      </c>
      <c r="BK255" s="221">
        <f>ROUND(I255*H255,2)</f>
        <v>0</v>
      </c>
      <c r="BL255" s="18" t="s">
        <v>412</v>
      </c>
      <c r="BM255" s="220" t="s">
        <v>8298</v>
      </c>
    </row>
    <row r="256" spans="1:65" s="14" customFormat="1" ht="11.25">
      <c r="B256" s="233"/>
      <c r="C256" s="234"/>
      <c r="D256" s="224" t="s">
        <v>211</v>
      </c>
      <c r="E256" s="235" t="s">
        <v>1</v>
      </c>
      <c r="F256" s="236" t="s">
        <v>8291</v>
      </c>
      <c r="G256" s="234"/>
      <c r="H256" s="237">
        <v>90</v>
      </c>
      <c r="I256" s="238"/>
      <c r="J256" s="234"/>
      <c r="K256" s="234"/>
      <c r="L256" s="239"/>
      <c r="M256" s="240"/>
      <c r="N256" s="241"/>
      <c r="O256" s="241"/>
      <c r="P256" s="241"/>
      <c r="Q256" s="241"/>
      <c r="R256" s="241"/>
      <c r="S256" s="241"/>
      <c r="T256" s="242"/>
      <c r="AT256" s="243" t="s">
        <v>211</v>
      </c>
      <c r="AU256" s="243" t="s">
        <v>84</v>
      </c>
      <c r="AV256" s="14" t="s">
        <v>84</v>
      </c>
      <c r="AW256" s="14" t="s">
        <v>31</v>
      </c>
      <c r="AX256" s="14" t="s">
        <v>75</v>
      </c>
      <c r="AY256" s="243" t="s">
        <v>203</v>
      </c>
    </row>
    <row r="257" spans="1:65" s="2" customFormat="1" ht="21.75" customHeight="1">
      <c r="A257" s="35"/>
      <c r="B257" s="36"/>
      <c r="C257" s="247" t="s">
        <v>2354</v>
      </c>
      <c r="D257" s="247" t="s">
        <v>413</v>
      </c>
      <c r="E257" s="248" t="s">
        <v>8299</v>
      </c>
      <c r="F257" s="249" t="s">
        <v>8300</v>
      </c>
      <c r="G257" s="250" t="s">
        <v>208</v>
      </c>
      <c r="H257" s="251">
        <v>4</v>
      </c>
      <c r="I257" s="252"/>
      <c r="J257" s="253">
        <f>ROUND(I257*H257,2)</f>
        <v>0</v>
      </c>
      <c r="K257" s="249" t="s">
        <v>1</v>
      </c>
      <c r="L257" s="254"/>
      <c r="M257" s="255" t="s">
        <v>1</v>
      </c>
      <c r="N257" s="256" t="s">
        <v>40</v>
      </c>
      <c r="O257" s="72"/>
      <c r="P257" s="218">
        <f>O257*H257</f>
        <v>0</v>
      </c>
      <c r="Q257" s="218">
        <v>1.2800000000000001E-3</v>
      </c>
      <c r="R257" s="218">
        <f>Q257*H257</f>
        <v>5.1200000000000004E-3</v>
      </c>
      <c r="S257" s="218">
        <v>0</v>
      </c>
      <c r="T257" s="219">
        <f>S257*H257</f>
        <v>0</v>
      </c>
      <c r="U257" s="35"/>
      <c r="V257" s="35"/>
      <c r="W257" s="35"/>
      <c r="X257" s="35"/>
      <c r="Y257" s="35"/>
      <c r="Z257" s="35"/>
      <c r="AA257" s="35"/>
      <c r="AB257" s="35"/>
      <c r="AC257" s="35"/>
      <c r="AD257" s="35"/>
      <c r="AE257" s="35"/>
      <c r="AR257" s="220" t="s">
        <v>1661</v>
      </c>
      <c r="AT257" s="220" t="s">
        <v>413</v>
      </c>
      <c r="AU257" s="220" t="s">
        <v>84</v>
      </c>
      <c r="AY257" s="18" t="s">
        <v>203</v>
      </c>
      <c r="BE257" s="221">
        <f>IF(N257="základní",J257,0)</f>
        <v>0</v>
      </c>
      <c r="BF257" s="221">
        <f>IF(N257="snížená",J257,0)</f>
        <v>0</v>
      </c>
      <c r="BG257" s="221">
        <f>IF(N257="zákl. přenesená",J257,0)</f>
        <v>0</v>
      </c>
      <c r="BH257" s="221">
        <f>IF(N257="sníž. přenesená",J257,0)</f>
        <v>0</v>
      </c>
      <c r="BI257" s="221">
        <f>IF(N257="nulová",J257,0)</f>
        <v>0</v>
      </c>
      <c r="BJ257" s="18" t="s">
        <v>82</v>
      </c>
      <c r="BK257" s="221">
        <f>ROUND(I257*H257,2)</f>
        <v>0</v>
      </c>
      <c r="BL257" s="18" t="s">
        <v>412</v>
      </c>
      <c r="BM257" s="220" t="s">
        <v>8301</v>
      </c>
    </row>
    <row r="258" spans="1:65" s="14" customFormat="1" ht="11.25">
      <c r="B258" s="233"/>
      <c r="C258" s="234"/>
      <c r="D258" s="224" t="s">
        <v>211</v>
      </c>
      <c r="E258" s="235" t="s">
        <v>1</v>
      </c>
      <c r="F258" s="236" t="s">
        <v>3464</v>
      </c>
      <c r="G258" s="234"/>
      <c r="H258" s="237">
        <v>4</v>
      </c>
      <c r="I258" s="238"/>
      <c r="J258" s="234"/>
      <c r="K258" s="234"/>
      <c r="L258" s="239"/>
      <c r="M258" s="240"/>
      <c r="N258" s="241"/>
      <c r="O258" s="241"/>
      <c r="P258" s="241"/>
      <c r="Q258" s="241"/>
      <c r="R258" s="241"/>
      <c r="S258" s="241"/>
      <c r="T258" s="242"/>
      <c r="AT258" s="243" t="s">
        <v>211</v>
      </c>
      <c r="AU258" s="243" t="s">
        <v>84</v>
      </c>
      <c r="AV258" s="14" t="s">
        <v>84</v>
      </c>
      <c r="AW258" s="14" t="s">
        <v>31</v>
      </c>
      <c r="AX258" s="14" t="s">
        <v>75</v>
      </c>
      <c r="AY258" s="243" t="s">
        <v>203</v>
      </c>
    </row>
    <row r="259" spans="1:65" s="2" customFormat="1" ht="21.75" customHeight="1">
      <c r="A259" s="35"/>
      <c r="B259" s="36"/>
      <c r="C259" s="209" t="s">
        <v>2360</v>
      </c>
      <c r="D259" s="209" t="s">
        <v>205</v>
      </c>
      <c r="E259" s="210" t="s">
        <v>8302</v>
      </c>
      <c r="F259" s="211" t="s">
        <v>8303</v>
      </c>
      <c r="G259" s="212" t="s">
        <v>3709</v>
      </c>
      <c r="H259" s="213">
        <v>4</v>
      </c>
      <c r="I259" s="214"/>
      <c r="J259" s="215">
        <f>ROUND(I259*H259,2)</f>
        <v>0</v>
      </c>
      <c r="K259" s="211" t="s">
        <v>1</v>
      </c>
      <c r="L259" s="40"/>
      <c r="M259" s="216" t="s">
        <v>1</v>
      </c>
      <c r="N259" s="217" t="s">
        <v>40</v>
      </c>
      <c r="O259" s="72"/>
      <c r="P259" s="218">
        <f>O259*H259</f>
        <v>0</v>
      </c>
      <c r="Q259" s="218">
        <v>1.0580000000000001E-2</v>
      </c>
      <c r="R259" s="218">
        <f>Q259*H259</f>
        <v>4.2320000000000003E-2</v>
      </c>
      <c r="S259" s="218">
        <v>0</v>
      </c>
      <c r="T259" s="219">
        <f>S259*H259</f>
        <v>0</v>
      </c>
      <c r="U259" s="35"/>
      <c r="V259" s="35"/>
      <c r="W259" s="35"/>
      <c r="X259" s="35"/>
      <c r="Y259" s="35"/>
      <c r="Z259" s="35"/>
      <c r="AA259" s="35"/>
      <c r="AB259" s="35"/>
      <c r="AC259" s="35"/>
      <c r="AD259" s="35"/>
      <c r="AE259" s="35"/>
      <c r="AR259" s="220" t="s">
        <v>412</v>
      </c>
      <c r="AT259" s="220" t="s">
        <v>205</v>
      </c>
      <c r="AU259" s="220" t="s">
        <v>84</v>
      </c>
      <c r="AY259" s="18" t="s">
        <v>203</v>
      </c>
      <c r="BE259" s="221">
        <f>IF(N259="základní",J259,0)</f>
        <v>0</v>
      </c>
      <c r="BF259" s="221">
        <f>IF(N259="snížená",J259,0)</f>
        <v>0</v>
      </c>
      <c r="BG259" s="221">
        <f>IF(N259="zákl. přenesená",J259,0)</f>
        <v>0</v>
      </c>
      <c r="BH259" s="221">
        <f>IF(N259="sníž. přenesená",J259,0)</f>
        <v>0</v>
      </c>
      <c r="BI259" s="221">
        <f>IF(N259="nulová",J259,0)</f>
        <v>0</v>
      </c>
      <c r="BJ259" s="18" t="s">
        <v>82</v>
      </c>
      <c r="BK259" s="221">
        <f>ROUND(I259*H259,2)</f>
        <v>0</v>
      </c>
      <c r="BL259" s="18" t="s">
        <v>412</v>
      </c>
      <c r="BM259" s="220" t="s">
        <v>8304</v>
      </c>
    </row>
    <row r="260" spans="1:65" s="14" customFormat="1" ht="11.25">
      <c r="B260" s="233"/>
      <c r="C260" s="234"/>
      <c r="D260" s="224" t="s">
        <v>211</v>
      </c>
      <c r="E260" s="235" t="s">
        <v>1</v>
      </c>
      <c r="F260" s="236" t="s">
        <v>8295</v>
      </c>
      <c r="G260" s="234"/>
      <c r="H260" s="237">
        <v>4</v>
      </c>
      <c r="I260" s="238"/>
      <c r="J260" s="234"/>
      <c r="K260" s="234"/>
      <c r="L260" s="239"/>
      <c r="M260" s="240"/>
      <c r="N260" s="241"/>
      <c r="O260" s="241"/>
      <c r="P260" s="241"/>
      <c r="Q260" s="241"/>
      <c r="R260" s="241"/>
      <c r="S260" s="241"/>
      <c r="T260" s="242"/>
      <c r="AT260" s="243" t="s">
        <v>211</v>
      </c>
      <c r="AU260" s="243" t="s">
        <v>84</v>
      </c>
      <c r="AV260" s="14" t="s">
        <v>84</v>
      </c>
      <c r="AW260" s="14" t="s">
        <v>31</v>
      </c>
      <c r="AX260" s="14" t="s">
        <v>75</v>
      </c>
      <c r="AY260" s="243" t="s">
        <v>203</v>
      </c>
    </row>
    <row r="261" spans="1:65" s="2" customFormat="1" ht="16.5" customHeight="1">
      <c r="A261" s="35"/>
      <c r="B261" s="36"/>
      <c r="C261" s="209" t="s">
        <v>2365</v>
      </c>
      <c r="D261" s="209" t="s">
        <v>205</v>
      </c>
      <c r="E261" s="210" t="s">
        <v>8305</v>
      </c>
      <c r="F261" s="211" t="s">
        <v>8306</v>
      </c>
      <c r="G261" s="212" t="s">
        <v>3709</v>
      </c>
      <c r="H261" s="213">
        <v>145</v>
      </c>
      <c r="I261" s="214"/>
      <c r="J261" s="215">
        <f>ROUND(I261*H261,2)</f>
        <v>0</v>
      </c>
      <c r="K261" s="211" t="s">
        <v>218</v>
      </c>
      <c r="L261" s="40"/>
      <c r="M261" s="216" t="s">
        <v>1</v>
      </c>
      <c r="N261" s="217" t="s">
        <v>40</v>
      </c>
      <c r="O261" s="72"/>
      <c r="P261" s="218">
        <f>O261*H261</f>
        <v>0</v>
      </c>
      <c r="Q261" s="218">
        <v>1.73E-3</v>
      </c>
      <c r="R261" s="218">
        <f>Q261*H261</f>
        <v>0.25085000000000002</v>
      </c>
      <c r="S261" s="218">
        <v>0</v>
      </c>
      <c r="T261" s="219">
        <f>S261*H261</f>
        <v>0</v>
      </c>
      <c r="U261" s="35"/>
      <c r="V261" s="35"/>
      <c r="W261" s="35"/>
      <c r="X261" s="35"/>
      <c r="Y261" s="35"/>
      <c r="Z261" s="35"/>
      <c r="AA261" s="35"/>
      <c r="AB261" s="35"/>
      <c r="AC261" s="35"/>
      <c r="AD261" s="35"/>
      <c r="AE261" s="35"/>
      <c r="AR261" s="220" t="s">
        <v>412</v>
      </c>
      <c r="AT261" s="220" t="s">
        <v>205</v>
      </c>
      <c r="AU261" s="220" t="s">
        <v>84</v>
      </c>
      <c r="AY261" s="18" t="s">
        <v>203</v>
      </c>
      <c r="BE261" s="221">
        <f>IF(N261="základní",J261,0)</f>
        <v>0</v>
      </c>
      <c r="BF261" s="221">
        <f>IF(N261="snížená",J261,0)</f>
        <v>0</v>
      </c>
      <c r="BG261" s="221">
        <f>IF(N261="zákl. přenesená",J261,0)</f>
        <v>0</v>
      </c>
      <c r="BH261" s="221">
        <f>IF(N261="sníž. přenesená",J261,0)</f>
        <v>0</v>
      </c>
      <c r="BI261" s="221">
        <f>IF(N261="nulová",J261,0)</f>
        <v>0</v>
      </c>
      <c r="BJ261" s="18" t="s">
        <v>82</v>
      </c>
      <c r="BK261" s="221">
        <f>ROUND(I261*H261,2)</f>
        <v>0</v>
      </c>
      <c r="BL261" s="18" t="s">
        <v>412</v>
      </c>
      <c r="BM261" s="220" t="s">
        <v>8307</v>
      </c>
    </row>
    <row r="262" spans="1:65" s="2" customFormat="1" ht="16.5" customHeight="1">
      <c r="A262" s="35"/>
      <c r="B262" s="36"/>
      <c r="C262" s="247" t="s">
        <v>2370</v>
      </c>
      <c r="D262" s="247" t="s">
        <v>413</v>
      </c>
      <c r="E262" s="248" t="s">
        <v>8308</v>
      </c>
      <c r="F262" s="249" t="s">
        <v>8309</v>
      </c>
      <c r="G262" s="250" t="s">
        <v>208</v>
      </c>
      <c r="H262" s="251">
        <v>138</v>
      </c>
      <c r="I262" s="252"/>
      <c r="J262" s="253">
        <f>ROUND(I262*H262,2)</f>
        <v>0</v>
      </c>
      <c r="K262" s="249" t="s">
        <v>218</v>
      </c>
      <c r="L262" s="254"/>
      <c r="M262" s="255" t="s">
        <v>1</v>
      </c>
      <c r="N262" s="256" t="s">
        <v>40</v>
      </c>
      <c r="O262" s="72"/>
      <c r="P262" s="218">
        <f>O262*H262</f>
        <v>0</v>
      </c>
      <c r="Q262" s="218">
        <v>1.35E-2</v>
      </c>
      <c r="R262" s="218">
        <f>Q262*H262</f>
        <v>1.863</v>
      </c>
      <c r="S262" s="218">
        <v>0</v>
      </c>
      <c r="T262" s="219">
        <f>S262*H262</f>
        <v>0</v>
      </c>
      <c r="U262" s="35"/>
      <c r="V262" s="35"/>
      <c r="W262" s="35"/>
      <c r="X262" s="35"/>
      <c r="Y262" s="35"/>
      <c r="Z262" s="35"/>
      <c r="AA262" s="35"/>
      <c r="AB262" s="35"/>
      <c r="AC262" s="35"/>
      <c r="AD262" s="35"/>
      <c r="AE262" s="35"/>
      <c r="AR262" s="220" t="s">
        <v>1661</v>
      </c>
      <c r="AT262" s="220" t="s">
        <v>413</v>
      </c>
      <c r="AU262" s="220" t="s">
        <v>84</v>
      </c>
      <c r="AY262" s="18" t="s">
        <v>203</v>
      </c>
      <c r="BE262" s="221">
        <f>IF(N262="základní",J262,0)</f>
        <v>0</v>
      </c>
      <c r="BF262" s="221">
        <f>IF(N262="snížená",J262,0)</f>
        <v>0</v>
      </c>
      <c r="BG262" s="221">
        <f>IF(N262="zákl. přenesená",J262,0)</f>
        <v>0</v>
      </c>
      <c r="BH262" s="221">
        <f>IF(N262="sníž. přenesená",J262,0)</f>
        <v>0</v>
      </c>
      <c r="BI262" s="221">
        <f>IF(N262="nulová",J262,0)</f>
        <v>0</v>
      </c>
      <c r="BJ262" s="18" t="s">
        <v>82</v>
      </c>
      <c r="BK262" s="221">
        <f>ROUND(I262*H262,2)</f>
        <v>0</v>
      </c>
      <c r="BL262" s="18" t="s">
        <v>412</v>
      </c>
      <c r="BM262" s="220" t="s">
        <v>8310</v>
      </c>
    </row>
    <row r="263" spans="1:65" s="14" customFormat="1" ht="11.25">
      <c r="B263" s="233"/>
      <c r="C263" s="234"/>
      <c r="D263" s="224" t="s">
        <v>211</v>
      </c>
      <c r="E263" s="235" t="s">
        <v>1</v>
      </c>
      <c r="F263" s="236" t="s">
        <v>8311</v>
      </c>
      <c r="G263" s="234"/>
      <c r="H263" s="237">
        <v>138</v>
      </c>
      <c r="I263" s="238"/>
      <c r="J263" s="234"/>
      <c r="K263" s="234"/>
      <c r="L263" s="239"/>
      <c r="M263" s="240"/>
      <c r="N263" s="241"/>
      <c r="O263" s="241"/>
      <c r="P263" s="241"/>
      <c r="Q263" s="241"/>
      <c r="R263" s="241"/>
      <c r="S263" s="241"/>
      <c r="T263" s="242"/>
      <c r="AT263" s="243" t="s">
        <v>211</v>
      </c>
      <c r="AU263" s="243" t="s">
        <v>84</v>
      </c>
      <c r="AV263" s="14" t="s">
        <v>84</v>
      </c>
      <c r="AW263" s="14" t="s">
        <v>31</v>
      </c>
      <c r="AX263" s="14" t="s">
        <v>75</v>
      </c>
      <c r="AY263" s="243" t="s">
        <v>203</v>
      </c>
    </row>
    <row r="264" spans="1:65" s="2" customFormat="1" ht="16.5" customHeight="1">
      <c r="A264" s="35"/>
      <c r="B264" s="36"/>
      <c r="C264" s="247" t="s">
        <v>2375</v>
      </c>
      <c r="D264" s="247" t="s">
        <v>413</v>
      </c>
      <c r="E264" s="248" t="s">
        <v>8312</v>
      </c>
      <c r="F264" s="249" t="s">
        <v>8313</v>
      </c>
      <c r="G264" s="250" t="s">
        <v>208</v>
      </c>
      <c r="H264" s="251">
        <v>3</v>
      </c>
      <c r="I264" s="252"/>
      <c r="J264" s="253">
        <f>ROUND(I264*H264,2)</f>
        <v>0</v>
      </c>
      <c r="K264" s="249" t="s">
        <v>218</v>
      </c>
      <c r="L264" s="254"/>
      <c r="M264" s="255" t="s">
        <v>1</v>
      </c>
      <c r="N264" s="256" t="s">
        <v>40</v>
      </c>
      <c r="O264" s="72"/>
      <c r="P264" s="218">
        <f>O264*H264</f>
        <v>0</v>
      </c>
      <c r="Q264" s="218">
        <v>8.9999999999999993E-3</v>
      </c>
      <c r="R264" s="218">
        <f>Q264*H264</f>
        <v>2.6999999999999996E-2</v>
      </c>
      <c r="S264" s="218">
        <v>0</v>
      </c>
      <c r="T264" s="219">
        <f>S264*H264</f>
        <v>0</v>
      </c>
      <c r="U264" s="35"/>
      <c r="V264" s="35"/>
      <c r="W264" s="35"/>
      <c r="X264" s="35"/>
      <c r="Y264" s="35"/>
      <c r="Z264" s="35"/>
      <c r="AA264" s="35"/>
      <c r="AB264" s="35"/>
      <c r="AC264" s="35"/>
      <c r="AD264" s="35"/>
      <c r="AE264" s="35"/>
      <c r="AR264" s="220" t="s">
        <v>1661</v>
      </c>
      <c r="AT264" s="220" t="s">
        <v>413</v>
      </c>
      <c r="AU264" s="220" t="s">
        <v>84</v>
      </c>
      <c r="AY264" s="18" t="s">
        <v>203</v>
      </c>
      <c r="BE264" s="221">
        <f>IF(N264="základní",J264,0)</f>
        <v>0</v>
      </c>
      <c r="BF264" s="221">
        <f>IF(N264="snížená",J264,0)</f>
        <v>0</v>
      </c>
      <c r="BG264" s="221">
        <f>IF(N264="zákl. přenesená",J264,0)</f>
        <v>0</v>
      </c>
      <c r="BH264" s="221">
        <f>IF(N264="sníž. přenesená",J264,0)</f>
        <v>0</v>
      </c>
      <c r="BI264" s="221">
        <f>IF(N264="nulová",J264,0)</f>
        <v>0</v>
      </c>
      <c r="BJ264" s="18" t="s">
        <v>82</v>
      </c>
      <c r="BK264" s="221">
        <f>ROUND(I264*H264,2)</f>
        <v>0</v>
      </c>
      <c r="BL264" s="18" t="s">
        <v>412</v>
      </c>
      <c r="BM264" s="220" t="s">
        <v>8314</v>
      </c>
    </row>
    <row r="265" spans="1:65" s="14" customFormat="1" ht="11.25">
      <c r="B265" s="233"/>
      <c r="C265" s="234"/>
      <c r="D265" s="224" t="s">
        <v>211</v>
      </c>
      <c r="E265" s="235" t="s">
        <v>1</v>
      </c>
      <c r="F265" s="236" t="s">
        <v>8315</v>
      </c>
      <c r="G265" s="234"/>
      <c r="H265" s="237">
        <v>3</v>
      </c>
      <c r="I265" s="238"/>
      <c r="J265" s="234"/>
      <c r="K265" s="234"/>
      <c r="L265" s="239"/>
      <c r="M265" s="240"/>
      <c r="N265" s="241"/>
      <c r="O265" s="241"/>
      <c r="P265" s="241"/>
      <c r="Q265" s="241"/>
      <c r="R265" s="241"/>
      <c r="S265" s="241"/>
      <c r="T265" s="242"/>
      <c r="AT265" s="243" t="s">
        <v>211</v>
      </c>
      <c r="AU265" s="243" t="s">
        <v>84</v>
      </c>
      <c r="AV265" s="14" t="s">
        <v>84</v>
      </c>
      <c r="AW265" s="14" t="s">
        <v>31</v>
      </c>
      <c r="AX265" s="14" t="s">
        <v>75</v>
      </c>
      <c r="AY265" s="243" t="s">
        <v>203</v>
      </c>
    </row>
    <row r="266" spans="1:65" s="2" customFormat="1" ht="16.5" customHeight="1">
      <c r="A266" s="35"/>
      <c r="B266" s="36"/>
      <c r="C266" s="247" t="s">
        <v>2380</v>
      </c>
      <c r="D266" s="247" t="s">
        <v>413</v>
      </c>
      <c r="E266" s="248" t="s">
        <v>8316</v>
      </c>
      <c r="F266" s="249" t="s">
        <v>8317</v>
      </c>
      <c r="G266" s="250" t="s">
        <v>208</v>
      </c>
      <c r="H266" s="251">
        <v>4</v>
      </c>
      <c r="I266" s="252"/>
      <c r="J266" s="253">
        <f>ROUND(I266*H266,2)</f>
        <v>0</v>
      </c>
      <c r="K266" s="249" t="s">
        <v>1</v>
      </c>
      <c r="L266" s="254"/>
      <c r="M266" s="255" t="s">
        <v>1</v>
      </c>
      <c r="N266" s="256" t="s">
        <v>40</v>
      </c>
      <c r="O266" s="72"/>
      <c r="P266" s="218">
        <f>O266*H266</f>
        <v>0</v>
      </c>
      <c r="Q266" s="218">
        <v>1.2E-2</v>
      </c>
      <c r="R266" s="218">
        <f>Q266*H266</f>
        <v>4.8000000000000001E-2</v>
      </c>
      <c r="S266" s="218">
        <v>0</v>
      </c>
      <c r="T266" s="219">
        <f>S266*H266</f>
        <v>0</v>
      </c>
      <c r="U266" s="35"/>
      <c r="V266" s="35"/>
      <c r="W266" s="35"/>
      <c r="X266" s="35"/>
      <c r="Y266" s="35"/>
      <c r="Z266" s="35"/>
      <c r="AA266" s="35"/>
      <c r="AB266" s="35"/>
      <c r="AC266" s="35"/>
      <c r="AD266" s="35"/>
      <c r="AE266" s="35"/>
      <c r="AR266" s="220" t="s">
        <v>1661</v>
      </c>
      <c r="AT266" s="220" t="s">
        <v>413</v>
      </c>
      <c r="AU266" s="220" t="s">
        <v>84</v>
      </c>
      <c r="AY266" s="18" t="s">
        <v>203</v>
      </c>
      <c r="BE266" s="221">
        <f>IF(N266="základní",J266,0)</f>
        <v>0</v>
      </c>
      <c r="BF266" s="221">
        <f>IF(N266="snížená",J266,0)</f>
        <v>0</v>
      </c>
      <c r="BG266" s="221">
        <f>IF(N266="zákl. přenesená",J266,0)</f>
        <v>0</v>
      </c>
      <c r="BH266" s="221">
        <f>IF(N266="sníž. přenesená",J266,0)</f>
        <v>0</v>
      </c>
      <c r="BI266" s="221">
        <f>IF(N266="nulová",J266,0)</f>
        <v>0</v>
      </c>
      <c r="BJ266" s="18" t="s">
        <v>82</v>
      </c>
      <c r="BK266" s="221">
        <f>ROUND(I266*H266,2)</f>
        <v>0</v>
      </c>
      <c r="BL266" s="18" t="s">
        <v>412</v>
      </c>
      <c r="BM266" s="220" t="s">
        <v>8318</v>
      </c>
    </row>
    <row r="267" spans="1:65" s="14" customFormat="1" ht="11.25">
      <c r="B267" s="233"/>
      <c r="C267" s="234"/>
      <c r="D267" s="224" t="s">
        <v>211</v>
      </c>
      <c r="E267" s="235" t="s">
        <v>1</v>
      </c>
      <c r="F267" s="236" t="s">
        <v>8319</v>
      </c>
      <c r="G267" s="234"/>
      <c r="H267" s="237">
        <v>4</v>
      </c>
      <c r="I267" s="238"/>
      <c r="J267" s="234"/>
      <c r="K267" s="234"/>
      <c r="L267" s="239"/>
      <c r="M267" s="240"/>
      <c r="N267" s="241"/>
      <c r="O267" s="241"/>
      <c r="P267" s="241"/>
      <c r="Q267" s="241"/>
      <c r="R267" s="241"/>
      <c r="S267" s="241"/>
      <c r="T267" s="242"/>
      <c r="AT267" s="243" t="s">
        <v>211</v>
      </c>
      <c r="AU267" s="243" t="s">
        <v>84</v>
      </c>
      <c r="AV267" s="14" t="s">
        <v>84</v>
      </c>
      <c r="AW267" s="14" t="s">
        <v>31</v>
      </c>
      <c r="AX267" s="14" t="s">
        <v>75</v>
      </c>
      <c r="AY267" s="243" t="s">
        <v>203</v>
      </c>
    </row>
    <row r="268" spans="1:65" s="2" customFormat="1" ht="16.5" customHeight="1">
      <c r="A268" s="35"/>
      <c r="B268" s="36"/>
      <c r="C268" s="247" t="s">
        <v>2386</v>
      </c>
      <c r="D268" s="247" t="s">
        <v>413</v>
      </c>
      <c r="E268" s="248" t="s">
        <v>8320</v>
      </c>
      <c r="F268" s="249" t="s">
        <v>8321</v>
      </c>
      <c r="G268" s="250" t="s">
        <v>208</v>
      </c>
      <c r="H268" s="251">
        <v>141</v>
      </c>
      <c r="I268" s="252"/>
      <c r="J268" s="253">
        <f>ROUND(I268*H268,2)</f>
        <v>0</v>
      </c>
      <c r="K268" s="249" t="s">
        <v>1</v>
      </c>
      <c r="L268" s="254"/>
      <c r="M268" s="255" t="s">
        <v>1</v>
      </c>
      <c r="N268" s="256" t="s">
        <v>40</v>
      </c>
      <c r="O268" s="72"/>
      <c r="P268" s="218">
        <f>O268*H268</f>
        <v>0</v>
      </c>
      <c r="Q268" s="218">
        <v>1.2E-2</v>
      </c>
      <c r="R268" s="218">
        <f>Q268*H268</f>
        <v>1.6919999999999999</v>
      </c>
      <c r="S268" s="218">
        <v>0</v>
      </c>
      <c r="T268" s="219">
        <f>S268*H268</f>
        <v>0</v>
      </c>
      <c r="U268" s="35"/>
      <c r="V268" s="35"/>
      <c r="W268" s="35"/>
      <c r="X268" s="35"/>
      <c r="Y268" s="35"/>
      <c r="Z268" s="35"/>
      <c r="AA268" s="35"/>
      <c r="AB268" s="35"/>
      <c r="AC268" s="35"/>
      <c r="AD268" s="35"/>
      <c r="AE268" s="35"/>
      <c r="AR268" s="220" t="s">
        <v>1661</v>
      </c>
      <c r="AT268" s="220" t="s">
        <v>413</v>
      </c>
      <c r="AU268" s="220" t="s">
        <v>84</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412</v>
      </c>
      <c r="BM268" s="220" t="s">
        <v>8322</v>
      </c>
    </row>
    <row r="269" spans="1:65" s="14" customFormat="1" ht="11.25">
      <c r="B269" s="233"/>
      <c r="C269" s="234"/>
      <c r="D269" s="224" t="s">
        <v>211</v>
      </c>
      <c r="E269" s="235" t="s">
        <v>1</v>
      </c>
      <c r="F269" s="236" t="s">
        <v>8323</v>
      </c>
      <c r="G269" s="234"/>
      <c r="H269" s="237">
        <v>141</v>
      </c>
      <c r="I269" s="238"/>
      <c r="J269" s="234"/>
      <c r="K269" s="234"/>
      <c r="L269" s="239"/>
      <c r="M269" s="240"/>
      <c r="N269" s="241"/>
      <c r="O269" s="241"/>
      <c r="P269" s="241"/>
      <c r="Q269" s="241"/>
      <c r="R269" s="241"/>
      <c r="S269" s="241"/>
      <c r="T269" s="242"/>
      <c r="AT269" s="243" t="s">
        <v>211</v>
      </c>
      <c r="AU269" s="243" t="s">
        <v>84</v>
      </c>
      <c r="AV269" s="14" t="s">
        <v>84</v>
      </c>
      <c r="AW269" s="14" t="s">
        <v>31</v>
      </c>
      <c r="AX269" s="14" t="s">
        <v>75</v>
      </c>
      <c r="AY269" s="243" t="s">
        <v>203</v>
      </c>
    </row>
    <row r="270" spans="1:65" s="2" customFormat="1" ht="16.5" customHeight="1">
      <c r="A270" s="35"/>
      <c r="B270" s="36"/>
      <c r="C270" s="209" t="s">
        <v>2391</v>
      </c>
      <c r="D270" s="209" t="s">
        <v>205</v>
      </c>
      <c r="E270" s="210" t="s">
        <v>8324</v>
      </c>
      <c r="F270" s="211" t="s">
        <v>8325</v>
      </c>
      <c r="G270" s="212" t="s">
        <v>3709</v>
      </c>
      <c r="H270" s="213">
        <v>11</v>
      </c>
      <c r="I270" s="214"/>
      <c r="J270" s="215">
        <f>ROUND(I270*H270,2)</f>
        <v>0</v>
      </c>
      <c r="K270" s="211" t="s">
        <v>218</v>
      </c>
      <c r="L270" s="40"/>
      <c r="M270" s="216" t="s">
        <v>1</v>
      </c>
      <c r="N270" s="217" t="s">
        <v>40</v>
      </c>
      <c r="O270" s="72"/>
      <c r="P270" s="218">
        <f>O270*H270</f>
        <v>0</v>
      </c>
      <c r="Q270" s="218">
        <v>5.8300000000000001E-3</v>
      </c>
      <c r="R270" s="218">
        <f>Q270*H270</f>
        <v>6.4130000000000006E-2</v>
      </c>
      <c r="S270" s="218">
        <v>0</v>
      </c>
      <c r="T270" s="219">
        <f>S270*H270</f>
        <v>0</v>
      </c>
      <c r="U270" s="35"/>
      <c r="V270" s="35"/>
      <c r="W270" s="35"/>
      <c r="X270" s="35"/>
      <c r="Y270" s="35"/>
      <c r="Z270" s="35"/>
      <c r="AA270" s="35"/>
      <c r="AB270" s="35"/>
      <c r="AC270" s="35"/>
      <c r="AD270" s="35"/>
      <c r="AE270" s="35"/>
      <c r="AR270" s="220" t="s">
        <v>412</v>
      </c>
      <c r="AT270" s="220" t="s">
        <v>205</v>
      </c>
      <c r="AU270" s="220" t="s">
        <v>84</v>
      </c>
      <c r="AY270" s="18" t="s">
        <v>203</v>
      </c>
      <c r="BE270" s="221">
        <f>IF(N270="základní",J270,0)</f>
        <v>0</v>
      </c>
      <c r="BF270" s="221">
        <f>IF(N270="snížená",J270,0)</f>
        <v>0</v>
      </c>
      <c r="BG270" s="221">
        <f>IF(N270="zákl. přenesená",J270,0)</f>
        <v>0</v>
      </c>
      <c r="BH270" s="221">
        <f>IF(N270="sníž. přenesená",J270,0)</f>
        <v>0</v>
      </c>
      <c r="BI270" s="221">
        <f>IF(N270="nulová",J270,0)</f>
        <v>0</v>
      </c>
      <c r="BJ270" s="18" t="s">
        <v>82</v>
      </c>
      <c r="BK270" s="221">
        <f>ROUND(I270*H270,2)</f>
        <v>0</v>
      </c>
      <c r="BL270" s="18" t="s">
        <v>412</v>
      </c>
      <c r="BM270" s="220" t="s">
        <v>8326</v>
      </c>
    </row>
    <row r="271" spans="1:65" s="2" customFormat="1" ht="21.75" customHeight="1">
      <c r="A271" s="35"/>
      <c r="B271" s="36"/>
      <c r="C271" s="247" t="s">
        <v>2396</v>
      </c>
      <c r="D271" s="247" t="s">
        <v>413</v>
      </c>
      <c r="E271" s="248" t="s">
        <v>8327</v>
      </c>
      <c r="F271" s="249" t="s">
        <v>8328</v>
      </c>
      <c r="G271" s="250" t="s">
        <v>208</v>
      </c>
      <c r="H271" s="251">
        <v>4</v>
      </c>
      <c r="I271" s="252"/>
      <c r="J271" s="253">
        <f>ROUND(I271*H271,2)</f>
        <v>0</v>
      </c>
      <c r="K271" s="249" t="s">
        <v>218</v>
      </c>
      <c r="L271" s="254"/>
      <c r="M271" s="255" t="s">
        <v>1</v>
      </c>
      <c r="N271" s="256" t="s">
        <v>40</v>
      </c>
      <c r="O271" s="72"/>
      <c r="P271" s="218">
        <f>O271*H271</f>
        <v>0</v>
      </c>
      <c r="Q271" s="218">
        <v>0.03</v>
      </c>
      <c r="R271" s="218">
        <f>Q271*H271</f>
        <v>0.12</v>
      </c>
      <c r="S271" s="218">
        <v>0</v>
      </c>
      <c r="T271" s="219">
        <f>S271*H271</f>
        <v>0</v>
      </c>
      <c r="U271" s="35"/>
      <c r="V271" s="35"/>
      <c r="W271" s="35"/>
      <c r="X271" s="35"/>
      <c r="Y271" s="35"/>
      <c r="Z271" s="35"/>
      <c r="AA271" s="35"/>
      <c r="AB271" s="35"/>
      <c r="AC271" s="35"/>
      <c r="AD271" s="35"/>
      <c r="AE271" s="35"/>
      <c r="AR271" s="220" t="s">
        <v>1661</v>
      </c>
      <c r="AT271" s="220" t="s">
        <v>413</v>
      </c>
      <c r="AU271" s="220" t="s">
        <v>84</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412</v>
      </c>
      <c r="BM271" s="220" t="s">
        <v>8329</v>
      </c>
    </row>
    <row r="272" spans="1:65" s="14" customFormat="1" ht="11.25">
      <c r="B272" s="233"/>
      <c r="C272" s="234"/>
      <c r="D272" s="224" t="s">
        <v>211</v>
      </c>
      <c r="E272" s="235" t="s">
        <v>1</v>
      </c>
      <c r="F272" s="236" t="s">
        <v>8330</v>
      </c>
      <c r="G272" s="234"/>
      <c r="H272" s="237">
        <v>4</v>
      </c>
      <c r="I272" s="238"/>
      <c r="J272" s="234"/>
      <c r="K272" s="234"/>
      <c r="L272" s="239"/>
      <c r="M272" s="240"/>
      <c r="N272" s="241"/>
      <c r="O272" s="241"/>
      <c r="P272" s="241"/>
      <c r="Q272" s="241"/>
      <c r="R272" s="241"/>
      <c r="S272" s="241"/>
      <c r="T272" s="242"/>
      <c r="AT272" s="243" t="s">
        <v>211</v>
      </c>
      <c r="AU272" s="243" t="s">
        <v>84</v>
      </c>
      <c r="AV272" s="14" t="s">
        <v>84</v>
      </c>
      <c r="AW272" s="14" t="s">
        <v>31</v>
      </c>
      <c r="AX272" s="14" t="s">
        <v>75</v>
      </c>
      <c r="AY272" s="243" t="s">
        <v>203</v>
      </c>
    </row>
    <row r="273" spans="1:65" s="2" customFormat="1" ht="21.75" customHeight="1">
      <c r="A273" s="35"/>
      <c r="B273" s="36"/>
      <c r="C273" s="247" t="s">
        <v>2401</v>
      </c>
      <c r="D273" s="247" t="s">
        <v>413</v>
      </c>
      <c r="E273" s="248" t="s">
        <v>8331</v>
      </c>
      <c r="F273" s="249" t="s">
        <v>8332</v>
      </c>
      <c r="G273" s="250" t="s">
        <v>208</v>
      </c>
      <c r="H273" s="251">
        <v>7</v>
      </c>
      <c r="I273" s="252"/>
      <c r="J273" s="253">
        <f>ROUND(I273*H273,2)</f>
        <v>0</v>
      </c>
      <c r="K273" s="249" t="s">
        <v>218</v>
      </c>
      <c r="L273" s="254"/>
      <c r="M273" s="255" t="s">
        <v>1</v>
      </c>
      <c r="N273" s="256" t="s">
        <v>40</v>
      </c>
      <c r="O273" s="72"/>
      <c r="P273" s="218">
        <f>O273*H273</f>
        <v>0</v>
      </c>
      <c r="Q273" s="218">
        <v>0.03</v>
      </c>
      <c r="R273" s="218">
        <f>Q273*H273</f>
        <v>0.21</v>
      </c>
      <c r="S273" s="218">
        <v>0</v>
      </c>
      <c r="T273" s="219">
        <f>S273*H273</f>
        <v>0</v>
      </c>
      <c r="U273" s="35"/>
      <c r="V273" s="35"/>
      <c r="W273" s="35"/>
      <c r="X273" s="35"/>
      <c r="Y273" s="35"/>
      <c r="Z273" s="35"/>
      <c r="AA273" s="35"/>
      <c r="AB273" s="35"/>
      <c r="AC273" s="35"/>
      <c r="AD273" s="35"/>
      <c r="AE273" s="35"/>
      <c r="AR273" s="220" t="s">
        <v>1661</v>
      </c>
      <c r="AT273" s="220" t="s">
        <v>413</v>
      </c>
      <c r="AU273" s="220" t="s">
        <v>84</v>
      </c>
      <c r="AY273" s="18" t="s">
        <v>203</v>
      </c>
      <c r="BE273" s="221">
        <f>IF(N273="základní",J273,0)</f>
        <v>0</v>
      </c>
      <c r="BF273" s="221">
        <f>IF(N273="snížená",J273,0)</f>
        <v>0</v>
      </c>
      <c r="BG273" s="221">
        <f>IF(N273="zákl. přenesená",J273,0)</f>
        <v>0</v>
      </c>
      <c r="BH273" s="221">
        <f>IF(N273="sníž. přenesená",J273,0)</f>
        <v>0</v>
      </c>
      <c r="BI273" s="221">
        <f>IF(N273="nulová",J273,0)</f>
        <v>0</v>
      </c>
      <c r="BJ273" s="18" t="s">
        <v>82</v>
      </c>
      <c r="BK273" s="221">
        <f>ROUND(I273*H273,2)</f>
        <v>0</v>
      </c>
      <c r="BL273" s="18" t="s">
        <v>412</v>
      </c>
      <c r="BM273" s="220" t="s">
        <v>8333</v>
      </c>
    </row>
    <row r="274" spans="1:65" s="14" customFormat="1" ht="11.25">
      <c r="B274" s="233"/>
      <c r="C274" s="234"/>
      <c r="D274" s="224" t="s">
        <v>211</v>
      </c>
      <c r="E274" s="235" t="s">
        <v>1</v>
      </c>
      <c r="F274" s="236" t="s">
        <v>8334</v>
      </c>
      <c r="G274" s="234"/>
      <c r="H274" s="237">
        <v>7</v>
      </c>
      <c r="I274" s="238"/>
      <c r="J274" s="234"/>
      <c r="K274" s="234"/>
      <c r="L274" s="239"/>
      <c r="M274" s="240"/>
      <c r="N274" s="241"/>
      <c r="O274" s="241"/>
      <c r="P274" s="241"/>
      <c r="Q274" s="241"/>
      <c r="R274" s="241"/>
      <c r="S274" s="241"/>
      <c r="T274" s="242"/>
      <c r="AT274" s="243" t="s">
        <v>211</v>
      </c>
      <c r="AU274" s="243" t="s">
        <v>84</v>
      </c>
      <c r="AV274" s="14" t="s">
        <v>84</v>
      </c>
      <c r="AW274" s="14" t="s">
        <v>31</v>
      </c>
      <c r="AX274" s="14" t="s">
        <v>75</v>
      </c>
      <c r="AY274" s="243" t="s">
        <v>203</v>
      </c>
    </row>
    <row r="275" spans="1:65" s="2" customFormat="1" ht="16.5" customHeight="1">
      <c r="A275" s="35"/>
      <c r="B275" s="36"/>
      <c r="C275" s="209" t="s">
        <v>2406</v>
      </c>
      <c r="D275" s="209" t="s">
        <v>205</v>
      </c>
      <c r="E275" s="210" t="s">
        <v>8335</v>
      </c>
      <c r="F275" s="211" t="s">
        <v>8336</v>
      </c>
      <c r="G275" s="212" t="s">
        <v>3709</v>
      </c>
      <c r="H275" s="213">
        <v>81</v>
      </c>
      <c r="I275" s="214"/>
      <c r="J275" s="215">
        <f>ROUND(I275*H275,2)</f>
        <v>0</v>
      </c>
      <c r="K275" s="211" t="s">
        <v>218</v>
      </c>
      <c r="L275" s="40"/>
      <c r="M275" s="216" t="s">
        <v>1</v>
      </c>
      <c r="N275" s="217" t="s">
        <v>40</v>
      </c>
      <c r="O275" s="72"/>
      <c r="P275" s="218">
        <f>O275*H275</f>
        <v>0</v>
      </c>
      <c r="Q275" s="218">
        <v>1.7000000000000001E-4</v>
      </c>
      <c r="R275" s="218">
        <f>Q275*H275</f>
        <v>1.3770000000000001E-2</v>
      </c>
      <c r="S275" s="218">
        <v>0</v>
      </c>
      <c r="T275" s="219">
        <f>S275*H275</f>
        <v>0</v>
      </c>
      <c r="U275" s="35"/>
      <c r="V275" s="35"/>
      <c r="W275" s="35"/>
      <c r="X275" s="35"/>
      <c r="Y275" s="35"/>
      <c r="Z275" s="35"/>
      <c r="AA275" s="35"/>
      <c r="AB275" s="35"/>
      <c r="AC275" s="35"/>
      <c r="AD275" s="35"/>
      <c r="AE275" s="35"/>
      <c r="AR275" s="220" t="s">
        <v>412</v>
      </c>
      <c r="AT275" s="220" t="s">
        <v>205</v>
      </c>
      <c r="AU275" s="220" t="s">
        <v>84</v>
      </c>
      <c r="AY275" s="18" t="s">
        <v>203</v>
      </c>
      <c r="BE275" s="221">
        <f>IF(N275="základní",J275,0)</f>
        <v>0</v>
      </c>
      <c r="BF275" s="221">
        <f>IF(N275="snížená",J275,0)</f>
        <v>0</v>
      </c>
      <c r="BG275" s="221">
        <f>IF(N275="zákl. přenesená",J275,0)</f>
        <v>0</v>
      </c>
      <c r="BH275" s="221">
        <f>IF(N275="sníž. přenesená",J275,0)</f>
        <v>0</v>
      </c>
      <c r="BI275" s="221">
        <f>IF(N275="nulová",J275,0)</f>
        <v>0</v>
      </c>
      <c r="BJ275" s="18" t="s">
        <v>82</v>
      </c>
      <c r="BK275" s="221">
        <f>ROUND(I275*H275,2)</f>
        <v>0</v>
      </c>
      <c r="BL275" s="18" t="s">
        <v>412</v>
      </c>
      <c r="BM275" s="220" t="s">
        <v>8337</v>
      </c>
    </row>
    <row r="276" spans="1:65" s="2" customFormat="1" ht="44.25" customHeight="1">
      <c r="A276" s="35"/>
      <c r="B276" s="36"/>
      <c r="C276" s="247" t="s">
        <v>2231</v>
      </c>
      <c r="D276" s="247" t="s">
        <v>413</v>
      </c>
      <c r="E276" s="248" t="s">
        <v>8338</v>
      </c>
      <c r="F276" s="249" t="s">
        <v>8339</v>
      </c>
      <c r="G276" s="250" t="s">
        <v>208</v>
      </c>
      <c r="H276" s="251">
        <v>60</v>
      </c>
      <c r="I276" s="252"/>
      <c r="J276" s="253">
        <f>ROUND(I276*H276,2)</f>
        <v>0</v>
      </c>
      <c r="K276" s="249" t="s">
        <v>1</v>
      </c>
      <c r="L276" s="254"/>
      <c r="M276" s="255" t="s">
        <v>1</v>
      </c>
      <c r="N276" s="256" t="s">
        <v>40</v>
      </c>
      <c r="O276" s="72"/>
      <c r="P276" s="218">
        <f>O276*H276</f>
        <v>0</v>
      </c>
      <c r="Q276" s="218">
        <v>1.9E-2</v>
      </c>
      <c r="R276" s="218">
        <f>Q276*H276</f>
        <v>1.1399999999999999</v>
      </c>
      <c r="S276" s="218">
        <v>0</v>
      </c>
      <c r="T276" s="219">
        <f>S276*H276</f>
        <v>0</v>
      </c>
      <c r="U276" s="35"/>
      <c r="V276" s="35"/>
      <c r="W276" s="35"/>
      <c r="X276" s="35"/>
      <c r="Y276" s="35"/>
      <c r="Z276" s="35"/>
      <c r="AA276" s="35"/>
      <c r="AB276" s="35"/>
      <c r="AC276" s="35"/>
      <c r="AD276" s="35"/>
      <c r="AE276" s="35"/>
      <c r="AR276" s="220" t="s">
        <v>1661</v>
      </c>
      <c r="AT276" s="220" t="s">
        <v>413</v>
      </c>
      <c r="AU276" s="220" t="s">
        <v>84</v>
      </c>
      <c r="AY276" s="18" t="s">
        <v>203</v>
      </c>
      <c r="BE276" s="221">
        <f>IF(N276="základní",J276,0)</f>
        <v>0</v>
      </c>
      <c r="BF276" s="221">
        <f>IF(N276="snížená",J276,0)</f>
        <v>0</v>
      </c>
      <c r="BG276" s="221">
        <f>IF(N276="zákl. přenesená",J276,0)</f>
        <v>0</v>
      </c>
      <c r="BH276" s="221">
        <f>IF(N276="sníž. přenesená",J276,0)</f>
        <v>0</v>
      </c>
      <c r="BI276" s="221">
        <f>IF(N276="nulová",J276,0)</f>
        <v>0</v>
      </c>
      <c r="BJ276" s="18" t="s">
        <v>82</v>
      </c>
      <c r="BK276" s="221">
        <f>ROUND(I276*H276,2)</f>
        <v>0</v>
      </c>
      <c r="BL276" s="18" t="s">
        <v>412</v>
      </c>
      <c r="BM276" s="220" t="s">
        <v>8340</v>
      </c>
    </row>
    <row r="277" spans="1:65" s="14" customFormat="1" ht="11.25">
      <c r="B277" s="233"/>
      <c r="C277" s="234"/>
      <c r="D277" s="224" t="s">
        <v>211</v>
      </c>
      <c r="E277" s="235" t="s">
        <v>1</v>
      </c>
      <c r="F277" s="236" t="s">
        <v>2270</v>
      </c>
      <c r="G277" s="234"/>
      <c r="H277" s="237">
        <v>60</v>
      </c>
      <c r="I277" s="238"/>
      <c r="J277" s="234"/>
      <c r="K277" s="234"/>
      <c r="L277" s="239"/>
      <c r="M277" s="240"/>
      <c r="N277" s="241"/>
      <c r="O277" s="241"/>
      <c r="P277" s="241"/>
      <c r="Q277" s="241"/>
      <c r="R277" s="241"/>
      <c r="S277" s="241"/>
      <c r="T277" s="242"/>
      <c r="AT277" s="243" t="s">
        <v>211</v>
      </c>
      <c r="AU277" s="243" t="s">
        <v>84</v>
      </c>
      <c r="AV277" s="14" t="s">
        <v>84</v>
      </c>
      <c r="AW277" s="14" t="s">
        <v>31</v>
      </c>
      <c r="AX277" s="14" t="s">
        <v>75</v>
      </c>
      <c r="AY277" s="243" t="s">
        <v>203</v>
      </c>
    </row>
    <row r="278" spans="1:65" s="2" customFormat="1" ht="33" customHeight="1">
      <c r="A278" s="35"/>
      <c r="B278" s="36"/>
      <c r="C278" s="247" t="s">
        <v>2417</v>
      </c>
      <c r="D278" s="247" t="s">
        <v>413</v>
      </c>
      <c r="E278" s="248" t="s">
        <v>8341</v>
      </c>
      <c r="F278" s="249" t="s">
        <v>8342</v>
      </c>
      <c r="G278" s="250" t="s">
        <v>208</v>
      </c>
      <c r="H278" s="251">
        <v>5</v>
      </c>
      <c r="I278" s="252"/>
      <c r="J278" s="253">
        <f>ROUND(I278*H278,2)</f>
        <v>0</v>
      </c>
      <c r="K278" s="249" t="s">
        <v>1</v>
      </c>
      <c r="L278" s="254"/>
      <c r="M278" s="255" t="s">
        <v>1</v>
      </c>
      <c r="N278" s="256" t="s">
        <v>40</v>
      </c>
      <c r="O278" s="72"/>
      <c r="P278" s="218">
        <f>O278*H278</f>
        <v>0</v>
      </c>
      <c r="Q278" s="218">
        <v>1.9E-2</v>
      </c>
      <c r="R278" s="218">
        <f>Q278*H278</f>
        <v>9.5000000000000001E-2</v>
      </c>
      <c r="S278" s="218">
        <v>0</v>
      </c>
      <c r="T278" s="219">
        <f>S278*H278</f>
        <v>0</v>
      </c>
      <c r="U278" s="35"/>
      <c r="V278" s="35"/>
      <c r="W278" s="35"/>
      <c r="X278" s="35"/>
      <c r="Y278" s="35"/>
      <c r="Z278" s="35"/>
      <c r="AA278" s="35"/>
      <c r="AB278" s="35"/>
      <c r="AC278" s="35"/>
      <c r="AD278" s="35"/>
      <c r="AE278" s="35"/>
      <c r="AR278" s="220" t="s">
        <v>1661</v>
      </c>
      <c r="AT278" s="220" t="s">
        <v>413</v>
      </c>
      <c r="AU278" s="220" t="s">
        <v>84</v>
      </c>
      <c r="AY278" s="18" t="s">
        <v>203</v>
      </c>
      <c r="BE278" s="221">
        <f>IF(N278="základní",J278,0)</f>
        <v>0</v>
      </c>
      <c r="BF278" s="221">
        <f>IF(N278="snížená",J278,0)</f>
        <v>0</v>
      </c>
      <c r="BG278" s="221">
        <f>IF(N278="zákl. přenesená",J278,0)</f>
        <v>0</v>
      </c>
      <c r="BH278" s="221">
        <f>IF(N278="sníž. přenesená",J278,0)</f>
        <v>0</v>
      </c>
      <c r="BI278" s="221">
        <f>IF(N278="nulová",J278,0)</f>
        <v>0</v>
      </c>
      <c r="BJ278" s="18" t="s">
        <v>82</v>
      </c>
      <c r="BK278" s="221">
        <f>ROUND(I278*H278,2)</f>
        <v>0</v>
      </c>
      <c r="BL278" s="18" t="s">
        <v>412</v>
      </c>
      <c r="BM278" s="220" t="s">
        <v>8343</v>
      </c>
    </row>
    <row r="279" spans="1:65" s="14" customFormat="1" ht="11.25">
      <c r="B279" s="233"/>
      <c r="C279" s="234"/>
      <c r="D279" s="224" t="s">
        <v>211</v>
      </c>
      <c r="E279" s="235" t="s">
        <v>1</v>
      </c>
      <c r="F279" s="236" t="s">
        <v>237</v>
      </c>
      <c r="G279" s="234"/>
      <c r="H279" s="237">
        <v>5</v>
      </c>
      <c r="I279" s="238"/>
      <c r="J279" s="234"/>
      <c r="K279" s="234"/>
      <c r="L279" s="239"/>
      <c r="M279" s="240"/>
      <c r="N279" s="241"/>
      <c r="O279" s="241"/>
      <c r="P279" s="241"/>
      <c r="Q279" s="241"/>
      <c r="R279" s="241"/>
      <c r="S279" s="241"/>
      <c r="T279" s="242"/>
      <c r="AT279" s="243" t="s">
        <v>211</v>
      </c>
      <c r="AU279" s="243" t="s">
        <v>84</v>
      </c>
      <c r="AV279" s="14" t="s">
        <v>84</v>
      </c>
      <c r="AW279" s="14" t="s">
        <v>31</v>
      </c>
      <c r="AX279" s="14" t="s">
        <v>75</v>
      </c>
      <c r="AY279" s="243" t="s">
        <v>203</v>
      </c>
    </row>
    <row r="280" spans="1:65" s="2" customFormat="1" ht="21.75" customHeight="1">
      <c r="A280" s="35"/>
      <c r="B280" s="36"/>
      <c r="C280" s="247" t="s">
        <v>2422</v>
      </c>
      <c r="D280" s="247" t="s">
        <v>413</v>
      </c>
      <c r="E280" s="248" t="s">
        <v>8344</v>
      </c>
      <c r="F280" s="249" t="s">
        <v>8345</v>
      </c>
      <c r="G280" s="250" t="s">
        <v>208</v>
      </c>
      <c r="H280" s="251">
        <v>5</v>
      </c>
      <c r="I280" s="252"/>
      <c r="J280" s="253">
        <f>ROUND(I280*H280,2)</f>
        <v>0</v>
      </c>
      <c r="K280" s="249" t="s">
        <v>1</v>
      </c>
      <c r="L280" s="254"/>
      <c r="M280" s="255" t="s">
        <v>1</v>
      </c>
      <c r="N280" s="256" t="s">
        <v>40</v>
      </c>
      <c r="O280" s="72"/>
      <c r="P280" s="218">
        <f>O280*H280</f>
        <v>0</v>
      </c>
      <c r="Q280" s="218">
        <v>1.9E-2</v>
      </c>
      <c r="R280" s="218">
        <f>Q280*H280</f>
        <v>9.5000000000000001E-2</v>
      </c>
      <c r="S280" s="218">
        <v>0</v>
      </c>
      <c r="T280" s="219">
        <f>S280*H280</f>
        <v>0</v>
      </c>
      <c r="U280" s="35"/>
      <c r="V280" s="35"/>
      <c r="W280" s="35"/>
      <c r="X280" s="35"/>
      <c r="Y280" s="35"/>
      <c r="Z280" s="35"/>
      <c r="AA280" s="35"/>
      <c r="AB280" s="35"/>
      <c r="AC280" s="35"/>
      <c r="AD280" s="35"/>
      <c r="AE280" s="35"/>
      <c r="AR280" s="220" t="s">
        <v>1661</v>
      </c>
      <c r="AT280" s="220" t="s">
        <v>413</v>
      </c>
      <c r="AU280" s="220" t="s">
        <v>84</v>
      </c>
      <c r="AY280" s="18" t="s">
        <v>203</v>
      </c>
      <c r="BE280" s="221">
        <f>IF(N280="základní",J280,0)</f>
        <v>0</v>
      </c>
      <c r="BF280" s="221">
        <f>IF(N280="snížená",J280,0)</f>
        <v>0</v>
      </c>
      <c r="BG280" s="221">
        <f>IF(N280="zákl. přenesená",J280,0)</f>
        <v>0</v>
      </c>
      <c r="BH280" s="221">
        <f>IF(N280="sníž. přenesená",J280,0)</f>
        <v>0</v>
      </c>
      <c r="BI280" s="221">
        <f>IF(N280="nulová",J280,0)</f>
        <v>0</v>
      </c>
      <c r="BJ280" s="18" t="s">
        <v>82</v>
      </c>
      <c r="BK280" s="221">
        <f>ROUND(I280*H280,2)</f>
        <v>0</v>
      </c>
      <c r="BL280" s="18" t="s">
        <v>412</v>
      </c>
      <c r="BM280" s="220" t="s">
        <v>8346</v>
      </c>
    </row>
    <row r="281" spans="1:65" s="14" customFormat="1" ht="11.25">
      <c r="B281" s="233"/>
      <c r="C281" s="234"/>
      <c r="D281" s="224" t="s">
        <v>211</v>
      </c>
      <c r="E281" s="235" t="s">
        <v>1</v>
      </c>
      <c r="F281" s="236" t="s">
        <v>237</v>
      </c>
      <c r="G281" s="234"/>
      <c r="H281" s="237">
        <v>5</v>
      </c>
      <c r="I281" s="238"/>
      <c r="J281" s="234"/>
      <c r="K281" s="234"/>
      <c r="L281" s="239"/>
      <c r="M281" s="240"/>
      <c r="N281" s="241"/>
      <c r="O281" s="241"/>
      <c r="P281" s="241"/>
      <c r="Q281" s="241"/>
      <c r="R281" s="241"/>
      <c r="S281" s="241"/>
      <c r="T281" s="242"/>
      <c r="AT281" s="243" t="s">
        <v>211</v>
      </c>
      <c r="AU281" s="243" t="s">
        <v>84</v>
      </c>
      <c r="AV281" s="14" t="s">
        <v>84</v>
      </c>
      <c r="AW281" s="14" t="s">
        <v>31</v>
      </c>
      <c r="AX281" s="14" t="s">
        <v>75</v>
      </c>
      <c r="AY281" s="243" t="s">
        <v>203</v>
      </c>
    </row>
    <row r="282" spans="1:65" s="2" customFormat="1" ht="33" customHeight="1">
      <c r="A282" s="35"/>
      <c r="B282" s="36"/>
      <c r="C282" s="247" t="s">
        <v>2426</v>
      </c>
      <c r="D282" s="247" t="s">
        <v>413</v>
      </c>
      <c r="E282" s="248" t="s">
        <v>8347</v>
      </c>
      <c r="F282" s="249" t="s">
        <v>8348</v>
      </c>
      <c r="G282" s="250" t="s">
        <v>208</v>
      </c>
      <c r="H282" s="251">
        <v>7</v>
      </c>
      <c r="I282" s="252"/>
      <c r="J282" s="253">
        <f>ROUND(I282*H282,2)</f>
        <v>0</v>
      </c>
      <c r="K282" s="249" t="s">
        <v>1</v>
      </c>
      <c r="L282" s="254"/>
      <c r="M282" s="255" t="s">
        <v>1</v>
      </c>
      <c r="N282" s="256" t="s">
        <v>40</v>
      </c>
      <c r="O282" s="72"/>
      <c r="P282" s="218">
        <f>O282*H282</f>
        <v>0</v>
      </c>
      <c r="Q282" s="218">
        <v>2.1999999999999999E-2</v>
      </c>
      <c r="R282" s="218">
        <f>Q282*H282</f>
        <v>0.154</v>
      </c>
      <c r="S282" s="218">
        <v>0</v>
      </c>
      <c r="T282" s="219">
        <f>S282*H282</f>
        <v>0</v>
      </c>
      <c r="U282" s="35"/>
      <c r="V282" s="35"/>
      <c r="W282" s="35"/>
      <c r="X282" s="35"/>
      <c r="Y282" s="35"/>
      <c r="Z282" s="35"/>
      <c r="AA282" s="35"/>
      <c r="AB282" s="35"/>
      <c r="AC282" s="35"/>
      <c r="AD282" s="35"/>
      <c r="AE282" s="35"/>
      <c r="AR282" s="220" t="s">
        <v>1661</v>
      </c>
      <c r="AT282" s="220" t="s">
        <v>413</v>
      </c>
      <c r="AU282" s="220" t="s">
        <v>84</v>
      </c>
      <c r="AY282" s="18" t="s">
        <v>203</v>
      </c>
      <c r="BE282" s="221">
        <f>IF(N282="základní",J282,0)</f>
        <v>0</v>
      </c>
      <c r="BF282" s="221">
        <f>IF(N282="snížená",J282,0)</f>
        <v>0</v>
      </c>
      <c r="BG282" s="221">
        <f>IF(N282="zákl. přenesená",J282,0)</f>
        <v>0</v>
      </c>
      <c r="BH282" s="221">
        <f>IF(N282="sníž. přenesená",J282,0)</f>
        <v>0</v>
      </c>
      <c r="BI282" s="221">
        <f>IF(N282="nulová",J282,0)</f>
        <v>0</v>
      </c>
      <c r="BJ282" s="18" t="s">
        <v>82</v>
      </c>
      <c r="BK282" s="221">
        <f>ROUND(I282*H282,2)</f>
        <v>0</v>
      </c>
      <c r="BL282" s="18" t="s">
        <v>412</v>
      </c>
      <c r="BM282" s="220" t="s">
        <v>8349</v>
      </c>
    </row>
    <row r="283" spans="1:65" s="14" customFormat="1" ht="11.25">
      <c r="B283" s="233"/>
      <c r="C283" s="234"/>
      <c r="D283" s="224" t="s">
        <v>211</v>
      </c>
      <c r="E283" s="235" t="s">
        <v>1</v>
      </c>
      <c r="F283" s="236" t="s">
        <v>8334</v>
      </c>
      <c r="G283" s="234"/>
      <c r="H283" s="237">
        <v>7</v>
      </c>
      <c r="I283" s="238"/>
      <c r="J283" s="234"/>
      <c r="K283" s="234"/>
      <c r="L283" s="239"/>
      <c r="M283" s="240"/>
      <c r="N283" s="241"/>
      <c r="O283" s="241"/>
      <c r="P283" s="241"/>
      <c r="Q283" s="241"/>
      <c r="R283" s="241"/>
      <c r="S283" s="241"/>
      <c r="T283" s="242"/>
      <c r="AT283" s="243" t="s">
        <v>211</v>
      </c>
      <c r="AU283" s="243" t="s">
        <v>84</v>
      </c>
      <c r="AV283" s="14" t="s">
        <v>84</v>
      </c>
      <c r="AW283" s="14" t="s">
        <v>31</v>
      </c>
      <c r="AX283" s="14" t="s">
        <v>75</v>
      </c>
      <c r="AY283" s="243" t="s">
        <v>203</v>
      </c>
    </row>
    <row r="284" spans="1:65" s="2" customFormat="1" ht="21.75" customHeight="1">
      <c r="A284" s="35"/>
      <c r="B284" s="36"/>
      <c r="C284" s="247" t="s">
        <v>2432</v>
      </c>
      <c r="D284" s="247" t="s">
        <v>413</v>
      </c>
      <c r="E284" s="248" t="s">
        <v>8350</v>
      </c>
      <c r="F284" s="249" t="s">
        <v>8351</v>
      </c>
      <c r="G284" s="250" t="s">
        <v>208</v>
      </c>
      <c r="H284" s="251">
        <v>4</v>
      </c>
      <c r="I284" s="252"/>
      <c r="J284" s="253">
        <f>ROUND(I284*H284,2)</f>
        <v>0</v>
      </c>
      <c r="K284" s="249" t="s">
        <v>1</v>
      </c>
      <c r="L284" s="254"/>
      <c r="M284" s="255" t="s">
        <v>1</v>
      </c>
      <c r="N284" s="256" t="s">
        <v>40</v>
      </c>
      <c r="O284" s="72"/>
      <c r="P284" s="218">
        <f>O284*H284</f>
        <v>0</v>
      </c>
      <c r="Q284" s="218">
        <v>2.1999999999999999E-2</v>
      </c>
      <c r="R284" s="218">
        <f>Q284*H284</f>
        <v>8.7999999999999995E-2</v>
      </c>
      <c r="S284" s="218">
        <v>0</v>
      </c>
      <c r="T284" s="219">
        <f>S284*H284</f>
        <v>0</v>
      </c>
      <c r="U284" s="35"/>
      <c r="V284" s="35"/>
      <c r="W284" s="35"/>
      <c r="X284" s="35"/>
      <c r="Y284" s="35"/>
      <c r="Z284" s="35"/>
      <c r="AA284" s="35"/>
      <c r="AB284" s="35"/>
      <c r="AC284" s="35"/>
      <c r="AD284" s="35"/>
      <c r="AE284" s="35"/>
      <c r="AR284" s="220" t="s">
        <v>1661</v>
      </c>
      <c r="AT284" s="220" t="s">
        <v>413</v>
      </c>
      <c r="AU284" s="220" t="s">
        <v>84</v>
      </c>
      <c r="AY284" s="18" t="s">
        <v>203</v>
      </c>
      <c r="BE284" s="221">
        <f>IF(N284="základní",J284,0)</f>
        <v>0</v>
      </c>
      <c r="BF284" s="221">
        <f>IF(N284="snížená",J284,0)</f>
        <v>0</v>
      </c>
      <c r="BG284" s="221">
        <f>IF(N284="zákl. přenesená",J284,0)</f>
        <v>0</v>
      </c>
      <c r="BH284" s="221">
        <f>IF(N284="sníž. přenesená",J284,0)</f>
        <v>0</v>
      </c>
      <c r="BI284" s="221">
        <f>IF(N284="nulová",J284,0)</f>
        <v>0</v>
      </c>
      <c r="BJ284" s="18" t="s">
        <v>82</v>
      </c>
      <c r="BK284" s="221">
        <f>ROUND(I284*H284,2)</f>
        <v>0</v>
      </c>
      <c r="BL284" s="18" t="s">
        <v>412</v>
      </c>
      <c r="BM284" s="220" t="s">
        <v>8352</v>
      </c>
    </row>
    <row r="285" spans="1:65" s="14" customFormat="1" ht="11.25">
      <c r="B285" s="233"/>
      <c r="C285" s="234"/>
      <c r="D285" s="224" t="s">
        <v>211</v>
      </c>
      <c r="E285" s="235" t="s">
        <v>1</v>
      </c>
      <c r="F285" s="236" t="s">
        <v>8330</v>
      </c>
      <c r="G285" s="234"/>
      <c r="H285" s="237">
        <v>4</v>
      </c>
      <c r="I285" s="238"/>
      <c r="J285" s="234"/>
      <c r="K285" s="234"/>
      <c r="L285" s="239"/>
      <c r="M285" s="240"/>
      <c r="N285" s="241"/>
      <c r="O285" s="241"/>
      <c r="P285" s="241"/>
      <c r="Q285" s="241"/>
      <c r="R285" s="241"/>
      <c r="S285" s="241"/>
      <c r="T285" s="242"/>
      <c r="AT285" s="243" t="s">
        <v>211</v>
      </c>
      <c r="AU285" s="243" t="s">
        <v>84</v>
      </c>
      <c r="AV285" s="14" t="s">
        <v>84</v>
      </c>
      <c r="AW285" s="14" t="s">
        <v>31</v>
      </c>
      <c r="AX285" s="14" t="s">
        <v>75</v>
      </c>
      <c r="AY285" s="243" t="s">
        <v>203</v>
      </c>
    </row>
    <row r="286" spans="1:65" s="2" customFormat="1" ht="16.5" customHeight="1">
      <c r="A286" s="35"/>
      <c r="B286" s="36"/>
      <c r="C286" s="209" t="s">
        <v>2193</v>
      </c>
      <c r="D286" s="209" t="s">
        <v>205</v>
      </c>
      <c r="E286" s="210" t="s">
        <v>8353</v>
      </c>
      <c r="F286" s="211" t="s">
        <v>8354</v>
      </c>
      <c r="G286" s="212" t="s">
        <v>3709</v>
      </c>
      <c r="H286" s="213">
        <v>36</v>
      </c>
      <c r="I286" s="214"/>
      <c r="J286" s="215">
        <f>ROUND(I286*H286,2)</f>
        <v>0</v>
      </c>
      <c r="K286" s="211" t="s">
        <v>218</v>
      </c>
      <c r="L286" s="40"/>
      <c r="M286" s="216" t="s">
        <v>1</v>
      </c>
      <c r="N286" s="217" t="s">
        <v>40</v>
      </c>
      <c r="O286" s="72"/>
      <c r="P286" s="218">
        <f>O286*H286</f>
        <v>0</v>
      </c>
      <c r="Q286" s="218">
        <v>4.2999999999999999E-4</v>
      </c>
      <c r="R286" s="218">
        <f>Q286*H286</f>
        <v>1.5479999999999999E-2</v>
      </c>
      <c r="S286" s="218">
        <v>0</v>
      </c>
      <c r="T286" s="219">
        <f>S286*H286</f>
        <v>0</v>
      </c>
      <c r="U286" s="35"/>
      <c r="V286" s="35"/>
      <c r="W286" s="35"/>
      <c r="X286" s="35"/>
      <c r="Y286" s="35"/>
      <c r="Z286" s="35"/>
      <c r="AA286" s="35"/>
      <c r="AB286" s="35"/>
      <c r="AC286" s="35"/>
      <c r="AD286" s="35"/>
      <c r="AE286" s="35"/>
      <c r="AR286" s="220" t="s">
        <v>412</v>
      </c>
      <c r="AT286" s="220" t="s">
        <v>205</v>
      </c>
      <c r="AU286" s="220" t="s">
        <v>84</v>
      </c>
      <c r="AY286" s="18" t="s">
        <v>203</v>
      </c>
      <c r="BE286" s="221">
        <f>IF(N286="základní",J286,0)</f>
        <v>0</v>
      </c>
      <c r="BF286" s="221">
        <f>IF(N286="snížená",J286,0)</f>
        <v>0</v>
      </c>
      <c r="BG286" s="221">
        <f>IF(N286="zákl. přenesená",J286,0)</f>
        <v>0</v>
      </c>
      <c r="BH286" s="221">
        <f>IF(N286="sníž. přenesená",J286,0)</f>
        <v>0</v>
      </c>
      <c r="BI286" s="221">
        <f>IF(N286="nulová",J286,0)</f>
        <v>0</v>
      </c>
      <c r="BJ286" s="18" t="s">
        <v>82</v>
      </c>
      <c r="BK286" s="221">
        <f>ROUND(I286*H286,2)</f>
        <v>0</v>
      </c>
      <c r="BL286" s="18" t="s">
        <v>412</v>
      </c>
      <c r="BM286" s="220" t="s">
        <v>8355</v>
      </c>
    </row>
    <row r="287" spans="1:65" s="14" customFormat="1" ht="11.25">
      <c r="B287" s="233"/>
      <c r="C287" s="234"/>
      <c r="D287" s="224" t="s">
        <v>211</v>
      </c>
      <c r="E287" s="235" t="s">
        <v>1</v>
      </c>
      <c r="F287" s="236" t="s">
        <v>8356</v>
      </c>
      <c r="G287" s="234"/>
      <c r="H287" s="237">
        <v>36</v>
      </c>
      <c r="I287" s="238"/>
      <c r="J287" s="234"/>
      <c r="K287" s="234"/>
      <c r="L287" s="239"/>
      <c r="M287" s="240"/>
      <c r="N287" s="241"/>
      <c r="O287" s="241"/>
      <c r="P287" s="241"/>
      <c r="Q287" s="241"/>
      <c r="R287" s="241"/>
      <c r="S287" s="241"/>
      <c r="T287" s="242"/>
      <c r="AT287" s="243" t="s">
        <v>211</v>
      </c>
      <c r="AU287" s="243" t="s">
        <v>84</v>
      </c>
      <c r="AV287" s="14" t="s">
        <v>84</v>
      </c>
      <c r="AW287" s="14" t="s">
        <v>31</v>
      </c>
      <c r="AX287" s="14" t="s">
        <v>75</v>
      </c>
      <c r="AY287" s="243" t="s">
        <v>203</v>
      </c>
    </row>
    <row r="288" spans="1:65" s="2" customFormat="1" ht="16.5" customHeight="1">
      <c r="A288" s="35"/>
      <c r="B288" s="36"/>
      <c r="C288" s="209" t="s">
        <v>2212</v>
      </c>
      <c r="D288" s="209" t="s">
        <v>205</v>
      </c>
      <c r="E288" s="210" t="s">
        <v>8357</v>
      </c>
      <c r="F288" s="211" t="s">
        <v>8358</v>
      </c>
      <c r="G288" s="212" t="s">
        <v>3709</v>
      </c>
      <c r="H288" s="213">
        <v>4</v>
      </c>
      <c r="I288" s="214"/>
      <c r="J288" s="215">
        <f>ROUND(I288*H288,2)</f>
        <v>0</v>
      </c>
      <c r="K288" s="211" t="s">
        <v>1</v>
      </c>
      <c r="L288" s="40"/>
      <c r="M288" s="216" t="s">
        <v>1</v>
      </c>
      <c r="N288" s="217" t="s">
        <v>40</v>
      </c>
      <c r="O288" s="72"/>
      <c r="P288" s="218">
        <f>O288*H288</f>
        <v>0</v>
      </c>
      <c r="Q288" s="218">
        <v>1.2E-4</v>
      </c>
      <c r="R288" s="218">
        <f>Q288*H288</f>
        <v>4.8000000000000001E-4</v>
      </c>
      <c r="S288" s="218">
        <v>0</v>
      </c>
      <c r="T288" s="219">
        <f>S288*H288</f>
        <v>0</v>
      </c>
      <c r="U288" s="35"/>
      <c r="V288" s="35"/>
      <c r="W288" s="35"/>
      <c r="X288" s="35"/>
      <c r="Y288" s="35"/>
      <c r="Z288" s="35"/>
      <c r="AA288" s="35"/>
      <c r="AB288" s="35"/>
      <c r="AC288" s="35"/>
      <c r="AD288" s="35"/>
      <c r="AE288" s="35"/>
      <c r="AR288" s="220" t="s">
        <v>412</v>
      </c>
      <c r="AT288" s="220" t="s">
        <v>205</v>
      </c>
      <c r="AU288" s="220" t="s">
        <v>84</v>
      </c>
      <c r="AY288" s="18" t="s">
        <v>203</v>
      </c>
      <c r="BE288" s="221">
        <f>IF(N288="základní",J288,0)</f>
        <v>0</v>
      </c>
      <c r="BF288" s="221">
        <f>IF(N288="snížená",J288,0)</f>
        <v>0</v>
      </c>
      <c r="BG288" s="221">
        <f>IF(N288="zákl. přenesená",J288,0)</f>
        <v>0</v>
      </c>
      <c r="BH288" s="221">
        <f>IF(N288="sníž. přenesená",J288,0)</f>
        <v>0</v>
      </c>
      <c r="BI288" s="221">
        <f>IF(N288="nulová",J288,0)</f>
        <v>0</v>
      </c>
      <c r="BJ288" s="18" t="s">
        <v>82</v>
      </c>
      <c r="BK288" s="221">
        <f>ROUND(I288*H288,2)</f>
        <v>0</v>
      </c>
      <c r="BL288" s="18" t="s">
        <v>412</v>
      </c>
      <c r="BM288" s="220" t="s">
        <v>8359</v>
      </c>
    </row>
    <row r="289" spans="1:65" s="14" customFormat="1" ht="11.25">
      <c r="B289" s="233"/>
      <c r="C289" s="234"/>
      <c r="D289" s="224" t="s">
        <v>211</v>
      </c>
      <c r="E289" s="235" t="s">
        <v>1</v>
      </c>
      <c r="F289" s="236" t="s">
        <v>209</v>
      </c>
      <c r="G289" s="234"/>
      <c r="H289" s="237">
        <v>4</v>
      </c>
      <c r="I289" s="238"/>
      <c r="J289" s="234"/>
      <c r="K289" s="234"/>
      <c r="L289" s="239"/>
      <c r="M289" s="240"/>
      <c r="N289" s="241"/>
      <c r="O289" s="241"/>
      <c r="P289" s="241"/>
      <c r="Q289" s="241"/>
      <c r="R289" s="241"/>
      <c r="S289" s="241"/>
      <c r="T289" s="242"/>
      <c r="AT289" s="243" t="s">
        <v>211</v>
      </c>
      <c r="AU289" s="243" t="s">
        <v>84</v>
      </c>
      <c r="AV289" s="14" t="s">
        <v>84</v>
      </c>
      <c r="AW289" s="14" t="s">
        <v>31</v>
      </c>
      <c r="AX289" s="14" t="s">
        <v>75</v>
      </c>
      <c r="AY289" s="243" t="s">
        <v>203</v>
      </c>
    </row>
    <row r="290" spans="1:65" s="2" customFormat="1" ht="16.5" customHeight="1">
      <c r="A290" s="35"/>
      <c r="B290" s="36"/>
      <c r="C290" s="209" t="s">
        <v>2222</v>
      </c>
      <c r="D290" s="209" t="s">
        <v>205</v>
      </c>
      <c r="E290" s="210" t="s">
        <v>8360</v>
      </c>
      <c r="F290" s="211" t="s">
        <v>8361</v>
      </c>
      <c r="G290" s="212" t="s">
        <v>3709</v>
      </c>
      <c r="H290" s="213">
        <v>12</v>
      </c>
      <c r="I290" s="214"/>
      <c r="J290" s="215">
        <f>ROUND(I290*H290,2)</f>
        <v>0</v>
      </c>
      <c r="K290" s="211" t="s">
        <v>218</v>
      </c>
      <c r="L290" s="40"/>
      <c r="M290" s="216" t="s">
        <v>1</v>
      </c>
      <c r="N290" s="217" t="s">
        <v>40</v>
      </c>
      <c r="O290" s="72"/>
      <c r="P290" s="218">
        <f>O290*H290</f>
        <v>0</v>
      </c>
      <c r="Q290" s="218">
        <v>6.4000000000000005E-4</v>
      </c>
      <c r="R290" s="218">
        <f>Q290*H290</f>
        <v>7.6800000000000011E-3</v>
      </c>
      <c r="S290" s="218">
        <v>0</v>
      </c>
      <c r="T290" s="219">
        <f>S290*H290</f>
        <v>0</v>
      </c>
      <c r="U290" s="35"/>
      <c r="V290" s="35"/>
      <c r="W290" s="35"/>
      <c r="X290" s="35"/>
      <c r="Y290" s="35"/>
      <c r="Z290" s="35"/>
      <c r="AA290" s="35"/>
      <c r="AB290" s="35"/>
      <c r="AC290" s="35"/>
      <c r="AD290" s="35"/>
      <c r="AE290" s="35"/>
      <c r="AR290" s="220" t="s">
        <v>412</v>
      </c>
      <c r="AT290" s="220" t="s">
        <v>205</v>
      </c>
      <c r="AU290" s="220" t="s">
        <v>84</v>
      </c>
      <c r="AY290" s="18" t="s">
        <v>203</v>
      </c>
      <c r="BE290" s="221">
        <f>IF(N290="základní",J290,0)</f>
        <v>0</v>
      </c>
      <c r="BF290" s="221">
        <f>IF(N290="snížená",J290,0)</f>
        <v>0</v>
      </c>
      <c r="BG290" s="221">
        <f>IF(N290="zákl. přenesená",J290,0)</f>
        <v>0</v>
      </c>
      <c r="BH290" s="221">
        <f>IF(N290="sníž. přenesená",J290,0)</f>
        <v>0</v>
      </c>
      <c r="BI290" s="221">
        <f>IF(N290="nulová",J290,0)</f>
        <v>0</v>
      </c>
      <c r="BJ290" s="18" t="s">
        <v>82</v>
      </c>
      <c r="BK290" s="221">
        <f>ROUND(I290*H290,2)</f>
        <v>0</v>
      </c>
      <c r="BL290" s="18" t="s">
        <v>412</v>
      </c>
      <c r="BM290" s="220" t="s">
        <v>8362</v>
      </c>
    </row>
    <row r="291" spans="1:65" s="2" customFormat="1" ht="16.5" customHeight="1">
      <c r="A291" s="35"/>
      <c r="B291" s="36"/>
      <c r="C291" s="247" t="s">
        <v>2635</v>
      </c>
      <c r="D291" s="247" t="s">
        <v>413</v>
      </c>
      <c r="E291" s="248" t="s">
        <v>8363</v>
      </c>
      <c r="F291" s="249" t="s">
        <v>8364</v>
      </c>
      <c r="G291" s="250" t="s">
        <v>208</v>
      </c>
      <c r="H291" s="251">
        <v>12</v>
      </c>
      <c r="I291" s="252"/>
      <c r="J291" s="253">
        <f>ROUND(I291*H291,2)</f>
        <v>0</v>
      </c>
      <c r="K291" s="249" t="s">
        <v>1</v>
      </c>
      <c r="L291" s="254"/>
      <c r="M291" s="255" t="s">
        <v>1</v>
      </c>
      <c r="N291" s="256" t="s">
        <v>40</v>
      </c>
      <c r="O291" s="72"/>
      <c r="P291" s="218">
        <f>O291*H291</f>
        <v>0</v>
      </c>
      <c r="Q291" s="218">
        <v>3.6900000000000001E-3</v>
      </c>
      <c r="R291" s="218">
        <f>Q291*H291</f>
        <v>4.428E-2</v>
      </c>
      <c r="S291" s="218">
        <v>0</v>
      </c>
      <c r="T291" s="219">
        <f>S291*H291</f>
        <v>0</v>
      </c>
      <c r="U291" s="35"/>
      <c r="V291" s="35"/>
      <c r="W291" s="35"/>
      <c r="X291" s="35"/>
      <c r="Y291" s="35"/>
      <c r="Z291" s="35"/>
      <c r="AA291" s="35"/>
      <c r="AB291" s="35"/>
      <c r="AC291" s="35"/>
      <c r="AD291" s="35"/>
      <c r="AE291" s="35"/>
      <c r="AR291" s="220" t="s">
        <v>1661</v>
      </c>
      <c r="AT291" s="220" t="s">
        <v>413</v>
      </c>
      <c r="AU291" s="220" t="s">
        <v>84</v>
      </c>
      <c r="AY291" s="18" t="s">
        <v>203</v>
      </c>
      <c r="BE291" s="221">
        <f>IF(N291="základní",J291,0)</f>
        <v>0</v>
      </c>
      <c r="BF291" s="221">
        <f>IF(N291="snížená",J291,0)</f>
        <v>0</v>
      </c>
      <c r="BG291" s="221">
        <f>IF(N291="zákl. přenesená",J291,0)</f>
        <v>0</v>
      </c>
      <c r="BH291" s="221">
        <f>IF(N291="sníž. přenesená",J291,0)</f>
        <v>0</v>
      </c>
      <c r="BI291" s="221">
        <f>IF(N291="nulová",J291,0)</f>
        <v>0</v>
      </c>
      <c r="BJ291" s="18" t="s">
        <v>82</v>
      </c>
      <c r="BK291" s="221">
        <f>ROUND(I291*H291,2)</f>
        <v>0</v>
      </c>
      <c r="BL291" s="18" t="s">
        <v>412</v>
      </c>
      <c r="BM291" s="220" t="s">
        <v>8365</v>
      </c>
    </row>
    <row r="292" spans="1:65" s="14" customFormat="1" ht="11.25">
      <c r="B292" s="233"/>
      <c r="C292" s="234"/>
      <c r="D292" s="224" t="s">
        <v>211</v>
      </c>
      <c r="E292" s="235" t="s">
        <v>1</v>
      </c>
      <c r="F292" s="236" t="s">
        <v>8366</v>
      </c>
      <c r="G292" s="234"/>
      <c r="H292" s="237">
        <v>12</v>
      </c>
      <c r="I292" s="238"/>
      <c r="J292" s="234"/>
      <c r="K292" s="234"/>
      <c r="L292" s="239"/>
      <c r="M292" s="240"/>
      <c r="N292" s="241"/>
      <c r="O292" s="241"/>
      <c r="P292" s="241"/>
      <c r="Q292" s="241"/>
      <c r="R292" s="241"/>
      <c r="S292" s="241"/>
      <c r="T292" s="242"/>
      <c r="AT292" s="243" t="s">
        <v>211</v>
      </c>
      <c r="AU292" s="243" t="s">
        <v>84</v>
      </c>
      <c r="AV292" s="14" t="s">
        <v>84</v>
      </c>
      <c r="AW292" s="14" t="s">
        <v>31</v>
      </c>
      <c r="AX292" s="14" t="s">
        <v>75</v>
      </c>
      <c r="AY292" s="243" t="s">
        <v>203</v>
      </c>
    </row>
    <row r="293" spans="1:65" s="2" customFormat="1" ht="21.75" customHeight="1">
      <c r="A293" s="35"/>
      <c r="B293" s="36"/>
      <c r="C293" s="209" t="s">
        <v>2641</v>
      </c>
      <c r="D293" s="209" t="s">
        <v>205</v>
      </c>
      <c r="E293" s="210" t="s">
        <v>8367</v>
      </c>
      <c r="F293" s="211" t="s">
        <v>8368</v>
      </c>
      <c r="G293" s="212" t="s">
        <v>3709</v>
      </c>
      <c r="H293" s="213">
        <v>52</v>
      </c>
      <c r="I293" s="214"/>
      <c r="J293" s="215">
        <f>ROUND(I293*H293,2)</f>
        <v>0</v>
      </c>
      <c r="K293" s="211" t="s">
        <v>218</v>
      </c>
      <c r="L293" s="40"/>
      <c r="M293" s="216" t="s">
        <v>1</v>
      </c>
      <c r="N293" s="217" t="s">
        <v>40</v>
      </c>
      <c r="O293" s="72"/>
      <c r="P293" s="218">
        <f>O293*H293</f>
        <v>0</v>
      </c>
      <c r="Q293" s="218">
        <v>2.4000000000000001E-4</v>
      </c>
      <c r="R293" s="218">
        <f>Q293*H293</f>
        <v>1.248E-2</v>
      </c>
      <c r="S293" s="218">
        <v>0</v>
      </c>
      <c r="T293" s="219">
        <f>S293*H293</f>
        <v>0</v>
      </c>
      <c r="U293" s="35"/>
      <c r="V293" s="35"/>
      <c r="W293" s="35"/>
      <c r="X293" s="35"/>
      <c r="Y293" s="35"/>
      <c r="Z293" s="35"/>
      <c r="AA293" s="35"/>
      <c r="AB293" s="35"/>
      <c r="AC293" s="35"/>
      <c r="AD293" s="35"/>
      <c r="AE293" s="35"/>
      <c r="AR293" s="220" t="s">
        <v>412</v>
      </c>
      <c r="AT293" s="220" t="s">
        <v>205</v>
      </c>
      <c r="AU293" s="220" t="s">
        <v>84</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412</v>
      </c>
      <c r="BM293" s="220" t="s">
        <v>8369</v>
      </c>
    </row>
    <row r="294" spans="1:65" s="14" customFormat="1" ht="22.5">
      <c r="B294" s="233"/>
      <c r="C294" s="234"/>
      <c r="D294" s="224" t="s">
        <v>211</v>
      </c>
      <c r="E294" s="235" t="s">
        <v>1</v>
      </c>
      <c r="F294" s="236" t="s">
        <v>8370</v>
      </c>
      <c r="G294" s="234"/>
      <c r="H294" s="237">
        <v>52</v>
      </c>
      <c r="I294" s="238"/>
      <c r="J294" s="234"/>
      <c r="K294" s="234"/>
      <c r="L294" s="239"/>
      <c r="M294" s="240"/>
      <c r="N294" s="241"/>
      <c r="O294" s="241"/>
      <c r="P294" s="241"/>
      <c r="Q294" s="241"/>
      <c r="R294" s="241"/>
      <c r="S294" s="241"/>
      <c r="T294" s="242"/>
      <c r="AT294" s="243" t="s">
        <v>211</v>
      </c>
      <c r="AU294" s="243" t="s">
        <v>84</v>
      </c>
      <c r="AV294" s="14" t="s">
        <v>84</v>
      </c>
      <c r="AW294" s="14" t="s">
        <v>31</v>
      </c>
      <c r="AX294" s="14" t="s">
        <v>75</v>
      </c>
      <c r="AY294" s="243" t="s">
        <v>203</v>
      </c>
    </row>
    <row r="295" spans="1:65" s="2" customFormat="1" ht="16.5" customHeight="1">
      <c r="A295" s="35"/>
      <c r="B295" s="36"/>
      <c r="C295" s="209" t="s">
        <v>2411</v>
      </c>
      <c r="D295" s="209" t="s">
        <v>205</v>
      </c>
      <c r="E295" s="210" t="s">
        <v>8371</v>
      </c>
      <c r="F295" s="211" t="s">
        <v>8372</v>
      </c>
      <c r="G295" s="212" t="s">
        <v>208</v>
      </c>
      <c r="H295" s="213">
        <v>22</v>
      </c>
      <c r="I295" s="214"/>
      <c r="J295" s="215">
        <f>ROUND(I295*H295,2)</f>
        <v>0</v>
      </c>
      <c r="K295" s="211" t="s">
        <v>218</v>
      </c>
      <c r="L295" s="40"/>
      <c r="M295" s="216" t="s">
        <v>1</v>
      </c>
      <c r="N295" s="217" t="s">
        <v>40</v>
      </c>
      <c r="O295" s="72"/>
      <c r="P295" s="218">
        <f>O295*H295</f>
        <v>0</v>
      </c>
      <c r="Q295" s="218">
        <v>1.09E-3</v>
      </c>
      <c r="R295" s="218">
        <f>Q295*H295</f>
        <v>2.3980000000000001E-2</v>
      </c>
      <c r="S295" s="218">
        <v>0</v>
      </c>
      <c r="T295" s="219">
        <f>S295*H295</f>
        <v>0</v>
      </c>
      <c r="U295" s="35"/>
      <c r="V295" s="35"/>
      <c r="W295" s="35"/>
      <c r="X295" s="35"/>
      <c r="Y295" s="35"/>
      <c r="Z295" s="35"/>
      <c r="AA295" s="35"/>
      <c r="AB295" s="35"/>
      <c r="AC295" s="35"/>
      <c r="AD295" s="35"/>
      <c r="AE295" s="35"/>
      <c r="AR295" s="220" t="s">
        <v>412</v>
      </c>
      <c r="AT295" s="220" t="s">
        <v>205</v>
      </c>
      <c r="AU295" s="220" t="s">
        <v>84</v>
      </c>
      <c r="AY295" s="18" t="s">
        <v>203</v>
      </c>
      <c r="BE295" s="221">
        <f>IF(N295="základní",J295,0)</f>
        <v>0</v>
      </c>
      <c r="BF295" s="221">
        <f>IF(N295="snížená",J295,0)</f>
        <v>0</v>
      </c>
      <c r="BG295" s="221">
        <f>IF(N295="zákl. přenesená",J295,0)</f>
        <v>0</v>
      </c>
      <c r="BH295" s="221">
        <f>IF(N295="sníž. přenesená",J295,0)</f>
        <v>0</v>
      </c>
      <c r="BI295" s="221">
        <f>IF(N295="nulová",J295,0)</f>
        <v>0</v>
      </c>
      <c r="BJ295" s="18" t="s">
        <v>82</v>
      </c>
      <c r="BK295" s="221">
        <f>ROUND(I295*H295,2)</f>
        <v>0</v>
      </c>
      <c r="BL295" s="18" t="s">
        <v>412</v>
      </c>
      <c r="BM295" s="220" t="s">
        <v>8373</v>
      </c>
    </row>
    <row r="296" spans="1:65" s="14" customFormat="1" ht="11.25">
      <c r="B296" s="233"/>
      <c r="C296" s="234"/>
      <c r="D296" s="224" t="s">
        <v>211</v>
      </c>
      <c r="E296" s="235" t="s">
        <v>1</v>
      </c>
      <c r="F296" s="236" t="s">
        <v>8374</v>
      </c>
      <c r="G296" s="234"/>
      <c r="H296" s="237">
        <v>19</v>
      </c>
      <c r="I296" s="238"/>
      <c r="J296" s="234"/>
      <c r="K296" s="234"/>
      <c r="L296" s="239"/>
      <c r="M296" s="240"/>
      <c r="N296" s="241"/>
      <c r="O296" s="241"/>
      <c r="P296" s="241"/>
      <c r="Q296" s="241"/>
      <c r="R296" s="241"/>
      <c r="S296" s="241"/>
      <c r="T296" s="242"/>
      <c r="AT296" s="243" t="s">
        <v>211</v>
      </c>
      <c r="AU296" s="243" t="s">
        <v>84</v>
      </c>
      <c r="AV296" s="14" t="s">
        <v>84</v>
      </c>
      <c r="AW296" s="14" t="s">
        <v>31</v>
      </c>
      <c r="AX296" s="14" t="s">
        <v>75</v>
      </c>
      <c r="AY296" s="243" t="s">
        <v>203</v>
      </c>
    </row>
    <row r="297" spans="1:65" s="14" customFormat="1" ht="11.25">
      <c r="B297" s="233"/>
      <c r="C297" s="234"/>
      <c r="D297" s="224" t="s">
        <v>211</v>
      </c>
      <c r="E297" s="235" t="s">
        <v>1</v>
      </c>
      <c r="F297" s="236" t="s">
        <v>8375</v>
      </c>
      <c r="G297" s="234"/>
      <c r="H297" s="237">
        <v>3</v>
      </c>
      <c r="I297" s="238"/>
      <c r="J297" s="234"/>
      <c r="K297" s="234"/>
      <c r="L297" s="239"/>
      <c r="M297" s="240"/>
      <c r="N297" s="241"/>
      <c r="O297" s="241"/>
      <c r="P297" s="241"/>
      <c r="Q297" s="241"/>
      <c r="R297" s="241"/>
      <c r="S297" s="241"/>
      <c r="T297" s="242"/>
      <c r="AT297" s="243" t="s">
        <v>211</v>
      </c>
      <c r="AU297" s="243" t="s">
        <v>84</v>
      </c>
      <c r="AV297" s="14" t="s">
        <v>84</v>
      </c>
      <c r="AW297" s="14" t="s">
        <v>31</v>
      </c>
      <c r="AX297" s="14" t="s">
        <v>75</v>
      </c>
      <c r="AY297" s="243" t="s">
        <v>203</v>
      </c>
    </row>
    <row r="298" spans="1:65" s="2" customFormat="1" ht="16.5" customHeight="1">
      <c r="A298" s="35"/>
      <c r="B298" s="36"/>
      <c r="C298" s="247" t="s">
        <v>2651</v>
      </c>
      <c r="D298" s="247" t="s">
        <v>413</v>
      </c>
      <c r="E298" s="248" t="s">
        <v>8376</v>
      </c>
      <c r="F298" s="249" t="s">
        <v>8377</v>
      </c>
      <c r="G298" s="250" t="s">
        <v>208</v>
      </c>
      <c r="H298" s="251">
        <v>31</v>
      </c>
      <c r="I298" s="252"/>
      <c r="J298" s="253">
        <f>ROUND(I298*H298,2)</f>
        <v>0</v>
      </c>
      <c r="K298" s="249" t="s">
        <v>1</v>
      </c>
      <c r="L298" s="254"/>
      <c r="M298" s="255" t="s">
        <v>1</v>
      </c>
      <c r="N298" s="256" t="s">
        <v>40</v>
      </c>
      <c r="O298" s="72"/>
      <c r="P298" s="218">
        <f>O298*H298</f>
        <v>0</v>
      </c>
      <c r="Q298" s="218">
        <v>1.47E-3</v>
      </c>
      <c r="R298" s="218">
        <f>Q298*H298</f>
        <v>4.5569999999999999E-2</v>
      </c>
      <c r="S298" s="218">
        <v>0</v>
      </c>
      <c r="T298" s="219">
        <f>S298*H298</f>
        <v>0</v>
      </c>
      <c r="U298" s="35"/>
      <c r="V298" s="35"/>
      <c r="W298" s="35"/>
      <c r="X298" s="35"/>
      <c r="Y298" s="35"/>
      <c r="Z298" s="35"/>
      <c r="AA298" s="35"/>
      <c r="AB298" s="35"/>
      <c r="AC298" s="35"/>
      <c r="AD298" s="35"/>
      <c r="AE298" s="35"/>
      <c r="AR298" s="220" t="s">
        <v>1661</v>
      </c>
      <c r="AT298" s="220" t="s">
        <v>413</v>
      </c>
      <c r="AU298" s="220" t="s">
        <v>84</v>
      </c>
      <c r="AY298" s="18" t="s">
        <v>203</v>
      </c>
      <c r="BE298" s="221">
        <f>IF(N298="základní",J298,0)</f>
        <v>0</v>
      </c>
      <c r="BF298" s="221">
        <f>IF(N298="snížená",J298,0)</f>
        <v>0</v>
      </c>
      <c r="BG298" s="221">
        <f>IF(N298="zákl. přenesená",J298,0)</f>
        <v>0</v>
      </c>
      <c r="BH298" s="221">
        <f>IF(N298="sníž. přenesená",J298,0)</f>
        <v>0</v>
      </c>
      <c r="BI298" s="221">
        <f>IF(N298="nulová",J298,0)</f>
        <v>0</v>
      </c>
      <c r="BJ298" s="18" t="s">
        <v>82</v>
      </c>
      <c r="BK298" s="221">
        <f>ROUND(I298*H298,2)</f>
        <v>0</v>
      </c>
      <c r="BL298" s="18" t="s">
        <v>412</v>
      </c>
      <c r="BM298" s="220" t="s">
        <v>8378</v>
      </c>
    </row>
    <row r="299" spans="1:65" s="14" customFormat="1" ht="11.25">
      <c r="B299" s="233"/>
      <c r="C299" s="234"/>
      <c r="D299" s="224" t="s">
        <v>211</v>
      </c>
      <c r="E299" s="235" t="s">
        <v>1</v>
      </c>
      <c r="F299" s="236" t="s">
        <v>8379</v>
      </c>
      <c r="G299" s="234"/>
      <c r="H299" s="237">
        <v>31</v>
      </c>
      <c r="I299" s="238"/>
      <c r="J299" s="234"/>
      <c r="K299" s="234"/>
      <c r="L299" s="239"/>
      <c r="M299" s="240"/>
      <c r="N299" s="241"/>
      <c r="O299" s="241"/>
      <c r="P299" s="241"/>
      <c r="Q299" s="241"/>
      <c r="R299" s="241"/>
      <c r="S299" s="241"/>
      <c r="T299" s="242"/>
      <c r="AT299" s="243" t="s">
        <v>211</v>
      </c>
      <c r="AU299" s="243" t="s">
        <v>84</v>
      </c>
      <c r="AV299" s="14" t="s">
        <v>84</v>
      </c>
      <c r="AW299" s="14" t="s">
        <v>31</v>
      </c>
      <c r="AX299" s="14" t="s">
        <v>75</v>
      </c>
      <c r="AY299" s="243" t="s">
        <v>203</v>
      </c>
    </row>
    <row r="300" spans="1:65" s="2" customFormat="1" ht="21.75" customHeight="1">
      <c r="A300" s="35"/>
      <c r="B300" s="36"/>
      <c r="C300" s="247" t="s">
        <v>2688</v>
      </c>
      <c r="D300" s="247" t="s">
        <v>413</v>
      </c>
      <c r="E300" s="248" t="s">
        <v>8380</v>
      </c>
      <c r="F300" s="249" t="s">
        <v>8381</v>
      </c>
      <c r="G300" s="250" t="s">
        <v>208</v>
      </c>
      <c r="H300" s="251">
        <v>16</v>
      </c>
      <c r="I300" s="252"/>
      <c r="J300" s="253">
        <f>ROUND(I300*H300,2)</f>
        <v>0</v>
      </c>
      <c r="K300" s="249" t="s">
        <v>1</v>
      </c>
      <c r="L300" s="254"/>
      <c r="M300" s="255" t="s">
        <v>1</v>
      </c>
      <c r="N300" s="256" t="s">
        <v>40</v>
      </c>
      <c r="O300" s="72"/>
      <c r="P300" s="218">
        <f>O300*H300</f>
        <v>0</v>
      </c>
      <c r="Q300" s="218">
        <v>1.47E-3</v>
      </c>
      <c r="R300" s="218">
        <f>Q300*H300</f>
        <v>2.3519999999999999E-2</v>
      </c>
      <c r="S300" s="218">
        <v>0</v>
      </c>
      <c r="T300" s="219">
        <f>S300*H300</f>
        <v>0</v>
      </c>
      <c r="U300" s="35"/>
      <c r="V300" s="35"/>
      <c r="W300" s="35"/>
      <c r="X300" s="35"/>
      <c r="Y300" s="35"/>
      <c r="Z300" s="35"/>
      <c r="AA300" s="35"/>
      <c r="AB300" s="35"/>
      <c r="AC300" s="35"/>
      <c r="AD300" s="35"/>
      <c r="AE300" s="35"/>
      <c r="AR300" s="220" t="s">
        <v>1661</v>
      </c>
      <c r="AT300" s="220" t="s">
        <v>413</v>
      </c>
      <c r="AU300" s="220" t="s">
        <v>84</v>
      </c>
      <c r="AY300" s="18" t="s">
        <v>203</v>
      </c>
      <c r="BE300" s="221">
        <f>IF(N300="základní",J300,0)</f>
        <v>0</v>
      </c>
      <c r="BF300" s="221">
        <f>IF(N300="snížená",J300,0)</f>
        <v>0</v>
      </c>
      <c r="BG300" s="221">
        <f>IF(N300="zákl. přenesená",J300,0)</f>
        <v>0</v>
      </c>
      <c r="BH300" s="221">
        <f>IF(N300="sníž. přenesená",J300,0)</f>
        <v>0</v>
      </c>
      <c r="BI300" s="221">
        <f>IF(N300="nulová",J300,0)</f>
        <v>0</v>
      </c>
      <c r="BJ300" s="18" t="s">
        <v>82</v>
      </c>
      <c r="BK300" s="221">
        <f>ROUND(I300*H300,2)</f>
        <v>0</v>
      </c>
      <c r="BL300" s="18" t="s">
        <v>412</v>
      </c>
      <c r="BM300" s="220" t="s">
        <v>8382</v>
      </c>
    </row>
    <row r="301" spans="1:65" s="14" customFormat="1" ht="11.25">
      <c r="B301" s="233"/>
      <c r="C301" s="234"/>
      <c r="D301" s="224" t="s">
        <v>211</v>
      </c>
      <c r="E301" s="235" t="s">
        <v>1</v>
      </c>
      <c r="F301" s="236" t="s">
        <v>8383</v>
      </c>
      <c r="G301" s="234"/>
      <c r="H301" s="237">
        <v>16</v>
      </c>
      <c r="I301" s="238"/>
      <c r="J301" s="234"/>
      <c r="K301" s="234"/>
      <c r="L301" s="239"/>
      <c r="M301" s="240"/>
      <c r="N301" s="241"/>
      <c r="O301" s="241"/>
      <c r="P301" s="241"/>
      <c r="Q301" s="241"/>
      <c r="R301" s="241"/>
      <c r="S301" s="241"/>
      <c r="T301" s="242"/>
      <c r="AT301" s="243" t="s">
        <v>211</v>
      </c>
      <c r="AU301" s="243" t="s">
        <v>84</v>
      </c>
      <c r="AV301" s="14" t="s">
        <v>84</v>
      </c>
      <c r="AW301" s="14" t="s">
        <v>31</v>
      </c>
      <c r="AX301" s="14" t="s">
        <v>75</v>
      </c>
      <c r="AY301" s="243" t="s">
        <v>203</v>
      </c>
    </row>
    <row r="302" spans="1:65" s="2" customFormat="1" ht="21.75" customHeight="1">
      <c r="A302" s="35"/>
      <c r="B302" s="36"/>
      <c r="C302" s="247" t="s">
        <v>2881</v>
      </c>
      <c r="D302" s="247" t="s">
        <v>413</v>
      </c>
      <c r="E302" s="248" t="s">
        <v>8384</v>
      </c>
      <c r="F302" s="249" t="s">
        <v>8385</v>
      </c>
      <c r="G302" s="250" t="s">
        <v>208</v>
      </c>
      <c r="H302" s="251">
        <v>2</v>
      </c>
      <c r="I302" s="252"/>
      <c r="J302" s="253">
        <f>ROUND(I302*H302,2)</f>
        <v>0</v>
      </c>
      <c r="K302" s="249" t="s">
        <v>1</v>
      </c>
      <c r="L302" s="254"/>
      <c r="M302" s="255" t="s">
        <v>1</v>
      </c>
      <c r="N302" s="256" t="s">
        <v>40</v>
      </c>
      <c r="O302" s="72"/>
      <c r="P302" s="218">
        <f>O302*H302</f>
        <v>0</v>
      </c>
      <c r="Q302" s="218">
        <v>1.5200000000000001E-3</v>
      </c>
      <c r="R302" s="218">
        <f>Q302*H302</f>
        <v>3.0400000000000002E-3</v>
      </c>
      <c r="S302" s="218">
        <v>0</v>
      </c>
      <c r="T302" s="219">
        <f>S302*H302</f>
        <v>0</v>
      </c>
      <c r="U302" s="35"/>
      <c r="V302" s="35"/>
      <c r="W302" s="35"/>
      <c r="X302" s="35"/>
      <c r="Y302" s="35"/>
      <c r="Z302" s="35"/>
      <c r="AA302" s="35"/>
      <c r="AB302" s="35"/>
      <c r="AC302" s="35"/>
      <c r="AD302" s="35"/>
      <c r="AE302" s="35"/>
      <c r="AR302" s="220" t="s">
        <v>1661</v>
      </c>
      <c r="AT302" s="220" t="s">
        <v>413</v>
      </c>
      <c r="AU302" s="220" t="s">
        <v>84</v>
      </c>
      <c r="AY302" s="18" t="s">
        <v>203</v>
      </c>
      <c r="BE302" s="221">
        <f>IF(N302="základní",J302,0)</f>
        <v>0</v>
      </c>
      <c r="BF302" s="221">
        <f>IF(N302="snížená",J302,0)</f>
        <v>0</v>
      </c>
      <c r="BG302" s="221">
        <f>IF(N302="zákl. přenesená",J302,0)</f>
        <v>0</v>
      </c>
      <c r="BH302" s="221">
        <f>IF(N302="sníž. přenesená",J302,0)</f>
        <v>0</v>
      </c>
      <c r="BI302" s="221">
        <f>IF(N302="nulová",J302,0)</f>
        <v>0</v>
      </c>
      <c r="BJ302" s="18" t="s">
        <v>82</v>
      </c>
      <c r="BK302" s="221">
        <f>ROUND(I302*H302,2)</f>
        <v>0</v>
      </c>
      <c r="BL302" s="18" t="s">
        <v>412</v>
      </c>
      <c r="BM302" s="220" t="s">
        <v>8386</v>
      </c>
    </row>
    <row r="303" spans="1:65" s="14" customFormat="1" ht="11.25">
      <c r="B303" s="233"/>
      <c r="C303" s="234"/>
      <c r="D303" s="224" t="s">
        <v>211</v>
      </c>
      <c r="E303" s="235" t="s">
        <v>1</v>
      </c>
      <c r="F303" s="236" t="s">
        <v>8387</v>
      </c>
      <c r="G303" s="234"/>
      <c r="H303" s="237">
        <v>2</v>
      </c>
      <c r="I303" s="238"/>
      <c r="J303" s="234"/>
      <c r="K303" s="234"/>
      <c r="L303" s="239"/>
      <c r="M303" s="240"/>
      <c r="N303" s="241"/>
      <c r="O303" s="241"/>
      <c r="P303" s="241"/>
      <c r="Q303" s="241"/>
      <c r="R303" s="241"/>
      <c r="S303" s="241"/>
      <c r="T303" s="242"/>
      <c r="AT303" s="243" t="s">
        <v>211</v>
      </c>
      <c r="AU303" s="243" t="s">
        <v>84</v>
      </c>
      <c r="AV303" s="14" t="s">
        <v>84</v>
      </c>
      <c r="AW303" s="14" t="s">
        <v>31</v>
      </c>
      <c r="AX303" s="14" t="s">
        <v>75</v>
      </c>
      <c r="AY303" s="243" t="s">
        <v>203</v>
      </c>
    </row>
    <row r="304" spans="1:65" s="2" customFormat="1" ht="16.5" customHeight="1">
      <c r="A304" s="35"/>
      <c r="B304" s="36"/>
      <c r="C304" s="209" t="s">
        <v>2885</v>
      </c>
      <c r="D304" s="209" t="s">
        <v>205</v>
      </c>
      <c r="E304" s="210" t="s">
        <v>8388</v>
      </c>
      <c r="F304" s="211" t="s">
        <v>8389</v>
      </c>
      <c r="G304" s="212" t="s">
        <v>208</v>
      </c>
      <c r="H304" s="213">
        <v>49</v>
      </c>
      <c r="I304" s="214"/>
      <c r="J304" s="215">
        <f>ROUND(I304*H304,2)</f>
        <v>0</v>
      </c>
      <c r="K304" s="211" t="s">
        <v>218</v>
      </c>
      <c r="L304" s="40"/>
      <c r="M304" s="216" t="s">
        <v>1</v>
      </c>
      <c r="N304" s="217" t="s">
        <v>40</v>
      </c>
      <c r="O304" s="72"/>
      <c r="P304" s="218">
        <f>O304*H304</f>
        <v>0</v>
      </c>
      <c r="Q304" s="218">
        <v>1.6000000000000001E-4</v>
      </c>
      <c r="R304" s="218">
        <f>Q304*H304</f>
        <v>7.8400000000000015E-3</v>
      </c>
      <c r="S304" s="218">
        <v>0</v>
      </c>
      <c r="T304" s="219">
        <f>S304*H304</f>
        <v>0</v>
      </c>
      <c r="U304" s="35"/>
      <c r="V304" s="35"/>
      <c r="W304" s="35"/>
      <c r="X304" s="35"/>
      <c r="Y304" s="35"/>
      <c r="Z304" s="35"/>
      <c r="AA304" s="35"/>
      <c r="AB304" s="35"/>
      <c r="AC304" s="35"/>
      <c r="AD304" s="35"/>
      <c r="AE304" s="35"/>
      <c r="AR304" s="220" t="s">
        <v>412</v>
      </c>
      <c r="AT304" s="220" t="s">
        <v>205</v>
      </c>
      <c r="AU304" s="220" t="s">
        <v>84</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412</v>
      </c>
      <c r="BM304" s="220" t="s">
        <v>8390</v>
      </c>
    </row>
    <row r="305" spans="1:65" s="2" customFormat="1" ht="16.5" customHeight="1">
      <c r="A305" s="35"/>
      <c r="B305" s="36"/>
      <c r="C305" s="247" t="s">
        <v>2983</v>
      </c>
      <c r="D305" s="247" t="s">
        <v>413</v>
      </c>
      <c r="E305" s="248" t="s">
        <v>8391</v>
      </c>
      <c r="F305" s="249" t="s">
        <v>8392</v>
      </c>
      <c r="G305" s="250" t="s">
        <v>208</v>
      </c>
      <c r="H305" s="251">
        <v>3</v>
      </c>
      <c r="I305" s="252"/>
      <c r="J305" s="253">
        <f>ROUND(I305*H305,2)</f>
        <v>0</v>
      </c>
      <c r="K305" s="249" t="s">
        <v>1</v>
      </c>
      <c r="L305" s="254"/>
      <c r="M305" s="255" t="s">
        <v>1</v>
      </c>
      <c r="N305" s="256" t="s">
        <v>40</v>
      </c>
      <c r="O305" s="72"/>
      <c r="P305" s="218">
        <f>O305*H305</f>
        <v>0</v>
      </c>
      <c r="Q305" s="218">
        <v>3.2000000000000002E-3</v>
      </c>
      <c r="R305" s="218">
        <f>Q305*H305</f>
        <v>9.6000000000000009E-3</v>
      </c>
      <c r="S305" s="218">
        <v>0</v>
      </c>
      <c r="T305" s="219">
        <f>S305*H305</f>
        <v>0</v>
      </c>
      <c r="U305" s="35"/>
      <c r="V305" s="35"/>
      <c r="W305" s="35"/>
      <c r="X305" s="35"/>
      <c r="Y305" s="35"/>
      <c r="Z305" s="35"/>
      <c r="AA305" s="35"/>
      <c r="AB305" s="35"/>
      <c r="AC305" s="35"/>
      <c r="AD305" s="35"/>
      <c r="AE305" s="35"/>
      <c r="AR305" s="220" t="s">
        <v>1661</v>
      </c>
      <c r="AT305" s="220" t="s">
        <v>413</v>
      </c>
      <c r="AU305" s="220" t="s">
        <v>84</v>
      </c>
      <c r="AY305" s="18" t="s">
        <v>203</v>
      </c>
      <c r="BE305" s="221">
        <f>IF(N305="základní",J305,0)</f>
        <v>0</v>
      </c>
      <c r="BF305" s="221">
        <f>IF(N305="snížená",J305,0)</f>
        <v>0</v>
      </c>
      <c r="BG305" s="221">
        <f>IF(N305="zákl. přenesená",J305,0)</f>
        <v>0</v>
      </c>
      <c r="BH305" s="221">
        <f>IF(N305="sníž. přenesená",J305,0)</f>
        <v>0</v>
      </c>
      <c r="BI305" s="221">
        <f>IF(N305="nulová",J305,0)</f>
        <v>0</v>
      </c>
      <c r="BJ305" s="18" t="s">
        <v>82</v>
      </c>
      <c r="BK305" s="221">
        <f>ROUND(I305*H305,2)</f>
        <v>0</v>
      </c>
      <c r="BL305" s="18" t="s">
        <v>412</v>
      </c>
      <c r="BM305" s="220" t="s">
        <v>8393</v>
      </c>
    </row>
    <row r="306" spans="1:65" s="14" customFormat="1" ht="11.25">
      <c r="B306" s="233"/>
      <c r="C306" s="234"/>
      <c r="D306" s="224" t="s">
        <v>211</v>
      </c>
      <c r="E306" s="235" t="s">
        <v>1</v>
      </c>
      <c r="F306" s="236" t="s">
        <v>8394</v>
      </c>
      <c r="G306" s="234"/>
      <c r="H306" s="237">
        <v>3</v>
      </c>
      <c r="I306" s="238"/>
      <c r="J306" s="234"/>
      <c r="K306" s="234"/>
      <c r="L306" s="239"/>
      <c r="M306" s="240"/>
      <c r="N306" s="241"/>
      <c r="O306" s="241"/>
      <c r="P306" s="241"/>
      <c r="Q306" s="241"/>
      <c r="R306" s="241"/>
      <c r="S306" s="241"/>
      <c r="T306" s="242"/>
      <c r="AT306" s="243" t="s">
        <v>211</v>
      </c>
      <c r="AU306" s="243" t="s">
        <v>84</v>
      </c>
      <c r="AV306" s="14" t="s">
        <v>84</v>
      </c>
      <c r="AW306" s="14" t="s">
        <v>31</v>
      </c>
      <c r="AX306" s="14" t="s">
        <v>75</v>
      </c>
      <c r="AY306" s="243" t="s">
        <v>203</v>
      </c>
    </row>
    <row r="307" spans="1:65" s="2" customFormat="1" ht="16.5" customHeight="1">
      <c r="A307" s="35"/>
      <c r="B307" s="36"/>
      <c r="C307" s="209" t="s">
        <v>2988</v>
      </c>
      <c r="D307" s="209" t="s">
        <v>205</v>
      </c>
      <c r="E307" s="210" t="s">
        <v>8395</v>
      </c>
      <c r="F307" s="211" t="s">
        <v>8396</v>
      </c>
      <c r="G307" s="212" t="s">
        <v>208</v>
      </c>
      <c r="H307" s="213">
        <v>3</v>
      </c>
      <c r="I307" s="214"/>
      <c r="J307" s="215">
        <f>ROUND(I307*H307,2)</f>
        <v>0</v>
      </c>
      <c r="K307" s="211" t="s">
        <v>218</v>
      </c>
      <c r="L307" s="40"/>
      <c r="M307" s="216" t="s">
        <v>1</v>
      </c>
      <c r="N307" s="217" t="s">
        <v>40</v>
      </c>
      <c r="O307" s="72"/>
      <c r="P307" s="218">
        <f>O307*H307</f>
        <v>0</v>
      </c>
      <c r="Q307" s="218">
        <v>0</v>
      </c>
      <c r="R307" s="218">
        <f>Q307*H307</f>
        <v>0</v>
      </c>
      <c r="S307" s="218">
        <v>0</v>
      </c>
      <c r="T307" s="219">
        <f>S307*H307</f>
        <v>0</v>
      </c>
      <c r="U307" s="35"/>
      <c r="V307" s="35"/>
      <c r="W307" s="35"/>
      <c r="X307" s="35"/>
      <c r="Y307" s="35"/>
      <c r="Z307" s="35"/>
      <c r="AA307" s="35"/>
      <c r="AB307" s="35"/>
      <c r="AC307" s="35"/>
      <c r="AD307" s="35"/>
      <c r="AE307" s="35"/>
      <c r="AR307" s="220" t="s">
        <v>412</v>
      </c>
      <c r="AT307" s="220" t="s">
        <v>205</v>
      </c>
      <c r="AU307" s="220" t="s">
        <v>84</v>
      </c>
      <c r="AY307" s="18" t="s">
        <v>203</v>
      </c>
      <c r="BE307" s="221">
        <f>IF(N307="základní",J307,0)</f>
        <v>0</v>
      </c>
      <c r="BF307" s="221">
        <f>IF(N307="snížená",J307,0)</f>
        <v>0</v>
      </c>
      <c r="BG307" s="221">
        <f>IF(N307="zákl. přenesená",J307,0)</f>
        <v>0</v>
      </c>
      <c r="BH307" s="221">
        <f>IF(N307="sníž. přenesená",J307,0)</f>
        <v>0</v>
      </c>
      <c r="BI307" s="221">
        <f>IF(N307="nulová",J307,0)</f>
        <v>0</v>
      </c>
      <c r="BJ307" s="18" t="s">
        <v>82</v>
      </c>
      <c r="BK307" s="221">
        <f>ROUND(I307*H307,2)</f>
        <v>0</v>
      </c>
      <c r="BL307" s="18" t="s">
        <v>412</v>
      </c>
      <c r="BM307" s="220" t="s">
        <v>8397</v>
      </c>
    </row>
    <row r="308" spans="1:65" s="2" customFormat="1" ht="16.5" customHeight="1">
      <c r="A308" s="35"/>
      <c r="B308" s="36"/>
      <c r="C308" s="247" t="s">
        <v>2993</v>
      </c>
      <c r="D308" s="247" t="s">
        <v>413</v>
      </c>
      <c r="E308" s="248" t="s">
        <v>8398</v>
      </c>
      <c r="F308" s="249" t="s">
        <v>8399</v>
      </c>
      <c r="G308" s="250" t="s">
        <v>208</v>
      </c>
      <c r="H308" s="251">
        <v>20</v>
      </c>
      <c r="I308" s="252"/>
      <c r="J308" s="253">
        <f>ROUND(I308*H308,2)</f>
        <v>0</v>
      </c>
      <c r="K308" s="249" t="s">
        <v>218</v>
      </c>
      <c r="L308" s="254"/>
      <c r="M308" s="255" t="s">
        <v>1</v>
      </c>
      <c r="N308" s="256" t="s">
        <v>40</v>
      </c>
      <c r="O308" s="72"/>
      <c r="P308" s="218">
        <f>O308*H308</f>
        <v>0</v>
      </c>
      <c r="Q308" s="218">
        <v>1.47E-3</v>
      </c>
      <c r="R308" s="218">
        <f>Q308*H308</f>
        <v>2.9399999999999999E-2</v>
      </c>
      <c r="S308" s="218">
        <v>0</v>
      </c>
      <c r="T308" s="219">
        <f>S308*H308</f>
        <v>0</v>
      </c>
      <c r="U308" s="35"/>
      <c r="V308" s="35"/>
      <c r="W308" s="35"/>
      <c r="X308" s="35"/>
      <c r="Y308" s="35"/>
      <c r="Z308" s="35"/>
      <c r="AA308" s="35"/>
      <c r="AB308" s="35"/>
      <c r="AC308" s="35"/>
      <c r="AD308" s="35"/>
      <c r="AE308" s="35"/>
      <c r="AR308" s="220" t="s">
        <v>1661</v>
      </c>
      <c r="AT308" s="220" t="s">
        <v>413</v>
      </c>
      <c r="AU308" s="220" t="s">
        <v>84</v>
      </c>
      <c r="AY308" s="18" t="s">
        <v>203</v>
      </c>
      <c r="BE308" s="221">
        <f>IF(N308="základní",J308,0)</f>
        <v>0</v>
      </c>
      <c r="BF308" s="221">
        <f>IF(N308="snížená",J308,0)</f>
        <v>0</v>
      </c>
      <c r="BG308" s="221">
        <f>IF(N308="zákl. přenesená",J308,0)</f>
        <v>0</v>
      </c>
      <c r="BH308" s="221">
        <f>IF(N308="sníž. přenesená",J308,0)</f>
        <v>0</v>
      </c>
      <c r="BI308" s="221">
        <f>IF(N308="nulová",J308,0)</f>
        <v>0</v>
      </c>
      <c r="BJ308" s="18" t="s">
        <v>82</v>
      </c>
      <c r="BK308" s="221">
        <f>ROUND(I308*H308,2)</f>
        <v>0</v>
      </c>
      <c r="BL308" s="18" t="s">
        <v>412</v>
      </c>
      <c r="BM308" s="220" t="s">
        <v>8400</v>
      </c>
    </row>
    <row r="309" spans="1:65" s="14" customFormat="1" ht="11.25">
      <c r="B309" s="233"/>
      <c r="C309" s="234"/>
      <c r="D309" s="224" t="s">
        <v>211</v>
      </c>
      <c r="E309" s="235" t="s">
        <v>1</v>
      </c>
      <c r="F309" s="236" t="s">
        <v>8401</v>
      </c>
      <c r="G309" s="234"/>
      <c r="H309" s="237">
        <v>20</v>
      </c>
      <c r="I309" s="238"/>
      <c r="J309" s="234"/>
      <c r="K309" s="234"/>
      <c r="L309" s="239"/>
      <c r="M309" s="240"/>
      <c r="N309" s="241"/>
      <c r="O309" s="241"/>
      <c r="P309" s="241"/>
      <c r="Q309" s="241"/>
      <c r="R309" s="241"/>
      <c r="S309" s="241"/>
      <c r="T309" s="242"/>
      <c r="AT309" s="243" t="s">
        <v>211</v>
      </c>
      <c r="AU309" s="243" t="s">
        <v>84</v>
      </c>
      <c r="AV309" s="14" t="s">
        <v>84</v>
      </c>
      <c r="AW309" s="14" t="s">
        <v>31</v>
      </c>
      <c r="AX309" s="14" t="s">
        <v>75</v>
      </c>
      <c r="AY309" s="243" t="s">
        <v>203</v>
      </c>
    </row>
    <row r="310" spans="1:65" s="2" customFormat="1" ht="16.5" customHeight="1">
      <c r="A310" s="35"/>
      <c r="B310" s="36"/>
      <c r="C310" s="209" t="s">
        <v>2999</v>
      </c>
      <c r="D310" s="209" t="s">
        <v>205</v>
      </c>
      <c r="E310" s="210" t="s">
        <v>8402</v>
      </c>
      <c r="F310" s="211" t="s">
        <v>8403</v>
      </c>
      <c r="G310" s="212" t="s">
        <v>208</v>
      </c>
      <c r="H310" s="213">
        <v>20</v>
      </c>
      <c r="I310" s="214"/>
      <c r="J310" s="215">
        <f>ROUND(I310*H310,2)</f>
        <v>0</v>
      </c>
      <c r="K310" s="211" t="s">
        <v>218</v>
      </c>
      <c r="L310" s="40"/>
      <c r="M310" s="216" t="s">
        <v>1</v>
      </c>
      <c r="N310" s="217" t="s">
        <v>40</v>
      </c>
      <c r="O310" s="72"/>
      <c r="P310" s="218">
        <f>O310*H310</f>
        <v>0</v>
      </c>
      <c r="Q310" s="218">
        <v>4.0000000000000003E-5</v>
      </c>
      <c r="R310" s="218">
        <f>Q310*H310</f>
        <v>8.0000000000000004E-4</v>
      </c>
      <c r="S310" s="218">
        <v>0</v>
      </c>
      <c r="T310" s="219">
        <f>S310*H310</f>
        <v>0</v>
      </c>
      <c r="U310" s="35"/>
      <c r="V310" s="35"/>
      <c r="W310" s="35"/>
      <c r="X310" s="35"/>
      <c r="Y310" s="35"/>
      <c r="Z310" s="35"/>
      <c r="AA310" s="35"/>
      <c r="AB310" s="35"/>
      <c r="AC310" s="35"/>
      <c r="AD310" s="35"/>
      <c r="AE310" s="35"/>
      <c r="AR310" s="220" t="s">
        <v>412</v>
      </c>
      <c r="AT310" s="220" t="s">
        <v>205</v>
      </c>
      <c r="AU310" s="220" t="s">
        <v>84</v>
      </c>
      <c r="AY310" s="18" t="s">
        <v>203</v>
      </c>
      <c r="BE310" s="221">
        <f>IF(N310="základní",J310,0)</f>
        <v>0</v>
      </c>
      <c r="BF310" s="221">
        <f>IF(N310="snížená",J310,0)</f>
        <v>0</v>
      </c>
      <c r="BG310" s="221">
        <f>IF(N310="zákl. přenesená",J310,0)</f>
        <v>0</v>
      </c>
      <c r="BH310" s="221">
        <f>IF(N310="sníž. přenesená",J310,0)</f>
        <v>0</v>
      </c>
      <c r="BI310" s="221">
        <f>IF(N310="nulová",J310,0)</f>
        <v>0</v>
      </c>
      <c r="BJ310" s="18" t="s">
        <v>82</v>
      </c>
      <c r="BK310" s="221">
        <f>ROUND(I310*H310,2)</f>
        <v>0</v>
      </c>
      <c r="BL310" s="18" t="s">
        <v>412</v>
      </c>
      <c r="BM310" s="220" t="s">
        <v>8404</v>
      </c>
    </row>
    <row r="311" spans="1:65" s="2" customFormat="1" ht="16.5" customHeight="1">
      <c r="A311" s="35"/>
      <c r="B311" s="36"/>
      <c r="C311" s="247" t="s">
        <v>3007</v>
      </c>
      <c r="D311" s="247" t="s">
        <v>413</v>
      </c>
      <c r="E311" s="248" t="s">
        <v>8405</v>
      </c>
      <c r="F311" s="249" t="s">
        <v>8406</v>
      </c>
      <c r="G311" s="250" t="s">
        <v>208</v>
      </c>
      <c r="H311" s="251">
        <v>146</v>
      </c>
      <c r="I311" s="252"/>
      <c r="J311" s="253">
        <f>ROUND(I311*H311,2)</f>
        <v>0</v>
      </c>
      <c r="K311" s="249" t="s">
        <v>218</v>
      </c>
      <c r="L311" s="254"/>
      <c r="M311" s="255" t="s">
        <v>1</v>
      </c>
      <c r="N311" s="256" t="s">
        <v>40</v>
      </c>
      <c r="O311" s="72"/>
      <c r="P311" s="218">
        <f>O311*H311</f>
        <v>0</v>
      </c>
      <c r="Q311" s="218">
        <v>2E-3</v>
      </c>
      <c r="R311" s="218">
        <f>Q311*H311</f>
        <v>0.29199999999999998</v>
      </c>
      <c r="S311" s="218">
        <v>0</v>
      </c>
      <c r="T311" s="219">
        <f>S311*H311</f>
        <v>0</v>
      </c>
      <c r="U311" s="35"/>
      <c r="V311" s="35"/>
      <c r="W311" s="35"/>
      <c r="X311" s="35"/>
      <c r="Y311" s="35"/>
      <c r="Z311" s="35"/>
      <c r="AA311" s="35"/>
      <c r="AB311" s="35"/>
      <c r="AC311" s="35"/>
      <c r="AD311" s="35"/>
      <c r="AE311" s="35"/>
      <c r="AR311" s="220" t="s">
        <v>1661</v>
      </c>
      <c r="AT311" s="220" t="s">
        <v>413</v>
      </c>
      <c r="AU311" s="220" t="s">
        <v>84</v>
      </c>
      <c r="AY311" s="18" t="s">
        <v>203</v>
      </c>
      <c r="BE311" s="221">
        <f>IF(N311="základní",J311,0)</f>
        <v>0</v>
      </c>
      <c r="BF311" s="221">
        <f>IF(N311="snížená",J311,0)</f>
        <v>0</v>
      </c>
      <c r="BG311" s="221">
        <f>IF(N311="zákl. přenesená",J311,0)</f>
        <v>0</v>
      </c>
      <c r="BH311" s="221">
        <f>IF(N311="sníž. přenesená",J311,0)</f>
        <v>0</v>
      </c>
      <c r="BI311" s="221">
        <f>IF(N311="nulová",J311,0)</f>
        <v>0</v>
      </c>
      <c r="BJ311" s="18" t="s">
        <v>82</v>
      </c>
      <c r="BK311" s="221">
        <f>ROUND(I311*H311,2)</f>
        <v>0</v>
      </c>
      <c r="BL311" s="18" t="s">
        <v>412</v>
      </c>
      <c r="BM311" s="220" t="s">
        <v>8407</v>
      </c>
    </row>
    <row r="312" spans="1:65" s="14" customFormat="1" ht="11.25">
      <c r="B312" s="233"/>
      <c r="C312" s="234"/>
      <c r="D312" s="224" t="s">
        <v>211</v>
      </c>
      <c r="E312" s="235" t="s">
        <v>1</v>
      </c>
      <c r="F312" s="236" t="s">
        <v>8408</v>
      </c>
      <c r="G312" s="234"/>
      <c r="H312" s="237">
        <v>146</v>
      </c>
      <c r="I312" s="238"/>
      <c r="J312" s="234"/>
      <c r="K312" s="234"/>
      <c r="L312" s="239"/>
      <c r="M312" s="240"/>
      <c r="N312" s="241"/>
      <c r="O312" s="241"/>
      <c r="P312" s="241"/>
      <c r="Q312" s="241"/>
      <c r="R312" s="241"/>
      <c r="S312" s="241"/>
      <c r="T312" s="242"/>
      <c r="AT312" s="243" t="s">
        <v>211</v>
      </c>
      <c r="AU312" s="243" t="s">
        <v>84</v>
      </c>
      <c r="AV312" s="14" t="s">
        <v>84</v>
      </c>
      <c r="AW312" s="14" t="s">
        <v>31</v>
      </c>
      <c r="AX312" s="14" t="s">
        <v>75</v>
      </c>
      <c r="AY312" s="243" t="s">
        <v>203</v>
      </c>
    </row>
    <row r="313" spans="1:65" s="2" customFormat="1" ht="21.75" customHeight="1">
      <c r="A313" s="35"/>
      <c r="B313" s="36"/>
      <c r="C313" s="209" t="s">
        <v>3012</v>
      </c>
      <c r="D313" s="209" t="s">
        <v>205</v>
      </c>
      <c r="E313" s="210" t="s">
        <v>8409</v>
      </c>
      <c r="F313" s="211" t="s">
        <v>8410</v>
      </c>
      <c r="G313" s="212" t="s">
        <v>208</v>
      </c>
      <c r="H313" s="213">
        <v>146</v>
      </c>
      <c r="I313" s="214"/>
      <c r="J313" s="215">
        <f>ROUND(I313*H313,2)</f>
        <v>0</v>
      </c>
      <c r="K313" s="211" t="s">
        <v>218</v>
      </c>
      <c r="L313" s="40"/>
      <c r="M313" s="216" t="s">
        <v>1</v>
      </c>
      <c r="N313" s="217" t="s">
        <v>40</v>
      </c>
      <c r="O313" s="72"/>
      <c r="P313" s="218">
        <f>O313*H313</f>
        <v>0</v>
      </c>
      <c r="Q313" s="218">
        <v>1.6000000000000001E-4</v>
      </c>
      <c r="R313" s="218">
        <f>Q313*H313</f>
        <v>2.3360000000000002E-2</v>
      </c>
      <c r="S313" s="218">
        <v>0</v>
      </c>
      <c r="T313" s="219">
        <f>S313*H313</f>
        <v>0</v>
      </c>
      <c r="U313" s="35"/>
      <c r="V313" s="35"/>
      <c r="W313" s="35"/>
      <c r="X313" s="35"/>
      <c r="Y313" s="35"/>
      <c r="Z313" s="35"/>
      <c r="AA313" s="35"/>
      <c r="AB313" s="35"/>
      <c r="AC313" s="35"/>
      <c r="AD313" s="35"/>
      <c r="AE313" s="35"/>
      <c r="AR313" s="220" t="s">
        <v>412</v>
      </c>
      <c r="AT313" s="220" t="s">
        <v>205</v>
      </c>
      <c r="AU313" s="220" t="s">
        <v>84</v>
      </c>
      <c r="AY313" s="18" t="s">
        <v>203</v>
      </c>
      <c r="BE313" s="221">
        <f>IF(N313="základní",J313,0)</f>
        <v>0</v>
      </c>
      <c r="BF313" s="221">
        <f>IF(N313="snížená",J313,0)</f>
        <v>0</v>
      </c>
      <c r="BG313" s="221">
        <f>IF(N313="zákl. přenesená",J313,0)</f>
        <v>0</v>
      </c>
      <c r="BH313" s="221">
        <f>IF(N313="sníž. přenesená",J313,0)</f>
        <v>0</v>
      </c>
      <c r="BI313" s="221">
        <f>IF(N313="nulová",J313,0)</f>
        <v>0</v>
      </c>
      <c r="BJ313" s="18" t="s">
        <v>82</v>
      </c>
      <c r="BK313" s="221">
        <f>ROUND(I313*H313,2)</f>
        <v>0</v>
      </c>
      <c r="BL313" s="18" t="s">
        <v>412</v>
      </c>
      <c r="BM313" s="220" t="s">
        <v>8411</v>
      </c>
    </row>
    <row r="314" spans="1:65" s="2" customFormat="1" ht="21.75" customHeight="1">
      <c r="A314" s="35"/>
      <c r="B314" s="36"/>
      <c r="C314" s="247" t="s">
        <v>3018</v>
      </c>
      <c r="D314" s="247" t="s">
        <v>413</v>
      </c>
      <c r="E314" s="248" t="s">
        <v>8412</v>
      </c>
      <c r="F314" s="249" t="s">
        <v>8413</v>
      </c>
      <c r="G314" s="250" t="s">
        <v>208</v>
      </c>
      <c r="H314" s="251">
        <v>84</v>
      </c>
      <c r="I314" s="252"/>
      <c r="J314" s="253">
        <f>ROUND(I314*H314,2)</f>
        <v>0</v>
      </c>
      <c r="K314" s="249" t="s">
        <v>218</v>
      </c>
      <c r="L314" s="254"/>
      <c r="M314" s="255" t="s">
        <v>1</v>
      </c>
      <c r="N314" s="256" t="s">
        <v>40</v>
      </c>
      <c r="O314" s="72"/>
      <c r="P314" s="218">
        <f>O314*H314</f>
        <v>0</v>
      </c>
      <c r="Q314" s="218">
        <v>2.6199999999999999E-3</v>
      </c>
      <c r="R314" s="218">
        <f>Q314*H314</f>
        <v>0.22008</v>
      </c>
      <c r="S314" s="218">
        <v>0</v>
      </c>
      <c r="T314" s="219">
        <f>S314*H314</f>
        <v>0</v>
      </c>
      <c r="U314" s="35"/>
      <c r="V314" s="35"/>
      <c r="W314" s="35"/>
      <c r="X314" s="35"/>
      <c r="Y314" s="35"/>
      <c r="Z314" s="35"/>
      <c r="AA314" s="35"/>
      <c r="AB314" s="35"/>
      <c r="AC314" s="35"/>
      <c r="AD314" s="35"/>
      <c r="AE314" s="35"/>
      <c r="AR314" s="220" t="s">
        <v>1661</v>
      </c>
      <c r="AT314" s="220" t="s">
        <v>413</v>
      </c>
      <c r="AU314" s="220" t="s">
        <v>84</v>
      </c>
      <c r="AY314" s="18" t="s">
        <v>203</v>
      </c>
      <c r="BE314" s="221">
        <f>IF(N314="základní",J314,0)</f>
        <v>0</v>
      </c>
      <c r="BF314" s="221">
        <f>IF(N314="snížená",J314,0)</f>
        <v>0</v>
      </c>
      <c r="BG314" s="221">
        <f>IF(N314="zákl. přenesená",J314,0)</f>
        <v>0</v>
      </c>
      <c r="BH314" s="221">
        <f>IF(N314="sníž. přenesená",J314,0)</f>
        <v>0</v>
      </c>
      <c r="BI314" s="221">
        <f>IF(N314="nulová",J314,0)</f>
        <v>0</v>
      </c>
      <c r="BJ314" s="18" t="s">
        <v>82</v>
      </c>
      <c r="BK314" s="221">
        <f>ROUND(I314*H314,2)</f>
        <v>0</v>
      </c>
      <c r="BL314" s="18" t="s">
        <v>412</v>
      </c>
      <c r="BM314" s="220" t="s">
        <v>8414</v>
      </c>
    </row>
    <row r="315" spans="1:65" s="14" customFormat="1" ht="11.25">
      <c r="B315" s="233"/>
      <c r="C315" s="234"/>
      <c r="D315" s="224" t="s">
        <v>211</v>
      </c>
      <c r="E315" s="235" t="s">
        <v>1</v>
      </c>
      <c r="F315" s="236" t="s">
        <v>8415</v>
      </c>
      <c r="G315" s="234"/>
      <c r="H315" s="237">
        <v>84</v>
      </c>
      <c r="I315" s="238"/>
      <c r="J315" s="234"/>
      <c r="K315" s="234"/>
      <c r="L315" s="239"/>
      <c r="M315" s="240"/>
      <c r="N315" s="241"/>
      <c r="O315" s="241"/>
      <c r="P315" s="241"/>
      <c r="Q315" s="241"/>
      <c r="R315" s="241"/>
      <c r="S315" s="241"/>
      <c r="T315" s="242"/>
      <c r="AT315" s="243" t="s">
        <v>211</v>
      </c>
      <c r="AU315" s="243" t="s">
        <v>84</v>
      </c>
      <c r="AV315" s="14" t="s">
        <v>84</v>
      </c>
      <c r="AW315" s="14" t="s">
        <v>31</v>
      </c>
      <c r="AX315" s="14" t="s">
        <v>75</v>
      </c>
      <c r="AY315" s="243" t="s">
        <v>203</v>
      </c>
    </row>
    <row r="316" spans="1:65" s="2" customFormat="1" ht="16.5" customHeight="1">
      <c r="A316" s="35"/>
      <c r="B316" s="36"/>
      <c r="C316" s="247" t="s">
        <v>3036</v>
      </c>
      <c r="D316" s="247" t="s">
        <v>413</v>
      </c>
      <c r="E316" s="248" t="s">
        <v>8416</v>
      </c>
      <c r="F316" s="249" t="s">
        <v>8417</v>
      </c>
      <c r="G316" s="250" t="s">
        <v>3709</v>
      </c>
      <c r="H316" s="251">
        <v>84</v>
      </c>
      <c r="I316" s="252"/>
      <c r="J316" s="253">
        <f>ROUND(I316*H316,2)</f>
        <v>0</v>
      </c>
      <c r="K316" s="249" t="s">
        <v>1</v>
      </c>
      <c r="L316" s="254"/>
      <c r="M316" s="255" t="s">
        <v>1</v>
      </c>
      <c r="N316" s="256" t="s">
        <v>40</v>
      </c>
      <c r="O316" s="72"/>
      <c r="P316" s="218">
        <f>O316*H316</f>
        <v>0</v>
      </c>
      <c r="Q316" s="218">
        <v>2.6199999999999999E-3</v>
      </c>
      <c r="R316" s="218">
        <f>Q316*H316</f>
        <v>0.22008</v>
      </c>
      <c r="S316" s="218">
        <v>0</v>
      </c>
      <c r="T316" s="219">
        <f>S316*H316</f>
        <v>0</v>
      </c>
      <c r="U316" s="35"/>
      <c r="V316" s="35"/>
      <c r="W316" s="35"/>
      <c r="X316" s="35"/>
      <c r="Y316" s="35"/>
      <c r="Z316" s="35"/>
      <c r="AA316" s="35"/>
      <c r="AB316" s="35"/>
      <c r="AC316" s="35"/>
      <c r="AD316" s="35"/>
      <c r="AE316" s="35"/>
      <c r="AR316" s="220" t="s">
        <v>1661</v>
      </c>
      <c r="AT316" s="220" t="s">
        <v>413</v>
      </c>
      <c r="AU316" s="220" t="s">
        <v>84</v>
      </c>
      <c r="AY316" s="18" t="s">
        <v>203</v>
      </c>
      <c r="BE316" s="221">
        <f>IF(N316="základní",J316,0)</f>
        <v>0</v>
      </c>
      <c r="BF316" s="221">
        <f>IF(N316="snížená",J316,0)</f>
        <v>0</v>
      </c>
      <c r="BG316" s="221">
        <f>IF(N316="zákl. přenesená",J316,0)</f>
        <v>0</v>
      </c>
      <c r="BH316" s="221">
        <f>IF(N316="sníž. přenesená",J316,0)</f>
        <v>0</v>
      </c>
      <c r="BI316" s="221">
        <f>IF(N316="nulová",J316,0)</f>
        <v>0</v>
      </c>
      <c r="BJ316" s="18" t="s">
        <v>82</v>
      </c>
      <c r="BK316" s="221">
        <f>ROUND(I316*H316,2)</f>
        <v>0</v>
      </c>
      <c r="BL316" s="18" t="s">
        <v>412</v>
      </c>
      <c r="BM316" s="220" t="s">
        <v>8418</v>
      </c>
    </row>
    <row r="317" spans="1:65" s="14" customFormat="1" ht="11.25">
      <c r="B317" s="233"/>
      <c r="C317" s="234"/>
      <c r="D317" s="224" t="s">
        <v>211</v>
      </c>
      <c r="E317" s="235" t="s">
        <v>1</v>
      </c>
      <c r="F317" s="236" t="s">
        <v>8419</v>
      </c>
      <c r="G317" s="234"/>
      <c r="H317" s="237">
        <v>84</v>
      </c>
      <c r="I317" s="238"/>
      <c r="J317" s="234"/>
      <c r="K317" s="234"/>
      <c r="L317" s="239"/>
      <c r="M317" s="240"/>
      <c r="N317" s="241"/>
      <c r="O317" s="241"/>
      <c r="P317" s="241"/>
      <c r="Q317" s="241"/>
      <c r="R317" s="241"/>
      <c r="S317" s="241"/>
      <c r="T317" s="242"/>
      <c r="AT317" s="243" t="s">
        <v>211</v>
      </c>
      <c r="AU317" s="243" t="s">
        <v>84</v>
      </c>
      <c r="AV317" s="14" t="s">
        <v>84</v>
      </c>
      <c r="AW317" s="14" t="s">
        <v>31</v>
      </c>
      <c r="AX317" s="14" t="s">
        <v>75</v>
      </c>
      <c r="AY317" s="243" t="s">
        <v>203</v>
      </c>
    </row>
    <row r="318" spans="1:65" s="2" customFormat="1" ht="16.5" customHeight="1">
      <c r="A318" s="35"/>
      <c r="B318" s="36"/>
      <c r="C318" s="209" t="s">
        <v>3040</v>
      </c>
      <c r="D318" s="209" t="s">
        <v>205</v>
      </c>
      <c r="E318" s="210" t="s">
        <v>8420</v>
      </c>
      <c r="F318" s="211" t="s">
        <v>8421</v>
      </c>
      <c r="G318" s="212" t="s">
        <v>208</v>
      </c>
      <c r="H318" s="213">
        <v>84</v>
      </c>
      <c r="I318" s="214"/>
      <c r="J318" s="215">
        <f>ROUND(I318*H318,2)</f>
        <v>0</v>
      </c>
      <c r="K318" s="211" t="s">
        <v>218</v>
      </c>
      <c r="L318" s="40"/>
      <c r="M318" s="216" t="s">
        <v>1</v>
      </c>
      <c r="N318" s="217" t="s">
        <v>40</v>
      </c>
      <c r="O318" s="72"/>
      <c r="P318" s="218">
        <f>O318*H318</f>
        <v>0</v>
      </c>
      <c r="Q318" s="218">
        <v>1.2E-4</v>
      </c>
      <c r="R318" s="218">
        <f>Q318*H318</f>
        <v>1.008E-2</v>
      </c>
      <c r="S318" s="218">
        <v>0</v>
      </c>
      <c r="T318" s="219">
        <f>S318*H318</f>
        <v>0</v>
      </c>
      <c r="U318" s="35"/>
      <c r="V318" s="35"/>
      <c r="W318" s="35"/>
      <c r="X318" s="35"/>
      <c r="Y318" s="35"/>
      <c r="Z318" s="35"/>
      <c r="AA318" s="35"/>
      <c r="AB318" s="35"/>
      <c r="AC318" s="35"/>
      <c r="AD318" s="35"/>
      <c r="AE318" s="35"/>
      <c r="AR318" s="220" t="s">
        <v>412</v>
      </c>
      <c r="AT318" s="220" t="s">
        <v>205</v>
      </c>
      <c r="AU318" s="220" t="s">
        <v>84</v>
      </c>
      <c r="AY318" s="18" t="s">
        <v>203</v>
      </c>
      <c r="BE318" s="221">
        <f>IF(N318="základní",J318,0)</f>
        <v>0</v>
      </c>
      <c r="BF318" s="221">
        <f>IF(N318="snížená",J318,0)</f>
        <v>0</v>
      </c>
      <c r="BG318" s="221">
        <f>IF(N318="zákl. přenesená",J318,0)</f>
        <v>0</v>
      </c>
      <c r="BH318" s="221">
        <f>IF(N318="sníž. přenesená",J318,0)</f>
        <v>0</v>
      </c>
      <c r="BI318" s="221">
        <f>IF(N318="nulová",J318,0)</f>
        <v>0</v>
      </c>
      <c r="BJ318" s="18" t="s">
        <v>82</v>
      </c>
      <c r="BK318" s="221">
        <f>ROUND(I318*H318,2)</f>
        <v>0</v>
      </c>
      <c r="BL318" s="18" t="s">
        <v>412</v>
      </c>
      <c r="BM318" s="220" t="s">
        <v>8422</v>
      </c>
    </row>
    <row r="319" spans="1:65" s="2" customFormat="1" ht="16.5" customHeight="1">
      <c r="A319" s="35"/>
      <c r="B319" s="36"/>
      <c r="C319" s="209" t="s">
        <v>3044</v>
      </c>
      <c r="D319" s="209" t="s">
        <v>205</v>
      </c>
      <c r="E319" s="210" t="s">
        <v>8423</v>
      </c>
      <c r="F319" s="211" t="s">
        <v>8424</v>
      </c>
      <c r="G319" s="212" t="s">
        <v>208</v>
      </c>
      <c r="H319" s="213">
        <v>5</v>
      </c>
      <c r="I319" s="214"/>
      <c r="J319" s="215">
        <f>ROUND(I319*H319,2)</f>
        <v>0</v>
      </c>
      <c r="K319" s="211" t="s">
        <v>1</v>
      </c>
      <c r="L319" s="40"/>
      <c r="M319" s="216" t="s">
        <v>1</v>
      </c>
      <c r="N319" s="217" t="s">
        <v>40</v>
      </c>
      <c r="O319" s="72"/>
      <c r="P319" s="218">
        <f>O319*H319</f>
        <v>0</v>
      </c>
      <c r="Q319" s="218">
        <v>9.0000000000000006E-5</v>
      </c>
      <c r="R319" s="218">
        <f>Q319*H319</f>
        <v>4.5000000000000004E-4</v>
      </c>
      <c r="S319" s="218">
        <v>0</v>
      </c>
      <c r="T319" s="219">
        <f>S319*H319</f>
        <v>0</v>
      </c>
      <c r="U319" s="35"/>
      <c r="V319" s="35"/>
      <c r="W319" s="35"/>
      <c r="X319" s="35"/>
      <c r="Y319" s="35"/>
      <c r="Z319" s="35"/>
      <c r="AA319" s="35"/>
      <c r="AB319" s="35"/>
      <c r="AC319" s="35"/>
      <c r="AD319" s="35"/>
      <c r="AE319" s="35"/>
      <c r="AR319" s="220" t="s">
        <v>412</v>
      </c>
      <c r="AT319" s="220" t="s">
        <v>205</v>
      </c>
      <c r="AU319" s="220" t="s">
        <v>84</v>
      </c>
      <c r="AY319" s="18" t="s">
        <v>203</v>
      </c>
      <c r="BE319" s="221">
        <f>IF(N319="základní",J319,0)</f>
        <v>0</v>
      </c>
      <c r="BF319" s="221">
        <f>IF(N319="snížená",J319,0)</f>
        <v>0</v>
      </c>
      <c r="BG319" s="221">
        <f>IF(N319="zákl. přenesená",J319,0)</f>
        <v>0</v>
      </c>
      <c r="BH319" s="221">
        <f>IF(N319="sníž. přenesená",J319,0)</f>
        <v>0</v>
      </c>
      <c r="BI319" s="221">
        <f>IF(N319="nulová",J319,0)</f>
        <v>0</v>
      </c>
      <c r="BJ319" s="18" t="s">
        <v>82</v>
      </c>
      <c r="BK319" s="221">
        <f>ROUND(I319*H319,2)</f>
        <v>0</v>
      </c>
      <c r="BL319" s="18" t="s">
        <v>412</v>
      </c>
      <c r="BM319" s="220" t="s">
        <v>8425</v>
      </c>
    </row>
    <row r="320" spans="1:65" s="14" customFormat="1" ht="11.25">
      <c r="B320" s="233"/>
      <c r="C320" s="234"/>
      <c r="D320" s="224" t="s">
        <v>211</v>
      </c>
      <c r="E320" s="235" t="s">
        <v>1</v>
      </c>
      <c r="F320" s="236" t="s">
        <v>8426</v>
      </c>
      <c r="G320" s="234"/>
      <c r="H320" s="237">
        <v>5</v>
      </c>
      <c r="I320" s="238"/>
      <c r="J320" s="234"/>
      <c r="K320" s="234"/>
      <c r="L320" s="239"/>
      <c r="M320" s="240"/>
      <c r="N320" s="241"/>
      <c r="O320" s="241"/>
      <c r="P320" s="241"/>
      <c r="Q320" s="241"/>
      <c r="R320" s="241"/>
      <c r="S320" s="241"/>
      <c r="T320" s="242"/>
      <c r="AT320" s="243" t="s">
        <v>211</v>
      </c>
      <c r="AU320" s="243" t="s">
        <v>84</v>
      </c>
      <c r="AV320" s="14" t="s">
        <v>84</v>
      </c>
      <c r="AW320" s="14" t="s">
        <v>31</v>
      </c>
      <c r="AX320" s="14" t="s">
        <v>75</v>
      </c>
      <c r="AY320" s="243" t="s">
        <v>203</v>
      </c>
    </row>
    <row r="321" spans="1:65" s="2" customFormat="1" ht="16.5" customHeight="1">
      <c r="A321" s="35"/>
      <c r="B321" s="36"/>
      <c r="C321" s="209" t="s">
        <v>3095</v>
      </c>
      <c r="D321" s="209" t="s">
        <v>205</v>
      </c>
      <c r="E321" s="210" t="s">
        <v>8427</v>
      </c>
      <c r="F321" s="211" t="s">
        <v>8428</v>
      </c>
      <c r="G321" s="212" t="s">
        <v>208</v>
      </c>
      <c r="H321" s="213">
        <v>6</v>
      </c>
      <c r="I321" s="214"/>
      <c r="J321" s="215">
        <f>ROUND(I321*H321,2)</f>
        <v>0</v>
      </c>
      <c r="K321" s="211" t="s">
        <v>1</v>
      </c>
      <c r="L321" s="40"/>
      <c r="M321" s="216" t="s">
        <v>1</v>
      </c>
      <c r="N321" s="217" t="s">
        <v>40</v>
      </c>
      <c r="O321" s="72"/>
      <c r="P321" s="218">
        <f>O321*H321</f>
        <v>0</v>
      </c>
      <c r="Q321" s="218">
        <v>9.0000000000000006E-5</v>
      </c>
      <c r="R321" s="218">
        <f>Q321*H321</f>
        <v>5.4000000000000001E-4</v>
      </c>
      <c r="S321" s="218">
        <v>0</v>
      </c>
      <c r="T321" s="219">
        <f>S321*H321</f>
        <v>0</v>
      </c>
      <c r="U321" s="35"/>
      <c r="V321" s="35"/>
      <c r="W321" s="35"/>
      <c r="X321" s="35"/>
      <c r="Y321" s="35"/>
      <c r="Z321" s="35"/>
      <c r="AA321" s="35"/>
      <c r="AB321" s="35"/>
      <c r="AC321" s="35"/>
      <c r="AD321" s="35"/>
      <c r="AE321" s="35"/>
      <c r="AR321" s="220" t="s">
        <v>412</v>
      </c>
      <c r="AT321" s="220" t="s">
        <v>205</v>
      </c>
      <c r="AU321" s="220" t="s">
        <v>84</v>
      </c>
      <c r="AY321" s="18" t="s">
        <v>203</v>
      </c>
      <c r="BE321" s="221">
        <f>IF(N321="základní",J321,0)</f>
        <v>0</v>
      </c>
      <c r="BF321" s="221">
        <f>IF(N321="snížená",J321,0)</f>
        <v>0</v>
      </c>
      <c r="BG321" s="221">
        <f>IF(N321="zákl. přenesená",J321,0)</f>
        <v>0</v>
      </c>
      <c r="BH321" s="221">
        <f>IF(N321="sníž. přenesená",J321,0)</f>
        <v>0</v>
      </c>
      <c r="BI321" s="221">
        <f>IF(N321="nulová",J321,0)</f>
        <v>0</v>
      </c>
      <c r="BJ321" s="18" t="s">
        <v>82</v>
      </c>
      <c r="BK321" s="221">
        <f>ROUND(I321*H321,2)</f>
        <v>0</v>
      </c>
      <c r="BL321" s="18" t="s">
        <v>412</v>
      </c>
      <c r="BM321" s="220" t="s">
        <v>8429</v>
      </c>
    </row>
    <row r="322" spans="1:65" s="14" customFormat="1" ht="11.25">
      <c r="B322" s="233"/>
      <c r="C322" s="234"/>
      <c r="D322" s="224" t="s">
        <v>211</v>
      </c>
      <c r="E322" s="235" t="s">
        <v>1</v>
      </c>
      <c r="F322" s="236" t="s">
        <v>252</v>
      </c>
      <c r="G322" s="234"/>
      <c r="H322" s="237">
        <v>6</v>
      </c>
      <c r="I322" s="238"/>
      <c r="J322" s="234"/>
      <c r="K322" s="234"/>
      <c r="L322" s="239"/>
      <c r="M322" s="240"/>
      <c r="N322" s="241"/>
      <c r="O322" s="241"/>
      <c r="P322" s="241"/>
      <c r="Q322" s="241"/>
      <c r="R322" s="241"/>
      <c r="S322" s="241"/>
      <c r="T322" s="242"/>
      <c r="AT322" s="243" t="s">
        <v>211</v>
      </c>
      <c r="AU322" s="243" t="s">
        <v>84</v>
      </c>
      <c r="AV322" s="14" t="s">
        <v>84</v>
      </c>
      <c r="AW322" s="14" t="s">
        <v>31</v>
      </c>
      <c r="AX322" s="14" t="s">
        <v>82</v>
      </c>
      <c r="AY322" s="243" t="s">
        <v>203</v>
      </c>
    </row>
    <row r="323" spans="1:65" s="13" customFormat="1" ht="11.25">
      <c r="B323" s="222"/>
      <c r="C323" s="223"/>
      <c r="D323" s="224" t="s">
        <v>211</v>
      </c>
      <c r="E323" s="225" t="s">
        <v>1</v>
      </c>
      <c r="F323" s="226" t="s">
        <v>8041</v>
      </c>
      <c r="G323" s="223"/>
      <c r="H323" s="225" t="s">
        <v>1</v>
      </c>
      <c r="I323" s="227"/>
      <c r="J323" s="223"/>
      <c r="K323" s="223"/>
      <c r="L323" s="228"/>
      <c r="M323" s="229"/>
      <c r="N323" s="230"/>
      <c r="O323" s="230"/>
      <c r="P323" s="230"/>
      <c r="Q323" s="230"/>
      <c r="R323" s="230"/>
      <c r="S323" s="230"/>
      <c r="T323" s="231"/>
      <c r="AT323" s="232" t="s">
        <v>211</v>
      </c>
      <c r="AU323" s="232" t="s">
        <v>84</v>
      </c>
      <c r="AV323" s="13" t="s">
        <v>82</v>
      </c>
      <c r="AW323" s="13" t="s">
        <v>31</v>
      </c>
      <c r="AX323" s="13" t="s">
        <v>75</v>
      </c>
      <c r="AY323" s="232" t="s">
        <v>203</v>
      </c>
    </row>
    <row r="324" spans="1:65" s="2" customFormat="1" ht="21.75" customHeight="1">
      <c r="A324" s="35"/>
      <c r="B324" s="36"/>
      <c r="C324" s="209" t="s">
        <v>3126</v>
      </c>
      <c r="D324" s="209" t="s">
        <v>205</v>
      </c>
      <c r="E324" s="210" t="s">
        <v>8430</v>
      </c>
      <c r="F324" s="211" t="s">
        <v>8431</v>
      </c>
      <c r="G324" s="212" t="s">
        <v>409</v>
      </c>
      <c r="H324" s="213">
        <v>8.6920000000000002</v>
      </c>
      <c r="I324" s="214"/>
      <c r="J324" s="215">
        <f>ROUND(I324*H324,2)</f>
        <v>0</v>
      </c>
      <c r="K324" s="211" t="s">
        <v>218</v>
      </c>
      <c r="L324" s="40"/>
      <c r="M324" s="216" t="s">
        <v>1</v>
      </c>
      <c r="N324" s="217" t="s">
        <v>40</v>
      </c>
      <c r="O324" s="72"/>
      <c r="P324" s="218">
        <f>O324*H324</f>
        <v>0</v>
      </c>
      <c r="Q324" s="218">
        <v>0</v>
      </c>
      <c r="R324" s="218">
        <f>Q324*H324</f>
        <v>0</v>
      </c>
      <c r="S324" s="218">
        <v>0</v>
      </c>
      <c r="T324" s="219">
        <f>S324*H324</f>
        <v>0</v>
      </c>
      <c r="U324" s="35"/>
      <c r="V324" s="35"/>
      <c r="W324" s="35"/>
      <c r="X324" s="35"/>
      <c r="Y324" s="35"/>
      <c r="Z324" s="35"/>
      <c r="AA324" s="35"/>
      <c r="AB324" s="35"/>
      <c r="AC324" s="35"/>
      <c r="AD324" s="35"/>
      <c r="AE324" s="35"/>
      <c r="AR324" s="220" t="s">
        <v>412</v>
      </c>
      <c r="AT324" s="220" t="s">
        <v>205</v>
      </c>
      <c r="AU324" s="220" t="s">
        <v>84</v>
      </c>
      <c r="AY324" s="18" t="s">
        <v>203</v>
      </c>
      <c r="BE324" s="221">
        <f>IF(N324="základní",J324,0)</f>
        <v>0</v>
      </c>
      <c r="BF324" s="221">
        <f>IF(N324="snížená",J324,0)</f>
        <v>0</v>
      </c>
      <c r="BG324" s="221">
        <f>IF(N324="zákl. přenesená",J324,0)</f>
        <v>0</v>
      </c>
      <c r="BH324" s="221">
        <f>IF(N324="sníž. přenesená",J324,0)</f>
        <v>0</v>
      </c>
      <c r="BI324" s="221">
        <f>IF(N324="nulová",J324,0)</f>
        <v>0</v>
      </c>
      <c r="BJ324" s="18" t="s">
        <v>82</v>
      </c>
      <c r="BK324" s="221">
        <f>ROUND(I324*H324,2)</f>
        <v>0</v>
      </c>
      <c r="BL324" s="18" t="s">
        <v>412</v>
      </c>
      <c r="BM324" s="220" t="s">
        <v>8432</v>
      </c>
    </row>
    <row r="325" spans="1:65" s="12" customFormat="1" ht="22.9" customHeight="1">
      <c r="B325" s="193"/>
      <c r="C325" s="194"/>
      <c r="D325" s="195" t="s">
        <v>74</v>
      </c>
      <c r="E325" s="207" t="s">
        <v>7449</v>
      </c>
      <c r="F325" s="207" t="s">
        <v>8433</v>
      </c>
      <c r="G325" s="194"/>
      <c r="H325" s="194"/>
      <c r="I325" s="197"/>
      <c r="J325" s="208">
        <f>BK325</f>
        <v>0</v>
      </c>
      <c r="K325" s="194"/>
      <c r="L325" s="199"/>
      <c r="M325" s="200"/>
      <c r="N325" s="201"/>
      <c r="O325" s="201"/>
      <c r="P325" s="202">
        <f>SUM(P326:P331)</f>
        <v>0</v>
      </c>
      <c r="Q325" s="201"/>
      <c r="R325" s="202">
        <f>SUM(R326:R331)</f>
        <v>0.92219999999999991</v>
      </c>
      <c r="S325" s="201"/>
      <c r="T325" s="203">
        <f>SUM(T326:T331)</f>
        <v>0</v>
      </c>
      <c r="AR325" s="204" t="s">
        <v>84</v>
      </c>
      <c r="AT325" s="205" t="s">
        <v>74</v>
      </c>
      <c r="AU325" s="205" t="s">
        <v>82</v>
      </c>
      <c r="AY325" s="204" t="s">
        <v>203</v>
      </c>
      <c r="BK325" s="206">
        <f>SUM(BK326:BK331)</f>
        <v>0</v>
      </c>
    </row>
    <row r="326" spans="1:65" s="2" customFormat="1" ht="21.75" customHeight="1">
      <c r="A326" s="35"/>
      <c r="B326" s="36"/>
      <c r="C326" s="209" t="s">
        <v>3164</v>
      </c>
      <c r="D326" s="209" t="s">
        <v>205</v>
      </c>
      <c r="E326" s="210" t="s">
        <v>8434</v>
      </c>
      <c r="F326" s="211" t="s">
        <v>8435</v>
      </c>
      <c r="G326" s="212" t="s">
        <v>3709</v>
      </c>
      <c r="H326" s="213">
        <v>106</v>
      </c>
      <c r="I326" s="214"/>
      <c r="J326" s="215">
        <f>ROUND(I326*H326,2)</f>
        <v>0</v>
      </c>
      <c r="K326" s="211" t="s">
        <v>218</v>
      </c>
      <c r="L326" s="40"/>
      <c r="M326" s="216" t="s">
        <v>1</v>
      </c>
      <c r="N326" s="217" t="s">
        <v>40</v>
      </c>
      <c r="O326" s="72"/>
      <c r="P326" s="218">
        <f>O326*H326</f>
        <v>0</v>
      </c>
      <c r="Q326" s="218">
        <v>0</v>
      </c>
      <c r="R326" s="218">
        <f>Q326*H326</f>
        <v>0</v>
      </c>
      <c r="S326" s="218">
        <v>0</v>
      </c>
      <c r="T326" s="219">
        <f>S326*H326</f>
        <v>0</v>
      </c>
      <c r="U326" s="35"/>
      <c r="V326" s="35"/>
      <c r="W326" s="35"/>
      <c r="X326" s="35"/>
      <c r="Y326" s="35"/>
      <c r="Z326" s="35"/>
      <c r="AA326" s="35"/>
      <c r="AB326" s="35"/>
      <c r="AC326" s="35"/>
      <c r="AD326" s="35"/>
      <c r="AE326" s="35"/>
      <c r="AR326" s="220" t="s">
        <v>412</v>
      </c>
      <c r="AT326" s="220" t="s">
        <v>205</v>
      </c>
      <c r="AU326" s="220" t="s">
        <v>84</v>
      </c>
      <c r="AY326" s="18" t="s">
        <v>203</v>
      </c>
      <c r="BE326" s="221">
        <f>IF(N326="základní",J326,0)</f>
        <v>0</v>
      </c>
      <c r="BF326" s="221">
        <f>IF(N326="snížená",J326,0)</f>
        <v>0</v>
      </c>
      <c r="BG326" s="221">
        <f>IF(N326="zákl. přenesená",J326,0)</f>
        <v>0</v>
      </c>
      <c r="BH326" s="221">
        <f>IF(N326="sníž. přenesená",J326,0)</f>
        <v>0</v>
      </c>
      <c r="BI326" s="221">
        <f>IF(N326="nulová",J326,0)</f>
        <v>0</v>
      </c>
      <c r="BJ326" s="18" t="s">
        <v>82</v>
      </c>
      <c r="BK326" s="221">
        <f>ROUND(I326*H326,2)</f>
        <v>0</v>
      </c>
      <c r="BL326" s="18" t="s">
        <v>412</v>
      </c>
      <c r="BM326" s="220" t="s">
        <v>8436</v>
      </c>
    </row>
    <row r="327" spans="1:65" s="2" customFormat="1" ht="33" customHeight="1">
      <c r="A327" s="35"/>
      <c r="B327" s="36"/>
      <c r="C327" s="247" t="s">
        <v>3168</v>
      </c>
      <c r="D327" s="247" t="s">
        <v>413</v>
      </c>
      <c r="E327" s="248" t="s">
        <v>8437</v>
      </c>
      <c r="F327" s="249" t="s">
        <v>8438</v>
      </c>
      <c r="G327" s="250" t="s">
        <v>208</v>
      </c>
      <c r="H327" s="251">
        <v>94</v>
      </c>
      <c r="I327" s="252"/>
      <c r="J327" s="253">
        <f>ROUND(I327*H327,2)</f>
        <v>0</v>
      </c>
      <c r="K327" s="249" t="s">
        <v>218</v>
      </c>
      <c r="L327" s="254"/>
      <c r="M327" s="255" t="s">
        <v>1</v>
      </c>
      <c r="N327" s="256" t="s">
        <v>40</v>
      </c>
      <c r="O327" s="72"/>
      <c r="P327" s="218">
        <f>O327*H327</f>
        <v>0</v>
      </c>
      <c r="Q327" s="218">
        <v>8.6999999999999994E-3</v>
      </c>
      <c r="R327" s="218">
        <f>Q327*H327</f>
        <v>0.81779999999999997</v>
      </c>
      <c r="S327" s="218">
        <v>0</v>
      </c>
      <c r="T327" s="219">
        <f>S327*H327</f>
        <v>0</v>
      </c>
      <c r="U327" s="35"/>
      <c r="V327" s="35"/>
      <c r="W327" s="35"/>
      <c r="X327" s="35"/>
      <c r="Y327" s="35"/>
      <c r="Z327" s="35"/>
      <c r="AA327" s="35"/>
      <c r="AB327" s="35"/>
      <c r="AC327" s="35"/>
      <c r="AD327" s="35"/>
      <c r="AE327" s="35"/>
      <c r="AR327" s="220" t="s">
        <v>1661</v>
      </c>
      <c r="AT327" s="220" t="s">
        <v>413</v>
      </c>
      <c r="AU327" s="220" t="s">
        <v>84</v>
      </c>
      <c r="AY327" s="18" t="s">
        <v>203</v>
      </c>
      <c r="BE327" s="221">
        <f>IF(N327="základní",J327,0)</f>
        <v>0</v>
      </c>
      <c r="BF327" s="221">
        <f>IF(N327="snížená",J327,0)</f>
        <v>0</v>
      </c>
      <c r="BG327" s="221">
        <f>IF(N327="zákl. přenesená",J327,0)</f>
        <v>0</v>
      </c>
      <c r="BH327" s="221">
        <f>IF(N327="sníž. přenesená",J327,0)</f>
        <v>0</v>
      </c>
      <c r="BI327" s="221">
        <f>IF(N327="nulová",J327,0)</f>
        <v>0</v>
      </c>
      <c r="BJ327" s="18" t="s">
        <v>82</v>
      </c>
      <c r="BK327" s="221">
        <f>ROUND(I327*H327,2)</f>
        <v>0</v>
      </c>
      <c r="BL327" s="18" t="s">
        <v>412</v>
      </c>
      <c r="BM327" s="220" t="s">
        <v>8439</v>
      </c>
    </row>
    <row r="328" spans="1:65" s="14" customFormat="1" ht="11.25">
      <c r="B328" s="233"/>
      <c r="C328" s="234"/>
      <c r="D328" s="224" t="s">
        <v>211</v>
      </c>
      <c r="E328" s="235" t="s">
        <v>1</v>
      </c>
      <c r="F328" s="236" t="s">
        <v>8440</v>
      </c>
      <c r="G328" s="234"/>
      <c r="H328" s="237">
        <v>94</v>
      </c>
      <c r="I328" s="238"/>
      <c r="J328" s="234"/>
      <c r="K328" s="234"/>
      <c r="L328" s="239"/>
      <c r="M328" s="240"/>
      <c r="N328" s="241"/>
      <c r="O328" s="241"/>
      <c r="P328" s="241"/>
      <c r="Q328" s="241"/>
      <c r="R328" s="241"/>
      <c r="S328" s="241"/>
      <c r="T328" s="242"/>
      <c r="AT328" s="243" t="s">
        <v>211</v>
      </c>
      <c r="AU328" s="243" t="s">
        <v>84</v>
      </c>
      <c r="AV328" s="14" t="s">
        <v>84</v>
      </c>
      <c r="AW328" s="14" t="s">
        <v>31</v>
      </c>
      <c r="AX328" s="14" t="s">
        <v>75</v>
      </c>
      <c r="AY328" s="243" t="s">
        <v>203</v>
      </c>
    </row>
    <row r="329" spans="1:65" s="2" customFormat="1" ht="21.75" customHeight="1">
      <c r="A329" s="35"/>
      <c r="B329" s="36"/>
      <c r="C329" s="247" t="s">
        <v>3271</v>
      </c>
      <c r="D329" s="247" t="s">
        <v>413</v>
      </c>
      <c r="E329" s="248" t="s">
        <v>8441</v>
      </c>
      <c r="F329" s="249" t="s">
        <v>8442</v>
      </c>
      <c r="G329" s="250" t="s">
        <v>208</v>
      </c>
      <c r="H329" s="251">
        <v>12</v>
      </c>
      <c r="I329" s="252"/>
      <c r="J329" s="253">
        <f>ROUND(I329*H329,2)</f>
        <v>0</v>
      </c>
      <c r="K329" s="249" t="s">
        <v>1</v>
      </c>
      <c r="L329" s="254"/>
      <c r="M329" s="255" t="s">
        <v>1</v>
      </c>
      <c r="N329" s="256" t="s">
        <v>40</v>
      </c>
      <c r="O329" s="72"/>
      <c r="P329" s="218">
        <f>O329*H329</f>
        <v>0</v>
      </c>
      <c r="Q329" s="218">
        <v>8.6999999999999994E-3</v>
      </c>
      <c r="R329" s="218">
        <f>Q329*H329</f>
        <v>0.10439999999999999</v>
      </c>
      <c r="S329" s="218">
        <v>0</v>
      </c>
      <c r="T329" s="219">
        <f>S329*H329</f>
        <v>0</v>
      </c>
      <c r="U329" s="35"/>
      <c r="V329" s="35"/>
      <c r="W329" s="35"/>
      <c r="X329" s="35"/>
      <c r="Y329" s="35"/>
      <c r="Z329" s="35"/>
      <c r="AA329" s="35"/>
      <c r="AB329" s="35"/>
      <c r="AC329" s="35"/>
      <c r="AD329" s="35"/>
      <c r="AE329" s="35"/>
      <c r="AR329" s="220" t="s">
        <v>1661</v>
      </c>
      <c r="AT329" s="220" t="s">
        <v>413</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412</v>
      </c>
      <c r="BM329" s="220" t="s">
        <v>8443</v>
      </c>
    </row>
    <row r="330" spans="1:65" s="14" customFormat="1" ht="11.25">
      <c r="B330" s="233"/>
      <c r="C330" s="234"/>
      <c r="D330" s="224" t="s">
        <v>211</v>
      </c>
      <c r="E330" s="235" t="s">
        <v>1</v>
      </c>
      <c r="F330" s="236" t="s">
        <v>8444</v>
      </c>
      <c r="G330" s="234"/>
      <c r="H330" s="237">
        <v>12</v>
      </c>
      <c r="I330" s="238"/>
      <c r="J330" s="234"/>
      <c r="K330" s="234"/>
      <c r="L330" s="239"/>
      <c r="M330" s="240"/>
      <c r="N330" s="241"/>
      <c r="O330" s="241"/>
      <c r="P330" s="241"/>
      <c r="Q330" s="241"/>
      <c r="R330" s="241"/>
      <c r="S330" s="241"/>
      <c r="T330" s="242"/>
      <c r="AT330" s="243" t="s">
        <v>211</v>
      </c>
      <c r="AU330" s="243" t="s">
        <v>84</v>
      </c>
      <c r="AV330" s="14" t="s">
        <v>84</v>
      </c>
      <c r="AW330" s="14" t="s">
        <v>31</v>
      </c>
      <c r="AX330" s="14" t="s">
        <v>75</v>
      </c>
      <c r="AY330" s="243" t="s">
        <v>203</v>
      </c>
    </row>
    <row r="331" spans="1:65" s="2" customFormat="1" ht="21.75" customHeight="1">
      <c r="A331" s="35"/>
      <c r="B331" s="36"/>
      <c r="C331" s="209" t="s">
        <v>3275</v>
      </c>
      <c r="D331" s="209" t="s">
        <v>205</v>
      </c>
      <c r="E331" s="210" t="s">
        <v>8445</v>
      </c>
      <c r="F331" s="211" t="s">
        <v>8446</v>
      </c>
      <c r="G331" s="212" t="s">
        <v>409</v>
      </c>
      <c r="H331" s="213">
        <v>0.92200000000000004</v>
      </c>
      <c r="I331" s="214"/>
      <c r="J331" s="215">
        <f>ROUND(I331*H331,2)</f>
        <v>0</v>
      </c>
      <c r="K331" s="211" t="s">
        <v>218</v>
      </c>
      <c r="L331" s="40"/>
      <c r="M331" s="216" t="s">
        <v>1</v>
      </c>
      <c r="N331" s="217" t="s">
        <v>40</v>
      </c>
      <c r="O331" s="72"/>
      <c r="P331" s="218">
        <f>O331*H331</f>
        <v>0</v>
      </c>
      <c r="Q331" s="218">
        <v>0</v>
      </c>
      <c r="R331" s="218">
        <f>Q331*H331</f>
        <v>0</v>
      </c>
      <c r="S331" s="218">
        <v>0</v>
      </c>
      <c r="T331" s="219">
        <f>S331*H331</f>
        <v>0</v>
      </c>
      <c r="U331" s="35"/>
      <c r="V331" s="35"/>
      <c r="W331" s="35"/>
      <c r="X331" s="35"/>
      <c r="Y331" s="35"/>
      <c r="Z331" s="35"/>
      <c r="AA331" s="35"/>
      <c r="AB331" s="35"/>
      <c r="AC331" s="35"/>
      <c r="AD331" s="35"/>
      <c r="AE331" s="35"/>
      <c r="AR331" s="220" t="s">
        <v>412</v>
      </c>
      <c r="AT331" s="220" t="s">
        <v>205</v>
      </c>
      <c r="AU331" s="220" t="s">
        <v>84</v>
      </c>
      <c r="AY331" s="18" t="s">
        <v>203</v>
      </c>
      <c r="BE331" s="221">
        <f>IF(N331="základní",J331,0)</f>
        <v>0</v>
      </c>
      <c r="BF331" s="221">
        <f>IF(N331="snížená",J331,0)</f>
        <v>0</v>
      </c>
      <c r="BG331" s="221">
        <f>IF(N331="zákl. přenesená",J331,0)</f>
        <v>0</v>
      </c>
      <c r="BH331" s="221">
        <f>IF(N331="sníž. přenesená",J331,0)</f>
        <v>0</v>
      </c>
      <c r="BI331" s="221">
        <f>IF(N331="nulová",J331,0)</f>
        <v>0</v>
      </c>
      <c r="BJ331" s="18" t="s">
        <v>82</v>
      </c>
      <c r="BK331" s="221">
        <f>ROUND(I331*H331,2)</f>
        <v>0</v>
      </c>
      <c r="BL331" s="18" t="s">
        <v>412</v>
      </c>
      <c r="BM331" s="220" t="s">
        <v>8447</v>
      </c>
    </row>
    <row r="332" spans="1:65" s="12" customFormat="1" ht="22.9" customHeight="1">
      <c r="B332" s="193"/>
      <c r="C332" s="194"/>
      <c r="D332" s="195" t="s">
        <v>74</v>
      </c>
      <c r="E332" s="207" t="s">
        <v>6095</v>
      </c>
      <c r="F332" s="207" t="s">
        <v>8448</v>
      </c>
      <c r="G332" s="194"/>
      <c r="H332" s="194"/>
      <c r="I332" s="197"/>
      <c r="J332" s="208">
        <f>BK332</f>
        <v>0</v>
      </c>
      <c r="K332" s="194"/>
      <c r="L332" s="199"/>
      <c r="M332" s="200"/>
      <c r="N332" s="201"/>
      <c r="O332" s="201"/>
      <c r="P332" s="202">
        <f>SUM(P333:P338)</f>
        <v>0</v>
      </c>
      <c r="Q332" s="201"/>
      <c r="R332" s="202">
        <f>SUM(R333:R338)</f>
        <v>0</v>
      </c>
      <c r="S332" s="201"/>
      <c r="T332" s="203">
        <f>SUM(T333:T338)</f>
        <v>0</v>
      </c>
      <c r="AR332" s="204" t="s">
        <v>209</v>
      </c>
      <c r="AT332" s="205" t="s">
        <v>74</v>
      </c>
      <c r="AU332" s="205" t="s">
        <v>82</v>
      </c>
      <c r="AY332" s="204" t="s">
        <v>203</v>
      </c>
      <c r="BK332" s="206">
        <f>SUM(BK333:BK338)</f>
        <v>0</v>
      </c>
    </row>
    <row r="333" spans="1:65" s="2" customFormat="1" ht="16.5" customHeight="1">
      <c r="A333" s="35"/>
      <c r="B333" s="36"/>
      <c r="C333" s="209" t="s">
        <v>3280</v>
      </c>
      <c r="D333" s="209" t="s">
        <v>205</v>
      </c>
      <c r="E333" s="210" t="s">
        <v>8449</v>
      </c>
      <c r="F333" s="211" t="s">
        <v>8450</v>
      </c>
      <c r="G333" s="212" t="s">
        <v>6098</v>
      </c>
      <c r="H333" s="213">
        <v>80</v>
      </c>
      <c r="I333" s="214"/>
      <c r="J333" s="215">
        <f>ROUND(I333*H333,2)</f>
        <v>0</v>
      </c>
      <c r="K333" s="211" t="s">
        <v>1</v>
      </c>
      <c r="L333" s="40"/>
      <c r="M333" s="216" t="s">
        <v>1</v>
      </c>
      <c r="N333" s="217" t="s">
        <v>40</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3319</v>
      </c>
      <c r="AT333" s="220" t="s">
        <v>205</v>
      </c>
      <c r="AU333" s="220" t="s">
        <v>84</v>
      </c>
      <c r="AY333" s="18" t="s">
        <v>203</v>
      </c>
      <c r="BE333" s="221">
        <f>IF(N333="základní",J333,0)</f>
        <v>0</v>
      </c>
      <c r="BF333" s="221">
        <f>IF(N333="snížená",J333,0)</f>
        <v>0</v>
      </c>
      <c r="BG333" s="221">
        <f>IF(N333="zákl. přenesená",J333,0)</f>
        <v>0</v>
      </c>
      <c r="BH333" s="221">
        <f>IF(N333="sníž. přenesená",J333,0)</f>
        <v>0</v>
      </c>
      <c r="BI333" s="221">
        <f>IF(N333="nulová",J333,0)</f>
        <v>0</v>
      </c>
      <c r="BJ333" s="18" t="s">
        <v>82</v>
      </c>
      <c r="BK333" s="221">
        <f>ROUND(I333*H333,2)</f>
        <v>0</v>
      </c>
      <c r="BL333" s="18" t="s">
        <v>3319</v>
      </c>
      <c r="BM333" s="220" t="s">
        <v>8451</v>
      </c>
    </row>
    <row r="334" spans="1:65" s="14" customFormat="1" ht="11.25">
      <c r="B334" s="233"/>
      <c r="C334" s="234"/>
      <c r="D334" s="224" t="s">
        <v>211</v>
      </c>
      <c r="E334" s="235" t="s">
        <v>1</v>
      </c>
      <c r="F334" s="236" t="s">
        <v>2365</v>
      </c>
      <c r="G334" s="234"/>
      <c r="H334" s="237">
        <v>80</v>
      </c>
      <c r="I334" s="238"/>
      <c r="J334" s="234"/>
      <c r="K334" s="234"/>
      <c r="L334" s="239"/>
      <c r="M334" s="240"/>
      <c r="N334" s="241"/>
      <c r="O334" s="241"/>
      <c r="P334" s="241"/>
      <c r="Q334" s="241"/>
      <c r="R334" s="241"/>
      <c r="S334" s="241"/>
      <c r="T334" s="242"/>
      <c r="AT334" s="243" t="s">
        <v>211</v>
      </c>
      <c r="AU334" s="243" t="s">
        <v>84</v>
      </c>
      <c r="AV334" s="14" t="s">
        <v>84</v>
      </c>
      <c r="AW334" s="14" t="s">
        <v>31</v>
      </c>
      <c r="AX334" s="14" t="s">
        <v>75</v>
      </c>
      <c r="AY334" s="243" t="s">
        <v>203</v>
      </c>
    </row>
    <row r="335" spans="1:65" s="2" customFormat="1" ht="16.5" customHeight="1">
      <c r="A335" s="35"/>
      <c r="B335" s="36"/>
      <c r="C335" s="209" t="s">
        <v>3288</v>
      </c>
      <c r="D335" s="209" t="s">
        <v>205</v>
      </c>
      <c r="E335" s="210" t="s">
        <v>8452</v>
      </c>
      <c r="F335" s="211" t="s">
        <v>8453</v>
      </c>
      <c r="G335" s="212" t="s">
        <v>6098</v>
      </c>
      <c r="H335" s="213">
        <v>25</v>
      </c>
      <c r="I335" s="214"/>
      <c r="J335" s="215">
        <f>ROUND(I335*H335,2)</f>
        <v>0</v>
      </c>
      <c r="K335" s="211" t="s">
        <v>1</v>
      </c>
      <c r="L335" s="40"/>
      <c r="M335" s="216" t="s">
        <v>1</v>
      </c>
      <c r="N335" s="217" t="s">
        <v>40</v>
      </c>
      <c r="O335" s="72"/>
      <c r="P335" s="218">
        <f>O335*H335</f>
        <v>0</v>
      </c>
      <c r="Q335" s="218">
        <v>0</v>
      </c>
      <c r="R335" s="218">
        <f>Q335*H335</f>
        <v>0</v>
      </c>
      <c r="S335" s="218">
        <v>0</v>
      </c>
      <c r="T335" s="219">
        <f>S335*H335</f>
        <v>0</v>
      </c>
      <c r="U335" s="35"/>
      <c r="V335" s="35"/>
      <c r="W335" s="35"/>
      <c r="X335" s="35"/>
      <c r="Y335" s="35"/>
      <c r="Z335" s="35"/>
      <c r="AA335" s="35"/>
      <c r="AB335" s="35"/>
      <c r="AC335" s="35"/>
      <c r="AD335" s="35"/>
      <c r="AE335" s="35"/>
      <c r="AR335" s="220" t="s">
        <v>3319</v>
      </c>
      <c r="AT335" s="220" t="s">
        <v>205</v>
      </c>
      <c r="AU335" s="220" t="s">
        <v>84</v>
      </c>
      <c r="AY335" s="18" t="s">
        <v>203</v>
      </c>
      <c r="BE335" s="221">
        <f>IF(N335="základní",J335,0)</f>
        <v>0</v>
      </c>
      <c r="BF335" s="221">
        <f>IF(N335="snížená",J335,0)</f>
        <v>0</v>
      </c>
      <c r="BG335" s="221">
        <f>IF(N335="zákl. přenesená",J335,0)</f>
        <v>0</v>
      </c>
      <c r="BH335" s="221">
        <f>IF(N335="sníž. přenesená",J335,0)</f>
        <v>0</v>
      </c>
      <c r="BI335" s="221">
        <f>IF(N335="nulová",J335,0)</f>
        <v>0</v>
      </c>
      <c r="BJ335" s="18" t="s">
        <v>82</v>
      </c>
      <c r="BK335" s="221">
        <f>ROUND(I335*H335,2)</f>
        <v>0</v>
      </c>
      <c r="BL335" s="18" t="s">
        <v>3319</v>
      </c>
      <c r="BM335" s="220" t="s">
        <v>8454</v>
      </c>
    </row>
    <row r="336" spans="1:65" s="14" customFormat="1" ht="11.25">
      <c r="B336" s="233"/>
      <c r="C336" s="234"/>
      <c r="D336" s="224" t="s">
        <v>211</v>
      </c>
      <c r="E336" s="235" t="s">
        <v>1</v>
      </c>
      <c r="F336" s="236" t="s">
        <v>1313</v>
      </c>
      <c r="G336" s="234"/>
      <c r="H336" s="237">
        <v>25</v>
      </c>
      <c r="I336" s="238"/>
      <c r="J336" s="234"/>
      <c r="K336" s="234"/>
      <c r="L336" s="239"/>
      <c r="M336" s="240"/>
      <c r="N336" s="241"/>
      <c r="O336" s="241"/>
      <c r="P336" s="241"/>
      <c r="Q336" s="241"/>
      <c r="R336" s="241"/>
      <c r="S336" s="241"/>
      <c r="T336" s="242"/>
      <c r="AT336" s="243" t="s">
        <v>211</v>
      </c>
      <c r="AU336" s="243" t="s">
        <v>84</v>
      </c>
      <c r="AV336" s="14" t="s">
        <v>84</v>
      </c>
      <c r="AW336" s="14" t="s">
        <v>31</v>
      </c>
      <c r="AX336" s="14" t="s">
        <v>75</v>
      </c>
      <c r="AY336" s="243" t="s">
        <v>203</v>
      </c>
    </row>
    <row r="337" spans="1:65" s="2" customFormat="1" ht="16.5" customHeight="1">
      <c r="A337" s="35"/>
      <c r="B337" s="36"/>
      <c r="C337" s="209" t="s">
        <v>3316</v>
      </c>
      <c r="D337" s="209" t="s">
        <v>205</v>
      </c>
      <c r="E337" s="210" t="s">
        <v>8455</v>
      </c>
      <c r="F337" s="211" t="s">
        <v>8456</v>
      </c>
      <c r="G337" s="212" t="s">
        <v>6098</v>
      </c>
      <c r="H337" s="213">
        <v>18</v>
      </c>
      <c r="I337" s="214"/>
      <c r="J337" s="215">
        <f>ROUND(I337*H337,2)</f>
        <v>0</v>
      </c>
      <c r="K337" s="211" t="s">
        <v>1</v>
      </c>
      <c r="L337" s="40"/>
      <c r="M337" s="216" t="s">
        <v>1</v>
      </c>
      <c r="N337" s="217" t="s">
        <v>40</v>
      </c>
      <c r="O337" s="72"/>
      <c r="P337" s="218">
        <f>O337*H337</f>
        <v>0</v>
      </c>
      <c r="Q337" s="218">
        <v>0</v>
      </c>
      <c r="R337" s="218">
        <f>Q337*H337</f>
        <v>0</v>
      </c>
      <c r="S337" s="218">
        <v>0</v>
      </c>
      <c r="T337" s="219">
        <f>S337*H337</f>
        <v>0</v>
      </c>
      <c r="U337" s="35"/>
      <c r="V337" s="35"/>
      <c r="W337" s="35"/>
      <c r="X337" s="35"/>
      <c r="Y337" s="35"/>
      <c r="Z337" s="35"/>
      <c r="AA337" s="35"/>
      <c r="AB337" s="35"/>
      <c r="AC337" s="35"/>
      <c r="AD337" s="35"/>
      <c r="AE337" s="35"/>
      <c r="AR337" s="220" t="s">
        <v>3319</v>
      </c>
      <c r="AT337" s="220" t="s">
        <v>205</v>
      </c>
      <c r="AU337" s="220" t="s">
        <v>84</v>
      </c>
      <c r="AY337" s="18" t="s">
        <v>203</v>
      </c>
      <c r="BE337" s="221">
        <f>IF(N337="základní",J337,0)</f>
        <v>0</v>
      </c>
      <c r="BF337" s="221">
        <f>IF(N337="snížená",J337,0)</f>
        <v>0</v>
      </c>
      <c r="BG337" s="221">
        <f>IF(N337="zákl. přenesená",J337,0)</f>
        <v>0</v>
      </c>
      <c r="BH337" s="221">
        <f>IF(N337="sníž. přenesená",J337,0)</f>
        <v>0</v>
      </c>
      <c r="BI337" s="221">
        <f>IF(N337="nulová",J337,0)</f>
        <v>0</v>
      </c>
      <c r="BJ337" s="18" t="s">
        <v>82</v>
      </c>
      <c r="BK337" s="221">
        <f>ROUND(I337*H337,2)</f>
        <v>0</v>
      </c>
      <c r="BL337" s="18" t="s">
        <v>3319</v>
      </c>
      <c r="BM337" s="220" t="s">
        <v>8457</v>
      </c>
    </row>
    <row r="338" spans="1:65" s="14" customFormat="1" ht="11.25">
      <c r="B338" s="233"/>
      <c r="C338" s="234"/>
      <c r="D338" s="224" t="s">
        <v>211</v>
      </c>
      <c r="E338" s="235" t="s">
        <v>1</v>
      </c>
      <c r="F338" s="236" t="s">
        <v>428</v>
      </c>
      <c r="G338" s="234"/>
      <c r="H338" s="237">
        <v>18</v>
      </c>
      <c r="I338" s="238"/>
      <c r="J338" s="234"/>
      <c r="K338" s="234"/>
      <c r="L338" s="239"/>
      <c r="M338" s="258"/>
      <c r="N338" s="259"/>
      <c r="O338" s="259"/>
      <c r="P338" s="259"/>
      <c r="Q338" s="259"/>
      <c r="R338" s="259"/>
      <c r="S338" s="259"/>
      <c r="T338" s="260"/>
      <c r="AT338" s="243" t="s">
        <v>211</v>
      </c>
      <c r="AU338" s="243" t="s">
        <v>84</v>
      </c>
      <c r="AV338" s="14" t="s">
        <v>84</v>
      </c>
      <c r="AW338" s="14" t="s">
        <v>31</v>
      </c>
      <c r="AX338" s="14" t="s">
        <v>75</v>
      </c>
      <c r="AY338" s="243" t="s">
        <v>203</v>
      </c>
    </row>
    <row r="339" spans="1:65" s="2" customFormat="1" ht="6.95" customHeight="1">
      <c r="A339" s="35"/>
      <c r="B339" s="55"/>
      <c r="C339" s="56"/>
      <c r="D339" s="56"/>
      <c r="E339" s="56"/>
      <c r="F339" s="56"/>
      <c r="G339" s="56"/>
      <c r="H339" s="56"/>
      <c r="I339" s="159"/>
      <c r="J339" s="56"/>
      <c r="K339" s="56"/>
      <c r="L339" s="40"/>
      <c r="M339" s="35"/>
      <c r="O339" s="35"/>
      <c r="P339" s="35"/>
      <c r="Q339" s="35"/>
      <c r="R339" s="35"/>
      <c r="S339" s="35"/>
      <c r="T339" s="35"/>
      <c r="U339" s="35"/>
      <c r="V339" s="35"/>
      <c r="W339" s="35"/>
      <c r="X339" s="35"/>
      <c r="Y339" s="35"/>
      <c r="Z339" s="35"/>
      <c r="AA339" s="35"/>
      <c r="AB339" s="35"/>
      <c r="AC339" s="35"/>
      <c r="AD339" s="35"/>
      <c r="AE339" s="35"/>
    </row>
  </sheetData>
  <sheetProtection algorithmName="SHA-512" hashValue="s+5F9U8c7YXT+aL2VeGqbX057VCay8L/uqoXpxJiSwDCihCeni1vDBJkNJIxXHLrQHGSz8wHvAvq7I/LSvcGqw==" saltValue="P3LTEfG8cGxYzDQaf3xOhfOW4saEdBkK60DBaE3n8Tb7YahWb0cXOXI4DQEQ/x7Wq8VcLPAm/D4gbUacnbqCtg==" spinCount="100000" sheet="1" objects="1" scenarios="1" formatColumns="0" formatRows="0" autoFilter="0"/>
  <autoFilter ref="C126:K338"/>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117</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8458</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44118</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8459</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ROUND((SUM(BE137:BE705)),  2)</f>
        <v>0</v>
      </c>
      <c r="G35" s="35"/>
      <c r="H35" s="35"/>
      <c r="I35" s="138">
        <v>0.21</v>
      </c>
      <c r="J35" s="137">
        <f>ROUND(((SUM(BE137:BE705))*I35),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ROUND((SUM(BF137:BF705)),  2)</f>
        <v>0</v>
      </c>
      <c r="G36" s="35"/>
      <c r="H36" s="35"/>
      <c r="I36" s="138">
        <v>0.15</v>
      </c>
      <c r="J36" s="137">
        <f>ROUND(((SUM(BF137:BF705))*I36),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ROUND((SUM(BG137:BG705)),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ROUND((SUM(BH137:BH705)),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ROUND((SUM(BI137:BI705)),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D1_01_4g1 - Silnoproudá elektrotechnika</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44118</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P. Zacha, J.Škarek</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J137</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8460</v>
      </c>
      <c r="E99" s="171"/>
      <c r="F99" s="171"/>
      <c r="G99" s="171"/>
      <c r="H99" s="171"/>
      <c r="I99" s="172"/>
      <c r="J99" s="173">
        <f>J138</f>
        <v>0</v>
      </c>
      <c r="K99" s="169"/>
      <c r="L99" s="174"/>
    </row>
    <row r="100" spans="1:47" s="10" customFormat="1" ht="19.899999999999999" customHeight="1">
      <c r="B100" s="175"/>
      <c r="C100" s="105"/>
      <c r="D100" s="176" t="s">
        <v>8461</v>
      </c>
      <c r="E100" s="177"/>
      <c r="F100" s="177"/>
      <c r="G100" s="177"/>
      <c r="H100" s="177"/>
      <c r="I100" s="178"/>
      <c r="J100" s="179">
        <f>J139</f>
        <v>0</v>
      </c>
      <c r="K100" s="105"/>
      <c r="L100" s="180"/>
    </row>
    <row r="101" spans="1:47" s="10" customFormat="1" ht="19.899999999999999" customHeight="1">
      <c r="B101" s="175"/>
      <c r="C101" s="105"/>
      <c r="D101" s="176" t="s">
        <v>8462</v>
      </c>
      <c r="E101" s="177"/>
      <c r="F101" s="177"/>
      <c r="G101" s="177"/>
      <c r="H101" s="177"/>
      <c r="I101" s="178"/>
      <c r="J101" s="179">
        <f>J150</f>
        <v>0</v>
      </c>
      <c r="K101" s="105"/>
      <c r="L101" s="180"/>
    </row>
    <row r="102" spans="1:47" s="10" customFormat="1" ht="14.85" customHeight="1">
      <c r="B102" s="175"/>
      <c r="C102" s="105"/>
      <c r="D102" s="176" t="s">
        <v>8463</v>
      </c>
      <c r="E102" s="177"/>
      <c r="F102" s="177"/>
      <c r="G102" s="177"/>
      <c r="H102" s="177"/>
      <c r="I102" s="178"/>
      <c r="J102" s="179">
        <f>J151</f>
        <v>0</v>
      </c>
      <c r="K102" s="105"/>
      <c r="L102" s="180"/>
    </row>
    <row r="103" spans="1:47" s="10" customFormat="1" ht="19.899999999999999" customHeight="1">
      <c r="B103" s="175"/>
      <c r="C103" s="105"/>
      <c r="D103" s="176" t="s">
        <v>8464</v>
      </c>
      <c r="E103" s="177"/>
      <c r="F103" s="177"/>
      <c r="G103" s="177"/>
      <c r="H103" s="177"/>
      <c r="I103" s="178"/>
      <c r="J103" s="179">
        <f>J157</f>
        <v>0</v>
      </c>
      <c r="K103" s="105"/>
      <c r="L103" s="180"/>
    </row>
    <row r="104" spans="1:47" s="10" customFormat="1" ht="14.85" customHeight="1">
      <c r="B104" s="175"/>
      <c r="C104" s="105"/>
      <c r="D104" s="176" t="s">
        <v>8465</v>
      </c>
      <c r="E104" s="177"/>
      <c r="F104" s="177"/>
      <c r="G104" s="177"/>
      <c r="H104" s="177"/>
      <c r="I104" s="178"/>
      <c r="J104" s="179">
        <f>J158</f>
        <v>0</v>
      </c>
      <c r="K104" s="105"/>
      <c r="L104" s="180"/>
    </row>
    <row r="105" spans="1:47" s="10" customFormat="1" ht="19.899999999999999" customHeight="1">
      <c r="B105" s="175"/>
      <c r="C105" s="105"/>
      <c r="D105" s="176" t="s">
        <v>8466</v>
      </c>
      <c r="E105" s="177"/>
      <c r="F105" s="177"/>
      <c r="G105" s="177"/>
      <c r="H105" s="177"/>
      <c r="I105" s="178"/>
      <c r="J105" s="179">
        <f>J161</f>
        <v>0</v>
      </c>
      <c r="K105" s="105"/>
      <c r="L105" s="180"/>
    </row>
    <row r="106" spans="1:47" s="10" customFormat="1" ht="19.899999999999999" customHeight="1">
      <c r="B106" s="175"/>
      <c r="C106" s="105"/>
      <c r="D106" s="176" t="s">
        <v>8467</v>
      </c>
      <c r="E106" s="177"/>
      <c r="F106" s="177"/>
      <c r="G106" s="177"/>
      <c r="H106" s="177"/>
      <c r="I106" s="178"/>
      <c r="J106" s="179">
        <f>J183</f>
        <v>0</v>
      </c>
      <c r="K106" s="105"/>
      <c r="L106" s="180"/>
    </row>
    <row r="107" spans="1:47" s="10" customFormat="1" ht="14.85" customHeight="1">
      <c r="B107" s="175"/>
      <c r="C107" s="105"/>
      <c r="D107" s="176" t="s">
        <v>8468</v>
      </c>
      <c r="E107" s="177"/>
      <c r="F107" s="177"/>
      <c r="G107" s="177"/>
      <c r="H107" s="177"/>
      <c r="I107" s="178"/>
      <c r="J107" s="179">
        <f>J184</f>
        <v>0</v>
      </c>
      <c r="K107" s="105"/>
      <c r="L107" s="180"/>
    </row>
    <row r="108" spans="1:47" s="10" customFormat="1" ht="14.85" customHeight="1">
      <c r="B108" s="175"/>
      <c r="C108" s="105"/>
      <c r="D108" s="176" t="s">
        <v>8469</v>
      </c>
      <c r="E108" s="177"/>
      <c r="F108" s="177"/>
      <c r="G108" s="177"/>
      <c r="H108" s="177"/>
      <c r="I108" s="178"/>
      <c r="J108" s="179">
        <f>J191</f>
        <v>0</v>
      </c>
      <c r="K108" s="105"/>
      <c r="L108" s="180"/>
    </row>
    <row r="109" spans="1:47" s="10" customFormat="1" ht="19.899999999999999" customHeight="1">
      <c r="B109" s="175"/>
      <c r="C109" s="105"/>
      <c r="D109" s="176" t="s">
        <v>8470</v>
      </c>
      <c r="E109" s="177"/>
      <c r="F109" s="177"/>
      <c r="G109" s="177"/>
      <c r="H109" s="177"/>
      <c r="I109" s="178"/>
      <c r="J109" s="179">
        <f>J198</f>
        <v>0</v>
      </c>
      <c r="K109" s="105"/>
      <c r="L109" s="180"/>
    </row>
    <row r="110" spans="1:47" s="10" customFormat="1" ht="19.899999999999999" customHeight="1">
      <c r="B110" s="175"/>
      <c r="C110" s="105"/>
      <c r="D110" s="176" t="s">
        <v>8471</v>
      </c>
      <c r="E110" s="177"/>
      <c r="F110" s="177"/>
      <c r="G110" s="177"/>
      <c r="H110" s="177"/>
      <c r="I110" s="178"/>
      <c r="J110" s="179">
        <f>J219</f>
        <v>0</v>
      </c>
      <c r="K110" s="105"/>
      <c r="L110" s="180"/>
    </row>
    <row r="111" spans="1:47" s="10" customFormat="1" ht="19.899999999999999" customHeight="1">
      <c r="B111" s="175"/>
      <c r="C111" s="105"/>
      <c r="D111" s="176" t="s">
        <v>8472</v>
      </c>
      <c r="E111" s="177"/>
      <c r="F111" s="177"/>
      <c r="G111" s="177"/>
      <c r="H111" s="177"/>
      <c r="I111" s="178"/>
      <c r="J111" s="179">
        <f>J220</f>
        <v>0</v>
      </c>
      <c r="K111" s="105"/>
      <c r="L111" s="180"/>
    </row>
    <row r="112" spans="1:47" s="10" customFormat="1" ht="19.899999999999999" customHeight="1">
      <c r="B112" s="175"/>
      <c r="C112" s="105"/>
      <c r="D112" s="176" t="s">
        <v>8473</v>
      </c>
      <c r="E112" s="177"/>
      <c r="F112" s="177"/>
      <c r="G112" s="177"/>
      <c r="H112" s="177"/>
      <c r="I112" s="178"/>
      <c r="J112" s="179">
        <f>J311</f>
        <v>0</v>
      </c>
      <c r="K112" s="105"/>
      <c r="L112" s="180"/>
    </row>
    <row r="113" spans="1:31" s="10" customFormat="1" ht="19.899999999999999" customHeight="1">
      <c r="B113" s="175"/>
      <c r="C113" s="105"/>
      <c r="D113" s="176" t="s">
        <v>8474</v>
      </c>
      <c r="E113" s="177"/>
      <c r="F113" s="177"/>
      <c r="G113" s="177"/>
      <c r="H113" s="177"/>
      <c r="I113" s="178"/>
      <c r="J113" s="179">
        <f>J463</f>
        <v>0</v>
      </c>
      <c r="K113" s="105"/>
      <c r="L113" s="180"/>
    </row>
    <row r="114" spans="1:31" s="10" customFormat="1" ht="19.899999999999999" customHeight="1">
      <c r="B114" s="175"/>
      <c r="C114" s="105"/>
      <c r="D114" s="176" t="s">
        <v>8475</v>
      </c>
      <c r="E114" s="177"/>
      <c r="F114" s="177"/>
      <c r="G114" s="177"/>
      <c r="H114" s="177"/>
      <c r="I114" s="178"/>
      <c r="J114" s="179">
        <f>J604</f>
        <v>0</v>
      </c>
      <c r="K114" s="105"/>
      <c r="L114" s="180"/>
    </row>
    <row r="115" spans="1:31" s="10" customFormat="1" ht="19.899999999999999" customHeight="1">
      <c r="B115" s="175"/>
      <c r="C115" s="105"/>
      <c r="D115" s="176" t="s">
        <v>8476</v>
      </c>
      <c r="E115" s="177"/>
      <c r="F115" s="177"/>
      <c r="G115" s="177"/>
      <c r="H115" s="177"/>
      <c r="I115" s="178"/>
      <c r="J115" s="179">
        <f>J670</f>
        <v>0</v>
      </c>
      <c r="K115" s="105"/>
      <c r="L115" s="180"/>
    </row>
    <row r="116" spans="1:31" s="2" customFormat="1" ht="21.7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6.95" customHeight="1">
      <c r="A117" s="35"/>
      <c r="B117" s="55"/>
      <c r="C117" s="56"/>
      <c r="D117" s="56"/>
      <c r="E117" s="56"/>
      <c r="F117" s="56"/>
      <c r="G117" s="56"/>
      <c r="H117" s="56"/>
      <c r="I117" s="159"/>
      <c r="J117" s="56"/>
      <c r="K117" s="56"/>
      <c r="L117" s="52"/>
      <c r="S117" s="35"/>
      <c r="T117" s="35"/>
      <c r="U117" s="35"/>
      <c r="V117" s="35"/>
      <c r="W117" s="35"/>
      <c r="X117" s="35"/>
      <c r="Y117" s="35"/>
      <c r="Z117" s="35"/>
      <c r="AA117" s="35"/>
      <c r="AB117" s="35"/>
      <c r="AC117" s="35"/>
      <c r="AD117" s="35"/>
      <c r="AE117" s="35"/>
    </row>
    <row r="121" spans="1:31" s="2" customFormat="1" ht="6.95" customHeight="1">
      <c r="A121" s="35"/>
      <c r="B121" s="57"/>
      <c r="C121" s="58"/>
      <c r="D121" s="58"/>
      <c r="E121" s="58"/>
      <c r="F121" s="58"/>
      <c r="G121" s="58"/>
      <c r="H121" s="58"/>
      <c r="I121" s="162"/>
      <c r="J121" s="58"/>
      <c r="K121" s="58"/>
      <c r="L121" s="52"/>
      <c r="S121" s="35"/>
      <c r="T121" s="35"/>
      <c r="U121" s="35"/>
      <c r="V121" s="35"/>
      <c r="W121" s="35"/>
      <c r="X121" s="35"/>
      <c r="Y121" s="35"/>
      <c r="Z121" s="35"/>
      <c r="AA121" s="35"/>
      <c r="AB121" s="35"/>
      <c r="AC121" s="35"/>
      <c r="AD121" s="35"/>
      <c r="AE121" s="35"/>
    </row>
    <row r="122" spans="1:31" s="2" customFormat="1" ht="24.95" customHeight="1">
      <c r="A122" s="35"/>
      <c r="B122" s="36"/>
      <c r="C122" s="24" t="s">
        <v>188</v>
      </c>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16</v>
      </c>
      <c r="D124" s="37"/>
      <c r="E124" s="37"/>
      <c r="F124" s="37"/>
      <c r="G124" s="37"/>
      <c r="H124" s="37"/>
      <c r="I124" s="123"/>
      <c r="J124" s="37"/>
      <c r="K124" s="37"/>
      <c r="L124" s="52"/>
      <c r="S124" s="35"/>
      <c r="T124" s="35"/>
      <c r="U124" s="35"/>
      <c r="V124" s="35"/>
      <c r="W124" s="35"/>
      <c r="X124" s="35"/>
      <c r="Y124" s="35"/>
      <c r="Z124" s="35"/>
      <c r="AA124" s="35"/>
      <c r="AB124" s="35"/>
      <c r="AC124" s="35"/>
      <c r="AD124" s="35"/>
      <c r="AE124" s="35"/>
    </row>
    <row r="125" spans="1:31" s="2" customFormat="1" ht="23.25" customHeight="1">
      <c r="A125" s="35"/>
      <c r="B125" s="36"/>
      <c r="C125" s="37"/>
      <c r="D125" s="37"/>
      <c r="E125" s="344" t="str">
        <f>E7</f>
        <v>NPK a.s., Pardubická nemocnice, Výstavba pavilonu CUP s centralizací akutních provozů - fáze II.</v>
      </c>
      <c r="F125" s="345"/>
      <c r="G125" s="345"/>
      <c r="H125" s="345"/>
      <c r="I125" s="123"/>
      <c r="J125" s="37"/>
      <c r="K125" s="37"/>
      <c r="L125" s="52"/>
      <c r="S125" s="35"/>
      <c r="T125" s="35"/>
      <c r="U125" s="35"/>
      <c r="V125" s="35"/>
      <c r="W125" s="35"/>
      <c r="X125" s="35"/>
      <c r="Y125" s="35"/>
      <c r="Z125" s="35"/>
      <c r="AA125" s="35"/>
      <c r="AB125" s="35"/>
      <c r="AC125" s="35"/>
      <c r="AD125" s="35"/>
      <c r="AE125" s="35"/>
    </row>
    <row r="126" spans="1:31" s="1" customFormat="1" ht="12" customHeight="1">
      <c r="B126" s="22"/>
      <c r="C126" s="30" t="s">
        <v>144</v>
      </c>
      <c r="D126" s="23"/>
      <c r="E126" s="23"/>
      <c r="F126" s="23"/>
      <c r="G126" s="23"/>
      <c r="H126" s="23"/>
      <c r="I126" s="116"/>
      <c r="J126" s="23"/>
      <c r="K126" s="23"/>
      <c r="L126" s="21"/>
    </row>
    <row r="127" spans="1:31" s="2" customFormat="1" ht="16.5" customHeight="1">
      <c r="A127" s="35"/>
      <c r="B127" s="36"/>
      <c r="C127" s="37"/>
      <c r="D127" s="37"/>
      <c r="E127" s="344" t="s">
        <v>145</v>
      </c>
      <c r="F127" s="346"/>
      <c r="G127" s="346"/>
      <c r="H127" s="346"/>
      <c r="I127" s="123"/>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146</v>
      </c>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2" customFormat="1" ht="16.5" customHeight="1">
      <c r="A129" s="35"/>
      <c r="B129" s="36"/>
      <c r="C129" s="37"/>
      <c r="D129" s="37"/>
      <c r="E129" s="296" t="str">
        <f>E11</f>
        <v>D1_01_4g1 - Silnoproudá elektrotechnika</v>
      </c>
      <c r="F129" s="346"/>
      <c r="G129" s="346"/>
      <c r="H129" s="346"/>
      <c r="I129" s="123"/>
      <c r="J129" s="37"/>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123"/>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20</v>
      </c>
      <c r="D131" s="37"/>
      <c r="E131" s="37"/>
      <c r="F131" s="28" t="str">
        <f>F14</f>
        <v>Pardubice</v>
      </c>
      <c r="G131" s="37"/>
      <c r="H131" s="37"/>
      <c r="I131" s="124" t="s">
        <v>22</v>
      </c>
      <c r="J131" s="67">
        <f>IF(J14="","",J14)</f>
        <v>44118</v>
      </c>
      <c r="K131" s="37"/>
      <c r="L131" s="52"/>
      <c r="S131" s="35"/>
      <c r="T131" s="35"/>
      <c r="U131" s="35"/>
      <c r="V131" s="35"/>
      <c r="W131" s="35"/>
      <c r="X131" s="35"/>
      <c r="Y131" s="35"/>
      <c r="Z131" s="35"/>
      <c r="AA131" s="35"/>
      <c r="AB131" s="35"/>
      <c r="AC131" s="35"/>
      <c r="AD131" s="35"/>
      <c r="AE131" s="35"/>
    </row>
    <row r="132" spans="1:65" s="2" customFormat="1" ht="6.95" customHeight="1">
      <c r="A132" s="35"/>
      <c r="B132" s="36"/>
      <c r="C132" s="37"/>
      <c r="D132" s="37"/>
      <c r="E132" s="37"/>
      <c r="F132" s="37"/>
      <c r="G132" s="37"/>
      <c r="H132" s="37"/>
      <c r="I132" s="123"/>
      <c r="J132" s="37"/>
      <c r="K132" s="37"/>
      <c r="L132" s="52"/>
      <c r="S132" s="35"/>
      <c r="T132" s="35"/>
      <c r="U132" s="35"/>
      <c r="V132" s="35"/>
      <c r="W132" s="35"/>
      <c r="X132" s="35"/>
      <c r="Y132" s="35"/>
      <c r="Z132" s="35"/>
      <c r="AA132" s="35"/>
      <c r="AB132" s="35"/>
      <c r="AC132" s="35"/>
      <c r="AD132" s="35"/>
      <c r="AE132" s="35"/>
    </row>
    <row r="133" spans="1:65" s="2" customFormat="1" ht="40.15" customHeight="1">
      <c r="A133" s="35"/>
      <c r="B133" s="36"/>
      <c r="C133" s="30" t="s">
        <v>23</v>
      </c>
      <c r="D133" s="37"/>
      <c r="E133" s="37"/>
      <c r="F133" s="28" t="str">
        <f>E17</f>
        <v>Pardubický kraj</v>
      </c>
      <c r="G133" s="37"/>
      <c r="H133" s="37"/>
      <c r="I133" s="124" t="s">
        <v>29</v>
      </c>
      <c r="J133" s="33" t="str">
        <f>E23</f>
        <v>Atelier Penta v.o.s., Mrštíkova 12, Jihlava</v>
      </c>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27</v>
      </c>
      <c r="D134" s="37"/>
      <c r="E134" s="37"/>
      <c r="F134" s="28" t="str">
        <f>IF(E20="","",E20)</f>
        <v>Vyplň údaj</v>
      </c>
      <c r="G134" s="37"/>
      <c r="H134" s="37"/>
      <c r="I134" s="124" t="s">
        <v>32</v>
      </c>
      <c r="J134" s="33" t="str">
        <f>E26</f>
        <v>P. Zacha, J.Škarek</v>
      </c>
      <c r="K134" s="37"/>
      <c r="L134" s="52"/>
      <c r="S134" s="35"/>
      <c r="T134" s="35"/>
      <c r="U134" s="35"/>
      <c r="V134" s="35"/>
      <c r="W134" s="35"/>
      <c r="X134" s="35"/>
      <c r="Y134" s="35"/>
      <c r="Z134" s="35"/>
      <c r="AA134" s="35"/>
      <c r="AB134" s="35"/>
      <c r="AC134" s="35"/>
      <c r="AD134" s="35"/>
      <c r="AE134" s="35"/>
    </row>
    <row r="135" spans="1:65" s="2" customFormat="1" ht="10.35" customHeight="1">
      <c r="A135" s="35"/>
      <c r="B135" s="36"/>
      <c r="C135" s="37"/>
      <c r="D135" s="37"/>
      <c r="E135" s="37"/>
      <c r="F135" s="37"/>
      <c r="G135" s="37"/>
      <c r="H135" s="37"/>
      <c r="I135" s="123"/>
      <c r="J135" s="37"/>
      <c r="K135" s="37"/>
      <c r="L135" s="52"/>
      <c r="S135" s="35"/>
      <c r="T135" s="35"/>
      <c r="U135" s="35"/>
      <c r="V135" s="35"/>
      <c r="W135" s="35"/>
      <c r="X135" s="35"/>
      <c r="Y135" s="35"/>
      <c r="Z135" s="35"/>
      <c r="AA135" s="35"/>
      <c r="AB135" s="35"/>
      <c r="AC135" s="35"/>
      <c r="AD135" s="35"/>
      <c r="AE135" s="35"/>
    </row>
    <row r="136" spans="1:65" s="11" customFormat="1" ht="29.25" customHeight="1">
      <c r="A136" s="181"/>
      <c r="B136" s="182"/>
      <c r="C136" s="183" t="s">
        <v>189</v>
      </c>
      <c r="D136" s="184" t="s">
        <v>60</v>
      </c>
      <c r="E136" s="184" t="s">
        <v>56</v>
      </c>
      <c r="F136" s="184" t="s">
        <v>57</v>
      </c>
      <c r="G136" s="184" t="s">
        <v>190</v>
      </c>
      <c r="H136" s="184" t="s">
        <v>191</v>
      </c>
      <c r="I136" s="185" t="s">
        <v>192</v>
      </c>
      <c r="J136" s="184" t="s">
        <v>151</v>
      </c>
      <c r="K136" s="186" t="s">
        <v>193</v>
      </c>
      <c r="L136" s="187"/>
      <c r="M136" s="76" t="s">
        <v>1</v>
      </c>
      <c r="N136" s="77" t="s">
        <v>39</v>
      </c>
      <c r="O136" s="77" t="s">
        <v>194</v>
      </c>
      <c r="P136" s="77" t="s">
        <v>195</v>
      </c>
      <c r="Q136" s="77" t="s">
        <v>196</v>
      </c>
      <c r="R136" s="77" t="s">
        <v>197</v>
      </c>
      <c r="S136" s="77" t="s">
        <v>198</v>
      </c>
      <c r="T136" s="78" t="s">
        <v>199</v>
      </c>
      <c r="U136" s="181"/>
      <c r="V136" s="181"/>
      <c r="W136" s="181"/>
      <c r="X136" s="181"/>
      <c r="Y136" s="181"/>
      <c r="Z136" s="181"/>
      <c r="AA136" s="181"/>
      <c r="AB136" s="181"/>
      <c r="AC136" s="181"/>
      <c r="AD136" s="181"/>
      <c r="AE136" s="181"/>
    </row>
    <row r="137" spans="1:65" s="2" customFormat="1" ht="22.9" customHeight="1">
      <c r="A137" s="35"/>
      <c r="B137" s="36"/>
      <c r="C137" s="83" t="s">
        <v>200</v>
      </c>
      <c r="D137" s="37"/>
      <c r="E137" s="37"/>
      <c r="F137" s="37"/>
      <c r="G137" s="37"/>
      <c r="H137" s="37"/>
      <c r="I137" s="123"/>
      <c r="J137" s="188">
        <f>BK137</f>
        <v>0</v>
      </c>
      <c r="K137" s="37"/>
      <c r="L137" s="40"/>
      <c r="M137" s="79"/>
      <c r="N137" s="189"/>
      <c r="O137" s="80"/>
      <c r="P137" s="190">
        <f>P138</f>
        <v>0</v>
      </c>
      <c r="Q137" s="80"/>
      <c r="R137" s="190">
        <f>R138</f>
        <v>1.0799999999999998</v>
      </c>
      <c r="S137" s="80"/>
      <c r="T137" s="191">
        <f>T138</f>
        <v>0</v>
      </c>
      <c r="U137" s="35"/>
      <c r="V137" s="35"/>
      <c r="W137" s="35"/>
      <c r="X137" s="35"/>
      <c r="Y137" s="35"/>
      <c r="Z137" s="35"/>
      <c r="AA137" s="35"/>
      <c r="AB137" s="35"/>
      <c r="AC137" s="35"/>
      <c r="AD137" s="35"/>
      <c r="AE137" s="35"/>
      <c r="AT137" s="18" t="s">
        <v>74</v>
      </c>
      <c r="AU137" s="18" t="s">
        <v>153</v>
      </c>
      <c r="BK137" s="192">
        <f>BK138</f>
        <v>0</v>
      </c>
    </row>
    <row r="138" spans="1:65" s="12" customFormat="1" ht="25.9" customHeight="1">
      <c r="B138" s="193"/>
      <c r="C138" s="194"/>
      <c r="D138" s="195" t="s">
        <v>74</v>
      </c>
      <c r="E138" s="196" t="s">
        <v>8477</v>
      </c>
      <c r="F138" s="196" t="s">
        <v>116</v>
      </c>
      <c r="G138" s="194"/>
      <c r="H138" s="194"/>
      <c r="I138" s="197"/>
      <c r="J138" s="198">
        <f>BK138</f>
        <v>0</v>
      </c>
      <c r="K138" s="194"/>
      <c r="L138" s="199"/>
      <c r="M138" s="200"/>
      <c r="N138" s="201"/>
      <c r="O138" s="201"/>
      <c r="P138" s="202">
        <f>P139+P150+P157+P161+P183+P198+P219+P220+P311+P463+P604+P670</f>
        <v>0</v>
      </c>
      <c r="Q138" s="201"/>
      <c r="R138" s="202">
        <f>R139+R150+R157+R161+R183+R198+R219+R220+R311+R463+R604+R670</f>
        <v>1.0799999999999998</v>
      </c>
      <c r="S138" s="201"/>
      <c r="T138" s="203">
        <f>T139+T150+T157+T161+T183+T198+T219+T220+T311+T463+T604+T670</f>
        <v>0</v>
      </c>
      <c r="AR138" s="204" t="s">
        <v>209</v>
      </c>
      <c r="AT138" s="205" t="s">
        <v>74</v>
      </c>
      <c r="AU138" s="205" t="s">
        <v>75</v>
      </c>
      <c r="AY138" s="204" t="s">
        <v>203</v>
      </c>
      <c r="BK138" s="206">
        <f>BK139+BK150+BK157+BK161+BK183+BK198+BK219+BK220+BK311+BK463+BK604+BK670</f>
        <v>0</v>
      </c>
    </row>
    <row r="139" spans="1:65" s="12" customFormat="1" ht="22.9" customHeight="1">
      <c r="B139" s="193"/>
      <c r="C139" s="194"/>
      <c r="D139" s="195" t="s">
        <v>74</v>
      </c>
      <c r="E139" s="207" t="s">
        <v>8478</v>
      </c>
      <c r="F139" s="207" t="s">
        <v>8479</v>
      </c>
      <c r="G139" s="194"/>
      <c r="H139" s="194"/>
      <c r="I139" s="197"/>
      <c r="J139" s="208">
        <f>BK139</f>
        <v>0</v>
      </c>
      <c r="K139" s="194"/>
      <c r="L139" s="199"/>
      <c r="M139" s="200"/>
      <c r="N139" s="201"/>
      <c r="O139" s="201"/>
      <c r="P139" s="202">
        <f>SUM(P140:P149)</f>
        <v>0</v>
      </c>
      <c r="Q139" s="201"/>
      <c r="R139" s="202">
        <f>SUM(R140:R149)</f>
        <v>0</v>
      </c>
      <c r="S139" s="201"/>
      <c r="T139" s="203">
        <f>SUM(T140:T149)</f>
        <v>0</v>
      </c>
      <c r="AR139" s="204" t="s">
        <v>209</v>
      </c>
      <c r="AT139" s="205" t="s">
        <v>74</v>
      </c>
      <c r="AU139" s="205" t="s">
        <v>82</v>
      </c>
      <c r="AY139" s="204" t="s">
        <v>203</v>
      </c>
      <c r="BK139" s="206">
        <f>SUM(BK140:BK149)</f>
        <v>0</v>
      </c>
    </row>
    <row r="140" spans="1:65" s="2" customFormat="1" ht="16.5" customHeight="1">
      <c r="A140" s="35"/>
      <c r="B140" s="36"/>
      <c r="C140" s="247" t="s">
        <v>82</v>
      </c>
      <c r="D140" s="247" t="s">
        <v>413</v>
      </c>
      <c r="E140" s="248" t="s">
        <v>8480</v>
      </c>
      <c r="F140" s="249" t="s">
        <v>8481</v>
      </c>
      <c r="G140" s="250" t="s">
        <v>5671</v>
      </c>
      <c r="H140" s="251">
        <v>1</v>
      </c>
      <c r="I140" s="252"/>
      <c r="J140" s="253">
        <f t="shared" ref="J140:J149" si="0">ROUND(I140*H140,2)</f>
        <v>0</v>
      </c>
      <c r="K140" s="249" t="s">
        <v>1</v>
      </c>
      <c r="L140" s="254"/>
      <c r="M140" s="255" t="s">
        <v>1</v>
      </c>
      <c r="N140" s="256" t="s">
        <v>40</v>
      </c>
      <c r="O140" s="72"/>
      <c r="P140" s="218">
        <f t="shared" ref="P140:P149" si="1">O140*H140</f>
        <v>0</v>
      </c>
      <c r="Q140" s="218">
        <v>0</v>
      </c>
      <c r="R140" s="218">
        <f t="shared" ref="R140:R149" si="2">Q140*H140</f>
        <v>0</v>
      </c>
      <c r="S140" s="218">
        <v>0</v>
      </c>
      <c r="T140" s="219">
        <f t="shared" ref="T140:T149" si="3">S140*H140</f>
        <v>0</v>
      </c>
      <c r="U140" s="35"/>
      <c r="V140" s="35"/>
      <c r="W140" s="35"/>
      <c r="X140" s="35"/>
      <c r="Y140" s="35"/>
      <c r="Z140" s="35"/>
      <c r="AA140" s="35"/>
      <c r="AB140" s="35"/>
      <c r="AC140" s="35"/>
      <c r="AD140" s="35"/>
      <c r="AE140" s="35"/>
      <c r="AR140" s="220" t="s">
        <v>4013</v>
      </c>
      <c r="AT140" s="220" t="s">
        <v>413</v>
      </c>
      <c r="AU140" s="220" t="s">
        <v>84</v>
      </c>
      <c r="AY140" s="18" t="s">
        <v>203</v>
      </c>
      <c r="BE140" s="221">
        <f t="shared" ref="BE140:BE149" si="4">IF(N140="základní",J140,0)</f>
        <v>0</v>
      </c>
      <c r="BF140" s="221">
        <f t="shared" ref="BF140:BF149" si="5">IF(N140="snížená",J140,0)</f>
        <v>0</v>
      </c>
      <c r="BG140" s="221">
        <f t="shared" ref="BG140:BG149" si="6">IF(N140="zákl. přenesená",J140,0)</f>
        <v>0</v>
      </c>
      <c r="BH140" s="221">
        <f t="shared" ref="BH140:BH149" si="7">IF(N140="sníž. přenesená",J140,0)</f>
        <v>0</v>
      </c>
      <c r="BI140" s="221">
        <f t="shared" ref="BI140:BI149" si="8">IF(N140="nulová",J140,0)</f>
        <v>0</v>
      </c>
      <c r="BJ140" s="18" t="s">
        <v>82</v>
      </c>
      <c r="BK140" s="221">
        <f t="shared" ref="BK140:BK149" si="9">ROUND(I140*H140,2)</f>
        <v>0</v>
      </c>
      <c r="BL140" s="18" t="s">
        <v>2285</v>
      </c>
      <c r="BM140" s="220" t="s">
        <v>8482</v>
      </c>
    </row>
    <row r="141" spans="1:65" s="2" customFormat="1" ht="16.5" customHeight="1">
      <c r="A141" s="35"/>
      <c r="B141" s="36"/>
      <c r="C141" s="247" t="s">
        <v>84</v>
      </c>
      <c r="D141" s="247" t="s">
        <v>413</v>
      </c>
      <c r="E141" s="248" t="s">
        <v>8483</v>
      </c>
      <c r="F141" s="249" t="s">
        <v>8484</v>
      </c>
      <c r="G141" s="250" t="s">
        <v>5671</v>
      </c>
      <c r="H141" s="251">
        <v>1</v>
      </c>
      <c r="I141" s="252"/>
      <c r="J141" s="253">
        <f t="shared" si="0"/>
        <v>0</v>
      </c>
      <c r="K141" s="249" t="s">
        <v>1</v>
      </c>
      <c r="L141" s="254"/>
      <c r="M141" s="255" t="s">
        <v>1</v>
      </c>
      <c r="N141" s="256"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4013</v>
      </c>
      <c r="AT141" s="220" t="s">
        <v>413</v>
      </c>
      <c r="AU141" s="220" t="s">
        <v>84</v>
      </c>
      <c r="AY141" s="18" t="s">
        <v>203</v>
      </c>
      <c r="BE141" s="221">
        <f t="shared" si="4"/>
        <v>0</v>
      </c>
      <c r="BF141" s="221">
        <f t="shared" si="5"/>
        <v>0</v>
      </c>
      <c r="BG141" s="221">
        <f t="shared" si="6"/>
        <v>0</v>
      </c>
      <c r="BH141" s="221">
        <f t="shared" si="7"/>
        <v>0</v>
      </c>
      <c r="BI141" s="221">
        <f t="shared" si="8"/>
        <v>0</v>
      </c>
      <c r="BJ141" s="18" t="s">
        <v>82</v>
      </c>
      <c r="BK141" s="221">
        <f t="shared" si="9"/>
        <v>0</v>
      </c>
      <c r="BL141" s="18" t="s">
        <v>2285</v>
      </c>
      <c r="BM141" s="220" t="s">
        <v>8485</v>
      </c>
    </row>
    <row r="142" spans="1:65" s="2" customFormat="1" ht="16.5" customHeight="1">
      <c r="A142" s="35"/>
      <c r="B142" s="36"/>
      <c r="C142" s="247" t="s">
        <v>104</v>
      </c>
      <c r="D142" s="247" t="s">
        <v>413</v>
      </c>
      <c r="E142" s="248" t="s">
        <v>8486</v>
      </c>
      <c r="F142" s="249" t="s">
        <v>8487</v>
      </c>
      <c r="G142" s="250" t="s">
        <v>5671</v>
      </c>
      <c r="H142" s="251">
        <v>1</v>
      </c>
      <c r="I142" s="252"/>
      <c r="J142" s="253">
        <f t="shared" si="0"/>
        <v>0</v>
      </c>
      <c r="K142" s="249" t="s">
        <v>1</v>
      </c>
      <c r="L142" s="254"/>
      <c r="M142" s="255" t="s">
        <v>1</v>
      </c>
      <c r="N142" s="256"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4013</v>
      </c>
      <c r="AT142" s="220" t="s">
        <v>413</v>
      </c>
      <c r="AU142" s="220" t="s">
        <v>84</v>
      </c>
      <c r="AY142" s="18" t="s">
        <v>203</v>
      </c>
      <c r="BE142" s="221">
        <f t="shared" si="4"/>
        <v>0</v>
      </c>
      <c r="BF142" s="221">
        <f t="shared" si="5"/>
        <v>0</v>
      </c>
      <c r="BG142" s="221">
        <f t="shared" si="6"/>
        <v>0</v>
      </c>
      <c r="BH142" s="221">
        <f t="shared" si="7"/>
        <v>0</v>
      </c>
      <c r="BI142" s="221">
        <f t="shared" si="8"/>
        <v>0</v>
      </c>
      <c r="BJ142" s="18" t="s">
        <v>82</v>
      </c>
      <c r="BK142" s="221">
        <f t="shared" si="9"/>
        <v>0</v>
      </c>
      <c r="BL142" s="18" t="s">
        <v>2285</v>
      </c>
      <c r="BM142" s="220" t="s">
        <v>8488</v>
      </c>
    </row>
    <row r="143" spans="1:65" s="2" customFormat="1" ht="16.5" customHeight="1">
      <c r="A143" s="35"/>
      <c r="B143" s="36"/>
      <c r="C143" s="247" t="s">
        <v>209</v>
      </c>
      <c r="D143" s="247" t="s">
        <v>413</v>
      </c>
      <c r="E143" s="248" t="s">
        <v>8489</v>
      </c>
      <c r="F143" s="249" t="s">
        <v>8490</v>
      </c>
      <c r="G143" s="250" t="s">
        <v>5671</v>
      </c>
      <c r="H143" s="251">
        <v>1</v>
      </c>
      <c r="I143" s="252"/>
      <c r="J143" s="253">
        <f t="shared" si="0"/>
        <v>0</v>
      </c>
      <c r="K143" s="249" t="s">
        <v>1</v>
      </c>
      <c r="L143" s="254"/>
      <c r="M143" s="255" t="s">
        <v>1</v>
      </c>
      <c r="N143" s="256"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4013</v>
      </c>
      <c r="AT143" s="220" t="s">
        <v>413</v>
      </c>
      <c r="AU143" s="220" t="s">
        <v>84</v>
      </c>
      <c r="AY143" s="18" t="s">
        <v>203</v>
      </c>
      <c r="BE143" s="221">
        <f t="shared" si="4"/>
        <v>0</v>
      </c>
      <c r="BF143" s="221">
        <f t="shared" si="5"/>
        <v>0</v>
      </c>
      <c r="BG143" s="221">
        <f t="shared" si="6"/>
        <v>0</v>
      </c>
      <c r="BH143" s="221">
        <f t="shared" si="7"/>
        <v>0</v>
      </c>
      <c r="BI143" s="221">
        <f t="shared" si="8"/>
        <v>0</v>
      </c>
      <c r="BJ143" s="18" t="s">
        <v>82</v>
      </c>
      <c r="BK143" s="221">
        <f t="shared" si="9"/>
        <v>0</v>
      </c>
      <c r="BL143" s="18" t="s">
        <v>2285</v>
      </c>
      <c r="BM143" s="220" t="s">
        <v>8491</v>
      </c>
    </row>
    <row r="144" spans="1:65" s="2" customFormat="1" ht="16.5" customHeight="1">
      <c r="A144" s="35"/>
      <c r="B144" s="36"/>
      <c r="C144" s="247" t="s">
        <v>237</v>
      </c>
      <c r="D144" s="247" t="s">
        <v>413</v>
      </c>
      <c r="E144" s="248" t="s">
        <v>8492</v>
      </c>
      <c r="F144" s="249" t="s">
        <v>8493</v>
      </c>
      <c r="G144" s="250" t="s">
        <v>5671</v>
      </c>
      <c r="H144" s="251">
        <v>1</v>
      </c>
      <c r="I144" s="252"/>
      <c r="J144" s="253">
        <f t="shared" si="0"/>
        <v>0</v>
      </c>
      <c r="K144" s="249" t="s">
        <v>1</v>
      </c>
      <c r="L144" s="254"/>
      <c r="M144" s="255" t="s">
        <v>1</v>
      </c>
      <c r="N144" s="256"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4013</v>
      </c>
      <c r="AT144" s="220" t="s">
        <v>413</v>
      </c>
      <c r="AU144" s="220" t="s">
        <v>84</v>
      </c>
      <c r="AY144" s="18" t="s">
        <v>203</v>
      </c>
      <c r="BE144" s="221">
        <f t="shared" si="4"/>
        <v>0</v>
      </c>
      <c r="BF144" s="221">
        <f t="shared" si="5"/>
        <v>0</v>
      </c>
      <c r="BG144" s="221">
        <f t="shared" si="6"/>
        <v>0</v>
      </c>
      <c r="BH144" s="221">
        <f t="shared" si="7"/>
        <v>0</v>
      </c>
      <c r="BI144" s="221">
        <f t="shared" si="8"/>
        <v>0</v>
      </c>
      <c r="BJ144" s="18" t="s">
        <v>82</v>
      </c>
      <c r="BK144" s="221">
        <f t="shared" si="9"/>
        <v>0</v>
      </c>
      <c r="BL144" s="18" t="s">
        <v>2285</v>
      </c>
      <c r="BM144" s="220" t="s">
        <v>8494</v>
      </c>
    </row>
    <row r="145" spans="1:65" s="2" customFormat="1" ht="16.5" customHeight="1">
      <c r="A145" s="35"/>
      <c r="B145" s="36"/>
      <c r="C145" s="247" t="s">
        <v>252</v>
      </c>
      <c r="D145" s="247" t="s">
        <v>413</v>
      </c>
      <c r="E145" s="248" t="s">
        <v>8495</v>
      </c>
      <c r="F145" s="249" t="s">
        <v>8496</v>
      </c>
      <c r="G145" s="250" t="s">
        <v>5671</v>
      </c>
      <c r="H145" s="251">
        <v>1</v>
      </c>
      <c r="I145" s="252"/>
      <c r="J145" s="253">
        <f t="shared" si="0"/>
        <v>0</v>
      </c>
      <c r="K145" s="249" t="s">
        <v>1</v>
      </c>
      <c r="L145" s="254"/>
      <c r="M145" s="255" t="s">
        <v>1</v>
      </c>
      <c r="N145" s="256"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4013</v>
      </c>
      <c r="AT145" s="220" t="s">
        <v>413</v>
      </c>
      <c r="AU145" s="220" t="s">
        <v>84</v>
      </c>
      <c r="AY145" s="18" t="s">
        <v>203</v>
      </c>
      <c r="BE145" s="221">
        <f t="shared" si="4"/>
        <v>0</v>
      </c>
      <c r="BF145" s="221">
        <f t="shared" si="5"/>
        <v>0</v>
      </c>
      <c r="BG145" s="221">
        <f t="shared" si="6"/>
        <v>0</v>
      </c>
      <c r="BH145" s="221">
        <f t="shared" si="7"/>
        <v>0</v>
      </c>
      <c r="BI145" s="221">
        <f t="shared" si="8"/>
        <v>0</v>
      </c>
      <c r="BJ145" s="18" t="s">
        <v>82</v>
      </c>
      <c r="BK145" s="221">
        <f t="shared" si="9"/>
        <v>0</v>
      </c>
      <c r="BL145" s="18" t="s">
        <v>2285</v>
      </c>
      <c r="BM145" s="220" t="s">
        <v>8497</v>
      </c>
    </row>
    <row r="146" spans="1:65" s="2" customFormat="1" ht="16.5" customHeight="1">
      <c r="A146" s="35"/>
      <c r="B146" s="36"/>
      <c r="C146" s="247" t="s">
        <v>351</v>
      </c>
      <c r="D146" s="247" t="s">
        <v>413</v>
      </c>
      <c r="E146" s="248" t="s">
        <v>8498</v>
      </c>
      <c r="F146" s="249" t="s">
        <v>8499</v>
      </c>
      <c r="G146" s="250" t="s">
        <v>5671</v>
      </c>
      <c r="H146" s="251">
        <v>1</v>
      </c>
      <c r="I146" s="252"/>
      <c r="J146" s="253">
        <f t="shared" si="0"/>
        <v>0</v>
      </c>
      <c r="K146" s="249" t="s">
        <v>1</v>
      </c>
      <c r="L146" s="254"/>
      <c r="M146" s="255" t="s">
        <v>1</v>
      </c>
      <c r="N146" s="256"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4013</v>
      </c>
      <c r="AT146" s="220" t="s">
        <v>413</v>
      </c>
      <c r="AU146" s="220" t="s">
        <v>84</v>
      </c>
      <c r="AY146" s="18" t="s">
        <v>203</v>
      </c>
      <c r="BE146" s="221">
        <f t="shared" si="4"/>
        <v>0</v>
      </c>
      <c r="BF146" s="221">
        <f t="shared" si="5"/>
        <v>0</v>
      </c>
      <c r="BG146" s="221">
        <f t="shared" si="6"/>
        <v>0</v>
      </c>
      <c r="BH146" s="221">
        <f t="shared" si="7"/>
        <v>0</v>
      </c>
      <c r="BI146" s="221">
        <f t="shared" si="8"/>
        <v>0</v>
      </c>
      <c r="BJ146" s="18" t="s">
        <v>82</v>
      </c>
      <c r="BK146" s="221">
        <f t="shared" si="9"/>
        <v>0</v>
      </c>
      <c r="BL146" s="18" t="s">
        <v>2285</v>
      </c>
      <c r="BM146" s="220" t="s">
        <v>8500</v>
      </c>
    </row>
    <row r="147" spans="1:65" s="2" customFormat="1" ht="16.5" customHeight="1">
      <c r="A147" s="35"/>
      <c r="B147" s="36"/>
      <c r="C147" s="247" t="s">
        <v>361</v>
      </c>
      <c r="D147" s="247" t="s">
        <v>413</v>
      </c>
      <c r="E147" s="248" t="s">
        <v>8501</v>
      </c>
      <c r="F147" s="249" t="s">
        <v>8502</v>
      </c>
      <c r="G147" s="250" t="s">
        <v>5671</v>
      </c>
      <c r="H147" s="251">
        <v>1</v>
      </c>
      <c r="I147" s="252"/>
      <c r="J147" s="253">
        <f t="shared" si="0"/>
        <v>0</v>
      </c>
      <c r="K147" s="249" t="s">
        <v>1</v>
      </c>
      <c r="L147" s="254"/>
      <c r="M147" s="255" t="s">
        <v>1</v>
      </c>
      <c r="N147" s="256"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4013</v>
      </c>
      <c r="AT147" s="220" t="s">
        <v>413</v>
      </c>
      <c r="AU147" s="220" t="s">
        <v>84</v>
      </c>
      <c r="AY147" s="18" t="s">
        <v>203</v>
      </c>
      <c r="BE147" s="221">
        <f t="shared" si="4"/>
        <v>0</v>
      </c>
      <c r="BF147" s="221">
        <f t="shared" si="5"/>
        <v>0</v>
      </c>
      <c r="BG147" s="221">
        <f t="shared" si="6"/>
        <v>0</v>
      </c>
      <c r="BH147" s="221">
        <f t="shared" si="7"/>
        <v>0</v>
      </c>
      <c r="BI147" s="221">
        <f t="shared" si="8"/>
        <v>0</v>
      </c>
      <c r="BJ147" s="18" t="s">
        <v>82</v>
      </c>
      <c r="BK147" s="221">
        <f t="shared" si="9"/>
        <v>0</v>
      </c>
      <c r="BL147" s="18" t="s">
        <v>2285</v>
      </c>
      <c r="BM147" s="220" t="s">
        <v>8503</v>
      </c>
    </row>
    <row r="148" spans="1:65" s="2" customFormat="1" ht="16.5" customHeight="1">
      <c r="A148" s="35"/>
      <c r="B148" s="36"/>
      <c r="C148" s="247" t="s">
        <v>368</v>
      </c>
      <c r="D148" s="247" t="s">
        <v>413</v>
      </c>
      <c r="E148" s="248" t="s">
        <v>8504</v>
      </c>
      <c r="F148" s="249" t="s">
        <v>8505</v>
      </c>
      <c r="G148" s="250" t="s">
        <v>5671</v>
      </c>
      <c r="H148" s="251">
        <v>1</v>
      </c>
      <c r="I148" s="252"/>
      <c r="J148" s="253">
        <f t="shared" si="0"/>
        <v>0</v>
      </c>
      <c r="K148" s="249" t="s">
        <v>1</v>
      </c>
      <c r="L148" s="254"/>
      <c r="M148" s="255" t="s">
        <v>1</v>
      </c>
      <c r="N148" s="256"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4013</v>
      </c>
      <c r="AT148" s="220" t="s">
        <v>413</v>
      </c>
      <c r="AU148" s="220" t="s">
        <v>84</v>
      </c>
      <c r="AY148" s="18" t="s">
        <v>203</v>
      </c>
      <c r="BE148" s="221">
        <f t="shared" si="4"/>
        <v>0</v>
      </c>
      <c r="BF148" s="221">
        <f t="shared" si="5"/>
        <v>0</v>
      </c>
      <c r="BG148" s="221">
        <f t="shared" si="6"/>
        <v>0</v>
      </c>
      <c r="BH148" s="221">
        <f t="shared" si="7"/>
        <v>0</v>
      </c>
      <c r="BI148" s="221">
        <f t="shared" si="8"/>
        <v>0</v>
      </c>
      <c r="BJ148" s="18" t="s">
        <v>82</v>
      </c>
      <c r="BK148" s="221">
        <f t="shared" si="9"/>
        <v>0</v>
      </c>
      <c r="BL148" s="18" t="s">
        <v>2285</v>
      </c>
      <c r="BM148" s="220" t="s">
        <v>8506</v>
      </c>
    </row>
    <row r="149" spans="1:65" s="2" customFormat="1" ht="16.5" customHeight="1">
      <c r="A149" s="35"/>
      <c r="B149" s="36"/>
      <c r="C149" s="247" t="s">
        <v>375</v>
      </c>
      <c r="D149" s="247" t="s">
        <v>413</v>
      </c>
      <c r="E149" s="248" t="s">
        <v>8507</v>
      </c>
      <c r="F149" s="249" t="s">
        <v>8508</v>
      </c>
      <c r="G149" s="250" t="s">
        <v>5671</v>
      </c>
      <c r="H149" s="251">
        <v>1</v>
      </c>
      <c r="I149" s="252"/>
      <c r="J149" s="253">
        <f t="shared" si="0"/>
        <v>0</v>
      </c>
      <c r="K149" s="249" t="s">
        <v>1</v>
      </c>
      <c r="L149" s="254"/>
      <c r="M149" s="255" t="s">
        <v>1</v>
      </c>
      <c r="N149" s="256"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4013</v>
      </c>
      <c r="AT149" s="220" t="s">
        <v>413</v>
      </c>
      <c r="AU149" s="220" t="s">
        <v>84</v>
      </c>
      <c r="AY149" s="18" t="s">
        <v>203</v>
      </c>
      <c r="BE149" s="221">
        <f t="shared" si="4"/>
        <v>0</v>
      </c>
      <c r="BF149" s="221">
        <f t="shared" si="5"/>
        <v>0</v>
      </c>
      <c r="BG149" s="221">
        <f t="shared" si="6"/>
        <v>0</v>
      </c>
      <c r="BH149" s="221">
        <f t="shared" si="7"/>
        <v>0</v>
      </c>
      <c r="BI149" s="221">
        <f t="shared" si="8"/>
        <v>0</v>
      </c>
      <c r="BJ149" s="18" t="s">
        <v>82</v>
      </c>
      <c r="BK149" s="221">
        <f t="shared" si="9"/>
        <v>0</v>
      </c>
      <c r="BL149" s="18" t="s">
        <v>2285</v>
      </c>
      <c r="BM149" s="220" t="s">
        <v>8509</v>
      </c>
    </row>
    <row r="150" spans="1:65" s="12" customFormat="1" ht="22.9" customHeight="1">
      <c r="B150" s="193"/>
      <c r="C150" s="194"/>
      <c r="D150" s="195" t="s">
        <v>74</v>
      </c>
      <c r="E150" s="207" t="s">
        <v>8510</v>
      </c>
      <c r="F150" s="207" t="s">
        <v>8511</v>
      </c>
      <c r="G150" s="194"/>
      <c r="H150" s="194"/>
      <c r="I150" s="197"/>
      <c r="J150" s="208">
        <f>BK150</f>
        <v>0</v>
      </c>
      <c r="K150" s="194"/>
      <c r="L150" s="199"/>
      <c r="M150" s="200"/>
      <c r="N150" s="201"/>
      <c r="O150" s="201"/>
      <c r="P150" s="202">
        <f>P151</f>
        <v>0</v>
      </c>
      <c r="Q150" s="201"/>
      <c r="R150" s="202">
        <f>R151</f>
        <v>0</v>
      </c>
      <c r="S150" s="201"/>
      <c r="T150" s="203">
        <f>T151</f>
        <v>0</v>
      </c>
      <c r="AR150" s="204" t="s">
        <v>209</v>
      </c>
      <c r="AT150" s="205" t="s">
        <v>74</v>
      </c>
      <c r="AU150" s="205" t="s">
        <v>82</v>
      </c>
      <c r="AY150" s="204" t="s">
        <v>203</v>
      </c>
      <c r="BK150" s="206">
        <f>BK151</f>
        <v>0</v>
      </c>
    </row>
    <row r="151" spans="1:65" s="12" customFormat="1" ht="20.85" customHeight="1">
      <c r="B151" s="193"/>
      <c r="C151" s="194"/>
      <c r="D151" s="195" t="s">
        <v>74</v>
      </c>
      <c r="E151" s="207" t="s">
        <v>8512</v>
      </c>
      <c r="F151" s="207" t="s">
        <v>8513</v>
      </c>
      <c r="G151" s="194"/>
      <c r="H151" s="194"/>
      <c r="I151" s="197"/>
      <c r="J151" s="208">
        <f>BK151</f>
        <v>0</v>
      </c>
      <c r="K151" s="194"/>
      <c r="L151" s="199"/>
      <c r="M151" s="200"/>
      <c r="N151" s="201"/>
      <c r="O151" s="201"/>
      <c r="P151" s="202">
        <f>SUM(P152:P156)</f>
        <v>0</v>
      </c>
      <c r="Q151" s="201"/>
      <c r="R151" s="202">
        <f>SUM(R152:R156)</f>
        <v>0</v>
      </c>
      <c r="S151" s="201"/>
      <c r="T151" s="203">
        <f>SUM(T152:T156)</f>
        <v>0</v>
      </c>
      <c r="AR151" s="204" t="s">
        <v>209</v>
      </c>
      <c r="AT151" s="205" t="s">
        <v>74</v>
      </c>
      <c r="AU151" s="205" t="s">
        <v>84</v>
      </c>
      <c r="AY151" s="204" t="s">
        <v>203</v>
      </c>
      <c r="BK151" s="206">
        <f>SUM(BK152:BK156)</f>
        <v>0</v>
      </c>
    </row>
    <row r="152" spans="1:65" s="2" customFormat="1" ht="33" customHeight="1">
      <c r="A152" s="35"/>
      <c r="B152" s="36"/>
      <c r="C152" s="247" t="s">
        <v>382</v>
      </c>
      <c r="D152" s="247" t="s">
        <v>413</v>
      </c>
      <c r="E152" s="248" t="s">
        <v>8514</v>
      </c>
      <c r="F152" s="249" t="s">
        <v>8515</v>
      </c>
      <c r="G152" s="250" t="s">
        <v>1</v>
      </c>
      <c r="H152" s="251">
        <v>4</v>
      </c>
      <c r="I152" s="252"/>
      <c r="J152" s="253">
        <f>ROUND(I152*H152,2)</f>
        <v>0</v>
      </c>
      <c r="K152" s="249" t="s">
        <v>1</v>
      </c>
      <c r="L152" s="254"/>
      <c r="M152" s="255" t="s">
        <v>1</v>
      </c>
      <c r="N152" s="256" t="s">
        <v>40</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3366</v>
      </c>
      <c r="AT152" s="220" t="s">
        <v>413</v>
      </c>
      <c r="AU152" s="220" t="s">
        <v>104</v>
      </c>
      <c r="AY152" s="18" t="s">
        <v>203</v>
      </c>
      <c r="BE152" s="221">
        <f>IF(N152="základní",J152,0)</f>
        <v>0</v>
      </c>
      <c r="BF152" s="221">
        <f>IF(N152="snížená",J152,0)</f>
        <v>0</v>
      </c>
      <c r="BG152" s="221">
        <f>IF(N152="zákl. přenesená",J152,0)</f>
        <v>0</v>
      </c>
      <c r="BH152" s="221">
        <f>IF(N152="sníž. přenesená",J152,0)</f>
        <v>0</v>
      </c>
      <c r="BI152" s="221">
        <f>IF(N152="nulová",J152,0)</f>
        <v>0</v>
      </c>
      <c r="BJ152" s="18" t="s">
        <v>82</v>
      </c>
      <c r="BK152" s="221">
        <f>ROUND(I152*H152,2)</f>
        <v>0</v>
      </c>
      <c r="BL152" s="18" t="s">
        <v>3366</v>
      </c>
      <c r="BM152" s="220" t="s">
        <v>8516</v>
      </c>
    </row>
    <row r="153" spans="1:65" s="14" customFormat="1" ht="11.25">
      <c r="B153" s="233"/>
      <c r="C153" s="234"/>
      <c r="D153" s="224" t="s">
        <v>211</v>
      </c>
      <c r="E153" s="235" t="s">
        <v>1</v>
      </c>
      <c r="F153" s="236" t="s">
        <v>8517</v>
      </c>
      <c r="G153" s="234"/>
      <c r="H153" s="237">
        <v>1</v>
      </c>
      <c r="I153" s="238"/>
      <c r="J153" s="234"/>
      <c r="K153" s="234"/>
      <c r="L153" s="239"/>
      <c r="M153" s="240"/>
      <c r="N153" s="241"/>
      <c r="O153" s="241"/>
      <c r="P153" s="241"/>
      <c r="Q153" s="241"/>
      <c r="R153" s="241"/>
      <c r="S153" s="241"/>
      <c r="T153" s="242"/>
      <c r="AT153" s="243" t="s">
        <v>211</v>
      </c>
      <c r="AU153" s="243" t="s">
        <v>104</v>
      </c>
      <c r="AV153" s="14" t="s">
        <v>84</v>
      </c>
      <c r="AW153" s="14" t="s">
        <v>31</v>
      </c>
      <c r="AX153" s="14" t="s">
        <v>75</v>
      </c>
      <c r="AY153" s="243" t="s">
        <v>203</v>
      </c>
    </row>
    <row r="154" spans="1:65" s="14" customFormat="1" ht="11.25">
      <c r="B154" s="233"/>
      <c r="C154" s="234"/>
      <c r="D154" s="224" t="s">
        <v>211</v>
      </c>
      <c r="E154" s="235" t="s">
        <v>1</v>
      </c>
      <c r="F154" s="236" t="s">
        <v>8518</v>
      </c>
      <c r="G154" s="234"/>
      <c r="H154" s="237">
        <v>1</v>
      </c>
      <c r="I154" s="238"/>
      <c r="J154" s="234"/>
      <c r="K154" s="234"/>
      <c r="L154" s="239"/>
      <c r="M154" s="240"/>
      <c r="N154" s="241"/>
      <c r="O154" s="241"/>
      <c r="P154" s="241"/>
      <c r="Q154" s="241"/>
      <c r="R154" s="241"/>
      <c r="S154" s="241"/>
      <c r="T154" s="242"/>
      <c r="AT154" s="243" t="s">
        <v>211</v>
      </c>
      <c r="AU154" s="243" t="s">
        <v>104</v>
      </c>
      <c r="AV154" s="14" t="s">
        <v>84</v>
      </c>
      <c r="AW154" s="14" t="s">
        <v>31</v>
      </c>
      <c r="AX154" s="14" t="s">
        <v>75</v>
      </c>
      <c r="AY154" s="243" t="s">
        <v>203</v>
      </c>
    </row>
    <row r="155" spans="1:65" s="14" customFormat="1" ht="11.25">
      <c r="B155" s="233"/>
      <c r="C155" s="234"/>
      <c r="D155" s="224" t="s">
        <v>211</v>
      </c>
      <c r="E155" s="235" t="s">
        <v>1</v>
      </c>
      <c r="F155" s="236" t="s">
        <v>8519</v>
      </c>
      <c r="G155" s="234"/>
      <c r="H155" s="237">
        <v>1</v>
      </c>
      <c r="I155" s="238"/>
      <c r="J155" s="234"/>
      <c r="K155" s="234"/>
      <c r="L155" s="239"/>
      <c r="M155" s="240"/>
      <c r="N155" s="241"/>
      <c r="O155" s="241"/>
      <c r="P155" s="241"/>
      <c r="Q155" s="241"/>
      <c r="R155" s="241"/>
      <c r="S155" s="241"/>
      <c r="T155" s="242"/>
      <c r="AT155" s="243" t="s">
        <v>211</v>
      </c>
      <c r="AU155" s="243" t="s">
        <v>104</v>
      </c>
      <c r="AV155" s="14" t="s">
        <v>84</v>
      </c>
      <c r="AW155" s="14" t="s">
        <v>31</v>
      </c>
      <c r="AX155" s="14" t="s">
        <v>75</v>
      </c>
      <c r="AY155" s="243" t="s">
        <v>203</v>
      </c>
    </row>
    <row r="156" spans="1:65" s="14" customFormat="1" ht="11.25">
      <c r="B156" s="233"/>
      <c r="C156" s="234"/>
      <c r="D156" s="224" t="s">
        <v>211</v>
      </c>
      <c r="E156" s="235" t="s">
        <v>1</v>
      </c>
      <c r="F156" s="236" t="s">
        <v>8520</v>
      </c>
      <c r="G156" s="234"/>
      <c r="H156" s="237">
        <v>1</v>
      </c>
      <c r="I156" s="238"/>
      <c r="J156" s="234"/>
      <c r="K156" s="234"/>
      <c r="L156" s="239"/>
      <c r="M156" s="240"/>
      <c r="N156" s="241"/>
      <c r="O156" s="241"/>
      <c r="P156" s="241"/>
      <c r="Q156" s="241"/>
      <c r="R156" s="241"/>
      <c r="S156" s="241"/>
      <c r="T156" s="242"/>
      <c r="AT156" s="243" t="s">
        <v>211</v>
      </c>
      <c r="AU156" s="243" t="s">
        <v>104</v>
      </c>
      <c r="AV156" s="14" t="s">
        <v>84</v>
      </c>
      <c r="AW156" s="14" t="s">
        <v>31</v>
      </c>
      <c r="AX156" s="14" t="s">
        <v>75</v>
      </c>
      <c r="AY156" s="243" t="s">
        <v>203</v>
      </c>
    </row>
    <row r="157" spans="1:65" s="12" customFormat="1" ht="22.9" customHeight="1">
      <c r="B157" s="193"/>
      <c r="C157" s="194"/>
      <c r="D157" s="195" t="s">
        <v>74</v>
      </c>
      <c r="E157" s="207" t="s">
        <v>8521</v>
      </c>
      <c r="F157" s="207" t="s">
        <v>8522</v>
      </c>
      <c r="G157" s="194"/>
      <c r="H157" s="194"/>
      <c r="I157" s="197"/>
      <c r="J157" s="208">
        <f>BK157</f>
        <v>0</v>
      </c>
      <c r="K157" s="194"/>
      <c r="L157" s="199"/>
      <c r="M157" s="200"/>
      <c r="N157" s="201"/>
      <c r="O157" s="201"/>
      <c r="P157" s="202">
        <f>P158</f>
        <v>0</v>
      </c>
      <c r="Q157" s="201"/>
      <c r="R157" s="202">
        <f>R158</f>
        <v>0</v>
      </c>
      <c r="S157" s="201"/>
      <c r="T157" s="203">
        <f>T158</f>
        <v>0</v>
      </c>
      <c r="AR157" s="204" t="s">
        <v>209</v>
      </c>
      <c r="AT157" s="205" t="s">
        <v>74</v>
      </c>
      <c r="AU157" s="205" t="s">
        <v>82</v>
      </c>
      <c r="AY157" s="204" t="s">
        <v>203</v>
      </c>
      <c r="BK157" s="206">
        <f>BK158</f>
        <v>0</v>
      </c>
    </row>
    <row r="158" spans="1:65" s="12" customFormat="1" ht="20.85" customHeight="1">
      <c r="B158" s="193"/>
      <c r="C158" s="194"/>
      <c r="D158" s="195" t="s">
        <v>74</v>
      </c>
      <c r="E158" s="207" t="s">
        <v>8523</v>
      </c>
      <c r="F158" s="207" t="s">
        <v>8524</v>
      </c>
      <c r="G158" s="194"/>
      <c r="H158" s="194"/>
      <c r="I158" s="197"/>
      <c r="J158" s="208">
        <f>BK158</f>
        <v>0</v>
      </c>
      <c r="K158" s="194"/>
      <c r="L158" s="199"/>
      <c r="M158" s="200"/>
      <c r="N158" s="201"/>
      <c r="O158" s="201"/>
      <c r="P158" s="202">
        <f>SUM(P159:P160)</f>
        <v>0</v>
      </c>
      <c r="Q158" s="201"/>
      <c r="R158" s="202">
        <f>SUM(R159:R160)</f>
        <v>0</v>
      </c>
      <c r="S158" s="201"/>
      <c r="T158" s="203">
        <f>SUM(T159:T160)</f>
        <v>0</v>
      </c>
      <c r="AR158" s="204" t="s">
        <v>209</v>
      </c>
      <c r="AT158" s="205" t="s">
        <v>74</v>
      </c>
      <c r="AU158" s="205" t="s">
        <v>84</v>
      </c>
      <c r="AY158" s="204" t="s">
        <v>203</v>
      </c>
      <c r="BK158" s="206">
        <f>SUM(BK159:BK160)</f>
        <v>0</v>
      </c>
    </row>
    <row r="159" spans="1:65" s="2" customFormat="1" ht="33" customHeight="1">
      <c r="A159" s="35"/>
      <c r="B159" s="36"/>
      <c r="C159" s="247" t="s">
        <v>389</v>
      </c>
      <c r="D159" s="247" t="s">
        <v>413</v>
      </c>
      <c r="E159" s="248" t="s">
        <v>8525</v>
      </c>
      <c r="F159" s="249" t="s">
        <v>8526</v>
      </c>
      <c r="G159" s="250" t="s">
        <v>1</v>
      </c>
      <c r="H159" s="251">
        <v>2</v>
      </c>
      <c r="I159" s="252"/>
      <c r="J159" s="253">
        <f>ROUND(I159*H159,2)</f>
        <v>0</v>
      </c>
      <c r="K159" s="249" t="s">
        <v>1</v>
      </c>
      <c r="L159" s="254"/>
      <c r="M159" s="255" t="s">
        <v>1</v>
      </c>
      <c r="N159" s="256" t="s">
        <v>40</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3319</v>
      </c>
      <c r="AT159" s="220" t="s">
        <v>413</v>
      </c>
      <c r="AU159" s="220" t="s">
        <v>104</v>
      </c>
      <c r="AY159" s="18" t="s">
        <v>203</v>
      </c>
      <c r="BE159" s="221">
        <f>IF(N159="základní",J159,0)</f>
        <v>0</v>
      </c>
      <c r="BF159" s="221">
        <f>IF(N159="snížená",J159,0)</f>
        <v>0</v>
      </c>
      <c r="BG159" s="221">
        <f>IF(N159="zákl. přenesená",J159,0)</f>
        <v>0</v>
      </c>
      <c r="BH159" s="221">
        <f>IF(N159="sníž. přenesená",J159,0)</f>
        <v>0</v>
      </c>
      <c r="BI159" s="221">
        <f>IF(N159="nulová",J159,0)</f>
        <v>0</v>
      </c>
      <c r="BJ159" s="18" t="s">
        <v>82</v>
      </c>
      <c r="BK159" s="221">
        <f>ROUND(I159*H159,2)</f>
        <v>0</v>
      </c>
      <c r="BL159" s="18" t="s">
        <v>3319</v>
      </c>
      <c r="BM159" s="220" t="s">
        <v>8527</v>
      </c>
    </row>
    <row r="160" spans="1:65" s="14" customFormat="1" ht="11.25">
      <c r="B160" s="233"/>
      <c r="C160" s="234"/>
      <c r="D160" s="224" t="s">
        <v>211</v>
      </c>
      <c r="E160" s="235" t="s">
        <v>1</v>
      </c>
      <c r="F160" s="236" t="s">
        <v>8528</v>
      </c>
      <c r="G160" s="234"/>
      <c r="H160" s="237">
        <v>2</v>
      </c>
      <c r="I160" s="238"/>
      <c r="J160" s="234"/>
      <c r="K160" s="234"/>
      <c r="L160" s="239"/>
      <c r="M160" s="240"/>
      <c r="N160" s="241"/>
      <c r="O160" s="241"/>
      <c r="P160" s="241"/>
      <c r="Q160" s="241"/>
      <c r="R160" s="241"/>
      <c r="S160" s="241"/>
      <c r="T160" s="242"/>
      <c r="AT160" s="243" t="s">
        <v>211</v>
      </c>
      <c r="AU160" s="243" t="s">
        <v>104</v>
      </c>
      <c r="AV160" s="14" t="s">
        <v>84</v>
      </c>
      <c r="AW160" s="14" t="s">
        <v>31</v>
      </c>
      <c r="AX160" s="14" t="s">
        <v>75</v>
      </c>
      <c r="AY160" s="243" t="s">
        <v>203</v>
      </c>
    </row>
    <row r="161" spans="1:65" s="12" customFormat="1" ht="22.9" customHeight="1">
      <c r="B161" s="193"/>
      <c r="C161" s="194"/>
      <c r="D161" s="195" t="s">
        <v>74</v>
      </c>
      <c r="E161" s="207" t="s">
        <v>8529</v>
      </c>
      <c r="F161" s="207" t="s">
        <v>8530</v>
      </c>
      <c r="G161" s="194"/>
      <c r="H161" s="194"/>
      <c r="I161" s="197"/>
      <c r="J161" s="208">
        <f>BK161</f>
        <v>0</v>
      </c>
      <c r="K161" s="194"/>
      <c r="L161" s="199"/>
      <c r="M161" s="200"/>
      <c r="N161" s="201"/>
      <c r="O161" s="201"/>
      <c r="P161" s="202">
        <f>SUM(P162:P182)</f>
        <v>0</v>
      </c>
      <c r="Q161" s="201"/>
      <c r="R161" s="202">
        <f>SUM(R162:R182)</f>
        <v>0</v>
      </c>
      <c r="S161" s="201"/>
      <c r="T161" s="203">
        <f>SUM(T162:T182)</f>
        <v>0</v>
      </c>
      <c r="AR161" s="204" t="s">
        <v>209</v>
      </c>
      <c r="AT161" s="205" t="s">
        <v>74</v>
      </c>
      <c r="AU161" s="205" t="s">
        <v>82</v>
      </c>
      <c r="AY161" s="204" t="s">
        <v>203</v>
      </c>
      <c r="BK161" s="206">
        <f>SUM(BK162:BK182)</f>
        <v>0</v>
      </c>
    </row>
    <row r="162" spans="1:65" s="2" customFormat="1" ht="33" customHeight="1">
      <c r="A162" s="35"/>
      <c r="B162" s="36"/>
      <c r="C162" s="247" t="s">
        <v>395</v>
      </c>
      <c r="D162" s="247" t="s">
        <v>413</v>
      </c>
      <c r="E162" s="248" t="s">
        <v>8531</v>
      </c>
      <c r="F162" s="249" t="s">
        <v>8532</v>
      </c>
      <c r="G162" s="250" t="s">
        <v>5671</v>
      </c>
      <c r="H162" s="251">
        <v>1</v>
      </c>
      <c r="I162" s="252"/>
      <c r="J162" s="253">
        <f>ROUND(I162*H162,2)</f>
        <v>0</v>
      </c>
      <c r="K162" s="249" t="s">
        <v>1</v>
      </c>
      <c r="L162" s="254"/>
      <c r="M162" s="255" t="s">
        <v>1</v>
      </c>
      <c r="N162" s="256" t="s">
        <v>40</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3366</v>
      </c>
      <c r="AT162" s="220" t="s">
        <v>413</v>
      </c>
      <c r="AU162" s="220" t="s">
        <v>84</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3366</v>
      </c>
      <c r="BM162" s="220" t="s">
        <v>8533</v>
      </c>
    </row>
    <row r="163" spans="1:65" s="14" customFormat="1" ht="11.25">
      <c r="B163" s="233"/>
      <c r="C163" s="234"/>
      <c r="D163" s="224" t="s">
        <v>211</v>
      </c>
      <c r="E163" s="235" t="s">
        <v>1</v>
      </c>
      <c r="F163" s="236" t="s">
        <v>8534</v>
      </c>
      <c r="G163" s="234"/>
      <c r="H163" s="237">
        <v>1</v>
      </c>
      <c r="I163" s="238"/>
      <c r="J163" s="234"/>
      <c r="K163" s="234"/>
      <c r="L163" s="239"/>
      <c r="M163" s="240"/>
      <c r="N163" s="241"/>
      <c r="O163" s="241"/>
      <c r="P163" s="241"/>
      <c r="Q163" s="241"/>
      <c r="R163" s="241"/>
      <c r="S163" s="241"/>
      <c r="T163" s="242"/>
      <c r="AT163" s="243" t="s">
        <v>211</v>
      </c>
      <c r="AU163" s="243" t="s">
        <v>84</v>
      </c>
      <c r="AV163" s="14" t="s">
        <v>84</v>
      </c>
      <c r="AW163" s="14" t="s">
        <v>31</v>
      </c>
      <c r="AX163" s="14" t="s">
        <v>75</v>
      </c>
      <c r="AY163" s="243" t="s">
        <v>203</v>
      </c>
    </row>
    <row r="164" spans="1:65" s="2" customFormat="1" ht="16.5" customHeight="1">
      <c r="A164" s="35"/>
      <c r="B164" s="36"/>
      <c r="C164" s="209" t="s">
        <v>401</v>
      </c>
      <c r="D164" s="209" t="s">
        <v>205</v>
      </c>
      <c r="E164" s="210" t="s">
        <v>8535</v>
      </c>
      <c r="F164" s="211" t="s">
        <v>8536</v>
      </c>
      <c r="G164" s="212" t="s">
        <v>208</v>
      </c>
      <c r="H164" s="213">
        <v>1</v>
      </c>
      <c r="I164" s="214"/>
      <c r="J164" s="215">
        <f>ROUND(I164*H164,2)</f>
        <v>0</v>
      </c>
      <c r="K164" s="211" t="s">
        <v>1</v>
      </c>
      <c r="L164" s="40"/>
      <c r="M164" s="216" t="s">
        <v>1</v>
      </c>
      <c r="N164" s="217" t="s">
        <v>40</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412</v>
      </c>
      <c r="AT164" s="220" t="s">
        <v>205</v>
      </c>
      <c r="AU164" s="220" t="s">
        <v>84</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412</v>
      </c>
      <c r="BM164" s="220" t="s">
        <v>8537</v>
      </c>
    </row>
    <row r="165" spans="1:65" s="2" customFormat="1" ht="33" customHeight="1">
      <c r="A165" s="35"/>
      <c r="B165" s="36"/>
      <c r="C165" s="247" t="s">
        <v>8</v>
      </c>
      <c r="D165" s="247" t="s">
        <v>413</v>
      </c>
      <c r="E165" s="248" t="s">
        <v>8538</v>
      </c>
      <c r="F165" s="249" t="s">
        <v>8539</v>
      </c>
      <c r="G165" s="250" t="s">
        <v>5671</v>
      </c>
      <c r="H165" s="251">
        <v>1</v>
      </c>
      <c r="I165" s="252"/>
      <c r="J165" s="253">
        <f>ROUND(I165*H165,2)</f>
        <v>0</v>
      </c>
      <c r="K165" s="249" t="s">
        <v>1</v>
      </c>
      <c r="L165" s="254"/>
      <c r="M165" s="255" t="s">
        <v>1</v>
      </c>
      <c r="N165" s="256" t="s">
        <v>40</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3366</v>
      </c>
      <c r="AT165" s="220" t="s">
        <v>413</v>
      </c>
      <c r="AU165" s="220" t="s">
        <v>84</v>
      </c>
      <c r="AY165" s="18" t="s">
        <v>203</v>
      </c>
      <c r="BE165" s="221">
        <f>IF(N165="základní",J165,0)</f>
        <v>0</v>
      </c>
      <c r="BF165" s="221">
        <f>IF(N165="snížená",J165,0)</f>
        <v>0</v>
      </c>
      <c r="BG165" s="221">
        <f>IF(N165="zákl. přenesená",J165,0)</f>
        <v>0</v>
      </c>
      <c r="BH165" s="221">
        <f>IF(N165="sníž. přenesená",J165,0)</f>
        <v>0</v>
      </c>
      <c r="BI165" s="221">
        <f>IF(N165="nulová",J165,0)</f>
        <v>0</v>
      </c>
      <c r="BJ165" s="18" t="s">
        <v>82</v>
      </c>
      <c r="BK165" s="221">
        <f>ROUND(I165*H165,2)</f>
        <v>0</v>
      </c>
      <c r="BL165" s="18" t="s">
        <v>3366</v>
      </c>
      <c r="BM165" s="220" t="s">
        <v>8540</v>
      </c>
    </row>
    <row r="166" spans="1:65" s="14" customFormat="1" ht="11.25">
      <c r="B166" s="233"/>
      <c r="C166" s="234"/>
      <c r="D166" s="224" t="s">
        <v>211</v>
      </c>
      <c r="E166" s="235" t="s">
        <v>1</v>
      </c>
      <c r="F166" s="236" t="s">
        <v>8541</v>
      </c>
      <c r="G166" s="234"/>
      <c r="H166" s="237">
        <v>1</v>
      </c>
      <c r="I166" s="238"/>
      <c r="J166" s="234"/>
      <c r="K166" s="234"/>
      <c r="L166" s="239"/>
      <c r="M166" s="240"/>
      <c r="N166" s="241"/>
      <c r="O166" s="241"/>
      <c r="P166" s="241"/>
      <c r="Q166" s="241"/>
      <c r="R166" s="241"/>
      <c r="S166" s="241"/>
      <c r="T166" s="242"/>
      <c r="AT166" s="243" t="s">
        <v>211</v>
      </c>
      <c r="AU166" s="243" t="s">
        <v>84</v>
      </c>
      <c r="AV166" s="14" t="s">
        <v>84</v>
      </c>
      <c r="AW166" s="14" t="s">
        <v>31</v>
      </c>
      <c r="AX166" s="14" t="s">
        <v>75</v>
      </c>
      <c r="AY166" s="243" t="s">
        <v>203</v>
      </c>
    </row>
    <row r="167" spans="1:65" s="2" customFormat="1" ht="33" customHeight="1">
      <c r="A167" s="35"/>
      <c r="B167" s="36"/>
      <c r="C167" s="247" t="s">
        <v>412</v>
      </c>
      <c r="D167" s="247" t="s">
        <v>413</v>
      </c>
      <c r="E167" s="248" t="s">
        <v>8542</v>
      </c>
      <c r="F167" s="249" t="s">
        <v>8543</v>
      </c>
      <c r="G167" s="250" t="s">
        <v>5671</v>
      </c>
      <c r="H167" s="251">
        <v>2</v>
      </c>
      <c r="I167" s="252"/>
      <c r="J167" s="253">
        <f>ROUND(I167*H167,2)</f>
        <v>0</v>
      </c>
      <c r="K167" s="249" t="s">
        <v>1</v>
      </c>
      <c r="L167" s="254"/>
      <c r="M167" s="255" t="s">
        <v>1</v>
      </c>
      <c r="N167" s="256" t="s">
        <v>40</v>
      </c>
      <c r="O167" s="72"/>
      <c r="P167" s="218">
        <f>O167*H167</f>
        <v>0</v>
      </c>
      <c r="Q167" s="218">
        <v>0</v>
      </c>
      <c r="R167" s="218">
        <f>Q167*H167</f>
        <v>0</v>
      </c>
      <c r="S167" s="218">
        <v>0</v>
      </c>
      <c r="T167" s="219">
        <f>S167*H167</f>
        <v>0</v>
      </c>
      <c r="U167" s="35"/>
      <c r="V167" s="35"/>
      <c r="W167" s="35"/>
      <c r="X167" s="35"/>
      <c r="Y167" s="35"/>
      <c r="Z167" s="35"/>
      <c r="AA167" s="35"/>
      <c r="AB167" s="35"/>
      <c r="AC167" s="35"/>
      <c r="AD167" s="35"/>
      <c r="AE167" s="35"/>
      <c r="AR167" s="220" t="s">
        <v>3366</v>
      </c>
      <c r="AT167" s="220" t="s">
        <v>413</v>
      </c>
      <c r="AU167" s="220" t="s">
        <v>84</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3366</v>
      </c>
      <c r="BM167" s="220" t="s">
        <v>8544</v>
      </c>
    </row>
    <row r="168" spans="1:65" s="14" customFormat="1" ht="11.25">
      <c r="B168" s="233"/>
      <c r="C168" s="234"/>
      <c r="D168" s="224" t="s">
        <v>211</v>
      </c>
      <c r="E168" s="235" t="s">
        <v>1</v>
      </c>
      <c r="F168" s="236" t="s">
        <v>8545</v>
      </c>
      <c r="G168" s="234"/>
      <c r="H168" s="237">
        <v>2</v>
      </c>
      <c r="I168" s="238"/>
      <c r="J168" s="234"/>
      <c r="K168" s="234"/>
      <c r="L168" s="239"/>
      <c r="M168" s="240"/>
      <c r="N168" s="241"/>
      <c r="O168" s="241"/>
      <c r="P168" s="241"/>
      <c r="Q168" s="241"/>
      <c r="R168" s="241"/>
      <c r="S168" s="241"/>
      <c r="T168" s="242"/>
      <c r="AT168" s="243" t="s">
        <v>211</v>
      </c>
      <c r="AU168" s="243" t="s">
        <v>84</v>
      </c>
      <c r="AV168" s="14" t="s">
        <v>84</v>
      </c>
      <c r="AW168" s="14" t="s">
        <v>31</v>
      </c>
      <c r="AX168" s="14" t="s">
        <v>75</v>
      </c>
      <c r="AY168" s="243" t="s">
        <v>203</v>
      </c>
    </row>
    <row r="169" spans="1:65" s="2" customFormat="1" ht="16.5" customHeight="1">
      <c r="A169" s="35"/>
      <c r="B169" s="36"/>
      <c r="C169" s="209" t="s">
        <v>421</v>
      </c>
      <c r="D169" s="209" t="s">
        <v>205</v>
      </c>
      <c r="E169" s="210" t="s">
        <v>8546</v>
      </c>
      <c r="F169" s="211" t="s">
        <v>8547</v>
      </c>
      <c r="G169" s="212" t="s">
        <v>208</v>
      </c>
      <c r="H169" s="213">
        <v>3</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412</v>
      </c>
      <c r="AT169" s="220" t="s">
        <v>205</v>
      </c>
      <c r="AU169" s="220" t="s">
        <v>84</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412</v>
      </c>
      <c r="BM169" s="220" t="s">
        <v>8548</v>
      </c>
    </row>
    <row r="170" spans="1:65" s="2" customFormat="1" ht="33" customHeight="1">
      <c r="A170" s="35"/>
      <c r="B170" s="36"/>
      <c r="C170" s="247" t="s">
        <v>428</v>
      </c>
      <c r="D170" s="247" t="s">
        <v>413</v>
      </c>
      <c r="E170" s="248" t="s">
        <v>8549</v>
      </c>
      <c r="F170" s="249" t="s">
        <v>8550</v>
      </c>
      <c r="G170" s="250" t="s">
        <v>5671</v>
      </c>
      <c r="H170" s="251">
        <v>1</v>
      </c>
      <c r="I170" s="252"/>
      <c r="J170" s="253">
        <f>ROUND(I170*H170,2)</f>
        <v>0</v>
      </c>
      <c r="K170" s="249" t="s">
        <v>1</v>
      </c>
      <c r="L170" s="254"/>
      <c r="M170" s="255" t="s">
        <v>1</v>
      </c>
      <c r="N170" s="256" t="s">
        <v>40</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3366</v>
      </c>
      <c r="AT170" s="220" t="s">
        <v>413</v>
      </c>
      <c r="AU170" s="220" t="s">
        <v>84</v>
      </c>
      <c r="AY170" s="18" t="s">
        <v>203</v>
      </c>
      <c r="BE170" s="221">
        <f>IF(N170="základní",J170,0)</f>
        <v>0</v>
      </c>
      <c r="BF170" s="221">
        <f>IF(N170="snížená",J170,0)</f>
        <v>0</v>
      </c>
      <c r="BG170" s="221">
        <f>IF(N170="zákl. přenesená",J170,0)</f>
        <v>0</v>
      </c>
      <c r="BH170" s="221">
        <f>IF(N170="sníž. přenesená",J170,0)</f>
        <v>0</v>
      </c>
      <c r="BI170" s="221">
        <f>IF(N170="nulová",J170,0)</f>
        <v>0</v>
      </c>
      <c r="BJ170" s="18" t="s">
        <v>82</v>
      </c>
      <c r="BK170" s="221">
        <f>ROUND(I170*H170,2)</f>
        <v>0</v>
      </c>
      <c r="BL170" s="18" t="s">
        <v>3366</v>
      </c>
      <c r="BM170" s="220" t="s">
        <v>8551</v>
      </c>
    </row>
    <row r="171" spans="1:65" s="14" customFormat="1" ht="11.25">
      <c r="B171" s="233"/>
      <c r="C171" s="234"/>
      <c r="D171" s="224" t="s">
        <v>211</v>
      </c>
      <c r="E171" s="235" t="s">
        <v>1</v>
      </c>
      <c r="F171" s="236" t="s">
        <v>8541</v>
      </c>
      <c r="G171" s="234"/>
      <c r="H171" s="237">
        <v>1</v>
      </c>
      <c r="I171" s="238"/>
      <c r="J171" s="234"/>
      <c r="K171" s="234"/>
      <c r="L171" s="239"/>
      <c r="M171" s="240"/>
      <c r="N171" s="241"/>
      <c r="O171" s="241"/>
      <c r="P171" s="241"/>
      <c r="Q171" s="241"/>
      <c r="R171" s="241"/>
      <c r="S171" s="241"/>
      <c r="T171" s="242"/>
      <c r="AT171" s="243" t="s">
        <v>211</v>
      </c>
      <c r="AU171" s="243" t="s">
        <v>84</v>
      </c>
      <c r="AV171" s="14" t="s">
        <v>84</v>
      </c>
      <c r="AW171" s="14" t="s">
        <v>31</v>
      </c>
      <c r="AX171" s="14" t="s">
        <v>75</v>
      </c>
      <c r="AY171" s="243" t="s">
        <v>203</v>
      </c>
    </row>
    <row r="172" spans="1:65" s="2" customFormat="1" ht="16.5" customHeight="1">
      <c r="A172" s="35"/>
      <c r="B172" s="36"/>
      <c r="C172" s="209" t="s">
        <v>434</v>
      </c>
      <c r="D172" s="209" t="s">
        <v>205</v>
      </c>
      <c r="E172" s="210" t="s">
        <v>8552</v>
      </c>
      <c r="F172" s="211" t="s">
        <v>8553</v>
      </c>
      <c r="G172" s="212" t="s">
        <v>208</v>
      </c>
      <c r="H172" s="213">
        <v>1</v>
      </c>
      <c r="I172" s="214"/>
      <c r="J172" s="215">
        <f>ROUND(I172*H172,2)</f>
        <v>0</v>
      </c>
      <c r="K172" s="211" t="s">
        <v>218</v>
      </c>
      <c r="L172" s="40"/>
      <c r="M172" s="216" t="s">
        <v>1</v>
      </c>
      <c r="N172" s="217" t="s">
        <v>40</v>
      </c>
      <c r="O172" s="72"/>
      <c r="P172" s="218">
        <f>O172*H172</f>
        <v>0</v>
      </c>
      <c r="Q172" s="218">
        <v>0</v>
      </c>
      <c r="R172" s="218">
        <f>Q172*H172</f>
        <v>0</v>
      </c>
      <c r="S172" s="218">
        <v>0</v>
      </c>
      <c r="T172" s="219">
        <f>S172*H172</f>
        <v>0</v>
      </c>
      <c r="U172" s="35"/>
      <c r="V172" s="35"/>
      <c r="W172" s="35"/>
      <c r="X172" s="35"/>
      <c r="Y172" s="35"/>
      <c r="Z172" s="35"/>
      <c r="AA172" s="35"/>
      <c r="AB172" s="35"/>
      <c r="AC172" s="35"/>
      <c r="AD172" s="35"/>
      <c r="AE172" s="35"/>
      <c r="AR172" s="220" t="s">
        <v>412</v>
      </c>
      <c r="AT172" s="220" t="s">
        <v>205</v>
      </c>
      <c r="AU172" s="220" t="s">
        <v>84</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412</v>
      </c>
      <c r="BM172" s="220" t="s">
        <v>8554</v>
      </c>
    </row>
    <row r="173" spans="1:65" s="2" customFormat="1" ht="33" customHeight="1">
      <c r="A173" s="35"/>
      <c r="B173" s="36"/>
      <c r="C173" s="209" t="s">
        <v>596</v>
      </c>
      <c r="D173" s="209" t="s">
        <v>205</v>
      </c>
      <c r="E173" s="210" t="s">
        <v>8555</v>
      </c>
      <c r="F173" s="211" t="s">
        <v>8556</v>
      </c>
      <c r="G173" s="212" t="s">
        <v>5671</v>
      </c>
      <c r="H173" s="213">
        <v>8</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412</v>
      </c>
      <c r="AT173" s="220" t="s">
        <v>205</v>
      </c>
      <c r="AU173" s="220" t="s">
        <v>84</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412</v>
      </c>
      <c r="BM173" s="220" t="s">
        <v>8557</v>
      </c>
    </row>
    <row r="174" spans="1:65" s="14" customFormat="1" ht="11.25">
      <c r="B174" s="233"/>
      <c r="C174" s="234"/>
      <c r="D174" s="224" t="s">
        <v>211</v>
      </c>
      <c r="E174" s="235" t="s">
        <v>1</v>
      </c>
      <c r="F174" s="236" t="s">
        <v>8558</v>
      </c>
      <c r="G174" s="234"/>
      <c r="H174" s="237">
        <v>8</v>
      </c>
      <c r="I174" s="238"/>
      <c r="J174" s="234"/>
      <c r="K174" s="234"/>
      <c r="L174" s="239"/>
      <c r="M174" s="240"/>
      <c r="N174" s="241"/>
      <c r="O174" s="241"/>
      <c r="P174" s="241"/>
      <c r="Q174" s="241"/>
      <c r="R174" s="241"/>
      <c r="S174" s="241"/>
      <c r="T174" s="242"/>
      <c r="AT174" s="243" t="s">
        <v>211</v>
      </c>
      <c r="AU174" s="243" t="s">
        <v>84</v>
      </c>
      <c r="AV174" s="14" t="s">
        <v>84</v>
      </c>
      <c r="AW174" s="14" t="s">
        <v>31</v>
      </c>
      <c r="AX174" s="14" t="s">
        <v>75</v>
      </c>
      <c r="AY174" s="243" t="s">
        <v>203</v>
      </c>
    </row>
    <row r="175" spans="1:65" s="2" customFormat="1" ht="21.75" customHeight="1">
      <c r="A175" s="35"/>
      <c r="B175" s="36"/>
      <c r="C175" s="209" t="s">
        <v>7</v>
      </c>
      <c r="D175" s="209" t="s">
        <v>205</v>
      </c>
      <c r="E175" s="210" t="s">
        <v>8559</v>
      </c>
      <c r="F175" s="211" t="s">
        <v>8560</v>
      </c>
      <c r="G175" s="212" t="s">
        <v>5671</v>
      </c>
      <c r="H175" s="213">
        <v>16</v>
      </c>
      <c r="I175" s="214"/>
      <c r="J175" s="215">
        <f>ROUND(I175*H175,2)</f>
        <v>0</v>
      </c>
      <c r="K175" s="211" t="s">
        <v>1</v>
      </c>
      <c r="L175" s="40"/>
      <c r="M175" s="216" t="s">
        <v>1</v>
      </c>
      <c r="N175" s="217" t="s">
        <v>40</v>
      </c>
      <c r="O175" s="72"/>
      <c r="P175" s="218">
        <f>O175*H175</f>
        <v>0</v>
      </c>
      <c r="Q175" s="218">
        <v>0</v>
      </c>
      <c r="R175" s="218">
        <f>Q175*H175</f>
        <v>0</v>
      </c>
      <c r="S175" s="218">
        <v>0</v>
      </c>
      <c r="T175" s="219">
        <f>S175*H175</f>
        <v>0</v>
      </c>
      <c r="U175" s="35"/>
      <c r="V175" s="35"/>
      <c r="W175" s="35"/>
      <c r="X175" s="35"/>
      <c r="Y175" s="35"/>
      <c r="Z175" s="35"/>
      <c r="AA175" s="35"/>
      <c r="AB175" s="35"/>
      <c r="AC175" s="35"/>
      <c r="AD175" s="35"/>
      <c r="AE175" s="35"/>
      <c r="AR175" s="220" t="s">
        <v>412</v>
      </c>
      <c r="AT175" s="220" t="s">
        <v>205</v>
      </c>
      <c r="AU175" s="220" t="s">
        <v>84</v>
      </c>
      <c r="AY175" s="18" t="s">
        <v>203</v>
      </c>
      <c r="BE175" s="221">
        <f>IF(N175="základní",J175,0)</f>
        <v>0</v>
      </c>
      <c r="BF175" s="221">
        <f>IF(N175="snížená",J175,0)</f>
        <v>0</v>
      </c>
      <c r="BG175" s="221">
        <f>IF(N175="zákl. přenesená",J175,0)</f>
        <v>0</v>
      </c>
      <c r="BH175" s="221">
        <f>IF(N175="sníž. přenesená",J175,0)</f>
        <v>0</v>
      </c>
      <c r="BI175" s="221">
        <f>IF(N175="nulová",J175,0)</f>
        <v>0</v>
      </c>
      <c r="BJ175" s="18" t="s">
        <v>82</v>
      </c>
      <c r="BK175" s="221">
        <f>ROUND(I175*H175,2)</f>
        <v>0</v>
      </c>
      <c r="BL175" s="18" t="s">
        <v>412</v>
      </c>
      <c r="BM175" s="220" t="s">
        <v>8561</v>
      </c>
    </row>
    <row r="176" spans="1:65" s="14" customFormat="1" ht="11.25">
      <c r="B176" s="233"/>
      <c r="C176" s="234"/>
      <c r="D176" s="224" t="s">
        <v>211</v>
      </c>
      <c r="E176" s="235" t="s">
        <v>1</v>
      </c>
      <c r="F176" s="236" t="s">
        <v>8562</v>
      </c>
      <c r="G176" s="234"/>
      <c r="H176" s="237">
        <v>16</v>
      </c>
      <c r="I176" s="238"/>
      <c r="J176" s="234"/>
      <c r="K176" s="234"/>
      <c r="L176" s="239"/>
      <c r="M176" s="240"/>
      <c r="N176" s="241"/>
      <c r="O176" s="241"/>
      <c r="P176" s="241"/>
      <c r="Q176" s="241"/>
      <c r="R176" s="241"/>
      <c r="S176" s="241"/>
      <c r="T176" s="242"/>
      <c r="AT176" s="243" t="s">
        <v>211</v>
      </c>
      <c r="AU176" s="243" t="s">
        <v>84</v>
      </c>
      <c r="AV176" s="14" t="s">
        <v>84</v>
      </c>
      <c r="AW176" s="14" t="s">
        <v>31</v>
      </c>
      <c r="AX176" s="14" t="s">
        <v>75</v>
      </c>
      <c r="AY176" s="243" t="s">
        <v>203</v>
      </c>
    </row>
    <row r="177" spans="1:65" s="2" customFormat="1" ht="21.75" customHeight="1">
      <c r="A177" s="35"/>
      <c r="B177" s="36"/>
      <c r="C177" s="209" t="s">
        <v>1291</v>
      </c>
      <c r="D177" s="209" t="s">
        <v>205</v>
      </c>
      <c r="E177" s="210" t="s">
        <v>8563</v>
      </c>
      <c r="F177" s="211" t="s">
        <v>8564</v>
      </c>
      <c r="G177" s="212" t="s">
        <v>5671</v>
      </c>
      <c r="H177" s="213">
        <v>3</v>
      </c>
      <c r="I177" s="214"/>
      <c r="J177" s="215">
        <f>ROUND(I177*H177,2)</f>
        <v>0</v>
      </c>
      <c r="K177" s="211" t="s">
        <v>1</v>
      </c>
      <c r="L177" s="40"/>
      <c r="M177" s="216" t="s">
        <v>1</v>
      </c>
      <c r="N177" s="217" t="s">
        <v>40</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412</v>
      </c>
      <c r="AT177" s="220" t="s">
        <v>205</v>
      </c>
      <c r="AU177" s="220" t="s">
        <v>84</v>
      </c>
      <c r="AY177" s="18" t="s">
        <v>203</v>
      </c>
      <c r="BE177" s="221">
        <f>IF(N177="základní",J177,0)</f>
        <v>0</v>
      </c>
      <c r="BF177" s="221">
        <f>IF(N177="snížená",J177,0)</f>
        <v>0</v>
      </c>
      <c r="BG177" s="221">
        <f>IF(N177="zákl. přenesená",J177,0)</f>
        <v>0</v>
      </c>
      <c r="BH177" s="221">
        <f>IF(N177="sníž. přenesená",J177,0)</f>
        <v>0</v>
      </c>
      <c r="BI177" s="221">
        <f>IF(N177="nulová",J177,0)</f>
        <v>0</v>
      </c>
      <c r="BJ177" s="18" t="s">
        <v>82</v>
      </c>
      <c r="BK177" s="221">
        <f>ROUND(I177*H177,2)</f>
        <v>0</v>
      </c>
      <c r="BL177" s="18" t="s">
        <v>412</v>
      </c>
      <c r="BM177" s="220" t="s">
        <v>8565</v>
      </c>
    </row>
    <row r="178" spans="1:65" s="14" customFormat="1" ht="11.25">
      <c r="B178" s="233"/>
      <c r="C178" s="234"/>
      <c r="D178" s="224" t="s">
        <v>211</v>
      </c>
      <c r="E178" s="235" t="s">
        <v>1</v>
      </c>
      <c r="F178" s="236" t="s">
        <v>8566</v>
      </c>
      <c r="G178" s="234"/>
      <c r="H178" s="237">
        <v>1</v>
      </c>
      <c r="I178" s="238"/>
      <c r="J178" s="234"/>
      <c r="K178" s="234"/>
      <c r="L178" s="239"/>
      <c r="M178" s="240"/>
      <c r="N178" s="241"/>
      <c r="O178" s="241"/>
      <c r="P178" s="241"/>
      <c r="Q178" s="241"/>
      <c r="R178" s="241"/>
      <c r="S178" s="241"/>
      <c r="T178" s="242"/>
      <c r="AT178" s="243" t="s">
        <v>211</v>
      </c>
      <c r="AU178" s="243" t="s">
        <v>84</v>
      </c>
      <c r="AV178" s="14" t="s">
        <v>84</v>
      </c>
      <c r="AW178" s="14" t="s">
        <v>31</v>
      </c>
      <c r="AX178" s="14" t="s">
        <v>75</v>
      </c>
      <c r="AY178" s="243" t="s">
        <v>203</v>
      </c>
    </row>
    <row r="179" spans="1:65" s="14" customFormat="1" ht="11.25">
      <c r="B179" s="233"/>
      <c r="C179" s="234"/>
      <c r="D179" s="224" t="s">
        <v>211</v>
      </c>
      <c r="E179" s="235" t="s">
        <v>1</v>
      </c>
      <c r="F179" s="236" t="s">
        <v>8567</v>
      </c>
      <c r="G179" s="234"/>
      <c r="H179" s="237">
        <v>2</v>
      </c>
      <c r="I179" s="238"/>
      <c r="J179" s="234"/>
      <c r="K179" s="234"/>
      <c r="L179" s="239"/>
      <c r="M179" s="240"/>
      <c r="N179" s="241"/>
      <c r="O179" s="241"/>
      <c r="P179" s="241"/>
      <c r="Q179" s="241"/>
      <c r="R179" s="241"/>
      <c r="S179" s="241"/>
      <c r="T179" s="242"/>
      <c r="AT179" s="243" t="s">
        <v>211</v>
      </c>
      <c r="AU179" s="243" t="s">
        <v>84</v>
      </c>
      <c r="AV179" s="14" t="s">
        <v>84</v>
      </c>
      <c r="AW179" s="14" t="s">
        <v>31</v>
      </c>
      <c r="AX179" s="14" t="s">
        <v>75</v>
      </c>
      <c r="AY179" s="243" t="s">
        <v>203</v>
      </c>
    </row>
    <row r="180" spans="1:65" s="2" customFormat="1" ht="16.5" customHeight="1">
      <c r="A180" s="35"/>
      <c r="B180" s="36"/>
      <c r="C180" s="209" t="s">
        <v>1299</v>
      </c>
      <c r="D180" s="209" t="s">
        <v>205</v>
      </c>
      <c r="E180" s="210" t="s">
        <v>8568</v>
      </c>
      <c r="F180" s="211" t="s">
        <v>8569</v>
      </c>
      <c r="G180" s="212" t="s">
        <v>6098</v>
      </c>
      <c r="H180" s="213">
        <v>48</v>
      </c>
      <c r="I180" s="214"/>
      <c r="J180" s="215">
        <f>ROUND(I180*H180,2)</f>
        <v>0</v>
      </c>
      <c r="K180" s="211" t="s">
        <v>1</v>
      </c>
      <c r="L180" s="40"/>
      <c r="M180" s="216" t="s">
        <v>1</v>
      </c>
      <c r="N180" s="217" t="s">
        <v>40</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412</v>
      </c>
      <c r="AT180" s="220" t="s">
        <v>205</v>
      </c>
      <c r="AU180" s="220" t="s">
        <v>84</v>
      </c>
      <c r="AY180" s="18" t="s">
        <v>203</v>
      </c>
      <c r="BE180" s="221">
        <f>IF(N180="základní",J180,0)</f>
        <v>0</v>
      </c>
      <c r="BF180" s="221">
        <f>IF(N180="snížená",J180,0)</f>
        <v>0</v>
      </c>
      <c r="BG180" s="221">
        <f>IF(N180="zákl. přenesená",J180,0)</f>
        <v>0</v>
      </c>
      <c r="BH180" s="221">
        <f>IF(N180="sníž. přenesená",J180,0)</f>
        <v>0</v>
      </c>
      <c r="BI180" s="221">
        <f>IF(N180="nulová",J180,0)</f>
        <v>0</v>
      </c>
      <c r="BJ180" s="18" t="s">
        <v>82</v>
      </c>
      <c r="BK180" s="221">
        <f>ROUND(I180*H180,2)</f>
        <v>0</v>
      </c>
      <c r="BL180" s="18" t="s">
        <v>412</v>
      </c>
      <c r="BM180" s="220" t="s">
        <v>8570</v>
      </c>
    </row>
    <row r="181" spans="1:65" s="13" customFormat="1" ht="11.25">
      <c r="B181" s="222"/>
      <c r="C181" s="223"/>
      <c r="D181" s="224" t="s">
        <v>211</v>
      </c>
      <c r="E181" s="225" t="s">
        <v>1</v>
      </c>
      <c r="F181" s="226" t="s">
        <v>8571</v>
      </c>
      <c r="G181" s="223"/>
      <c r="H181" s="225" t="s">
        <v>1</v>
      </c>
      <c r="I181" s="227"/>
      <c r="J181" s="223"/>
      <c r="K181" s="223"/>
      <c r="L181" s="228"/>
      <c r="M181" s="229"/>
      <c r="N181" s="230"/>
      <c r="O181" s="230"/>
      <c r="P181" s="230"/>
      <c r="Q181" s="230"/>
      <c r="R181" s="230"/>
      <c r="S181" s="230"/>
      <c r="T181" s="231"/>
      <c r="AT181" s="232" t="s">
        <v>211</v>
      </c>
      <c r="AU181" s="232" t="s">
        <v>84</v>
      </c>
      <c r="AV181" s="13" t="s">
        <v>82</v>
      </c>
      <c r="AW181" s="13" t="s">
        <v>31</v>
      </c>
      <c r="AX181" s="13" t="s">
        <v>75</v>
      </c>
      <c r="AY181" s="232" t="s">
        <v>203</v>
      </c>
    </row>
    <row r="182" spans="1:65" s="14" customFormat="1" ht="11.25">
      <c r="B182" s="233"/>
      <c r="C182" s="234"/>
      <c r="D182" s="224" t="s">
        <v>211</v>
      </c>
      <c r="E182" s="235" t="s">
        <v>1</v>
      </c>
      <c r="F182" s="236" t="s">
        <v>8572</v>
      </c>
      <c r="G182" s="234"/>
      <c r="H182" s="237">
        <v>48</v>
      </c>
      <c r="I182" s="238"/>
      <c r="J182" s="234"/>
      <c r="K182" s="234"/>
      <c r="L182" s="239"/>
      <c r="M182" s="240"/>
      <c r="N182" s="241"/>
      <c r="O182" s="241"/>
      <c r="P182" s="241"/>
      <c r="Q182" s="241"/>
      <c r="R182" s="241"/>
      <c r="S182" s="241"/>
      <c r="T182" s="242"/>
      <c r="AT182" s="243" t="s">
        <v>211</v>
      </c>
      <c r="AU182" s="243" t="s">
        <v>84</v>
      </c>
      <c r="AV182" s="14" t="s">
        <v>84</v>
      </c>
      <c r="AW182" s="14" t="s">
        <v>31</v>
      </c>
      <c r="AX182" s="14" t="s">
        <v>75</v>
      </c>
      <c r="AY182" s="243" t="s">
        <v>203</v>
      </c>
    </row>
    <row r="183" spans="1:65" s="12" customFormat="1" ht="22.9" customHeight="1">
      <c r="B183" s="193"/>
      <c r="C183" s="194"/>
      <c r="D183" s="195" t="s">
        <v>74</v>
      </c>
      <c r="E183" s="207" t="s">
        <v>8573</v>
      </c>
      <c r="F183" s="207" t="s">
        <v>8574</v>
      </c>
      <c r="G183" s="194"/>
      <c r="H183" s="194"/>
      <c r="I183" s="197"/>
      <c r="J183" s="208">
        <f>BK183</f>
        <v>0</v>
      </c>
      <c r="K183" s="194"/>
      <c r="L183" s="199"/>
      <c r="M183" s="200"/>
      <c r="N183" s="201"/>
      <c r="O183" s="201"/>
      <c r="P183" s="202">
        <f>P184+P191</f>
        <v>0</v>
      </c>
      <c r="Q183" s="201"/>
      <c r="R183" s="202">
        <f>R184+R191</f>
        <v>0</v>
      </c>
      <c r="S183" s="201"/>
      <c r="T183" s="203">
        <f>T184+T191</f>
        <v>0</v>
      </c>
      <c r="AR183" s="204" t="s">
        <v>209</v>
      </c>
      <c r="AT183" s="205" t="s">
        <v>74</v>
      </c>
      <c r="AU183" s="205" t="s">
        <v>82</v>
      </c>
      <c r="AY183" s="204" t="s">
        <v>203</v>
      </c>
      <c r="BK183" s="206">
        <f>BK184+BK191</f>
        <v>0</v>
      </c>
    </row>
    <row r="184" spans="1:65" s="12" customFormat="1" ht="20.85" customHeight="1">
      <c r="B184" s="193"/>
      <c r="C184" s="194"/>
      <c r="D184" s="195" t="s">
        <v>74</v>
      </c>
      <c r="E184" s="207" t="s">
        <v>8575</v>
      </c>
      <c r="F184" s="207" t="s">
        <v>8576</v>
      </c>
      <c r="G184" s="194"/>
      <c r="H184" s="194"/>
      <c r="I184" s="197"/>
      <c r="J184" s="208">
        <f>BK184</f>
        <v>0</v>
      </c>
      <c r="K184" s="194"/>
      <c r="L184" s="199"/>
      <c r="M184" s="200"/>
      <c r="N184" s="201"/>
      <c r="O184" s="201"/>
      <c r="P184" s="202">
        <f>SUM(P185:P190)</f>
        <v>0</v>
      </c>
      <c r="Q184" s="201"/>
      <c r="R184" s="202">
        <f>SUM(R185:R190)</f>
        <v>0</v>
      </c>
      <c r="S184" s="201"/>
      <c r="T184" s="203">
        <f>SUM(T185:T190)</f>
        <v>0</v>
      </c>
      <c r="AR184" s="204" t="s">
        <v>209</v>
      </c>
      <c r="AT184" s="205" t="s">
        <v>74</v>
      </c>
      <c r="AU184" s="205" t="s">
        <v>84</v>
      </c>
      <c r="AY184" s="204" t="s">
        <v>203</v>
      </c>
      <c r="BK184" s="206">
        <f>SUM(BK185:BK190)</f>
        <v>0</v>
      </c>
    </row>
    <row r="185" spans="1:65" s="2" customFormat="1" ht="33" customHeight="1">
      <c r="A185" s="35"/>
      <c r="B185" s="36"/>
      <c r="C185" s="247" t="s">
        <v>1306</v>
      </c>
      <c r="D185" s="247" t="s">
        <v>413</v>
      </c>
      <c r="E185" s="248" t="s">
        <v>8577</v>
      </c>
      <c r="F185" s="249" t="s">
        <v>8578</v>
      </c>
      <c r="G185" s="250" t="s">
        <v>5671</v>
      </c>
      <c r="H185" s="251">
        <v>12</v>
      </c>
      <c r="I185" s="252"/>
      <c r="J185" s="253">
        <f>ROUND(I185*H185,2)</f>
        <v>0</v>
      </c>
      <c r="K185" s="249" t="s">
        <v>1</v>
      </c>
      <c r="L185" s="254"/>
      <c r="M185" s="255" t="s">
        <v>1</v>
      </c>
      <c r="N185" s="256"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3366</v>
      </c>
      <c r="AT185" s="220" t="s">
        <v>413</v>
      </c>
      <c r="AU185" s="220" t="s">
        <v>104</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3366</v>
      </c>
      <c r="BM185" s="220" t="s">
        <v>8579</v>
      </c>
    </row>
    <row r="186" spans="1:65" s="14" customFormat="1" ht="11.25">
      <c r="B186" s="233"/>
      <c r="C186" s="234"/>
      <c r="D186" s="224" t="s">
        <v>211</v>
      </c>
      <c r="E186" s="235" t="s">
        <v>1</v>
      </c>
      <c r="F186" s="236" t="s">
        <v>8580</v>
      </c>
      <c r="G186" s="234"/>
      <c r="H186" s="237">
        <v>11</v>
      </c>
      <c r="I186" s="238"/>
      <c r="J186" s="234"/>
      <c r="K186" s="234"/>
      <c r="L186" s="239"/>
      <c r="M186" s="240"/>
      <c r="N186" s="241"/>
      <c r="O186" s="241"/>
      <c r="P186" s="241"/>
      <c r="Q186" s="241"/>
      <c r="R186" s="241"/>
      <c r="S186" s="241"/>
      <c r="T186" s="242"/>
      <c r="AT186" s="243" t="s">
        <v>211</v>
      </c>
      <c r="AU186" s="243" t="s">
        <v>104</v>
      </c>
      <c r="AV186" s="14" t="s">
        <v>84</v>
      </c>
      <c r="AW186" s="14" t="s">
        <v>31</v>
      </c>
      <c r="AX186" s="14" t="s">
        <v>75</v>
      </c>
      <c r="AY186" s="243" t="s">
        <v>203</v>
      </c>
    </row>
    <row r="187" spans="1:65" s="14" customFormat="1" ht="11.25">
      <c r="B187" s="233"/>
      <c r="C187" s="234"/>
      <c r="D187" s="224" t="s">
        <v>211</v>
      </c>
      <c r="E187" s="235" t="s">
        <v>1</v>
      </c>
      <c r="F187" s="236" t="s">
        <v>8581</v>
      </c>
      <c r="G187" s="234"/>
      <c r="H187" s="237">
        <v>1</v>
      </c>
      <c r="I187" s="238"/>
      <c r="J187" s="234"/>
      <c r="K187" s="234"/>
      <c r="L187" s="239"/>
      <c r="M187" s="240"/>
      <c r="N187" s="241"/>
      <c r="O187" s="241"/>
      <c r="P187" s="241"/>
      <c r="Q187" s="241"/>
      <c r="R187" s="241"/>
      <c r="S187" s="241"/>
      <c r="T187" s="242"/>
      <c r="AT187" s="243" t="s">
        <v>211</v>
      </c>
      <c r="AU187" s="243" t="s">
        <v>104</v>
      </c>
      <c r="AV187" s="14" t="s">
        <v>84</v>
      </c>
      <c r="AW187" s="14" t="s">
        <v>31</v>
      </c>
      <c r="AX187" s="14" t="s">
        <v>75</v>
      </c>
      <c r="AY187" s="243" t="s">
        <v>203</v>
      </c>
    </row>
    <row r="188" spans="1:65" s="2" customFormat="1" ht="21.75" customHeight="1">
      <c r="A188" s="35"/>
      <c r="B188" s="36"/>
      <c r="C188" s="209" t="s">
        <v>1313</v>
      </c>
      <c r="D188" s="209" t="s">
        <v>205</v>
      </c>
      <c r="E188" s="210" t="s">
        <v>8582</v>
      </c>
      <c r="F188" s="211" t="s">
        <v>8583</v>
      </c>
      <c r="G188" s="212" t="s">
        <v>208</v>
      </c>
      <c r="H188" s="213">
        <v>12</v>
      </c>
      <c r="I188" s="214"/>
      <c r="J188" s="215">
        <f>ROUND(I188*H188,2)</f>
        <v>0</v>
      </c>
      <c r="K188" s="211" t="s">
        <v>218</v>
      </c>
      <c r="L188" s="40"/>
      <c r="M188" s="216" t="s">
        <v>1</v>
      </c>
      <c r="N188" s="217" t="s">
        <v>40</v>
      </c>
      <c r="O188" s="72"/>
      <c r="P188" s="218">
        <f>O188*H188</f>
        <v>0</v>
      </c>
      <c r="Q188" s="218">
        <v>0</v>
      </c>
      <c r="R188" s="218">
        <f>Q188*H188</f>
        <v>0</v>
      </c>
      <c r="S188" s="218">
        <v>0</v>
      </c>
      <c r="T188" s="219">
        <f>S188*H188</f>
        <v>0</v>
      </c>
      <c r="U188" s="35"/>
      <c r="V188" s="35"/>
      <c r="W188" s="35"/>
      <c r="X188" s="35"/>
      <c r="Y188" s="35"/>
      <c r="Z188" s="35"/>
      <c r="AA188" s="35"/>
      <c r="AB188" s="35"/>
      <c r="AC188" s="35"/>
      <c r="AD188" s="35"/>
      <c r="AE188" s="35"/>
      <c r="AR188" s="220" t="s">
        <v>412</v>
      </c>
      <c r="AT188" s="220" t="s">
        <v>205</v>
      </c>
      <c r="AU188" s="220" t="s">
        <v>104</v>
      </c>
      <c r="AY188" s="18" t="s">
        <v>203</v>
      </c>
      <c r="BE188" s="221">
        <f>IF(N188="základní",J188,0)</f>
        <v>0</v>
      </c>
      <c r="BF188" s="221">
        <f>IF(N188="snížená",J188,0)</f>
        <v>0</v>
      </c>
      <c r="BG188" s="221">
        <f>IF(N188="zákl. přenesená",J188,0)</f>
        <v>0</v>
      </c>
      <c r="BH188" s="221">
        <f>IF(N188="sníž. přenesená",J188,0)</f>
        <v>0</v>
      </c>
      <c r="BI188" s="221">
        <f>IF(N188="nulová",J188,0)</f>
        <v>0</v>
      </c>
      <c r="BJ188" s="18" t="s">
        <v>82</v>
      </c>
      <c r="BK188" s="221">
        <f>ROUND(I188*H188,2)</f>
        <v>0</v>
      </c>
      <c r="BL188" s="18" t="s">
        <v>412</v>
      </c>
      <c r="BM188" s="220" t="s">
        <v>8584</v>
      </c>
    </row>
    <row r="189" spans="1:65" s="2" customFormat="1" ht="21.75" customHeight="1">
      <c r="A189" s="35"/>
      <c r="B189" s="36"/>
      <c r="C189" s="247" t="s">
        <v>1318</v>
      </c>
      <c r="D189" s="247" t="s">
        <v>413</v>
      </c>
      <c r="E189" s="248" t="s">
        <v>8585</v>
      </c>
      <c r="F189" s="249" t="s">
        <v>8586</v>
      </c>
      <c r="G189" s="250" t="s">
        <v>5671</v>
      </c>
      <c r="H189" s="251">
        <v>182</v>
      </c>
      <c r="I189" s="252"/>
      <c r="J189" s="253">
        <f>ROUND(I189*H189,2)</f>
        <v>0</v>
      </c>
      <c r="K189" s="249" t="s">
        <v>1</v>
      </c>
      <c r="L189" s="254"/>
      <c r="M189" s="255" t="s">
        <v>1</v>
      </c>
      <c r="N189" s="256"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3366</v>
      </c>
      <c r="AT189" s="220" t="s">
        <v>413</v>
      </c>
      <c r="AU189" s="220" t="s">
        <v>104</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3366</v>
      </c>
      <c r="BM189" s="220" t="s">
        <v>8587</v>
      </c>
    </row>
    <row r="190" spans="1:65" s="14" customFormat="1" ht="11.25">
      <c r="B190" s="233"/>
      <c r="C190" s="234"/>
      <c r="D190" s="224" t="s">
        <v>211</v>
      </c>
      <c r="E190" s="235" t="s">
        <v>1</v>
      </c>
      <c r="F190" s="236" t="s">
        <v>8588</v>
      </c>
      <c r="G190" s="234"/>
      <c r="H190" s="237">
        <v>182</v>
      </c>
      <c r="I190" s="238"/>
      <c r="J190" s="234"/>
      <c r="K190" s="234"/>
      <c r="L190" s="239"/>
      <c r="M190" s="240"/>
      <c r="N190" s="241"/>
      <c r="O190" s="241"/>
      <c r="P190" s="241"/>
      <c r="Q190" s="241"/>
      <c r="R190" s="241"/>
      <c r="S190" s="241"/>
      <c r="T190" s="242"/>
      <c r="AT190" s="243" t="s">
        <v>211</v>
      </c>
      <c r="AU190" s="243" t="s">
        <v>104</v>
      </c>
      <c r="AV190" s="14" t="s">
        <v>84</v>
      </c>
      <c r="AW190" s="14" t="s">
        <v>31</v>
      </c>
      <c r="AX190" s="14" t="s">
        <v>75</v>
      </c>
      <c r="AY190" s="243" t="s">
        <v>203</v>
      </c>
    </row>
    <row r="191" spans="1:65" s="12" customFormat="1" ht="20.85" customHeight="1">
      <c r="B191" s="193"/>
      <c r="C191" s="194"/>
      <c r="D191" s="195" t="s">
        <v>74</v>
      </c>
      <c r="E191" s="207" t="s">
        <v>8589</v>
      </c>
      <c r="F191" s="207" t="s">
        <v>8590</v>
      </c>
      <c r="G191" s="194"/>
      <c r="H191" s="194"/>
      <c r="I191" s="197"/>
      <c r="J191" s="208">
        <f>BK191</f>
        <v>0</v>
      </c>
      <c r="K191" s="194"/>
      <c r="L191" s="199"/>
      <c r="M191" s="200"/>
      <c r="N191" s="201"/>
      <c r="O191" s="201"/>
      <c r="P191" s="202">
        <f>SUM(P192:P197)</f>
        <v>0</v>
      </c>
      <c r="Q191" s="201"/>
      <c r="R191" s="202">
        <f>SUM(R192:R197)</f>
        <v>0</v>
      </c>
      <c r="S191" s="201"/>
      <c r="T191" s="203">
        <f>SUM(T192:T197)</f>
        <v>0</v>
      </c>
      <c r="AR191" s="204" t="s">
        <v>209</v>
      </c>
      <c r="AT191" s="205" t="s">
        <v>74</v>
      </c>
      <c r="AU191" s="205" t="s">
        <v>84</v>
      </c>
      <c r="AY191" s="204" t="s">
        <v>203</v>
      </c>
      <c r="BK191" s="206">
        <f>SUM(BK192:BK197)</f>
        <v>0</v>
      </c>
    </row>
    <row r="192" spans="1:65" s="2" customFormat="1" ht="16.5" customHeight="1">
      <c r="A192" s="35"/>
      <c r="B192" s="36"/>
      <c r="C192" s="247" t="s">
        <v>1322</v>
      </c>
      <c r="D192" s="247" t="s">
        <v>413</v>
      </c>
      <c r="E192" s="248" t="s">
        <v>8591</v>
      </c>
      <c r="F192" s="249" t="s">
        <v>8592</v>
      </c>
      <c r="G192" s="250" t="s">
        <v>5671</v>
      </c>
      <c r="H192" s="251">
        <v>103</v>
      </c>
      <c r="I192" s="252"/>
      <c r="J192" s="253">
        <f>ROUND(I192*H192,2)</f>
        <v>0</v>
      </c>
      <c r="K192" s="249" t="s">
        <v>1</v>
      </c>
      <c r="L192" s="254"/>
      <c r="M192" s="255" t="s">
        <v>1</v>
      </c>
      <c r="N192" s="256" t="s">
        <v>40</v>
      </c>
      <c r="O192" s="72"/>
      <c r="P192" s="218">
        <f>O192*H192</f>
        <v>0</v>
      </c>
      <c r="Q192" s="218">
        <v>0</v>
      </c>
      <c r="R192" s="218">
        <f>Q192*H192</f>
        <v>0</v>
      </c>
      <c r="S192" s="218">
        <v>0</v>
      </c>
      <c r="T192" s="219">
        <f>S192*H192</f>
        <v>0</v>
      </c>
      <c r="U192" s="35"/>
      <c r="V192" s="35"/>
      <c r="W192" s="35"/>
      <c r="X192" s="35"/>
      <c r="Y192" s="35"/>
      <c r="Z192" s="35"/>
      <c r="AA192" s="35"/>
      <c r="AB192" s="35"/>
      <c r="AC192" s="35"/>
      <c r="AD192" s="35"/>
      <c r="AE192" s="35"/>
      <c r="AR192" s="220" t="s">
        <v>3366</v>
      </c>
      <c r="AT192" s="220" t="s">
        <v>413</v>
      </c>
      <c r="AU192" s="220" t="s">
        <v>104</v>
      </c>
      <c r="AY192" s="18" t="s">
        <v>203</v>
      </c>
      <c r="BE192" s="221">
        <f>IF(N192="základní",J192,0)</f>
        <v>0</v>
      </c>
      <c r="BF192" s="221">
        <f>IF(N192="snížená",J192,0)</f>
        <v>0</v>
      </c>
      <c r="BG192" s="221">
        <f>IF(N192="zákl. přenesená",J192,0)</f>
        <v>0</v>
      </c>
      <c r="BH192" s="221">
        <f>IF(N192="sníž. přenesená",J192,0)</f>
        <v>0</v>
      </c>
      <c r="BI192" s="221">
        <f>IF(N192="nulová",J192,0)</f>
        <v>0</v>
      </c>
      <c r="BJ192" s="18" t="s">
        <v>82</v>
      </c>
      <c r="BK192" s="221">
        <f>ROUND(I192*H192,2)</f>
        <v>0</v>
      </c>
      <c r="BL192" s="18" t="s">
        <v>3366</v>
      </c>
      <c r="BM192" s="220" t="s">
        <v>8593</v>
      </c>
    </row>
    <row r="193" spans="1:65" s="14" customFormat="1" ht="11.25">
      <c r="B193" s="233"/>
      <c r="C193" s="234"/>
      <c r="D193" s="224" t="s">
        <v>211</v>
      </c>
      <c r="E193" s="235" t="s">
        <v>1</v>
      </c>
      <c r="F193" s="236" t="s">
        <v>8594</v>
      </c>
      <c r="G193" s="234"/>
      <c r="H193" s="237">
        <v>95</v>
      </c>
      <c r="I193" s="238"/>
      <c r="J193" s="234"/>
      <c r="K193" s="234"/>
      <c r="L193" s="239"/>
      <c r="M193" s="240"/>
      <c r="N193" s="241"/>
      <c r="O193" s="241"/>
      <c r="P193" s="241"/>
      <c r="Q193" s="241"/>
      <c r="R193" s="241"/>
      <c r="S193" s="241"/>
      <c r="T193" s="242"/>
      <c r="AT193" s="243" t="s">
        <v>211</v>
      </c>
      <c r="AU193" s="243" t="s">
        <v>104</v>
      </c>
      <c r="AV193" s="14" t="s">
        <v>84</v>
      </c>
      <c r="AW193" s="14" t="s">
        <v>31</v>
      </c>
      <c r="AX193" s="14" t="s">
        <v>75</v>
      </c>
      <c r="AY193" s="243" t="s">
        <v>203</v>
      </c>
    </row>
    <row r="194" spans="1:65" s="14" customFormat="1" ht="11.25">
      <c r="B194" s="233"/>
      <c r="C194" s="234"/>
      <c r="D194" s="224" t="s">
        <v>211</v>
      </c>
      <c r="E194" s="235" t="s">
        <v>1</v>
      </c>
      <c r="F194" s="236" t="s">
        <v>8595</v>
      </c>
      <c r="G194" s="234"/>
      <c r="H194" s="237">
        <v>8</v>
      </c>
      <c r="I194" s="238"/>
      <c r="J194" s="234"/>
      <c r="K194" s="234"/>
      <c r="L194" s="239"/>
      <c r="M194" s="240"/>
      <c r="N194" s="241"/>
      <c r="O194" s="241"/>
      <c r="P194" s="241"/>
      <c r="Q194" s="241"/>
      <c r="R194" s="241"/>
      <c r="S194" s="241"/>
      <c r="T194" s="242"/>
      <c r="AT194" s="243" t="s">
        <v>211</v>
      </c>
      <c r="AU194" s="243" t="s">
        <v>104</v>
      </c>
      <c r="AV194" s="14" t="s">
        <v>84</v>
      </c>
      <c r="AW194" s="14" t="s">
        <v>31</v>
      </c>
      <c r="AX194" s="14" t="s">
        <v>75</v>
      </c>
      <c r="AY194" s="243" t="s">
        <v>203</v>
      </c>
    </row>
    <row r="195" spans="1:65" s="2" customFormat="1" ht="21.75" customHeight="1">
      <c r="A195" s="35"/>
      <c r="B195" s="36"/>
      <c r="C195" s="247" t="s">
        <v>1331</v>
      </c>
      <c r="D195" s="247" t="s">
        <v>413</v>
      </c>
      <c r="E195" s="248" t="s">
        <v>8585</v>
      </c>
      <c r="F195" s="249" t="s">
        <v>8586</v>
      </c>
      <c r="G195" s="250" t="s">
        <v>5671</v>
      </c>
      <c r="H195" s="251">
        <v>103</v>
      </c>
      <c r="I195" s="252"/>
      <c r="J195" s="253">
        <f>ROUND(I195*H195,2)</f>
        <v>0</v>
      </c>
      <c r="K195" s="249" t="s">
        <v>1</v>
      </c>
      <c r="L195" s="254"/>
      <c r="M195" s="255" t="s">
        <v>1</v>
      </c>
      <c r="N195" s="256"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3366</v>
      </c>
      <c r="AT195" s="220" t="s">
        <v>413</v>
      </c>
      <c r="AU195" s="220" t="s">
        <v>104</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3366</v>
      </c>
      <c r="BM195" s="220" t="s">
        <v>8596</v>
      </c>
    </row>
    <row r="196" spans="1:65" s="2" customFormat="1" ht="16.5" customHeight="1">
      <c r="A196" s="35"/>
      <c r="B196" s="36"/>
      <c r="C196" s="247" t="s">
        <v>1337</v>
      </c>
      <c r="D196" s="247" t="s">
        <v>413</v>
      </c>
      <c r="E196" s="248" t="s">
        <v>8597</v>
      </c>
      <c r="F196" s="249" t="s">
        <v>8598</v>
      </c>
      <c r="G196" s="250" t="s">
        <v>5671</v>
      </c>
      <c r="H196" s="251">
        <v>103</v>
      </c>
      <c r="I196" s="252"/>
      <c r="J196" s="253">
        <f>ROUND(I196*H196,2)</f>
        <v>0</v>
      </c>
      <c r="K196" s="249" t="s">
        <v>1</v>
      </c>
      <c r="L196" s="254"/>
      <c r="M196" s="255" t="s">
        <v>1</v>
      </c>
      <c r="N196" s="256" t="s">
        <v>40</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3366</v>
      </c>
      <c r="AT196" s="220" t="s">
        <v>413</v>
      </c>
      <c r="AU196" s="220" t="s">
        <v>104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3366</v>
      </c>
      <c r="BM196" s="220" t="s">
        <v>8599</v>
      </c>
    </row>
    <row r="197" spans="1:65" s="2" customFormat="1" ht="16.5" customHeight="1">
      <c r="A197" s="35"/>
      <c r="B197" s="36"/>
      <c r="C197" s="209" t="s">
        <v>1341</v>
      </c>
      <c r="D197" s="209" t="s">
        <v>205</v>
      </c>
      <c r="E197" s="210" t="s">
        <v>8600</v>
      </c>
      <c r="F197" s="211" t="s">
        <v>8601</v>
      </c>
      <c r="G197" s="212" t="s">
        <v>208</v>
      </c>
      <c r="H197" s="213">
        <v>103</v>
      </c>
      <c r="I197" s="214"/>
      <c r="J197" s="215">
        <f>ROUND(I197*H197,2)</f>
        <v>0</v>
      </c>
      <c r="K197" s="211" t="s">
        <v>218</v>
      </c>
      <c r="L197" s="40"/>
      <c r="M197" s="216" t="s">
        <v>1</v>
      </c>
      <c r="N197" s="217" t="s">
        <v>40</v>
      </c>
      <c r="O197" s="72"/>
      <c r="P197" s="218">
        <f>O197*H197</f>
        <v>0</v>
      </c>
      <c r="Q197" s="218">
        <v>0</v>
      </c>
      <c r="R197" s="218">
        <f>Q197*H197</f>
        <v>0</v>
      </c>
      <c r="S197" s="218">
        <v>0</v>
      </c>
      <c r="T197" s="219">
        <f>S197*H197</f>
        <v>0</v>
      </c>
      <c r="U197" s="35"/>
      <c r="V197" s="35"/>
      <c r="W197" s="35"/>
      <c r="X197" s="35"/>
      <c r="Y197" s="35"/>
      <c r="Z197" s="35"/>
      <c r="AA197" s="35"/>
      <c r="AB197" s="35"/>
      <c r="AC197" s="35"/>
      <c r="AD197" s="35"/>
      <c r="AE197" s="35"/>
      <c r="AR197" s="220" t="s">
        <v>412</v>
      </c>
      <c r="AT197" s="220" t="s">
        <v>205</v>
      </c>
      <c r="AU197" s="220" t="s">
        <v>104</v>
      </c>
      <c r="AY197" s="18" t="s">
        <v>203</v>
      </c>
      <c r="BE197" s="221">
        <f>IF(N197="základní",J197,0)</f>
        <v>0</v>
      </c>
      <c r="BF197" s="221">
        <f>IF(N197="snížená",J197,0)</f>
        <v>0</v>
      </c>
      <c r="BG197" s="221">
        <f>IF(N197="zákl. přenesená",J197,0)</f>
        <v>0</v>
      </c>
      <c r="BH197" s="221">
        <f>IF(N197="sníž. přenesená",J197,0)</f>
        <v>0</v>
      </c>
      <c r="BI197" s="221">
        <f>IF(N197="nulová",J197,0)</f>
        <v>0</v>
      </c>
      <c r="BJ197" s="18" t="s">
        <v>82</v>
      </c>
      <c r="BK197" s="221">
        <f>ROUND(I197*H197,2)</f>
        <v>0</v>
      </c>
      <c r="BL197" s="18" t="s">
        <v>412</v>
      </c>
      <c r="BM197" s="220" t="s">
        <v>8602</v>
      </c>
    </row>
    <row r="198" spans="1:65" s="12" customFormat="1" ht="22.9" customHeight="1">
      <c r="B198" s="193"/>
      <c r="C198" s="194"/>
      <c r="D198" s="195" t="s">
        <v>74</v>
      </c>
      <c r="E198" s="207" t="s">
        <v>8603</v>
      </c>
      <c r="F198" s="207" t="s">
        <v>8604</v>
      </c>
      <c r="G198" s="194"/>
      <c r="H198" s="194"/>
      <c r="I198" s="197"/>
      <c r="J198" s="208">
        <f>BK198</f>
        <v>0</v>
      </c>
      <c r="K198" s="194"/>
      <c r="L198" s="199"/>
      <c r="M198" s="200"/>
      <c r="N198" s="201"/>
      <c r="O198" s="201"/>
      <c r="P198" s="202">
        <f>SUM(P199:P218)</f>
        <v>0</v>
      </c>
      <c r="Q198" s="201"/>
      <c r="R198" s="202">
        <f>SUM(R199:R218)</f>
        <v>0</v>
      </c>
      <c r="S198" s="201"/>
      <c r="T198" s="203">
        <f>SUM(T199:T218)</f>
        <v>0</v>
      </c>
      <c r="AR198" s="204" t="s">
        <v>209</v>
      </c>
      <c r="AT198" s="205" t="s">
        <v>74</v>
      </c>
      <c r="AU198" s="205" t="s">
        <v>82</v>
      </c>
      <c r="AY198" s="204" t="s">
        <v>203</v>
      </c>
      <c r="BK198" s="206">
        <f>SUM(BK199:BK218)</f>
        <v>0</v>
      </c>
    </row>
    <row r="199" spans="1:65" s="2" customFormat="1" ht="33" customHeight="1">
      <c r="A199" s="35"/>
      <c r="B199" s="36"/>
      <c r="C199" s="247" t="s">
        <v>1655</v>
      </c>
      <c r="D199" s="247" t="s">
        <v>413</v>
      </c>
      <c r="E199" s="248" t="s">
        <v>8605</v>
      </c>
      <c r="F199" s="249" t="s">
        <v>8606</v>
      </c>
      <c r="G199" s="250" t="s">
        <v>828</v>
      </c>
      <c r="H199" s="251">
        <v>1013</v>
      </c>
      <c r="I199" s="252"/>
      <c r="J199" s="253">
        <f>ROUND(I199*H199,2)</f>
        <v>0</v>
      </c>
      <c r="K199" s="249" t="s">
        <v>1</v>
      </c>
      <c r="L199" s="254"/>
      <c r="M199" s="255" t="s">
        <v>1</v>
      </c>
      <c r="N199" s="256"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3366</v>
      </c>
      <c r="AT199" s="220" t="s">
        <v>413</v>
      </c>
      <c r="AU199" s="220" t="s">
        <v>84</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3366</v>
      </c>
      <c r="BM199" s="220" t="s">
        <v>8607</v>
      </c>
    </row>
    <row r="200" spans="1:65" s="14" customFormat="1" ht="11.25">
      <c r="B200" s="233"/>
      <c r="C200" s="234"/>
      <c r="D200" s="224" t="s">
        <v>211</v>
      </c>
      <c r="E200" s="235" t="s">
        <v>1</v>
      </c>
      <c r="F200" s="236" t="s">
        <v>8608</v>
      </c>
      <c r="G200" s="234"/>
      <c r="H200" s="237">
        <v>921</v>
      </c>
      <c r="I200" s="238"/>
      <c r="J200" s="234"/>
      <c r="K200" s="234"/>
      <c r="L200" s="239"/>
      <c r="M200" s="240"/>
      <c r="N200" s="241"/>
      <c r="O200" s="241"/>
      <c r="P200" s="241"/>
      <c r="Q200" s="241"/>
      <c r="R200" s="241"/>
      <c r="S200" s="241"/>
      <c r="T200" s="242"/>
      <c r="AT200" s="243" t="s">
        <v>211</v>
      </c>
      <c r="AU200" s="243" t="s">
        <v>84</v>
      </c>
      <c r="AV200" s="14" t="s">
        <v>84</v>
      </c>
      <c r="AW200" s="14" t="s">
        <v>31</v>
      </c>
      <c r="AX200" s="14" t="s">
        <v>75</v>
      </c>
      <c r="AY200" s="243" t="s">
        <v>203</v>
      </c>
    </row>
    <row r="201" spans="1:65" s="14" customFormat="1" ht="11.25">
      <c r="B201" s="233"/>
      <c r="C201" s="234"/>
      <c r="D201" s="224" t="s">
        <v>211</v>
      </c>
      <c r="E201" s="235" t="s">
        <v>1</v>
      </c>
      <c r="F201" s="236" t="s">
        <v>8609</v>
      </c>
      <c r="G201" s="234"/>
      <c r="H201" s="237">
        <v>92</v>
      </c>
      <c r="I201" s="238"/>
      <c r="J201" s="234"/>
      <c r="K201" s="234"/>
      <c r="L201" s="239"/>
      <c r="M201" s="240"/>
      <c r="N201" s="241"/>
      <c r="O201" s="241"/>
      <c r="P201" s="241"/>
      <c r="Q201" s="241"/>
      <c r="R201" s="241"/>
      <c r="S201" s="241"/>
      <c r="T201" s="242"/>
      <c r="AT201" s="243" t="s">
        <v>211</v>
      </c>
      <c r="AU201" s="243" t="s">
        <v>84</v>
      </c>
      <c r="AV201" s="14" t="s">
        <v>84</v>
      </c>
      <c r="AW201" s="14" t="s">
        <v>31</v>
      </c>
      <c r="AX201" s="14" t="s">
        <v>75</v>
      </c>
      <c r="AY201" s="243" t="s">
        <v>203</v>
      </c>
    </row>
    <row r="202" spans="1:65" s="2" customFormat="1" ht="33" customHeight="1">
      <c r="A202" s="35"/>
      <c r="B202" s="36"/>
      <c r="C202" s="209" t="s">
        <v>1661</v>
      </c>
      <c r="D202" s="209" t="s">
        <v>205</v>
      </c>
      <c r="E202" s="210" t="s">
        <v>8610</v>
      </c>
      <c r="F202" s="211" t="s">
        <v>8611</v>
      </c>
      <c r="G202" s="212" t="s">
        <v>6134</v>
      </c>
      <c r="H202" s="213">
        <v>1013</v>
      </c>
      <c r="I202" s="214"/>
      <c r="J202" s="215">
        <f>ROUND(I202*H202,2)</f>
        <v>0</v>
      </c>
      <c r="K202" s="211" t="s">
        <v>1</v>
      </c>
      <c r="L202" s="40"/>
      <c r="M202" s="216" t="s">
        <v>1</v>
      </c>
      <c r="N202" s="217" t="s">
        <v>40</v>
      </c>
      <c r="O202" s="72"/>
      <c r="P202" s="218">
        <f>O202*H202</f>
        <v>0</v>
      </c>
      <c r="Q202" s="218">
        <v>0</v>
      </c>
      <c r="R202" s="218">
        <f>Q202*H202</f>
        <v>0</v>
      </c>
      <c r="S202" s="218">
        <v>0</v>
      </c>
      <c r="T202" s="219">
        <f>S202*H202</f>
        <v>0</v>
      </c>
      <c r="U202" s="35"/>
      <c r="V202" s="35"/>
      <c r="W202" s="35"/>
      <c r="X202" s="35"/>
      <c r="Y202" s="35"/>
      <c r="Z202" s="35"/>
      <c r="AA202" s="35"/>
      <c r="AB202" s="35"/>
      <c r="AC202" s="35"/>
      <c r="AD202" s="35"/>
      <c r="AE202" s="35"/>
      <c r="AR202" s="220" t="s">
        <v>2285</v>
      </c>
      <c r="AT202" s="220" t="s">
        <v>205</v>
      </c>
      <c r="AU202" s="220" t="s">
        <v>84</v>
      </c>
      <c r="AY202" s="18" t="s">
        <v>203</v>
      </c>
      <c r="BE202" s="221">
        <f>IF(N202="základní",J202,0)</f>
        <v>0</v>
      </c>
      <c r="BF202" s="221">
        <f>IF(N202="snížená",J202,0)</f>
        <v>0</v>
      </c>
      <c r="BG202" s="221">
        <f>IF(N202="zákl. přenesená",J202,0)</f>
        <v>0</v>
      </c>
      <c r="BH202" s="221">
        <f>IF(N202="sníž. přenesená",J202,0)</f>
        <v>0</v>
      </c>
      <c r="BI202" s="221">
        <f>IF(N202="nulová",J202,0)</f>
        <v>0</v>
      </c>
      <c r="BJ202" s="18" t="s">
        <v>82</v>
      </c>
      <c r="BK202" s="221">
        <f>ROUND(I202*H202,2)</f>
        <v>0</v>
      </c>
      <c r="BL202" s="18" t="s">
        <v>2285</v>
      </c>
      <c r="BM202" s="220" t="s">
        <v>8612</v>
      </c>
    </row>
    <row r="203" spans="1:65" s="2" customFormat="1" ht="33" customHeight="1">
      <c r="A203" s="35"/>
      <c r="B203" s="36"/>
      <c r="C203" s="247" t="s">
        <v>1669</v>
      </c>
      <c r="D203" s="247" t="s">
        <v>413</v>
      </c>
      <c r="E203" s="248" t="s">
        <v>8613</v>
      </c>
      <c r="F203" s="249" t="s">
        <v>8614</v>
      </c>
      <c r="G203" s="250" t="s">
        <v>828</v>
      </c>
      <c r="H203" s="251">
        <v>241</v>
      </c>
      <c r="I203" s="252"/>
      <c r="J203" s="253">
        <f>ROUND(I203*H203,2)</f>
        <v>0</v>
      </c>
      <c r="K203" s="249" t="s">
        <v>1</v>
      </c>
      <c r="L203" s="254"/>
      <c r="M203" s="255" t="s">
        <v>1</v>
      </c>
      <c r="N203" s="256" t="s">
        <v>40</v>
      </c>
      <c r="O203" s="72"/>
      <c r="P203" s="218">
        <f>O203*H203</f>
        <v>0</v>
      </c>
      <c r="Q203" s="218">
        <v>0</v>
      </c>
      <c r="R203" s="218">
        <f>Q203*H203</f>
        <v>0</v>
      </c>
      <c r="S203" s="218">
        <v>0</v>
      </c>
      <c r="T203" s="219">
        <f>S203*H203</f>
        <v>0</v>
      </c>
      <c r="U203" s="35"/>
      <c r="V203" s="35"/>
      <c r="W203" s="35"/>
      <c r="X203" s="35"/>
      <c r="Y203" s="35"/>
      <c r="Z203" s="35"/>
      <c r="AA203" s="35"/>
      <c r="AB203" s="35"/>
      <c r="AC203" s="35"/>
      <c r="AD203" s="35"/>
      <c r="AE203" s="35"/>
      <c r="AR203" s="220" t="s">
        <v>3366</v>
      </c>
      <c r="AT203" s="220" t="s">
        <v>413</v>
      </c>
      <c r="AU203" s="220" t="s">
        <v>84</v>
      </c>
      <c r="AY203" s="18" t="s">
        <v>203</v>
      </c>
      <c r="BE203" s="221">
        <f>IF(N203="základní",J203,0)</f>
        <v>0</v>
      </c>
      <c r="BF203" s="221">
        <f>IF(N203="snížená",J203,0)</f>
        <v>0</v>
      </c>
      <c r="BG203" s="221">
        <f>IF(N203="zákl. přenesená",J203,0)</f>
        <v>0</v>
      </c>
      <c r="BH203" s="221">
        <f>IF(N203="sníž. přenesená",J203,0)</f>
        <v>0</v>
      </c>
      <c r="BI203" s="221">
        <f>IF(N203="nulová",J203,0)</f>
        <v>0</v>
      </c>
      <c r="BJ203" s="18" t="s">
        <v>82</v>
      </c>
      <c r="BK203" s="221">
        <f>ROUND(I203*H203,2)</f>
        <v>0</v>
      </c>
      <c r="BL203" s="18" t="s">
        <v>3366</v>
      </c>
      <c r="BM203" s="220" t="s">
        <v>8615</v>
      </c>
    </row>
    <row r="204" spans="1:65" s="14" customFormat="1" ht="11.25">
      <c r="B204" s="233"/>
      <c r="C204" s="234"/>
      <c r="D204" s="224" t="s">
        <v>211</v>
      </c>
      <c r="E204" s="235" t="s">
        <v>1</v>
      </c>
      <c r="F204" s="236" t="s">
        <v>8616</v>
      </c>
      <c r="G204" s="234"/>
      <c r="H204" s="237">
        <v>219</v>
      </c>
      <c r="I204" s="238"/>
      <c r="J204" s="234"/>
      <c r="K204" s="234"/>
      <c r="L204" s="239"/>
      <c r="M204" s="240"/>
      <c r="N204" s="241"/>
      <c r="O204" s="241"/>
      <c r="P204" s="241"/>
      <c r="Q204" s="241"/>
      <c r="R204" s="241"/>
      <c r="S204" s="241"/>
      <c r="T204" s="242"/>
      <c r="AT204" s="243" t="s">
        <v>211</v>
      </c>
      <c r="AU204" s="243" t="s">
        <v>84</v>
      </c>
      <c r="AV204" s="14" t="s">
        <v>84</v>
      </c>
      <c r="AW204" s="14" t="s">
        <v>31</v>
      </c>
      <c r="AX204" s="14" t="s">
        <v>75</v>
      </c>
      <c r="AY204" s="243" t="s">
        <v>203</v>
      </c>
    </row>
    <row r="205" spans="1:65" s="14" customFormat="1" ht="11.25">
      <c r="B205" s="233"/>
      <c r="C205" s="234"/>
      <c r="D205" s="224" t="s">
        <v>211</v>
      </c>
      <c r="E205" s="235" t="s">
        <v>1</v>
      </c>
      <c r="F205" s="236" t="s">
        <v>8617</v>
      </c>
      <c r="G205" s="234"/>
      <c r="H205" s="237">
        <v>22</v>
      </c>
      <c r="I205" s="238"/>
      <c r="J205" s="234"/>
      <c r="K205" s="234"/>
      <c r="L205" s="239"/>
      <c r="M205" s="240"/>
      <c r="N205" s="241"/>
      <c r="O205" s="241"/>
      <c r="P205" s="241"/>
      <c r="Q205" s="241"/>
      <c r="R205" s="241"/>
      <c r="S205" s="241"/>
      <c r="T205" s="242"/>
      <c r="AT205" s="243" t="s">
        <v>211</v>
      </c>
      <c r="AU205" s="243" t="s">
        <v>84</v>
      </c>
      <c r="AV205" s="14" t="s">
        <v>84</v>
      </c>
      <c r="AW205" s="14" t="s">
        <v>31</v>
      </c>
      <c r="AX205" s="14" t="s">
        <v>75</v>
      </c>
      <c r="AY205" s="243" t="s">
        <v>203</v>
      </c>
    </row>
    <row r="206" spans="1:65" s="2" customFormat="1" ht="33" customHeight="1">
      <c r="A206" s="35"/>
      <c r="B206" s="36"/>
      <c r="C206" s="209" t="s">
        <v>1745</v>
      </c>
      <c r="D206" s="209" t="s">
        <v>205</v>
      </c>
      <c r="E206" s="210" t="s">
        <v>8618</v>
      </c>
      <c r="F206" s="211" t="s">
        <v>8619</v>
      </c>
      <c r="G206" s="212" t="s">
        <v>6134</v>
      </c>
      <c r="H206" s="213">
        <v>241</v>
      </c>
      <c r="I206" s="214"/>
      <c r="J206" s="215">
        <f>ROUND(I206*H206,2)</f>
        <v>0</v>
      </c>
      <c r="K206" s="211" t="s">
        <v>1</v>
      </c>
      <c r="L206" s="40"/>
      <c r="M206" s="216" t="s">
        <v>1</v>
      </c>
      <c r="N206" s="217" t="s">
        <v>40</v>
      </c>
      <c r="O206" s="72"/>
      <c r="P206" s="218">
        <f>O206*H206</f>
        <v>0</v>
      </c>
      <c r="Q206" s="218">
        <v>0</v>
      </c>
      <c r="R206" s="218">
        <f>Q206*H206</f>
        <v>0</v>
      </c>
      <c r="S206" s="218">
        <v>0</v>
      </c>
      <c r="T206" s="219">
        <f>S206*H206</f>
        <v>0</v>
      </c>
      <c r="U206" s="35"/>
      <c r="V206" s="35"/>
      <c r="W206" s="35"/>
      <c r="X206" s="35"/>
      <c r="Y206" s="35"/>
      <c r="Z206" s="35"/>
      <c r="AA206" s="35"/>
      <c r="AB206" s="35"/>
      <c r="AC206" s="35"/>
      <c r="AD206" s="35"/>
      <c r="AE206" s="35"/>
      <c r="AR206" s="220" t="s">
        <v>2285</v>
      </c>
      <c r="AT206" s="220" t="s">
        <v>205</v>
      </c>
      <c r="AU206" s="220" t="s">
        <v>84</v>
      </c>
      <c r="AY206" s="18" t="s">
        <v>203</v>
      </c>
      <c r="BE206" s="221">
        <f>IF(N206="základní",J206,0)</f>
        <v>0</v>
      </c>
      <c r="BF206" s="221">
        <f>IF(N206="snížená",J206,0)</f>
        <v>0</v>
      </c>
      <c r="BG206" s="221">
        <f>IF(N206="zákl. přenesená",J206,0)</f>
        <v>0</v>
      </c>
      <c r="BH206" s="221">
        <f>IF(N206="sníž. přenesená",J206,0)</f>
        <v>0</v>
      </c>
      <c r="BI206" s="221">
        <f>IF(N206="nulová",J206,0)</f>
        <v>0</v>
      </c>
      <c r="BJ206" s="18" t="s">
        <v>82</v>
      </c>
      <c r="BK206" s="221">
        <f>ROUND(I206*H206,2)</f>
        <v>0</v>
      </c>
      <c r="BL206" s="18" t="s">
        <v>2285</v>
      </c>
      <c r="BM206" s="220" t="s">
        <v>8620</v>
      </c>
    </row>
    <row r="207" spans="1:65" s="2" customFormat="1" ht="33" customHeight="1">
      <c r="A207" s="35"/>
      <c r="B207" s="36"/>
      <c r="C207" s="247" t="s">
        <v>1771</v>
      </c>
      <c r="D207" s="247" t="s">
        <v>413</v>
      </c>
      <c r="E207" s="248" t="s">
        <v>8621</v>
      </c>
      <c r="F207" s="249" t="s">
        <v>8622</v>
      </c>
      <c r="G207" s="250" t="s">
        <v>828</v>
      </c>
      <c r="H207" s="251">
        <v>380</v>
      </c>
      <c r="I207" s="252"/>
      <c r="J207" s="253">
        <f>ROUND(I207*H207,2)</f>
        <v>0</v>
      </c>
      <c r="K207" s="249" t="s">
        <v>1</v>
      </c>
      <c r="L207" s="254"/>
      <c r="M207" s="255" t="s">
        <v>1</v>
      </c>
      <c r="N207" s="256" t="s">
        <v>40</v>
      </c>
      <c r="O207" s="72"/>
      <c r="P207" s="218">
        <f>O207*H207</f>
        <v>0</v>
      </c>
      <c r="Q207" s="218">
        <v>0</v>
      </c>
      <c r="R207" s="218">
        <f>Q207*H207</f>
        <v>0</v>
      </c>
      <c r="S207" s="218">
        <v>0</v>
      </c>
      <c r="T207" s="219">
        <f>S207*H207</f>
        <v>0</v>
      </c>
      <c r="U207" s="35"/>
      <c r="V207" s="35"/>
      <c r="W207" s="35"/>
      <c r="X207" s="35"/>
      <c r="Y207" s="35"/>
      <c r="Z207" s="35"/>
      <c r="AA207" s="35"/>
      <c r="AB207" s="35"/>
      <c r="AC207" s="35"/>
      <c r="AD207" s="35"/>
      <c r="AE207" s="35"/>
      <c r="AR207" s="220" t="s">
        <v>3366</v>
      </c>
      <c r="AT207" s="220" t="s">
        <v>413</v>
      </c>
      <c r="AU207" s="220" t="s">
        <v>84</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3366</v>
      </c>
      <c r="BM207" s="220" t="s">
        <v>8623</v>
      </c>
    </row>
    <row r="208" spans="1:65" s="14" customFormat="1" ht="11.25">
      <c r="B208" s="233"/>
      <c r="C208" s="234"/>
      <c r="D208" s="224" t="s">
        <v>211</v>
      </c>
      <c r="E208" s="235" t="s">
        <v>1</v>
      </c>
      <c r="F208" s="236" t="s">
        <v>8624</v>
      </c>
      <c r="G208" s="234"/>
      <c r="H208" s="237">
        <v>346</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1:65" s="14" customFormat="1" ht="11.25">
      <c r="B209" s="233"/>
      <c r="C209" s="234"/>
      <c r="D209" s="224" t="s">
        <v>211</v>
      </c>
      <c r="E209" s="235" t="s">
        <v>1</v>
      </c>
      <c r="F209" s="236" t="s">
        <v>8625</v>
      </c>
      <c r="G209" s="234"/>
      <c r="H209" s="237">
        <v>34</v>
      </c>
      <c r="I209" s="238"/>
      <c r="J209" s="234"/>
      <c r="K209" s="234"/>
      <c r="L209" s="239"/>
      <c r="M209" s="240"/>
      <c r="N209" s="241"/>
      <c r="O209" s="241"/>
      <c r="P209" s="241"/>
      <c r="Q209" s="241"/>
      <c r="R209" s="241"/>
      <c r="S209" s="241"/>
      <c r="T209" s="242"/>
      <c r="AT209" s="243" t="s">
        <v>211</v>
      </c>
      <c r="AU209" s="243" t="s">
        <v>84</v>
      </c>
      <c r="AV209" s="14" t="s">
        <v>84</v>
      </c>
      <c r="AW209" s="14" t="s">
        <v>31</v>
      </c>
      <c r="AX209" s="14" t="s">
        <v>75</v>
      </c>
      <c r="AY209" s="243" t="s">
        <v>203</v>
      </c>
    </row>
    <row r="210" spans="1:65" s="2" customFormat="1" ht="33" customHeight="1">
      <c r="A210" s="35"/>
      <c r="B210" s="36"/>
      <c r="C210" s="209" t="s">
        <v>1778</v>
      </c>
      <c r="D210" s="209" t="s">
        <v>205</v>
      </c>
      <c r="E210" s="210" t="s">
        <v>8626</v>
      </c>
      <c r="F210" s="211" t="s">
        <v>8627</v>
      </c>
      <c r="G210" s="212" t="s">
        <v>6134</v>
      </c>
      <c r="H210" s="213">
        <v>380</v>
      </c>
      <c r="I210" s="214"/>
      <c r="J210" s="215">
        <f>ROUND(I210*H210,2)</f>
        <v>0</v>
      </c>
      <c r="K210" s="211" t="s">
        <v>1</v>
      </c>
      <c r="L210" s="40"/>
      <c r="M210" s="216" t="s">
        <v>1</v>
      </c>
      <c r="N210" s="217" t="s">
        <v>40</v>
      </c>
      <c r="O210" s="72"/>
      <c r="P210" s="218">
        <f>O210*H210</f>
        <v>0</v>
      </c>
      <c r="Q210" s="218">
        <v>0</v>
      </c>
      <c r="R210" s="218">
        <f>Q210*H210</f>
        <v>0</v>
      </c>
      <c r="S210" s="218">
        <v>0</v>
      </c>
      <c r="T210" s="219">
        <f>S210*H210</f>
        <v>0</v>
      </c>
      <c r="U210" s="35"/>
      <c r="V210" s="35"/>
      <c r="W210" s="35"/>
      <c r="X210" s="35"/>
      <c r="Y210" s="35"/>
      <c r="Z210" s="35"/>
      <c r="AA210" s="35"/>
      <c r="AB210" s="35"/>
      <c r="AC210" s="35"/>
      <c r="AD210" s="35"/>
      <c r="AE210" s="35"/>
      <c r="AR210" s="220" t="s">
        <v>2285</v>
      </c>
      <c r="AT210" s="220" t="s">
        <v>205</v>
      </c>
      <c r="AU210" s="220" t="s">
        <v>84</v>
      </c>
      <c r="AY210" s="18" t="s">
        <v>203</v>
      </c>
      <c r="BE210" s="221">
        <f>IF(N210="základní",J210,0)</f>
        <v>0</v>
      </c>
      <c r="BF210" s="221">
        <f>IF(N210="snížená",J210,0)</f>
        <v>0</v>
      </c>
      <c r="BG210" s="221">
        <f>IF(N210="zákl. přenesená",J210,0)</f>
        <v>0</v>
      </c>
      <c r="BH210" s="221">
        <f>IF(N210="sníž. přenesená",J210,0)</f>
        <v>0</v>
      </c>
      <c r="BI210" s="221">
        <f>IF(N210="nulová",J210,0)</f>
        <v>0</v>
      </c>
      <c r="BJ210" s="18" t="s">
        <v>82</v>
      </c>
      <c r="BK210" s="221">
        <f>ROUND(I210*H210,2)</f>
        <v>0</v>
      </c>
      <c r="BL210" s="18" t="s">
        <v>2285</v>
      </c>
      <c r="BM210" s="220" t="s">
        <v>8628</v>
      </c>
    </row>
    <row r="211" spans="1:65" s="2" customFormat="1" ht="33" customHeight="1">
      <c r="A211" s="35"/>
      <c r="B211" s="36"/>
      <c r="C211" s="247" t="s">
        <v>1798</v>
      </c>
      <c r="D211" s="247" t="s">
        <v>413</v>
      </c>
      <c r="E211" s="248" t="s">
        <v>8629</v>
      </c>
      <c r="F211" s="249" t="s">
        <v>8630</v>
      </c>
      <c r="G211" s="250" t="s">
        <v>828</v>
      </c>
      <c r="H211" s="251">
        <v>413</v>
      </c>
      <c r="I211" s="252"/>
      <c r="J211" s="253">
        <f>ROUND(I211*H211,2)</f>
        <v>0</v>
      </c>
      <c r="K211" s="249" t="s">
        <v>1</v>
      </c>
      <c r="L211" s="254"/>
      <c r="M211" s="255" t="s">
        <v>1</v>
      </c>
      <c r="N211" s="256" t="s">
        <v>40</v>
      </c>
      <c r="O211" s="72"/>
      <c r="P211" s="218">
        <f>O211*H211</f>
        <v>0</v>
      </c>
      <c r="Q211" s="218">
        <v>0</v>
      </c>
      <c r="R211" s="218">
        <f>Q211*H211</f>
        <v>0</v>
      </c>
      <c r="S211" s="218">
        <v>0</v>
      </c>
      <c r="T211" s="219">
        <f>S211*H211</f>
        <v>0</v>
      </c>
      <c r="U211" s="35"/>
      <c r="V211" s="35"/>
      <c r="W211" s="35"/>
      <c r="X211" s="35"/>
      <c r="Y211" s="35"/>
      <c r="Z211" s="35"/>
      <c r="AA211" s="35"/>
      <c r="AB211" s="35"/>
      <c r="AC211" s="35"/>
      <c r="AD211" s="35"/>
      <c r="AE211" s="35"/>
      <c r="AR211" s="220" t="s">
        <v>3366</v>
      </c>
      <c r="AT211" s="220" t="s">
        <v>413</v>
      </c>
      <c r="AU211" s="220" t="s">
        <v>84</v>
      </c>
      <c r="AY211" s="18" t="s">
        <v>203</v>
      </c>
      <c r="BE211" s="221">
        <f>IF(N211="základní",J211,0)</f>
        <v>0</v>
      </c>
      <c r="BF211" s="221">
        <f>IF(N211="snížená",J211,0)</f>
        <v>0</v>
      </c>
      <c r="BG211" s="221">
        <f>IF(N211="zákl. přenesená",J211,0)</f>
        <v>0</v>
      </c>
      <c r="BH211" s="221">
        <f>IF(N211="sníž. přenesená",J211,0)</f>
        <v>0</v>
      </c>
      <c r="BI211" s="221">
        <f>IF(N211="nulová",J211,0)</f>
        <v>0</v>
      </c>
      <c r="BJ211" s="18" t="s">
        <v>82</v>
      </c>
      <c r="BK211" s="221">
        <f>ROUND(I211*H211,2)</f>
        <v>0</v>
      </c>
      <c r="BL211" s="18" t="s">
        <v>3366</v>
      </c>
      <c r="BM211" s="220" t="s">
        <v>8631</v>
      </c>
    </row>
    <row r="212" spans="1:65" s="14" customFormat="1" ht="11.25">
      <c r="B212" s="233"/>
      <c r="C212" s="234"/>
      <c r="D212" s="224" t="s">
        <v>211</v>
      </c>
      <c r="E212" s="235" t="s">
        <v>1</v>
      </c>
      <c r="F212" s="236" t="s">
        <v>8632</v>
      </c>
      <c r="G212" s="234"/>
      <c r="H212" s="237">
        <v>376</v>
      </c>
      <c r="I212" s="238"/>
      <c r="J212" s="234"/>
      <c r="K212" s="234"/>
      <c r="L212" s="239"/>
      <c r="M212" s="240"/>
      <c r="N212" s="241"/>
      <c r="O212" s="241"/>
      <c r="P212" s="241"/>
      <c r="Q212" s="241"/>
      <c r="R212" s="241"/>
      <c r="S212" s="241"/>
      <c r="T212" s="242"/>
      <c r="AT212" s="243" t="s">
        <v>211</v>
      </c>
      <c r="AU212" s="243" t="s">
        <v>84</v>
      </c>
      <c r="AV212" s="14" t="s">
        <v>84</v>
      </c>
      <c r="AW212" s="14" t="s">
        <v>31</v>
      </c>
      <c r="AX212" s="14" t="s">
        <v>75</v>
      </c>
      <c r="AY212" s="243" t="s">
        <v>203</v>
      </c>
    </row>
    <row r="213" spans="1:65" s="14" customFormat="1" ht="11.25">
      <c r="B213" s="233"/>
      <c r="C213" s="234"/>
      <c r="D213" s="224" t="s">
        <v>211</v>
      </c>
      <c r="E213" s="235" t="s">
        <v>1</v>
      </c>
      <c r="F213" s="236" t="s">
        <v>8633</v>
      </c>
      <c r="G213" s="234"/>
      <c r="H213" s="237">
        <v>37</v>
      </c>
      <c r="I213" s="238"/>
      <c r="J213" s="234"/>
      <c r="K213" s="234"/>
      <c r="L213" s="239"/>
      <c r="M213" s="240"/>
      <c r="N213" s="241"/>
      <c r="O213" s="241"/>
      <c r="P213" s="241"/>
      <c r="Q213" s="241"/>
      <c r="R213" s="241"/>
      <c r="S213" s="241"/>
      <c r="T213" s="242"/>
      <c r="AT213" s="243" t="s">
        <v>211</v>
      </c>
      <c r="AU213" s="243" t="s">
        <v>84</v>
      </c>
      <c r="AV213" s="14" t="s">
        <v>84</v>
      </c>
      <c r="AW213" s="14" t="s">
        <v>31</v>
      </c>
      <c r="AX213" s="14" t="s">
        <v>75</v>
      </c>
      <c r="AY213" s="243" t="s">
        <v>203</v>
      </c>
    </row>
    <row r="214" spans="1:65" s="2" customFormat="1" ht="33" customHeight="1">
      <c r="A214" s="35"/>
      <c r="B214" s="36"/>
      <c r="C214" s="209" t="s">
        <v>1803</v>
      </c>
      <c r="D214" s="209" t="s">
        <v>205</v>
      </c>
      <c r="E214" s="210" t="s">
        <v>8634</v>
      </c>
      <c r="F214" s="211" t="s">
        <v>8635</v>
      </c>
      <c r="G214" s="212" t="s">
        <v>6134</v>
      </c>
      <c r="H214" s="213">
        <v>413</v>
      </c>
      <c r="I214" s="214"/>
      <c r="J214" s="215">
        <f>ROUND(I214*H214,2)</f>
        <v>0</v>
      </c>
      <c r="K214" s="211" t="s">
        <v>1</v>
      </c>
      <c r="L214" s="40"/>
      <c r="M214" s="216" t="s">
        <v>1</v>
      </c>
      <c r="N214" s="217" t="s">
        <v>40</v>
      </c>
      <c r="O214" s="72"/>
      <c r="P214" s="218">
        <f>O214*H214</f>
        <v>0</v>
      </c>
      <c r="Q214" s="218">
        <v>0</v>
      </c>
      <c r="R214" s="218">
        <f>Q214*H214</f>
        <v>0</v>
      </c>
      <c r="S214" s="218">
        <v>0</v>
      </c>
      <c r="T214" s="219">
        <f>S214*H214</f>
        <v>0</v>
      </c>
      <c r="U214" s="35"/>
      <c r="V214" s="35"/>
      <c r="W214" s="35"/>
      <c r="X214" s="35"/>
      <c r="Y214" s="35"/>
      <c r="Z214" s="35"/>
      <c r="AA214" s="35"/>
      <c r="AB214" s="35"/>
      <c r="AC214" s="35"/>
      <c r="AD214" s="35"/>
      <c r="AE214" s="35"/>
      <c r="AR214" s="220" t="s">
        <v>2285</v>
      </c>
      <c r="AT214" s="220" t="s">
        <v>205</v>
      </c>
      <c r="AU214" s="220" t="s">
        <v>84</v>
      </c>
      <c r="AY214" s="18" t="s">
        <v>203</v>
      </c>
      <c r="BE214" s="221">
        <f>IF(N214="základní",J214,0)</f>
        <v>0</v>
      </c>
      <c r="BF214" s="221">
        <f>IF(N214="snížená",J214,0)</f>
        <v>0</v>
      </c>
      <c r="BG214" s="221">
        <f>IF(N214="zákl. přenesená",J214,0)</f>
        <v>0</v>
      </c>
      <c r="BH214" s="221">
        <f>IF(N214="sníž. přenesená",J214,0)</f>
        <v>0</v>
      </c>
      <c r="BI214" s="221">
        <f>IF(N214="nulová",J214,0)</f>
        <v>0</v>
      </c>
      <c r="BJ214" s="18" t="s">
        <v>82</v>
      </c>
      <c r="BK214" s="221">
        <f>ROUND(I214*H214,2)</f>
        <v>0</v>
      </c>
      <c r="BL214" s="18" t="s">
        <v>2285</v>
      </c>
      <c r="BM214" s="220" t="s">
        <v>8636</v>
      </c>
    </row>
    <row r="215" spans="1:65" s="2" customFormat="1" ht="33" customHeight="1">
      <c r="A215" s="35"/>
      <c r="B215" s="36"/>
      <c r="C215" s="247" t="s">
        <v>1808</v>
      </c>
      <c r="D215" s="247" t="s">
        <v>413</v>
      </c>
      <c r="E215" s="248" t="s">
        <v>8637</v>
      </c>
      <c r="F215" s="249" t="s">
        <v>8638</v>
      </c>
      <c r="G215" s="250" t="s">
        <v>828</v>
      </c>
      <c r="H215" s="251">
        <v>48</v>
      </c>
      <c r="I215" s="252"/>
      <c r="J215" s="253">
        <f>ROUND(I215*H215,2)</f>
        <v>0</v>
      </c>
      <c r="K215" s="249" t="s">
        <v>1</v>
      </c>
      <c r="L215" s="254"/>
      <c r="M215" s="255" t="s">
        <v>1</v>
      </c>
      <c r="N215" s="256" t="s">
        <v>40</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3366</v>
      </c>
      <c r="AT215" s="220" t="s">
        <v>413</v>
      </c>
      <c r="AU215" s="220" t="s">
        <v>84</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3366</v>
      </c>
      <c r="BM215" s="220" t="s">
        <v>8639</v>
      </c>
    </row>
    <row r="216" spans="1:65" s="14" customFormat="1" ht="11.25">
      <c r="B216" s="233"/>
      <c r="C216" s="234"/>
      <c r="D216" s="224" t="s">
        <v>211</v>
      </c>
      <c r="E216" s="235" t="s">
        <v>1</v>
      </c>
      <c r="F216" s="236" t="s">
        <v>8640</v>
      </c>
      <c r="G216" s="234"/>
      <c r="H216" s="237">
        <v>43</v>
      </c>
      <c r="I216" s="238"/>
      <c r="J216" s="234"/>
      <c r="K216" s="234"/>
      <c r="L216" s="239"/>
      <c r="M216" s="240"/>
      <c r="N216" s="241"/>
      <c r="O216" s="241"/>
      <c r="P216" s="241"/>
      <c r="Q216" s="241"/>
      <c r="R216" s="241"/>
      <c r="S216" s="241"/>
      <c r="T216" s="242"/>
      <c r="AT216" s="243" t="s">
        <v>211</v>
      </c>
      <c r="AU216" s="243" t="s">
        <v>84</v>
      </c>
      <c r="AV216" s="14" t="s">
        <v>84</v>
      </c>
      <c r="AW216" s="14" t="s">
        <v>31</v>
      </c>
      <c r="AX216" s="14" t="s">
        <v>75</v>
      </c>
      <c r="AY216" s="243" t="s">
        <v>203</v>
      </c>
    </row>
    <row r="217" spans="1:65" s="14" customFormat="1" ht="11.25">
      <c r="B217" s="233"/>
      <c r="C217" s="234"/>
      <c r="D217" s="224" t="s">
        <v>211</v>
      </c>
      <c r="E217" s="235" t="s">
        <v>1</v>
      </c>
      <c r="F217" s="236" t="s">
        <v>8641</v>
      </c>
      <c r="G217" s="234"/>
      <c r="H217" s="237">
        <v>5</v>
      </c>
      <c r="I217" s="238"/>
      <c r="J217" s="234"/>
      <c r="K217" s="234"/>
      <c r="L217" s="239"/>
      <c r="M217" s="240"/>
      <c r="N217" s="241"/>
      <c r="O217" s="241"/>
      <c r="P217" s="241"/>
      <c r="Q217" s="241"/>
      <c r="R217" s="241"/>
      <c r="S217" s="241"/>
      <c r="T217" s="242"/>
      <c r="AT217" s="243" t="s">
        <v>211</v>
      </c>
      <c r="AU217" s="243" t="s">
        <v>84</v>
      </c>
      <c r="AV217" s="14" t="s">
        <v>84</v>
      </c>
      <c r="AW217" s="14" t="s">
        <v>31</v>
      </c>
      <c r="AX217" s="14" t="s">
        <v>75</v>
      </c>
      <c r="AY217" s="243" t="s">
        <v>203</v>
      </c>
    </row>
    <row r="218" spans="1:65" s="2" customFormat="1" ht="33" customHeight="1">
      <c r="A218" s="35"/>
      <c r="B218" s="36"/>
      <c r="C218" s="209" t="s">
        <v>1818</v>
      </c>
      <c r="D218" s="209" t="s">
        <v>205</v>
      </c>
      <c r="E218" s="210" t="s">
        <v>8642</v>
      </c>
      <c r="F218" s="211" t="s">
        <v>8643</v>
      </c>
      <c r="G218" s="212" t="s">
        <v>6134</v>
      </c>
      <c r="H218" s="213">
        <v>48</v>
      </c>
      <c r="I218" s="214"/>
      <c r="J218" s="215">
        <f>ROUND(I218*H218,2)</f>
        <v>0</v>
      </c>
      <c r="K218" s="211" t="s">
        <v>1</v>
      </c>
      <c r="L218" s="40"/>
      <c r="M218" s="216" t="s">
        <v>1</v>
      </c>
      <c r="N218" s="217" t="s">
        <v>40</v>
      </c>
      <c r="O218" s="72"/>
      <c r="P218" s="218">
        <f>O218*H218</f>
        <v>0</v>
      </c>
      <c r="Q218" s="218">
        <v>0</v>
      </c>
      <c r="R218" s="218">
        <f>Q218*H218</f>
        <v>0</v>
      </c>
      <c r="S218" s="218">
        <v>0</v>
      </c>
      <c r="T218" s="219">
        <f>S218*H218</f>
        <v>0</v>
      </c>
      <c r="U218" s="35"/>
      <c r="V218" s="35"/>
      <c r="W218" s="35"/>
      <c r="X218" s="35"/>
      <c r="Y218" s="35"/>
      <c r="Z218" s="35"/>
      <c r="AA218" s="35"/>
      <c r="AB218" s="35"/>
      <c r="AC218" s="35"/>
      <c r="AD218" s="35"/>
      <c r="AE218" s="35"/>
      <c r="AR218" s="220" t="s">
        <v>2285</v>
      </c>
      <c r="AT218" s="220" t="s">
        <v>205</v>
      </c>
      <c r="AU218" s="220" t="s">
        <v>84</v>
      </c>
      <c r="AY218" s="18" t="s">
        <v>203</v>
      </c>
      <c r="BE218" s="221">
        <f>IF(N218="základní",J218,0)</f>
        <v>0</v>
      </c>
      <c r="BF218" s="221">
        <f>IF(N218="snížená",J218,0)</f>
        <v>0</v>
      </c>
      <c r="BG218" s="221">
        <f>IF(N218="zákl. přenesená",J218,0)</f>
        <v>0</v>
      </c>
      <c r="BH218" s="221">
        <f>IF(N218="sníž. přenesená",J218,0)</f>
        <v>0</v>
      </c>
      <c r="BI218" s="221">
        <f>IF(N218="nulová",J218,0)</f>
        <v>0</v>
      </c>
      <c r="BJ218" s="18" t="s">
        <v>82</v>
      </c>
      <c r="BK218" s="221">
        <f>ROUND(I218*H218,2)</f>
        <v>0</v>
      </c>
      <c r="BL218" s="18" t="s">
        <v>2285</v>
      </c>
      <c r="BM218" s="220" t="s">
        <v>8644</v>
      </c>
    </row>
    <row r="219" spans="1:65" s="12" customFormat="1" ht="22.9" customHeight="1">
      <c r="B219" s="193"/>
      <c r="C219" s="194"/>
      <c r="D219" s="195" t="s">
        <v>74</v>
      </c>
      <c r="E219" s="207" t="s">
        <v>8645</v>
      </c>
      <c r="F219" s="207" t="s">
        <v>8646</v>
      </c>
      <c r="G219" s="194"/>
      <c r="H219" s="194"/>
      <c r="I219" s="197"/>
      <c r="J219" s="208">
        <f>BK219</f>
        <v>0</v>
      </c>
      <c r="K219" s="194"/>
      <c r="L219" s="199"/>
      <c r="M219" s="200"/>
      <c r="N219" s="201"/>
      <c r="O219" s="201"/>
      <c r="P219" s="202">
        <v>0</v>
      </c>
      <c r="Q219" s="201"/>
      <c r="R219" s="202">
        <v>0</v>
      </c>
      <c r="S219" s="201"/>
      <c r="T219" s="203">
        <v>0</v>
      </c>
      <c r="AR219" s="204" t="s">
        <v>209</v>
      </c>
      <c r="AT219" s="205" t="s">
        <v>74</v>
      </c>
      <c r="AU219" s="205" t="s">
        <v>82</v>
      </c>
      <c r="AY219" s="204" t="s">
        <v>203</v>
      </c>
      <c r="BK219" s="206">
        <v>0</v>
      </c>
    </row>
    <row r="220" spans="1:65" s="12" customFormat="1" ht="22.9" customHeight="1">
      <c r="B220" s="193"/>
      <c r="C220" s="194"/>
      <c r="D220" s="195" t="s">
        <v>74</v>
      </c>
      <c r="E220" s="207" t="s">
        <v>8647</v>
      </c>
      <c r="F220" s="207" t="s">
        <v>8648</v>
      </c>
      <c r="G220" s="194"/>
      <c r="H220" s="194"/>
      <c r="I220" s="197"/>
      <c r="J220" s="208">
        <f>BK220</f>
        <v>0</v>
      </c>
      <c r="K220" s="194"/>
      <c r="L220" s="199"/>
      <c r="M220" s="200"/>
      <c r="N220" s="201"/>
      <c r="O220" s="201"/>
      <c r="P220" s="202">
        <f>SUM(P221:P310)</f>
        <v>0</v>
      </c>
      <c r="Q220" s="201"/>
      <c r="R220" s="202">
        <f>SUM(R221:R310)</f>
        <v>1.0799999999999998</v>
      </c>
      <c r="S220" s="201"/>
      <c r="T220" s="203">
        <f>SUM(T221:T310)</f>
        <v>0</v>
      </c>
      <c r="AR220" s="204" t="s">
        <v>209</v>
      </c>
      <c r="AT220" s="205" t="s">
        <v>74</v>
      </c>
      <c r="AU220" s="205" t="s">
        <v>82</v>
      </c>
      <c r="AY220" s="204" t="s">
        <v>203</v>
      </c>
      <c r="BK220" s="206">
        <f>SUM(BK221:BK310)</f>
        <v>0</v>
      </c>
    </row>
    <row r="221" spans="1:65" s="2" customFormat="1" ht="21.75" customHeight="1">
      <c r="A221" s="35"/>
      <c r="B221" s="36"/>
      <c r="C221" s="247" t="s">
        <v>1825</v>
      </c>
      <c r="D221" s="247" t="s">
        <v>413</v>
      </c>
      <c r="E221" s="248" t="s">
        <v>8649</v>
      </c>
      <c r="F221" s="249" t="s">
        <v>8650</v>
      </c>
      <c r="G221" s="250" t="s">
        <v>828</v>
      </c>
      <c r="H221" s="251">
        <v>54</v>
      </c>
      <c r="I221" s="252"/>
      <c r="J221" s="253">
        <f>ROUND(I221*H221,2)</f>
        <v>0</v>
      </c>
      <c r="K221" s="249" t="s">
        <v>1</v>
      </c>
      <c r="L221" s="254"/>
      <c r="M221" s="255" t="s">
        <v>1</v>
      </c>
      <c r="N221" s="256" t="s">
        <v>40</v>
      </c>
      <c r="O221" s="72"/>
      <c r="P221" s="218">
        <f>O221*H221</f>
        <v>0</v>
      </c>
      <c r="Q221" s="218">
        <v>0</v>
      </c>
      <c r="R221" s="218">
        <f>Q221*H221</f>
        <v>0</v>
      </c>
      <c r="S221" s="218">
        <v>0</v>
      </c>
      <c r="T221" s="219">
        <f>S221*H221</f>
        <v>0</v>
      </c>
      <c r="U221" s="35"/>
      <c r="V221" s="35"/>
      <c r="W221" s="35"/>
      <c r="X221" s="35"/>
      <c r="Y221" s="35"/>
      <c r="Z221" s="35"/>
      <c r="AA221" s="35"/>
      <c r="AB221" s="35"/>
      <c r="AC221" s="35"/>
      <c r="AD221" s="35"/>
      <c r="AE221" s="35"/>
      <c r="AR221" s="220" t="s">
        <v>3366</v>
      </c>
      <c r="AT221" s="220" t="s">
        <v>413</v>
      </c>
      <c r="AU221" s="220" t="s">
        <v>84</v>
      </c>
      <c r="AY221" s="18" t="s">
        <v>203</v>
      </c>
      <c r="BE221" s="221">
        <f>IF(N221="základní",J221,0)</f>
        <v>0</v>
      </c>
      <c r="BF221" s="221">
        <f>IF(N221="snížená",J221,0)</f>
        <v>0</v>
      </c>
      <c r="BG221" s="221">
        <f>IF(N221="zákl. přenesená",J221,0)</f>
        <v>0</v>
      </c>
      <c r="BH221" s="221">
        <f>IF(N221="sníž. přenesená",J221,0)</f>
        <v>0</v>
      </c>
      <c r="BI221" s="221">
        <f>IF(N221="nulová",J221,0)</f>
        <v>0</v>
      </c>
      <c r="BJ221" s="18" t="s">
        <v>82</v>
      </c>
      <c r="BK221" s="221">
        <f>ROUND(I221*H221,2)</f>
        <v>0</v>
      </c>
      <c r="BL221" s="18" t="s">
        <v>3366</v>
      </c>
      <c r="BM221" s="220" t="s">
        <v>8651</v>
      </c>
    </row>
    <row r="222" spans="1:65" s="14" customFormat="1" ht="11.25">
      <c r="B222" s="233"/>
      <c r="C222" s="234"/>
      <c r="D222" s="224" t="s">
        <v>211</v>
      </c>
      <c r="E222" s="235" t="s">
        <v>1</v>
      </c>
      <c r="F222" s="236" t="s">
        <v>8652</v>
      </c>
      <c r="G222" s="234"/>
      <c r="H222" s="237">
        <v>49</v>
      </c>
      <c r="I222" s="238"/>
      <c r="J222" s="234"/>
      <c r="K222" s="234"/>
      <c r="L222" s="239"/>
      <c r="M222" s="240"/>
      <c r="N222" s="241"/>
      <c r="O222" s="241"/>
      <c r="P222" s="241"/>
      <c r="Q222" s="241"/>
      <c r="R222" s="241"/>
      <c r="S222" s="241"/>
      <c r="T222" s="242"/>
      <c r="AT222" s="243" t="s">
        <v>211</v>
      </c>
      <c r="AU222" s="243" t="s">
        <v>84</v>
      </c>
      <c r="AV222" s="14" t="s">
        <v>84</v>
      </c>
      <c r="AW222" s="14" t="s">
        <v>31</v>
      </c>
      <c r="AX222" s="14" t="s">
        <v>75</v>
      </c>
      <c r="AY222" s="243" t="s">
        <v>203</v>
      </c>
    </row>
    <row r="223" spans="1:65" s="14" customFormat="1" ht="11.25">
      <c r="B223" s="233"/>
      <c r="C223" s="234"/>
      <c r="D223" s="224" t="s">
        <v>211</v>
      </c>
      <c r="E223" s="235" t="s">
        <v>1</v>
      </c>
      <c r="F223" s="236" t="s">
        <v>8641</v>
      </c>
      <c r="G223" s="234"/>
      <c r="H223" s="237">
        <v>5</v>
      </c>
      <c r="I223" s="238"/>
      <c r="J223" s="234"/>
      <c r="K223" s="234"/>
      <c r="L223" s="239"/>
      <c r="M223" s="240"/>
      <c r="N223" s="241"/>
      <c r="O223" s="241"/>
      <c r="P223" s="241"/>
      <c r="Q223" s="241"/>
      <c r="R223" s="241"/>
      <c r="S223" s="241"/>
      <c r="T223" s="242"/>
      <c r="AT223" s="243" t="s">
        <v>211</v>
      </c>
      <c r="AU223" s="243" t="s">
        <v>84</v>
      </c>
      <c r="AV223" s="14" t="s">
        <v>84</v>
      </c>
      <c r="AW223" s="14" t="s">
        <v>31</v>
      </c>
      <c r="AX223" s="14" t="s">
        <v>75</v>
      </c>
      <c r="AY223" s="243" t="s">
        <v>203</v>
      </c>
    </row>
    <row r="224" spans="1:65" s="2" customFormat="1" ht="21.75" customHeight="1">
      <c r="A224" s="35"/>
      <c r="B224" s="36"/>
      <c r="C224" s="209" t="s">
        <v>1830</v>
      </c>
      <c r="D224" s="209" t="s">
        <v>205</v>
      </c>
      <c r="E224" s="210" t="s">
        <v>8653</v>
      </c>
      <c r="F224" s="211" t="s">
        <v>8654</v>
      </c>
      <c r="G224" s="212" t="s">
        <v>828</v>
      </c>
      <c r="H224" s="213">
        <v>54</v>
      </c>
      <c r="I224" s="214"/>
      <c r="J224" s="215">
        <f>ROUND(I224*H224,2)</f>
        <v>0</v>
      </c>
      <c r="K224" s="211" t="s">
        <v>218</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412</v>
      </c>
      <c r="AT224" s="220" t="s">
        <v>205</v>
      </c>
      <c r="AU224" s="220" t="s">
        <v>84</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412</v>
      </c>
      <c r="BM224" s="220" t="s">
        <v>8655</v>
      </c>
    </row>
    <row r="225" spans="1:65" s="2" customFormat="1" ht="16.5" customHeight="1">
      <c r="A225" s="35"/>
      <c r="B225" s="36"/>
      <c r="C225" s="247" t="s">
        <v>1838</v>
      </c>
      <c r="D225" s="247" t="s">
        <v>413</v>
      </c>
      <c r="E225" s="248" t="s">
        <v>8656</v>
      </c>
      <c r="F225" s="249" t="s">
        <v>8657</v>
      </c>
      <c r="G225" s="250" t="s">
        <v>828</v>
      </c>
      <c r="H225" s="251">
        <v>1600</v>
      </c>
      <c r="I225" s="252"/>
      <c r="J225" s="253">
        <f>ROUND(I225*H225,2)</f>
        <v>0</v>
      </c>
      <c r="K225" s="249" t="s">
        <v>218</v>
      </c>
      <c r="L225" s="254"/>
      <c r="M225" s="255" t="s">
        <v>1</v>
      </c>
      <c r="N225" s="256" t="s">
        <v>40</v>
      </c>
      <c r="O225" s="72"/>
      <c r="P225" s="218">
        <f>O225*H225</f>
        <v>0</v>
      </c>
      <c r="Q225" s="218">
        <v>1.2999999999999999E-4</v>
      </c>
      <c r="R225" s="218">
        <f>Q225*H225</f>
        <v>0.20799999999999999</v>
      </c>
      <c r="S225" s="218">
        <v>0</v>
      </c>
      <c r="T225" s="219">
        <f>S225*H225</f>
        <v>0</v>
      </c>
      <c r="U225" s="35"/>
      <c r="V225" s="35"/>
      <c r="W225" s="35"/>
      <c r="X225" s="35"/>
      <c r="Y225" s="35"/>
      <c r="Z225" s="35"/>
      <c r="AA225" s="35"/>
      <c r="AB225" s="35"/>
      <c r="AC225" s="35"/>
      <c r="AD225" s="35"/>
      <c r="AE225" s="35"/>
      <c r="AR225" s="220" t="s">
        <v>361</v>
      </c>
      <c r="AT225" s="220" t="s">
        <v>413</v>
      </c>
      <c r="AU225" s="220" t="s">
        <v>84</v>
      </c>
      <c r="AY225" s="18" t="s">
        <v>203</v>
      </c>
      <c r="BE225" s="221">
        <f>IF(N225="základní",J225,0)</f>
        <v>0</v>
      </c>
      <c r="BF225" s="221">
        <f>IF(N225="snížená",J225,0)</f>
        <v>0</v>
      </c>
      <c r="BG225" s="221">
        <f>IF(N225="zákl. přenesená",J225,0)</f>
        <v>0</v>
      </c>
      <c r="BH225" s="221">
        <f>IF(N225="sníž. přenesená",J225,0)</f>
        <v>0</v>
      </c>
      <c r="BI225" s="221">
        <f>IF(N225="nulová",J225,0)</f>
        <v>0</v>
      </c>
      <c r="BJ225" s="18" t="s">
        <v>82</v>
      </c>
      <c r="BK225" s="221">
        <f>ROUND(I225*H225,2)</f>
        <v>0</v>
      </c>
      <c r="BL225" s="18" t="s">
        <v>209</v>
      </c>
      <c r="BM225" s="220" t="s">
        <v>8658</v>
      </c>
    </row>
    <row r="226" spans="1:65" s="14" customFormat="1" ht="11.25">
      <c r="B226" s="233"/>
      <c r="C226" s="234"/>
      <c r="D226" s="224" t="s">
        <v>211</v>
      </c>
      <c r="E226" s="235" t="s">
        <v>1</v>
      </c>
      <c r="F226" s="236" t="s">
        <v>8659</v>
      </c>
      <c r="G226" s="234"/>
      <c r="H226" s="237">
        <v>1600</v>
      </c>
      <c r="I226" s="238"/>
      <c r="J226" s="234"/>
      <c r="K226" s="234"/>
      <c r="L226" s="239"/>
      <c r="M226" s="240"/>
      <c r="N226" s="241"/>
      <c r="O226" s="241"/>
      <c r="P226" s="241"/>
      <c r="Q226" s="241"/>
      <c r="R226" s="241"/>
      <c r="S226" s="241"/>
      <c r="T226" s="242"/>
      <c r="AT226" s="243" t="s">
        <v>211</v>
      </c>
      <c r="AU226" s="243" t="s">
        <v>84</v>
      </c>
      <c r="AV226" s="14" t="s">
        <v>84</v>
      </c>
      <c r="AW226" s="14" t="s">
        <v>31</v>
      </c>
      <c r="AX226" s="14" t="s">
        <v>75</v>
      </c>
      <c r="AY226" s="243" t="s">
        <v>203</v>
      </c>
    </row>
    <row r="227" spans="1:65" s="2" customFormat="1" ht="16.5" customHeight="1">
      <c r="A227" s="35"/>
      <c r="B227" s="36"/>
      <c r="C227" s="247" t="s">
        <v>1845</v>
      </c>
      <c r="D227" s="247" t="s">
        <v>413</v>
      </c>
      <c r="E227" s="248" t="s">
        <v>8660</v>
      </c>
      <c r="F227" s="249" t="s">
        <v>8661</v>
      </c>
      <c r="G227" s="250" t="s">
        <v>828</v>
      </c>
      <c r="H227" s="251">
        <v>1200</v>
      </c>
      <c r="I227" s="252"/>
      <c r="J227" s="253">
        <f>ROUND(I227*H227,2)</f>
        <v>0</v>
      </c>
      <c r="K227" s="249" t="s">
        <v>218</v>
      </c>
      <c r="L227" s="254"/>
      <c r="M227" s="255" t="s">
        <v>1</v>
      </c>
      <c r="N227" s="256" t="s">
        <v>40</v>
      </c>
      <c r="O227" s="72"/>
      <c r="P227" s="218">
        <f>O227*H227</f>
        <v>0</v>
      </c>
      <c r="Q227" s="218">
        <v>2.1000000000000001E-4</v>
      </c>
      <c r="R227" s="218">
        <f>Q227*H227</f>
        <v>0.252</v>
      </c>
      <c r="S227" s="218">
        <v>0</v>
      </c>
      <c r="T227" s="219">
        <f>S227*H227</f>
        <v>0</v>
      </c>
      <c r="U227" s="35"/>
      <c r="V227" s="35"/>
      <c r="W227" s="35"/>
      <c r="X227" s="35"/>
      <c r="Y227" s="35"/>
      <c r="Z227" s="35"/>
      <c r="AA227" s="35"/>
      <c r="AB227" s="35"/>
      <c r="AC227" s="35"/>
      <c r="AD227" s="35"/>
      <c r="AE227" s="35"/>
      <c r="AR227" s="220" t="s">
        <v>361</v>
      </c>
      <c r="AT227" s="220" t="s">
        <v>413</v>
      </c>
      <c r="AU227" s="220" t="s">
        <v>84</v>
      </c>
      <c r="AY227" s="18" t="s">
        <v>203</v>
      </c>
      <c r="BE227" s="221">
        <f>IF(N227="základní",J227,0)</f>
        <v>0</v>
      </c>
      <c r="BF227" s="221">
        <f>IF(N227="snížená",J227,0)</f>
        <v>0</v>
      </c>
      <c r="BG227" s="221">
        <f>IF(N227="zákl. přenesená",J227,0)</f>
        <v>0</v>
      </c>
      <c r="BH227" s="221">
        <f>IF(N227="sníž. přenesená",J227,0)</f>
        <v>0</v>
      </c>
      <c r="BI227" s="221">
        <f>IF(N227="nulová",J227,0)</f>
        <v>0</v>
      </c>
      <c r="BJ227" s="18" t="s">
        <v>82</v>
      </c>
      <c r="BK227" s="221">
        <f>ROUND(I227*H227,2)</f>
        <v>0</v>
      </c>
      <c r="BL227" s="18" t="s">
        <v>209</v>
      </c>
      <c r="BM227" s="220" t="s">
        <v>8662</v>
      </c>
    </row>
    <row r="228" spans="1:65" s="14" customFormat="1" ht="11.25">
      <c r="B228" s="233"/>
      <c r="C228" s="234"/>
      <c r="D228" s="224" t="s">
        <v>211</v>
      </c>
      <c r="E228" s="235" t="s">
        <v>1</v>
      </c>
      <c r="F228" s="236" t="s">
        <v>8663</v>
      </c>
      <c r="G228" s="234"/>
      <c r="H228" s="237">
        <v>1200</v>
      </c>
      <c r="I228" s="238"/>
      <c r="J228" s="234"/>
      <c r="K228" s="234"/>
      <c r="L228" s="239"/>
      <c r="M228" s="240"/>
      <c r="N228" s="241"/>
      <c r="O228" s="241"/>
      <c r="P228" s="241"/>
      <c r="Q228" s="241"/>
      <c r="R228" s="241"/>
      <c r="S228" s="241"/>
      <c r="T228" s="242"/>
      <c r="AT228" s="243" t="s">
        <v>211</v>
      </c>
      <c r="AU228" s="243" t="s">
        <v>84</v>
      </c>
      <c r="AV228" s="14" t="s">
        <v>84</v>
      </c>
      <c r="AW228" s="14" t="s">
        <v>31</v>
      </c>
      <c r="AX228" s="14" t="s">
        <v>75</v>
      </c>
      <c r="AY228" s="243" t="s">
        <v>203</v>
      </c>
    </row>
    <row r="229" spans="1:65" s="2" customFormat="1" ht="16.5" customHeight="1">
      <c r="A229" s="35"/>
      <c r="B229" s="36"/>
      <c r="C229" s="247" t="s">
        <v>2097</v>
      </c>
      <c r="D229" s="247" t="s">
        <v>413</v>
      </c>
      <c r="E229" s="248" t="s">
        <v>8664</v>
      </c>
      <c r="F229" s="249" t="s">
        <v>8665</v>
      </c>
      <c r="G229" s="250" t="s">
        <v>828</v>
      </c>
      <c r="H229" s="251">
        <v>700</v>
      </c>
      <c r="I229" s="252"/>
      <c r="J229" s="253">
        <f>ROUND(I229*H229,2)</f>
        <v>0</v>
      </c>
      <c r="K229" s="249" t="s">
        <v>218</v>
      </c>
      <c r="L229" s="254"/>
      <c r="M229" s="255" t="s">
        <v>1</v>
      </c>
      <c r="N229" s="256" t="s">
        <v>40</v>
      </c>
      <c r="O229" s="72"/>
      <c r="P229" s="218">
        <f>O229*H229</f>
        <v>0</v>
      </c>
      <c r="Q229" s="218">
        <v>3.8999999999999999E-4</v>
      </c>
      <c r="R229" s="218">
        <f>Q229*H229</f>
        <v>0.27300000000000002</v>
      </c>
      <c r="S229" s="218">
        <v>0</v>
      </c>
      <c r="T229" s="219">
        <f>S229*H229</f>
        <v>0</v>
      </c>
      <c r="U229" s="35"/>
      <c r="V229" s="35"/>
      <c r="W229" s="35"/>
      <c r="X229" s="35"/>
      <c r="Y229" s="35"/>
      <c r="Z229" s="35"/>
      <c r="AA229" s="35"/>
      <c r="AB229" s="35"/>
      <c r="AC229" s="35"/>
      <c r="AD229" s="35"/>
      <c r="AE229" s="35"/>
      <c r="AR229" s="220" t="s">
        <v>361</v>
      </c>
      <c r="AT229" s="220" t="s">
        <v>413</v>
      </c>
      <c r="AU229" s="220" t="s">
        <v>84</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209</v>
      </c>
      <c r="BM229" s="220" t="s">
        <v>8666</v>
      </c>
    </row>
    <row r="230" spans="1:65" s="14" customFormat="1" ht="11.25">
      <c r="B230" s="233"/>
      <c r="C230" s="234"/>
      <c r="D230" s="224" t="s">
        <v>211</v>
      </c>
      <c r="E230" s="235" t="s">
        <v>1</v>
      </c>
      <c r="F230" s="236" t="s">
        <v>7403</v>
      </c>
      <c r="G230" s="234"/>
      <c r="H230" s="237">
        <v>700</v>
      </c>
      <c r="I230" s="238"/>
      <c r="J230" s="234"/>
      <c r="K230" s="234"/>
      <c r="L230" s="239"/>
      <c r="M230" s="240"/>
      <c r="N230" s="241"/>
      <c r="O230" s="241"/>
      <c r="P230" s="241"/>
      <c r="Q230" s="241"/>
      <c r="R230" s="241"/>
      <c r="S230" s="241"/>
      <c r="T230" s="242"/>
      <c r="AT230" s="243" t="s">
        <v>211</v>
      </c>
      <c r="AU230" s="243" t="s">
        <v>84</v>
      </c>
      <c r="AV230" s="14" t="s">
        <v>84</v>
      </c>
      <c r="AW230" s="14" t="s">
        <v>31</v>
      </c>
      <c r="AX230" s="14" t="s">
        <v>75</v>
      </c>
      <c r="AY230" s="243" t="s">
        <v>203</v>
      </c>
    </row>
    <row r="231" spans="1:65" s="2" customFormat="1" ht="21.75" customHeight="1">
      <c r="A231" s="35"/>
      <c r="B231" s="36"/>
      <c r="C231" s="209" t="s">
        <v>2177</v>
      </c>
      <c r="D231" s="209" t="s">
        <v>205</v>
      </c>
      <c r="E231" s="210" t="s">
        <v>8667</v>
      </c>
      <c r="F231" s="211" t="s">
        <v>8668</v>
      </c>
      <c r="G231" s="212" t="s">
        <v>828</v>
      </c>
      <c r="H231" s="213">
        <v>3500</v>
      </c>
      <c r="I231" s="214"/>
      <c r="J231" s="215">
        <f>ROUND(I231*H231,2)</f>
        <v>0</v>
      </c>
      <c r="K231" s="211" t="s">
        <v>218</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412</v>
      </c>
      <c r="AT231" s="220" t="s">
        <v>205</v>
      </c>
      <c r="AU231" s="220" t="s">
        <v>84</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412</v>
      </c>
      <c r="BM231" s="220" t="s">
        <v>8669</v>
      </c>
    </row>
    <row r="232" spans="1:65" s="2" customFormat="1" ht="16.5" customHeight="1">
      <c r="A232" s="35"/>
      <c r="B232" s="36"/>
      <c r="C232" s="247" t="s">
        <v>2188</v>
      </c>
      <c r="D232" s="247" t="s">
        <v>413</v>
      </c>
      <c r="E232" s="248" t="s">
        <v>8670</v>
      </c>
      <c r="F232" s="249" t="s">
        <v>8671</v>
      </c>
      <c r="G232" s="250" t="s">
        <v>828</v>
      </c>
      <c r="H232" s="251">
        <v>700</v>
      </c>
      <c r="I232" s="252"/>
      <c r="J232" s="253">
        <f>ROUND(I232*H232,2)</f>
        <v>0</v>
      </c>
      <c r="K232" s="249" t="s">
        <v>218</v>
      </c>
      <c r="L232" s="254"/>
      <c r="M232" s="255" t="s">
        <v>1</v>
      </c>
      <c r="N232" s="256" t="s">
        <v>40</v>
      </c>
      <c r="O232" s="72"/>
      <c r="P232" s="218">
        <f>O232*H232</f>
        <v>0</v>
      </c>
      <c r="Q232" s="218">
        <v>4.0000000000000003E-5</v>
      </c>
      <c r="R232" s="218">
        <f>Q232*H232</f>
        <v>2.8000000000000001E-2</v>
      </c>
      <c r="S232" s="218">
        <v>0</v>
      </c>
      <c r="T232" s="219">
        <f>S232*H232</f>
        <v>0</v>
      </c>
      <c r="U232" s="35"/>
      <c r="V232" s="35"/>
      <c r="W232" s="35"/>
      <c r="X232" s="35"/>
      <c r="Y232" s="35"/>
      <c r="Z232" s="35"/>
      <c r="AA232" s="35"/>
      <c r="AB232" s="35"/>
      <c r="AC232" s="35"/>
      <c r="AD232" s="35"/>
      <c r="AE232" s="35"/>
      <c r="AR232" s="220" t="s">
        <v>361</v>
      </c>
      <c r="AT232" s="220" t="s">
        <v>413</v>
      </c>
      <c r="AU232" s="220" t="s">
        <v>84</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209</v>
      </c>
      <c r="BM232" s="220" t="s">
        <v>8672</v>
      </c>
    </row>
    <row r="233" spans="1:65" s="14" customFormat="1" ht="11.25">
      <c r="B233" s="233"/>
      <c r="C233" s="234"/>
      <c r="D233" s="224" t="s">
        <v>211</v>
      </c>
      <c r="E233" s="235" t="s">
        <v>1</v>
      </c>
      <c r="F233" s="236" t="s">
        <v>7403</v>
      </c>
      <c r="G233" s="234"/>
      <c r="H233" s="237">
        <v>700</v>
      </c>
      <c r="I233" s="238"/>
      <c r="J233" s="234"/>
      <c r="K233" s="234"/>
      <c r="L233" s="239"/>
      <c r="M233" s="240"/>
      <c r="N233" s="241"/>
      <c r="O233" s="241"/>
      <c r="P233" s="241"/>
      <c r="Q233" s="241"/>
      <c r="R233" s="241"/>
      <c r="S233" s="241"/>
      <c r="T233" s="242"/>
      <c r="AT233" s="243" t="s">
        <v>211</v>
      </c>
      <c r="AU233" s="243" t="s">
        <v>84</v>
      </c>
      <c r="AV233" s="14" t="s">
        <v>84</v>
      </c>
      <c r="AW233" s="14" t="s">
        <v>31</v>
      </c>
      <c r="AX233" s="14" t="s">
        <v>75</v>
      </c>
      <c r="AY233" s="243" t="s">
        <v>203</v>
      </c>
    </row>
    <row r="234" spans="1:65" s="2" customFormat="1" ht="21.75" customHeight="1">
      <c r="A234" s="35"/>
      <c r="B234" s="36"/>
      <c r="C234" s="209" t="s">
        <v>2195</v>
      </c>
      <c r="D234" s="209" t="s">
        <v>205</v>
      </c>
      <c r="E234" s="210" t="s">
        <v>8673</v>
      </c>
      <c r="F234" s="211" t="s">
        <v>8674</v>
      </c>
      <c r="G234" s="212" t="s">
        <v>828</v>
      </c>
      <c r="H234" s="213">
        <v>700</v>
      </c>
      <c r="I234" s="214"/>
      <c r="J234" s="215">
        <f>ROUND(I234*H234,2)</f>
        <v>0</v>
      </c>
      <c r="K234" s="211" t="s">
        <v>218</v>
      </c>
      <c r="L234" s="40"/>
      <c r="M234" s="216" t="s">
        <v>1</v>
      </c>
      <c r="N234" s="217" t="s">
        <v>40</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412</v>
      </c>
      <c r="AT234" s="220" t="s">
        <v>205</v>
      </c>
      <c r="AU234" s="220" t="s">
        <v>84</v>
      </c>
      <c r="AY234" s="18" t="s">
        <v>203</v>
      </c>
      <c r="BE234" s="221">
        <f>IF(N234="základní",J234,0)</f>
        <v>0</v>
      </c>
      <c r="BF234" s="221">
        <f>IF(N234="snížená",J234,0)</f>
        <v>0</v>
      </c>
      <c r="BG234" s="221">
        <f>IF(N234="zákl. přenesená",J234,0)</f>
        <v>0</v>
      </c>
      <c r="BH234" s="221">
        <f>IF(N234="sníž. přenesená",J234,0)</f>
        <v>0</v>
      </c>
      <c r="BI234" s="221">
        <f>IF(N234="nulová",J234,0)</f>
        <v>0</v>
      </c>
      <c r="BJ234" s="18" t="s">
        <v>82</v>
      </c>
      <c r="BK234" s="221">
        <f>ROUND(I234*H234,2)</f>
        <v>0</v>
      </c>
      <c r="BL234" s="18" t="s">
        <v>412</v>
      </c>
      <c r="BM234" s="220" t="s">
        <v>8675</v>
      </c>
    </row>
    <row r="235" spans="1:65" s="2" customFormat="1" ht="16.5" customHeight="1">
      <c r="A235" s="35"/>
      <c r="B235" s="36"/>
      <c r="C235" s="247" t="s">
        <v>2208</v>
      </c>
      <c r="D235" s="247" t="s">
        <v>413</v>
      </c>
      <c r="E235" s="248" t="s">
        <v>8676</v>
      </c>
      <c r="F235" s="249" t="s">
        <v>8677</v>
      </c>
      <c r="G235" s="250" t="s">
        <v>828</v>
      </c>
      <c r="H235" s="251">
        <v>1200</v>
      </c>
      <c r="I235" s="252"/>
      <c r="J235" s="253">
        <f>ROUND(I235*H235,2)</f>
        <v>0</v>
      </c>
      <c r="K235" s="249" t="s">
        <v>218</v>
      </c>
      <c r="L235" s="254"/>
      <c r="M235" s="255" t="s">
        <v>1</v>
      </c>
      <c r="N235" s="256" t="s">
        <v>40</v>
      </c>
      <c r="O235" s="72"/>
      <c r="P235" s="218">
        <f>O235*H235</f>
        <v>0</v>
      </c>
      <c r="Q235" s="218">
        <v>6.9999999999999994E-5</v>
      </c>
      <c r="R235" s="218">
        <f>Q235*H235</f>
        <v>8.3999999999999991E-2</v>
      </c>
      <c r="S235" s="218">
        <v>0</v>
      </c>
      <c r="T235" s="219">
        <f>S235*H235</f>
        <v>0</v>
      </c>
      <c r="U235" s="35"/>
      <c r="V235" s="35"/>
      <c r="W235" s="35"/>
      <c r="X235" s="35"/>
      <c r="Y235" s="35"/>
      <c r="Z235" s="35"/>
      <c r="AA235" s="35"/>
      <c r="AB235" s="35"/>
      <c r="AC235" s="35"/>
      <c r="AD235" s="35"/>
      <c r="AE235" s="35"/>
      <c r="AR235" s="220" t="s">
        <v>361</v>
      </c>
      <c r="AT235" s="220" t="s">
        <v>413</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8678</v>
      </c>
    </row>
    <row r="236" spans="1:65" s="14" customFormat="1" ht="11.25">
      <c r="B236" s="233"/>
      <c r="C236" s="234"/>
      <c r="D236" s="224" t="s">
        <v>211</v>
      </c>
      <c r="E236" s="235" t="s">
        <v>1</v>
      </c>
      <c r="F236" s="236" t="s">
        <v>8663</v>
      </c>
      <c r="G236" s="234"/>
      <c r="H236" s="237">
        <v>1200</v>
      </c>
      <c r="I236" s="238"/>
      <c r="J236" s="234"/>
      <c r="K236" s="234"/>
      <c r="L236" s="239"/>
      <c r="M236" s="240"/>
      <c r="N236" s="241"/>
      <c r="O236" s="241"/>
      <c r="P236" s="241"/>
      <c r="Q236" s="241"/>
      <c r="R236" s="241"/>
      <c r="S236" s="241"/>
      <c r="T236" s="242"/>
      <c r="AT236" s="243" t="s">
        <v>211</v>
      </c>
      <c r="AU236" s="243" t="s">
        <v>84</v>
      </c>
      <c r="AV236" s="14" t="s">
        <v>84</v>
      </c>
      <c r="AW236" s="14" t="s">
        <v>31</v>
      </c>
      <c r="AX236" s="14" t="s">
        <v>75</v>
      </c>
      <c r="AY236" s="243" t="s">
        <v>203</v>
      </c>
    </row>
    <row r="237" spans="1:65" s="2" customFormat="1" ht="16.5" customHeight="1">
      <c r="A237" s="35"/>
      <c r="B237" s="36"/>
      <c r="C237" s="247" t="s">
        <v>2214</v>
      </c>
      <c r="D237" s="247" t="s">
        <v>413</v>
      </c>
      <c r="E237" s="248" t="s">
        <v>8679</v>
      </c>
      <c r="F237" s="249" t="s">
        <v>8680</v>
      </c>
      <c r="G237" s="250" t="s">
        <v>828</v>
      </c>
      <c r="H237" s="251">
        <v>1000</v>
      </c>
      <c r="I237" s="252"/>
      <c r="J237" s="253">
        <f>ROUND(I237*H237,2)</f>
        <v>0</v>
      </c>
      <c r="K237" s="249" t="s">
        <v>218</v>
      </c>
      <c r="L237" s="254"/>
      <c r="M237" s="255" t="s">
        <v>1</v>
      </c>
      <c r="N237" s="256" t="s">
        <v>40</v>
      </c>
      <c r="O237" s="72"/>
      <c r="P237" s="218">
        <f>O237*H237</f>
        <v>0</v>
      </c>
      <c r="Q237" s="218">
        <v>1E-4</v>
      </c>
      <c r="R237" s="218">
        <f>Q237*H237</f>
        <v>0.1</v>
      </c>
      <c r="S237" s="218">
        <v>0</v>
      </c>
      <c r="T237" s="219">
        <f>S237*H237</f>
        <v>0</v>
      </c>
      <c r="U237" s="35"/>
      <c r="V237" s="35"/>
      <c r="W237" s="35"/>
      <c r="X237" s="35"/>
      <c r="Y237" s="35"/>
      <c r="Z237" s="35"/>
      <c r="AA237" s="35"/>
      <c r="AB237" s="35"/>
      <c r="AC237" s="35"/>
      <c r="AD237" s="35"/>
      <c r="AE237" s="35"/>
      <c r="AR237" s="220" t="s">
        <v>361</v>
      </c>
      <c r="AT237" s="220" t="s">
        <v>413</v>
      </c>
      <c r="AU237" s="220" t="s">
        <v>84</v>
      </c>
      <c r="AY237" s="18" t="s">
        <v>203</v>
      </c>
      <c r="BE237" s="221">
        <f>IF(N237="základní",J237,0)</f>
        <v>0</v>
      </c>
      <c r="BF237" s="221">
        <f>IF(N237="snížená",J237,0)</f>
        <v>0</v>
      </c>
      <c r="BG237" s="221">
        <f>IF(N237="zákl. přenesená",J237,0)</f>
        <v>0</v>
      </c>
      <c r="BH237" s="221">
        <f>IF(N237="sníž. přenesená",J237,0)</f>
        <v>0</v>
      </c>
      <c r="BI237" s="221">
        <f>IF(N237="nulová",J237,0)</f>
        <v>0</v>
      </c>
      <c r="BJ237" s="18" t="s">
        <v>82</v>
      </c>
      <c r="BK237" s="221">
        <f>ROUND(I237*H237,2)</f>
        <v>0</v>
      </c>
      <c r="BL237" s="18" t="s">
        <v>209</v>
      </c>
      <c r="BM237" s="220" t="s">
        <v>8681</v>
      </c>
    </row>
    <row r="238" spans="1:65" s="14" customFormat="1" ht="11.25">
      <c r="B238" s="233"/>
      <c r="C238" s="234"/>
      <c r="D238" s="224" t="s">
        <v>211</v>
      </c>
      <c r="E238" s="235" t="s">
        <v>1</v>
      </c>
      <c r="F238" s="236" t="s">
        <v>8682</v>
      </c>
      <c r="G238" s="234"/>
      <c r="H238" s="237">
        <v>1000</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1:65" s="2" customFormat="1" ht="21.75" customHeight="1">
      <c r="A239" s="35"/>
      <c r="B239" s="36"/>
      <c r="C239" s="209" t="s">
        <v>2224</v>
      </c>
      <c r="D239" s="209" t="s">
        <v>205</v>
      </c>
      <c r="E239" s="210" t="s">
        <v>8683</v>
      </c>
      <c r="F239" s="211" t="s">
        <v>8684</v>
      </c>
      <c r="G239" s="212" t="s">
        <v>828</v>
      </c>
      <c r="H239" s="213">
        <v>2200</v>
      </c>
      <c r="I239" s="214"/>
      <c r="J239" s="215">
        <f>ROUND(I239*H239,2)</f>
        <v>0</v>
      </c>
      <c r="K239" s="211" t="s">
        <v>218</v>
      </c>
      <c r="L239" s="40"/>
      <c r="M239" s="216" t="s">
        <v>1</v>
      </c>
      <c r="N239" s="217" t="s">
        <v>40</v>
      </c>
      <c r="O239" s="72"/>
      <c r="P239" s="218">
        <f>O239*H239</f>
        <v>0</v>
      </c>
      <c r="Q239" s="218">
        <v>0</v>
      </c>
      <c r="R239" s="218">
        <f>Q239*H239</f>
        <v>0</v>
      </c>
      <c r="S239" s="218">
        <v>0</v>
      </c>
      <c r="T239" s="219">
        <f>S239*H239</f>
        <v>0</v>
      </c>
      <c r="U239" s="35"/>
      <c r="V239" s="35"/>
      <c r="W239" s="35"/>
      <c r="X239" s="35"/>
      <c r="Y239" s="35"/>
      <c r="Z239" s="35"/>
      <c r="AA239" s="35"/>
      <c r="AB239" s="35"/>
      <c r="AC239" s="35"/>
      <c r="AD239" s="35"/>
      <c r="AE239" s="35"/>
      <c r="AR239" s="220" t="s">
        <v>412</v>
      </c>
      <c r="AT239" s="220" t="s">
        <v>205</v>
      </c>
      <c r="AU239" s="220" t="s">
        <v>84</v>
      </c>
      <c r="AY239" s="18" t="s">
        <v>203</v>
      </c>
      <c r="BE239" s="221">
        <f>IF(N239="základní",J239,0)</f>
        <v>0</v>
      </c>
      <c r="BF239" s="221">
        <f>IF(N239="snížená",J239,0)</f>
        <v>0</v>
      </c>
      <c r="BG239" s="221">
        <f>IF(N239="zákl. přenesená",J239,0)</f>
        <v>0</v>
      </c>
      <c r="BH239" s="221">
        <f>IF(N239="sníž. přenesená",J239,0)</f>
        <v>0</v>
      </c>
      <c r="BI239" s="221">
        <f>IF(N239="nulová",J239,0)</f>
        <v>0</v>
      </c>
      <c r="BJ239" s="18" t="s">
        <v>82</v>
      </c>
      <c r="BK239" s="221">
        <f>ROUND(I239*H239,2)</f>
        <v>0</v>
      </c>
      <c r="BL239" s="18" t="s">
        <v>412</v>
      </c>
      <c r="BM239" s="220" t="s">
        <v>8685</v>
      </c>
    </row>
    <row r="240" spans="1:65" s="2" customFormat="1" ht="16.5" customHeight="1">
      <c r="A240" s="35"/>
      <c r="B240" s="36"/>
      <c r="C240" s="247" t="s">
        <v>2232</v>
      </c>
      <c r="D240" s="247" t="s">
        <v>413</v>
      </c>
      <c r="E240" s="248" t="s">
        <v>8686</v>
      </c>
      <c r="F240" s="249" t="s">
        <v>8687</v>
      </c>
      <c r="G240" s="250" t="s">
        <v>828</v>
      </c>
      <c r="H240" s="251">
        <v>700</v>
      </c>
      <c r="I240" s="252"/>
      <c r="J240" s="253">
        <f>ROUND(I240*H240,2)</f>
        <v>0</v>
      </c>
      <c r="K240" s="249" t="s">
        <v>218</v>
      </c>
      <c r="L240" s="254"/>
      <c r="M240" s="255" t="s">
        <v>1</v>
      </c>
      <c r="N240" s="256" t="s">
        <v>40</v>
      </c>
      <c r="O240" s="72"/>
      <c r="P240" s="218">
        <f>O240*H240</f>
        <v>0</v>
      </c>
      <c r="Q240" s="218">
        <v>1.2E-4</v>
      </c>
      <c r="R240" s="218">
        <f>Q240*H240</f>
        <v>8.4000000000000005E-2</v>
      </c>
      <c r="S240" s="218">
        <v>0</v>
      </c>
      <c r="T240" s="219">
        <f>S240*H240</f>
        <v>0</v>
      </c>
      <c r="U240" s="35"/>
      <c r="V240" s="35"/>
      <c r="W240" s="35"/>
      <c r="X240" s="35"/>
      <c r="Y240" s="35"/>
      <c r="Z240" s="35"/>
      <c r="AA240" s="35"/>
      <c r="AB240" s="35"/>
      <c r="AC240" s="35"/>
      <c r="AD240" s="35"/>
      <c r="AE240" s="35"/>
      <c r="AR240" s="220" t="s">
        <v>361</v>
      </c>
      <c r="AT240" s="220" t="s">
        <v>413</v>
      </c>
      <c r="AU240" s="220" t="s">
        <v>84</v>
      </c>
      <c r="AY240" s="18" t="s">
        <v>203</v>
      </c>
      <c r="BE240" s="221">
        <f>IF(N240="základní",J240,0)</f>
        <v>0</v>
      </c>
      <c r="BF240" s="221">
        <f>IF(N240="snížená",J240,0)</f>
        <v>0</v>
      </c>
      <c r="BG240" s="221">
        <f>IF(N240="zákl. přenesená",J240,0)</f>
        <v>0</v>
      </c>
      <c r="BH240" s="221">
        <f>IF(N240="sníž. přenesená",J240,0)</f>
        <v>0</v>
      </c>
      <c r="BI240" s="221">
        <f>IF(N240="nulová",J240,0)</f>
        <v>0</v>
      </c>
      <c r="BJ240" s="18" t="s">
        <v>82</v>
      </c>
      <c r="BK240" s="221">
        <f>ROUND(I240*H240,2)</f>
        <v>0</v>
      </c>
      <c r="BL240" s="18" t="s">
        <v>209</v>
      </c>
      <c r="BM240" s="220" t="s">
        <v>8688</v>
      </c>
    </row>
    <row r="241" spans="1:65" s="14" customFormat="1" ht="11.25">
      <c r="B241" s="233"/>
      <c r="C241" s="234"/>
      <c r="D241" s="224" t="s">
        <v>211</v>
      </c>
      <c r="E241" s="235" t="s">
        <v>1</v>
      </c>
      <c r="F241" s="236" t="s">
        <v>7403</v>
      </c>
      <c r="G241" s="234"/>
      <c r="H241" s="237">
        <v>700</v>
      </c>
      <c r="I241" s="238"/>
      <c r="J241" s="234"/>
      <c r="K241" s="234"/>
      <c r="L241" s="239"/>
      <c r="M241" s="240"/>
      <c r="N241" s="241"/>
      <c r="O241" s="241"/>
      <c r="P241" s="241"/>
      <c r="Q241" s="241"/>
      <c r="R241" s="241"/>
      <c r="S241" s="241"/>
      <c r="T241" s="242"/>
      <c r="AT241" s="243" t="s">
        <v>211</v>
      </c>
      <c r="AU241" s="243" t="s">
        <v>84</v>
      </c>
      <c r="AV241" s="14" t="s">
        <v>84</v>
      </c>
      <c r="AW241" s="14" t="s">
        <v>31</v>
      </c>
      <c r="AX241" s="14" t="s">
        <v>75</v>
      </c>
      <c r="AY241" s="243" t="s">
        <v>203</v>
      </c>
    </row>
    <row r="242" spans="1:65" s="2" customFormat="1" ht="16.5" customHeight="1">
      <c r="A242" s="35"/>
      <c r="B242" s="36"/>
      <c r="C242" s="247" t="s">
        <v>2236</v>
      </c>
      <c r="D242" s="247" t="s">
        <v>413</v>
      </c>
      <c r="E242" s="248" t="s">
        <v>8689</v>
      </c>
      <c r="F242" s="249" t="s">
        <v>8690</v>
      </c>
      <c r="G242" s="250" t="s">
        <v>828</v>
      </c>
      <c r="H242" s="251">
        <v>300</v>
      </c>
      <c r="I242" s="252"/>
      <c r="J242" s="253">
        <f>ROUND(I242*H242,2)</f>
        <v>0</v>
      </c>
      <c r="K242" s="249" t="s">
        <v>218</v>
      </c>
      <c r="L242" s="254"/>
      <c r="M242" s="255" t="s">
        <v>1</v>
      </c>
      <c r="N242" s="256" t="s">
        <v>40</v>
      </c>
      <c r="O242" s="72"/>
      <c r="P242" s="218">
        <f>O242*H242</f>
        <v>0</v>
      </c>
      <c r="Q242" s="218">
        <v>1.7000000000000001E-4</v>
      </c>
      <c r="R242" s="218">
        <f>Q242*H242</f>
        <v>5.1000000000000004E-2</v>
      </c>
      <c r="S242" s="218">
        <v>0</v>
      </c>
      <c r="T242" s="219">
        <f>S242*H242</f>
        <v>0</v>
      </c>
      <c r="U242" s="35"/>
      <c r="V242" s="35"/>
      <c r="W242" s="35"/>
      <c r="X242" s="35"/>
      <c r="Y242" s="35"/>
      <c r="Z242" s="35"/>
      <c r="AA242" s="35"/>
      <c r="AB242" s="35"/>
      <c r="AC242" s="35"/>
      <c r="AD242" s="35"/>
      <c r="AE242" s="35"/>
      <c r="AR242" s="220" t="s">
        <v>361</v>
      </c>
      <c r="AT242" s="220" t="s">
        <v>413</v>
      </c>
      <c r="AU242" s="220" t="s">
        <v>84</v>
      </c>
      <c r="AY242" s="18" t="s">
        <v>203</v>
      </c>
      <c r="BE242" s="221">
        <f>IF(N242="základní",J242,0)</f>
        <v>0</v>
      </c>
      <c r="BF242" s="221">
        <f>IF(N242="snížená",J242,0)</f>
        <v>0</v>
      </c>
      <c r="BG242" s="221">
        <f>IF(N242="zákl. přenesená",J242,0)</f>
        <v>0</v>
      </c>
      <c r="BH242" s="221">
        <f>IF(N242="sníž. přenesená",J242,0)</f>
        <v>0</v>
      </c>
      <c r="BI242" s="221">
        <f>IF(N242="nulová",J242,0)</f>
        <v>0</v>
      </c>
      <c r="BJ242" s="18" t="s">
        <v>82</v>
      </c>
      <c r="BK242" s="221">
        <f>ROUND(I242*H242,2)</f>
        <v>0</v>
      </c>
      <c r="BL242" s="18" t="s">
        <v>209</v>
      </c>
      <c r="BM242" s="220" t="s">
        <v>8691</v>
      </c>
    </row>
    <row r="243" spans="1:65" s="14" customFormat="1" ht="11.25">
      <c r="B243" s="233"/>
      <c r="C243" s="234"/>
      <c r="D243" s="224" t="s">
        <v>211</v>
      </c>
      <c r="E243" s="235" t="s">
        <v>1</v>
      </c>
      <c r="F243" s="236" t="s">
        <v>4597</v>
      </c>
      <c r="G243" s="234"/>
      <c r="H243" s="237">
        <v>300</v>
      </c>
      <c r="I243" s="238"/>
      <c r="J243" s="234"/>
      <c r="K243" s="234"/>
      <c r="L243" s="239"/>
      <c r="M243" s="240"/>
      <c r="N243" s="241"/>
      <c r="O243" s="241"/>
      <c r="P243" s="241"/>
      <c r="Q243" s="241"/>
      <c r="R243" s="241"/>
      <c r="S243" s="241"/>
      <c r="T243" s="242"/>
      <c r="AT243" s="243" t="s">
        <v>211</v>
      </c>
      <c r="AU243" s="243" t="s">
        <v>84</v>
      </c>
      <c r="AV243" s="14" t="s">
        <v>84</v>
      </c>
      <c r="AW243" s="14" t="s">
        <v>31</v>
      </c>
      <c r="AX243" s="14" t="s">
        <v>75</v>
      </c>
      <c r="AY243" s="243" t="s">
        <v>203</v>
      </c>
    </row>
    <row r="244" spans="1:65" s="2" customFormat="1" ht="21.75" customHeight="1">
      <c r="A244" s="35"/>
      <c r="B244" s="36"/>
      <c r="C244" s="209" t="s">
        <v>2241</v>
      </c>
      <c r="D244" s="209" t="s">
        <v>205</v>
      </c>
      <c r="E244" s="210" t="s">
        <v>8692</v>
      </c>
      <c r="F244" s="211" t="s">
        <v>8693</v>
      </c>
      <c r="G244" s="212" t="s">
        <v>828</v>
      </c>
      <c r="H244" s="213">
        <v>1000</v>
      </c>
      <c r="I244" s="214"/>
      <c r="J244" s="215">
        <f>ROUND(I244*H244,2)</f>
        <v>0</v>
      </c>
      <c r="K244" s="211" t="s">
        <v>218</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412</v>
      </c>
      <c r="AT244" s="220" t="s">
        <v>205</v>
      </c>
      <c r="AU244" s="220" t="s">
        <v>84</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412</v>
      </c>
      <c r="BM244" s="220" t="s">
        <v>8694</v>
      </c>
    </row>
    <row r="245" spans="1:65" s="2" customFormat="1" ht="16.5" customHeight="1">
      <c r="A245" s="35"/>
      <c r="B245" s="36"/>
      <c r="C245" s="247" t="s">
        <v>2246</v>
      </c>
      <c r="D245" s="247" t="s">
        <v>413</v>
      </c>
      <c r="E245" s="248" t="s">
        <v>8695</v>
      </c>
      <c r="F245" s="249" t="s">
        <v>8696</v>
      </c>
      <c r="G245" s="250" t="s">
        <v>5671</v>
      </c>
      <c r="H245" s="251">
        <v>265</v>
      </c>
      <c r="I245" s="252"/>
      <c r="J245" s="253">
        <f>ROUND(I245*H245,2)</f>
        <v>0</v>
      </c>
      <c r="K245" s="249" t="s">
        <v>1</v>
      </c>
      <c r="L245" s="254"/>
      <c r="M245" s="255" t="s">
        <v>1</v>
      </c>
      <c r="N245" s="256" t="s">
        <v>40</v>
      </c>
      <c r="O245" s="72"/>
      <c r="P245" s="218">
        <f>O245*H245</f>
        <v>0</v>
      </c>
      <c r="Q245" s="218">
        <v>0</v>
      </c>
      <c r="R245" s="218">
        <f>Q245*H245</f>
        <v>0</v>
      </c>
      <c r="S245" s="218">
        <v>0</v>
      </c>
      <c r="T245" s="219">
        <f>S245*H245</f>
        <v>0</v>
      </c>
      <c r="U245" s="35"/>
      <c r="V245" s="35"/>
      <c r="W245" s="35"/>
      <c r="X245" s="35"/>
      <c r="Y245" s="35"/>
      <c r="Z245" s="35"/>
      <c r="AA245" s="35"/>
      <c r="AB245" s="35"/>
      <c r="AC245" s="35"/>
      <c r="AD245" s="35"/>
      <c r="AE245" s="35"/>
      <c r="AR245" s="220" t="s">
        <v>3366</v>
      </c>
      <c r="AT245" s="220" t="s">
        <v>413</v>
      </c>
      <c r="AU245" s="220" t="s">
        <v>84</v>
      </c>
      <c r="AY245" s="18" t="s">
        <v>203</v>
      </c>
      <c r="BE245" s="221">
        <f>IF(N245="základní",J245,0)</f>
        <v>0</v>
      </c>
      <c r="BF245" s="221">
        <f>IF(N245="snížená",J245,0)</f>
        <v>0</v>
      </c>
      <c r="BG245" s="221">
        <f>IF(N245="zákl. přenesená",J245,0)</f>
        <v>0</v>
      </c>
      <c r="BH245" s="221">
        <f>IF(N245="sníž. přenesená",J245,0)</f>
        <v>0</v>
      </c>
      <c r="BI245" s="221">
        <f>IF(N245="nulová",J245,0)</f>
        <v>0</v>
      </c>
      <c r="BJ245" s="18" t="s">
        <v>82</v>
      </c>
      <c r="BK245" s="221">
        <f>ROUND(I245*H245,2)</f>
        <v>0</v>
      </c>
      <c r="BL245" s="18" t="s">
        <v>3366</v>
      </c>
      <c r="BM245" s="220" t="s">
        <v>8697</v>
      </c>
    </row>
    <row r="246" spans="1:65" s="14" customFormat="1" ht="11.25">
      <c r="B246" s="233"/>
      <c r="C246" s="234"/>
      <c r="D246" s="224" t="s">
        <v>211</v>
      </c>
      <c r="E246" s="235" t="s">
        <v>1</v>
      </c>
      <c r="F246" s="236" t="s">
        <v>8698</v>
      </c>
      <c r="G246" s="234"/>
      <c r="H246" s="237">
        <v>190</v>
      </c>
      <c r="I246" s="238"/>
      <c r="J246" s="234"/>
      <c r="K246" s="234"/>
      <c r="L246" s="239"/>
      <c r="M246" s="240"/>
      <c r="N246" s="241"/>
      <c r="O246" s="241"/>
      <c r="P246" s="241"/>
      <c r="Q246" s="241"/>
      <c r="R246" s="241"/>
      <c r="S246" s="241"/>
      <c r="T246" s="242"/>
      <c r="AT246" s="243" t="s">
        <v>211</v>
      </c>
      <c r="AU246" s="243" t="s">
        <v>84</v>
      </c>
      <c r="AV246" s="14" t="s">
        <v>84</v>
      </c>
      <c r="AW246" s="14" t="s">
        <v>31</v>
      </c>
      <c r="AX246" s="14" t="s">
        <v>75</v>
      </c>
      <c r="AY246" s="243" t="s">
        <v>203</v>
      </c>
    </row>
    <row r="247" spans="1:65" s="14" customFormat="1" ht="11.25">
      <c r="B247" s="233"/>
      <c r="C247" s="234"/>
      <c r="D247" s="224" t="s">
        <v>211</v>
      </c>
      <c r="E247" s="235" t="s">
        <v>1</v>
      </c>
      <c r="F247" s="236" t="s">
        <v>8699</v>
      </c>
      <c r="G247" s="234"/>
      <c r="H247" s="237">
        <v>28</v>
      </c>
      <c r="I247" s="238"/>
      <c r="J247" s="234"/>
      <c r="K247" s="234"/>
      <c r="L247" s="239"/>
      <c r="M247" s="240"/>
      <c r="N247" s="241"/>
      <c r="O247" s="241"/>
      <c r="P247" s="241"/>
      <c r="Q247" s="241"/>
      <c r="R247" s="241"/>
      <c r="S247" s="241"/>
      <c r="T247" s="242"/>
      <c r="AT247" s="243" t="s">
        <v>211</v>
      </c>
      <c r="AU247" s="243" t="s">
        <v>84</v>
      </c>
      <c r="AV247" s="14" t="s">
        <v>84</v>
      </c>
      <c r="AW247" s="14" t="s">
        <v>31</v>
      </c>
      <c r="AX247" s="14" t="s">
        <v>75</v>
      </c>
      <c r="AY247" s="243" t="s">
        <v>203</v>
      </c>
    </row>
    <row r="248" spans="1:65" s="14" customFormat="1" ht="11.25">
      <c r="B248" s="233"/>
      <c r="C248" s="234"/>
      <c r="D248" s="224" t="s">
        <v>211</v>
      </c>
      <c r="E248" s="235" t="s">
        <v>1</v>
      </c>
      <c r="F248" s="236" t="s">
        <v>8700</v>
      </c>
      <c r="G248" s="234"/>
      <c r="H248" s="237">
        <v>23</v>
      </c>
      <c r="I248" s="238"/>
      <c r="J248" s="234"/>
      <c r="K248" s="234"/>
      <c r="L248" s="239"/>
      <c r="M248" s="240"/>
      <c r="N248" s="241"/>
      <c r="O248" s="241"/>
      <c r="P248" s="241"/>
      <c r="Q248" s="241"/>
      <c r="R248" s="241"/>
      <c r="S248" s="241"/>
      <c r="T248" s="242"/>
      <c r="AT248" s="243" t="s">
        <v>211</v>
      </c>
      <c r="AU248" s="243" t="s">
        <v>84</v>
      </c>
      <c r="AV248" s="14" t="s">
        <v>84</v>
      </c>
      <c r="AW248" s="14" t="s">
        <v>31</v>
      </c>
      <c r="AX248" s="14" t="s">
        <v>75</v>
      </c>
      <c r="AY248" s="243" t="s">
        <v>203</v>
      </c>
    </row>
    <row r="249" spans="1:65" s="14" customFormat="1" ht="11.25">
      <c r="B249" s="233"/>
      <c r="C249" s="234"/>
      <c r="D249" s="224" t="s">
        <v>211</v>
      </c>
      <c r="E249" s="235" t="s">
        <v>1</v>
      </c>
      <c r="F249" s="236" t="s">
        <v>8701</v>
      </c>
      <c r="G249" s="234"/>
      <c r="H249" s="237">
        <v>24</v>
      </c>
      <c r="I249" s="238"/>
      <c r="J249" s="234"/>
      <c r="K249" s="234"/>
      <c r="L249" s="239"/>
      <c r="M249" s="240"/>
      <c r="N249" s="241"/>
      <c r="O249" s="241"/>
      <c r="P249" s="241"/>
      <c r="Q249" s="241"/>
      <c r="R249" s="241"/>
      <c r="S249" s="241"/>
      <c r="T249" s="242"/>
      <c r="AT249" s="243" t="s">
        <v>211</v>
      </c>
      <c r="AU249" s="243" t="s">
        <v>84</v>
      </c>
      <c r="AV249" s="14" t="s">
        <v>84</v>
      </c>
      <c r="AW249" s="14" t="s">
        <v>31</v>
      </c>
      <c r="AX249" s="14" t="s">
        <v>75</v>
      </c>
      <c r="AY249" s="243" t="s">
        <v>203</v>
      </c>
    </row>
    <row r="250" spans="1:65" s="2" customFormat="1" ht="21.75" customHeight="1">
      <c r="A250" s="35"/>
      <c r="B250" s="36"/>
      <c r="C250" s="209" t="s">
        <v>2251</v>
      </c>
      <c r="D250" s="209" t="s">
        <v>205</v>
      </c>
      <c r="E250" s="210" t="s">
        <v>8702</v>
      </c>
      <c r="F250" s="211" t="s">
        <v>8703</v>
      </c>
      <c r="G250" s="212" t="s">
        <v>208</v>
      </c>
      <c r="H250" s="213">
        <v>265</v>
      </c>
      <c r="I250" s="214"/>
      <c r="J250" s="215">
        <f>ROUND(I250*H250,2)</f>
        <v>0</v>
      </c>
      <c r="K250" s="211" t="s">
        <v>218</v>
      </c>
      <c r="L250" s="40"/>
      <c r="M250" s="216" t="s">
        <v>1</v>
      </c>
      <c r="N250" s="217" t="s">
        <v>40</v>
      </c>
      <c r="O250" s="72"/>
      <c r="P250" s="218">
        <f>O250*H250</f>
        <v>0</v>
      </c>
      <c r="Q250" s="218">
        <v>0</v>
      </c>
      <c r="R250" s="218">
        <f>Q250*H250</f>
        <v>0</v>
      </c>
      <c r="S250" s="218">
        <v>0</v>
      </c>
      <c r="T250" s="219">
        <f>S250*H250</f>
        <v>0</v>
      </c>
      <c r="U250" s="35"/>
      <c r="V250" s="35"/>
      <c r="W250" s="35"/>
      <c r="X250" s="35"/>
      <c r="Y250" s="35"/>
      <c r="Z250" s="35"/>
      <c r="AA250" s="35"/>
      <c r="AB250" s="35"/>
      <c r="AC250" s="35"/>
      <c r="AD250" s="35"/>
      <c r="AE250" s="35"/>
      <c r="AR250" s="220" t="s">
        <v>412</v>
      </c>
      <c r="AT250" s="220" t="s">
        <v>205</v>
      </c>
      <c r="AU250" s="220" t="s">
        <v>84</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412</v>
      </c>
      <c r="BM250" s="220" t="s">
        <v>8704</v>
      </c>
    </row>
    <row r="251" spans="1:65" s="2" customFormat="1" ht="21.75" customHeight="1">
      <c r="A251" s="35"/>
      <c r="B251" s="36"/>
      <c r="C251" s="247" t="s">
        <v>2255</v>
      </c>
      <c r="D251" s="247" t="s">
        <v>413</v>
      </c>
      <c r="E251" s="248" t="s">
        <v>8705</v>
      </c>
      <c r="F251" s="249" t="s">
        <v>8706</v>
      </c>
      <c r="G251" s="250" t="s">
        <v>5671</v>
      </c>
      <c r="H251" s="251">
        <v>2663</v>
      </c>
      <c r="I251" s="252"/>
      <c r="J251" s="253">
        <f>ROUND(I251*H251,2)</f>
        <v>0</v>
      </c>
      <c r="K251" s="249" t="s">
        <v>1</v>
      </c>
      <c r="L251" s="254"/>
      <c r="M251" s="255" t="s">
        <v>1</v>
      </c>
      <c r="N251" s="256" t="s">
        <v>40</v>
      </c>
      <c r="O251" s="72"/>
      <c r="P251" s="218">
        <f>O251*H251</f>
        <v>0</v>
      </c>
      <c r="Q251" s="218">
        <v>0</v>
      </c>
      <c r="R251" s="218">
        <f>Q251*H251</f>
        <v>0</v>
      </c>
      <c r="S251" s="218">
        <v>0</v>
      </c>
      <c r="T251" s="219">
        <f>S251*H251</f>
        <v>0</v>
      </c>
      <c r="U251" s="35"/>
      <c r="V251" s="35"/>
      <c r="W251" s="35"/>
      <c r="X251" s="35"/>
      <c r="Y251" s="35"/>
      <c r="Z251" s="35"/>
      <c r="AA251" s="35"/>
      <c r="AB251" s="35"/>
      <c r="AC251" s="35"/>
      <c r="AD251" s="35"/>
      <c r="AE251" s="35"/>
      <c r="AR251" s="220" t="s">
        <v>3366</v>
      </c>
      <c r="AT251" s="220" t="s">
        <v>413</v>
      </c>
      <c r="AU251" s="220" t="s">
        <v>84</v>
      </c>
      <c r="AY251" s="18" t="s">
        <v>203</v>
      </c>
      <c r="BE251" s="221">
        <f>IF(N251="základní",J251,0)</f>
        <v>0</v>
      </c>
      <c r="BF251" s="221">
        <f>IF(N251="snížená",J251,0)</f>
        <v>0</v>
      </c>
      <c r="BG251" s="221">
        <f>IF(N251="zákl. přenesená",J251,0)</f>
        <v>0</v>
      </c>
      <c r="BH251" s="221">
        <f>IF(N251="sníž. přenesená",J251,0)</f>
        <v>0</v>
      </c>
      <c r="BI251" s="221">
        <f>IF(N251="nulová",J251,0)</f>
        <v>0</v>
      </c>
      <c r="BJ251" s="18" t="s">
        <v>82</v>
      </c>
      <c r="BK251" s="221">
        <f>ROUND(I251*H251,2)</f>
        <v>0</v>
      </c>
      <c r="BL251" s="18" t="s">
        <v>3366</v>
      </c>
      <c r="BM251" s="220" t="s">
        <v>8707</v>
      </c>
    </row>
    <row r="252" spans="1:65" s="14" customFormat="1" ht="11.25">
      <c r="B252" s="233"/>
      <c r="C252" s="234"/>
      <c r="D252" s="224" t="s">
        <v>211</v>
      </c>
      <c r="E252" s="235" t="s">
        <v>1</v>
      </c>
      <c r="F252" s="236" t="s">
        <v>8708</v>
      </c>
      <c r="G252" s="234"/>
      <c r="H252" s="237">
        <v>1766</v>
      </c>
      <c r="I252" s="238"/>
      <c r="J252" s="234"/>
      <c r="K252" s="234"/>
      <c r="L252" s="239"/>
      <c r="M252" s="240"/>
      <c r="N252" s="241"/>
      <c r="O252" s="241"/>
      <c r="P252" s="241"/>
      <c r="Q252" s="241"/>
      <c r="R252" s="241"/>
      <c r="S252" s="241"/>
      <c r="T252" s="242"/>
      <c r="AT252" s="243" t="s">
        <v>211</v>
      </c>
      <c r="AU252" s="243" t="s">
        <v>84</v>
      </c>
      <c r="AV252" s="14" t="s">
        <v>84</v>
      </c>
      <c r="AW252" s="14" t="s">
        <v>31</v>
      </c>
      <c r="AX252" s="14" t="s">
        <v>75</v>
      </c>
      <c r="AY252" s="243" t="s">
        <v>203</v>
      </c>
    </row>
    <row r="253" spans="1:65" s="14" customFormat="1" ht="11.25">
      <c r="B253" s="233"/>
      <c r="C253" s="234"/>
      <c r="D253" s="224" t="s">
        <v>211</v>
      </c>
      <c r="E253" s="235" t="s">
        <v>1</v>
      </c>
      <c r="F253" s="236" t="s">
        <v>8709</v>
      </c>
      <c r="G253" s="234"/>
      <c r="H253" s="237">
        <v>609</v>
      </c>
      <c r="I253" s="238"/>
      <c r="J253" s="234"/>
      <c r="K253" s="234"/>
      <c r="L253" s="239"/>
      <c r="M253" s="240"/>
      <c r="N253" s="241"/>
      <c r="O253" s="241"/>
      <c r="P253" s="241"/>
      <c r="Q253" s="241"/>
      <c r="R253" s="241"/>
      <c r="S253" s="241"/>
      <c r="T253" s="242"/>
      <c r="AT253" s="243" t="s">
        <v>211</v>
      </c>
      <c r="AU253" s="243" t="s">
        <v>84</v>
      </c>
      <c r="AV253" s="14" t="s">
        <v>84</v>
      </c>
      <c r="AW253" s="14" t="s">
        <v>31</v>
      </c>
      <c r="AX253" s="14" t="s">
        <v>75</v>
      </c>
      <c r="AY253" s="243" t="s">
        <v>203</v>
      </c>
    </row>
    <row r="254" spans="1:65" s="14" customFormat="1" ht="11.25">
      <c r="B254" s="233"/>
      <c r="C254" s="234"/>
      <c r="D254" s="224" t="s">
        <v>211</v>
      </c>
      <c r="E254" s="235" t="s">
        <v>1</v>
      </c>
      <c r="F254" s="236" t="s">
        <v>8710</v>
      </c>
      <c r="G254" s="234"/>
      <c r="H254" s="237">
        <v>46</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1:65" s="14" customFormat="1" ht="11.25">
      <c r="B255" s="233"/>
      <c r="C255" s="234"/>
      <c r="D255" s="224" t="s">
        <v>211</v>
      </c>
      <c r="E255" s="235" t="s">
        <v>1</v>
      </c>
      <c r="F255" s="236" t="s">
        <v>8711</v>
      </c>
      <c r="G255" s="234"/>
      <c r="H255" s="237">
        <v>242</v>
      </c>
      <c r="I255" s="238"/>
      <c r="J255" s="234"/>
      <c r="K255" s="234"/>
      <c r="L255" s="239"/>
      <c r="M255" s="240"/>
      <c r="N255" s="241"/>
      <c r="O255" s="241"/>
      <c r="P255" s="241"/>
      <c r="Q255" s="241"/>
      <c r="R255" s="241"/>
      <c r="S255" s="241"/>
      <c r="T255" s="242"/>
      <c r="AT255" s="243" t="s">
        <v>211</v>
      </c>
      <c r="AU255" s="243" t="s">
        <v>84</v>
      </c>
      <c r="AV255" s="14" t="s">
        <v>84</v>
      </c>
      <c r="AW255" s="14" t="s">
        <v>31</v>
      </c>
      <c r="AX255" s="14" t="s">
        <v>75</v>
      </c>
      <c r="AY255" s="243" t="s">
        <v>203</v>
      </c>
    </row>
    <row r="256" spans="1:65" s="2" customFormat="1" ht="16.5" customHeight="1">
      <c r="A256" s="35"/>
      <c r="B256" s="36"/>
      <c r="C256" s="209" t="s">
        <v>2260</v>
      </c>
      <c r="D256" s="209" t="s">
        <v>205</v>
      </c>
      <c r="E256" s="210" t="s">
        <v>8712</v>
      </c>
      <c r="F256" s="211" t="s">
        <v>8713</v>
      </c>
      <c r="G256" s="212" t="s">
        <v>208</v>
      </c>
      <c r="H256" s="213">
        <v>2663</v>
      </c>
      <c r="I256" s="214"/>
      <c r="J256" s="215">
        <f>ROUND(I256*H256,2)</f>
        <v>0</v>
      </c>
      <c r="K256" s="211" t="s">
        <v>218</v>
      </c>
      <c r="L256" s="40"/>
      <c r="M256" s="216" t="s">
        <v>1</v>
      </c>
      <c r="N256" s="217" t="s">
        <v>40</v>
      </c>
      <c r="O256" s="72"/>
      <c r="P256" s="218">
        <f>O256*H256</f>
        <v>0</v>
      </c>
      <c r="Q256" s="218">
        <v>0</v>
      </c>
      <c r="R256" s="218">
        <f>Q256*H256</f>
        <v>0</v>
      </c>
      <c r="S256" s="218">
        <v>0</v>
      </c>
      <c r="T256" s="219">
        <f>S256*H256</f>
        <v>0</v>
      </c>
      <c r="U256" s="35"/>
      <c r="V256" s="35"/>
      <c r="W256" s="35"/>
      <c r="X256" s="35"/>
      <c r="Y256" s="35"/>
      <c r="Z256" s="35"/>
      <c r="AA256" s="35"/>
      <c r="AB256" s="35"/>
      <c r="AC256" s="35"/>
      <c r="AD256" s="35"/>
      <c r="AE256" s="35"/>
      <c r="AR256" s="220" t="s">
        <v>412</v>
      </c>
      <c r="AT256" s="220" t="s">
        <v>205</v>
      </c>
      <c r="AU256" s="220" t="s">
        <v>84</v>
      </c>
      <c r="AY256" s="18" t="s">
        <v>203</v>
      </c>
      <c r="BE256" s="221">
        <f>IF(N256="základní",J256,0)</f>
        <v>0</v>
      </c>
      <c r="BF256" s="221">
        <f>IF(N256="snížená",J256,0)</f>
        <v>0</v>
      </c>
      <c r="BG256" s="221">
        <f>IF(N256="zákl. přenesená",J256,0)</f>
        <v>0</v>
      </c>
      <c r="BH256" s="221">
        <f>IF(N256="sníž. přenesená",J256,0)</f>
        <v>0</v>
      </c>
      <c r="BI256" s="221">
        <f>IF(N256="nulová",J256,0)</f>
        <v>0</v>
      </c>
      <c r="BJ256" s="18" t="s">
        <v>82</v>
      </c>
      <c r="BK256" s="221">
        <f>ROUND(I256*H256,2)</f>
        <v>0</v>
      </c>
      <c r="BL256" s="18" t="s">
        <v>412</v>
      </c>
      <c r="BM256" s="220" t="s">
        <v>8714</v>
      </c>
    </row>
    <row r="257" spans="1:65" s="2" customFormat="1" ht="16.5" customHeight="1">
      <c r="A257" s="35"/>
      <c r="B257" s="36"/>
      <c r="C257" s="247" t="s">
        <v>2265</v>
      </c>
      <c r="D257" s="247" t="s">
        <v>413</v>
      </c>
      <c r="E257" s="248" t="s">
        <v>8715</v>
      </c>
      <c r="F257" s="249" t="s">
        <v>8716</v>
      </c>
      <c r="G257" s="250" t="s">
        <v>5671</v>
      </c>
      <c r="H257" s="251">
        <v>88</v>
      </c>
      <c r="I257" s="252"/>
      <c r="J257" s="253">
        <f>ROUND(I257*H257,2)</f>
        <v>0</v>
      </c>
      <c r="K257" s="249" t="s">
        <v>1</v>
      </c>
      <c r="L257" s="254"/>
      <c r="M257" s="255" t="s">
        <v>1</v>
      </c>
      <c r="N257" s="256" t="s">
        <v>40</v>
      </c>
      <c r="O257" s="72"/>
      <c r="P257" s="218">
        <f>O257*H257</f>
        <v>0</v>
      </c>
      <c r="Q257" s="218">
        <v>0</v>
      </c>
      <c r="R257" s="218">
        <f>Q257*H257</f>
        <v>0</v>
      </c>
      <c r="S257" s="218">
        <v>0</v>
      </c>
      <c r="T257" s="219">
        <f>S257*H257</f>
        <v>0</v>
      </c>
      <c r="U257" s="35"/>
      <c r="V257" s="35"/>
      <c r="W257" s="35"/>
      <c r="X257" s="35"/>
      <c r="Y257" s="35"/>
      <c r="Z257" s="35"/>
      <c r="AA257" s="35"/>
      <c r="AB257" s="35"/>
      <c r="AC257" s="35"/>
      <c r="AD257" s="35"/>
      <c r="AE257" s="35"/>
      <c r="AR257" s="220" t="s">
        <v>3366</v>
      </c>
      <c r="AT257" s="220" t="s">
        <v>413</v>
      </c>
      <c r="AU257" s="220" t="s">
        <v>84</v>
      </c>
      <c r="AY257" s="18" t="s">
        <v>203</v>
      </c>
      <c r="BE257" s="221">
        <f>IF(N257="základní",J257,0)</f>
        <v>0</v>
      </c>
      <c r="BF257" s="221">
        <f>IF(N257="snížená",J257,0)</f>
        <v>0</v>
      </c>
      <c r="BG257" s="221">
        <f>IF(N257="zákl. přenesená",J257,0)</f>
        <v>0</v>
      </c>
      <c r="BH257" s="221">
        <f>IF(N257="sníž. přenesená",J257,0)</f>
        <v>0</v>
      </c>
      <c r="BI257" s="221">
        <f>IF(N257="nulová",J257,0)</f>
        <v>0</v>
      </c>
      <c r="BJ257" s="18" t="s">
        <v>82</v>
      </c>
      <c r="BK257" s="221">
        <f>ROUND(I257*H257,2)</f>
        <v>0</v>
      </c>
      <c r="BL257" s="18" t="s">
        <v>3366</v>
      </c>
      <c r="BM257" s="220" t="s">
        <v>8717</v>
      </c>
    </row>
    <row r="258" spans="1:65" s="14" customFormat="1" ht="11.25">
      <c r="B258" s="233"/>
      <c r="C258" s="234"/>
      <c r="D258" s="224" t="s">
        <v>211</v>
      </c>
      <c r="E258" s="235" t="s">
        <v>1</v>
      </c>
      <c r="F258" s="236" t="s">
        <v>8718</v>
      </c>
      <c r="G258" s="234"/>
      <c r="H258" s="237">
        <v>78</v>
      </c>
      <c r="I258" s="238"/>
      <c r="J258" s="234"/>
      <c r="K258" s="234"/>
      <c r="L258" s="239"/>
      <c r="M258" s="240"/>
      <c r="N258" s="241"/>
      <c r="O258" s="241"/>
      <c r="P258" s="241"/>
      <c r="Q258" s="241"/>
      <c r="R258" s="241"/>
      <c r="S258" s="241"/>
      <c r="T258" s="242"/>
      <c r="AT258" s="243" t="s">
        <v>211</v>
      </c>
      <c r="AU258" s="243" t="s">
        <v>84</v>
      </c>
      <c r="AV258" s="14" t="s">
        <v>84</v>
      </c>
      <c r="AW258" s="14" t="s">
        <v>31</v>
      </c>
      <c r="AX258" s="14" t="s">
        <v>75</v>
      </c>
      <c r="AY258" s="243" t="s">
        <v>203</v>
      </c>
    </row>
    <row r="259" spans="1:65" s="14" customFormat="1" ht="11.25">
      <c r="B259" s="233"/>
      <c r="C259" s="234"/>
      <c r="D259" s="224" t="s">
        <v>211</v>
      </c>
      <c r="E259" s="235" t="s">
        <v>1</v>
      </c>
      <c r="F259" s="236" t="s">
        <v>8719</v>
      </c>
      <c r="G259" s="234"/>
      <c r="H259" s="237">
        <v>10</v>
      </c>
      <c r="I259" s="238"/>
      <c r="J259" s="234"/>
      <c r="K259" s="234"/>
      <c r="L259" s="239"/>
      <c r="M259" s="240"/>
      <c r="N259" s="241"/>
      <c r="O259" s="241"/>
      <c r="P259" s="241"/>
      <c r="Q259" s="241"/>
      <c r="R259" s="241"/>
      <c r="S259" s="241"/>
      <c r="T259" s="242"/>
      <c r="AT259" s="243" t="s">
        <v>211</v>
      </c>
      <c r="AU259" s="243" t="s">
        <v>84</v>
      </c>
      <c r="AV259" s="14" t="s">
        <v>84</v>
      </c>
      <c r="AW259" s="14" t="s">
        <v>31</v>
      </c>
      <c r="AX259" s="14" t="s">
        <v>75</v>
      </c>
      <c r="AY259" s="243" t="s">
        <v>203</v>
      </c>
    </row>
    <row r="260" spans="1:65" s="2" customFormat="1" ht="21.75" customHeight="1">
      <c r="A260" s="35"/>
      <c r="B260" s="36"/>
      <c r="C260" s="209" t="s">
        <v>2270</v>
      </c>
      <c r="D260" s="209" t="s">
        <v>205</v>
      </c>
      <c r="E260" s="210" t="s">
        <v>8720</v>
      </c>
      <c r="F260" s="211" t="s">
        <v>8721</v>
      </c>
      <c r="G260" s="212" t="s">
        <v>208</v>
      </c>
      <c r="H260" s="213">
        <v>88</v>
      </c>
      <c r="I260" s="214"/>
      <c r="J260" s="215">
        <f>ROUND(I260*H260,2)</f>
        <v>0</v>
      </c>
      <c r="K260" s="211" t="s">
        <v>218</v>
      </c>
      <c r="L260" s="40"/>
      <c r="M260" s="216" t="s">
        <v>1</v>
      </c>
      <c r="N260" s="217" t="s">
        <v>40</v>
      </c>
      <c r="O260" s="72"/>
      <c r="P260" s="218">
        <f>O260*H260</f>
        <v>0</v>
      </c>
      <c r="Q260" s="218">
        <v>0</v>
      </c>
      <c r="R260" s="218">
        <f>Q260*H260</f>
        <v>0</v>
      </c>
      <c r="S260" s="218">
        <v>0</v>
      </c>
      <c r="T260" s="219">
        <f>S260*H260</f>
        <v>0</v>
      </c>
      <c r="U260" s="35"/>
      <c r="V260" s="35"/>
      <c r="W260" s="35"/>
      <c r="X260" s="35"/>
      <c r="Y260" s="35"/>
      <c r="Z260" s="35"/>
      <c r="AA260" s="35"/>
      <c r="AB260" s="35"/>
      <c r="AC260" s="35"/>
      <c r="AD260" s="35"/>
      <c r="AE260" s="35"/>
      <c r="AR260" s="220" t="s">
        <v>412</v>
      </c>
      <c r="AT260" s="220" t="s">
        <v>205</v>
      </c>
      <c r="AU260" s="220" t="s">
        <v>84</v>
      </c>
      <c r="AY260" s="18" t="s">
        <v>203</v>
      </c>
      <c r="BE260" s="221">
        <f>IF(N260="základní",J260,0)</f>
        <v>0</v>
      </c>
      <c r="BF260" s="221">
        <f>IF(N260="snížená",J260,0)</f>
        <v>0</v>
      </c>
      <c r="BG260" s="221">
        <f>IF(N260="zákl. přenesená",J260,0)</f>
        <v>0</v>
      </c>
      <c r="BH260" s="221">
        <f>IF(N260="sníž. přenesená",J260,0)</f>
        <v>0</v>
      </c>
      <c r="BI260" s="221">
        <f>IF(N260="nulová",J260,0)</f>
        <v>0</v>
      </c>
      <c r="BJ260" s="18" t="s">
        <v>82</v>
      </c>
      <c r="BK260" s="221">
        <f>ROUND(I260*H260,2)</f>
        <v>0</v>
      </c>
      <c r="BL260" s="18" t="s">
        <v>412</v>
      </c>
      <c r="BM260" s="220" t="s">
        <v>8722</v>
      </c>
    </row>
    <row r="261" spans="1:65" s="2" customFormat="1" ht="16.5" customHeight="1">
      <c r="A261" s="35"/>
      <c r="B261" s="36"/>
      <c r="C261" s="247" t="s">
        <v>1329</v>
      </c>
      <c r="D261" s="247" t="s">
        <v>413</v>
      </c>
      <c r="E261" s="248" t="s">
        <v>8723</v>
      </c>
      <c r="F261" s="249" t="s">
        <v>8724</v>
      </c>
      <c r="G261" s="250" t="s">
        <v>5671</v>
      </c>
      <c r="H261" s="251">
        <v>8</v>
      </c>
      <c r="I261" s="252"/>
      <c r="J261" s="253">
        <f>ROUND(I261*H261,2)</f>
        <v>0</v>
      </c>
      <c r="K261" s="249" t="s">
        <v>1</v>
      </c>
      <c r="L261" s="254"/>
      <c r="M261" s="255" t="s">
        <v>1</v>
      </c>
      <c r="N261" s="256" t="s">
        <v>40</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3366</v>
      </c>
      <c r="AT261" s="220" t="s">
        <v>413</v>
      </c>
      <c r="AU261" s="220" t="s">
        <v>84</v>
      </c>
      <c r="AY261" s="18" t="s">
        <v>203</v>
      </c>
      <c r="BE261" s="221">
        <f>IF(N261="základní",J261,0)</f>
        <v>0</v>
      </c>
      <c r="BF261" s="221">
        <f>IF(N261="snížená",J261,0)</f>
        <v>0</v>
      </c>
      <c r="BG261" s="221">
        <f>IF(N261="zákl. přenesená",J261,0)</f>
        <v>0</v>
      </c>
      <c r="BH261" s="221">
        <f>IF(N261="sníž. přenesená",J261,0)</f>
        <v>0</v>
      </c>
      <c r="BI261" s="221">
        <f>IF(N261="nulová",J261,0)</f>
        <v>0</v>
      </c>
      <c r="BJ261" s="18" t="s">
        <v>82</v>
      </c>
      <c r="BK261" s="221">
        <f>ROUND(I261*H261,2)</f>
        <v>0</v>
      </c>
      <c r="BL261" s="18" t="s">
        <v>3366</v>
      </c>
      <c r="BM261" s="220" t="s">
        <v>8725</v>
      </c>
    </row>
    <row r="262" spans="1:65" s="14" customFormat="1" ht="11.25">
      <c r="B262" s="233"/>
      <c r="C262" s="234"/>
      <c r="D262" s="224" t="s">
        <v>211</v>
      </c>
      <c r="E262" s="235" t="s">
        <v>1</v>
      </c>
      <c r="F262" s="236" t="s">
        <v>8726</v>
      </c>
      <c r="G262" s="234"/>
      <c r="H262" s="237">
        <v>8</v>
      </c>
      <c r="I262" s="238"/>
      <c r="J262" s="234"/>
      <c r="K262" s="234"/>
      <c r="L262" s="239"/>
      <c r="M262" s="240"/>
      <c r="N262" s="241"/>
      <c r="O262" s="241"/>
      <c r="P262" s="241"/>
      <c r="Q262" s="241"/>
      <c r="R262" s="241"/>
      <c r="S262" s="241"/>
      <c r="T262" s="242"/>
      <c r="AT262" s="243" t="s">
        <v>211</v>
      </c>
      <c r="AU262" s="243" t="s">
        <v>84</v>
      </c>
      <c r="AV262" s="14" t="s">
        <v>84</v>
      </c>
      <c r="AW262" s="14" t="s">
        <v>31</v>
      </c>
      <c r="AX262" s="14" t="s">
        <v>75</v>
      </c>
      <c r="AY262" s="243" t="s">
        <v>203</v>
      </c>
    </row>
    <row r="263" spans="1:65" s="2" customFormat="1" ht="16.5" customHeight="1">
      <c r="A263" s="35"/>
      <c r="B263" s="36"/>
      <c r="C263" s="209" t="s">
        <v>2277</v>
      </c>
      <c r="D263" s="209" t="s">
        <v>205</v>
      </c>
      <c r="E263" s="210" t="s">
        <v>8727</v>
      </c>
      <c r="F263" s="211" t="s">
        <v>8728</v>
      </c>
      <c r="G263" s="212" t="s">
        <v>208</v>
      </c>
      <c r="H263" s="213">
        <v>8</v>
      </c>
      <c r="I263" s="214"/>
      <c r="J263" s="215">
        <f>ROUND(I263*H263,2)</f>
        <v>0</v>
      </c>
      <c r="K263" s="211" t="s">
        <v>218</v>
      </c>
      <c r="L263" s="40"/>
      <c r="M263" s="216" t="s">
        <v>1</v>
      </c>
      <c r="N263" s="217" t="s">
        <v>40</v>
      </c>
      <c r="O263" s="72"/>
      <c r="P263" s="218">
        <f>O263*H263</f>
        <v>0</v>
      </c>
      <c r="Q263" s="218">
        <v>0</v>
      </c>
      <c r="R263" s="218">
        <f>Q263*H263</f>
        <v>0</v>
      </c>
      <c r="S263" s="218">
        <v>0</v>
      </c>
      <c r="T263" s="219">
        <f>S263*H263</f>
        <v>0</v>
      </c>
      <c r="U263" s="35"/>
      <c r="V263" s="35"/>
      <c r="W263" s="35"/>
      <c r="X263" s="35"/>
      <c r="Y263" s="35"/>
      <c r="Z263" s="35"/>
      <c r="AA263" s="35"/>
      <c r="AB263" s="35"/>
      <c r="AC263" s="35"/>
      <c r="AD263" s="35"/>
      <c r="AE263" s="35"/>
      <c r="AR263" s="220" t="s">
        <v>412</v>
      </c>
      <c r="AT263" s="220" t="s">
        <v>205</v>
      </c>
      <c r="AU263" s="220" t="s">
        <v>84</v>
      </c>
      <c r="AY263" s="18" t="s">
        <v>203</v>
      </c>
      <c r="BE263" s="221">
        <f>IF(N263="základní",J263,0)</f>
        <v>0</v>
      </c>
      <c r="BF263" s="221">
        <f>IF(N263="snížená",J263,0)</f>
        <v>0</v>
      </c>
      <c r="BG263" s="221">
        <f>IF(N263="zákl. přenesená",J263,0)</f>
        <v>0</v>
      </c>
      <c r="BH263" s="221">
        <f>IF(N263="sníž. přenesená",J263,0)</f>
        <v>0</v>
      </c>
      <c r="BI263" s="221">
        <f>IF(N263="nulová",J263,0)</f>
        <v>0</v>
      </c>
      <c r="BJ263" s="18" t="s">
        <v>82</v>
      </c>
      <c r="BK263" s="221">
        <f>ROUND(I263*H263,2)</f>
        <v>0</v>
      </c>
      <c r="BL263" s="18" t="s">
        <v>412</v>
      </c>
      <c r="BM263" s="220" t="s">
        <v>8729</v>
      </c>
    </row>
    <row r="264" spans="1:65" s="2" customFormat="1" ht="21.75" customHeight="1">
      <c r="A264" s="35"/>
      <c r="B264" s="36"/>
      <c r="C264" s="247" t="s">
        <v>1843</v>
      </c>
      <c r="D264" s="247" t="s">
        <v>413</v>
      </c>
      <c r="E264" s="248" t="s">
        <v>8730</v>
      </c>
      <c r="F264" s="249" t="s">
        <v>8731</v>
      </c>
      <c r="G264" s="250" t="s">
        <v>5671</v>
      </c>
      <c r="H264" s="251">
        <v>300</v>
      </c>
      <c r="I264" s="252"/>
      <c r="J264" s="253">
        <f>ROUND(I264*H264,2)</f>
        <v>0</v>
      </c>
      <c r="K264" s="249" t="s">
        <v>1</v>
      </c>
      <c r="L264" s="254"/>
      <c r="M264" s="255" t="s">
        <v>1</v>
      </c>
      <c r="N264" s="256" t="s">
        <v>40</v>
      </c>
      <c r="O264" s="72"/>
      <c r="P264" s="218">
        <f>O264*H264</f>
        <v>0</v>
      </c>
      <c r="Q264" s="218">
        <v>0</v>
      </c>
      <c r="R264" s="218">
        <f>Q264*H264</f>
        <v>0</v>
      </c>
      <c r="S264" s="218">
        <v>0</v>
      </c>
      <c r="T264" s="219">
        <f>S264*H264</f>
        <v>0</v>
      </c>
      <c r="U264" s="35"/>
      <c r="V264" s="35"/>
      <c r="W264" s="35"/>
      <c r="X264" s="35"/>
      <c r="Y264" s="35"/>
      <c r="Z264" s="35"/>
      <c r="AA264" s="35"/>
      <c r="AB264" s="35"/>
      <c r="AC264" s="35"/>
      <c r="AD264" s="35"/>
      <c r="AE264" s="35"/>
      <c r="AR264" s="220" t="s">
        <v>3366</v>
      </c>
      <c r="AT264" s="220" t="s">
        <v>413</v>
      </c>
      <c r="AU264" s="220" t="s">
        <v>84</v>
      </c>
      <c r="AY264" s="18" t="s">
        <v>203</v>
      </c>
      <c r="BE264" s="221">
        <f>IF(N264="základní",J264,0)</f>
        <v>0</v>
      </c>
      <c r="BF264" s="221">
        <f>IF(N264="snížená",J264,0)</f>
        <v>0</v>
      </c>
      <c r="BG264" s="221">
        <f>IF(N264="zákl. přenesená",J264,0)</f>
        <v>0</v>
      </c>
      <c r="BH264" s="221">
        <f>IF(N264="sníž. přenesená",J264,0)</f>
        <v>0</v>
      </c>
      <c r="BI264" s="221">
        <f>IF(N264="nulová",J264,0)</f>
        <v>0</v>
      </c>
      <c r="BJ264" s="18" t="s">
        <v>82</v>
      </c>
      <c r="BK264" s="221">
        <f>ROUND(I264*H264,2)</f>
        <v>0</v>
      </c>
      <c r="BL264" s="18" t="s">
        <v>3366</v>
      </c>
      <c r="BM264" s="220" t="s">
        <v>8732</v>
      </c>
    </row>
    <row r="265" spans="1:65" s="14" customFormat="1" ht="11.25">
      <c r="B265" s="233"/>
      <c r="C265" s="234"/>
      <c r="D265" s="224" t="s">
        <v>211</v>
      </c>
      <c r="E265" s="235" t="s">
        <v>1</v>
      </c>
      <c r="F265" s="236" t="s">
        <v>4597</v>
      </c>
      <c r="G265" s="234"/>
      <c r="H265" s="237">
        <v>300</v>
      </c>
      <c r="I265" s="238"/>
      <c r="J265" s="234"/>
      <c r="K265" s="234"/>
      <c r="L265" s="239"/>
      <c r="M265" s="240"/>
      <c r="N265" s="241"/>
      <c r="O265" s="241"/>
      <c r="P265" s="241"/>
      <c r="Q265" s="241"/>
      <c r="R265" s="241"/>
      <c r="S265" s="241"/>
      <c r="T265" s="242"/>
      <c r="AT265" s="243" t="s">
        <v>211</v>
      </c>
      <c r="AU265" s="243" t="s">
        <v>84</v>
      </c>
      <c r="AV265" s="14" t="s">
        <v>84</v>
      </c>
      <c r="AW265" s="14" t="s">
        <v>31</v>
      </c>
      <c r="AX265" s="14" t="s">
        <v>75</v>
      </c>
      <c r="AY265" s="243" t="s">
        <v>203</v>
      </c>
    </row>
    <row r="266" spans="1:65" s="2" customFormat="1" ht="21.75" customHeight="1">
      <c r="A266" s="35"/>
      <c r="B266" s="36"/>
      <c r="C266" s="247" t="s">
        <v>2285</v>
      </c>
      <c r="D266" s="247" t="s">
        <v>413</v>
      </c>
      <c r="E266" s="248" t="s">
        <v>8733</v>
      </c>
      <c r="F266" s="249" t="s">
        <v>8734</v>
      </c>
      <c r="G266" s="250" t="s">
        <v>5671</v>
      </c>
      <c r="H266" s="251">
        <v>200</v>
      </c>
      <c r="I266" s="252"/>
      <c r="J266" s="253">
        <f>ROUND(I266*H266,2)</f>
        <v>0</v>
      </c>
      <c r="K266" s="249" t="s">
        <v>1</v>
      </c>
      <c r="L266" s="254"/>
      <c r="M266" s="255" t="s">
        <v>1</v>
      </c>
      <c r="N266" s="256" t="s">
        <v>40</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3366</v>
      </c>
      <c r="AT266" s="220" t="s">
        <v>413</v>
      </c>
      <c r="AU266" s="220" t="s">
        <v>84</v>
      </c>
      <c r="AY266" s="18" t="s">
        <v>203</v>
      </c>
      <c r="BE266" s="221">
        <f>IF(N266="základní",J266,0)</f>
        <v>0</v>
      </c>
      <c r="BF266" s="221">
        <f>IF(N266="snížená",J266,0)</f>
        <v>0</v>
      </c>
      <c r="BG266" s="221">
        <f>IF(N266="zákl. přenesená",J266,0)</f>
        <v>0</v>
      </c>
      <c r="BH266" s="221">
        <f>IF(N266="sníž. přenesená",J266,0)</f>
        <v>0</v>
      </c>
      <c r="BI266" s="221">
        <f>IF(N266="nulová",J266,0)</f>
        <v>0</v>
      </c>
      <c r="BJ266" s="18" t="s">
        <v>82</v>
      </c>
      <c r="BK266" s="221">
        <f>ROUND(I266*H266,2)</f>
        <v>0</v>
      </c>
      <c r="BL266" s="18" t="s">
        <v>3366</v>
      </c>
      <c r="BM266" s="220" t="s">
        <v>8735</v>
      </c>
    </row>
    <row r="267" spans="1:65" s="14" customFormat="1" ht="11.25">
      <c r="B267" s="233"/>
      <c r="C267" s="234"/>
      <c r="D267" s="224" t="s">
        <v>211</v>
      </c>
      <c r="E267" s="235" t="s">
        <v>1</v>
      </c>
      <c r="F267" s="236" t="s">
        <v>3744</v>
      </c>
      <c r="G267" s="234"/>
      <c r="H267" s="237">
        <v>200</v>
      </c>
      <c r="I267" s="238"/>
      <c r="J267" s="234"/>
      <c r="K267" s="234"/>
      <c r="L267" s="239"/>
      <c r="M267" s="240"/>
      <c r="N267" s="241"/>
      <c r="O267" s="241"/>
      <c r="P267" s="241"/>
      <c r="Q267" s="241"/>
      <c r="R267" s="241"/>
      <c r="S267" s="241"/>
      <c r="T267" s="242"/>
      <c r="AT267" s="243" t="s">
        <v>211</v>
      </c>
      <c r="AU267" s="243" t="s">
        <v>84</v>
      </c>
      <c r="AV267" s="14" t="s">
        <v>84</v>
      </c>
      <c r="AW267" s="14" t="s">
        <v>31</v>
      </c>
      <c r="AX267" s="14" t="s">
        <v>75</v>
      </c>
      <c r="AY267" s="243" t="s">
        <v>203</v>
      </c>
    </row>
    <row r="268" spans="1:65" s="2" customFormat="1" ht="16.5" customHeight="1">
      <c r="A268" s="35"/>
      <c r="B268" s="36"/>
      <c r="C268" s="209" t="s">
        <v>2290</v>
      </c>
      <c r="D268" s="209" t="s">
        <v>205</v>
      </c>
      <c r="E268" s="210" t="s">
        <v>8600</v>
      </c>
      <c r="F268" s="211" t="s">
        <v>8601</v>
      </c>
      <c r="G268" s="212" t="s">
        <v>208</v>
      </c>
      <c r="H268" s="213">
        <v>500</v>
      </c>
      <c r="I268" s="214"/>
      <c r="J268" s="215">
        <f>ROUND(I268*H268,2)</f>
        <v>0</v>
      </c>
      <c r="K268" s="211" t="s">
        <v>218</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412</v>
      </c>
      <c r="AT268" s="220" t="s">
        <v>205</v>
      </c>
      <c r="AU268" s="220" t="s">
        <v>84</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412</v>
      </c>
      <c r="BM268" s="220" t="s">
        <v>8736</v>
      </c>
    </row>
    <row r="269" spans="1:65" s="2" customFormat="1" ht="21.75" customHeight="1">
      <c r="A269" s="35"/>
      <c r="B269" s="36"/>
      <c r="C269" s="247" t="s">
        <v>2295</v>
      </c>
      <c r="D269" s="247" t="s">
        <v>413</v>
      </c>
      <c r="E269" s="248" t="s">
        <v>8737</v>
      </c>
      <c r="F269" s="249" t="s">
        <v>8738</v>
      </c>
      <c r="G269" s="250" t="s">
        <v>5671</v>
      </c>
      <c r="H269" s="251">
        <v>2900</v>
      </c>
      <c r="I269" s="252"/>
      <c r="J269" s="253">
        <f>ROUND(I269*H269,2)</f>
        <v>0</v>
      </c>
      <c r="K269" s="249" t="s">
        <v>1</v>
      </c>
      <c r="L269" s="254"/>
      <c r="M269" s="255" t="s">
        <v>1</v>
      </c>
      <c r="N269" s="256"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3366</v>
      </c>
      <c r="AT269" s="220" t="s">
        <v>413</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3366</v>
      </c>
      <c r="BM269" s="220" t="s">
        <v>8739</v>
      </c>
    </row>
    <row r="270" spans="1:65" s="14" customFormat="1" ht="11.25">
      <c r="B270" s="233"/>
      <c r="C270" s="234"/>
      <c r="D270" s="224" t="s">
        <v>211</v>
      </c>
      <c r="E270" s="235" t="s">
        <v>1</v>
      </c>
      <c r="F270" s="236" t="s">
        <v>8740</v>
      </c>
      <c r="G270" s="234"/>
      <c r="H270" s="237">
        <v>2900</v>
      </c>
      <c r="I270" s="238"/>
      <c r="J270" s="234"/>
      <c r="K270" s="234"/>
      <c r="L270" s="239"/>
      <c r="M270" s="240"/>
      <c r="N270" s="241"/>
      <c r="O270" s="241"/>
      <c r="P270" s="241"/>
      <c r="Q270" s="241"/>
      <c r="R270" s="241"/>
      <c r="S270" s="241"/>
      <c r="T270" s="242"/>
      <c r="AT270" s="243" t="s">
        <v>211</v>
      </c>
      <c r="AU270" s="243" t="s">
        <v>84</v>
      </c>
      <c r="AV270" s="14" t="s">
        <v>84</v>
      </c>
      <c r="AW270" s="14" t="s">
        <v>31</v>
      </c>
      <c r="AX270" s="14" t="s">
        <v>75</v>
      </c>
      <c r="AY270" s="243" t="s">
        <v>203</v>
      </c>
    </row>
    <row r="271" spans="1:65" s="2" customFormat="1" ht="33" customHeight="1">
      <c r="A271" s="35"/>
      <c r="B271" s="36"/>
      <c r="C271" s="247" t="s">
        <v>2300</v>
      </c>
      <c r="D271" s="247" t="s">
        <v>413</v>
      </c>
      <c r="E271" s="248" t="s">
        <v>8741</v>
      </c>
      <c r="F271" s="249" t="s">
        <v>8742</v>
      </c>
      <c r="G271" s="250" t="s">
        <v>5671</v>
      </c>
      <c r="H271" s="251">
        <v>1200</v>
      </c>
      <c r="I271" s="252"/>
      <c r="J271" s="253">
        <f>ROUND(I271*H271,2)</f>
        <v>0</v>
      </c>
      <c r="K271" s="249" t="s">
        <v>1</v>
      </c>
      <c r="L271" s="254"/>
      <c r="M271" s="255" t="s">
        <v>1</v>
      </c>
      <c r="N271" s="256" t="s">
        <v>40</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3366</v>
      </c>
      <c r="AT271" s="220" t="s">
        <v>413</v>
      </c>
      <c r="AU271" s="220" t="s">
        <v>84</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3366</v>
      </c>
      <c r="BM271" s="220" t="s">
        <v>8743</v>
      </c>
    </row>
    <row r="272" spans="1:65" s="14" customFormat="1" ht="11.25">
      <c r="B272" s="233"/>
      <c r="C272" s="234"/>
      <c r="D272" s="224" t="s">
        <v>211</v>
      </c>
      <c r="E272" s="235" t="s">
        <v>1</v>
      </c>
      <c r="F272" s="236" t="s">
        <v>8663</v>
      </c>
      <c r="G272" s="234"/>
      <c r="H272" s="237">
        <v>1200</v>
      </c>
      <c r="I272" s="238"/>
      <c r="J272" s="234"/>
      <c r="K272" s="234"/>
      <c r="L272" s="239"/>
      <c r="M272" s="240"/>
      <c r="N272" s="241"/>
      <c r="O272" s="241"/>
      <c r="P272" s="241"/>
      <c r="Q272" s="241"/>
      <c r="R272" s="241"/>
      <c r="S272" s="241"/>
      <c r="T272" s="242"/>
      <c r="AT272" s="243" t="s">
        <v>211</v>
      </c>
      <c r="AU272" s="243" t="s">
        <v>84</v>
      </c>
      <c r="AV272" s="14" t="s">
        <v>84</v>
      </c>
      <c r="AW272" s="14" t="s">
        <v>31</v>
      </c>
      <c r="AX272" s="14" t="s">
        <v>75</v>
      </c>
      <c r="AY272" s="243" t="s">
        <v>203</v>
      </c>
    </row>
    <row r="273" spans="1:65" s="2" customFormat="1" ht="21.75" customHeight="1">
      <c r="A273" s="35"/>
      <c r="B273" s="36"/>
      <c r="C273" s="209" t="s">
        <v>2305</v>
      </c>
      <c r="D273" s="209" t="s">
        <v>205</v>
      </c>
      <c r="E273" s="210" t="s">
        <v>8744</v>
      </c>
      <c r="F273" s="211" t="s">
        <v>8745</v>
      </c>
      <c r="G273" s="212" t="s">
        <v>208</v>
      </c>
      <c r="H273" s="213">
        <v>4100</v>
      </c>
      <c r="I273" s="214"/>
      <c r="J273" s="215">
        <f>ROUND(I273*H273,2)</f>
        <v>0</v>
      </c>
      <c r="K273" s="211" t="s">
        <v>218</v>
      </c>
      <c r="L273" s="40"/>
      <c r="M273" s="216" t="s">
        <v>1</v>
      </c>
      <c r="N273" s="217" t="s">
        <v>40</v>
      </c>
      <c r="O273" s="72"/>
      <c r="P273" s="218">
        <f>O273*H273</f>
        <v>0</v>
      </c>
      <c r="Q273" s="218">
        <v>0</v>
      </c>
      <c r="R273" s="218">
        <f>Q273*H273</f>
        <v>0</v>
      </c>
      <c r="S273" s="218">
        <v>0</v>
      </c>
      <c r="T273" s="219">
        <f>S273*H273</f>
        <v>0</v>
      </c>
      <c r="U273" s="35"/>
      <c r="V273" s="35"/>
      <c r="W273" s="35"/>
      <c r="X273" s="35"/>
      <c r="Y273" s="35"/>
      <c r="Z273" s="35"/>
      <c r="AA273" s="35"/>
      <c r="AB273" s="35"/>
      <c r="AC273" s="35"/>
      <c r="AD273" s="35"/>
      <c r="AE273" s="35"/>
      <c r="AR273" s="220" t="s">
        <v>412</v>
      </c>
      <c r="AT273" s="220" t="s">
        <v>205</v>
      </c>
      <c r="AU273" s="220" t="s">
        <v>84</v>
      </c>
      <c r="AY273" s="18" t="s">
        <v>203</v>
      </c>
      <c r="BE273" s="221">
        <f>IF(N273="základní",J273,0)</f>
        <v>0</v>
      </c>
      <c r="BF273" s="221">
        <f>IF(N273="snížená",J273,0)</f>
        <v>0</v>
      </c>
      <c r="BG273" s="221">
        <f>IF(N273="zákl. přenesená",J273,0)</f>
        <v>0</v>
      </c>
      <c r="BH273" s="221">
        <f>IF(N273="sníž. přenesená",J273,0)</f>
        <v>0</v>
      </c>
      <c r="BI273" s="221">
        <f>IF(N273="nulová",J273,0)</f>
        <v>0</v>
      </c>
      <c r="BJ273" s="18" t="s">
        <v>82</v>
      </c>
      <c r="BK273" s="221">
        <f>ROUND(I273*H273,2)</f>
        <v>0</v>
      </c>
      <c r="BL273" s="18" t="s">
        <v>412</v>
      </c>
      <c r="BM273" s="220" t="s">
        <v>8746</v>
      </c>
    </row>
    <row r="274" spans="1:65" s="2" customFormat="1" ht="21.75" customHeight="1">
      <c r="A274" s="35"/>
      <c r="B274" s="36"/>
      <c r="C274" s="247" t="s">
        <v>2310</v>
      </c>
      <c r="D274" s="247" t="s">
        <v>413</v>
      </c>
      <c r="E274" s="248" t="s">
        <v>8747</v>
      </c>
      <c r="F274" s="249" t="s">
        <v>8748</v>
      </c>
      <c r="G274" s="250" t="s">
        <v>5671</v>
      </c>
      <c r="H274" s="251">
        <v>634</v>
      </c>
      <c r="I274" s="252"/>
      <c r="J274" s="253">
        <f>ROUND(I274*H274,2)</f>
        <v>0</v>
      </c>
      <c r="K274" s="249" t="s">
        <v>1</v>
      </c>
      <c r="L274" s="254"/>
      <c r="M274" s="255" t="s">
        <v>1</v>
      </c>
      <c r="N274" s="256" t="s">
        <v>40</v>
      </c>
      <c r="O274" s="72"/>
      <c r="P274" s="218">
        <f>O274*H274</f>
        <v>0</v>
      </c>
      <c r="Q274" s="218">
        <v>0</v>
      </c>
      <c r="R274" s="218">
        <f>Q274*H274</f>
        <v>0</v>
      </c>
      <c r="S274" s="218">
        <v>0</v>
      </c>
      <c r="T274" s="219">
        <f>S274*H274</f>
        <v>0</v>
      </c>
      <c r="U274" s="35"/>
      <c r="V274" s="35"/>
      <c r="W274" s="35"/>
      <c r="X274" s="35"/>
      <c r="Y274" s="35"/>
      <c r="Z274" s="35"/>
      <c r="AA274" s="35"/>
      <c r="AB274" s="35"/>
      <c r="AC274" s="35"/>
      <c r="AD274" s="35"/>
      <c r="AE274" s="35"/>
      <c r="AR274" s="220" t="s">
        <v>3366</v>
      </c>
      <c r="AT274" s="220" t="s">
        <v>413</v>
      </c>
      <c r="AU274" s="220" t="s">
        <v>84</v>
      </c>
      <c r="AY274" s="18" t="s">
        <v>203</v>
      </c>
      <c r="BE274" s="221">
        <f>IF(N274="základní",J274,0)</f>
        <v>0</v>
      </c>
      <c r="BF274" s="221">
        <f>IF(N274="snížená",J274,0)</f>
        <v>0</v>
      </c>
      <c r="BG274" s="221">
        <f>IF(N274="zákl. přenesená",J274,0)</f>
        <v>0</v>
      </c>
      <c r="BH274" s="221">
        <f>IF(N274="sníž. přenesená",J274,0)</f>
        <v>0</v>
      </c>
      <c r="BI274" s="221">
        <f>IF(N274="nulová",J274,0)</f>
        <v>0</v>
      </c>
      <c r="BJ274" s="18" t="s">
        <v>82</v>
      </c>
      <c r="BK274" s="221">
        <f>ROUND(I274*H274,2)</f>
        <v>0</v>
      </c>
      <c r="BL274" s="18" t="s">
        <v>3366</v>
      </c>
      <c r="BM274" s="220" t="s">
        <v>8749</v>
      </c>
    </row>
    <row r="275" spans="1:65" s="14" customFormat="1" ht="11.25">
      <c r="B275" s="233"/>
      <c r="C275" s="234"/>
      <c r="D275" s="224" t="s">
        <v>211</v>
      </c>
      <c r="E275" s="235" t="s">
        <v>1</v>
      </c>
      <c r="F275" s="236" t="s">
        <v>8750</v>
      </c>
      <c r="G275" s="234"/>
      <c r="H275" s="237">
        <v>237</v>
      </c>
      <c r="I275" s="238"/>
      <c r="J275" s="234"/>
      <c r="K275" s="234"/>
      <c r="L275" s="239"/>
      <c r="M275" s="240"/>
      <c r="N275" s="241"/>
      <c r="O275" s="241"/>
      <c r="P275" s="241"/>
      <c r="Q275" s="241"/>
      <c r="R275" s="241"/>
      <c r="S275" s="241"/>
      <c r="T275" s="242"/>
      <c r="AT275" s="243" t="s">
        <v>211</v>
      </c>
      <c r="AU275" s="243" t="s">
        <v>84</v>
      </c>
      <c r="AV275" s="14" t="s">
        <v>84</v>
      </c>
      <c r="AW275" s="14" t="s">
        <v>31</v>
      </c>
      <c r="AX275" s="14" t="s">
        <v>75</v>
      </c>
      <c r="AY275" s="243" t="s">
        <v>203</v>
      </c>
    </row>
    <row r="276" spans="1:65" s="14" customFormat="1" ht="11.25">
      <c r="B276" s="233"/>
      <c r="C276" s="234"/>
      <c r="D276" s="224" t="s">
        <v>211</v>
      </c>
      <c r="E276" s="235" t="s">
        <v>1</v>
      </c>
      <c r="F276" s="236" t="s">
        <v>8751</v>
      </c>
      <c r="G276" s="234"/>
      <c r="H276" s="237">
        <v>237</v>
      </c>
      <c r="I276" s="238"/>
      <c r="J276" s="234"/>
      <c r="K276" s="234"/>
      <c r="L276" s="239"/>
      <c r="M276" s="240"/>
      <c r="N276" s="241"/>
      <c r="O276" s="241"/>
      <c r="P276" s="241"/>
      <c r="Q276" s="241"/>
      <c r="R276" s="241"/>
      <c r="S276" s="241"/>
      <c r="T276" s="242"/>
      <c r="AT276" s="243" t="s">
        <v>211</v>
      </c>
      <c r="AU276" s="243" t="s">
        <v>84</v>
      </c>
      <c r="AV276" s="14" t="s">
        <v>84</v>
      </c>
      <c r="AW276" s="14" t="s">
        <v>31</v>
      </c>
      <c r="AX276" s="14" t="s">
        <v>75</v>
      </c>
      <c r="AY276" s="243" t="s">
        <v>203</v>
      </c>
    </row>
    <row r="277" spans="1:65" s="14" customFormat="1" ht="11.25">
      <c r="B277" s="233"/>
      <c r="C277" s="234"/>
      <c r="D277" s="224" t="s">
        <v>211</v>
      </c>
      <c r="E277" s="235" t="s">
        <v>1</v>
      </c>
      <c r="F277" s="236" t="s">
        <v>8752</v>
      </c>
      <c r="G277" s="234"/>
      <c r="H277" s="237">
        <v>100</v>
      </c>
      <c r="I277" s="238"/>
      <c r="J277" s="234"/>
      <c r="K277" s="234"/>
      <c r="L277" s="239"/>
      <c r="M277" s="240"/>
      <c r="N277" s="241"/>
      <c r="O277" s="241"/>
      <c r="P277" s="241"/>
      <c r="Q277" s="241"/>
      <c r="R277" s="241"/>
      <c r="S277" s="241"/>
      <c r="T277" s="242"/>
      <c r="AT277" s="243" t="s">
        <v>211</v>
      </c>
      <c r="AU277" s="243" t="s">
        <v>84</v>
      </c>
      <c r="AV277" s="14" t="s">
        <v>84</v>
      </c>
      <c r="AW277" s="14" t="s">
        <v>31</v>
      </c>
      <c r="AX277" s="14" t="s">
        <v>75</v>
      </c>
      <c r="AY277" s="243" t="s">
        <v>203</v>
      </c>
    </row>
    <row r="278" spans="1:65" s="14" customFormat="1" ht="11.25">
      <c r="B278" s="233"/>
      <c r="C278" s="234"/>
      <c r="D278" s="224" t="s">
        <v>211</v>
      </c>
      <c r="E278" s="235" t="s">
        <v>1</v>
      </c>
      <c r="F278" s="236" t="s">
        <v>8753</v>
      </c>
      <c r="G278" s="234"/>
      <c r="H278" s="237">
        <v>60</v>
      </c>
      <c r="I278" s="238"/>
      <c r="J278" s="234"/>
      <c r="K278" s="234"/>
      <c r="L278" s="239"/>
      <c r="M278" s="240"/>
      <c r="N278" s="241"/>
      <c r="O278" s="241"/>
      <c r="P278" s="241"/>
      <c r="Q278" s="241"/>
      <c r="R278" s="241"/>
      <c r="S278" s="241"/>
      <c r="T278" s="242"/>
      <c r="AT278" s="243" t="s">
        <v>211</v>
      </c>
      <c r="AU278" s="243" t="s">
        <v>84</v>
      </c>
      <c r="AV278" s="14" t="s">
        <v>84</v>
      </c>
      <c r="AW278" s="14" t="s">
        <v>31</v>
      </c>
      <c r="AX278" s="14" t="s">
        <v>75</v>
      </c>
      <c r="AY278" s="243" t="s">
        <v>203</v>
      </c>
    </row>
    <row r="279" spans="1:65" s="2" customFormat="1" ht="21.75" customHeight="1">
      <c r="A279" s="35"/>
      <c r="B279" s="36"/>
      <c r="C279" s="209" t="s">
        <v>2315</v>
      </c>
      <c r="D279" s="209" t="s">
        <v>205</v>
      </c>
      <c r="E279" s="210" t="s">
        <v>8754</v>
      </c>
      <c r="F279" s="211" t="s">
        <v>8755</v>
      </c>
      <c r="G279" s="212" t="s">
        <v>208</v>
      </c>
      <c r="H279" s="213">
        <v>634</v>
      </c>
      <c r="I279" s="214"/>
      <c r="J279" s="215">
        <f>ROUND(I279*H279,2)</f>
        <v>0</v>
      </c>
      <c r="K279" s="211" t="s">
        <v>218</v>
      </c>
      <c r="L279" s="40"/>
      <c r="M279" s="216" t="s">
        <v>1</v>
      </c>
      <c r="N279" s="217" t="s">
        <v>40</v>
      </c>
      <c r="O279" s="72"/>
      <c r="P279" s="218">
        <f>O279*H279</f>
        <v>0</v>
      </c>
      <c r="Q279" s="218">
        <v>0</v>
      </c>
      <c r="R279" s="218">
        <f>Q279*H279</f>
        <v>0</v>
      </c>
      <c r="S279" s="218">
        <v>0</v>
      </c>
      <c r="T279" s="219">
        <f>S279*H279</f>
        <v>0</v>
      </c>
      <c r="U279" s="35"/>
      <c r="V279" s="35"/>
      <c r="W279" s="35"/>
      <c r="X279" s="35"/>
      <c r="Y279" s="35"/>
      <c r="Z279" s="35"/>
      <c r="AA279" s="35"/>
      <c r="AB279" s="35"/>
      <c r="AC279" s="35"/>
      <c r="AD279" s="35"/>
      <c r="AE279" s="35"/>
      <c r="AR279" s="220" t="s">
        <v>412</v>
      </c>
      <c r="AT279" s="220" t="s">
        <v>205</v>
      </c>
      <c r="AU279" s="220" t="s">
        <v>84</v>
      </c>
      <c r="AY279" s="18" t="s">
        <v>203</v>
      </c>
      <c r="BE279" s="221">
        <f>IF(N279="základní",J279,0)</f>
        <v>0</v>
      </c>
      <c r="BF279" s="221">
        <f>IF(N279="snížená",J279,0)</f>
        <v>0</v>
      </c>
      <c r="BG279" s="221">
        <f>IF(N279="zákl. přenesená",J279,0)</f>
        <v>0</v>
      </c>
      <c r="BH279" s="221">
        <f>IF(N279="sníž. přenesená",J279,0)</f>
        <v>0</v>
      </c>
      <c r="BI279" s="221">
        <f>IF(N279="nulová",J279,0)</f>
        <v>0</v>
      </c>
      <c r="BJ279" s="18" t="s">
        <v>82</v>
      </c>
      <c r="BK279" s="221">
        <f>ROUND(I279*H279,2)</f>
        <v>0</v>
      </c>
      <c r="BL279" s="18" t="s">
        <v>412</v>
      </c>
      <c r="BM279" s="220" t="s">
        <v>8756</v>
      </c>
    </row>
    <row r="280" spans="1:65" s="2" customFormat="1" ht="16.5" customHeight="1">
      <c r="A280" s="35"/>
      <c r="B280" s="36"/>
      <c r="C280" s="247" t="s">
        <v>2320</v>
      </c>
      <c r="D280" s="247" t="s">
        <v>413</v>
      </c>
      <c r="E280" s="248" t="s">
        <v>8757</v>
      </c>
      <c r="F280" s="249" t="s">
        <v>8758</v>
      </c>
      <c r="G280" s="250" t="s">
        <v>1</v>
      </c>
      <c r="H280" s="251">
        <v>7030</v>
      </c>
      <c r="I280" s="252"/>
      <c r="J280" s="253">
        <f>ROUND(I280*H280,2)</f>
        <v>0</v>
      </c>
      <c r="K280" s="249" t="s">
        <v>1</v>
      </c>
      <c r="L280" s="254"/>
      <c r="M280" s="255" t="s">
        <v>1</v>
      </c>
      <c r="N280" s="256" t="s">
        <v>40</v>
      </c>
      <c r="O280" s="72"/>
      <c r="P280" s="218">
        <f>O280*H280</f>
        <v>0</v>
      </c>
      <c r="Q280" s="218">
        <v>0</v>
      </c>
      <c r="R280" s="218">
        <f>Q280*H280</f>
        <v>0</v>
      </c>
      <c r="S280" s="218">
        <v>0</v>
      </c>
      <c r="T280" s="219">
        <f>S280*H280</f>
        <v>0</v>
      </c>
      <c r="U280" s="35"/>
      <c r="V280" s="35"/>
      <c r="W280" s="35"/>
      <c r="X280" s="35"/>
      <c r="Y280" s="35"/>
      <c r="Z280" s="35"/>
      <c r="AA280" s="35"/>
      <c r="AB280" s="35"/>
      <c r="AC280" s="35"/>
      <c r="AD280" s="35"/>
      <c r="AE280" s="35"/>
      <c r="AR280" s="220" t="s">
        <v>3366</v>
      </c>
      <c r="AT280" s="220" t="s">
        <v>413</v>
      </c>
      <c r="AU280" s="220" t="s">
        <v>84</v>
      </c>
      <c r="AY280" s="18" t="s">
        <v>203</v>
      </c>
      <c r="BE280" s="221">
        <f>IF(N280="základní",J280,0)</f>
        <v>0</v>
      </c>
      <c r="BF280" s="221">
        <f>IF(N280="snížená",J280,0)</f>
        <v>0</v>
      </c>
      <c r="BG280" s="221">
        <f>IF(N280="zákl. přenesená",J280,0)</f>
        <v>0</v>
      </c>
      <c r="BH280" s="221">
        <f>IF(N280="sníž. přenesená",J280,0)</f>
        <v>0</v>
      </c>
      <c r="BI280" s="221">
        <f>IF(N280="nulová",J280,0)</f>
        <v>0</v>
      </c>
      <c r="BJ280" s="18" t="s">
        <v>82</v>
      </c>
      <c r="BK280" s="221">
        <f>ROUND(I280*H280,2)</f>
        <v>0</v>
      </c>
      <c r="BL280" s="18" t="s">
        <v>3366</v>
      </c>
      <c r="BM280" s="220" t="s">
        <v>8759</v>
      </c>
    </row>
    <row r="281" spans="1:65" s="14" customFormat="1" ht="11.25">
      <c r="B281" s="233"/>
      <c r="C281" s="234"/>
      <c r="D281" s="224" t="s">
        <v>211</v>
      </c>
      <c r="E281" s="235" t="s">
        <v>1</v>
      </c>
      <c r="F281" s="236" t="s">
        <v>8760</v>
      </c>
      <c r="G281" s="234"/>
      <c r="H281" s="237">
        <v>6696</v>
      </c>
      <c r="I281" s="238"/>
      <c r="J281" s="234"/>
      <c r="K281" s="234"/>
      <c r="L281" s="239"/>
      <c r="M281" s="240"/>
      <c r="N281" s="241"/>
      <c r="O281" s="241"/>
      <c r="P281" s="241"/>
      <c r="Q281" s="241"/>
      <c r="R281" s="241"/>
      <c r="S281" s="241"/>
      <c r="T281" s="242"/>
      <c r="AT281" s="243" t="s">
        <v>211</v>
      </c>
      <c r="AU281" s="243" t="s">
        <v>84</v>
      </c>
      <c r="AV281" s="14" t="s">
        <v>84</v>
      </c>
      <c r="AW281" s="14" t="s">
        <v>31</v>
      </c>
      <c r="AX281" s="14" t="s">
        <v>75</v>
      </c>
      <c r="AY281" s="243" t="s">
        <v>203</v>
      </c>
    </row>
    <row r="282" spans="1:65" s="14" customFormat="1" ht="11.25">
      <c r="B282" s="233"/>
      <c r="C282" s="234"/>
      <c r="D282" s="224" t="s">
        <v>211</v>
      </c>
      <c r="E282" s="235" t="s">
        <v>1</v>
      </c>
      <c r="F282" s="236" t="s">
        <v>8761</v>
      </c>
      <c r="G282" s="234"/>
      <c r="H282" s="237">
        <v>334</v>
      </c>
      <c r="I282" s="238"/>
      <c r="J282" s="234"/>
      <c r="K282" s="234"/>
      <c r="L282" s="239"/>
      <c r="M282" s="240"/>
      <c r="N282" s="241"/>
      <c r="O282" s="241"/>
      <c r="P282" s="241"/>
      <c r="Q282" s="241"/>
      <c r="R282" s="241"/>
      <c r="S282" s="241"/>
      <c r="T282" s="242"/>
      <c r="AT282" s="243" t="s">
        <v>211</v>
      </c>
      <c r="AU282" s="243" t="s">
        <v>84</v>
      </c>
      <c r="AV282" s="14" t="s">
        <v>84</v>
      </c>
      <c r="AW282" s="14" t="s">
        <v>31</v>
      </c>
      <c r="AX282" s="14" t="s">
        <v>75</v>
      </c>
      <c r="AY282" s="243" t="s">
        <v>203</v>
      </c>
    </row>
    <row r="283" spans="1:65" s="2" customFormat="1" ht="21.75" customHeight="1">
      <c r="A283" s="35"/>
      <c r="B283" s="36"/>
      <c r="C283" s="209" t="s">
        <v>2325</v>
      </c>
      <c r="D283" s="209" t="s">
        <v>205</v>
      </c>
      <c r="E283" s="210" t="s">
        <v>8762</v>
      </c>
      <c r="F283" s="211" t="s">
        <v>8763</v>
      </c>
      <c r="G283" s="212" t="s">
        <v>208</v>
      </c>
      <c r="H283" s="213">
        <v>7030</v>
      </c>
      <c r="I283" s="214"/>
      <c r="J283" s="215">
        <f>ROUND(I283*H283,2)</f>
        <v>0</v>
      </c>
      <c r="K283" s="211" t="s">
        <v>218</v>
      </c>
      <c r="L283" s="40"/>
      <c r="M283" s="216" t="s">
        <v>1</v>
      </c>
      <c r="N283" s="217" t="s">
        <v>40</v>
      </c>
      <c r="O283" s="72"/>
      <c r="P283" s="218">
        <f>O283*H283</f>
        <v>0</v>
      </c>
      <c r="Q283" s="218">
        <v>0</v>
      </c>
      <c r="R283" s="218">
        <f>Q283*H283</f>
        <v>0</v>
      </c>
      <c r="S283" s="218">
        <v>0</v>
      </c>
      <c r="T283" s="219">
        <f>S283*H283</f>
        <v>0</v>
      </c>
      <c r="U283" s="35"/>
      <c r="V283" s="35"/>
      <c r="W283" s="35"/>
      <c r="X283" s="35"/>
      <c r="Y283" s="35"/>
      <c r="Z283" s="35"/>
      <c r="AA283" s="35"/>
      <c r="AB283" s="35"/>
      <c r="AC283" s="35"/>
      <c r="AD283" s="35"/>
      <c r="AE283" s="35"/>
      <c r="AR283" s="220" t="s">
        <v>412</v>
      </c>
      <c r="AT283" s="220" t="s">
        <v>205</v>
      </c>
      <c r="AU283" s="220" t="s">
        <v>84</v>
      </c>
      <c r="AY283" s="18" t="s">
        <v>203</v>
      </c>
      <c r="BE283" s="221">
        <f>IF(N283="základní",J283,0)</f>
        <v>0</v>
      </c>
      <c r="BF283" s="221">
        <f>IF(N283="snížená",J283,0)</f>
        <v>0</v>
      </c>
      <c r="BG283" s="221">
        <f>IF(N283="zákl. přenesená",J283,0)</f>
        <v>0</v>
      </c>
      <c r="BH283" s="221">
        <f>IF(N283="sníž. přenesená",J283,0)</f>
        <v>0</v>
      </c>
      <c r="BI283" s="221">
        <f>IF(N283="nulová",J283,0)</f>
        <v>0</v>
      </c>
      <c r="BJ283" s="18" t="s">
        <v>82</v>
      </c>
      <c r="BK283" s="221">
        <f>ROUND(I283*H283,2)</f>
        <v>0</v>
      </c>
      <c r="BL283" s="18" t="s">
        <v>412</v>
      </c>
      <c r="BM283" s="220" t="s">
        <v>8764</v>
      </c>
    </row>
    <row r="284" spans="1:65" s="2" customFormat="1" ht="16.5" customHeight="1">
      <c r="A284" s="35"/>
      <c r="B284" s="36"/>
      <c r="C284" s="247" t="s">
        <v>2330</v>
      </c>
      <c r="D284" s="247" t="s">
        <v>413</v>
      </c>
      <c r="E284" s="248" t="s">
        <v>8765</v>
      </c>
      <c r="F284" s="249" t="s">
        <v>8766</v>
      </c>
      <c r="G284" s="250" t="s">
        <v>5671</v>
      </c>
      <c r="H284" s="251">
        <v>2666</v>
      </c>
      <c r="I284" s="252"/>
      <c r="J284" s="253">
        <f>ROUND(I284*H284,2)</f>
        <v>0</v>
      </c>
      <c r="K284" s="249" t="s">
        <v>1</v>
      </c>
      <c r="L284" s="254"/>
      <c r="M284" s="255" t="s">
        <v>1</v>
      </c>
      <c r="N284" s="256" t="s">
        <v>40</v>
      </c>
      <c r="O284" s="72"/>
      <c r="P284" s="218">
        <f>O284*H284</f>
        <v>0</v>
      </c>
      <c r="Q284" s="218">
        <v>0</v>
      </c>
      <c r="R284" s="218">
        <f>Q284*H284</f>
        <v>0</v>
      </c>
      <c r="S284" s="218">
        <v>0</v>
      </c>
      <c r="T284" s="219">
        <f>S284*H284</f>
        <v>0</v>
      </c>
      <c r="U284" s="35"/>
      <c r="V284" s="35"/>
      <c r="W284" s="35"/>
      <c r="X284" s="35"/>
      <c r="Y284" s="35"/>
      <c r="Z284" s="35"/>
      <c r="AA284" s="35"/>
      <c r="AB284" s="35"/>
      <c r="AC284" s="35"/>
      <c r="AD284" s="35"/>
      <c r="AE284" s="35"/>
      <c r="AR284" s="220" t="s">
        <v>4013</v>
      </c>
      <c r="AT284" s="220" t="s">
        <v>413</v>
      </c>
      <c r="AU284" s="220" t="s">
        <v>84</v>
      </c>
      <c r="AY284" s="18" t="s">
        <v>203</v>
      </c>
      <c r="BE284" s="221">
        <f>IF(N284="základní",J284,0)</f>
        <v>0</v>
      </c>
      <c r="BF284" s="221">
        <f>IF(N284="snížená",J284,0)</f>
        <v>0</v>
      </c>
      <c r="BG284" s="221">
        <f>IF(N284="zákl. přenesená",J284,0)</f>
        <v>0</v>
      </c>
      <c r="BH284" s="221">
        <f>IF(N284="sníž. přenesená",J284,0)</f>
        <v>0</v>
      </c>
      <c r="BI284" s="221">
        <f>IF(N284="nulová",J284,0)</f>
        <v>0</v>
      </c>
      <c r="BJ284" s="18" t="s">
        <v>82</v>
      </c>
      <c r="BK284" s="221">
        <f>ROUND(I284*H284,2)</f>
        <v>0</v>
      </c>
      <c r="BL284" s="18" t="s">
        <v>2285</v>
      </c>
      <c r="BM284" s="220" t="s">
        <v>8767</v>
      </c>
    </row>
    <row r="285" spans="1:65" s="14" customFormat="1" ht="11.25">
      <c r="B285" s="233"/>
      <c r="C285" s="234"/>
      <c r="D285" s="224" t="s">
        <v>211</v>
      </c>
      <c r="E285" s="235" t="s">
        <v>1</v>
      </c>
      <c r="F285" s="236" t="s">
        <v>8768</v>
      </c>
      <c r="G285" s="234"/>
      <c r="H285" s="237">
        <v>36</v>
      </c>
      <c r="I285" s="238"/>
      <c r="J285" s="234"/>
      <c r="K285" s="234"/>
      <c r="L285" s="239"/>
      <c r="M285" s="240"/>
      <c r="N285" s="241"/>
      <c r="O285" s="241"/>
      <c r="P285" s="241"/>
      <c r="Q285" s="241"/>
      <c r="R285" s="241"/>
      <c r="S285" s="241"/>
      <c r="T285" s="242"/>
      <c r="AT285" s="243" t="s">
        <v>211</v>
      </c>
      <c r="AU285" s="243" t="s">
        <v>84</v>
      </c>
      <c r="AV285" s="14" t="s">
        <v>84</v>
      </c>
      <c r="AW285" s="14" t="s">
        <v>31</v>
      </c>
      <c r="AX285" s="14" t="s">
        <v>75</v>
      </c>
      <c r="AY285" s="243" t="s">
        <v>203</v>
      </c>
    </row>
    <row r="286" spans="1:65" s="14" customFormat="1" ht="11.25">
      <c r="B286" s="233"/>
      <c r="C286" s="234"/>
      <c r="D286" s="224" t="s">
        <v>211</v>
      </c>
      <c r="E286" s="235" t="s">
        <v>1</v>
      </c>
      <c r="F286" s="236" t="s">
        <v>8769</v>
      </c>
      <c r="G286" s="234"/>
      <c r="H286" s="237">
        <v>103</v>
      </c>
      <c r="I286" s="238"/>
      <c r="J286" s="234"/>
      <c r="K286" s="234"/>
      <c r="L286" s="239"/>
      <c r="M286" s="240"/>
      <c r="N286" s="241"/>
      <c r="O286" s="241"/>
      <c r="P286" s="241"/>
      <c r="Q286" s="241"/>
      <c r="R286" s="241"/>
      <c r="S286" s="241"/>
      <c r="T286" s="242"/>
      <c r="AT286" s="243" t="s">
        <v>211</v>
      </c>
      <c r="AU286" s="243" t="s">
        <v>84</v>
      </c>
      <c r="AV286" s="14" t="s">
        <v>84</v>
      </c>
      <c r="AW286" s="14" t="s">
        <v>31</v>
      </c>
      <c r="AX286" s="14" t="s">
        <v>75</v>
      </c>
      <c r="AY286" s="243" t="s">
        <v>203</v>
      </c>
    </row>
    <row r="287" spans="1:65" s="14" customFormat="1" ht="11.25">
      <c r="B287" s="233"/>
      <c r="C287" s="234"/>
      <c r="D287" s="224" t="s">
        <v>211</v>
      </c>
      <c r="E287" s="235" t="s">
        <v>1</v>
      </c>
      <c r="F287" s="236" t="s">
        <v>8770</v>
      </c>
      <c r="G287" s="234"/>
      <c r="H287" s="237">
        <v>24</v>
      </c>
      <c r="I287" s="238"/>
      <c r="J287" s="234"/>
      <c r="K287" s="234"/>
      <c r="L287" s="239"/>
      <c r="M287" s="240"/>
      <c r="N287" s="241"/>
      <c r="O287" s="241"/>
      <c r="P287" s="241"/>
      <c r="Q287" s="241"/>
      <c r="R287" s="241"/>
      <c r="S287" s="241"/>
      <c r="T287" s="242"/>
      <c r="AT287" s="243" t="s">
        <v>211</v>
      </c>
      <c r="AU287" s="243" t="s">
        <v>84</v>
      </c>
      <c r="AV287" s="14" t="s">
        <v>84</v>
      </c>
      <c r="AW287" s="14" t="s">
        <v>31</v>
      </c>
      <c r="AX287" s="14" t="s">
        <v>75</v>
      </c>
      <c r="AY287" s="243" t="s">
        <v>203</v>
      </c>
    </row>
    <row r="288" spans="1:65" s="14" customFormat="1" ht="11.25">
      <c r="B288" s="233"/>
      <c r="C288" s="234"/>
      <c r="D288" s="224" t="s">
        <v>211</v>
      </c>
      <c r="E288" s="235" t="s">
        <v>1</v>
      </c>
      <c r="F288" s="236" t="s">
        <v>8771</v>
      </c>
      <c r="G288" s="234"/>
      <c r="H288" s="237">
        <v>103</v>
      </c>
      <c r="I288" s="238"/>
      <c r="J288" s="234"/>
      <c r="K288" s="234"/>
      <c r="L288" s="239"/>
      <c r="M288" s="240"/>
      <c r="N288" s="241"/>
      <c r="O288" s="241"/>
      <c r="P288" s="241"/>
      <c r="Q288" s="241"/>
      <c r="R288" s="241"/>
      <c r="S288" s="241"/>
      <c r="T288" s="242"/>
      <c r="AT288" s="243" t="s">
        <v>211</v>
      </c>
      <c r="AU288" s="243" t="s">
        <v>84</v>
      </c>
      <c r="AV288" s="14" t="s">
        <v>84</v>
      </c>
      <c r="AW288" s="14" t="s">
        <v>31</v>
      </c>
      <c r="AX288" s="14" t="s">
        <v>75</v>
      </c>
      <c r="AY288" s="243" t="s">
        <v>203</v>
      </c>
    </row>
    <row r="289" spans="1:65" s="14" customFormat="1" ht="11.25">
      <c r="B289" s="233"/>
      <c r="C289" s="234"/>
      <c r="D289" s="224" t="s">
        <v>211</v>
      </c>
      <c r="E289" s="235" t="s">
        <v>1</v>
      </c>
      <c r="F289" s="236" t="s">
        <v>8772</v>
      </c>
      <c r="G289" s="234"/>
      <c r="H289" s="237">
        <v>1600</v>
      </c>
      <c r="I289" s="238"/>
      <c r="J289" s="234"/>
      <c r="K289" s="234"/>
      <c r="L289" s="239"/>
      <c r="M289" s="240"/>
      <c r="N289" s="241"/>
      <c r="O289" s="241"/>
      <c r="P289" s="241"/>
      <c r="Q289" s="241"/>
      <c r="R289" s="241"/>
      <c r="S289" s="241"/>
      <c r="T289" s="242"/>
      <c r="AT289" s="243" t="s">
        <v>211</v>
      </c>
      <c r="AU289" s="243" t="s">
        <v>84</v>
      </c>
      <c r="AV289" s="14" t="s">
        <v>84</v>
      </c>
      <c r="AW289" s="14" t="s">
        <v>31</v>
      </c>
      <c r="AX289" s="14" t="s">
        <v>75</v>
      </c>
      <c r="AY289" s="243" t="s">
        <v>203</v>
      </c>
    </row>
    <row r="290" spans="1:65" s="14" customFormat="1" ht="11.25">
      <c r="B290" s="233"/>
      <c r="C290" s="234"/>
      <c r="D290" s="224" t="s">
        <v>211</v>
      </c>
      <c r="E290" s="235" t="s">
        <v>1</v>
      </c>
      <c r="F290" s="236" t="s">
        <v>8773</v>
      </c>
      <c r="G290" s="234"/>
      <c r="H290" s="237">
        <v>800</v>
      </c>
      <c r="I290" s="238"/>
      <c r="J290" s="234"/>
      <c r="K290" s="234"/>
      <c r="L290" s="239"/>
      <c r="M290" s="240"/>
      <c r="N290" s="241"/>
      <c r="O290" s="241"/>
      <c r="P290" s="241"/>
      <c r="Q290" s="241"/>
      <c r="R290" s="241"/>
      <c r="S290" s="241"/>
      <c r="T290" s="242"/>
      <c r="AT290" s="243" t="s">
        <v>211</v>
      </c>
      <c r="AU290" s="243" t="s">
        <v>84</v>
      </c>
      <c r="AV290" s="14" t="s">
        <v>84</v>
      </c>
      <c r="AW290" s="14" t="s">
        <v>31</v>
      </c>
      <c r="AX290" s="14" t="s">
        <v>75</v>
      </c>
      <c r="AY290" s="243" t="s">
        <v>203</v>
      </c>
    </row>
    <row r="291" spans="1:65" s="2" customFormat="1" ht="16.5" customHeight="1">
      <c r="A291" s="35"/>
      <c r="B291" s="36"/>
      <c r="C291" s="247" t="s">
        <v>2245</v>
      </c>
      <c r="D291" s="247" t="s">
        <v>413</v>
      </c>
      <c r="E291" s="248" t="s">
        <v>8774</v>
      </c>
      <c r="F291" s="249" t="s">
        <v>8775</v>
      </c>
      <c r="G291" s="250" t="s">
        <v>5671</v>
      </c>
      <c r="H291" s="251">
        <v>2666</v>
      </c>
      <c r="I291" s="252"/>
      <c r="J291" s="253">
        <f>ROUND(I291*H291,2)</f>
        <v>0</v>
      </c>
      <c r="K291" s="249" t="s">
        <v>1</v>
      </c>
      <c r="L291" s="254"/>
      <c r="M291" s="255" t="s">
        <v>1</v>
      </c>
      <c r="N291" s="256" t="s">
        <v>40</v>
      </c>
      <c r="O291" s="72"/>
      <c r="P291" s="218">
        <f>O291*H291</f>
        <v>0</v>
      </c>
      <c r="Q291" s="218">
        <v>0</v>
      </c>
      <c r="R291" s="218">
        <f>Q291*H291</f>
        <v>0</v>
      </c>
      <c r="S291" s="218">
        <v>0</v>
      </c>
      <c r="T291" s="219">
        <f>S291*H291</f>
        <v>0</v>
      </c>
      <c r="U291" s="35"/>
      <c r="V291" s="35"/>
      <c r="W291" s="35"/>
      <c r="X291" s="35"/>
      <c r="Y291" s="35"/>
      <c r="Z291" s="35"/>
      <c r="AA291" s="35"/>
      <c r="AB291" s="35"/>
      <c r="AC291" s="35"/>
      <c r="AD291" s="35"/>
      <c r="AE291" s="35"/>
      <c r="AR291" s="220" t="s">
        <v>4013</v>
      </c>
      <c r="AT291" s="220" t="s">
        <v>413</v>
      </c>
      <c r="AU291" s="220" t="s">
        <v>84</v>
      </c>
      <c r="AY291" s="18" t="s">
        <v>203</v>
      </c>
      <c r="BE291" s="221">
        <f>IF(N291="základní",J291,0)</f>
        <v>0</v>
      </c>
      <c r="BF291" s="221">
        <f>IF(N291="snížená",J291,0)</f>
        <v>0</v>
      </c>
      <c r="BG291" s="221">
        <f>IF(N291="zákl. přenesená",J291,0)</f>
        <v>0</v>
      </c>
      <c r="BH291" s="221">
        <f>IF(N291="sníž. přenesená",J291,0)</f>
        <v>0</v>
      </c>
      <c r="BI291" s="221">
        <f>IF(N291="nulová",J291,0)</f>
        <v>0</v>
      </c>
      <c r="BJ291" s="18" t="s">
        <v>82</v>
      </c>
      <c r="BK291" s="221">
        <f>ROUND(I291*H291,2)</f>
        <v>0</v>
      </c>
      <c r="BL291" s="18" t="s">
        <v>2285</v>
      </c>
      <c r="BM291" s="220" t="s">
        <v>8776</v>
      </c>
    </row>
    <row r="292" spans="1:65" s="2" customFormat="1" ht="16.5" customHeight="1">
      <c r="A292" s="35"/>
      <c r="B292" s="36"/>
      <c r="C292" s="247" t="s">
        <v>2339</v>
      </c>
      <c r="D292" s="247" t="s">
        <v>413</v>
      </c>
      <c r="E292" s="248" t="s">
        <v>8777</v>
      </c>
      <c r="F292" s="249" t="s">
        <v>8778</v>
      </c>
      <c r="G292" s="250" t="s">
        <v>5671</v>
      </c>
      <c r="H292" s="251">
        <v>606</v>
      </c>
      <c r="I292" s="252"/>
      <c r="J292" s="253">
        <f>ROUND(I292*H292,2)</f>
        <v>0</v>
      </c>
      <c r="K292" s="249" t="s">
        <v>1</v>
      </c>
      <c r="L292" s="254"/>
      <c r="M292" s="255" t="s">
        <v>1</v>
      </c>
      <c r="N292" s="256" t="s">
        <v>40</v>
      </c>
      <c r="O292" s="72"/>
      <c r="P292" s="218">
        <f>O292*H292</f>
        <v>0</v>
      </c>
      <c r="Q292" s="218">
        <v>0</v>
      </c>
      <c r="R292" s="218">
        <f>Q292*H292</f>
        <v>0</v>
      </c>
      <c r="S292" s="218">
        <v>0</v>
      </c>
      <c r="T292" s="219">
        <f>S292*H292</f>
        <v>0</v>
      </c>
      <c r="U292" s="35"/>
      <c r="V292" s="35"/>
      <c r="W292" s="35"/>
      <c r="X292" s="35"/>
      <c r="Y292" s="35"/>
      <c r="Z292" s="35"/>
      <c r="AA292" s="35"/>
      <c r="AB292" s="35"/>
      <c r="AC292" s="35"/>
      <c r="AD292" s="35"/>
      <c r="AE292" s="35"/>
      <c r="AR292" s="220" t="s">
        <v>3366</v>
      </c>
      <c r="AT292" s="220" t="s">
        <v>413</v>
      </c>
      <c r="AU292" s="220" t="s">
        <v>84</v>
      </c>
      <c r="AY292" s="18" t="s">
        <v>203</v>
      </c>
      <c r="BE292" s="221">
        <f>IF(N292="základní",J292,0)</f>
        <v>0</v>
      </c>
      <c r="BF292" s="221">
        <f>IF(N292="snížená",J292,0)</f>
        <v>0</v>
      </c>
      <c r="BG292" s="221">
        <f>IF(N292="zákl. přenesená",J292,0)</f>
        <v>0</v>
      </c>
      <c r="BH292" s="221">
        <f>IF(N292="sníž. přenesená",J292,0)</f>
        <v>0</v>
      </c>
      <c r="BI292" s="221">
        <f>IF(N292="nulová",J292,0)</f>
        <v>0</v>
      </c>
      <c r="BJ292" s="18" t="s">
        <v>82</v>
      </c>
      <c r="BK292" s="221">
        <f>ROUND(I292*H292,2)</f>
        <v>0</v>
      </c>
      <c r="BL292" s="18" t="s">
        <v>3366</v>
      </c>
      <c r="BM292" s="220" t="s">
        <v>8779</v>
      </c>
    </row>
    <row r="293" spans="1:65" s="14" customFormat="1" ht="11.25">
      <c r="B293" s="233"/>
      <c r="C293" s="234"/>
      <c r="D293" s="224" t="s">
        <v>211</v>
      </c>
      <c r="E293" s="235" t="s">
        <v>1</v>
      </c>
      <c r="F293" s="236" t="s">
        <v>8780</v>
      </c>
      <c r="G293" s="234"/>
      <c r="H293" s="237">
        <v>515</v>
      </c>
      <c r="I293" s="238"/>
      <c r="J293" s="234"/>
      <c r="K293" s="234"/>
      <c r="L293" s="239"/>
      <c r="M293" s="240"/>
      <c r="N293" s="241"/>
      <c r="O293" s="241"/>
      <c r="P293" s="241"/>
      <c r="Q293" s="241"/>
      <c r="R293" s="241"/>
      <c r="S293" s="241"/>
      <c r="T293" s="242"/>
      <c r="AT293" s="243" t="s">
        <v>211</v>
      </c>
      <c r="AU293" s="243" t="s">
        <v>84</v>
      </c>
      <c r="AV293" s="14" t="s">
        <v>84</v>
      </c>
      <c r="AW293" s="14" t="s">
        <v>31</v>
      </c>
      <c r="AX293" s="14" t="s">
        <v>75</v>
      </c>
      <c r="AY293" s="243" t="s">
        <v>203</v>
      </c>
    </row>
    <row r="294" spans="1:65" s="14" customFormat="1" ht="11.25">
      <c r="B294" s="233"/>
      <c r="C294" s="234"/>
      <c r="D294" s="224" t="s">
        <v>211</v>
      </c>
      <c r="E294" s="235" t="s">
        <v>1</v>
      </c>
      <c r="F294" s="236" t="s">
        <v>8781</v>
      </c>
      <c r="G294" s="234"/>
      <c r="H294" s="237">
        <v>36</v>
      </c>
      <c r="I294" s="238"/>
      <c r="J294" s="234"/>
      <c r="K294" s="234"/>
      <c r="L294" s="239"/>
      <c r="M294" s="240"/>
      <c r="N294" s="241"/>
      <c r="O294" s="241"/>
      <c r="P294" s="241"/>
      <c r="Q294" s="241"/>
      <c r="R294" s="241"/>
      <c r="S294" s="241"/>
      <c r="T294" s="242"/>
      <c r="AT294" s="243" t="s">
        <v>211</v>
      </c>
      <c r="AU294" s="243" t="s">
        <v>84</v>
      </c>
      <c r="AV294" s="14" t="s">
        <v>84</v>
      </c>
      <c r="AW294" s="14" t="s">
        <v>31</v>
      </c>
      <c r="AX294" s="14" t="s">
        <v>75</v>
      </c>
      <c r="AY294" s="243" t="s">
        <v>203</v>
      </c>
    </row>
    <row r="295" spans="1:65" s="14" customFormat="1" ht="11.25">
      <c r="B295" s="233"/>
      <c r="C295" s="234"/>
      <c r="D295" s="224" t="s">
        <v>211</v>
      </c>
      <c r="E295" s="235" t="s">
        <v>1</v>
      </c>
      <c r="F295" s="236" t="s">
        <v>8782</v>
      </c>
      <c r="G295" s="234"/>
      <c r="H295" s="237">
        <v>55</v>
      </c>
      <c r="I295" s="238"/>
      <c r="J295" s="234"/>
      <c r="K295" s="234"/>
      <c r="L295" s="239"/>
      <c r="M295" s="240"/>
      <c r="N295" s="241"/>
      <c r="O295" s="241"/>
      <c r="P295" s="241"/>
      <c r="Q295" s="241"/>
      <c r="R295" s="241"/>
      <c r="S295" s="241"/>
      <c r="T295" s="242"/>
      <c r="AT295" s="243" t="s">
        <v>211</v>
      </c>
      <c r="AU295" s="243" t="s">
        <v>84</v>
      </c>
      <c r="AV295" s="14" t="s">
        <v>84</v>
      </c>
      <c r="AW295" s="14" t="s">
        <v>31</v>
      </c>
      <c r="AX295" s="14" t="s">
        <v>75</v>
      </c>
      <c r="AY295" s="243" t="s">
        <v>203</v>
      </c>
    </row>
    <row r="296" spans="1:65" s="2" customFormat="1" ht="16.5" customHeight="1">
      <c r="A296" s="35"/>
      <c r="B296" s="36"/>
      <c r="C296" s="209" t="s">
        <v>2344</v>
      </c>
      <c r="D296" s="209" t="s">
        <v>205</v>
      </c>
      <c r="E296" s="210" t="s">
        <v>8783</v>
      </c>
      <c r="F296" s="211" t="s">
        <v>8784</v>
      </c>
      <c r="G296" s="212" t="s">
        <v>208</v>
      </c>
      <c r="H296" s="213">
        <v>606</v>
      </c>
      <c r="I296" s="214"/>
      <c r="J296" s="215">
        <f>ROUND(I296*H296,2)</f>
        <v>0</v>
      </c>
      <c r="K296" s="211" t="s">
        <v>218</v>
      </c>
      <c r="L296" s="40"/>
      <c r="M296" s="216" t="s">
        <v>1</v>
      </c>
      <c r="N296" s="217" t="s">
        <v>40</v>
      </c>
      <c r="O296" s="72"/>
      <c r="P296" s="218">
        <f>O296*H296</f>
        <v>0</v>
      </c>
      <c r="Q296" s="218">
        <v>0</v>
      </c>
      <c r="R296" s="218">
        <f>Q296*H296</f>
        <v>0</v>
      </c>
      <c r="S296" s="218">
        <v>0</v>
      </c>
      <c r="T296" s="219">
        <f>S296*H296</f>
        <v>0</v>
      </c>
      <c r="U296" s="35"/>
      <c r="V296" s="35"/>
      <c r="W296" s="35"/>
      <c r="X296" s="35"/>
      <c r="Y296" s="35"/>
      <c r="Z296" s="35"/>
      <c r="AA296" s="35"/>
      <c r="AB296" s="35"/>
      <c r="AC296" s="35"/>
      <c r="AD296" s="35"/>
      <c r="AE296" s="35"/>
      <c r="AR296" s="220" t="s">
        <v>412</v>
      </c>
      <c r="AT296" s="220" t="s">
        <v>205</v>
      </c>
      <c r="AU296" s="220" t="s">
        <v>84</v>
      </c>
      <c r="AY296" s="18" t="s">
        <v>203</v>
      </c>
      <c r="BE296" s="221">
        <f>IF(N296="základní",J296,0)</f>
        <v>0</v>
      </c>
      <c r="BF296" s="221">
        <f>IF(N296="snížená",J296,0)</f>
        <v>0</v>
      </c>
      <c r="BG296" s="221">
        <f>IF(N296="zákl. přenesená",J296,0)</f>
        <v>0</v>
      </c>
      <c r="BH296" s="221">
        <f>IF(N296="sníž. přenesená",J296,0)</f>
        <v>0</v>
      </c>
      <c r="BI296" s="221">
        <f>IF(N296="nulová",J296,0)</f>
        <v>0</v>
      </c>
      <c r="BJ296" s="18" t="s">
        <v>82</v>
      </c>
      <c r="BK296" s="221">
        <f>ROUND(I296*H296,2)</f>
        <v>0</v>
      </c>
      <c r="BL296" s="18" t="s">
        <v>412</v>
      </c>
      <c r="BM296" s="220" t="s">
        <v>8785</v>
      </c>
    </row>
    <row r="297" spans="1:65" s="2" customFormat="1" ht="16.5" customHeight="1">
      <c r="A297" s="35"/>
      <c r="B297" s="36"/>
      <c r="C297" s="247" t="s">
        <v>2348</v>
      </c>
      <c r="D297" s="247" t="s">
        <v>413</v>
      </c>
      <c r="E297" s="248" t="s">
        <v>8786</v>
      </c>
      <c r="F297" s="249" t="s">
        <v>8787</v>
      </c>
      <c r="G297" s="250" t="s">
        <v>5671</v>
      </c>
      <c r="H297" s="251">
        <v>330</v>
      </c>
      <c r="I297" s="252"/>
      <c r="J297" s="253">
        <f>ROUND(I297*H297,2)</f>
        <v>0</v>
      </c>
      <c r="K297" s="249" t="s">
        <v>1</v>
      </c>
      <c r="L297" s="254"/>
      <c r="M297" s="255" t="s">
        <v>1</v>
      </c>
      <c r="N297" s="256"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3366</v>
      </c>
      <c r="AT297" s="220" t="s">
        <v>413</v>
      </c>
      <c r="AU297" s="220" t="s">
        <v>84</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3366</v>
      </c>
      <c r="BM297" s="220" t="s">
        <v>8788</v>
      </c>
    </row>
    <row r="298" spans="1:65" s="14" customFormat="1" ht="11.25">
      <c r="B298" s="233"/>
      <c r="C298" s="234"/>
      <c r="D298" s="224" t="s">
        <v>211</v>
      </c>
      <c r="E298" s="235" t="s">
        <v>1</v>
      </c>
      <c r="F298" s="236" t="s">
        <v>8789</v>
      </c>
      <c r="G298" s="234"/>
      <c r="H298" s="237">
        <v>206</v>
      </c>
      <c r="I298" s="238"/>
      <c r="J298" s="234"/>
      <c r="K298" s="234"/>
      <c r="L298" s="239"/>
      <c r="M298" s="240"/>
      <c r="N298" s="241"/>
      <c r="O298" s="241"/>
      <c r="P298" s="241"/>
      <c r="Q298" s="241"/>
      <c r="R298" s="241"/>
      <c r="S298" s="241"/>
      <c r="T298" s="242"/>
      <c r="AT298" s="243" t="s">
        <v>211</v>
      </c>
      <c r="AU298" s="243" t="s">
        <v>84</v>
      </c>
      <c r="AV298" s="14" t="s">
        <v>84</v>
      </c>
      <c r="AW298" s="14" t="s">
        <v>31</v>
      </c>
      <c r="AX298" s="14" t="s">
        <v>75</v>
      </c>
      <c r="AY298" s="243" t="s">
        <v>203</v>
      </c>
    </row>
    <row r="299" spans="1:65" s="14" customFormat="1" ht="11.25">
      <c r="B299" s="233"/>
      <c r="C299" s="234"/>
      <c r="D299" s="224" t="s">
        <v>211</v>
      </c>
      <c r="E299" s="235" t="s">
        <v>1</v>
      </c>
      <c r="F299" s="236" t="s">
        <v>8790</v>
      </c>
      <c r="G299" s="234"/>
      <c r="H299" s="237">
        <v>72</v>
      </c>
      <c r="I299" s="238"/>
      <c r="J299" s="234"/>
      <c r="K299" s="234"/>
      <c r="L299" s="239"/>
      <c r="M299" s="240"/>
      <c r="N299" s="241"/>
      <c r="O299" s="241"/>
      <c r="P299" s="241"/>
      <c r="Q299" s="241"/>
      <c r="R299" s="241"/>
      <c r="S299" s="241"/>
      <c r="T299" s="242"/>
      <c r="AT299" s="243" t="s">
        <v>211</v>
      </c>
      <c r="AU299" s="243" t="s">
        <v>84</v>
      </c>
      <c r="AV299" s="14" t="s">
        <v>84</v>
      </c>
      <c r="AW299" s="14" t="s">
        <v>31</v>
      </c>
      <c r="AX299" s="14" t="s">
        <v>75</v>
      </c>
      <c r="AY299" s="243" t="s">
        <v>203</v>
      </c>
    </row>
    <row r="300" spans="1:65" s="14" customFormat="1" ht="11.25">
      <c r="B300" s="233"/>
      <c r="C300" s="234"/>
      <c r="D300" s="224" t="s">
        <v>211</v>
      </c>
      <c r="E300" s="235" t="s">
        <v>1</v>
      </c>
      <c r="F300" s="236" t="s">
        <v>8791</v>
      </c>
      <c r="G300" s="234"/>
      <c r="H300" s="237">
        <v>20</v>
      </c>
      <c r="I300" s="238"/>
      <c r="J300" s="234"/>
      <c r="K300" s="234"/>
      <c r="L300" s="239"/>
      <c r="M300" s="240"/>
      <c r="N300" s="241"/>
      <c r="O300" s="241"/>
      <c r="P300" s="241"/>
      <c r="Q300" s="241"/>
      <c r="R300" s="241"/>
      <c r="S300" s="241"/>
      <c r="T300" s="242"/>
      <c r="AT300" s="243" t="s">
        <v>211</v>
      </c>
      <c r="AU300" s="243" t="s">
        <v>84</v>
      </c>
      <c r="AV300" s="14" t="s">
        <v>84</v>
      </c>
      <c r="AW300" s="14" t="s">
        <v>31</v>
      </c>
      <c r="AX300" s="14" t="s">
        <v>75</v>
      </c>
      <c r="AY300" s="243" t="s">
        <v>203</v>
      </c>
    </row>
    <row r="301" spans="1:65" s="14" customFormat="1" ht="11.25">
      <c r="B301" s="233"/>
      <c r="C301" s="234"/>
      <c r="D301" s="224" t="s">
        <v>211</v>
      </c>
      <c r="E301" s="235" t="s">
        <v>1</v>
      </c>
      <c r="F301" s="236" t="s">
        <v>8792</v>
      </c>
      <c r="G301" s="234"/>
      <c r="H301" s="237">
        <v>32</v>
      </c>
      <c r="I301" s="238"/>
      <c r="J301" s="234"/>
      <c r="K301" s="234"/>
      <c r="L301" s="239"/>
      <c r="M301" s="240"/>
      <c r="N301" s="241"/>
      <c r="O301" s="241"/>
      <c r="P301" s="241"/>
      <c r="Q301" s="241"/>
      <c r="R301" s="241"/>
      <c r="S301" s="241"/>
      <c r="T301" s="242"/>
      <c r="AT301" s="243" t="s">
        <v>211</v>
      </c>
      <c r="AU301" s="243" t="s">
        <v>84</v>
      </c>
      <c r="AV301" s="14" t="s">
        <v>84</v>
      </c>
      <c r="AW301" s="14" t="s">
        <v>31</v>
      </c>
      <c r="AX301" s="14" t="s">
        <v>75</v>
      </c>
      <c r="AY301" s="243" t="s">
        <v>203</v>
      </c>
    </row>
    <row r="302" spans="1:65" s="2" customFormat="1" ht="16.5" customHeight="1">
      <c r="A302" s="35"/>
      <c r="B302" s="36"/>
      <c r="C302" s="247" t="s">
        <v>2354</v>
      </c>
      <c r="D302" s="247" t="s">
        <v>413</v>
      </c>
      <c r="E302" s="248" t="s">
        <v>8793</v>
      </c>
      <c r="F302" s="249" t="s">
        <v>8794</v>
      </c>
      <c r="G302" s="250" t="s">
        <v>5671</v>
      </c>
      <c r="H302" s="251">
        <v>160</v>
      </c>
      <c r="I302" s="252"/>
      <c r="J302" s="253">
        <f>ROUND(I302*H302,2)</f>
        <v>0</v>
      </c>
      <c r="K302" s="249" t="s">
        <v>1</v>
      </c>
      <c r="L302" s="254"/>
      <c r="M302" s="255" t="s">
        <v>1</v>
      </c>
      <c r="N302" s="256" t="s">
        <v>40</v>
      </c>
      <c r="O302" s="72"/>
      <c r="P302" s="218">
        <f>O302*H302</f>
        <v>0</v>
      </c>
      <c r="Q302" s="218">
        <v>0</v>
      </c>
      <c r="R302" s="218">
        <f>Q302*H302</f>
        <v>0</v>
      </c>
      <c r="S302" s="218">
        <v>0</v>
      </c>
      <c r="T302" s="219">
        <f>S302*H302</f>
        <v>0</v>
      </c>
      <c r="U302" s="35"/>
      <c r="V302" s="35"/>
      <c r="W302" s="35"/>
      <c r="X302" s="35"/>
      <c r="Y302" s="35"/>
      <c r="Z302" s="35"/>
      <c r="AA302" s="35"/>
      <c r="AB302" s="35"/>
      <c r="AC302" s="35"/>
      <c r="AD302" s="35"/>
      <c r="AE302" s="35"/>
      <c r="AR302" s="220" t="s">
        <v>3366</v>
      </c>
      <c r="AT302" s="220" t="s">
        <v>413</v>
      </c>
      <c r="AU302" s="220" t="s">
        <v>84</v>
      </c>
      <c r="AY302" s="18" t="s">
        <v>203</v>
      </c>
      <c r="BE302" s="221">
        <f>IF(N302="základní",J302,0)</f>
        <v>0</v>
      </c>
      <c r="BF302" s="221">
        <f>IF(N302="snížená",J302,0)</f>
        <v>0</v>
      </c>
      <c r="BG302" s="221">
        <f>IF(N302="zákl. přenesená",J302,0)</f>
        <v>0</v>
      </c>
      <c r="BH302" s="221">
        <f>IF(N302="sníž. přenesená",J302,0)</f>
        <v>0</v>
      </c>
      <c r="BI302" s="221">
        <f>IF(N302="nulová",J302,0)</f>
        <v>0</v>
      </c>
      <c r="BJ302" s="18" t="s">
        <v>82</v>
      </c>
      <c r="BK302" s="221">
        <f>ROUND(I302*H302,2)</f>
        <v>0</v>
      </c>
      <c r="BL302" s="18" t="s">
        <v>3366</v>
      </c>
      <c r="BM302" s="220" t="s">
        <v>8795</v>
      </c>
    </row>
    <row r="303" spans="1:65" s="14" customFormat="1" ht="11.25">
      <c r="B303" s="233"/>
      <c r="C303" s="234"/>
      <c r="D303" s="224" t="s">
        <v>211</v>
      </c>
      <c r="E303" s="235" t="s">
        <v>1</v>
      </c>
      <c r="F303" s="236" t="s">
        <v>3534</v>
      </c>
      <c r="G303" s="234"/>
      <c r="H303" s="237">
        <v>160</v>
      </c>
      <c r="I303" s="238"/>
      <c r="J303" s="234"/>
      <c r="K303" s="234"/>
      <c r="L303" s="239"/>
      <c r="M303" s="240"/>
      <c r="N303" s="241"/>
      <c r="O303" s="241"/>
      <c r="P303" s="241"/>
      <c r="Q303" s="241"/>
      <c r="R303" s="241"/>
      <c r="S303" s="241"/>
      <c r="T303" s="242"/>
      <c r="AT303" s="243" t="s">
        <v>211</v>
      </c>
      <c r="AU303" s="243" t="s">
        <v>84</v>
      </c>
      <c r="AV303" s="14" t="s">
        <v>84</v>
      </c>
      <c r="AW303" s="14" t="s">
        <v>31</v>
      </c>
      <c r="AX303" s="14" t="s">
        <v>75</v>
      </c>
      <c r="AY303" s="243" t="s">
        <v>203</v>
      </c>
    </row>
    <row r="304" spans="1:65" s="2" customFormat="1" ht="16.5" customHeight="1">
      <c r="A304" s="35"/>
      <c r="B304" s="36"/>
      <c r="C304" s="247" t="s">
        <v>2360</v>
      </c>
      <c r="D304" s="247" t="s">
        <v>413</v>
      </c>
      <c r="E304" s="248" t="s">
        <v>8796</v>
      </c>
      <c r="F304" s="249" t="s">
        <v>8797</v>
      </c>
      <c r="G304" s="250" t="s">
        <v>5671</v>
      </c>
      <c r="H304" s="251">
        <v>170</v>
      </c>
      <c r="I304" s="252"/>
      <c r="J304" s="253">
        <f>ROUND(I304*H304,2)</f>
        <v>0</v>
      </c>
      <c r="K304" s="249" t="s">
        <v>1</v>
      </c>
      <c r="L304" s="254"/>
      <c r="M304" s="255" t="s">
        <v>1</v>
      </c>
      <c r="N304" s="256" t="s">
        <v>40</v>
      </c>
      <c r="O304" s="72"/>
      <c r="P304" s="218">
        <f>O304*H304</f>
        <v>0</v>
      </c>
      <c r="Q304" s="218">
        <v>0</v>
      </c>
      <c r="R304" s="218">
        <f>Q304*H304</f>
        <v>0</v>
      </c>
      <c r="S304" s="218">
        <v>0</v>
      </c>
      <c r="T304" s="219">
        <f>S304*H304</f>
        <v>0</v>
      </c>
      <c r="U304" s="35"/>
      <c r="V304" s="35"/>
      <c r="W304" s="35"/>
      <c r="X304" s="35"/>
      <c r="Y304" s="35"/>
      <c r="Z304" s="35"/>
      <c r="AA304" s="35"/>
      <c r="AB304" s="35"/>
      <c r="AC304" s="35"/>
      <c r="AD304" s="35"/>
      <c r="AE304" s="35"/>
      <c r="AR304" s="220" t="s">
        <v>3366</v>
      </c>
      <c r="AT304" s="220" t="s">
        <v>413</v>
      </c>
      <c r="AU304" s="220" t="s">
        <v>84</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3366</v>
      </c>
      <c r="BM304" s="220" t="s">
        <v>8798</v>
      </c>
    </row>
    <row r="305" spans="1:65" s="14" customFormat="1" ht="11.25">
      <c r="B305" s="233"/>
      <c r="C305" s="234"/>
      <c r="D305" s="224" t="s">
        <v>211</v>
      </c>
      <c r="E305" s="235" t="s">
        <v>1</v>
      </c>
      <c r="F305" s="236" t="s">
        <v>3588</v>
      </c>
      <c r="G305" s="234"/>
      <c r="H305" s="237">
        <v>170</v>
      </c>
      <c r="I305" s="238"/>
      <c r="J305" s="234"/>
      <c r="K305" s="234"/>
      <c r="L305" s="239"/>
      <c r="M305" s="240"/>
      <c r="N305" s="241"/>
      <c r="O305" s="241"/>
      <c r="P305" s="241"/>
      <c r="Q305" s="241"/>
      <c r="R305" s="241"/>
      <c r="S305" s="241"/>
      <c r="T305" s="242"/>
      <c r="AT305" s="243" t="s">
        <v>211</v>
      </c>
      <c r="AU305" s="243" t="s">
        <v>84</v>
      </c>
      <c r="AV305" s="14" t="s">
        <v>84</v>
      </c>
      <c r="AW305" s="14" t="s">
        <v>31</v>
      </c>
      <c r="AX305" s="14" t="s">
        <v>75</v>
      </c>
      <c r="AY305" s="243" t="s">
        <v>203</v>
      </c>
    </row>
    <row r="306" spans="1:65" s="2" customFormat="1" ht="16.5" customHeight="1">
      <c r="A306" s="35"/>
      <c r="B306" s="36"/>
      <c r="C306" s="209" t="s">
        <v>2365</v>
      </c>
      <c r="D306" s="209" t="s">
        <v>205</v>
      </c>
      <c r="E306" s="210" t="s">
        <v>8783</v>
      </c>
      <c r="F306" s="211" t="s">
        <v>8784</v>
      </c>
      <c r="G306" s="212" t="s">
        <v>208</v>
      </c>
      <c r="H306" s="213">
        <v>330</v>
      </c>
      <c r="I306" s="214"/>
      <c r="J306" s="215">
        <f>ROUND(I306*H306,2)</f>
        <v>0</v>
      </c>
      <c r="K306" s="211" t="s">
        <v>218</v>
      </c>
      <c r="L306" s="40"/>
      <c r="M306" s="216" t="s">
        <v>1</v>
      </c>
      <c r="N306" s="217" t="s">
        <v>40</v>
      </c>
      <c r="O306" s="72"/>
      <c r="P306" s="218">
        <f>O306*H306</f>
        <v>0</v>
      </c>
      <c r="Q306" s="218">
        <v>0</v>
      </c>
      <c r="R306" s="218">
        <f>Q306*H306</f>
        <v>0</v>
      </c>
      <c r="S306" s="218">
        <v>0</v>
      </c>
      <c r="T306" s="219">
        <f>S306*H306</f>
        <v>0</v>
      </c>
      <c r="U306" s="35"/>
      <c r="V306" s="35"/>
      <c r="W306" s="35"/>
      <c r="X306" s="35"/>
      <c r="Y306" s="35"/>
      <c r="Z306" s="35"/>
      <c r="AA306" s="35"/>
      <c r="AB306" s="35"/>
      <c r="AC306" s="35"/>
      <c r="AD306" s="35"/>
      <c r="AE306" s="35"/>
      <c r="AR306" s="220" t="s">
        <v>412</v>
      </c>
      <c r="AT306" s="220" t="s">
        <v>205</v>
      </c>
      <c r="AU306" s="220" t="s">
        <v>84</v>
      </c>
      <c r="AY306" s="18" t="s">
        <v>203</v>
      </c>
      <c r="BE306" s="221">
        <f>IF(N306="základní",J306,0)</f>
        <v>0</v>
      </c>
      <c r="BF306" s="221">
        <f>IF(N306="snížená",J306,0)</f>
        <v>0</v>
      </c>
      <c r="BG306" s="221">
        <f>IF(N306="zákl. přenesená",J306,0)</f>
        <v>0</v>
      </c>
      <c r="BH306" s="221">
        <f>IF(N306="sníž. přenesená",J306,0)</f>
        <v>0</v>
      </c>
      <c r="BI306" s="221">
        <f>IF(N306="nulová",J306,0)</f>
        <v>0</v>
      </c>
      <c r="BJ306" s="18" t="s">
        <v>82</v>
      </c>
      <c r="BK306" s="221">
        <f>ROUND(I306*H306,2)</f>
        <v>0</v>
      </c>
      <c r="BL306" s="18" t="s">
        <v>412</v>
      </c>
      <c r="BM306" s="220" t="s">
        <v>8799</v>
      </c>
    </row>
    <row r="307" spans="1:65" s="2" customFormat="1" ht="16.5" customHeight="1">
      <c r="A307" s="35"/>
      <c r="B307" s="36"/>
      <c r="C307" s="247" t="s">
        <v>2370</v>
      </c>
      <c r="D307" s="247" t="s">
        <v>413</v>
      </c>
      <c r="E307" s="248" t="s">
        <v>8800</v>
      </c>
      <c r="F307" s="249" t="s">
        <v>8801</v>
      </c>
      <c r="G307" s="250" t="s">
        <v>5612</v>
      </c>
      <c r="H307" s="251">
        <v>4050</v>
      </c>
      <c r="I307" s="252"/>
      <c r="J307" s="253">
        <f>ROUND(I307*H307,2)</f>
        <v>0</v>
      </c>
      <c r="K307" s="249" t="s">
        <v>1</v>
      </c>
      <c r="L307" s="254"/>
      <c r="M307" s="255" t="s">
        <v>1</v>
      </c>
      <c r="N307" s="256" t="s">
        <v>40</v>
      </c>
      <c r="O307" s="72"/>
      <c r="P307" s="218">
        <f>O307*H307</f>
        <v>0</v>
      </c>
      <c r="Q307" s="218">
        <v>0</v>
      </c>
      <c r="R307" s="218">
        <f>Q307*H307</f>
        <v>0</v>
      </c>
      <c r="S307" s="218">
        <v>0</v>
      </c>
      <c r="T307" s="219">
        <f>S307*H307</f>
        <v>0</v>
      </c>
      <c r="U307" s="35"/>
      <c r="V307" s="35"/>
      <c r="W307" s="35"/>
      <c r="X307" s="35"/>
      <c r="Y307" s="35"/>
      <c r="Z307" s="35"/>
      <c r="AA307" s="35"/>
      <c r="AB307" s="35"/>
      <c r="AC307" s="35"/>
      <c r="AD307" s="35"/>
      <c r="AE307" s="35"/>
      <c r="AR307" s="220" t="s">
        <v>3366</v>
      </c>
      <c r="AT307" s="220" t="s">
        <v>413</v>
      </c>
      <c r="AU307" s="220" t="s">
        <v>84</v>
      </c>
      <c r="AY307" s="18" t="s">
        <v>203</v>
      </c>
      <c r="BE307" s="221">
        <f>IF(N307="základní",J307,0)</f>
        <v>0</v>
      </c>
      <c r="BF307" s="221">
        <f>IF(N307="snížená",J307,0)</f>
        <v>0</v>
      </c>
      <c r="BG307" s="221">
        <f>IF(N307="zákl. přenesená",J307,0)</f>
        <v>0</v>
      </c>
      <c r="BH307" s="221">
        <f>IF(N307="sníž. přenesená",J307,0)</f>
        <v>0</v>
      </c>
      <c r="BI307" s="221">
        <f>IF(N307="nulová",J307,0)</f>
        <v>0</v>
      </c>
      <c r="BJ307" s="18" t="s">
        <v>82</v>
      </c>
      <c r="BK307" s="221">
        <f>ROUND(I307*H307,2)</f>
        <v>0</v>
      </c>
      <c r="BL307" s="18" t="s">
        <v>3366</v>
      </c>
      <c r="BM307" s="220" t="s">
        <v>8802</v>
      </c>
    </row>
    <row r="308" spans="1:65" s="14" customFormat="1" ht="11.25">
      <c r="B308" s="233"/>
      <c r="C308" s="234"/>
      <c r="D308" s="224" t="s">
        <v>211</v>
      </c>
      <c r="E308" s="235" t="s">
        <v>1</v>
      </c>
      <c r="F308" s="236" t="s">
        <v>8803</v>
      </c>
      <c r="G308" s="234"/>
      <c r="H308" s="237">
        <v>4000</v>
      </c>
      <c r="I308" s="238"/>
      <c r="J308" s="234"/>
      <c r="K308" s="234"/>
      <c r="L308" s="239"/>
      <c r="M308" s="240"/>
      <c r="N308" s="241"/>
      <c r="O308" s="241"/>
      <c r="P308" s="241"/>
      <c r="Q308" s="241"/>
      <c r="R308" s="241"/>
      <c r="S308" s="241"/>
      <c r="T308" s="242"/>
      <c r="AT308" s="243" t="s">
        <v>211</v>
      </c>
      <c r="AU308" s="243" t="s">
        <v>84</v>
      </c>
      <c r="AV308" s="14" t="s">
        <v>84</v>
      </c>
      <c r="AW308" s="14" t="s">
        <v>31</v>
      </c>
      <c r="AX308" s="14" t="s">
        <v>75</v>
      </c>
      <c r="AY308" s="243" t="s">
        <v>203</v>
      </c>
    </row>
    <row r="309" spans="1:65" s="14" customFormat="1" ht="11.25">
      <c r="B309" s="233"/>
      <c r="C309" s="234"/>
      <c r="D309" s="224" t="s">
        <v>211</v>
      </c>
      <c r="E309" s="235" t="s">
        <v>1</v>
      </c>
      <c r="F309" s="236" t="s">
        <v>2214</v>
      </c>
      <c r="G309" s="234"/>
      <c r="H309" s="237">
        <v>50</v>
      </c>
      <c r="I309" s="238"/>
      <c r="J309" s="234"/>
      <c r="K309" s="234"/>
      <c r="L309" s="239"/>
      <c r="M309" s="240"/>
      <c r="N309" s="241"/>
      <c r="O309" s="241"/>
      <c r="P309" s="241"/>
      <c r="Q309" s="241"/>
      <c r="R309" s="241"/>
      <c r="S309" s="241"/>
      <c r="T309" s="242"/>
      <c r="AT309" s="243" t="s">
        <v>211</v>
      </c>
      <c r="AU309" s="243" t="s">
        <v>84</v>
      </c>
      <c r="AV309" s="14" t="s">
        <v>84</v>
      </c>
      <c r="AW309" s="14" t="s">
        <v>31</v>
      </c>
      <c r="AX309" s="14" t="s">
        <v>75</v>
      </c>
      <c r="AY309" s="243" t="s">
        <v>203</v>
      </c>
    </row>
    <row r="310" spans="1:65" s="2" customFormat="1" ht="16.5" customHeight="1">
      <c r="A310" s="35"/>
      <c r="B310" s="36"/>
      <c r="C310" s="209" t="s">
        <v>2375</v>
      </c>
      <c r="D310" s="209" t="s">
        <v>205</v>
      </c>
      <c r="E310" s="210" t="s">
        <v>8783</v>
      </c>
      <c r="F310" s="211" t="s">
        <v>8784</v>
      </c>
      <c r="G310" s="212" t="s">
        <v>208</v>
      </c>
      <c r="H310" s="213">
        <v>4050</v>
      </c>
      <c r="I310" s="214"/>
      <c r="J310" s="215">
        <f>ROUND(I310*H310,2)</f>
        <v>0</v>
      </c>
      <c r="K310" s="211" t="s">
        <v>218</v>
      </c>
      <c r="L310" s="40"/>
      <c r="M310" s="216" t="s">
        <v>1</v>
      </c>
      <c r="N310" s="217" t="s">
        <v>40</v>
      </c>
      <c r="O310" s="72"/>
      <c r="P310" s="218">
        <f>O310*H310</f>
        <v>0</v>
      </c>
      <c r="Q310" s="218">
        <v>0</v>
      </c>
      <c r="R310" s="218">
        <f>Q310*H310</f>
        <v>0</v>
      </c>
      <c r="S310" s="218">
        <v>0</v>
      </c>
      <c r="T310" s="219">
        <f>S310*H310</f>
        <v>0</v>
      </c>
      <c r="U310" s="35"/>
      <c r="V310" s="35"/>
      <c r="W310" s="35"/>
      <c r="X310" s="35"/>
      <c r="Y310" s="35"/>
      <c r="Z310" s="35"/>
      <c r="AA310" s="35"/>
      <c r="AB310" s="35"/>
      <c r="AC310" s="35"/>
      <c r="AD310" s="35"/>
      <c r="AE310" s="35"/>
      <c r="AR310" s="220" t="s">
        <v>412</v>
      </c>
      <c r="AT310" s="220" t="s">
        <v>205</v>
      </c>
      <c r="AU310" s="220" t="s">
        <v>84</v>
      </c>
      <c r="AY310" s="18" t="s">
        <v>203</v>
      </c>
      <c r="BE310" s="221">
        <f>IF(N310="základní",J310,0)</f>
        <v>0</v>
      </c>
      <c r="BF310" s="221">
        <f>IF(N310="snížená",J310,0)</f>
        <v>0</v>
      </c>
      <c r="BG310" s="221">
        <f>IF(N310="zákl. přenesená",J310,0)</f>
        <v>0</v>
      </c>
      <c r="BH310" s="221">
        <f>IF(N310="sníž. přenesená",J310,0)</f>
        <v>0</v>
      </c>
      <c r="BI310" s="221">
        <f>IF(N310="nulová",J310,0)</f>
        <v>0</v>
      </c>
      <c r="BJ310" s="18" t="s">
        <v>82</v>
      </c>
      <c r="BK310" s="221">
        <f>ROUND(I310*H310,2)</f>
        <v>0</v>
      </c>
      <c r="BL310" s="18" t="s">
        <v>412</v>
      </c>
      <c r="BM310" s="220" t="s">
        <v>8804</v>
      </c>
    </row>
    <row r="311" spans="1:65" s="12" customFormat="1" ht="22.9" customHeight="1">
      <c r="B311" s="193"/>
      <c r="C311" s="194"/>
      <c r="D311" s="195" t="s">
        <v>74</v>
      </c>
      <c r="E311" s="207" t="s">
        <v>8805</v>
      </c>
      <c r="F311" s="207" t="s">
        <v>8806</v>
      </c>
      <c r="G311" s="194"/>
      <c r="H311" s="194"/>
      <c r="I311" s="197"/>
      <c r="J311" s="208">
        <f>BK311</f>
        <v>0</v>
      </c>
      <c r="K311" s="194"/>
      <c r="L311" s="199"/>
      <c r="M311" s="200"/>
      <c r="N311" s="201"/>
      <c r="O311" s="201"/>
      <c r="P311" s="202">
        <f>SUM(P312:P462)</f>
        <v>0</v>
      </c>
      <c r="Q311" s="201"/>
      <c r="R311" s="202">
        <f>SUM(R312:R462)</f>
        <v>0</v>
      </c>
      <c r="S311" s="201"/>
      <c r="T311" s="203">
        <f>SUM(T312:T462)</f>
        <v>0</v>
      </c>
      <c r="AR311" s="204" t="s">
        <v>209</v>
      </c>
      <c r="AT311" s="205" t="s">
        <v>74</v>
      </c>
      <c r="AU311" s="205" t="s">
        <v>82</v>
      </c>
      <c r="AY311" s="204" t="s">
        <v>203</v>
      </c>
      <c r="BK311" s="206">
        <f>SUM(BK312:BK462)</f>
        <v>0</v>
      </c>
    </row>
    <row r="312" spans="1:65" s="2" customFormat="1" ht="21.75" customHeight="1">
      <c r="A312" s="35"/>
      <c r="B312" s="36"/>
      <c r="C312" s="209" t="s">
        <v>2380</v>
      </c>
      <c r="D312" s="209" t="s">
        <v>205</v>
      </c>
      <c r="E312" s="210" t="s">
        <v>8807</v>
      </c>
      <c r="F312" s="211" t="s">
        <v>8808</v>
      </c>
      <c r="G312" s="212" t="s">
        <v>208</v>
      </c>
      <c r="H312" s="213">
        <v>4470</v>
      </c>
      <c r="I312" s="214"/>
      <c r="J312" s="215">
        <f>ROUND(I312*H312,2)</f>
        <v>0</v>
      </c>
      <c r="K312" s="211" t="s">
        <v>218</v>
      </c>
      <c r="L312" s="40"/>
      <c r="M312" s="216" t="s">
        <v>1</v>
      </c>
      <c r="N312" s="217" t="s">
        <v>40</v>
      </c>
      <c r="O312" s="72"/>
      <c r="P312" s="218">
        <f>O312*H312</f>
        <v>0</v>
      </c>
      <c r="Q312" s="218">
        <v>0</v>
      </c>
      <c r="R312" s="218">
        <f>Q312*H312</f>
        <v>0</v>
      </c>
      <c r="S312" s="218">
        <v>0</v>
      </c>
      <c r="T312" s="219">
        <f>S312*H312</f>
        <v>0</v>
      </c>
      <c r="U312" s="35"/>
      <c r="V312" s="35"/>
      <c r="W312" s="35"/>
      <c r="X312" s="35"/>
      <c r="Y312" s="35"/>
      <c r="Z312" s="35"/>
      <c r="AA312" s="35"/>
      <c r="AB312" s="35"/>
      <c r="AC312" s="35"/>
      <c r="AD312" s="35"/>
      <c r="AE312" s="35"/>
      <c r="AR312" s="220" t="s">
        <v>412</v>
      </c>
      <c r="AT312" s="220" t="s">
        <v>205</v>
      </c>
      <c r="AU312" s="220" t="s">
        <v>84</v>
      </c>
      <c r="AY312" s="18" t="s">
        <v>203</v>
      </c>
      <c r="BE312" s="221">
        <f>IF(N312="základní",J312,0)</f>
        <v>0</v>
      </c>
      <c r="BF312" s="221">
        <f>IF(N312="snížená",J312,0)</f>
        <v>0</v>
      </c>
      <c r="BG312" s="221">
        <f>IF(N312="zákl. přenesená",J312,0)</f>
        <v>0</v>
      </c>
      <c r="BH312" s="221">
        <f>IF(N312="sníž. přenesená",J312,0)</f>
        <v>0</v>
      </c>
      <c r="BI312" s="221">
        <f>IF(N312="nulová",J312,0)</f>
        <v>0</v>
      </c>
      <c r="BJ312" s="18" t="s">
        <v>82</v>
      </c>
      <c r="BK312" s="221">
        <f>ROUND(I312*H312,2)</f>
        <v>0</v>
      </c>
      <c r="BL312" s="18" t="s">
        <v>412</v>
      </c>
      <c r="BM312" s="220" t="s">
        <v>8809</v>
      </c>
    </row>
    <row r="313" spans="1:65" s="14" customFormat="1" ht="11.25">
      <c r="B313" s="233"/>
      <c r="C313" s="234"/>
      <c r="D313" s="224" t="s">
        <v>211</v>
      </c>
      <c r="E313" s="235" t="s">
        <v>1</v>
      </c>
      <c r="F313" s="236" t="s">
        <v>8810</v>
      </c>
      <c r="G313" s="234"/>
      <c r="H313" s="237">
        <v>471</v>
      </c>
      <c r="I313" s="238"/>
      <c r="J313" s="234"/>
      <c r="K313" s="234"/>
      <c r="L313" s="239"/>
      <c r="M313" s="240"/>
      <c r="N313" s="241"/>
      <c r="O313" s="241"/>
      <c r="P313" s="241"/>
      <c r="Q313" s="241"/>
      <c r="R313" s="241"/>
      <c r="S313" s="241"/>
      <c r="T313" s="242"/>
      <c r="AT313" s="243" t="s">
        <v>211</v>
      </c>
      <c r="AU313" s="243" t="s">
        <v>84</v>
      </c>
      <c r="AV313" s="14" t="s">
        <v>84</v>
      </c>
      <c r="AW313" s="14" t="s">
        <v>31</v>
      </c>
      <c r="AX313" s="14" t="s">
        <v>75</v>
      </c>
      <c r="AY313" s="243" t="s">
        <v>203</v>
      </c>
    </row>
    <row r="314" spans="1:65" s="14" customFormat="1" ht="11.25">
      <c r="B314" s="233"/>
      <c r="C314" s="234"/>
      <c r="D314" s="224" t="s">
        <v>211</v>
      </c>
      <c r="E314" s="235" t="s">
        <v>1</v>
      </c>
      <c r="F314" s="236" t="s">
        <v>8811</v>
      </c>
      <c r="G314" s="234"/>
      <c r="H314" s="237">
        <v>1668</v>
      </c>
      <c r="I314" s="238"/>
      <c r="J314" s="234"/>
      <c r="K314" s="234"/>
      <c r="L314" s="239"/>
      <c r="M314" s="240"/>
      <c r="N314" s="241"/>
      <c r="O314" s="241"/>
      <c r="P314" s="241"/>
      <c r="Q314" s="241"/>
      <c r="R314" s="241"/>
      <c r="S314" s="241"/>
      <c r="T314" s="242"/>
      <c r="AT314" s="243" t="s">
        <v>211</v>
      </c>
      <c r="AU314" s="243" t="s">
        <v>84</v>
      </c>
      <c r="AV314" s="14" t="s">
        <v>84</v>
      </c>
      <c r="AW314" s="14" t="s">
        <v>31</v>
      </c>
      <c r="AX314" s="14" t="s">
        <v>75</v>
      </c>
      <c r="AY314" s="243" t="s">
        <v>203</v>
      </c>
    </row>
    <row r="315" spans="1:65" s="14" customFormat="1" ht="11.25">
      <c r="B315" s="233"/>
      <c r="C315" s="234"/>
      <c r="D315" s="224" t="s">
        <v>211</v>
      </c>
      <c r="E315" s="235" t="s">
        <v>1</v>
      </c>
      <c r="F315" s="236" t="s">
        <v>8812</v>
      </c>
      <c r="G315" s="234"/>
      <c r="H315" s="237">
        <v>1668</v>
      </c>
      <c r="I315" s="238"/>
      <c r="J315" s="234"/>
      <c r="K315" s="234"/>
      <c r="L315" s="239"/>
      <c r="M315" s="240"/>
      <c r="N315" s="241"/>
      <c r="O315" s="241"/>
      <c r="P315" s="241"/>
      <c r="Q315" s="241"/>
      <c r="R315" s="241"/>
      <c r="S315" s="241"/>
      <c r="T315" s="242"/>
      <c r="AT315" s="243" t="s">
        <v>211</v>
      </c>
      <c r="AU315" s="243" t="s">
        <v>84</v>
      </c>
      <c r="AV315" s="14" t="s">
        <v>84</v>
      </c>
      <c r="AW315" s="14" t="s">
        <v>31</v>
      </c>
      <c r="AX315" s="14" t="s">
        <v>75</v>
      </c>
      <c r="AY315" s="243" t="s">
        <v>203</v>
      </c>
    </row>
    <row r="316" spans="1:65" s="14" customFormat="1" ht="11.25">
      <c r="B316" s="233"/>
      <c r="C316" s="234"/>
      <c r="D316" s="224" t="s">
        <v>211</v>
      </c>
      <c r="E316" s="235" t="s">
        <v>1</v>
      </c>
      <c r="F316" s="236" t="s">
        <v>8813</v>
      </c>
      <c r="G316" s="234"/>
      <c r="H316" s="237">
        <v>254</v>
      </c>
      <c r="I316" s="238"/>
      <c r="J316" s="234"/>
      <c r="K316" s="234"/>
      <c r="L316" s="239"/>
      <c r="M316" s="240"/>
      <c r="N316" s="241"/>
      <c r="O316" s="241"/>
      <c r="P316" s="241"/>
      <c r="Q316" s="241"/>
      <c r="R316" s="241"/>
      <c r="S316" s="241"/>
      <c r="T316" s="242"/>
      <c r="AT316" s="243" t="s">
        <v>211</v>
      </c>
      <c r="AU316" s="243" t="s">
        <v>84</v>
      </c>
      <c r="AV316" s="14" t="s">
        <v>84</v>
      </c>
      <c r="AW316" s="14" t="s">
        <v>31</v>
      </c>
      <c r="AX316" s="14" t="s">
        <v>75</v>
      </c>
      <c r="AY316" s="243" t="s">
        <v>203</v>
      </c>
    </row>
    <row r="317" spans="1:65" s="14" customFormat="1" ht="11.25">
      <c r="B317" s="233"/>
      <c r="C317" s="234"/>
      <c r="D317" s="224" t="s">
        <v>211</v>
      </c>
      <c r="E317" s="235" t="s">
        <v>1</v>
      </c>
      <c r="F317" s="236" t="s">
        <v>8814</v>
      </c>
      <c r="G317" s="234"/>
      <c r="H317" s="237">
        <v>409</v>
      </c>
      <c r="I317" s="238"/>
      <c r="J317" s="234"/>
      <c r="K317" s="234"/>
      <c r="L317" s="239"/>
      <c r="M317" s="240"/>
      <c r="N317" s="241"/>
      <c r="O317" s="241"/>
      <c r="P317" s="241"/>
      <c r="Q317" s="241"/>
      <c r="R317" s="241"/>
      <c r="S317" s="241"/>
      <c r="T317" s="242"/>
      <c r="AT317" s="243" t="s">
        <v>211</v>
      </c>
      <c r="AU317" s="243" t="s">
        <v>84</v>
      </c>
      <c r="AV317" s="14" t="s">
        <v>84</v>
      </c>
      <c r="AW317" s="14" t="s">
        <v>31</v>
      </c>
      <c r="AX317" s="14" t="s">
        <v>75</v>
      </c>
      <c r="AY317" s="243" t="s">
        <v>203</v>
      </c>
    </row>
    <row r="318" spans="1:65" s="2" customFormat="1" ht="21.75" customHeight="1">
      <c r="A318" s="35"/>
      <c r="B318" s="36"/>
      <c r="C318" s="209" t="s">
        <v>2386</v>
      </c>
      <c r="D318" s="209" t="s">
        <v>205</v>
      </c>
      <c r="E318" s="210" t="s">
        <v>8815</v>
      </c>
      <c r="F318" s="211" t="s">
        <v>8816</v>
      </c>
      <c r="G318" s="212" t="s">
        <v>208</v>
      </c>
      <c r="H318" s="213">
        <v>1280</v>
      </c>
      <c r="I318" s="214"/>
      <c r="J318" s="215">
        <f>ROUND(I318*H318,2)</f>
        <v>0</v>
      </c>
      <c r="K318" s="211" t="s">
        <v>218</v>
      </c>
      <c r="L318" s="40"/>
      <c r="M318" s="216" t="s">
        <v>1</v>
      </c>
      <c r="N318" s="217" t="s">
        <v>40</v>
      </c>
      <c r="O318" s="72"/>
      <c r="P318" s="218">
        <f>O318*H318</f>
        <v>0</v>
      </c>
      <c r="Q318" s="218">
        <v>0</v>
      </c>
      <c r="R318" s="218">
        <f>Q318*H318</f>
        <v>0</v>
      </c>
      <c r="S318" s="218">
        <v>0</v>
      </c>
      <c r="T318" s="219">
        <f>S318*H318</f>
        <v>0</v>
      </c>
      <c r="U318" s="35"/>
      <c r="V318" s="35"/>
      <c r="W318" s="35"/>
      <c r="X318" s="35"/>
      <c r="Y318" s="35"/>
      <c r="Z318" s="35"/>
      <c r="AA318" s="35"/>
      <c r="AB318" s="35"/>
      <c r="AC318" s="35"/>
      <c r="AD318" s="35"/>
      <c r="AE318" s="35"/>
      <c r="AR318" s="220" t="s">
        <v>412</v>
      </c>
      <c r="AT318" s="220" t="s">
        <v>205</v>
      </c>
      <c r="AU318" s="220" t="s">
        <v>84</v>
      </c>
      <c r="AY318" s="18" t="s">
        <v>203</v>
      </c>
      <c r="BE318" s="221">
        <f>IF(N318="základní",J318,0)</f>
        <v>0</v>
      </c>
      <c r="BF318" s="221">
        <f>IF(N318="snížená",J318,0)</f>
        <v>0</v>
      </c>
      <c r="BG318" s="221">
        <f>IF(N318="zákl. přenesená",J318,0)</f>
        <v>0</v>
      </c>
      <c r="BH318" s="221">
        <f>IF(N318="sníž. přenesená",J318,0)</f>
        <v>0</v>
      </c>
      <c r="BI318" s="221">
        <f>IF(N318="nulová",J318,0)</f>
        <v>0</v>
      </c>
      <c r="BJ318" s="18" t="s">
        <v>82</v>
      </c>
      <c r="BK318" s="221">
        <f>ROUND(I318*H318,2)</f>
        <v>0</v>
      </c>
      <c r="BL318" s="18" t="s">
        <v>412</v>
      </c>
      <c r="BM318" s="220" t="s">
        <v>8817</v>
      </c>
    </row>
    <row r="319" spans="1:65" s="14" customFormat="1" ht="11.25">
      <c r="B319" s="233"/>
      <c r="C319" s="234"/>
      <c r="D319" s="224" t="s">
        <v>211</v>
      </c>
      <c r="E319" s="235" t="s">
        <v>1</v>
      </c>
      <c r="F319" s="236" t="s">
        <v>8818</v>
      </c>
      <c r="G319" s="234"/>
      <c r="H319" s="237">
        <v>10</v>
      </c>
      <c r="I319" s="238"/>
      <c r="J319" s="234"/>
      <c r="K319" s="234"/>
      <c r="L319" s="239"/>
      <c r="M319" s="240"/>
      <c r="N319" s="241"/>
      <c r="O319" s="241"/>
      <c r="P319" s="241"/>
      <c r="Q319" s="241"/>
      <c r="R319" s="241"/>
      <c r="S319" s="241"/>
      <c r="T319" s="242"/>
      <c r="AT319" s="243" t="s">
        <v>211</v>
      </c>
      <c r="AU319" s="243" t="s">
        <v>84</v>
      </c>
      <c r="AV319" s="14" t="s">
        <v>84</v>
      </c>
      <c r="AW319" s="14" t="s">
        <v>31</v>
      </c>
      <c r="AX319" s="14" t="s">
        <v>75</v>
      </c>
      <c r="AY319" s="243" t="s">
        <v>203</v>
      </c>
    </row>
    <row r="320" spans="1:65" s="14" customFormat="1" ht="11.25">
      <c r="B320" s="233"/>
      <c r="C320" s="234"/>
      <c r="D320" s="224" t="s">
        <v>211</v>
      </c>
      <c r="E320" s="235" t="s">
        <v>1</v>
      </c>
      <c r="F320" s="236" t="s">
        <v>8819</v>
      </c>
      <c r="G320" s="234"/>
      <c r="H320" s="237">
        <v>240</v>
      </c>
      <c r="I320" s="238"/>
      <c r="J320" s="234"/>
      <c r="K320" s="234"/>
      <c r="L320" s="239"/>
      <c r="M320" s="240"/>
      <c r="N320" s="241"/>
      <c r="O320" s="241"/>
      <c r="P320" s="241"/>
      <c r="Q320" s="241"/>
      <c r="R320" s="241"/>
      <c r="S320" s="241"/>
      <c r="T320" s="242"/>
      <c r="AT320" s="243" t="s">
        <v>211</v>
      </c>
      <c r="AU320" s="243" t="s">
        <v>84</v>
      </c>
      <c r="AV320" s="14" t="s">
        <v>84</v>
      </c>
      <c r="AW320" s="14" t="s">
        <v>31</v>
      </c>
      <c r="AX320" s="14" t="s">
        <v>75</v>
      </c>
      <c r="AY320" s="243" t="s">
        <v>203</v>
      </c>
    </row>
    <row r="321" spans="1:65" s="14" customFormat="1" ht="11.25">
      <c r="B321" s="233"/>
      <c r="C321" s="234"/>
      <c r="D321" s="224" t="s">
        <v>211</v>
      </c>
      <c r="E321" s="235" t="s">
        <v>1</v>
      </c>
      <c r="F321" s="236" t="s">
        <v>8820</v>
      </c>
      <c r="G321" s="234"/>
      <c r="H321" s="237">
        <v>1030</v>
      </c>
      <c r="I321" s="238"/>
      <c r="J321" s="234"/>
      <c r="K321" s="234"/>
      <c r="L321" s="239"/>
      <c r="M321" s="240"/>
      <c r="N321" s="241"/>
      <c r="O321" s="241"/>
      <c r="P321" s="241"/>
      <c r="Q321" s="241"/>
      <c r="R321" s="241"/>
      <c r="S321" s="241"/>
      <c r="T321" s="242"/>
      <c r="AT321" s="243" t="s">
        <v>211</v>
      </c>
      <c r="AU321" s="243" t="s">
        <v>84</v>
      </c>
      <c r="AV321" s="14" t="s">
        <v>84</v>
      </c>
      <c r="AW321" s="14" t="s">
        <v>31</v>
      </c>
      <c r="AX321" s="14" t="s">
        <v>75</v>
      </c>
      <c r="AY321" s="243" t="s">
        <v>203</v>
      </c>
    </row>
    <row r="322" spans="1:65" s="2" customFormat="1" ht="21.75" customHeight="1">
      <c r="A322" s="35"/>
      <c r="B322" s="36"/>
      <c r="C322" s="209" t="s">
        <v>2391</v>
      </c>
      <c r="D322" s="209" t="s">
        <v>205</v>
      </c>
      <c r="E322" s="210" t="s">
        <v>8821</v>
      </c>
      <c r="F322" s="211" t="s">
        <v>8822</v>
      </c>
      <c r="G322" s="212" t="s">
        <v>208</v>
      </c>
      <c r="H322" s="213">
        <v>482</v>
      </c>
      <c r="I322" s="214"/>
      <c r="J322" s="215">
        <f>ROUND(I322*H322,2)</f>
        <v>0</v>
      </c>
      <c r="K322" s="211" t="s">
        <v>218</v>
      </c>
      <c r="L322" s="40"/>
      <c r="M322" s="216" t="s">
        <v>1</v>
      </c>
      <c r="N322" s="217" t="s">
        <v>40</v>
      </c>
      <c r="O322" s="72"/>
      <c r="P322" s="218">
        <f>O322*H322</f>
        <v>0</v>
      </c>
      <c r="Q322" s="218">
        <v>0</v>
      </c>
      <c r="R322" s="218">
        <f>Q322*H322</f>
        <v>0</v>
      </c>
      <c r="S322" s="218">
        <v>0</v>
      </c>
      <c r="T322" s="219">
        <f>S322*H322</f>
        <v>0</v>
      </c>
      <c r="U322" s="35"/>
      <c r="V322" s="35"/>
      <c r="W322" s="35"/>
      <c r="X322" s="35"/>
      <c r="Y322" s="35"/>
      <c r="Z322" s="35"/>
      <c r="AA322" s="35"/>
      <c r="AB322" s="35"/>
      <c r="AC322" s="35"/>
      <c r="AD322" s="35"/>
      <c r="AE322" s="35"/>
      <c r="AR322" s="220" t="s">
        <v>412</v>
      </c>
      <c r="AT322" s="220" t="s">
        <v>205</v>
      </c>
      <c r="AU322" s="220" t="s">
        <v>84</v>
      </c>
      <c r="AY322" s="18" t="s">
        <v>203</v>
      </c>
      <c r="BE322" s="221">
        <f>IF(N322="základní",J322,0)</f>
        <v>0</v>
      </c>
      <c r="BF322" s="221">
        <f>IF(N322="snížená",J322,0)</f>
        <v>0</v>
      </c>
      <c r="BG322" s="221">
        <f>IF(N322="zákl. přenesená",J322,0)</f>
        <v>0</v>
      </c>
      <c r="BH322" s="221">
        <f>IF(N322="sníž. přenesená",J322,0)</f>
        <v>0</v>
      </c>
      <c r="BI322" s="221">
        <f>IF(N322="nulová",J322,0)</f>
        <v>0</v>
      </c>
      <c r="BJ322" s="18" t="s">
        <v>82</v>
      </c>
      <c r="BK322" s="221">
        <f>ROUND(I322*H322,2)</f>
        <v>0</v>
      </c>
      <c r="BL322" s="18" t="s">
        <v>412</v>
      </c>
      <c r="BM322" s="220" t="s">
        <v>8823</v>
      </c>
    </row>
    <row r="323" spans="1:65" s="14" customFormat="1" ht="11.25">
      <c r="B323" s="233"/>
      <c r="C323" s="234"/>
      <c r="D323" s="224" t="s">
        <v>211</v>
      </c>
      <c r="E323" s="235" t="s">
        <v>1</v>
      </c>
      <c r="F323" s="236" t="s">
        <v>8824</v>
      </c>
      <c r="G323" s="234"/>
      <c r="H323" s="237">
        <v>384</v>
      </c>
      <c r="I323" s="238"/>
      <c r="J323" s="234"/>
      <c r="K323" s="234"/>
      <c r="L323" s="239"/>
      <c r="M323" s="240"/>
      <c r="N323" s="241"/>
      <c r="O323" s="241"/>
      <c r="P323" s="241"/>
      <c r="Q323" s="241"/>
      <c r="R323" s="241"/>
      <c r="S323" s="241"/>
      <c r="T323" s="242"/>
      <c r="AT323" s="243" t="s">
        <v>211</v>
      </c>
      <c r="AU323" s="243" t="s">
        <v>84</v>
      </c>
      <c r="AV323" s="14" t="s">
        <v>84</v>
      </c>
      <c r="AW323" s="14" t="s">
        <v>31</v>
      </c>
      <c r="AX323" s="14" t="s">
        <v>75</v>
      </c>
      <c r="AY323" s="243" t="s">
        <v>203</v>
      </c>
    </row>
    <row r="324" spans="1:65" s="14" customFormat="1" ht="11.25">
      <c r="B324" s="233"/>
      <c r="C324" s="234"/>
      <c r="D324" s="224" t="s">
        <v>211</v>
      </c>
      <c r="E324" s="235" t="s">
        <v>1</v>
      </c>
      <c r="F324" s="236" t="s">
        <v>8825</v>
      </c>
      <c r="G324" s="234"/>
      <c r="H324" s="237">
        <v>50</v>
      </c>
      <c r="I324" s="238"/>
      <c r="J324" s="234"/>
      <c r="K324" s="234"/>
      <c r="L324" s="239"/>
      <c r="M324" s="240"/>
      <c r="N324" s="241"/>
      <c r="O324" s="241"/>
      <c r="P324" s="241"/>
      <c r="Q324" s="241"/>
      <c r="R324" s="241"/>
      <c r="S324" s="241"/>
      <c r="T324" s="242"/>
      <c r="AT324" s="243" t="s">
        <v>211</v>
      </c>
      <c r="AU324" s="243" t="s">
        <v>84</v>
      </c>
      <c r="AV324" s="14" t="s">
        <v>84</v>
      </c>
      <c r="AW324" s="14" t="s">
        <v>31</v>
      </c>
      <c r="AX324" s="14" t="s">
        <v>75</v>
      </c>
      <c r="AY324" s="243" t="s">
        <v>203</v>
      </c>
    </row>
    <row r="325" spans="1:65" s="14" customFormat="1" ht="11.25">
      <c r="B325" s="233"/>
      <c r="C325" s="234"/>
      <c r="D325" s="224" t="s">
        <v>211</v>
      </c>
      <c r="E325" s="235" t="s">
        <v>1</v>
      </c>
      <c r="F325" s="236" t="s">
        <v>8826</v>
      </c>
      <c r="G325" s="234"/>
      <c r="H325" s="237">
        <v>48</v>
      </c>
      <c r="I325" s="238"/>
      <c r="J325" s="234"/>
      <c r="K325" s="234"/>
      <c r="L325" s="239"/>
      <c r="M325" s="240"/>
      <c r="N325" s="241"/>
      <c r="O325" s="241"/>
      <c r="P325" s="241"/>
      <c r="Q325" s="241"/>
      <c r="R325" s="241"/>
      <c r="S325" s="241"/>
      <c r="T325" s="242"/>
      <c r="AT325" s="243" t="s">
        <v>211</v>
      </c>
      <c r="AU325" s="243" t="s">
        <v>84</v>
      </c>
      <c r="AV325" s="14" t="s">
        <v>84</v>
      </c>
      <c r="AW325" s="14" t="s">
        <v>31</v>
      </c>
      <c r="AX325" s="14" t="s">
        <v>75</v>
      </c>
      <c r="AY325" s="243" t="s">
        <v>203</v>
      </c>
    </row>
    <row r="326" spans="1:65" s="2" customFormat="1" ht="21.75" customHeight="1">
      <c r="A326" s="35"/>
      <c r="B326" s="36"/>
      <c r="C326" s="209" t="s">
        <v>2396</v>
      </c>
      <c r="D326" s="209" t="s">
        <v>205</v>
      </c>
      <c r="E326" s="210" t="s">
        <v>8827</v>
      </c>
      <c r="F326" s="211" t="s">
        <v>8828</v>
      </c>
      <c r="G326" s="212" t="s">
        <v>208</v>
      </c>
      <c r="H326" s="213">
        <v>380</v>
      </c>
      <c r="I326" s="214"/>
      <c r="J326" s="215">
        <f>ROUND(I326*H326,2)</f>
        <v>0</v>
      </c>
      <c r="K326" s="211" t="s">
        <v>218</v>
      </c>
      <c r="L326" s="40"/>
      <c r="M326" s="216" t="s">
        <v>1</v>
      </c>
      <c r="N326" s="217" t="s">
        <v>40</v>
      </c>
      <c r="O326" s="72"/>
      <c r="P326" s="218">
        <f>O326*H326</f>
        <v>0</v>
      </c>
      <c r="Q326" s="218">
        <v>0</v>
      </c>
      <c r="R326" s="218">
        <f>Q326*H326</f>
        <v>0</v>
      </c>
      <c r="S326" s="218">
        <v>0</v>
      </c>
      <c r="T326" s="219">
        <f>S326*H326</f>
        <v>0</v>
      </c>
      <c r="U326" s="35"/>
      <c r="V326" s="35"/>
      <c r="W326" s="35"/>
      <c r="X326" s="35"/>
      <c r="Y326" s="35"/>
      <c r="Z326" s="35"/>
      <c r="AA326" s="35"/>
      <c r="AB326" s="35"/>
      <c r="AC326" s="35"/>
      <c r="AD326" s="35"/>
      <c r="AE326" s="35"/>
      <c r="AR326" s="220" t="s">
        <v>412</v>
      </c>
      <c r="AT326" s="220" t="s">
        <v>205</v>
      </c>
      <c r="AU326" s="220" t="s">
        <v>84</v>
      </c>
      <c r="AY326" s="18" t="s">
        <v>203</v>
      </c>
      <c r="BE326" s="221">
        <f>IF(N326="základní",J326,0)</f>
        <v>0</v>
      </c>
      <c r="BF326" s="221">
        <f>IF(N326="snížená",J326,0)</f>
        <v>0</v>
      </c>
      <c r="BG326" s="221">
        <f>IF(N326="zákl. přenesená",J326,0)</f>
        <v>0</v>
      </c>
      <c r="BH326" s="221">
        <f>IF(N326="sníž. přenesená",J326,0)</f>
        <v>0</v>
      </c>
      <c r="BI326" s="221">
        <f>IF(N326="nulová",J326,0)</f>
        <v>0</v>
      </c>
      <c r="BJ326" s="18" t="s">
        <v>82</v>
      </c>
      <c r="BK326" s="221">
        <f>ROUND(I326*H326,2)</f>
        <v>0</v>
      </c>
      <c r="BL326" s="18" t="s">
        <v>412</v>
      </c>
      <c r="BM326" s="220" t="s">
        <v>8829</v>
      </c>
    </row>
    <row r="327" spans="1:65" s="14" customFormat="1" ht="11.25">
      <c r="B327" s="233"/>
      <c r="C327" s="234"/>
      <c r="D327" s="224" t="s">
        <v>211</v>
      </c>
      <c r="E327" s="235" t="s">
        <v>1</v>
      </c>
      <c r="F327" s="236" t="s">
        <v>8830</v>
      </c>
      <c r="G327" s="234"/>
      <c r="H327" s="237">
        <v>90</v>
      </c>
      <c r="I327" s="238"/>
      <c r="J327" s="234"/>
      <c r="K327" s="234"/>
      <c r="L327" s="239"/>
      <c r="M327" s="240"/>
      <c r="N327" s="241"/>
      <c r="O327" s="241"/>
      <c r="P327" s="241"/>
      <c r="Q327" s="241"/>
      <c r="R327" s="241"/>
      <c r="S327" s="241"/>
      <c r="T327" s="242"/>
      <c r="AT327" s="243" t="s">
        <v>211</v>
      </c>
      <c r="AU327" s="243" t="s">
        <v>84</v>
      </c>
      <c r="AV327" s="14" t="s">
        <v>84</v>
      </c>
      <c r="AW327" s="14" t="s">
        <v>31</v>
      </c>
      <c r="AX327" s="14" t="s">
        <v>75</v>
      </c>
      <c r="AY327" s="243" t="s">
        <v>203</v>
      </c>
    </row>
    <row r="328" spans="1:65" s="14" customFormat="1" ht="11.25">
      <c r="B328" s="233"/>
      <c r="C328" s="234"/>
      <c r="D328" s="224" t="s">
        <v>211</v>
      </c>
      <c r="E328" s="235" t="s">
        <v>1</v>
      </c>
      <c r="F328" s="236" t="s">
        <v>8831</v>
      </c>
      <c r="G328" s="234"/>
      <c r="H328" s="237">
        <v>290</v>
      </c>
      <c r="I328" s="238"/>
      <c r="J328" s="234"/>
      <c r="K328" s="234"/>
      <c r="L328" s="239"/>
      <c r="M328" s="240"/>
      <c r="N328" s="241"/>
      <c r="O328" s="241"/>
      <c r="P328" s="241"/>
      <c r="Q328" s="241"/>
      <c r="R328" s="241"/>
      <c r="S328" s="241"/>
      <c r="T328" s="242"/>
      <c r="AT328" s="243" t="s">
        <v>211</v>
      </c>
      <c r="AU328" s="243" t="s">
        <v>84</v>
      </c>
      <c r="AV328" s="14" t="s">
        <v>84</v>
      </c>
      <c r="AW328" s="14" t="s">
        <v>31</v>
      </c>
      <c r="AX328" s="14" t="s">
        <v>75</v>
      </c>
      <c r="AY328" s="243" t="s">
        <v>203</v>
      </c>
    </row>
    <row r="329" spans="1:65" s="2" customFormat="1" ht="21.75" customHeight="1">
      <c r="A329" s="35"/>
      <c r="B329" s="36"/>
      <c r="C329" s="209" t="s">
        <v>2401</v>
      </c>
      <c r="D329" s="209" t="s">
        <v>205</v>
      </c>
      <c r="E329" s="210" t="s">
        <v>8832</v>
      </c>
      <c r="F329" s="211" t="s">
        <v>8833</v>
      </c>
      <c r="G329" s="212" t="s">
        <v>208</v>
      </c>
      <c r="H329" s="213">
        <v>44</v>
      </c>
      <c r="I329" s="214"/>
      <c r="J329" s="215">
        <f>ROUND(I329*H329,2)</f>
        <v>0</v>
      </c>
      <c r="K329" s="211" t="s">
        <v>218</v>
      </c>
      <c r="L329" s="40"/>
      <c r="M329" s="216" t="s">
        <v>1</v>
      </c>
      <c r="N329" s="217" t="s">
        <v>40</v>
      </c>
      <c r="O329" s="72"/>
      <c r="P329" s="218">
        <f>O329*H329</f>
        <v>0</v>
      </c>
      <c r="Q329" s="218">
        <v>0</v>
      </c>
      <c r="R329" s="218">
        <f>Q329*H329</f>
        <v>0</v>
      </c>
      <c r="S329" s="218">
        <v>0</v>
      </c>
      <c r="T329" s="219">
        <f>S329*H329</f>
        <v>0</v>
      </c>
      <c r="U329" s="35"/>
      <c r="V329" s="35"/>
      <c r="W329" s="35"/>
      <c r="X329" s="35"/>
      <c r="Y329" s="35"/>
      <c r="Z329" s="35"/>
      <c r="AA329" s="35"/>
      <c r="AB329" s="35"/>
      <c r="AC329" s="35"/>
      <c r="AD329" s="35"/>
      <c r="AE329" s="35"/>
      <c r="AR329" s="220" t="s">
        <v>412</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412</v>
      </c>
      <c r="BM329" s="220" t="s">
        <v>8834</v>
      </c>
    </row>
    <row r="330" spans="1:65" s="14" customFormat="1" ht="11.25">
      <c r="B330" s="233"/>
      <c r="C330" s="234"/>
      <c r="D330" s="224" t="s">
        <v>211</v>
      </c>
      <c r="E330" s="235" t="s">
        <v>1</v>
      </c>
      <c r="F330" s="236" t="s">
        <v>8835</v>
      </c>
      <c r="G330" s="234"/>
      <c r="H330" s="237">
        <v>20</v>
      </c>
      <c r="I330" s="238"/>
      <c r="J330" s="234"/>
      <c r="K330" s="234"/>
      <c r="L330" s="239"/>
      <c r="M330" s="240"/>
      <c r="N330" s="241"/>
      <c r="O330" s="241"/>
      <c r="P330" s="241"/>
      <c r="Q330" s="241"/>
      <c r="R330" s="241"/>
      <c r="S330" s="241"/>
      <c r="T330" s="242"/>
      <c r="AT330" s="243" t="s">
        <v>211</v>
      </c>
      <c r="AU330" s="243" t="s">
        <v>84</v>
      </c>
      <c r="AV330" s="14" t="s">
        <v>84</v>
      </c>
      <c r="AW330" s="14" t="s">
        <v>31</v>
      </c>
      <c r="AX330" s="14" t="s">
        <v>75</v>
      </c>
      <c r="AY330" s="243" t="s">
        <v>203</v>
      </c>
    </row>
    <row r="331" spans="1:65" s="14" customFormat="1" ht="11.25">
      <c r="B331" s="233"/>
      <c r="C331" s="234"/>
      <c r="D331" s="224" t="s">
        <v>211</v>
      </c>
      <c r="E331" s="235" t="s">
        <v>1</v>
      </c>
      <c r="F331" s="236" t="s">
        <v>8836</v>
      </c>
      <c r="G331" s="234"/>
      <c r="H331" s="237">
        <v>24</v>
      </c>
      <c r="I331" s="238"/>
      <c r="J331" s="234"/>
      <c r="K331" s="234"/>
      <c r="L331" s="239"/>
      <c r="M331" s="240"/>
      <c r="N331" s="241"/>
      <c r="O331" s="241"/>
      <c r="P331" s="241"/>
      <c r="Q331" s="241"/>
      <c r="R331" s="241"/>
      <c r="S331" s="241"/>
      <c r="T331" s="242"/>
      <c r="AT331" s="243" t="s">
        <v>211</v>
      </c>
      <c r="AU331" s="243" t="s">
        <v>84</v>
      </c>
      <c r="AV331" s="14" t="s">
        <v>84</v>
      </c>
      <c r="AW331" s="14" t="s">
        <v>31</v>
      </c>
      <c r="AX331" s="14" t="s">
        <v>75</v>
      </c>
      <c r="AY331" s="243" t="s">
        <v>203</v>
      </c>
    </row>
    <row r="332" spans="1:65" s="2" customFormat="1" ht="21.75" customHeight="1">
      <c r="A332" s="35"/>
      <c r="B332" s="36"/>
      <c r="C332" s="209" t="s">
        <v>2406</v>
      </c>
      <c r="D332" s="209" t="s">
        <v>205</v>
      </c>
      <c r="E332" s="210" t="s">
        <v>8837</v>
      </c>
      <c r="F332" s="211" t="s">
        <v>8838</v>
      </c>
      <c r="G332" s="212" t="s">
        <v>208</v>
      </c>
      <c r="H332" s="213">
        <v>10</v>
      </c>
      <c r="I332" s="214"/>
      <c r="J332" s="215">
        <f>ROUND(I332*H332,2)</f>
        <v>0</v>
      </c>
      <c r="K332" s="211" t="s">
        <v>218</v>
      </c>
      <c r="L332" s="40"/>
      <c r="M332" s="216" t="s">
        <v>1</v>
      </c>
      <c r="N332" s="217" t="s">
        <v>40</v>
      </c>
      <c r="O332" s="72"/>
      <c r="P332" s="218">
        <f>O332*H332</f>
        <v>0</v>
      </c>
      <c r="Q332" s="218">
        <v>0</v>
      </c>
      <c r="R332" s="218">
        <f>Q332*H332</f>
        <v>0</v>
      </c>
      <c r="S332" s="218">
        <v>0</v>
      </c>
      <c r="T332" s="219">
        <f>S332*H332</f>
        <v>0</v>
      </c>
      <c r="U332" s="35"/>
      <c r="V332" s="35"/>
      <c r="W332" s="35"/>
      <c r="X332" s="35"/>
      <c r="Y332" s="35"/>
      <c r="Z332" s="35"/>
      <c r="AA332" s="35"/>
      <c r="AB332" s="35"/>
      <c r="AC332" s="35"/>
      <c r="AD332" s="35"/>
      <c r="AE332" s="35"/>
      <c r="AR332" s="220" t="s">
        <v>412</v>
      </c>
      <c r="AT332" s="220" t="s">
        <v>205</v>
      </c>
      <c r="AU332" s="220" t="s">
        <v>84</v>
      </c>
      <c r="AY332" s="18" t="s">
        <v>203</v>
      </c>
      <c r="BE332" s="221">
        <f>IF(N332="základní",J332,0)</f>
        <v>0</v>
      </c>
      <c r="BF332" s="221">
        <f>IF(N332="snížená",J332,0)</f>
        <v>0</v>
      </c>
      <c r="BG332" s="221">
        <f>IF(N332="zákl. přenesená",J332,0)</f>
        <v>0</v>
      </c>
      <c r="BH332" s="221">
        <f>IF(N332="sníž. přenesená",J332,0)</f>
        <v>0</v>
      </c>
      <c r="BI332" s="221">
        <f>IF(N332="nulová",J332,0)</f>
        <v>0</v>
      </c>
      <c r="BJ332" s="18" t="s">
        <v>82</v>
      </c>
      <c r="BK332" s="221">
        <f>ROUND(I332*H332,2)</f>
        <v>0</v>
      </c>
      <c r="BL332" s="18" t="s">
        <v>412</v>
      </c>
      <c r="BM332" s="220" t="s">
        <v>8839</v>
      </c>
    </row>
    <row r="333" spans="1:65" s="14" customFormat="1" ht="11.25">
      <c r="B333" s="233"/>
      <c r="C333" s="234"/>
      <c r="D333" s="224" t="s">
        <v>211</v>
      </c>
      <c r="E333" s="235" t="s">
        <v>1</v>
      </c>
      <c r="F333" s="236" t="s">
        <v>8840</v>
      </c>
      <c r="G333" s="234"/>
      <c r="H333" s="237">
        <v>10</v>
      </c>
      <c r="I333" s="238"/>
      <c r="J333" s="234"/>
      <c r="K333" s="234"/>
      <c r="L333" s="239"/>
      <c r="M333" s="240"/>
      <c r="N333" s="241"/>
      <c r="O333" s="241"/>
      <c r="P333" s="241"/>
      <c r="Q333" s="241"/>
      <c r="R333" s="241"/>
      <c r="S333" s="241"/>
      <c r="T333" s="242"/>
      <c r="AT333" s="243" t="s">
        <v>211</v>
      </c>
      <c r="AU333" s="243" t="s">
        <v>84</v>
      </c>
      <c r="AV333" s="14" t="s">
        <v>84</v>
      </c>
      <c r="AW333" s="14" t="s">
        <v>31</v>
      </c>
      <c r="AX333" s="14" t="s">
        <v>75</v>
      </c>
      <c r="AY333" s="243" t="s">
        <v>203</v>
      </c>
    </row>
    <row r="334" spans="1:65" s="2" customFormat="1" ht="21.75" customHeight="1">
      <c r="A334" s="35"/>
      <c r="B334" s="36"/>
      <c r="C334" s="209" t="s">
        <v>2231</v>
      </c>
      <c r="D334" s="209" t="s">
        <v>205</v>
      </c>
      <c r="E334" s="210" t="s">
        <v>8841</v>
      </c>
      <c r="F334" s="211" t="s">
        <v>8842</v>
      </c>
      <c r="G334" s="212" t="s">
        <v>208</v>
      </c>
      <c r="H334" s="213">
        <v>10</v>
      </c>
      <c r="I334" s="214"/>
      <c r="J334" s="215">
        <f>ROUND(I334*H334,2)</f>
        <v>0</v>
      </c>
      <c r="K334" s="211" t="s">
        <v>218</v>
      </c>
      <c r="L334" s="40"/>
      <c r="M334" s="216" t="s">
        <v>1</v>
      </c>
      <c r="N334" s="217" t="s">
        <v>40</v>
      </c>
      <c r="O334" s="72"/>
      <c r="P334" s="218">
        <f>O334*H334</f>
        <v>0</v>
      </c>
      <c r="Q334" s="218">
        <v>0</v>
      </c>
      <c r="R334" s="218">
        <f>Q334*H334</f>
        <v>0</v>
      </c>
      <c r="S334" s="218">
        <v>0</v>
      </c>
      <c r="T334" s="219">
        <f>S334*H334</f>
        <v>0</v>
      </c>
      <c r="U334" s="35"/>
      <c r="V334" s="35"/>
      <c r="W334" s="35"/>
      <c r="X334" s="35"/>
      <c r="Y334" s="35"/>
      <c r="Z334" s="35"/>
      <c r="AA334" s="35"/>
      <c r="AB334" s="35"/>
      <c r="AC334" s="35"/>
      <c r="AD334" s="35"/>
      <c r="AE334" s="35"/>
      <c r="AR334" s="220" t="s">
        <v>412</v>
      </c>
      <c r="AT334" s="220" t="s">
        <v>205</v>
      </c>
      <c r="AU334" s="220" t="s">
        <v>84</v>
      </c>
      <c r="AY334" s="18" t="s">
        <v>203</v>
      </c>
      <c r="BE334" s="221">
        <f>IF(N334="základní",J334,0)</f>
        <v>0</v>
      </c>
      <c r="BF334" s="221">
        <f>IF(N334="snížená",J334,0)</f>
        <v>0</v>
      </c>
      <c r="BG334" s="221">
        <f>IF(N334="zákl. přenesená",J334,0)</f>
        <v>0</v>
      </c>
      <c r="BH334" s="221">
        <f>IF(N334="sníž. přenesená",J334,0)</f>
        <v>0</v>
      </c>
      <c r="BI334" s="221">
        <f>IF(N334="nulová",J334,0)</f>
        <v>0</v>
      </c>
      <c r="BJ334" s="18" t="s">
        <v>82</v>
      </c>
      <c r="BK334" s="221">
        <f>ROUND(I334*H334,2)</f>
        <v>0</v>
      </c>
      <c r="BL334" s="18" t="s">
        <v>412</v>
      </c>
      <c r="BM334" s="220" t="s">
        <v>8843</v>
      </c>
    </row>
    <row r="335" spans="1:65" s="14" customFormat="1" ht="11.25">
      <c r="B335" s="233"/>
      <c r="C335" s="234"/>
      <c r="D335" s="224" t="s">
        <v>211</v>
      </c>
      <c r="E335" s="235" t="s">
        <v>1</v>
      </c>
      <c r="F335" s="236" t="s">
        <v>8844</v>
      </c>
      <c r="G335" s="234"/>
      <c r="H335" s="237">
        <v>10</v>
      </c>
      <c r="I335" s="238"/>
      <c r="J335" s="234"/>
      <c r="K335" s="234"/>
      <c r="L335" s="239"/>
      <c r="M335" s="240"/>
      <c r="N335" s="241"/>
      <c r="O335" s="241"/>
      <c r="P335" s="241"/>
      <c r="Q335" s="241"/>
      <c r="R335" s="241"/>
      <c r="S335" s="241"/>
      <c r="T335" s="242"/>
      <c r="AT335" s="243" t="s">
        <v>211</v>
      </c>
      <c r="AU335" s="243" t="s">
        <v>84</v>
      </c>
      <c r="AV335" s="14" t="s">
        <v>84</v>
      </c>
      <c r="AW335" s="14" t="s">
        <v>31</v>
      </c>
      <c r="AX335" s="14" t="s">
        <v>75</v>
      </c>
      <c r="AY335" s="243" t="s">
        <v>203</v>
      </c>
    </row>
    <row r="336" spans="1:65" s="2" customFormat="1" ht="16.5" customHeight="1">
      <c r="A336" s="35"/>
      <c r="B336" s="36"/>
      <c r="C336" s="247" t="s">
        <v>2417</v>
      </c>
      <c r="D336" s="247" t="s">
        <v>413</v>
      </c>
      <c r="E336" s="248" t="s">
        <v>8845</v>
      </c>
      <c r="F336" s="249" t="s">
        <v>8846</v>
      </c>
      <c r="G336" s="250" t="s">
        <v>828</v>
      </c>
      <c r="H336" s="251">
        <v>281</v>
      </c>
      <c r="I336" s="252"/>
      <c r="J336" s="253">
        <f>ROUND(I336*H336,2)</f>
        <v>0</v>
      </c>
      <c r="K336" s="249" t="s">
        <v>1</v>
      </c>
      <c r="L336" s="254"/>
      <c r="M336" s="255" t="s">
        <v>1</v>
      </c>
      <c r="N336" s="256" t="s">
        <v>40</v>
      </c>
      <c r="O336" s="72"/>
      <c r="P336" s="218">
        <f>O336*H336</f>
        <v>0</v>
      </c>
      <c r="Q336" s="218">
        <v>0</v>
      </c>
      <c r="R336" s="218">
        <f>Q336*H336</f>
        <v>0</v>
      </c>
      <c r="S336" s="218">
        <v>0</v>
      </c>
      <c r="T336" s="219">
        <f>S336*H336</f>
        <v>0</v>
      </c>
      <c r="U336" s="35"/>
      <c r="V336" s="35"/>
      <c r="W336" s="35"/>
      <c r="X336" s="35"/>
      <c r="Y336" s="35"/>
      <c r="Z336" s="35"/>
      <c r="AA336" s="35"/>
      <c r="AB336" s="35"/>
      <c r="AC336" s="35"/>
      <c r="AD336" s="35"/>
      <c r="AE336" s="35"/>
      <c r="AR336" s="220" t="s">
        <v>3366</v>
      </c>
      <c r="AT336" s="220" t="s">
        <v>413</v>
      </c>
      <c r="AU336" s="220" t="s">
        <v>84</v>
      </c>
      <c r="AY336" s="18" t="s">
        <v>203</v>
      </c>
      <c r="BE336" s="221">
        <f>IF(N336="základní",J336,0)</f>
        <v>0</v>
      </c>
      <c r="BF336" s="221">
        <f>IF(N336="snížená",J336,0)</f>
        <v>0</v>
      </c>
      <c r="BG336" s="221">
        <f>IF(N336="zákl. přenesená",J336,0)</f>
        <v>0</v>
      </c>
      <c r="BH336" s="221">
        <f>IF(N336="sníž. přenesená",J336,0)</f>
        <v>0</v>
      </c>
      <c r="BI336" s="221">
        <f>IF(N336="nulová",J336,0)</f>
        <v>0</v>
      </c>
      <c r="BJ336" s="18" t="s">
        <v>82</v>
      </c>
      <c r="BK336" s="221">
        <f>ROUND(I336*H336,2)</f>
        <v>0</v>
      </c>
      <c r="BL336" s="18" t="s">
        <v>3366</v>
      </c>
      <c r="BM336" s="220" t="s">
        <v>8847</v>
      </c>
    </row>
    <row r="337" spans="1:65" s="14" customFormat="1" ht="11.25">
      <c r="B337" s="233"/>
      <c r="C337" s="234"/>
      <c r="D337" s="224" t="s">
        <v>211</v>
      </c>
      <c r="E337" s="235" t="s">
        <v>1</v>
      </c>
      <c r="F337" s="236" t="s">
        <v>8848</v>
      </c>
      <c r="G337" s="234"/>
      <c r="H337" s="237">
        <v>216</v>
      </c>
      <c r="I337" s="238"/>
      <c r="J337" s="234"/>
      <c r="K337" s="234"/>
      <c r="L337" s="239"/>
      <c r="M337" s="240"/>
      <c r="N337" s="241"/>
      <c r="O337" s="241"/>
      <c r="P337" s="241"/>
      <c r="Q337" s="241"/>
      <c r="R337" s="241"/>
      <c r="S337" s="241"/>
      <c r="T337" s="242"/>
      <c r="AT337" s="243" t="s">
        <v>211</v>
      </c>
      <c r="AU337" s="243" t="s">
        <v>84</v>
      </c>
      <c r="AV337" s="14" t="s">
        <v>84</v>
      </c>
      <c r="AW337" s="14" t="s">
        <v>31</v>
      </c>
      <c r="AX337" s="14" t="s">
        <v>75</v>
      </c>
      <c r="AY337" s="243" t="s">
        <v>203</v>
      </c>
    </row>
    <row r="338" spans="1:65" s="14" customFormat="1" ht="11.25">
      <c r="B338" s="233"/>
      <c r="C338" s="234"/>
      <c r="D338" s="224" t="s">
        <v>211</v>
      </c>
      <c r="E338" s="235" t="s">
        <v>1</v>
      </c>
      <c r="F338" s="236" t="s">
        <v>8849</v>
      </c>
      <c r="G338" s="234"/>
      <c r="H338" s="237">
        <v>65</v>
      </c>
      <c r="I338" s="238"/>
      <c r="J338" s="234"/>
      <c r="K338" s="234"/>
      <c r="L338" s="239"/>
      <c r="M338" s="240"/>
      <c r="N338" s="241"/>
      <c r="O338" s="241"/>
      <c r="P338" s="241"/>
      <c r="Q338" s="241"/>
      <c r="R338" s="241"/>
      <c r="S338" s="241"/>
      <c r="T338" s="242"/>
      <c r="AT338" s="243" t="s">
        <v>211</v>
      </c>
      <c r="AU338" s="243" t="s">
        <v>84</v>
      </c>
      <c r="AV338" s="14" t="s">
        <v>84</v>
      </c>
      <c r="AW338" s="14" t="s">
        <v>31</v>
      </c>
      <c r="AX338" s="14" t="s">
        <v>75</v>
      </c>
      <c r="AY338" s="243" t="s">
        <v>203</v>
      </c>
    </row>
    <row r="339" spans="1:65" s="2" customFormat="1" ht="21.75" customHeight="1">
      <c r="A339" s="35"/>
      <c r="B339" s="36"/>
      <c r="C339" s="209" t="s">
        <v>2422</v>
      </c>
      <c r="D339" s="209" t="s">
        <v>205</v>
      </c>
      <c r="E339" s="210" t="s">
        <v>8850</v>
      </c>
      <c r="F339" s="211" t="s">
        <v>8851</v>
      </c>
      <c r="G339" s="212" t="s">
        <v>828</v>
      </c>
      <c r="H339" s="213">
        <v>281</v>
      </c>
      <c r="I339" s="214"/>
      <c r="J339" s="215">
        <f>ROUND(I339*H339,2)</f>
        <v>0</v>
      </c>
      <c r="K339" s="211" t="s">
        <v>218</v>
      </c>
      <c r="L339" s="40"/>
      <c r="M339" s="216" t="s">
        <v>1</v>
      </c>
      <c r="N339" s="217" t="s">
        <v>40</v>
      </c>
      <c r="O339" s="72"/>
      <c r="P339" s="218">
        <f>O339*H339</f>
        <v>0</v>
      </c>
      <c r="Q339" s="218">
        <v>0</v>
      </c>
      <c r="R339" s="218">
        <f>Q339*H339</f>
        <v>0</v>
      </c>
      <c r="S339" s="218">
        <v>0</v>
      </c>
      <c r="T339" s="219">
        <f>S339*H339</f>
        <v>0</v>
      </c>
      <c r="U339" s="35"/>
      <c r="V339" s="35"/>
      <c r="W339" s="35"/>
      <c r="X339" s="35"/>
      <c r="Y339" s="35"/>
      <c r="Z339" s="35"/>
      <c r="AA339" s="35"/>
      <c r="AB339" s="35"/>
      <c r="AC339" s="35"/>
      <c r="AD339" s="35"/>
      <c r="AE339" s="35"/>
      <c r="AR339" s="220" t="s">
        <v>412</v>
      </c>
      <c r="AT339" s="220" t="s">
        <v>205</v>
      </c>
      <c r="AU339" s="220" t="s">
        <v>84</v>
      </c>
      <c r="AY339" s="18" t="s">
        <v>203</v>
      </c>
      <c r="BE339" s="221">
        <f>IF(N339="základní",J339,0)</f>
        <v>0</v>
      </c>
      <c r="BF339" s="221">
        <f>IF(N339="snížená",J339,0)</f>
        <v>0</v>
      </c>
      <c r="BG339" s="221">
        <f>IF(N339="zákl. přenesená",J339,0)</f>
        <v>0</v>
      </c>
      <c r="BH339" s="221">
        <f>IF(N339="sníž. přenesená",J339,0)</f>
        <v>0</v>
      </c>
      <c r="BI339" s="221">
        <f>IF(N339="nulová",J339,0)</f>
        <v>0</v>
      </c>
      <c r="BJ339" s="18" t="s">
        <v>82</v>
      </c>
      <c r="BK339" s="221">
        <f>ROUND(I339*H339,2)</f>
        <v>0</v>
      </c>
      <c r="BL339" s="18" t="s">
        <v>412</v>
      </c>
      <c r="BM339" s="220" t="s">
        <v>8852</v>
      </c>
    </row>
    <row r="340" spans="1:65" s="2" customFormat="1" ht="16.5" customHeight="1">
      <c r="A340" s="35"/>
      <c r="B340" s="36"/>
      <c r="C340" s="247" t="s">
        <v>2426</v>
      </c>
      <c r="D340" s="247" t="s">
        <v>413</v>
      </c>
      <c r="E340" s="248" t="s">
        <v>8853</v>
      </c>
      <c r="F340" s="249" t="s">
        <v>8854</v>
      </c>
      <c r="G340" s="250" t="s">
        <v>828</v>
      </c>
      <c r="H340" s="251">
        <v>301</v>
      </c>
      <c r="I340" s="252"/>
      <c r="J340" s="253">
        <f>ROUND(I340*H340,2)</f>
        <v>0</v>
      </c>
      <c r="K340" s="249" t="s">
        <v>1</v>
      </c>
      <c r="L340" s="254"/>
      <c r="M340" s="255" t="s">
        <v>1</v>
      </c>
      <c r="N340" s="256" t="s">
        <v>40</v>
      </c>
      <c r="O340" s="72"/>
      <c r="P340" s="218">
        <f>O340*H340</f>
        <v>0</v>
      </c>
      <c r="Q340" s="218">
        <v>0</v>
      </c>
      <c r="R340" s="218">
        <f>Q340*H340</f>
        <v>0</v>
      </c>
      <c r="S340" s="218">
        <v>0</v>
      </c>
      <c r="T340" s="219">
        <f>S340*H340</f>
        <v>0</v>
      </c>
      <c r="U340" s="35"/>
      <c r="V340" s="35"/>
      <c r="W340" s="35"/>
      <c r="X340" s="35"/>
      <c r="Y340" s="35"/>
      <c r="Z340" s="35"/>
      <c r="AA340" s="35"/>
      <c r="AB340" s="35"/>
      <c r="AC340" s="35"/>
      <c r="AD340" s="35"/>
      <c r="AE340" s="35"/>
      <c r="AR340" s="220" t="s">
        <v>3366</v>
      </c>
      <c r="AT340" s="220" t="s">
        <v>413</v>
      </c>
      <c r="AU340" s="220" t="s">
        <v>84</v>
      </c>
      <c r="AY340" s="18" t="s">
        <v>203</v>
      </c>
      <c r="BE340" s="221">
        <f>IF(N340="základní",J340,0)</f>
        <v>0</v>
      </c>
      <c r="BF340" s="221">
        <f>IF(N340="snížená",J340,0)</f>
        <v>0</v>
      </c>
      <c r="BG340" s="221">
        <f>IF(N340="zákl. přenesená",J340,0)</f>
        <v>0</v>
      </c>
      <c r="BH340" s="221">
        <f>IF(N340="sníž. přenesená",J340,0)</f>
        <v>0</v>
      </c>
      <c r="BI340" s="221">
        <f>IF(N340="nulová",J340,0)</f>
        <v>0</v>
      </c>
      <c r="BJ340" s="18" t="s">
        <v>82</v>
      </c>
      <c r="BK340" s="221">
        <f>ROUND(I340*H340,2)</f>
        <v>0</v>
      </c>
      <c r="BL340" s="18" t="s">
        <v>3366</v>
      </c>
      <c r="BM340" s="220" t="s">
        <v>8855</v>
      </c>
    </row>
    <row r="341" spans="1:65" s="14" customFormat="1" ht="11.25">
      <c r="B341" s="233"/>
      <c r="C341" s="234"/>
      <c r="D341" s="224" t="s">
        <v>211</v>
      </c>
      <c r="E341" s="235" t="s">
        <v>1</v>
      </c>
      <c r="F341" s="236" t="s">
        <v>8856</v>
      </c>
      <c r="G341" s="234"/>
      <c r="H341" s="237">
        <v>232</v>
      </c>
      <c r="I341" s="238"/>
      <c r="J341" s="234"/>
      <c r="K341" s="234"/>
      <c r="L341" s="239"/>
      <c r="M341" s="240"/>
      <c r="N341" s="241"/>
      <c r="O341" s="241"/>
      <c r="P341" s="241"/>
      <c r="Q341" s="241"/>
      <c r="R341" s="241"/>
      <c r="S341" s="241"/>
      <c r="T341" s="242"/>
      <c r="AT341" s="243" t="s">
        <v>211</v>
      </c>
      <c r="AU341" s="243" t="s">
        <v>84</v>
      </c>
      <c r="AV341" s="14" t="s">
        <v>84</v>
      </c>
      <c r="AW341" s="14" t="s">
        <v>31</v>
      </c>
      <c r="AX341" s="14" t="s">
        <v>75</v>
      </c>
      <c r="AY341" s="243" t="s">
        <v>203</v>
      </c>
    </row>
    <row r="342" spans="1:65" s="14" customFormat="1" ht="11.25">
      <c r="B342" s="233"/>
      <c r="C342" s="234"/>
      <c r="D342" s="224" t="s">
        <v>211</v>
      </c>
      <c r="E342" s="235" t="s">
        <v>1</v>
      </c>
      <c r="F342" s="236" t="s">
        <v>8857</v>
      </c>
      <c r="G342" s="234"/>
      <c r="H342" s="237">
        <v>69</v>
      </c>
      <c r="I342" s="238"/>
      <c r="J342" s="234"/>
      <c r="K342" s="234"/>
      <c r="L342" s="239"/>
      <c r="M342" s="240"/>
      <c r="N342" s="241"/>
      <c r="O342" s="241"/>
      <c r="P342" s="241"/>
      <c r="Q342" s="241"/>
      <c r="R342" s="241"/>
      <c r="S342" s="241"/>
      <c r="T342" s="242"/>
      <c r="AT342" s="243" t="s">
        <v>211</v>
      </c>
      <c r="AU342" s="243" t="s">
        <v>84</v>
      </c>
      <c r="AV342" s="14" t="s">
        <v>84</v>
      </c>
      <c r="AW342" s="14" t="s">
        <v>31</v>
      </c>
      <c r="AX342" s="14" t="s">
        <v>75</v>
      </c>
      <c r="AY342" s="243" t="s">
        <v>203</v>
      </c>
    </row>
    <row r="343" spans="1:65" s="2" customFormat="1" ht="21.75" customHeight="1">
      <c r="A343" s="35"/>
      <c r="B343" s="36"/>
      <c r="C343" s="209" t="s">
        <v>2432</v>
      </c>
      <c r="D343" s="209" t="s">
        <v>205</v>
      </c>
      <c r="E343" s="210" t="s">
        <v>8850</v>
      </c>
      <c r="F343" s="211" t="s">
        <v>8851</v>
      </c>
      <c r="G343" s="212" t="s">
        <v>828</v>
      </c>
      <c r="H343" s="213">
        <v>301</v>
      </c>
      <c r="I343" s="214"/>
      <c r="J343" s="215">
        <f>ROUND(I343*H343,2)</f>
        <v>0</v>
      </c>
      <c r="K343" s="211" t="s">
        <v>218</v>
      </c>
      <c r="L343" s="40"/>
      <c r="M343" s="216" t="s">
        <v>1</v>
      </c>
      <c r="N343" s="217" t="s">
        <v>40</v>
      </c>
      <c r="O343" s="72"/>
      <c r="P343" s="218">
        <f>O343*H343</f>
        <v>0</v>
      </c>
      <c r="Q343" s="218">
        <v>0</v>
      </c>
      <c r="R343" s="218">
        <f>Q343*H343</f>
        <v>0</v>
      </c>
      <c r="S343" s="218">
        <v>0</v>
      </c>
      <c r="T343" s="219">
        <f>S343*H343</f>
        <v>0</v>
      </c>
      <c r="U343" s="35"/>
      <c r="V343" s="35"/>
      <c r="W343" s="35"/>
      <c r="X343" s="35"/>
      <c r="Y343" s="35"/>
      <c r="Z343" s="35"/>
      <c r="AA343" s="35"/>
      <c r="AB343" s="35"/>
      <c r="AC343" s="35"/>
      <c r="AD343" s="35"/>
      <c r="AE343" s="35"/>
      <c r="AR343" s="220" t="s">
        <v>412</v>
      </c>
      <c r="AT343" s="220" t="s">
        <v>205</v>
      </c>
      <c r="AU343" s="220" t="s">
        <v>84</v>
      </c>
      <c r="AY343" s="18" t="s">
        <v>203</v>
      </c>
      <c r="BE343" s="221">
        <f>IF(N343="základní",J343,0)</f>
        <v>0</v>
      </c>
      <c r="BF343" s="221">
        <f>IF(N343="snížená",J343,0)</f>
        <v>0</v>
      </c>
      <c r="BG343" s="221">
        <f>IF(N343="zákl. přenesená",J343,0)</f>
        <v>0</v>
      </c>
      <c r="BH343" s="221">
        <f>IF(N343="sníž. přenesená",J343,0)</f>
        <v>0</v>
      </c>
      <c r="BI343" s="221">
        <f>IF(N343="nulová",J343,0)</f>
        <v>0</v>
      </c>
      <c r="BJ343" s="18" t="s">
        <v>82</v>
      </c>
      <c r="BK343" s="221">
        <f>ROUND(I343*H343,2)</f>
        <v>0</v>
      </c>
      <c r="BL343" s="18" t="s">
        <v>412</v>
      </c>
      <c r="BM343" s="220" t="s">
        <v>8858</v>
      </c>
    </row>
    <row r="344" spans="1:65" s="2" customFormat="1" ht="21.75" customHeight="1">
      <c r="A344" s="35"/>
      <c r="B344" s="36"/>
      <c r="C344" s="209" t="s">
        <v>2193</v>
      </c>
      <c r="D344" s="209" t="s">
        <v>205</v>
      </c>
      <c r="E344" s="210" t="s">
        <v>8859</v>
      </c>
      <c r="F344" s="211" t="s">
        <v>8860</v>
      </c>
      <c r="G344" s="212" t="s">
        <v>828</v>
      </c>
      <c r="H344" s="213">
        <v>30</v>
      </c>
      <c r="I344" s="214"/>
      <c r="J344" s="215">
        <f>ROUND(I344*H344,2)</f>
        <v>0</v>
      </c>
      <c r="K344" s="211" t="s">
        <v>1</v>
      </c>
      <c r="L344" s="40"/>
      <c r="M344" s="216" t="s">
        <v>1</v>
      </c>
      <c r="N344" s="217" t="s">
        <v>40</v>
      </c>
      <c r="O344" s="72"/>
      <c r="P344" s="218">
        <f>O344*H344</f>
        <v>0</v>
      </c>
      <c r="Q344" s="218">
        <v>0</v>
      </c>
      <c r="R344" s="218">
        <f>Q344*H344</f>
        <v>0</v>
      </c>
      <c r="S344" s="218">
        <v>0</v>
      </c>
      <c r="T344" s="219">
        <f>S344*H344</f>
        <v>0</v>
      </c>
      <c r="U344" s="35"/>
      <c r="V344" s="35"/>
      <c r="W344" s="35"/>
      <c r="X344" s="35"/>
      <c r="Y344" s="35"/>
      <c r="Z344" s="35"/>
      <c r="AA344" s="35"/>
      <c r="AB344" s="35"/>
      <c r="AC344" s="35"/>
      <c r="AD344" s="35"/>
      <c r="AE344" s="35"/>
      <c r="AR344" s="220" t="s">
        <v>412</v>
      </c>
      <c r="AT344" s="220" t="s">
        <v>205</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412</v>
      </c>
      <c r="BM344" s="220" t="s">
        <v>8861</v>
      </c>
    </row>
    <row r="345" spans="1:65" s="14" customFormat="1" ht="11.25">
      <c r="B345" s="233"/>
      <c r="C345" s="234"/>
      <c r="D345" s="224" t="s">
        <v>211</v>
      </c>
      <c r="E345" s="235" t="s">
        <v>1</v>
      </c>
      <c r="F345" s="236" t="s">
        <v>8862</v>
      </c>
      <c r="G345" s="234"/>
      <c r="H345" s="237">
        <v>30</v>
      </c>
      <c r="I345" s="238"/>
      <c r="J345" s="234"/>
      <c r="K345" s="234"/>
      <c r="L345" s="239"/>
      <c r="M345" s="240"/>
      <c r="N345" s="241"/>
      <c r="O345" s="241"/>
      <c r="P345" s="241"/>
      <c r="Q345" s="241"/>
      <c r="R345" s="241"/>
      <c r="S345" s="241"/>
      <c r="T345" s="242"/>
      <c r="AT345" s="243" t="s">
        <v>211</v>
      </c>
      <c r="AU345" s="243" t="s">
        <v>84</v>
      </c>
      <c r="AV345" s="14" t="s">
        <v>84</v>
      </c>
      <c r="AW345" s="14" t="s">
        <v>31</v>
      </c>
      <c r="AX345" s="14" t="s">
        <v>75</v>
      </c>
      <c r="AY345" s="243" t="s">
        <v>203</v>
      </c>
    </row>
    <row r="346" spans="1:65" s="2" customFormat="1" ht="21.75" customHeight="1">
      <c r="A346" s="35"/>
      <c r="B346" s="36"/>
      <c r="C346" s="209" t="s">
        <v>2212</v>
      </c>
      <c r="D346" s="209" t="s">
        <v>205</v>
      </c>
      <c r="E346" s="210" t="s">
        <v>8863</v>
      </c>
      <c r="F346" s="211" t="s">
        <v>8864</v>
      </c>
      <c r="G346" s="212" t="s">
        <v>828</v>
      </c>
      <c r="H346" s="213">
        <v>330</v>
      </c>
      <c r="I346" s="214"/>
      <c r="J346" s="215">
        <f>ROUND(I346*H346,2)</f>
        <v>0</v>
      </c>
      <c r="K346" s="211" t="s">
        <v>1</v>
      </c>
      <c r="L346" s="40"/>
      <c r="M346" s="216" t="s">
        <v>1</v>
      </c>
      <c r="N346" s="217" t="s">
        <v>40</v>
      </c>
      <c r="O346" s="72"/>
      <c r="P346" s="218">
        <f>O346*H346</f>
        <v>0</v>
      </c>
      <c r="Q346" s="218">
        <v>0</v>
      </c>
      <c r="R346" s="218">
        <f>Q346*H346</f>
        <v>0</v>
      </c>
      <c r="S346" s="218">
        <v>0</v>
      </c>
      <c r="T346" s="219">
        <f>S346*H346</f>
        <v>0</v>
      </c>
      <c r="U346" s="35"/>
      <c r="V346" s="35"/>
      <c r="W346" s="35"/>
      <c r="X346" s="35"/>
      <c r="Y346" s="35"/>
      <c r="Z346" s="35"/>
      <c r="AA346" s="35"/>
      <c r="AB346" s="35"/>
      <c r="AC346" s="35"/>
      <c r="AD346" s="35"/>
      <c r="AE346" s="35"/>
      <c r="AR346" s="220" t="s">
        <v>412</v>
      </c>
      <c r="AT346" s="220" t="s">
        <v>205</v>
      </c>
      <c r="AU346" s="220" t="s">
        <v>84</v>
      </c>
      <c r="AY346" s="18" t="s">
        <v>203</v>
      </c>
      <c r="BE346" s="221">
        <f>IF(N346="základní",J346,0)</f>
        <v>0</v>
      </c>
      <c r="BF346" s="221">
        <f>IF(N346="snížená",J346,0)</f>
        <v>0</v>
      </c>
      <c r="BG346" s="221">
        <f>IF(N346="zákl. přenesená",J346,0)</f>
        <v>0</v>
      </c>
      <c r="BH346" s="221">
        <f>IF(N346="sníž. přenesená",J346,0)</f>
        <v>0</v>
      </c>
      <c r="BI346" s="221">
        <f>IF(N346="nulová",J346,0)</f>
        <v>0</v>
      </c>
      <c r="BJ346" s="18" t="s">
        <v>82</v>
      </c>
      <c r="BK346" s="221">
        <f>ROUND(I346*H346,2)</f>
        <v>0</v>
      </c>
      <c r="BL346" s="18" t="s">
        <v>412</v>
      </c>
      <c r="BM346" s="220" t="s">
        <v>8865</v>
      </c>
    </row>
    <row r="347" spans="1:65" s="14" customFormat="1" ht="11.25">
      <c r="B347" s="233"/>
      <c r="C347" s="234"/>
      <c r="D347" s="224" t="s">
        <v>211</v>
      </c>
      <c r="E347" s="235" t="s">
        <v>1</v>
      </c>
      <c r="F347" s="236" t="s">
        <v>8866</v>
      </c>
      <c r="G347" s="234"/>
      <c r="H347" s="237">
        <v>330</v>
      </c>
      <c r="I347" s="238"/>
      <c r="J347" s="234"/>
      <c r="K347" s="234"/>
      <c r="L347" s="239"/>
      <c r="M347" s="240"/>
      <c r="N347" s="241"/>
      <c r="O347" s="241"/>
      <c r="P347" s="241"/>
      <c r="Q347" s="241"/>
      <c r="R347" s="241"/>
      <c r="S347" s="241"/>
      <c r="T347" s="242"/>
      <c r="AT347" s="243" t="s">
        <v>211</v>
      </c>
      <c r="AU347" s="243" t="s">
        <v>84</v>
      </c>
      <c r="AV347" s="14" t="s">
        <v>84</v>
      </c>
      <c r="AW347" s="14" t="s">
        <v>31</v>
      </c>
      <c r="AX347" s="14" t="s">
        <v>75</v>
      </c>
      <c r="AY347" s="243" t="s">
        <v>203</v>
      </c>
    </row>
    <row r="348" spans="1:65" s="2" customFormat="1" ht="21.75" customHeight="1">
      <c r="A348" s="35"/>
      <c r="B348" s="36"/>
      <c r="C348" s="209" t="s">
        <v>2222</v>
      </c>
      <c r="D348" s="209" t="s">
        <v>205</v>
      </c>
      <c r="E348" s="210" t="s">
        <v>8867</v>
      </c>
      <c r="F348" s="211" t="s">
        <v>8868</v>
      </c>
      <c r="G348" s="212" t="s">
        <v>828</v>
      </c>
      <c r="H348" s="213">
        <v>450</v>
      </c>
      <c r="I348" s="214"/>
      <c r="J348" s="215">
        <f>ROUND(I348*H348,2)</f>
        <v>0</v>
      </c>
      <c r="K348" s="211" t="s">
        <v>1</v>
      </c>
      <c r="L348" s="40"/>
      <c r="M348" s="216" t="s">
        <v>1</v>
      </c>
      <c r="N348" s="217" t="s">
        <v>40</v>
      </c>
      <c r="O348" s="72"/>
      <c r="P348" s="218">
        <f>O348*H348</f>
        <v>0</v>
      </c>
      <c r="Q348" s="218">
        <v>0</v>
      </c>
      <c r="R348" s="218">
        <f>Q348*H348</f>
        <v>0</v>
      </c>
      <c r="S348" s="218">
        <v>0</v>
      </c>
      <c r="T348" s="219">
        <f>S348*H348</f>
        <v>0</v>
      </c>
      <c r="U348" s="35"/>
      <c r="V348" s="35"/>
      <c r="W348" s="35"/>
      <c r="X348" s="35"/>
      <c r="Y348" s="35"/>
      <c r="Z348" s="35"/>
      <c r="AA348" s="35"/>
      <c r="AB348" s="35"/>
      <c r="AC348" s="35"/>
      <c r="AD348" s="35"/>
      <c r="AE348" s="35"/>
      <c r="AR348" s="220" t="s">
        <v>412</v>
      </c>
      <c r="AT348" s="220" t="s">
        <v>205</v>
      </c>
      <c r="AU348" s="220" t="s">
        <v>84</v>
      </c>
      <c r="AY348" s="18" t="s">
        <v>203</v>
      </c>
      <c r="BE348" s="221">
        <f>IF(N348="základní",J348,0)</f>
        <v>0</v>
      </c>
      <c r="BF348" s="221">
        <f>IF(N348="snížená",J348,0)</f>
        <v>0</v>
      </c>
      <c r="BG348" s="221">
        <f>IF(N348="zákl. přenesená",J348,0)</f>
        <v>0</v>
      </c>
      <c r="BH348" s="221">
        <f>IF(N348="sníž. přenesená",J348,0)</f>
        <v>0</v>
      </c>
      <c r="BI348" s="221">
        <f>IF(N348="nulová",J348,0)</f>
        <v>0</v>
      </c>
      <c r="BJ348" s="18" t="s">
        <v>82</v>
      </c>
      <c r="BK348" s="221">
        <f>ROUND(I348*H348,2)</f>
        <v>0</v>
      </c>
      <c r="BL348" s="18" t="s">
        <v>412</v>
      </c>
      <c r="BM348" s="220" t="s">
        <v>8869</v>
      </c>
    </row>
    <row r="349" spans="1:65" s="14" customFormat="1" ht="11.25">
      <c r="B349" s="233"/>
      <c r="C349" s="234"/>
      <c r="D349" s="224" t="s">
        <v>211</v>
      </c>
      <c r="E349" s="235" t="s">
        <v>1</v>
      </c>
      <c r="F349" s="236" t="s">
        <v>8870</v>
      </c>
      <c r="G349" s="234"/>
      <c r="H349" s="237">
        <v>450</v>
      </c>
      <c r="I349" s="238"/>
      <c r="J349" s="234"/>
      <c r="K349" s="234"/>
      <c r="L349" s="239"/>
      <c r="M349" s="240"/>
      <c r="N349" s="241"/>
      <c r="O349" s="241"/>
      <c r="P349" s="241"/>
      <c r="Q349" s="241"/>
      <c r="R349" s="241"/>
      <c r="S349" s="241"/>
      <c r="T349" s="242"/>
      <c r="AT349" s="243" t="s">
        <v>211</v>
      </c>
      <c r="AU349" s="243" t="s">
        <v>84</v>
      </c>
      <c r="AV349" s="14" t="s">
        <v>84</v>
      </c>
      <c r="AW349" s="14" t="s">
        <v>31</v>
      </c>
      <c r="AX349" s="14" t="s">
        <v>75</v>
      </c>
      <c r="AY349" s="243" t="s">
        <v>203</v>
      </c>
    </row>
    <row r="350" spans="1:65" s="2" customFormat="1" ht="21.75" customHeight="1">
      <c r="A350" s="35"/>
      <c r="B350" s="36"/>
      <c r="C350" s="209" t="s">
        <v>2635</v>
      </c>
      <c r="D350" s="209" t="s">
        <v>205</v>
      </c>
      <c r="E350" s="210" t="s">
        <v>8871</v>
      </c>
      <c r="F350" s="211" t="s">
        <v>8872</v>
      </c>
      <c r="G350" s="212" t="s">
        <v>828</v>
      </c>
      <c r="H350" s="213">
        <v>120</v>
      </c>
      <c r="I350" s="214"/>
      <c r="J350" s="215">
        <f>ROUND(I350*H350,2)</f>
        <v>0</v>
      </c>
      <c r="K350" s="211" t="s">
        <v>1</v>
      </c>
      <c r="L350" s="40"/>
      <c r="M350" s="216" t="s">
        <v>1</v>
      </c>
      <c r="N350" s="217" t="s">
        <v>40</v>
      </c>
      <c r="O350" s="72"/>
      <c r="P350" s="218">
        <f>O350*H350</f>
        <v>0</v>
      </c>
      <c r="Q350" s="218">
        <v>0</v>
      </c>
      <c r="R350" s="218">
        <f>Q350*H350</f>
        <v>0</v>
      </c>
      <c r="S350" s="218">
        <v>0</v>
      </c>
      <c r="T350" s="219">
        <f>S350*H350</f>
        <v>0</v>
      </c>
      <c r="U350" s="35"/>
      <c r="V350" s="35"/>
      <c r="W350" s="35"/>
      <c r="X350" s="35"/>
      <c r="Y350" s="35"/>
      <c r="Z350" s="35"/>
      <c r="AA350" s="35"/>
      <c r="AB350" s="35"/>
      <c r="AC350" s="35"/>
      <c r="AD350" s="35"/>
      <c r="AE350" s="35"/>
      <c r="AR350" s="220" t="s">
        <v>412</v>
      </c>
      <c r="AT350" s="220" t="s">
        <v>205</v>
      </c>
      <c r="AU350" s="220" t="s">
        <v>84</v>
      </c>
      <c r="AY350" s="18" t="s">
        <v>203</v>
      </c>
      <c r="BE350" s="221">
        <f>IF(N350="základní",J350,0)</f>
        <v>0</v>
      </c>
      <c r="BF350" s="221">
        <f>IF(N350="snížená",J350,0)</f>
        <v>0</v>
      </c>
      <c r="BG350" s="221">
        <f>IF(N350="zákl. přenesená",J350,0)</f>
        <v>0</v>
      </c>
      <c r="BH350" s="221">
        <f>IF(N350="sníž. přenesená",J350,0)</f>
        <v>0</v>
      </c>
      <c r="BI350" s="221">
        <f>IF(N350="nulová",J350,0)</f>
        <v>0</v>
      </c>
      <c r="BJ350" s="18" t="s">
        <v>82</v>
      </c>
      <c r="BK350" s="221">
        <f>ROUND(I350*H350,2)</f>
        <v>0</v>
      </c>
      <c r="BL350" s="18" t="s">
        <v>412</v>
      </c>
      <c r="BM350" s="220" t="s">
        <v>8873</v>
      </c>
    </row>
    <row r="351" spans="1:65" s="14" customFormat="1" ht="11.25">
      <c r="B351" s="233"/>
      <c r="C351" s="234"/>
      <c r="D351" s="224" t="s">
        <v>211</v>
      </c>
      <c r="E351" s="235" t="s">
        <v>1</v>
      </c>
      <c r="F351" s="236" t="s">
        <v>8874</v>
      </c>
      <c r="G351" s="234"/>
      <c r="H351" s="237">
        <v>120</v>
      </c>
      <c r="I351" s="238"/>
      <c r="J351" s="234"/>
      <c r="K351" s="234"/>
      <c r="L351" s="239"/>
      <c r="M351" s="240"/>
      <c r="N351" s="241"/>
      <c r="O351" s="241"/>
      <c r="P351" s="241"/>
      <c r="Q351" s="241"/>
      <c r="R351" s="241"/>
      <c r="S351" s="241"/>
      <c r="T351" s="242"/>
      <c r="AT351" s="243" t="s">
        <v>211</v>
      </c>
      <c r="AU351" s="243" t="s">
        <v>84</v>
      </c>
      <c r="AV351" s="14" t="s">
        <v>84</v>
      </c>
      <c r="AW351" s="14" t="s">
        <v>31</v>
      </c>
      <c r="AX351" s="14" t="s">
        <v>75</v>
      </c>
      <c r="AY351" s="243" t="s">
        <v>203</v>
      </c>
    </row>
    <row r="352" spans="1:65" s="2" customFormat="1" ht="21.75" customHeight="1">
      <c r="A352" s="35"/>
      <c r="B352" s="36"/>
      <c r="C352" s="209" t="s">
        <v>2641</v>
      </c>
      <c r="D352" s="209" t="s">
        <v>205</v>
      </c>
      <c r="E352" s="210" t="s">
        <v>8875</v>
      </c>
      <c r="F352" s="211" t="s">
        <v>8876</v>
      </c>
      <c r="G352" s="212" t="s">
        <v>828</v>
      </c>
      <c r="H352" s="213">
        <v>50</v>
      </c>
      <c r="I352" s="214"/>
      <c r="J352" s="215">
        <f>ROUND(I352*H352,2)</f>
        <v>0</v>
      </c>
      <c r="K352" s="211" t="s">
        <v>1</v>
      </c>
      <c r="L352" s="40"/>
      <c r="M352" s="216" t="s">
        <v>1</v>
      </c>
      <c r="N352" s="217" t="s">
        <v>40</v>
      </c>
      <c r="O352" s="72"/>
      <c r="P352" s="218">
        <f>O352*H352</f>
        <v>0</v>
      </c>
      <c r="Q352" s="218">
        <v>0</v>
      </c>
      <c r="R352" s="218">
        <f>Q352*H352</f>
        <v>0</v>
      </c>
      <c r="S352" s="218">
        <v>0</v>
      </c>
      <c r="T352" s="219">
        <f>S352*H352</f>
        <v>0</v>
      </c>
      <c r="U352" s="35"/>
      <c r="V352" s="35"/>
      <c r="W352" s="35"/>
      <c r="X352" s="35"/>
      <c r="Y352" s="35"/>
      <c r="Z352" s="35"/>
      <c r="AA352" s="35"/>
      <c r="AB352" s="35"/>
      <c r="AC352" s="35"/>
      <c r="AD352" s="35"/>
      <c r="AE352" s="35"/>
      <c r="AR352" s="220" t="s">
        <v>412</v>
      </c>
      <c r="AT352" s="220" t="s">
        <v>205</v>
      </c>
      <c r="AU352" s="220" t="s">
        <v>84</v>
      </c>
      <c r="AY352" s="18" t="s">
        <v>203</v>
      </c>
      <c r="BE352" s="221">
        <f>IF(N352="základní",J352,0)</f>
        <v>0</v>
      </c>
      <c r="BF352" s="221">
        <f>IF(N352="snížená",J352,0)</f>
        <v>0</v>
      </c>
      <c r="BG352" s="221">
        <f>IF(N352="zákl. přenesená",J352,0)</f>
        <v>0</v>
      </c>
      <c r="BH352" s="221">
        <f>IF(N352="sníž. přenesená",J352,0)</f>
        <v>0</v>
      </c>
      <c r="BI352" s="221">
        <f>IF(N352="nulová",J352,0)</f>
        <v>0</v>
      </c>
      <c r="BJ352" s="18" t="s">
        <v>82</v>
      </c>
      <c r="BK352" s="221">
        <f>ROUND(I352*H352,2)</f>
        <v>0</v>
      </c>
      <c r="BL352" s="18" t="s">
        <v>412</v>
      </c>
      <c r="BM352" s="220" t="s">
        <v>8877</v>
      </c>
    </row>
    <row r="353" spans="1:65" s="14" customFormat="1" ht="11.25">
      <c r="B353" s="233"/>
      <c r="C353" s="234"/>
      <c r="D353" s="224" t="s">
        <v>211</v>
      </c>
      <c r="E353" s="235" t="s">
        <v>1</v>
      </c>
      <c r="F353" s="236" t="s">
        <v>8878</v>
      </c>
      <c r="G353" s="234"/>
      <c r="H353" s="237">
        <v>50</v>
      </c>
      <c r="I353" s="238"/>
      <c r="J353" s="234"/>
      <c r="K353" s="234"/>
      <c r="L353" s="239"/>
      <c r="M353" s="240"/>
      <c r="N353" s="241"/>
      <c r="O353" s="241"/>
      <c r="P353" s="241"/>
      <c r="Q353" s="241"/>
      <c r="R353" s="241"/>
      <c r="S353" s="241"/>
      <c r="T353" s="242"/>
      <c r="AT353" s="243" t="s">
        <v>211</v>
      </c>
      <c r="AU353" s="243" t="s">
        <v>84</v>
      </c>
      <c r="AV353" s="14" t="s">
        <v>84</v>
      </c>
      <c r="AW353" s="14" t="s">
        <v>31</v>
      </c>
      <c r="AX353" s="14" t="s">
        <v>75</v>
      </c>
      <c r="AY353" s="243" t="s">
        <v>203</v>
      </c>
    </row>
    <row r="354" spans="1:65" s="2" customFormat="1" ht="21.75" customHeight="1">
      <c r="A354" s="35"/>
      <c r="B354" s="36"/>
      <c r="C354" s="209" t="s">
        <v>2411</v>
      </c>
      <c r="D354" s="209" t="s">
        <v>205</v>
      </c>
      <c r="E354" s="210" t="s">
        <v>8879</v>
      </c>
      <c r="F354" s="211" t="s">
        <v>8880</v>
      </c>
      <c r="G354" s="212" t="s">
        <v>828</v>
      </c>
      <c r="H354" s="213">
        <v>100</v>
      </c>
      <c r="I354" s="214"/>
      <c r="J354" s="215">
        <f>ROUND(I354*H354,2)</f>
        <v>0</v>
      </c>
      <c r="K354" s="211" t="s">
        <v>1</v>
      </c>
      <c r="L354" s="40"/>
      <c r="M354" s="216" t="s">
        <v>1</v>
      </c>
      <c r="N354" s="217" t="s">
        <v>40</v>
      </c>
      <c r="O354" s="72"/>
      <c r="P354" s="218">
        <f>O354*H354</f>
        <v>0</v>
      </c>
      <c r="Q354" s="218">
        <v>0</v>
      </c>
      <c r="R354" s="218">
        <f>Q354*H354</f>
        <v>0</v>
      </c>
      <c r="S354" s="218">
        <v>0</v>
      </c>
      <c r="T354" s="219">
        <f>S354*H354</f>
        <v>0</v>
      </c>
      <c r="U354" s="35"/>
      <c r="V354" s="35"/>
      <c r="W354" s="35"/>
      <c r="X354" s="35"/>
      <c r="Y354" s="35"/>
      <c r="Z354" s="35"/>
      <c r="AA354" s="35"/>
      <c r="AB354" s="35"/>
      <c r="AC354" s="35"/>
      <c r="AD354" s="35"/>
      <c r="AE354" s="35"/>
      <c r="AR354" s="220" t="s">
        <v>412</v>
      </c>
      <c r="AT354" s="220" t="s">
        <v>205</v>
      </c>
      <c r="AU354" s="220" t="s">
        <v>84</v>
      </c>
      <c r="AY354" s="18" t="s">
        <v>203</v>
      </c>
      <c r="BE354" s="221">
        <f>IF(N354="základní",J354,0)</f>
        <v>0</v>
      </c>
      <c r="BF354" s="221">
        <f>IF(N354="snížená",J354,0)</f>
        <v>0</v>
      </c>
      <c r="BG354" s="221">
        <f>IF(N354="zákl. přenesená",J354,0)</f>
        <v>0</v>
      </c>
      <c r="BH354" s="221">
        <f>IF(N354="sníž. přenesená",J354,0)</f>
        <v>0</v>
      </c>
      <c r="BI354" s="221">
        <f>IF(N354="nulová",J354,0)</f>
        <v>0</v>
      </c>
      <c r="BJ354" s="18" t="s">
        <v>82</v>
      </c>
      <c r="BK354" s="221">
        <f>ROUND(I354*H354,2)</f>
        <v>0</v>
      </c>
      <c r="BL354" s="18" t="s">
        <v>412</v>
      </c>
      <c r="BM354" s="220" t="s">
        <v>8881</v>
      </c>
    </row>
    <row r="355" spans="1:65" s="14" customFormat="1" ht="11.25">
      <c r="B355" s="233"/>
      <c r="C355" s="234"/>
      <c r="D355" s="224" t="s">
        <v>211</v>
      </c>
      <c r="E355" s="235" t="s">
        <v>1</v>
      </c>
      <c r="F355" s="236" t="s">
        <v>8882</v>
      </c>
      <c r="G355" s="234"/>
      <c r="H355" s="237">
        <v>100</v>
      </c>
      <c r="I355" s="238"/>
      <c r="J355" s="234"/>
      <c r="K355" s="234"/>
      <c r="L355" s="239"/>
      <c r="M355" s="240"/>
      <c r="N355" s="241"/>
      <c r="O355" s="241"/>
      <c r="P355" s="241"/>
      <c r="Q355" s="241"/>
      <c r="R355" s="241"/>
      <c r="S355" s="241"/>
      <c r="T355" s="242"/>
      <c r="AT355" s="243" t="s">
        <v>211</v>
      </c>
      <c r="AU355" s="243" t="s">
        <v>84</v>
      </c>
      <c r="AV355" s="14" t="s">
        <v>84</v>
      </c>
      <c r="AW355" s="14" t="s">
        <v>31</v>
      </c>
      <c r="AX355" s="14" t="s">
        <v>75</v>
      </c>
      <c r="AY355" s="243" t="s">
        <v>203</v>
      </c>
    </row>
    <row r="356" spans="1:65" s="2" customFormat="1" ht="16.5" customHeight="1">
      <c r="A356" s="35"/>
      <c r="B356" s="36"/>
      <c r="C356" s="247" t="s">
        <v>2651</v>
      </c>
      <c r="D356" s="247" t="s">
        <v>413</v>
      </c>
      <c r="E356" s="248" t="s">
        <v>8883</v>
      </c>
      <c r="F356" s="249" t="s">
        <v>8884</v>
      </c>
      <c r="G356" s="250" t="s">
        <v>828</v>
      </c>
      <c r="H356" s="251">
        <v>4940</v>
      </c>
      <c r="I356" s="252"/>
      <c r="J356" s="253">
        <f>ROUND(I356*H356,2)</f>
        <v>0</v>
      </c>
      <c r="K356" s="249" t="s">
        <v>1</v>
      </c>
      <c r="L356" s="254"/>
      <c r="M356" s="255" t="s">
        <v>1</v>
      </c>
      <c r="N356" s="256" t="s">
        <v>40</v>
      </c>
      <c r="O356" s="72"/>
      <c r="P356" s="218">
        <f>O356*H356</f>
        <v>0</v>
      </c>
      <c r="Q356" s="218">
        <v>0</v>
      </c>
      <c r="R356" s="218">
        <f>Q356*H356</f>
        <v>0</v>
      </c>
      <c r="S356" s="218">
        <v>0</v>
      </c>
      <c r="T356" s="219">
        <f>S356*H356</f>
        <v>0</v>
      </c>
      <c r="U356" s="35"/>
      <c r="V356" s="35"/>
      <c r="W356" s="35"/>
      <c r="X356" s="35"/>
      <c r="Y356" s="35"/>
      <c r="Z356" s="35"/>
      <c r="AA356" s="35"/>
      <c r="AB356" s="35"/>
      <c r="AC356" s="35"/>
      <c r="AD356" s="35"/>
      <c r="AE356" s="35"/>
      <c r="AR356" s="220" t="s">
        <v>3366</v>
      </c>
      <c r="AT356" s="220" t="s">
        <v>413</v>
      </c>
      <c r="AU356" s="220" t="s">
        <v>84</v>
      </c>
      <c r="AY356" s="18" t="s">
        <v>203</v>
      </c>
      <c r="BE356" s="221">
        <f>IF(N356="základní",J356,0)</f>
        <v>0</v>
      </c>
      <c r="BF356" s="221">
        <f>IF(N356="snížená",J356,0)</f>
        <v>0</v>
      </c>
      <c r="BG356" s="221">
        <f>IF(N356="zákl. přenesená",J356,0)</f>
        <v>0</v>
      </c>
      <c r="BH356" s="221">
        <f>IF(N356="sníž. přenesená",J356,0)</f>
        <v>0</v>
      </c>
      <c r="BI356" s="221">
        <f>IF(N356="nulová",J356,0)</f>
        <v>0</v>
      </c>
      <c r="BJ356" s="18" t="s">
        <v>82</v>
      </c>
      <c r="BK356" s="221">
        <f>ROUND(I356*H356,2)</f>
        <v>0</v>
      </c>
      <c r="BL356" s="18" t="s">
        <v>3366</v>
      </c>
      <c r="BM356" s="220" t="s">
        <v>8885</v>
      </c>
    </row>
    <row r="357" spans="1:65" s="14" customFormat="1" ht="11.25">
      <c r="B357" s="233"/>
      <c r="C357" s="234"/>
      <c r="D357" s="224" t="s">
        <v>211</v>
      </c>
      <c r="E357" s="235" t="s">
        <v>1</v>
      </c>
      <c r="F357" s="236" t="s">
        <v>8886</v>
      </c>
      <c r="G357" s="234"/>
      <c r="H357" s="237">
        <v>2060</v>
      </c>
      <c r="I357" s="238"/>
      <c r="J357" s="234"/>
      <c r="K357" s="234"/>
      <c r="L357" s="239"/>
      <c r="M357" s="240"/>
      <c r="N357" s="241"/>
      <c r="O357" s="241"/>
      <c r="P357" s="241"/>
      <c r="Q357" s="241"/>
      <c r="R357" s="241"/>
      <c r="S357" s="241"/>
      <c r="T357" s="242"/>
      <c r="AT357" s="243" t="s">
        <v>211</v>
      </c>
      <c r="AU357" s="243" t="s">
        <v>84</v>
      </c>
      <c r="AV357" s="14" t="s">
        <v>84</v>
      </c>
      <c r="AW357" s="14" t="s">
        <v>31</v>
      </c>
      <c r="AX357" s="14" t="s">
        <v>75</v>
      </c>
      <c r="AY357" s="243" t="s">
        <v>203</v>
      </c>
    </row>
    <row r="358" spans="1:65" s="14" customFormat="1" ht="11.25">
      <c r="B358" s="233"/>
      <c r="C358" s="234"/>
      <c r="D358" s="224" t="s">
        <v>211</v>
      </c>
      <c r="E358" s="235" t="s">
        <v>1</v>
      </c>
      <c r="F358" s="236" t="s">
        <v>8887</v>
      </c>
      <c r="G358" s="234"/>
      <c r="H358" s="237">
        <v>2880</v>
      </c>
      <c r="I358" s="238"/>
      <c r="J358" s="234"/>
      <c r="K358" s="234"/>
      <c r="L358" s="239"/>
      <c r="M358" s="240"/>
      <c r="N358" s="241"/>
      <c r="O358" s="241"/>
      <c r="P358" s="241"/>
      <c r="Q358" s="241"/>
      <c r="R358" s="241"/>
      <c r="S358" s="241"/>
      <c r="T358" s="242"/>
      <c r="AT358" s="243" t="s">
        <v>211</v>
      </c>
      <c r="AU358" s="243" t="s">
        <v>84</v>
      </c>
      <c r="AV358" s="14" t="s">
        <v>84</v>
      </c>
      <c r="AW358" s="14" t="s">
        <v>31</v>
      </c>
      <c r="AX358" s="14" t="s">
        <v>75</v>
      </c>
      <c r="AY358" s="243" t="s">
        <v>203</v>
      </c>
    </row>
    <row r="359" spans="1:65" s="2" customFormat="1" ht="16.5" customHeight="1">
      <c r="A359" s="35"/>
      <c r="B359" s="36"/>
      <c r="C359" s="247" t="s">
        <v>2688</v>
      </c>
      <c r="D359" s="247" t="s">
        <v>413</v>
      </c>
      <c r="E359" s="248" t="s">
        <v>8888</v>
      </c>
      <c r="F359" s="249" t="s">
        <v>8889</v>
      </c>
      <c r="G359" s="250" t="s">
        <v>828</v>
      </c>
      <c r="H359" s="251">
        <v>3380</v>
      </c>
      <c r="I359" s="252"/>
      <c r="J359" s="253">
        <f>ROUND(I359*H359,2)</f>
        <v>0</v>
      </c>
      <c r="K359" s="249" t="s">
        <v>1</v>
      </c>
      <c r="L359" s="254"/>
      <c r="M359" s="255" t="s">
        <v>1</v>
      </c>
      <c r="N359" s="256" t="s">
        <v>40</v>
      </c>
      <c r="O359" s="72"/>
      <c r="P359" s="218">
        <f>O359*H359</f>
        <v>0</v>
      </c>
      <c r="Q359" s="218">
        <v>0</v>
      </c>
      <c r="R359" s="218">
        <f>Q359*H359</f>
        <v>0</v>
      </c>
      <c r="S359" s="218">
        <v>0</v>
      </c>
      <c r="T359" s="219">
        <f>S359*H359</f>
        <v>0</v>
      </c>
      <c r="U359" s="35"/>
      <c r="V359" s="35"/>
      <c r="W359" s="35"/>
      <c r="X359" s="35"/>
      <c r="Y359" s="35"/>
      <c r="Z359" s="35"/>
      <c r="AA359" s="35"/>
      <c r="AB359" s="35"/>
      <c r="AC359" s="35"/>
      <c r="AD359" s="35"/>
      <c r="AE359" s="35"/>
      <c r="AR359" s="220" t="s">
        <v>3366</v>
      </c>
      <c r="AT359" s="220" t="s">
        <v>413</v>
      </c>
      <c r="AU359" s="220" t="s">
        <v>84</v>
      </c>
      <c r="AY359" s="18" t="s">
        <v>203</v>
      </c>
      <c r="BE359" s="221">
        <f>IF(N359="základní",J359,0)</f>
        <v>0</v>
      </c>
      <c r="BF359" s="221">
        <f>IF(N359="snížená",J359,0)</f>
        <v>0</v>
      </c>
      <c r="BG359" s="221">
        <f>IF(N359="zákl. přenesená",J359,0)</f>
        <v>0</v>
      </c>
      <c r="BH359" s="221">
        <f>IF(N359="sníž. přenesená",J359,0)</f>
        <v>0</v>
      </c>
      <c r="BI359" s="221">
        <f>IF(N359="nulová",J359,0)</f>
        <v>0</v>
      </c>
      <c r="BJ359" s="18" t="s">
        <v>82</v>
      </c>
      <c r="BK359" s="221">
        <f>ROUND(I359*H359,2)</f>
        <v>0</v>
      </c>
      <c r="BL359" s="18" t="s">
        <v>3366</v>
      </c>
      <c r="BM359" s="220" t="s">
        <v>8890</v>
      </c>
    </row>
    <row r="360" spans="1:65" s="14" customFormat="1" ht="11.25">
      <c r="B360" s="233"/>
      <c r="C360" s="234"/>
      <c r="D360" s="224" t="s">
        <v>211</v>
      </c>
      <c r="E360" s="235" t="s">
        <v>1</v>
      </c>
      <c r="F360" s="236" t="s">
        <v>8886</v>
      </c>
      <c r="G360" s="234"/>
      <c r="H360" s="237">
        <v>2060</v>
      </c>
      <c r="I360" s="238"/>
      <c r="J360" s="234"/>
      <c r="K360" s="234"/>
      <c r="L360" s="239"/>
      <c r="M360" s="240"/>
      <c r="N360" s="241"/>
      <c r="O360" s="241"/>
      <c r="P360" s="241"/>
      <c r="Q360" s="241"/>
      <c r="R360" s="241"/>
      <c r="S360" s="241"/>
      <c r="T360" s="242"/>
      <c r="AT360" s="243" t="s">
        <v>211</v>
      </c>
      <c r="AU360" s="243" t="s">
        <v>84</v>
      </c>
      <c r="AV360" s="14" t="s">
        <v>84</v>
      </c>
      <c r="AW360" s="14" t="s">
        <v>31</v>
      </c>
      <c r="AX360" s="14" t="s">
        <v>75</v>
      </c>
      <c r="AY360" s="243" t="s">
        <v>203</v>
      </c>
    </row>
    <row r="361" spans="1:65" s="14" customFormat="1" ht="11.25">
      <c r="B361" s="233"/>
      <c r="C361" s="234"/>
      <c r="D361" s="224" t="s">
        <v>211</v>
      </c>
      <c r="E361" s="235" t="s">
        <v>1</v>
      </c>
      <c r="F361" s="236" t="s">
        <v>8891</v>
      </c>
      <c r="G361" s="234"/>
      <c r="H361" s="237">
        <v>480</v>
      </c>
      <c r="I361" s="238"/>
      <c r="J361" s="234"/>
      <c r="K361" s="234"/>
      <c r="L361" s="239"/>
      <c r="M361" s="240"/>
      <c r="N361" s="241"/>
      <c r="O361" s="241"/>
      <c r="P361" s="241"/>
      <c r="Q361" s="241"/>
      <c r="R361" s="241"/>
      <c r="S361" s="241"/>
      <c r="T361" s="242"/>
      <c r="AT361" s="243" t="s">
        <v>211</v>
      </c>
      <c r="AU361" s="243" t="s">
        <v>84</v>
      </c>
      <c r="AV361" s="14" t="s">
        <v>84</v>
      </c>
      <c r="AW361" s="14" t="s">
        <v>31</v>
      </c>
      <c r="AX361" s="14" t="s">
        <v>75</v>
      </c>
      <c r="AY361" s="243" t="s">
        <v>203</v>
      </c>
    </row>
    <row r="362" spans="1:65" s="14" customFormat="1" ht="11.25">
      <c r="B362" s="233"/>
      <c r="C362" s="234"/>
      <c r="D362" s="224" t="s">
        <v>211</v>
      </c>
      <c r="E362" s="235" t="s">
        <v>1</v>
      </c>
      <c r="F362" s="236" t="s">
        <v>8892</v>
      </c>
      <c r="G362" s="234"/>
      <c r="H362" s="237">
        <v>840</v>
      </c>
      <c r="I362" s="238"/>
      <c r="J362" s="234"/>
      <c r="K362" s="234"/>
      <c r="L362" s="239"/>
      <c r="M362" s="240"/>
      <c r="N362" s="241"/>
      <c r="O362" s="241"/>
      <c r="P362" s="241"/>
      <c r="Q362" s="241"/>
      <c r="R362" s="241"/>
      <c r="S362" s="241"/>
      <c r="T362" s="242"/>
      <c r="AT362" s="243" t="s">
        <v>211</v>
      </c>
      <c r="AU362" s="243" t="s">
        <v>84</v>
      </c>
      <c r="AV362" s="14" t="s">
        <v>84</v>
      </c>
      <c r="AW362" s="14" t="s">
        <v>31</v>
      </c>
      <c r="AX362" s="14" t="s">
        <v>75</v>
      </c>
      <c r="AY362" s="243" t="s">
        <v>203</v>
      </c>
    </row>
    <row r="363" spans="1:65" s="2" customFormat="1" ht="21.75" customHeight="1">
      <c r="A363" s="35"/>
      <c r="B363" s="36"/>
      <c r="C363" s="209" t="s">
        <v>2881</v>
      </c>
      <c r="D363" s="209" t="s">
        <v>205</v>
      </c>
      <c r="E363" s="210" t="s">
        <v>8893</v>
      </c>
      <c r="F363" s="211" t="s">
        <v>8894</v>
      </c>
      <c r="G363" s="212" t="s">
        <v>828</v>
      </c>
      <c r="H363" s="213">
        <v>8320</v>
      </c>
      <c r="I363" s="214"/>
      <c r="J363" s="215">
        <f>ROUND(I363*H363,2)</f>
        <v>0</v>
      </c>
      <c r="K363" s="211" t="s">
        <v>218</v>
      </c>
      <c r="L363" s="40"/>
      <c r="M363" s="216" t="s">
        <v>1</v>
      </c>
      <c r="N363" s="217" t="s">
        <v>40</v>
      </c>
      <c r="O363" s="72"/>
      <c r="P363" s="218">
        <f>O363*H363</f>
        <v>0</v>
      </c>
      <c r="Q363" s="218">
        <v>0</v>
      </c>
      <c r="R363" s="218">
        <f>Q363*H363</f>
        <v>0</v>
      </c>
      <c r="S363" s="218">
        <v>0</v>
      </c>
      <c r="T363" s="219">
        <f>S363*H363</f>
        <v>0</v>
      </c>
      <c r="U363" s="35"/>
      <c r="V363" s="35"/>
      <c r="W363" s="35"/>
      <c r="X363" s="35"/>
      <c r="Y363" s="35"/>
      <c r="Z363" s="35"/>
      <c r="AA363" s="35"/>
      <c r="AB363" s="35"/>
      <c r="AC363" s="35"/>
      <c r="AD363" s="35"/>
      <c r="AE363" s="35"/>
      <c r="AR363" s="220" t="s">
        <v>412</v>
      </c>
      <c r="AT363" s="220" t="s">
        <v>205</v>
      </c>
      <c r="AU363" s="220" t="s">
        <v>84</v>
      </c>
      <c r="AY363" s="18" t="s">
        <v>203</v>
      </c>
      <c r="BE363" s="221">
        <f>IF(N363="základní",J363,0)</f>
        <v>0</v>
      </c>
      <c r="BF363" s="221">
        <f>IF(N363="snížená",J363,0)</f>
        <v>0</v>
      </c>
      <c r="BG363" s="221">
        <f>IF(N363="zákl. přenesená",J363,0)</f>
        <v>0</v>
      </c>
      <c r="BH363" s="221">
        <f>IF(N363="sníž. přenesená",J363,0)</f>
        <v>0</v>
      </c>
      <c r="BI363" s="221">
        <f>IF(N363="nulová",J363,0)</f>
        <v>0</v>
      </c>
      <c r="BJ363" s="18" t="s">
        <v>82</v>
      </c>
      <c r="BK363" s="221">
        <f>ROUND(I363*H363,2)</f>
        <v>0</v>
      </c>
      <c r="BL363" s="18" t="s">
        <v>412</v>
      </c>
      <c r="BM363" s="220" t="s">
        <v>8895</v>
      </c>
    </row>
    <row r="364" spans="1:65" s="2" customFormat="1" ht="16.5" customHeight="1">
      <c r="A364" s="35"/>
      <c r="B364" s="36"/>
      <c r="C364" s="247" t="s">
        <v>2885</v>
      </c>
      <c r="D364" s="247" t="s">
        <v>413</v>
      </c>
      <c r="E364" s="248" t="s">
        <v>8896</v>
      </c>
      <c r="F364" s="249" t="s">
        <v>8897</v>
      </c>
      <c r="G364" s="250" t="s">
        <v>828</v>
      </c>
      <c r="H364" s="251">
        <v>5120</v>
      </c>
      <c r="I364" s="252"/>
      <c r="J364" s="253">
        <f>ROUND(I364*H364,2)</f>
        <v>0</v>
      </c>
      <c r="K364" s="249" t="s">
        <v>1</v>
      </c>
      <c r="L364" s="254"/>
      <c r="M364" s="255" t="s">
        <v>1</v>
      </c>
      <c r="N364" s="256" t="s">
        <v>40</v>
      </c>
      <c r="O364" s="72"/>
      <c r="P364" s="218">
        <f>O364*H364</f>
        <v>0</v>
      </c>
      <c r="Q364" s="218">
        <v>0</v>
      </c>
      <c r="R364" s="218">
        <f>Q364*H364</f>
        <v>0</v>
      </c>
      <c r="S364" s="218">
        <v>0</v>
      </c>
      <c r="T364" s="219">
        <f>S364*H364</f>
        <v>0</v>
      </c>
      <c r="U364" s="35"/>
      <c r="V364" s="35"/>
      <c r="W364" s="35"/>
      <c r="X364" s="35"/>
      <c r="Y364" s="35"/>
      <c r="Z364" s="35"/>
      <c r="AA364" s="35"/>
      <c r="AB364" s="35"/>
      <c r="AC364" s="35"/>
      <c r="AD364" s="35"/>
      <c r="AE364" s="35"/>
      <c r="AR364" s="220" t="s">
        <v>3366</v>
      </c>
      <c r="AT364" s="220" t="s">
        <v>413</v>
      </c>
      <c r="AU364" s="220" t="s">
        <v>84</v>
      </c>
      <c r="AY364" s="18" t="s">
        <v>203</v>
      </c>
      <c r="BE364" s="221">
        <f>IF(N364="základní",J364,0)</f>
        <v>0</v>
      </c>
      <c r="BF364" s="221">
        <f>IF(N364="snížená",J364,0)</f>
        <v>0</v>
      </c>
      <c r="BG364" s="221">
        <f>IF(N364="zákl. přenesená",J364,0)</f>
        <v>0</v>
      </c>
      <c r="BH364" s="221">
        <f>IF(N364="sníž. přenesená",J364,0)</f>
        <v>0</v>
      </c>
      <c r="BI364" s="221">
        <f>IF(N364="nulová",J364,0)</f>
        <v>0</v>
      </c>
      <c r="BJ364" s="18" t="s">
        <v>82</v>
      </c>
      <c r="BK364" s="221">
        <f>ROUND(I364*H364,2)</f>
        <v>0</v>
      </c>
      <c r="BL364" s="18" t="s">
        <v>3366</v>
      </c>
      <c r="BM364" s="220" t="s">
        <v>8898</v>
      </c>
    </row>
    <row r="365" spans="1:65" s="14" customFormat="1" ht="11.25">
      <c r="B365" s="233"/>
      <c r="C365" s="234"/>
      <c r="D365" s="224" t="s">
        <v>211</v>
      </c>
      <c r="E365" s="235" t="s">
        <v>1</v>
      </c>
      <c r="F365" s="236" t="s">
        <v>8899</v>
      </c>
      <c r="G365" s="234"/>
      <c r="H365" s="237">
        <v>240</v>
      </c>
      <c r="I365" s="238"/>
      <c r="J365" s="234"/>
      <c r="K365" s="234"/>
      <c r="L365" s="239"/>
      <c r="M365" s="240"/>
      <c r="N365" s="241"/>
      <c r="O365" s="241"/>
      <c r="P365" s="241"/>
      <c r="Q365" s="241"/>
      <c r="R365" s="241"/>
      <c r="S365" s="241"/>
      <c r="T365" s="242"/>
      <c r="AT365" s="243" t="s">
        <v>211</v>
      </c>
      <c r="AU365" s="243" t="s">
        <v>84</v>
      </c>
      <c r="AV365" s="14" t="s">
        <v>84</v>
      </c>
      <c r="AW365" s="14" t="s">
        <v>31</v>
      </c>
      <c r="AX365" s="14" t="s">
        <v>75</v>
      </c>
      <c r="AY365" s="243" t="s">
        <v>203</v>
      </c>
    </row>
    <row r="366" spans="1:65" s="14" customFormat="1" ht="11.25">
      <c r="B366" s="233"/>
      <c r="C366" s="234"/>
      <c r="D366" s="224" t="s">
        <v>211</v>
      </c>
      <c r="E366" s="235" t="s">
        <v>1</v>
      </c>
      <c r="F366" s="236" t="s">
        <v>8900</v>
      </c>
      <c r="G366" s="234"/>
      <c r="H366" s="237">
        <v>2280</v>
      </c>
      <c r="I366" s="238"/>
      <c r="J366" s="234"/>
      <c r="K366" s="234"/>
      <c r="L366" s="239"/>
      <c r="M366" s="240"/>
      <c r="N366" s="241"/>
      <c r="O366" s="241"/>
      <c r="P366" s="241"/>
      <c r="Q366" s="241"/>
      <c r="R366" s="241"/>
      <c r="S366" s="241"/>
      <c r="T366" s="242"/>
      <c r="AT366" s="243" t="s">
        <v>211</v>
      </c>
      <c r="AU366" s="243" t="s">
        <v>84</v>
      </c>
      <c r="AV366" s="14" t="s">
        <v>84</v>
      </c>
      <c r="AW366" s="14" t="s">
        <v>31</v>
      </c>
      <c r="AX366" s="14" t="s">
        <v>75</v>
      </c>
      <c r="AY366" s="243" t="s">
        <v>203</v>
      </c>
    </row>
    <row r="367" spans="1:65" s="14" customFormat="1" ht="11.25">
      <c r="B367" s="233"/>
      <c r="C367" s="234"/>
      <c r="D367" s="224" t="s">
        <v>211</v>
      </c>
      <c r="E367" s="235" t="s">
        <v>1</v>
      </c>
      <c r="F367" s="236" t="s">
        <v>8901</v>
      </c>
      <c r="G367" s="234"/>
      <c r="H367" s="237">
        <v>600</v>
      </c>
      <c r="I367" s="238"/>
      <c r="J367" s="234"/>
      <c r="K367" s="234"/>
      <c r="L367" s="239"/>
      <c r="M367" s="240"/>
      <c r="N367" s="241"/>
      <c r="O367" s="241"/>
      <c r="P367" s="241"/>
      <c r="Q367" s="241"/>
      <c r="R367" s="241"/>
      <c r="S367" s="241"/>
      <c r="T367" s="242"/>
      <c r="AT367" s="243" t="s">
        <v>211</v>
      </c>
      <c r="AU367" s="243" t="s">
        <v>84</v>
      </c>
      <c r="AV367" s="14" t="s">
        <v>84</v>
      </c>
      <c r="AW367" s="14" t="s">
        <v>31</v>
      </c>
      <c r="AX367" s="14" t="s">
        <v>75</v>
      </c>
      <c r="AY367" s="243" t="s">
        <v>203</v>
      </c>
    </row>
    <row r="368" spans="1:65" s="14" customFormat="1" ht="11.25">
      <c r="B368" s="233"/>
      <c r="C368" s="234"/>
      <c r="D368" s="224" t="s">
        <v>211</v>
      </c>
      <c r="E368" s="235" t="s">
        <v>1</v>
      </c>
      <c r="F368" s="236" t="s">
        <v>8902</v>
      </c>
      <c r="G368" s="234"/>
      <c r="H368" s="237">
        <v>2000</v>
      </c>
      <c r="I368" s="238"/>
      <c r="J368" s="234"/>
      <c r="K368" s="234"/>
      <c r="L368" s="239"/>
      <c r="M368" s="240"/>
      <c r="N368" s="241"/>
      <c r="O368" s="241"/>
      <c r="P368" s="241"/>
      <c r="Q368" s="241"/>
      <c r="R368" s="241"/>
      <c r="S368" s="241"/>
      <c r="T368" s="242"/>
      <c r="AT368" s="243" t="s">
        <v>211</v>
      </c>
      <c r="AU368" s="243" t="s">
        <v>84</v>
      </c>
      <c r="AV368" s="14" t="s">
        <v>84</v>
      </c>
      <c r="AW368" s="14" t="s">
        <v>31</v>
      </c>
      <c r="AX368" s="14" t="s">
        <v>75</v>
      </c>
      <c r="AY368" s="243" t="s">
        <v>203</v>
      </c>
    </row>
    <row r="369" spans="1:65" s="2" customFormat="1" ht="16.5" customHeight="1">
      <c r="A369" s="35"/>
      <c r="B369" s="36"/>
      <c r="C369" s="247" t="s">
        <v>2983</v>
      </c>
      <c r="D369" s="247" t="s">
        <v>413</v>
      </c>
      <c r="E369" s="248" t="s">
        <v>8903</v>
      </c>
      <c r="F369" s="249" t="s">
        <v>8904</v>
      </c>
      <c r="G369" s="250" t="s">
        <v>828</v>
      </c>
      <c r="H369" s="251">
        <v>6120</v>
      </c>
      <c r="I369" s="252"/>
      <c r="J369" s="253">
        <f>ROUND(I369*H369,2)</f>
        <v>0</v>
      </c>
      <c r="K369" s="249" t="s">
        <v>1</v>
      </c>
      <c r="L369" s="254"/>
      <c r="M369" s="255" t="s">
        <v>1</v>
      </c>
      <c r="N369" s="256" t="s">
        <v>40</v>
      </c>
      <c r="O369" s="72"/>
      <c r="P369" s="218">
        <f>O369*H369</f>
        <v>0</v>
      </c>
      <c r="Q369" s="218">
        <v>0</v>
      </c>
      <c r="R369" s="218">
        <f>Q369*H369</f>
        <v>0</v>
      </c>
      <c r="S369" s="218">
        <v>0</v>
      </c>
      <c r="T369" s="219">
        <f>S369*H369</f>
        <v>0</v>
      </c>
      <c r="U369" s="35"/>
      <c r="V369" s="35"/>
      <c r="W369" s="35"/>
      <c r="X369" s="35"/>
      <c r="Y369" s="35"/>
      <c r="Z369" s="35"/>
      <c r="AA369" s="35"/>
      <c r="AB369" s="35"/>
      <c r="AC369" s="35"/>
      <c r="AD369" s="35"/>
      <c r="AE369" s="35"/>
      <c r="AR369" s="220" t="s">
        <v>3366</v>
      </c>
      <c r="AT369" s="220" t="s">
        <v>413</v>
      </c>
      <c r="AU369" s="220" t="s">
        <v>84</v>
      </c>
      <c r="AY369" s="18" t="s">
        <v>203</v>
      </c>
      <c r="BE369" s="221">
        <f>IF(N369="základní",J369,0)</f>
        <v>0</v>
      </c>
      <c r="BF369" s="221">
        <f>IF(N369="snížená",J369,0)</f>
        <v>0</v>
      </c>
      <c r="BG369" s="221">
        <f>IF(N369="zákl. přenesená",J369,0)</f>
        <v>0</v>
      </c>
      <c r="BH369" s="221">
        <f>IF(N369="sníž. přenesená",J369,0)</f>
        <v>0</v>
      </c>
      <c r="BI369" s="221">
        <f>IF(N369="nulová",J369,0)</f>
        <v>0</v>
      </c>
      <c r="BJ369" s="18" t="s">
        <v>82</v>
      </c>
      <c r="BK369" s="221">
        <f>ROUND(I369*H369,2)</f>
        <v>0</v>
      </c>
      <c r="BL369" s="18" t="s">
        <v>3366</v>
      </c>
      <c r="BM369" s="220" t="s">
        <v>8905</v>
      </c>
    </row>
    <row r="370" spans="1:65" s="14" customFormat="1" ht="11.25">
      <c r="B370" s="233"/>
      <c r="C370" s="234"/>
      <c r="D370" s="224" t="s">
        <v>211</v>
      </c>
      <c r="E370" s="235" t="s">
        <v>1</v>
      </c>
      <c r="F370" s="236" t="s">
        <v>8906</v>
      </c>
      <c r="G370" s="234"/>
      <c r="H370" s="237">
        <v>4120</v>
      </c>
      <c r="I370" s="238"/>
      <c r="J370" s="234"/>
      <c r="K370" s="234"/>
      <c r="L370" s="239"/>
      <c r="M370" s="240"/>
      <c r="N370" s="241"/>
      <c r="O370" s="241"/>
      <c r="P370" s="241"/>
      <c r="Q370" s="241"/>
      <c r="R370" s="241"/>
      <c r="S370" s="241"/>
      <c r="T370" s="242"/>
      <c r="AT370" s="243" t="s">
        <v>211</v>
      </c>
      <c r="AU370" s="243" t="s">
        <v>84</v>
      </c>
      <c r="AV370" s="14" t="s">
        <v>84</v>
      </c>
      <c r="AW370" s="14" t="s">
        <v>31</v>
      </c>
      <c r="AX370" s="14" t="s">
        <v>75</v>
      </c>
      <c r="AY370" s="243" t="s">
        <v>203</v>
      </c>
    </row>
    <row r="371" spans="1:65" s="14" customFormat="1" ht="11.25">
      <c r="B371" s="233"/>
      <c r="C371" s="234"/>
      <c r="D371" s="224" t="s">
        <v>211</v>
      </c>
      <c r="E371" s="235" t="s">
        <v>1</v>
      </c>
      <c r="F371" s="236" t="s">
        <v>8907</v>
      </c>
      <c r="G371" s="234"/>
      <c r="H371" s="237">
        <v>2000</v>
      </c>
      <c r="I371" s="238"/>
      <c r="J371" s="234"/>
      <c r="K371" s="234"/>
      <c r="L371" s="239"/>
      <c r="M371" s="240"/>
      <c r="N371" s="241"/>
      <c r="O371" s="241"/>
      <c r="P371" s="241"/>
      <c r="Q371" s="241"/>
      <c r="R371" s="241"/>
      <c r="S371" s="241"/>
      <c r="T371" s="242"/>
      <c r="AT371" s="243" t="s">
        <v>211</v>
      </c>
      <c r="AU371" s="243" t="s">
        <v>84</v>
      </c>
      <c r="AV371" s="14" t="s">
        <v>84</v>
      </c>
      <c r="AW371" s="14" t="s">
        <v>31</v>
      </c>
      <c r="AX371" s="14" t="s">
        <v>75</v>
      </c>
      <c r="AY371" s="243" t="s">
        <v>203</v>
      </c>
    </row>
    <row r="372" spans="1:65" s="2" customFormat="1" ht="21.75" customHeight="1">
      <c r="A372" s="35"/>
      <c r="B372" s="36"/>
      <c r="C372" s="209" t="s">
        <v>2988</v>
      </c>
      <c r="D372" s="209" t="s">
        <v>205</v>
      </c>
      <c r="E372" s="210" t="s">
        <v>8908</v>
      </c>
      <c r="F372" s="211" t="s">
        <v>8909</v>
      </c>
      <c r="G372" s="212" t="s">
        <v>828</v>
      </c>
      <c r="H372" s="213">
        <v>11240</v>
      </c>
      <c r="I372" s="214"/>
      <c r="J372" s="215">
        <f>ROUND(I372*H372,2)</f>
        <v>0</v>
      </c>
      <c r="K372" s="211" t="s">
        <v>218</v>
      </c>
      <c r="L372" s="40"/>
      <c r="M372" s="216" t="s">
        <v>1</v>
      </c>
      <c r="N372" s="217" t="s">
        <v>40</v>
      </c>
      <c r="O372" s="72"/>
      <c r="P372" s="218">
        <f>O372*H372</f>
        <v>0</v>
      </c>
      <c r="Q372" s="218">
        <v>0</v>
      </c>
      <c r="R372" s="218">
        <f>Q372*H372</f>
        <v>0</v>
      </c>
      <c r="S372" s="218">
        <v>0</v>
      </c>
      <c r="T372" s="219">
        <f>S372*H372</f>
        <v>0</v>
      </c>
      <c r="U372" s="35"/>
      <c r="V372" s="35"/>
      <c r="W372" s="35"/>
      <c r="X372" s="35"/>
      <c r="Y372" s="35"/>
      <c r="Z372" s="35"/>
      <c r="AA372" s="35"/>
      <c r="AB372" s="35"/>
      <c r="AC372" s="35"/>
      <c r="AD372" s="35"/>
      <c r="AE372" s="35"/>
      <c r="AR372" s="220" t="s">
        <v>412</v>
      </c>
      <c r="AT372" s="220" t="s">
        <v>205</v>
      </c>
      <c r="AU372" s="220" t="s">
        <v>84</v>
      </c>
      <c r="AY372" s="18" t="s">
        <v>203</v>
      </c>
      <c r="BE372" s="221">
        <f>IF(N372="základní",J372,0)</f>
        <v>0</v>
      </c>
      <c r="BF372" s="221">
        <f>IF(N372="snížená",J372,0)</f>
        <v>0</v>
      </c>
      <c r="BG372" s="221">
        <f>IF(N372="zákl. přenesená",J372,0)</f>
        <v>0</v>
      </c>
      <c r="BH372" s="221">
        <f>IF(N372="sníž. přenesená",J372,0)</f>
        <v>0</v>
      </c>
      <c r="BI372" s="221">
        <f>IF(N372="nulová",J372,0)</f>
        <v>0</v>
      </c>
      <c r="BJ372" s="18" t="s">
        <v>82</v>
      </c>
      <c r="BK372" s="221">
        <f>ROUND(I372*H372,2)</f>
        <v>0</v>
      </c>
      <c r="BL372" s="18" t="s">
        <v>412</v>
      </c>
      <c r="BM372" s="220" t="s">
        <v>8910</v>
      </c>
    </row>
    <row r="373" spans="1:65" s="2" customFormat="1" ht="16.5" customHeight="1">
      <c r="A373" s="35"/>
      <c r="B373" s="36"/>
      <c r="C373" s="247" t="s">
        <v>2993</v>
      </c>
      <c r="D373" s="247" t="s">
        <v>413</v>
      </c>
      <c r="E373" s="248" t="s">
        <v>8911</v>
      </c>
      <c r="F373" s="249" t="s">
        <v>8912</v>
      </c>
      <c r="G373" s="250" t="s">
        <v>828</v>
      </c>
      <c r="H373" s="251">
        <v>1040</v>
      </c>
      <c r="I373" s="252"/>
      <c r="J373" s="253">
        <f>ROUND(I373*H373,2)</f>
        <v>0</v>
      </c>
      <c r="K373" s="249" t="s">
        <v>1</v>
      </c>
      <c r="L373" s="254"/>
      <c r="M373" s="255" t="s">
        <v>1</v>
      </c>
      <c r="N373" s="256" t="s">
        <v>40</v>
      </c>
      <c r="O373" s="72"/>
      <c r="P373" s="218">
        <f>O373*H373</f>
        <v>0</v>
      </c>
      <c r="Q373" s="218">
        <v>0</v>
      </c>
      <c r="R373" s="218">
        <f>Q373*H373</f>
        <v>0</v>
      </c>
      <c r="S373" s="218">
        <v>0</v>
      </c>
      <c r="T373" s="219">
        <f>S373*H373</f>
        <v>0</v>
      </c>
      <c r="U373" s="35"/>
      <c r="V373" s="35"/>
      <c r="W373" s="35"/>
      <c r="X373" s="35"/>
      <c r="Y373" s="35"/>
      <c r="Z373" s="35"/>
      <c r="AA373" s="35"/>
      <c r="AB373" s="35"/>
      <c r="AC373" s="35"/>
      <c r="AD373" s="35"/>
      <c r="AE373" s="35"/>
      <c r="AR373" s="220" t="s">
        <v>3366</v>
      </c>
      <c r="AT373" s="220" t="s">
        <v>413</v>
      </c>
      <c r="AU373" s="220" t="s">
        <v>84</v>
      </c>
      <c r="AY373" s="18" t="s">
        <v>203</v>
      </c>
      <c r="BE373" s="221">
        <f>IF(N373="základní",J373,0)</f>
        <v>0</v>
      </c>
      <c r="BF373" s="221">
        <f>IF(N373="snížená",J373,0)</f>
        <v>0</v>
      </c>
      <c r="BG373" s="221">
        <f>IF(N373="zákl. přenesená",J373,0)</f>
        <v>0</v>
      </c>
      <c r="BH373" s="221">
        <f>IF(N373="sníž. přenesená",J373,0)</f>
        <v>0</v>
      </c>
      <c r="BI373" s="221">
        <f>IF(N373="nulová",J373,0)</f>
        <v>0</v>
      </c>
      <c r="BJ373" s="18" t="s">
        <v>82</v>
      </c>
      <c r="BK373" s="221">
        <f>ROUND(I373*H373,2)</f>
        <v>0</v>
      </c>
      <c r="BL373" s="18" t="s">
        <v>3366</v>
      </c>
      <c r="BM373" s="220" t="s">
        <v>8913</v>
      </c>
    </row>
    <row r="374" spans="1:65" s="14" customFormat="1" ht="11.25">
      <c r="B374" s="233"/>
      <c r="C374" s="234"/>
      <c r="D374" s="224" t="s">
        <v>211</v>
      </c>
      <c r="E374" s="235" t="s">
        <v>1</v>
      </c>
      <c r="F374" s="236" t="s">
        <v>8914</v>
      </c>
      <c r="G374" s="234"/>
      <c r="H374" s="237">
        <v>480</v>
      </c>
      <c r="I374" s="238"/>
      <c r="J374" s="234"/>
      <c r="K374" s="234"/>
      <c r="L374" s="239"/>
      <c r="M374" s="240"/>
      <c r="N374" s="241"/>
      <c r="O374" s="241"/>
      <c r="P374" s="241"/>
      <c r="Q374" s="241"/>
      <c r="R374" s="241"/>
      <c r="S374" s="241"/>
      <c r="T374" s="242"/>
      <c r="AT374" s="243" t="s">
        <v>211</v>
      </c>
      <c r="AU374" s="243" t="s">
        <v>84</v>
      </c>
      <c r="AV374" s="14" t="s">
        <v>84</v>
      </c>
      <c r="AW374" s="14" t="s">
        <v>31</v>
      </c>
      <c r="AX374" s="14" t="s">
        <v>75</v>
      </c>
      <c r="AY374" s="243" t="s">
        <v>203</v>
      </c>
    </row>
    <row r="375" spans="1:65" s="14" customFormat="1" ht="11.25">
      <c r="B375" s="233"/>
      <c r="C375" s="234"/>
      <c r="D375" s="224" t="s">
        <v>211</v>
      </c>
      <c r="E375" s="235" t="s">
        <v>1</v>
      </c>
      <c r="F375" s="236" t="s">
        <v>8915</v>
      </c>
      <c r="G375" s="234"/>
      <c r="H375" s="237">
        <v>400</v>
      </c>
      <c r="I375" s="238"/>
      <c r="J375" s="234"/>
      <c r="K375" s="234"/>
      <c r="L375" s="239"/>
      <c r="M375" s="240"/>
      <c r="N375" s="241"/>
      <c r="O375" s="241"/>
      <c r="P375" s="241"/>
      <c r="Q375" s="241"/>
      <c r="R375" s="241"/>
      <c r="S375" s="241"/>
      <c r="T375" s="242"/>
      <c r="AT375" s="243" t="s">
        <v>211</v>
      </c>
      <c r="AU375" s="243" t="s">
        <v>84</v>
      </c>
      <c r="AV375" s="14" t="s">
        <v>84</v>
      </c>
      <c r="AW375" s="14" t="s">
        <v>31</v>
      </c>
      <c r="AX375" s="14" t="s">
        <v>75</v>
      </c>
      <c r="AY375" s="243" t="s">
        <v>203</v>
      </c>
    </row>
    <row r="376" spans="1:65" s="14" customFormat="1" ht="11.25">
      <c r="B376" s="233"/>
      <c r="C376" s="234"/>
      <c r="D376" s="224" t="s">
        <v>211</v>
      </c>
      <c r="E376" s="235" t="s">
        <v>1</v>
      </c>
      <c r="F376" s="236" t="s">
        <v>8916</v>
      </c>
      <c r="G376" s="234"/>
      <c r="H376" s="237">
        <v>80</v>
      </c>
      <c r="I376" s="238"/>
      <c r="J376" s="234"/>
      <c r="K376" s="234"/>
      <c r="L376" s="239"/>
      <c r="M376" s="240"/>
      <c r="N376" s="241"/>
      <c r="O376" s="241"/>
      <c r="P376" s="241"/>
      <c r="Q376" s="241"/>
      <c r="R376" s="241"/>
      <c r="S376" s="241"/>
      <c r="T376" s="242"/>
      <c r="AT376" s="243" t="s">
        <v>211</v>
      </c>
      <c r="AU376" s="243" t="s">
        <v>84</v>
      </c>
      <c r="AV376" s="14" t="s">
        <v>84</v>
      </c>
      <c r="AW376" s="14" t="s">
        <v>31</v>
      </c>
      <c r="AX376" s="14" t="s">
        <v>75</v>
      </c>
      <c r="AY376" s="243" t="s">
        <v>203</v>
      </c>
    </row>
    <row r="377" spans="1:65" s="14" customFormat="1" ht="11.25">
      <c r="B377" s="233"/>
      <c r="C377" s="234"/>
      <c r="D377" s="224" t="s">
        <v>211</v>
      </c>
      <c r="E377" s="235" t="s">
        <v>1</v>
      </c>
      <c r="F377" s="236" t="s">
        <v>8917</v>
      </c>
      <c r="G377" s="234"/>
      <c r="H377" s="237">
        <v>40</v>
      </c>
      <c r="I377" s="238"/>
      <c r="J377" s="234"/>
      <c r="K377" s="234"/>
      <c r="L377" s="239"/>
      <c r="M377" s="240"/>
      <c r="N377" s="241"/>
      <c r="O377" s="241"/>
      <c r="P377" s="241"/>
      <c r="Q377" s="241"/>
      <c r="R377" s="241"/>
      <c r="S377" s="241"/>
      <c r="T377" s="242"/>
      <c r="AT377" s="243" t="s">
        <v>211</v>
      </c>
      <c r="AU377" s="243" t="s">
        <v>84</v>
      </c>
      <c r="AV377" s="14" t="s">
        <v>84</v>
      </c>
      <c r="AW377" s="14" t="s">
        <v>31</v>
      </c>
      <c r="AX377" s="14" t="s">
        <v>75</v>
      </c>
      <c r="AY377" s="243" t="s">
        <v>203</v>
      </c>
    </row>
    <row r="378" spans="1:65" s="14" customFormat="1" ht="11.25">
      <c r="B378" s="233"/>
      <c r="C378" s="234"/>
      <c r="D378" s="224" t="s">
        <v>211</v>
      </c>
      <c r="E378" s="235" t="s">
        <v>1</v>
      </c>
      <c r="F378" s="236" t="s">
        <v>8918</v>
      </c>
      <c r="G378" s="234"/>
      <c r="H378" s="237">
        <v>40</v>
      </c>
      <c r="I378" s="238"/>
      <c r="J378" s="234"/>
      <c r="K378" s="234"/>
      <c r="L378" s="239"/>
      <c r="M378" s="240"/>
      <c r="N378" s="241"/>
      <c r="O378" s="241"/>
      <c r="P378" s="241"/>
      <c r="Q378" s="241"/>
      <c r="R378" s="241"/>
      <c r="S378" s="241"/>
      <c r="T378" s="242"/>
      <c r="AT378" s="243" t="s">
        <v>211</v>
      </c>
      <c r="AU378" s="243" t="s">
        <v>84</v>
      </c>
      <c r="AV378" s="14" t="s">
        <v>84</v>
      </c>
      <c r="AW378" s="14" t="s">
        <v>31</v>
      </c>
      <c r="AX378" s="14" t="s">
        <v>75</v>
      </c>
      <c r="AY378" s="243" t="s">
        <v>203</v>
      </c>
    </row>
    <row r="379" spans="1:65" s="2" customFormat="1" ht="21.75" customHeight="1">
      <c r="A379" s="35"/>
      <c r="B379" s="36"/>
      <c r="C379" s="209" t="s">
        <v>2999</v>
      </c>
      <c r="D379" s="209" t="s">
        <v>205</v>
      </c>
      <c r="E379" s="210" t="s">
        <v>8919</v>
      </c>
      <c r="F379" s="211" t="s">
        <v>8920</v>
      </c>
      <c r="G379" s="212" t="s">
        <v>828</v>
      </c>
      <c r="H379" s="213">
        <v>1040</v>
      </c>
      <c r="I379" s="214"/>
      <c r="J379" s="215">
        <f>ROUND(I379*H379,2)</f>
        <v>0</v>
      </c>
      <c r="K379" s="211" t="s">
        <v>218</v>
      </c>
      <c r="L379" s="40"/>
      <c r="M379" s="216" t="s">
        <v>1</v>
      </c>
      <c r="N379" s="217" t="s">
        <v>40</v>
      </c>
      <c r="O379" s="72"/>
      <c r="P379" s="218">
        <f>O379*H379</f>
        <v>0</v>
      </c>
      <c r="Q379" s="218">
        <v>0</v>
      </c>
      <c r="R379" s="218">
        <f>Q379*H379</f>
        <v>0</v>
      </c>
      <c r="S379" s="218">
        <v>0</v>
      </c>
      <c r="T379" s="219">
        <f>S379*H379</f>
        <v>0</v>
      </c>
      <c r="U379" s="35"/>
      <c r="V379" s="35"/>
      <c r="W379" s="35"/>
      <c r="X379" s="35"/>
      <c r="Y379" s="35"/>
      <c r="Z379" s="35"/>
      <c r="AA379" s="35"/>
      <c r="AB379" s="35"/>
      <c r="AC379" s="35"/>
      <c r="AD379" s="35"/>
      <c r="AE379" s="35"/>
      <c r="AR379" s="220" t="s">
        <v>412</v>
      </c>
      <c r="AT379" s="220" t="s">
        <v>205</v>
      </c>
      <c r="AU379" s="220" t="s">
        <v>84</v>
      </c>
      <c r="AY379" s="18" t="s">
        <v>203</v>
      </c>
      <c r="BE379" s="221">
        <f>IF(N379="základní",J379,0)</f>
        <v>0</v>
      </c>
      <c r="BF379" s="221">
        <f>IF(N379="snížená",J379,0)</f>
        <v>0</v>
      </c>
      <c r="BG379" s="221">
        <f>IF(N379="zákl. přenesená",J379,0)</f>
        <v>0</v>
      </c>
      <c r="BH379" s="221">
        <f>IF(N379="sníž. přenesená",J379,0)</f>
        <v>0</v>
      </c>
      <c r="BI379" s="221">
        <f>IF(N379="nulová",J379,0)</f>
        <v>0</v>
      </c>
      <c r="BJ379" s="18" t="s">
        <v>82</v>
      </c>
      <c r="BK379" s="221">
        <f>ROUND(I379*H379,2)</f>
        <v>0</v>
      </c>
      <c r="BL379" s="18" t="s">
        <v>412</v>
      </c>
      <c r="BM379" s="220" t="s">
        <v>8921</v>
      </c>
    </row>
    <row r="380" spans="1:65" s="2" customFormat="1" ht="16.5" customHeight="1">
      <c r="A380" s="35"/>
      <c r="B380" s="36"/>
      <c r="C380" s="247" t="s">
        <v>3007</v>
      </c>
      <c r="D380" s="247" t="s">
        <v>413</v>
      </c>
      <c r="E380" s="248" t="s">
        <v>8922</v>
      </c>
      <c r="F380" s="249" t="s">
        <v>8923</v>
      </c>
      <c r="G380" s="250" t="s">
        <v>828</v>
      </c>
      <c r="H380" s="251">
        <v>400</v>
      </c>
      <c r="I380" s="252"/>
      <c r="J380" s="253">
        <f>ROUND(I380*H380,2)</f>
        <v>0</v>
      </c>
      <c r="K380" s="249" t="s">
        <v>1</v>
      </c>
      <c r="L380" s="254"/>
      <c r="M380" s="255" t="s">
        <v>1</v>
      </c>
      <c r="N380" s="256" t="s">
        <v>40</v>
      </c>
      <c r="O380" s="72"/>
      <c r="P380" s="218">
        <f>O380*H380</f>
        <v>0</v>
      </c>
      <c r="Q380" s="218">
        <v>0</v>
      </c>
      <c r="R380" s="218">
        <f>Q380*H380</f>
        <v>0</v>
      </c>
      <c r="S380" s="218">
        <v>0</v>
      </c>
      <c r="T380" s="219">
        <f>S380*H380</f>
        <v>0</v>
      </c>
      <c r="U380" s="35"/>
      <c r="V380" s="35"/>
      <c r="W380" s="35"/>
      <c r="X380" s="35"/>
      <c r="Y380" s="35"/>
      <c r="Z380" s="35"/>
      <c r="AA380" s="35"/>
      <c r="AB380" s="35"/>
      <c r="AC380" s="35"/>
      <c r="AD380" s="35"/>
      <c r="AE380" s="35"/>
      <c r="AR380" s="220" t="s">
        <v>3366</v>
      </c>
      <c r="AT380" s="220" t="s">
        <v>413</v>
      </c>
      <c r="AU380" s="220" t="s">
        <v>84</v>
      </c>
      <c r="AY380" s="18" t="s">
        <v>203</v>
      </c>
      <c r="BE380" s="221">
        <f>IF(N380="základní",J380,0)</f>
        <v>0</v>
      </c>
      <c r="BF380" s="221">
        <f>IF(N380="snížená",J380,0)</f>
        <v>0</v>
      </c>
      <c r="BG380" s="221">
        <f>IF(N380="zákl. přenesená",J380,0)</f>
        <v>0</v>
      </c>
      <c r="BH380" s="221">
        <f>IF(N380="sníž. přenesená",J380,0)</f>
        <v>0</v>
      </c>
      <c r="BI380" s="221">
        <f>IF(N380="nulová",J380,0)</f>
        <v>0</v>
      </c>
      <c r="BJ380" s="18" t="s">
        <v>82</v>
      </c>
      <c r="BK380" s="221">
        <f>ROUND(I380*H380,2)</f>
        <v>0</v>
      </c>
      <c r="BL380" s="18" t="s">
        <v>3366</v>
      </c>
      <c r="BM380" s="220" t="s">
        <v>8924</v>
      </c>
    </row>
    <row r="381" spans="1:65" s="14" customFormat="1" ht="11.25">
      <c r="B381" s="233"/>
      <c r="C381" s="234"/>
      <c r="D381" s="224" t="s">
        <v>211</v>
      </c>
      <c r="E381" s="235" t="s">
        <v>1</v>
      </c>
      <c r="F381" s="236" t="s">
        <v>8925</v>
      </c>
      <c r="G381" s="234"/>
      <c r="H381" s="237">
        <v>400</v>
      </c>
      <c r="I381" s="238"/>
      <c r="J381" s="234"/>
      <c r="K381" s="234"/>
      <c r="L381" s="239"/>
      <c r="M381" s="240"/>
      <c r="N381" s="241"/>
      <c r="O381" s="241"/>
      <c r="P381" s="241"/>
      <c r="Q381" s="241"/>
      <c r="R381" s="241"/>
      <c r="S381" s="241"/>
      <c r="T381" s="242"/>
      <c r="AT381" s="243" t="s">
        <v>211</v>
      </c>
      <c r="AU381" s="243" t="s">
        <v>84</v>
      </c>
      <c r="AV381" s="14" t="s">
        <v>84</v>
      </c>
      <c r="AW381" s="14" t="s">
        <v>31</v>
      </c>
      <c r="AX381" s="14" t="s">
        <v>75</v>
      </c>
      <c r="AY381" s="243" t="s">
        <v>203</v>
      </c>
    </row>
    <row r="382" spans="1:65" s="2" customFormat="1" ht="21.75" customHeight="1">
      <c r="A382" s="35"/>
      <c r="B382" s="36"/>
      <c r="C382" s="209" t="s">
        <v>3012</v>
      </c>
      <c r="D382" s="209" t="s">
        <v>205</v>
      </c>
      <c r="E382" s="210" t="s">
        <v>8926</v>
      </c>
      <c r="F382" s="211" t="s">
        <v>8927</v>
      </c>
      <c r="G382" s="212" t="s">
        <v>828</v>
      </c>
      <c r="H382" s="213">
        <v>400</v>
      </c>
      <c r="I382" s="214"/>
      <c r="J382" s="215">
        <f>ROUND(I382*H382,2)</f>
        <v>0</v>
      </c>
      <c r="K382" s="211" t="s">
        <v>218</v>
      </c>
      <c r="L382" s="40"/>
      <c r="M382" s="216" t="s">
        <v>1</v>
      </c>
      <c r="N382" s="217" t="s">
        <v>40</v>
      </c>
      <c r="O382" s="72"/>
      <c r="P382" s="218">
        <f>O382*H382</f>
        <v>0</v>
      </c>
      <c r="Q382" s="218">
        <v>0</v>
      </c>
      <c r="R382" s="218">
        <f>Q382*H382</f>
        <v>0</v>
      </c>
      <c r="S382" s="218">
        <v>0</v>
      </c>
      <c r="T382" s="219">
        <f>S382*H382</f>
        <v>0</v>
      </c>
      <c r="U382" s="35"/>
      <c r="V382" s="35"/>
      <c r="W382" s="35"/>
      <c r="X382" s="35"/>
      <c r="Y382" s="35"/>
      <c r="Z382" s="35"/>
      <c r="AA382" s="35"/>
      <c r="AB382" s="35"/>
      <c r="AC382" s="35"/>
      <c r="AD382" s="35"/>
      <c r="AE382" s="35"/>
      <c r="AR382" s="220" t="s">
        <v>412</v>
      </c>
      <c r="AT382" s="220" t="s">
        <v>205</v>
      </c>
      <c r="AU382" s="220" t="s">
        <v>84</v>
      </c>
      <c r="AY382" s="18" t="s">
        <v>203</v>
      </c>
      <c r="BE382" s="221">
        <f>IF(N382="základní",J382,0)</f>
        <v>0</v>
      </c>
      <c r="BF382" s="221">
        <f>IF(N382="snížená",J382,0)</f>
        <v>0</v>
      </c>
      <c r="BG382" s="221">
        <f>IF(N382="zákl. přenesená",J382,0)</f>
        <v>0</v>
      </c>
      <c r="BH382" s="221">
        <f>IF(N382="sníž. přenesená",J382,0)</f>
        <v>0</v>
      </c>
      <c r="BI382" s="221">
        <f>IF(N382="nulová",J382,0)</f>
        <v>0</v>
      </c>
      <c r="BJ382" s="18" t="s">
        <v>82</v>
      </c>
      <c r="BK382" s="221">
        <f>ROUND(I382*H382,2)</f>
        <v>0</v>
      </c>
      <c r="BL382" s="18" t="s">
        <v>412</v>
      </c>
      <c r="BM382" s="220" t="s">
        <v>8928</v>
      </c>
    </row>
    <row r="383" spans="1:65" s="2" customFormat="1" ht="16.5" customHeight="1">
      <c r="A383" s="35"/>
      <c r="B383" s="36"/>
      <c r="C383" s="247" t="s">
        <v>3018</v>
      </c>
      <c r="D383" s="247" t="s">
        <v>413</v>
      </c>
      <c r="E383" s="248" t="s">
        <v>8929</v>
      </c>
      <c r="F383" s="249" t="s">
        <v>8930</v>
      </c>
      <c r="G383" s="250" t="s">
        <v>828</v>
      </c>
      <c r="H383" s="251">
        <v>4480</v>
      </c>
      <c r="I383" s="252"/>
      <c r="J383" s="253">
        <f>ROUND(I383*H383,2)</f>
        <v>0</v>
      </c>
      <c r="K383" s="249" t="s">
        <v>1</v>
      </c>
      <c r="L383" s="254"/>
      <c r="M383" s="255" t="s">
        <v>1</v>
      </c>
      <c r="N383" s="256" t="s">
        <v>40</v>
      </c>
      <c r="O383" s="72"/>
      <c r="P383" s="218">
        <f>O383*H383</f>
        <v>0</v>
      </c>
      <c r="Q383" s="218">
        <v>0</v>
      </c>
      <c r="R383" s="218">
        <f>Q383*H383</f>
        <v>0</v>
      </c>
      <c r="S383" s="218">
        <v>0</v>
      </c>
      <c r="T383" s="219">
        <f>S383*H383</f>
        <v>0</v>
      </c>
      <c r="U383" s="35"/>
      <c r="V383" s="35"/>
      <c r="W383" s="35"/>
      <c r="X383" s="35"/>
      <c r="Y383" s="35"/>
      <c r="Z383" s="35"/>
      <c r="AA383" s="35"/>
      <c r="AB383" s="35"/>
      <c r="AC383" s="35"/>
      <c r="AD383" s="35"/>
      <c r="AE383" s="35"/>
      <c r="AR383" s="220" t="s">
        <v>3366</v>
      </c>
      <c r="AT383" s="220" t="s">
        <v>413</v>
      </c>
      <c r="AU383" s="220" t="s">
        <v>84</v>
      </c>
      <c r="AY383" s="18" t="s">
        <v>203</v>
      </c>
      <c r="BE383" s="221">
        <f>IF(N383="základní",J383,0)</f>
        <v>0</v>
      </c>
      <c r="BF383" s="221">
        <f>IF(N383="snížená",J383,0)</f>
        <v>0</v>
      </c>
      <c r="BG383" s="221">
        <f>IF(N383="zákl. přenesená",J383,0)</f>
        <v>0</v>
      </c>
      <c r="BH383" s="221">
        <f>IF(N383="sníž. přenesená",J383,0)</f>
        <v>0</v>
      </c>
      <c r="BI383" s="221">
        <f>IF(N383="nulová",J383,0)</f>
        <v>0</v>
      </c>
      <c r="BJ383" s="18" t="s">
        <v>82</v>
      </c>
      <c r="BK383" s="221">
        <f>ROUND(I383*H383,2)</f>
        <v>0</v>
      </c>
      <c r="BL383" s="18" t="s">
        <v>3366</v>
      </c>
      <c r="BM383" s="220" t="s">
        <v>8931</v>
      </c>
    </row>
    <row r="384" spans="1:65" s="14" customFormat="1" ht="11.25">
      <c r="B384" s="233"/>
      <c r="C384" s="234"/>
      <c r="D384" s="224" t="s">
        <v>211</v>
      </c>
      <c r="E384" s="235" t="s">
        <v>1</v>
      </c>
      <c r="F384" s="236" t="s">
        <v>8932</v>
      </c>
      <c r="G384" s="234"/>
      <c r="H384" s="237">
        <v>2643</v>
      </c>
      <c r="I384" s="238"/>
      <c r="J384" s="234"/>
      <c r="K384" s="234"/>
      <c r="L384" s="239"/>
      <c r="M384" s="240"/>
      <c r="N384" s="241"/>
      <c r="O384" s="241"/>
      <c r="P384" s="241"/>
      <c r="Q384" s="241"/>
      <c r="R384" s="241"/>
      <c r="S384" s="241"/>
      <c r="T384" s="242"/>
      <c r="AT384" s="243" t="s">
        <v>211</v>
      </c>
      <c r="AU384" s="243" t="s">
        <v>84</v>
      </c>
      <c r="AV384" s="14" t="s">
        <v>84</v>
      </c>
      <c r="AW384" s="14" t="s">
        <v>31</v>
      </c>
      <c r="AX384" s="14" t="s">
        <v>75</v>
      </c>
      <c r="AY384" s="243" t="s">
        <v>203</v>
      </c>
    </row>
    <row r="385" spans="1:65" s="14" customFormat="1" ht="11.25">
      <c r="B385" s="233"/>
      <c r="C385" s="234"/>
      <c r="D385" s="224" t="s">
        <v>211</v>
      </c>
      <c r="E385" s="235" t="s">
        <v>1</v>
      </c>
      <c r="F385" s="236" t="s">
        <v>8933</v>
      </c>
      <c r="G385" s="234"/>
      <c r="H385" s="237">
        <v>557</v>
      </c>
      <c r="I385" s="238"/>
      <c r="J385" s="234"/>
      <c r="K385" s="234"/>
      <c r="L385" s="239"/>
      <c r="M385" s="240"/>
      <c r="N385" s="241"/>
      <c r="O385" s="241"/>
      <c r="P385" s="241"/>
      <c r="Q385" s="241"/>
      <c r="R385" s="241"/>
      <c r="S385" s="241"/>
      <c r="T385" s="242"/>
      <c r="AT385" s="243" t="s">
        <v>211</v>
      </c>
      <c r="AU385" s="243" t="s">
        <v>84</v>
      </c>
      <c r="AV385" s="14" t="s">
        <v>84</v>
      </c>
      <c r="AW385" s="14" t="s">
        <v>31</v>
      </c>
      <c r="AX385" s="14" t="s">
        <v>75</v>
      </c>
      <c r="AY385" s="243" t="s">
        <v>203</v>
      </c>
    </row>
    <row r="386" spans="1:65" s="14" customFormat="1" ht="11.25">
      <c r="B386" s="233"/>
      <c r="C386" s="234"/>
      <c r="D386" s="224" t="s">
        <v>211</v>
      </c>
      <c r="E386" s="235" t="s">
        <v>1</v>
      </c>
      <c r="F386" s="236" t="s">
        <v>8934</v>
      </c>
      <c r="G386" s="234"/>
      <c r="H386" s="237">
        <v>1280</v>
      </c>
      <c r="I386" s="238"/>
      <c r="J386" s="234"/>
      <c r="K386" s="234"/>
      <c r="L386" s="239"/>
      <c r="M386" s="240"/>
      <c r="N386" s="241"/>
      <c r="O386" s="241"/>
      <c r="P386" s="241"/>
      <c r="Q386" s="241"/>
      <c r="R386" s="241"/>
      <c r="S386" s="241"/>
      <c r="T386" s="242"/>
      <c r="AT386" s="243" t="s">
        <v>211</v>
      </c>
      <c r="AU386" s="243" t="s">
        <v>84</v>
      </c>
      <c r="AV386" s="14" t="s">
        <v>84</v>
      </c>
      <c r="AW386" s="14" t="s">
        <v>31</v>
      </c>
      <c r="AX386" s="14" t="s">
        <v>75</v>
      </c>
      <c r="AY386" s="243" t="s">
        <v>203</v>
      </c>
    </row>
    <row r="387" spans="1:65" s="2" customFormat="1" ht="21.75" customHeight="1">
      <c r="A387" s="35"/>
      <c r="B387" s="36"/>
      <c r="C387" s="209" t="s">
        <v>3036</v>
      </c>
      <c r="D387" s="209" t="s">
        <v>205</v>
      </c>
      <c r="E387" s="210" t="s">
        <v>8935</v>
      </c>
      <c r="F387" s="211" t="s">
        <v>8936</v>
      </c>
      <c r="G387" s="212" t="s">
        <v>828</v>
      </c>
      <c r="H387" s="213">
        <v>4480</v>
      </c>
      <c r="I387" s="214"/>
      <c r="J387" s="215">
        <f>ROUND(I387*H387,2)</f>
        <v>0</v>
      </c>
      <c r="K387" s="211" t="s">
        <v>218</v>
      </c>
      <c r="L387" s="40"/>
      <c r="M387" s="216" t="s">
        <v>1</v>
      </c>
      <c r="N387" s="217" t="s">
        <v>40</v>
      </c>
      <c r="O387" s="72"/>
      <c r="P387" s="218">
        <f>O387*H387</f>
        <v>0</v>
      </c>
      <c r="Q387" s="218">
        <v>0</v>
      </c>
      <c r="R387" s="218">
        <f>Q387*H387</f>
        <v>0</v>
      </c>
      <c r="S387" s="218">
        <v>0</v>
      </c>
      <c r="T387" s="219">
        <f>S387*H387</f>
        <v>0</v>
      </c>
      <c r="U387" s="35"/>
      <c r="V387" s="35"/>
      <c r="W387" s="35"/>
      <c r="X387" s="35"/>
      <c r="Y387" s="35"/>
      <c r="Z387" s="35"/>
      <c r="AA387" s="35"/>
      <c r="AB387" s="35"/>
      <c r="AC387" s="35"/>
      <c r="AD387" s="35"/>
      <c r="AE387" s="35"/>
      <c r="AR387" s="220" t="s">
        <v>412</v>
      </c>
      <c r="AT387" s="220" t="s">
        <v>205</v>
      </c>
      <c r="AU387" s="220" t="s">
        <v>84</v>
      </c>
      <c r="AY387" s="18" t="s">
        <v>203</v>
      </c>
      <c r="BE387" s="221">
        <f>IF(N387="základní",J387,0)</f>
        <v>0</v>
      </c>
      <c r="BF387" s="221">
        <f>IF(N387="snížená",J387,0)</f>
        <v>0</v>
      </c>
      <c r="BG387" s="221">
        <f>IF(N387="zákl. přenesená",J387,0)</f>
        <v>0</v>
      </c>
      <c r="BH387" s="221">
        <f>IF(N387="sníž. přenesená",J387,0)</f>
        <v>0</v>
      </c>
      <c r="BI387" s="221">
        <f>IF(N387="nulová",J387,0)</f>
        <v>0</v>
      </c>
      <c r="BJ387" s="18" t="s">
        <v>82</v>
      </c>
      <c r="BK387" s="221">
        <f>ROUND(I387*H387,2)</f>
        <v>0</v>
      </c>
      <c r="BL387" s="18" t="s">
        <v>412</v>
      </c>
      <c r="BM387" s="220" t="s">
        <v>8937</v>
      </c>
    </row>
    <row r="388" spans="1:65" s="2" customFormat="1" ht="16.5" customHeight="1">
      <c r="A388" s="35"/>
      <c r="B388" s="36"/>
      <c r="C388" s="247" t="s">
        <v>3040</v>
      </c>
      <c r="D388" s="247" t="s">
        <v>413</v>
      </c>
      <c r="E388" s="248" t="s">
        <v>8938</v>
      </c>
      <c r="F388" s="249" t="s">
        <v>8939</v>
      </c>
      <c r="G388" s="250" t="s">
        <v>828</v>
      </c>
      <c r="H388" s="251">
        <v>2189</v>
      </c>
      <c r="I388" s="252"/>
      <c r="J388" s="253">
        <f>ROUND(I388*H388,2)</f>
        <v>0</v>
      </c>
      <c r="K388" s="249" t="s">
        <v>1</v>
      </c>
      <c r="L388" s="254"/>
      <c r="M388" s="255" t="s">
        <v>1</v>
      </c>
      <c r="N388" s="256" t="s">
        <v>40</v>
      </c>
      <c r="O388" s="72"/>
      <c r="P388" s="218">
        <f>O388*H388</f>
        <v>0</v>
      </c>
      <c r="Q388" s="218">
        <v>0</v>
      </c>
      <c r="R388" s="218">
        <f>Q388*H388</f>
        <v>0</v>
      </c>
      <c r="S388" s="218">
        <v>0</v>
      </c>
      <c r="T388" s="219">
        <f>S388*H388</f>
        <v>0</v>
      </c>
      <c r="U388" s="35"/>
      <c r="V388" s="35"/>
      <c r="W388" s="35"/>
      <c r="X388" s="35"/>
      <c r="Y388" s="35"/>
      <c r="Z388" s="35"/>
      <c r="AA388" s="35"/>
      <c r="AB388" s="35"/>
      <c r="AC388" s="35"/>
      <c r="AD388" s="35"/>
      <c r="AE388" s="35"/>
      <c r="AR388" s="220" t="s">
        <v>3366</v>
      </c>
      <c r="AT388" s="220" t="s">
        <v>413</v>
      </c>
      <c r="AU388" s="220" t="s">
        <v>84</v>
      </c>
      <c r="AY388" s="18" t="s">
        <v>203</v>
      </c>
      <c r="BE388" s="221">
        <f>IF(N388="základní",J388,0)</f>
        <v>0</v>
      </c>
      <c r="BF388" s="221">
        <f>IF(N388="snížená",J388,0)</f>
        <v>0</v>
      </c>
      <c r="BG388" s="221">
        <f>IF(N388="zákl. přenesená",J388,0)</f>
        <v>0</v>
      </c>
      <c r="BH388" s="221">
        <f>IF(N388="sníž. přenesená",J388,0)</f>
        <v>0</v>
      </c>
      <c r="BI388" s="221">
        <f>IF(N388="nulová",J388,0)</f>
        <v>0</v>
      </c>
      <c r="BJ388" s="18" t="s">
        <v>82</v>
      </c>
      <c r="BK388" s="221">
        <f>ROUND(I388*H388,2)</f>
        <v>0</v>
      </c>
      <c r="BL388" s="18" t="s">
        <v>3366</v>
      </c>
      <c r="BM388" s="220" t="s">
        <v>8940</v>
      </c>
    </row>
    <row r="389" spans="1:65" s="14" customFormat="1" ht="11.25">
      <c r="B389" s="233"/>
      <c r="C389" s="234"/>
      <c r="D389" s="224" t="s">
        <v>211</v>
      </c>
      <c r="E389" s="235" t="s">
        <v>1</v>
      </c>
      <c r="F389" s="236" t="s">
        <v>8941</v>
      </c>
      <c r="G389" s="234"/>
      <c r="H389" s="237">
        <v>1559</v>
      </c>
      <c r="I389" s="238"/>
      <c r="J389" s="234"/>
      <c r="K389" s="234"/>
      <c r="L389" s="239"/>
      <c r="M389" s="240"/>
      <c r="N389" s="241"/>
      <c r="O389" s="241"/>
      <c r="P389" s="241"/>
      <c r="Q389" s="241"/>
      <c r="R389" s="241"/>
      <c r="S389" s="241"/>
      <c r="T389" s="242"/>
      <c r="AT389" s="243" t="s">
        <v>211</v>
      </c>
      <c r="AU389" s="243" t="s">
        <v>84</v>
      </c>
      <c r="AV389" s="14" t="s">
        <v>84</v>
      </c>
      <c r="AW389" s="14" t="s">
        <v>31</v>
      </c>
      <c r="AX389" s="14" t="s">
        <v>75</v>
      </c>
      <c r="AY389" s="243" t="s">
        <v>203</v>
      </c>
    </row>
    <row r="390" spans="1:65" s="14" customFormat="1" ht="11.25">
      <c r="B390" s="233"/>
      <c r="C390" s="234"/>
      <c r="D390" s="224" t="s">
        <v>211</v>
      </c>
      <c r="E390" s="235" t="s">
        <v>1</v>
      </c>
      <c r="F390" s="236" t="s">
        <v>8942</v>
      </c>
      <c r="G390" s="234"/>
      <c r="H390" s="237">
        <v>630</v>
      </c>
      <c r="I390" s="238"/>
      <c r="J390" s="234"/>
      <c r="K390" s="234"/>
      <c r="L390" s="239"/>
      <c r="M390" s="240"/>
      <c r="N390" s="241"/>
      <c r="O390" s="241"/>
      <c r="P390" s="241"/>
      <c r="Q390" s="241"/>
      <c r="R390" s="241"/>
      <c r="S390" s="241"/>
      <c r="T390" s="242"/>
      <c r="AT390" s="243" t="s">
        <v>211</v>
      </c>
      <c r="AU390" s="243" t="s">
        <v>84</v>
      </c>
      <c r="AV390" s="14" t="s">
        <v>84</v>
      </c>
      <c r="AW390" s="14" t="s">
        <v>31</v>
      </c>
      <c r="AX390" s="14" t="s">
        <v>75</v>
      </c>
      <c r="AY390" s="243" t="s">
        <v>203</v>
      </c>
    </row>
    <row r="391" spans="1:65" s="2" customFormat="1" ht="16.5" customHeight="1">
      <c r="A391" s="35"/>
      <c r="B391" s="36"/>
      <c r="C391" s="247" t="s">
        <v>3044</v>
      </c>
      <c r="D391" s="247" t="s">
        <v>413</v>
      </c>
      <c r="E391" s="248" t="s">
        <v>8943</v>
      </c>
      <c r="F391" s="249" t="s">
        <v>8944</v>
      </c>
      <c r="G391" s="250" t="s">
        <v>828</v>
      </c>
      <c r="H391" s="251">
        <v>22137</v>
      </c>
      <c r="I391" s="252"/>
      <c r="J391" s="253">
        <f>ROUND(I391*H391,2)</f>
        <v>0</v>
      </c>
      <c r="K391" s="249" t="s">
        <v>1</v>
      </c>
      <c r="L391" s="254"/>
      <c r="M391" s="255" t="s">
        <v>1</v>
      </c>
      <c r="N391" s="256" t="s">
        <v>40</v>
      </c>
      <c r="O391" s="72"/>
      <c r="P391" s="218">
        <f>O391*H391</f>
        <v>0</v>
      </c>
      <c r="Q391" s="218">
        <v>0</v>
      </c>
      <c r="R391" s="218">
        <f>Q391*H391</f>
        <v>0</v>
      </c>
      <c r="S391" s="218">
        <v>0</v>
      </c>
      <c r="T391" s="219">
        <f>S391*H391</f>
        <v>0</v>
      </c>
      <c r="U391" s="35"/>
      <c r="V391" s="35"/>
      <c r="W391" s="35"/>
      <c r="X391" s="35"/>
      <c r="Y391" s="35"/>
      <c r="Z391" s="35"/>
      <c r="AA391" s="35"/>
      <c r="AB391" s="35"/>
      <c r="AC391" s="35"/>
      <c r="AD391" s="35"/>
      <c r="AE391" s="35"/>
      <c r="AR391" s="220" t="s">
        <v>3366</v>
      </c>
      <c r="AT391" s="220" t="s">
        <v>413</v>
      </c>
      <c r="AU391" s="220" t="s">
        <v>84</v>
      </c>
      <c r="AY391" s="18" t="s">
        <v>203</v>
      </c>
      <c r="BE391" s="221">
        <f>IF(N391="základní",J391,0)</f>
        <v>0</v>
      </c>
      <c r="BF391" s="221">
        <f>IF(N391="snížená",J391,0)</f>
        <v>0</v>
      </c>
      <c r="BG391" s="221">
        <f>IF(N391="zákl. přenesená",J391,0)</f>
        <v>0</v>
      </c>
      <c r="BH391" s="221">
        <f>IF(N391="sníž. přenesená",J391,0)</f>
        <v>0</v>
      </c>
      <c r="BI391" s="221">
        <f>IF(N391="nulová",J391,0)</f>
        <v>0</v>
      </c>
      <c r="BJ391" s="18" t="s">
        <v>82</v>
      </c>
      <c r="BK391" s="221">
        <f>ROUND(I391*H391,2)</f>
        <v>0</v>
      </c>
      <c r="BL391" s="18" t="s">
        <v>3366</v>
      </c>
      <c r="BM391" s="220" t="s">
        <v>8945</v>
      </c>
    </row>
    <row r="392" spans="1:65" s="14" customFormat="1" ht="11.25">
      <c r="B392" s="233"/>
      <c r="C392" s="234"/>
      <c r="D392" s="224" t="s">
        <v>211</v>
      </c>
      <c r="E392" s="235" t="s">
        <v>1</v>
      </c>
      <c r="F392" s="236" t="s">
        <v>8946</v>
      </c>
      <c r="G392" s="234"/>
      <c r="H392" s="237">
        <v>1083</v>
      </c>
      <c r="I392" s="238"/>
      <c r="J392" s="234"/>
      <c r="K392" s="234"/>
      <c r="L392" s="239"/>
      <c r="M392" s="240"/>
      <c r="N392" s="241"/>
      <c r="O392" s="241"/>
      <c r="P392" s="241"/>
      <c r="Q392" s="241"/>
      <c r="R392" s="241"/>
      <c r="S392" s="241"/>
      <c r="T392" s="242"/>
      <c r="AT392" s="243" t="s">
        <v>211</v>
      </c>
      <c r="AU392" s="243" t="s">
        <v>84</v>
      </c>
      <c r="AV392" s="14" t="s">
        <v>84</v>
      </c>
      <c r="AW392" s="14" t="s">
        <v>31</v>
      </c>
      <c r="AX392" s="14" t="s">
        <v>75</v>
      </c>
      <c r="AY392" s="243" t="s">
        <v>203</v>
      </c>
    </row>
    <row r="393" spans="1:65" s="14" customFormat="1" ht="22.5">
      <c r="B393" s="233"/>
      <c r="C393" s="234"/>
      <c r="D393" s="224" t="s">
        <v>211</v>
      </c>
      <c r="E393" s="235" t="s">
        <v>1</v>
      </c>
      <c r="F393" s="236" t="s">
        <v>8947</v>
      </c>
      <c r="G393" s="234"/>
      <c r="H393" s="237">
        <v>4491</v>
      </c>
      <c r="I393" s="238"/>
      <c r="J393" s="234"/>
      <c r="K393" s="234"/>
      <c r="L393" s="239"/>
      <c r="M393" s="240"/>
      <c r="N393" s="241"/>
      <c r="O393" s="241"/>
      <c r="P393" s="241"/>
      <c r="Q393" s="241"/>
      <c r="R393" s="241"/>
      <c r="S393" s="241"/>
      <c r="T393" s="242"/>
      <c r="AT393" s="243" t="s">
        <v>211</v>
      </c>
      <c r="AU393" s="243" t="s">
        <v>84</v>
      </c>
      <c r="AV393" s="14" t="s">
        <v>84</v>
      </c>
      <c r="AW393" s="14" t="s">
        <v>31</v>
      </c>
      <c r="AX393" s="14" t="s">
        <v>75</v>
      </c>
      <c r="AY393" s="243" t="s">
        <v>203</v>
      </c>
    </row>
    <row r="394" spans="1:65" s="14" customFormat="1" ht="22.5">
      <c r="B394" s="233"/>
      <c r="C394" s="234"/>
      <c r="D394" s="224" t="s">
        <v>211</v>
      </c>
      <c r="E394" s="235" t="s">
        <v>1</v>
      </c>
      <c r="F394" s="236" t="s">
        <v>8948</v>
      </c>
      <c r="G394" s="234"/>
      <c r="H394" s="237">
        <v>4490</v>
      </c>
      <c r="I394" s="238"/>
      <c r="J394" s="234"/>
      <c r="K394" s="234"/>
      <c r="L394" s="239"/>
      <c r="M394" s="240"/>
      <c r="N394" s="241"/>
      <c r="O394" s="241"/>
      <c r="P394" s="241"/>
      <c r="Q394" s="241"/>
      <c r="R394" s="241"/>
      <c r="S394" s="241"/>
      <c r="T394" s="242"/>
      <c r="AT394" s="243" t="s">
        <v>211</v>
      </c>
      <c r="AU394" s="243" t="s">
        <v>84</v>
      </c>
      <c r="AV394" s="14" t="s">
        <v>84</v>
      </c>
      <c r="AW394" s="14" t="s">
        <v>31</v>
      </c>
      <c r="AX394" s="14" t="s">
        <v>75</v>
      </c>
      <c r="AY394" s="243" t="s">
        <v>203</v>
      </c>
    </row>
    <row r="395" spans="1:65" s="14" customFormat="1" ht="11.25">
      <c r="B395" s="233"/>
      <c r="C395" s="234"/>
      <c r="D395" s="224" t="s">
        <v>211</v>
      </c>
      <c r="E395" s="235" t="s">
        <v>1</v>
      </c>
      <c r="F395" s="236" t="s">
        <v>8949</v>
      </c>
      <c r="G395" s="234"/>
      <c r="H395" s="237">
        <v>1317</v>
      </c>
      <c r="I395" s="238"/>
      <c r="J395" s="234"/>
      <c r="K395" s="234"/>
      <c r="L395" s="239"/>
      <c r="M395" s="240"/>
      <c r="N395" s="241"/>
      <c r="O395" s="241"/>
      <c r="P395" s="241"/>
      <c r="Q395" s="241"/>
      <c r="R395" s="241"/>
      <c r="S395" s="241"/>
      <c r="T395" s="242"/>
      <c r="AT395" s="243" t="s">
        <v>211</v>
      </c>
      <c r="AU395" s="243" t="s">
        <v>84</v>
      </c>
      <c r="AV395" s="14" t="s">
        <v>84</v>
      </c>
      <c r="AW395" s="14" t="s">
        <v>31</v>
      </c>
      <c r="AX395" s="14" t="s">
        <v>75</v>
      </c>
      <c r="AY395" s="243" t="s">
        <v>203</v>
      </c>
    </row>
    <row r="396" spans="1:65" s="14" customFormat="1" ht="11.25">
      <c r="B396" s="233"/>
      <c r="C396" s="234"/>
      <c r="D396" s="224" t="s">
        <v>211</v>
      </c>
      <c r="E396" s="235" t="s">
        <v>1</v>
      </c>
      <c r="F396" s="236" t="s">
        <v>8950</v>
      </c>
      <c r="G396" s="234"/>
      <c r="H396" s="237">
        <v>4406</v>
      </c>
      <c r="I396" s="238"/>
      <c r="J396" s="234"/>
      <c r="K396" s="234"/>
      <c r="L396" s="239"/>
      <c r="M396" s="240"/>
      <c r="N396" s="241"/>
      <c r="O396" s="241"/>
      <c r="P396" s="241"/>
      <c r="Q396" s="241"/>
      <c r="R396" s="241"/>
      <c r="S396" s="241"/>
      <c r="T396" s="242"/>
      <c r="AT396" s="243" t="s">
        <v>211</v>
      </c>
      <c r="AU396" s="243" t="s">
        <v>84</v>
      </c>
      <c r="AV396" s="14" t="s">
        <v>84</v>
      </c>
      <c r="AW396" s="14" t="s">
        <v>31</v>
      </c>
      <c r="AX396" s="14" t="s">
        <v>75</v>
      </c>
      <c r="AY396" s="243" t="s">
        <v>203</v>
      </c>
    </row>
    <row r="397" spans="1:65" s="14" customFormat="1" ht="11.25">
      <c r="B397" s="233"/>
      <c r="C397" s="234"/>
      <c r="D397" s="224" t="s">
        <v>211</v>
      </c>
      <c r="E397" s="235" t="s">
        <v>1</v>
      </c>
      <c r="F397" s="236" t="s">
        <v>8951</v>
      </c>
      <c r="G397" s="234"/>
      <c r="H397" s="237">
        <v>6350</v>
      </c>
      <c r="I397" s="238"/>
      <c r="J397" s="234"/>
      <c r="K397" s="234"/>
      <c r="L397" s="239"/>
      <c r="M397" s="240"/>
      <c r="N397" s="241"/>
      <c r="O397" s="241"/>
      <c r="P397" s="241"/>
      <c r="Q397" s="241"/>
      <c r="R397" s="241"/>
      <c r="S397" s="241"/>
      <c r="T397" s="242"/>
      <c r="AT397" s="243" t="s">
        <v>211</v>
      </c>
      <c r="AU397" s="243" t="s">
        <v>84</v>
      </c>
      <c r="AV397" s="14" t="s">
        <v>84</v>
      </c>
      <c r="AW397" s="14" t="s">
        <v>31</v>
      </c>
      <c r="AX397" s="14" t="s">
        <v>75</v>
      </c>
      <c r="AY397" s="243" t="s">
        <v>203</v>
      </c>
    </row>
    <row r="398" spans="1:65" s="2" customFormat="1" ht="16.5" customHeight="1">
      <c r="A398" s="35"/>
      <c r="B398" s="36"/>
      <c r="C398" s="247" t="s">
        <v>3095</v>
      </c>
      <c r="D398" s="247" t="s">
        <v>413</v>
      </c>
      <c r="E398" s="248" t="s">
        <v>8952</v>
      </c>
      <c r="F398" s="249" t="s">
        <v>8953</v>
      </c>
      <c r="G398" s="250" t="s">
        <v>828</v>
      </c>
      <c r="H398" s="251">
        <v>37270</v>
      </c>
      <c r="I398" s="252"/>
      <c r="J398" s="253">
        <f>ROUND(I398*H398,2)</f>
        <v>0</v>
      </c>
      <c r="K398" s="249" t="s">
        <v>1</v>
      </c>
      <c r="L398" s="254"/>
      <c r="M398" s="255" t="s">
        <v>1</v>
      </c>
      <c r="N398" s="256" t="s">
        <v>40</v>
      </c>
      <c r="O398" s="72"/>
      <c r="P398" s="218">
        <f>O398*H398</f>
        <v>0</v>
      </c>
      <c r="Q398" s="218">
        <v>0</v>
      </c>
      <c r="R398" s="218">
        <f>Q398*H398</f>
        <v>0</v>
      </c>
      <c r="S398" s="218">
        <v>0</v>
      </c>
      <c r="T398" s="219">
        <f>S398*H398</f>
        <v>0</v>
      </c>
      <c r="U398" s="35"/>
      <c r="V398" s="35"/>
      <c r="W398" s="35"/>
      <c r="X398" s="35"/>
      <c r="Y398" s="35"/>
      <c r="Z398" s="35"/>
      <c r="AA398" s="35"/>
      <c r="AB398" s="35"/>
      <c r="AC398" s="35"/>
      <c r="AD398" s="35"/>
      <c r="AE398" s="35"/>
      <c r="AR398" s="220" t="s">
        <v>3366</v>
      </c>
      <c r="AT398" s="220" t="s">
        <v>413</v>
      </c>
      <c r="AU398" s="220" t="s">
        <v>84</v>
      </c>
      <c r="AY398" s="18" t="s">
        <v>203</v>
      </c>
      <c r="BE398" s="221">
        <f>IF(N398="základní",J398,0)</f>
        <v>0</v>
      </c>
      <c r="BF398" s="221">
        <f>IF(N398="snížená",J398,0)</f>
        <v>0</v>
      </c>
      <c r="BG398" s="221">
        <f>IF(N398="zákl. přenesená",J398,0)</f>
        <v>0</v>
      </c>
      <c r="BH398" s="221">
        <f>IF(N398="sníž. přenesená",J398,0)</f>
        <v>0</v>
      </c>
      <c r="BI398" s="221">
        <f>IF(N398="nulová",J398,0)</f>
        <v>0</v>
      </c>
      <c r="BJ398" s="18" t="s">
        <v>82</v>
      </c>
      <c r="BK398" s="221">
        <f>ROUND(I398*H398,2)</f>
        <v>0</v>
      </c>
      <c r="BL398" s="18" t="s">
        <v>3366</v>
      </c>
      <c r="BM398" s="220" t="s">
        <v>8954</v>
      </c>
    </row>
    <row r="399" spans="1:65" s="14" customFormat="1" ht="11.25">
      <c r="B399" s="233"/>
      <c r="C399" s="234"/>
      <c r="D399" s="224" t="s">
        <v>211</v>
      </c>
      <c r="E399" s="235" t="s">
        <v>1</v>
      </c>
      <c r="F399" s="236" t="s">
        <v>8955</v>
      </c>
      <c r="G399" s="234"/>
      <c r="H399" s="237">
        <v>4070</v>
      </c>
      <c r="I399" s="238"/>
      <c r="J399" s="234"/>
      <c r="K399" s="234"/>
      <c r="L399" s="239"/>
      <c r="M399" s="240"/>
      <c r="N399" s="241"/>
      <c r="O399" s="241"/>
      <c r="P399" s="241"/>
      <c r="Q399" s="241"/>
      <c r="R399" s="241"/>
      <c r="S399" s="241"/>
      <c r="T399" s="242"/>
      <c r="AT399" s="243" t="s">
        <v>211</v>
      </c>
      <c r="AU399" s="243" t="s">
        <v>84</v>
      </c>
      <c r="AV399" s="14" t="s">
        <v>84</v>
      </c>
      <c r="AW399" s="14" t="s">
        <v>31</v>
      </c>
      <c r="AX399" s="14" t="s">
        <v>75</v>
      </c>
      <c r="AY399" s="243" t="s">
        <v>203</v>
      </c>
    </row>
    <row r="400" spans="1:65" s="14" customFormat="1" ht="22.5">
      <c r="B400" s="233"/>
      <c r="C400" s="234"/>
      <c r="D400" s="224" t="s">
        <v>211</v>
      </c>
      <c r="E400" s="235" t="s">
        <v>1</v>
      </c>
      <c r="F400" s="236" t="s">
        <v>8956</v>
      </c>
      <c r="G400" s="234"/>
      <c r="H400" s="237">
        <v>11171</v>
      </c>
      <c r="I400" s="238"/>
      <c r="J400" s="234"/>
      <c r="K400" s="234"/>
      <c r="L400" s="239"/>
      <c r="M400" s="240"/>
      <c r="N400" s="241"/>
      <c r="O400" s="241"/>
      <c r="P400" s="241"/>
      <c r="Q400" s="241"/>
      <c r="R400" s="241"/>
      <c r="S400" s="241"/>
      <c r="T400" s="242"/>
      <c r="AT400" s="243" t="s">
        <v>211</v>
      </c>
      <c r="AU400" s="243" t="s">
        <v>84</v>
      </c>
      <c r="AV400" s="14" t="s">
        <v>84</v>
      </c>
      <c r="AW400" s="14" t="s">
        <v>31</v>
      </c>
      <c r="AX400" s="14" t="s">
        <v>75</v>
      </c>
      <c r="AY400" s="243" t="s">
        <v>203</v>
      </c>
    </row>
    <row r="401" spans="1:65" s="14" customFormat="1" ht="22.5">
      <c r="B401" s="233"/>
      <c r="C401" s="234"/>
      <c r="D401" s="224" t="s">
        <v>211</v>
      </c>
      <c r="E401" s="235" t="s">
        <v>1</v>
      </c>
      <c r="F401" s="236" t="s">
        <v>8957</v>
      </c>
      <c r="G401" s="234"/>
      <c r="H401" s="237">
        <v>11379</v>
      </c>
      <c r="I401" s="238"/>
      <c r="J401" s="234"/>
      <c r="K401" s="234"/>
      <c r="L401" s="239"/>
      <c r="M401" s="240"/>
      <c r="N401" s="241"/>
      <c r="O401" s="241"/>
      <c r="P401" s="241"/>
      <c r="Q401" s="241"/>
      <c r="R401" s="241"/>
      <c r="S401" s="241"/>
      <c r="T401" s="242"/>
      <c r="AT401" s="243" t="s">
        <v>211</v>
      </c>
      <c r="AU401" s="243" t="s">
        <v>84</v>
      </c>
      <c r="AV401" s="14" t="s">
        <v>84</v>
      </c>
      <c r="AW401" s="14" t="s">
        <v>31</v>
      </c>
      <c r="AX401" s="14" t="s">
        <v>75</v>
      </c>
      <c r="AY401" s="243" t="s">
        <v>203</v>
      </c>
    </row>
    <row r="402" spans="1:65" s="14" customFormat="1" ht="11.25">
      <c r="B402" s="233"/>
      <c r="C402" s="234"/>
      <c r="D402" s="224" t="s">
        <v>211</v>
      </c>
      <c r="E402" s="235" t="s">
        <v>1</v>
      </c>
      <c r="F402" s="236" t="s">
        <v>8958</v>
      </c>
      <c r="G402" s="234"/>
      <c r="H402" s="237">
        <v>10650</v>
      </c>
      <c r="I402" s="238"/>
      <c r="J402" s="234"/>
      <c r="K402" s="234"/>
      <c r="L402" s="239"/>
      <c r="M402" s="240"/>
      <c r="N402" s="241"/>
      <c r="O402" s="241"/>
      <c r="P402" s="241"/>
      <c r="Q402" s="241"/>
      <c r="R402" s="241"/>
      <c r="S402" s="241"/>
      <c r="T402" s="242"/>
      <c r="AT402" s="243" t="s">
        <v>211</v>
      </c>
      <c r="AU402" s="243" t="s">
        <v>84</v>
      </c>
      <c r="AV402" s="14" t="s">
        <v>84</v>
      </c>
      <c r="AW402" s="14" t="s">
        <v>31</v>
      </c>
      <c r="AX402" s="14" t="s">
        <v>75</v>
      </c>
      <c r="AY402" s="243" t="s">
        <v>203</v>
      </c>
    </row>
    <row r="403" spans="1:65" s="2" customFormat="1" ht="21.75" customHeight="1">
      <c r="A403" s="35"/>
      <c r="B403" s="36"/>
      <c r="C403" s="209" t="s">
        <v>3126</v>
      </c>
      <c r="D403" s="209" t="s">
        <v>205</v>
      </c>
      <c r="E403" s="210" t="s">
        <v>8959</v>
      </c>
      <c r="F403" s="211" t="s">
        <v>8960</v>
      </c>
      <c r="G403" s="212" t="s">
        <v>828</v>
      </c>
      <c r="H403" s="213">
        <v>61596</v>
      </c>
      <c r="I403" s="214"/>
      <c r="J403" s="215">
        <f>ROUND(I403*H403,2)</f>
        <v>0</v>
      </c>
      <c r="K403" s="211" t="s">
        <v>218</v>
      </c>
      <c r="L403" s="40"/>
      <c r="M403" s="216" t="s">
        <v>1</v>
      </c>
      <c r="N403" s="217" t="s">
        <v>40</v>
      </c>
      <c r="O403" s="72"/>
      <c r="P403" s="218">
        <f>O403*H403</f>
        <v>0</v>
      </c>
      <c r="Q403" s="218">
        <v>0</v>
      </c>
      <c r="R403" s="218">
        <f>Q403*H403</f>
        <v>0</v>
      </c>
      <c r="S403" s="218">
        <v>0</v>
      </c>
      <c r="T403" s="219">
        <f>S403*H403</f>
        <v>0</v>
      </c>
      <c r="U403" s="35"/>
      <c r="V403" s="35"/>
      <c r="W403" s="35"/>
      <c r="X403" s="35"/>
      <c r="Y403" s="35"/>
      <c r="Z403" s="35"/>
      <c r="AA403" s="35"/>
      <c r="AB403" s="35"/>
      <c r="AC403" s="35"/>
      <c r="AD403" s="35"/>
      <c r="AE403" s="35"/>
      <c r="AR403" s="220" t="s">
        <v>412</v>
      </c>
      <c r="AT403" s="220" t="s">
        <v>205</v>
      </c>
      <c r="AU403" s="220" t="s">
        <v>84</v>
      </c>
      <c r="AY403" s="18" t="s">
        <v>203</v>
      </c>
      <c r="BE403" s="221">
        <f>IF(N403="základní",J403,0)</f>
        <v>0</v>
      </c>
      <c r="BF403" s="221">
        <f>IF(N403="snížená",J403,0)</f>
        <v>0</v>
      </c>
      <c r="BG403" s="221">
        <f>IF(N403="zákl. přenesená",J403,0)</f>
        <v>0</v>
      </c>
      <c r="BH403" s="221">
        <f>IF(N403="sníž. přenesená",J403,0)</f>
        <v>0</v>
      </c>
      <c r="BI403" s="221">
        <f>IF(N403="nulová",J403,0)</f>
        <v>0</v>
      </c>
      <c r="BJ403" s="18" t="s">
        <v>82</v>
      </c>
      <c r="BK403" s="221">
        <f>ROUND(I403*H403,2)</f>
        <v>0</v>
      </c>
      <c r="BL403" s="18" t="s">
        <v>412</v>
      </c>
      <c r="BM403" s="220" t="s">
        <v>8961</v>
      </c>
    </row>
    <row r="404" spans="1:65" s="2" customFormat="1" ht="16.5" customHeight="1">
      <c r="A404" s="35"/>
      <c r="B404" s="36"/>
      <c r="C404" s="247" t="s">
        <v>3164</v>
      </c>
      <c r="D404" s="247" t="s">
        <v>413</v>
      </c>
      <c r="E404" s="248" t="s">
        <v>8962</v>
      </c>
      <c r="F404" s="249" t="s">
        <v>8963</v>
      </c>
      <c r="G404" s="250" t="s">
        <v>828</v>
      </c>
      <c r="H404" s="251">
        <v>56</v>
      </c>
      <c r="I404" s="252"/>
      <c r="J404" s="253">
        <f>ROUND(I404*H404,2)</f>
        <v>0</v>
      </c>
      <c r="K404" s="249" t="s">
        <v>1</v>
      </c>
      <c r="L404" s="254"/>
      <c r="M404" s="255" t="s">
        <v>1</v>
      </c>
      <c r="N404" s="256" t="s">
        <v>40</v>
      </c>
      <c r="O404" s="72"/>
      <c r="P404" s="218">
        <f>O404*H404</f>
        <v>0</v>
      </c>
      <c r="Q404" s="218">
        <v>0</v>
      </c>
      <c r="R404" s="218">
        <f>Q404*H404</f>
        <v>0</v>
      </c>
      <c r="S404" s="218">
        <v>0</v>
      </c>
      <c r="T404" s="219">
        <f>S404*H404</f>
        <v>0</v>
      </c>
      <c r="U404" s="35"/>
      <c r="V404" s="35"/>
      <c r="W404" s="35"/>
      <c r="X404" s="35"/>
      <c r="Y404" s="35"/>
      <c r="Z404" s="35"/>
      <c r="AA404" s="35"/>
      <c r="AB404" s="35"/>
      <c r="AC404" s="35"/>
      <c r="AD404" s="35"/>
      <c r="AE404" s="35"/>
      <c r="AR404" s="220" t="s">
        <v>3366</v>
      </c>
      <c r="AT404" s="220" t="s">
        <v>413</v>
      </c>
      <c r="AU404" s="220" t="s">
        <v>84</v>
      </c>
      <c r="AY404" s="18" t="s">
        <v>203</v>
      </c>
      <c r="BE404" s="221">
        <f>IF(N404="základní",J404,0)</f>
        <v>0</v>
      </c>
      <c r="BF404" s="221">
        <f>IF(N404="snížená",J404,0)</f>
        <v>0</v>
      </c>
      <c r="BG404" s="221">
        <f>IF(N404="zákl. přenesená",J404,0)</f>
        <v>0</v>
      </c>
      <c r="BH404" s="221">
        <f>IF(N404="sníž. přenesená",J404,0)</f>
        <v>0</v>
      </c>
      <c r="BI404" s="221">
        <f>IF(N404="nulová",J404,0)</f>
        <v>0</v>
      </c>
      <c r="BJ404" s="18" t="s">
        <v>82</v>
      </c>
      <c r="BK404" s="221">
        <f>ROUND(I404*H404,2)</f>
        <v>0</v>
      </c>
      <c r="BL404" s="18" t="s">
        <v>3366</v>
      </c>
      <c r="BM404" s="220" t="s">
        <v>8964</v>
      </c>
    </row>
    <row r="405" spans="1:65" s="14" customFormat="1" ht="11.25">
      <c r="B405" s="233"/>
      <c r="C405" s="234"/>
      <c r="D405" s="224" t="s">
        <v>211</v>
      </c>
      <c r="E405" s="235" t="s">
        <v>1</v>
      </c>
      <c r="F405" s="236" t="s">
        <v>8965</v>
      </c>
      <c r="G405" s="234"/>
      <c r="H405" s="237">
        <v>40</v>
      </c>
      <c r="I405" s="238"/>
      <c r="J405" s="234"/>
      <c r="K405" s="234"/>
      <c r="L405" s="239"/>
      <c r="M405" s="240"/>
      <c r="N405" s="241"/>
      <c r="O405" s="241"/>
      <c r="P405" s="241"/>
      <c r="Q405" s="241"/>
      <c r="R405" s="241"/>
      <c r="S405" s="241"/>
      <c r="T405" s="242"/>
      <c r="AT405" s="243" t="s">
        <v>211</v>
      </c>
      <c r="AU405" s="243" t="s">
        <v>84</v>
      </c>
      <c r="AV405" s="14" t="s">
        <v>84</v>
      </c>
      <c r="AW405" s="14" t="s">
        <v>31</v>
      </c>
      <c r="AX405" s="14" t="s">
        <v>75</v>
      </c>
      <c r="AY405" s="243" t="s">
        <v>203</v>
      </c>
    </row>
    <row r="406" spans="1:65" s="14" customFormat="1" ht="11.25">
      <c r="B406" s="233"/>
      <c r="C406" s="234"/>
      <c r="D406" s="224" t="s">
        <v>211</v>
      </c>
      <c r="E406" s="235" t="s">
        <v>1</v>
      </c>
      <c r="F406" s="236" t="s">
        <v>8966</v>
      </c>
      <c r="G406" s="234"/>
      <c r="H406" s="237">
        <v>16</v>
      </c>
      <c r="I406" s="238"/>
      <c r="J406" s="234"/>
      <c r="K406" s="234"/>
      <c r="L406" s="239"/>
      <c r="M406" s="240"/>
      <c r="N406" s="241"/>
      <c r="O406" s="241"/>
      <c r="P406" s="241"/>
      <c r="Q406" s="241"/>
      <c r="R406" s="241"/>
      <c r="S406" s="241"/>
      <c r="T406" s="242"/>
      <c r="AT406" s="243" t="s">
        <v>211</v>
      </c>
      <c r="AU406" s="243" t="s">
        <v>84</v>
      </c>
      <c r="AV406" s="14" t="s">
        <v>84</v>
      </c>
      <c r="AW406" s="14" t="s">
        <v>31</v>
      </c>
      <c r="AX406" s="14" t="s">
        <v>75</v>
      </c>
      <c r="AY406" s="243" t="s">
        <v>203</v>
      </c>
    </row>
    <row r="407" spans="1:65" s="2" customFormat="1" ht="21.75" customHeight="1">
      <c r="A407" s="35"/>
      <c r="B407" s="36"/>
      <c r="C407" s="209" t="s">
        <v>3168</v>
      </c>
      <c r="D407" s="209" t="s">
        <v>205</v>
      </c>
      <c r="E407" s="210" t="s">
        <v>8967</v>
      </c>
      <c r="F407" s="211" t="s">
        <v>8968</v>
      </c>
      <c r="G407" s="212" t="s">
        <v>828</v>
      </c>
      <c r="H407" s="213">
        <v>56</v>
      </c>
      <c r="I407" s="214"/>
      <c r="J407" s="215">
        <f>ROUND(I407*H407,2)</f>
        <v>0</v>
      </c>
      <c r="K407" s="211" t="s">
        <v>218</v>
      </c>
      <c r="L407" s="40"/>
      <c r="M407" s="216" t="s">
        <v>1</v>
      </c>
      <c r="N407" s="217" t="s">
        <v>40</v>
      </c>
      <c r="O407" s="72"/>
      <c r="P407" s="218">
        <f>O407*H407</f>
        <v>0</v>
      </c>
      <c r="Q407" s="218">
        <v>0</v>
      </c>
      <c r="R407" s="218">
        <f>Q407*H407</f>
        <v>0</v>
      </c>
      <c r="S407" s="218">
        <v>0</v>
      </c>
      <c r="T407" s="219">
        <f>S407*H407</f>
        <v>0</v>
      </c>
      <c r="U407" s="35"/>
      <c r="V407" s="35"/>
      <c r="W407" s="35"/>
      <c r="X407" s="35"/>
      <c r="Y407" s="35"/>
      <c r="Z407" s="35"/>
      <c r="AA407" s="35"/>
      <c r="AB407" s="35"/>
      <c r="AC407" s="35"/>
      <c r="AD407" s="35"/>
      <c r="AE407" s="35"/>
      <c r="AR407" s="220" t="s">
        <v>412</v>
      </c>
      <c r="AT407" s="220" t="s">
        <v>205</v>
      </c>
      <c r="AU407" s="220" t="s">
        <v>84</v>
      </c>
      <c r="AY407" s="18" t="s">
        <v>203</v>
      </c>
      <c r="BE407" s="221">
        <f>IF(N407="základní",J407,0)</f>
        <v>0</v>
      </c>
      <c r="BF407" s="221">
        <f>IF(N407="snížená",J407,0)</f>
        <v>0</v>
      </c>
      <c r="BG407" s="221">
        <f>IF(N407="zákl. přenesená",J407,0)</f>
        <v>0</v>
      </c>
      <c r="BH407" s="221">
        <f>IF(N407="sníž. přenesená",J407,0)</f>
        <v>0</v>
      </c>
      <c r="BI407" s="221">
        <f>IF(N407="nulová",J407,0)</f>
        <v>0</v>
      </c>
      <c r="BJ407" s="18" t="s">
        <v>82</v>
      </c>
      <c r="BK407" s="221">
        <f>ROUND(I407*H407,2)</f>
        <v>0</v>
      </c>
      <c r="BL407" s="18" t="s">
        <v>412</v>
      </c>
      <c r="BM407" s="220" t="s">
        <v>8969</v>
      </c>
    </row>
    <row r="408" spans="1:65" s="2" customFormat="1" ht="16.5" customHeight="1">
      <c r="A408" s="35"/>
      <c r="B408" s="36"/>
      <c r="C408" s="247" t="s">
        <v>3271</v>
      </c>
      <c r="D408" s="247" t="s">
        <v>413</v>
      </c>
      <c r="E408" s="248" t="s">
        <v>8970</v>
      </c>
      <c r="F408" s="249" t="s">
        <v>8971</v>
      </c>
      <c r="G408" s="250" t="s">
        <v>828</v>
      </c>
      <c r="H408" s="251">
        <v>3562</v>
      </c>
      <c r="I408" s="252"/>
      <c r="J408" s="253">
        <f>ROUND(I408*H408,2)</f>
        <v>0</v>
      </c>
      <c r="K408" s="249" t="s">
        <v>1</v>
      </c>
      <c r="L408" s="254"/>
      <c r="M408" s="255" t="s">
        <v>1</v>
      </c>
      <c r="N408" s="256" t="s">
        <v>40</v>
      </c>
      <c r="O408" s="72"/>
      <c r="P408" s="218">
        <f>O408*H408</f>
        <v>0</v>
      </c>
      <c r="Q408" s="218">
        <v>0</v>
      </c>
      <c r="R408" s="218">
        <f>Q408*H408</f>
        <v>0</v>
      </c>
      <c r="S408" s="218">
        <v>0</v>
      </c>
      <c r="T408" s="219">
        <f>S408*H408</f>
        <v>0</v>
      </c>
      <c r="U408" s="35"/>
      <c r="V408" s="35"/>
      <c r="W408" s="35"/>
      <c r="X408" s="35"/>
      <c r="Y408" s="35"/>
      <c r="Z408" s="35"/>
      <c r="AA408" s="35"/>
      <c r="AB408" s="35"/>
      <c r="AC408" s="35"/>
      <c r="AD408" s="35"/>
      <c r="AE408" s="35"/>
      <c r="AR408" s="220" t="s">
        <v>3366</v>
      </c>
      <c r="AT408" s="220" t="s">
        <v>413</v>
      </c>
      <c r="AU408" s="220" t="s">
        <v>84</v>
      </c>
      <c r="AY408" s="18" t="s">
        <v>203</v>
      </c>
      <c r="BE408" s="221">
        <f>IF(N408="základní",J408,0)</f>
        <v>0</v>
      </c>
      <c r="BF408" s="221">
        <f>IF(N408="snížená",J408,0)</f>
        <v>0</v>
      </c>
      <c r="BG408" s="221">
        <f>IF(N408="zákl. přenesená",J408,0)</f>
        <v>0</v>
      </c>
      <c r="BH408" s="221">
        <f>IF(N408="sníž. přenesená",J408,0)</f>
        <v>0</v>
      </c>
      <c r="BI408" s="221">
        <f>IF(N408="nulová",J408,0)</f>
        <v>0</v>
      </c>
      <c r="BJ408" s="18" t="s">
        <v>82</v>
      </c>
      <c r="BK408" s="221">
        <f>ROUND(I408*H408,2)</f>
        <v>0</v>
      </c>
      <c r="BL408" s="18" t="s">
        <v>3366</v>
      </c>
      <c r="BM408" s="220" t="s">
        <v>8972</v>
      </c>
    </row>
    <row r="409" spans="1:65" s="14" customFormat="1" ht="22.5">
      <c r="B409" s="233"/>
      <c r="C409" s="234"/>
      <c r="D409" s="224" t="s">
        <v>211</v>
      </c>
      <c r="E409" s="235" t="s">
        <v>1</v>
      </c>
      <c r="F409" s="236" t="s">
        <v>8973</v>
      </c>
      <c r="G409" s="234"/>
      <c r="H409" s="237">
        <v>1042</v>
      </c>
      <c r="I409" s="238"/>
      <c r="J409" s="234"/>
      <c r="K409" s="234"/>
      <c r="L409" s="239"/>
      <c r="M409" s="240"/>
      <c r="N409" s="241"/>
      <c r="O409" s="241"/>
      <c r="P409" s="241"/>
      <c r="Q409" s="241"/>
      <c r="R409" s="241"/>
      <c r="S409" s="241"/>
      <c r="T409" s="242"/>
      <c r="AT409" s="243" t="s">
        <v>211</v>
      </c>
      <c r="AU409" s="243" t="s">
        <v>84</v>
      </c>
      <c r="AV409" s="14" t="s">
        <v>84</v>
      </c>
      <c r="AW409" s="14" t="s">
        <v>31</v>
      </c>
      <c r="AX409" s="14" t="s">
        <v>75</v>
      </c>
      <c r="AY409" s="243" t="s">
        <v>203</v>
      </c>
    </row>
    <row r="410" spans="1:65" s="14" customFormat="1" ht="11.25">
      <c r="B410" s="233"/>
      <c r="C410" s="234"/>
      <c r="D410" s="224" t="s">
        <v>211</v>
      </c>
      <c r="E410" s="235" t="s">
        <v>1</v>
      </c>
      <c r="F410" s="236" t="s">
        <v>8974</v>
      </c>
      <c r="G410" s="234"/>
      <c r="H410" s="237">
        <v>586</v>
      </c>
      <c r="I410" s="238"/>
      <c r="J410" s="234"/>
      <c r="K410" s="234"/>
      <c r="L410" s="239"/>
      <c r="M410" s="240"/>
      <c r="N410" s="241"/>
      <c r="O410" s="241"/>
      <c r="P410" s="241"/>
      <c r="Q410" s="241"/>
      <c r="R410" s="241"/>
      <c r="S410" s="241"/>
      <c r="T410" s="242"/>
      <c r="AT410" s="243" t="s">
        <v>211</v>
      </c>
      <c r="AU410" s="243" t="s">
        <v>84</v>
      </c>
      <c r="AV410" s="14" t="s">
        <v>84</v>
      </c>
      <c r="AW410" s="14" t="s">
        <v>31</v>
      </c>
      <c r="AX410" s="14" t="s">
        <v>75</v>
      </c>
      <c r="AY410" s="243" t="s">
        <v>203</v>
      </c>
    </row>
    <row r="411" spans="1:65" s="14" customFormat="1" ht="11.25">
      <c r="B411" s="233"/>
      <c r="C411" s="234"/>
      <c r="D411" s="224" t="s">
        <v>211</v>
      </c>
      <c r="E411" s="235" t="s">
        <v>1</v>
      </c>
      <c r="F411" s="236" t="s">
        <v>8975</v>
      </c>
      <c r="G411" s="234"/>
      <c r="H411" s="237">
        <v>107</v>
      </c>
      <c r="I411" s="238"/>
      <c r="J411" s="234"/>
      <c r="K411" s="234"/>
      <c r="L411" s="239"/>
      <c r="M411" s="240"/>
      <c r="N411" s="241"/>
      <c r="O411" s="241"/>
      <c r="P411" s="241"/>
      <c r="Q411" s="241"/>
      <c r="R411" s="241"/>
      <c r="S411" s="241"/>
      <c r="T411" s="242"/>
      <c r="AT411" s="243" t="s">
        <v>211</v>
      </c>
      <c r="AU411" s="243" t="s">
        <v>84</v>
      </c>
      <c r="AV411" s="14" t="s">
        <v>84</v>
      </c>
      <c r="AW411" s="14" t="s">
        <v>31</v>
      </c>
      <c r="AX411" s="14" t="s">
        <v>75</v>
      </c>
      <c r="AY411" s="243" t="s">
        <v>203</v>
      </c>
    </row>
    <row r="412" spans="1:65" s="14" customFormat="1" ht="11.25">
      <c r="B412" s="233"/>
      <c r="C412" s="234"/>
      <c r="D412" s="224" t="s">
        <v>211</v>
      </c>
      <c r="E412" s="235" t="s">
        <v>1</v>
      </c>
      <c r="F412" s="236" t="s">
        <v>8976</v>
      </c>
      <c r="G412" s="234"/>
      <c r="H412" s="237">
        <v>739</v>
      </c>
      <c r="I412" s="238"/>
      <c r="J412" s="234"/>
      <c r="K412" s="234"/>
      <c r="L412" s="239"/>
      <c r="M412" s="240"/>
      <c r="N412" s="241"/>
      <c r="O412" s="241"/>
      <c r="P412" s="241"/>
      <c r="Q412" s="241"/>
      <c r="R412" s="241"/>
      <c r="S412" s="241"/>
      <c r="T412" s="242"/>
      <c r="AT412" s="243" t="s">
        <v>211</v>
      </c>
      <c r="AU412" s="243" t="s">
        <v>84</v>
      </c>
      <c r="AV412" s="14" t="s">
        <v>84</v>
      </c>
      <c r="AW412" s="14" t="s">
        <v>31</v>
      </c>
      <c r="AX412" s="14" t="s">
        <v>75</v>
      </c>
      <c r="AY412" s="243" t="s">
        <v>203</v>
      </c>
    </row>
    <row r="413" spans="1:65" s="14" customFormat="1" ht="11.25">
      <c r="B413" s="233"/>
      <c r="C413" s="234"/>
      <c r="D413" s="224" t="s">
        <v>211</v>
      </c>
      <c r="E413" s="235" t="s">
        <v>1</v>
      </c>
      <c r="F413" s="236" t="s">
        <v>8977</v>
      </c>
      <c r="G413" s="234"/>
      <c r="H413" s="237">
        <v>38</v>
      </c>
      <c r="I413" s="238"/>
      <c r="J413" s="234"/>
      <c r="K413" s="234"/>
      <c r="L413" s="239"/>
      <c r="M413" s="240"/>
      <c r="N413" s="241"/>
      <c r="O413" s="241"/>
      <c r="P413" s="241"/>
      <c r="Q413" s="241"/>
      <c r="R413" s="241"/>
      <c r="S413" s="241"/>
      <c r="T413" s="242"/>
      <c r="AT413" s="243" t="s">
        <v>211</v>
      </c>
      <c r="AU413" s="243" t="s">
        <v>84</v>
      </c>
      <c r="AV413" s="14" t="s">
        <v>84</v>
      </c>
      <c r="AW413" s="14" t="s">
        <v>31</v>
      </c>
      <c r="AX413" s="14" t="s">
        <v>75</v>
      </c>
      <c r="AY413" s="243" t="s">
        <v>203</v>
      </c>
    </row>
    <row r="414" spans="1:65" s="14" customFormat="1" ht="11.25">
      <c r="B414" s="233"/>
      <c r="C414" s="234"/>
      <c r="D414" s="224" t="s">
        <v>211</v>
      </c>
      <c r="E414" s="235" t="s">
        <v>1</v>
      </c>
      <c r="F414" s="236" t="s">
        <v>8978</v>
      </c>
      <c r="G414" s="234"/>
      <c r="H414" s="237">
        <v>1050</v>
      </c>
      <c r="I414" s="238"/>
      <c r="J414" s="234"/>
      <c r="K414" s="234"/>
      <c r="L414" s="239"/>
      <c r="M414" s="240"/>
      <c r="N414" s="241"/>
      <c r="O414" s="241"/>
      <c r="P414" s="241"/>
      <c r="Q414" s="241"/>
      <c r="R414" s="241"/>
      <c r="S414" s="241"/>
      <c r="T414" s="242"/>
      <c r="AT414" s="243" t="s">
        <v>211</v>
      </c>
      <c r="AU414" s="243" t="s">
        <v>84</v>
      </c>
      <c r="AV414" s="14" t="s">
        <v>84</v>
      </c>
      <c r="AW414" s="14" t="s">
        <v>31</v>
      </c>
      <c r="AX414" s="14" t="s">
        <v>75</v>
      </c>
      <c r="AY414" s="243" t="s">
        <v>203</v>
      </c>
    </row>
    <row r="415" spans="1:65" s="2" customFormat="1" ht="16.5" customHeight="1">
      <c r="A415" s="35"/>
      <c r="B415" s="36"/>
      <c r="C415" s="247" t="s">
        <v>3275</v>
      </c>
      <c r="D415" s="247" t="s">
        <v>413</v>
      </c>
      <c r="E415" s="248" t="s">
        <v>8979</v>
      </c>
      <c r="F415" s="249" t="s">
        <v>8980</v>
      </c>
      <c r="G415" s="250" t="s">
        <v>828</v>
      </c>
      <c r="H415" s="251">
        <v>269</v>
      </c>
      <c r="I415" s="252"/>
      <c r="J415" s="253">
        <f>ROUND(I415*H415,2)</f>
        <v>0</v>
      </c>
      <c r="K415" s="249" t="s">
        <v>1</v>
      </c>
      <c r="L415" s="254"/>
      <c r="M415" s="255" t="s">
        <v>1</v>
      </c>
      <c r="N415" s="256" t="s">
        <v>40</v>
      </c>
      <c r="O415" s="72"/>
      <c r="P415" s="218">
        <f>O415*H415</f>
        <v>0</v>
      </c>
      <c r="Q415" s="218">
        <v>0</v>
      </c>
      <c r="R415" s="218">
        <f>Q415*H415</f>
        <v>0</v>
      </c>
      <c r="S415" s="218">
        <v>0</v>
      </c>
      <c r="T415" s="219">
        <f>S415*H415</f>
        <v>0</v>
      </c>
      <c r="U415" s="35"/>
      <c r="V415" s="35"/>
      <c r="W415" s="35"/>
      <c r="X415" s="35"/>
      <c r="Y415" s="35"/>
      <c r="Z415" s="35"/>
      <c r="AA415" s="35"/>
      <c r="AB415" s="35"/>
      <c r="AC415" s="35"/>
      <c r="AD415" s="35"/>
      <c r="AE415" s="35"/>
      <c r="AR415" s="220" t="s">
        <v>3366</v>
      </c>
      <c r="AT415" s="220" t="s">
        <v>413</v>
      </c>
      <c r="AU415" s="220" t="s">
        <v>84</v>
      </c>
      <c r="AY415" s="18" t="s">
        <v>203</v>
      </c>
      <c r="BE415" s="221">
        <f>IF(N415="základní",J415,0)</f>
        <v>0</v>
      </c>
      <c r="BF415" s="221">
        <f>IF(N415="snížená",J415,0)</f>
        <v>0</v>
      </c>
      <c r="BG415" s="221">
        <f>IF(N415="zákl. přenesená",J415,0)</f>
        <v>0</v>
      </c>
      <c r="BH415" s="221">
        <f>IF(N415="sníž. přenesená",J415,0)</f>
        <v>0</v>
      </c>
      <c r="BI415" s="221">
        <f>IF(N415="nulová",J415,0)</f>
        <v>0</v>
      </c>
      <c r="BJ415" s="18" t="s">
        <v>82</v>
      </c>
      <c r="BK415" s="221">
        <f>ROUND(I415*H415,2)</f>
        <v>0</v>
      </c>
      <c r="BL415" s="18" t="s">
        <v>3366</v>
      </c>
      <c r="BM415" s="220" t="s">
        <v>8981</v>
      </c>
    </row>
    <row r="416" spans="1:65" s="14" customFormat="1" ht="11.25">
      <c r="B416" s="233"/>
      <c r="C416" s="234"/>
      <c r="D416" s="224" t="s">
        <v>211</v>
      </c>
      <c r="E416" s="235" t="s">
        <v>1</v>
      </c>
      <c r="F416" s="236" t="s">
        <v>8982</v>
      </c>
      <c r="G416" s="234"/>
      <c r="H416" s="237">
        <v>192</v>
      </c>
      <c r="I416" s="238"/>
      <c r="J416" s="234"/>
      <c r="K416" s="234"/>
      <c r="L416" s="239"/>
      <c r="M416" s="240"/>
      <c r="N416" s="241"/>
      <c r="O416" s="241"/>
      <c r="P416" s="241"/>
      <c r="Q416" s="241"/>
      <c r="R416" s="241"/>
      <c r="S416" s="241"/>
      <c r="T416" s="242"/>
      <c r="AT416" s="243" t="s">
        <v>211</v>
      </c>
      <c r="AU416" s="243" t="s">
        <v>84</v>
      </c>
      <c r="AV416" s="14" t="s">
        <v>84</v>
      </c>
      <c r="AW416" s="14" t="s">
        <v>31</v>
      </c>
      <c r="AX416" s="14" t="s">
        <v>75</v>
      </c>
      <c r="AY416" s="243" t="s">
        <v>203</v>
      </c>
    </row>
    <row r="417" spans="1:65" s="14" customFormat="1" ht="11.25">
      <c r="B417" s="233"/>
      <c r="C417" s="234"/>
      <c r="D417" s="224" t="s">
        <v>211</v>
      </c>
      <c r="E417" s="235" t="s">
        <v>1</v>
      </c>
      <c r="F417" s="236" t="s">
        <v>8983</v>
      </c>
      <c r="G417" s="234"/>
      <c r="H417" s="237">
        <v>77</v>
      </c>
      <c r="I417" s="238"/>
      <c r="J417" s="234"/>
      <c r="K417" s="234"/>
      <c r="L417" s="239"/>
      <c r="M417" s="240"/>
      <c r="N417" s="241"/>
      <c r="O417" s="241"/>
      <c r="P417" s="241"/>
      <c r="Q417" s="241"/>
      <c r="R417" s="241"/>
      <c r="S417" s="241"/>
      <c r="T417" s="242"/>
      <c r="AT417" s="243" t="s">
        <v>211</v>
      </c>
      <c r="AU417" s="243" t="s">
        <v>84</v>
      </c>
      <c r="AV417" s="14" t="s">
        <v>84</v>
      </c>
      <c r="AW417" s="14" t="s">
        <v>31</v>
      </c>
      <c r="AX417" s="14" t="s">
        <v>75</v>
      </c>
      <c r="AY417" s="243" t="s">
        <v>203</v>
      </c>
    </row>
    <row r="418" spans="1:65" s="2" customFormat="1" ht="21.75" customHeight="1">
      <c r="A418" s="35"/>
      <c r="B418" s="36"/>
      <c r="C418" s="209" t="s">
        <v>3280</v>
      </c>
      <c r="D418" s="209" t="s">
        <v>205</v>
      </c>
      <c r="E418" s="210" t="s">
        <v>8984</v>
      </c>
      <c r="F418" s="211" t="s">
        <v>8985</v>
      </c>
      <c r="G418" s="212" t="s">
        <v>828</v>
      </c>
      <c r="H418" s="213">
        <v>3831</v>
      </c>
      <c r="I418" s="214"/>
      <c r="J418" s="215">
        <f>ROUND(I418*H418,2)</f>
        <v>0</v>
      </c>
      <c r="K418" s="211" t="s">
        <v>218</v>
      </c>
      <c r="L418" s="40"/>
      <c r="M418" s="216" t="s">
        <v>1</v>
      </c>
      <c r="N418" s="217" t="s">
        <v>40</v>
      </c>
      <c r="O418" s="72"/>
      <c r="P418" s="218">
        <f>O418*H418</f>
        <v>0</v>
      </c>
      <c r="Q418" s="218">
        <v>0</v>
      </c>
      <c r="R418" s="218">
        <f>Q418*H418</f>
        <v>0</v>
      </c>
      <c r="S418" s="218">
        <v>0</v>
      </c>
      <c r="T418" s="219">
        <f>S418*H418</f>
        <v>0</v>
      </c>
      <c r="U418" s="35"/>
      <c r="V418" s="35"/>
      <c r="W418" s="35"/>
      <c r="X418" s="35"/>
      <c r="Y418" s="35"/>
      <c r="Z418" s="35"/>
      <c r="AA418" s="35"/>
      <c r="AB418" s="35"/>
      <c r="AC418" s="35"/>
      <c r="AD418" s="35"/>
      <c r="AE418" s="35"/>
      <c r="AR418" s="220" t="s">
        <v>412</v>
      </c>
      <c r="AT418" s="220" t="s">
        <v>205</v>
      </c>
      <c r="AU418" s="220" t="s">
        <v>84</v>
      </c>
      <c r="AY418" s="18" t="s">
        <v>203</v>
      </c>
      <c r="BE418" s="221">
        <f>IF(N418="základní",J418,0)</f>
        <v>0</v>
      </c>
      <c r="BF418" s="221">
        <f>IF(N418="snížená",J418,0)</f>
        <v>0</v>
      </c>
      <c r="BG418" s="221">
        <f>IF(N418="zákl. přenesená",J418,0)</f>
        <v>0</v>
      </c>
      <c r="BH418" s="221">
        <f>IF(N418="sníž. přenesená",J418,0)</f>
        <v>0</v>
      </c>
      <c r="BI418" s="221">
        <f>IF(N418="nulová",J418,0)</f>
        <v>0</v>
      </c>
      <c r="BJ418" s="18" t="s">
        <v>82</v>
      </c>
      <c r="BK418" s="221">
        <f>ROUND(I418*H418,2)</f>
        <v>0</v>
      </c>
      <c r="BL418" s="18" t="s">
        <v>412</v>
      </c>
      <c r="BM418" s="220" t="s">
        <v>8986</v>
      </c>
    </row>
    <row r="419" spans="1:65" s="2" customFormat="1" ht="16.5" customHeight="1">
      <c r="A419" s="35"/>
      <c r="B419" s="36"/>
      <c r="C419" s="247" t="s">
        <v>3288</v>
      </c>
      <c r="D419" s="247" t="s">
        <v>413</v>
      </c>
      <c r="E419" s="248" t="s">
        <v>8987</v>
      </c>
      <c r="F419" s="249" t="s">
        <v>8988</v>
      </c>
      <c r="G419" s="250" t="s">
        <v>828</v>
      </c>
      <c r="H419" s="251">
        <v>140</v>
      </c>
      <c r="I419" s="252"/>
      <c r="J419" s="253">
        <f>ROUND(I419*H419,2)</f>
        <v>0</v>
      </c>
      <c r="K419" s="249" t="s">
        <v>1</v>
      </c>
      <c r="L419" s="254"/>
      <c r="M419" s="255" t="s">
        <v>1</v>
      </c>
      <c r="N419" s="256" t="s">
        <v>40</v>
      </c>
      <c r="O419" s="72"/>
      <c r="P419" s="218">
        <f>O419*H419</f>
        <v>0</v>
      </c>
      <c r="Q419" s="218">
        <v>0</v>
      </c>
      <c r="R419" s="218">
        <f>Q419*H419</f>
        <v>0</v>
      </c>
      <c r="S419" s="218">
        <v>0</v>
      </c>
      <c r="T419" s="219">
        <f>S419*H419</f>
        <v>0</v>
      </c>
      <c r="U419" s="35"/>
      <c r="V419" s="35"/>
      <c r="W419" s="35"/>
      <c r="X419" s="35"/>
      <c r="Y419" s="35"/>
      <c r="Z419" s="35"/>
      <c r="AA419" s="35"/>
      <c r="AB419" s="35"/>
      <c r="AC419" s="35"/>
      <c r="AD419" s="35"/>
      <c r="AE419" s="35"/>
      <c r="AR419" s="220" t="s">
        <v>3366</v>
      </c>
      <c r="AT419" s="220" t="s">
        <v>413</v>
      </c>
      <c r="AU419" s="220" t="s">
        <v>84</v>
      </c>
      <c r="AY419" s="18" t="s">
        <v>203</v>
      </c>
      <c r="BE419" s="221">
        <f>IF(N419="základní",J419,0)</f>
        <v>0</v>
      </c>
      <c r="BF419" s="221">
        <f>IF(N419="snížená",J419,0)</f>
        <v>0</v>
      </c>
      <c r="BG419" s="221">
        <f>IF(N419="zákl. přenesená",J419,0)</f>
        <v>0</v>
      </c>
      <c r="BH419" s="221">
        <f>IF(N419="sníž. přenesená",J419,0)</f>
        <v>0</v>
      </c>
      <c r="BI419" s="221">
        <f>IF(N419="nulová",J419,0)</f>
        <v>0</v>
      </c>
      <c r="BJ419" s="18" t="s">
        <v>82</v>
      </c>
      <c r="BK419" s="221">
        <f>ROUND(I419*H419,2)</f>
        <v>0</v>
      </c>
      <c r="BL419" s="18" t="s">
        <v>3366</v>
      </c>
      <c r="BM419" s="220" t="s">
        <v>8989</v>
      </c>
    </row>
    <row r="420" spans="1:65" s="14" customFormat="1" ht="11.25">
      <c r="B420" s="233"/>
      <c r="C420" s="234"/>
      <c r="D420" s="224" t="s">
        <v>211</v>
      </c>
      <c r="E420" s="235" t="s">
        <v>1</v>
      </c>
      <c r="F420" s="236" t="s">
        <v>8990</v>
      </c>
      <c r="G420" s="234"/>
      <c r="H420" s="237">
        <v>100</v>
      </c>
      <c r="I420" s="238"/>
      <c r="J420" s="234"/>
      <c r="K420" s="234"/>
      <c r="L420" s="239"/>
      <c r="M420" s="240"/>
      <c r="N420" s="241"/>
      <c r="O420" s="241"/>
      <c r="P420" s="241"/>
      <c r="Q420" s="241"/>
      <c r="R420" s="241"/>
      <c r="S420" s="241"/>
      <c r="T420" s="242"/>
      <c r="AT420" s="243" t="s">
        <v>211</v>
      </c>
      <c r="AU420" s="243" t="s">
        <v>84</v>
      </c>
      <c r="AV420" s="14" t="s">
        <v>84</v>
      </c>
      <c r="AW420" s="14" t="s">
        <v>31</v>
      </c>
      <c r="AX420" s="14" t="s">
        <v>75</v>
      </c>
      <c r="AY420" s="243" t="s">
        <v>203</v>
      </c>
    </row>
    <row r="421" spans="1:65" s="14" customFormat="1" ht="11.25">
      <c r="B421" s="233"/>
      <c r="C421" s="234"/>
      <c r="D421" s="224" t="s">
        <v>211</v>
      </c>
      <c r="E421" s="235" t="s">
        <v>1</v>
      </c>
      <c r="F421" s="236" t="s">
        <v>8991</v>
      </c>
      <c r="G421" s="234"/>
      <c r="H421" s="237">
        <v>40</v>
      </c>
      <c r="I421" s="238"/>
      <c r="J421" s="234"/>
      <c r="K421" s="234"/>
      <c r="L421" s="239"/>
      <c r="M421" s="240"/>
      <c r="N421" s="241"/>
      <c r="O421" s="241"/>
      <c r="P421" s="241"/>
      <c r="Q421" s="241"/>
      <c r="R421" s="241"/>
      <c r="S421" s="241"/>
      <c r="T421" s="242"/>
      <c r="AT421" s="243" t="s">
        <v>211</v>
      </c>
      <c r="AU421" s="243" t="s">
        <v>84</v>
      </c>
      <c r="AV421" s="14" t="s">
        <v>84</v>
      </c>
      <c r="AW421" s="14" t="s">
        <v>31</v>
      </c>
      <c r="AX421" s="14" t="s">
        <v>75</v>
      </c>
      <c r="AY421" s="243" t="s">
        <v>203</v>
      </c>
    </row>
    <row r="422" spans="1:65" s="2" customFormat="1" ht="21.75" customHeight="1">
      <c r="A422" s="35"/>
      <c r="B422" s="36"/>
      <c r="C422" s="209" t="s">
        <v>3316</v>
      </c>
      <c r="D422" s="209" t="s">
        <v>205</v>
      </c>
      <c r="E422" s="210" t="s">
        <v>8992</v>
      </c>
      <c r="F422" s="211" t="s">
        <v>8993</v>
      </c>
      <c r="G422" s="212" t="s">
        <v>828</v>
      </c>
      <c r="H422" s="213">
        <v>140</v>
      </c>
      <c r="I422" s="214"/>
      <c r="J422" s="215">
        <f>ROUND(I422*H422,2)</f>
        <v>0</v>
      </c>
      <c r="K422" s="211" t="s">
        <v>218</v>
      </c>
      <c r="L422" s="40"/>
      <c r="M422" s="216" t="s">
        <v>1</v>
      </c>
      <c r="N422" s="217" t="s">
        <v>40</v>
      </c>
      <c r="O422" s="72"/>
      <c r="P422" s="218">
        <f>O422*H422</f>
        <v>0</v>
      </c>
      <c r="Q422" s="218">
        <v>0</v>
      </c>
      <c r="R422" s="218">
        <f>Q422*H422</f>
        <v>0</v>
      </c>
      <c r="S422" s="218">
        <v>0</v>
      </c>
      <c r="T422" s="219">
        <f>S422*H422</f>
        <v>0</v>
      </c>
      <c r="U422" s="35"/>
      <c r="V422" s="35"/>
      <c r="W422" s="35"/>
      <c r="X422" s="35"/>
      <c r="Y422" s="35"/>
      <c r="Z422" s="35"/>
      <c r="AA422" s="35"/>
      <c r="AB422" s="35"/>
      <c r="AC422" s="35"/>
      <c r="AD422" s="35"/>
      <c r="AE422" s="35"/>
      <c r="AR422" s="220" t="s">
        <v>412</v>
      </c>
      <c r="AT422" s="220" t="s">
        <v>205</v>
      </c>
      <c r="AU422" s="220" t="s">
        <v>84</v>
      </c>
      <c r="AY422" s="18" t="s">
        <v>203</v>
      </c>
      <c r="BE422" s="221">
        <f>IF(N422="základní",J422,0)</f>
        <v>0</v>
      </c>
      <c r="BF422" s="221">
        <f>IF(N422="snížená",J422,0)</f>
        <v>0</v>
      </c>
      <c r="BG422" s="221">
        <f>IF(N422="zákl. přenesená",J422,0)</f>
        <v>0</v>
      </c>
      <c r="BH422" s="221">
        <f>IF(N422="sníž. přenesená",J422,0)</f>
        <v>0</v>
      </c>
      <c r="BI422" s="221">
        <f>IF(N422="nulová",J422,0)</f>
        <v>0</v>
      </c>
      <c r="BJ422" s="18" t="s">
        <v>82</v>
      </c>
      <c r="BK422" s="221">
        <f>ROUND(I422*H422,2)</f>
        <v>0</v>
      </c>
      <c r="BL422" s="18" t="s">
        <v>412</v>
      </c>
      <c r="BM422" s="220" t="s">
        <v>8994</v>
      </c>
    </row>
    <row r="423" spans="1:65" s="2" customFormat="1" ht="16.5" customHeight="1">
      <c r="A423" s="35"/>
      <c r="B423" s="36"/>
      <c r="C423" s="247" t="s">
        <v>3325</v>
      </c>
      <c r="D423" s="247" t="s">
        <v>413</v>
      </c>
      <c r="E423" s="248" t="s">
        <v>8995</v>
      </c>
      <c r="F423" s="249" t="s">
        <v>8996</v>
      </c>
      <c r="G423" s="250" t="s">
        <v>828</v>
      </c>
      <c r="H423" s="251">
        <v>1030</v>
      </c>
      <c r="I423" s="252"/>
      <c r="J423" s="253">
        <f>ROUND(I423*H423,2)</f>
        <v>0</v>
      </c>
      <c r="K423" s="249" t="s">
        <v>1</v>
      </c>
      <c r="L423" s="254"/>
      <c r="M423" s="255" t="s">
        <v>1</v>
      </c>
      <c r="N423" s="256" t="s">
        <v>40</v>
      </c>
      <c r="O423" s="72"/>
      <c r="P423" s="218">
        <f>O423*H423</f>
        <v>0</v>
      </c>
      <c r="Q423" s="218">
        <v>0</v>
      </c>
      <c r="R423" s="218">
        <f>Q423*H423</f>
        <v>0</v>
      </c>
      <c r="S423" s="218">
        <v>0</v>
      </c>
      <c r="T423" s="219">
        <f>S423*H423</f>
        <v>0</v>
      </c>
      <c r="U423" s="35"/>
      <c r="V423" s="35"/>
      <c r="W423" s="35"/>
      <c r="X423" s="35"/>
      <c r="Y423" s="35"/>
      <c r="Z423" s="35"/>
      <c r="AA423" s="35"/>
      <c r="AB423" s="35"/>
      <c r="AC423" s="35"/>
      <c r="AD423" s="35"/>
      <c r="AE423" s="35"/>
      <c r="AR423" s="220" t="s">
        <v>3366</v>
      </c>
      <c r="AT423" s="220" t="s">
        <v>413</v>
      </c>
      <c r="AU423" s="220" t="s">
        <v>84</v>
      </c>
      <c r="AY423" s="18" t="s">
        <v>203</v>
      </c>
      <c r="BE423" s="221">
        <f>IF(N423="základní",J423,0)</f>
        <v>0</v>
      </c>
      <c r="BF423" s="221">
        <f>IF(N423="snížená",J423,0)</f>
        <v>0</v>
      </c>
      <c r="BG423" s="221">
        <f>IF(N423="zákl. přenesená",J423,0)</f>
        <v>0</v>
      </c>
      <c r="BH423" s="221">
        <f>IF(N423="sníž. přenesená",J423,0)</f>
        <v>0</v>
      </c>
      <c r="BI423" s="221">
        <f>IF(N423="nulová",J423,0)</f>
        <v>0</v>
      </c>
      <c r="BJ423" s="18" t="s">
        <v>82</v>
      </c>
      <c r="BK423" s="221">
        <f>ROUND(I423*H423,2)</f>
        <v>0</v>
      </c>
      <c r="BL423" s="18" t="s">
        <v>3366</v>
      </c>
      <c r="BM423" s="220" t="s">
        <v>8997</v>
      </c>
    </row>
    <row r="424" spans="1:65" s="14" customFormat="1" ht="11.25">
      <c r="B424" s="233"/>
      <c r="C424" s="234"/>
      <c r="D424" s="224" t="s">
        <v>211</v>
      </c>
      <c r="E424" s="235" t="s">
        <v>1</v>
      </c>
      <c r="F424" s="236" t="s">
        <v>8998</v>
      </c>
      <c r="G424" s="234"/>
      <c r="H424" s="237">
        <v>735</v>
      </c>
      <c r="I424" s="238"/>
      <c r="J424" s="234"/>
      <c r="K424" s="234"/>
      <c r="L424" s="239"/>
      <c r="M424" s="240"/>
      <c r="N424" s="241"/>
      <c r="O424" s="241"/>
      <c r="P424" s="241"/>
      <c r="Q424" s="241"/>
      <c r="R424" s="241"/>
      <c r="S424" s="241"/>
      <c r="T424" s="242"/>
      <c r="AT424" s="243" t="s">
        <v>211</v>
      </c>
      <c r="AU424" s="243" t="s">
        <v>84</v>
      </c>
      <c r="AV424" s="14" t="s">
        <v>84</v>
      </c>
      <c r="AW424" s="14" t="s">
        <v>31</v>
      </c>
      <c r="AX424" s="14" t="s">
        <v>75</v>
      </c>
      <c r="AY424" s="243" t="s">
        <v>203</v>
      </c>
    </row>
    <row r="425" spans="1:65" s="14" customFormat="1" ht="11.25">
      <c r="B425" s="233"/>
      <c r="C425" s="234"/>
      <c r="D425" s="224" t="s">
        <v>211</v>
      </c>
      <c r="E425" s="235" t="s">
        <v>1</v>
      </c>
      <c r="F425" s="236" t="s">
        <v>8999</v>
      </c>
      <c r="G425" s="234"/>
      <c r="H425" s="237">
        <v>295</v>
      </c>
      <c r="I425" s="238"/>
      <c r="J425" s="234"/>
      <c r="K425" s="234"/>
      <c r="L425" s="239"/>
      <c r="M425" s="240"/>
      <c r="N425" s="241"/>
      <c r="O425" s="241"/>
      <c r="P425" s="241"/>
      <c r="Q425" s="241"/>
      <c r="R425" s="241"/>
      <c r="S425" s="241"/>
      <c r="T425" s="242"/>
      <c r="AT425" s="243" t="s">
        <v>211</v>
      </c>
      <c r="AU425" s="243" t="s">
        <v>84</v>
      </c>
      <c r="AV425" s="14" t="s">
        <v>84</v>
      </c>
      <c r="AW425" s="14" t="s">
        <v>31</v>
      </c>
      <c r="AX425" s="14" t="s">
        <v>75</v>
      </c>
      <c r="AY425" s="243" t="s">
        <v>203</v>
      </c>
    </row>
    <row r="426" spans="1:65" s="2" customFormat="1" ht="21.75" customHeight="1">
      <c r="A426" s="35"/>
      <c r="B426" s="36"/>
      <c r="C426" s="209" t="s">
        <v>3331</v>
      </c>
      <c r="D426" s="209" t="s">
        <v>205</v>
      </c>
      <c r="E426" s="210" t="s">
        <v>9000</v>
      </c>
      <c r="F426" s="211" t="s">
        <v>9001</v>
      </c>
      <c r="G426" s="212" t="s">
        <v>828</v>
      </c>
      <c r="H426" s="213">
        <v>1030</v>
      </c>
      <c r="I426" s="214"/>
      <c r="J426" s="215">
        <f>ROUND(I426*H426,2)</f>
        <v>0</v>
      </c>
      <c r="K426" s="211" t="s">
        <v>218</v>
      </c>
      <c r="L426" s="40"/>
      <c r="M426" s="216" t="s">
        <v>1</v>
      </c>
      <c r="N426" s="217" t="s">
        <v>40</v>
      </c>
      <c r="O426" s="72"/>
      <c r="P426" s="218">
        <f>O426*H426</f>
        <v>0</v>
      </c>
      <c r="Q426" s="218">
        <v>0</v>
      </c>
      <c r="R426" s="218">
        <f>Q426*H426</f>
        <v>0</v>
      </c>
      <c r="S426" s="218">
        <v>0</v>
      </c>
      <c r="T426" s="219">
        <f>S426*H426</f>
        <v>0</v>
      </c>
      <c r="U426" s="35"/>
      <c r="V426" s="35"/>
      <c r="W426" s="35"/>
      <c r="X426" s="35"/>
      <c r="Y426" s="35"/>
      <c r="Z426" s="35"/>
      <c r="AA426" s="35"/>
      <c r="AB426" s="35"/>
      <c r="AC426" s="35"/>
      <c r="AD426" s="35"/>
      <c r="AE426" s="35"/>
      <c r="AR426" s="220" t="s">
        <v>412</v>
      </c>
      <c r="AT426" s="220" t="s">
        <v>205</v>
      </c>
      <c r="AU426" s="220" t="s">
        <v>84</v>
      </c>
      <c r="AY426" s="18" t="s">
        <v>203</v>
      </c>
      <c r="BE426" s="221">
        <f>IF(N426="základní",J426,0)</f>
        <v>0</v>
      </c>
      <c r="BF426" s="221">
        <f>IF(N426="snížená",J426,0)</f>
        <v>0</v>
      </c>
      <c r="BG426" s="221">
        <f>IF(N426="zákl. přenesená",J426,0)</f>
        <v>0</v>
      </c>
      <c r="BH426" s="221">
        <f>IF(N426="sníž. přenesená",J426,0)</f>
        <v>0</v>
      </c>
      <c r="BI426" s="221">
        <f>IF(N426="nulová",J426,0)</f>
        <v>0</v>
      </c>
      <c r="BJ426" s="18" t="s">
        <v>82</v>
      </c>
      <c r="BK426" s="221">
        <f>ROUND(I426*H426,2)</f>
        <v>0</v>
      </c>
      <c r="BL426" s="18" t="s">
        <v>412</v>
      </c>
      <c r="BM426" s="220" t="s">
        <v>9002</v>
      </c>
    </row>
    <row r="427" spans="1:65" s="2" customFormat="1" ht="16.5" customHeight="1">
      <c r="A427" s="35"/>
      <c r="B427" s="36"/>
      <c r="C427" s="247" t="s">
        <v>3348</v>
      </c>
      <c r="D427" s="247" t="s">
        <v>413</v>
      </c>
      <c r="E427" s="248" t="s">
        <v>9003</v>
      </c>
      <c r="F427" s="249" t="s">
        <v>9004</v>
      </c>
      <c r="G427" s="250" t="s">
        <v>828</v>
      </c>
      <c r="H427" s="251">
        <v>5445</v>
      </c>
      <c r="I427" s="252"/>
      <c r="J427" s="253">
        <f>ROUND(I427*H427,2)</f>
        <v>0</v>
      </c>
      <c r="K427" s="249" t="s">
        <v>1</v>
      </c>
      <c r="L427" s="254"/>
      <c r="M427" s="255" t="s">
        <v>1</v>
      </c>
      <c r="N427" s="256" t="s">
        <v>40</v>
      </c>
      <c r="O427" s="72"/>
      <c r="P427" s="218">
        <f>O427*H427</f>
        <v>0</v>
      </c>
      <c r="Q427" s="218">
        <v>0</v>
      </c>
      <c r="R427" s="218">
        <f>Q427*H427</f>
        <v>0</v>
      </c>
      <c r="S427" s="218">
        <v>0</v>
      </c>
      <c r="T427" s="219">
        <f>S427*H427</f>
        <v>0</v>
      </c>
      <c r="U427" s="35"/>
      <c r="V427" s="35"/>
      <c r="W427" s="35"/>
      <c r="X427" s="35"/>
      <c r="Y427" s="35"/>
      <c r="Z427" s="35"/>
      <c r="AA427" s="35"/>
      <c r="AB427" s="35"/>
      <c r="AC427" s="35"/>
      <c r="AD427" s="35"/>
      <c r="AE427" s="35"/>
      <c r="AR427" s="220" t="s">
        <v>3366</v>
      </c>
      <c r="AT427" s="220" t="s">
        <v>413</v>
      </c>
      <c r="AU427" s="220" t="s">
        <v>84</v>
      </c>
      <c r="AY427" s="18" t="s">
        <v>203</v>
      </c>
      <c r="BE427" s="221">
        <f>IF(N427="základní",J427,0)</f>
        <v>0</v>
      </c>
      <c r="BF427" s="221">
        <f>IF(N427="snížená",J427,0)</f>
        <v>0</v>
      </c>
      <c r="BG427" s="221">
        <f>IF(N427="zákl. přenesená",J427,0)</f>
        <v>0</v>
      </c>
      <c r="BH427" s="221">
        <f>IF(N427="sníž. přenesená",J427,0)</f>
        <v>0</v>
      </c>
      <c r="BI427" s="221">
        <f>IF(N427="nulová",J427,0)</f>
        <v>0</v>
      </c>
      <c r="BJ427" s="18" t="s">
        <v>82</v>
      </c>
      <c r="BK427" s="221">
        <f>ROUND(I427*H427,2)</f>
        <v>0</v>
      </c>
      <c r="BL427" s="18" t="s">
        <v>3366</v>
      </c>
      <c r="BM427" s="220" t="s">
        <v>9005</v>
      </c>
    </row>
    <row r="428" spans="1:65" s="14" customFormat="1" ht="11.25">
      <c r="B428" s="233"/>
      <c r="C428" s="234"/>
      <c r="D428" s="224" t="s">
        <v>211</v>
      </c>
      <c r="E428" s="235" t="s">
        <v>1</v>
      </c>
      <c r="F428" s="236" t="s">
        <v>9006</v>
      </c>
      <c r="G428" s="234"/>
      <c r="H428" s="237">
        <v>485</v>
      </c>
      <c r="I428" s="238"/>
      <c r="J428" s="234"/>
      <c r="K428" s="234"/>
      <c r="L428" s="239"/>
      <c r="M428" s="240"/>
      <c r="N428" s="241"/>
      <c r="O428" s="241"/>
      <c r="P428" s="241"/>
      <c r="Q428" s="241"/>
      <c r="R428" s="241"/>
      <c r="S428" s="241"/>
      <c r="T428" s="242"/>
      <c r="AT428" s="243" t="s">
        <v>211</v>
      </c>
      <c r="AU428" s="243" t="s">
        <v>84</v>
      </c>
      <c r="AV428" s="14" t="s">
        <v>84</v>
      </c>
      <c r="AW428" s="14" t="s">
        <v>31</v>
      </c>
      <c r="AX428" s="14" t="s">
        <v>75</v>
      </c>
      <c r="AY428" s="243" t="s">
        <v>203</v>
      </c>
    </row>
    <row r="429" spans="1:65" s="14" customFormat="1" ht="11.25">
      <c r="B429" s="233"/>
      <c r="C429" s="234"/>
      <c r="D429" s="224" t="s">
        <v>211</v>
      </c>
      <c r="E429" s="235" t="s">
        <v>1</v>
      </c>
      <c r="F429" s="236" t="s">
        <v>9007</v>
      </c>
      <c r="G429" s="234"/>
      <c r="H429" s="237">
        <v>809</v>
      </c>
      <c r="I429" s="238"/>
      <c r="J429" s="234"/>
      <c r="K429" s="234"/>
      <c r="L429" s="239"/>
      <c r="M429" s="240"/>
      <c r="N429" s="241"/>
      <c r="O429" s="241"/>
      <c r="P429" s="241"/>
      <c r="Q429" s="241"/>
      <c r="R429" s="241"/>
      <c r="S429" s="241"/>
      <c r="T429" s="242"/>
      <c r="AT429" s="243" t="s">
        <v>211</v>
      </c>
      <c r="AU429" s="243" t="s">
        <v>84</v>
      </c>
      <c r="AV429" s="14" t="s">
        <v>84</v>
      </c>
      <c r="AW429" s="14" t="s">
        <v>31</v>
      </c>
      <c r="AX429" s="14" t="s">
        <v>75</v>
      </c>
      <c r="AY429" s="243" t="s">
        <v>203</v>
      </c>
    </row>
    <row r="430" spans="1:65" s="14" customFormat="1" ht="11.25">
      <c r="B430" s="233"/>
      <c r="C430" s="234"/>
      <c r="D430" s="224" t="s">
        <v>211</v>
      </c>
      <c r="E430" s="235" t="s">
        <v>1</v>
      </c>
      <c r="F430" s="236" t="s">
        <v>9008</v>
      </c>
      <c r="G430" s="234"/>
      <c r="H430" s="237">
        <v>800</v>
      </c>
      <c r="I430" s="238"/>
      <c r="J430" s="234"/>
      <c r="K430" s="234"/>
      <c r="L430" s="239"/>
      <c r="M430" s="240"/>
      <c r="N430" s="241"/>
      <c r="O430" s="241"/>
      <c r="P430" s="241"/>
      <c r="Q430" s="241"/>
      <c r="R430" s="241"/>
      <c r="S430" s="241"/>
      <c r="T430" s="242"/>
      <c r="AT430" s="243" t="s">
        <v>211</v>
      </c>
      <c r="AU430" s="243" t="s">
        <v>84</v>
      </c>
      <c r="AV430" s="14" t="s">
        <v>84</v>
      </c>
      <c r="AW430" s="14" t="s">
        <v>31</v>
      </c>
      <c r="AX430" s="14" t="s">
        <v>75</v>
      </c>
      <c r="AY430" s="243" t="s">
        <v>203</v>
      </c>
    </row>
    <row r="431" spans="1:65" s="14" customFormat="1" ht="11.25">
      <c r="B431" s="233"/>
      <c r="C431" s="234"/>
      <c r="D431" s="224" t="s">
        <v>211</v>
      </c>
      <c r="E431" s="235" t="s">
        <v>1</v>
      </c>
      <c r="F431" s="236" t="s">
        <v>9009</v>
      </c>
      <c r="G431" s="234"/>
      <c r="H431" s="237">
        <v>896</v>
      </c>
      <c r="I431" s="238"/>
      <c r="J431" s="234"/>
      <c r="K431" s="234"/>
      <c r="L431" s="239"/>
      <c r="M431" s="240"/>
      <c r="N431" s="241"/>
      <c r="O431" s="241"/>
      <c r="P431" s="241"/>
      <c r="Q431" s="241"/>
      <c r="R431" s="241"/>
      <c r="S431" s="241"/>
      <c r="T431" s="242"/>
      <c r="AT431" s="243" t="s">
        <v>211</v>
      </c>
      <c r="AU431" s="243" t="s">
        <v>84</v>
      </c>
      <c r="AV431" s="14" t="s">
        <v>84</v>
      </c>
      <c r="AW431" s="14" t="s">
        <v>31</v>
      </c>
      <c r="AX431" s="14" t="s">
        <v>75</v>
      </c>
      <c r="AY431" s="243" t="s">
        <v>203</v>
      </c>
    </row>
    <row r="432" spans="1:65" s="14" customFormat="1" ht="11.25">
      <c r="B432" s="233"/>
      <c r="C432" s="234"/>
      <c r="D432" s="224" t="s">
        <v>211</v>
      </c>
      <c r="E432" s="235" t="s">
        <v>1</v>
      </c>
      <c r="F432" s="236" t="s">
        <v>9010</v>
      </c>
      <c r="G432" s="234"/>
      <c r="H432" s="237">
        <v>895</v>
      </c>
      <c r="I432" s="238"/>
      <c r="J432" s="234"/>
      <c r="K432" s="234"/>
      <c r="L432" s="239"/>
      <c r="M432" s="240"/>
      <c r="N432" s="241"/>
      <c r="O432" s="241"/>
      <c r="P432" s="241"/>
      <c r="Q432" s="241"/>
      <c r="R432" s="241"/>
      <c r="S432" s="241"/>
      <c r="T432" s="242"/>
      <c r="AT432" s="243" t="s">
        <v>211</v>
      </c>
      <c r="AU432" s="243" t="s">
        <v>84</v>
      </c>
      <c r="AV432" s="14" t="s">
        <v>84</v>
      </c>
      <c r="AW432" s="14" t="s">
        <v>31</v>
      </c>
      <c r="AX432" s="14" t="s">
        <v>75</v>
      </c>
      <c r="AY432" s="243" t="s">
        <v>203</v>
      </c>
    </row>
    <row r="433" spans="1:65" s="14" customFormat="1" ht="11.25">
      <c r="B433" s="233"/>
      <c r="C433" s="234"/>
      <c r="D433" s="224" t="s">
        <v>211</v>
      </c>
      <c r="E433" s="235" t="s">
        <v>1</v>
      </c>
      <c r="F433" s="236" t="s">
        <v>9011</v>
      </c>
      <c r="G433" s="234"/>
      <c r="H433" s="237">
        <v>1560</v>
      </c>
      <c r="I433" s="238"/>
      <c r="J433" s="234"/>
      <c r="K433" s="234"/>
      <c r="L433" s="239"/>
      <c r="M433" s="240"/>
      <c r="N433" s="241"/>
      <c r="O433" s="241"/>
      <c r="P433" s="241"/>
      <c r="Q433" s="241"/>
      <c r="R433" s="241"/>
      <c r="S433" s="241"/>
      <c r="T433" s="242"/>
      <c r="AT433" s="243" t="s">
        <v>211</v>
      </c>
      <c r="AU433" s="243" t="s">
        <v>84</v>
      </c>
      <c r="AV433" s="14" t="s">
        <v>84</v>
      </c>
      <c r="AW433" s="14" t="s">
        <v>31</v>
      </c>
      <c r="AX433" s="14" t="s">
        <v>75</v>
      </c>
      <c r="AY433" s="243" t="s">
        <v>203</v>
      </c>
    </row>
    <row r="434" spans="1:65" s="2" customFormat="1" ht="21.75" customHeight="1">
      <c r="A434" s="35"/>
      <c r="B434" s="36"/>
      <c r="C434" s="209" t="s">
        <v>3356</v>
      </c>
      <c r="D434" s="209" t="s">
        <v>205</v>
      </c>
      <c r="E434" s="210" t="s">
        <v>9012</v>
      </c>
      <c r="F434" s="211" t="s">
        <v>9013</v>
      </c>
      <c r="G434" s="212" t="s">
        <v>828</v>
      </c>
      <c r="H434" s="213">
        <v>5445</v>
      </c>
      <c r="I434" s="214"/>
      <c r="J434" s="215">
        <f>ROUND(I434*H434,2)</f>
        <v>0</v>
      </c>
      <c r="K434" s="211" t="s">
        <v>218</v>
      </c>
      <c r="L434" s="40"/>
      <c r="M434" s="216" t="s">
        <v>1</v>
      </c>
      <c r="N434" s="217" t="s">
        <v>40</v>
      </c>
      <c r="O434" s="72"/>
      <c r="P434" s="218">
        <f>O434*H434</f>
        <v>0</v>
      </c>
      <c r="Q434" s="218">
        <v>0</v>
      </c>
      <c r="R434" s="218">
        <f>Q434*H434</f>
        <v>0</v>
      </c>
      <c r="S434" s="218">
        <v>0</v>
      </c>
      <c r="T434" s="219">
        <f>S434*H434</f>
        <v>0</v>
      </c>
      <c r="U434" s="35"/>
      <c r="V434" s="35"/>
      <c r="W434" s="35"/>
      <c r="X434" s="35"/>
      <c r="Y434" s="35"/>
      <c r="Z434" s="35"/>
      <c r="AA434" s="35"/>
      <c r="AB434" s="35"/>
      <c r="AC434" s="35"/>
      <c r="AD434" s="35"/>
      <c r="AE434" s="35"/>
      <c r="AR434" s="220" t="s">
        <v>412</v>
      </c>
      <c r="AT434" s="220" t="s">
        <v>205</v>
      </c>
      <c r="AU434" s="220" t="s">
        <v>84</v>
      </c>
      <c r="AY434" s="18" t="s">
        <v>203</v>
      </c>
      <c r="BE434" s="221">
        <f>IF(N434="základní",J434,0)</f>
        <v>0</v>
      </c>
      <c r="BF434" s="221">
        <f>IF(N434="snížená",J434,0)</f>
        <v>0</v>
      </c>
      <c r="BG434" s="221">
        <f>IF(N434="zákl. přenesená",J434,0)</f>
        <v>0</v>
      </c>
      <c r="BH434" s="221">
        <f>IF(N434="sníž. přenesená",J434,0)</f>
        <v>0</v>
      </c>
      <c r="BI434" s="221">
        <f>IF(N434="nulová",J434,0)</f>
        <v>0</v>
      </c>
      <c r="BJ434" s="18" t="s">
        <v>82</v>
      </c>
      <c r="BK434" s="221">
        <f>ROUND(I434*H434,2)</f>
        <v>0</v>
      </c>
      <c r="BL434" s="18" t="s">
        <v>412</v>
      </c>
      <c r="BM434" s="220" t="s">
        <v>9014</v>
      </c>
    </row>
    <row r="435" spans="1:65" s="2" customFormat="1" ht="16.5" customHeight="1">
      <c r="A435" s="35"/>
      <c r="B435" s="36"/>
      <c r="C435" s="247" t="s">
        <v>3360</v>
      </c>
      <c r="D435" s="247" t="s">
        <v>413</v>
      </c>
      <c r="E435" s="248" t="s">
        <v>9015</v>
      </c>
      <c r="F435" s="249" t="s">
        <v>9016</v>
      </c>
      <c r="G435" s="250" t="s">
        <v>828</v>
      </c>
      <c r="H435" s="251">
        <v>10</v>
      </c>
      <c r="I435" s="252"/>
      <c r="J435" s="253">
        <f>ROUND(I435*H435,2)</f>
        <v>0</v>
      </c>
      <c r="K435" s="249" t="s">
        <v>1</v>
      </c>
      <c r="L435" s="254"/>
      <c r="M435" s="255" t="s">
        <v>1</v>
      </c>
      <c r="N435" s="256" t="s">
        <v>40</v>
      </c>
      <c r="O435" s="72"/>
      <c r="P435" s="218">
        <f>O435*H435</f>
        <v>0</v>
      </c>
      <c r="Q435" s="218">
        <v>0</v>
      </c>
      <c r="R435" s="218">
        <f>Q435*H435</f>
        <v>0</v>
      </c>
      <c r="S435" s="218">
        <v>0</v>
      </c>
      <c r="T435" s="219">
        <f>S435*H435</f>
        <v>0</v>
      </c>
      <c r="U435" s="35"/>
      <c r="V435" s="35"/>
      <c r="W435" s="35"/>
      <c r="X435" s="35"/>
      <c r="Y435" s="35"/>
      <c r="Z435" s="35"/>
      <c r="AA435" s="35"/>
      <c r="AB435" s="35"/>
      <c r="AC435" s="35"/>
      <c r="AD435" s="35"/>
      <c r="AE435" s="35"/>
      <c r="AR435" s="220" t="s">
        <v>3366</v>
      </c>
      <c r="AT435" s="220" t="s">
        <v>413</v>
      </c>
      <c r="AU435" s="220" t="s">
        <v>84</v>
      </c>
      <c r="AY435" s="18" t="s">
        <v>203</v>
      </c>
      <c r="BE435" s="221">
        <f>IF(N435="základní",J435,0)</f>
        <v>0</v>
      </c>
      <c r="BF435" s="221">
        <f>IF(N435="snížená",J435,0)</f>
        <v>0</v>
      </c>
      <c r="BG435" s="221">
        <f>IF(N435="zákl. přenesená",J435,0)</f>
        <v>0</v>
      </c>
      <c r="BH435" s="221">
        <f>IF(N435="sníž. přenesená",J435,0)</f>
        <v>0</v>
      </c>
      <c r="BI435" s="221">
        <f>IF(N435="nulová",J435,0)</f>
        <v>0</v>
      </c>
      <c r="BJ435" s="18" t="s">
        <v>82</v>
      </c>
      <c r="BK435" s="221">
        <f>ROUND(I435*H435,2)</f>
        <v>0</v>
      </c>
      <c r="BL435" s="18" t="s">
        <v>3366</v>
      </c>
      <c r="BM435" s="220" t="s">
        <v>9017</v>
      </c>
    </row>
    <row r="436" spans="1:65" s="14" customFormat="1" ht="11.25">
      <c r="B436" s="233"/>
      <c r="C436" s="234"/>
      <c r="D436" s="224" t="s">
        <v>211</v>
      </c>
      <c r="E436" s="235" t="s">
        <v>1</v>
      </c>
      <c r="F436" s="236" t="s">
        <v>9018</v>
      </c>
      <c r="G436" s="234"/>
      <c r="H436" s="237">
        <v>10</v>
      </c>
      <c r="I436" s="238"/>
      <c r="J436" s="234"/>
      <c r="K436" s="234"/>
      <c r="L436" s="239"/>
      <c r="M436" s="240"/>
      <c r="N436" s="241"/>
      <c r="O436" s="241"/>
      <c r="P436" s="241"/>
      <c r="Q436" s="241"/>
      <c r="R436" s="241"/>
      <c r="S436" s="241"/>
      <c r="T436" s="242"/>
      <c r="AT436" s="243" t="s">
        <v>211</v>
      </c>
      <c r="AU436" s="243" t="s">
        <v>84</v>
      </c>
      <c r="AV436" s="14" t="s">
        <v>84</v>
      </c>
      <c r="AW436" s="14" t="s">
        <v>31</v>
      </c>
      <c r="AX436" s="14" t="s">
        <v>75</v>
      </c>
      <c r="AY436" s="243" t="s">
        <v>203</v>
      </c>
    </row>
    <row r="437" spans="1:65" s="2" customFormat="1" ht="16.5" customHeight="1">
      <c r="A437" s="35"/>
      <c r="B437" s="36"/>
      <c r="C437" s="247" t="s">
        <v>3366</v>
      </c>
      <c r="D437" s="247" t="s">
        <v>413</v>
      </c>
      <c r="E437" s="248" t="s">
        <v>9019</v>
      </c>
      <c r="F437" s="249" t="s">
        <v>9020</v>
      </c>
      <c r="G437" s="250" t="s">
        <v>828</v>
      </c>
      <c r="H437" s="251">
        <v>12</v>
      </c>
      <c r="I437" s="252"/>
      <c r="J437" s="253">
        <f>ROUND(I437*H437,2)</f>
        <v>0</v>
      </c>
      <c r="K437" s="249" t="s">
        <v>1</v>
      </c>
      <c r="L437" s="254"/>
      <c r="M437" s="255" t="s">
        <v>1</v>
      </c>
      <c r="N437" s="256" t="s">
        <v>40</v>
      </c>
      <c r="O437" s="72"/>
      <c r="P437" s="218">
        <f>O437*H437</f>
        <v>0</v>
      </c>
      <c r="Q437" s="218">
        <v>0</v>
      </c>
      <c r="R437" s="218">
        <f>Q437*H437</f>
        <v>0</v>
      </c>
      <c r="S437" s="218">
        <v>0</v>
      </c>
      <c r="T437" s="219">
        <f>S437*H437</f>
        <v>0</v>
      </c>
      <c r="U437" s="35"/>
      <c r="V437" s="35"/>
      <c r="W437" s="35"/>
      <c r="X437" s="35"/>
      <c r="Y437" s="35"/>
      <c r="Z437" s="35"/>
      <c r="AA437" s="35"/>
      <c r="AB437" s="35"/>
      <c r="AC437" s="35"/>
      <c r="AD437" s="35"/>
      <c r="AE437" s="35"/>
      <c r="AR437" s="220" t="s">
        <v>3366</v>
      </c>
      <c r="AT437" s="220" t="s">
        <v>413</v>
      </c>
      <c r="AU437" s="220" t="s">
        <v>84</v>
      </c>
      <c r="AY437" s="18" t="s">
        <v>203</v>
      </c>
      <c r="BE437" s="221">
        <f>IF(N437="základní",J437,0)</f>
        <v>0</v>
      </c>
      <c r="BF437" s="221">
        <f>IF(N437="snížená",J437,0)</f>
        <v>0</v>
      </c>
      <c r="BG437" s="221">
        <f>IF(N437="zákl. přenesená",J437,0)</f>
        <v>0</v>
      </c>
      <c r="BH437" s="221">
        <f>IF(N437="sníž. přenesená",J437,0)</f>
        <v>0</v>
      </c>
      <c r="BI437" s="221">
        <f>IF(N437="nulová",J437,0)</f>
        <v>0</v>
      </c>
      <c r="BJ437" s="18" t="s">
        <v>82</v>
      </c>
      <c r="BK437" s="221">
        <f>ROUND(I437*H437,2)</f>
        <v>0</v>
      </c>
      <c r="BL437" s="18" t="s">
        <v>3366</v>
      </c>
      <c r="BM437" s="220" t="s">
        <v>9021</v>
      </c>
    </row>
    <row r="438" spans="1:65" s="14" customFormat="1" ht="11.25">
      <c r="B438" s="233"/>
      <c r="C438" s="234"/>
      <c r="D438" s="224" t="s">
        <v>211</v>
      </c>
      <c r="E438" s="235" t="s">
        <v>1</v>
      </c>
      <c r="F438" s="236" t="s">
        <v>9022</v>
      </c>
      <c r="G438" s="234"/>
      <c r="H438" s="237">
        <v>12</v>
      </c>
      <c r="I438" s="238"/>
      <c r="J438" s="234"/>
      <c r="K438" s="234"/>
      <c r="L438" s="239"/>
      <c r="M438" s="240"/>
      <c r="N438" s="241"/>
      <c r="O438" s="241"/>
      <c r="P438" s="241"/>
      <c r="Q438" s="241"/>
      <c r="R438" s="241"/>
      <c r="S438" s="241"/>
      <c r="T438" s="242"/>
      <c r="AT438" s="243" t="s">
        <v>211</v>
      </c>
      <c r="AU438" s="243" t="s">
        <v>84</v>
      </c>
      <c r="AV438" s="14" t="s">
        <v>84</v>
      </c>
      <c r="AW438" s="14" t="s">
        <v>31</v>
      </c>
      <c r="AX438" s="14" t="s">
        <v>75</v>
      </c>
      <c r="AY438" s="243" t="s">
        <v>203</v>
      </c>
    </row>
    <row r="439" spans="1:65" s="2" customFormat="1" ht="16.5" customHeight="1">
      <c r="A439" s="35"/>
      <c r="B439" s="36"/>
      <c r="C439" s="247" t="s">
        <v>3384</v>
      </c>
      <c r="D439" s="247" t="s">
        <v>413</v>
      </c>
      <c r="E439" s="248" t="s">
        <v>9023</v>
      </c>
      <c r="F439" s="249" t="s">
        <v>9024</v>
      </c>
      <c r="G439" s="250" t="s">
        <v>828</v>
      </c>
      <c r="H439" s="251">
        <v>40</v>
      </c>
      <c r="I439" s="252"/>
      <c r="J439" s="253">
        <f>ROUND(I439*H439,2)</f>
        <v>0</v>
      </c>
      <c r="K439" s="249" t="s">
        <v>1</v>
      </c>
      <c r="L439" s="254"/>
      <c r="M439" s="255" t="s">
        <v>1</v>
      </c>
      <c r="N439" s="256" t="s">
        <v>40</v>
      </c>
      <c r="O439" s="72"/>
      <c r="P439" s="218">
        <f>O439*H439</f>
        <v>0</v>
      </c>
      <c r="Q439" s="218">
        <v>0</v>
      </c>
      <c r="R439" s="218">
        <f>Q439*H439</f>
        <v>0</v>
      </c>
      <c r="S439" s="218">
        <v>0</v>
      </c>
      <c r="T439" s="219">
        <f>S439*H439</f>
        <v>0</v>
      </c>
      <c r="U439" s="35"/>
      <c r="V439" s="35"/>
      <c r="W439" s="35"/>
      <c r="X439" s="35"/>
      <c r="Y439" s="35"/>
      <c r="Z439" s="35"/>
      <c r="AA439" s="35"/>
      <c r="AB439" s="35"/>
      <c r="AC439" s="35"/>
      <c r="AD439" s="35"/>
      <c r="AE439" s="35"/>
      <c r="AR439" s="220" t="s">
        <v>3366</v>
      </c>
      <c r="AT439" s="220" t="s">
        <v>413</v>
      </c>
      <c r="AU439" s="220" t="s">
        <v>84</v>
      </c>
      <c r="AY439" s="18" t="s">
        <v>203</v>
      </c>
      <c r="BE439" s="221">
        <f>IF(N439="základní",J439,0)</f>
        <v>0</v>
      </c>
      <c r="BF439" s="221">
        <f>IF(N439="snížená",J439,0)</f>
        <v>0</v>
      </c>
      <c r="BG439" s="221">
        <f>IF(N439="zákl. přenesená",J439,0)</f>
        <v>0</v>
      </c>
      <c r="BH439" s="221">
        <f>IF(N439="sníž. přenesená",J439,0)</f>
        <v>0</v>
      </c>
      <c r="BI439" s="221">
        <f>IF(N439="nulová",J439,0)</f>
        <v>0</v>
      </c>
      <c r="BJ439" s="18" t="s">
        <v>82</v>
      </c>
      <c r="BK439" s="221">
        <f>ROUND(I439*H439,2)</f>
        <v>0</v>
      </c>
      <c r="BL439" s="18" t="s">
        <v>3366</v>
      </c>
      <c r="BM439" s="220" t="s">
        <v>9025</v>
      </c>
    </row>
    <row r="440" spans="1:65" s="14" customFormat="1" ht="11.25">
      <c r="B440" s="233"/>
      <c r="C440" s="234"/>
      <c r="D440" s="224" t="s">
        <v>211</v>
      </c>
      <c r="E440" s="235" t="s">
        <v>1</v>
      </c>
      <c r="F440" s="236" t="s">
        <v>9026</v>
      </c>
      <c r="G440" s="234"/>
      <c r="H440" s="237">
        <v>40</v>
      </c>
      <c r="I440" s="238"/>
      <c r="J440" s="234"/>
      <c r="K440" s="234"/>
      <c r="L440" s="239"/>
      <c r="M440" s="240"/>
      <c r="N440" s="241"/>
      <c r="O440" s="241"/>
      <c r="P440" s="241"/>
      <c r="Q440" s="241"/>
      <c r="R440" s="241"/>
      <c r="S440" s="241"/>
      <c r="T440" s="242"/>
      <c r="AT440" s="243" t="s">
        <v>211</v>
      </c>
      <c r="AU440" s="243" t="s">
        <v>84</v>
      </c>
      <c r="AV440" s="14" t="s">
        <v>84</v>
      </c>
      <c r="AW440" s="14" t="s">
        <v>31</v>
      </c>
      <c r="AX440" s="14" t="s">
        <v>75</v>
      </c>
      <c r="AY440" s="243" t="s">
        <v>203</v>
      </c>
    </row>
    <row r="441" spans="1:65" s="2" customFormat="1" ht="21.75" customHeight="1">
      <c r="A441" s="35"/>
      <c r="B441" s="36"/>
      <c r="C441" s="209" t="s">
        <v>3388</v>
      </c>
      <c r="D441" s="209" t="s">
        <v>205</v>
      </c>
      <c r="E441" s="210" t="s">
        <v>9027</v>
      </c>
      <c r="F441" s="211" t="s">
        <v>9028</v>
      </c>
      <c r="G441" s="212" t="s">
        <v>828</v>
      </c>
      <c r="H441" s="213">
        <v>62</v>
      </c>
      <c r="I441" s="214"/>
      <c r="J441" s="215">
        <f>ROUND(I441*H441,2)</f>
        <v>0</v>
      </c>
      <c r="K441" s="211" t="s">
        <v>218</v>
      </c>
      <c r="L441" s="40"/>
      <c r="M441" s="216" t="s">
        <v>1</v>
      </c>
      <c r="N441" s="217" t="s">
        <v>40</v>
      </c>
      <c r="O441" s="72"/>
      <c r="P441" s="218">
        <f>O441*H441</f>
        <v>0</v>
      </c>
      <c r="Q441" s="218">
        <v>0</v>
      </c>
      <c r="R441" s="218">
        <f>Q441*H441</f>
        <v>0</v>
      </c>
      <c r="S441" s="218">
        <v>0</v>
      </c>
      <c r="T441" s="219">
        <f>S441*H441</f>
        <v>0</v>
      </c>
      <c r="U441" s="35"/>
      <c r="V441" s="35"/>
      <c r="W441" s="35"/>
      <c r="X441" s="35"/>
      <c r="Y441" s="35"/>
      <c r="Z441" s="35"/>
      <c r="AA441" s="35"/>
      <c r="AB441" s="35"/>
      <c r="AC441" s="35"/>
      <c r="AD441" s="35"/>
      <c r="AE441" s="35"/>
      <c r="AR441" s="220" t="s">
        <v>412</v>
      </c>
      <c r="AT441" s="220" t="s">
        <v>205</v>
      </c>
      <c r="AU441" s="220" t="s">
        <v>84</v>
      </c>
      <c r="AY441" s="18" t="s">
        <v>203</v>
      </c>
      <c r="BE441" s="221">
        <f>IF(N441="základní",J441,0)</f>
        <v>0</v>
      </c>
      <c r="BF441" s="221">
        <f>IF(N441="snížená",J441,0)</f>
        <v>0</v>
      </c>
      <c r="BG441" s="221">
        <f>IF(N441="zákl. přenesená",J441,0)</f>
        <v>0</v>
      </c>
      <c r="BH441" s="221">
        <f>IF(N441="sníž. přenesená",J441,0)</f>
        <v>0</v>
      </c>
      <c r="BI441" s="221">
        <f>IF(N441="nulová",J441,0)</f>
        <v>0</v>
      </c>
      <c r="BJ441" s="18" t="s">
        <v>82</v>
      </c>
      <c r="BK441" s="221">
        <f>ROUND(I441*H441,2)</f>
        <v>0</v>
      </c>
      <c r="BL441" s="18" t="s">
        <v>412</v>
      </c>
      <c r="BM441" s="220" t="s">
        <v>9029</v>
      </c>
    </row>
    <row r="442" spans="1:65" s="2" customFormat="1" ht="16.5" customHeight="1">
      <c r="A442" s="35"/>
      <c r="B442" s="36"/>
      <c r="C442" s="247" t="s">
        <v>3392</v>
      </c>
      <c r="D442" s="247" t="s">
        <v>413</v>
      </c>
      <c r="E442" s="248" t="s">
        <v>9030</v>
      </c>
      <c r="F442" s="249" t="s">
        <v>9031</v>
      </c>
      <c r="G442" s="250" t="s">
        <v>828</v>
      </c>
      <c r="H442" s="251">
        <v>3396</v>
      </c>
      <c r="I442" s="252"/>
      <c r="J442" s="253">
        <f>ROUND(I442*H442,2)</f>
        <v>0</v>
      </c>
      <c r="K442" s="249" t="s">
        <v>1</v>
      </c>
      <c r="L442" s="254"/>
      <c r="M442" s="255" t="s">
        <v>1</v>
      </c>
      <c r="N442" s="256" t="s">
        <v>40</v>
      </c>
      <c r="O442" s="72"/>
      <c r="P442" s="218">
        <f>O442*H442</f>
        <v>0</v>
      </c>
      <c r="Q442" s="218">
        <v>0</v>
      </c>
      <c r="R442" s="218">
        <f>Q442*H442</f>
        <v>0</v>
      </c>
      <c r="S442" s="218">
        <v>0</v>
      </c>
      <c r="T442" s="219">
        <f>S442*H442</f>
        <v>0</v>
      </c>
      <c r="U442" s="35"/>
      <c r="V442" s="35"/>
      <c r="W442" s="35"/>
      <c r="X442" s="35"/>
      <c r="Y442" s="35"/>
      <c r="Z442" s="35"/>
      <c r="AA442" s="35"/>
      <c r="AB442" s="35"/>
      <c r="AC442" s="35"/>
      <c r="AD442" s="35"/>
      <c r="AE442" s="35"/>
      <c r="AR442" s="220" t="s">
        <v>3366</v>
      </c>
      <c r="AT442" s="220" t="s">
        <v>413</v>
      </c>
      <c r="AU442" s="220" t="s">
        <v>84</v>
      </c>
      <c r="AY442" s="18" t="s">
        <v>203</v>
      </c>
      <c r="BE442" s="221">
        <f>IF(N442="základní",J442,0)</f>
        <v>0</v>
      </c>
      <c r="BF442" s="221">
        <f>IF(N442="snížená",J442,0)</f>
        <v>0</v>
      </c>
      <c r="BG442" s="221">
        <f>IF(N442="zákl. přenesená",J442,0)</f>
        <v>0</v>
      </c>
      <c r="BH442" s="221">
        <f>IF(N442="sníž. přenesená",J442,0)</f>
        <v>0</v>
      </c>
      <c r="BI442" s="221">
        <f>IF(N442="nulová",J442,0)</f>
        <v>0</v>
      </c>
      <c r="BJ442" s="18" t="s">
        <v>82</v>
      </c>
      <c r="BK442" s="221">
        <f>ROUND(I442*H442,2)</f>
        <v>0</v>
      </c>
      <c r="BL442" s="18" t="s">
        <v>3366</v>
      </c>
      <c r="BM442" s="220" t="s">
        <v>9032</v>
      </c>
    </row>
    <row r="443" spans="1:65" s="14" customFormat="1" ht="11.25">
      <c r="B443" s="233"/>
      <c r="C443" s="234"/>
      <c r="D443" s="224" t="s">
        <v>211</v>
      </c>
      <c r="E443" s="235" t="s">
        <v>1</v>
      </c>
      <c r="F443" s="236" t="s">
        <v>9033</v>
      </c>
      <c r="G443" s="234"/>
      <c r="H443" s="237">
        <v>2426</v>
      </c>
      <c r="I443" s="238"/>
      <c r="J443" s="234"/>
      <c r="K443" s="234"/>
      <c r="L443" s="239"/>
      <c r="M443" s="240"/>
      <c r="N443" s="241"/>
      <c r="O443" s="241"/>
      <c r="P443" s="241"/>
      <c r="Q443" s="241"/>
      <c r="R443" s="241"/>
      <c r="S443" s="241"/>
      <c r="T443" s="242"/>
      <c r="AT443" s="243" t="s">
        <v>211</v>
      </c>
      <c r="AU443" s="243" t="s">
        <v>84</v>
      </c>
      <c r="AV443" s="14" t="s">
        <v>84</v>
      </c>
      <c r="AW443" s="14" t="s">
        <v>31</v>
      </c>
      <c r="AX443" s="14" t="s">
        <v>75</v>
      </c>
      <c r="AY443" s="243" t="s">
        <v>203</v>
      </c>
    </row>
    <row r="444" spans="1:65" s="14" customFormat="1" ht="11.25">
      <c r="B444" s="233"/>
      <c r="C444" s="234"/>
      <c r="D444" s="224" t="s">
        <v>211</v>
      </c>
      <c r="E444" s="235" t="s">
        <v>1</v>
      </c>
      <c r="F444" s="236" t="s">
        <v>9034</v>
      </c>
      <c r="G444" s="234"/>
      <c r="H444" s="237">
        <v>970</v>
      </c>
      <c r="I444" s="238"/>
      <c r="J444" s="234"/>
      <c r="K444" s="234"/>
      <c r="L444" s="239"/>
      <c r="M444" s="240"/>
      <c r="N444" s="241"/>
      <c r="O444" s="241"/>
      <c r="P444" s="241"/>
      <c r="Q444" s="241"/>
      <c r="R444" s="241"/>
      <c r="S444" s="241"/>
      <c r="T444" s="242"/>
      <c r="AT444" s="243" t="s">
        <v>211</v>
      </c>
      <c r="AU444" s="243" t="s">
        <v>84</v>
      </c>
      <c r="AV444" s="14" t="s">
        <v>84</v>
      </c>
      <c r="AW444" s="14" t="s">
        <v>31</v>
      </c>
      <c r="AX444" s="14" t="s">
        <v>75</v>
      </c>
      <c r="AY444" s="243" t="s">
        <v>203</v>
      </c>
    </row>
    <row r="445" spans="1:65" s="2" customFormat="1" ht="21.75" customHeight="1">
      <c r="A445" s="35"/>
      <c r="B445" s="36"/>
      <c r="C445" s="209" t="s">
        <v>3396</v>
      </c>
      <c r="D445" s="209" t="s">
        <v>205</v>
      </c>
      <c r="E445" s="210" t="s">
        <v>9035</v>
      </c>
      <c r="F445" s="211" t="s">
        <v>9036</v>
      </c>
      <c r="G445" s="212" t="s">
        <v>828</v>
      </c>
      <c r="H445" s="213">
        <v>3396</v>
      </c>
      <c r="I445" s="214"/>
      <c r="J445" s="215">
        <f>ROUND(I445*H445,2)</f>
        <v>0</v>
      </c>
      <c r="K445" s="211" t="s">
        <v>218</v>
      </c>
      <c r="L445" s="40"/>
      <c r="M445" s="216" t="s">
        <v>1</v>
      </c>
      <c r="N445" s="217" t="s">
        <v>40</v>
      </c>
      <c r="O445" s="72"/>
      <c r="P445" s="218">
        <f>O445*H445</f>
        <v>0</v>
      </c>
      <c r="Q445" s="218">
        <v>0</v>
      </c>
      <c r="R445" s="218">
        <f>Q445*H445</f>
        <v>0</v>
      </c>
      <c r="S445" s="218">
        <v>0</v>
      </c>
      <c r="T445" s="219">
        <f>S445*H445</f>
        <v>0</v>
      </c>
      <c r="U445" s="35"/>
      <c r="V445" s="35"/>
      <c r="W445" s="35"/>
      <c r="X445" s="35"/>
      <c r="Y445" s="35"/>
      <c r="Z445" s="35"/>
      <c r="AA445" s="35"/>
      <c r="AB445" s="35"/>
      <c r="AC445" s="35"/>
      <c r="AD445" s="35"/>
      <c r="AE445" s="35"/>
      <c r="AR445" s="220" t="s">
        <v>412</v>
      </c>
      <c r="AT445" s="220" t="s">
        <v>205</v>
      </c>
      <c r="AU445" s="220" t="s">
        <v>84</v>
      </c>
      <c r="AY445" s="18" t="s">
        <v>203</v>
      </c>
      <c r="BE445" s="221">
        <f>IF(N445="základní",J445,0)</f>
        <v>0</v>
      </c>
      <c r="BF445" s="221">
        <f>IF(N445="snížená",J445,0)</f>
        <v>0</v>
      </c>
      <c r="BG445" s="221">
        <f>IF(N445="zákl. přenesená",J445,0)</f>
        <v>0</v>
      </c>
      <c r="BH445" s="221">
        <f>IF(N445="sníž. přenesená",J445,0)</f>
        <v>0</v>
      </c>
      <c r="BI445" s="221">
        <f>IF(N445="nulová",J445,0)</f>
        <v>0</v>
      </c>
      <c r="BJ445" s="18" t="s">
        <v>82</v>
      </c>
      <c r="BK445" s="221">
        <f>ROUND(I445*H445,2)</f>
        <v>0</v>
      </c>
      <c r="BL445" s="18" t="s">
        <v>412</v>
      </c>
      <c r="BM445" s="220" t="s">
        <v>9037</v>
      </c>
    </row>
    <row r="446" spans="1:65" s="2" customFormat="1" ht="16.5" customHeight="1">
      <c r="A446" s="35"/>
      <c r="B446" s="36"/>
      <c r="C446" s="247" t="s">
        <v>3402</v>
      </c>
      <c r="D446" s="247" t="s">
        <v>413</v>
      </c>
      <c r="E446" s="248" t="s">
        <v>9038</v>
      </c>
      <c r="F446" s="249" t="s">
        <v>9039</v>
      </c>
      <c r="G446" s="250" t="s">
        <v>828</v>
      </c>
      <c r="H446" s="251">
        <v>213</v>
      </c>
      <c r="I446" s="252"/>
      <c r="J446" s="253">
        <f>ROUND(I446*H446,2)</f>
        <v>0</v>
      </c>
      <c r="K446" s="249" t="s">
        <v>1</v>
      </c>
      <c r="L446" s="254"/>
      <c r="M446" s="255" t="s">
        <v>1</v>
      </c>
      <c r="N446" s="256" t="s">
        <v>40</v>
      </c>
      <c r="O446" s="72"/>
      <c r="P446" s="218">
        <f>O446*H446</f>
        <v>0</v>
      </c>
      <c r="Q446" s="218">
        <v>0</v>
      </c>
      <c r="R446" s="218">
        <f>Q446*H446</f>
        <v>0</v>
      </c>
      <c r="S446" s="218">
        <v>0</v>
      </c>
      <c r="T446" s="219">
        <f>S446*H446</f>
        <v>0</v>
      </c>
      <c r="U446" s="35"/>
      <c r="V446" s="35"/>
      <c r="W446" s="35"/>
      <c r="X446" s="35"/>
      <c r="Y446" s="35"/>
      <c r="Z446" s="35"/>
      <c r="AA446" s="35"/>
      <c r="AB446" s="35"/>
      <c r="AC446" s="35"/>
      <c r="AD446" s="35"/>
      <c r="AE446" s="35"/>
      <c r="AR446" s="220" t="s">
        <v>3366</v>
      </c>
      <c r="AT446" s="220" t="s">
        <v>413</v>
      </c>
      <c r="AU446" s="220" t="s">
        <v>84</v>
      </c>
      <c r="AY446" s="18" t="s">
        <v>203</v>
      </c>
      <c r="BE446" s="221">
        <f>IF(N446="základní",J446,0)</f>
        <v>0</v>
      </c>
      <c r="BF446" s="221">
        <f>IF(N446="snížená",J446,0)</f>
        <v>0</v>
      </c>
      <c r="BG446" s="221">
        <f>IF(N446="zákl. přenesená",J446,0)</f>
        <v>0</v>
      </c>
      <c r="BH446" s="221">
        <f>IF(N446="sníž. přenesená",J446,0)</f>
        <v>0</v>
      </c>
      <c r="BI446" s="221">
        <f>IF(N446="nulová",J446,0)</f>
        <v>0</v>
      </c>
      <c r="BJ446" s="18" t="s">
        <v>82</v>
      </c>
      <c r="BK446" s="221">
        <f>ROUND(I446*H446,2)</f>
        <v>0</v>
      </c>
      <c r="BL446" s="18" t="s">
        <v>3366</v>
      </c>
      <c r="BM446" s="220" t="s">
        <v>9040</v>
      </c>
    </row>
    <row r="447" spans="1:65" s="14" customFormat="1" ht="11.25">
      <c r="B447" s="233"/>
      <c r="C447" s="234"/>
      <c r="D447" s="224" t="s">
        <v>211</v>
      </c>
      <c r="E447" s="235" t="s">
        <v>1</v>
      </c>
      <c r="F447" s="236" t="s">
        <v>9041</v>
      </c>
      <c r="G447" s="234"/>
      <c r="H447" s="237">
        <v>152</v>
      </c>
      <c r="I447" s="238"/>
      <c r="J447" s="234"/>
      <c r="K447" s="234"/>
      <c r="L447" s="239"/>
      <c r="M447" s="240"/>
      <c r="N447" s="241"/>
      <c r="O447" s="241"/>
      <c r="P447" s="241"/>
      <c r="Q447" s="241"/>
      <c r="R447" s="241"/>
      <c r="S447" s="241"/>
      <c r="T447" s="242"/>
      <c r="AT447" s="243" t="s">
        <v>211</v>
      </c>
      <c r="AU447" s="243" t="s">
        <v>84</v>
      </c>
      <c r="AV447" s="14" t="s">
        <v>84</v>
      </c>
      <c r="AW447" s="14" t="s">
        <v>31</v>
      </c>
      <c r="AX447" s="14" t="s">
        <v>75</v>
      </c>
      <c r="AY447" s="243" t="s">
        <v>203</v>
      </c>
    </row>
    <row r="448" spans="1:65" s="14" customFormat="1" ht="11.25">
      <c r="B448" s="233"/>
      <c r="C448" s="234"/>
      <c r="D448" s="224" t="s">
        <v>211</v>
      </c>
      <c r="E448" s="235" t="s">
        <v>1</v>
      </c>
      <c r="F448" s="236" t="s">
        <v>9042</v>
      </c>
      <c r="G448" s="234"/>
      <c r="H448" s="237">
        <v>61</v>
      </c>
      <c r="I448" s="238"/>
      <c r="J448" s="234"/>
      <c r="K448" s="234"/>
      <c r="L448" s="239"/>
      <c r="M448" s="240"/>
      <c r="N448" s="241"/>
      <c r="O448" s="241"/>
      <c r="P448" s="241"/>
      <c r="Q448" s="241"/>
      <c r="R448" s="241"/>
      <c r="S448" s="241"/>
      <c r="T448" s="242"/>
      <c r="AT448" s="243" t="s">
        <v>211</v>
      </c>
      <c r="AU448" s="243" t="s">
        <v>84</v>
      </c>
      <c r="AV448" s="14" t="s">
        <v>84</v>
      </c>
      <c r="AW448" s="14" t="s">
        <v>31</v>
      </c>
      <c r="AX448" s="14" t="s">
        <v>75</v>
      </c>
      <c r="AY448" s="243" t="s">
        <v>203</v>
      </c>
    </row>
    <row r="449" spans="1:65" s="2" customFormat="1" ht="16.5" customHeight="1">
      <c r="A449" s="35"/>
      <c r="B449" s="36"/>
      <c r="C449" s="247" t="s">
        <v>3410</v>
      </c>
      <c r="D449" s="247" t="s">
        <v>413</v>
      </c>
      <c r="E449" s="248" t="s">
        <v>9043</v>
      </c>
      <c r="F449" s="249" t="s">
        <v>9044</v>
      </c>
      <c r="G449" s="250" t="s">
        <v>828</v>
      </c>
      <c r="H449" s="251">
        <v>906</v>
      </c>
      <c r="I449" s="252"/>
      <c r="J449" s="253">
        <f>ROUND(I449*H449,2)</f>
        <v>0</v>
      </c>
      <c r="K449" s="249" t="s">
        <v>1</v>
      </c>
      <c r="L449" s="254"/>
      <c r="M449" s="255" t="s">
        <v>1</v>
      </c>
      <c r="N449" s="256" t="s">
        <v>40</v>
      </c>
      <c r="O449" s="72"/>
      <c r="P449" s="218">
        <f>O449*H449</f>
        <v>0</v>
      </c>
      <c r="Q449" s="218">
        <v>0</v>
      </c>
      <c r="R449" s="218">
        <f>Q449*H449</f>
        <v>0</v>
      </c>
      <c r="S449" s="218">
        <v>0</v>
      </c>
      <c r="T449" s="219">
        <f>S449*H449</f>
        <v>0</v>
      </c>
      <c r="U449" s="35"/>
      <c r="V449" s="35"/>
      <c r="W449" s="35"/>
      <c r="X449" s="35"/>
      <c r="Y449" s="35"/>
      <c r="Z449" s="35"/>
      <c r="AA449" s="35"/>
      <c r="AB449" s="35"/>
      <c r="AC449" s="35"/>
      <c r="AD449" s="35"/>
      <c r="AE449" s="35"/>
      <c r="AR449" s="220" t="s">
        <v>3366</v>
      </c>
      <c r="AT449" s="220" t="s">
        <v>413</v>
      </c>
      <c r="AU449" s="220" t="s">
        <v>84</v>
      </c>
      <c r="AY449" s="18" t="s">
        <v>203</v>
      </c>
      <c r="BE449" s="221">
        <f>IF(N449="základní",J449,0)</f>
        <v>0</v>
      </c>
      <c r="BF449" s="221">
        <f>IF(N449="snížená",J449,0)</f>
        <v>0</v>
      </c>
      <c r="BG449" s="221">
        <f>IF(N449="zákl. přenesená",J449,0)</f>
        <v>0</v>
      </c>
      <c r="BH449" s="221">
        <f>IF(N449="sníž. přenesená",J449,0)</f>
        <v>0</v>
      </c>
      <c r="BI449" s="221">
        <f>IF(N449="nulová",J449,0)</f>
        <v>0</v>
      </c>
      <c r="BJ449" s="18" t="s">
        <v>82</v>
      </c>
      <c r="BK449" s="221">
        <f>ROUND(I449*H449,2)</f>
        <v>0</v>
      </c>
      <c r="BL449" s="18" t="s">
        <v>3366</v>
      </c>
      <c r="BM449" s="220" t="s">
        <v>9045</v>
      </c>
    </row>
    <row r="450" spans="1:65" s="14" customFormat="1" ht="11.25">
      <c r="B450" s="233"/>
      <c r="C450" s="234"/>
      <c r="D450" s="224" t="s">
        <v>211</v>
      </c>
      <c r="E450" s="235" t="s">
        <v>1</v>
      </c>
      <c r="F450" s="236" t="s">
        <v>9046</v>
      </c>
      <c r="G450" s="234"/>
      <c r="H450" s="237">
        <v>124</v>
      </c>
      <c r="I450" s="238"/>
      <c r="J450" s="234"/>
      <c r="K450" s="234"/>
      <c r="L450" s="239"/>
      <c r="M450" s="240"/>
      <c r="N450" s="241"/>
      <c r="O450" s="241"/>
      <c r="P450" s="241"/>
      <c r="Q450" s="241"/>
      <c r="R450" s="241"/>
      <c r="S450" s="241"/>
      <c r="T450" s="242"/>
      <c r="AT450" s="243" t="s">
        <v>211</v>
      </c>
      <c r="AU450" s="243" t="s">
        <v>84</v>
      </c>
      <c r="AV450" s="14" t="s">
        <v>84</v>
      </c>
      <c r="AW450" s="14" t="s">
        <v>31</v>
      </c>
      <c r="AX450" s="14" t="s">
        <v>75</v>
      </c>
      <c r="AY450" s="243" t="s">
        <v>203</v>
      </c>
    </row>
    <row r="451" spans="1:65" s="14" customFormat="1" ht="11.25">
      <c r="B451" s="233"/>
      <c r="C451" s="234"/>
      <c r="D451" s="224" t="s">
        <v>211</v>
      </c>
      <c r="E451" s="235" t="s">
        <v>1</v>
      </c>
      <c r="F451" s="236" t="s">
        <v>9047</v>
      </c>
      <c r="G451" s="234"/>
      <c r="H451" s="237">
        <v>523</v>
      </c>
      <c r="I451" s="238"/>
      <c r="J451" s="234"/>
      <c r="K451" s="234"/>
      <c r="L451" s="239"/>
      <c r="M451" s="240"/>
      <c r="N451" s="241"/>
      <c r="O451" s="241"/>
      <c r="P451" s="241"/>
      <c r="Q451" s="241"/>
      <c r="R451" s="241"/>
      <c r="S451" s="241"/>
      <c r="T451" s="242"/>
      <c r="AT451" s="243" t="s">
        <v>211</v>
      </c>
      <c r="AU451" s="243" t="s">
        <v>84</v>
      </c>
      <c r="AV451" s="14" t="s">
        <v>84</v>
      </c>
      <c r="AW451" s="14" t="s">
        <v>31</v>
      </c>
      <c r="AX451" s="14" t="s">
        <v>75</v>
      </c>
      <c r="AY451" s="243" t="s">
        <v>203</v>
      </c>
    </row>
    <row r="452" spans="1:65" s="14" customFormat="1" ht="11.25">
      <c r="B452" s="233"/>
      <c r="C452" s="234"/>
      <c r="D452" s="224" t="s">
        <v>211</v>
      </c>
      <c r="E452" s="235" t="s">
        <v>1</v>
      </c>
      <c r="F452" s="236" t="s">
        <v>9048</v>
      </c>
      <c r="G452" s="234"/>
      <c r="H452" s="237">
        <v>259</v>
      </c>
      <c r="I452" s="238"/>
      <c r="J452" s="234"/>
      <c r="K452" s="234"/>
      <c r="L452" s="239"/>
      <c r="M452" s="240"/>
      <c r="N452" s="241"/>
      <c r="O452" s="241"/>
      <c r="P452" s="241"/>
      <c r="Q452" s="241"/>
      <c r="R452" s="241"/>
      <c r="S452" s="241"/>
      <c r="T452" s="242"/>
      <c r="AT452" s="243" t="s">
        <v>211</v>
      </c>
      <c r="AU452" s="243" t="s">
        <v>84</v>
      </c>
      <c r="AV452" s="14" t="s">
        <v>84</v>
      </c>
      <c r="AW452" s="14" t="s">
        <v>31</v>
      </c>
      <c r="AX452" s="14" t="s">
        <v>75</v>
      </c>
      <c r="AY452" s="243" t="s">
        <v>203</v>
      </c>
    </row>
    <row r="453" spans="1:65" s="2" customFormat="1" ht="16.5" customHeight="1">
      <c r="A453" s="35"/>
      <c r="B453" s="36"/>
      <c r="C453" s="247" t="s">
        <v>3415</v>
      </c>
      <c r="D453" s="247" t="s">
        <v>413</v>
      </c>
      <c r="E453" s="248" t="s">
        <v>9049</v>
      </c>
      <c r="F453" s="249" t="s">
        <v>9050</v>
      </c>
      <c r="G453" s="250" t="s">
        <v>828</v>
      </c>
      <c r="H453" s="251">
        <v>292</v>
      </c>
      <c r="I453" s="252"/>
      <c r="J453" s="253">
        <f>ROUND(I453*H453,2)</f>
        <v>0</v>
      </c>
      <c r="K453" s="249" t="s">
        <v>1</v>
      </c>
      <c r="L453" s="254"/>
      <c r="M453" s="255" t="s">
        <v>1</v>
      </c>
      <c r="N453" s="256" t="s">
        <v>40</v>
      </c>
      <c r="O453" s="72"/>
      <c r="P453" s="218">
        <f>O453*H453</f>
        <v>0</v>
      </c>
      <c r="Q453" s="218">
        <v>0</v>
      </c>
      <c r="R453" s="218">
        <f>Q453*H453</f>
        <v>0</v>
      </c>
      <c r="S453" s="218">
        <v>0</v>
      </c>
      <c r="T453" s="219">
        <f>S453*H453</f>
        <v>0</v>
      </c>
      <c r="U453" s="35"/>
      <c r="V453" s="35"/>
      <c r="W453" s="35"/>
      <c r="X453" s="35"/>
      <c r="Y453" s="35"/>
      <c r="Z453" s="35"/>
      <c r="AA453" s="35"/>
      <c r="AB453" s="35"/>
      <c r="AC453" s="35"/>
      <c r="AD453" s="35"/>
      <c r="AE453" s="35"/>
      <c r="AR453" s="220" t="s">
        <v>3366</v>
      </c>
      <c r="AT453" s="220" t="s">
        <v>413</v>
      </c>
      <c r="AU453" s="220" t="s">
        <v>84</v>
      </c>
      <c r="AY453" s="18" t="s">
        <v>203</v>
      </c>
      <c r="BE453" s="221">
        <f>IF(N453="základní",J453,0)</f>
        <v>0</v>
      </c>
      <c r="BF453" s="221">
        <f>IF(N453="snížená",J453,0)</f>
        <v>0</v>
      </c>
      <c r="BG453" s="221">
        <f>IF(N453="zákl. přenesená",J453,0)</f>
        <v>0</v>
      </c>
      <c r="BH453" s="221">
        <f>IF(N453="sníž. přenesená",J453,0)</f>
        <v>0</v>
      </c>
      <c r="BI453" s="221">
        <f>IF(N453="nulová",J453,0)</f>
        <v>0</v>
      </c>
      <c r="BJ453" s="18" t="s">
        <v>82</v>
      </c>
      <c r="BK453" s="221">
        <f>ROUND(I453*H453,2)</f>
        <v>0</v>
      </c>
      <c r="BL453" s="18" t="s">
        <v>3366</v>
      </c>
      <c r="BM453" s="220" t="s">
        <v>9051</v>
      </c>
    </row>
    <row r="454" spans="1:65" s="14" customFormat="1" ht="11.25">
      <c r="B454" s="233"/>
      <c r="C454" s="234"/>
      <c r="D454" s="224" t="s">
        <v>211</v>
      </c>
      <c r="E454" s="235" t="s">
        <v>1</v>
      </c>
      <c r="F454" s="236" t="s">
        <v>9052</v>
      </c>
      <c r="G454" s="234"/>
      <c r="H454" s="237">
        <v>208</v>
      </c>
      <c r="I454" s="238"/>
      <c r="J454" s="234"/>
      <c r="K454" s="234"/>
      <c r="L454" s="239"/>
      <c r="M454" s="240"/>
      <c r="N454" s="241"/>
      <c r="O454" s="241"/>
      <c r="P454" s="241"/>
      <c r="Q454" s="241"/>
      <c r="R454" s="241"/>
      <c r="S454" s="241"/>
      <c r="T454" s="242"/>
      <c r="AT454" s="243" t="s">
        <v>211</v>
      </c>
      <c r="AU454" s="243" t="s">
        <v>84</v>
      </c>
      <c r="AV454" s="14" t="s">
        <v>84</v>
      </c>
      <c r="AW454" s="14" t="s">
        <v>31</v>
      </c>
      <c r="AX454" s="14" t="s">
        <v>75</v>
      </c>
      <c r="AY454" s="243" t="s">
        <v>203</v>
      </c>
    </row>
    <row r="455" spans="1:65" s="14" customFormat="1" ht="11.25">
      <c r="B455" s="233"/>
      <c r="C455" s="234"/>
      <c r="D455" s="224" t="s">
        <v>211</v>
      </c>
      <c r="E455" s="235" t="s">
        <v>1</v>
      </c>
      <c r="F455" s="236" t="s">
        <v>9053</v>
      </c>
      <c r="G455" s="234"/>
      <c r="H455" s="237">
        <v>84</v>
      </c>
      <c r="I455" s="238"/>
      <c r="J455" s="234"/>
      <c r="K455" s="234"/>
      <c r="L455" s="239"/>
      <c r="M455" s="240"/>
      <c r="N455" s="241"/>
      <c r="O455" s="241"/>
      <c r="P455" s="241"/>
      <c r="Q455" s="241"/>
      <c r="R455" s="241"/>
      <c r="S455" s="241"/>
      <c r="T455" s="242"/>
      <c r="AT455" s="243" t="s">
        <v>211</v>
      </c>
      <c r="AU455" s="243" t="s">
        <v>84</v>
      </c>
      <c r="AV455" s="14" t="s">
        <v>84</v>
      </c>
      <c r="AW455" s="14" t="s">
        <v>31</v>
      </c>
      <c r="AX455" s="14" t="s">
        <v>75</v>
      </c>
      <c r="AY455" s="243" t="s">
        <v>203</v>
      </c>
    </row>
    <row r="456" spans="1:65" s="2" customFormat="1" ht="21.75" customHeight="1">
      <c r="A456" s="35"/>
      <c r="B456" s="36"/>
      <c r="C456" s="209" t="s">
        <v>3420</v>
      </c>
      <c r="D456" s="209" t="s">
        <v>205</v>
      </c>
      <c r="E456" s="210" t="s">
        <v>9054</v>
      </c>
      <c r="F456" s="211" t="s">
        <v>9055</v>
      </c>
      <c r="G456" s="212" t="s">
        <v>828</v>
      </c>
      <c r="H456" s="213">
        <v>1411</v>
      </c>
      <c r="I456" s="214"/>
      <c r="J456" s="215">
        <f>ROUND(I456*H456,2)</f>
        <v>0</v>
      </c>
      <c r="K456" s="211" t="s">
        <v>218</v>
      </c>
      <c r="L456" s="40"/>
      <c r="M456" s="216" t="s">
        <v>1</v>
      </c>
      <c r="N456" s="217" t="s">
        <v>40</v>
      </c>
      <c r="O456" s="72"/>
      <c r="P456" s="218">
        <f>O456*H456</f>
        <v>0</v>
      </c>
      <c r="Q456" s="218">
        <v>0</v>
      </c>
      <c r="R456" s="218">
        <f>Q456*H456</f>
        <v>0</v>
      </c>
      <c r="S456" s="218">
        <v>0</v>
      </c>
      <c r="T456" s="219">
        <f>S456*H456</f>
        <v>0</v>
      </c>
      <c r="U456" s="35"/>
      <c r="V456" s="35"/>
      <c r="W456" s="35"/>
      <c r="X456" s="35"/>
      <c r="Y456" s="35"/>
      <c r="Z456" s="35"/>
      <c r="AA456" s="35"/>
      <c r="AB456" s="35"/>
      <c r="AC456" s="35"/>
      <c r="AD456" s="35"/>
      <c r="AE456" s="35"/>
      <c r="AR456" s="220" t="s">
        <v>412</v>
      </c>
      <c r="AT456" s="220" t="s">
        <v>205</v>
      </c>
      <c r="AU456" s="220" t="s">
        <v>84</v>
      </c>
      <c r="AY456" s="18" t="s">
        <v>203</v>
      </c>
      <c r="BE456" s="221">
        <f>IF(N456="základní",J456,0)</f>
        <v>0</v>
      </c>
      <c r="BF456" s="221">
        <f>IF(N456="snížená",J456,0)</f>
        <v>0</v>
      </c>
      <c r="BG456" s="221">
        <f>IF(N456="zákl. přenesená",J456,0)</f>
        <v>0</v>
      </c>
      <c r="BH456" s="221">
        <f>IF(N456="sníž. přenesená",J456,0)</f>
        <v>0</v>
      </c>
      <c r="BI456" s="221">
        <f>IF(N456="nulová",J456,0)</f>
        <v>0</v>
      </c>
      <c r="BJ456" s="18" t="s">
        <v>82</v>
      </c>
      <c r="BK456" s="221">
        <f>ROUND(I456*H456,2)</f>
        <v>0</v>
      </c>
      <c r="BL456" s="18" t="s">
        <v>412</v>
      </c>
      <c r="BM456" s="220" t="s">
        <v>9056</v>
      </c>
    </row>
    <row r="457" spans="1:65" s="2" customFormat="1" ht="16.5" customHeight="1">
      <c r="A457" s="35"/>
      <c r="B457" s="36"/>
      <c r="C457" s="247" t="s">
        <v>3425</v>
      </c>
      <c r="D457" s="247" t="s">
        <v>413</v>
      </c>
      <c r="E457" s="248" t="s">
        <v>9057</v>
      </c>
      <c r="F457" s="249" t="s">
        <v>9058</v>
      </c>
      <c r="G457" s="250" t="s">
        <v>828</v>
      </c>
      <c r="H457" s="251">
        <v>5558</v>
      </c>
      <c r="I457" s="252"/>
      <c r="J457" s="253">
        <f>ROUND(I457*H457,2)</f>
        <v>0</v>
      </c>
      <c r="K457" s="249" t="s">
        <v>1</v>
      </c>
      <c r="L457" s="254"/>
      <c r="M457" s="255" t="s">
        <v>1</v>
      </c>
      <c r="N457" s="256" t="s">
        <v>40</v>
      </c>
      <c r="O457" s="72"/>
      <c r="P457" s="218">
        <f>O457*H457</f>
        <v>0</v>
      </c>
      <c r="Q457" s="218">
        <v>0</v>
      </c>
      <c r="R457" s="218">
        <f>Q457*H457</f>
        <v>0</v>
      </c>
      <c r="S457" s="218">
        <v>0</v>
      </c>
      <c r="T457" s="219">
        <f>S457*H457</f>
        <v>0</v>
      </c>
      <c r="U457" s="35"/>
      <c r="V457" s="35"/>
      <c r="W457" s="35"/>
      <c r="X457" s="35"/>
      <c r="Y457" s="35"/>
      <c r="Z457" s="35"/>
      <c r="AA457" s="35"/>
      <c r="AB457" s="35"/>
      <c r="AC457" s="35"/>
      <c r="AD457" s="35"/>
      <c r="AE457" s="35"/>
      <c r="AR457" s="220" t="s">
        <v>3366</v>
      </c>
      <c r="AT457" s="220" t="s">
        <v>413</v>
      </c>
      <c r="AU457" s="220" t="s">
        <v>84</v>
      </c>
      <c r="AY457" s="18" t="s">
        <v>203</v>
      </c>
      <c r="BE457" s="221">
        <f>IF(N457="základní",J457,0)</f>
        <v>0</v>
      </c>
      <c r="BF457" s="221">
        <f>IF(N457="snížená",J457,0)</f>
        <v>0</v>
      </c>
      <c r="BG457" s="221">
        <f>IF(N457="zákl. přenesená",J457,0)</f>
        <v>0</v>
      </c>
      <c r="BH457" s="221">
        <f>IF(N457="sníž. přenesená",J457,0)</f>
        <v>0</v>
      </c>
      <c r="BI457" s="221">
        <f>IF(N457="nulová",J457,0)</f>
        <v>0</v>
      </c>
      <c r="BJ457" s="18" t="s">
        <v>82</v>
      </c>
      <c r="BK457" s="221">
        <f>ROUND(I457*H457,2)</f>
        <v>0</v>
      </c>
      <c r="BL457" s="18" t="s">
        <v>3366</v>
      </c>
      <c r="BM457" s="220" t="s">
        <v>9059</v>
      </c>
    </row>
    <row r="458" spans="1:65" s="14" customFormat="1" ht="22.5">
      <c r="B458" s="233"/>
      <c r="C458" s="234"/>
      <c r="D458" s="224" t="s">
        <v>211</v>
      </c>
      <c r="E458" s="235" t="s">
        <v>1</v>
      </c>
      <c r="F458" s="236" t="s">
        <v>9060</v>
      </c>
      <c r="G458" s="234"/>
      <c r="H458" s="237">
        <v>2713</v>
      </c>
      <c r="I458" s="238"/>
      <c r="J458" s="234"/>
      <c r="K458" s="234"/>
      <c r="L458" s="239"/>
      <c r="M458" s="240"/>
      <c r="N458" s="241"/>
      <c r="O458" s="241"/>
      <c r="P458" s="241"/>
      <c r="Q458" s="241"/>
      <c r="R458" s="241"/>
      <c r="S458" s="241"/>
      <c r="T458" s="242"/>
      <c r="AT458" s="243" t="s">
        <v>211</v>
      </c>
      <c r="AU458" s="243" t="s">
        <v>84</v>
      </c>
      <c r="AV458" s="14" t="s">
        <v>84</v>
      </c>
      <c r="AW458" s="14" t="s">
        <v>31</v>
      </c>
      <c r="AX458" s="14" t="s">
        <v>75</v>
      </c>
      <c r="AY458" s="243" t="s">
        <v>203</v>
      </c>
    </row>
    <row r="459" spans="1:65" s="14" customFormat="1" ht="11.25">
      <c r="B459" s="233"/>
      <c r="C459" s="234"/>
      <c r="D459" s="224" t="s">
        <v>211</v>
      </c>
      <c r="E459" s="235" t="s">
        <v>1</v>
      </c>
      <c r="F459" s="236" t="s">
        <v>9061</v>
      </c>
      <c r="G459" s="234"/>
      <c r="H459" s="237">
        <v>812</v>
      </c>
      <c r="I459" s="238"/>
      <c r="J459" s="234"/>
      <c r="K459" s="234"/>
      <c r="L459" s="239"/>
      <c r="M459" s="240"/>
      <c r="N459" s="241"/>
      <c r="O459" s="241"/>
      <c r="P459" s="241"/>
      <c r="Q459" s="241"/>
      <c r="R459" s="241"/>
      <c r="S459" s="241"/>
      <c r="T459" s="242"/>
      <c r="AT459" s="243" t="s">
        <v>211</v>
      </c>
      <c r="AU459" s="243" t="s">
        <v>84</v>
      </c>
      <c r="AV459" s="14" t="s">
        <v>84</v>
      </c>
      <c r="AW459" s="14" t="s">
        <v>31</v>
      </c>
      <c r="AX459" s="14" t="s">
        <v>75</v>
      </c>
      <c r="AY459" s="243" t="s">
        <v>203</v>
      </c>
    </row>
    <row r="460" spans="1:65" s="14" customFormat="1" ht="11.25">
      <c r="B460" s="233"/>
      <c r="C460" s="234"/>
      <c r="D460" s="224" t="s">
        <v>211</v>
      </c>
      <c r="E460" s="235" t="s">
        <v>1</v>
      </c>
      <c r="F460" s="236" t="s">
        <v>9062</v>
      </c>
      <c r="G460" s="234"/>
      <c r="H460" s="237">
        <v>443</v>
      </c>
      <c r="I460" s="238"/>
      <c r="J460" s="234"/>
      <c r="K460" s="234"/>
      <c r="L460" s="239"/>
      <c r="M460" s="240"/>
      <c r="N460" s="241"/>
      <c r="O460" s="241"/>
      <c r="P460" s="241"/>
      <c r="Q460" s="241"/>
      <c r="R460" s="241"/>
      <c r="S460" s="241"/>
      <c r="T460" s="242"/>
      <c r="AT460" s="243" t="s">
        <v>211</v>
      </c>
      <c r="AU460" s="243" t="s">
        <v>84</v>
      </c>
      <c r="AV460" s="14" t="s">
        <v>84</v>
      </c>
      <c r="AW460" s="14" t="s">
        <v>31</v>
      </c>
      <c r="AX460" s="14" t="s">
        <v>75</v>
      </c>
      <c r="AY460" s="243" t="s">
        <v>203</v>
      </c>
    </row>
    <row r="461" spans="1:65" s="14" customFormat="1" ht="11.25">
      <c r="B461" s="233"/>
      <c r="C461" s="234"/>
      <c r="D461" s="224" t="s">
        <v>211</v>
      </c>
      <c r="E461" s="235" t="s">
        <v>1</v>
      </c>
      <c r="F461" s="236" t="s">
        <v>9063</v>
      </c>
      <c r="G461" s="234"/>
      <c r="H461" s="237">
        <v>1590</v>
      </c>
      <c r="I461" s="238"/>
      <c r="J461" s="234"/>
      <c r="K461" s="234"/>
      <c r="L461" s="239"/>
      <c r="M461" s="240"/>
      <c r="N461" s="241"/>
      <c r="O461" s="241"/>
      <c r="P461" s="241"/>
      <c r="Q461" s="241"/>
      <c r="R461" s="241"/>
      <c r="S461" s="241"/>
      <c r="T461" s="242"/>
      <c r="AT461" s="243" t="s">
        <v>211</v>
      </c>
      <c r="AU461" s="243" t="s">
        <v>84</v>
      </c>
      <c r="AV461" s="14" t="s">
        <v>84</v>
      </c>
      <c r="AW461" s="14" t="s">
        <v>31</v>
      </c>
      <c r="AX461" s="14" t="s">
        <v>75</v>
      </c>
      <c r="AY461" s="243" t="s">
        <v>203</v>
      </c>
    </row>
    <row r="462" spans="1:65" s="2" customFormat="1" ht="21.75" customHeight="1">
      <c r="A462" s="35"/>
      <c r="B462" s="36"/>
      <c r="C462" s="209" t="s">
        <v>2250</v>
      </c>
      <c r="D462" s="209" t="s">
        <v>205</v>
      </c>
      <c r="E462" s="210" t="s">
        <v>9064</v>
      </c>
      <c r="F462" s="211" t="s">
        <v>9065</v>
      </c>
      <c r="G462" s="212" t="s">
        <v>828</v>
      </c>
      <c r="H462" s="213">
        <v>5558</v>
      </c>
      <c r="I462" s="214"/>
      <c r="J462" s="215">
        <f>ROUND(I462*H462,2)</f>
        <v>0</v>
      </c>
      <c r="K462" s="211" t="s">
        <v>218</v>
      </c>
      <c r="L462" s="40"/>
      <c r="M462" s="216" t="s">
        <v>1</v>
      </c>
      <c r="N462" s="217" t="s">
        <v>40</v>
      </c>
      <c r="O462" s="72"/>
      <c r="P462" s="218">
        <f>O462*H462</f>
        <v>0</v>
      </c>
      <c r="Q462" s="218">
        <v>0</v>
      </c>
      <c r="R462" s="218">
        <f>Q462*H462</f>
        <v>0</v>
      </c>
      <c r="S462" s="218">
        <v>0</v>
      </c>
      <c r="T462" s="219">
        <f>S462*H462</f>
        <v>0</v>
      </c>
      <c r="U462" s="35"/>
      <c r="V462" s="35"/>
      <c r="W462" s="35"/>
      <c r="X462" s="35"/>
      <c r="Y462" s="35"/>
      <c r="Z462" s="35"/>
      <c r="AA462" s="35"/>
      <c r="AB462" s="35"/>
      <c r="AC462" s="35"/>
      <c r="AD462" s="35"/>
      <c r="AE462" s="35"/>
      <c r="AR462" s="220" t="s">
        <v>412</v>
      </c>
      <c r="AT462" s="220" t="s">
        <v>205</v>
      </c>
      <c r="AU462" s="220" t="s">
        <v>84</v>
      </c>
      <c r="AY462" s="18" t="s">
        <v>203</v>
      </c>
      <c r="BE462" s="221">
        <f>IF(N462="základní",J462,0)</f>
        <v>0</v>
      </c>
      <c r="BF462" s="221">
        <f>IF(N462="snížená",J462,0)</f>
        <v>0</v>
      </c>
      <c r="BG462" s="221">
        <f>IF(N462="zákl. přenesená",J462,0)</f>
        <v>0</v>
      </c>
      <c r="BH462" s="221">
        <f>IF(N462="sníž. přenesená",J462,0)</f>
        <v>0</v>
      </c>
      <c r="BI462" s="221">
        <f>IF(N462="nulová",J462,0)</f>
        <v>0</v>
      </c>
      <c r="BJ462" s="18" t="s">
        <v>82</v>
      </c>
      <c r="BK462" s="221">
        <f>ROUND(I462*H462,2)</f>
        <v>0</v>
      </c>
      <c r="BL462" s="18" t="s">
        <v>412</v>
      </c>
      <c r="BM462" s="220" t="s">
        <v>9066</v>
      </c>
    </row>
    <row r="463" spans="1:65" s="12" customFormat="1" ht="22.9" customHeight="1">
      <c r="B463" s="193"/>
      <c r="C463" s="194"/>
      <c r="D463" s="195" t="s">
        <v>74</v>
      </c>
      <c r="E463" s="207" t="s">
        <v>9067</v>
      </c>
      <c r="F463" s="207" t="s">
        <v>9068</v>
      </c>
      <c r="G463" s="194"/>
      <c r="H463" s="194"/>
      <c r="I463" s="197"/>
      <c r="J463" s="208">
        <f>BK463</f>
        <v>0</v>
      </c>
      <c r="K463" s="194"/>
      <c r="L463" s="199"/>
      <c r="M463" s="200"/>
      <c r="N463" s="201"/>
      <c r="O463" s="201"/>
      <c r="P463" s="202">
        <f>SUM(P464:P603)</f>
        <v>0</v>
      </c>
      <c r="Q463" s="201"/>
      <c r="R463" s="202">
        <f>SUM(R464:R603)</f>
        <v>0</v>
      </c>
      <c r="S463" s="201"/>
      <c r="T463" s="203">
        <f>SUM(T464:T603)</f>
        <v>0</v>
      </c>
      <c r="AR463" s="204" t="s">
        <v>209</v>
      </c>
      <c r="AT463" s="205" t="s">
        <v>74</v>
      </c>
      <c r="AU463" s="205" t="s">
        <v>82</v>
      </c>
      <c r="AY463" s="204" t="s">
        <v>203</v>
      </c>
      <c r="BK463" s="206">
        <f>SUM(BK464:BK603)</f>
        <v>0</v>
      </c>
    </row>
    <row r="464" spans="1:65" s="2" customFormat="1" ht="21.75" customHeight="1">
      <c r="A464" s="35"/>
      <c r="B464" s="36"/>
      <c r="C464" s="247" t="s">
        <v>3435</v>
      </c>
      <c r="D464" s="247" t="s">
        <v>413</v>
      </c>
      <c r="E464" s="248" t="s">
        <v>9069</v>
      </c>
      <c r="F464" s="249" t="s">
        <v>9070</v>
      </c>
      <c r="G464" s="250" t="s">
        <v>5671</v>
      </c>
      <c r="H464" s="251">
        <v>245</v>
      </c>
      <c r="I464" s="252"/>
      <c r="J464" s="253">
        <f>ROUND(I464*H464,2)</f>
        <v>0</v>
      </c>
      <c r="K464" s="249" t="s">
        <v>1</v>
      </c>
      <c r="L464" s="254"/>
      <c r="M464" s="255" t="s">
        <v>1</v>
      </c>
      <c r="N464" s="256" t="s">
        <v>40</v>
      </c>
      <c r="O464" s="72"/>
      <c r="P464" s="218">
        <f>O464*H464</f>
        <v>0</v>
      </c>
      <c r="Q464" s="218">
        <v>0</v>
      </c>
      <c r="R464" s="218">
        <f>Q464*H464</f>
        <v>0</v>
      </c>
      <c r="S464" s="218">
        <v>0</v>
      </c>
      <c r="T464" s="219">
        <f>S464*H464</f>
        <v>0</v>
      </c>
      <c r="U464" s="35"/>
      <c r="V464" s="35"/>
      <c r="W464" s="35"/>
      <c r="X464" s="35"/>
      <c r="Y464" s="35"/>
      <c r="Z464" s="35"/>
      <c r="AA464" s="35"/>
      <c r="AB464" s="35"/>
      <c r="AC464" s="35"/>
      <c r="AD464" s="35"/>
      <c r="AE464" s="35"/>
      <c r="AR464" s="220" t="s">
        <v>3366</v>
      </c>
      <c r="AT464" s="220" t="s">
        <v>413</v>
      </c>
      <c r="AU464" s="220" t="s">
        <v>84</v>
      </c>
      <c r="AY464" s="18" t="s">
        <v>203</v>
      </c>
      <c r="BE464" s="221">
        <f>IF(N464="základní",J464,0)</f>
        <v>0</v>
      </c>
      <c r="BF464" s="221">
        <f>IF(N464="snížená",J464,0)</f>
        <v>0</v>
      </c>
      <c r="BG464" s="221">
        <f>IF(N464="zákl. přenesená",J464,0)</f>
        <v>0</v>
      </c>
      <c r="BH464" s="221">
        <f>IF(N464="sníž. přenesená",J464,0)</f>
        <v>0</v>
      </c>
      <c r="BI464" s="221">
        <f>IF(N464="nulová",J464,0)</f>
        <v>0</v>
      </c>
      <c r="BJ464" s="18" t="s">
        <v>82</v>
      </c>
      <c r="BK464" s="221">
        <f>ROUND(I464*H464,2)</f>
        <v>0</v>
      </c>
      <c r="BL464" s="18" t="s">
        <v>3366</v>
      </c>
      <c r="BM464" s="220" t="s">
        <v>9071</v>
      </c>
    </row>
    <row r="465" spans="1:65" s="14" customFormat="1" ht="11.25">
      <c r="B465" s="233"/>
      <c r="C465" s="234"/>
      <c r="D465" s="224" t="s">
        <v>211</v>
      </c>
      <c r="E465" s="235" t="s">
        <v>1</v>
      </c>
      <c r="F465" s="236" t="s">
        <v>3904</v>
      </c>
      <c r="G465" s="234"/>
      <c r="H465" s="237">
        <v>233</v>
      </c>
      <c r="I465" s="238"/>
      <c r="J465" s="234"/>
      <c r="K465" s="234"/>
      <c r="L465" s="239"/>
      <c r="M465" s="240"/>
      <c r="N465" s="241"/>
      <c r="O465" s="241"/>
      <c r="P465" s="241"/>
      <c r="Q465" s="241"/>
      <c r="R465" s="241"/>
      <c r="S465" s="241"/>
      <c r="T465" s="242"/>
      <c r="AT465" s="243" t="s">
        <v>211</v>
      </c>
      <c r="AU465" s="243" t="s">
        <v>84</v>
      </c>
      <c r="AV465" s="14" t="s">
        <v>84</v>
      </c>
      <c r="AW465" s="14" t="s">
        <v>31</v>
      </c>
      <c r="AX465" s="14" t="s">
        <v>75</v>
      </c>
      <c r="AY465" s="243" t="s">
        <v>203</v>
      </c>
    </row>
    <row r="466" spans="1:65" s="14" customFormat="1" ht="11.25">
      <c r="B466" s="233"/>
      <c r="C466" s="234"/>
      <c r="D466" s="224" t="s">
        <v>211</v>
      </c>
      <c r="E466" s="235" t="s">
        <v>1</v>
      </c>
      <c r="F466" s="236" t="s">
        <v>389</v>
      </c>
      <c r="G466" s="234"/>
      <c r="H466" s="237">
        <v>12</v>
      </c>
      <c r="I466" s="238"/>
      <c r="J466" s="234"/>
      <c r="K466" s="234"/>
      <c r="L466" s="239"/>
      <c r="M466" s="240"/>
      <c r="N466" s="241"/>
      <c r="O466" s="241"/>
      <c r="P466" s="241"/>
      <c r="Q466" s="241"/>
      <c r="R466" s="241"/>
      <c r="S466" s="241"/>
      <c r="T466" s="242"/>
      <c r="AT466" s="243" t="s">
        <v>211</v>
      </c>
      <c r="AU466" s="243" t="s">
        <v>84</v>
      </c>
      <c r="AV466" s="14" t="s">
        <v>84</v>
      </c>
      <c r="AW466" s="14" t="s">
        <v>31</v>
      </c>
      <c r="AX466" s="14" t="s">
        <v>75</v>
      </c>
      <c r="AY466" s="243" t="s">
        <v>203</v>
      </c>
    </row>
    <row r="467" spans="1:65" s="2" customFormat="1" ht="16.5" customHeight="1">
      <c r="A467" s="35"/>
      <c r="B467" s="36"/>
      <c r="C467" s="247" t="s">
        <v>3440</v>
      </c>
      <c r="D467" s="247" t="s">
        <v>413</v>
      </c>
      <c r="E467" s="248" t="s">
        <v>9072</v>
      </c>
      <c r="F467" s="249" t="s">
        <v>9073</v>
      </c>
      <c r="G467" s="250" t="s">
        <v>5671</v>
      </c>
      <c r="H467" s="251">
        <v>245</v>
      </c>
      <c r="I467" s="252"/>
      <c r="J467" s="253">
        <f>ROUND(I467*H467,2)</f>
        <v>0</v>
      </c>
      <c r="K467" s="249" t="s">
        <v>1</v>
      </c>
      <c r="L467" s="254"/>
      <c r="M467" s="255" t="s">
        <v>1</v>
      </c>
      <c r="N467" s="256" t="s">
        <v>40</v>
      </c>
      <c r="O467" s="72"/>
      <c r="P467" s="218">
        <f>O467*H467</f>
        <v>0</v>
      </c>
      <c r="Q467" s="218">
        <v>0</v>
      </c>
      <c r="R467" s="218">
        <f>Q467*H467</f>
        <v>0</v>
      </c>
      <c r="S467" s="218">
        <v>0</v>
      </c>
      <c r="T467" s="219">
        <f>S467*H467</f>
        <v>0</v>
      </c>
      <c r="U467" s="35"/>
      <c r="V467" s="35"/>
      <c r="W467" s="35"/>
      <c r="X467" s="35"/>
      <c r="Y467" s="35"/>
      <c r="Z467" s="35"/>
      <c r="AA467" s="35"/>
      <c r="AB467" s="35"/>
      <c r="AC467" s="35"/>
      <c r="AD467" s="35"/>
      <c r="AE467" s="35"/>
      <c r="AR467" s="220" t="s">
        <v>3366</v>
      </c>
      <c r="AT467" s="220" t="s">
        <v>413</v>
      </c>
      <c r="AU467" s="220" t="s">
        <v>84</v>
      </c>
      <c r="AY467" s="18" t="s">
        <v>203</v>
      </c>
      <c r="BE467" s="221">
        <f>IF(N467="základní",J467,0)</f>
        <v>0</v>
      </c>
      <c r="BF467" s="221">
        <f>IF(N467="snížená",J467,0)</f>
        <v>0</v>
      </c>
      <c r="BG467" s="221">
        <f>IF(N467="zákl. přenesená",J467,0)</f>
        <v>0</v>
      </c>
      <c r="BH467" s="221">
        <f>IF(N467="sníž. přenesená",J467,0)</f>
        <v>0</v>
      </c>
      <c r="BI467" s="221">
        <f>IF(N467="nulová",J467,0)</f>
        <v>0</v>
      </c>
      <c r="BJ467" s="18" t="s">
        <v>82</v>
      </c>
      <c r="BK467" s="221">
        <f>ROUND(I467*H467,2)</f>
        <v>0</v>
      </c>
      <c r="BL467" s="18" t="s">
        <v>3366</v>
      </c>
      <c r="BM467" s="220" t="s">
        <v>9074</v>
      </c>
    </row>
    <row r="468" spans="1:65" s="2" customFormat="1" ht="21.75" customHeight="1">
      <c r="A468" s="35"/>
      <c r="B468" s="36"/>
      <c r="C468" s="247" t="s">
        <v>3445</v>
      </c>
      <c r="D468" s="247" t="s">
        <v>413</v>
      </c>
      <c r="E468" s="248" t="s">
        <v>9075</v>
      </c>
      <c r="F468" s="249" t="s">
        <v>9076</v>
      </c>
      <c r="G468" s="250" t="s">
        <v>5671</v>
      </c>
      <c r="H468" s="251">
        <v>245</v>
      </c>
      <c r="I468" s="252"/>
      <c r="J468" s="253">
        <f>ROUND(I468*H468,2)</f>
        <v>0</v>
      </c>
      <c r="K468" s="249" t="s">
        <v>1</v>
      </c>
      <c r="L468" s="254"/>
      <c r="M468" s="255" t="s">
        <v>1</v>
      </c>
      <c r="N468" s="256" t="s">
        <v>40</v>
      </c>
      <c r="O468" s="72"/>
      <c r="P468" s="218">
        <f>O468*H468</f>
        <v>0</v>
      </c>
      <c r="Q468" s="218">
        <v>0</v>
      </c>
      <c r="R468" s="218">
        <f>Q468*H468</f>
        <v>0</v>
      </c>
      <c r="S468" s="218">
        <v>0</v>
      </c>
      <c r="T468" s="219">
        <f>S468*H468</f>
        <v>0</v>
      </c>
      <c r="U468" s="35"/>
      <c r="V468" s="35"/>
      <c r="W468" s="35"/>
      <c r="X468" s="35"/>
      <c r="Y468" s="35"/>
      <c r="Z468" s="35"/>
      <c r="AA468" s="35"/>
      <c r="AB468" s="35"/>
      <c r="AC468" s="35"/>
      <c r="AD468" s="35"/>
      <c r="AE468" s="35"/>
      <c r="AR468" s="220" t="s">
        <v>3366</v>
      </c>
      <c r="AT468" s="220" t="s">
        <v>413</v>
      </c>
      <c r="AU468" s="220" t="s">
        <v>84</v>
      </c>
      <c r="AY468" s="18" t="s">
        <v>203</v>
      </c>
      <c r="BE468" s="221">
        <f>IF(N468="základní",J468,0)</f>
        <v>0</v>
      </c>
      <c r="BF468" s="221">
        <f>IF(N468="snížená",J468,0)</f>
        <v>0</v>
      </c>
      <c r="BG468" s="221">
        <f>IF(N468="zákl. přenesená",J468,0)</f>
        <v>0</v>
      </c>
      <c r="BH468" s="221">
        <f>IF(N468="sníž. přenesená",J468,0)</f>
        <v>0</v>
      </c>
      <c r="BI468" s="221">
        <f>IF(N468="nulová",J468,0)</f>
        <v>0</v>
      </c>
      <c r="BJ468" s="18" t="s">
        <v>82</v>
      </c>
      <c r="BK468" s="221">
        <f>ROUND(I468*H468,2)</f>
        <v>0</v>
      </c>
      <c r="BL468" s="18" t="s">
        <v>3366</v>
      </c>
      <c r="BM468" s="220" t="s">
        <v>9077</v>
      </c>
    </row>
    <row r="469" spans="1:65" s="2" customFormat="1" ht="21.75" customHeight="1">
      <c r="A469" s="35"/>
      <c r="B469" s="36"/>
      <c r="C469" s="209" t="s">
        <v>3450</v>
      </c>
      <c r="D469" s="209" t="s">
        <v>205</v>
      </c>
      <c r="E469" s="210" t="s">
        <v>9078</v>
      </c>
      <c r="F469" s="211" t="s">
        <v>9079</v>
      </c>
      <c r="G469" s="212" t="s">
        <v>208</v>
      </c>
      <c r="H469" s="213">
        <v>245</v>
      </c>
      <c r="I469" s="214"/>
      <c r="J469" s="215">
        <f>ROUND(I469*H469,2)</f>
        <v>0</v>
      </c>
      <c r="K469" s="211" t="s">
        <v>218</v>
      </c>
      <c r="L469" s="40"/>
      <c r="M469" s="216" t="s">
        <v>1</v>
      </c>
      <c r="N469" s="217" t="s">
        <v>40</v>
      </c>
      <c r="O469" s="72"/>
      <c r="P469" s="218">
        <f>O469*H469</f>
        <v>0</v>
      </c>
      <c r="Q469" s="218">
        <v>0</v>
      </c>
      <c r="R469" s="218">
        <f>Q469*H469</f>
        <v>0</v>
      </c>
      <c r="S469" s="218">
        <v>0</v>
      </c>
      <c r="T469" s="219">
        <f>S469*H469</f>
        <v>0</v>
      </c>
      <c r="U469" s="35"/>
      <c r="V469" s="35"/>
      <c r="W469" s="35"/>
      <c r="X469" s="35"/>
      <c r="Y469" s="35"/>
      <c r="Z469" s="35"/>
      <c r="AA469" s="35"/>
      <c r="AB469" s="35"/>
      <c r="AC469" s="35"/>
      <c r="AD469" s="35"/>
      <c r="AE469" s="35"/>
      <c r="AR469" s="220" t="s">
        <v>412</v>
      </c>
      <c r="AT469" s="220" t="s">
        <v>205</v>
      </c>
      <c r="AU469" s="220" t="s">
        <v>84</v>
      </c>
      <c r="AY469" s="18" t="s">
        <v>203</v>
      </c>
      <c r="BE469" s="221">
        <f>IF(N469="základní",J469,0)</f>
        <v>0</v>
      </c>
      <c r="BF469" s="221">
        <f>IF(N469="snížená",J469,0)</f>
        <v>0</v>
      </c>
      <c r="BG469" s="221">
        <f>IF(N469="zákl. přenesená",J469,0)</f>
        <v>0</v>
      </c>
      <c r="BH469" s="221">
        <f>IF(N469="sníž. přenesená",J469,0)</f>
        <v>0</v>
      </c>
      <c r="BI469" s="221">
        <f>IF(N469="nulová",J469,0)</f>
        <v>0</v>
      </c>
      <c r="BJ469" s="18" t="s">
        <v>82</v>
      </c>
      <c r="BK469" s="221">
        <f>ROUND(I469*H469,2)</f>
        <v>0</v>
      </c>
      <c r="BL469" s="18" t="s">
        <v>412</v>
      </c>
      <c r="BM469" s="220" t="s">
        <v>9080</v>
      </c>
    </row>
    <row r="470" spans="1:65" s="2" customFormat="1" ht="21.75" customHeight="1">
      <c r="A470" s="35"/>
      <c r="B470" s="36"/>
      <c r="C470" s="247" t="s">
        <v>3455</v>
      </c>
      <c r="D470" s="247" t="s">
        <v>413</v>
      </c>
      <c r="E470" s="248" t="s">
        <v>9081</v>
      </c>
      <c r="F470" s="249" t="s">
        <v>9082</v>
      </c>
      <c r="G470" s="250" t="s">
        <v>5671</v>
      </c>
      <c r="H470" s="251">
        <v>77</v>
      </c>
      <c r="I470" s="252"/>
      <c r="J470" s="253">
        <f>ROUND(I470*H470,2)</f>
        <v>0</v>
      </c>
      <c r="K470" s="249" t="s">
        <v>1</v>
      </c>
      <c r="L470" s="254"/>
      <c r="M470" s="255" t="s">
        <v>1</v>
      </c>
      <c r="N470" s="256" t="s">
        <v>40</v>
      </c>
      <c r="O470" s="72"/>
      <c r="P470" s="218">
        <f>O470*H470</f>
        <v>0</v>
      </c>
      <c r="Q470" s="218">
        <v>0</v>
      </c>
      <c r="R470" s="218">
        <f>Q470*H470</f>
        <v>0</v>
      </c>
      <c r="S470" s="218">
        <v>0</v>
      </c>
      <c r="T470" s="219">
        <f>S470*H470</f>
        <v>0</v>
      </c>
      <c r="U470" s="35"/>
      <c r="V470" s="35"/>
      <c r="W470" s="35"/>
      <c r="X470" s="35"/>
      <c r="Y470" s="35"/>
      <c r="Z470" s="35"/>
      <c r="AA470" s="35"/>
      <c r="AB470" s="35"/>
      <c r="AC470" s="35"/>
      <c r="AD470" s="35"/>
      <c r="AE470" s="35"/>
      <c r="AR470" s="220" t="s">
        <v>3366</v>
      </c>
      <c r="AT470" s="220" t="s">
        <v>413</v>
      </c>
      <c r="AU470" s="220" t="s">
        <v>84</v>
      </c>
      <c r="AY470" s="18" t="s">
        <v>203</v>
      </c>
      <c r="BE470" s="221">
        <f>IF(N470="základní",J470,0)</f>
        <v>0</v>
      </c>
      <c r="BF470" s="221">
        <f>IF(N470="snížená",J470,0)</f>
        <v>0</v>
      </c>
      <c r="BG470" s="221">
        <f>IF(N470="zákl. přenesená",J470,0)</f>
        <v>0</v>
      </c>
      <c r="BH470" s="221">
        <f>IF(N470="sníž. přenesená",J470,0)</f>
        <v>0</v>
      </c>
      <c r="BI470" s="221">
        <f>IF(N470="nulová",J470,0)</f>
        <v>0</v>
      </c>
      <c r="BJ470" s="18" t="s">
        <v>82</v>
      </c>
      <c r="BK470" s="221">
        <f>ROUND(I470*H470,2)</f>
        <v>0</v>
      </c>
      <c r="BL470" s="18" t="s">
        <v>3366</v>
      </c>
      <c r="BM470" s="220" t="s">
        <v>9083</v>
      </c>
    </row>
    <row r="471" spans="1:65" s="14" customFormat="1" ht="11.25">
      <c r="B471" s="233"/>
      <c r="C471" s="234"/>
      <c r="D471" s="224" t="s">
        <v>211</v>
      </c>
      <c r="E471" s="235" t="s">
        <v>1</v>
      </c>
      <c r="F471" s="236" t="s">
        <v>2325</v>
      </c>
      <c r="G471" s="234"/>
      <c r="H471" s="237">
        <v>72</v>
      </c>
      <c r="I471" s="238"/>
      <c r="J471" s="234"/>
      <c r="K471" s="234"/>
      <c r="L471" s="239"/>
      <c r="M471" s="240"/>
      <c r="N471" s="241"/>
      <c r="O471" s="241"/>
      <c r="P471" s="241"/>
      <c r="Q471" s="241"/>
      <c r="R471" s="241"/>
      <c r="S471" s="241"/>
      <c r="T471" s="242"/>
      <c r="AT471" s="243" t="s">
        <v>211</v>
      </c>
      <c r="AU471" s="243" t="s">
        <v>84</v>
      </c>
      <c r="AV471" s="14" t="s">
        <v>84</v>
      </c>
      <c r="AW471" s="14" t="s">
        <v>31</v>
      </c>
      <c r="AX471" s="14" t="s">
        <v>75</v>
      </c>
      <c r="AY471" s="243" t="s">
        <v>203</v>
      </c>
    </row>
    <row r="472" spans="1:65" s="14" customFormat="1" ht="11.25">
      <c r="B472" s="233"/>
      <c r="C472" s="234"/>
      <c r="D472" s="224" t="s">
        <v>211</v>
      </c>
      <c r="E472" s="235" t="s">
        <v>1</v>
      </c>
      <c r="F472" s="236" t="s">
        <v>237</v>
      </c>
      <c r="G472" s="234"/>
      <c r="H472" s="237">
        <v>5</v>
      </c>
      <c r="I472" s="238"/>
      <c r="J472" s="234"/>
      <c r="K472" s="234"/>
      <c r="L472" s="239"/>
      <c r="M472" s="240"/>
      <c r="N472" s="241"/>
      <c r="O472" s="241"/>
      <c r="P472" s="241"/>
      <c r="Q472" s="241"/>
      <c r="R472" s="241"/>
      <c r="S472" s="241"/>
      <c r="T472" s="242"/>
      <c r="AT472" s="243" t="s">
        <v>211</v>
      </c>
      <c r="AU472" s="243" t="s">
        <v>84</v>
      </c>
      <c r="AV472" s="14" t="s">
        <v>84</v>
      </c>
      <c r="AW472" s="14" t="s">
        <v>31</v>
      </c>
      <c r="AX472" s="14" t="s">
        <v>75</v>
      </c>
      <c r="AY472" s="243" t="s">
        <v>203</v>
      </c>
    </row>
    <row r="473" spans="1:65" s="2" customFormat="1" ht="21.75" customHeight="1">
      <c r="A473" s="35"/>
      <c r="B473" s="36"/>
      <c r="C473" s="247" t="s">
        <v>3460</v>
      </c>
      <c r="D473" s="247" t="s">
        <v>413</v>
      </c>
      <c r="E473" s="248" t="s">
        <v>9084</v>
      </c>
      <c r="F473" s="249" t="s">
        <v>9085</v>
      </c>
      <c r="G473" s="250" t="s">
        <v>5671</v>
      </c>
      <c r="H473" s="251">
        <v>77</v>
      </c>
      <c r="I473" s="252"/>
      <c r="J473" s="253">
        <f>ROUND(I473*H473,2)</f>
        <v>0</v>
      </c>
      <c r="K473" s="249" t="s">
        <v>1</v>
      </c>
      <c r="L473" s="254"/>
      <c r="M473" s="255" t="s">
        <v>1</v>
      </c>
      <c r="N473" s="256" t="s">
        <v>40</v>
      </c>
      <c r="O473" s="72"/>
      <c r="P473" s="218">
        <f>O473*H473</f>
        <v>0</v>
      </c>
      <c r="Q473" s="218">
        <v>0</v>
      </c>
      <c r="R473" s="218">
        <f>Q473*H473</f>
        <v>0</v>
      </c>
      <c r="S473" s="218">
        <v>0</v>
      </c>
      <c r="T473" s="219">
        <f>S473*H473</f>
        <v>0</v>
      </c>
      <c r="U473" s="35"/>
      <c r="V473" s="35"/>
      <c r="W473" s="35"/>
      <c r="X473" s="35"/>
      <c r="Y473" s="35"/>
      <c r="Z473" s="35"/>
      <c r="AA473" s="35"/>
      <c r="AB473" s="35"/>
      <c r="AC473" s="35"/>
      <c r="AD473" s="35"/>
      <c r="AE473" s="35"/>
      <c r="AR473" s="220" t="s">
        <v>3366</v>
      </c>
      <c r="AT473" s="220" t="s">
        <v>413</v>
      </c>
      <c r="AU473" s="220" t="s">
        <v>84</v>
      </c>
      <c r="AY473" s="18" t="s">
        <v>203</v>
      </c>
      <c r="BE473" s="221">
        <f>IF(N473="základní",J473,0)</f>
        <v>0</v>
      </c>
      <c r="BF473" s="221">
        <f>IF(N473="snížená",J473,0)</f>
        <v>0</v>
      </c>
      <c r="BG473" s="221">
        <f>IF(N473="zákl. přenesená",J473,0)</f>
        <v>0</v>
      </c>
      <c r="BH473" s="221">
        <f>IF(N473="sníž. přenesená",J473,0)</f>
        <v>0</v>
      </c>
      <c r="BI473" s="221">
        <f>IF(N473="nulová",J473,0)</f>
        <v>0</v>
      </c>
      <c r="BJ473" s="18" t="s">
        <v>82</v>
      </c>
      <c r="BK473" s="221">
        <f>ROUND(I473*H473,2)</f>
        <v>0</v>
      </c>
      <c r="BL473" s="18" t="s">
        <v>3366</v>
      </c>
      <c r="BM473" s="220" t="s">
        <v>9086</v>
      </c>
    </row>
    <row r="474" spans="1:65" s="2" customFormat="1" ht="21.75" customHeight="1">
      <c r="A474" s="35"/>
      <c r="B474" s="36"/>
      <c r="C474" s="247" t="s">
        <v>3465</v>
      </c>
      <c r="D474" s="247" t="s">
        <v>413</v>
      </c>
      <c r="E474" s="248" t="s">
        <v>9075</v>
      </c>
      <c r="F474" s="249" t="s">
        <v>9076</v>
      </c>
      <c r="G474" s="250" t="s">
        <v>5671</v>
      </c>
      <c r="H474" s="251">
        <v>77</v>
      </c>
      <c r="I474" s="252"/>
      <c r="J474" s="253">
        <f>ROUND(I474*H474,2)</f>
        <v>0</v>
      </c>
      <c r="K474" s="249" t="s">
        <v>1</v>
      </c>
      <c r="L474" s="254"/>
      <c r="M474" s="255" t="s">
        <v>1</v>
      </c>
      <c r="N474" s="256" t="s">
        <v>40</v>
      </c>
      <c r="O474" s="72"/>
      <c r="P474" s="218">
        <f>O474*H474</f>
        <v>0</v>
      </c>
      <c r="Q474" s="218">
        <v>0</v>
      </c>
      <c r="R474" s="218">
        <f>Q474*H474</f>
        <v>0</v>
      </c>
      <c r="S474" s="218">
        <v>0</v>
      </c>
      <c r="T474" s="219">
        <f>S474*H474</f>
        <v>0</v>
      </c>
      <c r="U474" s="35"/>
      <c r="V474" s="35"/>
      <c r="W474" s="35"/>
      <c r="X474" s="35"/>
      <c r="Y474" s="35"/>
      <c r="Z474" s="35"/>
      <c r="AA474" s="35"/>
      <c r="AB474" s="35"/>
      <c r="AC474" s="35"/>
      <c r="AD474" s="35"/>
      <c r="AE474" s="35"/>
      <c r="AR474" s="220" t="s">
        <v>3366</v>
      </c>
      <c r="AT474" s="220" t="s">
        <v>413</v>
      </c>
      <c r="AU474" s="220" t="s">
        <v>84</v>
      </c>
      <c r="AY474" s="18" t="s">
        <v>203</v>
      </c>
      <c r="BE474" s="221">
        <f>IF(N474="základní",J474,0)</f>
        <v>0</v>
      </c>
      <c r="BF474" s="221">
        <f>IF(N474="snížená",J474,0)</f>
        <v>0</v>
      </c>
      <c r="BG474" s="221">
        <f>IF(N474="zákl. přenesená",J474,0)</f>
        <v>0</v>
      </c>
      <c r="BH474" s="221">
        <f>IF(N474="sníž. přenesená",J474,0)</f>
        <v>0</v>
      </c>
      <c r="BI474" s="221">
        <f>IF(N474="nulová",J474,0)</f>
        <v>0</v>
      </c>
      <c r="BJ474" s="18" t="s">
        <v>82</v>
      </c>
      <c r="BK474" s="221">
        <f>ROUND(I474*H474,2)</f>
        <v>0</v>
      </c>
      <c r="BL474" s="18" t="s">
        <v>3366</v>
      </c>
      <c r="BM474" s="220" t="s">
        <v>9087</v>
      </c>
    </row>
    <row r="475" spans="1:65" s="2" customFormat="1" ht="21.75" customHeight="1">
      <c r="A475" s="35"/>
      <c r="B475" s="36"/>
      <c r="C475" s="209" t="s">
        <v>3469</v>
      </c>
      <c r="D475" s="209" t="s">
        <v>205</v>
      </c>
      <c r="E475" s="210" t="s">
        <v>9088</v>
      </c>
      <c r="F475" s="211" t="s">
        <v>9089</v>
      </c>
      <c r="G475" s="212" t="s">
        <v>208</v>
      </c>
      <c r="H475" s="213">
        <v>77</v>
      </c>
      <c r="I475" s="214"/>
      <c r="J475" s="215">
        <f>ROUND(I475*H475,2)</f>
        <v>0</v>
      </c>
      <c r="K475" s="211" t="s">
        <v>218</v>
      </c>
      <c r="L475" s="40"/>
      <c r="M475" s="216" t="s">
        <v>1</v>
      </c>
      <c r="N475" s="217" t="s">
        <v>40</v>
      </c>
      <c r="O475" s="72"/>
      <c r="P475" s="218">
        <f>O475*H475</f>
        <v>0</v>
      </c>
      <c r="Q475" s="218">
        <v>0</v>
      </c>
      <c r="R475" s="218">
        <f>Q475*H475</f>
        <v>0</v>
      </c>
      <c r="S475" s="218">
        <v>0</v>
      </c>
      <c r="T475" s="219">
        <f>S475*H475</f>
        <v>0</v>
      </c>
      <c r="U475" s="35"/>
      <c r="V475" s="35"/>
      <c r="W475" s="35"/>
      <c r="X475" s="35"/>
      <c r="Y475" s="35"/>
      <c r="Z475" s="35"/>
      <c r="AA475" s="35"/>
      <c r="AB475" s="35"/>
      <c r="AC475" s="35"/>
      <c r="AD475" s="35"/>
      <c r="AE475" s="35"/>
      <c r="AR475" s="220" t="s">
        <v>412</v>
      </c>
      <c r="AT475" s="220" t="s">
        <v>205</v>
      </c>
      <c r="AU475" s="220" t="s">
        <v>84</v>
      </c>
      <c r="AY475" s="18" t="s">
        <v>203</v>
      </c>
      <c r="BE475" s="221">
        <f>IF(N475="základní",J475,0)</f>
        <v>0</v>
      </c>
      <c r="BF475" s="221">
        <f>IF(N475="snížená",J475,0)</f>
        <v>0</v>
      </c>
      <c r="BG475" s="221">
        <f>IF(N475="zákl. přenesená",J475,0)</f>
        <v>0</v>
      </c>
      <c r="BH475" s="221">
        <f>IF(N475="sníž. přenesená",J475,0)</f>
        <v>0</v>
      </c>
      <c r="BI475" s="221">
        <f>IF(N475="nulová",J475,0)</f>
        <v>0</v>
      </c>
      <c r="BJ475" s="18" t="s">
        <v>82</v>
      </c>
      <c r="BK475" s="221">
        <f>ROUND(I475*H475,2)</f>
        <v>0</v>
      </c>
      <c r="BL475" s="18" t="s">
        <v>412</v>
      </c>
      <c r="BM475" s="220" t="s">
        <v>9090</v>
      </c>
    </row>
    <row r="476" spans="1:65" s="2" customFormat="1" ht="21.75" customHeight="1">
      <c r="A476" s="35"/>
      <c r="B476" s="36"/>
      <c r="C476" s="247" t="s">
        <v>3474</v>
      </c>
      <c r="D476" s="247" t="s">
        <v>413</v>
      </c>
      <c r="E476" s="248" t="s">
        <v>9091</v>
      </c>
      <c r="F476" s="249" t="s">
        <v>9092</v>
      </c>
      <c r="G476" s="250" t="s">
        <v>5671</v>
      </c>
      <c r="H476" s="251">
        <v>77</v>
      </c>
      <c r="I476" s="252"/>
      <c r="J476" s="253">
        <f>ROUND(I476*H476,2)</f>
        <v>0</v>
      </c>
      <c r="K476" s="249" t="s">
        <v>1</v>
      </c>
      <c r="L476" s="254"/>
      <c r="M476" s="255" t="s">
        <v>1</v>
      </c>
      <c r="N476" s="256" t="s">
        <v>40</v>
      </c>
      <c r="O476" s="72"/>
      <c r="P476" s="218">
        <f>O476*H476</f>
        <v>0</v>
      </c>
      <c r="Q476" s="218">
        <v>0</v>
      </c>
      <c r="R476" s="218">
        <f>Q476*H476</f>
        <v>0</v>
      </c>
      <c r="S476" s="218">
        <v>0</v>
      </c>
      <c r="T476" s="219">
        <f>S476*H476</f>
        <v>0</v>
      </c>
      <c r="U476" s="35"/>
      <c r="V476" s="35"/>
      <c r="W476" s="35"/>
      <c r="X476" s="35"/>
      <c r="Y476" s="35"/>
      <c r="Z476" s="35"/>
      <c r="AA476" s="35"/>
      <c r="AB476" s="35"/>
      <c r="AC476" s="35"/>
      <c r="AD476" s="35"/>
      <c r="AE476" s="35"/>
      <c r="AR476" s="220" t="s">
        <v>3366</v>
      </c>
      <c r="AT476" s="220" t="s">
        <v>413</v>
      </c>
      <c r="AU476" s="220" t="s">
        <v>84</v>
      </c>
      <c r="AY476" s="18" t="s">
        <v>203</v>
      </c>
      <c r="BE476" s="221">
        <f>IF(N476="základní",J476,0)</f>
        <v>0</v>
      </c>
      <c r="BF476" s="221">
        <f>IF(N476="snížená",J476,0)</f>
        <v>0</v>
      </c>
      <c r="BG476" s="221">
        <f>IF(N476="zákl. přenesená",J476,0)</f>
        <v>0</v>
      </c>
      <c r="BH476" s="221">
        <f>IF(N476="sníž. přenesená",J476,0)</f>
        <v>0</v>
      </c>
      <c r="BI476" s="221">
        <f>IF(N476="nulová",J476,0)</f>
        <v>0</v>
      </c>
      <c r="BJ476" s="18" t="s">
        <v>82</v>
      </c>
      <c r="BK476" s="221">
        <f>ROUND(I476*H476,2)</f>
        <v>0</v>
      </c>
      <c r="BL476" s="18" t="s">
        <v>3366</v>
      </c>
      <c r="BM476" s="220" t="s">
        <v>9093</v>
      </c>
    </row>
    <row r="477" spans="1:65" s="14" customFormat="1" ht="11.25">
      <c r="B477" s="233"/>
      <c r="C477" s="234"/>
      <c r="D477" s="224" t="s">
        <v>211</v>
      </c>
      <c r="E477" s="235" t="s">
        <v>1</v>
      </c>
      <c r="F477" s="236" t="s">
        <v>2325</v>
      </c>
      <c r="G477" s="234"/>
      <c r="H477" s="237">
        <v>72</v>
      </c>
      <c r="I477" s="238"/>
      <c r="J477" s="234"/>
      <c r="K477" s="234"/>
      <c r="L477" s="239"/>
      <c r="M477" s="240"/>
      <c r="N477" s="241"/>
      <c r="O477" s="241"/>
      <c r="P477" s="241"/>
      <c r="Q477" s="241"/>
      <c r="R477" s="241"/>
      <c r="S477" s="241"/>
      <c r="T477" s="242"/>
      <c r="AT477" s="243" t="s">
        <v>211</v>
      </c>
      <c r="AU477" s="243" t="s">
        <v>84</v>
      </c>
      <c r="AV477" s="14" t="s">
        <v>84</v>
      </c>
      <c r="AW477" s="14" t="s">
        <v>31</v>
      </c>
      <c r="AX477" s="14" t="s">
        <v>75</v>
      </c>
      <c r="AY477" s="243" t="s">
        <v>203</v>
      </c>
    </row>
    <row r="478" spans="1:65" s="14" customFormat="1" ht="11.25">
      <c r="B478" s="233"/>
      <c r="C478" s="234"/>
      <c r="D478" s="224" t="s">
        <v>211</v>
      </c>
      <c r="E478" s="235" t="s">
        <v>1</v>
      </c>
      <c r="F478" s="236" t="s">
        <v>237</v>
      </c>
      <c r="G478" s="234"/>
      <c r="H478" s="237">
        <v>5</v>
      </c>
      <c r="I478" s="238"/>
      <c r="J478" s="234"/>
      <c r="K478" s="234"/>
      <c r="L478" s="239"/>
      <c r="M478" s="240"/>
      <c r="N478" s="241"/>
      <c r="O478" s="241"/>
      <c r="P478" s="241"/>
      <c r="Q478" s="241"/>
      <c r="R478" s="241"/>
      <c r="S478" s="241"/>
      <c r="T478" s="242"/>
      <c r="AT478" s="243" t="s">
        <v>211</v>
      </c>
      <c r="AU478" s="243" t="s">
        <v>84</v>
      </c>
      <c r="AV478" s="14" t="s">
        <v>84</v>
      </c>
      <c r="AW478" s="14" t="s">
        <v>31</v>
      </c>
      <c r="AX478" s="14" t="s">
        <v>75</v>
      </c>
      <c r="AY478" s="243" t="s">
        <v>203</v>
      </c>
    </row>
    <row r="479" spans="1:65" s="2" customFormat="1" ht="21.75" customHeight="1">
      <c r="A479" s="35"/>
      <c r="B479" s="36"/>
      <c r="C479" s="247" t="s">
        <v>3479</v>
      </c>
      <c r="D479" s="247" t="s">
        <v>413</v>
      </c>
      <c r="E479" s="248" t="s">
        <v>9084</v>
      </c>
      <c r="F479" s="249" t="s">
        <v>9085</v>
      </c>
      <c r="G479" s="250" t="s">
        <v>5671</v>
      </c>
      <c r="H479" s="251">
        <v>77</v>
      </c>
      <c r="I479" s="252"/>
      <c r="J479" s="253">
        <f>ROUND(I479*H479,2)</f>
        <v>0</v>
      </c>
      <c r="K479" s="249" t="s">
        <v>1</v>
      </c>
      <c r="L479" s="254"/>
      <c r="M479" s="255" t="s">
        <v>1</v>
      </c>
      <c r="N479" s="256" t="s">
        <v>40</v>
      </c>
      <c r="O479" s="72"/>
      <c r="P479" s="218">
        <f>O479*H479</f>
        <v>0</v>
      </c>
      <c r="Q479" s="218">
        <v>0</v>
      </c>
      <c r="R479" s="218">
        <f>Q479*H479</f>
        <v>0</v>
      </c>
      <c r="S479" s="218">
        <v>0</v>
      </c>
      <c r="T479" s="219">
        <f>S479*H479</f>
        <v>0</v>
      </c>
      <c r="U479" s="35"/>
      <c r="V479" s="35"/>
      <c r="W479" s="35"/>
      <c r="X479" s="35"/>
      <c r="Y479" s="35"/>
      <c r="Z479" s="35"/>
      <c r="AA479" s="35"/>
      <c r="AB479" s="35"/>
      <c r="AC479" s="35"/>
      <c r="AD479" s="35"/>
      <c r="AE479" s="35"/>
      <c r="AR479" s="220" t="s">
        <v>3366</v>
      </c>
      <c r="AT479" s="220" t="s">
        <v>413</v>
      </c>
      <c r="AU479" s="220" t="s">
        <v>84</v>
      </c>
      <c r="AY479" s="18" t="s">
        <v>203</v>
      </c>
      <c r="BE479" s="221">
        <f>IF(N479="základní",J479,0)</f>
        <v>0</v>
      </c>
      <c r="BF479" s="221">
        <f>IF(N479="snížená",J479,0)</f>
        <v>0</v>
      </c>
      <c r="BG479" s="221">
        <f>IF(N479="zákl. přenesená",J479,0)</f>
        <v>0</v>
      </c>
      <c r="BH479" s="221">
        <f>IF(N479="sníž. přenesená",J479,0)</f>
        <v>0</v>
      </c>
      <c r="BI479" s="221">
        <f>IF(N479="nulová",J479,0)</f>
        <v>0</v>
      </c>
      <c r="BJ479" s="18" t="s">
        <v>82</v>
      </c>
      <c r="BK479" s="221">
        <f>ROUND(I479*H479,2)</f>
        <v>0</v>
      </c>
      <c r="BL479" s="18" t="s">
        <v>3366</v>
      </c>
      <c r="BM479" s="220" t="s">
        <v>9094</v>
      </c>
    </row>
    <row r="480" spans="1:65" s="2" customFormat="1" ht="21.75" customHeight="1">
      <c r="A480" s="35"/>
      <c r="B480" s="36"/>
      <c r="C480" s="247" t="s">
        <v>3485</v>
      </c>
      <c r="D480" s="247" t="s">
        <v>413</v>
      </c>
      <c r="E480" s="248" t="s">
        <v>9075</v>
      </c>
      <c r="F480" s="249" t="s">
        <v>9076</v>
      </c>
      <c r="G480" s="250" t="s">
        <v>5671</v>
      </c>
      <c r="H480" s="251">
        <v>77</v>
      </c>
      <c r="I480" s="252"/>
      <c r="J480" s="253">
        <f>ROUND(I480*H480,2)</f>
        <v>0</v>
      </c>
      <c r="K480" s="249" t="s">
        <v>1</v>
      </c>
      <c r="L480" s="254"/>
      <c r="M480" s="255" t="s">
        <v>1</v>
      </c>
      <c r="N480" s="256" t="s">
        <v>40</v>
      </c>
      <c r="O480" s="72"/>
      <c r="P480" s="218">
        <f>O480*H480</f>
        <v>0</v>
      </c>
      <c r="Q480" s="218">
        <v>0</v>
      </c>
      <c r="R480" s="218">
        <f>Q480*H480</f>
        <v>0</v>
      </c>
      <c r="S480" s="218">
        <v>0</v>
      </c>
      <c r="T480" s="219">
        <f>S480*H480</f>
        <v>0</v>
      </c>
      <c r="U480" s="35"/>
      <c r="V480" s="35"/>
      <c r="W480" s="35"/>
      <c r="X480" s="35"/>
      <c r="Y480" s="35"/>
      <c r="Z480" s="35"/>
      <c r="AA480" s="35"/>
      <c r="AB480" s="35"/>
      <c r="AC480" s="35"/>
      <c r="AD480" s="35"/>
      <c r="AE480" s="35"/>
      <c r="AR480" s="220" t="s">
        <v>3366</v>
      </c>
      <c r="AT480" s="220" t="s">
        <v>413</v>
      </c>
      <c r="AU480" s="220" t="s">
        <v>84</v>
      </c>
      <c r="AY480" s="18" t="s">
        <v>203</v>
      </c>
      <c r="BE480" s="221">
        <f>IF(N480="základní",J480,0)</f>
        <v>0</v>
      </c>
      <c r="BF480" s="221">
        <f>IF(N480="snížená",J480,0)</f>
        <v>0</v>
      </c>
      <c r="BG480" s="221">
        <f>IF(N480="zákl. přenesená",J480,0)</f>
        <v>0</v>
      </c>
      <c r="BH480" s="221">
        <f>IF(N480="sníž. přenesená",J480,0)</f>
        <v>0</v>
      </c>
      <c r="BI480" s="221">
        <f>IF(N480="nulová",J480,0)</f>
        <v>0</v>
      </c>
      <c r="BJ480" s="18" t="s">
        <v>82</v>
      </c>
      <c r="BK480" s="221">
        <f>ROUND(I480*H480,2)</f>
        <v>0</v>
      </c>
      <c r="BL480" s="18" t="s">
        <v>3366</v>
      </c>
      <c r="BM480" s="220" t="s">
        <v>9095</v>
      </c>
    </row>
    <row r="481" spans="1:65" s="2" customFormat="1" ht="21.75" customHeight="1">
      <c r="A481" s="35"/>
      <c r="B481" s="36"/>
      <c r="C481" s="209" t="s">
        <v>3491</v>
      </c>
      <c r="D481" s="209" t="s">
        <v>205</v>
      </c>
      <c r="E481" s="210" t="s">
        <v>9096</v>
      </c>
      <c r="F481" s="211" t="s">
        <v>9097</v>
      </c>
      <c r="G481" s="212" t="s">
        <v>208</v>
      </c>
      <c r="H481" s="213">
        <v>77</v>
      </c>
      <c r="I481" s="214"/>
      <c r="J481" s="215">
        <f>ROUND(I481*H481,2)</f>
        <v>0</v>
      </c>
      <c r="K481" s="211" t="s">
        <v>218</v>
      </c>
      <c r="L481" s="40"/>
      <c r="M481" s="216" t="s">
        <v>1</v>
      </c>
      <c r="N481" s="217" t="s">
        <v>40</v>
      </c>
      <c r="O481" s="72"/>
      <c r="P481" s="218">
        <f>O481*H481</f>
        <v>0</v>
      </c>
      <c r="Q481" s="218">
        <v>0</v>
      </c>
      <c r="R481" s="218">
        <f>Q481*H481</f>
        <v>0</v>
      </c>
      <c r="S481" s="218">
        <v>0</v>
      </c>
      <c r="T481" s="219">
        <f>S481*H481</f>
        <v>0</v>
      </c>
      <c r="U481" s="35"/>
      <c r="V481" s="35"/>
      <c r="W481" s="35"/>
      <c r="X481" s="35"/>
      <c r="Y481" s="35"/>
      <c r="Z481" s="35"/>
      <c r="AA481" s="35"/>
      <c r="AB481" s="35"/>
      <c r="AC481" s="35"/>
      <c r="AD481" s="35"/>
      <c r="AE481" s="35"/>
      <c r="AR481" s="220" t="s">
        <v>412</v>
      </c>
      <c r="AT481" s="220" t="s">
        <v>205</v>
      </c>
      <c r="AU481" s="220" t="s">
        <v>84</v>
      </c>
      <c r="AY481" s="18" t="s">
        <v>203</v>
      </c>
      <c r="BE481" s="221">
        <f>IF(N481="základní",J481,0)</f>
        <v>0</v>
      </c>
      <c r="BF481" s="221">
        <f>IF(N481="snížená",J481,0)</f>
        <v>0</v>
      </c>
      <c r="BG481" s="221">
        <f>IF(N481="zákl. přenesená",J481,0)</f>
        <v>0</v>
      </c>
      <c r="BH481" s="221">
        <f>IF(N481="sníž. přenesená",J481,0)</f>
        <v>0</v>
      </c>
      <c r="BI481" s="221">
        <f>IF(N481="nulová",J481,0)</f>
        <v>0</v>
      </c>
      <c r="BJ481" s="18" t="s">
        <v>82</v>
      </c>
      <c r="BK481" s="221">
        <f>ROUND(I481*H481,2)</f>
        <v>0</v>
      </c>
      <c r="BL481" s="18" t="s">
        <v>412</v>
      </c>
      <c r="BM481" s="220" t="s">
        <v>9098</v>
      </c>
    </row>
    <row r="482" spans="1:65" s="2" customFormat="1" ht="16.5" customHeight="1">
      <c r="A482" s="35"/>
      <c r="B482" s="36"/>
      <c r="C482" s="247" t="s">
        <v>3495</v>
      </c>
      <c r="D482" s="247" t="s">
        <v>413</v>
      </c>
      <c r="E482" s="248" t="s">
        <v>9099</v>
      </c>
      <c r="F482" s="249" t="s">
        <v>9100</v>
      </c>
      <c r="G482" s="250" t="s">
        <v>5671</v>
      </c>
      <c r="H482" s="251">
        <v>123</v>
      </c>
      <c r="I482" s="252"/>
      <c r="J482" s="253">
        <f>ROUND(I482*H482,2)</f>
        <v>0</v>
      </c>
      <c r="K482" s="249" t="s">
        <v>1</v>
      </c>
      <c r="L482" s="254"/>
      <c r="M482" s="255" t="s">
        <v>1</v>
      </c>
      <c r="N482" s="256" t="s">
        <v>40</v>
      </c>
      <c r="O482" s="72"/>
      <c r="P482" s="218">
        <f>O482*H482</f>
        <v>0</v>
      </c>
      <c r="Q482" s="218">
        <v>0</v>
      </c>
      <c r="R482" s="218">
        <f>Q482*H482</f>
        <v>0</v>
      </c>
      <c r="S482" s="218">
        <v>0</v>
      </c>
      <c r="T482" s="219">
        <f>S482*H482</f>
        <v>0</v>
      </c>
      <c r="U482" s="35"/>
      <c r="V482" s="35"/>
      <c r="W482" s="35"/>
      <c r="X482" s="35"/>
      <c r="Y482" s="35"/>
      <c r="Z482" s="35"/>
      <c r="AA482" s="35"/>
      <c r="AB482" s="35"/>
      <c r="AC482" s="35"/>
      <c r="AD482" s="35"/>
      <c r="AE482" s="35"/>
      <c r="AR482" s="220" t="s">
        <v>3366</v>
      </c>
      <c r="AT482" s="220" t="s">
        <v>413</v>
      </c>
      <c r="AU482" s="220" t="s">
        <v>84</v>
      </c>
      <c r="AY482" s="18" t="s">
        <v>203</v>
      </c>
      <c r="BE482" s="221">
        <f>IF(N482="základní",J482,0)</f>
        <v>0</v>
      </c>
      <c r="BF482" s="221">
        <f>IF(N482="snížená",J482,0)</f>
        <v>0</v>
      </c>
      <c r="BG482" s="221">
        <f>IF(N482="zákl. přenesená",J482,0)</f>
        <v>0</v>
      </c>
      <c r="BH482" s="221">
        <f>IF(N482="sníž. přenesená",J482,0)</f>
        <v>0</v>
      </c>
      <c r="BI482" s="221">
        <f>IF(N482="nulová",J482,0)</f>
        <v>0</v>
      </c>
      <c r="BJ482" s="18" t="s">
        <v>82</v>
      </c>
      <c r="BK482" s="221">
        <f>ROUND(I482*H482,2)</f>
        <v>0</v>
      </c>
      <c r="BL482" s="18" t="s">
        <v>3366</v>
      </c>
      <c r="BM482" s="220" t="s">
        <v>9101</v>
      </c>
    </row>
    <row r="483" spans="1:65" s="14" customFormat="1" ht="11.25">
      <c r="B483" s="233"/>
      <c r="C483" s="234"/>
      <c r="D483" s="224" t="s">
        <v>211</v>
      </c>
      <c r="E483" s="235" t="s">
        <v>1</v>
      </c>
      <c r="F483" s="236" t="s">
        <v>3126</v>
      </c>
      <c r="G483" s="234"/>
      <c r="H483" s="237">
        <v>115</v>
      </c>
      <c r="I483" s="238"/>
      <c r="J483" s="234"/>
      <c r="K483" s="234"/>
      <c r="L483" s="239"/>
      <c r="M483" s="240"/>
      <c r="N483" s="241"/>
      <c r="O483" s="241"/>
      <c r="P483" s="241"/>
      <c r="Q483" s="241"/>
      <c r="R483" s="241"/>
      <c r="S483" s="241"/>
      <c r="T483" s="242"/>
      <c r="AT483" s="243" t="s">
        <v>211</v>
      </c>
      <c r="AU483" s="243" t="s">
        <v>84</v>
      </c>
      <c r="AV483" s="14" t="s">
        <v>84</v>
      </c>
      <c r="AW483" s="14" t="s">
        <v>31</v>
      </c>
      <c r="AX483" s="14" t="s">
        <v>75</v>
      </c>
      <c r="AY483" s="243" t="s">
        <v>203</v>
      </c>
    </row>
    <row r="484" spans="1:65" s="14" customFormat="1" ht="11.25">
      <c r="B484" s="233"/>
      <c r="C484" s="234"/>
      <c r="D484" s="224" t="s">
        <v>211</v>
      </c>
      <c r="E484" s="235" t="s">
        <v>1</v>
      </c>
      <c r="F484" s="236" t="s">
        <v>361</v>
      </c>
      <c r="G484" s="234"/>
      <c r="H484" s="237">
        <v>8</v>
      </c>
      <c r="I484" s="238"/>
      <c r="J484" s="234"/>
      <c r="K484" s="234"/>
      <c r="L484" s="239"/>
      <c r="M484" s="240"/>
      <c r="N484" s="241"/>
      <c r="O484" s="241"/>
      <c r="P484" s="241"/>
      <c r="Q484" s="241"/>
      <c r="R484" s="241"/>
      <c r="S484" s="241"/>
      <c r="T484" s="242"/>
      <c r="AT484" s="243" t="s">
        <v>211</v>
      </c>
      <c r="AU484" s="243" t="s">
        <v>84</v>
      </c>
      <c r="AV484" s="14" t="s">
        <v>84</v>
      </c>
      <c r="AW484" s="14" t="s">
        <v>31</v>
      </c>
      <c r="AX484" s="14" t="s">
        <v>75</v>
      </c>
      <c r="AY484" s="243" t="s">
        <v>203</v>
      </c>
    </row>
    <row r="485" spans="1:65" s="2" customFormat="1" ht="16.5" customHeight="1">
      <c r="A485" s="35"/>
      <c r="B485" s="36"/>
      <c r="C485" s="247" t="s">
        <v>3499</v>
      </c>
      <c r="D485" s="247" t="s">
        <v>413</v>
      </c>
      <c r="E485" s="248" t="s">
        <v>9102</v>
      </c>
      <c r="F485" s="249" t="s">
        <v>9103</v>
      </c>
      <c r="G485" s="250" t="s">
        <v>5671</v>
      </c>
      <c r="H485" s="251">
        <v>123</v>
      </c>
      <c r="I485" s="252"/>
      <c r="J485" s="253">
        <f>ROUND(I485*H485,2)</f>
        <v>0</v>
      </c>
      <c r="K485" s="249" t="s">
        <v>1</v>
      </c>
      <c r="L485" s="254"/>
      <c r="M485" s="255" t="s">
        <v>1</v>
      </c>
      <c r="N485" s="256" t="s">
        <v>40</v>
      </c>
      <c r="O485" s="72"/>
      <c r="P485" s="218">
        <f>O485*H485</f>
        <v>0</v>
      </c>
      <c r="Q485" s="218">
        <v>0</v>
      </c>
      <c r="R485" s="218">
        <f>Q485*H485</f>
        <v>0</v>
      </c>
      <c r="S485" s="218">
        <v>0</v>
      </c>
      <c r="T485" s="219">
        <f>S485*H485</f>
        <v>0</v>
      </c>
      <c r="U485" s="35"/>
      <c r="V485" s="35"/>
      <c r="W485" s="35"/>
      <c r="X485" s="35"/>
      <c r="Y485" s="35"/>
      <c r="Z485" s="35"/>
      <c r="AA485" s="35"/>
      <c r="AB485" s="35"/>
      <c r="AC485" s="35"/>
      <c r="AD485" s="35"/>
      <c r="AE485" s="35"/>
      <c r="AR485" s="220" t="s">
        <v>3366</v>
      </c>
      <c r="AT485" s="220" t="s">
        <v>413</v>
      </c>
      <c r="AU485" s="220" t="s">
        <v>84</v>
      </c>
      <c r="AY485" s="18" t="s">
        <v>203</v>
      </c>
      <c r="BE485" s="221">
        <f>IF(N485="základní",J485,0)</f>
        <v>0</v>
      </c>
      <c r="BF485" s="221">
        <f>IF(N485="snížená",J485,0)</f>
        <v>0</v>
      </c>
      <c r="BG485" s="221">
        <f>IF(N485="zákl. přenesená",J485,0)</f>
        <v>0</v>
      </c>
      <c r="BH485" s="221">
        <f>IF(N485="sníž. přenesená",J485,0)</f>
        <v>0</v>
      </c>
      <c r="BI485" s="221">
        <f>IF(N485="nulová",J485,0)</f>
        <v>0</v>
      </c>
      <c r="BJ485" s="18" t="s">
        <v>82</v>
      </c>
      <c r="BK485" s="221">
        <f>ROUND(I485*H485,2)</f>
        <v>0</v>
      </c>
      <c r="BL485" s="18" t="s">
        <v>3366</v>
      </c>
      <c r="BM485" s="220" t="s">
        <v>9104</v>
      </c>
    </row>
    <row r="486" spans="1:65" s="2" customFormat="1" ht="21.75" customHeight="1">
      <c r="A486" s="35"/>
      <c r="B486" s="36"/>
      <c r="C486" s="247" t="s">
        <v>3504</v>
      </c>
      <c r="D486" s="247" t="s">
        <v>413</v>
      </c>
      <c r="E486" s="248" t="s">
        <v>9075</v>
      </c>
      <c r="F486" s="249" t="s">
        <v>9076</v>
      </c>
      <c r="G486" s="250" t="s">
        <v>5671</v>
      </c>
      <c r="H486" s="251">
        <v>123</v>
      </c>
      <c r="I486" s="252"/>
      <c r="J486" s="253">
        <f>ROUND(I486*H486,2)</f>
        <v>0</v>
      </c>
      <c r="K486" s="249" t="s">
        <v>1</v>
      </c>
      <c r="L486" s="254"/>
      <c r="M486" s="255" t="s">
        <v>1</v>
      </c>
      <c r="N486" s="256" t="s">
        <v>40</v>
      </c>
      <c r="O486" s="72"/>
      <c r="P486" s="218">
        <f>O486*H486</f>
        <v>0</v>
      </c>
      <c r="Q486" s="218">
        <v>0</v>
      </c>
      <c r="R486" s="218">
        <f>Q486*H486</f>
        <v>0</v>
      </c>
      <c r="S486" s="218">
        <v>0</v>
      </c>
      <c r="T486" s="219">
        <f>S486*H486</f>
        <v>0</v>
      </c>
      <c r="U486" s="35"/>
      <c r="V486" s="35"/>
      <c r="W486" s="35"/>
      <c r="X486" s="35"/>
      <c r="Y486" s="35"/>
      <c r="Z486" s="35"/>
      <c r="AA486" s="35"/>
      <c r="AB486" s="35"/>
      <c r="AC486" s="35"/>
      <c r="AD486" s="35"/>
      <c r="AE486" s="35"/>
      <c r="AR486" s="220" t="s">
        <v>3366</v>
      </c>
      <c r="AT486" s="220" t="s">
        <v>413</v>
      </c>
      <c r="AU486" s="220" t="s">
        <v>84</v>
      </c>
      <c r="AY486" s="18" t="s">
        <v>203</v>
      </c>
      <c r="BE486" s="221">
        <f>IF(N486="základní",J486,0)</f>
        <v>0</v>
      </c>
      <c r="BF486" s="221">
        <f>IF(N486="snížená",J486,0)</f>
        <v>0</v>
      </c>
      <c r="BG486" s="221">
        <f>IF(N486="zákl. přenesená",J486,0)</f>
        <v>0</v>
      </c>
      <c r="BH486" s="221">
        <f>IF(N486="sníž. přenesená",J486,0)</f>
        <v>0</v>
      </c>
      <c r="BI486" s="221">
        <f>IF(N486="nulová",J486,0)</f>
        <v>0</v>
      </c>
      <c r="BJ486" s="18" t="s">
        <v>82</v>
      </c>
      <c r="BK486" s="221">
        <f>ROUND(I486*H486,2)</f>
        <v>0</v>
      </c>
      <c r="BL486" s="18" t="s">
        <v>3366</v>
      </c>
      <c r="BM486" s="220" t="s">
        <v>9105</v>
      </c>
    </row>
    <row r="487" spans="1:65" s="2" customFormat="1" ht="21.75" customHeight="1">
      <c r="A487" s="35"/>
      <c r="B487" s="36"/>
      <c r="C487" s="209" t="s">
        <v>3508</v>
      </c>
      <c r="D487" s="209" t="s">
        <v>205</v>
      </c>
      <c r="E487" s="210" t="s">
        <v>9106</v>
      </c>
      <c r="F487" s="211" t="s">
        <v>9107</v>
      </c>
      <c r="G487" s="212" t="s">
        <v>208</v>
      </c>
      <c r="H487" s="213">
        <v>123</v>
      </c>
      <c r="I487" s="214"/>
      <c r="J487" s="215">
        <f>ROUND(I487*H487,2)</f>
        <v>0</v>
      </c>
      <c r="K487" s="211" t="s">
        <v>218</v>
      </c>
      <c r="L487" s="40"/>
      <c r="M487" s="216" t="s">
        <v>1</v>
      </c>
      <c r="N487" s="217" t="s">
        <v>40</v>
      </c>
      <c r="O487" s="72"/>
      <c r="P487" s="218">
        <f>O487*H487</f>
        <v>0</v>
      </c>
      <c r="Q487" s="218">
        <v>0</v>
      </c>
      <c r="R487" s="218">
        <f>Q487*H487</f>
        <v>0</v>
      </c>
      <c r="S487" s="218">
        <v>0</v>
      </c>
      <c r="T487" s="219">
        <f>S487*H487</f>
        <v>0</v>
      </c>
      <c r="U487" s="35"/>
      <c r="V487" s="35"/>
      <c r="W487" s="35"/>
      <c r="X487" s="35"/>
      <c r="Y487" s="35"/>
      <c r="Z487" s="35"/>
      <c r="AA487" s="35"/>
      <c r="AB487" s="35"/>
      <c r="AC487" s="35"/>
      <c r="AD487" s="35"/>
      <c r="AE487" s="35"/>
      <c r="AR487" s="220" t="s">
        <v>412</v>
      </c>
      <c r="AT487" s="220" t="s">
        <v>205</v>
      </c>
      <c r="AU487" s="220" t="s">
        <v>84</v>
      </c>
      <c r="AY487" s="18" t="s">
        <v>203</v>
      </c>
      <c r="BE487" s="221">
        <f>IF(N487="základní",J487,0)</f>
        <v>0</v>
      </c>
      <c r="BF487" s="221">
        <f>IF(N487="snížená",J487,0)</f>
        <v>0</v>
      </c>
      <c r="BG487" s="221">
        <f>IF(N487="zákl. přenesená",J487,0)</f>
        <v>0</v>
      </c>
      <c r="BH487" s="221">
        <f>IF(N487="sníž. přenesená",J487,0)</f>
        <v>0</v>
      </c>
      <c r="BI487" s="221">
        <f>IF(N487="nulová",J487,0)</f>
        <v>0</v>
      </c>
      <c r="BJ487" s="18" t="s">
        <v>82</v>
      </c>
      <c r="BK487" s="221">
        <f>ROUND(I487*H487,2)</f>
        <v>0</v>
      </c>
      <c r="BL487" s="18" t="s">
        <v>412</v>
      </c>
      <c r="BM487" s="220" t="s">
        <v>9108</v>
      </c>
    </row>
    <row r="488" spans="1:65" s="2" customFormat="1" ht="16.5" customHeight="1">
      <c r="A488" s="35"/>
      <c r="B488" s="36"/>
      <c r="C488" s="247" t="s">
        <v>3514</v>
      </c>
      <c r="D488" s="247" t="s">
        <v>413</v>
      </c>
      <c r="E488" s="248" t="s">
        <v>9109</v>
      </c>
      <c r="F488" s="249" t="s">
        <v>9110</v>
      </c>
      <c r="G488" s="250" t="s">
        <v>5671</v>
      </c>
      <c r="H488" s="251">
        <v>62</v>
      </c>
      <c r="I488" s="252"/>
      <c r="J488" s="253">
        <f>ROUND(I488*H488,2)</f>
        <v>0</v>
      </c>
      <c r="K488" s="249" t="s">
        <v>1</v>
      </c>
      <c r="L488" s="254"/>
      <c r="M488" s="255" t="s">
        <v>1</v>
      </c>
      <c r="N488" s="256" t="s">
        <v>40</v>
      </c>
      <c r="O488" s="72"/>
      <c r="P488" s="218">
        <f>O488*H488</f>
        <v>0</v>
      </c>
      <c r="Q488" s="218">
        <v>0</v>
      </c>
      <c r="R488" s="218">
        <f>Q488*H488</f>
        <v>0</v>
      </c>
      <c r="S488" s="218">
        <v>0</v>
      </c>
      <c r="T488" s="219">
        <f>S488*H488</f>
        <v>0</v>
      </c>
      <c r="U488" s="35"/>
      <c r="V488" s="35"/>
      <c r="W488" s="35"/>
      <c r="X488" s="35"/>
      <c r="Y488" s="35"/>
      <c r="Z488" s="35"/>
      <c r="AA488" s="35"/>
      <c r="AB488" s="35"/>
      <c r="AC488" s="35"/>
      <c r="AD488" s="35"/>
      <c r="AE488" s="35"/>
      <c r="AR488" s="220" t="s">
        <v>3366</v>
      </c>
      <c r="AT488" s="220" t="s">
        <v>413</v>
      </c>
      <c r="AU488" s="220" t="s">
        <v>84</v>
      </c>
      <c r="AY488" s="18" t="s">
        <v>203</v>
      </c>
      <c r="BE488" s="221">
        <f>IF(N488="základní",J488,0)</f>
        <v>0</v>
      </c>
      <c r="BF488" s="221">
        <f>IF(N488="snížená",J488,0)</f>
        <v>0</v>
      </c>
      <c r="BG488" s="221">
        <f>IF(N488="zákl. přenesená",J488,0)</f>
        <v>0</v>
      </c>
      <c r="BH488" s="221">
        <f>IF(N488="sníž. přenesená",J488,0)</f>
        <v>0</v>
      </c>
      <c r="BI488" s="221">
        <f>IF(N488="nulová",J488,0)</f>
        <v>0</v>
      </c>
      <c r="BJ488" s="18" t="s">
        <v>82</v>
      </c>
      <c r="BK488" s="221">
        <f>ROUND(I488*H488,2)</f>
        <v>0</v>
      </c>
      <c r="BL488" s="18" t="s">
        <v>3366</v>
      </c>
      <c r="BM488" s="220" t="s">
        <v>9111</v>
      </c>
    </row>
    <row r="489" spans="1:65" s="14" customFormat="1" ht="11.25">
      <c r="B489" s="233"/>
      <c r="C489" s="234"/>
      <c r="D489" s="224" t="s">
        <v>211</v>
      </c>
      <c r="E489" s="235" t="s">
        <v>1</v>
      </c>
      <c r="F489" s="236" t="s">
        <v>2260</v>
      </c>
      <c r="G489" s="234"/>
      <c r="H489" s="237">
        <v>58</v>
      </c>
      <c r="I489" s="238"/>
      <c r="J489" s="234"/>
      <c r="K489" s="234"/>
      <c r="L489" s="239"/>
      <c r="M489" s="240"/>
      <c r="N489" s="241"/>
      <c r="O489" s="241"/>
      <c r="P489" s="241"/>
      <c r="Q489" s="241"/>
      <c r="R489" s="241"/>
      <c r="S489" s="241"/>
      <c r="T489" s="242"/>
      <c r="AT489" s="243" t="s">
        <v>211</v>
      </c>
      <c r="AU489" s="243" t="s">
        <v>84</v>
      </c>
      <c r="AV489" s="14" t="s">
        <v>84</v>
      </c>
      <c r="AW489" s="14" t="s">
        <v>31</v>
      </c>
      <c r="AX489" s="14" t="s">
        <v>75</v>
      </c>
      <c r="AY489" s="243" t="s">
        <v>203</v>
      </c>
    </row>
    <row r="490" spans="1:65" s="14" customFormat="1" ht="11.25">
      <c r="B490" s="233"/>
      <c r="C490" s="234"/>
      <c r="D490" s="224" t="s">
        <v>211</v>
      </c>
      <c r="E490" s="235" t="s">
        <v>1</v>
      </c>
      <c r="F490" s="236" t="s">
        <v>209</v>
      </c>
      <c r="G490" s="234"/>
      <c r="H490" s="237">
        <v>4</v>
      </c>
      <c r="I490" s="238"/>
      <c r="J490" s="234"/>
      <c r="K490" s="234"/>
      <c r="L490" s="239"/>
      <c r="M490" s="240"/>
      <c r="N490" s="241"/>
      <c r="O490" s="241"/>
      <c r="P490" s="241"/>
      <c r="Q490" s="241"/>
      <c r="R490" s="241"/>
      <c r="S490" s="241"/>
      <c r="T490" s="242"/>
      <c r="AT490" s="243" t="s">
        <v>211</v>
      </c>
      <c r="AU490" s="243" t="s">
        <v>84</v>
      </c>
      <c r="AV490" s="14" t="s">
        <v>84</v>
      </c>
      <c r="AW490" s="14" t="s">
        <v>31</v>
      </c>
      <c r="AX490" s="14" t="s">
        <v>75</v>
      </c>
      <c r="AY490" s="243" t="s">
        <v>203</v>
      </c>
    </row>
    <row r="491" spans="1:65" s="2" customFormat="1" ht="16.5" customHeight="1">
      <c r="A491" s="35"/>
      <c r="B491" s="36"/>
      <c r="C491" s="247" t="s">
        <v>2240</v>
      </c>
      <c r="D491" s="247" t="s">
        <v>413</v>
      </c>
      <c r="E491" s="248" t="s">
        <v>9072</v>
      </c>
      <c r="F491" s="249" t="s">
        <v>9073</v>
      </c>
      <c r="G491" s="250" t="s">
        <v>5671</v>
      </c>
      <c r="H491" s="251">
        <v>62</v>
      </c>
      <c r="I491" s="252"/>
      <c r="J491" s="253">
        <f>ROUND(I491*H491,2)</f>
        <v>0</v>
      </c>
      <c r="K491" s="249" t="s">
        <v>1</v>
      </c>
      <c r="L491" s="254"/>
      <c r="M491" s="255" t="s">
        <v>1</v>
      </c>
      <c r="N491" s="256" t="s">
        <v>40</v>
      </c>
      <c r="O491" s="72"/>
      <c r="P491" s="218">
        <f>O491*H491</f>
        <v>0</v>
      </c>
      <c r="Q491" s="218">
        <v>0</v>
      </c>
      <c r="R491" s="218">
        <f>Q491*H491</f>
        <v>0</v>
      </c>
      <c r="S491" s="218">
        <v>0</v>
      </c>
      <c r="T491" s="219">
        <f>S491*H491</f>
        <v>0</v>
      </c>
      <c r="U491" s="35"/>
      <c r="V491" s="35"/>
      <c r="W491" s="35"/>
      <c r="X491" s="35"/>
      <c r="Y491" s="35"/>
      <c r="Z491" s="35"/>
      <c r="AA491" s="35"/>
      <c r="AB491" s="35"/>
      <c r="AC491" s="35"/>
      <c r="AD491" s="35"/>
      <c r="AE491" s="35"/>
      <c r="AR491" s="220" t="s">
        <v>3366</v>
      </c>
      <c r="AT491" s="220" t="s">
        <v>413</v>
      </c>
      <c r="AU491" s="220" t="s">
        <v>84</v>
      </c>
      <c r="AY491" s="18" t="s">
        <v>203</v>
      </c>
      <c r="BE491" s="221">
        <f>IF(N491="základní",J491,0)</f>
        <v>0</v>
      </c>
      <c r="BF491" s="221">
        <f>IF(N491="snížená",J491,0)</f>
        <v>0</v>
      </c>
      <c r="BG491" s="221">
        <f>IF(N491="zákl. přenesená",J491,0)</f>
        <v>0</v>
      </c>
      <c r="BH491" s="221">
        <f>IF(N491="sníž. přenesená",J491,0)</f>
        <v>0</v>
      </c>
      <c r="BI491" s="221">
        <f>IF(N491="nulová",J491,0)</f>
        <v>0</v>
      </c>
      <c r="BJ491" s="18" t="s">
        <v>82</v>
      </c>
      <c r="BK491" s="221">
        <f>ROUND(I491*H491,2)</f>
        <v>0</v>
      </c>
      <c r="BL491" s="18" t="s">
        <v>3366</v>
      </c>
      <c r="BM491" s="220" t="s">
        <v>9112</v>
      </c>
    </row>
    <row r="492" spans="1:65" s="2" customFormat="1" ht="21.75" customHeight="1">
      <c r="A492" s="35"/>
      <c r="B492" s="36"/>
      <c r="C492" s="247" t="s">
        <v>3522</v>
      </c>
      <c r="D492" s="247" t="s">
        <v>413</v>
      </c>
      <c r="E492" s="248" t="s">
        <v>9075</v>
      </c>
      <c r="F492" s="249" t="s">
        <v>9076</v>
      </c>
      <c r="G492" s="250" t="s">
        <v>5671</v>
      </c>
      <c r="H492" s="251">
        <v>62</v>
      </c>
      <c r="I492" s="252"/>
      <c r="J492" s="253">
        <f>ROUND(I492*H492,2)</f>
        <v>0</v>
      </c>
      <c r="K492" s="249" t="s">
        <v>1</v>
      </c>
      <c r="L492" s="254"/>
      <c r="M492" s="255" t="s">
        <v>1</v>
      </c>
      <c r="N492" s="256" t="s">
        <v>40</v>
      </c>
      <c r="O492" s="72"/>
      <c r="P492" s="218">
        <f>O492*H492</f>
        <v>0</v>
      </c>
      <c r="Q492" s="218">
        <v>0</v>
      </c>
      <c r="R492" s="218">
        <f>Q492*H492</f>
        <v>0</v>
      </c>
      <c r="S492" s="218">
        <v>0</v>
      </c>
      <c r="T492" s="219">
        <f>S492*H492</f>
        <v>0</v>
      </c>
      <c r="U492" s="35"/>
      <c r="V492" s="35"/>
      <c r="W492" s="35"/>
      <c r="X492" s="35"/>
      <c r="Y492" s="35"/>
      <c r="Z492" s="35"/>
      <c r="AA492" s="35"/>
      <c r="AB492" s="35"/>
      <c r="AC492" s="35"/>
      <c r="AD492" s="35"/>
      <c r="AE492" s="35"/>
      <c r="AR492" s="220" t="s">
        <v>3366</v>
      </c>
      <c r="AT492" s="220" t="s">
        <v>413</v>
      </c>
      <c r="AU492" s="220" t="s">
        <v>84</v>
      </c>
      <c r="AY492" s="18" t="s">
        <v>203</v>
      </c>
      <c r="BE492" s="221">
        <f>IF(N492="základní",J492,0)</f>
        <v>0</v>
      </c>
      <c r="BF492" s="221">
        <f>IF(N492="snížená",J492,0)</f>
        <v>0</v>
      </c>
      <c r="BG492" s="221">
        <f>IF(N492="zákl. přenesená",J492,0)</f>
        <v>0</v>
      </c>
      <c r="BH492" s="221">
        <f>IF(N492="sníž. přenesená",J492,0)</f>
        <v>0</v>
      </c>
      <c r="BI492" s="221">
        <f>IF(N492="nulová",J492,0)</f>
        <v>0</v>
      </c>
      <c r="BJ492" s="18" t="s">
        <v>82</v>
      </c>
      <c r="BK492" s="221">
        <f>ROUND(I492*H492,2)</f>
        <v>0</v>
      </c>
      <c r="BL492" s="18" t="s">
        <v>3366</v>
      </c>
      <c r="BM492" s="220" t="s">
        <v>9113</v>
      </c>
    </row>
    <row r="493" spans="1:65" s="2" customFormat="1" ht="21.75" customHeight="1">
      <c r="A493" s="35"/>
      <c r="B493" s="36"/>
      <c r="C493" s="209" t="s">
        <v>3526</v>
      </c>
      <c r="D493" s="209" t="s">
        <v>205</v>
      </c>
      <c r="E493" s="210" t="s">
        <v>9114</v>
      </c>
      <c r="F493" s="211" t="s">
        <v>9115</v>
      </c>
      <c r="G493" s="212" t="s">
        <v>208</v>
      </c>
      <c r="H493" s="213">
        <v>62</v>
      </c>
      <c r="I493" s="214"/>
      <c r="J493" s="215">
        <f>ROUND(I493*H493,2)</f>
        <v>0</v>
      </c>
      <c r="K493" s="211" t="s">
        <v>218</v>
      </c>
      <c r="L493" s="40"/>
      <c r="M493" s="216" t="s">
        <v>1</v>
      </c>
      <c r="N493" s="217" t="s">
        <v>40</v>
      </c>
      <c r="O493" s="72"/>
      <c r="P493" s="218">
        <f>O493*H493</f>
        <v>0</v>
      </c>
      <c r="Q493" s="218">
        <v>0</v>
      </c>
      <c r="R493" s="218">
        <f>Q493*H493</f>
        <v>0</v>
      </c>
      <c r="S493" s="218">
        <v>0</v>
      </c>
      <c r="T493" s="219">
        <f>S493*H493</f>
        <v>0</v>
      </c>
      <c r="U493" s="35"/>
      <c r="V493" s="35"/>
      <c r="W493" s="35"/>
      <c r="X493" s="35"/>
      <c r="Y493" s="35"/>
      <c r="Z493" s="35"/>
      <c r="AA493" s="35"/>
      <c r="AB493" s="35"/>
      <c r="AC493" s="35"/>
      <c r="AD493" s="35"/>
      <c r="AE493" s="35"/>
      <c r="AR493" s="220" t="s">
        <v>412</v>
      </c>
      <c r="AT493" s="220" t="s">
        <v>205</v>
      </c>
      <c r="AU493" s="220" t="s">
        <v>84</v>
      </c>
      <c r="AY493" s="18" t="s">
        <v>203</v>
      </c>
      <c r="BE493" s="221">
        <f>IF(N493="základní",J493,0)</f>
        <v>0</v>
      </c>
      <c r="BF493" s="221">
        <f>IF(N493="snížená",J493,0)</f>
        <v>0</v>
      </c>
      <c r="BG493" s="221">
        <f>IF(N493="zákl. přenesená",J493,0)</f>
        <v>0</v>
      </c>
      <c r="BH493" s="221">
        <f>IF(N493="sníž. přenesená",J493,0)</f>
        <v>0</v>
      </c>
      <c r="BI493" s="221">
        <f>IF(N493="nulová",J493,0)</f>
        <v>0</v>
      </c>
      <c r="BJ493" s="18" t="s">
        <v>82</v>
      </c>
      <c r="BK493" s="221">
        <f>ROUND(I493*H493,2)</f>
        <v>0</v>
      </c>
      <c r="BL493" s="18" t="s">
        <v>412</v>
      </c>
      <c r="BM493" s="220" t="s">
        <v>9116</v>
      </c>
    </row>
    <row r="494" spans="1:65" s="2" customFormat="1" ht="16.5" customHeight="1">
      <c r="A494" s="35"/>
      <c r="B494" s="36"/>
      <c r="C494" s="247" t="s">
        <v>3530</v>
      </c>
      <c r="D494" s="247" t="s">
        <v>413</v>
      </c>
      <c r="E494" s="248" t="s">
        <v>9117</v>
      </c>
      <c r="F494" s="249" t="s">
        <v>9118</v>
      </c>
      <c r="G494" s="250" t="s">
        <v>5671</v>
      </c>
      <c r="H494" s="251">
        <v>4</v>
      </c>
      <c r="I494" s="252"/>
      <c r="J494" s="253">
        <f>ROUND(I494*H494,2)</f>
        <v>0</v>
      </c>
      <c r="K494" s="249" t="s">
        <v>1</v>
      </c>
      <c r="L494" s="254"/>
      <c r="M494" s="255" t="s">
        <v>1</v>
      </c>
      <c r="N494" s="256" t="s">
        <v>40</v>
      </c>
      <c r="O494" s="72"/>
      <c r="P494" s="218">
        <f>O494*H494</f>
        <v>0</v>
      </c>
      <c r="Q494" s="218">
        <v>0</v>
      </c>
      <c r="R494" s="218">
        <f>Q494*H494</f>
        <v>0</v>
      </c>
      <c r="S494" s="218">
        <v>0</v>
      </c>
      <c r="T494" s="219">
        <f>S494*H494</f>
        <v>0</v>
      </c>
      <c r="U494" s="35"/>
      <c r="V494" s="35"/>
      <c r="W494" s="35"/>
      <c r="X494" s="35"/>
      <c r="Y494" s="35"/>
      <c r="Z494" s="35"/>
      <c r="AA494" s="35"/>
      <c r="AB494" s="35"/>
      <c r="AC494" s="35"/>
      <c r="AD494" s="35"/>
      <c r="AE494" s="35"/>
      <c r="AR494" s="220" t="s">
        <v>3366</v>
      </c>
      <c r="AT494" s="220" t="s">
        <v>413</v>
      </c>
      <c r="AU494" s="220" t="s">
        <v>84</v>
      </c>
      <c r="AY494" s="18" t="s">
        <v>203</v>
      </c>
      <c r="BE494" s="221">
        <f>IF(N494="základní",J494,0)</f>
        <v>0</v>
      </c>
      <c r="BF494" s="221">
        <f>IF(N494="snížená",J494,0)</f>
        <v>0</v>
      </c>
      <c r="BG494" s="221">
        <f>IF(N494="zákl. přenesená",J494,0)</f>
        <v>0</v>
      </c>
      <c r="BH494" s="221">
        <f>IF(N494="sníž. přenesená",J494,0)</f>
        <v>0</v>
      </c>
      <c r="BI494" s="221">
        <f>IF(N494="nulová",J494,0)</f>
        <v>0</v>
      </c>
      <c r="BJ494" s="18" t="s">
        <v>82</v>
      </c>
      <c r="BK494" s="221">
        <f>ROUND(I494*H494,2)</f>
        <v>0</v>
      </c>
      <c r="BL494" s="18" t="s">
        <v>3366</v>
      </c>
      <c r="BM494" s="220" t="s">
        <v>9119</v>
      </c>
    </row>
    <row r="495" spans="1:65" s="14" customFormat="1" ht="11.25">
      <c r="B495" s="233"/>
      <c r="C495" s="234"/>
      <c r="D495" s="224" t="s">
        <v>211</v>
      </c>
      <c r="E495" s="235" t="s">
        <v>1</v>
      </c>
      <c r="F495" s="236" t="s">
        <v>9120</v>
      </c>
      <c r="G495" s="234"/>
      <c r="H495" s="237">
        <v>1</v>
      </c>
      <c r="I495" s="238"/>
      <c r="J495" s="234"/>
      <c r="K495" s="234"/>
      <c r="L495" s="239"/>
      <c r="M495" s="240"/>
      <c r="N495" s="241"/>
      <c r="O495" s="241"/>
      <c r="P495" s="241"/>
      <c r="Q495" s="241"/>
      <c r="R495" s="241"/>
      <c r="S495" s="241"/>
      <c r="T495" s="242"/>
      <c r="AT495" s="243" t="s">
        <v>211</v>
      </c>
      <c r="AU495" s="243" t="s">
        <v>84</v>
      </c>
      <c r="AV495" s="14" t="s">
        <v>84</v>
      </c>
      <c r="AW495" s="14" t="s">
        <v>31</v>
      </c>
      <c r="AX495" s="14" t="s">
        <v>75</v>
      </c>
      <c r="AY495" s="243" t="s">
        <v>203</v>
      </c>
    </row>
    <row r="496" spans="1:65" s="14" customFormat="1" ht="11.25">
      <c r="B496" s="233"/>
      <c r="C496" s="234"/>
      <c r="D496" s="224" t="s">
        <v>211</v>
      </c>
      <c r="E496" s="235" t="s">
        <v>1</v>
      </c>
      <c r="F496" s="236" t="s">
        <v>9121</v>
      </c>
      <c r="G496" s="234"/>
      <c r="H496" s="237">
        <v>2</v>
      </c>
      <c r="I496" s="238"/>
      <c r="J496" s="234"/>
      <c r="K496" s="234"/>
      <c r="L496" s="239"/>
      <c r="M496" s="240"/>
      <c r="N496" s="241"/>
      <c r="O496" s="241"/>
      <c r="P496" s="241"/>
      <c r="Q496" s="241"/>
      <c r="R496" s="241"/>
      <c r="S496" s="241"/>
      <c r="T496" s="242"/>
      <c r="AT496" s="243" t="s">
        <v>211</v>
      </c>
      <c r="AU496" s="243" t="s">
        <v>84</v>
      </c>
      <c r="AV496" s="14" t="s">
        <v>84</v>
      </c>
      <c r="AW496" s="14" t="s">
        <v>31</v>
      </c>
      <c r="AX496" s="14" t="s">
        <v>75</v>
      </c>
      <c r="AY496" s="243" t="s">
        <v>203</v>
      </c>
    </row>
    <row r="497" spans="1:65" s="14" customFormat="1" ht="11.25">
      <c r="B497" s="233"/>
      <c r="C497" s="234"/>
      <c r="D497" s="224" t="s">
        <v>211</v>
      </c>
      <c r="E497" s="235" t="s">
        <v>1</v>
      </c>
      <c r="F497" s="236" t="s">
        <v>8581</v>
      </c>
      <c r="G497" s="234"/>
      <c r="H497" s="237">
        <v>1</v>
      </c>
      <c r="I497" s="238"/>
      <c r="J497" s="234"/>
      <c r="K497" s="234"/>
      <c r="L497" s="239"/>
      <c r="M497" s="240"/>
      <c r="N497" s="241"/>
      <c r="O497" s="241"/>
      <c r="P497" s="241"/>
      <c r="Q497" s="241"/>
      <c r="R497" s="241"/>
      <c r="S497" s="241"/>
      <c r="T497" s="242"/>
      <c r="AT497" s="243" t="s">
        <v>211</v>
      </c>
      <c r="AU497" s="243" t="s">
        <v>84</v>
      </c>
      <c r="AV497" s="14" t="s">
        <v>84</v>
      </c>
      <c r="AW497" s="14" t="s">
        <v>31</v>
      </c>
      <c r="AX497" s="14" t="s">
        <v>75</v>
      </c>
      <c r="AY497" s="243" t="s">
        <v>203</v>
      </c>
    </row>
    <row r="498" spans="1:65" s="2" customFormat="1" ht="16.5" customHeight="1">
      <c r="A498" s="35"/>
      <c r="B498" s="36"/>
      <c r="C498" s="247" t="s">
        <v>3534</v>
      </c>
      <c r="D498" s="247" t="s">
        <v>413</v>
      </c>
      <c r="E498" s="248" t="s">
        <v>9072</v>
      </c>
      <c r="F498" s="249" t="s">
        <v>9073</v>
      </c>
      <c r="G498" s="250" t="s">
        <v>5671</v>
      </c>
      <c r="H498" s="251">
        <v>4</v>
      </c>
      <c r="I498" s="252"/>
      <c r="J498" s="253">
        <f>ROUND(I498*H498,2)</f>
        <v>0</v>
      </c>
      <c r="K498" s="249" t="s">
        <v>1</v>
      </c>
      <c r="L498" s="254"/>
      <c r="M498" s="255" t="s">
        <v>1</v>
      </c>
      <c r="N498" s="256" t="s">
        <v>40</v>
      </c>
      <c r="O498" s="72"/>
      <c r="P498" s="218">
        <f>O498*H498</f>
        <v>0</v>
      </c>
      <c r="Q498" s="218">
        <v>0</v>
      </c>
      <c r="R498" s="218">
        <f>Q498*H498</f>
        <v>0</v>
      </c>
      <c r="S498" s="218">
        <v>0</v>
      </c>
      <c r="T498" s="219">
        <f>S498*H498</f>
        <v>0</v>
      </c>
      <c r="U498" s="35"/>
      <c r="V498" s="35"/>
      <c r="W498" s="35"/>
      <c r="X498" s="35"/>
      <c r="Y498" s="35"/>
      <c r="Z498" s="35"/>
      <c r="AA498" s="35"/>
      <c r="AB498" s="35"/>
      <c r="AC498" s="35"/>
      <c r="AD498" s="35"/>
      <c r="AE498" s="35"/>
      <c r="AR498" s="220" t="s">
        <v>3366</v>
      </c>
      <c r="AT498" s="220" t="s">
        <v>413</v>
      </c>
      <c r="AU498" s="220" t="s">
        <v>84</v>
      </c>
      <c r="AY498" s="18" t="s">
        <v>203</v>
      </c>
      <c r="BE498" s="221">
        <f>IF(N498="základní",J498,0)</f>
        <v>0</v>
      </c>
      <c r="BF498" s="221">
        <f>IF(N498="snížená",J498,0)</f>
        <v>0</v>
      </c>
      <c r="BG498" s="221">
        <f>IF(N498="zákl. přenesená",J498,0)</f>
        <v>0</v>
      </c>
      <c r="BH498" s="221">
        <f>IF(N498="sníž. přenesená",J498,0)</f>
        <v>0</v>
      </c>
      <c r="BI498" s="221">
        <f>IF(N498="nulová",J498,0)</f>
        <v>0</v>
      </c>
      <c r="BJ498" s="18" t="s">
        <v>82</v>
      </c>
      <c r="BK498" s="221">
        <f>ROUND(I498*H498,2)</f>
        <v>0</v>
      </c>
      <c r="BL498" s="18" t="s">
        <v>3366</v>
      </c>
      <c r="BM498" s="220" t="s">
        <v>9122</v>
      </c>
    </row>
    <row r="499" spans="1:65" s="2" customFormat="1" ht="21.75" customHeight="1">
      <c r="A499" s="35"/>
      <c r="B499" s="36"/>
      <c r="C499" s="247" t="s">
        <v>3538</v>
      </c>
      <c r="D499" s="247" t="s">
        <v>413</v>
      </c>
      <c r="E499" s="248" t="s">
        <v>9075</v>
      </c>
      <c r="F499" s="249" t="s">
        <v>9076</v>
      </c>
      <c r="G499" s="250" t="s">
        <v>5671</v>
      </c>
      <c r="H499" s="251">
        <v>4</v>
      </c>
      <c r="I499" s="252"/>
      <c r="J499" s="253">
        <f>ROUND(I499*H499,2)</f>
        <v>0</v>
      </c>
      <c r="K499" s="249" t="s">
        <v>1</v>
      </c>
      <c r="L499" s="254"/>
      <c r="M499" s="255" t="s">
        <v>1</v>
      </c>
      <c r="N499" s="256" t="s">
        <v>40</v>
      </c>
      <c r="O499" s="72"/>
      <c r="P499" s="218">
        <f>O499*H499</f>
        <v>0</v>
      </c>
      <c r="Q499" s="218">
        <v>0</v>
      </c>
      <c r="R499" s="218">
        <f>Q499*H499</f>
        <v>0</v>
      </c>
      <c r="S499" s="218">
        <v>0</v>
      </c>
      <c r="T499" s="219">
        <f>S499*H499</f>
        <v>0</v>
      </c>
      <c r="U499" s="35"/>
      <c r="V499" s="35"/>
      <c r="W499" s="35"/>
      <c r="X499" s="35"/>
      <c r="Y499" s="35"/>
      <c r="Z499" s="35"/>
      <c r="AA499" s="35"/>
      <c r="AB499" s="35"/>
      <c r="AC499" s="35"/>
      <c r="AD499" s="35"/>
      <c r="AE499" s="35"/>
      <c r="AR499" s="220" t="s">
        <v>3366</v>
      </c>
      <c r="AT499" s="220" t="s">
        <v>413</v>
      </c>
      <c r="AU499" s="220" t="s">
        <v>84</v>
      </c>
      <c r="AY499" s="18" t="s">
        <v>203</v>
      </c>
      <c r="BE499" s="221">
        <f>IF(N499="základní",J499,0)</f>
        <v>0</v>
      </c>
      <c r="BF499" s="221">
        <f>IF(N499="snížená",J499,0)</f>
        <v>0</v>
      </c>
      <c r="BG499" s="221">
        <f>IF(N499="zákl. přenesená",J499,0)</f>
        <v>0</v>
      </c>
      <c r="BH499" s="221">
        <f>IF(N499="sníž. přenesená",J499,0)</f>
        <v>0</v>
      </c>
      <c r="BI499" s="221">
        <f>IF(N499="nulová",J499,0)</f>
        <v>0</v>
      </c>
      <c r="BJ499" s="18" t="s">
        <v>82</v>
      </c>
      <c r="BK499" s="221">
        <f>ROUND(I499*H499,2)</f>
        <v>0</v>
      </c>
      <c r="BL499" s="18" t="s">
        <v>3366</v>
      </c>
      <c r="BM499" s="220" t="s">
        <v>9123</v>
      </c>
    </row>
    <row r="500" spans="1:65" s="2" customFormat="1" ht="21.75" customHeight="1">
      <c r="A500" s="35"/>
      <c r="B500" s="36"/>
      <c r="C500" s="209" t="s">
        <v>3542</v>
      </c>
      <c r="D500" s="209" t="s">
        <v>205</v>
      </c>
      <c r="E500" s="210" t="s">
        <v>9124</v>
      </c>
      <c r="F500" s="211" t="s">
        <v>9125</v>
      </c>
      <c r="G500" s="212" t="s">
        <v>208</v>
      </c>
      <c r="H500" s="213">
        <v>4</v>
      </c>
      <c r="I500" s="214"/>
      <c r="J500" s="215">
        <f>ROUND(I500*H500,2)</f>
        <v>0</v>
      </c>
      <c r="K500" s="211" t="s">
        <v>218</v>
      </c>
      <c r="L500" s="40"/>
      <c r="M500" s="216" t="s">
        <v>1</v>
      </c>
      <c r="N500" s="217" t="s">
        <v>40</v>
      </c>
      <c r="O500" s="72"/>
      <c r="P500" s="218">
        <f>O500*H500</f>
        <v>0</v>
      </c>
      <c r="Q500" s="218">
        <v>0</v>
      </c>
      <c r="R500" s="218">
        <f>Q500*H500</f>
        <v>0</v>
      </c>
      <c r="S500" s="218">
        <v>0</v>
      </c>
      <c r="T500" s="219">
        <f>S500*H500</f>
        <v>0</v>
      </c>
      <c r="U500" s="35"/>
      <c r="V500" s="35"/>
      <c r="W500" s="35"/>
      <c r="X500" s="35"/>
      <c r="Y500" s="35"/>
      <c r="Z500" s="35"/>
      <c r="AA500" s="35"/>
      <c r="AB500" s="35"/>
      <c r="AC500" s="35"/>
      <c r="AD500" s="35"/>
      <c r="AE500" s="35"/>
      <c r="AR500" s="220" t="s">
        <v>412</v>
      </c>
      <c r="AT500" s="220" t="s">
        <v>205</v>
      </c>
      <c r="AU500" s="220" t="s">
        <v>84</v>
      </c>
      <c r="AY500" s="18" t="s">
        <v>203</v>
      </c>
      <c r="BE500" s="221">
        <f>IF(N500="základní",J500,0)</f>
        <v>0</v>
      </c>
      <c r="BF500" s="221">
        <f>IF(N500="snížená",J500,0)</f>
        <v>0</v>
      </c>
      <c r="BG500" s="221">
        <f>IF(N500="zákl. přenesená",J500,0)</f>
        <v>0</v>
      </c>
      <c r="BH500" s="221">
        <f>IF(N500="sníž. přenesená",J500,0)</f>
        <v>0</v>
      </c>
      <c r="BI500" s="221">
        <f>IF(N500="nulová",J500,0)</f>
        <v>0</v>
      </c>
      <c r="BJ500" s="18" t="s">
        <v>82</v>
      </c>
      <c r="BK500" s="221">
        <f>ROUND(I500*H500,2)</f>
        <v>0</v>
      </c>
      <c r="BL500" s="18" t="s">
        <v>412</v>
      </c>
      <c r="BM500" s="220" t="s">
        <v>9126</v>
      </c>
    </row>
    <row r="501" spans="1:65" s="2" customFormat="1" ht="21.75" customHeight="1">
      <c r="A501" s="35"/>
      <c r="B501" s="36"/>
      <c r="C501" s="247" t="s">
        <v>3546</v>
      </c>
      <c r="D501" s="247" t="s">
        <v>413</v>
      </c>
      <c r="E501" s="248" t="s">
        <v>9127</v>
      </c>
      <c r="F501" s="249" t="s">
        <v>9128</v>
      </c>
      <c r="G501" s="250" t="s">
        <v>5671</v>
      </c>
      <c r="H501" s="251">
        <v>33</v>
      </c>
      <c r="I501" s="252"/>
      <c r="J501" s="253">
        <f>ROUND(I501*H501,2)</f>
        <v>0</v>
      </c>
      <c r="K501" s="249" t="s">
        <v>1</v>
      </c>
      <c r="L501" s="254"/>
      <c r="M501" s="255" t="s">
        <v>1</v>
      </c>
      <c r="N501" s="256" t="s">
        <v>40</v>
      </c>
      <c r="O501" s="72"/>
      <c r="P501" s="218">
        <f>O501*H501</f>
        <v>0</v>
      </c>
      <c r="Q501" s="218">
        <v>0</v>
      </c>
      <c r="R501" s="218">
        <f>Q501*H501</f>
        <v>0</v>
      </c>
      <c r="S501" s="218">
        <v>0</v>
      </c>
      <c r="T501" s="219">
        <f>S501*H501</f>
        <v>0</v>
      </c>
      <c r="U501" s="35"/>
      <c r="V501" s="35"/>
      <c r="W501" s="35"/>
      <c r="X501" s="35"/>
      <c r="Y501" s="35"/>
      <c r="Z501" s="35"/>
      <c r="AA501" s="35"/>
      <c r="AB501" s="35"/>
      <c r="AC501" s="35"/>
      <c r="AD501" s="35"/>
      <c r="AE501" s="35"/>
      <c r="AR501" s="220" t="s">
        <v>3366</v>
      </c>
      <c r="AT501" s="220" t="s">
        <v>413</v>
      </c>
      <c r="AU501" s="220" t="s">
        <v>84</v>
      </c>
      <c r="AY501" s="18" t="s">
        <v>203</v>
      </c>
      <c r="BE501" s="221">
        <f>IF(N501="základní",J501,0)</f>
        <v>0</v>
      </c>
      <c r="BF501" s="221">
        <f>IF(N501="snížená",J501,0)</f>
        <v>0</v>
      </c>
      <c r="BG501" s="221">
        <f>IF(N501="zákl. přenesená",J501,0)</f>
        <v>0</v>
      </c>
      <c r="BH501" s="221">
        <f>IF(N501="sníž. přenesená",J501,0)</f>
        <v>0</v>
      </c>
      <c r="BI501" s="221">
        <f>IF(N501="nulová",J501,0)</f>
        <v>0</v>
      </c>
      <c r="BJ501" s="18" t="s">
        <v>82</v>
      </c>
      <c r="BK501" s="221">
        <f>ROUND(I501*H501,2)</f>
        <v>0</v>
      </c>
      <c r="BL501" s="18" t="s">
        <v>3366</v>
      </c>
      <c r="BM501" s="220" t="s">
        <v>9129</v>
      </c>
    </row>
    <row r="502" spans="1:65" s="14" customFormat="1" ht="11.25">
      <c r="B502" s="233"/>
      <c r="C502" s="234"/>
      <c r="D502" s="224" t="s">
        <v>211</v>
      </c>
      <c r="E502" s="235" t="s">
        <v>1</v>
      </c>
      <c r="F502" s="236" t="s">
        <v>9130</v>
      </c>
      <c r="G502" s="234"/>
      <c r="H502" s="237">
        <v>29</v>
      </c>
      <c r="I502" s="238"/>
      <c r="J502" s="234"/>
      <c r="K502" s="234"/>
      <c r="L502" s="239"/>
      <c r="M502" s="240"/>
      <c r="N502" s="241"/>
      <c r="O502" s="241"/>
      <c r="P502" s="241"/>
      <c r="Q502" s="241"/>
      <c r="R502" s="241"/>
      <c r="S502" s="241"/>
      <c r="T502" s="242"/>
      <c r="AT502" s="243" t="s">
        <v>211</v>
      </c>
      <c r="AU502" s="243" t="s">
        <v>84</v>
      </c>
      <c r="AV502" s="14" t="s">
        <v>84</v>
      </c>
      <c r="AW502" s="14" t="s">
        <v>31</v>
      </c>
      <c r="AX502" s="14" t="s">
        <v>75</v>
      </c>
      <c r="AY502" s="243" t="s">
        <v>203</v>
      </c>
    </row>
    <row r="503" spans="1:65" s="14" customFormat="1" ht="11.25">
      <c r="B503" s="233"/>
      <c r="C503" s="234"/>
      <c r="D503" s="224" t="s">
        <v>211</v>
      </c>
      <c r="E503" s="235" t="s">
        <v>1</v>
      </c>
      <c r="F503" s="236" t="s">
        <v>209</v>
      </c>
      <c r="G503" s="234"/>
      <c r="H503" s="237">
        <v>4</v>
      </c>
      <c r="I503" s="238"/>
      <c r="J503" s="234"/>
      <c r="K503" s="234"/>
      <c r="L503" s="239"/>
      <c r="M503" s="240"/>
      <c r="N503" s="241"/>
      <c r="O503" s="241"/>
      <c r="P503" s="241"/>
      <c r="Q503" s="241"/>
      <c r="R503" s="241"/>
      <c r="S503" s="241"/>
      <c r="T503" s="242"/>
      <c r="AT503" s="243" t="s">
        <v>211</v>
      </c>
      <c r="AU503" s="243" t="s">
        <v>84</v>
      </c>
      <c r="AV503" s="14" t="s">
        <v>84</v>
      </c>
      <c r="AW503" s="14" t="s">
        <v>31</v>
      </c>
      <c r="AX503" s="14" t="s">
        <v>75</v>
      </c>
      <c r="AY503" s="243" t="s">
        <v>203</v>
      </c>
    </row>
    <row r="504" spans="1:65" s="2" customFormat="1" ht="21.75" customHeight="1">
      <c r="A504" s="35"/>
      <c r="B504" s="36"/>
      <c r="C504" s="247" t="s">
        <v>3550</v>
      </c>
      <c r="D504" s="247" t="s">
        <v>413</v>
      </c>
      <c r="E504" s="248" t="s">
        <v>9131</v>
      </c>
      <c r="F504" s="249" t="s">
        <v>9132</v>
      </c>
      <c r="G504" s="250" t="s">
        <v>5671</v>
      </c>
      <c r="H504" s="251">
        <v>33</v>
      </c>
      <c r="I504" s="252"/>
      <c r="J504" s="253">
        <f>ROUND(I504*H504,2)</f>
        <v>0</v>
      </c>
      <c r="K504" s="249" t="s">
        <v>1</v>
      </c>
      <c r="L504" s="254"/>
      <c r="M504" s="255" t="s">
        <v>1</v>
      </c>
      <c r="N504" s="256" t="s">
        <v>40</v>
      </c>
      <c r="O504" s="72"/>
      <c r="P504" s="218">
        <f>O504*H504</f>
        <v>0</v>
      </c>
      <c r="Q504" s="218">
        <v>0</v>
      </c>
      <c r="R504" s="218">
        <f>Q504*H504</f>
        <v>0</v>
      </c>
      <c r="S504" s="218">
        <v>0</v>
      </c>
      <c r="T504" s="219">
        <f>S504*H504</f>
        <v>0</v>
      </c>
      <c r="U504" s="35"/>
      <c r="V504" s="35"/>
      <c r="W504" s="35"/>
      <c r="X504" s="35"/>
      <c r="Y504" s="35"/>
      <c r="Z504" s="35"/>
      <c r="AA504" s="35"/>
      <c r="AB504" s="35"/>
      <c r="AC504" s="35"/>
      <c r="AD504" s="35"/>
      <c r="AE504" s="35"/>
      <c r="AR504" s="220" t="s">
        <v>3366</v>
      </c>
      <c r="AT504" s="220" t="s">
        <v>413</v>
      </c>
      <c r="AU504" s="220" t="s">
        <v>84</v>
      </c>
      <c r="AY504" s="18" t="s">
        <v>203</v>
      </c>
      <c r="BE504" s="221">
        <f>IF(N504="základní",J504,0)</f>
        <v>0</v>
      </c>
      <c r="BF504" s="221">
        <f>IF(N504="snížená",J504,0)</f>
        <v>0</v>
      </c>
      <c r="BG504" s="221">
        <f>IF(N504="zákl. přenesená",J504,0)</f>
        <v>0</v>
      </c>
      <c r="BH504" s="221">
        <f>IF(N504="sníž. přenesená",J504,0)</f>
        <v>0</v>
      </c>
      <c r="BI504" s="221">
        <f>IF(N504="nulová",J504,0)</f>
        <v>0</v>
      </c>
      <c r="BJ504" s="18" t="s">
        <v>82</v>
      </c>
      <c r="BK504" s="221">
        <f>ROUND(I504*H504,2)</f>
        <v>0</v>
      </c>
      <c r="BL504" s="18" t="s">
        <v>3366</v>
      </c>
      <c r="BM504" s="220" t="s">
        <v>9133</v>
      </c>
    </row>
    <row r="505" spans="1:65" s="2" customFormat="1" ht="21.75" customHeight="1">
      <c r="A505" s="35"/>
      <c r="B505" s="36"/>
      <c r="C505" s="247" t="s">
        <v>3554</v>
      </c>
      <c r="D505" s="247" t="s">
        <v>413</v>
      </c>
      <c r="E505" s="248" t="s">
        <v>9075</v>
      </c>
      <c r="F505" s="249" t="s">
        <v>9076</v>
      </c>
      <c r="G505" s="250" t="s">
        <v>5671</v>
      </c>
      <c r="H505" s="251">
        <v>33</v>
      </c>
      <c r="I505" s="252"/>
      <c r="J505" s="253">
        <f>ROUND(I505*H505,2)</f>
        <v>0</v>
      </c>
      <c r="K505" s="249" t="s">
        <v>1</v>
      </c>
      <c r="L505" s="254"/>
      <c r="M505" s="255" t="s">
        <v>1</v>
      </c>
      <c r="N505" s="256" t="s">
        <v>40</v>
      </c>
      <c r="O505" s="72"/>
      <c r="P505" s="218">
        <f>O505*H505</f>
        <v>0</v>
      </c>
      <c r="Q505" s="218">
        <v>0</v>
      </c>
      <c r="R505" s="218">
        <f>Q505*H505</f>
        <v>0</v>
      </c>
      <c r="S505" s="218">
        <v>0</v>
      </c>
      <c r="T505" s="219">
        <f>S505*H505</f>
        <v>0</v>
      </c>
      <c r="U505" s="35"/>
      <c r="V505" s="35"/>
      <c r="W505" s="35"/>
      <c r="X505" s="35"/>
      <c r="Y505" s="35"/>
      <c r="Z505" s="35"/>
      <c r="AA505" s="35"/>
      <c r="AB505" s="35"/>
      <c r="AC505" s="35"/>
      <c r="AD505" s="35"/>
      <c r="AE505" s="35"/>
      <c r="AR505" s="220" t="s">
        <v>3366</v>
      </c>
      <c r="AT505" s="220" t="s">
        <v>413</v>
      </c>
      <c r="AU505" s="220" t="s">
        <v>84</v>
      </c>
      <c r="AY505" s="18" t="s">
        <v>203</v>
      </c>
      <c r="BE505" s="221">
        <f>IF(N505="základní",J505,0)</f>
        <v>0</v>
      </c>
      <c r="BF505" s="221">
        <f>IF(N505="snížená",J505,0)</f>
        <v>0</v>
      </c>
      <c r="BG505" s="221">
        <f>IF(N505="zákl. přenesená",J505,0)</f>
        <v>0</v>
      </c>
      <c r="BH505" s="221">
        <f>IF(N505="sníž. přenesená",J505,0)</f>
        <v>0</v>
      </c>
      <c r="BI505" s="221">
        <f>IF(N505="nulová",J505,0)</f>
        <v>0</v>
      </c>
      <c r="BJ505" s="18" t="s">
        <v>82</v>
      </c>
      <c r="BK505" s="221">
        <f>ROUND(I505*H505,2)</f>
        <v>0</v>
      </c>
      <c r="BL505" s="18" t="s">
        <v>3366</v>
      </c>
      <c r="BM505" s="220" t="s">
        <v>9134</v>
      </c>
    </row>
    <row r="506" spans="1:65" s="2" customFormat="1" ht="21.75" customHeight="1">
      <c r="A506" s="35"/>
      <c r="B506" s="36"/>
      <c r="C506" s="209" t="s">
        <v>3560</v>
      </c>
      <c r="D506" s="209" t="s">
        <v>205</v>
      </c>
      <c r="E506" s="210" t="s">
        <v>9135</v>
      </c>
      <c r="F506" s="211" t="s">
        <v>9136</v>
      </c>
      <c r="G506" s="212" t="s">
        <v>208</v>
      </c>
      <c r="H506" s="213">
        <v>33</v>
      </c>
      <c r="I506" s="214"/>
      <c r="J506" s="215">
        <f>ROUND(I506*H506,2)</f>
        <v>0</v>
      </c>
      <c r="K506" s="211" t="s">
        <v>218</v>
      </c>
      <c r="L506" s="40"/>
      <c r="M506" s="216" t="s">
        <v>1</v>
      </c>
      <c r="N506" s="217" t="s">
        <v>40</v>
      </c>
      <c r="O506" s="72"/>
      <c r="P506" s="218">
        <f>O506*H506</f>
        <v>0</v>
      </c>
      <c r="Q506" s="218">
        <v>0</v>
      </c>
      <c r="R506" s="218">
        <f>Q506*H506</f>
        <v>0</v>
      </c>
      <c r="S506" s="218">
        <v>0</v>
      </c>
      <c r="T506" s="219">
        <f>S506*H506</f>
        <v>0</v>
      </c>
      <c r="U506" s="35"/>
      <c r="V506" s="35"/>
      <c r="W506" s="35"/>
      <c r="X506" s="35"/>
      <c r="Y506" s="35"/>
      <c r="Z506" s="35"/>
      <c r="AA506" s="35"/>
      <c r="AB506" s="35"/>
      <c r="AC506" s="35"/>
      <c r="AD506" s="35"/>
      <c r="AE506" s="35"/>
      <c r="AR506" s="220" t="s">
        <v>412</v>
      </c>
      <c r="AT506" s="220" t="s">
        <v>205</v>
      </c>
      <c r="AU506" s="220" t="s">
        <v>84</v>
      </c>
      <c r="AY506" s="18" t="s">
        <v>203</v>
      </c>
      <c r="BE506" s="221">
        <f>IF(N506="základní",J506,0)</f>
        <v>0</v>
      </c>
      <c r="BF506" s="221">
        <f>IF(N506="snížená",J506,0)</f>
        <v>0</v>
      </c>
      <c r="BG506" s="221">
        <f>IF(N506="zákl. přenesená",J506,0)</f>
        <v>0</v>
      </c>
      <c r="BH506" s="221">
        <f>IF(N506="sníž. přenesená",J506,0)</f>
        <v>0</v>
      </c>
      <c r="BI506" s="221">
        <f>IF(N506="nulová",J506,0)</f>
        <v>0</v>
      </c>
      <c r="BJ506" s="18" t="s">
        <v>82</v>
      </c>
      <c r="BK506" s="221">
        <f>ROUND(I506*H506,2)</f>
        <v>0</v>
      </c>
      <c r="BL506" s="18" t="s">
        <v>412</v>
      </c>
      <c r="BM506" s="220" t="s">
        <v>9137</v>
      </c>
    </row>
    <row r="507" spans="1:65" s="2" customFormat="1" ht="21.75" customHeight="1">
      <c r="A507" s="35"/>
      <c r="B507" s="36"/>
      <c r="C507" s="247" t="s">
        <v>3568</v>
      </c>
      <c r="D507" s="247" t="s">
        <v>413</v>
      </c>
      <c r="E507" s="248" t="s">
        <v>9138</v>
      </c>
      <c r="F507" s="249" t="s">
        <v>9139</v>
      </c>
      <c r="G507" s="250" t="s">
        <v>5671</v>
      </c>
      <c r="H507" s="251">
        <v>83</v>
      </c>
      <c r="I507" s="252"/>
      <c r="J507" s="253">
        <f>ROUND(I507*H507,2)</f>
        <v>0</v>
      </c>
      <c r="K507" s="249" t="s">
        <v>1</v>
      </c>
      <c r="L507" s="254"/>
      <c r="M507" s="255" t="s">
        <v>1</v>
      </c>
      <c r="N507" s="256" t="s">
        <v>40</v>
      </c>
      <c r="O507" s="72"/>
      <c r="P507" s="218">
        <f>O507*H507</f>
        <v>0</v>
      </c>
      <c r="Q507" s="218">
        <v>0</v>
      </c>
      <c r="R507" s="218">
        <f>Q507*H507</f>
        <v>0</v>
      </c>
      <c r="S507" s="218">
        <v>0</v>
      </c>
      <c r="T507" s="219">
        <f>S507*H507</f>
        <v>0</v>
      </c>
      <c r="U507" s="35"/>
      <c r="V507" s="35"/>
      <c r="W507" s="35"/>
      <c r="X507" s="35"/>
      <c r="Y507" s="35"/>
      <c r="Z507" s="35"/>
      <c r="AA507" s="35"/>
      <c r="AB507" s="35"/>
      <c r="AC507" s="35"/>
      <c r="AD507" s="35"/>
      <c r="AE507" s="35"/>
      <c r="AR507" s="220" t="s">
        <v>3366</v>
      </c>
      <c r="AT507" s="220" t="s">
        <v>413</v>
      </c>
      <c r="AU507" s="220" t="s">
        <v>84</v>
      </c>
      <c r="AY507" s="18" t="s">
        <v>203</v>
      </c>
      <c r="BE507" s="221">
        <f>IF(N507="základní",J507,0)</f>
        <v>0</v>
      </c>
      <c r="BF507" s="221">
        <f>IF(N507="snížená",J507,0)</f>
        <v>0</v>
      </c>
      <c r="BG507" s="221">
        <f>IF(N507="zákl. přenesená",J507,0)</f>
        <v>0</v>
      </c>
      <c r="BH507" s="221">
        <f>IF(N507="sníž. přenesená",J507,0)</f>
        <v>0</v>
      </c>
      <c r="BI507" s="221">
        <f>IF(N507="nulová",J507,0)</f>
        <v>0</v>
      </c>
      <c r="BJ507" s="18" t="s">
        <v>82</v>
      </c>
      <c r="BK507" s="221">
        <f>ROUND(I507*H507,2)</f>
        <v>0</v>
      </c>
      <c r="BL507" s="18" t="s">
        <v>3366</v>
      </c>
      <c r="BM507" s="220" t="s">
        <v>9140</v>
      </c>
    </row>
    <row r="508" spans="1:65" s="14" customFormat="1" ht="11.25">
      <c r="B508" s="233"/>
      <c r="C508" s="234"/>
      <c r="D508" s="224" t="s">
        <v>211</v>
      </c>
      <c r="E508" s="235" t="s">
        <v>1</v>
      </c>
      <c r="F508" s="236" t="s">
        <v>2295</v>
      </c>
      <c r="G508" s="234"/>
      <c r="H508" s="237">
        <v>66</v>
      </c>
      <c r="I508" s="238"/>
      <c r="J508" s="234"/>
      <c r="K508" s="234"/>
      <c r="L508" s="239"/>
      <c r="M508" s="240"/>
      <c r="N508" s="241"/>
      <c r="O508" s="241"/>
      <c r="P508" s="241"/>
      <c r="Q508" s="241"/>
      <c r="R508" s="241"/>
      <c r="S508" s="241"/>
      <c r="T508" s="242"/>
      <c r="AT508" s="243" t="s">
        <v>211</v>
      </c>
      <c r="AU508" s="243" t="s">
        <v>84</v>
      </c>
      <c r="AV508" s="14" t="s">
        <v>84</v>
      </c>
      <c r="AW508" s="14" t="s">
        <v>31</v>
      </c>
      <c r="AX508" s="14" t="s">
        <v>75</v>
      </c>
      <c r="AY508" s="243" t="s">
        <v>203</v>
      </c>
    </row>
    <row r="509" spans="1:65" s="14" customFormat="1" ht="11.25">
      <c r="B509" s="233"/>
      <c r="C509" s="234"/>
      <c r="D509" s="224" t="s">
        <v>211</v>
      </c>
      <c r="E509" s="235" t="s">
        <v>1</v>
      </c>
      <c r="F509" s="236" t="s">
        <v>9141</v>
      </c>
      <c r="G509" s="234"/>
      <c r="H509" s="237">
        <v>12</v>
      </c>
      <c r="I509" s="238"/>
      <c r="J509" s="234"/>
      <c r="K509" s="234"/>
      <c r="L509" s="239"/>
      <c r="M509" s="240"/>
      <c r="N509" s="241"/>
      <c r="O509" s="241"/>
      <c r="P509" s="241"/>
      <c r="Q509" s="241"/>
      <c r="R509" s="241"/>
      <c r="S509" s="241"/>
      <c r="T509" s="242"/>
      <c r="AT509" s="243" t="s">
        <v>211</v>
      </c>
      <c r="AU509" s="243" t="s">
        <v>84</v>
      </c>
      <c r="AV509" s="14" t="s">
        <v>84</v>
      </c>
      <c r="AW509" s="14" t="s">
        <v>31</v>
      </c>
      <c r="AX509" s="14" t="s">
        <v>75</v>
      </c>
      <c r="AY509" s="243" t="s">
        <v>203</v>
      </c>
    </row>
    <row r="510" spans="1:65" s="14" customFormat="1" ht="11.25">
      <c r="B510" s="233"/>
      <c r="C510" s="234"/>
      <c r="D510" s="224" t="s">
        <v>211</v>
      </c>
      <c r="E510" s="235" t="s">
        <v>1</v>
      </c>
      <c r="F510" s="236" t="s">
        <v>237</v>
      </c>
      <c r="G510" s="234"/>
      <c r="H510" s="237">
        <v>5</v>
      </c>
      <c r="I510" s="238"/>
      <c r="J510" s="234"/>
      <c r="K510" s="234"/>
      <c r="L510" s="239"/>
      <c r="M510" s="240"/>
      <c r="N510" s="241"/>
      <c r="O510" s="241"/>
      <c r="P510" s="241"/>
      <c r="Q510" s="241"/>
      <c r="R510" s="241"/>
      <c r="S510" s="241"/>
      <c r="T510" s="242"/>
      <c r="AT510" s="243" t="s">
        <v>211</v>
      </c>
      <c r="AU510" s="243" t="s">
        <v>84</v>
      </c>
      <c r="AV510" s="14" t="s">
        <v>84</v>
      </c>
      <c r="AW510" s="14" t="s">
        <v>31</v>
      </c>
      <c r="AX510" s="14" t="s">
        <v>75</v>
      </c>
      <c r="AY510" s="243" t="s">
        <v>203</v>
      </c>
    </row>
    <row r="511" spans="1:65" s="2" customFormat="1" ht="16.5" customHeight="1">
      <c r="A511" s="35"/>
      <c r="B511" s="36"/>
      <c r="C511" s="247" t="s">
        <v>3575</v>
      </c>
      <c r="D511" s="247" t="s">
        <v>413</v>
      </c>
      <c r="E511" s="248" t="s">
        <v>9072</v>
      </c>
      <c r="F511" s="249" t="s">
        <v>9073</v>
      </c>
      <c r="G511" s="250" t="s">
        <v>5671</v>
      </c>
      <c r="H511" s="251">
        <v>83</v>
      </c>
      <c r="I511" s="252"/>
      <c r="J511" s="253">
        <f>ROUND(I511*H511,2)</f>
        <v>0</v>
      </c>
      <c r="K511" s="249" t="s">
        <v>1</v>
      </c>
      <c r="L511" s="254"/>
      <c r="M511" s="255" t="s">
        <v>1</v>
      </c>
      <c r="N511" s="256" t="s">
        <v>40</v>
      </c>
      <c r="O511" s="72"/>
      <c r="P511" s="218">
        <f>O511*H511</f>
        <v>0</v>
      </c>
      <c r="Q511" s="218">
        <v>0</v>
      </c>
      <c r="R511" s="218">
        <f>Q511*H511</f>
        <v>0</v>
      </c>
      <c r="S511" s="218">
        <v>0</v>
      </c>
      <c r="T511" s="219">
        <f>S511*H511</f>
        <v>0</v>
      </c>
      <c r="U511" s="35"/>
      <c r="V511" s="35"/>
      <c r="W511" s="35"/>
      <c r="X511" s="35"/>
      <c r="Y511" s="35"/>
      <c r="Z511" s="35"/>
      <c r="AA511" s="35"/>
      <c r="AB511" s="35"/>
      <c r="AC511" s="35"/>
      <c r="AD511" s="35"/>
      <c r="AE511" s="35"/>
      <c r="AR511" s="220" t="s">
        <v>3366</v>
      </c>
      <c r="AT511" s="220" t="s">
        <v>413</v>
      </c>
      <c r="AU511" s="220" t="s">
        <v>84</v>
      </c>
      <c r="AY511" s="18" t="s">
        <v>203</v>
      </c>
      <c r="BE511" s="221">
        <f>IF(N511="základní",J511,0)</f>
        <v>0</v>
      </c>
      <c r="BF511" s="221">
        <f>IF(N511="snížená",J511,0)</f>
        <v>0</v>
      </c>
      <c r="BG511" s="221">
        <f>IF(N511="zákl. přenesená",J511,0)</f>
        <v>0</v>
      </c>
      <c r="BH511" s="221">
        <f>IF(N511="sníž. přenesená",J511,0)</f>
        <v>0</v>
      </c>
      <c r="BI511" s="221">
        <f>IF(N511="nulová",J511,0)</f>
        <v>0</v>
      </c>
      <c r="BJ511" s="18" t="s">
        <v>82</v>
      </c>
      <c r="BK511" s="221">
        <f>ROUND(I511*H511,2)</f>
        <v>0</v>
      </c>
      <c r="BL511" s="18" t="s">
        <v>3366</v>
      </c>
      <c r="BM511" s="220" t="s">
        <v>9142</v>
      </c>
    </row>
    <row r="512" spans="1:65" s="2" customFormat="1" ht="21.75" customHeight="1">
      <c r="A512" s="35"/>
      <c r="B512" s="36"/>
      <c r="C512" s="247" t="s">
        <v>3581</v>
      </c>
      <c r="D512" s="247" t="s">
        <v>413</v>
      </c>
      <c r="E512" s="248" t="s">
        <v>9075</v>
      </c>
      <c r="F512" s="249" t="s">
        <v>9076</v>
      </c>
      <c r="G512" s="250" t="s">
        <v>5671</v>
      </c>
      <c r="H512" s="251">
        <v>83</v>
      </c>
      <c r="I512" s="252"/>
      <c r="J512" s="253">
        <f>ROUND(I512*H512,2)</f>
        <v>0</v>
      </c>
      <c r="K512" s="249" t="s">
        <v>1</v>
      </c>
      <c r="L512" s="254"/>
      <c r="M512" s="255" t="s">
        <v>1</v>
      </c>
      <c r="N512" s="256" t="s">
        <v>40</v>
      </c>
      <c r="O512" s="72"/>
      <c r="P512" s="218">
        <f>O512*H512</f>
        <v>0</v>
      </c>
      <c r="Q512" s="218">
        <v>0</v>
      </c>
      <c r="R512" s="218">
        <f>Q512*H512</f>
        <v>0</v>
      </c>
      <c r="S512" s="218">
        <v>0</v>
      </c>
      <c r="T512" s="219">
        <f>S512*H512</f>
        <v>0</v>
      </c>
      <c r="U512" s="35"/>
      <c r="V512" s="35"/>
      <c r="W512" s="35"/>
      <c r="X512" s="35"/>
      <c r="Y512" s="35"/>
      <c r="Z512" s="35"/>
      <c r="AA512" s="35"/>
      <c r="AB512" s="35"/>
      <c r="AC512" s="35"/>
      <c r="AD512" s="35"/>
      <c r="AE512" s="35"/>
      <c r="AR512" s="220" t="s">
        <v>3366</v>
      </c>
      <c r="AT512" s="220" t="s">
        <v>413</v>
      </c>
      <c r="AU512" s="220" t="s">
        <v>84</v>
      </c>
      <c r="AY512" s="18" t="s">
        <v>203</v>
      </c>
      <c r="BE512" s="221">
        <f>IF(N512="základní",J512,0)</f>
        <v>0</v>
      </c>
      <c r="BF512" s="221">
        <f>IF(N512="snížená",J512,0)</f>
        <v>0</v>
      </c>
      <c r="BG512" s="221">
        <f>IF(N512="zákl. přenesená",J512,0)</f>
        <v>0</v>
      </c>
      <c r="BH512" s="221">
        <f>IF(N512="sníž. přenesená",J512,0)</f>
        <v>0</v>
      </c>
      <c r="BI512" s="221">
        <f>IF(N512="nulová",J512,0)</f>
        <v>0</v>
      </c>
      <c r="BJ512" s="18" t="s">
        <v>82</v>
      </c>
      <c r="BK512" s="221">
        <f>ROUND(I512*H512,2)</f>
        <v>0</v>
      </c>
      <c r="BL512" s="18" t="s">
        <v>3366</v>
      </c>
      <c r="BM512" s="220" t="s">
        <v>9143</v>
      </c>
    </row>
    <row r="513" spans="1:65" s="2" customFormat="1" ht="21.75" customHeight="1">
      <c r="A513" s="35"/>
      <c r="B513" s="36"/>
      <c r="C513" s="209" t="s">
        <v>3588</v>
      </c>
      <c r="D513" s="209" t="s">
        <v>205</v>
      </c>
      <c r="E513" s="210" t="s">
        <v>9144</v>
      </c>
      <c r="F513" s="211" t="s">
        <v>9145</v>
      </c>
      <c r="G513" s="212" t="s">
        <v>208</v>
      </c>
      <c r="H513" s="213">
        <v>83</v>
      </c>
      <c r="I513" s="214"/>
      <c r="J513" s="215">
        <f>ROUND(I513*H513,2)</f>
        <v>0</v>
      </c>
      <c r="K513" s="211" t="s">
        <v>218</v>
      </c>
      <c r="L513" s="40"/>
      <c r="M513" s="216" t="s">
        <v>1</v>
      </c>
      <c r="N513" s="217" t="s">
        <v>40</v>
      </c>
      <c r="O513" s="72"/>
      <c r="P513" s="218">
        <f>O513*H513</f>
        <v>0</v>
      </c>
      <c r="Q513" s="218">
        <v>0</v>
      </c>
      <c r="R513" s="218">
        <f>Q513*H513</f>
        <v>0</v>
      </c>
      <c r="S513" s="218">
        <v>0</v>
      </c>
      <c r="T513" s="219">
        <f>S513*H513</f>
        <v>0</v>
      </c>
      <c r="U513" s="35"/>
      <c r="V513" s="35"/>
      <c r="W513" s="35"/>
      <c r="X513" s="35"/>
      <c r="Y513" s="35"/>
      <c r="Z513" s="35"/>
      <c r="AA513" s="35"/>
      <c r="AB513" s="35"/>
      <c r="AC513" s="35"/>
      <c r="AD513" s="35"/>
      <c r="AE513" s="35"/>
      <c r="AR513" s="220" t="s">
        <v>412</v>
      </c>
      <c r="AT513" s="220" t="s">
        <v>205</v>
      </c>
      <c r="AU513" s="220" t="s">
        <v>84</v>
      </c>
      <c r="AY513" s="18" t="s">
        <v>203</v>
      </c>
      <c r="BE513" s="221">
        <f>IF(N513="základní",J513,0)</f>
        <v>0</v>
      </c>
      <c r="BF513" s="221">
        <f>IF(N513="snížená",J513,0)</f>
        <v>0</v>
      </c>
      <c r="BG513" s="221">
        <f>IF(N513="zákl. přenesená",J513,0)</f>
        <v>0</v>
      </c>
      <c r="BH513" s="221">
        <f>IF(N513="sníž. přenesená",J513,0)</f>
        <v>0</v>
      </c>
      <c r="BI513" s="221">
        <f>IF(N513="nulová",J513,0)</f>
        <v>0</v>
      </c>
      <c r="BJ513" s="18" t="s">
        <v>82</v>
      </c>
      <c r="BK513" s="221">
        <f>ROUND(I513*H513,2)</f>
        <v>0</v>
      </c>
      <c r="BL513" s="18" t="s">
        <v>412</v>
      </c>
      <c r="BM513" s="220" t="s">
        <v>9146</v>
      </c>
    </row>
    <row r="514" spans="1:65" s="2" customFormat="1" ht="21.75" customHeight="1">
      <c r="A514" s="35"/>
      <c r="B514" s="36"/>
      <c r="C514" s="247" t="s">
        <v>3593</v>
      </c>
      <c r="D514" s="247" t="s">
        <v>413</v>
      </c>
      <c r="E514" s="248" t="s">
        <v>9147</v>
      </c>
      <c r="F514" s="249" t="s">
        <v>9148</v>
      </c>
      <c r="G514" s="250" t="s">
        <v>5671</v>
      </c>
      <c r="H514" s="251">
        <v>75</v>
      </c>
      <c r="I514" s="252"/>
      <c r="J514" s="253">
        <f>ROUND(I514*H514,2)</f>
        <v>0</v>
      </c>
      <c r="K514" s="249" t="s">
        <v>1</v>
      </c>
      <c r="L514" s="254"/>
      <c r="M514" s="255" t="s">
        <v>1</v>
      </c>
      <c r="N514" s="256" t="s">
        <v>40</v>
      </c>
      <c r="O514" s="72"/>
      <c r="P514" s="218">
        <f>O514*H514</f>
        <v>0</v>
      </c>
      <c r="Q514" s="218">
        <v>0</v>
      </c>
      <c r="R514" s="218">
        <f>Q514*H514</f>
        <v>0</v>
      </c>
      <c r="S514" s="218">
        <v>0</v>
      </c>
      <c r="T514" s="219">
        <f>S514*H514</f>
        <v>0</v>
      </c>
      <c r="U514" s="35"/>
      <c r="V514" s="35"/>
      <c r="W514" s="35"/>
      <c r="X514" s="35"/>
      <c r="Y514" s="35"/>
      <c r="Z514" s="35"/>
      <c r="AA514" s="35"/>
      <c r="AB514" s="35"/>
      <c r="AC514" s="35"/>
      <c r="AD514" s="35"/>
      <c r="AE514" s="35"/>
      <c r="AR514" s="220" t="s">
        <v>3366</v>
      </c>
      <c r="AT514" s="220" t="s">
        <v>413</v>
      </c>
      <c r="AU514" s="220" t="s">
        <v>84</v>
      </c>
      <c r="AY514" s="18" t="s">
        <v>203</v>
      </c>
      <c r="BE514" s="221">
        <f>IF(N514="základní",J514,0)</f>
        <v>0</v>
      </c>
      <c r="BF514" s="221">
        <f>IF(N514="snížená",J514,0)</f>
        <v>0</v>
      </c>
      <c r="BG514" s="221">
        <f>IF(N514="zákl. přenesená",J514,0)</f>
        <v>0</v>
      </c>
      <c r="BH514" s="221">
        <f>IF(N514="sníž. přenesená",J514,0)</f>
        <v>0</v>
      </c>
      <c r="BI514" s="221">
        <f>IF(N514="nulová",J514,0)</f>
        <v>0</v>
      </c>
      <c r="BJ514" s="18" t="s">
        <v>82</v>
      </c>
      <c r="BK514" s="221">
        <f>ROUND(I514*H514,2)</f>
        <v>0</v>
      </c>
      <c r="BL514" s="18" t="s">
        <v>3366</v>
      </c>
      <c r="BM514" s="220" t="s">
        <v>9149</v>
      </c>
    </row>
    <row r="515" spans="1:65" s="14" customFormat="1" ht="11.25">
      <c r="B515" s="233"/>
      <c r="C515" s="234"/>
      <c r="D515" s="224" t="s">
        <v>211</v>
      </c>
      <c r="E515" s="235" t="s">
        <v>1</v>
      </c>
      <c r="F515" s="236" t="s">
        <v>9150</v>
      </c>
      <c r="G515" s="234"/>
      <c r="H515" s="237">
        <v>71</v>
      </c>
      <c r="I515" s="238"/>
      <c r="J515" s="234"/>
      <c r="K515" s="234"/>
      <c r="L515" s="239"/>
      <c r="M515" s="240"/>
      <c r="N515" s="241"/>
      <c r="O515" s="241"/>
      <c r="P515" s="241"/>
      <c r="Q515" s="241"/>
      <c r="R515" s="241"/>
      <c r="S515" s="241"/>
      <c r="T515" s="242"/>
      <c r="AT515" s="243" t="s">
        <v>211</v>
      </c>
      <c r="AU515" s="243" t="s">
        <v>84</v>
      </c>
      <c r="AV515" s="14" t="s">
        <v>84</v>
      </c>
      <c r="AW515" s="14" t="s">
        <v>31</v>
      </c>
      <c r="AX515" s="14" t="s">
        <v>75</v>
      </c>
      <c r="AY515" s="243" t="s">
        <v>203</v>
      </c>
    </row>
    <row r="516" spans="1:65" s="14" customFormat="1" ht="11.25">
      <c r="B516" s="233"/>
      <c r="C516" s="234"/>
      <c r="D516" s="224" t="s">
        <v>211</v>
      </c>
      <c r="E516" s="235" t="s">
        <v>1</v>
      </c>
      <c r="F516" s="236" t="s">
        <v>9151</v>
      </c>
      <c r="G516" s="234"/>
      <c r="H516" s="237">
        <v>4</v>
      </c>
      <c r="I516" s="238"/>
      <c r="J516" s="234"/>
      <c r="K516" s="234"/>
      <c r="L516" s="239"/>
      <c r="M516" s="240"/>
      <c r="N516" s="241"/>
      <c r="O516" s="241"/>
      <c r="P516" s="241"/>
      <c r="Q516" s="241"/>
      <c r="R516" s="241"/>
      <c r="S516" s="241"/>
      <c r="T516" s="242"/>
      <c r="AT516" s="243" t="s">
        <v>211</v>
      </c>
      <c r="AU516" s="243" t="s">
        <v>84</v>
      </c>
      <c r="AV516" s="14" t="s">
        <v>84</v>
      </c>
      <c r="AW516" s="14" t="s">
        <v>31</v>
      </c>
      <c r="AX516" s="14" t="s">
        <v>75</v>
      </c>
      <c r="AY516" s="243" t="s">
        <v>203</v>
      </c>
    </row>
    <row r="517" spans="1:65" s="2" customFormat="1" ht="21.75" customHeight="1">
      <c r="A517" s="35"/>
      <c r="B517" s="36"/>
      <c r="C517" s="247" t="s">
        <v>3598</v>
      </c>
      <c r="D517" s="247" t="s">
        <v>413</v>
      </c>
      <c r="E517" s="248" t="s">
        <v>9152</v>
      </c>
      <c r="F517" s="249" t="s">
        <v>9153</v>
      </c>
      <c r="G517" s="250" t="s">
        <v>5671</v>
      </c>
      <c r="H517" s="251">
        <v>75</v>
      </c>
      <c r="I517" s="252"/>
      <c r="J517" s="253">
        <f>ROUND(I517*H517,2)</f>
        <v>0</v>
      </c>
      <c r="K517" s="249" t="s">
        <v>1</v>
      </c>
      <c r="L517" s="254"/>
      <c r="M517" s="255" t="s">
        <v>1</v>
      </c>
      <c r="N517" s="256" t="s">
        <v>40</v>
      </c>
      <c r="O517" s="72"/>
      <c r="P517" s="218">
        <f>O517*H517</f>
        <v>0</v>
      </c>
      <c r="Q517" s="218">
        <v>0</v>
      </c>
      <c r="R517" s="218">
        <f>Q517*H517</f>
        <v>0</v>
      </c>
      <c r="S517" s="218">
        <v>0</v>
      </c>
      <c r="T517" s="219">
        <f>S517*H517</f>
        <v>0</v>
      </c>
      <c r="U517" s="35"/>
      <c r="V517" s="35"/>
      <c r="W517" s="35"/>
      <c r="X517" s="35"/>
      <c r="Y517" s="35"/>
      <c r="Z517" s="35"/>
      <c r="AA517" s="35"/>
      <c r="AB517" s="35"/>
      <c r="AC517" s="35"/>
      <c r="AD517" s="35"/>
      <c r="AE517" s="35"/>
      <c r="AR517" s="220" t="s">
        <v>3366</v>
      </c>
      <c r="AT517" s="220" t="s">
        <v>413</v>
      </c>
      <c r="AU517" s="220" t="s">
        <v>84</v>
      </c>
      <c r="AY517" s="18" t="s">
        <v>203</v>
      </c>
      <c r="BE517" s="221">
        <f>IF(N517="základní",J517,0)</f>
        <v>0</v>
      </c>
      <c r="BF517" s="221">
        <f>IF(N517="snížená",J517,0)</f>
        <v>0</v>
      </c>
      <c r="BG517" s="221">
        <f>IF(N517="zákl. přenesená",J517,0)</f>
        <v>0</v>
      </c>
      <c r="BH517" s="221">
        <f>IF(N517="sníž. přenesená",J517,0)</f>
        <v>0</v>
      </c>
      <c r="BI517" s="221">
        <f>IF(N517="nulová",J517,0)</f>
        <v>0</v>
      </c>
      <c r="BJ517" s="18" t="s">
        <v>82</v>
      </c>
      <c r="BK517" s="221">
        <f>ROUND(I517*H517,2)</f>
        <v>0</v>
      </c>
      <c r="BL517" s="18" t="s">
        <v>3366</v>
      </c>
      <c r="BM517" s="220" t="s">
        <v>9154</v>
      </c>
    </row>
    <row r="518" spans="1:65" s="2" customFormat="1" ht="21.75" customHeight="1">
      <c r="A518" s="35"/>
      <c r="B518" s="36"/>
      <c r="C518" s="247" t="s">
        <v>3602</v>
      </c>
      <c r="D518" s="247" t="s">
        <v>413</v>
      </c>
      <c r="E518" s="248" t="s">
        <v>9075</v>
      </c>
      <c r="F518" s="249" t="s">
        <v>9076</v>
      </c>
      <c r="G518" s="250" t="s">
        <v>5671</v>
      </c>
      <c r="H518" s="251">
        <v>75</v>
      </c>
      <c r="I518" s="252"/>
      <c r="J518" s="253">
        <f>ROUND(I518*H518,2)</f>
        <v>0</v>
      </c>
      <c r="K518" s="249" t="s">
        <v>1</v>
      </c>
      <c r="L518" s="254"/>
      <c r="M518" s="255" t="s">
        <v>1</v>
      </c>
      <c r="N518" s="256" t="s">
        <v>40</v>
      </c>
      <c r="O518" s="72"/>
      <c r="P518" s="218">
        <f>O518*H518</f>
        <v>0</v>
      </c>
      <c r="Q518" s="218">
        <v>0</v>
      </c>
      <c r="R518" s="218">
        <f>Q518*H518</f>
        <v>0</v>
      </c>
      <c r="S518" s="218">
        <v>0</v>
      </c>
      <c r="T518" s="219">
        <f>S518*H518</f>
        <v>0</v>
      </c>
      <c r="U518" s="35"/>
      <c r="V518" s="35"/>
      <c r="W518" s="35"/>
      <c r="X518" s="35"/>
      <c r="Y518" s="35"/>
      <c r="Z518" s="35"/>
      <c r="AA518" s="35"/>
      <c r="AB518" s="35"/>
      <c r="AC518" s="35"/>
      <c r="AD518" s="35"/>
      <c r="AE518" s="35"/>
      <c r="AR518" s="220" t="s">
        <v>3366</v>
      </c>
      <c r="AT518" s="220" t="s">
        <v>413</v>
      </c>
      <c r="AU518" s="220" t="s">
        <v>84</v>
      </c>
      <c r="AY518" s="18" t="s">
        <v>203</v>
      </c>
      <c r="BE518" s="221">
        <f>IF(N518="základní",J518,0)</f>
        <v>0</v>
      </c>
      <c r="BF518" s="221">
        <f>IF(N518="snížená",J518,0)</f>
        <v>0</v>
      </c>
      <c r="BG518" s="221">
        <f>IF(N518="zákl. přenesená",J518,0)</f>
        <v>0</v>
      </c>
      <c r="BH518" s="221">
        <f>IF(N518="sníž. přenesená",J518,0)</f>
        <v>0</v>
      </c>
      <c r="BI518" s="221">
        <f>IF(N518="nulová",J518,0)</f>
        <v>0</v>
      </c>
      <c r="BJ518" s="18" t="s">
        <v>82</v>
      </c>
      <c r="BK518" s="221">
        <f>ROUND(I518*H518,2)</f>
        <v>0</v>
      </c>
      <c r="BL518" s="18" t="s">
        <v>3366</v>
      </c>
      <c r="BM518" s="220" t="s">
        <v>9155</v>
      </c>
    </row>
    <row r="519" spans="1:65" s="14" customFormat="1" ht="11.25">
      <c r="B519" s="233"/>
      <c r="C519" s="234"/>
      <c r="D519" s="224" t="s">
        <v>211</v>
      </c>
      <c r="E519" s="235" t="s">
        <v>1</v>
      </c>
      <c r="F519" s="236" t="s">
        <v>2339</v>
      </c>
      <c r="G519" s="234"/>
      <c r="H519" s="237">
        <v>75</v>
      </c>
      <c r="I519" s="238"/>
      <c r="J519" s="234"/>
      <c r="K519" s="234"/>
      <c r="L519" s="239"/>
      <c r="M519" s="240"/>
      <c r="N519" s="241"/>
      <c r="O519" s="241"/>
      <c r="P519" s="241"/>
      <c r="Q519" s="241"/>
      <c r="R519" s="241"/>
      <c r="S519" s="241"/>
      <c r="T519" s="242"/>
      <c r="AT519" s="243" t="s">
        <v>211</v>
      </c>
      <c r="AU519" s="243" t="s">
        <v>84</v>
      </c>
      <c r="AV519" s="14" t="s">
        <v>84</v>
      </c>
      <c r="AW519" s="14" t="s">
        <v>31</v>
      </c>
      <c r="AX519" s="14" t="s">
        <v>75</v>
      </c>
      <c r="AY519" s="243" t="s">
        <v>203</v>
      </c>
    </row>
    <row r="520" spans="1:65" s="2" customFormat="1" ht="21.75" customHeight="1">
      <c r="A520" s="35"/>
      <c r="B520" s="36"/>
      <c r="C520" s="209" t="s">
        <v>3606</v>
      </c>
      <c r="D520" s="209" t="s">
        <v>205</v>
      </c>
      <c r="E520" s="210" t="s">
        <v>9156</v>
      </c>
      <c r="F520" s="211" t="s">
        <v>9157</v>
      </c>
      <c r="G520" s="212" t="s">
        <v>208</v>
      </c>
      <c r="H520" s="213">
        <v>75</v>
      </c>
      <c r="I520" s="214"/>
      <c r="J520" s="215">
        <f>ROUND(I520*H520,2)</f>
        <v>0</v>
      </c>
      <c r="K520" s="211" t="s">
        <v>218</v>
      </c>
      <c r="L520" s="40"/>
      <c r="M520" s="216" t="s">
        <v>1</v>
      </c>
      <c r="N520" s="217" t="s">
        <v>40</v>
      </c>
      <c r="O520" s="72"/>
      <c r="P520" s="218">
        <f>O520*H520</f>
        <v>0</v>
      </c>
      <c r="Q520" s="218">
        <v>0</v>
      </c>
      <c r="R520" s="218">
        <f>Q520*H520</f>
        <v>0</v>
      </c>
      <c r="S520" s="218">
        <v>0</v>
      </c>
      <c r="T520" s="219">
        <f>S520*H520</f>
        <v>0</v>
      </c>
      <c r="U520" s="35"/>
      <c r="V520" s="35"/>
      <c r="W520" s="35"/>
      <c r="X520" s="35"/>
      <c r="Y520" s="35"/>
      <c r="Z520" s="35"/>
      <c r="AA520" s="35"/>
      <c r="AB520" s="35"/>
      <c r="AC520" s="35"/>
      <c r="AD520" s="35"/>
      <c r="AE520" s="35"/>
      <c r="AR520" s="220" t="s">
        <v>412</v>
      </c>
      <c r="AT520" s="220" t="s">
        <v>205</v>
      </c>
      <c r="AU520" s="220" t="s">
        <v>84</v>
      </c>
      <c r="AY520" s="18" t="s">
        <v>203</v>
      </c>
      <c r="BE520" s="221">
        <f>IF(N520="základní",J520,0)</f>
        <v>0</v>
      </c>
      <c r="BF520" s="221">
        <f>IF(N520="snížená",J520,0)</f>
        <v>0</v>
      </c>
      <c r="BG520" s="221">
        <f>IF(N520="zákl. přenesená",J520,0)</f>
        <v>0</v>
      </c>
      <c r="BH520" s="221">
        <f>IF(N520="sníž. přenesená",J520,0)</f>
        <v>0</v>
      </c>
      <c r="BI520" s="221">
        <f>IF(N520="nulová",J520,0)</f>
        <v>0</v>
      </c>
      <c r="BJ520" s="18" t="s">
        <v>82</v>
      </c>
      <c r="BK520" s="221">
        <f>ROUND(I520*H520,2)</f>
        <v>0</v>
      </c>
      <c r="BL520" s="18" t="s">
        <v>412</v>
      </c>
      <c r="BM520" s="220" t="s">
        <v>9158</v>
      </c>
    </row>
    <row r="521" spans="1:65" s="2" customFormat="1" ht="21.75" customHeight="1">
      <c r="A521" s="35"/>
      <c r="B521" s="36"/>
      <c r="C521" s="247" t="s">
        <v>3611</v>
      </c>
      <c r="D521" s="247" t="s">
        <v>413</v>
      </c>
      <c r="E521" s="248" t="s">
        <v>9159</v>
      </c>
      <c r="F521" s="249" t="s">
        <v>9160</v>
      </c>
      <c r="G521" s="250" t="s">
        <v>5671</v>
      </c>
      <c r="H521" s="251">
        <v>14</v>
      </c>
      <c r="I521" s="252"/>
      <c r="J521" s="253">
        <f>ROUND(I521*H521,2)</f>
        <v>0</v>
      </c>
      <c r="K521" s="249" t="s">
        <v>1</v>
      </c>
      <c r="L521" s="254"/>
      <c r="M521" s="255" t="s">
        <v>1</v>
      </c>
      <c r="N521" s="256" t="s">
        <v>40</v>
      </c>
      <c r="O521" s="72"/>
      <c r="P521" s="218">
        <f>O521*H521</f>
        <v>0</v>
      </c>
      <c r="Q521" s="218">
        <v>0</v>
      </c>
      <c r="R521" s="218">
        <f>Q521*H521</f>
        <v>0</v>
      </c>
      <c r="S521" s="218">
        <v>0</v>
      </c>
      <c r="T521" s="219">
        <f>S521*H521</f>
        <v>0</v>
      </c>
      <c r="U521" s="35"/>
      <c r="V521" s="35"/>
      <c r="W521" s="35"/>
      <c r="X521" s="35"/>
      <c r="Y521" s="35"/>
      <c r="Z521" s="35"/>
      <c r="AA521" s="35"/>
      <c r="AB521" s="35"/>
      <c r="AC521" s="35"/>
      <c r="AD521" s="35"/>
      <c r="AE521" s="35"/>
      <c r="AR521" s="220" t="s">
        <v>3366</v>
      </c>
      <c r="AT521" s="220" t="s">
        <v>413</v>
      </c>
      <c r="AU521" s="220" t="s">
        <v>84</v>
      </c>
      <c r="AY521" s="18" t="s">
        <v>203</v>
      </c>
      <c r="BE521" s="221">
        <f>IF(N521="základní",J521,0)</f>
        <v>0</v>
      </c>
      <c r="BF521" s="221">
        <f>IF(N521="snížená",J521,0)</f>
        <v>0</v>
      </c>
      <c r="BG521" s="221">
        <f>IF(N521="zákl. přenesená",J521,0)</f>
        <v>0</v>
      </c>
      <c r="BH521" s="221">
        <f>IF(N521="sníž. přenesená",J521,0)</f>
        <v>0</v>
      </c>
      <c r="BI521" s="221">
        <f>IF(N521="nulová",J521,0)</f>
        <v>0</v>
      </c>
      <c r="BJ521" s="18" t="s">
        <v>82</v>
      </c>
      <c r="BK521" s="221">
        <f>ROUND(I521*H521,2)</f>
        <v>0</v>
      </c>
      <c r="BL521" s="18" t="s">
        <v>3366</v>
      </c>
      <c r="BM521" s="220" t="s">
        <v>9161</v>
      </c>
    </row>
    <row r="522" spans="1:65" s="14" customFormat="1" ht="11.25">
      <c r="B522" s="233"/>
      <c r="C522" s="234"/>
      <c r="D522" s="224" t="s">
        <v>211</v>
      </c>
      <c r="E522" s="235" t="s">
        <v>1</v>
      </c>
      <c r="F522" s="236" t="s">
        <v>395</v>
      </c>
      <c r="G522" s="234"/>
      <c r="H522" s="237">
        <v>13</v>
      </c>
      <c r="I522" s="238"/>
      <c r="J522" s="234"/>
      <c r="K522" s="234"/>
      <c r="L522" s="239"/>
      <c r="M522" s="240"/>
      <c r="N522" s="241"/>
      <c r="O522" s="241"/>
      <c r="P522" s="241"/>
      <c r="Q522" s="241"/>
      <c r="R522" s="241"/>
      <c r="S522" s="241"/>
      <c r="T522" s="242"/>
      <c r="AT522" s="243" t="s">
        <v>211</v>
      </c>
      <c r="AU522" s="243" t="s">
        <v>84</v>
      </c>
      <c r="AV522" s="14" t="s">
        <v>84</v>
      </c>
      <c r="AW522" s="14" t="s">
        <v>31</v>
      </c>
      <c r="AX522" s="14" t="s">
        <v>75</v>
      </c>
      <c r="AY522" s="243" t="s">
        <v>203</v>
      </c>
    </row>
    <row r="523" spans="1:65" s="14" customFormat="1" ht="11.25">
      <c r="B523" s="233"/>
      <c r="C523" s="234"/>
      <c r="D523" s="224" t="s">
        <v>211</v>
      </c>
      <c r="E523" s="235" t="s">
        <v>1</v>
      </c>
      <c r="F523" s="236" t="s">
        <v>82</v>
      </c>
      <c r="G523" s="234"/>
      <c r="H523" s="237">
        <v>1</v>
      </c>
      <c r="I523" s="238"/>
      <c r="J523" s="234"/>
      <c r="K523" s="234"/>
      <c r="L523" s="239"/>
      <c r="M523" s="240"/>
      <c r="N523" s="241"/>
      <c r="O523" s="241"/>
      <c r="P523" s="241"/>
      <c r="Q523" s="241"/>
      <c r="R523" s="241"/>
      <c r="S523" s="241"/>
      <c r="T523" s="242"/>
      <c r="AT523" s="243" t="s">
        <v>211</v>
      </c>
      <c r="AU523" s="243" t="s">
        <v>84</v>
      </c>
      <c r="AV523" s="14" t="s">
        <v>84</v>
      </c>
      <c r="AW523" s="14" t="s">
        <v>31</v>
      </c>
      <c r="AX523" s="14" t="s">
        <v>75</v>
      </c>
      <c r="AY523" s="243" t="s">
        <v>203</v>
      </c>
    </row>
    <row r="524" spans="1:65" s="2" customFormat="1" ht="21.75" customHeight="1">
      <c r="A524" s="35"/>
      <c r="B524" s="36"/>
      <c r="C524" s="209" t="s">
        <v>3615</v>
      </c>
      <c r="D524" s="209" t="s">
        <v>205</v>
      </c>
      <c r="E524" s="210" t="s">
        <v>9162</v>
      </c>
      <c r="F524" s="211" t="s">
        <v>9163</v>
      </c>
      <c r="G524" s="212" t="s">
        <v>208</v>
      </c>
      <c r="H524" s="213">
        <v>14</v>
      </c>
      <c r="I524" s="214"/>
      <c r="J524" s="215">
        <f>ROUND(I524*H524,2)</f>
        <v>0</v>
      </c>
      <c r="K524" s="211" t="s">
        <v>218</v>
      </c>
      <c r="L524" s="40"/>
      <c r="M524" s="216" t="s">
        <v>1</v>
      </c>
      <c r="N524" s="217" t="s">
        <v>40</v>
      </c>
      <c r="O524" s="72"/>
      <c r="P524" s="218">
        <f>O524*H524</f>
        <v>0</v>
      </c>
      <c r="Q524" s="218">
        <v>0</v>
      </c>
      <c r="R524" s="218">
        <f>Q524*H524</f>
        <v>0</v>
      </c>
      <c r="S524" s="218">
        <v>0</v>
      </c>
      <c r="T524" s="219">
        <f>S524*H524</f>
        <v>0</v>
      </c>
      <c r="U524" s="35"/>
      <c r="V524" s="35"/>
      <c r="W524" s="35"/>
      <c r="X524" s="35"/>
      <c r="Y524" s="35"/>
      <c r="Z524" s="35"/>
      <c r="AA524" s="35"/>
      <c r="AB524" s="35"/>
      <c r="AC524" s="35"/>
      <c r="AD524" s="35"/>
      <c r="AE524" s="35"/>
      <c r="AR524" s="220" t="s">
        <v>412</v>
      </c>
      <c r="AT524" s="220" t="s">
        <v>205</v>
      </c>
      <c r="AU524" s="220" t="s">
        <v>84</v>
      </c>
      <c r="AY524" s="18" t="s">
        <v>203</v>
      </c>
      <c r="BE524" s="221">
        <f>IF(N524="základní",J524,0)</f>
        <v>0</v>
      </c>
      <c r="BF524" s="221">
        <f>IF(N524="snížená",J524,0)</f>
        <v>0</v>
      </c>
      <c r="BG524" s="221">
        <f>IF(N524="zákl. přenesená",J524,0)</f>
        <v>0</v>
      </c>
      <c r="BH524" s="221">
        <f>IF(N524="sníž. přenesená",J524,0)</f>
        <v>0</v>
      </c>
      <c r="BI524" s="221">
        <f>IF(N524="nulová",J524,0)</f>
        <v>0</v>
      </c>
      <c r="BJ524" s="18" t="s">
        <v>82</v>
      </c>
      <c r="BK524" s="221">
        <f>ROUND(I524*H524,2)</f>
        <v>0</v>
      </c>
      <c r="BL524" s="18" t="s">
        <v>412</v>
      </c>
      <c r="BM524" s="220" t="s">
        <v>9164</v>
      </c>
    </row>
    <row r="525" spans="1:65" s="2" customFormat="1" ht="16.5" customHeight="1">
      <c r="A525" s="35"/>
      <c r="B525" s="36"/>
      <c r="C525" s="247" t="s">
        <v>3620</v>
      </c>
      <c r="D525" s="247" t="s">
        <v>413</v>
      </c>
      <c r="E525" s="248" t="s">
        <v>9165</v>
      </c>
      <c r="F525" s="249" t="s">
        <v>9166</v>
      </c>
      <c r="G525" s="250" t="s">
        <v>5671</v>
      </c>
      <c r="H525" s="251">
        <v>2</v>
      </c>
      <c r="I525" s="252"/>
      <c r="J525" s="253">
        <f>ROUND(I525*H525,2)</f>
        <v>0</v>
      </c>
      <c r="K525" s="249" t="s">
        <v>1</v>
      </c>
      <c r="L525" s="254"/>
      <c r="M525" s="255" t="s">
        <v>1</v>
      </c>
      <c r="N525" s="256" t="s">
        <v>40</v>
      </c>
      <c r="O525" s="72"/>
      <c r="P525" s="218">
        <f>O525*H525</f>
        <v>0</v>
      </c>
      <c r="Q525" s="218">
        <v>0</v>
      </c>
      <c r="R525" s="218">
        <f>Q525*H525</f>
        <v>0</v>
      </c>
      <c r="S525" s="218">
        <v>0</v>
      </c>
      <c r="T525" s="219">
        <f>S525*H525</f>
        <v>0</v>
      </c>
      <c r="U525" s="35"/>
      <c r="V525" s="35"/>
      <c r="W525" s="35"/>
      <c r="X525" s="35"/>
      <c r="Y525" s="35"/>
      <c r="Z525" s="35"/>
      <c r="AA525" s="35"/>
      <c r="AB525" s="35"/>
      <c r="AC525" s="35"/>
      <c r="AD525" s="35"/>
      <c r="AE525" s="35"/>
      <c r="AR525" s="220" t="s">
        <v>3366</v>
      </c>
      <c r="AT525" s="220" t="s">
        <v>413</v>
      </c>
      <c r="AU525" s="220" t="s">
        <v>84</v>
      </c>
      <c r="AY525" s="18" t="s">
        <v>203</v>
      </c>
      <c r="BE525" s="221">
        <f>IF(N525="základní",J525,0)</f>
        <v>0</v>
      </c>
      <c r="BF525" s="221">
        <f>IF(N525="snížená",J525,0)</f>
        <v>0</v>
      </c>
      <c r="BG525" s="221">
        <f>IF(N525="zákl. přenesená",J525,0)</f>
        <v>0</v>
      </c>
      <c r="BH525" s="221">
        <f>IF(N525="sníž. přenesená",J525,0)</f>
        <v>0</v>
      </c>
      <c r="BI525" s="221">
        <f>IF(N525="nulová",J525,0)</f>
        <v>0</v>
      </c>
      <c r="BJ525" s="18" t="s">
        <v>82</v>
      </c>
      <c r="BK525" s="221">
        <f>ROUND(I525*H525,2)</f>
        <v>0</v>
      </c>
      <c r="BL525" s="18" t="s">
        <v>3366</v>
      </c>
      <c r="BM525" s="220" t="s">
        <v>9167</v>
      </c>
    </row>
    <row r="526" spans="1:65" s="14" customFormat="1" ht="11.25">
      <c r="B526" s="233"/>
      <c r="C526" s="234"/>
      <c r="D526" s="224" t="s">
        <v>211</v>
      </c>
      <c r="E526" s="235" t="s">
        <v>1</v>
      </c>
      <c r="F526" s="236" t="s">
        <v>84</v>
      </c>
      <c r="G526" s="234"/>
      <c r="H526" s="237">
        <v>2</v>
      </c>
      <c r="I526" s="238"/>
      <c r="J526" s="234"/>
      <c r="K526" s="234"/>
      <c r="L526" s="239"/>
      <c r="M526" s="240"/>
      <c r="N526" s="241"/>
      <c r="O526" s="241"/>
      <c r="P526" s="241"/>
      <c r="Q526" s="241"/>
      <c r="R526" s="241"/>
      <c r="S526" s="241"/>
      <c r="T526" s="242"/>
      <c r="AT526" s="243" t="s">
        <v>211</v>
      </c>
      <c r="AU526" s="243" t="s">
        <v>84</v>
      </c>
      <c r="AV526" s="14" t="s">
        <v>84</v>
      </c>
      <c r="AW526" s="14" t="s">
        <v>31</v>
      </c>
      <c r="AX526" s="14" t="s">
        <v>75</v>
      </c>
      <c r="AY526" s="243" t="s">
        <v>203</v>
      </c>
    </row>
    <row r="527" spans="1:65" s="2" customFormat="1" ht="21.75" customHeight="1">
      <c r="A527" s="35"/>
      <c r="B527" s="36"/>
      <c r="C527" s="209" t="s">
        <v>3625</v>
      </c>
      <c r="D527" s="209" t="s">
        <v>205</v>
      </c>
      <c r="E527" s="210" t="s">
        <v>9168</v>
      </c>
      <c r="F527" s="211" t="s">
        <v>9169</v>
      </c>
      <c r="G527" s="212" t="s">
        <v>208</v>
      </c>
      <c r="H527" s="213">
        <v>2</v>
      </c>
      <c r="I527" s="214"/>
      <c r="J527" s="215">
        <f>ROUND(I527*H527,2)</f>
        <v>0</v>
      </c>
      <c r="K527" s="211" t="s">
        <v>218</v>
      </c>
      <c r="L527" s="40"/>
      <c r="M527" s="216" t="s">
        <v>1</v>
      </c>
      <c r="N527" s="217" t="s">
        <v>40</v>
      </c>
      <c r="O527" s="72"/>
      <c r="P527" s="218">
        <f>O527*H527</f>
        <v>0</v>
      </c>
      <c r="Q527" s="218">
        <v>0</v>
      </c>
      <c r="R527" s="218">
        <f>Q527*H527</f>
        <v>0</v>
      </c>
      <c r="S527" s="218">
        <v>0</v>
      </c>
      <c r="T527" s="219">
        <f>S527*H527</f>
        <v>0</v>
      </c>
      <c r="U527" s="35"/>
      <c r="V527" s="35"/>
      <c r="W527" s="35"/>
      <c r="X527" s="35"/>
      <c r="Y527" s="35"/>
      <c r="Z527" s="35"/>
      <c r="AA527" s="35"/>
      <c r="AB527" s="35"/>
      <c r="AC527" s="35"/>
      <c r="AD527" s="35"/>
      <c r="AE527" s="35"/>
      <c r="AR527" s="220" t="s">
        <v>412</v>
      </c>
      <c r="AT527" s="220" t="s">
        <v>205</v>
      </c>
      <c r="AU527" s="220" t="s">
        <v>84</v>
      </c>
      <c r="AY527" s="18" t="s">
        <v>203</v>
      </c>
      <c r="BE527" s="221">
        <f>IF(N527="základní",J527,0)</f>
        <v>0</v>
      </c>
      <c r="BF527" s="221">
        <f>IF(N527="snížená",J527,0)</f>
        <v>0</v>
      </c>
      <c r="BG527" s="221">
        <f>IF(N527="zákl. přenesená",J527,0)</f>
        <v>0</v>
      </c>
      <c r="BH527" s="221">
        <f>IF(N527="sníž. přenesená",J527,0)</f>
        <v>0</v>
      </c>
      <c r="BI527" s="221">
        <f>IF(N527="nulová",J527,0)</f>
        <v>0</v>
      </c>
      <c r="BJ527" s="18" t="s">
        <v>82</v>
      </c>
      <c r="BK527" s="221">
        <f>ROUND(I527*H527,2)</f>
        <v>0</v>
      </c>
      <c r="BL527" s="18" t="s">
        <v>412</v>
      </c>
      <c r="BM527" s="220" t="s">
        <v>9170</v>
      </c>
    </row>
    <row r="528" spans="1:65" s="2" customFormat="1" ht="21.75" customHeight="1">
      <c r="A528" s="35"/>
      <c r="B528" s="36"/>
      <c r="C528" s="247" t="s">
        <v>3629</v>
      </c>
      <c r="D528" s="247" t="s">
        <v>413</v>
      </c>
      <c r="E528" s="248" t="s">
        <v>9171</v>
      </c>
      <c r="F528" s="249" t="s">
        <v>9172</v>
      </c>
      <c r="G528" s="250" t="s">
        <v>5671</v>
      </c>
      <c r="H528" s="251">
        <v>8</v>
      </c>
      <c r="I528" s="252"/>
      <c r="J528" s="253">
        <f>ROUND(I528*H528,2)</f>
        <v>0</v>
      </c>
      <c r="K528" s="249" t="s">
        <v>1</v>
      </c>
      <c r="L528" s="254"/>
      <c r="M528" s="255" t="s">
        <v>1</v>
      </c>
      <c r="N528" s="256" t="s">
        <v>40</v>
      </c>
      <c r="O528" s="72"/>
      <c r="P528" s="218">
        <f>O528*H528</f>
        <v>0</v>
      </c>
      <c r="Q528" s="218">
        <v>0</v>
      </c>
      <c r="R528" s="218">
        <f>Q528*H528</f>
        <v>0</v>
      </c>
      <c r="S528" s="218">
        <v>0</v>
      </c>
      <c r="T528" s="219">
        <f>S528*H528</f>
        <v>0</v>
      </c>
      <c r="U528" s="35"/>
      <c r="V528" s="35"/>
      <c r="W528" s="35"/>
      <c r="X528" s="35"/>
      <c r="Y528" s="35"/>
      <c r="Z528" s="35"/>
      <c r="AA528" s="35"/>
      <c r="AB528" s="35"/>
      <c r="AC528" s="35"/>
      <c r="AD528" s="35"/>
      <c r="AE528" s="35"/>
      <c r="AR528" s="220" t="s">
        <v>3366</v>
      </c>
      <c r="AT528" s="220" t="s">
        <v>413</v>
      </c>
      <c r="AU528" s="220" t="s">
        <v>84</v>
      </c>
      <c r="AY528" s="18" t="s">
        <v>203</v>
      </c>
      <c r="BE528" s="221">
        <f>IF(N528="základní",J528,0)</f>
        <v>0</v>
      </c>
      <c r="BF528" s="221">
        <f>IF(N528="snížená",J528,0)</f>
        <v>0</v>
      </c>
      <c r="BG528" s="221">
        <f>IF(N528="zákl. přenesená",J528,0)</f>
        <v>0</v>
      </c>
      <c r="BH528" s="221">
        <f>IF(N528="sníž. přenesená",J528,0)</f>
        <v>0</v>
      </c>
      <c r="BI528" s="221">
        <f>IF(N528="nulová",J528,0)</f>
        <v>0</v>
      </c>
      <c r="BJ528" s="18" t="s">
        <v>82</v>
      </c>
      <c r="BK528" s="221">
        <f>ROUND(I528*H528,2)</f>
        <v>0</v>
      </c>
      <c r="BL528" s="18" t="s">
        <v>3366</v>
      </c>
      <c r="BM528" s="220" t="s">
        <v>9173</v>
      </c>
    </row>
    <row r="529" spans="1:65" s="14" customFormat="1" ht="11.25">
      <c r="B529" s="233"/>
      <c r="C529" s="234"/>
      <c r="D529" s="224" t="s">
        <v>211</v>
      </c>
      <c r="E529" s="235" t="s">
        <v>1</v>
      </c>
      <c r="F529" s="236" t="s">
        <v>351</v>
      </c>
      <c r="G529" s="234"/>
      <c r="H529" s="237">
        <v>7</v>
      </c>
      <c r="I529" s="238"/>
      <c r="J529" s="234"/>
      <c r="K529" s="234"/>
      <c r="L529" s="239"/>
      <c r="M529" s="240"/>
      <c r="N529" s="241"/>
      <c r="O529" s="241"/>
      <c r="P529" s="241"/>
      <c r="Q529" s="241"/>
      <c r="R529" s="241"/>
      <c r="S529" s="241"/>
      <c r="T529" s="242"/>
      <c r="AT529" s="243" t="s">
        <v>211</v>
      </c>
      <c r="AU529" s="243" t="s">
        <v>84</v>
      </c>
      <c r="AV529" s="14" t="s">
        <v>84</v>
      </c>
      <c r="AW529" s="14" t="s">
        <v>31</v>
      </c>
      <c r="AX529" s="14" t="s">
        <v>75</v>
      </c>
      <c r="AY529" s="243" t="s">
        <v>203</v>
      </c>
    </row>
    <row r="530" spans="1:65" s="14" customFormat="1" ht="11.25">
      <c r="B530" s="233"/>
      <c r="C530" s="234"/>
      <c r="D530" s="224" t="s">
        <v>211</v>
      </c>
      <c r="E530" s="235" t="s">
        <v>1</v>
      </c>
      <c r="F530" s="236" t="s">
        <v>82</v>
      </c>
      <c r="G530" s="234"/>
      <c r="H530" s="237">
        <v>1</v>
      </c>
      <c r="I530" s="238"/>
      <c r="J530" s="234"/>
      <c r="K530" s="234"/>
      <c r="L530" s="239"/>
      <c r="M530" s="240"/>
      <c r="N530" s="241"/>
      <c r="O530" s="241"/>
      <c r="P530" s="241"/>
      <c r="Q530" s="241"/>
      <c r="R530" s="241"/>
      <c r="S530" s="241"/>
      <c r="T530" s="242"/>
      <c r="AT530" s="243" t="s">
        <v>211</v>
      </c>
      <c r="AU530" s="243" t="s">
        <v>84</v>
      </c>
      <c r="AV530" s="14" t="s">
        <v>84</v>
      </c>
      <c r="AW530" s="14" t="s">
        <v>31</v>
      </c>
      <c r="AX530" s="14" t="s">
        <v>75</v>
      </c>
      <c r="AY530" s="243" t="s">
        <v>203</v>
      </c>
    </row>
    <row r="531" spans="1:65" s="2" customFormat="1" ht="21.75" customHeight="1">
      <c r="A531" s="35"/>
      <c r="B531" s="36"/>
      <c r="C531" s="209" t="s">
        <v>3634</v>
      </c>
      <c r="D531" s="209" t="s">
        <v>205</v>
      </c>
      <c r="E531" s="210" t="s">
        <v>9174</v>
      </c>
      <c r="F531" s="211" t="s">
        <v>9175</v>
      </c>
      <c r="G531" s="212" t="s">
        <v>208</v>
      </c>
      <c r="H531" s="213">
        <v>8</v>
      </c>
      <c r="I531" s="214"/>
      <c r="J531" s="215">
        <f>ROUND(I531*H531,2)</f>
        <v>0</v>
      </c>
      <c r="K531" s="211" t="s">
        <v>218</v>
      </c>
      <c r="L531" s="40"/>
      <c r="M531" s="216" t="s">
        <v>1</v>
      </c>
      <c r="N531" s="217" t="s">
        <v>40</v>
      </c>
      <c r="O531" s="72"/>
      <c r="P531" s="218">
        <f>O531*H531</f>
        <v>0</v>
      </c>
      <c r="Q531" s="218">
        <v>0</v>
      </c>
      <c r="R531" s="218">
        <f>Q531*H531</f>
        <v>0</v>
      </c>
      <c r="S531" s="218">
        <v>0</v>
      </c>
      <c r="T531" s="219">
        <f>S531*H531</f>
        <v>0</v>
      </c>
      <c r="U531" s="35"/>
      <c r="V531" s="35"/>
      <c r="W531" s="35"/>
      <c r="X531" s="35"/>
      <c r="Y531" s="35"/>
      <c r="Z531" s="35"/>
      <c r="AA531" s="35"/>
      <c r="AB531" s="35"/>
      <c r="AC531" s="35"/>
      <c r="AD531" s="35"/>
      <c r="AE531" s="35"/>
      <c r="AR531" s="220" t="s">
        <v>412</v>
      </c>
      <c r="AT531" s="220" t="s">
        <v>205</v>
      </c>
      <c r="AU531" s="220" t="s">
        <v>84</v>
      </c>
      <c r="AY531" s="18" t="s">
        <v>203</v>
      </c>
      <c r="BE531" s="221">
        <f>IF(N531="základní",J531,0)</f>
        <v>0</v>
      </c>
      <c r="BF531" s="221">
        <f>IF(N531="snížená",J531,0)</f>
        <v>0</v>
      </c>
      <c r="BG531" s="221">
        <f>IF(N531="zákl. přenesená",J531,0)</f>
        <v>0</v>
      </c>
      <c r="BH531" s="221">
        <f>IF(N531="sníž. přenesená",J531,0)</f>
        <v>0</v>
      </c>
      <c r="BI531" s="221">
        <f>IF(N531="nulová",J531,0)</f>
        <v>0</v>
      </c>
      <c r="BJ531" s="18" t="s">
        <v>82</v>
      </c>
      <c r="BK531" s="221">
        <f>ROUND(I531*H531,2)</f>
        <v>0</v>
      </c>
      <c r="BL531" s="18" t="s">
        <v>412</v>
      </c>
      <c r="BM531" s="220" t="s">
        <v>9176</v>
      </c>
    </row>
    <row r="532" spans="1:65" s="2" customFormat="1" ht="16.5" customHeight="1">
      <c r="A532" s="35"/>
      <c r="B532" s="36"/>
      <c r="C532" s="247" t="s">
        <v>3638</v>
      </c>
      <c r="D532" s="247" t="s">
        <v>413</v>
      </c>
      <c r="E532" s="248" t="s">
        <v>9177</v>
      </c>
      <c r="F532" s="249" t="s">
        <v>9178</v>
      </c>
      <c r="G532" s="250" t="s">
        <v>5671</v>
      </c>
      <c r="H532" s="251">
        <v>23</v>
      </c>
      <c r="I532" s="252"/>
      <c r="J532" s="253">
        <f>ROUND(I532*H532,2)</f>
        <v>0</v>
      </c>
      <c r="K532" s="249" t="s">
        <v>1</v>
      </c>
      <c r="L532" s="254"/>
      <c r="M532" s="255" t="s">
        <v>1</v>
      </c>
      <c r="N532" s="256" t="s">
        <v>40</v>
      </c>
      <c r="O532" s="72"/>
      <c r="P532" s="218">
        <f>O532*H532</f>
        <v>0</v>
      </c>
      <c r="Q532" s="218">
        <v>0</v>
      </c>
      <c r="R532" s="218">
        <f>Q532*H532</f>
        <v>0</v>
      </c>
      <c r="S532" s="218">
        <v>0</v>
      </c>
      <c r="T532" s="219">
        <f>S532*H532</f>
        <v>0</v>
      </c>
      <c r="U532" s="35"/>
      <c r="V532" s="35"/>
      <c r="W532" s="35"/>
      <c r="X532" s="35"/>
      <c r="Y532" s="35"/>
      <c r="Z532" s="35"/>
      <c r="AA532" s="35"/>
      <c r="AB532" s="35"/>
      <c r="AC532" s="35"/>
      <c r="AD532" s="35"/>
      <c r="AE532" s="35"/>
      <c r="AR532" s="220" t="s">
        <v>3366</v>
      </c>
      <c r="AT532" s="220" t="s">
        <v>413</v>
      </c>
      <c r="AU532" s="220" t="s">
        <v>84</v>
      </c>
      <c r="AY532" s="18" t="s">
        <v>203</v>
      </c>
      <c r="BE532" s="221">
        <f>IF(N532="základní",J532,0)</f>
        <v>0</v>
      </c>
      <c r="BF532" s="221">
        <f>IF(N532="snížená",J532,0)</f>
        <v>0</v>
      </c>
      <c r="BG532" s="221">
        <f>IF(N532="zákl. přenesená",J532,0)</f>
        <v>0</v>
      </c>
      <c r="BH532" s="221">
        <f>IF(N532="sníž. přenesená",J532,0)</f>
        <v>0</v>
      </c>
      <c r="BI532" s="221">
        <f>IF(N532="nulová",J532,0)</f>
        <v>0</v>
      </c>
      <c r="BJ532" s="18" t="s">
        <v>82</v>
      </c>
      <c r="BK532" s="221">
        <f>ROUND(I532*H532,2)</f>
        <v>0</v>
      </c>
      <c r="BL532" s="18" t="s">
        <v>3366</v>
      </c>
      <c r="BM532" s="220" t="s">
        <v>9179</v>
      </c>
    </row>
    <row r="533" spans="1:65" s="14" customFormat="1" ht="11.25">
      <c r="B533" s="233"/>
      <c r="C533" s="234"/>
      <c r="D533" s="224" t="s">
        <v>211</v>
      </c>
      <c r="E533" s="235" t="s">
        <v>1</v>
      </c>
      <c r="F533" s="236" t="s">
        <v>9180</v>
      </c>
      <c r="G533" s="234"/>
      <c r="H533" s="237">
        <v>21</v>
      </c>
      <c r="I533" s="238"/>
      <c r="J533" s="234"/>
      <c r="K533" s="234"/>
      <c r="L533" s="239"/>
      <c r="M533" s="240"/>
      <c r="N533" s="241"/>
      <c r="O533" s="241"/>
      <c r="P533" s="241"/>
      <c r="Q533" s="241"/>
      <c r="R533" s="241"/>
      <c r="S533" s="241"/>
      <c r="T533" s="242"/>
      <c r="AT533" s="243" t="s">
        <v>211</v>
      </c>
      <c r="AU533" s="243" t="s">
        <v>84</v>
      </c>
      <c r="AV533" s="14" t="s">
        <v>84</v>
      </c>
      <c r="AW533" s="14" t="s">
        <v>31</v>
      </c>
      <c r="AX533" s="14" t="s">
        <v>75</v>
      </c>
      <c r="AY533" s="243" t="s">
        <v>203</v>
      </c>
    </row>
    <row r="534" spans="1:65" s="14" customFormat="1" ht="11.25">
      <c r="B534" s="233"/>
      <c r="C534" s="234"/>
      <c r="D534" s="224" t="s">
        <v>211</v>
      </c>
      <c r="E534" s="235" t="s">
        <v>1</v>
      </c>
      <c r="F534" s="236" t="s">
        <v>84</v>
      </c>
      <c r="G534" s="234"/>
      <c r="H534" s="237">
        <v>2</v>
      </c>
      <c r="I534" s="238"/>
      <c r="J534" s="234"/>
      <c r="K534" s="234"/>
      <c r="L534" s="239"/>
      <c r="M534" s="240"/>
      <c r="N534" s="241"/>
      <c r="O534" s="241"/>
      <c r="P534" s="241"/>
      <c r="Q534" s="241"/>
      <c r="R534" s="241"/>
      <c r="S534" s="241"/>
      <c r="T534" s="242"/>
      <c r="AT534" s="243" t="s">
        <v>211</v>
      </c>
      <c r="AU534" s="243" t="s">
        <v>84</v>
      </c>
      <c r="AV534" s="14" t="s">
        <v>84</v>
      </c>
      <c r="AW534" s="14" t="s">
        <v>31</v>
      </c>
      <c r="AX534" s="14" t="s">
        <v>75</v>
      </c>
      <c r="AY534" s="243" t="s">
        <v>203</v>
      </c>
    </row>
    <row r="535" spans="1:65" s="2" customFormat="1" ht="21.75" customHeight="1">
      <c r="A535" s="35"/>
      <c r="B535" s="36"/>
      <c r="C535" s="209" t="s">
        <v>3642</v>
      </c>
      <c r="D535" s="209" t="s">
        <v>205</v>
      </c>
      <c r="E535" s="210" t="s">
        <v>9174</v>
      </c>
      <c r="F535" s="211" t="s">
        <v>9175</v>
      </c>
      <c r="G535" s="212" t="s">
        <v>208</v>
      </c>
      <c r="H535" s="213">
        <v>23</v>
      </c>
      <c r="I535" s="214"/>
      <c r="J535" s="215">
        <f>ROUND(I535*H535,2)</f>
        <v>0</v>
      </c>
      <c r="K535" s="211" t="s">
        <v>218</v>
      </c>
      <c r="L535" s="40"/>
      <c r="M535" s="216" t="s">
        <v>1</v>
      </c>
      <c r="N535" s="217" t="s">
        <v>40</v>
      </c>
      <c r="O535" s="72"/>
      <c r="P535" s="218">
        <f>O535*H535</f>
        <v>0</v>
      </c>
      <c r="Q535" s="218">
        <v>0</v>
      </c>
      <c r="R535" s="218">
        <f>Q535*H535</f>
        <v>0</v>
      </c>
      <c r="S535" s="218">
        <v>0</v>
      </c>
      <c r="T535" s="219">
        <f>S535*H535</f>
        <v>0</v>
      </c>
      <c r="U535" s="35"/>
      <c r="V535" s="35"/>
      <c r="W535" s="35"/>
      <c r="X535" s="35"/>
      <c r="Y535" s="35"/>
      <c r="Z535" s="35"/>
      <c r="AA535" s="35"/>
      <c r="AB535" s="35"/>
      <c r="AC535" s="35"/>
      <c r="AD535" s="35"/>
      <c r="AE535" s="35"/>
      <c r="AR535" s="220" t="s">
        <v>412</v>
      </c>
      <c r="AT535" s="220" t="s">
        <v>205</v>
      </c>
      <c r="AU535" s="220" t="s">
        <v>84</v>
      </c>
      <c r="AY535" s="18" t="s">
        <v>203</v>
      </c>
      <c r="BE535" s="221">
        <f>IF(N535="základní",J535,0)</f>
        <v>0</v>
      </c>
      <c r="BF535" s="221">
        <f>IF(N535="snížená",J535,0)</f>
        <v>0</v>
      </c>
      <c r="BG535" s="221">
        <f>IF(N535="zákl. přenesená",J535,0)</f>
        <v>0</v>
      </c>
      <c r="BH535" s="221">
        <f>IF(N535="sníž. přenesená",J535,0)</f>
        <v>0</v>
      </c>
      <c r="BI535" s="221">
        <f>IF(N535="nulová",J535,0)</f>
        <v>0</v>
      </c>
      <c r="BJ535" s="18" t="s">
        <v>82</v>
      </c>
      <c r="BK535" s="221">
        <f>ROUND(I535*H535,2)</f>
        <v>0</v>
      </c>
      <c r="BL535" s="18" t="s">
        <v>412</v>
      </c>
      <c r="BM535" s="220" t="s">
        <v>9181</v>
      </c>
    </row>
    <row r="536" spans="1:65" s="2" customFormat="1" ht="16.5" customHeight="1">
      <c r="A536" s="35"/>
      <c r="B536" s="36"/>
      <c r="C536" s="247" t="s">
        <v>3648</v>
      </c>
      <c r="D536" s="247" t="s">
        <v>413</v>
      </c>
      <c r="E536" s="248" t="s">
        <v>9182</v>
      </c>
      <c r="F536" s="249" t="s">
        <v>9183</v>
      </c>
      <c r="G536" s="250" t="s">
        <v>5671</v>
      </c>
      <c r="H536" s="251">
        <v>49</v>
      </c>
      <c r="I536" s="252"/>
      <c r="J536" s="253">
        <f>ROUND(I536*H536,2)</f>
        <v>0</v>
      </c>
      <c r="K536" s="249" t="s">
        <v>1</v>
      </c>
      <c r="L536" s="254"/>
      <c r="M536" s="255" t="s">
        <v>1</v>
      </c>
      <c r="N536" s="256" t="s">
        <v>40</v>
      </c>
      <c r="O536" s="72"/>
      <c r="P536" s="218">
        <f>O536*H536</f>
        <v>0</v>
      </c>
      <c r="Q536" s="218">
        <v>0</v>
      </c>
      <c r="R536" s="218">
        <f>Q536*H536</f>
        <v>0</v>
      </c>
      <c r="S536" s="218">
        <v>0</v>
      </c>
      <c r="T536" s="219">
        <f>S536*H536</f>
        <v>0</v>
      </c>
      <c r="U536" s="35"/>
      <c r="V536" s="35"/>
      <c r="W536" s="35"/>
      <c r="X536" s="35"/>
      <c r="Y536" s="35"/>
      <c r="Z536" s="35"/>
      <c r="AA536" s="35"/>
      <c r="AB536" s="35"/>
      <c r="AC536" s="35"/>
      <c r="AD536" s="35"/>
      <c r="AE536" s="35"/>
      <c r="AR536" s="220" t="s">
        <v>3366</v>
      </c>
      <c r="AT536" s="220" t="s">
        <v>413</v>
      </c>
      <c r="AU536" s="220" t="s">
        <v>84</v>
      </c>
      <c r="AY536" s="18" t="s">
        <v>203</v>
      </c>
      <c r="BE536" s="221">
        <f>IF(N536="základní",J536,0)</f>
        <v>0</v>
      </c>
      <c r="BF536" s="221">
        <f>IF(N536="snížená",J536,0)</f>
        <v>0</v>
      </c>
      <c r="BG536" s="221">
        <f>IF(N536="zákl. přenesená",J536,0)</f>
        <v>0</v>
      </c>
      <c r="BH536" s="221">
        <f>IF(N536="sníž. přenesená",J536,0)</f>
        <v>0</v>
      </c>
      <c r="BI536" s="221">
        <f>IF(N536="nulová",J536,0)</f>
        <v>0</v>
      </c>
      <c r="BJ536" s="18" t="s">
        <v>82</v>
      </c>
      <c r="BK536" s="221">
        <f>ROUND(I536*H536,2)</f>
        <v>0</v>
      </c>
      <c r="BL536" s="18" t="s">
        <v>3366</v>
      </c>
      <c r="BM536" s="220" t="s">
        <v>9184</v>
      </c>
    </row>
    <row r="537" spans="1:65" s="14" customFormat="1" ht="11.25">
      <c r="B537" s="233"/>
      <c r="C537" s="234"/>
      <c r="D537" s="224" t="s">
        <v>211</v>
      </c>
      <c r="E537" s="235" t="s">
        <v>1</v>
      </c>
      <c r="F537" s="236" t="s">
        <v>9185</v>
      </c>
      <c r="G537" s="234"/>
      <c r="H537" s="237">
        <v>46</v>
      </c>
      <c r="I537" s="238"/>
      <c r="J537" s="234"/>
      <c r="K537" s="234"/>
      <c r="L537" s="239"/>
      <c r="M537" s="240"/>
      <c r="N537" s="241"/>
      <c r="O537" s="241"/>
      <c r="P537" s="241"/>
      <c r="Q537" s="241"/>
      <c r="R537" s="241"/>
      <c r="S537" s="241"/>
      <c r="T537" s="242"/>
      <c r="AT537" s="243" t="s">
        <v>211</v>
      </c>
      <c r="AU537" s="243" t="s">
        <v>84</v>
      </c>
      <c r="AV537" s="14" t="s">
        <v>84</v>
      </c>
      <c r="AW537" s="14" t="s">
        <v>31</v>
      </c>
      <c r="AX537" s="14" t="s">
        <v>75</v>
      </c>
      <c r="AY537" s="243" t="s">
        <v>203</v>
      </c>
    </row>
    <row r="538" spans="1:65" s="14" customFormat="1" ht="11.25">
      <c r="B538" s="233"/>
      <c r="C538" s="234"/>
      <c r="D538" s="224" t="s">
        <v>211</v>
      </c>
      <c r="E538" s="235" t="s">
        <v>1</v>
      </c>
      <c r="F538" s="236" t="s">
        <v>9186</v>
      </c>
      <c r="G538" s="234"/>
      <c r="H538" s="237">
        <v>3</v>
      </c>
      <c r="I538" s="238"/>
      <c r="J538" s="234"/>
      <c r="K538" s="234"/>
      <c r="L538" s="239"/>
      <c r="M538" s="240"/>
      <c r="N538" s="241"/>
      <c r="O538" s="241"/>
      <c r="P538" s="241"/>
      <c r="Q538" s="241"/>
      <c r="R538" s="241"/>
      <c r="S538" s="241"/>
      <c r="T538" s="242"/>
      <c r="AT538" s="243" t="s">
        <v>211</v>
      </c>
      <c r="AU538" s="243" t="s">
        <v>84</v>
      </c>
      <c r="AV538" s="14" t="s">
        <v>84</v>
      </c>
      <c r="AW538" s="14" t="s">
        <v>31</v>
      </c>
      <c r="AX538" s="14" t="s">
        <v>75</v>
      </c>
      <c r="AY538" s="243" t="s">
        <v>203</v>
      </c>
    </row>
    <row r="539" spans="1:65" s="2" customFormat="1" ht="21.75" customHeight="1">
      <c r="A539" s="35"/>
      <c r="B539" s="36"/>
      <c r="C539" s="209" t="s">
        <v>3653</v>
      </c>
      <c r="D539" s="209" t="s">
        <v>205</v>
      </c>
      <c r="E539" s="210" t="s">
        <v>9144</v>
      </c>
      <c r="F539" s="211" t="s">
        <v>9145</v>
      </c>
      <c r="G539" s="212" t="s">
        <v>208</v>
      </c>
      <c r="H539" s="213">
        <v>49</v>
      </c>
      <c r="I539" s="214"/>
      <c r="J539" s="215">
        <f>ROUND(I539*H539,2)</f>
        <v>0</v>
      </c>
      <c r="K539" s="211" t="s">
        <v>218</v>
      </c>
      <c r="L539" s="40"/>
      <c r="M539" s="216" t="s">
        <v>1</v>
      </c>
      <c r="N539" s="217" t="s">
        <v>40</v>
      </c>
      <c r="O539" s="72"/>
      <c r="P539" s="218">
        <f>O539*H539</f>
        <v>0</v>
      </c>
      <c r="Q539" s="218">
        <v>0</v>
      </c>
      <c r="R539" s="218">
        <f>Q539*H539</f>
        <v>0</v>
      </c>
      <c r="S539" s="218">
        <v>0</v>
      </c>
      <c r="T539" s="219">
        <f>S539*H539</f>
        <v>0</v>
      </c>
      <c r="U539" s="35"/>
      <c r="V539" s="35"/>
      <c r="W539" s="35"/>
      <c r="X539" s="35"/>
      <c r="Y539" s="35"/>
      <c r="Z539" s="35"/>
      <c r="AA539" s="35"/>
      <c r="AB539" s="35"/>
      <c r="AC539" s="35"/>
      <c r="AD539" s="35"/>
      <c r="AE539" s="35"/>
      <c r="AR539" s="220" t="s">
        <v>412</v>
      </c>
      <c r="AT539" s="220" t="s">
        <v>205</v>
      </c>
      <c r="AU539" s="220" t="s">
        <v>84</v>
      </c>
      <c r="AY539" s="18" t="s">
        <v>203</v>
      </c>
      <c r="BE539" s="221">
        <f>IF(N539="základní",J539,0)</f>
        <v>0</v>
      </c>
      <c r="BF539" s="221">
        <f>IF(N539="snížená",J539,0)</f>
        <v>0</v>
      </c>
      <c r="BG539" s="221">
        <f>IF(N539="zákl. přenesená",J539,0)</f>
        <v>0</v>
      </c>
      <c r="BH539" s="221">
        <f>IF(N539="sníž. přenesená",J539,0)</f>
        <v>0</v>
      </c>
      <c r="BI539" s="221">
        <f>IF(N539="nulová",J539,0)</f>
        <v>0</v>
      </c>
      <c r="BJ539" s="18" t="s">
        <v>82</v>
      </c>
      <c r="BK539" s="221">
        <f>ROUND(I539*H539,2)</f>
        <v>0</v>
      </c>
      <c r="BL539" s="18" t="s">
        <v>412</v>
      </c>
      <c r="BM539" s="220" t="s">
        <v>9187</v>
      </c>
    </row>
    <row r="540" spans="1:65" s="2" customFormat="1" ht="16.5" customHeight="1">
      <c r="A540" s="35"/>
      <c r="B540" s="36"/>
      <c r="C540" s="247" t="s">
        <v>3657</v>
      </c>
      <c r="D540" s="247" t="s">
        <v>413</v>
      </c>
      <c r="E540" s="248" t="s">
        <v>9188</v>
      </c>
      <c r="F540" s="249" t="s">
        <v>9189</v>
      </c>
      <c r="G540" s="250" t="s">
        <v>5671</v>
      </c>
      <c r="H540" s="251">
        <v>4</v>
      </c>
      <c r="I540" s="252"/>
      <c r="J540" s="253">
        <f>ROUND(I540*H540,2)</f>
        <v>0</v>
      </c>
      <c r="K540" s="249" t="s">
        <v>1</v>
      </c>
      <c r="L540" s="254"/>
      <c r="M540" s="255" t="s">
        <v>1</v>
      </c>
      <c r="N540" s="256" t="s">
        <v>40</v>
      </c>
      <c r="O540" s="72"/>
      <c r="P540" s="218">
        <f>O540*H540</f>
        <v>0</v>
      </c>
      <c r="Q540" s="218">
        <v>0</v>
      </c>
      <c r="R540" s="218">
        <f>Q540*H540</f>
        <v>0</v>
      </c>
      <c r="S540" s="218">
        <v>0</v>
      </c>
      <c r="T540" s="219">
        <f>S540*H540</f>
        <v>0</v>
      </c>
      <c r="U540" s="35"/>
      <c r="V540" s="35"/>
      <c r="W540" s="35"/>
      <c r="X540" s="35"/>
      <c r="Y540" s="35"/>
      <c r="Z540" s="35"/>
      <c r="AA540" s="35"/>
      <c r="AB540" s="35"/>
      <c r="AC540" s="35"/>
      <c r="AD540" s="35"/>
      <c r="AE540" s="35"/>
      <c r="AR540" s="220" t="s">
        <v>3366</v>
      </c>
      <c r="AT540" s="220" t="s">
        <v>413</v>
      </c>
      <c r="AU540" s="220" t="s">
        <v>84</v>
      </c>
      <c r="AY540" s="18" t="s">
        <v>203</v>
      </c>
      <c r="BE540" s="221">
        <f>IF(N540="základní",J540,0)</f>
        <v>0</v>
      </c>
      <c r="BF540" s="221">
        <f>IF(N540="snížená",J540,0)</f>
        <v>0</v>
      </c>
      <c r="BG540" s="221">
        <f>IF(N540="zákl. přenesená",J540,0)</f>
        <v>0</v>
      </c>
      <c r="BH540" s="221">
        <f>IF(N540="sníž. přenesená",J540,0)</f>
        <v>0</v>
      </c>
      <c r="BI540" s="221">
        <f>IF(N540="nulová",J540,0)</f>
        <v>0</v>
      </c>
      <c r="BJ540" s="18" t="s">
        <v>82</v>
      </c>
      <c r="BK540" s="221">
        <f>ROUND(I540*H540,2)</f>
        <v>0</v>
      </c>
      <c r="BL540" s="18" t="s">
        <v>3366</v>
      </c>
      <c r="BM540" s="220" t="s">
        <v>9190</v>
      </c>
    </row>
    <row r="541" spans="1:65" s="14" customFormat="1" ht="11.25">
      <c r="B541" s="233"/>
      <c r="C541" s="234"/>
      <c r="D541" s="224" t="s">
        <v>211</v>
      </c>
      <c r="E541" s="235" t="s">
        <v>1</v>
      </c>
      <c r="F541" s="236" t="s">
        <v>209</v>
      </c>
      <c r="G541" s="234"/>
      <c r="H541" s="237">
        <v>4</v>
      </c>
      <c r="I541" s="238"/>
      <c r="J541" s="234"/>
      <c r="K541" s="234"/>
      <c r="L541" s="239"/>
      <c r="M541" s="240"/>
      <c r="N541" s="241"/>
      <c r="O541" s="241"/>
      <c r="P541" s="241"/>
      <c r="Q541" s="241"/>
      <c r="R541" s="241"/>
      <c r="S541" s="241"/>
      <c r="T541" s="242"/>
      <c r="AT541" s="243" t="s">
        <v>211</v>
      </c>
      <c r="AU541" s="243" t="s">
        <v>84</v>
      </c>
      <c r="AV541" s="14" t="s">
        <v>84</v>
      </c>
      <c r="AW541" s="14" t="s">
        <v>31</v>
      </c>
      <c r="AX541" s="14" t="s">
        <v>75</v>
      </c>
      <c r="AY541" s="243" t="s">
        <v>203</v>
      </c>
    </row>
    <row r="542" spans="1:65" s="2" customFormat="1" ht="21.75" customHeight="1">
      <c r="A542" s="35"/>
      <c r="B542" s="36"/>
      <c r="C542" s="209" t="s">
        <v>3663</v>
      </c>
      <c r="D542" s="209" t="s">
        <v>205</v>
      </c>
      <c r="E542" s="210" t="s">
        <v>9191</v>
      </c>
      <c r="F542" s="211" t="s">
        <v>9192</v>
      </c>
      <c r="G542" s="212" t="s">
        <v>208</v>
      </c>
      <c r="H542" s="213">
        <v>4</v>
      </c>
      <c r="I542" s="214"/>
      <c r="J542" s="215">
        <f>ROUND(I542*H542,2)</f>
        <v>0</v>
      </c>
      <c r="K542" s="211" t="s">
        <v>218</v>
      </c>
      <c r="L542" s="40"/>
      <c r="M542" s="216" t="s">
        <v>1</v>
      </c>
      <c r="N542" s="217" t="s">
        <v>40</v>
      </c>
      <c r="O542" s="72"/>
      <c r="P542" s="218">
        <f>O542*H542</f>
        <v>0</v>
      </c>
      <c r="Q542" s="218">
        <v>0</v>
      </c>
      <c r="R542" s="218">
        <f>Q542*H542</f>
        <v>0</v>
      </c>
      <c r="S542" s="218">
        <v>0</v>
      </c>
      <c r="T542" s="219">
        <f>S542*H542</f>
        <v>0</v>
      </c>
      <c r="U542" s="35"/>
      <c r="V542" s="35"/>
      <c r="W542" s="35"/>
      <c r="X542" s="35"/>
      <c r="Y542" s="35"/>
      <c r="Z542" s="35"/>
      <c r="AA542" s="35"/>
      <c r="AB542" s="35"/>
      <c r="AC542" s="35"/>
      <c r="AD542" s="35"/>
      <c r="AE542" s="35"/>
      <c r="AR542" s="220" t="s">
        <v>412</v>
      </c>
      <c r="AT542" s="220" t="s">
        <v>205</v>
      </c>
      <c r="AU542" s="220" t="s">
        <v>84</v>
      </c>
      <c r="AY542" s="18" t="s">
        <v>203</v>
      </c>
      <c r="BE542" s="221">
        <f>IF(N542="základní",J542,0)</f>
        <v>0</v>
      </c>
      <c r="BF542" s="221">
        <f>IF(N542="snížená",J542,0)</f>
        <v>0</v>
      </c>
      <c r="BG542" s="221">
        <f>IF(N542="zákl. přenesená",J542,0)</f>
        <v>0</v>
      </c>
      <c r="BH542" s="221">
        <f>IF(N542="sníž. přenesená",J542,0)</f>
        <v>0</v>
      </c>
      <c r="BI542" s="221">
        <f>IF(N542="nulová",J542,0)</f>
        <v>0</v>
      </c>
      <c r="BJ542" s="18" t="s">
        <v>82</v>
      </c>
      <c r="BK542" s="221">
        <f>ROUND(I542*H542,2)</f>
        <v>0</v>
      </c>
      <c r="BL542" s="18" t="s">
        <v>412</v>
      </c>
      <c r="BM542" s="220" t="s">
        <v>9193</v>
      </c>
    </row>
    <row r="543" spans="1:65" s="2" customFormat="1" ht="21.75" customHeight="1">
      <c r="A543" s="35"/>
      <c r="B543" s="36"/>
      <c r="C543" s="247" t="s">
        <v>3671</v>
      </c>
      <c r="D543" s="247" t="s">
        <v>413</v>
      </c>
      <c r="E543" s="248" t="s">
        <v>9194</v>
      </c>
      <c r="F543" s="249" t="s">
        <v>9195</v>
      </c>
      <c r="G543" s="250" t="s">
        <v>5671</v>
      </c>
      <c r="H543" s="251">
        <v>201</v>
      </c>
      <c r="I543" s="252"/>
      <c r="J543" s="253">
        <f>ROUND(I543*H543,2)</f>
        <v>0</v>
      </c>
      <c r="K543" s="249" t="s">
        <v>1</v>
      </c>
      <c r="L543" s="254"/>
      <c r="M543" s="255" t="s">
        <v>1</v>
      </c>
      <c r="N543" s="256" t="s">
        <v>40</v>
      </c>
      <c r="O543" s="72"/>
      <c r="P543" s="218">
        <f>O543*H543</f>
        <v>0</v>
      </c>
      <c r="Q543" s="218">
        <v>0</v>
      </c>
      <c r="R543" s="218">
        <f>Q543*H543</f>
        <v>0</v>
      </c>
      <c r="S543" s="218">
        <v>0</v>
      </c>
      <c r="T543" s="219">
        <f>S543*H543</f>
        <v>0</v>
      </c>
      <c r="U543" s="35"/>
      <c r="V543" s="35"/>
      <c r="W543" s="35"/>
      <c r="X543" s="35"/>
      <c r="Y543" s="35"/>
      <c r="Z543" s="35"/>
      <c r="AA543" s="35"/>
      <c r="AB543" s="35"/>
      <c r="AC543" s="35"/>
      <c r="AD543" s="35"/>
      <c r="AE543" s="35"/>
      <c r="AR543" s="220" t="s">
        <v>3366</v>
      </c>
      <c r="AT543" s="220" t="s">
        <v>413</v>
      </c>
      <c r="AU543" s="220" t="s">
        <v>84</v>
      </c>
      <c r="AY543" s="18" t="s">
        <v>203</v>
      </c>
      <c r="BE543" s="221">
        <f>IF(N543="základní",J543,0)</f>
        <v>0</v>
      </c>
      <c r="BF543" s="221">
        <f>IF(N543="snížená",J543,0)</f>
        <v>0</v>
      </c>
      <c r="BG543" s="221">
        <f>IF(N543="zákl. přenesená",J543,0)</f>
        <v>0</v>
      </c>
      <c r="BH543" s="221">
        <f>IF(N543="sníž. přenesená",J543,0)</f>
        <v>0</v>
      </c>
      <c r="BI543" s="221">
        <f>IF(N543="nulová",J543,0)</f>
        <v>0</v>
      </c>
      <c r="BJ543" s="18" t="s">
        <v>82</v>
      </c>
      <c r="BK543" s="221">
        <f>ROUND(I543*H543,2)</f>
        <v>0</v>
      </c>
      <c r="BL543" s="18" t="s">
        <v>3366</v>
      </c>
      <c r="BM543" s="220" t="s">
        <v>9196</v>
      </c>
    </row>
    <row r="544" spans="1:65" s="14" customFormat="1" ht="11.25">
      <c r="B544" s="233"/>
      <c r="C544" s="234"/>
      <c r="D544" s="224" t="s">
        <v>211</v>
      </c>
      <c r="E544" s="235" t="s">
        <v>1</v>
      </c>
      <c r="F544" s="236" t="s">
        <v>9197</v>
      </c>
      <c r="G544" s="234"/>
      <c r="H544" s="237">
        <v>192</v>
      </c>
      <c r="I544" s="238"/>
      <c r="J544" s="234"/>
      <c r="K544" s="234"/>
      <c r="L544" s="239"/>
      <c r="M544" s="240"/>
      <c r="N544" s="241"/>
      <c r="O544" s="241"/>
      <c r="P544" s="241"/>
      <c r="Q544" s="241"/>
      <c r="R544" s="241"/>
      <c r="S544" s="241"/>
      <c r="T544" s="242"/>
      <c r="AT544" s="243" t="s">
        <v>211</v>
      </c>
      <c r="AU544" s="243" t="s">
        <v>84</v>
      </c>
      <c r="AV544" s="14" t="s">
        <v>84</v>
      </c>
      <c r="AW544" s="14" t="s">
        <v>31</v>
      </c>
      <c r="AX544" s="14" t="s">
        <v>75</v>
      </c>
      <c r="AY544" s="243" t="s">
        <v>203</v>
      </c>
    </row>
    <row r="545" spans="1:65" s="14" customFormat="1" ht="11.25">
      <c r="B545" s="233"/>
      <c r="C545" s="234"/>
      <c r="D545" s="224" t="s">
        <v>211</v>
      </c>
      <c r="E545" s="235" t="s">
        <v>1</v>
      </c>
      <c r="F545" s="236" t="s">
        <v>9198</v>
      </c>
      <c r="G545" s="234"/>
      <c r="H545" s="237">
        <v>9</v>
      </c>
      <c r="I545" s="238"/>
      <c r="J545" s="234"/>
      <c r="K545" s="234"/>
      <c r="L545" s="239"/>
      <c r="M545" s="240"/>
      <c r="N545" s="241"/>
      <c r="O545" s="241"/>
      <c r="P545" s="241"/>
      <c r="Q545" s="241"/>
      <c r="R545" s="241"/>
      <c r="S545" s="241"/>
      <c r="T545" s="242"/>
      <c r="AT545" s="243" t="s">
        <v>211</v>
      </c>
      <c r="AU545" s="243" t="s">
        <v>84</v>
      </c>
      <c r="AV545" s="14" t="s">
        <v>84</v>
      </c>
      <c r="AW545" s="14" t="s">
        <v>31</v>
      </c>
      <c r="AX545" s="14" t="s">
        <v>75</v>
      </c>
      <c r="AY545" s="243" t="s">
        <v>203</v>
      </c>
    </row>
    <row r="546" spans="1:65" s="2" customFormat="1" ht="21.75" customHeight="1">
      <c r="A546" s="35"/>
      <c r="B546" s="36"/>
      <c r="C546" s="247" t="s">
        <v>3679</v>
      </c>
      <c r="D546" s="247" t="s">
        <v>413</v>
      </c>
      <c r="E546" s="248" t="s">
        <v>9199</v>
      </c>
      <c r="F546" s="249" t="s">
        <v>9200</v>
      </c>
      <c r="G546" s="250" t="s">
        <v>5671</v>
      </c>
      <c r="H546" s="251">
        <v>1304</v>
      </c>
      <c r="I546" s="252"/>
      <c r="J546" s="253">
        <f>ROUND(I546*H546,2)</f>
        <v>0</v>
      </c>
      <c r="K546" s="249" t="s">
        <v>1</v>
      </c>
      <c r="L546" s="254"/>
      <c r="M546" s="255" t="s">
        <v>1</v>
      </c>
      <c r="N546" s="256" t="s">
        <v>40</v>
      </c>
      <c r="O546" s="72"/>
      <c r="P546" s="218">
        <f>O546*H546</f>
        <v>0</v>
      </c>
      <c r="Q546" s="218">
        <v>0</v>
      </c>
      <c r="R546" s="218">
        <f>Q546*H546</f>
        <v>0</v>
      </c>
      <c r="S546" s="218">
        <v>0</v>
      </c>
      <c r="T546" s="219">
        <f>S546*H546</f>
        <v>0</v>
      </c>
      <c r="U546" s="35"/>
      <c r="V546" s="35"/>
      <c r="W546" s="35"/>
      <c r="X546" s="35"/>
      <c r="Y546" s="35"/>
      <c r="Z546" s="35"/>
      <c r="AA546" s="35"/>
      <c r="AB546" s="35"/>
      <c r="AC546" s="35"/>
      <c r="AD546" s="35"/>
      <c r="AE546" s="35"/>
      <c r="AR546" s="220" t="s">
        <v>3366</v>
      </c>
      <c r="AT546" s="220" t="s">
        <v>413</v>
      </c>
      <c r="AU546" s="220" t="s">
        <v>84</v>
      </c>
      <c r="AY546" s="18" t="s">
        <v>203</v>
      </c>
      <c r="BE546" s="221">
        <f>IF(N546="základní",J546,0)</f>
        <v>0</v>
      </c>
      <c r="BF546" s="221">
        <f>IF(N546="snížená",J546,0)</f>
        <v>0</v>
      </c>
      <c r="BG546" s="221">
        <f>IF(N546="zákl. přenesená",J546,0)</f>
        <v>0</v>
      </c>
      <c r="BH546" s="221">
        <f>IF(N546="sníž. přenesená",J546,0)</f>
        <v>0</v>
      </c>
      <c r="BI546" s="221">
        <f>IF(N546="nulová",J546,0)</f>
        <v>0</v>
      </c>
      <c r="BJ546" s="18" t="s">
        <v>82</v>
      </c>
      <c r="BK546" s="221">
        <f>ROUND(I546*H546,2)</f>
        <v>0</v>
      </c>
      <c r="BL546" s="18" t="s">
        <v>3366</v>
      </c>
      <c r="BM546" s="220" t="s">
        <v>9201</v>
      </c>
    </row>
    <row r="547" spans="1:65" s="14" customFormat="1" ht="11.25">
      <c r="B547" s="233"/>
      <c r="C547" s="234"/>
      <c r="D547" s="224" t="s">
        <v>211</v>
      </c>
      <c r="E547" s="235" t="s">
        <v>1</v>
      </c>
      <c r="F547" s="236" t="s">
        <v>9202</v>
      </c>
      <c r="G547" s="234"/>
      <c r="H547" s="237">
        <v>16</v>
      </c>
      <c r="I547" s="238"/>
      <c r="J547" s="234"/>
      <c r="K547" s="234"/>
      <c r="L547" s="239"/>
      <c r="M547" s="240"/>
      <c r="N547" s="241"/>
      <c r="O547" s="241"/>
      <c r="P547" s="241"/>
      <c r="Q547" s="241"/>
      <c r="R547" s="241"/>
      <c r="S547" s="241"/>
      <c r="T547" s="242"/>
      <c r="AT547" s="243" t="s">
        <v>211</v>
      </c>
      <c r="AU547" s="243" t="s">
        <v>84</v>
      </c>
      <c r="AV547" s="14" t="s">
        <v>84</v>
      </c>
      <c r="AW547" s="14" t="s">
        <v>31</v>
      </c>
      <c r="AX547" s="14" t="s">
        <v>75</v>
      </c>
      <c r="AY547" s="243" t="s">
        <v>203</v>
      </c>
    </row>
    <row r="548" spans="1:65" s="14" customFormat="1" ht="11.25">
      <c r="B548" s="233"/>
      <c r="C548" s="234"/>
      <c r="D548" s="224" t="s">
        <v>211</v>
      </c>
      <c r="E548" s="235" t="s">
        <v>1</v>
      </c>
      <c r="F548" s="236" t="s">
        <v>9203</v>
      </c>
      <c r="G548" s="234"/>
      <c r="H548" s="237">
        <v>1228</v>
      </c>
      <c r="I548" s="238"/>
      <c r="J548" s="234"/>
      <c r="K548" s="234"/>
      <c r="L548" s="239"/>
      <c r="M548" s="240"/>
      <c r="N548" s="241"/>
      <c r="O548" s="241"/>
      <c r="P548" s="241"/>
      <c r="Q548" s="241"/>
      <c r="R548" s="241"/>
      <c r="S548" s="241"/>
      <c r="T548" s="242"/>
      <c r="AT548" s="243" t="s">
        <v>211</v>
      </c>
      <c r="AU548" s="243" t="s">
        <v>84</v>
      </c>
      <c r="AV548" s="14" t="s">
        <v>84</v>
      </c>
      <c r="AW548" s="14" t="s">
        <v>31</v>
      </c>
      <c r="AX548" s="14" t="s">
        <v>75</v>
      </c>
      <c r="AY548" s="243" t="s">
        <v>203</v>
      </c>
    </row>
    <row r="549" spans="1:65" s="14" customFormat="1" ht="11.25">
      <c r="B549" s="233"/>
      <c r="C549" s="234"/>
      <c r="D549" s="224" t="s">
        <v>211</v>
      </c>
      <c r="E549" s="235" t="s">
        <v>1</v>
      </c>
      <c r="F549" s="236" t="s">
        <v>8753</v>
      </c>
      <c r="G549" s="234"/>
      <c r="H549" s="237">
        <v>60</v>
      </c>
      <c r="I549" s="238"/>
      <c r="J549" s="234"/>
      <c r="K549" s="234"/>
      <c r="L549" s="239"/>
      <c r="M549" s="240"/>
      <c r="N549" s="241"/>
      <c r="O549" s="241"/>
      <c r="P549" s="241"/>
      <c r="Q549" s="241"/>
      <c r="R549" s="241"/>
      <c r="S549" s="241"/>
      <c r="T549" s="242"/>
      <c r="AT549" s="243" t="s">
        <v>211</v>
      </c>
      <c r="AU549" s="243" t="s">
        <v>84</v>
      </c>
      <c r="AV549" s="14" t="s">
        <v>84</v>
      </c>
      <c r="AW549" s="14" t="s">
        <v>31</v>
      </c>
      <c r="AX549" s="14" t="s">
        <v>75</v>
      </c>
      <c r="AY549" s="243" t="s">
        <v>203</v>
      </c>
    </row>
    <row r="550" spans="1:65" s="2" customFormat="1" ht="21.75" customHeight="1">
      <c r="A550" s="35"/>
      <c r="B550" s="36"/>
      <c r="C550" s="247" t="s">
        <v>3684</v>
      </c>
      <c r="D550" s="247" t="s">
        <v>413</v>
      </c>
      <c r="E550" s="248" t="s">
        <v>9204</v>
      </c>
      <c r="F550" s="249" t="s">
        <v>9205</v>
      </c>
      <c r="G550" s="250" t="s">
        <v>5671</v>
      </c>
      <c r="H550" s="251">
        <v>405</v>
      </c>
      <c r="I550" s="252"/>
      <c r="J550" s="253">
        <f>ROUND(I550*H550,2)</f>
        <v>0</v>
      </c>
      <c r="K550" s="249" t="s">
        <v>1</v>
      </c>
      <c r="L550" s="254"/>
      <c r="M550" s="255" t="s">
        <v>1</v>
      </c>
      <c r="N550" s="256" t="s">
        <v>40</v>
      </c>
      <c r="O550" s="72"/>
      <c r="P550" s="218">
        <f>O550*H550</f>
        <v>0</v>
      </c>
      <c r="Q550" s="218">
        <v>0</v>
      </c>
      <c r="R550" s="218">
        <f>Q550*H550</f>
        <v>0</v>
      </c>
      <c r="S550" s="218">
        <v>0</v>
      </c>
      <c r="T550" s="219">
        <f>S550*H550</f>
        <v>0</v>
      </c>
      <c r="U550" s="35"/>
      <c r="V550" s="35"/>
      <c r="W550" s="35"/>
      <c r="X550" s="35"/>
      <c r="Y550" s="35"/>
      <c r="Z550" s="35"/>
      <c r="AA550" s="35"/>
      <c r="AB550" s="35"/>
      <c r="AC550" s="35"/>
      <c r="AD550" s="35"/>
      <c r="AE550" s="35"/>
      <c r="AR550" s="220" t="s">
        <v>3366</v>
      </c>
      <c r="AT550" s="220" t="s">
        <v>413</v>
      </c>
      <c r="AU550" s="220" t="s">
        <v>84</v>
      </c>
      <c r="AY550" s="18" t="s">
        <v>203</v>
      </c>
      <c r="BE550" s="221">
        <f>IF(N550="základní",J550,0)</f>
        <v>0</v>
      </c>
      <c r="BF550" s="221">
        <f>IF(N550="snížená",J550,0)</f>
        <v>0</v>
      </c>
      <c r="BG550" s="221">
        <f>IF(N550="zákl. přenesená",J550,0)</f>
        <v>0</v>
      </c>
      <c r="BH550" s="221">
        <f>IF(N550="sníž. přenesená",J550,0)</f>
        <v>0</v>
      </c>
      <c r="BI550" s="221">
        <f>IF(N550="nulová",J550,0)</f>
        <v>0</v>
      </c>
      <c r="BJ550" s="18" t="s">
        <v>82</v>
      </c>
      <c r="BK550" s="221">
        <f>ROUND(I550*H550,2)</f>
        <v>0</v>
      </c>
      <c r="BL550" s="18" t="s">
        <v>3366</v>
      </c>
      <c r="BM550" s="220" t="s">
        <v>9206</v>
      </c>
    </row>
    <row r="551" spans="1:65" s="14" customFormat="1" ht="11.25">
      <c r="B551" s="233"/>
      <c r="C551" s="234"/>
      <c r="D551" s="224" t="s">
        <v>211</v>
      </c>
      <c r="E551" s="235" t="s">
        <v>1</v>
      </c>
      <c r="F551" s="236" t="s">
        <v>9207</v>
      </c>
      <c r="G551" s="234"/>
      <c r="H551" s="237">
        <v>30</v>
      </c>
      <c r="I551" s="238"/>
      <c r="J551" s="234"/>
      <c r="K551" s="234"/>
      <c r="L551" s="239"/>
      <c r="M551" s="240"/>
      <c r="N551" s="241"/>
      <c r="O551" s="241"/>
      <c r="P551" s="241"/>
      <c r="Q551" s="241"/>
      <c r="R551" s="241"/>
      <c r="S551" s="241"/>
      <c r="T551" s="242"/>
      <c r="AT551" s="243" t="s">
        <v>211</v>
      </c>
      <c r="AU551" s="243" t="s">
        <v>84</v>
      </c>
      <c r="AV551" s="14" t="s">
        <v>84</v>
      </c>
      <c r="AW551" s="14" t="s">
        <v>31</v>
      </c>
      <c r="AX551" s="14" t="s">
        <v>75</v>
      </c>
      <c r="AY551" s="243" t="s">
        <v>203</v>
      </c>
    </row>
    <row r="552" spans="1:65" s="14" customFormat="1" ht="11.25">
      <c r="B552" s="233"/>
      <c r="C552" s="234"/>
      <c r="D552" s="224" t="s">
        <v>211</v>
      </c>
      <c r="E552" s="235" t="s">
        <v>1</v>
      </c>
      <c r="F552" s="236" t="s">
        <v>9208</v>
      </c>
      <c r="G552" s="234"/>
      <c r="H552" s="237">
        <v>340</v>
      </c>
      <c r="I552" s="238"/>
      <c r="J552" s="234"/>
      <c r="K552" s="234"/>
      <c r="L552" s="239"/>
      <c r="M552" s="240"/>
      <c r="N552" s="241"/>
      <c r="O552" s="241"/>
      <c r="P552" s="241"/>
      <c r="Q552" s="241"/>
      <c r="R552" s="241"/>
      <c r="S552" s="241"/>
      <c r="T552" s="242"/>
      <c r="AT552" s="243" t="s">
        <v>211</v>
      </c>
      <c r="AU552" s="243" t="s">
        <v>84</v>
      </c>
      <c r="AV552" s="14" t="s">
        <v>84</v>
      </c>
      <c r="AW552" s="14" t="s">
        <v>31</v>
      </c>
      <c r="AX552" s="14" t="s">
        <v>75</v>
      </c>
      <c r="AY552" s="243" t="s">
        <v>203</v>
      </c>
    </row>
    <row r="553" spans="1:65" s="14" customFormat="1" ht="11.25">
      <c r="B553" s="233"/>
      <c r="C553" s="234"/>
      <c r="D553" s="224" t="s">
        <v>211</v>
      </c>
      <c r="E553" s="235" t="s">
        <v>1</v>
      </c>
      <c r="F553" s="236" t="s">
        <v>9209</v>
      </c>
      <c r="G553" s="234"/>
      <c r="H553" s="237">
        <v>35</v>
      </c>
      <c r="I553" s="238"/>
      <c r="J553" s="234"/>
      <c r="K553" s="234"/>
      <c r="L553" s="239"/>
      <c r="M553" s="240"/>
      <c r="N553" s="241"/>
      <c r="O553" s="241"/>
      <c r="P553" s="241"/>
      <c r="Q553" s="241"/>
      <c r="R553" s="241"/>
      <c r="S553" s="241"/>
      <c r="T553" s="242"/>
      <c r="AT553" s="243" t="s">
        <v>211</v>
      </c>
      <c r="AU553" s="243" t="s">
        <v>84</v>
      </c>
      <c r="AV553" s="14" t="s">
        <v>84</v>
      </c>
      <c r="AW553" s="14" t="s">
        <v>31</v>
      </c>
      <c r="AX553" s="14" t="s">
        <v>75</v>
      </c>
      <c r="AY553" s="243" t="s">
        <v>203</v>
      </c>
    </row>
    <row r="554" spans="1:65" s="2" customFormat="1" ht="21.75" customHeight="1">
      <c r="A554" s="35"/>
      <c r="B554" s="36"/>
      <c r="C554" s="247" t="s">
        <v>3688</v>
      </c>
      <c r="D554" s="247" t="s">
        <v>413</v>
      </c>
      <c r="E554" s="248" t="s">
        <v>9210</v>
      </c>
      <c r="F554" s="249" t="s">
        <v>9211</v>
      </c>
      <c r="G554" s="250" t="s">
        <v>5671</v>
      </c>
      <c r="H554" s="251">
        <v>21</v>
      </c>
      <c r="I554" s="252"/>
      <c r="J554" s="253">
        <f>ROUND(I554*H554,2)</f>
        <v>0</v>
      </c>
      <c r="K554" s="249" t="s">
        <v>1</v>
      </c>
      <c r="L554" s="254"/>
      <c r="M554" s="255" t="s">
        <v>1</v>
      </c>
      <c r="N554" s="256" t="s">
        <v>40</v>
      </c>
      <c r="O554" s="72"/>
      <c r="P554" s="218">
        <f>O554*H554</f>
        <v>0</v>
      </c>
      <c r="Q554" s="218">
        <v>0</v>
      </c>
      <c r="R554" s="218">
        <f>Q554*H554</f>
        <v>0</v>
      </c>
      <c r="S554" s="218">
        <v>0</v>
      </c>
      <c r="T554" s="219">
        <f>S554*H554</f>
        <v>0</v>
      </c>
      <c r="U554" s="35"/>
      <c r="V554" s="35"/>
      <c r="W554" s="35"/>
      <c r="X554" s="35"/>
      <c r="Y554" s="35"/>
      <c r="Z554" s="35"/>
      <c r="AA554" s="35"/>
      <c r="AB554" s="35"/>
      <c r="AC554" s="35"/>
      <c r="AD554" s="35"/>
      <c r="AE554" s="35"/>
      <c r="AR554" s="220" t="s">
        <v>3366</v>
      </c>
      <c r="AT554" s="220" t="s">
        <v>413</v>
      </c>
      <c r="AU554" s="220" t="s">
        <v>84</v>
      </c>
      <c r="AY554" s="18" t="s">
        <v>203</v>
      </c>
      <c r="BE554" s="221">
        <f>IF(N554="základní",J554,0)</f>
        <v>0</v>
      </c>
      <c r="BF554" s="221">
        <f>IF(N554="snížená",J554,0)</f>
        <v>0</v>
      </c>
      <c r="BG554" s="221">
        <f>IF(N554="zákl. přenesená",J554,0)</f>
        <v>0</v>
      </c>
      <c r="BH554" s="221">
        <f>IF(N554="sníž. přenesená",J554,0)</f>
        <v>0</v>
      </c>
      <c r="BI554" s="221">
        <f>IF(N554="nulová",J554,0)</f>
        <v>0</v>
      </c>
      <c r="BJ554" s="18" t="s">
        <v>82</v>
      </c>
      <c r="BK554" s="221">
        <f>ROUND(I554*H554,2)</f>
        <v>0</v>
      </c>
      <c r="BL554" s="18" t="s">
        <v>3366</v>
      </c>
      <c r="BM554" s="220" t="s">
        <v>9212</v>
      </c>
    </row>
    <row r="555" spans="1:65" s="14" customFormat="1" ht="11.25">
      <c r="B555" s="233"/>
      <c r="C555" s="234"/>
      <c r="D555" s="224" t="s">
        <v>211</v>
      </c>
      <c r="E555" s="235" t="s">
        <v>1</v>
      </c>
      <c r="F555" s="236" t="s">
        <v>9213</v>
      </c>
      <c r="G555" s="234"/>
      <c r="H555" s="237">
        <v>6</v>
      </c>
      <c r="I555" s="238"/>
      <c r="J555" s="234"/>
      <c r="K555" s="234"/>
      <c r="L555" s="239"/>
      <c r="M555" s="240"/>
      <c r="N555" s="241"/>
      <c r="O555" s="241"/>
      <c r="P555" s="241"/>
      <c r="Q555" s="241"/>
      <c r="R555" s="241"/>
      <c r="S555" s="241"/>
      <c r="T555" s="242"/>
      <c r="AT555" s="243" t="s">
        <v>211</v>
      </c>
      <c r="AU555" s="243" t="s">
        <v>84</v>
      </c>
      <c r="AV555" s="14" t="s">
        <v>84</v>
      </c>
      <c r="AW555" s="14" t="s">
        <v>31</v>
      </c>
      <c r="AX555" s="14" t="s">
        <v>75</v>
      </c>
      <c r="AY555" s="243" t="s">
        <v>203</v>
      </c>
    </row>
    <row r="556" spans="1:65" s="14" customFormat="1" ht="11.25">
      <c r="B556" s="233"/>
      <c r="C556" s="234"/>
      <c r="D556" s="224" t="s">
        <v>211</v>
      </c>
      <c r="E556" s="235" t="s">
        <v>1</v>
      </c>
      <c r="F556" s="236" t="s">
        <v>9214</v>
      </c>
      <c r="G556" s="234"/>
      <c r="H556" s="237">
        <v>4</v>
      </c>
      <c r="I556" s="238"/>
      <c r="J556" s="234"/>
      <c r="K556" s="234"/>
      <c r="L556" s="239"/>
      <c r="M556" s="240"/>
      <c r="N556" s="241"/>
      <c r="O556" s="241"/>
      <c r="P556" s="241"/>
      <c r="Q556" s="241"/>
      <c r="R556" s="241"/>
      <c r="S556" s="241"/>
      <c r="T556" s="242"/>
      <c r="AT556" s="243" t="s">
        <v>211</v>
      </c>
      <c r="AU556" s="243" t="s">
        <v>84</v>
      </c>
      <c r="AV556" s="14" t="s">
        <v>84</v>
      </c>
      <c r="AW556" s="14" t="s">
        <v>31</v>
      </c>
      <c r="AX556" s="14" t="s">
        <v>75</v>
      </c>
      <c r="AY556" s="243" t="s">
        <v>203</v>
      </c>
    </row>
    <row r="557" spans="1:65" s="16" customFormat="1" ht="11.25">
      <c r="B557" s="280"/>
      <c r="C557" s="281"/>
      <c r="D557" s="224" t="s">
        <v>211</v>
      </c>
      <c r="E557" s="282" t="s">
        <v>1</v>
      </c>
      <c r="F557" s="283" t="s">
        <v>9215</v>
      </c>
      <c r="G557" s="281"/>
      <c r="H557" s="284">
        <v>10</v>
      </c>
      <c r="I557" s="285"/>
      <c r="J557" s="281"/>
      <c r="K557" s="281"/>
      <c r="L557" s="286"/>
      <c r="M557" s="287"/>
      <c r="N557" s="288"/>
      <c r="O557" s="288"/>
      <c r="P557" s="288"/>
      <c r="Q557" s="288"/>
      <c r="R557" s="288"/>
      <c r="S557" s="288"/>
      <c r="T557" s="289"/>
      <c r="AT557" s="290" t="s">
        <v>211</v>
      </c>
      <c r="AU557" s="290" t="s">
        <v>84</v>
      </c>
      <c r="AV557" s="16" t="s">
        <v>104</v>
      </c>
      <c r="AW557" s="16" t="s">
        <v>31</v>
      </c>
      <c r="AX557" s="16" t="s">
        <v>75</v>
      </c>
      <c r="AY557" s="290" t="s">
        <v>203</v>
      </c>
    </row>
    <row r="558" spans="1:65" s="14" customFormat="1" ht="11.25">
      <c r="B558" s="233"/>
      <c r="C558" s="234"/>
      <c r="D558" s="224" t="s">
        <v>211</v>
      </c>
      <c r="E558" s="235" t="s">
        <v>1</v>
      </c>
      <c r="F558" s="236" t="s">
        <v>8581</v>
      </c>
      <c r="G558" s="234"/>
      <c r="H558" s="237">
        <v>1</v>
      </c>
      <c r="I558" s="238"/>
      <c r="J558" s="234"/>
      <c r="K558" s="234"/>
      <c r="L558" s="239"/>
      <c r="M558" s="240"/>
      <c r="N558" s="241"/>
      <c r="O558" s="241"/>
      <c r="P558" s="241"/>
      <c r="Q558" s="241"/>
      <c r="R558" s="241"/>
      <c r="S558" s="241"/>
      <c r="T558" s="242"/>
      <c r="AT558" s="243" t="s">
        <v>211</v>
      </c>
      <c r="AU558" s="243" t="s">
        <v>84</v>
      </c>
      <c r="AV558" s="14" t="s">
        <v>84</v>
      </c>
      <c r="AW558" s="14" t="s">
        <v>31</v>
      </c>
      <c r="AX558" s="14" t="s">
        <v>75</v>
      </c>
      <c r="AY558" s="243" t="s">
        <v>203</v>
      </c>
    </row>
    <row r="559" spans="1:65" s="2" customFormat="1" ht="21.75" customHeight="1">
      <c r="A559" s="35"/>
      <c r="B559" s="36"/>
      <c r="C559" s="247" t="s">
        <v>3698</v>
      </c>
      <c r="D559" s="247" t="s">
        <v>413</v>
      </c>
      <c r="E559" s="248" t="s">
        <v>9216</v>
      </c>
      <c r="F559" s="249" t="s">
        <v>9217</v>
      </c>
      <c r="G559" s="250" t="s">
        <v>5671</v>
      </c>
      <c r="H559" s="251">
        <v>83</v>
      </c>
      <c r="I559" s="252"/>
      <c r="J559" s="253">
        <f>ROUND(I559*H559,2)</f>
        <v>0</v>
      </c>
      <c r="K559" s="249" t="s">
        <v>1</v>
      </c>
      <c r="L559" s="254"/>
      <c r="M559" s="255" t="s">
        <v>1</v>
      </c>
      <c r="N559" s="256" t="s">
        <v>40</v>
      </c>
      <c r="O559" s="72"/>
      <c r="P559" s="218">
        <f>O559*H559</f>
        <v>0</v>
      </c>
      <c r="Q559" s="218">
        <v>0</v>
      </c>
      <c r="R559" s="218">
        <f>Q559*H559</f>
        <v>0</v>
      </c>
      <c r="S559" s="218">
        <v>0</v>
      </c>
      <c r="T559" s="219">
        <f>S559*H559</f>
        <v>0</v>
      </c>
      <c r="U559" s="35"/>
      <c r="V559" s="35"/>
      <c r="W559" s="35"/>
      <c r="X559" s="35"/>
      <c r="Y559" s="35"/>
      <c r="Z559" s="35"/>
      <c r="AA559" s="35"/>
      <c r="AB559" s="35"/>
      <c r="AC559" s="35"/>
      <c r="AD559" s="35"/>
      <c r="AE559" s="35"/>
      <c r="AR559" s="220" t="s">
        <v>3366</v>
      </c>
      <c r="AT559" s="220" t="s">
        <v>413</v>
      </c>
      <c r="AU559" s="220" t="s">
        <v>84</v>
      </c>
      <c r="AY559" s="18" t="s">
        <v>203</v>
      </c>
      <c r="BE559" s="221">
        <f>IF(N559="základní",J559,0)</f>
        <v>0</v>
      </c>
      <c r="BF559" s="221">
        <f>IF(N559="snížená",J559,0)</f>
        <v>0</v>
      </c>
      <c r="BG559" s="221">
        <f>IF(N559="zákl. přenesená",J559,0)</f>
        <v>0</v>
      </c>
      <c r="BH559" s="221">
        <f>IF(N559="sníž. přenesená",J559,0)</f>
        <v>0</v>
      </c>
      <c r="BI559" s="221">
        <f>IF(N559="nulová",J559,0)</f>
        <v>0</v>
      </c>
      <c r="BJ559" s="18" t="s">
        <v>82</v>
      </c>
      <c r="BK559" s="221">
        <f>ROUND(I559*H559,2)</f>
        <v>0</v>
      </c>
      <c r="BL559" s="18" t="s">
        <v>3366</v>
      </c>
      <c r="BM559" s="220" t="s">
        <v>9218</v>
      </c>
    </row>
    <row r="560" spans="1:65" s="14" customFormat="1" ht="11.25">
      <c r="B560" s="233"/>
      <c r="C560" s="234"/>
      <c r="D560" s="224" t="s">
        <v>211</v>
      </c>
      <c r="E560" s="235" t="s">
        <v>1</v>
      </c>
      <c r="F560" s="236" t="s">
        <v>9219</v>
      </c>
      <c r="G560" s="234"/>
      <c r="H560" s="237">
        <v>79</v>
      </c>
      <c r="I560" s="238"/>
      <c r="J560" s="234"/>
      <c r="K560" s="234"/>
      <c r="L560" s="239"/>
      <c r="M560" s="240"/>
      <c r="N560" s="241"/>
      <c r="O560" s="241"/>
      <c r="P560" s="241"/>
      <c r="Q560" s="241"/>
      <c r="R560" s="241"/>
      <c r="S560" s="241"/>
      <c r="T560" s="242"/>
      <c r="AT560" s="243" t="s">
        <v>211</v>
      </c>
      <c r="AU560" s="243" t="s">
        <v>84</v>
      </c>
      <c r="AV560" s="14" t="s">
        <v>84</v>
      </c>
      <c r="AW560" s="14" t="s">
        <v>31</v>
      </c>
      <c r="AX560" s="14" t="s">
        <v>75</v>
      </c>
      <c r="AY560" s="243" t="s">
        <v>203</v>
      </c>
    </row>
    <row r="561" spans="1:65" s="14" customFormat="1" ht="11.25">
      <c r="B561" s="233"/>
      <c r="C561" s="234"/>
      <c r="D561" s="224" t="s">
        <v>211</v>
      </c>
      <c r="E561" s="235" t="s">
        <v>1</v>
      </c>
      <c r="F561" s="236" t="s">
        <v>9151</v>
      </c>
      <c r="G561" s="234"/>
      <c r="H561" s="237">
        <v>4</v>
      </c>
      <c r="I561" s="238"/>
      <c r="J561" s="234"/>
      <c r="K561" s="234"/>
      <c r="L561" s="239"/>
      <c r="M561" s="240"/>
      <c r="N561" s="241"/>
      <c r="O561" s="241"/>
      <c r="P561" s="241"/>
      <c r="Q561" s="241"/>
      <c r="R561" s="241"/>
      <c r="S561" s="241"/>
      <c r="T561" s="242"/>
      <c r="AT561" s="243" t="s">
        <v>211</v>
      </c>
      <c r="AU561" s="243" t="s">
        <v>84</v>
      </c>
      <c r="AV561" s="14" t="s">
        <v>84</v>
      </c>
      <c r="AW561" s="14" t="s">
        <v>31</v>
      </c>
      <c r="AX561" s="14" t="s">
        <v>75</v>
      </c>
      <c r="AY561" s="243" t="s">
        <v>203</v>
      </c>
    </row>
    <row r="562" spans="1:65" s="2" customFormat="1" ht="21.75" customHeight="1">
      <c r="A562" s="35"/>
      <c r="B562" s="36"/>
      <c r="C562" s="247" t="s">
        <v>3706</v>
      </c>
      <c r="D562" s="247" t="s">
        <v>413</v>
      </c>
      <c r="E562" s="248" t="s">
        <v>9220</v>
      </c>
      <c r="F562" s="249" t="s">
        <v>9221</v>
      </c>
      <c r="G562" s="250" t="s">
        <v>5671</v>
      </c>
      <c r="H562" s="251">
        <v>60</v>
      </c>
      <c r="I562" s="252"/>
      <c r="J562" s="253">
        <f>ROUND(I562*H562,2)</f>
        <v>0</v>
      </c>
      <c r="K562" s="249" t="s">
        <v>1</v>
      </c>
      <c r="L562" s="254"/>
      <c r="M562" s="255" t="s">
        <v>1</v>
      </c>
      <c r="N562" s="256" t="s">
        <v>40</v>
      </c>
      <c r="O562" s="72"/>
      <c r="P562" s="218">
        <f>O562*H562</f>
        <v>0</v>
      </c>
      <c r="Q562" s="218">
        <v>0</v>
      </c>
      <c r="R562" s="218">
        <f>Q562*H562</f>
        <v>0</v>
      </c>
      <c r="S562" s="218">
        <v>0</v>
      </c>
      <c r="T562" s="219">
        <f>S562*H562</f>
        <v>0</v>
      </c>
      <c r="U562" s="35"/>
      <c r="V562" s="35"/>
      <c r="W562" s="35"/>
      <c r="X562" s="35"/>
      <c r="Y562" s="35"/>
      <c r="Z562" s="35"/>
      <c r="AA562" s="35"/>
      <c r="AB562" s="35"/>
      <c r="AC562" s="35"/>
      <c r="AD562" s="35"/>
      <c r="AE562" s="35"/>
      <c r="AR562" s="220" t="s">
        <v>3366</v>
      </c>
      <c r="AT562" s="220" t="s">
        <v>413</v>
      </c>
      <c r="AU562" s="220" t="s">
        <v>84</v>
      </c>
      <c r="AY562" s="18" t="s">
        <v>203</v>
      </c>
      <c r="BE562" s="221">
        <f>IF(N562="základní",J562,0)</f>
        <v>0</v>
      </c>
      <c r="BF562" s="221">
        <f>IF(N562="snížená",J562,0)</f>
        <v>0</v>
      </c>
      <c r="BG562" s="221">
        <f>IF(N562="zákl. přenesená",J562,0)</f>
        <v>0</v>
      </c>
      <c r="BH562" s="221">
        <f>IF(N562="sníž. přenesená",J562,0)</f>
        <v>0</v>
      </c>
      <c r="BI562" s="221">
        <f>IF(N562="nulová",J562,0)</f>
        <v>0</v>
      </c>
      <c r="BJ562" s="18" t="s">
        <v>82</v>
      </c>
      <c r="BK562" s="221">
        <f>ROUND(I562*H562,2)</f>
        <v>0</v>
      </c>
      <c r="BL562" s="18" t="s">
        <v>3366</v>
      </c>
      <c r="BM562" s="220" t="s">
        <v>9222</v>
      </c>
    </row>
    <row r="563" spans="1:65" s="14" customFormat="1" ht="11.25">
      <c r="B563" s="233"/>
      <c r="C563" s="234"/>
      <c r="D563" s="224" t="s">
        <v>211</v>
      </c>
      <c r="E563" s="235" t="s">
        <v>1</v>
      </c>
      <c r="F563" s="236" t="s">
        <v>9223</v>
      </c>
      <c r="G563" s="234"/>
      <c r="H563" s="237">
        <v>55</v>
      </c>
      <c r="I563" s="238"/>
      <c r="J563" s="234"/>
      <c r="K563" s="234"/>
      <c r="L563" s="239"/>
      <c r="M563" s="240"/>
      <c r="N563" s="241"/>
      <c r="O563" s="241"/>
      <c r="P563" s="241"/>
      <c r="Q563" s="241"/>
      <c r="R563" s="241"/>
      <c r="S563" s="241"/>
      <c r="T563" s="242"/>
      <c r="AT563" s="243" t="s">
        <v>211</v>
      </c>
      <c r="AU563" s="243" t="s">
        <v>84</v>
      </c>
      <c r="AV563" s="14" t="s">
        <v>84</v>
      </c>
      <c r="AW563" s="14" t="s">
        <v>31</v>
      </c>
      <c r="AX563" s="14" t="s">
        <v>75</v>
      </c>
      <c r="AY563" s="243" t="s">
        <v>203</v>
      </c>
    </row>
    <row r="564" spans="1:65" s="14" customFormat="1" ht="11.25">
      <c r="B564" s="233"/>
      <c r="C564" s="234"/>
      <c r="D564" s="224" t="s">
        <v>211</v>
      </c>
      <c r="E564" s="235" t="s">
        <v>1</v>
      </c>
      <c r="F564" s="236" t="s">
        <v>9224</v>
      </c>
      <c r="G564" s="234"/>
      <c r="H564" s="237">
        <v>2</v>
      </c>
      <c r="I564" s="238"/>
      <c r="J564" s="234"/>
      <c r="K564" s="234"/>
      <c r="L564" s="239"/>
      <c r="M564" s="240"/>
      <c r="N564" s="241"/>
      <c r="O564" s="241"/>
      <c r="P564" s="241"/>
      <c r="Q564" s="241"/>
      <c r="R564" s="241"/>
      <c r="S564" s="241"/>
      <c r="T564" s="242"/>
      <c r="AT564" s="243" t="s">
        <v>211</v>
      </c>
      <c r="AU564" s="243" t="s">
        <v>84</v>
      </c>
      <c r="AV564" s="14" t="s">
        <v>84</v>
      </c>
      <c r="AW564" s="14" t="s">
        <v>31</v>
      </c>
      <c r="AX564" s="14" t="s">
        <v>75</v>
      </c>
      <c r="AY564" s="243" t="s">
        <v>203</v>
      </c>
    </row>
    <row r="565" spans="1:65" s="14" customFormat="1" ht="11.25">
      <c r="B565" s="233"/>
      <c r="C565" s="234"/>
      <c r="D565" s="224" t="s">
        <v>211</v>
      </c>
      <c r="E565" s="235" t="s">
        <v>1</v>
      </c>
      <c r="F565" s="236" t="s">
        <v>9186</v>
      </c>
      <c r="G565" s="234"/>
      <c r="H565" s="237">
        <v>3</v>
      </c>
      <c r="I565" s="238"/>
      <c r="J565" s="234"/>
      <c r="K565" s="234"/>
      <c r="L565" s="239"/>
      <c r="M565" s="240"/>
      <c r="N565" s="241"/>
      <c r="O565" s="241"/>
      <c r="P565" s="241"/>
      <c r="Q565" s="241"/>
      <c r="R565" s="241"/>
      <c r="S565" s="241"/>
      <c r="T565" s="242"/>
      <c r="AT565" s="243" t="s">
        <v>211</v>
      </c>
      <c r="AU565" s="243" t="s">
        <v>84</v>
      </c>
      <c r="AV565" s="14" t="s">
        <v>84</v>
      </c>
      <c r="AW565" s="14" t="s">
        <v>31</v>
      </c>
      <c r="AX565" s="14" t="s">
        <v>75</v>
      </c>
      <c r="AY565" s="243" t="s">
        <v>203</v>
      </c>
    </row>
    <row r="566" spans="1:65" s="2" customFormat="1" ht="21.75" customHeight="1">
      <c r="A566" s="35"/>
      <c r="B566" s="36"/>
      <c r="C566" s="247" t="s">
        <v>3716</v>
      </c>
      <c r="D566" s="247" t="s">
        <v>413</v>
      </c>
      <c r="E566" s="248" t="s">
        <v>9225</v>
      </c>
      <c r="F566" s="249" t="s">
        <v>9226</v>
      </c>
      <c r="G566" s="250" t="s">
        <v>5671</v>
      </c>
      <c r="H566" s="251">
        <v>58</v>
      </c>
      <c r="I566" s="252"/>
      <c r="J566" s="253">
        <f>ROUND(I566*H566,2)</f>
        <v>0</v>
      </c>
      <c r="K566" s="249" t="s">
        <v>1</v>
      </c>
      <c r="L566" s="254"/>
      <c r="M566" s="255" t="s">
        <v>1</v>
      </c>
      <c r="N566" s="256" t="s">
        <v>40</v>
      </c>
      <c r="O566" s="72"/>
      <c r="P566" s="218">
        <f>O566*H566</f>
        <v>0</v>
      </c>
      <c r="Q566" s="218">
        <v>0</v>
      </c>
      <c r="R566" s="218">
        <f>Q566*H566</f>
        <v>0</v>
      </c>
      <c r="S566" s="218">
        <v>0</v>
      </c>
      <c r="T566" s="219">
        <f>S566*H566</f>
        <v>0</v>
      </c>
      <c r="U566" s="35"/>
      <c r="V566" s="35"/>
      <c r="W566" s="35"/>
      <c r="X566" s="35"/>
      <c r="Y566" s="35"/>
      <c r="Z566" s="35"/>
      <c r="AA566" s="35"/>
      <c r="AB566" s="35"/>
      <c r="AC566" s="35"/>
      <c r="AD566" s="35"/>
      <c r="AE566" s="35"/>
      <c r="AR566" s="220" t="s">
        <v>3366</v>
      </c>
      <c r="AT566" s="220" t="s">
        <v>413</v>
      </c>
      <c r="AU566" s="220" t="s">
        <v>84</v>
      </c>
      <c r="AY566" s="18" t="s">
        <v>203</v>
      </c>
      <c r="BE566" s="221">
        <f>IF(N566="základní",J566,0)</f>
        <v>0</v>
      </c>
      <c r="BF566" s="221">
        <f>IF(N566="snížená",J566,0)</f>
        <v>0</v>
      </c>
      <c r="BG566" s="221">
        <f>IF(N566="zákl. přenesená",J566,0)</f>
        <v>0</v>
      </c>
      <c r="BH566" s="221">
        <f>IF(N566="sníž. přenesená",J566,0)</f>
        <v>0</v>
      </c>
      <c r="BI566" s="221">
        <f>IF(N566="nulová",J566,0)</f>
        <v>0</v>
      </c>
      <c r="BJ566" s="18" t="s">
        <v>82</v>
      </c>
      <c r="BK566" s="221">
        <f>ROUND(I566*H566,2)</f>
        <v>0</v>
      </c>
      <c r="BL566" s="18" t="s">
        <v>3366</v>
      </c>
      <c r="BM566" s="220" t="s">
        <v>9227</v>
      </c>
    </row>
    <row r="567" spans="1:65" s="14" customFormat="1" ht="11.25">
      <c r="B567" s="233"/>
      <c r="C567" s="234"/>
      <c r="D567" s="224" t="s">
        <v>211</v>
      </c>
      <c r="E567" s="235" t="s">
        <v>1</v>
      </c>
      <c r="F567" s="236" t="s">
        <v>9228</v>
      </c>
      <c r="G567" s="234"/>
      <c r="H567" s="237">
        <v>39</v>
      </c>
      <c r="I567" s="238"/>
      <c r="J567" s="234"/>
      <c r="K567" s="234"/>
      <c r="L567" s="239"/>
      <c r="M567" s="240"/>
      <c r="N567" s="241"/>
      <c r="O567" s="241"/>
      <c r="P567" s="241"/>
      <c r="Q567" s="241"/>
      <c r="R567" s="241"/>
      <c r="S567" s="241"/>
      <c r="T567" s="242"/>
      <c r="AT567" s="243" t="s">
        <v>211</v>
      </c>
      <c r="AU567" s="243" t="s">
        <v>84</v>
      </c>
      <c r="AV567" s="14" t="s">
        <v>84</v>
      </c>
      <c r="AW567" s="14" t="s">
        <v>31</v>
      </c>
      <c r="AX567" s="14" t="s">
        <v>75</v>
      </c>
      <c r="AY567" s="243" t="s">
        <v>203</v>
      </c>
    </row>
    <row r="568" spans="1:65" s="14" customFormat="1" ht="11.25">
      <c r="B568" s="233"/>
      <c r="C568" s="234"/>
      <c r="D568" s="224" t="s">
        <v>211</v>
      </c>
      <c r="E568" s="235" t="s">
        <v>1</v>
      </c>
      <c r="F568" s="236" t="s">
        <v>9229</v>
      </c>
      <c r="G568" s="234"/>
      <c r="H568" s="237">
        <v>16</v>
      </c>
      <c r="I568" s="238"/>
      <c r="J568" s="234"/>
      <c r="K568" s="234"/>
      <c r="L568" s="239"/>
      <c r="M568" s="240"/>
      <c r="N568" s="241"/>
      <c r="O568" s="241"/>
      <c r="P568" s="241"/>
      <c r="Q568" s="241"/>
      <c r="R568" s="241"/>
      <c r="S568" s="241"/>
      <c r="T568" s="242"/>
      <c r="AT568" s="243" t="s">
        <v>211</v>
      </c>
      <c r="AU568" s="243" t="s">
        <v>84</v>
      </c>
      <c r="AV568" s="14" t="s">
        <v>84</v>
      </c>
      <c r="AW568" s="14" t="s">
        <v>31</v>
      </c>
      <c r="AX568" s="14" t="s">
        <v>75</v>
      </c>
      <c r="AY568" s="243" t="s">
        <v>203</v>
      </c>
    </row>
    <row r="569" spans="1:65" s="14" customFormat="1" ht="11.25">
      <c r="B569" s="233"/>
      <c r="C569" s="234"/>
      <c r="D569" s="224" t="s">
        <v>211</v>
      </c>
      <c r="E569" s="235" t="s">
        <v>1</v>
      </c>
      <c r="F569" s="236" t="s">
        <v>9186</v>
      </c>
      <c r="G569" s="234"/>
      <c r="H569" s="237">
        <v>3</v>
      </c>
      <c r="I569" s="238"/>
      <c r="J569" s="234"/>
      <c r="K569" s="234"/>
      <c r="L569" s="239"/>
      <c r="M569" s="240"/>
      <c r="N569" s="241"/>
      <c r="O569" s="241"/>
      <c r="P569" s="241"/>
      <c r="Q569" s="241"/>
      <c r="R569" s="241"/>
      <c r="S569" s="241"/>
      <c r="T569" s="242"/>
      <c r="AT569" s="243" t="s">
        <v>211</v>
      </c>
      <c r="AU569" s="243" t="s">
        <v>84</v>
      </c>
      <c r="AV569" s="14" t="s">
        <v>84</v>
      </c>
      <c r="AW569" s="14" t="s">
        <v>31</v>
      </c>
      <c r="AX569" s="14" t="s">
        <v>75</v>
      </c>
      <c r="AY569" s="243" t="s">
        <v>203</v>
      </c>
    </row>
    <row r="570" spans="1:65" s="2" customFormat="1" ht="21.75" customHeight="1">
      <c r="A570" s="35"/>
      <c r="B570" s="36"/>
      <c r="C570" s="247" t="s">
        <v>3720</v>
      </c>
      <c r="D570" s="247" t="s">
        <v>413</v>
      </c>
      <c r="E570" s="248" t="s">
        <v>9075</v>
      </c>
      <c r="F570" s="249" t="s">
        <v>9076</v>
      </c>
      <c r="G570" s="250" t="s">
        <v>5671</v>
      </c>
      <c r="H570" s="251">
        <v>2132</v>
      </c>
      <c r="I570" s="252"/>
      <c r="J570" s="253">
        <f>ROUND(I570*H570,2)</f>
        <v>0</v>
      </c>
      <c r="K570" s="249" t="s">
        <v>1</v>
      </c>
      <c r="L570" s="254"/>
      <c r="M570" s="255" t="s">
        <v>1</v>
      </c>
      <c r="N570" s="256" t="s">
        <v>40</v>
      </c>
      <c r="O570" s="72"/>
      <c r="P570" s="218">
        <f>O570*H570</f>
        <v>0</v>
      </c>
      <c r="Q570" s="218">
        <v>0</v>
      </c>
      <c r="R570" s="218">
        <f>Q570*H570</f>
        <v>0</v>
      </c>
      <c r="S570" s="218">
        <v>0</v>
      </c>
      <c r="T570" s="219">
        <f>S570*H570</f>
        <v>0</v>
      </c>
      <c r="U570" s="35"/>
      <c r="V570" s="35"/>
      <c r="W570" s="35"/>
      <c r="X570" s="35"/>
      <c r="Y570" s="35"/>
      <c r="Z570" s="35"/>
      <c r="AA570" s="35"/>
      <c r="AB570" s="35"/>
      <c r="AC570" s="35"/>
      <c r="AD570" s="35"/>
      <c r="AE570" s="35"/>
      <c r="AR570" s="220" t="s">
        <v>3366</v>
      </c>
      <c r="AT570" s="220" t="s">
        <v>413</v>
      </c>
      <c r="AU570" s="220" t="s">
        <v>84</v>
      </c>
      <c r="AY570" s="18" t="s">
        <v>203</v>
      </c>
      <c r="BE570" s="221">
        <f>IF(N570="základní",J570,0)</f>
        <v>0</v>
      </c>
      <c r="BF570" s="221">
        <f>IF(N570="snížená",J570,0)</f>
        <v>0</v>
      </c>
      <c r="BG570" s="221">
        <f>IF(N570="zákl. přenesená",J570,0)</f>
        <v>0</v>
      </c>
      <c r="BH570" s="221">
        <f>IF(N570="sníž. přenesená",J570,0)</f>
        <v>0</v>
      </c>
      <c r="BI570" s="221">
        <f>IF(N570="nulová",J570,0)</f>
        <v>0</v>
      </c>
      <c r="BJ570" s="18" t="s">
        <v>82</v>
      </c>
      <c r="BK570" s="221">
        <f>ROUND(I570*H570,2)</f>
        <v>0</v>
      </c>
      <c r="BL570" s="18" t="s">
        <v>3366</v>
      </c>
      <c r="BM570" s="220" t="s">
        <v>9230</v>
      </c>
    </row>
    <row r="571" spans="1:65" s="2" customFormat="1" ht="21.75" customHeight="1">
      <c r="A571" s="35"/>
      <c r="B571" s="36"/>
      <c r="C571" s="209" t="s">
        <v>3724</v>
      </c>
      <c r="D571" s="209" t="s">
        <v>205</v>
      </c>
      <c r="E571" s="210" t="s">
        <v>9231</v>
      </c>
      <c r="F571" s="211" t="s">
        <v>9232</v>
      </c>
      <c r="G571" s="212" t="s">
        <v>208</v>
      </c>
      <c r="H571" s="213">
        <v>2131</v>
      </c>
      <c r="I571" s="214"/>
      <c r="J571" s="215">
        <f>ROUND(I571*H571,2)</f>
        <v>0</v>
      </c>
      <c r="K571" s="211" t="s">
        <v>218</v>
      </c>
      <c r="L571" s="40"/>
      <c r="M571" s="216" t="s">
        <v>1</v>
      </c>
      <c r="N571" s="217" t="s">
        <v>40</v>
      </c>
      <c r="O571" s="72"/>
      <c r="P571" s="218">
        <f>O571*H571</f>
        <v>0</v>
      </c>
      <c r="Q571" s="218">
        <v>0</v>
      </c>
      <c r="R571" s="218">
        <f>Q571*H571</f>
        <v>0</v>
      </c>
      <c r="S571" s="218">
        <v>0</v>
      </c>
      <c r="T571" s="219">
        <f>S571*H571</f>
        <v>0</v>
      </c>
      <c r="U571" s="35"/>
      <c r="V571" s="35"/>
      <c r="W571" s="35"/>
      <c r="X571" s="35"/>
      <c r="Y571" s="35"/>
      <c r="Z571" s="35"/>
      <c r="AA571" s="35"/>
      <c r="AB571" s="35"/>
      <c r="AC571" s="35"/>
      <c r="AD571" s="35"/>
      <c r="AE571" s="35"/>
      <c r="AR571" s="220" t="s">
        <v>412</v>
      </c>
      <c r="AT571" s="220" t="s">
        <v>205</v>
      </c>
      <c r="AU571" s="220" t="s">
        <v>84</v>
      </c>
      <c r="AY571" s="18" t="s">
        <v>203</v>
      </c>
      <c r="BE571" s="221">
        <f>IF(N571="základní",J571,0)</f>
        <v>0</v>
      </c>
      <c r="BF571" s="221">
        <f>IF(N571="snížená",J571,0)</f>
        <v>0</v>
      </c>
      <c r="BG571" s="221">
        <f>IF(N571="zákl. přenesená",J571,0)</f>
        <v>0</v>
      </c>
      <c r="BH571" s="221">
        <f>IF(N571="sníž. přenesená",J571,0)</f>
        <v>0</v>
      </c>
      <c r="BI571" s="221">
        <f>IF(N571="nulová",J571,0)</f>
        <v>0</v>
      </c>
      <c r="BJ571" s="18" t="s">
        <v>82</v>
      </c>
      <c r="BK571" s="221">
        <f>ROUND(I571*H571,2)</f>
        <v>0</v>
      </c>
      <c r="BL571" s="18" t="s">
        <v>412</v>
      </c>
      <c r="BM571" s="220" t="s">
        <v>9233</v>
      </c>
    </row>
    <row r="572" spans="1:65" s="14" customFormat="1" ht="11.25">
      <c r="B572" s="233"/>
      <c r="C572" s="234"/>
      <c r="D572" s="224" t="s">
        <v>211</v>
      </c>
      <c r="E572" s="235" t="s">
        <v>1</v>
      </c>
      <c r="F572" s="236" t="s">
        <v>9234</v>
      </c>
      <c r="G572" s="234"/>
      <c r="H572" s="237">
        <v>2131</v>
      </c>
      <c r="I572" s="238"/>
      <c r="J572" s="234"/>
      <c r="K572" s="234"/>
      <c r="L572" s="239"/>
      <c r="M572" s="240"/>
      <c r="N572" s="241"/>
      <c r="O572" s="241"/>
      <c r="P572" s="241"/>
      <c r="Q572" s="241"/>
      <c r="R572" s="241"/>
      <c r="S572" s="241"/>
      <c r="T572" s="242"/>
      <c r="AT572" s="243" t="s">
        <v>211</v>
      </c>
      <c r="AU572" s="243" t="s">
        <v>84</v>
      </c>
      <c r="AV572" s="14" t="s">
        <v>84</v>
      </c>
      <c r="AW572" s="14" t="s">
        <v>31</v>
      </c>
      <c r="AX572" s="14" t="s">
        <v>75</v>
      </c>
      <c r="AY572" s="243" t="s">
        <v>203</v>
      </c>
    </row>
    <row r="573" spans="1:65" s="2" customFormat="1" ht="21.75" customHeight="1">
      <c r="A573" s="35"/>
      <c r="B573" s="36"/>
      <c r="C573" s="247" t="s">
        <v>3728</v>
      </c>
      <c r="D573" s="247" t="s">
        <v>413</v>
      </c>
      <c r="E573" s="248" t="s">
        <v>9235</v>
      </c>
      <c r="F573" s="249" t="s">
        <v>9236</v>
      </c>
      <c r="G573" s="250" t="s">
        <v>5671</v>
      </c>
      <c r="H573" s="251">
        <v>77</v>
      </c>
      <c r="I573" s="252"/>
      <c r="J573" s="253">
        <f>ROUND(I573*H573,2)</f>
        <v>0</v>
      </c>
      <c r="K573" s="249" t="s">
        <v>1</v>
      </c>
      <c r="L573" s="254"/>
      <c r="M573" s="255" t="s">
        <v>1</v>
      </c>
      <c r="N573" s="256" t="s">
        <v>40</v>
      </c>
      <c r="O573" s="72"/>
      <c r="P573" s="218">
        <f>O573*H573</f>
        <v>0</v>
      </c>
      <c r="Q573" s="218">
        <v>0</v>
      </c>
      <c r="R573" s="218">
        <f>Q573*H573</f>
        <v>0</v>
      </c>
      <c r="S573" s="218">
        <v>0</v>
      </c>
      <c r="T573" s="219">
        <f>S573*H573</f>
        <v>0</v>
      </c>
      <c r="U573" s="35"/>
      <c r="V573" s="35"/>
      <c r="W573" s="35"/>
      <c r="X573" s="35"/>
      <c r="Y573" s="35"/>
      <c r="Z573" s="35"/>
      <c r="AA573" s="35"/>
      <c r="AB573" s="35"/>
      <c r="AC573" s="35"/>
      <c r="AD573" s="35"/>
      <c r="AE573" s="35"/>
      <c r="AR573" s="220" t="s">
        <v>3366</v>
      </c>
      <c r="AT573" s="220" t="s">
        <v>413</v>
      </c>
      <c r="AU573" s="220" t="s">
        <v>84</v>
      </c>
      <c r="AY573" s="18" t="s">
        <v>203</v>
      </c>
      <c r="BE573" s="221">
        <f>IF(N573="základní",J573,0)</f>
        <v>0</v>
      </c>
      <c r="BF573" s="221">
        <f>IF(N573="snížená",J573,0)</f>
        <v>0</v>
      </c>
      <c r="BG573" s="221">
        <f>IF(N573="zákl. přenesená",J573,0)</f>
        <v>0</v>
      </c>
      <c r="BH573" s="221">
        <f>IF(N573="sníž. přenesená",J573,0)</f>
        <v>0</v>
      </c>
      <c r="BI573" s="221">
        <f>IF(N573="nulová",J573,0)</f>
        <v>0</v>
      </c>
      <c r="BJ573" s="18" t="s">
        <v>82</v>
      </c>
      <c r="BK573" s="221">
        <f>ROUND(I573*H573,2)</f>
        <v>0</v>
      </c>
      <c r="BL573" s="18" t="s">
        <v>3366</v>
      </c>
      <c r="BM573" s="220" t="s">
        <v>9237</v>
      </c>
    </row>
    <row r="574" spans="1:65" s="14" customFormat="1" ht="11.25">
      <c r="B574" s="233"/>
      <c r="C574" s="234"/>
      <c r="D574" s="224" t="s">
        <v>211</v>
      </c>
      <c r="E574" s="235" t="s">
        <v>1</v>
      </c>
      <c r="F574" s="236" t="s">
        <v>9238</v>
      </c>
      <c r="G574" s="234"/>
      <c r="H574" s="237">
        <v>73</v>
      </c>
      <c r="I574" s="238"/>
      <c r="J574" s="234"/>
      <c r="K574" s="234"/>
      <c r="L574" s="239"/>
      <c r="M574" s="240"/>
      <c r="N574" s="241"/>
      <c r="O574" s="241"/>
      <c r="P574" s="241"/>
      <c r="Q574" s="241"/>
      <c r="R574" s="241"/>
      <c r="S574" s="241"/>
      <c r="T574" s="242"/>
      <c r="AT574" s="243" t="s">
        <v>211</v>
      </c>
      <c r="AU574" s="243" t="s">
        <v>84</v>
      </c>
      <c r="AV574" s="14" t="s">
        <v>84</v>
      </c>
      <c r="AW574" s="14" t="s">
        <v>31</v>
      </c>
      <c r="AX574" s="14" t="s">
        <v>75</v>
      </c>
      <c r="AY574" s="243" t="s">
        <v>203</v>
      </c>
    </row>
    <row r="575" spans="1:65" s="14" customFormat="1" ht="11.25">
      <c r="B575" s="233"/>
      <c r="C575" s="234"/>
      <c r="D575" s="224" t="s">
        <v>211</v>
      </c>
      <c r="E575" s="235" t="s">
        <v>1</v>
      </c>
      <c r="F575" s="236" t="s">
        <v>9151</v>
      </c>
      <c r="G575" s="234"/>
      <c r="H575" s="237">
        <v>4</v>
      </c>
      <c r="I575" s="238"/>
      <c r="J575" s="234"/>
      <c r="K575" s="234"/>
      <c r="L575" s="239"/>
      <c r="M575" s="240"/>
      <c r="N575" s="241"/>
      <c r="O575" s="241"/>
      <c r="P575" s="241"/>
      <c r="Q575" s="241"/>
      <c r="R575" s="241"/>
      <c r="S575" s="241"/>
      <c r="T575" s="242"/>
      <c r="AT575" s="243" t="s">
        <v>211</v>
      </c>
      <c r="AU575" s="243" t="s">
        <v>84</v>
      </c>
      <c r="AV575" s="14" t="s">
        <v>84</v>
      </c>
      <c r="AW575" s="14" t="s">
        <v>31</v>
      </c>
      <c r="AX575" s="14" t="s">
        <v>75</v>
      </c>
      <c r="AY575" s="243" t="s">
        <v>203</v>
      </c>
    </row>
    <row r="576" spans="1:65" s="2" customFormat="1" ht="21.75" customHeight="1">
      <c r="A576" s="35"/>
      <c r="B576" s="36"/>
      <c r="C576" s="247" t="s">
        <v>3732</v>
      </c>
      <c r="D576" s="247" t="s">
        <v>413</v>
      </c>
      <c r="E576" s="248" t="s">
        <v>9239</v>
      </c>
      <c r="F576" s="249" t="s">
        <v>9240</v>
      </c>
      <c r="G576" s="250" t="s">
        <v>5671</v>
      </c>
      <c r="H576" s="251">
        <v>64</v>
      </c>
      <c r="I576" s="252"/>
      <c r="J576" s="253">
        <f>ROUND(I576*H576,2)</f>
        <v>0</v>
      </c>
      <c r="K576" s="249" t="s">
        <v>1</v>
      </c>
      <c r="L576" s="254"/>
      <c r="M576" s="255" t="s">
        <v>1</v>
      </c>
      <c r="N576" s="256" t="s">
        <v>40</v>
      </c>
      <c r="O576" s="72"/>
      <c r="P576" s="218">
        <f>O576*H576</f>
        <v>0</v>
      </c>
      <c r="Q576" s="218">
        <v>0</v>
      </c>
      <c r="R576" s="218">
        <f>Q576*H576</f>
        <v>0</v>
      </c>
      <c r="S576" s="218">
        <v>0</v>
      </c>
      <c r="T576" s="219">
        <f>S576*H576</f>
        <v>0</v>
      </c>
      <c r="U576" s="35"/>
      <c r="V576" s="35"/>
      <c r="W576" s="35"/>
      <c r="X576" s="35"/>
      <c r="Y576" s="35"/>
      <c r="Z576" s="35"/>
      <c r="AA576" s="35"/>
      <c r="AB576" s="35"/>
      <c r="AC576" s="35"/>
      <c r="AD576" s="35"/>
      <c r="AE576" s="35"/>
      <c r="AR576" s="220" t="s">
        <v>3366</v>
      </c>
      <c r="AT576" s="220" t="s">
        <v>413</v>
      </c>
      <c r="AU576" s="220" t="s">
        <v>84</v>
      </c>
      <c r="AY576" s="18" t="s">
        <v>203</v>
      </c>
      <c r="BE576" s="221">
        <f>IF(N576="základní",J576,0)</f>
        <v>0</v>
      </c>
      <c r="BF576" s="221">
        <f>IF(N576="snížená",J576,0)</f>
        <v>0</v>
      </c>
      <c r="BG576" s="221">
        <f>IF(N576="zákl. přenesená",J576,0)</f>
        <v>0</v>
      </c>
      <c r="BH576" s="221">
        <f>IF(N576="sníž. přenesená",J576,0)</f>
        <v>0</v>
      </c>
      <c r="BI576" s="221">
        <f>IF(N576="nulová",J576,0)</f>
        <v>0</v>
      </c>
      <c r="BJ576" s="18" t="s">
        <v>82</v>
      </c>
      <c r="BK576" s="221">
        <f>ROUND(I576*H576,2)</f>
        <v>0</v>
      </c>
      <c r="BL576" s="18" t="s">
        <v>3366</v>
      </c>
      <c r="BM576" s="220" t="s">
        <v>9241</v>
      </c>
    </row>
    <row r="577" spans="1:65" s="14" customFormat="1" ht="11.25">
      <c r="B577" s="233"/>
      <c r="C577" s="234"/>
      <c r="D577" s="224" t="s">
        <v>211</v>
      </c>
      <c r="E577" s="235" t="s">
        <v>1</v>
      </c>
      <c r="F577" s="236" t="s">
        <v>9242</v>
      </c>
      <c r="G577" s="234"/>
      <c r="H577" s="237">
        <v>61</v>
      </c>
      <c r="I577" s="238"/>
      <c r="J577" s="234"/>
      <c r="K577" s="234"/>
      <c r="L577" s="239"/>
      <c r="M577" s="240"/>
      <c r="N577" s="241"/>
      <c r="O577" s="241"/>
      <c r="P577" s="241"/>
      <c r="Q577" s="241"/>
      <c r="R577" s="241"/>
      <c r="S577" s="241"/>
      <c r="T577" s="242"/>
      <c r="AT577" s="243" t="s">
        <v>211</v>
      </c>
      <c r="AU577" s="243" t="s">
        <v>84</v>
      </c>
      <c r="AV577" s="14" t="s">
        <v>84</v>
      </c>
      <c r="AW577" s="14" t="s">
        <v>31</v>
      </c>
      <c r="AX577" s="14" t="s">
        <v>75</v>
      </c>
      <c r="AY577" s="243" t="s">
        <v>203</v>
      </c>
    </row>
    <row r="578" spans="1:65" s="14" customFormat="1" ht="11.25">
      <c r="B578" s="233"/>
      <c r="C578" s="234"/>
      <c r="D578" s="224" t="s">
        <v>211</v>
      </c>
      <c r="E578" s="235" t="s">
        <v>1</v>
      </c>
      <c r="F578" s="236" t="s">
        <v>9186</v>
      </c>
      <c r="G578" s="234"/>
      <c r="H578" s="237">
        <v>3</v>
      </c>
      <c r="I578" s="238"/>
      <c r="J578" s="234"/>
      <c r="K578" s="234"/>
      <c r="L578" s="239"/>
      <c r="M578" s="240"/>
      <c r="N578" s="241"/>
      <c r="O578" s="241"/>
      <c r="P578" s="241"/>
      <c r="Q578" s="241"/>
      <c r="R578" s="241"/>
      <c r="S578" s="241"/>
      <c r="T578" s="242"/>
      <c r="AT578" s="243" t="s">
        <v>211</v>
      </c>
      <c r="AU578" s="243" t="s">
        <v>84</v>
      </c>
      <c r="AV578" s="14" t="s">
        <v>84</v>
      </c>
      <c r="AW578" s="14" t="s">
        <v>31</v>
      </c>
      <c r="AX578" s="14" t="s">
        <v>75</v>
      </c>
      <c r="AY578" s="243" t="s">
        <v>203</v>
      </c>
    </row>
    <row r="579" spans="1:65" s="2" customFormat="1" ht="21.75" customHeight="1">
      <c r="A579" s="35"/>
      <c r="B579" s="36"/>
      <c r="C579" s="209" t="s">
        <v>3736</v>
      </c>
      <c r="D579" s="209" t="s">
        <v>205</v>
      </c>
      <c r="E579" s="210" t="s">
        <v>9231</v>
      </c>
      <c r="F579" s="211" t="s">
        <v>9232</v>
      </c>
      <c r="G579" s="212" t="s">
        <v>208</v>
      </c>
      <c r="H579" s="213">
        <v>141</v>
      </c>
      <c r="I579" s="214"/>
      <c r="J579" s="215">
        <f>ROUND(I579*H579,2)</f>
        <v>0</v>
      </c>
      <c r="K579" s="211" t="s">
        <v>218</v>
      </c>
      <c r="L579" s="40"/>
      <c r="M579" s="216" t="s">
        <v>1</v>
      </c>
      <c r="N579" s="217" t="s">
        <v>40</v>
      </c>
      <c r="O579" s="72"/>
      <c r="P579" s="218">
        <f>O579*H579</f>
        <v>0</v>
      </c>
      <c r="Q579" s="218">
        <v>0</v>
      </c>
      <c r="R579" s="218">
        <f>Q579*H579</f>
        <v>0</v>
      </c>
      <c r="S579" s="218">
        <v>0</v>
      </c>
      <c r="T579" s="219">
        <f>S579*H579</f>
        <v>0</v>
      </c>
      <c r="U579" s="35"/>
      <c r="V579" s="35"/>
      <c r="W579" s="35"/>
      <c r="X579" s="35"/>
      <c r="Y579" s="35"/>
      <c r="Z579" s="35"/>
      <c r="AA579" s="35"/>
      <c r="AB579" s="35"/>
      <c r="AC579" s="35"/>
      <c r="AD579" s="35"/>
      <c r="AE579" s="35"/>
      <c r="AR579" s="220" t="s">
        <v>412</v>
      </c>
      <c r="AT579" s="220" t="s">
        <v>205</v>
      </c>
      <c r="AU579" s="220" t="s">
        <v>84</v>
      </c>
      <c r="AY579" s="18" t="s">
        <v>203</v>
      </c>
      <c r="BE579" s="221">
        <f>IF(N579="základní",J579,0)</f>
        <v>0</v>
      </c>
      <c r="BF579" s="221">
        <f>IF(N579="snížená",J579,0)</f>
        <v>0</v>
      </c>
      <c r="BG579" s="221">
        <f>IF(N579="zákl. přenesená",J579,0)</f>
        <v>0</v>
      </c>
      <c r="BH579" s="221">
        <f>IF(N579="sníž. přenesená",J579,0)</f>
        <v>0</v>
      </c>
      <c r="BI579" s="221">
        <f>IF(N579="nulová",J579,0)</f>
        <v>0</v>
      </c>
      <c r="BJ579" s="18" t="s">
        <v>82</v>
      </c>
      <c r="BK579" s="221">
        <f>ROUND(I579*H579,2)</f>
        <v>0</v>
      </c>
      <c r="BL579" s="18" t="s">
        <v>412</v>
      </c>
      <c r="BM579" s="220" t="s">
        <v>9243</v>
      </c>
    </row>
    <row r="580" spans="1:65" s="2" customFormat="1" ht="21.75" customHeight="1">
      <c r="A580" s="35"/>
      <c r="B580" s="36"/>
      <c r="C580" s="247" t="s">
        <v>3740</v>
      </c>
      <c r="D580" s="247" t="s">
        <v>413</v>
      </c>
      <c r="E580" s="248" t="s">
        <v>9244</v>
      </c>
      <c r="F580" s="249" t="s">
        <v>9245</v>
      </c>
      <c r="G580" s="250" t="s">
        <v>5671</v>
      </c>
      <c r="H580" s="251">
        <v>5</v>
      </c>
      <c r="I580" s="252"/>
      <c r="J580" s="253">
        <f>ROUND(I580*H580,2)</f>
        <v>0</v>
      </c>
      <c r="K580" s="249" t="s">
        <v>1</v>
      </c>
      <c r="L580" s="254"/>
      <c r="M580" s="255" t="s">
        <v>1</v>
      </c>
      <c r="N580" s="256" t="s">
        <v>40</v>
      </c>
      <c r="O580" s="72"/>
      <c r="P580" s="218">
        <f>O580*H580</f>
        <v>0</v>
      </c>
      <c r="Q580" s="218">
        <v>0</v>
      </c>
      <c r="R580" s="218">
        <f>Q580*H580</f>
        <v>0</v>
      </c>
      <c r="S580" s="218">
        <v>0</v>
      </c>
      <c r="T580" s="219">
        <f>S580*H580</f>
        <v>0</v>
      </c>
      <c r="U580" s="35"/>
      <c r="V580" s="35"/>
      <c r="W580" s="35"/>
      <c r="X580" s="35"/>
      <c r="Y580" s="35"/>
      <c r="Z580" s="35"/>
      <c r="AA580" s="35"/>
      <c r="AB580" s="35"/>
      <c r="AC580" s="35"/>
      <c r="AD580" s="35"/>
      <c r="AE580" s="35"/>
      <c r="AR580" s="220" t="s">
        <v>3366</v>
      </c>
      <c r="AT580" s="220" t="s">
        <v>413</v>
      </c>
      <c r="AU580" s="220" t="s">
        <v>84</v>
      </c>
      <c r="AY580" s="18" t="s">
        <v>203</v>
      </c>
      <c r="BE580" s="221">
        <f>IF(N580="základní",J580,0)</f>
        <v>0</v>
      </c>
      <c r="BF580" s="221">
        <f>IF(N580="snížená",J580,0)</f>
        <v>0</v>
      </c>
      <c r="BG580" s="221">
        <f>IF(N580="zákl. přenesená",J580,0)</f>
        <v>0</v>
      </c>
      <c r="BH580" s="221">
        <f>IF(N580="sníž. přenesená",J580,0)</f>
        <v>0</v>
      </c>
      <c r="BI580" s="221">
        <f>IF(N580="nulová",J580,0)</f>
        <v>0</v>
      </c>
      <c r="BJ580" s="18" t="s">
        <v>82</v>
      </c>
      <c r="BK580" s="221">
        <f>ROUND(I580*H580,2)</f>
        <v>0</v>
      </c>
      <c r="BL580" s="18" t="s">
        <v>3366</v>
      </c>
      <c r="BM580" s="220" t="s">
        <v>9246</v>
      </c>
    </row>
    <row r="581" spans="1:65" s="14" customFormat="1" ht="11.25">
      <c r="B581" s="233"/>
      <c r="C581" s="234"/>
      <c r="D581" s="224" t="s">
        <v>211</v>
      </c>
      <c r="E581" s="235" t="s">
        <v>1</v>
      </c>
      <c r="F581" s="236" t="s">
        <v>9247</v>
      </c>
      <c r="G581" s="234"/>
      <c r="H581" s="237">
        <v>4</v>
      </c>
      <c r="I581" s="238"/>
      <c r="J581" s="234"/>
      <c r="K581" s="234"/>
      <c r="L581" s="239"/>
      <c r="M581" s="240"/>
      <c r="N581" s="241"/>
      <c r="O581" s="241"/>
      <c r="P581" s="241"/>
      <c r="Q581" s="241"/>
      <c r="R581" s="241"/>
      <c r="S581" s="241"/>
      <c r="T581" s="242"/>
      <c r="AT581" s="243" t="s">
        <v>211</v>
      </c>
      <c r="AU581" s="243" t="s">
        <v>84</v>
      </c>
      <c r="AV581" s="14" t="s">
        <v>84</v>
      </c>
      <c r="AW581" s="14" t="s">
        <v>31</v>
      </c>
      <c r="AX581" s="14" t="s">
        <v>75</v>
      </c>
      <c r="AY581" s="243" t="s">
        <v>203</v>
      </c>
    </row>
    <row r="582" spans="1:65" s="14" customFormat="1" ht="11.25">
      <c r="B582" s="233"/>
      <c r="C582" s="234"/>
      <c r="D582" s="224" t="s">
        <v>211</v>
      </c>
      <c r="E582" s="235" t="s">
        <v>1</v>
      </c>
      <c r="F582" s="236" t="s">
        <v>8581</v>
      </c>
      <c r="G582" s="234"/>
      <c r="H582" s="237">
        <v>1</v>
      </c>
      <c r="I582" s="238"/>
      <c r="J582" s="234"/>
      <c r="K582" s="234"/>
      <c r="L582" s="239"/>
      <c r="M582" s="240"/>
      <c r="N582" s="241"/>
      <c r="O582" s="241"/>
      <c r="P582" s="241"/>
      <c r="Q582" s="241"/>
      <c r="R582" s="241"/>
      <c r="S582" s="241"/>
      <c r="T582" s="242"/>
      <c r="AT582" s="243" t="s">
        <v>211</v>
      </c>
      <c r="AU582" s="243" t="s">
        <v>84</v>
      </c>
      <c r="AV582" s="14" t="s">
        <v>84</v>
      </c>
      <c r="AW582" s="14" t="s">
        <v>31</v>
      </c>
      <c r="AX582" s="14" t="s">
        <v>75</v>
      </c>
      <c r="AY582" s="243" t="s">
        <v>203</v>
      </c>
    </row>
    <row r="583" spans="1:65" s="2" customFormat="1" ht="21.75" customHeight="1">
      <c r="A583" s="35"/>
      <c r="B583" s="36"/>
      <c r="C583" s="209" t="s">
        <v>3744</v>
      </c>
      <c r="D583" s="209" t="s">
        <v>205</v>
      </c>
      <c r="E583" s="210" t="s">
        <v>9231</v>
      </c>
      <c r="F583" s="211" t="s">
        <v>9232</v>
      </c>
      <c r="G583" s="212" t="s">
        <v>208</v>
      </c>
      <c r="H583" s="213">
        <v>5</v>
      </c>
      <c r="I583" s="214"/>
      <c r="J583" s="215">
        <f>ROUND(I583*H583,2)</f>
        <v>0</v>
      </c>
      <c r="K583" s="211" t="s">
        <v>218</v>
      </c>
      <c r="L583" s="40"/>
      <c r="M583" s="216" t="s">
        <v>1</v>
      </c>
      <c r="N583" s="217" t="s">
        <v>40</v>
      </c>
      <c r="O583" s="72"/>
      <c r="P583" s="218">
        <f>O583*H583</f>
        <v>0</v>
      </c>
      <c r="Q583" s="218">
        <v>0</v>
      </c>
      <c r="R583" s="218">
        <f>Q583*H583</f>
        <v>0</v>
      </c>
      <c r="S583" s="218">
        <v>0</v>
      </c>
      <c r="T583" s="219">
        <f>S583*H583</f>
        <v>0</v>
      </c>
      <c r="U583" s="35"/>
      <c r="V583" s="35"/>
      <c r="W583" s="35"/>
      <c r="X583" s="35"/>
      <c r="Y583" s="35"/>
      <c r="Z583" s="35"/>
      <c r="AA583" s="35"/>
      <c r="AB583" s="35"/>
      <c r="AC583" s="35"/>
      <c r="AD583" s="35"/>
      <c r="AE583" s="35"/>
      <c r="AR583" s="220" t="s">
        <v>412</v>
      </c>
      <c r="AT583" s="220" t="s">
        <v>205</v>
      </c>
      <c r="AU583" s="220" t="s">
        <v>84</v>
      </c>
      <c r="AY583" s="18" t="s">
        <v>203</v>
      </c>
      <c r="BE583" s="221">
        <f>IF(N583="základní",J583,0)</f>
        <v>0</v>
      </c>
      <c r="BF583" s="221">
        <f>IF(N583="snížená",J583,0)</f>
        <v>0</v>
      </c>
      <c r="BG583" s="221">
        <f>IF(N583="zákl. přenesená",J583,0)</f>
        <v>0</v>
      </c>
      <c r="BH583" s="221">
        <f>IF(N583="sníž. přenesená",J583,0)</f>
        <v>0</v>
      </c>
      <c r="BI583" s="221">
        <f>IF(N583="nulová",J583,0)</f>
        <v>0</v>
      </c>
      <c r="BJ583" s="18" t="s">
        <v>82</v>
      </c>
      <c r="BK583" s="221">
        <f>ROUND(I583*H583,2)</f>
        <v>0</v>
      </c>
      <c r="BL583" s="18" t="s">
        <v>412</v>
      </c>
      <c r="BM583" s="220" t="s">
        <v>9248</v>
      </c>
    </row>
    <row r="584" spans="1:65" s="2" customFormat="1" ht="21.75" customHeight="1">
      <c r="A584" s="35"/>
      <c r="B584" s="36"/>
      <c r="C584" s="247" t="s">
        <v>3748</v>
      </c>
      <c r="D584" s="247" t="s">
        <v>413</v>
      </c>
      <c r="E584" s="248" t="s">
        <v>9249</v>
      </c>
      <c r="F584" s="249" t="s">
        <v>9250</v>
      </c>
      <c r="G584" s="250" t="s">
        <v>5671</v>
      </c>
      <c r="H584" s="251">
        <v>11</v>
      </c>
      <c r="I584" s="252"/>
      <c r="J584" s="253">
        <f>ROUND(I584*H584,2)</f>
        <v>0</v>
      </c>
      <c r="K584" s="249" t="s">
        <v>1</v>
      </c>
      <c r="L584" s="254"/>
      <c r="M584" s="255" t="s">
        <v>1</v>
      </c>
      <c r="N584" s="256" t="s">
        <v>40</v>
      </c>
      <c r="O584" s="72"/>
      <c r="P584" s="218">
        <f>O584*H584</f>
        <v>0</v>
      </c>
      <c r="Q584" s="218">
        <v>0</v>
      </c>
      <c r="R584" s="218">
        <f>Q584*H584</f>
        <v>0</v>
      </c>
      <c r="S584" s="218">
        <v>0</v>
      </c>
      <c r="T584" s="219">
        <f>S584*H584</f>
        <v>0</v>
      </c>
      <c r="U584" s="35"/>
      <c r="V584" s="35"/>
      <c r="W584" s="35"/>
      <c r="X584" s="35"/>
      <c r="Y584" s="35"/>
      <c r="Z584" s="35"/>
      <c r="AA584" s="35"/>
      <c r="AB584" s="35"/>
      <c r="AC584" s="35"/>
      <c r="AD584" s="35"/>
      <c r="AE584" s="35"/>
      <c r="AR584" s="220" t="s">
        <v>3366</v>
      </c>
      <c r="AT584" s="220" t="s">
        <v>413</v>
      </c>
      <c r="AU584" s="220" t="s">
        <v>84</v>
      </c>
      <c r="AY584" s="18" t="s">
        <v>203</v>
      </c>
      <c r="BE584" s="221">
        <f>IF(N584="základní",J584,0)</f>
        <v>0</v>
      </c>
      <c r="BF584" s="221">
        <f>IF(N584="snížená",J584,0)</f>
        <v>0</v>
      </c>
      <c r="BG584" s="221">
        <f>IF(N584="zákl. přenesená",J584,0)</f>
        <v>0</v>
      </c>
      <c r="BH584" s="221">
        <f>IF(N584="sníž. přenesená",J584,0)</f>
        <v>0</v>
      </c>
      <c r="BI584" s="221">
        <f>IF(N584="nulová",J584,0)</f>
        <v>0</v>
      </c>
      <c r="BJ584" s="18" t="s">
        <v>82</v>
      </c>
      <c r="BK584" s="221">
        <f>ROUND(I584*H584,2)</f>
        <v>0</v>
      </c>
      <c r="BL584" s="18" t="s">
        <v>3366</v>
      </c>
      <c r="BM584" s="220" t="s">
        <v>9251</v>
      </c>
    </row>
    <row r="585" spans="1:65" s="14" customFormat="1" ht="11.25">
      <c r="B585" s="233"/>
      <c r="C585" s="234"/>
      <c r="D585" s="224" t="s">
        <v>211</v>
      </c>
      <c r="E585" s="235" t="s">
        <v>1</v>
      </c>
      <c r="F585" s="236" t="s">
        <v>9252</v>
      </c>
      <c r="G585" s="234"/>
      <c r="H585" s="237">
        <v>10</v>
      </c>
      <c r="I585" s="238"/>
      <c r="J585" s="234"/>
      <c r="K585" s="234"/>
      <c r="L585" s="239"/>
      <c r="M585" s="240"/>
      <c r="N585" s="241"/>
      <c r="O585" s="241"/>
      <c r="P585" s="241"/>
      <c r="Q585" s="241"/>
      <c r="R585" s="241"/>
      <c r="S585" s="241"/>
      <c r="T585" s="242"/>
      <c r="AT585" s="243" t="s">
        <v>211</v>
      </c>
      <c r="AU585" s="243" t="s">
        <v>84</v>
      </c>
      <c r="AV585" s="14" t="s">
        <v>84</v>
      </c>
      <c r="AW585" s="14" t="s">
        <v>31</v>
      </c>
      <c r="AX585" s="14" t="s">
        <v>75</v>
      </c>
      <c r="AY585" s="243" t="s">
        <v>203</v>
      </c>
    </row>
    <row r="586" spans="1:65" s="14" customFormat="1" ht="11.25">
      <c r="B586" s="233"/>
      <c r="C586" s="234"/>
      <c r="D586" s="224" t="s">
        <v>211</v>
      </c>
      <c r="E586" s="235" t="s">
        <v>1</v>
      </c>
      <c r="F586" s="236" t="s">
        <v>8581</v>
      </c>
      <c r="G586" s="234"/>
      <c r="H586" s="237">
        <v>1</v>
      </c>
      <c r="I586" s="238"/>
      <c r="J586" s="234"/>
      <c r="K586" s="234"/>
      <c r="L586" s="239"/>
      <c r="M586" s="240"/>
      <c r="N586" s="241"/>
      <c r="O586" s="241"/>
      <c r="P586" s="241"/>
      <c r="Q586" s="241"/>
      <c r="R586" s="241"/>
      <c r="S586" s="241"/>
      <c r="T586" s="242"/>
      <c r="AT586" s="243" t="s">
        <v>211</v>
      </c>
      <c r="AU586" s="243" t="s">
        <v>84</v>
      </c>
      <c r="AV586" s="14" t="s">
        <v>84</v>
      </c>
      <c r="AW586" s="14" t="s">
        <v>31</v>
      </c>
      <c r="AX586" s="14" t="s">
        <v>75</v>
      </c>
      <c r="AY586" s="243" t="s">
        <v>203</v>
      </c>
    </row>
    <row r="587" spans="1:65" s="2" customFormat="1" ht="21.75" customHeight="1">
      <c r="A587" s="35"/>
      <c r="B587" s="36"/>
      <c r="C587" s="209" t="s">
        <v>3752</v>
      </c>
      <c r="D587" s="209" t="s">
        <v>205</v>
      </c>
      <c r="E587" s="210" t="s">
        <v>9253</v>
      </c>
      <c r="F587" s="211" t="s">
        <v>9254</v>
      </c>
      <c r="G587" s="212" t="s">
        <v>208</v>
      </c>
      <c r="H587" s="213">
        <v>11</v>
      </c>
      <c r="I587" s="214"/>
      <c r="J587" s="215">
        <f>ROUND(I587*H587,2)</f>
        <v>0</v>
      </c>
      <c r="K587" s="211" t="s">
        <v>218</v>
      </c>
      <c r="L587" s="40"/>
      <c r="M587" s="216" t="s">
        <v>1</v>
      </c>
      <c r="N587" s="217" t="s">
        <v>40</v>
      </c>
      <c r="O587" s="72"/>
      <c r="P587" s="218">
        <f>O587*H587</f>
        <v>0</v>
      </c>
      <c r="Q587" s="218">
        <v>0</v>
      </c>
      <c r="R587" s="218">
        <f>Q587*H587</f>
        <v>0</v>
      </c>
      <c r="S587" s="218">
        <v>0</v>
      </c>
      <c r="T587" s="219">
        <f>S587*H587</f>
        <v>0</v>
      </c>
      <c r="U587" s="35"/>
      <c r="V587" s="35"/>
      <c r="W587" s="35"/>
      <c r="X587" s="35"/>
      <c r="Y587" s="35"/>
      <c r="Z587" s="35"/>
      <c r="AA587" s="35"/>
      <c r="AB587" s="35"/>
      <c r="AC587" s="35"/>
      <c r="AD587" s="35"/>
      <c r="AE587" s="35"/>
      <c r="AR587" s="220" t="s">
        <v>412</v>
      </c>
      <c r="AT587" s="220" t="s">
        <v>205</v>
      </c>
      <c r="AU587" s="220" t="s">
        <v>84</v>
      </c>
      <c r="AY587" s="18" t="s">
        <v>203</v>
      </c>
      <c r="BE587" s="221">
        <f>IF(N587="základní",J587,0)</f>
        <v>0</v>
      </c>
      <c r="BF587" s="221">
        <f>IF(N587="snížená",J587,0)</f>
        <v>0</v>
      </c>
      <c r="BG587" s="221">
        <f>IF(N587="zákl. přenesená",J587,0)</f>
        <v>0</v>
      </c>
      <c r="BH587" s="221">
        <f>IF(N587="sníž. přenesená",J587,0)</f>
        <v>0</v>
      </c>
      <c r="BI587" s="221">
        <f>IF(N587="nulová",J587,0)</f>
        <v>0</v>
      </c>
      <c r="BJ587" s="18" t="s">
        <v>82</v>
      </c>
      <c r="BK587" s="221">
        <f>ROUND(I587*H587,2)</f>
        <v>0</v>
      </c>
      <c r="BL587" s="18" t="s">
        <v>412</v>
      </c>
      <c r="BM587" s="220" t="s">
        <v>9255</v>
      </c>
    </row>
    <row r="588" spans="1:65" s="2" customFormat="1" ht="21.75" customHeight="1">
      <c r="A588" s="35"/>
      <c r="B588" s="36"/>
      <c r="C588" s="247" t="s">
        <v>3756</v>
      </c>
      <c r="D588" s="247" t="s">
        <v>413</v>
      </c>
      <c r="E588" s="248" t="s">
        <v>9256</v>
      </c>
      <c r="F588" s="249" t="s">
        <v>9257</v>
      </c>
      <c r="G588" s="250" t="s">
        <v>5671</v>
      </c>
      <c r="H588" s="251">
        <v>41</v>
      </c>
      <c r="I588" s="252"/>
      <c r="J588" s="253">
        <f>ROUND(I588*H588,2)</f>
        <v>0</v>
      </c>
      <c r="K588" s="249" t="s">
        <v>1</v>
      </c>
      <c r="L588" s="254"/>
      <c r="M588" s="255" t="s">
        <v>1</v>
      </c>
      <c r="N588" s="256" t="s">
        <v>40</v>
      </c>
      <c r="O588" s="72"/>
      <c r="P588" s="218">
        <f>O588*H588</f>
        <v>0</v>
      </c>
      <c r="Q588" s="218">
        <v>0</v>
      </c>
      <c r="R588" s="218">
        <f>Q588*H588</f>
        <v>0</v>
      </c>
      <c r="S588" s="218">
        <v>0</v>
      </c>
      <c r="T588" s="219">
        <f>S588*H588</f>
        <v>0</v>
      </c>
      <c r="U588" s="35"/>
      <c r="V588" s="35"/>
      <c r="W588" s="35"/>
      <c r="X588" s="35"/>
      <c r="Y588" s="35"/>
      <c r="Z588" s="35"/>
      <c r="AA588" s="35"/>
      <c r="AB588" s="35"/>
      <c r="AC588" s="35"/>
      <c r="AD588" s="35"/>
      <c r="AE588" s="35"/>
      <c r="AR588" s="220" t="s">
        <v>3366</v>
      </c>
      <c r="AT588" s="220" t="s">
        <v>413</v>
      </c>
      <c r="AU588" s="220" t="s">
        <v>84</v>
      </c>
      <c r="AY588" s="18" t="s">
        <v>203</v>
      </c>
      <c r="BE588" s="221">
        <f>IF(N588="základní",J588,0)</f>
        <v>0</v>
      </c>
      <c r="BF588" s="221">
        <f>IF(N588="snížená",J588,0)</f>
        <v>0</v>
      </c>
      <c r="BG588" s="221">
        <f>IF(N588="zákl. přenesená",J588,0)</f>
        <v>0</v>
      </c>
      <c r="BH588" s="221">
        <f>IF(N588="sníž. přenesená",J588,0)</f>
        <v>0</v>
      </c>
      <c r="BI588" s="221">
        <f>IF(N588="nulová",J588,0)</f>
        <v>0</v>
      </c>
      <c r="BJ588" s="18" t="s">
        <v>82</v>
      </c>
      <c r="BK588" s="221">
        <f>ROUND(I588*H588,2)</f>
        <v>0</v>
      </c>
      <c r="BL588" s="18" t="s">
        <v>3366</v>
      </c>
      <c r="BM588" s="220" t="s">
        <v>9258</v>
      </c>
    </row>
    <row r="589" spans="1:65" s="14" customFormat="1" ht="11.25">
      <c r="B589" s="233"/>
      <c r="C589" s="234"/>
      <c r="D589" s="224" t="s">
        <v>211</v>
      </c>
      <c r="E589" s="235" t="s">
        <v>1</v>
      </c>
      <c r="F589" s="236" t="s">
        <v>9259</v>
      </c>
      <c r="G589" s="234"/>
      <c r="H589" s="237">
        <v>39</v>
      </c>
      <c r="I589" s="238"/>
      <c r="J589" s="234"/>
      <c r="K589" s="234"/>
      <c r="L589" s="239"/>
      <c r="M589" s="240"/>
      <c r="N589" s="241"/>
      <c r="O589" s="241"/>
      <c r="P589" s="241"/>
      <c r="Q589" s="241"/>
      <c r="R589" s="241"/>
      <c r="S589" s="241"/>
      <c r="T589" s="242"/>
      <c r="AT589" s="243" t="s">
        <v>211</v>
      </c>
      <c r="AU589" s="243" t="s">
        <v>84</v>
      </c>
      <c r="AV589" s="14" t="s">
        <v>84</v>
      </c>
      <c r="AW589" s="14" t="s">
        <v>31</v>
      </c>
      <c r="AX589" s="14" t="s">
        <v>75</v>
      </c>
      <c r="AY589" s="243" t="s">
        <v>203</v>
      </c>
    </row>
    <row r="590" spans="1:65" s="14" customFormat="1" ht="11.25">
      <c r="B590" s="233"/>
      <c r="C590" s="234"/>
      <c r="D590" s="224" t="s">
        <v>211</v>
      </c>
      <c r="E590" s="235" t="s">
        <v>1</v>
      </c>
      <c r="F590" s="236" t="s">
        <v>9260</v>
      </c>
      <c r="G590" s="234"/>
      <c r="H590" s="237">
        <v>2</v>
      </c>
      <c r="I590" s="238"/>
      <c r="J590" s="234"/>
      <c r="K590" s="234"/>
      <c r="L590" s="239"/>
      <c r="M590" s="240"/>
      <c r="N590" s="241"/>
      <c r="O590" s="241"/>
      <c r="P590" s="241"/>
      <c r="Q590" s="241"/>
      <c r="R590" s="241"/>
      <c r="S590" s="241"/>
      <c r="T590" s="242"/>
      <c r="AT590" s="243" t="s">
        <v>211</v>
      </c>
      <c r="AU590" s="243" t="s">
        <v>84</v>
      </c>
      <c r="AV590" s="14" t="s">
        <v>84</v>
      </c>
      <c r="AW590" s="14" t="s">
        <v>31</v>
      </c>
      <c r="AX590" s="14" t="s">
        <v>75</v>
      </c>
      <c r="AY590" s="243" t="s">
        <v>203</v>
      </c>
    </row>
    <row r="591" spans="1:65" s="2" customFormat="1" ht="33" customHeight="1">
      <c r="A591" s="35"/>
      <c r="B591" s="36"/>
      <c r="C591" s="247" t="s">
        <v>3760</v>
      </c>
      <c r="D591" s="247" t="s">
        <v>413</v>
      </c>
      <c r="E591" s="248" t="s">
        <v>9261</v>
      </c>
      <c r="F591" s="249" t="s">
        <v>9262</v>
      </c>
      <c r="G591" s="250" t="s">
        <v>5671</v>
      </c>
      <c r="H591" s="251">
        <v>4</v>
      </c>
      <c r="I591" s="252"/>
      <c r="J591" s="253">
        <f>ROUND(I591*H591,2)</f>
        <v>0</v>
      </c>
      <c r="K591" s="249" t="s">
        <v>1</v>
      </c>
      <c r="L591" s="254"/>
      <c r="M591" s="255" t="s">
        <v>1</v>
      </c>
      <c r="N591" s="256" t="s">
        <v>40</v>
      </c>
      <c r="O591" s="72"/>
      <c r="P591" s="218">
        <f>O591*H591</f>
        <v>0</v>
      </c>
      <c r="Q591" s="218">
        <v>0</v>
      </c>
      <c r="R591" s="218">
        <f>Q591*H591</f>
        <v>0</v>
      </c>
      <c r="S591" s="218">
        <v>0</v>
      </c>
      <c r="T591" s="219">
        <f>S591*H591</f>
        <v>0</v>
      </c>
      <c r="U591" s="35"/>
      <c r="V591" s="35"/>
      <c r="W591" s="35"/>
      <c r="X591" s="35"/>
      <c r="Y591" s="35"/>
      <c r="Z591" s="35"/>
      <c r="AA591" s="35"/>
      <c r="AB591" s="35"/>
      <c r="AC591" s="35"/>
      <c r="AD591" s="35"/>
      <c r="AE591" s="35"/>
      <c r="AR591" s="220" t="s">
        <v>3366</v>
      </c>
      <c r="AT591" s="220" t="s">
        <v>413</v>
      </c>
      <c r="AU591" s="220" t="s">
        <v>84</v>
      </c>
      <c r="AY591" s="18" t="s">
        <v>203</v>
      </c>
      <c r="BE591" s="221">
        <f>IF(N591="základní",J591,0)</f>
        <v>0</v>
      </c>
      <c r="BF591" s="221">
        <f>IF(N591="snížená",J591,0)</f>
        <v>0</v>
      </c>
      <c r="BG591" s="221">
        <f>IF(N591="zákl. přenesená",J591,0)</f>
        <v>0</v>
      </c>
      <c r="BH591" s="221">
        <f>IF(N591="sníž. přenesená",J591,0)</f>
        <v>0</v>
      </c>
      <c r="BI591" s="221">
        <f>IF(N591="nulová",J591,0)</f>
        <v>0</v>
      </c>
      <c r="BJ591" s="18" t="s">
        <v>82</v>
      </c>
      <c r="BK591" s="221">
        <f>ROUND(I591*H591,2)</f>
        <v>0</v>
      </c>
      <c r="BL591" s="18" t="s">
        <v>3366</v>
      </c>
      <c r="BM591" s="220" t="s">
        <v>9263</v>
      </c>
    </row>
    <row r="592" spans="1:65" s="14" customFormat="1" ht="11.25">
      <c r="B592" s="233"/>
      <c r="C592" s="234"/>
      <c r="D592" s="224" t="s">
        <v>211</v>
      </c>
      <c r="E592" s="235" t="s">
        <v>1</v>
      </c>
      <c r="F592" s="236" t="s">
        <v>9264</v>
      </c>
      <c r="G592" s="234"/>
      <c r="H592" s="237">
        <v>2</v>
      </c>
      <c r="I592" s="238"/>
      <c r="J592" s="234"/>
      <c r="K592" s="234"/>
      <c r="L592" s="239"/>
      <c r="M592" s="240"/>
      <c r="N592" s="241"/>
      <c r="O592" s="241"/>
      <c r="P592" s="241"/>
      <c r="Q592" s="241"/>
      <c r="R592" s="241"/>
      <c r="S592" s="241"/>
      <c r="T592" s="242"/>
      <c r="AT592" s="243" t="s">
        <v>211</v>
      </c>
      <c r="AU592" s="243" t="s">
        <v>84</v>
      </c>
      <c r="AV592" s="14" t="s">
        <v>84</v>
      </c>
      <c r="AW592" s="14" t="s">
        <v>31</v>
      </c>
      <c r="AX592" s="14" t="s">
        <v>75</v>
      </c>
      <c r="AY592" s="243" t="s">
        <v>203</v>
      </c>
    </row>
    <row r="593" spans="1:65" s="14" customFormat="1" ht="11.25">
      <c r="B593" s="233"/>
      <c r="C593" s="234"/>
      <c r="D593" s="224" t="s">
        <v>211</v>
      </c>
      <c r="E593" s="235" t="s">
        <v>1</v>
      </c>
      <c r="F593" s="236" t="s">
        <v>9265</v>
      </c>
      <c r="G593" s="234"/>
      <c r="H593" s="237">
        <v>2</v>
      </c>
      <c r="I593" s="238"/>
      <c r="J593" s="234"/>
      <c r="K593" s="234"/>
      <c r="L593" s="239"/>
      <c r="M593" s="240"/>
      <c r="N593" s="241"/>
      <c r="O593" s="241"/>
      <c r="P593" s="241"/>
      <c r="Q593" s="241"/>
      <c r="R593" s="241"/>
      <c r="S593" s="241"/>
      <c r="T593" s="242"/>
      <c r="AT593" s="243" t="s">
        <v>211</v>
      </c>
      <c r="AU593" s="243" t="s">
        <v>84</v>
      </c>
      <c r="AV593" s="14" t="s">
        <v>84</v>
      </c>
      <c r="AW593" s="14" t="s">
        <v>31</v>
      </c>
      <c r="AX593" s="14" t="s">
        <v>75</v>
      </c>
      <c r="AY593" s="243" t="s">
        <v>203</v>
      </c>
    </row>
    <row r="594" spans="1:65" s="2" customFormat="1" ht="16.5" customHeight="1">
      <c r="A594" s="35"/>
      <c r="B594" s="36"/>
      <c r="C594" s="209" t="s">
        <v>3764</v>
      </c>
      <c r="D594" s="209" t="s">
        <v>205</v>
      </c>
      <c r="E594" s="210" t="s">
        <v>9266</v>
      </c>
      <c r="F594" s="211" t="s">
        <v>9267</v>
      </c>
      <c r="G594" s="212" t="s">
        <v>208</v>
      </c>
      <c r="H594" s="213">
        <v>45</v>
      </c>
      <c r="I594" s="214"/>
      <c r="J594" s="215">
        <f>ROUND(I594*H594,2)</f>
        <v>0</v>
      </c>
      <c r="K594" s="211" t="s">
        <v>218</v>
      </c>
      <c r="L594" s="40"/>
      <c r="M594" s="216" t="s">
        <v>1</v>
      </c>
      <c r="N594" s="217" t="s">
        <v>40</v>
      </c>
      <c r="O594" s="72"/>
      <c r="P594" s="218">
        <f>O594*H594</f>
        <v>0</v>
      </c>
      <c r="Q594" s="218">
        <v>0</v>
      </c>
      <c r="R594" s="218">
        <f>Q594*H594</f>
        <v>0</v>
      </c>
      <c r="S594" s="218">
        <v>0</v>
      </c>
      <c r="T594" s="219">
        <f>S594*H594</f>
        <v>0</v>
      </c>
      <c r="U594" s="35"/>
      <c r="V594" s="35"/>
      <c r="W594" s="35"/>
      <c r="X594" s="35"/>
      <c r="Y594" s="35"/>
      <c r="Z594" s="35"/>
      <c r="AA594" s="35"/>
      <c r="AB594" s="35"/>
      <c r="AC594" s="35"/>
      <c r="AD594" s="35"/>
      <c r="AE594" s="35"/>
      <c r="AR594" s="220" t="s">
        <v>412</v>
      </c>
      <c r="AT594" s="220" t="s">
        <v>205</v>
      </c>
      <c r="AU594" s="220" t="s">
        <v>84</v>
      </c>
      <c r="AY594" s="18" t="s">
        <v>203</v>
      </c>
      <c r="BE594" s="221">
        <f>IF(N594="základní",J594,0)</f>
        <v>0</v>
      </c>
      <c r="BF594" s="221">
        <f>IF(N594="snížená",J594,0)</f>
        <v>0</v>
      </c>
      <c r="BG594" s="221">
        <f>IF(N594="zákl. přenesená",J594,0)</f>
        <v>0</v>
      </c>
      <c r="BH594" s="221">
        <f>IF(N594="sníž. přenesená",J594,0)</f>
        <v>0</v>
      </c>
      <c r="BI594" s="221">
        <f>IF(N594="nulová",J594,0)</f>
        <v>0</v>
      </c>
      <c r="BJ594" s="18" t="s">
        <v>82</v>
      </c>
      <c r="BK594" s="221">
        <f>ROUND(I594*H594,2)</f>
        <v>0</v>
      </c>
      <c r="BL594" s="18" t="s">
        <v>412</v>
      </c>
      <c r="BM594" s="220" t="s">
        <v>9268</v>
      </c>
    </row>
    <row r="595" spans="1:65" s="2" customFormat="1" ht="16.5" customHeight="1">
      <c r="A595" s="35"/>
      <c r="B595" s="36"/>
      <c r="C595" s="247" t="s">
        <v>3768</v>
      </c>
      <c r="D595" s="247" t="s">
        <v>413</v>
      </c>
      <c r="E595" s="248" t="s">
        <v>9269</v>
      </c>
      <c r="F595" s="249" t="s">
        <v>9270</v>
      </c>
      <c r="G595" s="250" t="s">
        <v>5671</v>
      </c>
      <c r="H595" s="251">
        <v>16</v>
      </c>
      <c r="I595" s="252"/>
      <c r="J595" s="253">
        <f>ROUND(I595*H595,2)</f>
        <v>0</v>
      </c>
      <c r="K595" s="249" t="s">
        <v>1</v>
      </c>
      <c r="L595" s="254"/>
      <c r="M595" s="255" t="s">
        <v>1</v>
      </c>
      <c r="N595" s="256" t="s">
        <v>40</v>
      </c>
      <c r="O595" s="72"/>
      <c r="P595" s="218">
        <f>O595*H595</f>
        <v>0</v>
      </c>
      <c r="Q595" s="218">
        <v>0</v>
      </c>
      <c r="R595" s="218">
        <f>Q595*H595</f>
        <v>0</v>
      </c>
      <c r="S595" s="218">
        <v>0</v>
      </c>
      <c r="T595" s="219">
        <f>S595*H595</f>
        <v>0</v>
      </c>
      <c r="U595" s="35"/>
      <c r="V595" s="35"/>
      <c r="W595" s="35"/>
      <c r="X595" s="35"/>
      <c r="Y595" s="35"/>
      <c r="Z595" s="35"/>
      <c r="AA595" s="35"/>
      <c r="AB595" s="35"/>
      <c r="AC595" s="35"/>
      <c r="AD595" s="35"/>
      <c r="AE595" s="35"/>
      <c r="AR595" s="220" t="s">
        <v>3366</v>
      </c>
      <c r="AT595" s="220" t="s">
        <v>413</v>
      </c>
      <c r="AU595" s="220" t="s">
        <v>84</v>
      </c>
      <c r="AY595" s="18" t="s">
        <v>203</v>
      </c>
      <c r="BE595" s="221">
        <f>IF(N595="základní",J595,0)</f>
        <v>0</v>
      </c>
      <c r="BF595" s="221">
        <f>IF(N595="snížená",J595,0)</f>
        <v>0</v>
      </c>
      <c r="BG595" s="221">
        <f>IF(N595="zákl. přenesená",J595,0)</f>
        <v>0</v>
      </c>
      <c r="BH595" s="221">
        <f>IF(N595="sníž. přenesená",J595,0)</f>
        <v>0</v>
      </c>
      <c r="BI595" s="221">
        <f>IF(N595="nulová",J595,0)</f>
        <v>0</v>
      </c>
      <c r="BJ595" s="18" t="s">
        <v>82</v>
      </c>
      <c r="BK595" s="221">
        <f>ROUND(I595*H595,2)</f>
        <v>0</v>
      </c>
      <c r="BL595" s="18" t="s">
        <v>3366</v>
      </c>
      <c r="BM595" s="220" t="s">
        <v>9271</v>
      </c>
    </row>
    <row r="596" spans="1:65" s="14" customFormat="1" ht="11.25">
      <c r="B596" s="233"/>
      <c r="C596" s="234"/>
      <c r="D596" s="224" t="s">
        <v>211</v>
      </c>
      <c r="E596" s="235" t="s">
        <v>1</v>
      </c>
      <c r="F596" s="236" t="s">
        <v>9272</v>
      </c>
      <c r="G596" s="234"/>
      <c r="H596" s="237">
        <v>8</v>
      </c>
      <c r="I596" s="238"/>
      <c r="J596" s="234"/>
      <c r="K596" s="234"/>
      <c r="L596" s="239"/>
      <c r="M596" s="240"/>
      <c r="N596" s="241"/>
      <c r="O596" s="241"/>
      <c r="P596" s="241"/>
      <c r="Q596" s="241"/>
      <c r="R596" s="241"/>
      <c r="S596" s="241"/>
      <c r="T596" s="242"/>
      <c r="AT596" s="243" t="s">
        <v>211</v>
      </c>
      <c r="AU596" s="243" t="s">
        <v>84</v>
      </c>
      <c r="AV596" s="14" t="s">
        <v>84</v>
      </c>
      <c r="AW596" s="14" t="s">
        <v>31</v>
      </c>
      <c r="AX596" s="14" t="s">
        <v>75</v>
      </c>
      <c r="AY596" s="243" t="s">
        <v>203</v>
      </c>
    </row>
    <row r="597" spans="1:65" s="14" customFormat="1" ht="11.25">
      <c r="B597" s="233"/>
      <c r="C597" s="234"/>
      <c r="D597" s="224" t="s">
        <v>211</v>
      </c>
      <c r="E597" s="235" t="s">
        <v>1</v>
      </c>
      <c r="F597" s="236" t="s">
        <v>9273</v>
      </c>
      <c r="G597" s="234"/>
      <c r="H597" s="237">
        <v>8</v>
      </c>
      <c r="I597" s="238"/>
      <c r="J597" s="234"/>
      <c r="K597" s="234"/>
      <c r="L597" s="239"/>
      <c r="M597" s="240"/>
      <c r="N597" s="241"/>
      <c r="O597" s="241"/>
      <c r="P597" s="241"/>
      <c r="Q597" s="241"/>
      <c r="R597" s="241"/>
      <c r="S597" s="241"/>
      <c r="T597" s="242"/>
      <c r="AT597" s="243" t="s">
        <v>211</v>
      </c>
      <c r="AU597" s="243" t="s">
        <v>84</v>
      </c>
      <c r="AV597" s="14" t="s">
        <v>84</v>
      </c>
      <c r="AW597" s="14" t="s">
        <v>31</v>
      </c>
      <c r="AX597" s="14" t="s">
        <v>75</v>
      </c>
      <c r="AY597" s="243" t="s">
        <v>203</v>
      </c>
    </row>
    <row r="598" spans="1:65" s="2" customFormat="1" ht="16.5" customHeight="1">
      <c r="A598" s="35"/>
      <c r="B598" s="36"/>
      <c r="C598" s="247" t="s">
        <v>3772</v>
      </c>
      <c r="D598" s="247" t="s">
        <v>413</v>
      </c>
      <c r="E598" s="248" t="s">
        <v>9274</v>
      </c>
      <c r="F598" s="249" t="s">
        <v>9275</v>
      </c>
      <c r="G598" s="250" t="s">
        <v>5671</v>
      </c>
      <c r="H598" s="251">
        <v>16</v>
      </c>
      <c r="I598" s="252"/>
      <c r="J598" s="253">
        <f t="shared" ref="J598:J603" si="10">ROUND(I598*H598,2)</f>
        <v>0</v>
      </c>
      <c r="K598" s="249" t="s">
        <v>1</v>
      </c>
      <c r="L598" s="254"/>
      <c r="M598" s="255" t="s">
        <v>1</v>
      </c>
      <c r="N598" s="256" t="s">
        <v>40</v>
      </c>
      <c r="O598" s="72"/>
      <c r="P598" s="218">
        <f t="shared" ref="P598:P603" si="11">O598*H598</f>
        <v>0</v>
      </c>
      <c r="Q598" s="218">
        <v>0</v>
      </c>
      <c r="R598" s="218">
        <f t="shared" ref="R598:R603" si="12">Q598*H598</f>
        <v>0</v>
      </c>
      <c r="S598" s="218">
        <v>0</v>
      </c>
      <c r="T598" s="219">
        <f t="shared" ref="T598:T603" si="13">S598*H598</f>
        <v>0</v>
      </c>
      <c r="U598" s="35"/>
      <c r="V598" s="35"/>
      <c r="W598" s="35"/>
      <c r="X598" s="35"/>
      <c r="Y598" s="35"/>
      <c r="Z598" s="35"/>
      <c r="AA598" s="35"/>
      <c r="AB598" s="35"/>
      <c r="AC598" s="35"/>
      <c r="AD598" s="35"/>
      <c r="AE598" s="35"/>
      <c r="AR598" s="220" t="s">
        <v>3366</v>
      </c>
      <c r="AT598" s="220" t="s">
        <v>413</v>
      </c>
      <c r="AU598" s="220" t="s">
        <v>84</v>
      </c>
      <c r="AY598" s="18" t="s">
        <v>203</v>
      </c>
      <c r="BE598" s="221">
        <f t="shared" ref="BE598:BE603" si="14">IF(N598="základní",J598,0)</f>
        <v>0</v>
      </c>
      <c r="BF598" s="221">
        <f t="shared" ref="BF598:BF603" si="15">IF(N598="snížená",J598,0)</f>
        <v>0</v>
      </c>
      <c r="BG598" s="221">
        <f t="shared" ref="BG598:BG603" si="16">IF(N598="zákl. přenesená",J598,0)</f>
        <v>0</v>
      </c>
      <c r="BH598" s="221">
        <f t="shared" ref="BH598:BH603" si="17">IF(N598="sníž. přenesená",J598,0)</f>
        <v>0</v>
      </c>
      <c r="BI598" s="221">
        <f t="shared" ref="BI598:BI603" si="18">IF(N598="nulová",J598,0)</f>
        <v>0</v>
      </c>
      <c r="BJ598" s="18" t="s">
        <v>82</v>
      </c>
      <c r="BK598" s="221">
        <f t="shared" ref="BK598:BK603" si="19">ROUND(I598*H598,2)</f>
        <v>0</v>
      </c>
      <c r="BL598" s="18" t="s">
        <v>3366</v>
      </c>
      <c r="BM598" s="220" t="s">
        <v>9276</v>
      </c>
    </row>
    <row r="599" spans="1:65" s="2" customFormat="1" ht="16.5" customHeight="1">
      <c r="A599" s="35"/>
      <c r="B599" s="36"/>
      <c r="C599" s="247" t="s">
        <v>3776</v>
      </c>
      <c r="D599" s="247" t="s">
        <v>413</v>
      </c>
      <c r="E599" s="248" t="s">
        <v>9277</v>
      </c>
      <c r="F599" s="249" t="s">
        <v>9278</v>
      </c>
      <c r="G599" s="250" t="s">
        <v>5671</v>
      </c>
      <c r="H599" s="251">
        <v>8</v>
      </c>
      <c r="I599" s="252"/>
      <c r="J599" s="253">
        <f t="shared" si="10"/>
        <v>0</v>
      </c>
      <c r="K599" s="249" t="s">
        <v>1</v>
      </c>
      <c r="L599" s="254"/>
      <c r="M599" s="255" t="s">
        <v>1</v>
      </c>
      <c r="N599" s="256" t="s">
        <v>40</v>
      </c>
      <c r="O599" s="72"/>
      <c r="P599" s="218">
        <f t="shared" si="11"/>
        <v>0</v>
      </c>
      <c r="Q599" s="218">
        <v>0</v>
      </c>
      <c r="R599" s="218">
        <f t="shared" si="12"/>
        <v>0</v>
      </c>
      <c r="S599" s="218">
        <v>0</v>
      </c>
      <c r="T599" s="219">
        <f t="shared" si="13"/>
        <v>0</v>
      </c>
      <c r="U599" s="35"/>
      <c r="V599" s="35"/>
      <c r="W599" s="35"/>
      <c r="X599" s="35"/>
      <c r="Y599" s="35"/>
      <c r="Z599" s="35"/>
      <c r="AA599" s="35"/>
      <c r="AB599" s="35"/>
      <c r="AC599" s="35"/>
      <c r="AD599" s="35"/>
      <c r="AE599" s="35"/>
      <c r="AR599" s="220" t="s">
        <v>3366</v>
      </c>
      <c r="AT599" s="220" t="s">
        <v>413</v>
      </c>
      <c r="AU599" s="220" t="s">
        <v>84</v>
      </c>
      <c r="AY599" s="18" t="s">
        <v>203</v>
      </c>
      <c r="BE599" s="221">
        <f t="shared" si="14"/>
        <v>0</v>
      </c>
      <c r="BF599" s="221">
        <f t="shared" si="15"/>
        <v>0</v>
      </c>
      <c r="BG599" s="221">
        <f t="shared" si="16"/>
        <v>0</v>
      </c>
      <c r="BH599" s="221">
        <f t="shared" si="17"/>
        <v>0</v>
      </c>
      <c r="BI599" s="221">
        <f t="shared" si="18"/>
        <v>0</v>
      </c>
      <c r="BJ599" s="18" t="s">
        <v>82</v>
      </c>
      <c r="BK599" s="221">
        <f t="shared" si="19"/>
        <v>0</v>
      </c>
      <c r="BL599" s="18" t="s">
        <v>3366</v>
      </c>
      <c r="BM599" s="220" t="s">
        <v>9279</v>
      </c>
    </row>
    <row r="600" spans="1:65" s="2" customFormat="1" ht="16.5" customHeight="1">
      <c r="A600" s="35"/>
      <c r="B600" s="36"/>
      <c r="C600" s="247" t="s">
        <v>3780</v>
      </c>
      <c r="D600" s="247" t="s">
        <v>413</v>
      </c>
      <c r="E600" s="248" t="s">
        <v>9280</v>
      </c>
      <c r="F600" s="249" t="s">
        <v>9281</v>
      </c>
      <c r="G600" s="250" t="s">
        <v>5671</v>
      </c>
      <c r="H600" s="251">
        <v>4</v>
      </c>
      <c r="I600" s="252"/>
      <c r="J600" s="253">
        <f t="shared" si="10"/>
        <v>0</v>
      </c>
      <c r="K600" s="249" t="s">
        <v>1</v>
      </c>
      <c r="L600" s="254"/>
      <c r="M600" s="255" t="s">
        <v>1</v>
      </c>
      <c r="N600" s="256" t="s">
        <v>40</v>
      </c>
      <c r="O600" s="72"/>
      <c r="P600" s="218">
        <f t="shared" si="11"/>
        <v>0</v>
      </c>
      <c r="Q600" s="218">
        <v>0</v>
      </c>
      <c r="R600" s="218">
        <f t="shared" si="12"/>
        <v>0</v>
      </c>
      <c r="S600" s="218">
        <v>0</v>
      </c>
      <c r="T600" s="219">
        <f t="shared" si="13"/>
        <v>0</v>
      </c>
      <c r="U600" s="35"/>
      <c r="V600" s="35"/>
      <c r="W600" s="35"/>
      <c r="X600" s="35"/>
      <c r="Y600" s="35"/>
      <c r="Z600" s="35"/>
      <c r="AA600" s="35"/>
      <c r="AB600" s="35"/>
      <c r="AC600" s="35"/>
      <c r="AD600" s="35"/>
      <c r="AE600" s="35"/>
      <c r="AR600" s="220" t="s">
        <v>3366</v>
      </c>
      <c r="AT600" s="220" t="s">
        <v>413</v>
      </c>
      <c r="AU600" s="220" t="s">
        <v>84</v>
      </c>
      <c r="AY600" s="18" t="s">
        <v>203</v>
      </c>
      <c r="BE600" s="221">
        <f t="shared" si="14"/>
        <v>0</v>
      </c>
      <c r="BF600" s="221">
        <f t="shared" si="15"/>
        <v>0</v>
      </c>
      <c r="BG600" s="221">
        <f t="shared" si="16"/>
        <v>0</v>
      </c>
      <c r="BH600" s="221">
        <f t="shared" si="17"/>
        <v>0</v>
      </c>
      <c r="BI600" s="221">
        <f t="shared" si="18"/>
        <v>0</v>
      </c>
      <c r="BJ600" s="18" t="s">
        <v>82</v>
      </c>
      <c r="BK600" s="221">
        <f t="shared" si="19"/>
        <v>0</v>
      </c>
      <c r="BL600" s="18" t="s">
        <v>3366</v>
      </c>
      <c r="BM600" s="220" t="s">
        <v>9282</v>
      </c>
    </row>
    <row r="601" spans="1:65" s="2" customFormat="1" ht="16.5" customHeight="1">
      <c r="A601" s="35"/>
      <c r="B601" s="36"/>
      <c r="C601" s="247" t="s">
        <v>3784</v>
      </c>
      <c r="D601" s="247" t="s">
        <v>413</v>
      </c>
      <c r="E601" s="248" t="s">
        <v>9283</v>
      </c>
      <c r="F601" s="249" t="s">
        <v>9284</v>
      </c>
      <c r="G601" s="250" t="s">
        <v>5671</v>
      </c>
      <c r="H601" s="251">
        <v>4</v>
      </c>
      <c r="I601" s="252"/>
      <c r="J601" s="253">
        <f t="shared" si="10"/>
        <v>0</v>
      </c>
      <c r="K601" s="249" t="s">
        <v>1</v>
      </c>
      <c r="L601" s="254"/>
      <c r="M601" s="255" t="s">
        <v>1</v>
      </c>
      <c r="N601" s="256" t="s">
        <v>40</v>
      </c>
      <c r="O601" s="72"/>
      <c r="P601" s="218">
        <f t="shared" si="11"/>
        <v>0</v>
      </c>
      <c r="Q601" s="218">
        <v>0</v>
      </c>
      <c r="R601" s="218">
        <f t="shared" si="12"/>
        <v>0</v>
      </c>
      <c r="S601" s="218">
        <v>0</v>
      </c>
      <c r="T601" s="219">
        <f t="shared" si="13"/>
        <v>0</v>
      </c>
      <c r="U601" s="35"/>
      <c r="V601" s="35"/>
      <c r="W601" s="35"/>
      <c r="X601" s="35"/>
      <c r="Y601" s="35"/>
      <c r="Z601" s="35"/>
      <c r="AA601" s="35"/>
      <c r="AB601" s="35"/>
      <c r="AC601" s="35"/>
      <c r="AD601" s="35"/>
      <c r="AE601" s="35"/>
      <c r="AR601" s="220" t="s">
        <v>3366</v>
      </c>
      <c r="AT601" s="220" t="s">
        <v>413</v>
      </c>
      <c r="AU601" s="220" t="s">
        <v>84</v>
      </c>
      <c r="AY601" s="18" t="s">
        <v>203</v>
      </c>
      <c r="BE601" s="221">
        <f t="shared" si="14"/>
        <v>0</v>
      </c>
      <c r="BF601" s="221">
        <f t="shared" si="15"/>
        <v>0</v>
      </c>
      <c r="BG601" s="221">
        <f t="shared" si="16"/>
        <v>0</v>
      </c>
      <c r="BH601" s="221">
        <f t="shared" si="17"/>
        <v>0</v>
      </c>
      <c r="BI601" s="221">
        <f t="shared" si="18"/>
        <v>0</v>
      </c>
      <c r="BJ601" s="18" t="s">
        <v>82</v>
      </c>
      <c r="BK601" s="221">
        <f t="shared" si="19"/>
        <v>0</v>
      </c>
      <c r="BL601" s="18" t="s">
        <v>3366</v>
      </c>
      <c r="BM601" s="220" t="s">
        <v>9285</v>
      </c>
    </row>
    <row r="602" spans="1:65" s="2" customFormat="1" ht="16.5" customHeight="1">
      <c r="A602" s="35"/>
      <c r="B602" s="36"/>
      <c r="C602" s="247" t="s">
        <v>3788</v>
      </c>
      <c r="D602" s="247" t="s">
        <v>413</v>
      </c>
      <c r="E602" s="248" t="s">
        <v>9286</v>
      </c>
      <c r="F602" s="249" t="s">
        <v>9287</v>
      </c>
      <c r="G602" s="250" t="s">
        <v>5671</v>
      </c>
      <c r="H602" s="251">
        <v>4</v>
      </c>
      <c r="I602" s="252"/>
      <c r="J602" s="253">
        <f t="shared" si="10"/>
        <v>0</v>
      </c>
      <c r="K602" s="249" t="s">
        <v>1</v>
      </c>
      <c r="L602" s="254"/>
      <c r="M602" s="255" t="s">
        <v>1</v>
      </c>
      <c r="N602" s="256" t="s">
        <v>40</v>
      </c>
      <c r="O602" s="72"/>
      <c r="P602" s="218">
        <f t="shared" si="11"/>
        <v>0</v>
      </c>
      <c r="Q602" s="218">
        <v>0</v>
      </c>
      <c r="R602" s="218">
        <f t="shared" si="12"/>
        <v>0</v>
      </c>
      <c r="S602" s="218">
        <v>0</v>
      </c>
      <c r="T602" s="219">
        <f t="shared" si="13"/>
        <v>0</v>
      </c>
      <c r="U602" s="35"/>
      <c r="V602" s="35"/>
      <c r="W602" s="35"/>
      <c r="X602" s="35"/>
      <c r="Y602" s="35"/>
      <c r="Z602" s="35"/>
      <c r="AA602" s="35"/>
      <c r="AB602" s="35"/>
      <c r="AC602" s="35"/>
      <c r="AD602" s="35"/>
      <c r="AE602" s="35"/>
      <c r="AR602" s="220" t="s">
        <v>3366</v>
      </c>
      <c r="AT602" s="220" t="s">
        <v>413</v>
      </c>
      <c r="AU602" s="220" t="s">
        <v>84</v>
      </c>
      <c r="AY602" s="18" t="s">
        <v>203</v>
      </c>
      <c r="BE602" s="221">
        <f t="shared" si="14"/>
        <v>0</v>
      </c>
      <c r="BF602" s="221">
        <f t="shared" si="15"/>
        <v>0</v>
      </c>
      <c r="BG602" s="221">
        <f t="shared" si="16"/>
        <v>0</v>
      </c>
      <c r="BH602" s="221">
        <f t="shared" si="17"/>
        <v>0</v>
      </c>
      <c r="BI602" s="221">
        <f t="shared" si="18"/>
        <v>0</v>
      </c>
      <c r="BJ602" s="18" t="s">
        <v>82</v>
      </c>
      <c r="BK602" s="221">
        <f t="shared" si="19"/>
        <v>0</v>
      </c>
      <c r="BL602" s="18" t="s">
        <v>3366</v>
      </c>
      <c r="BM602" s="220" t="s">
        <v>9288</v>
      </c>
    </row>
    <row r="603" spans="1:65" s="2" customFormat="1" ht="16.5" customHeight="1">
      <c r="A603" s="35"/>
      <c r="B603" s="36"/>
      <c r="C603" s="209" t="s">
        <v>3792</v>
      </c>
      <c r="D603" s="209" t="s">
        <v>205</v>
      </c>
      <c r="E603" s="210" t="s">
        <v>9289</v>
      </c>
      <c r="F603" s="211" t="s">
        <v>9290</v>
      </c>
      <c r="G603" s="212" t="s">
        <v>208</v>
      </c>
      <c r="H603" s="213">
        <v>16</v>
      </c>
      <c r="I603" s="214"/>
      <c r="J603" s="215">
        <f t="shared" si="10"/>
        <v>0</v>
      </c>
      <c r="K603" s="211" t="s">
        <v>218</v>
      </c>
      <c r="L603" s="40"/>
      <c r="M603" s="216" t="s">
        <v>1</v>
      </c>
      <c r="N603" s="217" t="s">
        <v>40</v>
      </c>
      <c r="O603" s="72"/>
      <c r="P603" s="218">
        <f t="shared" si="11"/>
        <v>0</v>
      </c>
      <c r="Q603" s="218">
        <v>0</v>
      </c>
      <c r="R603" s="218">
        <f t="shared" si="12"/>
        <v>0</v>
      </c>
      <c r="S603" s="218">
        <v>0</v>
      </c>
      <c r="T603" s="219">
        <f t="shared" si="13"/>
        <v>0</v>
      </c>
      <c r="U603" s="35"/>
      <c r="V603" s="35"/>
      <c r="W603" s="35"/>
      <c r="X603" s="35"/>
      <c r="Y603" s="35"/>
      <c r="Z603" s="35"/>
      <c r="AA603" s="35"/>
      <c r="AB603" s="35"/>
      <c r="AC603" s="35"/>
      <c r="AD603" s="35"/>
      <c r="AE603" s="35"/>
      <c r="AR603" s="220" t="s">
        <v>412</v>
      </c>
      <c r="AT603" s="220" t="s">
        <v>205</v>
      </c>
      <c r="AU603" s="220" t="s">
        <v>84</v>
      </c>
      <c r="AY603" s="18" t="s">
        <v>203</v>
      </c>
      <c r="BE603" s="221">
        <f t="shared" si="14"/>
        <v>0</v>
      </c>
      <c r="BF603" s="221">
        <f t="shared" si="15"/>
        <v>0</v>
      </c>
      <c r="BG603" s="221">
        <f t="shared" si="16"/>
        <v>0</v>
      </c>
      <c r="BH603" s="221">
        <f t="shared" si="17"/>
        <v>0</v>
      </c>
      <c r="BI603" s="221">
        <f t="shared" si="18"/>
        <v>0</v>
      </c>
      <c r="BJ603" s="18" t="s">
        <v>82</v>
      </c>
      <c r="BK603" s="221">
        <f t="shared" si="19"/>
        <v>0</v>
      </c>
      <c r="BL603" s="18" t="s">
        <v>412</v>
      </c>
      <c r="BM603" s="220" t="s">
        <v>9291</v>
      </c>
    </row>
    <row r="604" spans="1:65" s="12" customFormat="1" ht="22.9" customHeight="1">
      <c r="B604" s="193"/>
      <c r="C604" s="194"/>
      <c r="D604" s="195" t="s">
        <v>74</v>
      </c>
      <c r="E604" s="207" t="s">
        <v>9292</v>
      </c>
      <c r="F604" s="207" t="s">
        <v>9293</v>
      </c>
      <c r="G604" s="194"/>
      <c r="H604" s="194"/>
      <c r="I604" s="197"/>
      <c r="J604" s="208">
        <f>BK604</f>
        <v>0</v>
      </c>
      <c r="K604" s="194"/>
      <c r="L604" s="199"/>
      <c r="M604" s="200"/>
      <c r="N604" s="201"/>
      <c r="O604" s="201"/>
      <c r="P604" s="202">
        <f>SUM(P605:P669)</f>
        <v>0</v>
      </c>
      <c r="Q604" s="201"/>
      <c r="R604" s="202">
        <f>SUM(R605:R669)</f>
        <v>0</v>
      </c>
      <c r="S604" s="201"/>
      <c r="T604" s="203">
        <f>SUM(T605:T669)</f>
        <v>0</v>
      </c>
      <c r="AR604" s="204" t="s">
        <v>104</v>
      </c>
      <c r="AT604" s="205" t="s">
        <v>74</v>
      </c>
      <c r="AU604" s="205" t="s">
        <v>82</v>
      </c>
      <c r="AY604" s="204" t="s">
        <v>203</v>
      </c>
      <c r="BK604" s="206">
        <f>SUM(BK605:BK669)</f>
        <v>0</v>
      </c>
    </row>
    <row r="605" spans="1:65" s="2" customFormat="1" ht="16.5" customHeight="1">
      <c r="A605" s="35"/>
      <c r="B605" s="36"/>
      <c r="C605" s="247" t="s">
        <v>3796</v>
      </c>
      <c r="D605" s="247" t="s">
        <v>413</v>
      </c>
      <c r="E605" s="248" t="s">
        <v>9294</v>
      </c>
      <c r="F605" s="249" t="s">
        <v>9295</v>
      </c>
      <c r="G605" s="250" t="s">
        <v>5671</v>
      </c>
      <c r="H605" s="251">
        <v>74</v>
      </c>
      <c r="I605" s="252"/>
      <c r="J605" s="253">
        <f>ROUND(I605*H605,2)</f>
        <v>0</v>
      </c>
      <c r="K605" s="249" t="s">
        <v>1</v>
      </c>
      <c r="L605" s="254"/>
      <c r="M605" s="255" t="s">
        <v>1</v>
      </c>
      <c r="N605" s="256" t="s">
        <v>40</v>
      </c>
      <c r="O605" s="72"/>
      <c r="P605" s="218">
        <f>O605*H605</f>
        <v>0</v>
      </c>
      <c r="Q605" s="218">
        <v>0</v>
      </c>
      <c r="R605" s="218">
        <f>Q605*H605</f>
        <v>0</v>
      </c>
      <c r="S605" s="218">
        <v>0</v>
      </c>
      <c r="T605" s="219">
        <f>S605*H605</f>
        <v>0</v>
      </c>
      <c r="U605" s="35"/>
      <c r="V605" s="35"/>
      <c r="W605" s="35"/>
      <c r="X605" s="35"/>
      <c r="Y605" s="35"/>
      <c r="Z605" s="35"/>
      <c r="AA605" s="35"/>
      <c r="AB605" s="35"/>
      <c r="AC605" s="35"/>
      <c r="AD605" s="35"/>
      <c r="AE605" s="35"/>
      <c r="AR605" s="220" t="s">
        <v>3366</v>
      </c>
      <c r="AT605" s="220" t="s">
        <v>413</v>
      </c>
      <c r="AU605" s="220" t="s">
        <v>84</v>
      </c>
      <c r="AY605" s="18" t="s">
        <v>203</v>
      </c>
      <c r="BE605" s="221">
        <f>IF(N605="základní",J605,0)</f>
        <v>0</v>
      </c>
      <c r="BF605" s="221">
        <f>IF(N605="snížená",J605,0)</f>
        <v>0</v>
      </c>
      <c r="BG605" s="221">
        <f>IF(N605="zákl. přenesená",J605,0)</f>
        <v>0</v>
      </c>
      <c r="BH605" s="221">
        <f>IF(N605="sníž. přenesená",J605,0)</f>
        <v>0</v>
      </c>
      <c r="BI605" s="221">
        <f>IF(N605="nulová",J605,0)</f>
        <v>0</v>
      </c>
      <c r="BJ605" s="18" t="s">
        <v>82</v>
      </c>
      <c r="BK605" s="221">
        <f>ROUND(I605*H605,2)</f>
        <v>0</v>
      </c>
      <c r="BL605" s="18" t="s">
        <v>3366</v>
      </c>
      <c r="BM605" s="220" t="s">
        <v>9296</v>
      </c>
    </row>
    <row r="606" spans="1:65" s="14" customFormat="1" ht="11.25">
      <c r="B606" s="233"/>
      <c r="C606" s="234"/>
      <c r="D606" s="224" t="s">
        <v>211</v>
      </c>
      <c r="E606" s="235" t="s">
        <v>1</v>
      </c>
      <c r="F606" s="236" t="s">
        <v>9297</v>
      </c>
      <c r="G606" s="234"/>
      <c r="H606" s="237">
        <v>74</v>
      </c>
      <c r="I606" s="238"/>
      <c r="J606" s="234"/>
      <c r="K606" s="234"/>
      <c r="L606" s="239"/>
      <c r="M606" s="240"/>
      <c r="N606" s="241"/>
      <c r="O606" s="241"/>
      <c r="P606" s="241"/>
      <c r="Q606" s="241"/>
      <c r="R606" s="241"/>
      <c r="S606" s="241"/>
      <c r="T606" s="242"/>
      <c r="AT606" s="243" t="s">
        <v>211</v>
      </c>
      <c r="AU606" s="243" t="s">
        <v>84</v>
      </c>
      <c r="AV606" s="14" t="s">
        <v>84</v>
      </c>
      <c r="AW606" s="14" t="s">
        <v>31</v>
      </c>
      <c r="AX606" s="14" t="s">
        <v>75</v>
      </c>
      <c r="AY606" s="243" t="s">
        <v>203</v>
      </c>
    </row>
    <row r="607" spans="1:65" s="2" customFormat="1" ht="16.5" customHeight="1">
      <c r="A607" s="35"/>
      <c r="B607" s="36"/>
      <c r="C607" s="247" t="s">
        <v>3800</v>
      </c>
      <c r="D607" s="247" t="s">
        <v>413</v>
      </c>
      <c r="E607" s="248" t="s">
        <v>9298</v>
      </c>
      <c r="F607" s="249" t="s">
        <v>9299</v>
      </c>
      <c r="G607" s="250" t="s">
        <v>5671</v>
      </c>
      <c r="H607" s="251">
        <v>17</v>
      </c>
      <c r="I607" s="252"/>
      <c r="J607" s="253">
        <f>ROUND(I607*H607,2)</f>
        <v>0</v>
      </c>
      <c r="K607" s="249" t="s">
        <v>1</v>
      </c>
      <c r="L607" s="254"/>
      <c r="M607" s="255" t="s">
        <v>1</v>
      </c>
      <c r="N607" s="256" t="s">
        <v>40</v>
      </c>
      <c r="O607" s="72"/>
      <c r="P607" s="218">
        <f>O607*H607</f>
        <v>0</v>
      </c>
      <c r="Q607" s="218">
        <v>0</v>
      </c>
      <c r="R607" s="218">
        <f>Q607*H607</f>
        <v>0</v>
      </c>
      <c r="S607" s="218">
        <v>0</v>
      </c>
      <c r="T607" s="219">
        <f>S607*H607</f>
        <v>0</v>
      </c>
      <c r="U607" s="35"/>
      <c r="V607" s="35"/>
      <c r="W607" s="35"/>
      <c r="X607" s="35"/>
      <c r="Y607" s="35"/>
      <c r="Z607" s="35"/>
      <c r="AA607" s="35"/>
      <c r="AB607" s="35"/>
      <c r="AC607" s="35"/>
      <c r="AD607" s="35"/>
      <c r="AE607" s="35"/>
      <c r="AR607" s="220" t="s">
        <v>3366</v>
      </c>
      <c r="AT607" s="220" t="s">
        <v>413</v>
      </c>
      <c r="AU607" s="220" t="s">
        <v>84</v>
      </c>
      <c r="AY607" s="18" t="s">
        <v>203</v>
      </c>
      <c r="BE607" s="221">
        <f>IF(N607="základní",J607,0)</f>
        <v>0</v>
      </c>
      <c r="BF607" s="221">
        <f>IF(N607="snížená",J607,0)</f>
        <v>0</v>
      </c>
      <c r="BG607" s="221">
        <f>IF(N607="zákl. přenesená",J607,0)</f>
        <v>0</v>
      </c>
      <c r="BH607" s="221">
        <f>IF(N607="sníž. přenesená",J607,0)</f>
        <v>0</v>
      </c>
      <c r="BI607" s="221">
        <f>IF(N607="nulová",J607,0)</f>
        <v>0</v>
      </c>
      <c r="BJ607" s="18" t="s">
        <v>82</v>
      </c>
      <c r="BK607" s="221">
        <f>ROUND(I607*H607,2)</f>
        <v>0</v>
      </c>
      <c r="BL607" s="18" t="s">
        <v>3366</v>
      </c>
      <c r="BM607" s="220" t="s">
        <v>9300</v>
      </c>
    </row>
    <row r="608" spans="1:65" s="14" customFormat="1" ht="11.25">
      <c r="B608" s="233"/>
      <c r="C608" s="234"/>
      <c r="D608" s="224" t="s">
        <v>211</v>
      </c>
      <c r="E608" s="235" t="s">
        <v>1</v>
      </c>
      <c r="F608" s="236" t="s">
        <v>9301</v>
      </c>
      <c r="G608" s="234"/>
      <c r="H608" s="237">
        <v>17</v>
      </c>
      <c r="I608" s="238"/>
      <c r="J608" s="234"/>
      <c r="K608" s="234"/>
      <c r="L608" s="239"/>
      <c r="M608" s="240"/>
      <c r="N608" s="241"/>
      <c r="O608" s="241"/>
      <c r="P608" s="241"/>
      <c r="Q608" s="241"/>
      <c r="R608" s="241"/>
      <c r="S608" s="241"/>
      <c r="T608" s="242"/>
      <c r="AT608" s="243" t="s">
        <v>211</v>
      </c>
      <c r="AU608" s="243" t="s">
        <v>84</v>
      </c>
      <c r="AV608" s="14" t="s">
        <v>84</v>
      </c>
      <c r="AW608" s="14" t="s">
        <v>31</v>
      </c>
      <c r="AX608" s="14" t="s">
        <v>75</v>
      </c>
      <c r="AY608" s="243" t="s">
        <v>203</v>
      </c>
    </row>
    <row r="609" spans="1:65" s="2" customFormat="1" ht="16.5" customHeight="1">
      <c r="A609" s="35"/>
      <c r="B609" s="36"/>
      <c r="C609" s="247" t="s">
        <v>3810</v>
      </c>
      <c r="D609" s="247" t="s">
        <v>413</v>
      </c>
      <c r="E609" s="248" t="s">
        <v>9302</v>
      </c>
      <c r="F609" s="249" t="s">
        <v>9303</v>
      </c>
      <c r="G609" s="250" t="s">
        <v>5671</v>
      </c>
      <c r="H609" s="251">
        <v>230</v>
      </c>
      <c r="I609" s="252"/>
      <c r="J609" s="253">
        <f>ROUND(I609*H609,2)</f>
        <v>0</v>
      </c>
      <c r="K609" s="249" t="s">
        <v>1</v>
      </c>
      <c r="L609" s="254"/>
      <c r="M609" s="255" t="s">
        <v>1</v>
      </c>
      <c r="N609" s="256" t="s">
        <v>40</v>
      </c>
      <c r="O609" s="72"/>
      <c r="P609" s="218">
        <f>O609*H609</f>
        <v>0</v>
      </c>
      <c r="Q609" s="218">
        <v>0</v>
      </c>
      <c r="R609" s="218">
        <f>Q609*H609</f>
        <v>0</v>
      </c>
      <c r="S609" s="218">
        <v>0</v>
      </c>
      <c r="T609" s="219">
        <f>S609*H609</f>
        <v>0</v>
      </c>
      <c r="U609" s="35"/>
      <c r="V609" s="35"/>
      <c r="W609" s="35"/>
      <c r="X609" s="35"/>
      <c r="Y609" s="35"/>
      <c r="Z609" s="35"/>
      <c r="AA609" s="35"/>
      <c r="AB609" s="35"/>
      <c r="AC609" s="35"/>
      <c r="AD609" s="35"/>
      <c r="AE609" s="35"/>
      <c r="AR609" s="220" t="s">
        <v>3366</v>
      </c>
      <c r="AT609" s="220" t="s">
        <v>413</v>
      </c>
      <c r="AU609" s="220" t="s">
        <v>84</v>
      </c>
      <c r="AY609" s="18" t="s">
        <v>203</v>
      </c>
      <c r="BE609" s="221">
        <f>IF(N609="základní",J609,0)</f>
        <v>0</v>
      </c>
      <c r="BF609" s="221">
        <f>IF(N609="snížená",J609,0)</f>
        <v>0</v>
      </c>
      <c r="BG609" s="221">
        <f>IF(N609="zákl. přenesená",J609,0)</f>
        <v>0</v>
      </c>
      <c r="BH609" s="221">
        <f>IF(N609="sníž. přenesená",J609,0)</f>
        <v>0</v>
      </c>
      <c r="BI609" s="221">
        <f>IF(N609="nulová",J609,0)</f>
        <v>0</v>
      </c>
      <c r="BJ609" s="18" t="s">
        <v>82</v>
      </c>
      <c r="BK609" s="221">
        <f>ROUND(I609*H609,2)</f>
        <v>0</v>
      </c>
      <c r="BL609" s="18" t="s">
        <v>3366</v>
      </c>
      <c r="BM609" s="220" t="s">
        <v>9304</v>
      </c>
    </row>
    <row r="610" spans="1:65" s="14" customFormat="1" ht="11.25">
      <c r="B610" s="233"/>
      <c r="C610" s="234"/>
      <c r="D610" s="224" t="s">
        <v>211</v>
      </c>
      <c r="E610" s="235" t="s">
        <v>1</v>
      </c>
      <c r="F610" s="236" t="s">
        <v>9305</v>
      </c>
      <c r="G610" s="234"/>
      <c r="H610" s="237">
        <v>230</v>
      </c>
      <c r="I610" s="238"/>
      <c r="J610" s="234"/>
      <c r="K610" s="234"/>
      <c r="L610" s="239"/>
      <c r="M610" s="240"/>
      <c r="N610" s="241"/>
      <c r="O610" s="241"/>
      <c r="P610" s="241"/>
      <c r="Q610" s="241"/>
      <c r="R610" s="241"/>
      <c r="S610" s="241"/>
      <c r="T610" s="242"/>
      <c r="AT610" s="243" t="s">
        <v>211</v>
      </c>
      <c r="AU610" s="243" t="s">
        <v>84</v>
      </c>
      <c r="AV610" s="14" t="s">
        <v>84</v>
      </c>
      <c r="AW610" s="14" t="s">
        <v>31</v>
      </c>
      <c r="AX610" s="14" t="s">
        <v>75</v>
      </c>
      <c r="AY610" s="243" t="s">
        <v>203</v>
      </c>
    </row>
    <row r="611" spans="1:65" s="2" customFormat="1" ht="16.5" customHeight="1">
      <c r="A611" s="35"/>
      <c r="B611" s="36"/>
      <c r="C611" s="247" t="s">
        <v>3817</v>
      </c>
      <c r="D611" s="247" t="s">
        <v>413</v>
      </c>
      <c r="E611" s="248" t="s">
        <v>9306</v>
      </c>
      <c r="F611" s="249" t="s">
        <v>9307</v>
      </c>
      <c r="G611" s="250" t="s">
        <v>5671</v>
      </c>
      <c r="H611" s="251">
        <v>5</v>
      </c>
      <c r="I611" s="252"/>
      <c r="J611" s="253">
        <f>ROUND(I611*H611,2)</f>
        <v>0</v>
      </c>
      <c r="K611" s="249" t="s">
        <v>1</v>
      </c>
      <c r="L611" s="254"/>
      <c r="M611" s="255" t="s">
        <v>1</v>
      </c>
      <c r="N611" s="256" t="s">
        <v>40</v>
      </c>
      <c r="O611" s="72"/>
      <c r="P611" s="218">
        <f>O611*H611</f>
        <v>0</v>
      </c>
      <c r="Q611" s="218">
        <v>0</v>
      </c>
      <c r="R611" s="218">
        <f>Q611*H611</f>
        <v>0</v>
      </c>
      <c r="S611" s="218">
        <v>0</v>
      </c>
      <c r="T611" s="219">
        <f>S611*H611</f>
        <v>0</v>
      </c>
      <c r="U611" s="35"/>
      <c r="V611" s="35"/>
      <c r="W611" s="35"/>
      <c r="X611" s="35"/>
      <c r="Y611" s="35"/>
      <c r="Z611" s="35"/>
      <c r="AA611" s="35"/>
      <c r="AB611" s="35"/>
      <c r="AC611" s="35"/>
      <c r="AD611" s="35"/>
      <c r="AE611" s="35"/>
      <c r="AR611" s="220" t="s">
        <v>3366</v>
      </c>
      <c r="AT611" s="220" t="s">
        <v>413</v>
      </c>
      <c r="AU611" s="220" t="s">
        <v>84</v>
      </c>
      <c r="AY611" s="18" t="s">
        <v>203</v>
      </c>
      <c r="BE611" s="221">
        <f>IF(N611="základní",J611,0)</f>
        <v>0</v>
      </c>
      <c r="BF611" s="221">
        <f>IF(N611="snížená",J611,0)</f>
        <v>0</v>
      </c>
      <c r="BG611" s="221">
        <f>IF(N611="zákl. přenesená",J611,0)</f>
        <v>0</v>
      </c>
      <c r="BH611" s="221">
        <f>IF(N611="sníž. přenesená",J611,0)</f>
        <v>0</v>
      </c>
      <c r="BI611" s="221">
        <f>IF(N611="nulová",J611,0)</f>
        <v>0</v>
      </c>
      <c r="BJ611" s="18" t="s">
        <v>82</v>
      </c>
      <c r="BK611" s="221">
        <f>ROUND(I611*H611,2)</f>
        <v>0</v>
      </c>
      <c r="BL611" s="18" t="s">
        <v>3366</v>
      </c>
      <c r="BM611" s="220" t="s">
        <v>9308</v>
      </c>
    </row>
    <row r="612" spans="1:65" s="14" customFormat="1" ht="11.25">
      <c r="B612" s="233"/>
      <c r="C612" s="234"/>
      <c r="D612" s="224" t="s">
        <v>211</v>
      </c>
      <c r="E612" s="235" t="s">
        <v>1</v>
      </c>
      <c r="F612" s="236" t="s">
        <v>9309</v>
      </c>
      <c r="G612" s="234"/>
      <c r="H612" s="237">
        <v>5</v>
      </c>
      <c r="I612" s="238"/>
      <c r="J612" s="234"/>
      <c r="K612" s="234"/>
      <c r="L612" s="239"/>
      <c r="M612" s="240"/>
      <c r="N612" s="241"/>
      <c r="O612" s="241"/>
      <c r="P612" s="241"/>
      <c r="Q612" s="241"/>
      <c r="R612" s="241"/>
      <c r="S612" s="241"/>
      <c r="T612" s="242"/>
      <c r="AT612" s="243" t="s">
        <v>211</v>
      </c>
      <c r="AU612" s="243" t="s">
        <v>84</v>
      </c>
      <c r="AV612" s="14" t="s">
        <v>84</v>
      </c>
      <c r="AW612" s="14" t="s">
        <v>31</v>
      </c>
      <c r="AX612" s="14" t="s">
        <v>75</v>
      </c>
      <c r="AY612" s="243" t="s">
        <v>203</v>
      </c>
    </row>
    <row r="613" spans="1:65" s="2" customFormat="1" ht="16.5" customHeight="1">
      <c r="A613" s="35"/>
      <c r="B613" s="36"/>
      <c r="C613" s="247" t="s">
        <v>3824</v>
      </c>
      <c r="D613" s="247" t="s">
        <v>413</v>
      </c>
      <c r="E613" s="248" t="s">
        <v>9310</v>
      </c>
      <c r="F613" s="249" t="s">
        <v>9311</v>
      </c>
      <c r="G613" s="250" t="s">
        <v>5671</v>
      </c>
      <c r="H613" s="251">
        <v>28</v>
      </c>
      <c r="I613" s="252"/>
      <c r="J613" s="253">
        <f>ROUND(I613*H613,2)</f>
        <v>0</v>
      </c>
      <c r="K613" s="249" t="s">
        <v>1</v>
      </c>
      <c r="L613" s="254"/>
      <c r="M613" s="255" t="s">
        <v>1</v>
      </c>
      <c r="N613" s="256" t="s">
        <v>40</v>
      </c>
      <c r="O613" s="72"/>
      <c r="P613" s="218">
        <f>O613*H613</f>
        <v>0</v>
      </c>
      <c r="Q613" s="218">
        <v>0</v>
      </c>
      <c r="R613" s="218">
        <f>Q613*H613</f>
        <v>0</v>
      </c>
      <c r="S613" s="218">
        <v>0</v>
      </c>
      <c r="T613" s="219">
        <f>S613*H613</f>
        <v>0</v>
      </c>
      <c r="U613" s="35"/>
      <c r="V613" s="35"/>
      <c r="W613" s="35"/>
      <c r="X613" s="35"/>
      <c r="Y613" s="35"/>
      <c r="Z613" s="35"/>
      <c r="AA613" s="35"/>
      <c r="AB613" s="35"/>
      <c r="AC613" s="35"/>
      <c r="AD613" s="35"/>
      <c r="AE613" s="35"/>
      <c r="AR613" s="220" t="s">
        <v>3366</v>
      </c>
      <c r="AT613" s="220" t="s">
        <v>413</v>
      </c>
      <c r="AU613" s="220" t="s">
        <v>84</v>
      </c>
      <c r="AY613" s="18" t="s">
        <v>203</v>
      </c>
      <c r="BE613" s="221">
        <f>IF(N613="základní",J613,0)</f>
        <v>0</v>
      </c>
      <c r="BF613" s="221">
        <f>IF(N613="snížená",J613,0)</f>
        <v>0</v>
      </c>
      <c r="BG613" s="221">
        <f>IF(N613="zákl. přenesená",J613,0)</f>
        <v>0</v>
      </c>
      <c r="BH613" s="221">
        <f>IF(N613="sníž. přenesená",J613,0)</f>
        <v>0</v>
      </c>
      <c r="BI613" s="221">
        <f>IF(N613="nulová",J613,0)</f>
        <v>0</v>
      </c>
      <c r="BJ613" s="18" t="s">
        <v>82</v>
      </c>
      <c r="BK613" s="221">
        <f>ROUND(I613*H613,2)</f>
        <v>0</v>
      </c>
      <c r="BL613" s="18" t="s">
        <v>3366</v>
      </c>
      <c r="BM613" s="220" t="s">
        <v>9312</v>
      </c>
    </row>
    <row r="614" spans="1:65" s="14" customFormat="1" ht="11.25">
      <c r="B614" s="233"/>
      <c r="C614" s="234"/>
      <c r="D614" s="224" t="s">
        <v>211</v>
      </c>
      <c r="E614" s="235" t="s">
        <v>1</v>
      </c>
      <c r="F614" s="236" t="s">
        <v>9313</v>
      </c>
      <c r="G614" s="234"/>
      <c r="H614" s="237">
        <v>28</v>
      </c>
      <c r="I614" s="238"/>
      <c r="J614" s="234"/>
      <c r="K614" s="234"/>
      <c r="L614" s="239"/>
      <c r="M614" s="240"/>
      <c r="N614" s="241"/>
      <c r="O614" s="241"/>
      <c r="P614" s="241"/>
      <c r="Q614" s="241"/>
      <c r="R614" s="241"/>
      <c r="S614" s="241"/>
      <c r="T614" s="242"/>
      <c r="AT614" s="243" t="s">
        <v>211</v>
      </c>
      <c r="AU614" s="243" t="s">
        <v>84</v>
      </c>
      <c r="AV614" s="14" t="s">
        <v>84</v>
      </c>
      <c r="AW614" s="14" t="s">
        <v>31</v>
      </c>
      <c r="AX614" s="14" t="s">
        <v>75</v>
      </c>
      <c r="AY614" s="243" t="s">
        <v>203</v>
      </c>
    </row>
    <row r="615" spans="1:65" s="2" customFormat="1" ht="16.5" customHeight="1">
      <c r="A615" s="35"/>
      <c r="B615" s="36"/>
      <c r="C615" s="247" t="s">
        <v>3829</v>
      </c>
      <c r="D615" s="247" t="s">
        <v>413</v>
      </c>
      <c r="E615" s="248" t="s">
        <v>9314</v>
      </c>
      <c r="F615" s="249" t="s">
        <v>9315</v>
      </c>
      <c r="G615" s="250" t="s">
        <v>5671</v>
      </c>
      <c r="H615" s="251">
        <v>8</v>
      </c>
      <c r="I615" s="252"/>
      <c r="J615" s="253">
        <f>ROUND(I615*H615,2)</f>
        <v>0</v>
      </c>
      <c r="K615" s="249" t="s">
        <v>1</v>
      </c>
      <c r="L615" s="254"/>
      <c r="M615" s="255" t="s">
        <v>1</v>
      </c>
      <c r="N615" s="256" t="s">
        <v>40</v>
      </c>
      <c r="O615" s="72"/>
      <c r="P615" s="218">
        <f>O615*H615</f>
        <v>0</v>
      </c>
      <c r="Q615" s="218">
        <v>0</v>
      </c>
      <c r="R615" s="218">
        <f>Q615*H615</f>
        <v>0</v>
      </c>
      <c r="S615" s="218">
        <v>0</v>
      </c>
      <c r="T615" s="219">
        <f>S615*H615</f>
        <v>0</v>
      </c>
      <c r="U615" s="35"/>
      <c r="V615" s="35"/>
      <c r="W615" s="35"/>
      <c r="X615" s="35"/>
      <c r="Y615" s="35"/>
      <c r="Z615" s="35"/>
      <c r="AA615" s="35"/>
      <c r="AB615" s="35"/>
      <c r="AC615" s="35"/>
      <c r="AD615" s="35"/>
      <c r="AE615" s="35"/>
      <c r="AR615" s="220" t="s">
        <v>3366</v>
      </c>
      <c r="AT615" s="220" t="s">
        <v>413</v>
      </c>
      <c r="AU615" s="220" t="s">
        <v>84</v>
      </c>
      <c r="AY615" s="18" t="s">
        <v>203</v>
      </c>
      <c r="BE615" s="221">
        <f>IF(N615="základní",J615,0)</f>
        <v>0</v>
      </c>
      <c r="BF615" s="221">
        <f>IF(N615="snížená",J615,0)</f>
        <v>0</v>
      </c>
      <c r="BG615" s="221">
        <f>IF(N615="zákl. přenesená",J615,0)</f>
        <v>0</v>
      </c>
      <c r="BH615" s="221">
        <f>IF(N615="sníž. přenesená",J615,0)</f>
        <v>0</v>
      </c>
      <c r="BI615" s="221">
        <f>IF(N615="nulová",J615,0)</f>
        <v>0</v>
      </c>
      <c r="BJ615" s="18" t="s">
        <v>82</v>
      </c>
      <c r="BK615" s="221">
        <f>ROUND(I615*H615,2)</f>
        <v>0</v>
      </c>
      <c r="BL615" s="18" t="s">
        <v>3366</v>
      </c>
      <c r="BM615" s="220" t="s">
        <v>9316</v>
      </c>
    </row>
    <row r="616" spans="1:65" s="14" customFormat="1" ht="11.25">
      <c r="B616" s="233"/>
      <c r="C616" s="234"/>
      <c r="D616" s="224" t="s">
        <v>211</v>
      </c>
      <c r="E616" s="235" t="s">
        <v>1</v>
      </c>
      <c r="F616" s="236" t="s">
        <v>9317</v>
      </c>
      <c r="G616" s="234"/>
      <c r="H616" s="237">
        <v>8</v>
      </c>
      <c r="I616" s="238"/>
      <c r="J616" s="234"/>
      <c r="K616" s="234"/>
      <c r="L616" s="239"/>
      <c r="M616" s="240"/>
      <c r="N616" s="241"/>
      <c r="O616" s="241"/>
      <c r="P616" s="241"/>
      <c r="Q616" s="241"/>
      <c r="R616" s="241"/>
      <c r="S616" s="241"/>
      <c r="T616" s="242"/>
      <c r="AT616" s="243" t="s">
        <v>211</v>
      </c>
      <c r="AU616" s="243" t="s">
        <v>84</v>
      </c>
      <c r="AV616" s="14" t="s">
        <v>84</v>
      </c>
      <c r="AW616" s="14" t="s">
        <v>31</v>
      </c>
      <c r="AX616" s="14" t="s">
        <v>75</v>
      </c>
      <c r="AY616" s="243" t="s">
        <v>203</v>
      </c>
    </row>
    <row r="617" spans="1:65" s="2" customFormat="1" ht="16.5" customHeight="1">
      <c r="A617" s="35"/>
      <c r="B617" s="36"/>
      <c r="C617" s="247" t="s">
        <v>3833</v>
      </c>
      <c r="D617" s="247" t="s">
        <v>413</v>
      </c>
      <c r="E617" s="248" t="s">
        <v>9318</v>
      </c>
      <c r="F617" s="249" t="s">
        <v>9319</v>
      </c>
      <c r="G617" s="250" t="s">
        <v>5671</v>
      </c>
      <c r="H617" s="251">
        <v>3</v>
      </c>
      <c r="I617" s="252"/>
      <c r="J617" s="253">
        <f>ROUND(I617*H617,2)</f>
        <v>0</v>
      </c>
      <c r="K617" s="249" t="s">
        <v>1</v>
      </c>
      <c r="L617" s="254"/>
      <c r="M617" s="255" t="s">
        <v>1</v>
      </c>
      <c r="N617" s="256" t="s">
        <v>40</v>
      </c>
      <c r="O617" s="72"/>
      <c r="P617" s="218">
        <f>O617*H617</f>
        <v>0</v>
      </c>
      <c r="Q617" s="218">
        <v>0</v>
      </c>
      <c r="R617" s="218">
        <f>Q617*H617</f>
        <v>0</v>
      </c>
      <c r="S617" s="218">
        <v>0</v>
      </c>
      <c r="T617" s="219">
        <f>S617*H617</f>
        <v>0</v>
      </c>
      <c r="U617" s="35"/>
      <c r="V617" s="35"/>
      <c r="W617" s="35"/>
      <c r="X617" s="35"/>
      <c r="Y617" s="35"/>
      <c r="Z617" s="35"/>
      <c r="AA617" s="35"/>
      <c r="AB617" s="35"/>
      <c r="AC617" s="35"/>
      <c r="AD617" s="35"/>
      <c r="AE617" s="35"/>
      <c r="AR617" s="220" t="s">
        <v>3366</v>
      </c>
      <c r="AT617" s="220" t="s">
        <v>413</v>
      </c>
      <c r="AU617" s="220" t="s">
        <v>84</v>
      </c>
      <c r="AY617" s="18" t="s">
        <v>203</v>
      </c>
      <c r="BE617" s="221">
        <f>IF(N617="základní",J617,0)</f>
        <v>0</v>
      </c>
      <c r="BF617" s="221">
        <f>IF(N617="snížená",J617,0)</f>
        <v>0</v>
      </c>
      <c r="BG617" s="221">
        <f>IF(N617="zákl. přenesená",J617,0)</f>
        <v>0</v>
      </c>
      <c r="BH617" s="221">
        <f>IF(N617="sníž. přenesená",J617,0)</f>
        <v>0</v>
      </c>
      <c r="BI617" s="221">
        <f>IF(N617="nulová",J617,0)</f>
        <v>0</v>
      </c>
      <c r="BJ617" s="18" t="s">
        <v>82</v>
      </c>
      <c r="BK617" s="221">
        <f>ROUND(I617*H617,2)</f>
        <v>0</v>
      </c>
      <c r="BL617" s="18" t="s">
        <v>3366</v>
      </c>
      <c r="BM617" s="220" t="s">
        <v>9320</v>
      </c>
    </row>
    <row r="618" spans="1:65" s="14" customFormat="1" ht="11.25">
      <c r="B618" s="233"/>
      <c r="C618" s="234"/>
      <c r="D618" s="224" t="s">
        <v>211</v>
      </c>
      <c r="E618" s="235" t="s">
        <v>1</v>
      </c>
      <c r="F618" s="236" t="s">
        <v>9321</v>
      </c>
      <c r="G618" s="234"/>
      <c r="H618" s="237">
        <v>3</v>
      </c>
      <c r="I618" s="238"/>
      <c r="J618" s="234"/>
      <c r="K618" s="234"/>
      <c r="L618" s="239"/>
      <c r="M618" s="240"/>
      <c r="N618" s="241"/>
      <c r="O618" s="241"/>
      <c r="P618" s="241"/>
      <c r="Q618" s="241"/>
      <c r="R618" s="241"/>
      <c r="S618" s="241"/>
      <c r="T618" s="242"/>
      <c r="AT618" s="243" t="s">
        <v>211</v>
      </c>
      <c r="AU618" s="243" t="s">
        <v>84</v>
      </c>
      <c r="AV618" s="14" t="s">
        <v>84</v>
      </c>
      <c r="AW618" s="14" t="s">
        <v>31</v>
      </c>
      <c r="AX618" s="14" t="s">
        <v>75</v>
      </c>
      <c r="AY618" s="243" t="s">
        <v>203</v>
      </c>
    </row>
    <row r="619" spans="1:65" s="2" customFormat="1" ht="16.5" customHeight="1">
      <c r="A619" s="35"/>
      <c r="B619" s="36"/>
      <c r="C619" s="247" t="s">
        <v>3838</v>
      </c>
      <c r="D619" s="247" t="s">
        <v>413</v>
      </c>
      <c r="E619" s="248" t="s">
        <v>9322</v>
      </c>
      <c r="F619" s="249" t="s">
        <v>9323</v>
      </c>
      <c r="G619" s="250" t="s">
        <v>5671</v>
      </c>
      <c r="H619" s="251">
        <v>24</v>
      </c>
      <c r="I619" s="252"/>
      <c r="J619" s="253">
        <f>ROUND(I619*H619,2)</f>
        <v>0</v>
      </c>
      <c r="K619" s="249" t="s">
        <v>1</v>
      </c>
      <c r="L619" s="254"/>
      <c r="M619" s="255" t="s">
        <v>1</v>
      </c>
      <c r="N619" s="256" t="s">
        <v>40</v>
      </c>
      <c r="O619" s="72"/>
      <c r="P619" s="218">
        <f>O619*H619</f>
        <v>0</v>
      </c>
      <c r="Q619" s="218">
        <v>0</v>
      </c>
      <c r="R619" s="218">
        <f>Q619*H619</f>
        <v>0</v>
      </c>
      <c r="S619" s="218">
        <v>0</v>
      </c>
      <c r="T619" s="219">
        <f>S619*H619</f>
        <v>0</v>
      </c>
      <c r="U619" s="35"/>
      <c r="V619" s="35"/>
      <c r="W619" s="35"/>
      <c r="X619" s="35"/>
      <c r="Y619" s="35"/>
      <c r="Z619" s="35"/>
      <c r="AA619" s="35"/>
      <c r="AB619" s="35"/>
      <c r="AC619" s="35"/>
      <c r="AD619" s="35"/>
      <c r="AE619" s="35"/>
      <c r="AR619" s="220" t="s">
        <v>3366</v>
      </c>
      <c r="AT619" s="220" t="s">
        <v>413</v>
      </c>
      <c r="AU619" s="220" t="s">
        <v>84</v>
      </c>
      <c r="AY619" s="18" t="s">
        <v>203</v>
      </c>
      <c r="BE619" s="221">
        <f>IF(N619="základní",J619,0)</f>
        <v>0</v>
      </c>
      <c r="BF619" s="221">
        <f>IF(N619="snížená",J619,0)</f>
        <v>0</v>
      </c>
      <c r="BG619" s="221">
        <f>IF(N619="zákl. přenesená",J619,0)</f>
        <v>0</v>
      </c>
      <c r="BH619" s="221">
        <f>IF(N619="sníž. přenesená",J619,0)</f>
        <v>0</v>
      </c>
      <c r="BI619" s="221">
        <f>IF(N619="nulová",J619,0)</f>
        <v>0</v>
      </c>
      <c r="BJ619" s="18" t="s">
        <v>82</v>
      </c>
      <c r="BK619" s="221">
        <f>ROUND(I619*H619,2)</f>
        <v>0</v>
      </c>
      <c r="BL619" s="18" t="s">
        <v>3366</v>
      </c>
      <c r="BM619" s="220" t="s">
        <v>9324</v>
      </c>
    </row>
    <row r="620" spans="1:65" s="14" customFormat="1" ht="11.25">
      <c r="B620" s="233"/>
      <c r="C620" s="234"/>
      <c r="D620" s="224" t="s">
        <v>211</v>
      </c>
      <c r="E620" s="235" t="s">
        <v>1</v>
      </c>
      <c r="F620" s="236" t="s">
        <v>9325</v>
      </c>
      <c r="G620" s="234"/>
      <c r="H620" s="237">
        <v>24</v>
      </c>
      <c r="I620" s="238"/>
      <c r="J620" s="234"/>
      <c r="K620" s="234"/>
      <c r="L620" s="239"/>
      <c r="M620" s="240"/>
      <c r="N620" s="241"/>
      <c r="O620" s="241"/>
      <c r="P620" s="241"/>
      <c r="Q620" s="241"/>
      <c r="R620" s="241"/>
      <c r="S620" s="241"/>
      <c r="T620" s="242"/>
      <c r="AT620" s="243" t="s">
        <v>211</v>
      </c>
      <c r="AU620" s="243" t="s">
        <v>84</v>
      </c>
      <c r="AV620" s="14" t="s">
        <v>84</v>
      </c>
      <c r="AW620" s="14" t="s">
        <v>31</v>
      </c>
      <c r="AX620" s="14" t="s">
        <v>75</v>
      </c>
      <c r="AY620" s="243" t="s">
        <v>203</v>
      </c>
    </row>
    <row r="621" spans="1:65" s="2" customFormat="1" ht="16.5" customHeight="1">
      <c r="A621" s="35"/>
      <c r="B621" s="36"/>
      <c r="C621" s="247" t="s">
        <v>3842</v>
      </c>
      <c r="D621" s="247" t="s">
        <v>413</v>
      </c>
      <c r="E621" s="248" t="s">
        <v>9326</v>
      </c>
      <c r="F621" s="249" t="s">
        <v>9327</v>
      </c>
      <c r="G621" s="250" t="s">
        <v>5671</v>
      </c>
      <c r="H621" s="251">
        <v>53</v>
      </c>
      <c r="I621" s="252"/>
      <c r="J621" s="253">
        <f>ROUND(I621*H621,2)</f>
        <v>0</v>
      </c>
      <c r="K621" s="249" t="s">
        <v>1</v>
      </c>
      <c r="L621" s="254"/>
      <c r="M621" s="255" t="s">
        <v>1</v>
      </c>
      <c r="N621" s="256" t="s">
        <v>40</v>
      </c>
      <c r="O621" s="72"/>
      <c r="P621" s="218">
        <f>O621*H621</f>
        <v>0</v>
      </c>
      <c r="Q621" s="218">
        <v>0</v>
      </c>
      <c r="R621" s="218">
        <f>Q621*H621</f>
        <v>0</v>
      </c>
      <c r="S621" s="218">
        <v>0</v>
      </c>
      <c r="T621" s="219">
        <f>S621*H621</f>
        <v>0</v>
      </c>
      <c r="U621" s="35"/>
      <c r="V621" s="35"/>
      <c r="W621" s="35"/>
      <c r="X621" s="35"/>
      <c r="Y621" s="35"/>
      <c r="Z621" s="35"/>
      <c r="AA621" s="35"/>
      <c r="AB621" s="35"/>
      <c r="AC621" s="35"/>
      <c r="AD621" s="35"/>
      <c r="AE621" s="35"/>
      <c r="AR621" s="220" t="s">
        <v>3366</v>
      </c>
      <c r="AT621" s="220" t="s">
        <v>413</v>
      </c>
      <c r="AU621" s="220" t="s">
        <v>84</v>
      </c>
      <c r="AY621" s="18" t="s">
        <v>203</v>
      </c>
      <c r="BE621" s="221">
        <f>IF(N621="základní",J621,0)</f>
        <v>0</v>
      </c>
      <c r="BF621" s="221">
        <f>IF(N621="snížená",J621,0)</f>
        <v>0</v>
      </c>
      <c r="BG621" s="221">
        <f>IF(N621="zákl. přenesená",J621,0)</f>
        <v>0</v>
      </c>
      <c r="BH621" s="221">
        <f>IF(N621="sníž. přenesená",J621,0)</f>
        <v>0</v>
      </c>
      <c r="BI621" s="221">
        <f>IF(N621="nulová",J621,0)</f>
        <v>0</v>
      </c>
      <c r="BJ621" s="18" t="s">
        <v>82</v>
      </c>
      <c r="BK621" s="221">
        <f>ROUND(I621*H621,2)</f>
        <v>0</v>
      </c>
      <c r="BL621" s="18" t="s">
        <v>3366</v>
      </c>
      <c r="BM621" s="220" t="s">
        <v>9328</v>
      </c>
    </row>
    <row r="622" spans="1:65" s="14" customFormat="1" ht="11.25">
      <c r="B622" s="233"/>
      <c r="C622" s="234"/>
      <c r="D622" s="224" t="s">
        <v>211</v>
      </c>
      <c r="E622" s="235" t="s">
        <v>1</v>
      </c>
      <c r="F622" s="236" t="s">
        <v>9329</v>
      </c>
      <c r="G622" s="234"/>
      <c r="H622" s="237">
        <v>53</v>
      </c>
      <c r="I622" s="238"/>
      <c r="J622" s="234"/>
      <c r="K622" s="234"/>
      <c r="L622" s="239"/>
      <c r="M622" s="240"/>
      <c r="N622" s="241"/>
      <c r="O622" s="241"/>
      <c r="P622" s="241"/>
      <c r="Q622" s="241"/>
      <c r="R622" s="241"/>
      <c r="S622" s="241"/>
      <c r="T622" s="242"/>
      <c r="AT622" s="243" t="s">
        <v>211</v>
      </c>
      <c r="AU622" s="243" t="s">
        <v>84</v>
      </c>
      <c r="AV622" s="14" t="s">
        <v>84</v>
      </c>
      <c r="AW622" s="14" t="s">
        <v>31</v>
      </c>
      <c r="AX622" s="14" t="s">
        <v>75</v>
      </c>
      <c r="AY622" s="243" t="s">
        <v>203</v>
      </c>
    </row>
    <row r="623" spans="1:65" s="2" customFormat="1" ht="16.5" customHeight="1">
      <c r="A623" s="35"/>
      <c r="B623" s="36"/>
      <c r="C623" s="247" t="s">
        <v>3847</v>
      </c>
      <c r="D623" s="247" t="s">
        <v>413</v>
      </c>
      <c r="E623" s="248" t="s">
        <v>9330</v>
      </c>
      <c r="F623" s="249" t="s">
        <v>9331</v>
      </c>
      <c r="G623" s="250" t="s">
        <v>5671</v>
      </c>
      <c r="H623" s="251">
        <v>24</v>
      </c>
      <c r="I623" s="252"/>
      <c r="J623" s="253">
        <f>ROUND(I623*H623,2)</f>
        <v>0</v>
      </c>
      <c r="K623" s="249" t="s">
        <v>1</v>
      </c>
      <c r="L623" s="254"/>
      <c r="M623" s="255" t="s">
        <v>1</v>
      </c>
      <c r="N623" s="256" t="s">
        <v>40</v>
      </c>
      <c r="O623" s="72"/>
      <c r="P623" s="218">
        <f>O623*H623</f>
        <v>0</v>
      </c>
      <c r="Q623" s="218">
        <v>0</v>
      </c>
      <c r="R623" s="218">
        <f>Q623*H623</f>
        <v>0</v>
      </c>
      <c r="S623" s="218">
        <v>0</v>
      </c>
      <c r="T623" s="219">
        <f>S623*H623</f>
        <v>0</v>
      </c>
      <c r="U623" s="35"/>
      <c r="V623" s="35"/>
      <c r="W623" s="35"/>
      <c r="X623" s="35"/>
      <c r="Y623" s="35"/>
      <c r="Z623" s="35"/>
      <c r="AA623" s="35"/>
      <c r="AB623" s="35"/>
      <c r="AC623" s="35"/>
      <c r="AD623" s="35"/>
      <c r="AE623" s="35"/>
      <c r="AR623" s="220" t="s">
        <v>3366</v>
      </c>
      <c r="AT623" s="220" t="s">
        <v>413</v>
      </c>
      <c r="AU623" s="220" t="s">
        <v>84</v>
      </c>
      <c r="AY623" s="18" t="s">
        <v>203</v>
      </c>
      <c r="BE623" s="221">
        <f>IF(N623="základní",J623,0)</f>
        <v>0</v>
      </c>
      <c r="BF623" s="221">
        <f>IF(N623="snížená",J623,0)</f>
        <v>0</v>
      </c>
      <c r="BG623" s="221">
        <f>IF(N623="zákl. přenesená",J623,0)</f>
        <v>0</v>
      </c>
      <c r="BH623" s="221">
        <f>IF(N623="sníž. přenesená",J623,0)</f>
        <v>0</v>
      </c>
      <c r="BI623" s="221">
        <f>IF(N623="nulová",J623,0)</f>
        <v>0</v>
      </c>
      <c r="BJ623" s="18" t="s">
        <v>82</v>
      </c>
      <c r="BK623" s="221">
        <f>ROUND(I623*H623,2)</f>
        <v>0</v>
      </c>
      <c r="BL623" s="18" t="s">
        <v>3366</v>
      </c>
      <c r="BM623" s="220" t="s">
        <v>9332</v>
      </c>
    </row>
    <row r="624" spans="1:65" s="14" customFormat="1" ht="11.25">
      <c r="B624" s="233"/>
      <c r="C624" s="234"/>
      <c r="D624" s="224" t="s">
        <v>211</v>
      </c>
      <c r="E624" s="235" t="s">
        <v>1</v>
      </c>
      <c r="F624" s="236" t="s">
        <v>9325</v>
      </c>
      <c r="G624" s="234"/>
      <c r="H624" s="237">
        <v>24</v>
      </c>
      <c r="I624" s="238"/>
      <c r="J624" s="234"/>
      <c r="K624" s="234"/>
      <c r="L624" s="239"/>
      <c r="M624" s="240"/>
      <c r="N624" s="241"/>
      <c r="O624" s="241"/>
      <c r="P624" s="241"/>
      <c r="Q624" s="241"/>
      <c r="R624" s="241"/>
      <c r="S624" s="241"/>
      <c r="T624" s="242"/>
      <c r="AT624" s="243" t="s">
        <v>211</v>
      </c>
      <c r="AU624" s="243" t="s">
        <v>84</v>
      </c>
      <c r="AV624" s="14" t="s">
        <v>84</v>
      </c>
      <c r="AW624" s="14" t="s">
        <v>31</v>
      </c>
      <c r="AX624" s="14" t="s">
        <v>75</v>
      </c>
      <c r="AY624" s="243" t="s">
        <v>203</v>
      </c>
    </row>
    <row r="625" spans="1:65" s="2" customFormat="1" ht="16.5" customHeight="1">
      <c r="A625" s="35"/>
      <c r="B625" s="36"/>
      <c r="C625" s="247" t="s">
        <v>3852</v>
      </c>
      <c r="D625" s="247" t="s">
        <v>413</v>
      </c>
      <c r="E625" s="248" t="s">
        <v>9333</v>
      </c>
      <c r="F625" s="249" t="s">
        <v>9334</v>
      </c>
      <c r="G625" s="250" t="s">
        <v>5671</v>
      </c>
      <c r="H625" s="251">
        <v>106</v>
      </c>
      <c r="I625" s="252"/>
      <c r="J625" s="253">
        <f>ROUND(I625*H625,2)</f>
        <v>0</v>
      </c>
      <c r="K625" s="249" t="s">
        <v>1</v>
      </c>
      <c r="L625" s="254"/>
      <c r="M625" s="255" t="s">
        <v>1</v>
      </c>
      <c r="N625" s="256" t="s">
        <v>40</v>
      </c>
      <c r="O625" s="72"/>
      <c r="P625" s="218">
        <f>O625*H625</f>
        <v>0</v>
      </c>
      <c r="Q625" s="218">
        <v>0</v>
      </c>
      <c r="R625" s="218">
        <f>Q625*H625</f>
        <v>0</v>
      </c>
      <c r="S625" s="218">
        <v>0</v>
      </c>
      <c r="T625" s="219">
        <f>S625*H625</f>
        <v>0</v>
      </c>
      <c r="U625" s="35"/>
      <c r="V625" s="35"/>
      <c r="W625" s="35"/>
      <c r="X625" s="35"/>
      <c r="Y625" s="35"/>
      <c r="Z625" s="35"/>
      <c r="AA625" s="35"/>
      <c r="AB625" s="35"/>
      <c r="AC625" s="35"/>
      <c r="AD625" s="35"/>
      <c r="AE625" s="35"/>
      <c r="AR625" s="220" t="s">
        <v>3366</v>
      </c>
      <c r="AT625" s="220" t="s">
        <v>413</v>
      </c>
      <c r="AU625" s="220" t="s">
        <v>84</v>
      </c>
      <c r="AY625" s="18" t="s">
        <v>203</v>
      </c>
      <c r="BE625" s="221">
        <f>IF(N625="základní",J625,0)</f>
        <v>0</v>
      </c>
      <c r="BF625" s="221">
        <f>IF(N625="snížená",J625,0)</f>
        <v>0</v>
      </c>
      <c r="BG625" s="221">
        <f>IF(N625="zákl. přenesená",J625,0)</f>
        <v>0</v>
      </c>
      <c r="BH625" s="221">
        <f>IF(N625="sníž. přenesená",J625,0)</f>
        <v>0</v>
      </c>
      <c r="BI625" s="221">
        <f>IF(N625="nulová",J625,0)</f>
        <v>0</v>
      </c>
      <c r="BJ625" s="18" t="s">
        <v>82</v>
      </c>
      <c r="BK625" s="221">
        <f>ROUND(I625*H625,2)</f>
        <v>0</v>
      </c>
      <c r="BL625" s="18" t="s">
        <v>3366</v>
      </c>
      <c r="BM625" s="220" t="s">
        <v>9335</v>
      </c>
    </row>
    <row r="626" spans="1:65" s="14" customFormat="1" ht="11.25">
      <c r="B626" s="233"/>
      <c r="C626" s="234"/>
      <c r="D626" s="224" t="s">
        <v>211</v>
      </c>
      <c r="E626" s="235" t="s">
        <v>1</v>
      </c>
      <c r="F626" s="236" t="s">
        <v>9336</v>
      </c>
      <c r="G626" s="234"/>
      <c r="H626" s="237">
        <v>106</v>
      </c>
      <c r="I626" s="238"/>
      <c r="J626" s="234"/>
      <c r="K626" s="234"/>
      <c r="L626" s="239"/>
      <c r="M626" s="240"/>
      <c r="N626" s="241"/>
      <c r="O626" s="241"/>
      <c r="P626" s="241"/>
      <c r="Q626" s="241"/>
      <c r="R626" s="241"/>
      <c r="S626" s="241"/>
      <c r="T626" s="242"/>
      <c r="AT626" s="243" t="s">
        <v>211</v>
      </c>
      <c r="AU626" s="243" t="s">
        <v>84</v>
      </c>
      <c r="AV626" s="14" t="s">
        <v>84</v>
      </c>
      <c r="AW626" s="14" t="s">
        <v>31</v>
      </c>
      <c r="AX626" s="14" t="s">
        <v>75</v>
      </c>
      <c r="AY626" s="243" t="s">
        <v>203</v>
      </c>
    </row>
    <row r="627" spans="1:65" s="2" customFormat="1" ht="21.75" customHeight="1">
      <c r="A627" s="35"/>
      <c r="B627" s="36"/>
      <c r="C627" s="209" t="s">
        <v>3857</v>
      </c>
      <c r="D627" s="209" t="s">
        <v>205</v>
      </c>
      <c r="E627" s="210" t="s">
        <v>9337</v>
      </c>
      <c r="F627" s="211" t="s">
        <v>9338</v>
      </c>
      <c r="G627" s="212" t="s">
        <v>208</v>
      </c>
      <c r="H627" s="213">
        <v>572</v>
      </c>
      <c r="I627" s="214"/>
      <c r="J627" s="215">
        <f>ROUND(I627*H627,2)</f>
        <v>0</v>
      </c>
      <c r="K627" s="211" t="s">
        <v>218</v>
      </c>
      <c r="L627" s="40"/>
      <c r="M627" s="216" t="s">
        <v>1</v>
      </c>
      <c r="N627" s="217" t="s">
        <v>40</v>
      </c>
      <c r="O627" s="72"/>
      <c r="P627" s="218">
        <f>O627*H627</f>
        <v>0</v>
      </c>
      <c r="Q627" s="218">
        <v>0</v>
      </c>
      <c r="R627" s="218">
        <f>Q627*H627</f>
        <v>0</v>
      </c>
      <c r="S627" s="218">
        <v>0</v>
      </c>
      <c r="T627" s="219">
        <f>S627*H627</f>
        <v>0</v>
      </c>
      <c r="U627" s="35"/>
      <c r="V627" s="35"/>
      <c r="W627" s="35"/>
      <c r="X627" s="35"/>
      <c r="Y627" s="35"/>
      <c r="Z627" s="35"/>
      <c r="AA627" s="35"/>
      <c r="AB627" s="35"/>
      <c r="AC627" s="35"/>
      <c r="AD627" s="35"/>
      <c r="AE627" s="35"/>
      <c r="AR627" s="220" t="s">
        <v>412</v>
      </c>
      <c r="AT627" s="220" t="s">
        <v>205</v>
      </c>
      <c r="AU627" s="220" t="s">
        <v>84</v>
      </c>
      <c r="AY627" s="18" t="s">
        <v>203</v>
      </c>
      <c r="BE627" s="221">
        <f>IF(N627="základní",J627,0)</f>
        <v>0</v>
      </c>
      <c r="BF627" s="221">
        <f>IF(N627="snížená",J627,0)</f>
        <v>0</v>
      </c>
      <c r="BG627" s="221">
        <f>IF(N627="zákl. přenesená",J627,0)</f>
        <v>0</v>
      </c>
      <c r="BH627" s="221">
        <f>IF(N627="sníž. přenesená",J627,0)</f>
        <v>0</v>
      </c>
      <c r="BI627" s="221">
        <f>IF(N627="nulová",J627,0)</f>
        <v>0</v>
      </c>
      <c r="BJ627" s="18" t="s">
        <v>82</v>
      </c>
      <c r="BK627" s="221">
        <f>ROUND(I627*H627,2)</f>
        <v>0</v>
      </c>
      <c r="BL627" s="18" t="s">
        <v>412</v>
      </c>
      <c r="BM627" s="220" t="s">
        <v>9339</v>
      </c>
    </row>
    <row r="628" spans="1:65" s="2" customFormat="1" ht="16.5" customHeight="1">
      <c r="A628" s="35"/>
      <c r="B628" s="36"/>
      <c r="C628" s="247" t="s">
        <v>3862</v>
      </c>
      <c r="D628" s="247" t="s">
        <v>413</v>
      </c>
      <c r="E628" s="248" t="s">
        <v>9340</v>
      </c>
      <c r="F628" s="249" t="s">
        <v>9341</v>
      </c>
      <c r="G628" s="250" t="s">
        <v>5671</v>
      </c>
      <c r="H628" s="251">
        <v>13</v>
      </c>
      <c r="I628" s="252"/>
      <c r="J628" s="253">
        <f>ROUND(I628*H628,2)</f>
        <v>0</v>
      </c>
      <c r="K628" s="249" t="s">
        <v>1</v>
      </c>
      <c r="L628" s="254"/>
      <c r="M628" s="255" t="s">
        <v>1</v>
      </c>
      <c r="N628" s="256" t="s">
        <v>40</v>
      </c>
      <c r="O628" s="72"/>
      <c r="P628" s="218">
        <f>O628*H628</f>
        <v>0</v>
      </c>
      <c r="Q628" s="218">
        <v>0</v>
      </c>
      <c r="R628" s="218">
        <f>Q628*H628</f>
        <v>0</v>
      </c>
      <c r="S628" s="218">
        <v>0</v>
      </c>
      <c r="T628" s="219">
        <f>S628*H628</f>
        <v>0</v>
      </c>
      <c r="U628" s="35"/>
      <c r="V628" s="35"/>
      <c r="W628" s="35"/>
      <c r="X628" s="35"/>
      <c r="Y628" s="35"/>
      <c r="Z628" s="35"/>
      <c r="AA628" s="35"/>
      <c r="AB628" s="35"/>
      <c r="AC628" s="35"/>
      <c r="AD628" s="35"/>
      <c r="AE628" s="35"/>
      <c r="AR628" s="220" t="s">
        <v>3366</v>
      </c>
      <c r="AT628" s="220" t="s">
        <v>413</v>
      </c>
      <c r="AU628" s="220" t="s">
        <v>84</v>
      </c>
      <c r="AY628" s="18" t="s">
        <v>203</v>
      </c>
      <c r="BE628" s="221">
        <f>IF(N628="základní",J628,0)</f>
        <v>0</v>
      </c>
      <c r="BF628" s="221">
        <f>IF(N628="snížená",J628,0)</f>
        <v>0</v>
      </c>
      <c r="BG628" s="221">
        <f>IF(N628="zákl. přenesená",J628,0)</f>
        <v>0</v>
      </c>
      <c r="BH628" s="221">
        <f>IF(N628="sníž. přenesená",J628,0)</f>
        <v>0</v>
      </c>
      <c r="BI628" s="221">
        <f>IF(N628="nulová",J628,0)</f>
        <v>0</v>
      </c>
      <c r="BJ628" s="18" t="s">
        <v>82</v>
      </c>
      <c r="BK628" s="221">
        <f>ROUND(I628*H628,2)</f>
        <v>0</v>
      </c>
      <c r="BL628" s="18" t="s">
        <v>3366</v>
      </c>
      <c r="BM628" s="220" t="s">
        <v>9342</v>
      </c>
    </row>
    <row r="629" spans="1:65" s="14" customFormat="1" ht="11.25">
      <c r="B629" s="233"/>
      <c r="C629" s="234"/>
      <c r="D629" s="224" t="s">
        <v>211</v>
      </c>
      <c r="E629" s="235" t="s">
        <v>1</v>
      </c>
      <c r="F629" s="236" t="s">
        <v>9343</v>
      </c>
      <c r="G629" s="234"/>
      <c r="H629" s="237">
        <v>13</v>
      </c>
      <c r="I629" s="238"/>
      <c r="J629" s="234"/>
      <c r="K629" s="234"/>
      <c r="L629" s="239"/>
      <c r="M629" s="240"/>
      <c r="N629" s="241"/>
      <c r="O629" s="241"/>
      <c r="P629" s="241"/>
      <c r="Q629" s="241"/>
      <c r="R629" s="241"/>
      <c r="S629" s="241"/>
      <c r="T629" s="242"/>
      <c r="AT629" s="243" t="s">
        <v>211</v>
      </c>
      <c r="AU629" s="243" t="s">
        <v>84</v>
      </c>
      <c r="AV629" s="14" t="s">
        <v>84</v>
      </c>
      <c r="AW629" s="14" t="s">
        <v>31</v>
      </c>
      <c r="AX629" s="14" t="s">
        <v>75</v>
      </c>
      <c r="AY629" s="243" t="s">
        <v>203</v>
      </c>
    </row>
    <row r="630" spans="1:65" s="2" customFormat="1" ht="16.5" customHeight="1">
      <c r="A630" s="35"/>
      <c r="B630" s="36"/>
      <c r="C630" s="247" t="s">
        <v>3867</v>
      </c>
      <c r="D630" s="247" t="s">
        <v>413</v>
      </c>
      <c r="E630" s="248" t="s">
        <v>9344</v>
      </c>
      <c r="F630" s="249" t="s">
        <v>9345</v>
      </c>
      <c r="G630" s="250" t="s">
        <v>5671</v>
      </c>
      <c r="H630" s="251">
        <v>38</v>
      </c>
      <c r="I630" s="252"/>
      <c r="J630" s="253">
        <f>ROUND(I630*H630,2)</f>
        <v>0</v>
      </c>
      <c r="K630" s="249" t="s">
        <v>1</v>
      </c>
      <c r="L630" s="254"/>
      <c r="M630" s="255" t="s">
        <v>1</v>
      </c>
      <c r="N630" s="256" t="s">
        <v>40</v>
      </c>
      <c r="O630" s="72"/>
      <c r="P630" s="218">
        <f>O630*H630</f>
        <v>0</v>
      </c>
      <c r="Q630" s="218">
        <v>0</v>
      </c>
      <c r="R630" s="218">
        <f>Q630*H630</f>
        <v>0</v>
      </c>
      <c r="S630" s="218">
        <v>0</v>
      </c>
      <c r="T630" s="219">
        <f>S630*H630</f>
        <v>0</v>
      </c>
      <c r="U630" s="35"/>
      <c r="V630" s="35"/>
      <c r="W630" s="35"/>
      <c r="X630" s="35"/>
      <c r="Y630" s="35"/>
      <c r="Z630" s="35"/>
      <c r="AA630" s="35"/>
      <c r="AB630" s="35"/>
      <c r="AC630" s="35"/>
      <c r="AD630" s="35"/>
      <c r="AE630" s="35"/>
      <c r="AR630" s="220" t="s">
        <v>3366</v>
      </c>
      <c r="AT630" s="220" t="s">
        <v>413</v>
      </c>
      <c r="AU630" s="220" t="s">
        <v>84</v>
      </c>
      <c r="AY630" s="18" t="s">
        <v>203</v>
      </c>
      <c r="BE630" s="221">
        <f>IF(N630="základní",J630,0)</f>
        <v>0</v>
      </c>
      <c r="BF630" s="221">
        <f>IF(N630="snížená",J630,0)</f>
        <v>0</v>
      </c>
      <c r="BG630" s="221">
        <f>IF(N630="zákl. přenesená",J630,0)</f>
        <v>0</v>
      </c>
      <c r="BH630" s="221">
        <f>IF(N630="sníž. přenesená",J630,0)</f>
        <v>0</v>
      </c>
      <c r="BI630" s="221">
        <f>IF(N630="nulová",J630,0)</f>
        <v>0</v>
      </c>
      <c r="BJ630" s="18" t="s">
        <v>82</v>
      </c>
      <c r="BK630" s="221">
        <f>ROUND(I630*H630,2)</f>
        <v>0</v>
      </c>
      <c r="BL630" s="18" t="s">
        <v>3366</v>
      </c>
      <c r="BM630" s="220" t="s">
        <v>9346</v>
      </c>
    </row>
    <row r="631" spans="1:65" s="14" customFormat="1" ht="11.25">
      <c r="B631" s="233"/>
      <c r="C631" s="234"/>
      <c r="D631" s="224" t="s">
        <v>211</v>
      </c>
      <c r="E631" s="235" t="s">
        <v>1</v>
      </c>
      <c r="F631" s="236" t="s">
        <v>9347</v>
      </c>
      <c r="G631" s="234"/>
      <c r="H631" s="237">
        <v>38</v>
      </c>
      <c r="I631" s="238"/>
      <c r="J631" s="234"/>
      <c r="K631" s="234"/>
      <c r="L631" s="239"/>
      <c r="M631" s="240"/>
      <c r="N631" s="241"/>
      <c r="O631" s="241"/>
      <c r="P631" s="241"/>
      <c r="Q631" s="241"/>
      <c r="R631" s="241"/>
      <c r="S631" s="241"/>
      <c r="T631" s="242"/>
      <c r="AT631" s="243" t="s">
        <v>211</v>
      </c>
      <c r="AU631" s="243" t="s">
        <v>84</v>
      </c>
      <c r="AV631" s="14" t="s">
        <v>84</v>
      </c>
      <c r="AW631" s="14" t="s">
        <v>31</v>
      </c>
      <c r="AX631" s="14" t="s">
        <v>75</v>
      </c>
      <c r="AY631" s="243" t="s">
        <v>203</v>
      </c>
    </row>
    <row r="632" spans="1:65" s="2" customFormat="1" ht="16.5" customHeight="1">
      <c r="A632" s="35"/>
      <c r="B632" s="36"/>
      <c r="C632" s="247" t="s">
        <v>3872</v>
      </c>
      <c r="D632" s="247" t="s">
        <v>413</v>
      </c>
      <c r="E632" s="248" t="s">
        <v>9348</v>
      </c>
      <c r="F632" s="249" t="s">
        <v>9349</v>
      </c>
      <c r="G632" s="250" t="s">
        <v>5671</v>
      </c>
      <c r="H632" s="251">
        <v>69</v>
      </c>
      <c r="I632" s="252"/>
      <c r="J632" s="253">
        <f>ROUND(I632*H632,2)</f>
        <v>0</v>
      </c>
      <c r="K632" s="249" t="s">
        <v>1</v>
      </c>
      <c r="L632" s="254"/>
      <c r="M632" s="255" t="s">
        <v>1</v>
      </c>
      <c r="N632" s="256" t="s">
        <v>40</v>
      </c>
      <c r="O632" s="72"/>
      <c r="P632" s="218">
        <f>O632*H632</f>
        <v>0</v>
      </c>
      <c r="Q632" s="218">
        <v>0</v>
      </c>
      <c r="R632" s="218">
        <f>Q632*H632</f>
        <v>0</v>
      </c>
      <c r="S632" s="218">
        <v>0</v>
      </c>
      <c r="T632" s="219">
        <f>S632*H632</f>
        <v>0</v>
      </c>
      <c r="U632" s="35"/>
      <c r="V632" s="35"/>
      <c r="W632" s="35"/>
      <c r="X632" s="35"/>
      <c r="Y632" s="35"/>
      <c r="Z632" s="35"/>
      <c r="AA632" s="35"/>
      <c r="AB632" s="35"/>
      <c r="AC632" s="35"/>
      <c r="AD632" s="35"/>
      <c r="AE632" s="35"/>
      <c r="AR632" s="220" t="s">
        <v>3366</v>
      </c>
      <c r="AT632" s="220" t="s">
        <v>413</v>
      </c>
      <c r="AU632" s="220" t="s">
        <v>84</v>
      </c>
      <c r="AY632" s="18" t="s">
        <v>203</v>
      </c>
      <c r="BE632" s="221">
        <f>IF(N632="základní",J632,0)</f>
        <v>0</v>
      </c>
      <c r="BF632" s="221">
        <f>IF(N632="snížená",J632,0)</f>
        <v>0</v>
      </c>
      <c r="BG632" s="221">
        <f>IF(N632="zákl. přenesená",J632,0)</f>
        <v>0</v>
      </c>
      <c r="BH632" s="221">
        <f>IF(N632="sníž. přenesená",J632,0)</f>
        <v>0</v>
      </c>
      <c r="BI632" s="221">
        <f>IF(N632="nulová",J632,0)</f>
        <v>0</v>
      </c>
      <c r="BJ632" s="18" t="s">
        <v>82</v>
      </c>
      <c r="BK632" s="221">
        <f>ROUND(I632*H632,2)</f>
        <v>0</v>
      </c>
      <c r="BL632" s="18" t="s">
        <v>3366</v>
      </c>
      <c r="BM632" s="220" t="s">
        <v>9350</v>
      </c>
    </row>
    <row r="633" spans="1:65" s="14" customFormat="1" ht="11.25">
      <c r="B633" s="233"/>
      <c r="C633" s="234"/>
      <c r="D633" s="224" t="s">
        <v>211</v>
      </c>
      <c r="E633" s="235" t="s">
        <v>1</v>
      </c>
      <c r="F633" s="236" t="s">
        <v>9351</v>
      </c>
      <c r="G633" s="234"/>
      <c r="H633" s="237">
        <v>69</v>
      </c>
      <c r="I633" s="238"/>
      <c r="J633" s="234"/>
      <c r="K633" s="234"/>
      <c r="L633" s="239"/>
      <c r="M633" s="240"/>
      <c r="N633" s="241"/>
      <c r="O633" s="241"/>
      <c r="P633" s="241"/>
      <c r="Q633" s="241"/>
      <c r="R633" s="241"/>
      <c r="S633" s="241"/>
      <c r="T633" s="242"/>
      <c r="AT633" s="243" t="s">
        <v>211</v>
      </c>
      <c r="AU633" s="243" t="s">
        <v>84</v>
      </c>
      <c r="AV633" s="14" t="s">
        <v>84</v>
      </c>
      <c r="AW633" s="14" t="s">
        <v>31</v>
      </c>
      <c r="AX633" s="14" t="s">
        <v>75</v>
      </c>
      <c r="AY633" s="243" t="s">
        <v>203</v>
      </c>
    </row>
    <row r="634" spans="1:65" s="2" customFormat="1" ht="21.75" customHeight="1">
      <c r="A634" s="35"/>
      <c r="B634" s="36"/>
      <c r="C634" s="209" t="s">
        <v>3878</v>
      </c>
      <c r="D634" s="209" t="s">
        <v>205</v>
      </c>
      <c r="E634" s="210" t="s">
        <v>9352</v>
      </c>
      <c r="F634" s="211" t="s">
        <v>9353</v>
      </c>
      <c r="G634" s="212" t="s">
        <v>208</v>
      </c>
      <c r="H634" s="213">
        <v>120</v>
      </c>
      <c r="I634" s="214"/>
      <c r="J634" s="215">
        <f>ROUND(I634*H634,2)</f>
        <v>0</v>
      </c>
      <c r="K634" s="211" t="s">
        <v>1</v>
      </c>
      <c r="L634" s="40"/>
      <c r="M634" s="216" t="s">
        <v>1</v>
      </c>
      <c r="N634" s="217" t="s">
        <v>40</v>
      </c>
      <c r="O634" s="72"/>
      <c r="P634" s="218">
        <f>O634*H634</f>
        <v>0</v>
      </c>
      <c r="Q634" s="218">
        <v>0</v>
      </c>
      <c r="R634" s="218">
        <f>Q634*H634</f>
        <v>0</v>
      </c>
      <c r="S634" s="218">
        <v>0</v>
      </c>
      <c r="T634" s="219">
        <f>S634*H634</f>
        <v>0</v>
      </c>
      <c r="U634" s="35"/>
      <c r="V634" s="35"/>
      <c r="W634" s="35"/>
      <c r="X634" s="35"/>
      <c r="Y634" s="35"/>
      <c r="Z634" s="35"/>
      <c r="AA634" s="35"/>
      <c r="AB634" s="35"/>
      <c r="AC634" s="35"/>
      <c r="AD634" s="35"/>
      <c r="AE634" s="35"/>
      <c r="AR634" s="220" t="s">
        <v>412</v>
      </c>
      <c r="AT634" s="220" t="s">
        <v>205</v>
      </c>
      <c r="AU634" s="220" t="s">
        <v>84</v>
      </c>
      <c r="AY634" s="18" t="s">
        <v>203</v>
      </c>
      <c r="BE634" s="221">
        <f>IF(N634="základní",J634,0)</f>
        <v>0</v>
      </c>
      <c r="BF634" s="221">
        <f>IF(N634="snížená",J634,0)</f>
        <v>0</v>
      </c>
      <c r="BG634" s="221">
        <f>IF(N634="zákl. přenesená",J634,0)</f>
        <v>0</v>
      </c>
      <c r="BH634" s="221">
        <f>IF(N634="sníž. přenesená",J634,0)</f>
        <v>0</v>
      </c>
      <c r="BI634" s="221">
        <f>IF(N634="nulová",J634,0)</f>
        <v>0</v>
      </c>
      <c r="BJ634" s="18" t="s">
        <v>82</v>
      </c>
      <c r="BK634" s="221">
        <f>ROUND(I634*H634,2)</f>
        <v>0</v>
      </c>
      <c r="BL634" s="18" t="s">
        <v>412</v>
      </c>
      <c r="BM634" s="220" t="s">
        <v>9354</v>
      </c>
    </row>
    <row r="635" spans="1:65" s="2" customFormat="1" ht="16.5" customHeight="1">
      <c r="A635" s="35"/>
      <c r="B635" s="36"/>
      <c r="C635" s="247" t="s">
        <v>3883</v>
      </c>
      <c r="D635" s="247" t="s">
        <v>413</v>
      </c>
      <c r="E635" s="248" t="s">
        <v>9355</v>
      </c>
      <c r="F635" s="249" t="s">
        <v>9356</v>
      </c>
      <c r="G635" s="250" t="s">
        <v>5671</v>
      </c>
      <c r="H635" s="251">
        <v>236</v>
      </c>
      <c r="I635" s="252"/>
      <c r="J635" s="253">
        <f>ROUND(I635*H635,2)</f>
        <v>0</v>
      </c>
      <c r="K635" s="249" t="s">
        <v>1</v>
      </c>
      <c r="L635" s="254"/>
      <c r="M635" s="255" t="s">
        <v>1</v>
      </c>
      <c r="N635" s="256" t="s">
        <v>40</v>
      </c>
      <c r="O635" s="72"/>
      <c r="P635" s="218">
        <f>O635*H635</f>
        <v>0</v>
      </c>
      <c r="Q635" s="218">
        <v>0</v>
      </c>
      <c r="R635" s="218">
        <f>Q635*H635</f>
        <v>0</v>
      </c>
      <c r="S635" s="218">
        <v>0</v>
      </c>
      <c r="T635" s="219">
        <f>S635*H635</f>
        <v>0</v>
      </c>
      <c r="U635" s="35"/>
      <c r="V635" s="35"/>
      <c r="W635" s="35"/>
      <c r="X635" s="35"/>
      <c r="Y635" s="35"/>
      <c r="Z635" s="35"/>
      <c r="AA635" s="35"/>
      <c r="AB635" s="35"/>
      <c r="AC635" s="35"/>
      <c r="AD635" s="35"/>
      <c r="AE635" s="35"/>
      <c r="AR635" s="220" t="s">
        <v>3366</v>
      </c>
      <c r="AT635" s="220" t="s">
        <v>413</v>
      </c>
      <c r="AU635" s="220" t="s">
        <v>84</v>
      </c>
      <c r="AY635" s="18" t="s">
        <v>203</v>
      </c>
      <c r="BE635" s="221">
        <f>IF(N635="základní",J635,0)</f>
        <v>0</v>
      </c>
      <c r="BF635" s="221">
        <f>IF(N635="snížená",J635,0)</f>
        <v>0</v>
      </c>
      <c r="BG635" s="221">
        <f>IF(N635="zákl. přenesená",J635,0)</f>
        <v>0</v>
      </c>
      <c r="BH635" s="221">
        <f>IF(N635="sníž. přenesená",J635,0)</f>
        <v>0</v>
      </c>
      <c r="BI635" s="221">
        <f>IF(N635="nulová",J635,0)</f>
        <v>0</v>
      </c>
      <c r="BJ635" s="18" t="s">
        <v>82</v>
      </c>
      <c r="BK635" s="221">
        <f>ROUND(I635*H635,2)</f>
        <v>0</v>
      </c>
      <c r="BL635" s="18" t="s">
        <v>3366</v>
      </c>
      <c r="BM635" s="220" t="s">
        <v>9357</v>
      </c>
    </row>
    <row r="636" spans="1:65" s="14" customFormat="1" ht="11.25">
      <c r="B636" s="233"/>
      <c r="C636" s="234"/>
      <c r="D636" s="224" t="s">
        <v>211</v>
      </c>
      <c r="E636" s="235" t="s">
        <v>1</v>
      </c>
      <c r="F636" s="236" t="s">
        <v>9358</v>
      </c>
      <c r="G636" s="234"/>
      <c r="H636" s="237">
        <v>236</v>
      </c>
      <c r="I636" s="238"/>
      <c r="J636" s="234"/>
      <c r="K636" s="234"/>
      <c r="L636" s="239"/>
      <c r="M636" s="240"/>
      <c r="N636" s="241"/>
      <c r="O636" s="241"/>
      <c r="P636" s="241"/>
      <c r="Q636" s="241"/>
      <c r="R636" s="241"/>
      <c r="S636" s="241"/>
      <c r="T636" s="242"/>
      <c r="AT636" s="243" t="s">
        <v>211</v>
      </c>
      <c r="AU636" s="243" t="s">
        <v>84</v>
      </c>
      <c r="AV636" s="14" t="s">
        <v>84</v>
      </c>
      <c r="AW636" s="14" t="s">
        <v>31</v>
      </c>
      <c r="AX636" s="14" t="s">
        <v>75</v>
      </c>
      <c r="AY636" s="243" t="s">
        <v>203</v>
      </c>
    </row>
    <row r="637" spans="1:65" s="2" customFormat="1" ht="21.75" customHeight="1">
      <c r="A637" s="35"/>
      <c r="B637" s="36"/>
      <c r="C637" s="209" t="s">
        <v>3888</v>
      </c>
      <c r="D637" s="209" t="s">
        <v>205</v>
      </c>
      <c r="E637" s="210" t="s">
        <v>9352</v>
      </c>
      <c r="F637" s="211" t="s">
        <v>9353</v>
      </c>
      <c r="G637" s="212" t="s">
        <v>208</v>
      </c>
      <c r="H637" s="213">
        <v>236</v>
      </c>
      <c r="I637" s="214"/>
      <c r="J637" s="215">
        <f>ROUND(I637*H637,2)</f>
        <v>0</v>
      </c>
      <c r="K637" s="211" t="s">
        <v>1</v>
      </c>
      <c r="L637" s="40"/>
      <c r="M637" s="216" t="s">
        <v>1</v>
      </c>
      <c r="N637" s="217" t="s">
        <v>40</v>
      </c>
      <c r="O637" s="72"/>
      <c r="P637" s="218">
        <f>O637*H637</f>
        <v>0</v>
      </c>
      <c r="Q637" s="218">
        <v>0</v>
      </c>
      <c r="R637" s="218">
        <f>Q637*H637</f>
        <v>0</v>
      </c>
      <c r="S637" s="218">
        <v>0</v>
      </c>
      <c r="T637" s="219">
        <f>S637*H637</f>
        <v>0</v>
      </c>
      <c r="U637" s="35"/>
      <c r="V637" s="35"/>
      <c r="W637" s="35"/>
      <c r="X637" s="35"/>
      <c r="Y637" s="35"/>
      <c r="Z637" s="35"/>
      <c r="AA637" s="35"/>
      <c r="AB637" s="35"/>
      <c r="AC637" s="35"/>
      <c r="AD637" s="35"/>
      <c r="AE637" s="35"/>
      <c r="AR637" s="220" t="s">
        <v>412</v>
      </c>
      <c r="AT637" s="220" t="s">
        <v>205</v>
      </c>
      <c r="AU637" s="220" t="s">
        <v>84</v>
      </c>
      <c r="AY637" s="18" t="s">
        <v>203</v>
      </c>
      <c r="BE637" s="221">
        <f>IF(N637="základní",J637,0)</f>
        <v>0</v>
      </c>
      <c r="BF637" s="221">
        <f>IF(N637="snížená",J637,0)</f>
        <v>0</v>
      </c>
      <c r="BG637" s="221">
        <f>IF(N637="zákl. přenesená",J637,0)</f>
        <v>0</v>
      </c>
      <c r="BH637" s="221">
        <f>IF(N637="sníž. přenesená",J637,0)</f>
        <v>0</v>
      </c>
      <c r="BI637" s="221">
        <f>IF(N637="nulová",J637,0)</f>
        <v>0</v>
      </c>
      <c r="BJ637" s="18" t="s">
        <v>82</v>
      </c>
      <c r="BK637" s="221">
        <f>ROUND(I637*H637,2)</f>
        <v>0</v>
      </c>
      <c r="BL637" s="18" t="s">
        <v>412</v>
      </c>
      <c r="BM637" s="220" t="s">
        <v>9359</v>
      </c>
    </row>
    <row r="638" spans="1:65" s="2" customFormat="1" ht="16.5" customHeight="1">
      <c r="A638" s="35"/>
      <c r="B638" s="36"/>
      <c r="C638" s="247" t="s">
        <v>3893</v>
      </c>
      <c r="D638" s="247" t="s">
        <v>413</v>
      </c>
      <c r="E638" s="248" t="s">
        <v>9360</v>
      </c>
      <c r="F638" s="249" t="s">
        <v>9361</v>
      </c>
      <c r="G638" s="250" t="s">
        <v>5671</v>
      </c>
      <c r="H638" s="251">
        <v>10</v>
      </c>
      <c r="I638" s="252"/>
      <c r="J638" s="253">
        <f>ROUND(I638*H638,2)</f>
        <v>0</v>
      </c>
      <c r="K638" s="249" t="s">
        <v>1</v>
      </c>
      <c r="L638" s="254"/>
      <c r="M638" s="255" t="s">
        <v>1</v>
      </c>
      <c r="N638" s="256" t="s">
        <v>40</v>
      </c>
      <c r="O638" s="72"/>
      <c r="P638" s="218">
        <f>O638*H638</f>
        <v>0</v>
      </c>
      <c r="Q638" s="218">
        <v>0</v>
      </c>
      <c r="R638" s="218">
        <f>Q638*H638</f>
        <v>0</v>
      </c>
      <c r="S638" s="218">
        <v>0</v>
      </c>
      <c r="T638" s="219">
        <f>S638*H638</f>
        <v>0</v>
      </c>
      <c r="U638" s="35"/>
      <c r="V638" s="35"/>
      <c r="W638" s="35"/>
      <c r="X638" s="35"/>
      <c r="Y638" s="35"/>
      <c r="Z638" s="35"/>
      <c r="AA638" s="35"/>
      <c r="AB638" s="35"/>
      <c r="AC638" s="35"/>
      <c r="AD638" s="35"/>
      <c r="AE638" s="35"/>
      <c r="AR638" s="220" t="s">
        <v>3366</v>
      </c>
      <c r="AT638" s="220" t="s">
        <v>413</v>
      </c>
      <c r="AU638" s="220" t="s">
        <v>84</v>
      </c>
      <c r="AY638" s="18" t="s">
        <v>203</v>
      </c>
      <c r="BE638" s="221">
        <f>IF(N638="základní",J638,0)</f>
        <v>0</v>
      </c>
      <c r="BF638" s="221">
        <f>IF(N638="snížená",J638,0)</f>
        <v>0</v>
      </c>
      <c r="BG638" s="221">
        <f>IF(N638="zákl. přenesená",J638,0)</f>
        <v>0</v>
      </c>
      <c r="BH638" s="221">
        <f>IF(N638="sníž. přenesená",J638,0)</f>
        <v>0</v>
      </c>
      <c r="BI638" s="221">
        <f>IF(N638="nulová",J638,0)</f>
        <v>0</v>
      </c>
      <c r="BJ638" s="18" t="s">
        <v>82</v>
      </c>
      <c r="BK638" s="221">
        <f>ROUND(I638*H638,2)</f>
        <v>0</v>
      </c>
      <c r="BL638" s="18" t="s">
        <v>3366</v>
      </c>
      <c r="BM638" s="220" t="s">
        <v>9362</v>
      </c>
    </row>
    <row r="639" spans="1:65" s="14" customFormat="1" ht="11.25">
      <c r="B639" s="233"/>
      <c r="C639" s="234"/>
      <c r="D639" s="224" t="s">
        <v>211</v>
      </c>
      <c r="E639" s="235" t="s">
        <v>1</v>
      </c>
      <c r="F639" s="236" t="s">
        <v>9363</v>
      </c>
      <c r="G639" s="234"/>
      <c r="H639" s="237">
        <v>10</v>
      </c>
      <c r="I639" s="238"/>
      <c r="J639" s="234"/>
      <c r="K639" s="234"/>
      <c r="L639" s="239"/>
      <c r="M639" s="240"/>
      <c r="N639" s="241"/>
      <c r="O639" s="241"/>
      <c r="P639" s="241"/>
      <c r="Q639" s="241"/>
      <c r="R639" s="241"/>
      <c r="S639" s="241"/>
      <c r="T639" s="242"/>
      <c r="AT639" s="243" t="s">
        <v>211</v>
      </c>
      <c r="AU639" s="243" t="s">
        <v>84</v>
      </c>
      <c r="AV639" s="14" t="s">
        <v>84</v>
      </c>
      <c r="AW639" s="14" t="s">
        <v>31</v>
      </c>
      <c r="AX639" s="14" t="s">
        <v>75</v>
      </c>
      <c r="AY639" s="243" t="s">
        <v>203</v>
      </c>
    </row>
    <row r="640" spans="1:65" s="2" customFormat="1" ht="21.75" customHeight="1">
      <c r="A640" s="35"/>
      <c r="B640" s="36"/>
      <c r="C640" s="209" t="s">
        <v>3899</v>
      </c>
      <c r="D640" s="209" t="s">
        <v>205</v>
      </c>
      <c r="E640" s="210" t="s">
        <v>9364</v>
      </c>
      <c r="F640" s="211" t="s">
        <v>9365</v>
      </c>
      <c r="G640" s="212" t="s">
        <v>208</v>
      </c>
      <c r="H640" s="213">
        <v>10</v>
      </c>
      <c r="I640" s="214"/>
      <c r="J640" s="215">
        <f>ROUND(I640*H640,2)</f>
        <v>0</v>
      </c>
      <c r="K640" s="211" t="s">
        <v>218</v>
      </c>
      <c r="L640" s="40"/>
      <c r="M640" s="216" t="s">
        <v>1</v>
      </c>
      <c r="N640" s="217" t="s">
        <v>40</v>
      </c>
      <c r="O640" s="72"/>
      <c r="P640" s="218">
        <f>O640*H640</f>
        <v>0</v>
      </c>
      <c r="Q640" s="218">
        <v>0</v>
      </c>
      <c r="R640" s="218">
        <f>Q640*H640</f>
        <v>0</v>
      </c>
      <c r="S640" s="218">
        <v>0</v>
      </c>
      <c r="T640" s="219">
        <f>S640*H640</f>
        <v>0</v>
      </c>
      <c r="U640" s="35"/>
      <c r="V640" s="35"/>
      <c r="W640" s="35"/>
      <c r="X640" s="35"/>
      <c r="Y640" s="35"/>
      <c r="Z640" s="35"/>
      <c r="AA640" s="35"/>
      <c r="AB640" s="35"/>
      <c r="AC640" s="35"/>
      <c r="AD640" s="35"/>
      <c r="AE640" s="35"/>
      <c r="AR640" s="220" t="s">
        <v>412</v>
      </c>
      <c r="AT640" s="220" t="s">
        <v>205</v>
      </c>
      <c r="AU640" s="220" t="s">
        <v>84</v>
      </c>
      <c r="AY640" s="18" t="s">
        <v>203</v>
      </c>
      <c r="BE640" s="221">
        <f>IF(N640="základní",J640,0)</f>
        <v>0</v>
      </c>
      <c r="BF640" s="221">
        <f>IF(N640="snížená",J640,0)</f>
        <v>0</v>
      </c>
      <c r="BG640" s="221">
        <f>IF(N640="zákl. přenesená",J640,0)</f>
        <v>0</v>
      </c>
      <c r="BH640" s="221">
        <f>IF(N640="sníž. přenesená",J640,0)</f>
        <v>0</v>
      </c>
      <c r="BI640" s="221">
        <f>IF(N640="nulová",J640,0)</f>
        <v>0</v>
      </c>
      <c r="BJ640" s="18" t="s">
        <v>82</v>
      </c>
      <c r="BK640" s="221">
        <f>ROUND(I640*H640,2)</f>
        <v>0</v>
      </c>
      <c r="BL640" s="18" t="s">
        <v>412</v>
      </c>
      <c r="BM640" s="220" t="s">
        <v>9366</v>
      </c>
    </row>
    <row r="641" spans="1:65" s="2" customFormat="1" ht="33" customHeight="1">
      <c r="A641" s="35"/>
      <c r="B641" s="36"/>
      <c r="C641" s="209" t="s">
        <v>3904</v>
      </c>
      <c r="D641" s="209" t="s">
        <v>205</v>
      </c>
      <c r="E641" s="210" t="s">
        <v>9367</v>
      </c>
      <c r="F641" s="211" t="s">
        <v>9368</v>
      </c>
      <c r="G641" s="212" t="s">
        <v>208</v>
      </c>
      <c r="H641" s="213">
        <v>173</v>
      </c>
      <c r="I641" s="214"/>
      <c r="J641" s="215">
        <f>ROUND(I641*H641,2)</f>
        <v>0</v>
      </c>
      <c r="K641" s="211" t="s">
        <v>1</v>
      </c>
      <c r="L641" s="40"/>
      <c r="M641" s="216" t="s">
        <v>1</v>
      </c>
      <c r="N641" s="217" t="s">
        <v>40</v>
      </c>
      <c r="O641" s="72"/>
      <c r="P641" s="218">
        <f>O641*H641</f>
        <v>0</v>
      </c>
      <c r="Q641" s="218">
        <v>0</v>
      </c>
      <c r="R641" s="218">
        <f>Q641*H641</f>
        <v>0</v>
      </c>
      <c r="S641" s="218">
        <v>0</v>
      </c>
      <c r="T641" s="219">
        <f>S641*H641</f>
        <v>0</v>
      </c>
      <c r="U641" s="35"/>
      <c r="V641" s="35"/>
      <c r="W641" s="35"/>
      <c r="X641" s="35"/>
      <c r="Y641" s="35"/>
      <c r="Z641" s="35"/>
      <c r="AA641" s="35"/>
      <c r="AB641" s="35"/>
      <c r="AC641" s="35"/>
      <c r="AD641" s="35"/>
      <c r="AE641" s="35"/>
      <c r="AR641" s="220" t="s">
        <v>412</v>
      </c>
      <c r="AT641" s="220" t="s">
        <v>205</v>
      </c>
      <c r="AU641" s="220" t="s">
        <v>84</v>
      </c>
      <c r="AY641" s="18" t="s">
        <v>203</v>
      </c>
      <c r="BE641" s="221">
        <f>IF(N641="základní",J641,0)</f>
        <v>0</v>
      </c>
      <c r="BF641" s="221">
        <f>IF(N641="snížená",J641,0)</f>
        <v>0</v>
      </c>
      <c r="BG641" s="221">
        <f>IF(N641="zákl. přenesená",J641,0)</f>
        <v>0</v>
      </c>
      <c r="BH641" s="221">
        <f>IF(N641="sníž. přenesená",J641,0)</f>
        <v>0</v>
      </c>
      <c r="BI641" s="221">
        <f>IF(N641="nulová",J641,0)</f>
        <v>0</v>
      </c>
      <c r="BJ641" s="18" t="s">
        <v>82</v>
      </c>
      <c r="BK641" s="221">
        <f>ROUND(I641*H641,2)</f>
        <v>0</v>
      </c>
      <c r="BL641" s="18" t="s">
        <v>412</v>
      </c>
      <c r="BM641" s="220" t="s">
        <v>9369</v>
      </c>
    </row>
    <row r="642" spans="1:65" s="14" customFormat="1" ht="11.25">
      <c r="B642" s="233"/>
      <c r="C642" s="234"/>
      <c r="D642" s="224" t="s">
        <v>211</v>
      </c>
      <c r="E642" s="235" t="s">
        <v>1</v>
      </c>
      <c r="F642" s="236" t="s">
        <v>9370</v>
      </c>
      <c r="G642" s="234"/>
      <c r="H642" s="237">
        <v>173</v>
      </c>
      <c r="I642" s="238"/>
      <c r="J642" s="234"/>
      <c r="K642" s="234"/>
      <c r="L642" s="239"/>
      <c r="M642" s="240"/>
      <c r="N642" s="241"/>
      <c r="O642" s="241"/>
      <c r="P642" s="241"/>
      <c r="Q642" s="241"/>
      <c r="R642" s="241"/>
      <c r="S642" s="241"/>
      <c r="T642" s="242"/>
      <c r="AT642" s="243" t="s">
        <v>211</v>
      </c>
      <c r="AU642" s="243" t="s">
        <v>84</v>
      </c>
      <c r="AV642" s="14" t="s">
        <v>84</v>
      </c>
      <c r="AW642" s="14" t="s">
        <v>31</v>
      </c>
      <c r="AX642" s="14" t="s">
        <v>75</v>
      </c>
      <c r="AY642" s="243" t="s">
        <v>203</v>
      </c>
    </row>
    <row r="643" spans="1:65" s="2" customFormat="1" ht="21.75" customHeight="1">
      <c r="A643" s="35"/>
      <c r="B643" s="36"/>
      <c r="C643" s="247" t="s">
        <v>3908</v>
      </c>
      <c r="D643" s="247" t="s">
        <v>413</v>
      </c>
      <c r="E643" s="248" t="s">
        <v>9371</v>
      </c>
      <c r="F643" s="249" t="s">
        <v>9372</v>
      </c>
      <c r="G643" s="250" t="s">
        <v>5671</v>
      </c>
      <c r="H643" s="251">
        <v>13</v>
      </c>
      <c r="I643" s="252"/>
      <c r="J643" s="253">
        <f>ROUND(I643*H643,2)</f>
        <v>0</v>
      </c>
      <c r="K643" s="249" t="s">
        <v>1</v>
      </c>
      <c r="L643" s="254"/>
      <c r="M643" s="255" t="s">
        <v>1</v>
      </c>
      <c r="N643" s="256" t="s">
        <v>40</v>
      </c>
      <c r="O643" s="72"/>
      <c r="P643" s="218">
        <f>O643*H643</f>
        <v>0</v>
      </c>
      <c r="Q643" s="218">
        <v>0</v>
      </c>
      <c r="R643" s="218">
        <f>Q643*H643</f>
        <v>0</v>
      </c>
      <c r="S643" s="218">
        <v>0</v>
      </c>
      <c r="T643" s="219">
        <f>S643*H643</f>
        <v>0</v>
      </c>
      <c r="U643" s="35"/>
      <c r="V643" s="35"/>
      <c r="W643" s="35"/>
      <c r="X643" s="35"/>
      <c r="Y643" s="35"/>
      <c r="Z643" s="35"/>
      <c r="AA643" s="35"/>
      <c r="AB643" s="35"/>
      <c r="AC643" s="35"/>
      <c r="AD643" s="35"/>
      <c r="AE643" s="35"/>
      <c r="AR643" s="220" t="s">
        <v>3366</v>
      </c>
      <c r="AT643" s="220" t="s">
        <v>413</v>
      </c>
      <c r="AU643" s="220" t="s">
        <v>84</v>
      </c>
      <c r="AY643" s="18" t="s">
        <v>203</v>
      </c>
      <c r="BE643" s="221">
        <f>IF(N643="základní",J643,0)</f>
        <v>0</v>
      </c>
      <c r="BF643" s="221">
        <f>IF(N643="snížená",J643,0)</f>
        <v>0</v>
      </c>
      <c r="BG643" s="221">
        <f>IF(N643="zákl. přenesená",J643,0)</f>
        <v>0</v>
      </c>
      <c r="BH643" s="221">
        <f>IF(N643="sníž. přenesená",J643,0)</f>
        <v>0</v>
      </c>
      <c r="BI643" s="221">
        <f>IF(N643="nulová",J643,0)</f>
        <v>0</v>
      </c>
      <c r="BJ643" s="18" t="s">
        <v>82</v>
      </c>
      <c r="BK643" s="221">
        <f>ROUND(I643*H643,2)</f>
        <v>0</v>
      </c>
      <c r="BL643" s="18" t="s">
        <v>3366</v>
      </c>
      <c r="BM643" s="220" t="s">
        <v>9373</v>
      </c>
    </row>
    <row r="644" spans="1:65" s="14" customFormat="1" ht="11.25">
      <c r="B644" s="233"/>
      <c r="C644" s="234"/>
      <c r="D644" s="224" t="s">
        <v>211</v>
      </c>
      <c r="E644" s="235" t="s">
        <v>1</v>
      </c>
      <c r="F644" s="236" t="s">
        <v>9374</v>
      </c>
      <c r="G644" s="234"/>
      <c r="H644" s="237">
        <v>13</v>
      </c>
      <c r="I644" s="238"/>
      <c r="J644" s="234"/>
      <c r="K644" s="234"/>
      <c r="L644" s="239"/>
      <c r="M644" s="240"/>
      <c r="N644" s="241"/>
      <c r="O644" s="241"/>
      <c r="P644" s="241"/>
      <c r="Q644" s="241"/>
      <c r="R644" s="241"/>
      <c r="S644" s="241"/>
      <c r="T644" s="242"/>
      <c r="AT644" s="243" t="s">
        <v>211</v>
      </c>
      <c r="AU644" s="243" t="s">
        <v>84</v>
      </c>
      <c r="AV644" s="14" t="s">
        <v>84</v>
      </c>
      <c r="AW644" s="14" t="s">
        <v>31</v>
      </c>
      <c r="AX644" s="14" t="s">
        <v>75</v>
      </c>
      <c r="AY644" s="243" t="s">
        <v>203</v>
      </c>
    </row>
    <row r="645" spans="1:65" s="2" customFormat="1" ht="21.75" customHeight="1">
      <c r="A645" s="35"/>
      <c r="B645" s="36"/>
      <c r="C645" s="247" t="s">
        <v>3912</v>
      </c>
      <c r="D645" s="247" t="s">
        <v>413</v>
      </c>
      <c r="E645" s="248" t="s">
        <v>9375</v>
      </c>
      <c r="F645" s="249" t="s">
        <v>9376</v>
      </c>
      <c r="G645" s="250" t="s">
        <v>5671</v>
      </c>
      <c r="H645" s="251">
        <v>154</v>
      </c>
      <c r="I645" s="252"/>
      <c r="J645" s="253">
        <f>ROUND(I645*H645,2)</f>
        <v>0</v>
      </c>
      <c r="K645" s="249" t="s">
        <v>1</v>
      </c>
      <c r="L645" s="254"/>
      <c r="M645" s="255" t="s">
        <v>1</v>
      </c>
      <c r="N645" s="256" t="s">
        <v>40</v>
      </c>
      <c r="O645" s="72"/>
      <c r="P645" s="218">
        <f>O645*H645</f>
        <v>0</v>
      </c>
      <c r="Q645" s="218">
        <v>0</v>
      </c>
      <c r="R645" s="218">
        <f>Q645*H645</f>
        <v>0</v>
      </c>
      <c r="S645" s="218">
        <v>0</v>
      </c>
      <c r="T645" s="219">
        <f>S645*H645</f>
        <v>0</v>
      </c>
      <c r="U645" s="35"/>
      <c r="V645" s="35"/>
      <c r="W645" s="35"/>
      <c r="X645" s="35"/>
      <c r="Y645" s="35"/>
      <c r="Z645" s="35"/>
      <c r="AA645" s="35"/>
      <c r="AB645" s="35"/>
      <c r="AC645" s="35"/>
      <c r="AD645" s="35"/>
      <c r="AE645" s="35"/>
      <c r="AR645" s="220" t="s">
        <v>3366</v>
      </c>
      <c r="AT645" s="220" t="s">
        <v>413</v>
      </c>
      <c r="AU645" s="220" t="s">
        <v>84</v>
      </c>
      <c r="AY645" s="18" t="s">
        <v>203</v>
      </c>
      <c r="BE645" s="221">
        <f>IF(N645="základní",J645,0)</f>
        <v>0</v>
      </c>
      <c r="BF645" s="221">
        <f>IF(N645="snížená",J645,0)</f>
        <v>0</v>
      </c>
      <c r="BG645" s="221">
        <f>IF(N645="zákl. přenesená",J645,0)</f>
        <v>0</v>
      </c>
      <c r="BH645" s="221">
        <f>IF(N645="sníž. přenesená",J645,0)</f>
        <v>0</v>
      </c>
      <c r="BI645" s="221">
        <f>IF(N645="nulová",J645,0)</f>
        <v>0</v>
      </c>
      <c r="BJ645" s="18" t="s">
        <v>82</v>
      </c>
      <c r="BK645" s="221">
        <f>ROUND(I645*H645,2)</f>
        <v>0</v>
      </c>
      <c r="BL645" s="18" t="s">
        <v>3366</v>
      </c>
      <c r="BM645" s="220" t="s">
        <v>9377</v>
      </c>
    </row>
    <row r="646" spans="1:65" s="14" customFormat="1" ht="11.25">
      <c r="B646" s="233"/>
      <c r="C646" s="234"/>
      <c r="D646" s="224" t="s">
        <v>211</v>
      </c>
      <c r="E646" s="235" t="s">
        <v>1</v>
      </c>
      <c r="F646" s="236" t="s">
        <v>9378</v>
      </c>
      <c r="G646" s="234"/>
      <c r="H646" s="237">
        <v>154</v>
      </c>
      <c r="I646" s="238"/>
      <c r="J646" s="234"/>
      <c r="K646" s="234"/>
      <c r="L646" s="239"/>
      <c r="M646" s="240"/>
      <c r="N646" s="241"/>
      <c r="O646" s="241"/>
      <c r="P646" s="241"/>
      <c r="Q646" s="241"/>
      <c r="R646" s="241"/>
      <c r="S646" s="241"/>
      <c r="T646" s="242"/>
      <c r="AT646" s="243" t="s">
        <v>211</v>
      </c>
      <c r="AU646" s="243" t="s">
        <v>84</v>
      </c>
      <c r="AV646" s="14" t="s">
        <v>84</v>
      </c>
      <c r="AW646" s="14" t="s">
        <v>31</v>
      </c>
      <c r="AX646" s="14" t="s">
        <v>75</v>
      </c>
      <c r="AY646" s="243" t="s">
        <v>203</v>
      </c>
    </row>
    <row r="647" spans="1:65" s="2" customFormat="1" ht="21.75" customHeight="1">
      <c r="A647" s="35"/>
      <c r="B647" s="36"/>
      <c r="C647" s="247" t="s">
        <v>3917</v>
      </c>
      <c r="D647" s="247" t="s">
        <v>413</v>
      </c>
      <c r="E647" s="248" t="s">
        <v>9379</v>
      </c>
      <c r="F647" s="249" t="s">
        <v>9380</v>
      </c>
      <c r="G647" s="250" t="s">
        <v>5671</v>
      </c>
      <c r="H647" s="251">
        <v>16</v>
      </c>
      <c r="I647" s="252"/>
      <c r="J647" s="253">
        <f>ROUND(I647*H647,2)</f>
        <v>0</v>
      </c>
      <c r="K647" s="249" t="s">
        <v>1</v>
      </c>
      <c r="L647" s="254"/>
      <c r="M647" s="255" t="s">
        <v>1</v>
      </c>
      <c r="N647" s="256" t="s">
        <v>40</v>
      </c>
      <c r="O647" s="72"/>
      <c r="P647" s="218">
        <f>O647*H647</f>
        <v>0</v>
      </c>
      <c r="Q647" s="218">
        <v>0</v>
      </c>
      <c r="R647" s="218">
        <f>Q647*H647</f>
        <v>0</v>
      </c>
      <c r="S647" s="218">
        <v>0</v>
      </c>
      <c r="T647" s="219">
        <f>S647*H647</f>
        <v>0</v>
      </c>
      <c r="U647" s="35"/>
      <c r="V647" s="35"/>
      <c r="W647" s="35"/>
      <c r="X647" s="35"/>
      <c r="Y647" s="35"/>
      <c r="Z647" s="35"/>
      <c r="AA647" s="35"/>
      <c r="AB647" s="35"/>
      <c r="AC647" s="35"/>
      <c r="AD647" s="35"/>
      <c r="AE647" s="35"/>
      <c r="AR647" s="220" t="s">
        <v>3366</v>
      </c>
      <c r="AT647" s="220" t="s">
        <v>413</v>
      </c>
      <c r="AU647" s="220" t="s">
        <v>84</v>
      </c>
      <c r="AY647" s="18" t="s">
        <v>203</v>
      </c>
      <c r="BE647" s="221">
        <f>IF(N647="základní",J647,0)</f>
        <v>0</v>
      </c>
      <c r="BF647" s="221">
        <f>IF(N647="snížená",J647,0)</f>
        <v>0</v>
      </c>
      <c r="BG647" s="221">
        <f>IF(N647="zákl. přenesená",J647,0)</f>
        <v>0</v>
      </c>
      <c r="BH647" s="221">
        <f>IF(N647="sníž. přenesená",J647,0)</f>
        <v>0</v>
      </c>
      <c r="BI647" s="221">
        <f>IF(N647="nulová",J647,0)</f>
        <v>0</v>
      </c>
      <c r="BJ647" s="18" t="s">
        <v>82</v>
      </c>
      <c r="BK647" s="221">
        <f>ROUND(I647*H647,2)</f>
        <v>0</v>
      </c>
      <c r="BL647" s="18" t="s">
        <v>3366</v>
      </c>
      <c r="BM647" s="220" t="s">
        <v>9381</v>
      </c>
    </row>
    <row r="648" spans="1:65" s="14" customFormat="1" ht="11.25">
      <c r="B648" s="233"/>
      <c r="C648" s="234"/>
      <c r="D648" s="224" t="s">
        <v>211</v>
      </c>
      <c r="E648" s="235" t="s">
        <v>1</v>
      </c>
      <c r="F648" s="236" t="s">
        <v>9382</v>
      </c>
      <c r="G648" s="234"/>
      <c r="H648" s="237">
        <v>16</v>
      </c>
      <c r="I648" s="238"/>
      <c r="J648" s="234"/>
      <c r="K648" s="234"/>
      <c r="L648" s="239"/>
      <c r="M648" s="240"/>
      <c r="N648" s="241"/>
      <c r="O648" s="241"/>
      <c r="P648" s="241"/>
      <c r="Q648" s="241"/>
      <c r="R648" s="241"/>
      <c r="S648" s="241"/>
      <c r="T648" s="242"/>
      <c r="AT648" s="243" t="s">
        <v>211</v>
      </c>
      <c r="AU648" s="243" t="s">
        <v>84</v>
      </c>
      <c r="AV648" s="14" t="s">
        <v>84</v>
      </c>
      <c r="AW648" s="14" t="s">
        <v>31</v>
      </c>
      <c r="AX648" s="14" t="s">
        <v>75</v>
      </c>
      <c r="AY648" s="243" t="s">
        <v>203</v>
      </c>
    </row>
    <row r="649" spans="1:65" s="2" customFormat="1" ht="21.75" customHeight="1">
      <c r="A649" s="35"/>
      <c r="B649" s="36"/>
      <c r="C649" s="209" t="s">
        <v>3922</v>
      </c>
      <c r="D649" s="209" t="s">
        <v>205</v>
      </c>
      <c r="E649" s="210" t="s">
        <v>9383</v>
      </c>
      <c r="F649" s="211" t="s">
        <v>9384</v>
      </c>
      <c r="G649" s="212" t="s">
        <v>208</v>
      </c>
      <c r="H649" s="213">
        <v>183</v>
      </c>
      <c r="I649" s="214"/>
      <c r="J649" s="215">
        <f>ROUND(I649*H649,2)</f>
        <v>0</v>
      </c>
      <c r="K649" s="211" t="s">
        <v>218</v>
      </c>
      <c r="L649" s="40"/>
      <c r="M649" s="216" t="s">
        <v>1</v>
      </c>
      <c r="N649" s="217" t="s">
        <v>40</v>
      </c>
      <c r="O649" s="72"/>
      <c r="P649" s="218">
        <f>O649*H649</f>
        <v>0</v>
      </c>
      <c r="Q649" s="218">
        <v>0</v>
      </c>
      <c r="R649" s="218">
        <f>Q649*H649</f>
        <v>0</v>
      </c>
      <c r="S649" s="218">
        <v>0</v>
      </c>
      <c r="T649" s="219">
        <f>S649*H649</f>
        <v>0</v>
      </c>
      <c r="U649" s="35"/>
      <c r="V649" s="35"/>
      <c r="W649" s="35"/>
      <c r="X649" s="35"/>
      <c r="Y649" s="35"/>
      <c r="Z649" s="35"/>
      <c r="AA649" s="35"/>
      <c r="AB649" s="35"/>
      <c r="AC649" s="35"/>
      <c r="AD649" s="35"/>
      <c r="AE649" s="35"/>
      <c r="AR649" s="220" t="s">
        <v>412</v>
      </c>
      <c r="AT649" s="220" t="s">
        <v>205</v>
      </c>
      <c r="AU649" s="220" t="s">
        <v>84</v>
      </c>
      <c r="AY649" s="18" t="s">
        <v>203</v>
      </c>
      <c r="BE649" s="221">
        <f>IF(N649="základní",J649,0)</f>
        <v>0</v>
      </c>
      <c r="BF649" s="221">
        <f>IF(N649="snížená",J649,0)</f>
        <v>0</v>
      </c>
      <c r="BG649" s="221">
        <f>IF(N649="zákl. přenesená",J649,0)</f>
        <v>0</v>
      </c>
      <c r="BH649" s="221">
        <f>IF(N649="sníž. přenesená",J649,0)</f>
        <v>0</v>
      </c>
      <c r="BI649" s="221">
        <f>IF(N649="nulová",J649,0)</f>
        <v>0</v>
      </c>
      <c r="BJ649" s="18" t="s">
        <v>82</v>
      </c>
      <c r="BK649" s="221">
        <f>ROUND(I649*H649,2)</f>
        <v>0</v>
      </c>
      <c r="BL649" s="18" t="s">
        <v>412</v>
      </c>
      <c r="BM649" s="220" t="s">
        <v>9385</v>
      </c>
    </row>
    <row r="650" spans="1:65" s="2" customFormat="1" ht="21.75" customHeight="1">
      <c r="A650" s="35"/>
      <c r="B650" s="36"/>
      <c r="C650" s="247" t="s">
        <v>3927</v>
      </c>
      <c r="D650" s="247" t="s">
        <v>413</v>
      </c>
      <c r="E650" s="248" t="s">
        <v>9386</v>
      </c>
      <c r="F650" s="249" t="s">
        <v>9387</v>
      </c>
      <c r="G650" s="250" t="s">
        <v>5671</v>
      </c>
      <c r="H650" s="251">
        <v>1</v>
      </c>
      <c r="I650" s="252"/>
      <c r="J650" s="253">
        <f>ROUND(I650*H650,2)</f>
        <v>0</v>
      </c>
      <c r="K650" s="249" t="s">
        <v>1</v>
      </c>
      <c r="L650" s="254"/>
      <c r="M650" s="255" t="s">
        <v>1</v>
      </c>
      <c r="N650" s="256" t="s">
        <v>40</v>
      </c>
      <c r="O650" s="72"/>
      <c r="P650" s="218">
        <f>O650*H650</f>
        <v>0</v>
      </c>
      <c r="Q650" s="218">
        <v>0</v>
      </c>
      <c r="R650" s="218">
        <f>Q650*H650</f>
        <v>0</v>
      </c>
      <c r="S650" s="218">
        <v>0</v>
      </c>
      <c r="T650" s="219">
        <f>S650*H650</f>
        <v>0</v>
      </c>
      <c r="U650" s="35"/>
      <c r="V650" s="35"/>
      <c r="W650" s="35"/>
      <c r="X650" s="35"/>
      <c r="Y650" s="35"/>
      <c r="Z650" s="35"/>
      <c r="AA650" s="35"/>
      <c r="AB650" s="35"/>
      <c r="AC650" s="35"/>
      <c r="AD650" s="35"/>
      <c r="AE650" s="35"/>
      <c r="AR650" s="220" t="s">
        <v>3366</v>
      </c>
      <c r="AT650" s="220" t="s">
        <v>413</v>
      </c>
      <c r="AU650" s="220" t="s">
        <v>84</v>
      </c>
      <c r="AY650" s="18" t="s">
        <v>203</v>
      </c>
      <c r="BE650" s="221">
        <f>IF(N650="základní",J650,0)</f>
        <v>0</v>
      </c>
      <c r="BF650" s="221">
        <f>IF(N650="snížená",J650,0)</f>
        <v>0</v>
      </c>
      <c r="BG650" s="221">
        <f>IF(N650="zákl. přenesená",J650,0)</f>
        <v>0</v>
      </c>
      <c r="BH650" s="221">
        <f>IF(N650="sníž. přenesená",J650,0)</f>
        <v>0</v>
      </c>
      <c r="BI650" s="221">
        <f>IF(N650="nulová",J650,0)</f>
        <v>0</v>
      </c>
      <c r="BJ650" s="18" t="s">
        <v>82</v>
      </c>
      <c r="BK650" s="221">
        <f>ROUND(I650*H650,2)</f>
        <v>0</v>
      </c>
      <c r="BL650" s="18" t="s">
        <v>3366</v>
      </c>
      <c r="BM650" s="220" t="s">
        <v>9388</v>
      </c>
    </row>
    <row r="651" spans="1:65" s="14" customFormat="1" ht="11.25">
      <c r="B651" s="233"/>
      <c r="C651" s="234"/>
      <c r="D651" s="224" t="s">
        <v>211</v>
      </c>
      <c r="E651" s="235" t="s">
        <v>1</v>
      </c>
      <c r="F651" s="236" t="s">
        <v>9389</v>
      </c>
      <c r="G651" s="234"/>
      <c r="H651" s="237">
        <v>1</v>
      </c>
      <c r="I651" s="238"/>
      <c r="J651" s="234"/>
      <c r="K651" s="234"/>
      <c r="L651" s="239"/>
      <c r="M651" s="240"/>
      <c r="N651" s="241"/>
      <c r="O651" s="241"/>
      <c r="P651" s="241"/>
      <c r="Q651" s="241"/>
      <c r="R651" s="241"/>
      <c r="S651" s="241"/>
      <c r="T651" s="242"/>
      <c r="AT651" s="243" t="s">
        <v>211</v>
      </c>
      <c r="AU651" s="243" t="s">
        <v>84</v>
      </c>
      <c r="AV651" s="14" t="s">
        <v>84</v>
      </c>
      <c r="AW651" s="14" t="s">
        <v>31</v>
      </c>
      <c r="AX651" s="14" t="s">
        <v>75</v>
      </c>
      <c r="AY651" s="243" t="s">
        <v>203</v>
      </c>
    </row>
    <row r="652" spans="1:65" s="2" customFormat="1" ht="21.75" customHeight="1">
      <c r="A652" s="35"/>
      <c r="B652" s="36"/>
      <c r="C652" s="247" t="s">
        <v>3932</v>
      </c>
      <c r="D652" s="247" t="s">
        <v>413</v>
      </c>
      <c r="E652" s="248" t="s">
        <v>9390</v>
      </c>
      <c r="F652" s="249" t="s">
        <v>9391</v>
      </c>
      <c r="G652" s="250" t="s">
        <v>5671</v>
      </c>
      <c r="H652" s="251">
        <v>15</v>
      </c>
      <c r="I652" s="252"/>
      <c r="J652" s="253">
        <f>ROUND(I652*H652,2)</f>
        <v>0</v>
      </c>
      <c r="K652" s="249" t="s">
        <v>1</v>
      </c>
      <c r="L652" s="254"/>
      <c r="M652" s="255" t="s">
        <v>1</v>
      </c>
      <c r="N652" s="256" t="s">
        <v>40</v>
      </c>
      <c r="O652" s="72"/>
      <c r="P652" s="218">
        <f>O652*H652</f>
        <v>0</v>
      </c>
      <c r="Q652" s="218">
        <v>0</v>
      </c>
      <c r="R652" s="218">
        <f>Q652*H652</f>
        <v>0</v>
      </c>
      <c r="S652" s="218">
        <v>0</v>
      </c>
      <c r="T652" s="219">
        <f>S652*H652</f>
        <v>0</v>
      </c>
      <c r="U652" s="35"/>
      <c r="V652" s="35"/>
      <c r="W652" s="35"/>
      <c r="X652" s="35"/>
      <c r="Y652" s="35"/>
      <c r="Z652" s="35"/>
      <c r="AA652" s="35"/>
      <c r="AB652" s="35"/>
      <c r="AC652" s="35"/>
      <c r="AD652" s="35"/>
      <c r="AE652" s="35"/>
      <c r="AR652" s="220" t="s">
        <v>3366</v>
      </c>
      <c r="AT652" s="220" t="s">
        <v>413</v>
      </c>
      <c r="AU652" s="220" t="s">
        <v>84</v>
      </c>
      <c r="AY652" s="18" t="s">
        <v>203</v>
      </c>
      <c r="BE652" s="221">
        <f>IF(N652="základní",J652,0)</f>
        <v>0</v>
      </c>
      <c r="BF652" s="221">
        <f>IF(N652="snížená",J652,0)</f>
        <v>0</v>
      </c>
      <c r="BG652" s="221">
        <f>IF(N652="zákl. přenesená",J652,0)</f>
        <v>0</v>
      </c>
      <c r="BH652" s="221">
        <f>IF(N652="sníž. přenesená",J652,0)</f>
        <v>0</v>
      </c>
      <c r="BI652" s="221">
        <f>IF(N652="nulová",J652,0)</f>
        <v>0</v>
      </c>
      <c r="BJ652" s="18" t="s">
        <v>82</v>
      </c>
      <c r="BK652" s="221">
        <f>ROUND(I652*H652,2)</f>
        <v>0</v>
      </c>
      <c r="BL652" s="18" t="s">
        <v>3366</v>
      </c>
      <c r="BM652" s="220" t="s">
        <v>9392</v>
      </c>
    </row>
    <row r="653" spans="1:65" s="14" customFormat="1" ht="11.25">
      <c r="B653" s="233"/>
      <c r="C653" s="234"/>
      <c r="D653" s="224" t="s">
        <v>211</v>
      </c>
      <c r="E653" s="235" t="s">
        <v>1</v>
      </c>
      <c r="F653" s="236" t="s">
        <v>9393</v>
      </c>
      <c r="G653" s="234"/>
      <c r="H653" s="237">
        <v>15</v>
      </c>
      <c r="I653" s="238"/>
      <c r="J653" s="234"/>
      <c r="K653" s="234"/>
      <c r="L653" s="239"/>
      <c r="M653" s="240"/>
      <c r="N653" s="241"/>
      <c r="O653" s="241"/>
      <c r="P653" s="241"/>
      <c r="Q653" s="241"/>
      <c r="R653" s="241"/>
      <c r="S653" s="241"/>
      <c r="T653" s="242"/>
      <c r="AT653" s="243" t="s">
        <v>211</v>
      </c>
      <c r="AU653" s="243" t="s">
        <v>84</v>
      </c>
      <c r="AV653" s="14" t="s">
        <v>84</v>
      </c>
      <c r="AW653" s="14" t="s">
        <v>31</v>
      </c>
      <c r="AX653" s="14" t="s">
        <v>75</v>
      </c>
      <c r="AY653" s="243" t="s">
        <v>203</v>
      </c>
    </row>
    <row r="654" spans="1:65" s="2" customFormat="1" ht="21.75" customHeight="1">
      <c r="A654" s="35"/>
      <c r="B654" s="36"/>
      <c r="C654" s="247" t="s">
        <v>3937</v>
      </c>
      <c r="D654" s="247" t="s">
        <v>413</v>
      </c>
      <c r="E654" s="248" t="s">
        <v>9394</v>
      </c>
      <c r="F654" s="249" t="s">
        <v>9395</v>
      </c>
      <c r="G654" s="250" t="s">
        <v>5671</v>
      </c>
      <c r="H654" s="251">
        <v>5</v>
      </c>
      <c r="I654" s="252"/>
      <c r="J654" s="253">
        <f>ROUND(I654*H654,2)</f>
        <v>0</v>
      </c>
      <c r="K654" s="249" t="s">
        <v>1</v>
      </c>
      <c r="L654" s="254"/>
      <c r="M654" s="255" t="s">
        <v>1</v>
      </c>
      <c r="N654" s="256" t="s">
        <v>40</v>
      </c>
      <c r="O654" s="72"/>
      <c r="P654" s="218">
        <f>O654*H654</f>
        <v>0</v>
      </c>
      <c r="Q654" s="218">
        <v>0</v>
      </c>
      <c r="R654" s="218">
        <f>Q654*H654</f>
        <v>0</v>
      </c>
      <c r="S654" s="218">
        <v>0</v>
      </c>
      <c r="T654" s="219">
        <f>S654*H654</f>
        <v>0</v>
      </c>
      <c r="U654" s="35"/>
      <c r="V654" s="35"/>
      <c r="W654" s="35"/>
      <c r="X654" s="35"/>
      <c r="Y654" s="35"/>
      <c r="Z654" s="35"/>
      <c r="AA654" s="35"/>
      <c r="AB654" s="35"/>
      <c r="AC654" s="35"/>
      <c r="AD654" s="35"/>
      <c r="AE654" s="35"/>
      <c r="AR654" s="220" t="s">
        <v>3366</v>
      </c>
      <c r="AT654" s="220" t="s">
        <v>413</v>
      </c>
      <c r="AU654" s="220" t="s">
        <v>84</v>
      </c>
      <c r="AY654" s="18" t="s">
        <v>203</v>
      </c>
      <c r="BE654" s="221">
        <f>IF(N654="základní",J654,0)</f>
        <v>0</v>
      </c>
      <c r="BF654" s="221">
        <f>IF(N654="snížená",J654,0)</f>
        <v>0</v>
      </c>
      <c r="BG654" s="221">
        <f>IF(N654="zákl. přenesená",J654,0)</f>
        <v>0</v>
      </c>
      <c r="BH654" s="221">
        <f>IF(N654="sníž. přenesená",J654,0)</f>
        <v>0</v>
      </c>
      <c r="BI654" s="221">
        <f>IF(N654="nulová",J654,0)</f>
        <v>0</v>
      </c>
      <c r="BJ654" s="18" t="s">
        <v>82</v>
      </c>
      <c r="BK654" s="221">
        <f>ROUND(I654*H654,2)</f>
        <v>0</v>
      </c>
      <c r="BL654" s="18" t="s">
        <v>3366</v>
      </c>
      <c r="BM654" s="220" t="s">
        <v>9396</v>
      </c>
    </row>
    <row r="655" spans="1:65" s="14" customFormat="1" ht="11.25">
      <c r="B655" s="233"/>
      <c r="C655" s="234"/>
      <c r="D655" s="224" t="s">
        <v>211</v>
      </c>
      <c r="E655" s="235" t="s">
        <v>1</v>
      </c>
      <c r="F655" s="236" t="s">
        <v>9397</v>
      </c>
      <c r="G655" s="234"/>
      <c r="H655" s="237">
        <v>5</v>
      </c>
      <c r="I655" s="238"/>
      <c r="J655" s="234"/>
      <c r="K655" s="234"/>
      <c r="L655" s="239"/>
      <c r="M655" s="240"/>
      <c r="N655" s="241"/>
      <c r="O655" s="241"/>
      <c r="P655" s="241"/>
      <c r="Q655" s="241"/>
      <c r="R655" s="241"/>
      <c r="S655" s="241"/>
      <c r="T655" s="242"/>
      <c r="AT655" s="243" t="s">
        <v>211</v>
      </c>
      <c r="AU655" s="243" t="s">
        <v>84</v>
      </c>
      <c r="AV655" s="14" t="s">
        <v>84</v>
      </c>
      <c r="AW655" s="14" t="s">
        <v>31</v>
      </c>
      <c r="AX655" s="14" t="s">
        <v>75</v>
      </c>
      <c r="AY655" s="243" t="s">
        <v>203</v>
      </c>
    </row>
    <row r="656" spans="1:65" s="2" customFormat="1" ht="21.75" customHeight="1">
      <c r="A656" s="35"/>
      <c r="B656" s="36"/>
      <c r="C656" s="247" t="s">
        <v>3942</v>
      </c>
      <c r="D656" s="247" t="s">
        <v>413</v>
      </c>
      <c r="E656" s="248" t="s">
        <v>9398</v>
      </c>
      <c r="F656" s="249" t="s">
        <v>9399</v>
      </c>
      <c r="G656" s="250" t="s">
        <v>5671</v>
      </c>
      <c r="H656" s="251">
        <v>33</v>
      </c>
      <c r="I656" s="252"/>
      <c r="J656" s="253">
        <f>ROUND(I656*H656,2)</f>
        <v>0</v>
      </c>
      <c r="K656" s="249" t="s">
        <v>1</v>
      </c>
      <c r="L656" s="254"/>
      <c r="M656" s="255" t="s">
        <v>1</v>
      </c>
      <c r="N656" s="256" t="s">
        <v>40</v>
      </c>
      <c r="O656" s="72"/>
      <c r="P656" s="218">
        <f>O656*H656</f>
        <v>0</v>
      </c>
      <c r="Q656" s="218">
        <v>0</v>
      </c>
      <c r="R656" s="218">
        <f>Q656*H656</f>
        <v>0</v>
      </c>
      <c r="S656" s="218">
        <v>0</v>
      </c>
      <c r="T656" s="219">
        <f>S656*H656</f>
        <v>0</v>
      </c>
      <c r="U656" s="35"/>
      <c r="V656" s="35"/>
      <c r="W656" s="35"/>
      <c r="X656" s="35"/>
      <c r="Y656" s="35"/>
      <c r="Z656" s="35"/>
      <c r="AA656" s="35"/>
      <c r="AB656" s="35"/>
      <c r="AC656" s="35"/>
      <c r="AD656" s="35"/>
      <c r="AE656" s="35"/>
      <c r="AR656" s="220" t="s">
        <v>3366</v>
      </c>
      <c r="AT656" s="220" t="s">
        <v>413</v>
      </c>
      <c r="AU656" s="220" t="s">
        <v>84</v>
      </c>
      <c r="AY656" s="18" t="s">
        <v>203</v>
      </c>
      <c r="BE656" s="221">
        <f>IF(N656="základní",J656,0)</f>
        <v>0</v>
      </c>
      <c r="BF656" s="221">
        <f>IF(N656="snížená",J656,0)</f>
        <v>0</v>
      </c>
      <c r="BG656" s="221">
        <f>IF(N656="zákl. přenesená",J656,0)</f>
        <v>0</v>
      </c>
      <c r="BH656" s="221">
        <f>IF(N656="sníž. přenesená",J656,0)</f>
        <v>0</v>
      </c>
      <c r="BI656" s="221">
        <f>IF(N656="nulová",J656,0)</f>
        <v>0</v>
      </c>
      <c r="BJ656" s="18" t="s">
        <v>82</v>
      </c>
      <c r="BK656" s="221">
        <f>ROUND(I656*H656,2)</f>
        <v>0</v>
      </c>
      <c r="BL656" s="18" t="s">
        <v>3366</v>
      </c>
      <c r="BM656" s="220" t="s">
        <v>9400</v>
      </c>
    </row>
    <row r="657" spans="1:65" s="14" customFormat="1" ht="11.25">
      <c r="B657" s="233"/>
      <c r="C657" s="234"/>
      <c r="D657" s="224" t="s">
        <v>211</v>
      </c>
      <c r="E657" s="235" t="s">
        <v>1</v>
      </c>
      <c r="F657" s="236" t="s">
        <v>9401</v>
      </c>
      <c r="G657" s="234"/>
      <c r="H657" s="237">
        <v>33</v>
      </c>
      <c r="I657" s="238"/>
      <c r="J657" s="234"/>
      <c r="K657" s="234"/>
      <c r="L657" s="239"/>
      <c r="M657" s="240"/>
      <c r="N657" s="241"/>
      <c r="O657" s="241"/>
      <c r="P657" s="241"/>
      <c r="Q657" s="241"/>
      <c r="R657" s="241"/>
      <c r="S657" s="241"/>
      <c r="T657" s="242"/>
      <c r="AT657" s="243" t="s">
        <v>211</v>
      </c>
      <c r="AU657" s="243" t="s">
        <v>84</v>
      </c>
      <c r="AV657" s="14" t="s">
        <v>84</v>
      </c>
      <c r="AW657" s="14" t="s">
        <v>31</v>
      </c>
      <c r="AX657" s="14" t="s">
        <v>75</v>
      </c>
      <c r="AY657" s="243" t="s">
        <v>203</v>
      </c>
    </row>
    <row r="658" spans="1:65" s="2" customFormat="1" ht="21.75" customHeight="1">
      <c r="A658" s="35"/>
      <c r="B658" s="36"/>
      <c r="C658" s="209" t="s">
        <v>3947</v>
      </c>
      <c r="D658" s="209" t="s">
        <v>205</v>
      </c>
      <c r="E658" s="210" t="s">
        <v>9402</v>
      </c>
      <c r="F658" s="211" t="s">
        <v>9403</v>
      </c>
      <c r="G658" s="212" t="s">
        <v>208</v>
      </c>
      <c r="H658" s="213">
        <v>54</v>
      </c>
      <c r="I658" s="214"/>
      <c r="J658" s="215">
        <f>ROUND(I658*H658,2)</f>
        <v>0</v>
      </c>
      <c r="K658" s="211" t="s">
        <v>218</v>
      </c>
      <c r="L658" s="40"/>
      <c r="M658" s="216" t="s">
        <v>1</v>
      </c>
      <c r="N658" s="217" t="s">
        <v>40</v>
      </c>
      <c r="O658" s="72"/>
      <c r="P658" s="218">
        <f>O658*H658</f>
        <v>0</v>
      </c>
      <c r="Q658" s="218">
        <v>0</v>
      </c>
      <c r="R658" s="218">
        <f>Q658*H658</f>
        <v>0</v>
      </c>
      <c r="S658" s="218">
        <v>0</v>
      </c>
      <c r="T658" s="219">
        <f>S658*H658</f>
        <v>0</v>
      </c>
      <c r="U658" s="35"/>
      <c r="V658" s="35"/>
      <c r="W658" s="35"/>
      <c r="X658" s="35"/>
      <c r="Y658" s="35"/>
      <c r="Z658" s="35"/>
      <c r="AA658" s="35"/>
      <c r="AB658" s="35"/>
      <c r="AC658" s="35"/>
      <c r="AD658" s="35"/>
      <c r="AE658" s="35"/>
      <c r="AR658" s="220" t="s">
        <v>412</v>
      </c>
      <c r="AT658" s="220" t="s">
        <v>205</v>
      </c>
      <c r="AU658" s="220" t="s">
        <v>84</v>
      </c>
      <c r="AY658" s="18" t="s">
        <v>203</v>
      </c>
      <c r="BE658" s="221">
        <f>IF(N658="základní",J658,0)</f>
        <v>0</v>
      </c>
      <c r="BF658" s="221">
        <f>IF(N658="snížená",J658,0)</f>
        <v>0</v>
      </c>
      <c r="BG658" s="221">
        <f>IF(N658="zákl. přenesená",J658,0)</f>
        <v>0</v>
      </c>
      <c r="BH658" s="221">
        <f>IF(N658="sníž. přenesená",J658,0)</f>
        <v>0</v>
      </c>
      <c r="BI658" s="221">
        <f>IF(N658="nulová",J658,0)</f>
        <v>0</v>
      </c>
      <c r="BJ658" s="18" t="s">
        <v>82</v>
      </c>
      <c r="BK658" s="221">
        <f>ROUND(I658*H658,2)</f>
        <v>0</v>
      </c>
      <c r="BL658" s="18" t="s">
        <v>412</v>
      </c>
      <c r="BM658" s="220" t="s">
        <v>9404</v>
      </c>
    </row>
    <row r="659" spans="1:65" s="2" customFormat="1" ht="16.5" customHeight="1">
      <c r="A659" s="35"/>
      <c r="B659" s="36"/>
      <c r="C659" s="247" t="s">
        <v>3951</v>
      </c>
      <c r="D659" s="247" t="s">
        <v>413</v>
      </c>
      <c r="E659" s="248" t="s">
        <v>9405</v>
      </c>
      <c r="F659" s="249" t="s">
        <v>9406</v>
      </c>
      <c r="G659" s="250" t="s">
        <v>828</v>
      </c>
      <c r="H659" s="251">
        <v>436</v>
      </c>
      <c r="I659" s="252"/>
      <c r="J659" s="253">
        <f>ROUND(I659*H659,2)</f>
        <v>0</v>
      </c>
      <c r="K659" s="249" t="s">
        <v>1</v>
      </c>
      <c r="L659" s="254"/>
      <c r="M659" s="255" t="s">
        <v>1</v>
      </c>
      <c r="N659" s="256" t="s">
        <v>40</v>
      </c>
      <c r="O659" s="72"/>
      <c r="P659" s="218">
        <f>O659*H659</f>
        <v>0</v>
      </c>
      <c r="Q659" s="218">
        <v>0</v>
      </c>
      <c r="R659" s="218">
        <f>Q659*H659</f>
        <v>0</v>
      </c>
      <c r="S659" s="218">
        <v>0</v>
      </c>
      <c r="T659" s="219">
        <f>S659*H659</f>
        <v>0</v>
      </c>
      <c r="U659" s="35"/>
      <c r="V659" s="35"/>
      <c r="W659" s="35"/>
      <c r="X659" s="35"/>
      <c r="Y659" s="35"/>
      <c r="Z659" s="35"/>
      <c r="AA659" s="35"/>
      <c r="AB659" s="35"/>
      <c r="AC659" s="35"/>
      <c r="AD659" s="35"/>
      <c r="AE659" s="35"/>
      <c r="AR659" s="220" t="s">
        <v>3366</v>
      </c>
      <c r="AT659" s="220" t="s">
        <v>413</v>
      </c>
      <c r="AU659" s="220" t="s">
        <v>84</v>
      </c>
      <c r="AY659" s="18" t="s">
        <v>203</v>
      </c>
      <c r="BE659" s="221">
        <f>IF(N659="základní",J659,0)</f>
        <v>0</v>
      </c>
      <c r="BF659" s="221">
        <f>IF(N659="snížená",J659,0)</f>
        <v>0</v>
      </c>
      <c r="BG659" s="221">
        <f>IF(N659="zákl. přenesená",J659,0)</f>
        <v>0</v>
      </c>
      <c r="BH659" s="221">
        <f>IF(N659="sníž. přenesená",J659,0)</f>
        <v>0</v>
      </c>
      <c r="BI659" s="221">
        <f>IF(N659="nulová",J659,0)</f>
        <v>0</v>
      </c>
      <c r="BJ659" s="18" t="s">
        <v>82</v>
      </c>
      <c r="BK659" s="221">
        <f>ROUND(I659*H659,2)</f>
        <v>0</v>
      </c>
      <c r="BL659" s="18" t="s">
        <v>3366</v>
      </c>
      <c r="BM659" s="220" t="s">
        <v>9407</v>
      </c>
    </row>
    <row r="660" spans="1:65" s="14" customFormat="1" ht="11.25">
      <c r="B660" s="233"/>
      <c r="C660" s="234"/>
      <c r="D660" s="224" t="s">
        <v>211</v>
      </c>
      <c r="E660" s="235" t="s">
        <v>1</v>
      </c>
      <c r="F660" s="236" t="s">
        <v>9408</v>
      </c>
      <c r="G660" s="234"/>
      <c r="H660" s="237">
        <v>379</v>
      </c>
      <c r="I660" s="238"/>
      <c r="J660" s="234"/>
      <c r="K660" s="234"/>
      <c r="L660" s="239"/>
      <c r="M660" s="240"/>
      <c r="N660" s="241"/>
      <c r="O660" s="241"/>
      <c r="P660" s="241"/>
      <c r="Q660" s="241"/>
      <c r="R660" s="241"/>
      <c r="S660" s="241"/>
      <c r="T660" s="242"/>
      <c r="AT660" s="243" t="s">
        <v>211</v>
      </c>
      <c r="AU660" s="243" t="s">
        <v>84</v>
      </c>
      <c r="AV660" s="14" t="s">
        <v>84</v>
      </c>
      <c r="AW660" s="14" t="s">
        <v>31</v>
      </c>
      <c r="AX660" s="14" t="s">
        <v>75</v>
      </c>
      <c r="AY660" s="243" t="s">
        <v>203</v>
      </c>
    </row>
    <row r="661" spans="1:65" s="14" customFormat="1" ht="11.25">
      <c r="B661" s="233"/>
      <c r="C661" s="234"/>
      <c r="D661" s="224" t="s">
        <v>211</v>
      </c>
      <c r="E661" s="235" t="s">
        <v>1</v>
      </c>
      <c r="F661" s="236" t="s">
        <v>9409</v>
      </c>
      <c r="G661" s="234"/>
      <c r="H661" s="237">
        <v>57</v>
      </c>
      <c r="I661" s="238"/>
      <c r="J661" s="234"/>
      <c r="K661" s="234"/>
      <c r="L661" s="239"/>
      <c r="M661" s="240"/>
      <c r="N661" s="241"/>
      <c r="O661" s="241"/>
      <c r="P661" s="241"/>
      <c r="Q661" s="241"/>
      <c r="R661" s="241"/>
      <c r="S661" s="241"/>
      <c r="T661" s="242"/>
      <c r="AT661" s="243" t="s">
        <v>211</v>
      </c>
      <c r="AU661" s="243" t="s">
        <v>84</v>
      </c>
      <c r="AV661" s="14" t="s">
        <v>84</v>
      </c>
      <c r="AW661" s="14" t="s">
        <v>31</v>
      </c>
      <c r="AX661" s="14" t="s">
        <v>75</v>
      </c>
      <c r="AY661" s="243" t="s">
        <v>203</v>
      </c>
    </row>
    <row r="662" spans="1:65" s="2" customFormat="1" ht="21.75" customHeight="1">
      <c r="A662" s="35"/>
      <c r="B662" s="36"/>
      <c r="C662" s="209" t="s">
        <v>3955</v>
      </c>
      <c r="D662" s="209" t="s">
        <v>205</v>
      </c>
      <c r="E662" s="210" t="s">
        <v>9410</v>
      </c>
      <c r="F662" s="211" t="s">
        <v>9411</v>
      </c>
      <c r="G662" s="212" t="s">
        <v>828</v>
      </c>
      <c r="H662" s="213">
        <v>436</v>
      </c>
      <c r="I662" s="214"/>
      <c r="J662" s="215">
        <f>ROUND(I662*H662,2)</f>
        <v>0</v>
      </c>
      <c r="K662" s="211" t="s">
        <v>218</v>
      </c>
      <c r="L662" s="40"/>
      <c r="M662" s="216" t="s">
        <v>1</v>
      </c>
      <c r="N662" s="217" t="s">
        <v>40</v>
      </c>
      <c r="O662" s="72"/>
      <c r="P662" s="218">
        <f>O662*H662</f>
        <v>0</v>
      </c>
      <c r="Q662" s="218">
        <v>0</v>
      </c>
      <c r="R662" s="218">
        <f>Q662*H662</f>
        <v>0</v>
      </c>
      <c r="S662" s="218">
        <v>0</v>
      </c>
      <c r="T662" s="219">
        <f>S662*H662</f>
        <v>0</v>
      </c>
      <c r="U662" s="35"/>
      <c r="V662" s="35"/>
      <c r="W662" s="35"/>
      <c r="X662" s="35"/>
      <c r="Y662" s="35"/>
      <c r="Z662" s="35"/>
      <c r="AA662" s="35"/>
      <c r="AB662" s="35"/>
      <c r="AC662" s="35"/>
      <c r="AD662" s="35"/>
      <c r="AE662" s="35"/>
      <c r="AR662" s="220" t="s">
        <v>412</v>
      </c>
      <c r="AT662" s="220" t="s">
        <v>205</v>
      </c>
      <c r="AU662" s="220" t="s">
        <v>84</v>
      </c>
      <c r="AY662" s="18" t="s">
        <v>203</v>
      </c>
      <c r="BE662" s="221">
        <f>IF(N662="základní",J662,0)</f>
        <v>0</v>
      </c>
      <c r="BF662" s="221">
        <f>IF(N662="snížená",J662,0)</f>
        <v>0</v>
      </c>
      <c r="BG662" s="221">
        <f>IF(N662="zákl. přenesená",J662,0)</f>
        <v>0</v>
      </c>
      <c r="BH662" s="221">
        <f>IF(N662="sníž. přenesená",J662,0)</f>
        <v>0</v>
      </c>
      <c r="BI662" s="221">
        <f>IF(N662="nulová",J662,0)</f>
        <v>0</v>
      </c>
      <c r="BJ662" s="18" t="s">
        <v>82</v>
      </c>
      <c r="BK662" s="221">
        <f>ROUND(I662*H662,2)</f>
        <v>0</v>
      </c>
      <c r="BL662" s="18" t="s">
        <v>412</v>
      </c>
      <c r="BM662" s="220" t="s">
        <v>9412</v>
      </c>
    </row>
    <row r="663" spans="1:65" s="2" customFormat="1" ht="16.5" customHeight="1">
      <c r="A663" s="35"/>
      <c r="B663" s="36"/>
      <c r="C663" s="247" t="s">
        <v>3959</v>
      </c>
      <c r="D663" s="247" t="s">
        <v>413</v>
      </c>
      <c r="E663" s="248" t="s">
        <v>9413</v>
      </c>
      <c r="F663" s="249" t="s">
        <v>9414</v>
      </c>
      <c r="G663" s="250" t="s">
        <v>5671</v>
      </c>
      <c r="H663" s="251">
        <v>28</v>
      </c>
      <c r="I663" s="252"/>
      <c r="J663" s="253">
        <f>ROUND(I663*H663,2)</f>
        <v>0</v>
      </c>
      <c r="K663" s="249" t="s">
        <v>1</v>
      </c>
      <c r="L663" s="254"/>
      <c r="M663" s="255" t="s">
        <v>1</v>
      </c>
      <c r="N663" s="256" t="s">
        <v>40</v>
      </c>
      <c r="O663" s="72"/>
      <c r="P663" s="218">
        <f>O663*H663</f>
        <v>0</v>
      </c>
      <c r="Q663" s="218">
        <v>0</v>
      </c>
      <c r="R663" s="218">
        <f>Q663*H663</f>
        <v>0</v>
      </c>
      <c r="S663" s="218">
        <v>0</v>
      </c>
      <c r="T663" s="219">
        <f>S663*H663</f>
        <v>0</v>
      </c>
      <c r="U663" s="35"/>
      <c r="V663" s="35"/>
      <c r="W663" s="35"/>
      <c r="X663" s="35"/>
      <c r="Y663" s="35"/>
      <c r="Z663" s="35"/>
      <c r="AA663" s="35"/>
      <c r="AB663" s="35"/>
      <c r="AC663" s="35"/>
      <c r="AD663" s="35"/>
      <c r="AE663" s="35"/>
      <c r="AR663" s="220" t="s">
        <v>3366</v>
      </c>
      <c r="AT663" s="220" t="s">
        <v>413</v>
      </c>
      <c r="AU663" s="220" t="s">
        <v>84</v>
      </c>
      <c r="AY663" s="18" t="s">
        <v>203</v>
      </c>
      <c r="BE663" s="221">
        <f>IF(N663="základní",J663,0)</f>
        <v>0</v>
      </c>
      <c r="BF663" s="221">
        <f>IF(N663="snížená",J663,0)</f>
        <v>0</v>
      </c>
      <c r="BG663" s="221">
        <f>IF(N663="zákl. přenesená",J663,0)</f>
        <v>0</v>
      </c>
      <c r="BH663" s="221">
        <f>IF(N663="sníž. přenesená",J663,0)</f>
        <v>0</v>
      </c>
      <c r="BI663" s="221">
        <f>IF(N663="nulová",J663,0)</f>
        <v>0</v>
      </c>
      <c r="BJ663" s="18" t="s">
        <v>82</v>
      </c>
      <c r="BK663" s="221">
        <f>ROUND(I663*H663,2)</f>
        <v>0</v>
      </c>
      <c r="BL663" s="18" t="s">
        <v>3366</v>
      </c>
      <c r="BM663" s="220" t="s">
        <v>9415</v>
      </c>
    </row>
    <row r="664" spans="1:65" s="14" customFormat="1" ht="11.25">
      <c r="B664" s="233"/>
      <c r="C664" s="234"/>
      <c r="D664" s="224" t="s">
        <v>211</v>
      </c>
      <c r="E664" s="235" t="s">
        <v>1</v>
      </c>
      <c r="F664" s="236" t="s">
        <v>9416</v>
      </c>
      <c r="G664" s="234"/>
      <c r="H664" s="237">
        <v>26</v>
      </c>
      <c r="I664" s="238"/>
      <c r="J664" s="234"/>
      <c r="K664" s="234"/>
      <c r="L664" s="239"/>
      <c r="M664" s="240"/>
      <c r="N664" s="241"/>
      <c r="O664" s="241"/>
      <c r="P664" s="241"/>
      <c r="Q664" s="241"/>
      <c r="R664" s="241"/>
      <c r="S664" s="241"/>
      <c r="T664" s="242"/>
      <c r="AT664" s="243" t="s">
        <v>211</v>
      </c>
      <c r="AU664" s="243" t="s">
        <v>84</v>
      </c>
      <c r="AV664" s="14" t="s">
        <v>84</v>
      </c>
      <c r="AW664" s="14" t="s">
        <v>31</v>
      </c>
      <c r="AX664" s="14" t="s">
        <v>75</v>
      </c>
      <c r="AY664" s="243" t="s">
        <v>203</v>
      </c>
    </row>
    <row r="665" spans="1:65" s="14" customFormat="1" ht="11.25">
      <c r="B665" s="233"/>
      <c r="C665" s="234"/>
      <c r="D665" s="224" t="s">
        <v>211</v>
      </c>
      <c r="E665" s="235" t="s">
        <v>1</v>
      </c>
      <c r="F665" s="236" t="s">
        <v>9260</v>
      </c>
      <c r="G665" s="234"/>
      <c r="H665" s="237">
        <v>2</v>
      </c>
      <c r="I665" s="238"/>
      <c r="J665" s="234"/>
      <c r="K665" s="234"/>
      <c r="L665" s="239"/>
      <c r="M665" s="240"/>
      <c r="N665" s="241"/>
      <c r="O665" s="241"/>
      <c r="P665" s="241"/>
      <c r="Q665" s="241"/>
      <c r="R665" s="241"/>
      <c r="S665" s="241"/>
      <c r="T665" s="242"/>
      <c r="AT665" s="243" t="s">
        <v>211</v>
      </c>
      <c r="AU665" s="243" t="s">
        <v>84</v>
      </c>
      <c r="AV665" s="14" t="s">
        <v>84</v>
      </c>
      <c r="AW665" s="14" t="s">
        <v>31</v>
      </c>
      <c r="AX665" s="14" t="s">
        <v>75</v>
      </c>
      <c r="AY665" s="243" t="s">
        <v>203</v>
      </c>
    </row>
    <row r="666" spans="1:65" s="2" customFormat="1" ht="21.75" customHeight="1">
      <c r="A666" s="35"/>
      <c r="B666" s="36"/>
      <c r="C666" s="209" t="s">
        <v>3964</v>
      </c>
      <c r="D666" s="209" t="s">
        <v>205</v>
      </c>
      <c r="E666" s="210" t="s">
        <v>9417</v>
      </c>
      <c r="F666" s="211" t="s">
        <v>9418</v>
      </c>
      <c r="G666" s="212" t="s">
        <v>208</v>
      </c>
      <c r="H666" s="213">
        <v>28</v>
      </c>
      <c r="I666" s="214"/>
      <c r="J666" s="215">
        <f>ROUND(I666*H666,2)</f>
        <v>0</v>
      </c>
      <c r="K666" s="211" t="s">
        <v>218</v>
      </c>
      <c r="L666" s="40"/>
      <c r="M666" s="216" t="s">
        <v>1</v>
      </c>
      <c r="N666" s="217" t="s">
        <v>40</v>
      </c>
      <c r="O666" s="72"/>
      <c r="P666" s="218">
        <f>O666*H666</f>
        <v>0</v>
      </c>
      <c r="Q666" s="218">
        <v>0</v>
      </c>
      <c r="R666" s="218">
        <f>Q666*H666</f>
        <v>0</v>
      </c>
      <c r="S666" s="218">
        <v>0</v>
      </c>
      <c r="T666" s="219">
        <f>S666*H666</f>
        <v>0</v>
      </c>
      <c r="U666" s="35"/>
      <c r="V666" s="35"/>
      <c r="W666" s="35"/>
      <c r="X666" s="35"/>
      <c r="Y666" s="35"/>
      <c r="Z666" s="35"/>
      <c r="AA666" s="35"/>
      <c r="AB666" s="35"/>
      <c r="AC666" s="35"/>
      <c r="AD666" s="35"/>
      <c r="AE666" s="35"/>
      <c r="AR666" s="220" t="s">
        <v>412</v>
      </c>
      <c r="AT666" s="220" t="s">
        <v>205</v>
      </c>
      <c r="AU666" s="220" t="s">
        <v>84</v>
      </c>
      <c r="AY666" s="18" t="s">
        <v>203</v>
      </c>
      <c r="BE666" s="221">
        <f>IF(N666="základní",J666,0)</f>
        <v>0</v>
      </c>
      <c r="BF666" s="221">
        <f>IF(N666="snížená",J666,0)</f>
        <v>0</v>
      </c>
      <c r="BG666" s="221">
        <f>IF(N666="zákl. přenesená",J666,0)</f>
        <v>0</v>
      </c>
      <c r="BH666" s="221">
        <f>IF(N666="sníž. přenesená",J666,0)</f>
        <v>0</v>
      </c>
      <c r="BI666" s="221">
        <f>IF(N666="nulová",J666,0)</f>
        <v>0</v>
      </c>
      <c r="BJ666" s="18" t="s">
        <v>82</v>
      </c>
      <c r="BK666" s="221">
        <f>ROUND(I666*H666,2)</f>
        <v>0</v>
      </c>
      <c r="BL666" s="18" t="s">
        <v>412</v>
      </c>
      <c r="BM666" s="220" t="s">
        <v>9419</v>
      </c>
    </row>
    <row r="667" spans="1:65" s="2" customFormat="1" ht="21.75" customHeight="1">
      <c r="A667" s="35"/>
      <c r="B667" s="36"/>
      <c r="C667" s="247" t="s">
        <v>3968</v>
      </c>
      <c r="D667" s="247" t="s">
        <v>413</v>
      </c>
      <c r="E667" s="248" t="s">
        <v>9420</v>
      </c>
      <c r="F667" s="249" t="s">
        <v>9421</v>
      </c>
      <c r="G667" s="250" t="s">
        <v>5671</v>
      </c>
      <c r="H667" s="251">
        <v>8</v>
      </c>
      <c r="I667" s="252"/>
      <c r="J667" s="253">
        <f>ROUND(I667*H667,2)</f>
        <v>0</v>
      </c>
      <c r="K667" s="249" t="s">
        <v>1</v>
      </c>
      <c r="L667" s="254"/>
      <c r="M667" s="255" t="s">
        <v>1</v>
      </c>
      <c r="N667" s="256" t="s">
        <v>40</v>
      </c>
      <c r="O667" s="72"/>
      <c r="P667" s="218">
        <f>O667*H667</f>
        <v>0</v>
      </c>
      <c r="Q667" s="218">
        <v>0</v>
      </c>
      <c r="R667" s="218">
        <f>Q667*H667</f>
        <v>0</v>
      </c>
      <c r="S667" s="218">
        <v>0</v>
      </c>
      <c r="T667" s="219">
        <f>S667*H667</f>
        <v>0</v>
      </c>
      <c r="U667" s="35"/>
      <c r="V667" s="35"/>
      <c r="W667" s="35"/>
      <c r="X667" s="35"/>
      <c r="Y667" s="35"/>
      <c r="Z667" s="35"/>
      <c r="AA667" s="35"/>
      <c r="AB667" s="35"/>
      <c r="AC667" s="35"/>
      <c r="AD667" s="35"/>
      <c r="AE667" s="35"/>
      <c r="AR667" s="220" t="s">
        <v>3366</v>
      </c>
      <c r="AT667" s="220" t="s">
        <v>413</v>
      </c>
      <c r="AU667" s="220" t="s">
        <v>84</v>
      </c>
      <c r="AY667" s="18" t="s">
        <v>203</v>
      </c>
      <c r="BE667" s="221">
        <f>IF(N667="základní",J667,0)</f>
        <v>0</v>
      </c>
      <c r="BF667" s="221">
        <f>IF(N667="snížená",J667,0)</f>
        <v>0</v>
      </c>
      <c r="BG667" s="221">
        <f>IF(N667="zákl. přenesená",J667,0)</f>
        <v>0</v>
      </c>
      <c r="BH667" s="221">
        <f>IF(N667="sníž. přenesená",J667,0)</f>
        <v>0</v>
      </c>
      <c r="BI667" s="221">
        <f>IF(N667="nulová",J667,0)</f>
        <v>0</v>
      </c>
      <c r="BJ667" s="18" t="s">
        <v>82</v>
      </c>
      <c r="BK667" s="221">
        <f>ROUND(I667*H667,2)</f>
        <v>0</v>
      </c>
      <c r="BL667" s="18" t="s">
        <v>3366</v>
      </c>
      <c r="BM667" s="220" t="s">
        <v>9422</v>
      </c>
    </row>
    <row r="668" spans="1:65" s="14" customFormat="1" ht="11.25">
      <c r="B668" s="233"/>
      <c r="C668" s="234"/>
      <c r="D668" s="224" t="s">
        <v>211</v>
      </c>
      <c r="E668" s="235" t="s">
        <v>1</v>
      </c>
      <c r="F668" s="236" t="s">
        <v>361</v>
      </c>
      <c r="G668" s="234"/>
      <c r="H668" s="237">
        <v>8</v>
      </c>
      <c r="I668" s="238"/>
      <c r="J668" s="234"/>
      <c r="K668" s="234"/>
      <c r="L668" s="239"/>
      <c r="M668" s="240"/>
      <c r="N668" s="241"/>
      <c r="O668" s="241"/>
      <c r="P668" s="241"/>
      <c r="Q668" s="241"/>
      <c r="R668" s="241"/>
      <c r="S668" s="241"/>
      <c r="T668" s="242"/>
      <c r="AT668" s="243" t="s">
        <v>211</v>
      </c>
      <c r="AU668" s="243" t="s">
        <v>84</v>
      </c>
      <c r="AV668" s="14" t="s">
        <v>84</v>
      </c>
      <c r="AW668" s="14" t="s">
        <v>31</v>
      </c>
      <c r="AX668" s="14" t="s">
        <v>75</v>
      </c>
      <c r="AY668" s="243" t="s">
        <v>203</v>
      </c>
    </row>
    <row r="669" spans="1:65" s="2" customFormat="1" ht="21.75" customHeight="1">
      <c r="A669" s="35"/>
      <c r="B669" s="36"/>
      <c r="C669" s="209" t="s">
        <v>3972</v>
      </c>
      <c r="D669" s="209" t="s">
        <v>205</v>
      </c>
      <c r="E669" s="210" t="s">
        <v>9402</v>
      </c>
      <c r="F669" s="211" t="s">
        <v>9403</v>
      </c>
      <c r="G669" s="212" t="s">
        <v>208</v>
      </c>
      <c r="H669" s="213">
        <v>8</v>
      </c>
      <c r="I669" s="214"/>
      <c r="J669" s="215">
        <f>ROUND(I669*H669,2)</f>
        <v>0</v>
      </c>
      <c r="K669" s="211" t="s">
        <v>218</v>
      </c>
      <c r="L669" s="40"/>
      <c r="M669" s="216" t="s">
        <v>1</v>
      </c>
      <c r="N669" s="217" t="s">
        <v>40</v>
      </c>
      <c r="O669" s="72"/>
      <c r="P669" s="218">
        <f>O669*H669</f>
        <v>0</v>
      </c>
      <c r="Q669" s="218">
        <v>0</v>
      </c>
      <c r="R669" s="218">
        <f>Q669*H669</f>
        <v>0</v>
      </c>
      <c r="S669" s="218">
        <v>0</v>
      </c>
      <c r="T669" s="219">
        <f>S669*H669</f>
        <v>0</v>
      </c>
      <c r="U669" s="35"/>
      <c r="V669" s="35"/>
      <c r="W669" s="35"/>
      <c r="X669" s="35"/>
      <c r="Y669" s="35"/>
      <c r="Z669" s="35"/>
      <c r="AA669" s="35"/>
      <c r="AB669" s="35"/>
      <c r="AC669" s="35"/>
      <c r="AD669" s="35"/>
      <c r="AE669" s="35"/>
      <c r="AR669" s="220" t="s">
        <v>412</v>
      </c>
      <c r="AT669" s="220" t="s">
        <v>205</v>
      </c>
      <c r="AU669" s="220" t="s">
        <v>84</v>
      </c>
      <c r="AY669" s="18" t="s">
        <v>203</v>
      </c>
      <c r="BE669" s="221">
        <f>IF(N669="základní",J669,0)</f>
        <v>0</v>
      </c>
      <c r="BF669" s="221">
        <f>IF(N669="snížená",J669,0)</f>
        <v>0</v>
      </c>
      <c r="BG669" s="221">
        <f>IF(N669="zákl. přenesená",J669,0)</f>
        <v>0</v>
      </c>
      <c r="BH669" s="221">
        <f>IF(N669="sníž. přenesená",J669,0)</f>
        <v>0</v>
      </c>
      <c r="BI669" s="221">
        <f>IF(N669="nulová",J669,0)</f>
        <v>0</v>
      </c>
      <c r="BJ669" s="18" t="s">
        <v>82</v>
      </c>
      <c r="BK669" s="221">
        <f>ROUND(I669*H669,2)</f>
        <v>0</v>
      </c>
      <c r="BL669" s="18" t="s">
        <v>412</v>
      </c>
      <c r="BM669" s="220" t="s">
        <v>9423</v>
      </c>
    </row>
    <row r="670" spans="1:65" s="12" customFormat="1" ht="22.9" customHeight="1">
      <c r="B670" s="193"/>
      <c r="C670" s="194"/>
      <c r="D670" s="195" t="s">
        <v>74</v>
      </c>
      <c r="E670" s="207" t="s">
        <v>9424</v>
      </c>
      <c r="F670" s="207" t="s">
        <v>9425</v>
      </c>
      <c r="G670" s="194"/>
      <c r="H670" s="194"/>
      <c r="I670" s="197"/>
      <c r="J670" s="208">
        <f>BK670</f>
        <v>0</v>
      </c>
      <c r="K670" s="194"/>
      <c r="L670" s="199"/>
      <c r="M670" s="200"/>
      <c r="N670" s="201"/>
      <c r="O670" s="201"/>
      <c r="P670" s="202">
        <f>SUM(P671:P705)</f>
        <v>0</v>
      </c>
      <c r="Q670" s="201"/>
      <c r="R670" s="202">
        <f>SUM(R671:R705)</f>
        <v>0</v>
      </c>
      <c r="S670" s="201"/>
      <c r="T670" s="203">
        <f>SUM(T671:T705)</f>
        <v>0</v>
      </c>
      <c r="AR670" s="204" t="s">
        <v>209</v>
      </c>
      <c r="AT670" s="205" t="s">
        <v>74</v>
      </c>
      <c r="AU670" s="205" t="s">
        <v>82</v>
      </c>
      <c r="AY670" s="204" t="s">
        <v>203</v>
      </c>
      <c r="BK670" s="206">
        <f>SUM(BK671:BK705)</f>
        <v>0</v>
      </c>
    </row>
    <row r="671" spans="1:65" s="2" customFormat="1" ht="16.5" customHeight="1">
      <c r="A671" s="35"/>
      <c r="B671" s="36"/>
      <c r="C671" s="209" t="s">
        <v>3976</v>
      </c>
      <c r="D671" s="209" t="s">
        <v>205</v>
      </c>
      <c r="E671" s="210" t="s">
        <v>9426</v>
      </c>
      <c r="F671" s="211" t="s">
        <v>9427</v>
      </c>
      <c r="G671" s="212" t="s">
        <v>208</v>
      </c>
      <c r="H671" s="213">
        <v>40</v>
      </c>
      <c r="I671" s="214"/>
      <c r="J671" s="215">
        <f>ROUND(I671*H671,2)</f>
        <v>0</v>
      </c>
      <c r="K671" s="211" t="s">
        <v>1</v>
      </c>
      <c r="L671" s="40"/>
      <c r="M671" s="216" t="s">
        <v>1</v>
      </c>
      <c r="N671" s="217" t="s">
        <v>40</v>
      </c>
      <c r="O671" s="72"/>
      <c r="P671" s="218">
        <f>O671*H671</f>
        <v>0</v>
      </c>
      <c r="Q671" s="218">
        <v>0</v>
      </c>
      <c r="R671" s="218">
        <f>Q671*H671</f>
        <v>0</v>
      </c>
      <c r="S671" s="218">
        <v>0</v>
      </c>
      <c r="T671" s="219">
        <f>S671*H671</f>
        <v>0</v>
      </c>
      <c r="U671" s="35"/>
      <c r="V671" s="35"/>
      <c r="W671" s="35"/>
      <c r="X671" s="35"/>
      <c r="Y671" s="35"/>
      <c r="Z671" s="35"/>
      <c r="AA671" s="35"/>
      <c r="AB671" s="35"/>
      <c r="AC671" s="35"/>
      <c r="AD671" s="35"/>
      <c r="AE671" s="35"/>
      <c r="AR671" s="220" t="s">
        <v>412</v>
      </c>
      <c r="AT671" s="220" t="s">
        <v>205</v>
      </c>
      <c r="AU671" s="220" t="s">
        <v>84</v>
      </c>
      <c r="AY671" s="18" t="s">
        <v>203</v>
      </c>
      <c r="BE671" s="221">
        <f>IF(N671="základní",J671,0)</f>
        <v>0</v>
      </c>
      <c r="BF671" s="221">
        <f>IF(N671="snížená",J671,0)</f>
        <v>0</v>
      </c>
      <c r="BG671" s="221">
        <f>IF(N671="zákl. přenesená",J671,0)</f>
        <v>0</v>
      </c>
      <c r="BH671" s="221">
        <f>IF(N671="sníž. přenesená",J671,0)</f>
        <v>0</v>
      </c>
      <c r="BI671" s="221">
        <f>IF(N671="nulová",J671,0)</f>
        <v>0</v>
      </c>
      <c r="BJ671" s="18" t="s">
        <v>82</v>
      </c>
      <c r="BK671" s="221">
        <f>ROUND(I671*H671,2)</f>
        <v>0</v>
      </c>
      <c r="BL671" s="18" t="s">
        <v>412</v>
      </c>
      <c r="BM671" s="220" t="s">
        <v>9428</v>
      </c>
    </row>
    <row r="672" spans="1:65" s="14" customFormat="1" ht="11.25">
      <c r="B672" s="233"/>
      <c r="C672" s="234"/>
      <c r="D672" s="224" t="s">
        <v>211</v>
      </c>
      <c r="E672" s="235" t="s">
        <v>1</v>
      </c>
      <c r="F672" s="236" t="s">
        <v>9429</v>
      </c>
      <c r="G672" s="234"/>
      <c r="H672" s="237">
        <v>37</v>
      </c>
      <c r="I672" s="238"/>
      <c r="J672" s="234"/>
      <c r="K672" s="234"/>
      <c r="L672" s="239"/>
      <c r="M672" s="240"/>
      <c r="N672" s="241"/>
      <c r="O672" s="241"/>
      <c r="P672" s="241"/>
      <c r="Q672" s="241"/>
      <c r="R672" s="241"/>
      <c r="S672" s="241"/>
      <c r="T672" s="242"/>
      <c r="AT672" s="243" t="s">
        <v>211</v>
      </c>
      <c r="AU672" s="243" t="s">
        <v>84</v>
      </c>
      <c r="AV672" s="14" t="s">
        <v>84</v>
      </c>
      <c r="AW672" s="14" t="s">
        <v>31</v>
      </c>
      <c r="AX672" s="14" t="s">
        <v>75</v>
      </c>
      <c r="AY672" s="243" t="s">
        <v>203</v>
      </c>
    </row>
    <row r="673" spans="1:65" s="14" customFormat="1" ht="11.25">
      <c r="B673" s="233"/>
      <c r="C673" s="234"/>
      <c r="D673" s="224" t="s">
        <v>211</v>
      </c>
      <c r="E673" s="235" t="s">
        <v>1</v>
      </c>
      <c r="F673" s="236" t="s">
        <v>104</v>
      </c>
      <c r="G673" s="234"/>
      <c r="H673" s="237">
        <v>3</v>
      </c>
      <c r="I673" s="238"/>
      <c r="J673" s="234"/>
      <c r="K673" s="234"/>
      <c r="L673" s="239"/>
      <c r="M673" s="240"/>
      <c r="N673" s="241"/>
      <c r="O673" s="241"/>
      <c r="P673" s="241"/>
      <c r="Q673" s="241"/>
      <c r="R673" s="241"/>
      <c r="S673" s="241"/>
      <c r="T673" s="242"/>
      <c r="AT673" s="243" t="s">
        <v>211</v>
      </c>
      <c r="AU673" s="243" t="s">
        <v>84</v>
      </c>
      <c r="AV673" s="14" t="s">
        <v>84</v>
      </c>
      <c r="AW673" s="14" t="s">
        <v>31</v>
      </c>
      <c r="AX673" s="14" t="s">
        <v>75</v>
      </c>
      <c r="AY673" s="243" t="s">
        <v>203</v>
      </c>
    </row>
    <row r="674" spans="1:65" s="2" customFormat="1" ht="33" customHeight="1">
      <c r="A674" s="35"/>
      <c r="B674" s="36"/>
      <c r="C674" s="209" t="s">
        <v>3981</v>
      </c>
      <c r="D674" s="209" t="s">
        <v>205</v>
      </c>
      <c r="E674" s="210" t="s">
        <v>9430</v>
      </c>
      <c r="F674" s="211" t="s">
        <v>9431</v>
      </c>
      <c r="G674" s="212" t="s">
        <v>208</v>
      </c>
      <c r="H674" s="213">
        <v>3</v>
      </c>
      <c r="I674" s="214"/>
      <c r="J674" s="215">
        <f>ROUND(I674*H674,2)</f>
        <v>0</v>
      </c>
      <c r="K674" s="211" t="s">
        <v>1</v>
      </c>
      <c r="L674" s="40"/>
      <c r="M674" s="216" t="s">
        <v>1</v>
      </c>
      <c r="N674" s="217" t="s">
        <v>40</v>
      </c>
      <c r="O674" s="72"/>
      <c r="P674" s="218">
        <f>O674*H674</f>
        <v>0</v>
      </c>
      <c r="Q674" s="218">
        <v>0</v>
      </c>
      <c r="R674" s="218">
        <f>Q674*H674</f>
        <v>0</v>
      </c>
      <c r="S674" s="218">
        <v>0</v>
      </c>
      <c r="T674" s="219">
        <f>S674*H674</f>
        <v>0</v>
      </c>
      <c r="U674" s="35"/>
      <c r="V674" s="35"/>
      <c r="W674" s="35"/>
      <c r="X674" s="35"/>
      <c r="Y674" s="35"/>
      <c r="Z674" s="35"/>
      <c r="AA674" s="35"/>
      <c r="AB674" s="35"/>
      <c r="AC674" s="35"/>
      <c r="AD674" s="35"/>
      <c r="AE674" s="35"/>
      <c r="AR674" s="220" t="s">
        <v>412</v>
      </c>
      <c r="AT674" s="220" t="s">
        <v>205</v>
      </c>
      <c r="AU674" s="220" t="s">
        <v>84</v>
      </c>
      <c r="AY674" s="18" t="s">
        <v>203</v>
      </c>
      <c r="BE674" s="221">
        <f>IF(N674="základní",J674,0)</f>
        <v>0</v>
      </c>
      <c r="BF674" s="221">
        <f>IF(N674="snížená",J674,0)</f>
        <v>0</v>
      </c>
      <c r="BG674" s="221">
        <f>IF(N674="zákl. přenesená",J674,0)</f>
        <v>0</v>
      </c>
      <c r="BH674" s="221">
        <f>IF(N674="sníž. přenesená",J674,0)</f>
        <v>0</v>
      </c>
      <c r="BI674" s="221">
        <f>IF(N674="nulová",J674,0)</f>
        <v>0</v>
      </c>
      <c r="BJ674" s="18" t="s">
        <v>82</v>
      </c>
      <c r="BK674" s="221">
        <f>ROUND(I674*H674,2)</f>
        <v>0</v>
      </c>
      <c r="BL674" s="18" t="s">
        <v>412</v>
      </c>
      <c r="BM674" s="220" t="s">
        <v>9432</v>
      </c>
    </row>
    <row r="675" spans="1:65" s="14" customFormat="1" ht="11.25">
      <c r="B675" s="233"/>
      <c r="C675" s="234"/>
      <c r="D675" s="224" t="s">
        <v>211</v>
      </c>
      <c r="E675" s="235" t="s">
        <v>1</v>
      </c>
      <c r="F675" s="236" t="s">
        <v>9433</v>
      </c>
      <c r="G675" s="234"/>
      <c r="H675" s="237">
        <v>3</v>
      </c>
      <c r="I675" s="238"/>
      <c r="J675" s="234"/>
      <c r="K675" s="234"/>
      <c r="L675" s="239"/>
      <c r="M675" s="240"/>
      <c r="N675" s="241"/>
      <c r="O675" s="241"/>
      <c r="P675" s="241"/>
      <c r="Q675" s="241"/>
      <c r="R675" s="241"/>
      <c r="S675" s="241"/>
      <c r="T675" s="242"/>
      <c r="AT675" s="243" t="s">
        <v>211</v>
      </c>
      <c r="AU675" s="243" t="s">
        <v>84</v>
      </c>
      <c r="AV675" s="14" t="s">
        <v>84</v>
      </c>
      <c r="AW675" s="14" t="s">
        <v>31</v>
      </c>
      <c r="AX675" s="14" t="s">
        <v>75</v>
      </c>
      <c r="AY675" s="243" t="s">
        <v>203</v>
      </c>
    </row>
    <row r="676" spans="1:65" s="2" customFormat="1" ht="21.75" customHeight="1">
      <c r="A676" s="35"/>
      <c r="B676" s="36"/>
      <c r="C676" s="209" t="s">
        <v>3987</v>
      </c>
      <c r="D676" s="209" t="s">
        <v>205</v>
      </c>
      <c r="E676" s="210" t="s">
        <v>8582</v>
      </c>
      <c r="F676" s="211" t="s">
        <v>8583</v>
      </c>
      <c r="G676" s="212" t="s">
        <v>208</v>
      </c>
      <c r="H676" s="213">
        <v>12</v>
      </c>
      <c r="I676" s="214"/>
      <c r="J676" s="215">
        <f>ROUND(I676*H676,2)</f>
        <v>0</v>
      </c>
      <c r="K676" s="211" t="s">
        <v>218</v>
      </c>
      <c r="L676" s="40"/>
      <c r="M676" s="216" t="s">
        <v>1</v>
      </c>
      <c r="N676" s="217" t="s">
        <v>40</v>
      </c>
      <c r="O676" s="72"/>
      <c r="P676" s="218">
        <f>O676*H676</f>
        <v>0</v>
      </c>
      <c r="Q676" s="218">
        <v>0</v>
      </c>
      <c r="R676" s="218">
        <f>Q676*H676</f>
        <v>0</v>
      </c>
      <c r="S676" s="218">
        <v>0</v>
      </c>
      <c r="T676" s="219">
        <f>S676*H676</f>
        <v>0</v>
      </c>
      <c r="U676" s="35"/>
      <c r="V676" s="35"/>
      <c r="W676" s="35"/>
      <c r="X676" s="35"/>
      <c r="Y676" s="35"/>
      <c r="Z676" s="35"/>
      <c r="AA676" s="35"/>
      <c r="AB676" s="35"/>
      <c r="AC676" s="35"/>
      <c r="AD676" s="35"/>
      <c r="AE676" s="35"/>
      <c r="AR676" s="220" t="s">
        <v>412</v>
      </c>
      <c r="AT676" s="220" t="s">
        <v>205</v>
      </c>
      <c r="AU676" s="220" t="s">
        <v>84</v>
      </c>
      <c r="AY676" s="18" t="s">
        <v>203</v>
      </c>
      <c r="BE676" s="221">
        <f>IF(N676="základní",J676,0)</f>
        <v>0</v>
      </c>
      <c r="BF676" s="221">
        <f>IF(N676="snížená",J676,0)</f>
        <v>0</v>
      </c>
      <c r="BG676" s="221">
        <f>IF(N676="zákl. přenesená",J676,0)</f>
        <v>0</v>
      </c>
      <c r="BH676" s="221">
        <f>IF(N676="sníž. přenesená",J676,0)</f>
        <v>0</v>
      </c>
      <c r="BI676" s="221">
        <f>IF(N676="nulová",J676,0)</f>
        <v>0</v>
      </c>
      <c r="BJ676" s="18" t="s">
        <v>82</v>
      </c>
      <c r="BK676" s="221">
        <f>ROUND(I676*H676,2)</f>
        <v>0</v>
      </c>
      <c r="BL676" s="18" t="s">
        <v>412</v>
      </c>
      <c r="BM676" s="220" t="s">
        <v>9434</v>
      </c>
    </row>
    <row r="677" spans="1:65" s="14" customFormat="1" ht="11.25">
      <c r="B677" s="233"/>
      <c r="C677" s="234"/>
      <c r="D677" s="224" t="s">
        <v>211</v>
      </c>
      <c r="E677" s="235" t="s">
        <v>1</v>
      </c>
      <c r="F677" s="236" t="s">
        <v>9435</v>
      </c>
      <c r="G677" s="234"/>
      <c r="H677" s="237">
        <v>12</v>
      </c>
      <c r="I677" s="238"/>
      <c r="J677" s="234"/>
      <c r="K677" s="234"/>
      <c r="L677" s="239"/>
      <c r="M677" s="240"/>
      <c r="N677" s="241"/>
      <c r="O677" s="241"/>
      <c r="P677" s="241"/>
      <c r="Q677" s="241"/>
      <c r="R677" s="241"/>
      <c r="S677" s="241"/>
      <c r="T677" s="242"/>
      <c r="AT677" s="243" t="s">
        <v>211</v>
      </c>
      <c r="AU677" s="243" t="s">
        <v>84</v>
      </c>
      <c r="AV677" s="14" t="s">
        <v>84</v>
      </c>
      <c r="AW677" s="14" t="s">
        <v>31</v>
      </c>
      <c r="AX677" s="14" t="s">
        <v>75</v>
      </c>
      <c r="AY677" s="243" t="s">
        <v>203</v>
      </c>
    </row>
    <row r="678" spans="1:65" s="2" customFormat="1" ht="21.75" customHeight="1">
      <c r="A678" s="35"/>
      <c r="B678" s="36"/>
      <c r="C678" s="209" t="s">
        <v>3992</v>
      </c>
      <c r="D678" s="209" t="s">
        <v>205</v>
      </c>
      <c r="E678" s="210" t="s">
        <v>9436</v>
      </c>
      <c r="F678" s="211" t="s">
        <v>9437</v>
      </c>
      <c r="G678" s="212" t="s">
        <v>208</v>
      </c>
      <c r="H678" s="213">
        <v>7</v>
      </c>
      <c r="I678" s="214"/>
      <c r="J678" s="215">
        <f>ROUND(I678*H678,2)</f>
        <v>0</v>
      </c>
      <c r="K678" s="211" t="s">
        <v>218</v>
      </c>
      <c r="L678" s="40"/>
      <c r="M678" s="216" t="s">
        <v>1</v>
      </c>
      <c r="N678" s="217" t="s">
        <v>40</v>
      </c>
      <c r="O678" s="72"/>
      <c r="P678" s="218">
        <f>O678*H678</f>
        <v>0</v>
      </c>
      <c r="Q678" s="218">
        <v>0</v>
      </c>
      <c r="R678" s="218">
        <f>Q678*H678</f>
        <v>0</v>
      </c>
      <c r="S678" s="218">
        <v>0</v>
      </c>
      <c r="T678" s="219">
        <f>S678*H678</f>
        <v>0</v>
      </c>
      <c r="U678" s="35"/>
      <c r="V678" s="35"/>
      <c r="W678" s="35"/>
      <c r="X678" s="35"/>
      <c r="Y678" s="35"/>
      <c r="Z678" s="35"/>
      <c r="AA678" s="35"/>
      <c r="AB678" s="35"/>
      <c r="AC678" s="35"/>
      <c r="AD678" s="35"/>
      <c r="AE678" s="35"/>
      <c r="AR678" s="220" t="s">
        <v>412</v>
      </c>
      <c r="AT678" s="220" t="s">
        <v>205</v>
      </c>
      <c r="AU678" s="220" t="s">
        <v>84</v>
      </c>
      <c r="AY678" s="18" t="s">
        <v>203</v>
      </c>
      <c r="BE678" s="221">
        <f>IF(N678="základní",J678,0)</f>
        <v>0</v>
      </c>
      <c r="BF678" s="221">
        <f>IF(N678="snížená",J678,0)</f>
        <v>0</v>
      </c>
      <c r="BG678" s="221">
        <f>IF(N678="zákl. přenesená",J678,0)</f>
        <v>0</v>
      </c>
      <c r="BH678" s="221">
        <f>IF(N678="sníž. přenesená",J678,0)</f>
        <v>0</v>
      </c>
      <c r="BI678" s="221">
        <f>IF(N678="nulová",J678,0)</f>
        <v>0</v>
      </c>
      <c r="BJ678" s="18" t="s">
        <v>82</v>
      </c>
      <c r="BK678" s="221">
        <f>ROUND(I678*H678,2)</f>
        <v>0</v>
      </c>
      <c r="BL678" s="18" t="s">
        <v>412</v>
      </c>
      <c r="BM678" s="220" t="s">
        <v>9438</v>
      </c>
    </row>
    <row r="679" spans="1:65" s="14" customFormat="1" ht="11.25">
      <c r="B679" s="233"/>
      <c r="C679" s="234"/>
      <c r="D679" s="224" t="s">
        <v>211</v>
      </c>
      <c r="E679" s="235" t="s">
        <v>1</v>
      </c>
      <c r="F679" s="236" t="s">
        <v>9439</v>
      </c>
      <c r="G679" s="234"/>
      <c r="H679" s="237">
        <v>5</v>
      </c>
      <c r="I679" s="238"/>
      <c r="J679" s="234"/>
      <c r="K679" s="234"/>
      <c r="L679" s="239"/>
      <c r="M679" s="240"/>
      <c r="N679" s="241"/>
      <c r="O679" s="241"/>
      <c r="P679" s="241"/>
      <c r="Q679" s="241"/>
      <c r="R679" s="241"/>
      <c r="S679" s="241"/>
      <c r="T679" s="242"/>
      <c r="AT679" s="243" t="s">
        <v>211</v>
      </c>
      <c r="AU679" s="243" t="s">
        <v>84</v>
      </c>
      <c r="AV679" s="14" t="s">
        <v>84</v>
      </c>
      <c r="AW679" s="14" t="s">
        <v>31</v>
      </c>
      <c r="AX679" s="14" t="s">
        <v>75</v>
      </c>
      <c r="AY679" s="243" t="s">
        <v>203</v>
      </c>
    </row>
    <row r="680" spans="1:65" s="14" customFormat="1" ht="11.25">
      <c r="B680" s="233"/>
      <c r="C680" s="234"/>
      <c r="D680" s="224" t="s">
        <v>211</v>
      </c>
      <c r="E680" s="235" t="s">
        <v>1</v>
      </c>
      <c r="F680" s="236" t="s">
        <v>9440</v>
      </c>
      <c r="G680" s="234"/>
      <c r="H680" s="237">
        <v>2</v>
      </c>
      <c r="I680" s="238"/>
      <c r="J680" s="234"/>
      <c r="K680" s="234"/>
      <c r="L680" s="239"/>
      <c r="M680" s="240"/>
      <c r="N680" s="241"/>
      <c r="O680" s="241"/>
      <c r="P680" s="241"/>
      <c r="Q680" s="241"/>
      <c r="R680" s="241"/>
      <c r="S680" s="241"/>
      <c r="T680" s="242"/>
      <c r="AT680" s="243" t="s">
        <v>211</v>
      </c>
      <c r="AU680" s="243" t="s">
        <v>84</v>
      </c>
      <c r="AV680" s="14" t="s">
        <v>84</v>
      </c>
      <c r="AW680" s="14" t="s">
        <v>31</v>
      </c>
      <c r="AX680" s="14" t="s">
        <v>75</v>
      </c>
      <c r="AY680" s="243" t="s">
        <v>203</v>
      </c>
    </row>
    <row r="681" spans="1:65" s="2" customFormat="1" ht="21.75" customHeight="1">
      <c r="A681" s="35"/>
      <c r="B681" s="36"/>
      <c r="C681" s="209" t="s">
        <v>3998</v>
      </c>
      <c r="D681" s="209" t="s">
        <v>205</v>
      </c>
      <c r="E681" s="210" t="s">
        <v>9441</v>
      </c>
      <c r="F681" s="211" t="s">
        <v>9442</v>
      </c>
      <c r="G681" s="212" t="s">
        <v>208</v>
      </c>
      <c r="H681" s="213">
        <v>5</v>
      </c>
      <c r="I681" s="214"/>
      <c r="J681" s="215">
        <f>ROUND(I681*H681,2)</f>
        <v>0</v>
      </c>
      <c r="K681" s="211" t="s">
        <v>218</v>
      </c>
      <c r="L681" s="40"/>
      <c r="M681" s="216" t="s">
        <v>1</v>
      </c>
      <c r="N681" s="217" t="s">
        <v>40</v>
      </c>
      <c r="O681" s="72"/>
      <c r="P681" s="218">
        <f>O681*H681</f>
        <v>0</v>
      </c>
      <c r="Q681" s="218">
        <v>0</v>
      </c>
      <c r="R681" s="218">
        <f>Q681*H681</f>
        <v>0</v>
      </c>
      <c r="S681" s="218">
        <v>0</v>
      </c>
      <c r="T681" s="219">
        <f>S681*H681</f>
        <v>0</v>
      </c>
      <c r="U681" s="35"/>
      <c r="V681" s="35"/>
      <c r="W681" s="35"/>
      <c r="X681" s="35"/>
      <c r="Y681" s="35"/>
      <c r="Z681" s="35"/>
      <c r="AA681" s="35"/>
      <c r="AB681" s="35"/>
      <c r="AC681" s="35"/>
      <c r="AD681" s="35"/>
      <c r="AE681" s="35"/>
      <c r="AR681" s="220" t="s">
        <v>412</v>
      </c>
      <c r="AT681" s="220" t="s">
        <v>205</v>
      </c>
      <c r="AU681" s="220" t="s">
        <v>84</v>
      </c>
      <c r="AY681" s="18" t="s">
        <v>203</v>
      </c>
      <c r="BE681" s="221">
        <f>IF(N681="základní",J681,0)</f>
        <v>0</v>
      </c>
      <c r="BF681" s="221">
        <f>IF(N681="snížená",J681,0)</f>
        <v>0</v>
      </c>
      <c r="BG681" s="221">
        <f>IF(N681="zákl. přenesená",J681,0)</f>
        <v>0</v>
      </c>
      <c r="BH681" s="221">
        <f>IF(N681="sníž. přenesená",J681,0)</f>
        <v>0</v>
      </c>
      <c r="BI681" s="221">
        <f>IF(N681="nulová",J681,0)</f>
        <v>0</v>
      </c>
      <c r="BJ681" s="18" t="s">
        <v>82</v>
      </c>
      <c r="BK681" s="221">
        <f>ROUND(I681*H681,2)</f>
        <v>0</v>
      </c>
      <c r="BL681" s="18" t="s">
        <v>412</v>
      </c>
      <c r="BM681" s="220" t="s">
        <v>9443</v>
      </c>
    </row>
    <row r="682" spans="1:65" s="14" customFormat="1" ht="11.25">
      <c r="B682" s="233"/>
      <c r="C682" s="234"/>
      <c r="D682" s="224" t="s">
        <v>211</v>
      </c>
      <c r="E682" s="235" t="s">
        <v>1</v>
      </c>
      <c r="F682" s="236" t="s">
        <v>9439</v>
      </c>
      <c r="G682" s="234"/>
      <c r="H682" s="237">
        <v>5</v>
      </c>
      <c r="I682" s="238"/>
      <c r="J682" s="234"/>
      <c r="K682" s="234"/>
      <c r="L682" s="239"/>
      <c r="M682" s="240"/>
      <c r="N682" s="241"/>
      <c r="O682" s="241"/>
      <c r="P682" s="241"/>
      <c r="Q682" s="241"/>
      <c r="R682" s="241"/>
      <c r="S682" s="241"/>
      <c r="T682" s="242"/>
      <c r="AT682" s="243" t="s">
        <v>211</v>
      </c>
      <c r="AU682" s="243" t="s">
        <v>84</v>
      </c>
      <c r="AV682" s="14" t="s">
        <v>84</v>
      </c>
      <c r="AW682" s="14" t="s">
        <v>31</v>
      </c>
      <c r="AX682" s="14" t="s">
        <v>75</v>
      </c>
      <c r="AY682" s="243" t="s">
        <v>203</v>
      </c>
    </row>
    <row r="683" spans="1:65" s="2" customFormat="1" ht="21.75" customHeight="1">
      <c r="A683" s="35"/>
      <c r="B683" s="36"/>
      <c r="C683" s="209" t="s">
        <v>4003</v>
      </c>
      <c r="D683" s="209" t="s">
        <v>205</v>
      </c>
      <c r="E683" s="210" t="s">
        <v>9444</v>
      </c>
      <c r="F683" s="211" t="s">
        <v>9445</v>
      </c>
      <c r="G683" s="212" t="s">
        <v>208</v>
      </c>
      <c r="H683" s="213">
        <v>5</v>
      </c>
      <c r="I683" s="214"/>
      <c r="J683" s="215">
        <f>ROUND(I683*H683,2)</f>
        <v>0</v>
      </c>
      <c r="K683" s="211" t="s">
        <v>218</v>
      </c>
      <c r="L683" s="40"/>
      <c r="M683" s="216" t="s">
        <v>1</v>
      </c>
      <c r="N683" s="217" t="s">
        <v>40</v>
      </c>
      <c r="O683" s="72"/>
      <c r="P683" s="218">
        <f>O683*H683</f>
        <v>0</v>
      </c>
      <c r="Q683" s="218">
        <v>0</v>
      </c>
      <c r="R683" s="218">
        <f>Q683*H683</f>
        <v>0</v>
      </c>
      <c r="S683" s="218">
        <v>0</v>
      </c>
      <c r="T683" s="219">
        <f>S683*H683</f>
        <v>0</v>
      </c>
      <c r="U683" s="35"/>
      <c r="V683" s="35"/>
      <c r="W683" s="35"/>
      <c r="X683" s="35"/>
      <c r="Y683" s="35"/>
      <c r="Z683" s="35"/>
      <c r="AA683" s="35"/>
      <c r="AB683" s="35"/>
      <c r="AC683" s="35"/>
      <c r="AD683" s="35"/>
      <c r="AE683" s="35"/>
      <c r="AR683" s="220" t="s">
        <v>412</v>
      </c>
      <c r="AT683" s="220" t="s">
        <v>205</v>
      </c>
      <c r="AU683" s="220" t="s">
        <v>84</v>
      </c>
      <c r="AY683" s="18" t="s">
        <v>203</v>
      </c>
      <c r="BE683" s="221">
        <f>IF(N683="základní",J683,0)</f>
        <v>0</v>
      </c>
      <c r="BF683" s="221">
        <f>IF(N683="snížená",J683,0)</f>
        <v>0</v>
      </c>
      <c r="BG683" s="221">
        <f>IF(N683="zákl. přenesená",J683,0)</f>
        <v>0</v>
      </c>
      <c r="BH683" s="221">
        <f>IF(N683="sníž. přenesená",J683,0)</f>
        <v>0</v>
      </c>
      <c r="BI683" s="221">
        <f>IF(N683="nulová",J683,0)</f>
        <v>0</v>
      </c>
      <c r="BJ683" s="18" t="s">
        <v>82</v>
      </c>
      <c r="BK683" s="221">
        <f>ROUND(I683*H683,2)</f>
        <v>0</v>
      </c>
      <c r="BL683" s="18" t="s">
        <v>412</v>
      </c>
      <c r="BM683" s="220" t="s">
        <v>9446</v>
      </c>
    </row>
    <row r="684" spans="1:65" s="14" customFormat="1" ht="11.25">
      <c r="B684" s="233"/>
      <c r="C684" s="234"/>
      <c r="D684" s="224" t="s">
        <v>211</v>
      </c>
      <c r="E684" s="235" t="s">
        <v>1</v>
      </c>
      <c r="F684" s="236" t="s">
        <v>9447</v>
      </c>
      <c r="G684" s="234"/>
      <c r="H684" s="237">
        <v>4</v>
      </c>
      <c r="I684" s="238"/>
      <c r="J684" s="234"/>
      <c r="K684" s="234"/>
      <c r="L684" s="239"/>
      <c r="M684" s="240"/>
      <c r="N684" s="241"/>
      <c r="O684" s="241"/>
      <c r="P684" s="241"/>
      <c r="Q684" s="241"/>
      <c r="R684" s="241"/>
      <c r="S684" s="241"/>
      <c r="T684" s="242"/>
      <c r="AT684" s="243" t="s">
        <v>211</v>
      </c>
      <c r="AU684" s="243" t="s">
        <v>84</v>
      </c>
      <c r="AV684" s="14" t="s">
        <v>84</v>
      </c>
      <c r="AW684" s="14" t="s">
        <v>31</v>
      </c>
      <c r="AX684" s="14" t="s">
        <v>75</v>
      </c>
      <c r="AY684" s="243" t="s">
        <v>203</v>
      </c>
    </row>
    <row r="685" spans="1:65" s="14" customFormat="1" ht="11.25">
      <c r="B685" s="233"/>
      <c r="C685" s="234"/>
      <c r="D685" s="224" t="s">
        <v>211</v>
      </c>
      <c r="E685" s="235" t="s">
        <v>1</v>
      </c>
      <c r="F685" s="236" t="s">
        <v>9448</v>
      </c>
      <c r="G685" s="234"/>
      <c r="H685" s="237">
        <v>1</v>
      </c>
      <c r="I685" s="238"/>
      <c r="J685" s="234"/>
      <c r="K685" s="234"/>
      <c r="L685" s="239"/>
      <c r="M685" s="240"/>
      <c r="N685" s="241"/>
      <c r="O685" s="241"/>
      <c r="P685" s="241"/>
      <c r="Q685" s="241"/>
      <c r="R685" s="241"/>
      <c r="S685" s="241"/>
      <c r="T685" s="242"/>
      <c r="AT685" s="243" t="s">
        <v>211</v>
      </c>
      <c r="AU685" s="243" t="s">
        <v>84</v>
      </c>
      <c r="AV685" s="14" t="s">
        <v>84</v>
      </c>
      <c r="AW685" s="14" t="s">
        <v>31</v>
      </c>
      <c r="AX685" s="14" t="s">
        <v>75</v>
      </c>
      <c r="AY685" s="243" t="s">
        <v>203</v>
      </c>
    </row>
    <row r="686" spans="1:65" s="2" customFormat="1" ht="16.5" customHeight="1">
      <c r="A686" s="35"/>
      <c r="B686" s="36"/>
      <c r="C686" s="209" t="s">
        <v>4008</v>
      </c>
      <c r="D686" s="209" t="s">
        <v>205</v>
      </c>
      <c r="E686" s="210" t="s">
        <v>9449</v>
      </c>
      <c r="F686" s="211" t="s">
        <v>9450</v>
      </c>
      <c r="G686" s="212" t="s">
        <v>6098</v>
      </c>
      <c r="H686" s="213">
        <v>24</v>
      </c>
      <c r="I686" s="214"/>
      <c r="J686" s="215">
        <f>ROUND(I686*H686,2)</f>
        <v>0</v>
      </c>
      <c r="K686" s="211" t="s">
        <v>1</v>
      </c>
      <c r="L686" s="40"/>
      <c r="M686" s="216" t="s">
        <v>1</v>
      </c>
      <c r="N686" s="217" t="s">
        <v>40</v>
      </c>
      <c r="O686" s="72"/>
      <c r="P686" s="218">
        <f>O686*H686</f>
        <v>0</v>
      </c>
      <c r="Q686" s="218">
        <v>0</v>
      </c>
      <c r="R686" s="218">
        <f>Q686*H686</f>
        <v>0</v>
      </c>
      <c r="S686" s="218">
        <v>0</v>
      </c>
      <c r="T686" s="219">
        <f>S686*H686</f>
        <v>0</v>
      </c>
      <c r="U686" s="35"/>
      <c r="V686" s="35"/>
      <c r="W686" s="35"/>
      <c r="X686" s="35"/>
      <c r="Y686" s="35"/>
      <c r="Z686" s="35"/>
      <c r="AA686" s="35"/>
      <c r="AB686" s="35"/>
      <c r="AC686" s="35"/>
      <c r="AD686" s="35"/>
      <c r="AE686" s="35"/>
      <c r="AR686" s="220" t="s">
        <v>3319</v>
      </c>
      <c r="AT686" s="220" t="s">
        <v>205</v>
      </c>
      <c r="AU686" s="220" t="s">
        <v>84</v>
      </c>
      <c r="AY686" s="18" t="s">
        <v>203</v>
      </c>
      <c r="BE686" s="221">
        <f>IF(N686="základní",J686,0)</f>
        <v>0</v>
      </c>
      <c r="BF686" s="221">
        <f>IF(N686="snížená",J686,0)</f>
        <v>0</v>
      </c>
      <c r="BG686" s="221">
        <f>IF(N686="zákl. přenesená",J686,0)</f>
        <v>0</v>
      </c>
      <c r="BH686" s="221">
        <f>IF(N686="sníž. přenesená",J686,0)</f>
        <v>0</v>
      </c>
      <c r="BI686" s="221">
        <f>IF(N686="nulová",J686,0)</f>
        <v>0</v>
      </c>
      <c r="BJ686" s="18" t="s">
        <v>82</v>
      </c>
      <c r="BK686" s="221">
        <f>ROUND(I686*H686,2)</f>
        <v>0</v>
      </c>
      <c r="BL686" s="18" t="s">
        <v>3319</v>
      </c>
      <c r="BM686" s="220" t="s">
        <v>9451</v>
      </c>
    </row>
    <row r="687" spans="1:65" s="14" customFormat="1" ht="11.25">
      <c r="B687" s="233"/>
      <c r="C687" s="234"/>
      <c r="D687" s="224" t="s">
        <v>211</v>
      </c>
      <c r="E687" s="235" t="s">
        <v>1</v>
      </c>
      <c r="F687" s="236" t="s">
        <v>9452</v>
      </c>
      <c r="G687" s="234"/>
      <c r="H687" s="237">
        <v>24</v>
      </c>
      <c r="I687" s="238"/>
      <c r="J687" s="234"/>
      <c r="K687" s="234"/>
      <c r="L687" s="239"/>
      <c r="M687" s="240"/>
      <c r="N687" s="241"/>
      <c r="O687" s="241"/>
      <c r="P687" s="241"/>
      <c r="Q687" s="241"/>
      <c r="R687" s="241"/>
      <c r="S687" s="241"/>
      <c r="T687" s="242"/>
      <c r="AT687" s="243" t="s">
        <v>211</v>
      </c>
      <c r="AU687" s="243" t="s">
        <v>84</v>
      </c>
      <c r="AV687" s="14" t="s">
        <v>84</v>
      </c>
      <c r="AW687" s="14" t="s">
        <v>31</v>
      </c>
      <c r="AX687" s="14" t="s">
        <v>75</v>
      </c>
      <c r="AY687" s="243" t="s">
        <v>203</v>
      </c>
    </row>
    <row r="688" spans="1:65" s="2" customFormat="1" ht="44.25" customHeight="1">
      <c r="A688" s="35"/>
      <c r="B688" s="36"/>
      <c r="C688" s="209" t="s">
        <v>4013</v>
      </c>
      <c r="D688" s="209" t="s">
        <v>205</v>
      </c>
      <c r="E688" s="210" t="s">
        <v>9453</v>
      </c>
      <c r="F688" s="211" t="s">
        <v>9454</v>
      </c>
      <c r="G688" s="212" t="s">
        <v>208</v>
      </c>
      <c r="H688" s="213">
        <v>1</v>
      </c>
      <c r="I688" s="214"/>
      <c r="J688" s="215">
        <f>ROUND(I688*H688,2)</f>
        <v>0</v>
      </c>
      <c r="K688" s="211" t="s">
        <v>1</v>
      </c>
      <c r="L688" s="40"/>
      <c r="M688" s="216" t="s">
        <v>1</v>
      </c>
      <c r="N688" s="217" t="s">
        <v>40</v>
      </c>
      <c r="O688" s="72"/>
      <c r="P688" s="218">
        <f>O688*H688</f>
        <v>0</v>
      </c>
      <c r="Q688" s="218">
        <v>0</v>
      </c>
      <c r="R688" s="218">
        <f>Q688*H688</f>
        <v>0</v>
      </c>
      <c r="S688" s="218">
        <v>0</v>
      </c>
      <c r="T688" s="219">
        <f>S688*H688</f>
        <v>0</v>
      </c>
      <c r="U688" s="35"/>
      <c r="V688" s="35"/>
      <c r="W688" s="35"/>
      <c r="X688" s="35"/>
      <c r="Y688" s="35"/>
      <c r="Z688" s="35"/>
      <c r="AA688" s="35"/>
      <c r="AB688" s="35"/>
      <c r="AC688" s="35"/>
      <c r="AD688" s="35"/>
      <c r="AE688" s="35"/>
      <c r="AR688" s="220" t="s">
        <v>2285</v>
      </c>
      <c r="AT688" s="220" t="s">
        <v>205</v>
      </c>
      <c r="AU688" s="220" t="s">
        <v>84</v>
      </c>
      <c r="AY688" s="18" t="s">
        <v>203</v>
      </c>
      <c r="BE688" s="221">
        <f>IF(N688="základní",J688,0)</f>
        <v>0</v>
      </c>
      <c r="BF688" s="221">
        <f>IF(N688="snížená",J688,0)</f>
        <v>0</v>
      </c>
      <c r="BG688" s="221">
        <f>IF(N688="zákl. přenesená",J688,0)</f>
        <v>0</v>
      </c>
      <c r="BH688" s="221">
        <f>IF(N688="sníž. přenesená",J688,0)</f>
        <v>0</v>
      </c>
      <c r="BI688" s="221">
        <f>IF(N688="nulová",J688,0)</f>
        <v>0</v>
      </c>
      <c r="BJ688" s="18" t="s">
        <v>82</v>
      </c>
      <c r="BK688" s="221">
        <f>ROUND(I688*H688,2)</f>
        <v>0</v>
      </c>
      <c r="BL688" s="18" t="s">
        <v>2285</v>
      </c>
      <c r="BM688" s="220" t="s">
        <v>9455</v>
      </c>
    </row>
    <row r="689" spans="1:65" s="14" customFormat="1" ht="11.25">
      <c r="B689" s="233"/>
      <c r="C689" s="234"/>
      <c r="D689" s="224" t="s">
        <v>211</v>
      </c>
      <c r="E689" s="235" t="s">
        <v>1</v>
      </c>
      <c r="F689" s="236" t="s">
        <v>82</v>
      </c>
      <c r="G689" s="234"/>
      <c r="H689" s="237">
        <v>1</v>
      </c>
      <c r="I689" s="238"/>
      <c r="J689" s="234"/>
      <c r="K689" s="234"/>
      <c r="L689" s="239"/>
      <c r="M689" s="240"/>
      <c r="N689" s="241"/>
      <c r="O689" s="241"/>
      <c r="P689" s="241"/>
      <c r="Q689" s="241"/>
      <c r="R689" s="241"/>
      <c r="S689" s="241"/>
      <c r="T689" s="242"/>
      <c r="AT689" s="243" t="s">
        <v>211</v>
      </c>
      <c r="AU689" s="243" t="s">
        <v>84</v>
      </c>
      <c r="AV689" s="14" t="s">
        <v>84</v>
      </c>
      <c r="AW689" s="14" t="s">
        <v>31</v>
      </c>
      <c r="AX689" s="14" t="s">
        <v>75</v>
      </c>
      <c r="AY689" s="243" t="s">
        <v>203</v>
      </c>
    </row>
    <row r="690" spans="1:65" s="2" customFormat="1" ht="21.75" customHeight="1">
      <c r="A690" s="35"/>
      <c r="B690" s="36"/>
      <c r="C690" s="209" t="s">
        <v>4018</v>
      </c>
      <c r="D690" s="209" t="s">
        <v>205</v>
      </c>
      <c r="E690" s="210" t="s">
        <v>9456</v>
      </c>
      <c r="F690" s="211" t="s">
        <v>9457</v>
      </c>
      <c r="G690" s="212" t="s">
        <v>208</v>
      </c>
      <c r="H690" s="213">
        <v>11</v>
      </c>
      <c r="I690" s="214"/>
      <c r="J690" s="215">
        <f>ROUND(I690*H690,2)</f>
        <v>0</v>
      </c>
      <c r="K690" s="211" t="s">
        <v>218</v>
      </c>
      <c r="L690" s="40"/>
      <c r="M690" s="216" t="s">
        <v>1</v>
      </c>
      <c r="N690" s="217" t="s">
        <v>40</v>
      </c>
      <c r="O690" s="72"/>
      <c r="P690" s="218">
        <f>O690*H690</f>
        <v>0</v>
      </c>
      <c r="Q690" s="218">
        <v>0</v>
      </c>
      <c r="R690" s="218">
        <f>Q690*H690</f>
        <v>0</v>
      </c>
      <c r="S690" s="218">
        <v>0</v>
      </c>
      <c r="T690" s="219">
        <f>S690*H690</f>
        <v>0</v>
      </c>
      <c r="U690" s="35"/>
      <c r="V690" s="35"/>
      <c r="W690" s="35"/>
      <c r="X690" s="35"/>
      <c r="Y690" s="35"/>
      <c r="Z690" s="35"/>
      <c r="AA690" s="35"/>
      <c r="AB690" s="35"/>
      <c r="AC690" s="35"/>
      <c r="AD690" s="35"/>
      <c r="AE690" s="35"/>
      <c r="AR690" s="220" t="s">
        <v>2285</v>
      </c>
      <c r="AT690" s="220" t="s">
        <v>205</v>
      </c>
      <c r="AU690" s="220" t="s">
        <v>84</v>
      </c>
      <c r="AY690" s="18" t="s">
        <v>203</v>
      </c>
      <c r="BE690" s="221">
        <f>IF(N690="základní",J690,0)</f>
        <v>0</v>
      </c>
      <c r="BF690" s="221">
        <f>IF(N690="snížená",J690,0)</f>
        <v>0</v>
      </c>
      <c r="BG690" s="221">
        <f>IF(N690="zákl. přenesená",J690,0)</f>
        <v>0</v>
      </c>
      <c r="BH690" s="221">
        <f>IF(N690="sníž. přenesená",J690,0)</f>
        <v>0</v>
      </c>
      <c r="BI690" s="221">
        <f>IF(N690="nulová",J690,0)</f>
        <v>0</v>
      </c>
      <c r="BJ690" s="18" t="s">
        <v>82</v>
      </c>
      <c r="BK690" s="221">
        <f>ROUND(I690*H690,2)</f>
        <v>0</v>
      </c>
      <c r="BL690" s="18" t="s">
        <v>2285</v>
      </c>
      <c r="BM690" s="220" t="s">
        <v>9458</v>
      </c>
    </row>
    <row r="691" spans="1:65" s="14" customFormat="1" ht="11.25">
      <c r="B691" s="233"/>
      <c r="C691" s="234"/>
      <c r="D691" s="224" t="s">
        <v>211</v>
      </c>
      <c r="E691" s="235" t="s">
        <v>1</v>
      </c>
      <c r="F691" s="236" t="s">
        <v>9459</v>
      </c>
      <c r="G691" s="234"/>
      <c r="H691" s="237">
        <v>11</v>
      </c>
      <c r="I691" s="238"/>
      <c r="J691" s="234"/>
      <c r="K691" s="234"/>
      <c r="L691" s="239"/>
      <c r="M691" s="240"/>
      <c r="N691" s="241"/>
      <c r="O691" s="241"/>
      <c r="P691" s="241"/>
      <c r="Q691" s="241"/>
      <c r="R691" s="241"/>
      <c r="S691" s="241"/>
      <c r="T691" s="242"/>
      <c r="AT691" s="243" t="s">
        <v>211</v>
      </c>
      <c r="AU691" s="243" t="s">
        <v>84</v>
      </c>
      <c r="AV691" s="14" t="s">
        <v>84</v>
      </c>
      <c r="AW691" s="14" t="s">
        <v>31</v>
      </c>
      <c r="AX691" s="14" t="s">
        <v>75</v>
      </c>
      <c r="AY691" s="243" t="s">
        <v>203</v>
      </c>
    </row>
    <row r="692" spans="1:65" s="2" customFormat="1" ht="21.75" customHeight="1">
      <c r="A692" s="35"/>
      <c r="B692" s="36"/>
      <c r="C692" s="209" t="s">
        <v>4022</v>
      </c>
      <c r="D692" s="209" t="s">
        <v>205</v>
      </c>
      <c r="E692" s="210" t="s">
        <v>9460</v>
      </c>
      <c r="F692" s="211" t="s">
        <v>9461</v>
      </c>
      <c r="G692" s="212" t="s">
        <v>9462</v>
      </c>
      <c r="H692" s="213">
        <v>611</v>
      </c>
      <c r="I692" s="214"/>
      <c r="J692" s="215">
        <f>ROUND(I692*H692,2)</f>
        <v>0</v>
      </c>
      <c r="K692" s="211" t="s">
        <v>218</v>
      </c>
      <c r="L692" s="40"/>
      <c r="M692" s="216" t="s">
        <v>1</v>
      </c>
      <c r="N692" s="217" t="s">
        <v>40</v>
      </c>
      <c r="O692" s="72"/>
      <c r="P692" s="218">
        <f>O692*H692</f>
        <v>0</v>
      </c>
      <c r="Q692" s="218">
        <v>0</v>
      </c>
      <c r="R692" s="218">
        <f>Q692*H692</f>
        <v>0</v>
      </c>
      <c r="S692" s="218">
        <v>0</v>
      </c>
      <c r="T692" s="219">
        <f>S692*H692</f>
        <v>0</v>
      </c>
      <c r="U692" s="35"/>
      <c r="V692" s="35"/>
      <c r="W692" s="35"/>
      <c r="X692" s="35"/>
      <c r="Y692" s="35"/>
      <c r="Z692" s="35"/>
      <c r="AA692" s="35"/>
      <c r="AB692" s="35"/>
      <c r="AC692" s="35"/>
      <c r="AD692" s="35"/>
      <c r="AE692" s="35"/>
      <c r="AR692" s="220" t="s">
        <v>2285</v>
      </c>
      <c r="AT692" s="220" t="s">
        <v>205</v>
      </c>
      <c r="AU692" s="220" t="s">
        <v>84</v>
      </c>
      <c r="AY692" s="18" t="s">
        <v>203</v>
      </c>
      <c r="BE692" s="221">
        <f>IF(N692="základní",J692,0)</f>
        <v>0</v>
      </c>
      <c r="BF692" s="221">
        <f>IF(N692="snížená",J692,0)</f>
        <v>0</v>
      </c>
      <c r="BG692" s="221">
        <f>IF(N692="zákl. přenesená",J692,0)</f>
        <v>0</v>
      </c>
      <c r="BH692" s="221">
        <f>IF(N692="sníž. přenesená",J692,0)</f>
        <v>0</v>
      </c>
      <c r="BI692" s="221">
        <f>IF(N692="nulová",J692,0)</f>
        <v>0</v>
      </c>
      <c r="BJ692" s="18" t="s">
        <v>82</v>
      </c>
      <c r="BK692" s="221">
        <f>ROUND(I692*H692,2)</f>
        <v>0</v>
      </c>
      <c r="BL692" s="18" t="s">
        <v>2285</v>
      </c>
      <c r="BM692" s="220" t="s">
        <v>9463</v>
      </c>
    </row>
    <row r="693" spans="1:65" s="14" customFormat="1" ht="11.25">
      <c r="B693" s="233"/>
      <c r="C693" s="234"/>
      <c r="D693" s="224" t="s">
        <v>211</v>
      </c>
      <c r="E693" s="235" t="s">
        <v>1</v>
      </c>
      <c r="F693" s="236" t="s">
        <v>9464</v>
      </c>
      <c r="G693" s="234"/>
      <c r="H693" s="237">
        <v>611</v>
      </c>
      <c r="I693" s="238"/>
      <c r="J693" s="234"/>
      <c r="K693" s="234"/>
      <c r="L693" s="239"/>
      <c r="M693" s="240"/>
      <c r="N693" s="241"/>
      <c r="O693" s="241"/>
      <c r="P693" s="241"/>
      <c r="Q693" s="241"/>
      <c r="R693" s="241"/>
      <c r="S693" s="241"/>
      <c r="T693" s="242"/>
      <c r="AT693" s="243" t="s">
        <v>211</v>
      </c>
      <c r="AU693" s="243" t="s">
        <v>84</v>
      </c>
      <c r="AV693" s="14" t="s">
        <v>84</v>
      </c>
      <c r="AW693" s="14" t="s">
        <v>31</v>
      </c>
      <c r="AX693" s="14" t="s">
        <v>75</v>
      </c>
      <c r="AY693" s="243" t="s">
        <v>203</v>
      </c>
    </row>
    <row r="694" spans="1:65" s="2" customFormat="1" ht="16.5" customHeight="1">
      <c r="A694" s="35"/>
      <c r="B694" s="36"/>
      <c r="C694" s="209" t="s">
        <v>4026</v>
      </c>
      <c r="D694" s="209" t="s">
        <v>205</v>
      </c>
      <c r="E694" s="210" t="s">
        <v>9465</v>
      </c>
      <c r="F694" s="211" t="s">
        <v>9466</v>
      </c>
      <c r="G694" s="212" t="s">
        <v>208</v>
      </c>
      <c r="H694" s="213">
        <v>16</v>
      </c>
      <c r="I694" s="214"/>
      <c r="J694" s="215">
        <f>ROUND(I694*H694,2)</f>
        <v>0</v>
      </c>
      <c r="K694" s="211" t="s">
        <v>218</v>
      </c>
      <c r="L694" s="40"/>
      <c r="M694" s="216" t="s">
        <v>1</v>
      </c>
      <c r="N694" s="217" t="s">
        <v>40</v>
      </c>
      <c r="O694" s="72"/>
      <c r="P694" s="218">
        <f>O694*H694</f>
        <v>0</v>
      </c>
      <c r="Q694" s="218">
        <v>0</v>
      </c>
      <c r="R694" s="218">
        <f>Q694*H694</f>
        <v>0</v>
      </c>
      <c r="S694" s="218">
        <v>0</v>
      </c>
      <c r="T694" s="219">
        <f>S694*H694</f>
        <v>0</v>
      </c>
      <c r="U694" s="35"/>
      <c r="V694" s="35"/>
      <c r="W694" s="35"/>
      <c r="X694" s="35"/>
      <c r="Y694" s="35"/>
      <c r="Z694" s="35"/>
      <c r="AA694" s="35"/>
      <c r="AB694" s="35"/>
      <c r="AC694" s="35"/>
      <c r="AD694" s="35"/>
      <c r="AE694" s="35"/>
      <c r="AR694" s="220" t="s">
        <v>2285</v>
      </c>
      <c r="AT694" s="220" t="s">
        <v>205</v>
      </c>
      <c r="AU694" s="220" t="s">
        <v>84</v>
      </c>
      <c r="AY694" s="18" t="s">
        <v>203</v>
      </c>
      <c r="BE694" s="221">
        <f>IF(N694="základní",J694,0)</f>
        <v>0</v>
      </c>
      <c r="BF694" s="221">
        <f>IF(N694="snížená",J694,0)</f>
        <v>0</v>
      </c>
      <c r="BG694" s="221">
        <f>IF(N694="zákl. přenesená",J694,0)</f>
        <v>0</v>
      </c>
      <c r="BH694" s="221">
        <f>IF(N694="sníž. přenesená",J694,0)</f>
        <v>0</v>
      </c>
      <c r="BI694" s="221">
        <f>IF(N694="nulová",J694,0)</f>
        <v>0</v>
      </c>
      <c r="BJ694" s="18" t="s">
        <v>82</v>
      </c>
      <c r="BK694" s="221">
        <f>ROUND(I694*H694,2)</f>
        <v>0</v>
      </c>
      <c r="BL694" s="18" t="s">
        <v>2285</v>
      </c>
      <c r="BM694" s="220" t="s">
        <v>9467</v>
      </c>
    </row>
    <row r="695" spans="1:65" s="14" customFormat="1" ht="11.25">
      <c r="B695" s="233"/>
      <c r="C695" s="234"/>
      <c r="D695" s="224" t="s">
        <v>211</v>
      </c>
      <c r="E695" s="235" t="s">
        <v>1</v>
      </c>
      <c r="F695" s="236" t="s">
        <v>9468</v>
      </c>
      <c r="G695" s="234"/>
      <c r="H695" s="237">
        <v>10</v>
      </c>
      <c r="I695" s="238"/>
      <c r="J695" s="234"/>
      <c r="K695" s="234"/>
      <c r="L695" s="239"/>
      <c r="M695" s="240"/>
      <c r="N695" s="241"/>
      <c r="O695" s="241"/>
      <c r="P695" s="241"/>
      <c r="Q695" s="241"/>
      <c r="R695" s="241"/>
      <c r="S695" s="241"/>
      <c r="T695" s="242"/>
      <c r="AT695" s="243" t="s">
        <v>211</v>
      </c>
      <c r="AU695" s="243" t="s">
        <v>84</v>
      </c>
      <c r="AV695" s="14" t="s">
        <v>84</v>
      </c>
      <c r="AW695" s="14" t="s">
        <v>31</v>
      </c>
      <c r="AX695" s="14" t="s">
        <v>75</v>
      </c>
      <c r="AY695" s="243" t="s">
        <v>203</v>
      </c>
    </row>
    <row r="696" spans="1:65" s="14" customFormat="1" ht="11.25">
      <c r="B696" s="233"/>
      <c r="C696" s="234"/>
      <c r="D696" s="224" t="s">
        <v>211</v>
      </c>
      <c r="E696" s="235" t="s">
        <v>1</v>
      </c>
      <c r="F696" s="236" t="s">
        <v>9440</v>
      </c>
      <c r="G696" s="234"/>
      <c r="H696" s="237">
        <v>2</v>
      </c>
      <c r="I696" s="238"/>
      <c r="J696" s="234"/>
      <c r="K696" s="234"/>
      <c r="L696" s="239"/>
      <c r="M696" s="240"/>
      <c r="N696" s="241"/>
      <c r="O696" s="241"/>
      <c r="P696" s="241"/>
      <c r="Q696" s="241"/>
      <c r="R696" s="241"/>
      <c r="S696" s="241"/>
      <c r="T696" s="242"/>
      <c r="AT696" s="243" t="s">
        <v>211</v>
      </c>
      <c r="AU696" s="243" t="s">
        <v>84</v>
      </c>
      <c r="AV696" s="14" t="s">
        <v>84</v>
      </c>
      <c r="AW696" s="14" t="s">
        <v>31</v>
      </c>
      <c r="AX696" s="14" t="s">
        <v>75</v>
      </c>
      <c r="AY696" s="243" t="s">
        <v>203</v>
      </c>
    </row>
    <row r="697" spans="1:65" s="14" customFormat="1" ht="11.25">
      <c r="B697" s="233"/>
      <c r="C697" s="234"/>
      <c r="D697" s="224" t="s">
        <v>211</v>
      </c>
      <c r="E697" s="235" t="s">
        <v>1</v>
      </c>
      <c r="F697" s="236" t="s">
        <v>9447</v>
      </c>
      <c r="G697" s="234"/>
      <c r="H697" s="237">
        <v>4</v>
      </c>
      <c r="I697" s="238"/>
      <c r="J697" s="234"/>
      <c r="K697" s="234"/>
      <c r="L697" s="239"/>
      <c r="M697" s="240"/>
      <c r="N697" s="241"/>
      <c r="O697" s="241"/>
      <c r="P697" s="241"/>
      <c r="Q697" s="241"/>
      <c r="R697" s="241"/>
      <c r="S697" s="241"/>
      <c r="T697" s="242"/>
      <c r="AT697" s="243" t="s">
        <v>211</v>
      </c>
      <c r="AU697" s="243" t="s">
        <v>84</v>
      </c>
      <c r="AV697" s="14" t="s">
        <v>84</v>
      </c>
      <c r="AW697" s="14" t="s">
        <v>31</v>
      </c>
      <c r="AX697" s="14" t="s">
        <v>75</v>
      </c>
      <c r="AY697" s="243" t="s">
        <v>203</v>
      </c>
    </row>
    <row r="698" spans="1:65" s="2" customFormat="1" ht="16.5" customHeight="1">
      <c r="A698" s="35"/>
      <c r="B698" s="36"/>
      <c r="C698" s="247" t="s">
        <v>4030</v>
      </c>
      <c r="D698" s="247" t="s">
        <v>413</v>
      </c>
      <c r="E698" s="248" t="s">
        <v>9469</v>
      </c>
      <c r="F698" s="249" t="s">
        <v>9470</v>
      </c>
      <c r="G698" s="250" t="s">
        <v>240</v>
      </c>
      <c r="H698" s="251">
        <v>5</v>
      </c>
      <c r="I698" s="252"/>
      <c r="J698" s="253">
        <f>ROUND(I698*H698,2)</f>
        <v>0</v>
      </c>
      <c r="K698" s="249" t="s">
        <v>1</v>
      </c>
      <c r="L698" s="254"/>
      <c r="M698" s="255" t="s">
        <v>1</v>
      </c>
      <c r="N698" s="256" t="s">
        <v>40</v>
      </c>
      <c r="O698" s="72"/>
      <c r="P698" s="218">
        <f>O698*H698</f>
        <v>0</v>
      </c>
      <c r="Q698" s="218">
        <v>0</v>
      </c>
      <c r="R698" s="218">
        <f>Q698*H698</f>
        <v>0</v>
      </c>
      <c r="S698" s="218">
        <v>0</v>
      </c>
      <c r="T698" s="219">
        <f>S698*H698</f>
        <v>0</v>
      </c>
      <c r="U698" s="35"/>
      <c r="V698" s="35"/>
      <c r="W698" s="35"/>
      <c r="X698" s="35"/>
      <c r="Y698" s="35"/>
      <c r="Z698" s="35"/>
      <c r="AA698" s="35"/>
      <c r="AB698" s="35"/>
      <c r="AC698" s="35"/>
      <c r="AD698" s="35"/>
      <c r="AE698" s="35"/>
      <c r="AR698" s="220" t="s">
        <v>3366</v>
      </c>
      <c r="AT698" s="220" t="s">
        <v>413</v>
      </c>
      <c r="AU698" s="220" t="s">
        <v>84</v>
      </c>
      <c r="AY698" s="18" t="s">
        <v>203</v>
      </c>
      <c r="BE698" s="221">
        <f>IF(N698="základní",J698,0)</f>
        <v>0</v>
      </c>
      <c r="BF698" s="221">
        <f>IF(N698="snížená",J698,0)</f>
        <v>0</v>
      </c>
      <c r="BG698" s="221">
        <f>IF(N698="zákl. přenesená",J698,0)</f>
        <v>0</v>
      </c>
      <c r="BH698" s="221">
        <f>IF(N698="sníž. přenesená",J698,0)</f>
        <v>0</v>
      </c>
      <c r="BI698" s="221">
        <f>IF(N698="nulová",J698,0)</f>
        <v>0</v>
      </c>
      <c r="BJ698" s="18" t="s">
        <v>82</v>
      </c>
      <c r="BK698" s="221">
        <f>ROUND(I698*H698,2)</f>
        <v>0</v>
      </c>
      <c r="BL698" s="18" t="s">
        <v>3366</v>
      </c>
      <c r="BM698" s="220" t="s">
        <v>9471</v>
      </c>
    </row>
    <row r="699" spans="1:65" s="14" customFormat="1" ht="11.25">
      <c r="B699" s="233"/>
      <c r="C699" s="234"/>
      <c r="D699" s="224" t="s">
        <v>211</v>
      </c>
      <c r="E699" s="235" t="s">
        <v>1</v>
      </c>
      <c r="F699" s="236" t="s">
        <v>9472</v>
      </c>
      <c r="G699" s="234"/>
      <c r="H699" s="237">
        <v>5</v>
      </c>
      <c r="I699" s="238"/>
      <c r="J699" s="234"/>
      <c r="K699" s="234"/>
      <c r="L699" s="239"/>
      <c r="M699" s="240"/>
      <c r="N699" s="241"/>
      <c r="O699" s="241"/>
      <c r="P699" s="241"/>
      <c r="Q699" s="241"/>
      <c r="R699" s="241"/>
      <c r="S699" s="241"/>
      <c r="T699" s="242"/>
      <c r="AT699" s="243" t="s">
        <v>211</v>
      </c>
      <c r="AU699" s="243" t="s">
        <v>84</v>
      </c>
      <c r="AV699" s="14" t="s">
        <v>84</v>
      </c>
      <c r="AW699" s="14" t="s">
        <v>31</v>
      </c>
      <c r="AX699" s="14" t="s">
        <v>75</v>
      </c>
      <c r="AY699" s="243" t="s">
        <v>203</v>
      </c>
    </row>
    <row r="700" spans="1:65" s="2" customFormat="1" ht="21.75" customHeight="1">
      <c r="A700" s="35"/>
      <c r="B700" s="36"/>
      <c r="C700" s="247" t="s">
        <v>4035</v>
      </c>
      <c r="D700" s="247" t="s">
        <v>413</v>
      </c>
      <c r="E700" s="248" t="s">
        <v>9473</v>
      </c>
      <c r="F700" s="249" t="s">
        <v>9474</v>
      </c>
      <c r="G700" s="250" t="s">
        <v>5671</v>
      </c>
      <c r="H700" s="251">
        <v>1</v>
      </c>
      <c r="I700" s="252"/>
      <c r="J700" s="253">
        <f>ROUND(I700*H700,2)</f>
        <v>0</v>
      </c>
      <c r="K700" s="249" t="s">
        <v>1</v>
      </c>
      <c r="L700" s="254"/>
      <c r="M700" s="255" t="s">
        <v>1</v>
      </c>
      <c r="N700" s="256" t="s">
        <v>40</v>
      </c>
      <c r="O700" s="72"/>
      <c r="P700" s="218">
        <f>O700*H700</f>
        <v>0</v>
      </c>
      <c r="Q700" s="218">
        <v>0</v>
      </c>
      <c r="R700" s="218">
        <f>Q700*H700</f>
        <v>0</v>
      </c>
      <c r="S700" s="218">
        <v>0</v>
      </c>
      <c r="T700" s="219">
        <f>S700*H700</f>
        <v>0</v>
      </c>
      <c r="U700" s="35"/>
      <c r="V700" s="35"/>
      <c r="W700" s="35"/>
      <c r="X700" s="35"/>
      <c r="Y700" s="35"/>
      <c r="Z700" s="35"/>
      <c r="AA700" s="35"/>
      <c r="AB700" s="35"/>
      <c r="AC700" s="35"/>
      <c r="AD700" s="35"/>
      <c r="AE700" s="35"/>
      <c r="AR700" s="220" t="s">
        <v>3366</v>
      </c>
      <c r="AT700" s="220" t="s">
        <v>413</v>
      </c>
      <c r="AU700" s="220" t="s">
        <v>84</v>
      </c>
      <c r="AY700" s="18" t="s">
        <v>203</v>
      </c>
      <c r="BE700" s="221">
        <f>IF(N700="základní",J700,0)</f>
        <v>0</v>
      </c>
      <c r="BF700" s="221">
        <f>IF(N700="snížená",J700,0)</f>
        <v>0</v>
      </c>
      <c r="BG700" s="221">
        <f>IF(N700="zákl. přenesená",J700,0)</f>
        <v>0</v>
      </c>
      <c r="BH700" s="221">
        <f>IF(N700="sníž. přenesená",J700,0)</f>
        <v>0</v>
      </c>
      <c r="BI700" s="221">
        <f>IF(N700="nulová",J700,0)</f>
        <v>0</v>
      </c>
      <c r="BJ700" s="18" t="s">
        <v>82</v>
      </c>
      <c r="BK700" s="221">
        <f>ROUND(I700*H700,2)</f>
        <v>0</v>
      </c>
      <c r="BL700" s="18" t="s">
        <v>3366</v>
      </c>
      <c r="BM700" s="220" t="s">
        <v>9475</v>
      </c>
    </row>
    <row r="701" spans="1:65" s="14" customFormat="1" ht="11.25">
      <c r="B701" s="233"/>
      <c r="C701" s="234"/>
      <c r="D701" s="224" t="s">
        <v>211</v>
      </c>
      <c r="E701" s="235" t="s">
        <v>1</v>
      </c>
      <c r="F701" s="236" t="s">
        <v>82</v>
      </c>
      <c r="G701" s="234"/>
      <c r="H701" s="237">
        <v>1</v>
      </c>
      <c r="I701" s="238"/>
      <c r="J701" s="234"/>
      <c r="K701" s="234"/>
      <c r="L701" s="239"/>
      <c r="M701" s="240"/>
      <c r="N701" s="241"/>
      <c r="O701" s="241"/>
      <c r="P701" s="241"/>
      <c r="Q701" s="241"/>
      <c r="R701" s="241"/>
      <c r="S701" s="241"/>
      <c r="T701" s="242"/>
      <c r="AT701" s="243" t="s">
        <v>211</v>
      </c>
      <c r="AU701" s="243" t="s">
        <v>84</v>
      </c>
      <c r="AV701" s="14" t="s">
        <v>84</v>
      </c>
      <c r="AW701" s="14" t="s">
        <v>31</v>
      </c>
      <c r="AX701" s="14" t="s">
        <v>75</v>
      </c>
      <c r="AY701" s="243" t="s">
        <v>203</v>
      </c>
    </row>
    <row r="702" spans="1:65" s="2" customFormat="1" ht="16.5" customHeight="1">
      <c r="A702" s="35"/>
      <c r="B702" s="36"/>
      <c r="C702" s="209" t="s">
        <v>4039</v>
      </c>
      <c r="D702" s="209" t="s">
        <v>205</v>
      </c>
      <c r="E702" s="210" t="s">
        <v>9476</v>
      </c>
      <c r="F702" s="211" t="s">
        <v>9477</v>
      </c>
      <c r="G702" s="212" t="s">
        <v>9462</v>
      </c>
      <c r="H702" s="213">
        <v>91</v>
      </c>
      <c r="I702" s="214"/>
      <c r="J702" s="215">
        <f>ROUND(I702*H702,2)</f>
        <v>0</v>
      </c>
      <c r="K702" s="211" t="s">
        <v>218</v>
      </c>
      <c r="L702" s="40"/>
      <c r="M702" s="216" t="s">
        <v>1</v>
      </c>
      <c r="N702" s="217" t="s">
        <v>40</v>
      </c>
      <c r="O702" s="72"/>
      <c r="P702" s="218">
        <f>O702*H702</f>
        <v>0</v>
      </c>
      <c r="Q702" s="218">
        <v>0</v>
      </c>
      <c r="R702" s="218">
        <f>Q702*H702</f>
        <v>0</v>
      </c>
      <c r="S702" s="218">
        <v>0</v>
      </c>
      <c r="T702" s="219">
        <f>S702*H702</f>
        <v>0</v>
      </c>
      <c r="U702" s="35"/>
      <c r="V702" s="35"/>
      <c r="W702" s="35"/>
      <c r="X702" s="35"/>
      <c r="Y702" s="35"/>
      <c r="Z702" s="35"/>
      <c r="AA702" s="35"/>
      <c r="AB702" s="35"/>
      <c r="AC702" s="35"/>
      <c r="AD702" s="35"/>
      <c r="AE702" s="35"/>
      <c r="AR702" s="220" t="s">
        <v>2285</v>
      </c>
      <c r="AT702" s="220" t="s">
        <v>205</v>
      </c>
      <c r="AU702" s="220" t="s">
        <v>84</v>
      </c>
      <c r="AY702" s="18" t="s">
        <v>203</v>
      </c>
      <c r="BE702" s="221">
        <f>IF(N702="základní",J702,0)</f>
        <v>0</v>
      </c>
      <c r="BF702" s="221">
        <f>IF(N702="snížená",J702,0)</f>
        <v>0</v>
      </c>
      <c r="BG702" s="221">
        <f>IF(N702="zákl. přenesená",J702,0)</f>
        <v>0</v>
      </c>
      <c r="BH702" s="221">
        <f>IF(N702="sníž. přenesená",J702,0)</f>
        <v>0</v>
      </c>
      <c r="BI702" s="221">
        <f>IF(N702="nulová",J702,0)</f>
        <v>0</v>
      </c>
      <c r="BJ702" s="18" t="s">
        <v>82</v>
      </c>
      <c r="BK702" s="221">
        <f>ROUND(I702*H702,2)</f>
        <v>0</v>
      </c>
      <c r="BL702" s="18" t="s">
        <v>2285</v>
      </c>
      <c r="BM702" s="220" t="s">
        <v>9478</v>
      </c>
    </row>
    <row r="703" spans="1:65" s="14" customFormat="1" ht="11.25">
      <c r="B703" s="233"/>
      <c r="C703" s="234"/>
      <c r="D703" s="224" t="s">
        <v>211</v>
      </c>
      <c r="E703" s="235" t="s">
        <v>1</v>
      </c>
      <c r="F703" s="236" t="s">
        <v>9479</v>
      </c>
      <c r="G703" s="234"/>
      <c r="H703" s="237">
        <v>91</v>
      </c>
      <c r="I703" s="238"/>
      <c r="J703" s="234"/>
      <c r="K703" s="234"/>
      <c r="L703" s="239"/>
      <c r="M703" s="240"/>
      <c r="N703" s="241"/>
      <c r="O703" s="241"/>
      <c r="P703" s="241"/>
      <c r="Q703" s="241"/>
      <c r="R703" s="241"/>
      <c r="S703" s="241"/>
      <c r="T703" s="242"/>
      <c r="AT703" s="243" t="s">
        <v>211</v>
      </c>
      <c r="AU703" s="243" t="s">
        <v>84</v>
      </c>
      <c r="AV703" s="14" t="s">
        <v>84</v>
      </c>
      <c r="AW703" s="14" t="s">
        <v>31</v>
      </c>
      <c r="AX703" s="14" t="s">
        <v>82</v>
      </c>
      <c r="AY703" s="243" t="s">
        <v>203</v>
      </c>
    </row>
    <row r="704" spans="1:65" s="2" customFormat="1" ht="44.25" customHeight="1">
      <c r="A704" s="35"/>
      <c r="B704" s="36"/>
      <c r="C704" s="209" t="s">
        <v>4043</v>
      </c>
      <c r="D704" s="209" t="s">
        <v>205</v>
      </c>
      <c r="E704" s="210" t="s">
        <v>9480</v>
      </c>
      <c r="F704" s="211" t="s">
        <v>9481</v>
      </c>
      <c r="G704" s="212" t="s">
        <v>6098</v>
      </c>
      <c r="H704" s="213">
        <v>72</v>
      </c>
      <c r="I704" s="214"/>
      <c r="J704" s="215">
        <f>ROUND(I704*H704,2)</f>
        <v>0</v>
      </c>
      <c r="K704" s="211" t="s">
        <v>1</v>
      </c>
      <c r="L704" s="40"/>
      <c r="M704" s="216" t="s">
        <v>1</v>
      </c>
      <c r="N704" s="217" t="s">
        <v>40</v>
      </c>
      <c r="O704" s="72"/>
      <c r="P704" s="218">
        <f>O704*H704</f>
        <v>0</v>
      </c>
      <c r="Q704" s="218">
        <v>0</v>
      </c>
      <c r="R704" s="218">
        <f>Q704*H704</f>
        <v>0</v>
      </c>
      <c r="S704" s="218">
        <v>0</v>
      </c>
      <c r="T704" s="219">
        <f>S704*H704</f>
        <v>0</v>
      </c>
      <c r="U704" s="35"/>
      <c r="V704" s="35"/>
      <c r="W704" s="35"/>
      <c r="X704" s="35"/>
      <c r="Y704" s="35"/>
      <c r="Z704" s="35"/>
      <c r="AA704" s="35"/>
      <c r="AB704" s="35"/>
      <c r="AC704" s="35"/>
      <c r="AD704" s="35"/>
      <c r="AE704" s="35"/>
      <c r="AR704" s="220" t="s">
        <v>2285</v>
      </c>
      <c r="AT704" s="220" t="s">
        <v>205</v>
      </c>
      <c r="AU704" s="220" t="s">
        <v>84</v>
      </c>
      <c r="AY704" s="18" t="s">
        <v>203</v>
      </c>
      <c r="BE704" s="221">
        <f>IF(N704="základní",J704,0)</f>
        <v>0</v>
      </c>
      <c r="BF704" s="221">
        <f>IF(N704="snížená",J704,0)</f>
        <v>0</v>
      </c>
      <c r="BG704" s="221">
        <f>IF(N704="zákl. přenesená",J704,0)</f>
        <v>0</v>
      </c>
      <c r="BH704" s="221">
        <f>IF(N704="sníž. přenesená",J704,0)</f>
        <v>0</v>
      </c>
      <c r="BI704" s="221">
        <f>IF(N704="nulová",J704,0)</f>
        <v>0</v>
      </c>
      <c r="BJ704" s="18" t="s">
        <v>82</v>
      </c>
      <c r="BK704" s="221">
        <f>ROUND(I704*H704,2)</f>
        <v>0</v>
      </c>
      <c r="BL704" s="18" t="s">
        <v>2285</v>
      </c>
      <c r="BM704" s="220" t="s">
        <v>9482</v>
      </c>
    </row>
    <row r="705" spans="1:51" s="14" customFormat="1" ht="11.25">
      <c r="B705" s="233"/>
      <c r="C705" s="234"/>
      <c r="D705" s="224" t="s">
        <v>211</v>
      </c>
      <c r="E705" s="235" t="s">
        <v>1</v>
      </c>
      <c r="F705" s="236" t="s">
        <v>9483</v>
      </c>
      <c r="G705" s="234"/>
      <c r="H705" s="237">
        <v>72</v>
      </c>
      <c r="I705" s="238"/>
      <c r="J705" s="234"/>
      <c r="K705" s="234"/>
      <c r="L705" s="239"/>
      <c r="M705" s="258"/>
      <c r="N705" s="259"/>
      <c r="O705" s="259"/>
      <c r="P705" s="259"/>
      <c r="Q705" s="259"/>
      <c r="R705" s="259"/>
      <c r="S705" s="259"/>
      <c r="T705" s="260"/>
      <c r="AT705" s="243" t="s">
        <v>211</v>
      </c>
      <c r="AU705" s="243" t="s">
        <v>84</v>
      </c>
      <c r="AV705" s="14" t="s">
        <v>84</v>
      </c>
      <c r="AW705" s="14" t="s">
        <v>31</v>
      </c>
      <c r="AX705" s="14" t="s">
        <v>75</v>
      </c>
      <c r="AY705" s="243" t="s">
        <v>203</v>
      </c>
    </row>
    <row r="706" spans="1:51" s="2" customFormat="1" ht="6.95" customHeight="1">
      <c r="A706" s="35"/>
      <c r="B706" s="55"/>
      <c r="C706" s="56"/>
      <c r="D706" s="56"/>
      <c r="E706" s="56"/>
      <c r="F706" s="56"/>
      <c r="G706" s="56"/>
      <c r="H706" s="56"/>
      <c r="I706" s="159"/>
      <c r="J706" s="56"/>
      <c r="K706" s="56"/>
      <c r="L706" s="40"/>
      <c r="M706" s="35"/>
      <c r="O706" s="35"/>
      <c r="P706" s="35"/>
      <c r="Q706" s="35"/>
      <c r="R706" s="35"/>
      <c r="S706" s="35"/>
      <c r="T706" s="35"/>
      <c r="U706" s="35"/>
      <c r="V706" s="35"/>
      <c r="W706" s="35"/>
      <c r="X706" s="35"/>
      <c r="Y706" s="35"/>
      <c r="Z706" s="35"/>
      <c r="AA706" s="35"/>
      <c r="AB706" s="35"/>
      <c r="AC706" s="35"/>
      <c r="AD706" s="35"/>
      <c r="AE706" s="35"/>
    </row>
  </sheetData>
  <sheetProtection algorithmName="SHA-512" hashValue="wPoM2pJk9cwlKOdjFWrJYe6dEIEmZBH2hu/LAmfQYP048+hMuZQCU5zqeGLr199zuIxnpdQ2M6dS4dYR85ylPQ==" saltValue="Rcz2kt4/XLFfheUwkLspmU4WdAXEKMqLHmYw0sJjLVN9ZEqlsfdirazweRpCJ4xb2ptEHatkwvkLPC/HFvgseg==" spinCount="100000" sheet="1" objects="1" scenarios="1" formatColumns="0" formatRows="0" autoFilter="0"/>
  <autoFilter ref="C136:K705"/>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120</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9484</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44118</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9485</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ROUND(J129,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ROUND((SUM(BE129:BE182)),  2)</f>
        <v>0</v>
      </c>
      <c r="G35" s="35"/>
      <c r="H35" s="35"/>
      <c r="I35" s="138">
        <v>0.21</v>
      </c>
      <c r="J35" s="137">
        <f>ROUND(((SUM(BE129:BE182))*I35),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ROUND((SUM(BF129:BF182)),  2)</f>
        <v>0</v>
      </c>
      <c r="G36" s="35"/>
      <c r="H36" s="35"/>
      <c r="I36" s="138">
        <v>0.15</v>
      </c>
      <c r="J36" s="137">
        <f>ROUND(((SUM(BF129:BF182))*I36),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ROUND((SUM(BG129:BG182)),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ROUND((SUM(BH129:BH182)),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ROUND((SUM(BI129:BI182)),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D1_01_4g2 - Silnoproudá elektrotechnika - PBZ</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44118</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Pecina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J129</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9486</v>
      </c>
      <c r="E99" s="171"/>
      <c r="F99" s="171"/>
      <c r="G99" s="171"/>
      <c r="H99" s="171"/>
      <c r="I99" s="172"/>
      <c r="J99" s="173">
        <f>J130</f>
        <v>0</v>
      </c>
      <c r="K99" s="169"/>
      <c r="L99" s="174"/>
    </row>
    <row r="100" spans="1:47" s="9" customFormat="1" ht="24.95" customHeight="1">
      <c r="B100" s="168"/>
      <c r="C100" s="169"/>
      <c r="D100" s="170" t="s">
        <v>9487</v>
      </c>
      <c r="E100" s="171"/>
      <c r="F100" s="171"/>
      <c r="G100" s="171"/>
      <c r="H100" s="171"/>
      <c r="I100" s="172"/>
      <c r="J100" s="173">
        <f>J135</f>
        <v>0</v>
      </c>
      <c r="K100" s="169"/>
      <c r="L100" s="174"/>
    </row>
    <row r="101" spans="1:47" s="9" customFormat="1" ht="24.95" customHeight="1">
      <c r="B101" s="168"/>
      <c r="C101" s="169"/>
      <c r="D101" s="170" t="s">
        <v>9488</v>
      </c>
      <c r="E101" s="171"/>
      <c r="F101" s="171"/>
      <c r="G101" s="171"/>
      <c r="H101" s="171"/>
      <c r="I101" s="172"/>
      <c r="J101" s="173">
        <f>J140</f>
        <v>0</v>
      </c>
      <c r="K101" s="169"/>
      <c r="L101" s="174"/>
    </row>
    <row r="102" spans="1:47" s="9" customFormat="1" ht="24.95" customHeight="1">
      <c r="B102" s="168"/>
      <c r="C102" s="169"/>
      <c r="D102" s="170" t="s">
        <v>9489</v>
      </c>
      <c r="E102" s="171"/>
      <c r="F102" s="171"/>
      <c r="G102" s="171"/>
      <c r="H102" s="171"/>
      <c r="I102" s="172"/>
      <c r="J102" s="173">
        <f>J149</f>
        <v>0</v>
      </c>
      <c r="K102" s="169"/>
      <c r="L102" s="174"/>
    </row>
    <row r="103" spans="1:47" s="9" customFormat="1" ht="24.95" customHeight="1">
      <c r="B103" s="168"/>
      <c r="C103" s="169"/>
      <c r="D103" s="170" t="s">
        <v>9490</v>
      </c>
      <c r="E103" s="171"/>
      <c r="F103" s="171"/>
      <c r="G103" s="171"/>
      <c r="H103" s="171"/>
      <c r="I103" s="172"/>
      <c r="J103" s="173">
        <f>J154</f>
        <v>0</v>
      </c>
      <c r="K103" s="169"/>
      <c r="L103" s="174"/>
    </row>
    <row r="104" spans="1:47" s="9" customFormat="1" ht="24.95" customHeight="1">
      <c r="B104" s="168"/>
      <c r="C104" s="169"/>
      <c r="D104" s="170" t="s">
        <v>9491</v>
      </c>
      <c r="E104" s="171"/>
      <c r="F104" s="171"/>
      <c r="G104" s="171"/>
      <c r="H104" s="171"/>
      <c r="I104" s="172"/>
      <c r="J104" s="173">
        <f>J159</f>
        <v>0</v>
      </c>
      <c r="K104" s="169"/>
      <c r="L104" s="174"/>
    </row>
    <row r="105" spans="1:47" s="9" customFormat="1" ht="24.95" customHeight="1">
      <c r="B105" s="168"/>
      <c r="C105" s="169"/>
      <c r="D105" s="170" t="s">
        <v>9492</v>
      </c>
      <c r="E105" s="171"/>
      <c r="F105" s="171"/>
      <c r="G105" s="171"/>
      <c r="H105" s="171"/>
      <c r="I105" s="172"/>
      <c r="J105" s="173">
        <f>J164</f>
        <v>0</v>
      </c>
      <c r="K105" s="169"/>
      <c r="L105" s="174"/>
    </row>
    <row r="106" spans="1:47" s="9" customFormat="1" ht="24.95" customHeight="1">
      <c r="B106" s="168"/>
      <c r="C106" s="169"/>
      <c r="D106" s="170" t="s">
        <v>9493</v>
      </c>
      <c r="E106" s="171"/>
      <c r="F106" s="171"/>
      <c r="G106" s="171"/>
      <c r="H106" s="171"/>
      <c r="I106" s="172"/>
      <c r="J106" s="173">
        <f>J169</f>
        <v>0</v>
      </c>
      <c r="K106" s="169"/>
      <c r="L106" s="174"/>
    </row>
    <row r="107" spans="1:47" s="9" customFormat="1" ht="24.95" customHeight="1">
      <c r="B107" s="168"/>
      <c r="C107" s="169"/>
      <c r="D107" s="170" t="s">
        <v>9494</v>
      </c>
      <c r="E107" s="171"/>
      <c r="F107" s="171"/>
      <c r="G107" s="171"/>
      <c r="H107" s="171"/>
      <c r="I107" s="172"/>
      <c r="J107" s="173">
        <f>J174</f>
        <v>0</v>
      </c>
      <c r="K107" s="169"/>
      <c r="L107" s="174"/>
    </row>
    <row r="108" spans="1:47" s="2" customFormat="1" ht="21.75" customHeight="1">
      <c r="A108" s="35"/>
      <c r="B108" s="36"/>
      <c r="C108" s="37"/>
      <c r="D108" s="37"/>
      <c r="E108" s="37"/>
      <c r="F108" s="37"/>
      <c r="G108" s="37"/>
      <c r="H108" s="37"/>
      <c r="I108" s="123"/>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159"/>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162"/>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188</v>
      </c>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23.25" customHeight="1">
      <c r="A117" s="35"/>
      <c r="B117" s="36"/>
      <c r="C117" s="37"/>
      <c r="D117" s="37"/>
      <c r="E117" s="344" t="str">
        <f>E7</f>
        <v>NPK a.s., Pardubická nemocnice, Výstavba pavilonu CUP s centralizací akutních provozů - fáze II.</v>
      </c>
      <c r="F117" s="345"/>
      <c r="G117" s="345"/>
      <c r="H117" s="345"/>
      <c r="I117" s="123"/>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144</v>
      </c>
      <c r="D118" s="23"/>
      <c r="E118" s="23"/>
      <c r="F118" s="23"/>
      <c r="G118" s="23"/>
      <c r="H118" s="23"/>
      <c r="I118" s="116"/>
      <c r="J118" s="23"/>
      <c r="K118" s="23"/>
      <c r="L118" s="21"/>
    </row>
    <row r="119" spans="1:31" s="2" customFormat="1" ht="16.5" customHeight="1">
      <c r="A119" s="35"/>
      <c r="B119" s="36"/>
      <c r="C119" s="37"/>
      <c r="D119" s="37"/>
      <c r="E119" s="344" t="s">
        <v>145</v>
      </c>
      <c r="F119" s="346"/>
      <c r="G119" s="346"/>
      <c r="H119" s="346"/>
      <c r="I119" s="123"/>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146</v>
      </c>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96" t="str">
        <f>E11</f>
        <v>D1_01_4g2 - Silnoproudá elektrotechnika - PBZ</v>
      </c>
      <c r="F121" s="346"/>
      <c r="G121" s="346"/>
      <c r="H121" s="346"/>
      <c r="I121" s="123"/>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F14</f>
        <v>Pardubice</v>
      </c>
      <c r="G123" s="37"/>
      <c r="H123" s="37"/>
      <c r="I123" s="124" t="s">
        <v>22</v>
      </c>
      <c r="J123" s="67">
        <f>IF(J14="","",J14)</f>
        <v>44118</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123"/>
      <c r="J124" s="37"/>
      <c r="K124" s="37"/>
      <c r="L124" s="52"/>
      <c r="S124" s="35"/>
      <c r="T124" s="35"/>
      <c r="U124" s="35"/>
      <c r="V124" s="35"/>
      <c r="W124" s="35"/>
      <c r="X124" s="35"/>
      <c r="Y124" s="35"/>
      <c r="Z124" s="35"/>
      <c r="AA124" s="35"/>
      <c r="AB124" s="35"/>
      <c r="AC124" s="35"/>
      <c r="AD124" s="35"/>
      <c r="AE124" s="35"/>
    </row>
    <row r="125" spans="1:31" s="2" customFormat="1" ht="40.15" customHeight="1">
      <c r="A125" s="35"/>
      <c r="B125" s="36"/>
      <c r="C125" s="30" t="s">
        <v>23</v>
      </c>
      <c r="D125" s="37"/>
      <c r="E125" s="37"/>
      <c r="F125" s="28" t="str">
        <f>E17</f>
        <v>Pardubický kraj</v>
      </c>
      <c r="G125" s="37"/>
      <c r="H125" s="37"/>
      <c r="I125" s="124" t="s">
        <v>29</v>
      </c>
      <c r="J125" s="33" t="str">
        <f>E23</f>
        <v>Atelier Penta v.o.s., Mrštíkova 12, Jihlava</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27</v>
      </c>
      <c r="D126" s="37"/>
      <c r="E126" s="37"/>
      <c r="F126" s="28" t="str">
        <f>IF(E20="","",E20)</f>
        <v>Vyplň údaj</v>
      </c>
      <c r="G126" s="37"/>
      <c r="H126" s="37"/>
      <c r="I126" s="124" t="s">
        <v>32</v>
      </c>
      <c r="J126" s="33" t="str">
        <f>E26</f>
        <v>Ing. Pecina</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123"/>
      <c r="J127" s="37"/>
      <c r="K127" s="37"/>
      <c r="L127" s="52"/>
      <c r="S127" s="35"/>
      <c r="T127" s="35"/>
      <c r="U127" s="35"/>
      <c r="V127" s="35"/>
      <c r="W127" s="35"/>
      <c r="X127" s="35"/>
      <c r="Y127" s="35"/>
      <c r="Z127" s="35"/>
      <c r="AA127" s="35"/>
      <c r="AB127" s="35"/>
      <c r="AC127" s="35"/>
      <c r="AD127" s="35"/>
      <c r="AE127" s="35"/>
    </row>
    <row r="128" spans="1:31" s="11" customFormat="1" ht="29.25" customHeight="1">
      <c r="A128" s="181"/>
      <c r="B128" s="182"/>
      <c r="C128" s="183" t="s">
        <v>189</v>
      </c>
      <c r="D128" s="184" t="s">
        <v>60</v>
      </c>
      <c r="E128" s="184" t="s">
        <v>56</v>
      </c>
      <c r="F128" s="184" t="s">
        <v>57</v>
      </c>
      <c r="G128" s="184" t="s">
        <v>190</v>
      </c>
      <c r="H128" s="184" t="s">
        <v>191</v>
      </c>
      <c r="I128" s="185" t="s">
        <v>192</v>
      </c>
      <c r="J128" s="184" t="s">
        <v>151</v>
      </c>
      <c r="K128" s="186" t="s">
        <v>193</v>
      </c>
      <c r="L128" s="187"/>
      <c r="M128" s="76" t="s">
        <v>1</v>
      </c>
      <c r="N128" s="77" t="s">
        <v>39</v>
      </c>
      <c r="O128" s="77" t="s">
        <v>194</v>
      </c>
      <c r="P128" s="77" t="s">
        <v>195</v>
      </c>
      <c r="Q128" s="77" t="s">
        <v>196</v>
      </c>
      <c r="R128" s="77" t="s">
        <v>197</v>
      </c>
      <c r="S128" s="77" t="s">
        <v>198</v>
      </c>
      <c r="T128" s="78" t="s">
        <v>199</v>
      </c>
      <c r="U128" s="181"/>
      <c r="V128" s="181"/>
      <c r="W128" s="181"/>
      <c r="X128" s="181"/>
      <c r="Y128" s="181"/>
      <c r="Z128" s="181"/>
      <c r="AA128" s="181"/>
      <c r="AB128" s="181"/>
      <c r="AC128" s="181"/>
      <c r="AD128" s="181"/>
      <c r="AE128" s="181"/>
    </row>
    <row r="129" spans="1:65" s="2" customFormat="1" ht="22.9" customHeight="1">
      <c r="A129" s="35"/>
      <c r="B129" s="36"/>
      <c r="C129" s="83" t="s">
        <v>200</v>
      </c>
      <c r="D129" s="37"/>
      <c r="E129" s="37"/>
      <c r="F129" s="37"/>
      <c r="G129" s="37"/>
      <c r="H129" s="37"/>
      <c r="I129" s="123"/>
      <c r="J129" s="188">
        <f>BK129</f>
        <v>0</v>
      </c>
      <c r="K129" s="37"/>
      <c r="L129" s="40"/>
      <c r="M129" s="79"/>
      <c r="N129" s="189"/>
      <c r="O129" s="80"/>
      <c r="P129" s="190">
        <f>P130+P135+P140+P149+P154+P159+P164+P169+P174</f>
        <v>0</v>
      </c>
      <c r="Q129" s="80"/>
      <c r="R129" s="190">
        <f>R130+R135+R140+R149+R154+R159+R164+R169+R174</f>
        <v>0</v>
      </c>
      <c r="S129" s="80"/>
      <c r="T129" s="191">
        <f>T130+T135+T140+T149+T154+T159+T164+T169+T174</f>
        <v>0</v>
      </c>
      <c r="U129" s="35"/>
      <c r="V129" s="35"/>
      <c r="W129" s="35"/>
      <c r="X129" s="35"/>
      <c r="Y129" s="35"/>
      <c r="Z129" s="35"/>
      <c r="AA129" s="35"/>
      <c r="AB129" s="35"/>
      <c r="AC129" s="35"/>
      <c r="AD129" s="35"/>
      <c r="AE129" s="35"/>
      <c r="AT129" s="18" t="s">
        <v>74</v>
      </c>
      <c r="AU129" s="18" t="s">
        <v>153</v>
      </c>
      <c r="BK129" s="192">
        <f>BK130+BK135+BK140+BK149+BK154+BK159+BK164+BK169+BK174</f>
        <v>0</v>
      </c>
    </row>
    <row r="130" spans="1:65" s="12" customFormat="1" ht="25.9" customHeight="1">
      <c r="B130" s="193"/>
      <c r="C130" s="194"/>
      <c r="D130" s="195" t="s">
        <v>74</v>
      </c>
      <c r="E130" s="196" t="s">
        <v>6229</v>
      </c>
      <c r="F130" s="196" t="s">
        <v>9495</v>
      </c>
      <c r="G130" s="194"/>
      <c r="H130" s="194"/>
      <c r="I130" s="197"/>
      <c r="J130" s="198">
        <f>BK130</f>
        <v>0</v>
      </c>
      <c r="K130" s="194"/>
      <c r="L130" s="199"/>
      <c r="M130" s="200"/>
      <c r="N130" s="201"/>
      <c r="O130" s="201"/>
      <c r="P130" s="202">
        <f>SUM(P131:P134)</f>
        <v>0</v>
      </c>
      <c r="Q130" s="201"/>
      <c r="R130" s="202">
        <f>SUM(R131:R134)</f>
        <v>0</v>
      </c>
      <c r="S130" s="201"/>
      <c r="T130" s="203">
        <f>SUM(T131:T134)</f>
        <v>0</v>
      </c>
      <c r="AR130" s="204" t="s">
        <v>82</v>
      </c>
      <c r="AT130" s="205" t="s">
        <v>74</v>
      </c>
      <c r="AU130" s="205" t="s">
        <v>75</v>
      </c>
      <c r="AY130" s="204" t="s">
        <v>203</v>
      </c>
      <c r="BK130" s="206">
        <f>SUM(BK131:BK134)</f>
        <v>0</v>
      </c>
    </row>
    <row r="131" spans="1:65" s="2" customFormat="1" ht="16.5" customHeight="1">
      <c r="A131" s="35"/>
      <c r="B131" s="36"/>
      <c r="C131" s="209" t="s">
        <v>82</v>
      </c>
      <c r="D131" s="209" t="s">
        <v>205</v>
      </c>
      <c r="E131" s="210" t="s">
        <v>9496</v>
      </c>
      <c r="F131" s="211" t="s">
        <v>9497</v>
      </c>
      <c r="G131" s="212" t="s">
        <v>5671</v>
      </c>
      <c r="H131" s="213">
        <v>2</v>
      </c>
      <c r="I131" s="214"/>
      <c r="J131" s="215">
        <f>ROUND(I131*H131,2)</f>
        <v>0</v>
      </c>
      <c r="K131" s="211" t="s">
        <v>1</v>
      </c>
      <c r="L131" s="40"/>
      <c r="M131" s="216" t="s">
        <v>1</v>
      </c>
      <c r="N131" s="217" t="s">
        <v>40</v>
      </c>
      <c r="O131" s="72"/>
      <c r="P131" s="218">
        <f>O131*H131</f>
        <v>0</v>
      </c>
      <c r="Q131" s="218">
        <v>0</v>
      </c>
      <c r="R131" s="218">
        <f>Q131*H131</f>
        <v>0</v>
      </c>
      <c r="S131" s="218">
        <v>0</v>
      </c>
      <c r="T131" s="219">
        <f>S131*H131</f>
        <v>0</v>
      </c>
      <c r="U131" s="35"/>
      <c r="V131" s="35"/>
      <c r="W131" s="35"/>
      <c r="X131" s="35"/>
      <c r="Y131" s="35"/>
      <c r="Z131" s="35"/>
      <c r="AA131" s="35"/>
      <c r="AB131" s="35"/>
      <c r="AC131" s="35"/>
      <c r="AD131" s="35"/>
      <c r="AE131" s="35"/>
      <c r="AR131" s="220" t="s">
        <v>209</v>
      </c>
      <c r="AT131" s="220" t="s">
        <v>205</v>
      </c>
      <c r="AU131" s="220" t="s">
        <v>82</v>
      </c>
      <c r="AY131" s="18" t="s">
        <v>203</v>
      </c>
      <c r="BE131" s="221">
        <f>IF(N131="základní",J131,0)</f>
        <v>0</v>
      </c>
      <c r="BF131" s="221">
        <f>IF(N131="snížená",J131,0)</f>
        <v>0</v>
      </c>
      <c r="BG131" s="221">
        <f>IF(N131="zákl. přenesená",J131,0)</f>
        <v>0</v>
      </c>
      <c r="BH131" s="221">
        <f>IF(N131="sníž. přenesená",J131,0)</f>
        <v>0</v>
      </c>
      <c r="BI131" s="221">
        <f>IF(N131="nulová",J131,0)</f>
        <v>0</v>
      </c>
      <c r="BJ131" s="18" t="s">
        <v>82</v>
      </c>
      <c r="BK131" s="221">
        <f>ROUND(I131*H131,2)</f>
        <v>0</v>
      </c>
      <c r="BL131" s="18" t="s">
        <v>209</v>
      </c>
      <c r="BM131" s="220" t="s">
        <v>84</v>
      </c>
    </row>
    <row r="132" spans="1:65" s="13" customFormat="1" ht="11.25">
      <c r="B132" s="222"/>
      <c r="C132" s="223"/>
      <c r="D132" s="224" t="s">
        <v>211</v>
      </c>
      <c r="E132" s="225" t="s">
        <v>1</v>
      </c>
      <c r="F132" s="226" t="s">
        <v>9498</v>
      </c>
      <c r="G132" s="223"/>
      <c r="H132" s="225" t="s">
        <v>1</v>
      </c>
      <c r="I132" s="227"/>
      <c r="J132" s="223"/>
      <c r="K132" s="223"/>
      <c r="L132" s="228"/>
      <c r="M132" s="229"/>
      <c r="N132" s="230"/>
      <c r="O132" s="230"/>
      <c r="P132" s="230"/>
      <c r="Q132" s="230"/>
      <c r="R132" s="230"/>
      <c r="S132" s="230"/>
      <c r="T132" s="231"/>
      <c r="AT132" s="232" t="s">
        <v>211</v>
      </c>
      <c r="AU132" s="232" t="s">
        <v>82</v>
      </c>
      <c r="AV132" s="13" t="s">
        <v>82</v>
      </c>
      <c r="AW132" s="13" t="s">
        <v>31</v>
      </c>
      <c r="AX132" s="13" t="s">
        <v>75</v>
      </c>
      <c r="AY132" s="232" t="s">
        <v>203</v>
      </c>
    </row>
    <row r="133" spans="1:65" s="14" customFormat="1" ht="11.25">
      <c r="B133" s="233"/>
      <c r="C133" s="234"/>
      <c r="D133" s="224" t="s">
        <v>211</v>
      </c>
      <c r="E133" s="235" t="s">
        <v>1</v>
      </c>
      <c r="F133" s="236" t="s">
        <v>84</v>
      </c>
      <c r="G133" s="234"/>
      <c r="H133" s="237">
        <v>2</v>
      </c>
      <c r="I133" s="238"/>
      <c r="J133" s="234"/>
      <c r="K133" s="234"/>
      <c r="L133" s="239"/>
      <c r="M133" s="240"/>
      <c r="N133" s="241"/>
      <c r="O133" s="241"/>
      <c r="P133" s="241"/>
      <c r="Q133" s="241"/>
      <c r="R133" s="241"/>
      <c r="S133" s="241"/>
      <c r="T133" s="242"/>
      <c r="AT133" s="243" t="s">
        <v>211</v>
      </c>
      <c r="AU133" s="243" t="s">
        <v>82</v>
      </c>
      <c r="AV133" s="14" t="s">
        <v>84</v>
      </c>
      <c r="AW133" s="14" t="s">
        <v>31</v>
      </c>
      <c r="AX133" s="14" t="s">
        <v>75</v>
      </c>
      <c r="AY133" s="243" t="s">
        <v>203</v>
      </c>
    </row>
    <row r="134" spans="1:65" s="15" customFormat="1" ht="11.25">
      <c r="B134" s="261"/>
      <c r="C134" s="262"/>
      <c r="D134" s="224" t="s">
        <v>211</v>
      </c>
      <c r="E134" s="263" t="s">
        <v>1</v>
      </c>
      <c r="F134" s="264" t="s">
        <v>5614</v>
      </c>
      <c r="G134" s="262"/>
      <c r="H134" s="265">
        <v>2</v>
      </c>
      <c r="I134" s="266"/>
      <c r="J134" s="262"/>
      <c r="K134" s="262"/>
      <c r="L134" s="267"/>
      <c r="M134" s="268"/>
      <c r="N134" s="269"/>
      <c r="O134" s="269"/>
      <c r="P134" s="269"/>
      <c r="Q134" s="269"/>
      <c r="R134" s="269"/>
      <c r="S134" s="269"/>
      <c r="T134" s="270"/>
      <c r="AT134" s="271" t="s">
        <v>211</v>
      </c>
      <c r="AU134" s="271" t="s">
        <v>82</v>
      </c>
      <c r="AV134" s="15" t="s">
        <v>209</v>
      </c>
      <c r="AW134" s="15" t="s">
        <v>31</v>
      </c>
      <c r="AX134" s="15" t="s">
        <v>82</v>
      </c>
      <c r="AY134" s="271" t="s">
        <v>203</v>
      </c>
    </row>
    <row r="135" spans="1:65" s="12" customFormat="1" ht="25.9" customHeight="1">
      <c r="B135" s="193"/>
      <c r="C135" s="194"/>
      <c r="D135" s="195" t="s">
        <v>74</v>
      </c>
      <c r="E135" s="196" t="s">
        <v>9499</v>
      </c>
      <c r="F135" s="196" t="s">
        <v>9500</v>
      </c>
      <c r="G135" s="194"/>
      <c r="H135" s="194"/>
      <c r="I135" s="197"/>
      <c r="J135" s="198">
        <f>BK135</f>
        <v>0</v>
      </c>
      <c r="K135" s="194"/>
      <c r="L135" s="199"/>
      <c r="M135" s="200"/>
      <c r="N135" s="201"/>
      <c r="O135" s="201"/>
      <c r="P135" s="202">
        <f>SUM(P136:P139)</f>
        <v>0</v>
      </c>
      <c r="Q135" s="201"/>
      <c r="R135" s="202">
        <f>SUM(R136:R139)</f>
        <v>0</v>
      </c>
      <c r="S135" s="201"/>
      <c r="T135" s="203">
        <f>SUM(T136:T139)</f>
        <v>0</v>
      </c>
      <c r="AR135" s="204" t="s">
        <v>82</v>
      </c>
      <c r="AT135" s="205" t="s">
        <v>74</v>
      </c>
      <c r="AU135" s="205" t="s">
        <v>75</v>
      </c>
      <c r="AY135" s="204" t="s">
        <v>203</v>
      </c>
      <c r="BK135" s="206">
        <f>SUM(BK136:BK139)</f>
        <v>0</v>
      </c>
    </row>
    <row r="136" spans="1:65" s="2" customFormat="1" ht="16.5" customHeight="1">
      <c r="A136" s="35"/>
      <c r="B136" s="36"/>
      <c r="C136" s="209" t="s">
        <v>84</v>
      </c>
      <c r="D136" s="209" t="s">
        <v>205</v>
      </c>
      <c r="E136" s="210" t="s">
        <v>9501</v>
      </c>
      <c r="F136" s="211" t="s">
        <v>9502</v>
      </c>
      <c r="G136" s="212" t="s">
        <v>5671</v>
      </c>
      <c r="H136" s="213">
        <v>74</v>
      </c>
      <c r="I136" s="214"/>
      <c r="J136" s="215">
        <f>ROUND(I136*H136,2)</f>
        <v>0</v>
      </c>
      <c r="K136" s="211" t="s">
        <v>1</v>
      </c>
      <c r="L136" s="40"/>
      <c r="M136" s="216" t="s">
        <v>1</v>
      </c>
      <c r="N136" s="217" t="s">
        <v>40</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209</v>
      </c>
      <c r="AT136" s="220" t="s">
        <v>205</v>
      </c>
      <c r="AU136" s="220" t="s">
        <v>82</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209</v>
      </c>
      <c r="BM136" s="220" t="s">
        <v>209</v>
      </c>
    </row>
    <row r="137" spans="1:65" s="13" customFormat="1" ht="11.25">
      <c r="B137" s="222"/>
      <c r="C137" s="223"/>
      <c r="D137" s="224" t="s">
        <v>211</v>
      </c>
      <c r="E137" s="225" t="s">
        <v>1</v>
      </c>
      <c r="F137" s="226" t="s">
        <v>9498</v>
      </c>
      <c r="G137" s="223"/>
      <c r="H137" s="225" t="s">
        <v>1</v>
      </c>
      <c r="I137" s="227"/>
      <c r="J137" s="223"/>
      <c r="K137" s="223"/>
      <c r="L137" s="228"/>
      <c r="M137" s="229"/>
      <c r="N137" s="230"/>
      <c r="O137" s="230"/>
      <c r="P137" s="230"/>
      <c r="Q137" s="230"/>
      <c r="R137" s="230"/>
      <c r="S137" s="230"/>
      <c r="T137" s="231"/>
      <c r="AT137" s="232" t="s">
        <v>211</v>
      </c>
      <c r="AU137" s="232" t="s">
        <v>82</v>
      </c>
      <c r="AV137" s="13" t="s">
        <v>82</v>
      </c>
      <c r="AW137" s="13" t="s">
        <v>31</v>
      </c>
      <c r="AX137" s="13" t="s">
        <v>75</v>
      </c>
      <c r="AY137" s="232" t="s">
        <v>203</v>
      </c>
    </row>
    <row r="138" spans="1:65" s="14" customFormat="1" ht="11.25">
      <c r="B138" s="233"/>
      <c r="C138" s="234"/>
      <c r="D138" s="224" t="s">
        <v>211</v>
      </c>
      <c r="E138" s="235" t="s">
        <v>1</v>
      </c>
      <c r="F138" s="236" t="s">
        <v>9503</v>
      </c>
      <c r="G138" s="234"/>
      <c r="H138" s="237">
        <v>74</v>
      </c>
      <c r="I138" s="238"/>
      <c r="J138" s="234"/>
      <c r="K138" s="234"/>
      <c r="L138" s="239"/>
      <c r="M138" s="240"/>
      <c r="N138" s="241"/>
      <c r="O138" s="241"/>
      <c r="P138" s="241"/>
      <c r="Q138" s="241"/>
      <c r="R138" s="241"/>
      <c r="S138" s="241"/>
      <c r="T138" s="242"/>
      <c r="AT138" s="243" t="s">
        <v>211</v>
      </c>
      <c r="AU138" s="243" t="s">
        <v>82</v>
      </c>
      <c r="AV138" s="14" t="s">
        <v>84</v>
      </c>
      <c r="AW138" s="14" t="s">
        <v>31</v>
      </c>
      <c r="AX138" s="14" t="s">
        <v>75</v>
      </c>
      <c r="AY138" s="243" t="s">
        <v>203</v>
      </c>
    </row>
    <row r="139" spans="1:65" s="15" customFormat="1" ht="11.25">
      <c r="B139" s="261"/>
      <c r="C139" s="262"/>
      <c r="D139" s="224" t="s">
        <v>211</v>
      </c>
      <c r="E139" s="263" t="s">
        <v>1</v>
      </c>
      <c r="F139" s="264" t="s">
        <v>5614</v>
      </c>
      <c r="G139" s="262"/>
      <c r="H139" s="265">
        <v>74</v>
      </c>
      <c r="I139" s="266"/>
      <c r="J139" s="262"/>
      <c r="K139" s="262"/>
      <c r="L139" s="267"/>
      <c r="M139" s="268"/>
      <c r="N139" s="269"/>
      <c r="O139" s="269"/>
      <c r="P139" s="269"/>
      <c r="Q139" s="269"/>
      <c r="R139" s="269"/>
      <c r="S139" s="269"/>
      <c r="T139" s="270"/>
      <c r="AT139" s="271" t="s">
        <v>211</v>
      </c>
      <c r="AU139" s="271" t="s">
        <v>82</v>
      </c>
      <c r="AV139" s="15" t="s">
        <v>209</v>
      </c>
      <c r="AW139" s="15" t="s">
        <v>31</v>
      </c>
      <c r="AX139" s="15" t="s">
        <v>82</v>
      </c>
      <c r="AY139" s="271" t="s">
        <v>203</v>
      </c>
    </row>
    <row r="140" spans="1:65" s="12" customFormat="1" ht="25.9" customHeight="1">
      <c r="B140" s="193"/>
      <c r="C140" s="194"/>
      <c r="D140" s="195" t="s">
        <v>74</v>
      </c>
      <c r="E140" s="196" t="s">
        <v>9504</v>
      </c>
      <c r="F140" s="196" t="s">
        <v>9505</v>
      </c>
      <c r="G140" s="194"/>
      <c r="H140" s="194"/>
      <c r="I140" s="197"/>
      <c r="J140" s="198">
        <f>BK140</f>
        <v>0</v>
      </c>
      <c r="K140" s="194"/>
      <c r="L140" s="199"/>
      <c r="M140" s="200"/>
      <c r="N140" s="201"/>
      <c r="O140" s="201"/>
      <c r="P140" s="202">
        <f>SUM(P141:P148)</f>
        <v>0</v>
      </c>
      <c r="Q140" s="201"/>
      <c r="R140" s="202">
        <f>SUM(R141:R148)</f>
        <v>0</v>
      </c>
      <c r="S140" s="201"/>
      <c r="T140" s="203">
        <f>SUM(T141:T148)</f>
        <v>0</v>
      </c>
      <c r="AR140" s="204" t="s">
        <v>82</v>
      </c>
      <c r="AT140" s="205" t="s">
        <v>74</v>
      </c>
      <c r="AU140" s="205" t="s">
        <v>75</v>
      </c>
      <c r="AY140" s="204" t="s">
        <v>203</v>
      </c>
      <c r="BK140" s="206">
        <f>SUM(BK141:BK148)</f>
        <v>0</v>
      </c>
    </row>
    <row r="141" spans="1:65" s="2" customFormat="1" ht="16.5" customHeight="1">
      <c r="A141" s="35"/>
      <c r="B141" s="36"/>
      <c r="C141" s="209" t="s">
        <v>104</v>
      </c>
      <c r="D141" s="209" t="s">
        <v>205</v>
      </c>
      <c r="E141" s="210" t="s">
        <v>9506</v>
      </c>
      <c r="F141" s="211" t="s">
        <v>9507</v>
      </c>
      <c r="G141" s="212" t="s">
        <v>828</v>
      </c>
      <c r="H141" s="213">
        <v>1400</v>
      </c>
      <c r="I141" s="214"/>
      <c r="J141" s="215">
        <f>ROUND(I141*H141,2)</f>
        <v>0</v>
      </c>
      <c r="K141" s="211" t="s">
        <v>1</v>
      </c>
      <c r="L141" s="40"/>
      <c r="M141" s="216" t="s">
        <v>1</v>
      </c>
      <c r="N141" s="217" t="s">
        <v>40</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209</v>
      </c>
      <c r="AT141" s="220" t="s">
        <v>205</v>
      </c>
      <c r="AU141" s="220" t="s">
        <v>82</v>
      </c>
      <c r="AY141" s="18" t="s">
        <v>203</v>
      </c>
      <c r="BE141" s="221">
        <f>IF(N141="základní",J141,0)</f>
        <v>0</v>
      </c>
      <c r="BF141" s="221">
        <f>IF(N141="snížená",J141,0)</f>
        <v>0</v>
      </c>
      <c r="BG141" s="221">
        <f>IF(N141="zákl. přenesená",J141,0)</f>
        <v>0</v>
      </c>
      <c r="BH141" s="221">
        <f>IF(N141="sníž. přenesená",J141,0)</f>
        <v>0</v>
      </c>
      <c r="BI141" s="221">
        <f>IF(N141="nulová",J141,0)</f>
        <v>0</v>
      </c>
      <c r="BJ141" s="18" t="s">
        <v>82</v>
      </c>
      <c r="BK141" s="221">
        <f>ROUND(I141*H141,2)</f>
        <v>0</v>
      </c>
      <c r="BL141" s="18" t="s">
        <v>209</v>
      </c>
      <c r="BM141" s="220" t="s">
        <v>252</v>
      </c>
    </row>
    <row r="142" spans="1:65" s="13" customFormat="1" ht="11.25">
      <c r="B142" s="222"/>
      <c r="C142" s="223"/>
      <c r="D142" s="224" t="s">
        <v>211</v>
      </c>
      <c r="E142" s="225" t="s">
        <v>1</v>
      </c>
      <c r="F142" s="226" t="s">
        <v>9508</v>
      </c>
      <c r="G142" s="223"/>
      <c r="H142" s="225" t="s">
        <v>1</v>
      </c>
      <c r="I142" s="227"/>
      <c r="J142" s="223"/>
      <c r="K142" s="223"/>
      <c r="L142" s="228"/>
      <c r="M142" s="229"/>
      <c r="N142" s="230"/>
      <c r="O142" s="230"/>
      <c r="P142" s="230"/>
      <c r="Q142" s="230"/>
      <c r="R142" s="230"/>
      <c r="S142" s="230"/>
      <c r="T142" s="231"/>
      <c r="AT142" s="232" t="s">
        <v>211</v>
      </c>
      <c r="AU142" s="232" t="s">
        <v>82</v>
      </c>
      <c r="AV142" s="13" t="s">
        <v>82</v>
      </c>
      <c r="AW142" s="13" t="s">
        <v>31</v>
      </c>
      <c r="AX142" s="13" t="s">
        <v>75</v>
      </c>
      <c r="AY142" s="232" t="s">
        <v>203</v>
      </c>
    </row>
    <row r="143" spans="1:65" s="14" customFormat="1" ht="11.25">
      <c r="B143" s="233"/>
      <c r="C143" s="234"/>
      <c r="D143" s="224" t="s">
        <v>211</v>
      </c>
      <c r="E143" s="235" t="s">
        <v>1</v>
      </c>
      <c r="F143" s="236" t="s">
        <v>9509</v>
      </c>
      <c r="G143" s="234"/>
      <c r="H143" s="237">
        <v>1400</v>
      </c>
      <c r="I143" s="238"/>
      <c r="J143" s="234"/>
      <c r="K143" s="234"/>
      <c r="L143" s="239"/>
      <c r="M143" s="240"/>
      <c r="N143" s="241"/>
      <c r="O143" s="241"/>
      <c r="P143" s="241"/>
      <c r="Q143" s="241"/>
      <c r="R143" s="241"/>
      <c r="S143" s="241"/>
      <c r="T143" s="242"/>
      <c r="AT143" s="243" t="s">
        <v>211</v>
      </c>
      <c r="AU143" s="243" t="s">
        <v>82</v>
      </c>
      <c r="AV143" s="14" t="s">
        <v>84</v>
      </c>
      <c r="AW143" s="14" t="s">
        <v>31</v>
      </c>
      <c r="AX143" s="14" t="s">
        <v>75</v>
      </c>
      <c r="AY143" s="243" t="s">
        <v>203</v>
      </c>
    </row>
    <row r="144" spans="1:65" s="15" customFormat="1" ht="11.25">
      <c r="B144" s="261"/>
      <c r="C144" s="262"/>
      <c r="D144" s="224" t="s">
        <v>211</v>
      </c>
      <c r="E144" s="263" t="s">
        <v>1</v>
      </c>
      <c r="F144" s="264" t="s">
        <v>5614</v>
      </c>
      <c r="G144" s="262"/>
      <c r="H144" s="265">
        <v>1400</v>
      </c>
      <c r="I144" s="266"/>
      <c r="J144" s="262"/>
      <c r="K144" s="262"/>
      <c r="L144" s="267"/>
      <c r="M144" s="268"/>
      <c r="N144" s="269"/>
      <c r="O144" s="269"/>
      <c r="P144" s="269"/>
      <c r="Q144" s="269"/>
      <c r="R144" s="269"/>
      <c r="S144" s="269"/>
      <c r="T144" s="270"/>
      <c r="AT144" s="271" t="s">
        <v>211</v>
      </c>
      <c r="AU144" s="271" t="s">
        <v>82</v>
      </c>
      <c r="AV144" s="15" t="s">
        <v>209</v>
      </c>
      <c r="AW144" s="15" t="s">
        <v>31</v>
      </c>
      <c r="AX144" s="15" t="s">
        <v>82</v>
      </c>
      <c r="AY144" s="271" t="s">
        <v>203</v>
      </c>
    </row>
    <row r="145" spans="1:65" s="2" customFormat="1" ht="16.5" customHeight="1">
      <c r="A145" s="35"/>
      <c r="B145" s="36"/>
      <c r="C145" s="209" t="s">
        <v>209</v>
      </c>
      <c r="D145" s="209" t="s">
        <v>205</v>
      </c>
      <c r="E145" s="210" t="s">
        <v>9510</v>
      </c>
      <c r="F145" s="211" t="s">
        <v>9511</v>
      </c>
      <c r="G145" s="212" t="s">
        <v>828</v>
      </c>
      <c r="H145" s="213">
        <v>900</v>
      </c>
      <c r="I145" s="214"/>
      <c r="J145" s="215">
        <f>ROUND(I145*H145,2)</f>
        <v>0</v>
      </c>
      <c r="K145" s="211" t="s">
        <v>1</v>
      </c>
      <c r="L145" s="40"/>
      <c r="M145" s="216" t="s">
        <v>1</v>
      </c>
      <c r="N145" s="217" t="s">
        <v>40</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209</v>
      </c>
      <c r="AT145" s="220" t="s">
        <v>205</v>
      </c>
      <c r="AU145" s="220" t="s">
        <v>82</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209</v>
      </c>
      <c r="BM145" s="220" t="s">
        <v>361</v>
      </c>
    </row>
    <row r="146" spans="1:65" s="13" customFormat="1" ht="11.25">
      <c r="B146" s="222"/>
      <c r="C146" s="223"/>
      <c r="D146" s="224" t="s">
        <v>211</v>
      </c>
      <c r="E146" s="225" t="s">
        <v>1</v>
      </c>
      <c r="F146" s="226" t="s">
        <v>9508</v>
      </c>
      <c r="G146" s="223"/>
      <c r="H146" s="225" t="s">
        <v>1</v>
      </c>
      <c r="I146" s="227"/>
      <c r="J146" s="223"/>
      <c r="K146" s="223"/>
      <c r="L146" s="228"/>
      <c r="M146" s="229"/>
      <c r="N146" s="230"/>
      <c r="O146" s="230"/>
      <c r="P146" s="230"/>
      <c r="Q146" s="230"/>
      <c r="R146" s="230"/>
      <c r="S146" s="230"/>
      <c r="T146" s="231"/>
      <c r="AT146" s="232" t="s">
        <v>211</v>
      </c>
      <c r="AU146" s="232" t="s">
        <v>82</v>
      </c>
      <c r="AV146" s="13" t="s">
        <v>82</v>
      </c>
      <c r="AW146" s="13" t="s">
        <v>31</v>
      </c>
      <c r="AX146" s="13" t="s">
        <v>75</v>
      </c>
      <c r="AY146" s="232" t="s">
        <v>203</v>
      </c>
    </row>
    <row r="147" spans="1:65" s="14" customFormat="1" ht="11.25">
      <c r="B147" s="233"/>
      <c r="C147" s="234"/>
      <c r="D147" s="224" t="s">
        <v>211</v>
      </c>
      <c r="E147" s="235" t="s">
        <v>1</v>
      </c>
      <c r="F147" s="236" t="s">
        <v>9512</v>
      </c>
      <c r="G147" s="234"/>
      <c r="H147" s="237">
        <v>900</v>
      </c>
      <c r="I147" s="238"/>
      <c r="J147" s="234"/>
      <c r="K147" s="234"/>
      <c r="L147" s="239"/>
      <c r="M147" s="240"/>
      <c r="N147" s="241"/>
      <c r="O147" s="241"/>
      <c r="P147" s="241"/>
      <c r="Q147" s="241"/>
      <c r="R147" s="241"/>
      <c r="S147" s="241"/>
      <c r="T147" s="242"/>
      <c r="AT147" s="243" t="s">
        <v>211</v>
      </c>
      <c r="AU147" s="243" t="s">
        <v>82</v>
      </c>
      <c r="AV147" s="14" t="s">
        <v>84</v>
      </c>
      <c r="AW147" s="14" t="s">
        <v>31</v>
      </c>
      <c r="AX147" s="14" t="s">
        <v>75</v>
      </c>
      <c r="AY147" s="243" t="s">
        <v>203</v>
      </c>
    </row>
    <row r="148" spans="1:65" s="15" customFormat="1" ht="11.25">
      <c r="B148" s="261"/>
      <c r="C148" s="262"/>
      <c r="D148" s="224" t="s">
        <v>211</v>
      </c>
      <c r="E148" s="263" t="s">
        <v>1</v>
      </c>
      <c r="F148" s="264" t="s">
        <v>5614</v>
      </c>
      <c r="G148" s="262"/>
      <c r="H148" s="265">
        <v>900</v>
      </c>
      <c r="I148" s="266"/>
      <c r="J148" s="262"/>
      <c r="K148" s="262"/>
      <c r="L148" s="267"/>
      <c r="M148" s="268"/>
      <c r="N148" s="269"/>
      <c r="O148" s="269"/>
      <c r="P148" s="269"/>
      <c r="Q148" s="269"/>
      <c r="R148" s="269"/>
      <c r="S148" s="269"/>
      <c r="T148" s="270"/>
      <c r="AT148" s="271" t="s">
        <v>211</v>
      </c>
      <c r="AU148" s="271" t="s">
        <v>82</v>
      </c>
      <c r="AV148" s="15" t="s">
        <v>209</v>
      </c>
      <c r="AW148" s="15" t="s">
        <v>31</v>
      </c>
      <c r="AX148" s="15" t="s">
        <v>82</v>
      </c>
      <c r="AY148" s="271" t="s">
        <v>203</v>
      </c>
    </row>
    <row r="149" spans="1:65" s="12" customFormat="1" ht="25.9" customHeight="1">
      <c r="B149" s="193"/>
      <c r="C149" s="194"/>
      <c r="D149" s="195" t="s">
        <v>74</v>
      </c>
      <c r="E149" s="196" t="s">
        <v>9513</v>
      </c>
      <c r="F149" s="196" t="s">
        <v>9514</v>
      </c>
      <c r="G149" s="194"/>
      <c r="H149" s="194"/>
      <c r="I149" s="197"/>
      <c r="J149" s="198">
        <f>BK149</f>
        <v>0</v>
      </c>
      <c r="K149" s="194"/>
      <c r="L149" s="199"/>
      <c r="M149" s="200"/>
      <c r="N149" s="201"/>
      <c r="O149" s="201"/>
      <c r="P149" s="202">
        <f>SUM(P150:P153)</f>
        <v>0</v>
      </c>
      <c r="Q149" s="201"/>
      <c r="R149" s="202">
        <f>SUM(R150:R153)</f>
        <v>0</v>
      </c>
      <c r="S149" s="201"/>
      <c r="T149" s="203">
        <f>SUM(T150:T153)</f>
        <v>0</v>
      </c>
      <c r="AR149" s="204" t="s">
        <v>82</v>
      </c>
      <c r="AT149" s="205" t="s">
        <v>74</v>
      </c>
      <c r="AU149" s="205" t="s">
        <v>75</v>
      </c>
      <c r="AY149" s="204" t="s">
        <v>203</v>
      </c>
      <c r="BK149" s="206">
        <f>SUM(BK150:BK153)</f>
        <v>0</v>
      </c>
    </row>
    <row r="150" spans="1:65" s="2" customFormat="1" ht="16.5" customHeight="1">
      <c r="A150" s="35"/>
      <c r="B150" s="36"/>
      <c r="C150" s="209" t="s">
        <v>237</v>
      </c>
      <c r="D150" s="209" t="s">
        <v>205</v>
      </c>
      <c r="E150" s="210" t="s">
        <v>9515</v>
      </c>
      <c r="F150" s="211" t="s">
        <v>9516</v>
      </c>
      <c r="G150" s="212" t="s">
        <v>828</v>
      </c>
      <c r="H150" s="213">
        <v>350</v>
      </c>
      <c r="I150" s="214"/>
      <c r="J150" s="215">
        <f>ROUND(I150*H150,2)</f>
        <v>0</v>
      </c>
      <c r="K150" s="211" t="s">
        <v>1</v>
      </c>
      <c r="L150" s="40"/>
      <c r="M150" s="216" t="s">
        <v>1</v>
      </c>
      <c r="N150" s="217" t="s">
        <v>40</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209</v>
      </c>
      <c r="AT150" s="220" t="s">
        <v>205</v>
      </c>
      <c r="AU150" s="220" t="s">
        <v>82</v>
      </c>
      <c r="AY150" s="18" t="s">
        <v>203</v>
      </c>
      <c r="BE150" s="221">
        <f>IF(N150="základní",J150,0)</f>
        <v>0</v>
      </c>
      <c r="BF150" s="221">
        <f>IF(N150="snížená",J150,0)</f>
        <v>0</v>
      </c>
      <c r="BG150" s="221">
        <f>IF(N150="zákl. přenesená",J150,0)</f>
        <v>0</v>
      </c>
      <c r="BH150" s="221">
        <f>IF(N150="sníž. přenesená",J150,0)</f>
        <v>0</v>
      </c>
      <c r="BI150" s="221">
        <f>IF(N150="nulová",J150,0)</f>
        <v>0</v>
      </c>
      <c r="BJ150" s="18" t="s">
        <v>82</v>
      </c>
      <c r="BK150" s="221">
        <f>ROUND(I150*H150,2)</f>
        <v>0</v>
      </c>
      <c r="BL150" s="18" t="s">
        <v>209</v>
      </c>
      <c r="BM150" s="220" t="s">
        <v>375</v>
      </c>
    </row>
    <row r="151" spans="1:65" s="13" customFormat="1" ht="11.25">
      <c r="B151" s="222"/>
      <c r="C151" s="223"/>
      <c r="D151" s="224" t="s">
        <v>211</v>
      </c>
      <c r="E151" s="225" t="s">
        <v>1</v>
      </c>
      <c r="F151" s="226" t="s">
        <v>9508</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4" customFormat="1" ht="11.25">
      <c r="B152" s="233"/>
      <c r="C152" s="234"/>
      <c r="D152" s="224" t="s">
        <v>211</v>
      </c>
      <c r="E152" s="235" t="s">
        <v>1</v>
      </c>
      <c r="F152" s="236" t="s">
        <v>9517</v>
      </c>
      <c r="G152" s="234"/>
      <c r="H152" s="237">
        <v>350</v>
      </c>
      <c r="I152" s="238"/>
      <c r="J152" s="234"/>
      <c r="K152" s="234"/>
      <c r="L152" s="239"/>
      <c r="M152" s="240"/>
      <c r="N152" s="241"/>
      <c r="O152" s="241"/>
      <c r="P152" s="241"/>
      <c r="Q152" s="241"/>
      <c r="R152" s="241"/>
      <c r="S152" s="241"/>
      <c r="T152" s="242"/>
      <c r="AT152" s="243" t="s">
        <v>211</v>
      </c>
      <c r="AU152" s="243" t="s">
        <v>82</v>
      </c>
      <c r="AV152" s="14" t="s">
        <v>84</v>
      </c>
      <c r="AW152" s="14" t="s">
        <v>31</v>
      </c>
      <c r="AX152" s="14" t="s">
        <v>75</v>
      </c>
      <c r="AY152" s="243" t="s">
        <v>203</v>
      </c>
    </row>
    <row r="153" spans="1:65" s="15" customFormat="1" ht="11.25">
      <c r="B153" s="261"/>
      <c r="C153" s="262"/>
      <c r="D153" s="224" t="s">
        <v>211</v>
      </c>
      <c r="E153" s="263" t="s">
        <v>1</v>
      </c>
      <c r="F153" s="264" t="s">
        <v>5614</v>
      </c>
      <c r="G153" s="262"/>
      <c r="H153" s="265">
        <v>350</v>
      </c>
      <c r="I153" s="266"/>
      <c r="J153" s="262"/>
      <c r="K153" s="262"/>
      <c r="L153" s="267"/>
      <c r="M153" s="268"/>
      <c r="N153" s="269"/>
      <c r="O153" s="269"/>
      <c r="P153" s="269"/>
      <c r="Q153" s="269"/>
      <c r="R153" s="269"/>
      <c r="S153" s="269"/>
      <c r="T153" s="270"/>
      <c r="AT153" s="271" t="s">
        <v>211</v>
      </c>
      <c r="AU153" s="271" t="s">
        <v>82</v>
      </c>
      <c r="AV153" s="15" t="s">
        <v>209</v>
      </c>
      <c r="AW153" s="15" t="s">
        <v>31</v>
      </c>
      <c r="AX153" s="15" t="s">
        <v>82</v>
      </c>
      <c r="AY153" s="271" t="s">
        <v>203</v>
      </c>
    </row>
    <row r="154" spans="1:65" s="12" customFormat="1" ht="25.9" customHeight="1">
      <c r="B154" s="193"/>
      <c r="C154" s="194"/>
      <c r="D154" s="195" t="s">
        <v>74</v>
      </c>
      <c r="E154" s="196" t="s">
        <v>9518</v>
      </c>
      <c r="F154" s="196" t="s">
        <v>9519</v>
      </c>
      <c r="G154" s="194"/>
      <c r="H154" s="194"/>
      <c r="I154" s="197"/>
      <c r="J154" s="198">
        <f>BK154</f>
        <v>0</v>
      </c>
      <c r="K154" s="194"/>
      <c r="L154" s="199"/>
      <c r="M154" s="200"/>
      <c r="N154" s="201"/>
      <c r="O154" s="201"/>
      <c r="P154" s="202">
        <f>SUM(P155:P158)</f>
        <v>0</v>
      </c>
      <c r="Q154" s="201"/>
      <c r="R154" s="202">
        <f>SUM(R155:R158)</f>
        <v>0</v>
      </c>
      <c r="S154" s="201"/>
      <c r="T154" s="203">
        <f>SUM(T155:T158)</f>
        <v>0</v>
      </c>
      <c r="AR154" s="204" t="s">
        <v>82</v>
      </c>
      <c r="AT154" s="205" t="s">
        <v>74</v>
      </c>
      <c r="AU154" s="205" t="s">
        <v>75</v>
      </c>
      <c r="AY154" s="204" t="s">
        <v>203</v>
      </c>
      <c r="BK154" s="206">
        <f>SUM(BK155:BK158)</f>
        <v>0</v>
      </c>
    </row>
    <row r="155" spans="1:65" s="2" customFormat="1" ht="16.5" customHeight="1">
      <c r="A155" s="35"/>
      <c r="B155" s="36"/>
      <c r="C155" s="209" t="s">
        <v>252</v>
      </c>
      <c r="D155" s="209" t="s">
        <v>205</v>
      </c>
      <c r="E155" s="210" t="s">
        <v>9520</v>
      </c>
      <c r="F155" s="211" t="s">
        <v>9521</v>
      </c>
      <c r="G155" s="212" t="s">
        <v>828</v>
      </c>
      <c r="H155" s="213">
        <v>50</v>
      </c>
      <c r="I155" s="214"/>
      <c r="J155" s="215">
        <f>ROUND(I155*H155,2)</f>
        <v>0</v>
      </c>
      <c r="K155" s="211" t="s">
        <v>1</v>
      </c>
      <c r="L155" s="40"/>
      <c r="M155" s="216" t="s">
        <v>1</v>
      </c>
      <c r="N155" s="217" t="s">
        <v>40</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209</v>
      </c>
      <c r="AT155" s="220" t="s">
        <v>205</v>
      </c>
      <c r="AU155" s="220" t="s">
        <v>82</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209</v>
      </c>
      <c r="BM155" s="220" t="s">
        <v>389</v>
      </c>
    </row>
    <row r="156" spans="1:65" s="13" customFormat="1" ht="11.25">
      <c r="B156" s="222"/>
      <c r="C156" s="223"/>
      <c r="D156" s="224" t="s">
        <v>211</v>
      </c>
      <c r="E156" s="225" t="s">
        <v>1</v>
      </c>
      <c r="F156" s="226" t="s">
        <v>9508</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4" customFormat="1" ht="11.25">
      <c r="B157" s="233"/>
      <c r="C157" s="234"/>
      <c r="D157" s="224" t="s">
        <v>211</v>
      </c>
      <c r="E157" s="235" t="s">
        <v>1</v>
      </c>
      <c r="F157" s="236" t="s">
        <v>2214</v>
      </c>
      <c r="G157" s="234"/>
      <c r="H157" s="237">
        <v>50</v>
      </c>
      <c r="I157" s="238"/>
      <c r="J157" s="234"/>
      <c r="K157" s="234"/>
      <c r="L157" s="239"/>
      <c r="M157" s="240"/>
      <c r="N157" s="241"/>
      <c r="O157" s="241"/>
      <c r="P157" s="241"/>
      <c r="Q157" s="241"/>
      <c r="R157" s="241"/>
      <c r="S157" s="241"/>
      <c r="T157" s="242"/>
      <c r="AT157" s="243" t="s">
        <v>211</v>
      </c>
      <c r="AU157" s="243" t="s">
        <v>82</v>
      </c>
      <c r="AV157" s="14" t="s">
        <v>84</v>
      </c>
      <c r="AW157" s="14" t="s">
        <v>31</v>
      </c>
      <c r="AX157" s="14" t="s">
        <v>75</v>
      </c>
      <c r="AY157" s="243" t="s">
        <v>203</v>
      </c>
    </row>
    <row r="158" spans="1:65" s="15" customFormat="1" ht="11.25">
      <c r="B158" s="261"/>
      <c r="C158" s="262"/>
      <c r="D158" s="224" t="s">
        <v>211</v>
      </c>
      <c r="E158" s="263" t="s">
        <v>1</v>
      </c>
      <c r="F158" s="264" t="s">
        <v>5614</v>
      </c>
      <c r="G158" s="262"/>
      <c r="H158" s="265">
        <v>50</v>
      </c>
      <c r="I158" s="266"/>
      <c r="J158" s="262"/>
      <c r="K158" s="262"/>
      <c r="L158" s="267"/>
      <c r="M158" s="268"/>
      <c r="N158" s="269"/>
      <c r="O158" s="269"/>
      <c r="P158" s="269"/>
      <c r="Q158" s="269"/>
      <c r="R158" s="269"/>
      <c r="S158" s="269"/>
      <c r="T158" s="270"/>
      <c r="AT158" s="271" t="s">
        <v>211</v>
      </c>
      <c r="AU158" s="271" t="s">
        <v>82</v>
      </c>
      <c r="AV158" s="15" t="s">
        <v>209</v>
      </c>
      <c r="AW158" s="15" t="s">
        <v>31</v>
      </c>
      <c r="AX158" s="15" t="s">
        <v>82</v>
      </c>
      <c r="AY158" s="271" t="s">
        <v>203</v>
      </c>
    </row>
    <row r="159" spans="1:65" s="12" customFormat="1" ht="25.9" customHeight="1">
      <c r="B159" s="193"/>
      <c r="C159" s="194"/>
      <c r="D159" s="195" t="s">
        <v>74</v>
      </c>
      <c r="E159" s="196" t="s">
        <v>9522</v>
      </c>
      <c r="F159" s="196" t="s">
        <v>9523</v>
      </c>
      <c r="G159" s="194"/>
      <c r="H159" s="194"/>
      <c r="I159" s="197"/>
      <c r="J159" s="198">
        <f>BK159</f>
        <v>0</v>
      </c>
      <c r="K159" s="194"/>
      <c r="L159" s="199"/>
      <c r="M159" s="200"/>
      <c r="N159" s="201"/>
      <c r="O159" s="201"/>
      <c r="P159" s="202">
        <f>SUM(P160:P163)</f>
        <v>0</v>
      </c>
      <c r="Q159" s="201"/>
      <c r="R159" s="202">
        <f>SUM(R160:R163)</f>
        <v>0</v>
      </c>
      <c r="S159" s="201"/>
      <c r="T159" s="203">
        <f>SUM(T160:T163)</f>
        <v>0</v>
      </c>
      <c r="AR159" s="204" t="s">
        <v>82</v>
      </c>
      <c r="AT159" s="205" t="s">
        <v>74</v>
      </c>
      <c r="AU159" s="205" t="s">
        <v>75</v>
      </c>
      <c r="AY159" s="204" t="s">
        <v>203</v>
      </c>
      <c r="BK159" s="206">
        <f>SUM(BK160:BK163)</f>
        <v>0</v>
      </c>
    </row>
    <row r="160" spans="1:65" s="2" customFormat="1" ht="16.5" customHeight="1">
      <c r="A160" s="35"/>
      <c r="B160" s="36"/>
      <c r="C160" s="209" t="s">
        <v>351</v>
      </c>
      <c r="D160" s="209" t="s">
        <v>205</v>
      </c>
      <c r="E160" s="210" t="s">
        <v>9524</v>
      </c>
      <c r="F160" s="211" t="s">
        <v>9525</v>
      </c>
      <c r="G160" s="212" t="s">
        <v>240</v>
      </c>
      <c r="H160" s="213">
        <v>1.5</v>
      </c>
      <c r="I160" s="214"/>
      <c r="J160" s="215">
        <f>ROUND(I160*H160,2)</f>
        <v>0</v>
      </c>
      <c r="K160" s="211" t="s">
        <v>1</v>
      </c>
      <c r="L160" s="40"/>
      <c r="M160" s="216" t="s">
        <v>1</v>
      </c>
      <c r="N160" s="217" t="s">
        <v>40</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209</v>
      </c>
      <c r="AT160" s="220" t="s">
        <v>205</v>
      </c>
      <c r="AU160" s="220" t="s">
        <v>82</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209</v>
      </c>
      <c r="BM160" s="220" t="s">
        <v>401</v>
      </c>
    </row>
    <row r="161" spans="1:65" s="13" customFormat="1" ht="11.25">
      <c r="B161" s="222"/>
      <c r="C161" s="223"/>
      <c r="D161" s="224" t="s">
        <v>211</v>
      </c>
      <c r="E161" s="225" t="s">
        <v>1</v>
      </c>
      <c r="F161" s="226" t="s">
        <v>9508</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4" customFormat="1" ht="11.25">
      <c r="B162" s="233"/>
      <c r="C162" s="234"/>
      <c r="D162" s="224" t="s">
        <v>211</v>
      </c>
      <c r="E162" s="235" t="s">
        <v>1</v>
      </c>
      <c r="F162" s="236" t="s">
        <v>9526</v>
      </c>
      <c r="G162" s="234"/>
      <c r="H162" s="237">
        <v>1.5</v>
      </c>
      <c r="I162" s="238"/>
      <c r="J162" s="234"/>
      <c r="K162" s="234"/>
      <c r="L162" s="239"/>
      <c r="M162" s="240"/>
      <c r="N162" s="241"/>
      <c r="O162" s="241"/>
      <c r="P162" s="241"/>
      <c r="Q162" s="241"/>
      <c r="R162" s="241"/>
      <c r="S162" s="241"/>
      <c r="T162" s="242"/>
      <c r="AT162" s="243" t="s">
        <v>211</v>
      </c>
      <c r="AU162" s="243" t="s">
        <v>82</v>
      </c>
      <c r="AV162" s="14" t="s">
        <v>84</v>
      </c>
      <c r="AW162" s="14" t="s">
        <v>31</v>
      </c>
      <c r="AX162" s="14" t="s">
        <v>75</v>
      </c>
      <c r="AY162" s="243" t="s">
        <v>203</v>
      </c>
    </row>
    <row r="163" spans="1:65" s="15" customFormat="1" ht="11.25">
      <c r="B163" s="261"/>
      <c r="C163" s="262"/>
      <c r="D163" s="224" t="s">
        <v>211</v>
      </c>
      <c r="E163" s="263" t="s">
        <v>1</v>
      </c>
      <c r="F163" s="264" t="s">
        <v>5614</v>
      </c>
      <c r="G163" s="262"/>
      <c r="H163" s="265">
        <v>1.5</v>
      </c>
      <c r="I163" s="266"/>
      <c r="J163" s="262"/>
      <c r="K163" s="262"/>
      <c r="L163" s="267"/>
      <c r="M163" s="268"/>
      <c r="N163" s="269"/>
      <c r="O163" s="269"/>
      <c r="P163" s="269"/>
      <c r="Q163" s="269"/>
      <c r="R163" s="269"/>
      <c r="S163" s="269"/>
      <c r="T163" s="270"/>
      <c r="AT163" s="271" t="s">
        <v>211</v>
      </c>
      <c r="AU163" s="271" t="s">
        <v>82</v>
      </c>
      <c r="AV163" s="15" t="s">
        <v>209</v>
      </c>
      <c r="AW163" s="15" t="s">
        <v>31</v>
      </c>
      <c r="AX163" s="15" t="s">
        <v>82</v>
      </c>
      <c r="AY163" s="271" t="s">
        <v>203</v>
      </c>
    </row>
    <row r="164" spans="1:65" s="12" customFormat="1" ht="25.9" customHeight="1">
      <c r="B164" s="193"/>
      <c r="C164" s="194"/>
      <c r="D164" s="195" t="s">
        <v>74</v>
      </c>
      <c r="E164" s="196" t="s">
        <v>9527</v>
      </c>
      <c r="F164" s="196" t="s">
        <v>9528</v>
      </c>
      <c r="G164" s="194"/>
      <c r="H164" s="194"/>
      <c r="I164" s="197"/>
      <c r="J164" s="198">
        <f>BK164</f>
        <v>0</v>
      </c>
      <c r="K164" s="194"/>
      <c r="L164" s="199"/>
      <c r="M164" s="200"/>
      <c r="N164" s="201"/>
      <c r="O164" s="201"/>
      <c r="P164" s="202">
        <f>SUM(P165:P168)</f>
        <v>0</v>
      </c>
      <c r="Q164" s="201"/>
      <c r="R164" s="202">
        <f>SUM(R165:R168)</f>
        <v>0</v>
      </c>
      <c r="S164" s="201"/>
      <c r="T164" s="203">
        <f>SUM(T165:T168)</f>
        <v>0</v>
      </c>
      <c r="AR164" s="204" t="s">
        <v>82</v>
      </c>
      <c r="AT164" s="205" t="s">
        <v>74</v>
      </c>
      <c r="AU164" s="205" t="s">
        <v>75</v>
      </c>
      <c r="AY164" s="204" t="s">
        <v>203</v>
      </c>
      <c r="BK164" s="206">
        <f>SUM(BK165:BK168)</f>
        <v>0</v>
      </c>
    </row>
    <row r="165" spans="1:65" s="2" customFormat="1" ht="16.5" customHeight="1">
      <c r="A165" s="35"/>
      <c r="B165" s="36"/>
      <c r="C165" s="209" t="s">
        <v>361</v>
      </c>
      <c r="D165" s="209" t="s">
        <v>205</v>
      </c>
      <c r="E165" s="210" t="s">
        <v>9529</v>
      </c>
      <c r="F165" s="211" t="s">
        <v>9530</v>
      </c>
      <c r="G165" s="212" t="s">
        <v>240</v>
      </c>
      <c r="H165" s="213">
        <v>1.5</v>
      </c>
      <c r="I165" s="214"/>
      <c r="J165" s="215">
        <f>ROUND(I165*H165,2)</f>
        <v>0</v>
      </c>
      <c r="K165" s="211" t="s">
        <v>1</v>
      </c>
      <c r="L165" s="40"/>
      <c r="M165" s="216" t="s">
        <v>1</v>
      </c>
      <c r="N165" s="217" t="s">
        <v>40</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209</v>
      </c>
      <c r="AT165" s="220" t="s">
        <v>205</v>
      </c>
      <c r="AU165" s="220" t="s">
        <v>82</v>
      </c>
      <c r="AY165" s="18" t="s">
        <v>203</v>
      </c>
      <c r="BE165" s="221">
        <f>IF(N165="základní",J165,0)</f>
        <v>0</v>
      </c>
      <c r="BF165" s="221">
        <f>IF(N165="snížená",J165,0)</f>
        <v>0</v>
      </c>
      <c r="BG165" s="221">
        <f>IF(N165="zákl. přenesená",J165,0)</f>
        <v>0</v>
      </c>
      <c r="BH165" s="221">
        <f>IF(N165="sníž. přenesená",J165,0)</f>
        <v>0</v>
      </c>
      <c r="BI165" s="221">
        <f>IF(N165="nulová",J165,0)</f>
        <v>0</v>
      </c>
      <c r="BJ165" s="18" t="s">
        <v>82</v>
      </c>
      <c r="BK165" s="221">
        <f>ROUND(I165*H165,2)</f>
        <v>0</v>
      </c>
      <c r="BL165" s="18" t="s">
        <v>209</v>
      </c>
      <c r="BM165" s="220" t="s">
        <v>412</v>
      </c>
    </row>
    <row r="166" spans="1:65" s="13" customFormat="1" ht="11.25">
      <c r="B166" s="222"/>
      <c r="C166" s="223"/>
      <c r="D166" s="224" t="s">
        <v>211</v>
      </c>
      <c r="E166" s="225" t="s">
        <v>1</v>
      </c>
      <c r="F166" s="226" t="s">
        <v>9508</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4" customFormat="1" ht="11.25">
      <c r="B167" s="233"/>
      <c r="C167" s="234"/>
      <c r="D167" s="224" t="s">
        <v>211</v>
      </c>
      <c r="E167" s="235" t="s">
        <v>1</v>
      </c>
      <c r="F167" s="236" t="s">
        <v>9526</v>
      </c>
      <c r="G167" s="234"/>
      <c r="H167" s="237">
        <v>1.5</v>
      </c>
      <c r="I167" s="238"/>
      <c r="J167" s="234"/>
      <c r="K167" s="234"/>
      <c r="L167" s="239"/>
      <c r="M167" s="240"/>
      <c r="N167" s="241"/>
      <c r="O167" s="241"/>
      <c r="P167" s="241"/>
      <c r="Q167" s="241"/>
      <c r="R167" s="241"/>
      <c r="S167" s="241"/>
      <c r="T167" s="242"/>
      <c r="AT167" s="243" t="s">
        <v>211</v>
      </c>
      <c r="AU167" s="243" t="s">
        <v>82</v>
      </c>
      <c r="AV167" s="14" t="s">
        <v>84</v>
      </c>
      <c r="AW167" s="14" t="s">
        <v>31</v>
      </c>
      <c r="AX167" s="14" t="s">
        <v>75</v>
      </c>
      <c r="AY167" s="243" t="s">
        <v>203</v>
      </c>
    </row>
    <row r="168" spans="1:65" s="15" customFormat="1" ht="11.25">
      <c r="B168" s="261"/>
      <c r="C168" s="262"/>
      <c r="D168" s="224" t="s">
        <v>211</v>
      </c>
      <c r="E168" s="263" t="s">
        <v>1</v>
      </c>
      <c r="F168" s="264" t="s">
        <v>5614</v>
      </c>
      <c r="G168" s="262"/>
      <c r="H168" s="265">
        <v>1.5</v>
      </c>
      <c r="I168" s="266"/>
      <c r="J168" s="262"/>
      <c r="K168" s="262"/>
      <c r="L168" s="267"/>
      <c r="M168" s="268"/>
      <c r="N168" s="269"/>
      <c r="O168" s="269"/>
      <c r="P168" s="269"/>
      <c r="Q168" s="269"/>
      <c r="R168" s="269"/>
      <c r="S168" s="269"/>
      <c r="T168" s="270"/>
      <c r="AT168" s="271" t="s">
        <v>211</v>
      </c>
      <c r="AU168" s="271" t="s">
        <v>82</v>
      </c>
      <c r="AV168" s="15" t="s">
        <v>209</v>
      </c>
      <c r="AW168" s="15" t="s">
        <v>31</v>
      </c>
      <c r="AX168" s="15" t="s">
        <v>82</v>
      </c>
      <c r="AY168" s="271" t="s">
        <v>203</v>
      </c>
    </row>
    <row r="169" spans="1:65" s="12" customFormat="1" ht="25.9" customHeight="1">
      <c r="B169" s="193"/>
      <c r="C169" s="194"/>
      <c r="D169" s="195" t="s">
        <v>74</v>
      </c>
      <c r="E169" s="196" t="s">
        <v>9531</v>
      </c>
      <c r="F169" s="196" t="s">
        <v>9532</v>
      </c>
      <c r="G169" s="194"/>
      <c r="H169" s="194"/>
      <c r="I169" s="197"/>
      <c r="J169" s="198">
        <f>BK169</f>
        <v>0</v>
      </c>
      <c r="K169" s="194"/>
      <c r="L169" s="199"/>
      <c r="M169" s="200"/>
      <c r="N169" s="201"/>
      <c r="O169" s="201"/>
      <c r="P169" s="202">
        <f>SUM(P170:P173)</f>
        <v>0</v>
      </c>
      <c r="Q169" s="201"/>
      <c r="R169" s="202">
        <f>SUM(R170:R173)</f>
        <v>0</v>
      </c>
      <c r="S169" s="201"/>
      <c r="T169" s="203">
        <f>SUM(T170:T173)</f>
        <v>0</v>
      </c>
      <c r="AR169" s="204" t="s">
        <v>82</v>
      </c>
      <c r="AT169" s="205" t="s">
        <v>74</v>
      </c>
      <c r="AU169" s="205" t="s">
        <v>75</v>
      </c>
      <c r="AY169" s="204" t="s">
        <v>203</v>
      </c>
      <c r="BK169" s="206">
        <f>SUM(BK170:BK173)</f>
        <v>0</v>
      </c>
    </row>
    <row r="170" spans="1:65" s="2" customFormat="1" ht="21.75" customHeight="1">
      <c r="A170" s="35"/>
      <c r="B170" s="36"/>
      <c r="C170" s="209" t="s">
        <v>368</v>
      </c>
      <c r="D170" s="209" t="s">
        <v>205</v>
      </c>
      <c r="E170" s="210" t="s">
        <v>9533</v>
      </c>
      <c r="F170" s="211" t="s">
        <v>9534</v>
      </c>
      <c r="G170" s="212" t="s">
        <v>6098</v>
      </c>
      <c r="H170" s="213">
        <v>32</v>
      </c>
      <c r="I170" s="214"/>
      <c r="J170" s="215">
        <f>ROUND(I170*H170,2)</f>
        <v>0</v>
      </c>
      <c r="K170" s="211" t="s">
        <v>1</v>
      </c>
      <c r="L170" s="40"/>
      <c r="M170" s="216" t="s">
        <v>1</v>
      </c>
      <c r="N170" s="217" t="s">
        <v>40</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209</v>
      </c>
      <c r="AT170" s="220" t="s">
        <v>205</v>
      </c>
      <c r="AU170" s="220" t="s">
        <v>82</v>
      </c>
      <c r="AY170" s="18" t="s">
        <v>203</v>
      </c>
      <c r="BE170" s="221">
        <f>IF(N170="základní",J170,0)</f>
        <v>0</v>
      </c>
      <c r="BF170" s="221">
        <f>IF(N170="snížená",J170,0)</f>
        <v>0</v>
      </c>
      <c r="BG170" s="221">
        <f>IF(N170="zákl. přenesená",J170,0)</f>
        <v>0</v>
      </c>
      <c r="BH170" s="221">
        <f>IF(N170="sníž. přenesená",J170,0)</f>
        <v>0</v>
      </c>
      <c r="BI170" s="221">
        <f>IF(N170="nulová",J170,0)</f>
        <v>0</v>
      </c>
      <c r="BJ170" s="18" t="s">
        <v>82</v>
      </c>
      <c r="BK170" s="221">
        <f>ROUND(I170*H170,2)</f>
        <v>0</v>
      </c>
      <c r="BL170" s="18" t="s">
        <v>209</v>
      </c>
      <c r="BM170" s="220" t="s">
        <v>428</v>
      </c>
    </row>
    <row r="171" spans="1:65" s="13" customFormat="1" ht="11.25">
      <c r="B171" s="222"/>
      <c r="C171" s="223"/>
      <c r="D171" s="224" t="s">
        <v>211</v>
      </c>
      <c r="E171" s="225" t="s">
        <v>1</v>
      </c>
      <c r="F171" s="226" t="s">
        <v>9535</v>
      </c>
      <c r="G171" s="223"/>
      <c r="H171" s="225" t="s">
        <v>1</v>
      </c>
      <c r="I171" s="227"/>
      <c r="J171" s="223"/>
      <c r="K171" s="223"/>
      <c r="L171" s="228"/>
      <c r="M171" s="229"/>
      <c r="N171" s="230"/>
      <c r="O171" s="230"/>
      <c r="P171" s="230"/>
      <c r="Q171" s="230"/>
      <c r="R171" s="230"/>
      <c r="S171" s="230"/>
      <c r="T171" s="231"/>
      <c r="AT171" s="232" t="s">
        <v>211</v>
      </c>
      <c r="AU171" s="232" t="s">
        <v>82</v>
      </c>
      <c r="AV171" s="13" t="s">
        <v>82</v>
      </c>
      <c r="AW171" s="13" t="s">
        <v>31</v>
      </c>
      <c r="AX171" s="13" t="s">
        <v>75</v>
      </c>
      <c r="AY171" s="232" t="s">
        <v>203</v>
      </c>
    </row>
    <row r="172" spans="1:65" s="14" customFormat="1" ht="11.25">
      <c r="B172" s="233"/>
      <c r="C172" s="234"/>
      <c r="D172" s="224" t="s">
        <v>211</v>
      </c>
      <c r="E172" s="235" t="s">
        <v>1</v>
      </c>
      <c r="F172" s="236" t="s">
        <v>9536</v>
      </c>
      <c r="G172" s="234"/>
      <c r="H172" s="237">
        <v>32</v>
      </c>
      <c r="I172" s="238"/>
      <c r="J172" s="234"/>
      <c r="K172" s="234"/>
      <c r="L172" s="239"/>
      <c r="M172" s="240"/>
      <c r="N172" s="241"/>
      <c r="O172" s="241"/>
      <c r="P172" s="241"/>
      <c r="Q172" s="241"/>
      <c r="R172" s="241"/>
      <c r="S172" s="241"/>
      <c r="T172" s="242"/>
      <c r="AT172" s="243" t="s">
        <v>211</v>
      </c>
      <c r="AU172" s="243" t="s">
        <v>82</v>
      </c>
      <c r="AV172" s="14" t="s">
        <v>84</v>
      </c>
      <c r="AW172" s="14" t="s">
        <v>31</v>
      </c>
      <c r="AX172" s="14" t="s">
        <v>75</v>
      </c>
      <c r="AY172" s="243" t="s">
        <v>203</v>
      </c>
    </row>
    <row r="173" spans="1:65" s="15" customFormat="1" ht="11.25">
      <c r="B173" s="261"/>
      <c r="C173" s="262"/>
      <c r="D173" s="224" t="s">
        <v>211</v>
      </c>
      <c r="E173" s="263" t="s">
        <v>1</v>
      </c>
      <c r="F173" s="264" t="s">
        <v>5614</v>
      </c>
      <c r="G173" s="262"/>
      <c r="H173" s="265">
        <v>32</v>
      </c>
      <c r="I173" s="266"/>
      <c r="J173" s="262"/>
      <c r="K173" s="262"/>
      <c r="L173" s="267"/>
      <c r="M173" s="268"/>
      <c r="N173" s="269"/>
      <c r="O173" s="269"/>
      <c r="P173" s="269"/>
      <c r="Q173" s="269"/>
      <c r="R173" s="269"/>
      <c r="S173" s="269"/>
      <c r="T173" s="270"/>
      <c r="AT173" s="271" t="s">
        <v>211</v>
      </c>
      <c r="AU173" s="271" t="s">
        <v>82</v>
      </c>
      <c r="AV173" s="15" t="s">
        <v>209</v>
      </c>
      <c r="AW173" s="15" t="s">
        <v>31</v>
      </c>
      <c r="AX173" s="15" t="s">
        <v>82</v>
      </c>
      <c r="AY173" s="271" t="s">
        <v>203</v>
      </c>
    </row>
    <row r="174" spans="1:65" s="12" customFormat="1" ht="25.9" customHeight="1">
      <c r="B174" s="193"/>
      <c r="C174" s="194"/>
      <c r="D174" s="195" t="s">
        <v>74</v>
      </c>
      <c r="E174" s="196" t="s">
        <v>9537</v>
      </c>
      <c r="F174" s="196" t="s">
        <v>9538</v>
      </c>
      <c r="G174" s="194"/>
      <c r="H174" s="194"/>
      <c r="I174" s="197"/>
      <c r="J174" s="198">
        <f>BK174</f>
        <v>0</v>
      </c>
      <c r="K174" s="194"/>
      <c r="L174" s="199"/>
      <c r="M174" s="200"/>
      <c r="N174" s="201"/>
      <c r="O174" s="201"/>
      <c r="P174" s="202">
        <f>SUM(P175:P182)</f>
        <v>0</v>
      </c>
      <c r="Q174" s="201"/>
      <c r="R174" s="202">
        <f>SUM(R175:R182)</f>
        <v>0</v>
      </c>
      <c r="S174" s="201"/>
      <c r="T174" s="203">
        <f>SUM(T175:T182)</f>
        <v>0</v>
      </c>
      <c r="AR174" s="204" t="s">
        <v>82</v>
      </c>
      <c r="AT174" s="205" t="s">
        <v>74</v>
      </c>
      <c r="AU174" s="205" t="s">
        <v>75</v>
      </c>
      <c r="AY174" s="204" t="s">
        <v>203</v>
      </c>
      <c r="BK174" s="206">
        <f>SUM(BK175:BK182)</f>
        <v>0</v>
      </c>
    </row>
    <row r="175" spans="1:65" s="2" customFormat="1" ht="16.5" customHeight="1">
      <c r="A175" s="35"/>
      <c r="B175" s="36"/>
      <c r="C175" s="209" t="s">
        <v>375</v>
      </c>
      <c r="D175" s="209" t="s">
        <v>205</v>
      </c>
      <c r="E175" s="210" t="s">
        <v>9539</v>
      </c>
      <c r="F175" s="211" t="s">
        <v>9540</v>
      </c>
      <c r="G175" s="212" t="s">
        <v>6098</v>
      </c>
      <c r="H175" s="213">
        <v>16</v>
      </c>
      <c r="I175" s="214"/>
      <c r="J175" s="215">
        <f>ROUND(I175*H175,2)</f>
        <v>0</v>
      </c>
      <c r="K175" s="211" t="s">
        <v>1</v>
      </c>
      <c r="L175" s="40"/>
      <c r="M175" s="216" t="s">
        <v>1</v>
      </c>
      <c r="N175" s="217" t="s">
        <v>40</v>
      </c>
      <c r="O175" s="72"/>
      <c r="P175" s="218">
        <f>O175*H175</f>
        <v>0</v>
      </c>
      <c r="Q175" s="218">
        <v>0</v>
      </c>
      <c r="R175" s="218">
        <f>Q175*H175</f>
        <v>0</v>
      </c>
      <c r="S175" s="218">
        <v>0</v>
      </c>
      <c r="T175" s="219">
        <f>S175*H175</f>
        <v>0</v>
      </c>
      <c r="U175" s="35"/>
      <c r="V175" s="35"/>
      <c r="W175" s="35"/>
      <c r="X175" s="35"/>
      <c r="Y175" s="35"/>
      <c r="Z175" s="35"/>
      <c r="AA175" s="35"/>
      <c r="AB175" s="35"/>
      <c r="AC175" s="35"/>
      <c r="AD175" s="35"/>
      <c r="AE175" s="35"/>
      <c r="AR175" s="220" t="s">
        <v>209</v>
      </c>
      <c r="AT175" s="220" t="s">
        <v>205</v>
      </c>
      <c r="AU175" s="220" t="s">
        <v>82</v>
      </c>
      <c r="AY175" s="18" t="s">
        <v>203</v>
      </c>
      <c r="BE175" s="221">
        <f>IF(N175="základní",J175,0)</f>
        <v>0</v>
      </c>
      <c r="BF175" s="221">
        <f>IF(N175="snížená",J175,0)</f>
        <v>0</v>
      </c>
      <c r="BG175" s="221">
        <f>IF(N175="zákl. přenesená",J175,0)</f>
        <v>0</v>
      </c>
      <c r="BH175" s="221">
        <f>IF(N175="sníž. přenesená",J175,0)</f>
        <v>0</v>
      </c>
      <c r="BI175" s="221">
        <f>IF(N175="nulová",J175,0)</f>
        <v>0</v>
      </c>
      <c r="BJ175" s="18" t="s">
        <v>82</v>
      </c>
      <c r="BK175" s="221">
        <f>ROUND(I175*H175,2)</f>
        <v>0</v>
      </c>
      <c r="BL175" s="18" t="s">
        <v>209</v>
      </c>
      <c r="BM175" s="220" t="s">
        <v>596</v>
      </c>
    </row>
    <row r="176" spans="1:65" s="13" customFormat="1" ht="11.25">
      <c r="B176" s="222"/>
      <c r="C176" s="223"/>
      <c r="D176" s="224" t="s">
        <v>211</v>
      </c>
      <c r="E176" s="225" t="s">
        <v>1</v>
      </c>
      <c r="F176" s="226" t="s">
        <v>9535</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4" customFormat="1" ht="11.25">
      <c r="B177" s="233"/>
      <c r="C177" s="234"/>
      <c r="D177" s="224" t="s">
        <v>211</v>
      </c>
      <c r="E177" s="235" t="s">
        <v>1</v>
      </c>
      <c r="F177" s="236" t="s">
        <v>412</v>
      </c>
      <c r="G177" s="234"/>
      <c r="H177" s="237">
        <v>16</v>
      </c>
      <c r="I177" s="238"/>
      <c r="J177" s="234"/>
      <c r="K177" s="234"/>
      <c r="L177" s="239"/>
      <c r="M177" s="240"/>
      <c r="N177" s="241"/>
      <c r="O177" s="241"/>
      <c r="P177" s="241"/>
      <c r="Q177" s="241"/>
      <c r="R177" s="241"/>
      <c r="S177" s="241"/>
      <c r="T177" s="242"/>
      <c r="AT177" s="243" t="s">
        <v>211</v>
      </c>
      <c r="AU177" s="243" t="s">
        <v>82</v>
      </c>
      <c r="AV177" s="14" t="s">
        <v>84</v>
      </c>
      <c r="AW177" s="14" t="s">
        <v>31</v>
      </c>
      <c r="AX177" s="14" t="s">
        <v>75</v>
      </c>
      <c r="AY177" s="243" t="s">
        <v>203</v>
      </c>
    </row>
    <row r="178" spans="1:65" s="15" customFormat="1" ht="11.25">
      <c r="B178" s="261"/>
      <c r="C178" s="262"/>
      <c r="D178" s="224" t="s">
        <v>211</v>
      </c>
      <c r="E178" s="263" t="s">
        <v>1</v>
      </c>
      <c r="F178" s="264" t="s">
        <v>5614</v>
      </c>
      <c r="G178" s="262"/>
      <c r="H178" s="265">
        <v>16</v>
      </c>
      <c r="I178" s="266"/>
      <c r="J178" s="262"/>
      <c r="K178" s="262"/>
      <c r="L178" s="267"/>
      <c r="M178" s="268"/>
      <c r="N178" s="269"/>
      <c r="O178" s="269"/>
      <c r="P178" s="269"/>
      <c r="Q178" s="269"/>
      <c r="R178" s="269"/>
      <c r="S178" s="269"/>
      <c r="T178" s="270"/>
      <c r="AT178" s="271" t="s">
        <v>211</v>
      </c>
      <c r="AU178" s="271" t="s">
        <v>82</v>
      </c>
      <c r="AV178" s="15" t="s">
        <v>209</v>
      </c>
      <c r="AW178" s="15" t="s">
        <v>31</v>
      </c>
      <c r="AX178" s="15" t="s">
        <v>82</v>
      </c>
      <c r="AY178" s="271" t="s">
        <v>203</v>
      </c>
    </row>
    <row r="179" spans="1:65" s="2" customFormat="1" ht="16.5" customHeight="1">
      <c r="A179" s="35"/>
      <c r="B179" s="36"/>
      <c r="C179" s="209" t="s">
        <v>382</v>
      </c>
      <c r="D179" s="209" t="s">
        <v>205</v>
      </c>
      <c r="E179" s="210" t="s">
        <v>9541</v>
      </c>
      <c r="F179" s="211" t="s">
        <v>9542</v>
      </c>
      <c r="G179" s="212" t="s">
        <v>6098</v>
      </c>
      <c r="H179" s="213">
        <v>1</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209</v>
      </c>
      <c r="AT179" s="220" t="s">
        <v>205</v>
      </c>
      <c r="AU179" s="220" t="s">
        <v>82</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209</v>
      </c>
      <c r="BM179" s="220" t="s">
        <v>1291</v>
      </c>
    </row>
    <row r="180" spans="1:65" s="13" customFormat="1" ht="11.25">
      <c r="B180" s="222"/>
      <c r="C180" s="223"/>
      <c r="D180" s="224" t="s">
        <v>211</v>
      </c>
      <c r="E180" s="225" t="s">
        <v>1</v>
      </c>
      <c r="F180" s="226" t="s">
        <v>9535</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4" customFormat="1" ht="11.25">
      <c r="B181" s="233"/>
      <c r="C181" s="234"/>
      <c r="D181" s="224" t="s">
        <v>211</v>
      </c>
      <c r="E181" s="235" t="s">
        <v>1</v>
      </c>
      <c r="F181" s="236" t="s">
        <v>82</v>
      </c>
      <c r="G181" s="234"/>
      <c r="H181" s="237">
        <v>1</v>
      </c>
      <c r="I181" s="238"/>
      <c r="J181" s="234"/>
      <c r="K181" s="234"/>
      <c r="L181" s="239"/>
      <c r="M181" s="240"/>
      <c r="N181" s="241"/>
      <c r="O181" s="241"/>
      <c r="P181" s="241"/>
      <c r="Q181" s="241"/>
      <c r="R181" s="241"/>
      <c r="S181" s="241"/>
      <c r="T181" s="242"/>
      <c r="AT181" s="243" t="s">
        <v>211</v>
      </c>
      <c r="AU181" s="243" t="s">
        <v>82</v>
      </c>
      <c r="AV181" s="14" t="s">
        <v>84</v>
      </c>
      <c r="AW181" s="14" t="s">
        <v>31</v>
      </c>
      <c r="AX181" s="14" t="s">
        <v>75</v>
      </c>
      <c r="AY181" s="243" t="s">
        <v>203</v>
      </c>
    </row>
    <row r="182" spans="1:65" s="15" customFormat="1" ht="11.25">
      <c r="B182" s="261"/>
      <c r="C182" s="262"/>
      <c r="D182" s="224" t="s">
        <v>211</v>
      </c>
      <c r="E182" s="263" t="s">
        <v>1</v>
      </c>
      <c r="F182" s="264" t="s">
        <v>5614</v>
      </c>
      <c r="G182" s="262"/>
      <c r="H182" s="265">
        <v>1</v>
      </c>
      <c r="I182" s="266"/>
      <c r="J182" s="262"/>
      <c r="K182" s="262"/>
      <c r="L182" s="267"/>
      <c r="M182" s="272"/>
      <c r="N182" s="273"/>
      <c r="O182" s="273"/>
      <c r="P182" s="273"/>
      <c r="Q182" s="273"/>
      <c r="R182" s="273"/>
      <c r="S182" s="273"/>
      <c r="T182" s="274"/>
      <c r="AT182" s="271" t="s">
        <v>211</v>
      </c>
      <c r="AU182" s="271" t="s">
        <v>82</v>
      </c>
      <c r="AV182" s="15" t="s">
        <v>209</v>
      </c>
      <c r="AW182" s="15" t="s">
        <v>31</v>
      </c>
      <c r="AX182" s="15" t="s">
        <v>82</v>
      </c>
      <c r="AY182" s="271" t="s">
        <v>203</v>
      </c>
    </row>
    <row r="183" spans="1:65" s="2" customFormat="1" ht="6.95" customHeight="1">
      <c r="A183" s="35"/>
      <c r="B183" s="55"/>
      <c r="C183" s="56"/>
      <c r="D183" s="56"/>
      <c r="E183" s="56"/>
      <c r="F183" s="56"/>
      <c r="G183" s="56"/>
      <c r="H183" s="56"/>
      <c r="I183" s="159"/>
      <c r="J183" s="56"/>
      <c r="K183" s="56"/>
      <c r="L183" s="40"/>
      <c r="M183" s="35"/>
      <c r="O183" s="35"/>
      <c r="P183" s="35"/>
      <c r="Q183" s="35"/>
      <c r="R183" s="35"/>
      <c r="S183" s="35"/>
      <c r="T183" s="35"/>
      <c r="U183" s="35"/>
      <c r="V183" s="35"/>
      <c r="W183" s="35"/>
      <c r="X183" s="35"/>
      <c r="Y183" s="35"/>
      <c r="Z183" s="35"/>
      <c r="AA183" s="35"/>
      <c r="AB183" s="35"/>
      <c r="AC183" s="35"/>
      <c r="AD183" s="35"/>
      <c r="AE183" s="35"/>
    </row>
  </sheetData>
  <sheetProtection algorithmName="SHA-512" hashValue="EOrqUAp0+3FyxgXM4EvYva8Mib0+RDWZ3+9MA59R5+QWOpEgkOu3D7214sDfNJIk5qEOmhGG0ebmRw1uTGkW3A==" saltValue="4WzXRDcZg3MxflKN0PNGotJ9hrb2b++KSkQ/Gflujw7gL0oB3NCp1tGBgwIfPzWKyMMEP+5hKkc0PZbFgqeMiQ==" spinCount="100000" sheet="1" objects="1" scenarios="1" formatColumns="0" formatRows="0" autoFilter="0"/>
  <autoFilter ref="C128:K182"/>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123</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9543</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44118</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9544</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6472</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ROUND((SUM(BE130:BE281)),  2)</f>
        <v>0</v>
      </c>
      <c r="G35" s="35"/>
      <c r="H35" s="35"/>
      <c r="I35" s="138">
        <v>0.21</v>
      </c>
      <c r="J35" s="137">
        <f>ROUND(((SUM(BE130:BE281))*I35),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ROUND((SUM(BF130:BF281)),  2)</f>
        <v>0</v>
      </c>
      <c r="G36" s="35"/>
      <c r="H36" s="35"/>
      <c r="I36" s="138">
        <v>0.15</v>
      </c>
      <c r="J36" s="137">
        <f>ROUND(((SUM(BF130:BF281))*I36),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ROUND((SUM(BG130:BG281)),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ROUND((SUM(BH130:BH281)),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ROUND((SUM(BI130:BI281)),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D1_01_4h1 - Slaboproudá elektrotechnika – SK, EKV, DT, CCTV</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44118</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Jan Fikejs</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J130</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9545</v>
      </c>
      <c r="E99" s="171"/>
      <c r="F99" s="171"/>
      <c r="G99" s="171"/>
      <c r="H99" s="171"/>
      <c r="I99" s="172"/>
      <c r="J99" s="173">
        <f>J131</f>
        <v>0</v>
      </c>
      <c r="K99" s="169"/>
      <c r="L99" s="174"/>
    </row>
    <row r="100" spans="1:47" s="9" customFormat="1" ht="24.95" customHeight="1">
      <c r="B100" s="168"/>
      <c r="C100" s="169"/>
      <c r="D100" s="170" t="s">
        <v>9546</v>
      </c>
      <c r="E100" s="171"/>
      <c r="F100" s="171"/>
      <c r="G100" s="171"/>
      <c r="H100" s="171"/>
      <c r="I100" s="172"/>
      <c r="J100" s="173">
        <f>J161</f>
        <v>0</v>
      </c>
      <c r="K100" s="169"/>
      <c r="L100" s="174"/>
    </row>
    <row r="101" spans="1:47" s="9" customFormat="1" ht="24.95" customHeight="1">
      <c r="B101" s="168"/>
      <c r="C101" s="169"/>
      <c r="D101" s="170" t="s">
        <v>9547</v>
      </c>
      <c r="E101" s="171"/>
      <c r="F101" s="171"/>
      <c r="G101" s="171"/>
      <c r="H101" s="171"/>
      <c r="I101" s="172"/>
      <c r="J101" s="173">
        <f>J168</f>
        <v>0</v>
      </c>
      <c r="K101" s="169"/>
      <c r="L101" s="174"/>
    </row>
    <row r="102" spans="1:47" s="9" customFormat="1" ht="24.95" customHeight="1">
      <c r="B102" s="168"/>
      <c r="C102" s="169"/>
      <c r="D102" s="170" t="s">
        <v>9548</v>
      </c>
      <c r="E102" s="171"/>
      <c r="F102" s="171"/>
      <c r="G102" s="171"/>
      <c r="H102" s="171"/>
      <c r="I102" s="172"/>
      <c r="J102" s="173">
        <f>J196</f>
        <v>0</v>
      </c>
      <c r="K102" s="169"/>
      <c r="L102" s="174"/>
    </row>
    <row r="103" spans="1:47" s="9" customFormat="1" ht="24.95" customHeight="1">
      <c r="B103" s="168"/>
      <c r="C103" s="169"/>
      <c r="D103" s="170" t="s">
        <v>9549</v>
      </c>
      <c r="E103" s="171"/>
      <c r="F103" s="171"/>
      <c r="G103" s="171"/>
      <c r="H103" s="171"/>
      <c r="I103" s="172"/>
      <c r="J103" s="173">
        <f>J220</f>
        <v>0</v>
      </c>
      <c r="K103" s="169"/>
      <c r="L103" s="174"/>
    </row>
    <row r="104" spans="1:47" s="9" customFormat="1" ht="24.95" customHeight="1">
      <c r="B104" s="168"/>
      <c r="C104" s="169"/>
      <c r="D104" s="170" t="s">
        <v>9550</v>
      </c>
      <c r="E104" s="171"/>
      <c r="F104" s="171"/>
      <c r="G104" s="171"/>
      <c r="H104" s="171"/>
      <c r="I104" s="172"/>
      <c r="J104" s="173">
        <f>J233</f>
        <v>0</v>
      </c>
      <c r="K104" s="169"/>
      <c r="L104" s="174"/>
    </row>
    <row r="105" spans="1:47" s="9" customFormat="1" ht="24.95" customHeight="1">
      <c r="B105" s="168"/>
      <c r="C105" s="169"/>
      <c r="D105" s="170" t="s">
        <v>9551</v>
      </c>
      <c r="E105" s="171"/>
      <c r="F105" s="171"/>
      <c r="G105" s="171"/>
      <c r="H105" s="171"/>
      <c r="I105" s="172"/>
      <c r="J105" s="173">
        <f>J239</f>
        <v>0</v>
      </c>
      <c r="K105" s="169"/>
      <c r="L105" s="174"/>
    </row>
    <row r="106" spans="1:47" s="9" customFormat="1" ht="24.95" customHeight="1">
      <c r="B106" s="168"/>
      <c r="C106" s="169"/>
      <c r="D106" s="170" t="s">
        <v>9552</v>
      </c>
      <c r="E106" s="171"/>
      <c r="F106" s="171"/>
      <c r="G106" s="171"/>
      <c r="H106" s="171"/>
      <c r="I106" s="172"/>
      <c r="J106" s="173">
        <f>J248</f>
        <v>0</v>
      </c>
      <c r="K106" s="169"/>
      <c r="L106" s="174"/>
    </row>
    <row r="107" spans="1:47" s="9" customFormat="1" ht="24.95" customHeight="1">
      <c r="B107" s="168"/>
      <c r="C107" s="169"/>
      <c r="D107" s="170" t="s">
        <v>9553</v>
      </c>
      <c r="E107" s="171"/>
      <c r="F107" s="171"/>
      <c r="G107" s="171"/>
      <c r="H107" s="171"/>
      <c r="I107" s="172"/>
      <c r="J107" s="173">
        <f>J251</f>
        <v>0</v>
      </c>
      <c r="K107" s="169"/>
      <c r="L107" s="174"/>
    </row>
    <row r="108" spans="1:47" s="9" customFormat="1" ht="24.95" customHeight="1">
      <c r="B108" s="168"/>
      <c r="C108" s="169"/>
      <c r="D108" s="170" t="s">
        <v>9554</v>
      </c>
      <c r="E108" s="171"/>
      <c r="F108" s="171"/>
      <c r="G108" s="171"/>
      <c r="H108" s="171"/>
      <c r="I108" s="172"/>
      <c r="J108" s="173">
        <f>J280</f>
        <v>0</v>
      </c>
      <c r="K108" s="169"/>
      <c r="L108" s="174"/>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4" t="str">
        <f>E7</f>
        <v>NPK a.s., Pardubická nemocnice, Výstavba pavilonu CUP s centralizací akutních provozů - fáze II.</v>
      </c>
      <c r="F118" s="345"/>
      <c r="G118" s="345"/>
      <c r="H118" s="345"/>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2" customFormat="1" ht="16.5" customHeight="1">
      <c r="A120" s="35"/>
      <c r="B120" s="36"/>
      <c r="C120" s="37"/>
      <c r="D120" s="37"/>
      <c r="E120" s="344" t="s">
        <v>145</v>
      </c>
      <c r="F120" s="346"/>
      <c r="G120" s="346"/>
      <c r="H120" s="346"/>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146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6" t="str">
        <f>E11</f>
        <v>D1_01_4h1 - Slaboproudá elektrotechnika – SK, EKV, DT, CCTV</v>
      </c>
      <c r="F122" s="346"/>
      <c r="G122" s="346"/>
      <c r="H122" s="346"/>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Pardubice</v>
      </c>
      <c r="G124" s="37"/>
      <c r="H124" s="37"/>
      <c r="I124" s="124" t="s">
        <v>22</v>
      </c>
      <c r="J124" s="67">
        <f>IF(J14="","",J14)</f>
        <v>44118</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23</v>
      </c>
      <c r="D126" s="37"/>
      <c r="E126" s="37"/>
      <c r="F126" s="28" t="str">
        <f>E17</f>
        <v>Pardubický kraj</v>
      </c>
      <c r="G126" s="37"/>
      <c r="H126" s="37"/>
      <c r="I126" s="124" t="s">
        <v>29</v>
      </c>
      <c r="J126" s="33" t="str">
        <f>E23</f>
        <v>Atelier Penta v.o.s., Mrštíkova 12, Jihlava</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27</v>
      </c>
      <c r="D127" s="37"/>
      <c r="E127" s="37"/>
      <c r="F127" s="28" t="str">
        <f>IF(E20="","",E20)</f>
        <v>Vyplň údaj</v>
      </c>
      <c r="G127" s="37"/>
      <c r="H127" s="37"/>
      <c r="I127" s="124" t="s">
        <v>32</v>
      </c>
      <c r="J127" s="33" t="str">
        <f>E26</f>
        <v>Jan Fikejs</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189</v>
      </c>
      <c r="D129" s="184" t="s">
        <v>60</v>
      </c>
      <c r="E129" s="184" t="s">
        <v>56</v>
      </c>
      <c r="F129" s="184" t="s">
        <v>57</v>
      </c>
      <c r="G129" s="184" t="s">
        <v>190</v>
      </c>
      <c r="H129" s="184" t="s">
        <v>191</v>
      </c>
      <c r="I129" s="185" t="s">
        <v>192</v>
      </c>
      <c r="J129" s="184" t="s">
        <v>151</v>
      </c>
      <c r="K129" s="186" t="s">
        <v>193</v>
      </c>
      <c r="L129" s="187"/>
      <c r="M129" s="76" t="s">
        <v>1</v>
      </c>
      <c r="N129" s="77" t="s">
        <v>39</v>
      </c>
      <c r="O129" s="77" t="s">
        <v>194</v>
      </c>
      <c r="P129" s="77" t="s">
        <v>195</v>
      </c>
      <c r="Q129" s="77" t="s">
        <v>196</v>
      </c>
      <c r="R129" s="77" t="s">
        <v>197</v>
      </c>
      <c r="S129" s="77" t="s">
        <v>198</v>
      </c>
      <c r="T129" s="78" t="s">
        <v>199</v>
      </c>
      <c r="U129" s="181"/>
      <c r="V129" s="181"/>
      <c r="W129" s="181"/>
      <c r="X129" s="181"/>
      <c r="Y129" s="181"/>
      <c r="Z129" s="181"/>
      <c r="AA129" s="181"/>
      <c r="AB129" s="181"/>
      <c r="AC129" s="181"/>
      <c r="AD129" s="181"/>
      <c r="AE129" s="181"/>
    </row>
    <row r="130" spans="1:65" s="2" customFormat="1" ht="22.9" customHeight="1">
      <c r="A130" s="35"/>
      <c r="B130" s="36"/>
      <c r="C130" s="83" t="s">
        <v>200</v>
      </c>
      <c r="D130" s="37"/>
      <c r="E130" s="37"/>
      <c r="F130" s="37"/>
      <c r="G130" s="37"/>
      <c r="H130" s="37"/>
      <c r="I130" s="123"/>
      <c r="J130" s="188">
        <f>BK130</f>
        <v>0</v>
      </c>
      <c r="K130" s="37"/>
      <c r="L130" s="40"/>
      <c r="M130" s="79"/>
      <c r="N130" s="189"/>
      <c r="O130" s="80"/>
      <c r="P130" s="190">
        <f>P131+P161+P168+P196+P220+P233+P239+P248+P251+P280</f>
        <v>0</v>
      </c>
      <c r="Q130" s="80"/>
      <c r="R130" s="190">
        <f>R131+R161+R168+R196+R220+R233+R239+R248+R251+R280</f>
        <v>0</v>
      </c>
      <c r="S130" s="80"/>
      <c r="T130" s="191">
        <f>T131+T161+T168+T196+T220+T233+T239+T248+T251+T280</f>
        <v>0</v>
      </c>
      <c r="U130" s="35"/>
      <c r="V130" s="35"/>
      <c r="W130" s="35"/>
      <c r="X130" s="35"/>
      <c r="Y130" s="35"/>
      <c r="Z130" s="35"/>
      <c r="AA130" s="35"/>
      <c r="AB130" s="35"/>
      <c r="AC130" s="35"/>
      <c r="AD130" s="35"/>
      <c r="AE130" s="35"/>
      <c r="AT130" s="18" t="s">
        <v>74</v>
      </c>
      <c r="AU130" s="18" t="s">
        <v>153</v>
      </c>
      <c r="BK130" s="192">
        <f>BK131+BK161+BK168+BK196+BK220+BK233+BK239+BK248+BK251+BK280</f>
        <v>0</v>
      </c>
    </row>
    <row r="131" spans="1:65" s="12" customFormat="1" ht="25.9" customHeight="1">
      <c r="B131" s="193"/>
      <c r="C131" s="194"/>
      <c r="D131" s="195" t="s">
        <v>74</v>
      </c>
      <c r="E131" s="196" t="s">
        <v>6229</v>
      </c>
      <c r="F131" s="196" t="s">
        <v>9555</v>
      </c>
      <c r="G131" s="194"/>
      <c r="H131" s="194"/>
      <c r="I131" s="197"/>
      <c r="J131" s="198">
        <f>BK131</f>
        <v>0</v>
      </c>
      <c r="K131" s="194"/>
      <c r="L131" s="199"/>
      <c r="M131" s="200"/>
      <c r="N131" s="201"/>
      <c r="O131" s="201"/>
      <c r="P131" s="202">
        <f>SUM(P132:P160)</f>
        <v>0</v>
      </c>
      <c r="Q131" s="201"/>
      <c r="R131" s="202">
        <f>SUM(R132:R160)</f>
        <v>0</v>
      </c>
      <c r="S131" s="201"/>
      <c r="T131" s="203">
        <f>SUM(T132:T160)</f>
        <v>0</v>
      </c>
      <c r="AR131" s="204" t="s">
        <v>82</v>
      </c>
      <c r="AT131" s="205" t="s">
        <v>74</v>
      </c>
      <c r="AU131" s="205" t="s">
        <v>75</v>
      </c>
      <c r="AY131" s="204" t="s">
        <v>203</v>
      </c>
      <c r="BK131" s="206">
        <f>SUM(BK132:BK160)</f>
        <v>0</v>
      </c>
    </row>
    <row r="132" spans="1:65" s="2" customFormat="1" ht="16.5" customHeight="1">
      <c r="A132" s="35"/>
      <c r="B132" s="36"/>
      <c r="C132" s="209" t="s">
        <v>82</v>
      </c>
      <c r="D132" s="209" t="s">
        <v>205</v>
      </c>
      <c r="E132" s="210" t="s">
        <v>9556</v>
      </c>
      <c r="F132" s="211" t="s">
        <v>9557</v>
      </c>
      <c r="G132" s="212" t="s">
        <v>5671</v>
      </c>
      <c r="H132" s="213">
        <v>4</v>
      </c>
      <c r="I132" s="214"/>
      <c r="J132" s="215">
        <f t="shared" ref="J132:J160" si="0">ROUND(I132*H132,2)</f>
        <v>0</v>
      </c>
      <c r="K132" s="211" t="s">
        <v>1</v>
      </c>
      <c r="L132" s="40"/>
      <c r="M132" s="216" t="s">
        <v>1</v>
      </c>
      <c r="N132" s="217" t="s">
        <v>40</v>
      </c>
      <c r="O132" s="72"/>
      <c r="P132" s="218">
        <f t="shared" ref="P132:P160" si="1">O132*H132</f>
        <v>0</v>
      </c>
      <c r="Q132" s="218">
        <v>0</v>
      </c>
      <c r="R132" s="218">
        <f t="shared" ref="R132:R160" si="2">Q132*H132</f>
        <v>0</v>
      </c>
      <c r="S132" s="218">
        <v>0</v>
      </c>
      <c r="T132" s="219">
        <f t="shared" ref="T132:T160" si="3">S132*H132</f>
        <v>0</v>
      </c>
      <c r="U132" s="35"/>
      <c r="V132" s="35"/>
      <c r="W132" s="35"/>
      <c r="X132" s="35"/>
      <c r="Y132" s="35"/>
      <c r="Z132" s="35"/>
      <c r="AA132" s="35"/>
      <c r="AB132" s="35"/>
      <c r="AC132" s="35"/>
      <c r="AD132" s="35"/>
      <c r="AE132" s="35"/>
      <c r="AR132" s="220" t="s">
        <v>209</v>
      </c>
      <c r="AT132" s="220" t="s">
        <v>205</v>
      </c>
      <c r="AU132" s="220" t="s">
        <v>82</v>
      </c>
      <c r="AY132" s="18" t="s">
        <v>203</v>
      </c>
      <c r="BE132" s="221">
        <f t="shared" ref="BE132:BE160" si="4">IF(N132="základní",J132,0)</f>
        <v>0</v>
      </c>
      <c r="BF132" s="221">
        <f t="shared" ref="BF132:BF160" si="5">IF(N132="snížená",J132,0)</f>
        <v>0</v>
      </c>
      <c r="BG132" s="221">
        <f t="shared" ref="BG132:BG160" si="6">IF(N132="zákl. přenesená",J132,0)</f>
        <v>0</v>
      </c>
      <c r="BH132" s="221">
        <f t="shared" ref="BH132:BH160" si="7">IF(N132="sníž. přenesená",J132,0)</f>
        <v>0</v>
      </c>
      <c r="BI132" s="221">
        <f t="shared" ref="BI132:BI160" si="8">IF(N132="nulová",J132,0)</f>
        <v>0</v>
      </c>
      <c r="BJ132" s="18" t="s">
        <v>82</v>
      </c>
      <c r="BK132" s="221">
        <f t="shared" ref="BK132:BK160" si="9">ROUND(I132*H132,2)</f>
        <v>0</v>
      </c>
      <c r="BL132" s="18" t="s">
        <v>209</v>
      </c>
      <c r="BM132" s="220" t="s">
        <v>84</v>
      </c>
    </row>
    <row r="133" spans="1:65" s="2" customFormat="1" ht="21.75" customHeight="1">
      <c r="A133" s="35"/>
      <c r="B133" s="36"/>
      <c r="C133" s="209" t="s">
        <v>84</v>
      </c>
      <c r="D133" s="209" t="s">
        <v>205</v>
      </c>
      <c r="E133" s="210" t="s">
        <v>9558</v>
      </c>
      <c r="F133" s="211" t="s">
        <v>9559</v>
      </c>
      <c r="G133" s="212" t="s">
        <v>5671</v>
      </c>
      <c r="H133" s="213">
        <v>4</v>
      </c>
      <c r="I133" s="214"/>
      <c r="J133" s="215">
        <f t="shared" si="0"/>
        <v>0</v>
      </c>
      <c r="K133" s="211" t="s">
        <v>1</v>
      </c>
      <c r="L133" s="40"/>
      <c r="M133" s="216" t="s">
        <v>1</v>
      </c>
      <c r="N133" s="217" t="s">
        <v>40</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209</v>
      </c>
      <c r="AT133" s="220" t="s">
        <v>205</v>
      </c>
      <c r="AU133" s="220" t="s">
        <v>82</v>
      </c>
      <c r="AY133" s="18" t="s">
        <v>203</v>
      </c>
      <c r="BE133" s="221">
        <f t="shared" si="4"/>
        <v>0</v>
      </c>
      <c r="BF133" s="221">
        <f t="shared" si="5"/>
        <v>0</v>
      </c>
      <c r="BG133" s="221">
        <f t="shared" si="6"/>
        <v>0</v>
      </c>
      <c r="BH133" s="221">
        <f t="shared" si="7"/>
        <v>0</v>
      </c>
      <c r="BI133" s="221">
        <f t="shared" si="8"/>
        <v>0</v>
      </c>
      <c r="BJ133" s="18" t="s">
        <v>82</v>
      </c>
      <c r="BK133" s="221">
        <f t="shared" si="9"/>
        <v>0</v>
      </c>
      <c r="BL133" s="18" t="s">
        <v>209</v>
      </c>
      <c r="BM133" s="220" t="s">
        <v>209</v>
      </c>
    </row>
    <row r="134" spans="1:65" s="2" customFormat="1" ht="16.5" customHeight="1">
      <c r="A134" s="35"/>
      <c r="B134" s="36"/>
      <c r="C134" s="209" t="s">
        <v>104</v>
      </c>
      <c r="D134" s="209" t="s">
        <v>205</v>
      </c>
      <c r="E134" s="210" t="s">
        <v>9560</v>
      </c>
      <c r="F134" s="211" t="s">
        <v>9561</v>
      </c>
      <c r="G134" s="212" t="s">
        <v>5671</v>
      </c>
      <c r="H134" s="213">
        <v>72</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82</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252</v>
      </c>
    </row>
    <row r="135" spans="1:65" s="2" customFormat="1" ht="21.75" customHeight="1">
      <c r="A135" s="35"/>
      <c r="B135" s="36"/>
      <c r="C135" s="209" t="s">
        <v>209</v>
      </c>
      <c r="D135" s="209" t="s">
        <v>205</v>
      </c>
      <c r="E135" s="210" t="s">
        <v>9562</v>
      </c>
      <c r="F135" s="211" t="s">
        <v>9563</v>
      </c>
      <c r="G135" s="212" t="s">
        <v>5671</v>
      </c>
      <c r="H135" s="213">
        <v>4</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82</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361</v>
      </c>
    </row>
    <row r="136" spans="1:65" s="2" customFormat="1" ht="16.5" customHeight="1">
      <c r="A136" s="35"/>
      <c r="B136" s="36"/>
      <c r="C136" s="209" t="s">
        <v>237</v>
      </c>
      <c r="D136" s="209" t="s">
        <v>205</v>
      </c>
      <c r="E136" s="210" t="s">
        <v>9564</v>
      </c>
      <c r="F136" s="211" t="s">
        <v>9565</v>
      </c>
      <c r="G136" s="212" t="s">
        <v>5671</v>
      </c>
      <c r="H136" s="213">
        <v>8</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82</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375</v>
      </c>
    </row>
    <row r="137" spans="1:65" s="2" customFormat="1" ht="21.75" customHeight="1">
      <c r="A137" s="35"/>
      <c r="B137" s="36"/>
      <c r="C137" s="209" t="s">
        <v>252</v>
      </c>
      <c r="D137" s="209" t="s">
        <v>205</v>
      </c>
      <c r="E137" s="210" t="s">
        <v>9566</v>
      </c>
      <c r="F137" s="211" t="s">
        <v>9567</v>
      </c>
      <c r="G137" s="212" t="s">
        <v>5671</v>
      </c>
      <c r="H137" s="213">
        <v>8</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82</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389</v>
      </c>
    </row>
    <row r="138" spans="1:65" s="2" customFormat="1" ht="16.5" customHeight="1">
      <c r="A138" s="35"/>
      <c r="B138" s="36"/>
      <c r="C138" s="209" t="s">
        <v>351</v>
      </c>
      <c r="D138" s="209" t="s">
        <v>205</v>
      </c>
      <c r="E138" s="210" t="s">
        <v>9568</v>
      </c>
      <c r="F138" s="211" t="s">
        <v>9569</v>
      </c>
      <c r="G138" s="212" t="s">
        <v>5671</v>
      </c>
      <c r="H138" s="213">
        <v>8</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82</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401</v>
      </c>
    </row>
    <row r="139" spans="1:65" s="2" customFormat="1" ht="21.75" customHeight="1">
      <c r="A139" s="35"/>
      <c r="B139" s="36"/>
      <c r="C139" s="209" t="s">
        <v>361</v>
      </c>
      <c r="D139" s="209" t="s">
        <v>205</v>
      </c>
      <c r="E139" s="210" t="s">
        <v>9570</v>
      </c>
      <c r="F139" s="211" t="s">
        <v>9571</v>
      </c>
      <c r="G139" s="212" t="s">
        <v>5671</v>
      </c>
      <c r="H139" s="213">
        <v>16</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82</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412</v>
      </c>
    </row>
    <row r="140" spans="1:65" s="2" customFormat="1" ht="21.75" customHeight="1">
      <c r="A140" s="35"/>
      <c r="B140" s="36"/>
      <c r="C140" s="209" t="s">
        <v>368</v>
      </c>
      <c r="D140" s="209" t="s">
        <v>205</v>
      </c>
      <c r="E140" s="210" t="s">
        <v>9572</v>
      </c>
      <c r="F140" s="211" t="s">
        <v>9573</v>
      </c>
      <c r="G140" s="212" t="s">
        <v>5671</v>
      </c>
      <c r="H140" s="213">
        <v>192</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82</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428</v>
      </c>
    </row>
    <row r="141" spans="1:65" s="2" customFormat="1" ht="16.5" customHeight="1">
      <c r="A141" s="35"/>
      <c r="B141" s="36"/>
      <c r="C141" s="209" t="s">
        <v>375</v>
      </c>
      <c r="D141" s="209" t="s">
        <v>205</v>
      </c>
      <c r="E141" s="210" t="s">
        <v>9574</v>
      </c>
      <c r="F141" s="211" t="s">
        <v>9575</v>
      </c>
      <c r="G141" s="212" t="s">
        <v>5671</v>
      </c>
      <c r="H141" s="213">
        <v>192</v>
      </c>
      <c r="I141" s="214"/>
      <c r="J141" s="215">
        <f t="shared" si="0"/>
        <v>0</v>
      </c>
      <c r="K141" s="211" t="s">
        <v>1</v>
      </c>
      <c r="L141" s="40"/>
      <c r="M141" s="216" t="s">
        <v>1</v>
      </c>
      <c r="N141" s="217"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209</v>
      </c>
      <c r="AT141" s="220" t="s">
        <v>205</v>
      </c>
      <c r="AU141" s="220" t="s">
        <v>82</v>
      </c>
      <c r="AY141" s="18" t="s">
        <v>203</v>
      </c>
      <c r="BE141" s="221">
        <f t="shared" si="4"/>
        <v>0</v>
      </c>
      <c r="BF141" s="221">
        <f t="shared" si="5"/>
        <v>0</v>
      </c>
      <c r="BG141" s="221">
        <f t="shared" si="6"/>
        <v>0</v>
      </c>
      <c r="BH141" s="221">
        <f t="shared" si="7"/>
        <v>0</v>
      </c>
      <c r="BI141" s="221">
        <f t="shared" si="8"/>
        <v>0</v>
      </c>
      <c r="BJ141" s="18" t="s">
        <v>82</v>
      </c>
      <c r="BK141" s="221">
        <f t="shared" si="9"/>
        <v>0</v>
      </c>
      <c r="BL141" s="18" t="s">
        <v>209</v>
      </c>
      <c r="BM141" s="220" t="s">
        <v>596</v>
      </c>
    </row>
    <row r="142" spans="1:65" s="2" customFormat="1" ht="16.5" customHeight="1">
      <c r="A142" s="35"/>
      <c r="B142" s="36"/>
      <c r="C142" s="209" t="s">
        <v>382</v>
      </c>
      <c r="D142" s="209" t="s">
        <v>205</v>
      </c>
      <c r="E142" s="210" t="s">
        <v>9576</v>
      </c>
      <c r="F142" s="211" t="s">
        <v>9577</v>
      </c>
      <c r="G142" s="212" t="s">
        <v>5671</v>
      </c>
      <c r="H142" s="213">
        <v>192</v>
      </c>
      <c r="I142" s="214"/>
      <c r="J142" s="215">
        <f t="shared" si="0"/>
        <v>0</v>
      </c>
      <c r="K142" s="211" t="s">
        <v>1</v>
      </c>
      <c r="L142" s="40"/>
      <c r="M142" s="216" t="s">
        <v>1</v>
      </c>
      <c r="N142" s="217"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209</v>
      </c>
      <c r="AT142" s="220" t="s">
        <v>205</v>
      </c>
      <c r="AU142" s="220" t="s">
        <v>82</v>
      </c>
      <c r="AY142" s="18" t="s">
        <v>203</v>
      </c>
      <c r="BE142" s="221">
        <f t="shared" si="4"/>
        <v>0</v>
      </c>
      <c r="BF142" s="221">
        <f t="shared" si="5"/>
        <v>0</v>
      </c>
      <c r="BG142" s="221">
        <f t="shared" si="6"/>
        <v>0</v>
      </c>
      <c r="BH142" s="221">
        <f t="shared" si="7"/>
        <v>0</v>
      </c>
      <c r="BI142" s="221">
        <f t="shared" si="8"/>
        <v>0</v>
      </c>
      <c r="BJ142" s="18" t="s">
        <v>82</v>
      </c>
      <c r="BK142" s="221">
        <f t="shared" si="9"/>
        <v>0</v>
      </c>
      <c r="BL142" s="18" t="s">
        <v>209</v>
      </c>
      <c r="BM142" s="220" t="s">
        <v>1291</v>
      </c>
    </row>
    <row r="143" spans="1:65" s="2" customFormat="1" ht="16.5" customHeight="1">
      <c r="A143" s="35"/>
      <c r="B143" s="36"/>
      <c r="C143" s="209" t="s">
        <v>389</v>
      </c>
      <c r="D143" s="209" t="s">
        <v>205</v>
      </c>
      <c r="E143" s="210" t="s">
        <v>9578</v>
      </c>
      <c r="F143" s="211" t="s">
        <v>9579</v>
      </c>
      <c r="G143" s="212" t="s">
        <v>5671</v>
      </c>
      <c r="H143" s="213">
        <v>96</v>
      </c>
      <c r="I143" s="214"/>
      <c r="J143" s="215">
        <f t="shared" si="0"/>
        <v>0</v>
      </c>
      <c r="K143" s="211" t="s">
        <v>1</v>
      </c>
      <c r="L143" s="40"/>
      <c r="M143" s="216" t="s">
        <v>1</v>
      </c>
      <c r="N143" s="217"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209</v>
      </c>
      <c r="AT143" s="220" t="s">
        <v>205</v>
      </c>
      <c r="AU143" s="220" t="s">
        <v>82</v>
      </c>
      <c r="AY143" s="18" t="s">
        <v>203</v>
      </c>
      <c r="BE143" s="221">
        <f t="shared" si="4"/>
        <v>0</v>
      </c>
      <c r="BF143" s="221">
        <f t="shared" si="5"/>
        <v>0</v>
      </c>
      <c r="BG143" s="221">
        <f t="shared" si="6"/>
        <v>0</v>
      </c>
      <c r="BH143" s="221">
        <f t="shared" si="7"/>
        <v>0</v>
      </c>
      <c r="BI143" s="221">
        <f t="shared" si="8"/>
        <v>0</v>
      </c>
      <c r="BJ143" s="18" t="s">
        <v>82</v>
      </c>
      <c r="BK143" s="221">
        <f t="shared" si="9"/>
        <v>0</v>
      </c>
      <c r="BL143" s="18" t="s">
        <v>209</v>
      </c>
      <c r="BM143" s="220" t="s">
        <v>1306</v>
      </c>
    </row>
    <row r="144" spans="1:65" s="2" customFormat="1" ht="16.5" customHeight="1">
      <c r="A144" s="35"/>
      <c r="B144" s="36"/>
      <c r="C144" s="209" t="s">
        <v>395</v>
      </c>
      <c r="D144" s="209" t="s">
        <v>205</v>
      </c>
      <c r="E144" s="210" t="s">
        <v>9580</v>
      </c>
      <c r="F144" s="211" t="s">
        <v>9581</v>
      </c>
      <c r="G144" s="212" t="s">
        <v>828</v>
      </c>
      <c r="H144" s="213">
        <v>55752</v>
      </c>
      <c r="I144" s="214"/>
      <c r="J144" s="215">
        <f t="shared" si="0"/>
        <v>0</v>
      </c>
      <c r="K144" s="211" t="s">
        <v>1</v>
      </c>
      <c r="L144" s="40"/>
      <c r="M144" s="216" t="s">
        <v>1</v>
      </c>
      <c r="N144" s="217"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209</v>
      </c>
      <c r="AT144" s="220" t="s">
        <v>205</v>
      </c>
      <c r="AU144" s="220" t="s">
        <v>82</v>
      </c>
      <c r="AY144" s="18" t="s">
        <v>203</v>
      </c>
      <c r="BE144" s="221">
        <f t="shared" si="4"/>
        <v>0</v>
      </c>
      <c r="BF144" s="221">
        <f t="shared" si="5"/>
        <v>0</v>
      </c>
      <c r="BG144" s="221">
        <f t="shared" si="6"/>
        <v>0</v>
      </c>
      <c r="BH144" s="221">
        <f t="shared" si="7"/>
        <v>0</v>
      </c>
      <c r="BI144" s="221">
        <f t="shared" si="8"/>
        <v>0</v>
      </c>
      <c r="BJ144" s="18" t="s">
        <v>82</v>
      </c>
      <c r="BK144" s="221">
        <f t="shared" si="9"/>
        <v>0</v>
      </c>
      <c r="BL144" s="18" t="s">
        <v>209</v>
      </c>
      <c r="BM144" s="220" t="s">
        <v>1318</v>
      </c>
    </row>
    <row r="145" spans="1:65" s="2" customFormat="1" ht="21.75" customHeight="1">
      <c r="A145" s="35"/>
      <c r="B145" s="36"/>
      <c r="C145" s="209" t="s">
        <v>401</v>
      </c>
      <c r="D145" s="209" t="s">
        <v>205</v>
      </c>
      <c r="E145" s="210" t="s">
        <v>9582</v>
      </c>
      <c r="F145" s="211" t="s">
        <v>9583</v>
      </c>
      <c r="G145" s="212" t="s">
        <v>828</v>
      </c>
      <c r="H145" s="213">
        <v>456</v>
      </c>
      <c r="I145" s="214"/>
      <c r="J145" s="215">
        <f t="shared" si="0"/>
        <v>0</v>
      </c>
      <c r="K145" s="211" t="s">
        <v>1</v>
      </c>
      <c r="L145" s="40"/>
      <c r="M145" s="216" t="s">
        <v>1</v>
      </c>
      <c r="N145" s="217"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209</v>
      </c>
      <c r="AT145" s="220" t="s">
        <v>205</v>
      </c>
      <c r="AU145" s="220" t="s">
        <v>82</v>
      </c>
      <c r="AY145" s="18" t="s">
        <v>203</v>
      </c>
      <c r="BE145" s="221">
        <f t="shared" si="4"/>
        <v>0</v>
      </c>
      <c r="BF145" s="221">
        <f t="shared" si="5"/>
        <v>0</v>
      </c>
      <c r="BG145" s="221">
        <f t="shared" si="6"/>
        <v>0</v>
      </c>
      <c r="BH145" s="221">
        <f t="shared" si="7"/>
        <v>0</v>
      </c>
      <c r="BI145" s="221">
        <f t="shared" si="8"/>
        <v>0</v>
      </c>
      <c r="BJ145" s="18" t="s">
        <v>82</v>
      </c>
      <c r="BK145" s="221">
        <f t="shared" si="9"/>
        <v>0</v>
      </c>
      <c r="BL145" s="18" t="s">
        <v>209</v>
      </c>
      <c r="BM145" s="220" t="s">
        <v>1331</v>
      </c>
    </row>
    <row r="146" spans="1:65" s="2" customFormat="1" ht="21.75" customHeight="1">
      <c r="A146" s="35"/>
      <c r="B146" s="36"/>
      <c r="C146" s="209" t="s">
        <v>8</v>
      </c>
      <c r="D146" s="209" t="s">
        <v>205</v>
      </c>
      <c r="E146" s="210" t="s">
        <v>9584</v>
      </c>
      <c r="F146" s="211" t="s">
        <v>9585</v>
      </c>
      <c r="G146" s="212" t="s">
        <v>828</v>
      </c>
      <c r="H146" s="213">
        <v>5130</v>
      </c>
      <c r="I146" s="214"/>
      <c r="J146" s="215">
        <f t="shared" si="0"/>
        <v>0</v>
      </c>
      <c r="K146" s="211" t="s">
        <v>1</v>
      </c>
      <c r="L146" s="40"/>
      <c r="M146" s="216" t="s">
        <v>1</v>
      </c>
      <c r="N146" s="217"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209</v>
      </c>
      <c r="AT146" s="220" t="s">
        <v>205</v>
      </c>
      <c r="AU146" s="220" t="s">
        <v>82</v>
      </c>
      <c r="AY146" s="18" t="s">
        <v>203</v>
      </c>
      <c r="BE146" s="221">
        <f t="shared" si="4"/>
        <v>0</v>
      </c>
      <c r="BF146" s="221">
        <f t="shared" si="5"/>
        <v>0</v>
      </c>
      <c r="BG146" s="221">
        <f t="shared" si="6"/>
        <v>0</v>
      </c>
      <c r="BH146" s="221">
        <f t="shared" si="7"/>
        <v>0</v>
      </c>
      <c r="BI146" s="221">
        <f t="shared" si="8"/>
        <v>0</v>
      </c>
      <c r="BJ146" s="18" t="s">
        <v>82</v>
      </c>
      <c r="BK146" s="221">
        <f t="shared" si="9"/>
        <v>0</v>
      </c>
      <c r="BL146" s="18" t="s">
        <v>209</v>
      </c>
      <c r="BM146" s="220" t="s">
        <v>1341</v>
      </c>
    </row>
    <row r="147" spans="1:65" s="2" customFormat="1" ht="21.75" customHeight="1">
      <c r="A147" s="35"/>
      <c r="B147" s="36"/>
      <c r="C147" s="209" t="s">
        <v>412</v>
      </c>
      <c r="D147" s="209" t="s">
        <v>205</v>
      </c>
      <c r="E147" s="210" t="s">
        <v>9586</v>
      </c>
      <c r="F147" s="211" t="s">
        <v>9587</v>
      </c>
      <c r="G147" s="212" t="s">
        <v>5671</v>
      </c>
      <c r="H147" s="213">
        <v>42</v>
      </c>
      <c r="I147" s="214"/>
      <c r="J147" s="215">
        <f t="shared" si="0"/>
        <v>0</v>
      </c>
      <c r="K147" s="211" t="s">
        <v>1</v>
      </c>
      <c r="L147" s="40"/>
      <c r="M147" s="216" t="s">
        <v>1</v>
      </c>
      <c r="N147" s="217"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209</v>
      </c>
      <c r="AT147" s="220" t="s">
        <v>205</v>
      </c>
      <c r="AU147" s="220" t="s">
        <v>82</v>
      </c>
      <c r="AY147" s="18" t="s">
        <v>203</v>
      </c>
      <c r="BE147" s="221">
        <f t="shared" si="4"/>
        <v>0</v>
      </c>
      <c r="BF147" s="221">
        <f t="shared" si="5"/>
        <v>0</v>
      </c>
      <c r="BG147" s="221">
        <f t="shared" si="6"/>
        <v>0</v>
      </c>
      <c r="BH147" s="221">
        <f t="shared" si="7"/>
        <v>0</v>
      </c>
      <c r="BI147" s="221">
        <f t="shared" si="8"/>
        <v>0</v>
      </c>
      <c r="BJ147" s="18" t="s">
        <v>82</v>
      </c>
      <c r="BK147" s="221">
        <f t="shared" si="9"/>
        <v>0</v>
      </c>
      <c r="BL147" s="18" t="s">
        <v>209</v>
      </c>
      <c r="BM147" s="220" t="s">
        <v>1661</v>
      </c>
    </row>
    <row r="148" spans="1:65" s="2" customFormat="1" ht="21.75" customHeight="1">
      <c r="A148" s="35"/>
      <c r="B148" s="36"/>
      <c r="C148" s="209" t="s">
        <v>421</v>
      </c>
      <c r="D148" s="209" t="s">
        <v>205</v>
      </c>
      <c r="E148" s="210" t="s">
        <v>9588</v>
      </c>
      <c r="F148" s="211" t="s">
        <v>9589</v>
      </c>
      <c r="G148" s="212" t="s">
        <v>5671</v>
      </c>
      <c r="H148" s="213">
        <v>32</v>
      </c>
      <c r="I148" s="214"/>
      <c r="J148" s="215">
        <f t="shared" si="0"/>
        <v>0</v>
      </c>
      <c r="K148" s="211" t="s">
        <v>1</v>
      </c>
      <c r="L148" s="40"/>
      <c r="M148" s="216" t="s">
        <v>1</v>
      </c>
      <c r="N148" s="217"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209</v>
      </c>
      <c r="AT148" s="220" t="s">
        <v>205</v>
      </c>
      <c r="AU148" s="220" t="s">
        <v>82</v>
      </c>
      <c r="AY148" s="18" t="s">
        <v>203</v>
      </c>
      <c r="BE148" s="221">
        <f t="shared" si="4"/>
        <v>0</v>
      </c>
      <c r="BF148" s="221">
        <f t="shared" si="5"/>
        <v>0</v>
      </c>
      <c r="BG148" s="221">
        <f t="shared" si="6"/>
        <v>0</v>
      </c>
      <c r="BH148" s="221">
        <f t="shared" si="7"/>
        <v>0</v>
      </c>
      <c r="BI148" s="221">
        <f t="shared" si="8"/>
        <v>0</v>
      </c>
      <c r="BJ148" s="18" t="s">
        <v>82</v>
      </c>
      <c r="BK148" s="221">
        <f t="shared" si="9"/>
        <v>0</v>
      </c>
      <c r="BL148" s="18" t="s">
        <v>209</v>
      </c>
      <c r="BM148" s="220" t="s">
        <v>1745</v>
      </c>
    </row>
    <row r="149" spans="1:65" s="2" customFormat="1" ht="21.75" customHeight="1">
      <c r="A149" s="35"/>
      <c r="B149" s="36"/>
      <c r="C149" s="209" t="s">
        <v>428</v>
      </c>
      <c r="D149" s="209" t="s">
        <v>205</v>
      </c>
      <c r="E149" s="210" t="s">
        <v>9590</v>
      </c>
      <c r="F149" s="211" t="s">
        <v>9591</v>
      </c>
      <c r="G149" s="212" t="s">
        <v>5671</v>
      </c>
      <c r="H149" s="213">
        <v>1901</v>
      </c>
      <c r="I149" s="214"/>
      <c r="J149" s="215">
        <f t="shared" si="0"/>
        <v>0</v>
      </c>
      <c r="K149" s="211" t="s">
        <v>1</v>
      </c>
      <c r="L149" s="40"/>
      <c r="M149" s="216" t="s">
        <v>1</v>
      </c>
      <c r="N149" s="217"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209</v>
      </c>
      <c r="AT149" s="220" t="s">
        <v>205</v>
      </c>
      <c r="AU149" s="220" t="s">
        <v>82</v>
      </c>
      <c r="AY149" s="18" t="s">
        <v>203</v>
      </c>
      <c r="BE149" s="221">
        <f t="shared" si="4"/>
        <v>0</v>
      </c>
      <c r="BF149" s="221">
        <f t="shared" si="5"/>
        <v>0</v>
      </c>
      <c r="BG149" s="221">
        <f t="shared" si="6"/>
        <v>0</v>
      </c>
      <c r="BH149" s="221">
        <f t="shared" si="7"/>
        <v>0</v>
      </c>
      <c r="BI149" s="221">
        <f t="shared" si="8"/>
        <v>0</v>
      </c>
      <c r="BJ149" s="18" t="s">
        <v>82</v>
      </c>
      <c r="BK149" s="221">
        <f t="shared" si="9"/>
        <v>0</v>
      </c>
      <c r="BL149" s="18" t="s">
        <v>209</v>
      </c>
      <c r="BM149" s="220" t="s">
        <v>1778</v>
      </c>
    </row>
    <row r="150" spans="1:65" s="2" customFormat="1" ht="21.75" customHeight="1">
      <c r="A150" s="35"/>
      <c r="B150" s="36"/>
      <c r="C150" s="209" t="s">
        <v>434</v>
      </c>
      <c r="D150" s="209" t="s">
        <v>205</v>
      </c>
      <c r="E150" s="210" t="s">
        <v>9592</v>
      </c>
      <c r="F150" s="211" t="s">
        <v>9593</v>
      </c>
      <c r="G150" s="212" t="s">
        <v>5671</v>
      </c>
      <c r="H150" s="213">
        <v>18</v>
      </c>
      <c r="I150" s="214"/>
      <c r="J150" s="215">
        <f t="shared" si="0"/>
        <v>0</v>
      </c>
      <c r="K150" s="211" t="s">
        <v>1</v>
      </c>
      <c r="L150" s="40"/>
      <c r="M150" s="216" t="s">
        <v>1</v>
      </c>
      <c r="N150" s="217" t="s">
        <v>40</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209</v>
      </c>
      <c r="AT150" s="220" t="s">
        <v>205</v>
      </c>
      <c r="AU150" s="220" t="s">
        <v>82</v>
      </c>
      <c r="AY150" s="18" t="s">
        <v>203</v>
      </c>
      <c r="BE150" s="221">
        <f t="shared" si="4"/>
        <v>0</v>
      </c>
      <c r="BF150" s="221">
        <f t="shared" si="5"/>
        <v>0</v>
      </c>
      <c r="BG150" s="221">
        <f t="shared" si="6"/>
        <v>0</v>
      </c>
      <c r="BH150" s="221">
        <f t="shared" si="7"/>
        <v>0</v>
      </c>
      <c r="BI150" s="221">
        <f t="shared" si="8"/>
        <v>0</v>
      </c>
      <c r="BJ150" s="18" t="s">
        <v>82</v>
      </c>
      <c r="BK150" s="221">
        <f t="shared" si="9"/>
        <v>0</v>
      </c>
      <c r="BL150" s="18" t="s">
        <v>209</v>
      </c>
      <c r="BM150" s="220" t="s">
        <v>1803</v>
      </c>
    </row>
    <row r="151" spans="1:65" s="2" customFormat="1" ht="16.5" customHeight="1">
      <c r="A151" s="35"/>
      <c r="B151" s="36"/>
      <c r="C151" s="209" t="s">
        <v>596</v>
      </c>
      <c r="D151" s="209" t="s">
        <v>205</v>
      </c>
      <c r="E151" s="210" t="s">
        <v>9594</v>
      </c>
      <c r="F151" s="211" t="s">
        <v>9595</v>
      </c>
      <c r="G151" s="212" t="s">
        <v>5671</v>
      </c>
      <c r="H151" s="213">
        <v>3</v>
      </c>
      <c r="I151" s="214"/>
      <c r="J151" s="215">
        <f t="shared" si="0"/>
        <v>0</v>
      </c>
      <c r="K151" s="211" t="s">
        <v>1</v>
      </c>
      <c r="L151" s="40"/>
      <c r="M151" s="216" t="s">
        <v>1</v>
      </c>
      <c r="N151" s="217" t="s">
        <v>40</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209</v>
      </c>
      <c r="AT151" s="220" t="s">
        <v>205</v>
      </c>
      <c r="AU151" s="220" t="s">
        <v>82</v>
      </c>
      <c r="AY151" s="18" t="s">
        <v>203</v>
      </c>
      <c r="BE151" s="221">
        <f t="shared" si="4"/>
        <v>0</v>
      </c>
      <c r="BF151" s="221">
        <f t="shared" si="5"/>
        <v>0</v>
      </c>
      <c r="BG151" s="221">
        <f t="shared" si="6"/>
        <v>0</v>
      </c>
      <c r="BH151" s="221">
        <f t="shared" si="7"/>
        <v>0</v>
      </c>
      <c r="BI151" s="221">
        <f t="shared" si="8"/>
        <v>0</v>
      </c>
      <c r="BJ151" s="18" t="s">
        <v>82</v>
      </c>
      <c r="BK151" s="221">
        <f t="shared" si="9"/>
        <v>0</v>
      </c>
      <c r="BL151" s="18" t="s">
        <v>209</v>
      </c>
      <c r="BM151" s="220" t="s">
        <v>1818</v>
      </c>
    </row>
    <row r="152" spans="1:65" s="2" customFormat="1" ht="21.75" customHeight="1">
      <c r="A152" s="35"/>
      <c r="B152" s="36"/>
      <c r="C152" s="209" t="s">
        <v>7</v>
      </c>
      <c r="D152" s="209" t="s">
        <v>205</v>
      </c>
      <c r="E152" s="210" t="s">
        <v>9596</v>
      </c>
      <c r="F152" s="211" t="s">
        <v>9597</v>
      </c>
      <c r="G152" s="212" t="s">
        <v>5671</v>
      </c>
      <c r="H152" s="213">
        <v>106</v>
      </c>
      <c r="I152" s="214"/>
      <c r="J152" s="215">
        <f t="shared" si="0"/>
        <v>0</v>
      </c>
      <c r="K152" s="211" t="s">
        <v>1</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209</v>
      </c>
      <c r="AT152" s="220" t="s">
        <v>205</v>
      </c>
      <c r="AU152" s="220" t="s">
        <v>82</v>
      </c>
      <c r="AY152" s="18" t="s">
        <v>203</v>
      </c>
      <c r="BE152" s="221">
        <f t="shared" si="4"/>
        <v>0</v>
      </c>
      <c r="BF152" s="221">
        <f t="shared" si="5"/>
        <v>0</v>
      </c>
      <c r="BG152" s="221">
        <f t="shared" si="6"/>
        <v>0</v>
      </c>
      <c r="BH152" s="221">
        <f t="shared" si="7"/>
        <v>0</v>
      </c>
      <c r="BI152" s="221">
        <f t="shared" si="8"/>
        <v>0</v>
      </c>
      <c r="BJ152" s="18" t="s">
        <v>82</v>
      </c>
      <c r="BK152" s="221">
        <f t="shared" si="9"/>
        <v>0</v>
      </c>
      <c r="BL152" s="18" t="s">
        <v>209</v>
      </c>
      <c r="BM152" s="220" t="s">
        <v>1830</v>
      </c>
    </row>
    <row r="153" spans="1:65" s="2" customFormat="1" ht="21.75" customHeight="1">
      <c r="A153" s="35"/>
      <c r="B153" s="36"/>
      <c r="C153" s="209" t="s">
        <v>1291</v>
      </c>
      <c r="D153" s="209" t="s">
        <v>205</v>
      </c>
      <c r="E153" s="210" t="s">
        <v>9598</v>
      </c>
      <c r="F153" s="211" t="s">
        <v>9599</v>
      </c>
      <c r="G153" s="212" t="s">
        <v>5671</v>
      </c>
      <c r="H153" s="213">
        <v>373</v>
      </c>
      <c r="I153" s="214"/>
      <c r="J153" s="215">
        <f t="shared" si="0"/>
        <v>0</v>
      </c>
      <c r="K153" s="211" t="s">
        <v>1</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209</v>
      </c>
      <c r="AT153" s="220" t="s">
        <v>205</v>
      </c>
      <c r="AU153" s="220" t="s">
        <v>82</v>
      </c>
      <c r="AY153" s="18" t="s">
        <v>203</v>
      </c>
      <c r="BE153" s="221">
        <f t="shared" si="4"/>
        <v>0</v>
      </c>
      <c r="BF153" s="221">
        <f t="shared" si="5"/>
        <v>0</v>
      </c>
      <c r="BG153" s="221">
        <f t="shared" si="6"/>
        <v>0</v>
      </c>
      <c r="BH153" s="221">
        <f t="shared" si="7"/>
        <v>0</v>
      </c>
      <c r="BI153" s="221">
        <f t="shared" si="8"/>
        <v>0</v>
      </c>
      <c r="BJ153" s="18" t="s">
        <v>82</v>
      </c>
      <c r="BK153" s="221">
        <f t="shared" si="9"/>
        <v>0</v>
      </c>
      <c r="BL153" s="18" t="s">
        <v>209</v>
      </c>
      <c r="BM153" s="220" t="s">
        <v>1845</v>
      </c>
    </row>
    <row r="154" spans="1:65" s="2" customFormat="1" ht="21.75" customHeight="1">
      <c r="A154" s="35"/>
      <c r="B154" s="36"/>
      <c r="C154" s="209" t="s">
        <v>1299</v>
      </c>
      <c r="D154" s="209" t="s">
        <v>205</v>
      </c>
      <c r="E154" s="210" t="s">
        <v>9600</v>
      </c>
      <c r="F154" s="211" t="s">
        <v>9601</v>
      </c>
      <c r="G154" s="212" t="s">
        <v>5671</v>
      </c>
      <c r="H154" s="213">
        <v>52</v>
      </c>
      <c r="I154" s="214"/>
      <c r="J154" s="215">
        <f t="shared" si="0"/>
        <v>0</v>
      </c>
      <c r="K154" s="211" t="s">
        <v>1</v>
      </c>
      <c r="L154" s="40"/>
      <c r="M154" s="216" t="s">
        <v>1</v>
      </c>
      <c r="N154" s="217" t="s">
        <v>40</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209</v>
      </c>
      <c r="AT154" s="220" t="s">
        <v>205</v>
      </c>
      <c r="AU154" s="220" t="s">
        <v>82</v>
      </c>
      <c r="AY154" s="18" t="s">
        <v>203</v>
      </c>
      <c r="BE154" s="221">
        <f t="shared" si="4"/>
        <v>0</v>
      </c>
      <c r="BF154" s="221">
        <f t="shared" si="5"/>
        <v>0</v>
      </c>
      <c r="BG154" s="221">
        <f t="shared" si="6"/>
        <v>0</v>
      </c>
      <c r="BH154" s="221">
        <f t="shared" si="7"/>
        <v>0</v>
      </c>
      <c r="BI154" s="221">
        <f t="shared" si="8"/>
        <v>0</v>
      </c>
      <c r="BJ154" s="18" t="s">
        <v>82</v>
      </c>
      <c r="BK154" s="221">
        <f t="shared" si="9"/>
        <v>0</v>
      </c>
      <c r="BL154" s="18" t="s">
        <v>209</v>
      </c>
      <c r="BM154" s="220" t="s">
        <v>2177</v>
      </c>
    </row>
    <row r="155" spans="1:65" s="2" customFormat="1" ht="21.75" customHeight="1">
      <c r="A155" s="35"/>
      <c r="B155" s="36"/>
      <c r="C155" s="209" t="s">
        <v>1306</v>
      </c>
      <c r="D155" s="209" t="s">
        <v>205</v>
      </c>
      <c r="E155" s="210" t="s">
        <v>9602</v>
      </c>
      <c r="F155" s="211" t="s">
        <v>9603</v>
      </c>
      <c r="G155" s="212" t="s">
        <v>5671</v>
      </c>
      <c r="H155" s="213">
        <v>2</v>
      </c>
      <c r="I155" s="214"/>
      <c r="J155" s="215">
        <f t="shared" si="0"/>
        <v>0</v>
      </c>
      <c r="K155" s="211" t="s">
        <v>1</v>
      </c>
      <c r="L155" s="40"/>
      <c r="M155" s="216" t="s">
        <v>1</v>
      </c>
      <c r="N155" s="217" t="s">
        <v>40</v>
      </c>
      <c r="O155" s="72"/>
      <c r="P155" s="218">
        <f t="shared" si="1"/>
        <v>0</v>
      </c>
      <c r="Q155" s="218">
        <v>0</v>
      </c>
      <c r="R155" s="218">
        <f t="shared" si="2"/>
        <v>0</v>
      </c>
      <c r="S155" s="218">
        <v>0</v>
      </c>
      <c r="T155" s="219">
        <f t="shared" si="3"/>
        <v>0</v>
      </c>
      <c r="U155" s="35"/>
      <c r="V155" s="35"/>
      <c r="W155" s="35"/>
      <c r="X155" s="35"/>
      <c r="Y155" s="35"/>
      <c r="Z155" s="35"/>
      <c r="AA155" s="35"/>
      <c r="AB155" s="35"/>
      <c r="AC155" s="35"/>
      <c r="AD155" s="35"/>
      <c r="AE155" s="35"/>
      <c r="AR155" s="220" t="s">
        <v>209</v>
      </c>
      <c r="AT155" s="220" t="s">
        <v>205</v>
      </c>
      <c r="AU155" s="220" t="s">
        <v>82</v>
      </c>
      <c r="AY155" s="18" t="s">
        <v>203</v>
      </c>
      <c r="BE155" s="221">
        <f t="shared" si="4"/>
        <v>0</v>
      </c>
      <c r="BF155" s="221">
        <f t="shared" si="5"/>
        <v>0</v>
      </c>
      <c r="BG155" s="221">
        <f t="shared" si="6"/>
        <v>0</v>
      </c>
      <c r="BH155" s="221">
        <f t="shared" si="7"/>
        <v>0</v>
      </c>
      <c r="BI155" s="221">
        <f t="shared" si="8"/>
        <v>0</v>
      </c>
      <c r="BJ155" s="18" t="s">
        <v>82</v>
      </c>
      <c r="BK155" s="221">
        <f t="shared" si="9"/>
        <v>0</v>
      </c>
      <c r="BL155" s="18" t="s">
        <v>209</v>
      </c>
      <c r="BM155" s="220" t="s">
        <v>2195</v>
      </c>
    </row>
    <row r="156" spans="1:65" s="2" customFormat="1" ht="16.5" customHeight="1">
      <c r="A156" s="35"/>
      <c r="B156" s="36"/>
      <c r="C156" s="209" t="s">
        <v>1313</v>
      </c>
      <c r="D156" s="209" t="s">
        <v>205</v>
      </c>
      <c r="E156" s="210" t="s">
        <v>9604</v>
      </c>
      <c r="F156" s="211" t="s">
        <v>9605</v>
      </c>
      <c r="G156" s="212" t="s">
        <v>6098</v>
      </c>
      <c r="H156" s="213">
        <v>42</v>
      </c>
      <c r="I156" s="214"/>
      <c r="J156" s="215">
        <f t="shared" si="0"/>
        <v>0</v>
      </c>
      <c r="K156" s="211" t="s">
        <v>1</v>
      </c>
      <c r="L156" s="40"/>
      <c r="M156" s="216" t="s">
        <v>1</v>
      </c>
      <c r="N156" s="217" t="s">
        <v>40</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209</v>
      </c>
      <c r="AT156" s="220" t="s">
        <v>205</v>
      </c>
      <c r="AU156" s="220" t="s">
        <v>82</v>
      </c>
      <c r="AY156" s="18" t="s">
        <v>203</v>
      </c>
      <c r="BE156" s="221">
        <f t="shared" si="4"/>
        <v>0</v>
      </c>
      <c r="BF156" s="221">
        <f t="shared" si="5"/>
        <v>0</v>
      </c>
      <c r="BG156" s="221">
        <f t="shared" si="6"/>
        <v>0</v>
      </c>
      <c r="BH156" s="221">
        <f t="shared" si="7"/>
        <v>0</v>
      </c>
      <c r="BI156" s="221">
        <f t="shared" si="8"/>
        <v>0</v>
      </c>
      <c r="BJ156" s="18" t="s">
        <v>82</v>
      </c>
      <c r="BK156" s="221">
        <f t="shared" si="9"/>
        <v>0</v>
      </c>
      <c r="BL156" s="18" t="s">
        <v>209</v>
      </c>
      <c r="BM156" s="220" t="s">
        <v>2214</v>
      </c>
    </row>
    <row r="157" spans="1:65" s="2" customFormat="1" ht="16.5" customHeight="1">
      <c r="A157" s="35"/>
      <c r="B157" s="36"/>
      <c r="C157" s="209" t="s">
        <v>1318</v>
      </c>
      <c r="D157" s="209" t="s">
        <v>205</v>
      </c>
      <c r="E157" s="210" t="s">
        <v>9606</v>
      </c>
      <c r="F157" s="211" t="s">
        <v>9607</v>
      </c>
      <c r="G157" s="212" t="s">
        <v>5671</v>
      </c>
      <c r="H157" s="213">
        <v>4</v>
      </c>
      <c r="I157" s="214"/>
      <c r="J157" s="215">
        <f t="shared" si="0"/>
        <v>0</v>
      </c>
      <c r="K157" s="211" t="s">
        <v>1</v>
      </c>
      <c r="L157" s="40"/>
      <c r="M157" s="216" t="s">
        <v>1</v>
      </c>
      <c r="N157" s="217" t="s">
        <v>40</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209</v>
      </c>
      <c r="AT157" s="220" t="s">
        <v>205</v>
      </c>
      <c r="AU157" s="220" t="s">
        <v>82</v>
      </c>
      <c r="AY157" s="18" t="s">
        <v>203</v>
      </c>
      <c r="BE157" s="221">
        <f t="shared" si="4"/>
        <v>0</v>
      </c>
      <c r="BF157" s="221">
        <f t="shared" si="5"/>
        <v>0</v>
      </c>
      <c r="BG157" s="221">
        <f t="shared" si="6"/>
        <v>0</v>
      </c>
      <c r="BH157" s="221">
        <f t="shared" si="7"/>
        <v>0</v>
      </c>
      <c r="BI157" s="221">
        <f t="shared" si="8"/>
        <v>0</v>
      </c>
      <c r="BJ157" s="18" t="s">
        <v>82</v>
      </c>
      <c r="BK157" s="221">
        <f t="shared" si="9"/>
        <v>0</v>
      </c>
      <c r="BL157" s="18" t="s">
        <v>209</v>
      </c>
      <c r="BM157" s="220" t="s">
        <v>2232</v>
      </c>
    </row>
    <row r="158" spans="1:65" s="2" customFormat="1" ht="16.5" customHeight="1">
      <c r="A158" s="35"/>
      <c r="B158" s="36"/>
      <c r="C158" s="209" t="s">
        <v>1322</v>
      </c>
      <c r="D158" s="209" t="s">
        <v>205</v>
      </c>
      <c r="E158" s="210" t="s">
        <v>9608</v>
      </c>
      <c r="F158" s="211" t="s">
        <v>9609</v>
      </c>
      <c r="G158" s="212" t="s">
        <v>5671</v>
      </c>
      <c r="H158" s="213">
        <v>961</v>
      </c>
      <c r="I158" s="214"/>
      <c r="J158" s="215">
        <f t="shared" si="0"/>
        <v>0</v>
      </c>
      <c r="K158" s="211" t="s">
        <v>1</v>
      </c>
      <c r="L158" s="40"/>
      <c r="M158" s="216" t="s">
        <v>1</v>
      </c>
      <c r="N158" s="217" t="s">
        <v>40</v>
      </c>
      <c r="O158" s="72"/>
      <c r="P158" s="218">
        <f t="shared" si="1"/>
        <v>0</v>
      </c>
      <c r="Q158" s="218">
        <v>0</v>
      </c>
      <c r="R158" s="218">
        <f t="shared" si="2"/>
        <v>0</v>
      </c>
      <c r="S158" s="218">
        <v>0</v>
      </c>
      <c r="T158" s="219">
        <f t="shared" si="3"/>
        <v>0</v>
      </c>
      <c r="U158" s="35"/>
      <c r="V158" s="35"/>
      <c r="W158" s="35"/>
      <c r="X158" s="35"/>
      <c r="Y158" s="35"/>
      <c r="Z158" s="35"/>
      <c r="AA158" s="35"/>
      <c r="AB158" s="35"/>
      <c r="AC158" s="35"/>
      <c r="AD158" s="35"/>
      <c r="AE158" s="35"/>
      <c r="AR158" s="220" t="s">
        <v>209</v>
      </c>
      <c r="AT158" s="220" t="s">
        <v>205</v>
      </c>
      <c r="AU158" s="220" t="s">
        <v>82</v>
      </c>
      <c r="AY158" s="18" t="s">
        <v>203</v>
      </c>
      <c r="BE158" s="221">
        <f t="shared" si="4"/>
        <v>0</v>
      </c>
      <c r="BF158" s="221">
        <f t="shared" si="5"/>
        <v>0</v>
      </c>
      <c r="BG158" s="221">
        <f t="shared" si="6"/>
        <v>0</v>
      </c>
      <c r="BH158" s="221">
        <f t="shared" si="7"/>
        <v>0</v>
      </c>
      <c r="BI158" s="221">
        <f t="shared" si="8"/>
        <v>0</v>
      </c>
      <c r="BJ158" s="18" t="s">
        <v>82</v>
      </c>
      <c r="BK158" s="221">
        <f t="shared" si="9"/>
        <v>0</v>
      </c>
      <c r="BL158" s="18" t="s">
        <v>209</v>
      </c>
      <c r="BM158" s="220" t="s">
        <v>2241</v>
      </c>
    </row>
    <row r="159" spans="1:65" s="2" customFormat="1" ht="21.75" customHeight="1">
      <c r="A159" s="35"/>
      <c r="B159" s="36"/>
      <c r="C159" s="209" t="s">
        <v>1331</v>
      </c>
      <c r="D159" s="209" t="s">
        <v>205</v>
      </c>
      <c r="E159" s="210" t="s">
        <v>9610</v>
      </c>
      <c r="F159" s="211" t="s">
        <v>9611</v>
      </c>
      <c r="G159" s="212" t="s">
        <v>5671</v>
      </c>
      <c r="H159" s="213">
        <v>320</v>
      </c>
      <c r="I159" s="214"/>
      <c r="J159" s="215">
        <f t="shared" si="0"/>
        <v>0</v>
      </c>
      <c r="K159" s="211" t="s">
        <v>1</v>
      </c>
      <c r="L159" s="40"/>
      <c r="M159" s="216" t="s">
        <v>1</v>
      </c>
      <c r="N159" s="217" t="s">
        <v>40</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209</v>
      </c>
      <c r="AT159" s="220" t="s">
        <v>205</v>
      </c>
      <c r="AU159" s="220" t="s">
        <v>82</v>
      </c>
      <c r="AY159" s="18" t="s">
        <v>203</v>
      </c>
      <c r="BE159" s="221">
        <f t="shared" si="4"/>
        <v>0</v>
      </c>
      <c r="BF159" s="221">
        <f t="shared" si="5"/>
        <v>0</v>
      </c>
      <c r="BG159" s="221">
        <f t="shared" si="6"/>
        <v>0</v>
      </c>
      <c r="BH159" s="221">
        <f t="shared" si="7"/>
        <v>0</v>
      </c>
      <c r="BI159" s="221">
        <f t="shared" si="8"/>
        <v>0</v>
      </c>
      <c r="BJ159" s="18" t="s">
        <v>82</v>
      </c>
      <c r="BK159" s="221">
        <f t="shared" si="9"/>
        <v>0</v>
      </c>
      <c r="BL159" s="18" t="s">
        <v>209</v>
      </c>
      <c r="BM159" s="220" t="s">
        <v>2251</v>
      </c>
    </row>
    <row r="160" spans="1:65" s="2" customFormat="1" ht="16.5" customHeight="1">
      <c r="A160" s="35"/>
      <c r="B160" s="36"/>
      <c r="C160" s="209" t="s">
        <v>1337</v>
      </c>
      <c r="D160" s="209" t="s">
        <v>205</v>
      </c>
      <c r="E160" s="210" t="s">
        <v>9612</v>
      </c>
      <c r="F160" s="211" t="s">
        <v>9613</v>
      </c>
      <c r="G160" s="212" t="s">
        <v>2644</v>
      </c>
      <c r="H160" s="257"/>
      <c r="I160" s="214"/>
      <c r="J160" s="215">
        <f t="shared" si="0"/>
        <v>0</v>
      </c>
      <c r="K160" s="211" t="s">
        <v>1</v>
      </c>
      <c r="L160" s="40"/>
      <c r="M160" s="216" t="s">
        <v>1</v>
      </c>
      <c r="N160" s="217" t="s">
        <v>40</v>
      </c>
      <c r="O160" s="72"/>
      <c r="P160" s="218">
        <f t="shared" si="1"/>
        <v>0</v>
      </c>
      <c r="Q160" s="218">
        <v>0</v>
      </c>
      <c r="R160" s="218">
        <f t="shared" si="2"/>
        <v>0</v>
      </c>
      <c r="S160" s="218">
        <v>0</v>
      </c>
      <c r="T160" s="219">
        <f t="shared" si="3"/>
        <v>0</v>
      </c>
      <c r="U160" s="35"/>
      <c r="V160" s="35"/>
      <c r="W160" s="35"/>
      <c r="X160" s="35"/>
      <c r="Y160" s="35"/>
      <c r="Z160" s="35"/>
      <c r="AA160" s="35"/>
      <c r="AB160" s="35"/>
      <c r="AC160" s="35"/>
      <c r="AD160" s="35"/>
      <c r="AE160" s="35"/>
      <c r="AR160" s="220" t="s">
        <v>209</v>
      </c>
      <c r="AT160" s="220" t="s">
        <v>205</v>
      </c>
      <c r="AU160" s="220" t="s">
        <v>82</v>
      </c>
      <c r="AY160" s="18" t="s">
        <v>203</v>
      </c>
      <c r="BE160" s="221">
        <f t="shared" si="4"/>
        <v>0</v>
      </c>
      <c r="BF160" s="221">
        <f t="shared" si="5"/>
        <v>0</v>
      </c>
      <c r="BG160" s="221">
        <f t="shared" si="6"/>
        <v>0</v>
      </c>
      <c r="BH160" s="221">
        <f t="shared" si="7"/>
        <v>0</v>
      </c>
      <c r="BI160" s="221">
        <f t="shared" si="8"/>
        <v>0</v>
      </c>
      <c r="BJ160" s="18" t="s">
        <v>82</v>
      </c>
      <c r="BK160" s="221">
        <f t="shared" si="9"/>
        <v>0</v>
      </c>
      <c r="BL160" s="18" t="s">
        <v>209</v>
      </c>
      <c r="BM160" s="220" t="s">
        <v>2260</v>
      </c>
    </row>
    <row r="161" spans="1:65" s="12" customFormat="1" ht="25.9" customHeight="1">
      <c r="B161" s="193"/>
      <c r="C161" s="194"/>
      <c r="D161" s="195" t="s">
        <v>74</v>
      </c>
      <c r="E161" s="196" t="s">
        <v>6259</v>
      </c>
      <c r="F161" s="196" t="s">
        <v>9614</v>
      </c>
      <c r="G161" s="194"/>
      <c r="H161" s="194"/>
      <c r="I161" s="197"/>
      <c r="J161" s="198">
        <f>BK161</f>
        <v>0</v>
      </c>
      <c r="K161" s="194"/>
      <c r="L161" s="199"/>
      <c r="M161" s="200"/>
      <c r="N161" s="201"/>
      <c r="O161" s="201"/>
      <c r="P161" s="202">
        <f>SUM(P162:P167)</f>
        <v>0</v>
      </c>
      <c r="Q161" s="201"/>
      <c r="R161" s="202">
        <f>SUM(R162:R167)</f>
        <v>0</v>
      </c>
      <c r="S161" s="201"/>
      <c r="T161" s="203">
        <f>SUM(T162:T167)</f>
        <v>0</v>
      </c>
      <c r="AR161" s="204" t="s">
        <v>82</v>
      </c>
      <c r="AT161" s="205" t="s">
        <v>74</v>
      </c>
      <c r="AU161" s="205" t="s">
        <v>75</v>
      </c>
      <c r="AY161" s="204" t="s">
        <v>203</v>
      </c>
      <c r="BK161" s="206">
        <f>SUM(BK162:BK167)</f>
        <v>0</v>
      </c>
    </row>
    <row r="162" spans="1:65" s="2" customFormat="1" ht="33" customHeight="1">
      <c r="A162" s="35"/>
      <c r="B162" s="36"/>
      <c r="C162" s="209" t="s">
        <v>1341</v>
      </c>
      <c r="D162" s="209" t="s">
        <v>205</v>
      </c>
      <c r="E162" s="210" t="s">
        <v>9615</v>
      </c>
      <c r="F162" s="211" t="s">
        <v>9616</v>
      </c>
      <c r="G162" s="212" t="s">
        <v>5671</v>
      </c>
      <c r="H162" s="213">
        <v>4</v>
      </c>
      <c r="I162" s="214"/>
      <c r="J162" s="215">
        <f>ROUND(I162*H162,2)</f>
        <v>0</v>
      </c>
      <c r="K162" s="211" t="s">
        <v>1</v>
      </c>
      <c r="L162" s="40"/>
      <c r="M162" s="216" t="s">
        <v>1</v>
      </c>
      <c r="N162" s="217" t="s">
        <v>40</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209</v>
      </c>
      <c r="AT162" s="220" t="s">
        <v>205</v>
      </c>
      <c r="AU162" s="220" t="s">
        <v>82</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209</v>
      </c>
      <c r="BM162" s="220" t="s">
        <v>2270</v>
      </c>
    </row>
    <row r="163" spans="1:65" s="13" customFormat="1" ht="33.75">
      <c r="B163" s="222"/>
      <c r="C163" s="223"/>
      <c r="D163" s="224" t="s">
        <v>211</v>
      </c>
      <c r="E163" s="225" t="s">
        <v>1</v>
      </c>
      <c r="F163" s="226" t="s">
        <v>9617</v>
      </c>
      <c r="G163" s="223"/>
      <c r="H163" s="225" t="s">
        <v>1</v>
      </c>
      <c r="I163" s="227"/>
      <c r="J163" s="223"/>
      <c r="K163" s="223"/>
      <c r="L163" s="228"/>
      <c r="M163" s="229"/>
      <c r="N163" s="230"/>
      <c r="O163" s="230"/>
      <c r="P163" s="230"/>
      <c r="Q163" s="230"/>
      <c r="R163" s="230"/>
      <c r="S163" s="230"/>
      <c r="T163" s="231"/>
      <c r="AT163" s="232" t="s">
        <v>211</v>
      </c>
      <c r="AU163" s="232" t="s">
        <v>82</v>
      </c>
      <c r="AV163" s="13" t="s">
        <v>82</v>
      </c>
      <c r="AW163" s="13" t="s">
        <v>31</v>
      </c>
      <c r="AX163" s="13" t="s">
        <v>75</v>
      </c>
      <c r="AY163" s="232" t="s">
        <v>203</v>
      </c>
    </row>
    <row r="164" spans="1:65" s="14" customFormat="1" ht="11.25">
      <c r="B164" s="233"/>
      <c r="C164" s="234"/>
      <c r="D164" s="224" t="s">
        <v>211</v>
      </c>
      <c r="E164" s="235" t="s">
        <v>1</v>
      </c>
      <c r="F164" s="236" t="s">
        <v>209</v>
      </c>
      <c r="G164" s="234"/>
      <c r="H164" s="237">
        <v>4</v>
      </c>
      <c r="I164" s="238"/>
      <c r="J164" s="234"/>
      <c r="K164" s="234"/>
      <c r="L164" s="239"/>
      <c r="M164" s="240"/>
      <c r="N164" s="241"/>
      <c r="O164" s="241"/>
      <c r="P164" s="241"/>
      <c r="Q164" s="241"/>
      <c r="R164" s="241"/>
      <c r="S164" s="241"/>
      <c r="T164" s="242"/>
      <c r="AT164" s="243" t="s">
        <v>211</v>
      </c>
      <c r="AU164" s="243" t="s">
        <v>82</v>
      </c>
      <c r="AV164" s="14" t="s">
        <v>84</v>
      </c>
      <c r="AW164" s="14" t="s">
        <v>31</v>
      </c>
      <c r="AX164" s="14" t="s">
        <v>75</v>
      </c>
      <c r="AY164" s="243" t="s">
        <v>203</v>
      </c>
    </row>
    <row r="165" spans="1:65" s="15" customFormat="1" ht="11.25">
      <c r="B165" s="261"/>
      <c r="C165" s="262"/>
      <c r="D165" s="224" t="s">
        <v>211</v>
      </c>
      <c r="E165" s="263" t="s">
        <v>1</v>
      </c>
      <c r="F165" s="264" t="s">
        <v>5614</v>
      </c>
      <c r="G165" s="262"/>
      <c r="H165" s="265">
        <v>4</v>
      </c>
      <c r="I165" s="266"/>
      <c r="J165" s="262"/>
      <c r="K165" s="262"/>
      <c r="L165" s="267"/>
      <c r="M165" s="268"/>
      <c r="N165" s="269"/>
      <c r="O165" s="269"/>
      <c r="P165" s="269"/>
      <c r="Q165" s="269"/>
      <c r="R165" s="269"/>
      <c r="S165" s="269"/>
      <c r="T165" s="270"/>
      <c r="AT165" s="271" t="s">
        <v>211</v>
      </c>
      <c r="AU165" s="271" t="s">
        <v>82</v>
      </c>
      <c r="AV165" s="15" t="s">
        <v>209</v>
      </c>
      <c r="AW165" s="15" t="s">
        <v>31</v>
      </c>
      <c r="AX165" s="15" t="s">
        <v>82</v>
      </c>
      <c r="AY165" s="271" t="s">
        <v>203</v>
      </c>
    </row>
    <row r="166" spans="1:65" s="2" customFormat="1" ht="33" customHeight="1">
      <c r="A166" s="35"/>
      <c r="B166" s="36"/>
      <c r="C166" s="209" t="s">
        <v>1655</v>
      </c>
      <c r="D166" s="209" t="s">
        <v>205</v>
      </c>
      <c r="E166" s="210" t="s">
        <v>9618</v>
      </c>
      <c r="F166" s="211" t="s">
        <v>9619</v>
      </c>
      <c r="G166" s="212" t="s">
        <v>5671</v>
      </c>
      <c r="H166" s="213">
        <v>8</v>
      </c>
      <c r="I166" s="214"/>
      <c r="J166" s="215">
        <f>ROUND(I166*H166,2)</f>
        <v>0</v>
      </c>
      <c r="K166" s="211" t="s">
        <v>1</v>
      </c>
      <c r="L166" s="40"/>
      <c r="M166" s="216" t="s">
        <v>1</v>
      </c>
      <c r="N166" s="217" t="s">
        <v>40</v>
      </c>
      <c r="O166" s="72"/>
      <c r="P166" s="218">
        <f>O166*H166</f>
        <v>0</v>
      </c>
      <c r="Q166" s="218">
        <v>0</v>
      </c>
      <c r="R166" s="218">
        <f>Q166*H166</f>
        <v>0</v>
      </c>
      <c r="S166" s="218">
        <v>0</v>
      </c>
      <c r="T166" s="219">
        <f>S166*H166</f>
        <v>0</v>
      </c>
      <c r="U166" s="35"/>
      <c r="V166" s="35"/>
      <c r="W166" s="35"/>
      <c r="X166" s="35"/>
      <c r="Y166" s="35"/>
      <c r="Z166" s="35"/>
      <c r="AA166" s="35"/>
      <c r="AB166" s="35"/>
      <c r="AC166" s="35"/>
      <c r="AD166" s="35"/>
      <c r="AE166" s="35"/>
      <c r="AR166" s="220" t="s">
        <v>209</v>
      </c>
      <c r="AT166" s="220" t="s">
        <v>205</v>
      </c>
      <c r="AU166" s="220" t="s">
        <v>82</v>
      </c>
      <c r="AY166" s="18" t="s">
        <v>203</v>
      </c>
      <c r="BE166" s="221">
        <f>IF(N166="základní",J166,0)</f>
        <v>0</v>
      </c>
      <c r="BF166" s="221">
        <f>IF(N166="snížená",J166,0)</f>
        <v>0</v>
      </c>
      <c r="BG166" s="221">
        <f>IF(N166="zákl. přenesená",J166,0)</f>
        <v>0</v>
      </c>
      <c r="BH166" s="221">
        <f>IF(N166="sníž. přenesená",J166,0)</f>
        <v>0</v>
      </c>
      <c r="BI166" s="221">
        <f>IF(N166="nulová",J166,0)</f>
        <v>0</v>
      </c>
      <c r="BJ166" s="18" t="s">
        <v>82</v>
      </c>
      <c r="BK166" s="221">
        <f>ROUND(I166*H166,2)</f>
        <v>0</v>
      </c>
      <c r="BL166" s="18" t="s">
        <v>209</v>
      </c>
      <c r="BM166" s="220" t="s">
        <v>2277</v>
      </c>
    </row>
    <row r="167" spans="1:65" s="2" customFormat="1" ht="21.75" customHeight="1">
      <c r="A167" s="35"/>
      <c r="B167" s="36"/>
      <c r="C167" s="209" t="s">
        <v>1661</v>
      </c>
      <c r="D167" s="209" t="s">
        <v>205</v>
      </c>
      <c r="E167" s="210" t="s">
        <v>9620</v>
      </c>
      <c r="F167" s="211" t="s">
        <v>9621</v>
      </c>
      <c r="G167" s="212" t="s">
        <v>5671</v>
      </c>
      <c r="H167" s="213">
        <v>8</v>
      </c>
      <c r="I167" s="214"/>
      <c r="J167" s="215">
        <f>ROUND(I167*H167,2)</f>
        <v>0</v>
      </c>
      <c r="K167" s="211" t="s">
        <v>1</v>
      </c>
      <c r="L167" s="40"/>
      <c r="M167" s="216" t="s">
        <v>1</v>
      </c>
      <c r="N167" s="217" t="s">
        <v>40</v>
      </c>
      <c r="O167" s="72"/>
      <c r="P167" s="218">
        <f>O167*H167</f>
        <v>0</v>
      </c>
      <c r="Q167" s="218">
        <v>0</v>
      </c>
      <c r="R167" s="218">
        <f>Q167*H167</f>
        <v>0</v>
      </c>
      <c r="S167" s="218">
        <v>0</v>
      </c>
      <c r="T167" s="219">
        <f>S167*H167</f>
        <v>0</v>
      </c>
      <c r="U167" s="35"/>
      <c r="V167" s="35"/>
      <c r="W167" s="35"/>
      <c r="X167" s="35"/>
      <c r="Y167" s="35"/>
      <c r="Z167" s="35"/>
      <c r="AA167" s="35"/>
      <c r="AB167" s="35"/>
      <c r="AC167" s="35"/>
      <c r="AD167" s="35"/>
      <c r="AE167" s="35"/>
      <c r="AR167" s="220" t="s">
        <v>209</v>
      </c>
      <c r="AT167" s="220" t="s">
        <v>205</v>
      </c>
      <c r="AU167" s="220" t="s">
        <v>82</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209</v>
      </c>
      <c r="BM167" s="220" t="s">
        <v>2285</v>
      </c>
    </row>
    <row r="168" spans="1:65" s="12" customFormat="1" ht="25.9" customHeight="1">
      <c r="B168" s="193"/>
      <c r="C168" s="194"/>
      <c r="D168" s="195" t="s">
        <v>74</v>
      </c>
      <c r="E168" s="196" t="s">
        <v>6280</v>
      </c>
      <c r="F168" s="196" t="s">
        <v>9622</v>
      </c>
      <c r="G168" s="194"/>
      <c r="H168" s="194"/>
      <c r="I168" s="197"/>
      <c r="J168" s="198">
        <f>BK168</f>
        <v>0</v>
      </c>
      <c r="K168" s="194"/>
      <c r="L168" s="199"/>
      <c r="M168" s="200"/>
      <c r="N168" s="201"/>
      <c r="O168" s="201"/>
      <c r="P168" s="202">
        <f>SUM(P169:P195)</f>
        <v>0</v>
      </c>
      <c r="Q168" s="201"/>
      <c r="R168" s="202">
        <f>SUM(R169:R195)</f>
        <v>0</v>
      </c>
      <c r="S168" s="201"/>
      <c r="T168" s="203">
        <f>SUM(T169:T195)</f>
        <v>0</v>
      </c>
      <c r="AR168" s="204" t="s">
        <v>82</v>
      </c>
      <c r="AT168" s="205" t="s">
        <v>74</v>
      </c>
      <c r="AU168" s="205" t="s">
        <v>75</v>
      </c>
      <c r="AY168" s="204" t="s">
        <v>203</v>
      </c>
      <c r="BK168" s="206">
        <f>SUM(BK169:BK195)</f>
        <v>0</v>
      </c>
    </row>
    <row r="169" spans="1:65" s="2" customFormat="1" ht="33" customHeight="1">
      <c r="A169" s="35"/>
      <c r="B169" s="36"/>
      <c r="C169" s="209" t="s">
        <v>1669</v>
      </c>
      <c r="D169" s="209" t="s">
        <v>205</v>
      </c>
      <c r="E169" s="210" t="s">
        <v>9623</v>
      </c>
      <c r="F169" s="211" t="s">
        <v>9624</v>
      </c>
      <c r="G169" s="212" t="s">
        <v>5671</v>
      </c>
      <c r="H169" s="213">
        <v>4</v>
      </c>
      <c r="I169" s="214"/>
      <c r="J169" s="215">
        <f t="shared" ref="J169:J195" si="10">ROUND(I169*H169,2)</f>
        <v>0</v>
      </c>
      <c r="K169" s="211" t="s">
        <v>1</v>
      </c>
      <c r="L169" s="40"/>
      <c r="M169" s="216" t="s">
        <v>1</v>
      </c>
      <c r="N169" s="217" t="s">
        <v>40</v>
      </c>
      <c r="O169" s="72"/>
      <c r="P169" s="218">
        <f t="shared" ref="P169:P195" si="11">O169*H169</f>
        <v>0</v>
      </c>
      <c r="Q169" s="218">
        <v>0</v>
      </c>
      <c r="R169" s="218">
        <f t="shared" ref="R169:R195" si="12">Q169*H169</f>
        <v>0</v>
      </c>
      <c r="S169" s="218">
        <v>0</v>
      </c>
      <c r="T169" s="219">
        <f t="shared" ref="T169:T195" si="13">S169*H169</f>
        <v>0</v>
      </c>
      <c r="U169" s="35"/>
      <c r="V169" s="35"/>
      <c r="W169" s="35"/>
      <c r="X169" s="35"/>
      <c r="Y169" s="35"/>
      <c r="Z169" s="35"/>
      <c r="AA169" s="35"/>
      <c r="AB169" s="35"/>
      <c r="AC169" s="35"/>
      <c r="AD169" s="35"/>
      <c r="AE169" s="35"/>
      <c r="AR169" s="220" t="s">
        <v>209</v>
      </c>
      <c r="AT169" s="220" t="s">
        <v>205</v>
      </c>
      <c r="AU169" s="220" t="s">
        <v>82</v>
      </c>
      <c r="AY169" s="18" t="s">
        <v>203</v>
      </c>
      <c r="BE169" s="221">
        <f t="shared" ref="BE169:BE195" si="14">IF(N169="základní",J169,0)</f>
        <v>0</v>
      </c>
      <c r="BF169" s="221">
        <f t="shared" ref="BF169:BF195" si="15">IF(N169="snížená",J169,0)</f>
        <v>0</v>
      </c>
      <c r="BG169" s="221">
        <f t="shared" ref="BG169:BG195" si="16">IF(N169="zákl. přenesená",J169,0)</f>
        <v>0</v>
      </c>
      <c r="BH169" s="221">
        <f t="shared" ref="BH169:BH195" si="17">IF(N169="sníž. přenesená",J169,0)</f>
        <v>0</v>
      </c>
      <c r="BI169" s="221">
        <f t="shared" ref="BI169:BI195" si="18">IF(N169="nulová",J169,0)</f>
        <v>0</v>
      </c>
      <c r="BJ169" s="18" t="s">
        <v>82</v>
      </c>
      <c r="BK169" s="221">
        <f t="shared" ref="BK169:BK195" si="19">ROUND(I169*H169,2)</f>
        <v>0</v>
      </c>
      <c r="BL169" s="18" t="s">
        <v>209</v>
      </c>
      <c r="BM169" s="220" t="s">
        <v>2295</v>
      </c>
    </row>
    <row r="170" spans="1:65" s="2" customFormat="1" ht="21.75" customHeight="1">
      <c r="A170" s="35"/>
      <c r="B170" s="36"/>
      <c r="C170" s="209" t="s">
        <v>1745</v>
      </c>
      <c r="D170" s="209" t="s">
        <v>205</v>
      </c>
      <c r="E170" s="210" t="s">
        <v>9625</v>
      </c>
      <c r="F170" s="211" t="s">
        <v>9626</v>
      </c>
      <c r="G170" s="212" t="s">
        <v>5671</v>
      </c>
      <c r="H170" s="213">
        <v>68</v>
      </c>
      <c r="I170" s="214"/>
      <c r="J170" s="215">
        <f t="shared" si="10"/>
        <v>0</v>
      </c>
      <c r="K170" s="211" t="s">
        <v>1</v>
      </c>
      <c r="L170" s="40"/>
      <c r="M170" s="216" t="s">
        <v>1</v>
      </c>
      <c r="N170" s="217" t="s">
        <v>40</v>
      </c>
      <c r="O170" s="72"/>
      <c r="P170" s="218">
        <f t="shared" si="11"/>
        <v>0</v>
      </c>
      <c r="Q170" s="218">
        <v>0</v>
      </c>
      <c r="R170" s="218">
        <f t="shared" si="12"/>
        <v>0</v>
      </c>
      <c r="S170" s="218">
        <v>0</v>
      </c>
      <c r="T170" s="219">
        <f t="shared" si="13"/>
        <v>0</v>
      </c>
      <c r="U170" s="35"/>
      <c r="V170" s="35"/>
      <c r="W170" s="35"/>
      <c r="X170" s="35"/>
      <c r="Y170" s="35"/>
      <c r="Z170" s="35"/>
      <c r="AA170" s="35"/>
      <c r="AB170" s="35"/>
      <c r="AC170" s="35"/>
      <c r="AD170" s="35"/>
      <c r="AE170" s="35"/>
      <c r="AR170" s="220" t="s">
        <v>209</v>
      </c>
      <c r="AT170" s="220" t="s">
        <v>205</v>
      </c>
      <c r="AU170" s="220" t="s">
        <v>82</v>
      </c>
      <c r="AY170" s="18" t="s">
        <v>203</v>
      </c>
      <c r="BE170" s="221">
        <f t="shared" si="14"/>
        <v>0</v>
      </c>
      <c r="BF170" s="221">
        <f t="shared" si="15"/>
        <v>0</v>
      </c>
      <c r="BG170" s="221">
        <f t="shared" si="16"/>
        <v>0</v>
      </c>
      <c r="BH170" s="221">
        <f t="shared" si="17"/>
        <v>0</v>
      </c>
      <c r="BI170" s="221">
        <f t="shared" si="18"/>
        <v>0</v>
      </c>
      <c r="BJ170" s="18" t="s">
        <v>82</v>
      </c>
      <c r="BK170" s="221">
        <f t="shared" si="19"/>
        <v>0</v>
      </c>
      <c r="BL170" s="18" t="s">
        <v>209</v>
      </c>
      <c r="BM170" s="220" t="s">
        <v>2305</v>
      </c>
    </row>
    <row r="171" spans="1:65" s="2" customFormat="1" ht="33" customHeight="1">
      <c r="A171" s="35"/>
      <c r="B171" s="36"/>
      <c r="C171" s="209" t="s">
        <v>1771</v>
      </c>
      <c r="D171" s="209" t="s">
        <v>205</v>
      </c>
      <c r="E171" s="210" t="s">
        <v>9627</v>
      </c>
      <c r="F171" s="211" t="s">
        <v>9628</v>
      </c>
      <c r="G171" s="212" t="s">
        <v>5671</v>
      </c>
      <c r="H171" s="213">
        <v>144</v>
      </c>
      <c r="I171" s="214"/>
      <c r="J171" s="215">
        <f t="shared" si="10"/>
        <v>0</v>
      </c>
      <c r="K171" s="211" t="s">
        <v>1</v>
      </c>
      <c r="L171" s="40"/>
      <c r="M171" s="216" t="s">
        <v>1</v>
      </c>
      <c r="N171" s="217" t="s">
        <v>40</v>
      </c>
      <c r="O171" s="72"/>
      <c r="P171" s="218">
        <f t="shared" si="11"/>
        <v>0</v>
      </c>
      <c r="Q171" s="218">
        <v>0</v>
      </c>
      <c r="R171" s="218">
        <f t="shared" si="12"/>
        <v>0</v>
      </c>
      <c r="S171" s="218">
        <v>0</v>
      </c>
      <c r="T171" s="219">
        <f t="shared" si="13"/>
        <v>0</v>
      </c>
      <c r="U171" s="35"/>
      <c r="V171" s="35"/>
      <c r="W171" s="35"/>
      <c r="X171" s="35"/>
      <c r="Y171" s="35"/>
      <c r="Z171" s="35"/>
      <c r="AA171" s="35"/>
      <c r="AB171" s="35"/>
      <c r="AC171" s="35"/>
      <c r="AD171" s="35"/>
      <c r="AE171" s="35"/>
      <c r="AR171" s="220" t="s">
        <v>209</v>
      </c>
      <c r="AT171" s="220" t="s">
        <v>205</v>
      </c>
      <c r="AU171" s="220" t="s">
        <v>82</v>
      </c>
      <c r="AY171" s="18" t="s">
        <v>203</v>
      </c>
      <c r="BE171" s="221">
        <f t="shared" si="14"/>
        <v>0</v>
      </c>
      <c r="BF171" s="221">
        <f t="shared" si="15"/>
        <v>0</v>
      </c>
      <c r="BG171" s="221">
        <f t="shared" si="16"/>
        <v>0</v>
      </c>
      <c r="BH171" s="221">
        <f t="shared" si="17"/>
        <v>0</v>
      </c>
      <c r="BI171" s="221">
        <f t="shared" si="18"/>
        <v>0</v>
      </c>
      <c r="BJ171" s="18" t="s">
        <v>82</v>
      </c>
      <c r="BK171" s="221">
        <f t="shared" si="19"/>
        <v>0</v>
      </c>
      <c r="BL171" s="18" t="s">
        <v>209</v>
      </c>
      <c r="BM171" s="220" t="s">
        <v>2315</v>
      </c>
    </row>
    <row r="172" spans="1:65" s="2" customFormat="1" ht="33" customHeight="1">
      <c r="A172" s="35"/>
      <c r="B172" s="36"/>
      <c r="C172" s="209" t="s">
        <v>1778</v>
      </c>
      <c r="D172" s="209" t="s">
        <v>205</v>
      </c>
      <c r="E172" s="210" t="s">
        <v>9629</v>
      </c>
      <c r="F172" s="211" t="s">
        <v>9630</v>
      </c>
      <c r="G172" s="212" t="s">
        <v>5671</v>
      </c>
      <c r="H172" s="213">
        <v>140</v>
      </c>
      <c r="I172" s="214"/>
      <c r="J172" s="215">
        <f t="shared" si="10"/>
        <v>0</v>
      </c>
      <c r="K172" s="211" t="s">
        <v>1</v>
      </c>
      <c r="L172" s="40"/>
      <c r="M172" s="216" t="s">
        <v>1</v>
      </c>
      <c r="N172" s="217" t="s">
        <v>40</v>
      </c>
      <c r="O172" s="72"/>
      <c r="P172" s="218">
        <f t="shared" si="11"/>
        <v>0</v>
      </c>
      <c r="Q172" s="218">
        <v>0</v>
      </c>
      <c r="R172" s="218">
        <f t="shared" si="12"/>
        <v>0</v>
      </c>
      <c r="S172" s="218">
        <v>0</v>
      </c>
      <c r="T172" s="219">
        <f t="shared" si="13"/>
        <v>0</v>
      </c>
      <c r="U172" s="35"/>
      <c r="V172" s="35"/>
      <c r="W172" s="35"/>
      <c r="X172" s="35"/>
      <c r="Y172" s="35"/>
      <c r="Z172" s="35"/>
      <c r="AA172" s="35"/>
      <c r="AB172" s="35"/>
      <c r="AC172" s="35"/>
      <c r="AD172" s="35"/>
      <c r="AE172" s="35"/>
      <c r="AR172" s="220" t="s">
        <v>209</v>
      </c>
      <c r="AT172" s="220" t="s">
        <v>205</v>
      </c>
      <c r="AU172" s="220" t="s">
        <v>82</v>
      </c>
      <c r="AY172" s="18" t="s">
        <v>203</v>
      </c>
      <c r="BE172" s="221">
        <f t="shared" si="14"/>
        <v>0</v>
      </c>
      <c r="BF172" s="221">
        <f t="shared" si="15"/>
        <v>0</v>
      </c>
      <c r="BG172" s="221">
        <f t="shared" si="16"/>
        <v>0</v>
      </c>
      <c r="BH172" s="221">
        <f t="shared" si="17"/>
        <v>0</v>
      </c>
      <c r="BI172" s="221">
        <f t="shared" si="18"/>
        <v>0</v>
      </c>
      <c r="BJ172" s="18" t="s">
        <v>82</v>
      </c>
      <c r="BK172" s="221">
        <f t="shared" si="19"/>
        <v>0</v>
      </c>
      <c r="BL172" s="18" t="s">
        <v>209</v>
      </c>
      <c r="BM172" s="220" t="s">
        <v>2325</v>
      </c>
    </row>
    <row r="173" spans="1:65" s="2" customFormat="1" ht="16.5" customHeight="1">
      <c r="A173" s="35"/>
      <c r="B173" s="36"/>
      <c r="C173" s="209" t="s">
        <v>1798</v>
      </c>
      <c r="D173" s="209" t="s">
        <v>205</v>
      </c>
      <c r="E173" s="210" t="s">
        <v>9631</v>
      </c>
      <c r="F173" s="211" t="s">
        <v>9632</v>
      </c>
      <c r="G173" s="212" t="s">
        <v>5671</v>
      </c>
      <c r="H173" s="213">
        <v>140</v>
      </c>
      <c r="I173" s="214"/>
      <c r="J173" s="215">
        <f t="shared" si="10"/>
        <v>0</v>
      </c>
      <c r="K173" s="211" t="s">
        <v>1</v>
      </c>
      <c r="L173" s="40"/>
      <c r="M173" s="216" t="s">
        <v>1</v>
      </c>
      <c r="N173" s="217" t="s">
        <v>40</v>
      </c>
      <c r="O173" s="72"/>
      <c r="P173" s="218">
        <f t="shared" si="11"/>
        <v>0</v>
      </c>
      <c r="Q173" s="218">
        <v>0</v>
      </c>
      <c r="R173" s="218">
        <f t="shared" si="12"/>
        <v>0</v>
      </c>
      <c r="S173" s="218">
        <v>0</v>
      </c>
      <c r="T173" s="219">
        <f t="shared" si="13"/>
        <v>0</v>
      </c>
      <c r="U173" s="35"/>
      <c r="V173" s="35"/>
      <c r="W173" s="35"/>
      <c r="X173" s="35"/>
      <c r="Y173" s="35"/>
      <c r="Z173" s="35"/>
      <c r="AA173" s="35"/>
      <c r="AB173" s="35"/>
      <c r="AC173" s="35"/>
      <c r="AD173" s="35"/>
      <c r="AE173" s="35"/>
      <c r="AR173" s="220" t="s">
        <v>209</v>
      </c>
      <c r="AT173" s="220" t="s">
        <v>205</v>
      </c>
      <c r="AU173" s="220" t="s">
        <v>82</v>
      </c>
      <c r="AY173" s="18" t="s">
        <v>203</v>
      </c>
      <c r="BE173" s="221">
        <f t="shared" si="14"/>
        <v>0</v>
      </c>
      <c r="BF173" s="221">
        <f t="shared" si="15"/>
        <v>0</v>
      </c>
      <c r="BG173" s="221">
        <f t="shared" si="16"/>
        <v>0</v>
      </c>
      <c r="BH173" s="221">
        <f t="shared" si="17"/>
        <v>0</v>
      </c>
      <c r="BI173" s="221">
        <f t="shared" si="18"/>
        <v>0</v>
      </c>
      <c r="BJ173" s="18" t="s">
        <v>82</v>
      </c>
      <c r="BK173" s="221">
        <f t="shared" si="19"/>
        <v>0</v>
      </c>
      <c r="BL173" s="18" t="s">
        <v>209</v>
      </c>
      <c r="BM173" s="220" t="s">
        <v>2245</v>
      </c>
    </row>
    <row r="174" spans="1:65" s="2" customFormat="1" ht="16.5" customHeight="1">
      <c r="A174" s="35"/>
      <c r="B174" s="36"/>
      <c r="C174" s="209" t="s">
        <v>1803</v>
      </c>
      <c r="D174" s="209" t="s">
        <v>205</v>
      </c>
      <c r="E174" s="210" t="s">
        <v>9633</v>
      </c>
      <c r="F174" s="211" t="s">
        <v>9634</v>
      </c>
      <c r="G174" s="212" t="s">
        <v>5671</v>
      </c>
      <c r="H174" s="213">
        <v>140</v>
      </c>
      <c r="I174" s="214"/>
      <c r="J174" s="215">
        <f t="shared" si="10"/>
        <v>0</v>
      </c>
      <c r="K174" s="211" t="s">
        <v>1</v>
      </c>
      <c r="L174" s="40"/>
      <c r="M174" s="216" t="s">
        <v>1</v>
      </c>
      <c r="N174" s="217" t="s">
        <v>40</v>
      </c>
      <c r="O174" s="72"/>
      <c r="P174" s="218">
        <f t="shared" si="11"/>
        <v>0</v>
      </c>
      <c r="Q174" s="218">
        <v>0</v>
      </c>
      <c r="R174" s="218">
        <f t="shared" si="12"/>
        <v>0</v>
      </c>
      <c r="S174" s="218">
        <v>0</v>
      </c>
      <c r="T174" s="219">
        <f t="shared" si="13"/>
        <v>0</v>
      </c>
      <c r="U174" s="35"/>
      <c r="V174" s="35"/>
      <c r="W174" s="35"/>
      <c r="X174" s="35"/>
      <c r="Y174" s="35"/>
      <c r="Z174" s="35"/>
      <c r="AA174" s="35"/>
      <c r="AB174" s="35"/>
      <c r="AC174" s="35"/>
      <c r="AD174" s="35"/>
      <c r="AE174" s="35"/>
      <c r="AR174" s="220" t="s">
        <v>209</v>
      </c>
      <c r="AT174" s="220" t="s">
        <v>205</v>
      </c>
      <c r="AU174" s="220" t="s">
        <v>82</v>
      </c>
      <c r="AY174" s="18" t="s">
        <v>203</v>
      </c>
      <c r="BE174" s="221">
        <f t="shared" si="14"/>
        <v>0</v>
      </c>
      <c r="BF174" s="221">
        <f t="shared" si="15"/>
        <v>0</v>
      </c>
      <c r="BG174" s="221">
        <f t="shared" si="16"/>
        <v>0</v>
      </c>
      <c r="BH174" s="221">
        <f t="shared" si="17"/>
        <v>0</v>
      </c>
      <c r="BI174" s="221">
        <f t="shared" si="18"/>
        <v>0</v>
      </c>
      <c r="BJ174" s="18" t="s">
        <v>82</v>
      </c>
      <c r="BK174" s="221">
        <f t="shared" si="19"/>
        <v>0</v>
      </c>
      <c r="BL174" s="18" t="s">
        <v>209</v>
      </c>
      <c r="BM174" s="220" t="s">
        <v>2344</v>
      </c>
    </row>
    <row r="175" spans="1:65" s="2" customFormat="1" ht="21.75" customHeight="1">
      <c r="A175" s="35"/>
      <c r="B175" s="36"/>
      <c r="C175" s="209" t="s">
        <v>1808</v>
      </c>
      <c r="D175" s="209" t="s">
        <v>205</v>
      </c>
      <c r="E175" s="210" t="s">
        <v>9635</v>
      </c>
      <c r="F175" s="211" t="s">
        <v>9636</v>
      </c>
      <c r="G175" s="212" t="s">
        <v>5671</v>
      </c>
      <c r="H175" s="213">
        <v>76</v>
      </c>
      <c r="I175" s="214"/>
      <c r="J175" s="215">
        <f t="shared" si="10"/>
        <v>0</v>
      </c>
      <c r="K175" s="211" t="s">
        <v>1</v>
      </c>
      <c r="L175" s="40"/>
      <c r="M175" s="216" t="s">
        <v>1</v>
      </c>
      <c r="N175" s="217" t="s">
        <v>40</v>
      </c>
      <c r="O175" s="72"/>
      <c r="P175" s="218">
        <f t="shared" si="11"/>
        <v>0</v>
      </c>
      <c r="Q175" s="218">
        <v>0</v>
      </c>
      <c r="R175" s="218">
        <f t="shared" si="12"/>
        <v>0</v>
      </c>
      <c r="S175" s="218">
        <v>0</v>
      </c>
      <c r="T175" s="219">
        <f t="shared" si="13"/>
        <v>0</v>
      </c>
      <c r="U175" s="35"/>
      <c r="V175" s="35"/>
      <c r="W175" s="35"/>
      <c r="X175" s="35"/>
      <c r="Y175" s="35"/>
      <c r="Z175" s="35"/>
      <c r="AA175" s="35"/>
      <c r="AB175" s="35"/>
      <c r="AC175" s="35"/>
      <c r="AD175" s="35"/>
      <c r="AE175" s="35"/>
      <c r="AR175" s="220" t="s">
        <v>209</v>
      </c>
      <c r="AT175" s="220" t="s">
        <v>205</v>
      </c>
      <c r="AU175" s="220" t="s">
        <v>82</v>
      </c>
      <c r="AY175" s="18" t="s">
        <v>203</v>
      </c>
      <c r="BE175" s="221">
        <f t="shared" si="14"/>
        <v>0</v>
      </c>
      <c r="BF175" s="221">
        <f t="shared" si="15"/>
        <v>0</v>
      </c>
      <c r="BG175" s="221">
        <f t="shared" si="16"/>
        <v>0</v>
      </c>
      <c r="BH175" s="221">
        <f t="shared" si="17"/>
        <v>0</v>
      </c>
      <c r="BI175" s="221">
        <f t="shared" si="18"/>
        <v>0</v>
      </c>
      <c r="BJ175" s="18" t="s">
        <v>82</v>
      </c>
      <c r="BK175" s="221">
        <f t="shared" si="19"/>
        <v>0</v>
      </c>
      <c r="BL175" s="18" t="s">
        <v>209</v>
      </c>
      <c r="BM175" s="220" t="s">
        <v>2354</v>
      </c>
    </row>
    <row r="176" spans="1:65" s="2" customFormat="1" ht="16.5" customHeight="1">
      <c r="A176" s="35"/>
      <c r="B176" s="36"/>
      <c r="C176" s="209" t="s">
        <v>1818</v>
      </c>
      <c r="D176" s="209" t="s">
        <v>205</v>
      </c>
      <c r="E176" s="210" t="s">
        <v>9637</v>
      </c>
      <c r="F176" s="211" t="s">
        <v>9638</v>
      </c>
      <c r="G176" s="212" t="s">
        <v>5671</v>
      </c>
      <c r="H176" s="213">
        <v>80</v>
      </c>
      <c r="I176" s="214"/>
      <c r="J176" s="215">
        <f t="shared" si="10"/>
        <v>0</v>
      </c>
      <c r="K176" s="211" t="s">
        <v>1</v>
      </c>
      <c r="L176" s="40"/>
      <c r="M176" s="216" t="s">
        <v>1</v>
      </c>
      <c r="N176" s="217" t="s">
        <v>40</v>
      </c>
      <c r="O176" s="72"/>
      <c r="P176" s="218">
        <f t="shared" si="11"/>
        <v>0</v>
      </c>
      <c r="Q176" s="218">
        <v>0</v>
      </c>
      <c r="R176" s="218">
        <f t="shared" si="12"/>
        <v>0</v>
      </c>
      <c r="S176" s="218">
        <v>0</v>
      </c>
      <c r="T176" s="219">
        <f t="shared" si="13"/>
        <v>0</v>
      </c>
      <c r="U176" s="35"/>
      <c r="V176" s="35"/>
      <c r="W176" s="35"/>
      <c r="X176" s="35"/>
      <c r="Y176" s="35"/>
      <c r="Z176" s="35"/>
      <c r="AA176" s="35"/>
      <c r="AB176" s="35"/>
      <c r="AC176" s="35"/>
      <c r="AD176" s="35"/>
      <c r="AE176" s="35"/>
      <c r="AR176" s="220" t="s">
        <v>209</v>
      </c>
      <c r="AT176" s="220" t="s">
        <v>205</v>
      </c>
      <c r="AU176" s="220" t="s">
        <v>82</v>
      </c>
      <c r="AY176" s="18" t="s">
        <v>203</v>
      </c>
      <c r="BE176" s="221">
        <f t="shared" si="14"/>
        <v>0</v>
      </c>
      <c r="BF176" s="221">
        <f t="shared" si="15"/>
        <v>0</v>
      </c>
      <c r="BG176" s="221">
        <f t="shared" si="16"/>
        <v>0</v>
      </c>
      <c r="BH176" s="221">
        <f t="shared" si="17"/>
        <v>0</v>
      </c>
      <c r="BI176" s="221">
        <f t="shared" si="18"/>
        <v>0</v>
      </c>
      <c r="BJ176" s="18" t="s">
        <v>82</v>
      </c>
      <c r="BK176" s="221">
        <f t="shared" si="19"/>
        <v>0</v>
      </c>
      <c r="BL176" s="18" t="s">
        <v>209</v>
      </c>
      <c r="BM176" s="220" t="s">
        <v>2365</v>
      </c>
    </row>
    <row r="177" spans="1:65" s="2" customFormat="1" ht="16.5" customHeight="1">
      <c r="A177" s="35"/>
      <c r="B177" s="36"/>
      <c r="C177" s="209" t="s">
        <v>1825</v>
      </c>
      <c r="D177" s="209" t="s">
        <v>205</v>
      </c>
      <c r="E177" s="210" t="s">
        <v>9639</v>
      </c>
      <c r="F177" s="211" t="s">
        <v>9640</v>
      </c>
      <c r="G177" s="212" t="s">
        <v>5671</v>
      </c>
      <c r="H177" s="213">
        <v>4</v>
      </c>
      <c r="I177" s="214"/>
      <c r="J177" s="215">
        <f t="shared" si="10"/>
        <v>0</v>
      </c>
      <c r="K177" s="211" t="s">
        <v>1</v>
      </c>
      <c r="L177" s="40"/>
      <c r="M177" s="216" t="s">
        <v>1</v>
      </c>
      <c r="N177" s="217" t="s">
        <v>40</v>
      </c>
      <c r="O177" s="72"/>
      <c r="P177" s="218">
        <f t="shared" si="11"/>
        <v>0</v>
      </c>
      <c r="Q177" s="218">
        <v>0</v>
      </c>
      <c r="R177" s="218">
        <f t="shared" si="12"/>
        <v>0</v>
      </c>
      <c r="S177" s="218">
        <v>0</v>
      </c>
      <c r="T177" s="219">
        <f t="shared" si="13"/>
        <v>0</v>
      </c>
      <c r="U177" s="35"/>
      <c r="V177" s="35"/>
      <c r="W177" s="35"/>
      <c r="X177" s="35"/>
      <c r="Y177" s="35"/>
      <c r="Z177" s="35"/>
      <c r="AA177" s="35"/>
      <c r="AB177" s="35"/>
      <c r="AC177" s="35"/>
      <c r="AD177" s="35"/>
      <c r="AE177" s="35"/>
      <c r="AR177" s="220" t="s">
        <v>209</v>
      </c>
      <c r="AT177" s="220" t="s">
        <v>205</v>
      </c>
      <c r="AU177" s="220" t="s">
        <v>82</v>
      </c>
      <c r="AY177" s="18" t="s">
        <v>203</v>
      </c>
      <c r="BE177" s="221">
        <f t="shared" si="14"/>
        <v>0</v>
      </c>
      <c r="BF177" s="221">
        <f t="shared" si="15"/>
        <v>0</v>
      </c>
      <c r="BG177" s="221">
        <f t="shared" si="16"/>
        <v>0</v>
      </c>
      <c r="BH177" s="221">
        <f t="shared" si="17"/>
        <v>0</v>
      </c>
      <c r="BI177" s="221">
        <f t="shared" si="18"/>
        <v>0</v>
      </c>
      <c r="BJ177" s="18" t="s">
        <v>82</v>
      </c>
      <c r="BK177" s="221">
        <f t="shared" si="19"/>
        <v>0</v>
      </c>
      <c r="BL177" s="18" t="s">
        <v>209</v>
      </c>
      <c r="BM177" s="220" t="s">
        <v>2375</v>
      </c>
    </row>
    <row r="178" spans="1:65" s="2" customFormat="1" ht="21.75" customHeight="1">
      <c r="A178" s="35"/>
      <c r="B178" s="36"/>
      <c r="C178" s="209" t="s">
        <v>1830</v>
      </c>
      <c r="D178" s="209" t="s">
        <v>205</v>
      </c>
      <c r="E178" s="210" t="s">
        <v>9641</v>
      </c>
      <c r="F178" s="211" t="s">
        <v>9642</v>
      </c>
      <c r="G178" s="212" t="s">
        <v>5671</v>
      </c>
      <c r="H178" s="213">
        <v>72</v>
      </c>
      <c r="I178" s="214"/>
      <c r="J178" s="215">
        <f t="shared" si="10"/>
        <v>0</v>
      </c>
      <c r="K178" s="211" t="s">
        <v>1</v>
      </c>
      <c r="L178" s="40"/>
      <c r="M178" s="216" t="s">
        <v>1</v>
      </c>
      <c r="N178" s="217" t="s">
        <v>40</v>
      </c>
      <c r="O178" s="72"/>
      <c r="P178" s="218">
        <f t="shared" si="11"/>
        <v>0</v>
      </c>
      <c r="Q178" s="218">
        <v>0</v>
      </c>
      <c r="R178" s="218">
        <f t="shared" si="12"/>
        <v>0</v>
      </c>
      <c r="S178" s="218">
        <v>0</v>
      </c>
      <c r="T178" s="219">
        <f t="shared" si="13"/>
        <v>0</v>
      </c>
      <c r="U178" s="35"/>
      <c r="V178" s="35"/>
      <c r="W178" s="35"/>
      <c r="X178" s="35"/>
      <c r="Y178" s="35"/>
      <c r="Z178" s="35"/>
      <c r="AA178" s="35"/>
      <c r="AB178" s="35"/>
      <c r="AC178" s="35"/>
      <c r="AD178" s="35"/>
      <c r="AE178" s="35"/>
      <c r="AR178" s="220" t="s">
        <v>209</v>
      </c>
      <c r="AT178" s="220" t="s">
        <v>205</v>
      </c>
      <c r="AU178" s="220" t="s">
        <v>82</v>
      </c>
      <c r="AY178" s="18" t="s">
        <v>203</v>
      </c>
      <c r="BE178" s="221">
        <f t="shared" si="14"/>
        <v>0</v>
      </c>
      <c r="BF178" s="221">
        <f t="shared" si="15"/>
        <v>0</v>
      </c>
      <c r="BG178" s="221">
        <f t="shared" si="16"/>
        <v>0</v>
      </c>
      <c r="BH178" s="221">
        <f t="shared" si="17"/>
        <v>0</v>
      </c>
      <c r="BI178" s="221">
        <f t="shared" si="18"/>
        <v>0</v>
      </c>
      <c r="BJ178" s="18" t="s">
        <v>82</v>
      </c>
      <c r="BK178" s="221">
        <f t="shared" si="19"/>
        <v>0</v>
      </c>
      <c r="BL178" s="18" t="s">
        <v>209</v>
      </c>
      <c r="BM178" s="220" t="s">
        <v>2386</v>
      </c>
    </row>
    <row r="179" spans="1:65" s="2" customFormat="1" ht="21.75" customHeight="1">
      <c r="A179" s="35"/>
      <c r="B179" s="36"/>
      <c r="C179" s="209" t="s">
        <v>1838</v>
      </c>
      <c r="D179" s="209" t="s">
        <v>205</v>
      </c>
      <c r="E179" s="210" t="s">
        <v>9643</v>
      </c>
      <c r="F179" s="211" t="s">
        <v>9644</v>
      </c>
      <c r="G179" s="212" t="s">
        <v>5671</v>
      </c>
      <c r="H179" s="213">
        <v>68</v>
      </c>
      <c r="I179" s="214"/>
      <c r="J179" s="215">
        <f t="shared" si="10"/>
        <v>0</v>
      </c>
      <c r="K179" s="211" t="s">
        <v>1</v>
      </c>
      <c r="L179" s="40"/>
      <c r="M179" s="216" t="s">
        <v>1</v>
      </c>
      <c r="N179" s="217" t="s">
        <v>40</v>
      </c>
      <c r="O179" s="72"/>
      <c r="P179" s="218">
        <f t="shared" si="11"/>
        <v>0</v>
      </c>
      <c r="Q179" s="218">
        <v>0</v>
      </c>
      <c r="R179" s="218">
        <f t="shared" si="12"/>
        <v>0</v>
      </c>
      <c r="S179" s="218">
        <v>0</v>
      </c>
      <c r="T179" s="219">
        <f t="shared" si="13"/>
        <v>0</v>
      </c>
      <c r="U179" s="35"/>
      <c r="V179" s="35"/>
      <c r="W179" s="35"/>
      <c r="X179" s="35"/>
      <c r="Y179" s="35"/>
      <c r="Z179" s="35"/>
      <c r="AA179" s="35"/>
      <c r="AB179" s="35"/>
      <c r="AC179" s="35"/>
      <c r="AD179" s="35"/>
      <c r="AE179" s="35"/>
      <c r="AR179" s="220" t="s">
        <v>209</v>
      </c>
      <c r="AT179" s="220" t="s">
        <v>205</v>
      </c>
      <c r="AU179" s="220" t="s">
        <v>82</v>
      </c>
      <c r="AY179" s="18" t="s">
        <v>203</v>
      </c>
      <c r="BE179" s="221">
        <f t="shared" si="14"/>
        <v>0</v>
      </c>
      <c r="BF179" s="221">
        <f t="shared" si="15"/>
        <v>0</v>
      </c>
      <c r="BG179" s="221">
        <f t="shared" si="16"/>
        <v>0</v>
      </c>
      <c r="BH179" s="221">
        <f t="shared" si="17"/>
        <v>0</v>
      </c>
      <c r="BI179" s="221">
        <f t="shared" si="18"/>
        <v>0</v>
      </c>
      <c r="BJ179" s="18" t="s">
        <v>82</v>
      </c>
      <c r="BK179" s="221">
        <f t="shared" si="19"/>
        <v>0</v>
      </c>
      <c r="BL179" s="18" t="s">
        <v>209</v>
      </c>
      <c r="BM179" s="220" t="s">
        <v>2396</v>
      </c>
    </row>
    <row r="180" spans="1:65" s="2" customFormat="1" ht="21.75" customHeight="1">
      <c r="A180" s="35"/>
      <c r="B180" s="36"/>
      <c r="C180" s="209" t="s">
        <v>1845</v>
      </c>
      <c r="D180" s="209" t="s">
        <v>205</v>
      </c>
      <c r="E180" s="210" t="s">
        <v>9645</v>
      </c>
      <c r="F180" s="211" t="s">
        <v>9646</v>
      </c>
      <c r="G180" s="212" t="s">
        <v>5671</v>
      </c>
      <c r="H180" s="213">
        <v>20</v>
      </c>
      <c r="I180" s="214"/>
      <c r="J180" s="215">
        <f t="shared" si="10"/>
        <v>0</v>
      </c>
      <c r="K180" s="211" t="s">
        <v>1</v>
      </c>
      <c r="L180" s="40"/>
      <c r="M180" s="216" t="s">
        <v>1</v>
      </c>
      <c r="N180" s="217" t="s">
        <v>40</v>
      </c>
      <c r="O180" s="72"/>
      <c r="P180" s="218">
        <f t="shared" si="11"/>
        <v>0</v>
      </c>
      <c r="Q180" s="218">
        <v>0</v>
      </c>
      <c r="R180" s="218">
        <f t="shared" si="12"/>
        <v>0</v>
      </c>
      <c r="S180" s="218">
        <v>0</v>
      </c>
      <c r="T180" s="219">
        <f t="shared" si="13"/>
        <v>0</v>
      </c>
      <c r="U180" s="35"/>
      <c r="V180" s="35"/>
      <c r="W180" s="35"/>
      <c r="X180" s="35"/>
      <c r="Y180" s="35"/>
      <c r="Z180" s="35"/>
      <c r="AA180" s="35"/>
      <c r="AB180" s="35"/>
      <c r="AC180" s="35"/>
      <c r="AD180" s="35"/>
      <c r="AE180" s="35"/>
      <c r="AR180" s="220" t="s">
        <v>209</v>
      </c>
      <c r="AT180" s="220" t="s">
        <v>205</v>
      </c>
      <c r="AU180" s="220" t="s">
        <v>82</v>
      </c>
      <c r="AY180" s="18" t="s">
        <v>203</v>
      </c>
      <c r="BE180" s="221">
        <f t="shared" si="14"/>
        <v>0</v>
      </c>
      <c r="BF180" s="221">
        <f t="shared" si="15"/>
        <v>0</v>
      </c>
      <c r="BG180" s="221">
        <f t="shared" si="16"/>
        <v>0</v>
      </c>
      <c r="BH180" s="221">
        <f t="shared" si="17"/>
        <v>0</v>
      </c>
      <c r="BI180" s="221">
        <f t="shared" si="18"/>
        <v>0</v>
      </c>
      <c r="BJ180" s="18" t="s">
        <v>82</v>
      </c>
      <c r="BK180" s="221">
        <f t="shared" si="19"/>
        <v>0</v>
      </c>
      <c r="BL180" s="18" t="s">
        <v>209</v>
      </c>
      <c r="BM180" s="220" t="s">
        <v>2406</v>
      </c>
    </row>
    <row r="181" spans="1:65" s="2" customFormat="1" ht="16.5" customHeight="1">
      <c r="A181" s="35"/>
      <c r="B181" s="36"/>
      <c r="C181" s="209" t="s">
        <v>2097</v>
      </c>
      <c r="D181" s="209" t="s">
        <v>205</v>
      </c>
      <c r="E181" s="210" t="s">
        <v>9647</v>
      </c>
      <c r="F181" s="211" t="s">
        <v>9648</v>
      </c>
      <c r="G181" s="212" t="s">
        <v>5671</v>
      </c>
      <c r="H181" s="213">
        <v>4</v>
      </c>
      <c r="I181" s="214"/>
      <c r="J181" s="215">
        <f t="shared" si="10"/>
        <v>0</v>
      </c>
      <c r="K181" s="211" t="s">
        <v>1</v>
      </c>
      <c r="L181" s="40"/>
      <c r="M181" s="216" t="s">
        <v>1</v>
      </c>
      <c r="N181" s="217" t="s">
        <v>40</v>
      </c>
      <c r="O181" s="72"/>
      <c r="P181" s="218">
        <f t="shared" si="11"/>
        <v>0</v>
      </c>
      <c r="Q181" s="218">
        <v>0</v>
      </c>
      <c r="R181" s="218">
        <f t="shared" si="12"/>
        <v>0</v>
      </c>
      <c r="S181" s="218">
        <v>0</v>
      </c>
      <c r="T181" s="219">
        <f t="shared" si="13"/>
        <v>0</v>
      </c>
      <c r="U181" s="35"/>
      <c r="V181" s="35"/>
      <c r="W181" s="35"/>
      <c r="X181" s="35"/>
      <c r="Y181" s="35"/>
      <c r="Z181" s="35"/>
      <c r="AA181" s="35"/>
      <c r="AB181" s="35"/>
      <c r="AC181" s="35"/>
      <c r="AD181" s="35"/>
      <c r="AE181" s="35"/>
      <c r="AR181" s="220" t="s">
        <v>209</v>
      </c>
      <c r="AT181" s="220" t="s">
        <v>205</v>
      </c>
      <c r="AU181" s="220" t="s">
        <v>82</v>
      </c>
      <c r="AY181" s="18" t="s">
        <v>203</v>
      </c>
      <c r="BE181" s="221">
        <f t="shared" si="14"/>
        <v>0</v>
      </c>
      <c r="BF181" s="221">
        <f t="shared" si="15"/>
        <v>0</v>
      </c>
      <c r="BG181" s="221">
        <f t="shared" si="16"/>
        <v>0</v>
      </c>
      <c r="BH181" s="221">
        <f t="shared" si="17"/>
        <v>0</v>
      </c>
      <c r="BI181" s="221">
        <f t="shared" si="18"/>
        <v>0</v>
      </c>
      <c r="BJ181" s="18" t="s">
        <v>82</v>
      </c>
      <c r="BK181" s="221">
        <f t="shared" si="19"/>
        <v>0</v>
      </c>
      <c r="BL181" s="18" t="s">
        <v>209</v>
      </c>
      <c r="BM181" s="220" t="s">
        <v>2417</v>
      </c>
    </row>
    <row r="182" spans="1:65" s="2" customFormat="1" ht="21.75" customHeight="1">
      <c r="A182" s="35"/>
      <c r="B182" s="36"/>
      <c r="C182" s="209" t="s">
        <v>2177</v>
      </c>
      <c r="D182" s="209" t="s">
        <v>205</v>
      </c>
      <c r="E182" s="210" t="s">
        <v>9649</v>
      </c>
      <c r="F182" s="211" t="s">
        <v>9650</v>
      </c>
      <c r="G182" s="212" t="s">
        <v>5671</v>
      </c>
      <c r="H182" s="213">
        <v>144</v>
      </c>
      <c r="I182" s="214"/>
      <c r="J182" s="215">
        <f t="shared" si="10"/>
        <v>0</v>
      </c>
      <c r="K182" s="211" t="s">
        <v>1</v>
      </c>
      <c r="L182" s="40"/>
      <c r="M182" s="216" t="s">
        <v>1</v>
      </c>
      <c r="N182" s="217" t="s">
        <v>40</v>
      </c>
      <c r="O182" s="72"/>
      <c r="P182" s="218">
        <f t="shared" si="11"/>
        <v>0</v>
      </c>
      <c r="Q182" s="218">
        <v>0</v>
      </c>
      <c r="R182" s="218">
        <f t="shared" si="12"/>
        <v>0</v>
      </c>
      <c r="S182" s="218">
        <v>0</v>
      </c>
      <c r="T182" s="219">
        <f t="shared" si="13"/>
        <v>0</v>
      </c>
      <c r="U182" s="35"/>
      <c r="V182" s="35"/>
      <c r="W182" s="35"/>
      <c r="X182" s="35"/>
      <c r="Y182" s="35"/>
      <c r="Z182" s="35"/>
      <c r="AA182" s="35"/>
      <c r="AB182" s="35"/>
      <c r="AC182" s="35"/>
      <c r="AD182" s="35"/>
      <c r="AE182" s="35"/>
      <c r="AR182" s="220" t="s">
        <v>209</v>
      </c>
      <c r="AT182" s="220" t="s">
        <v>205</v>
      </c>
      <c r="AU182" s="220" t="s">
        <v>82</v>
      </c>
      <c r="AY182" s="18" t="s">
        <v>203</v>
      </c>
      <c r="BE182" s="221">
        <f t="shared" si="14"/>
        <v>0</v>
      </c>
      <c r="BF182" s="221">
        <f t="shared" si="15"/>
        <v>0</v>
      </c>
      <c r="BG182" s="221">
        <f t="shared" si="16"/>
        <v>0</v>
      </c>
      <c r="BH182" s="221">
        <f t="shared" si="17"/>
        <v>0</v>
      </c>
      <c r="BI182" s="221">
        <f t="shared" si="18"/>
        <v>0</v>
      </c>
      <c r="BJ182" s="18" t="s">
        <v>82</v>
      </c>
      <c r="BK182" s="221">
        <f t="shared" si="19"/>
        <v>0</v>
      </c>
      <c r="BL182" s="18" t="s">
        <v>209</v>
      </c>
      <c r="BM182" s="220" t="s">
        <v>2426</v>
      </c>
    </row>
    <row r="183" spans="1:65" s="2" customFormat="1" ht="21.75" customHeight="1">
      <c r="A183" s="35"/>
      <c r="B183" s="36"/>
      <c r="C183" s="209" t="s">
        <v>2188</v>
      </c>
      <c r="D183" s="209" t="s">
        <v>205</v>
      </c>
      <c r="E183" s="210" t="s">
        <v>9651</v>
      </c>
      <c r="F183" s="211" t="s">
        <v>9652</v>
      </c>
      <c r="G183" s="212" t="s">
        <v>5671</v>
      </c>
      <c r="H183" s="213">
        <v>4</v>
      </c>
      <c r="I183" s="214"/>
      <c r="J183" s="215">
        <f t="shared" si="10"/>
        <v>0</v>
      </c>
      <c r="K183" s="211" t="s">
        <v>1</v>
      </c>
      <c r="L183" s="40"/>
      <c r="M183" s="216" t="s">
        <v>1</v>
      </c>
      <c r="N183" s="217" t="s">
        <v>40</v>
      </c>
      <c r="O183" s="72"/>
      <c r="P183" s="218">
        <f t="shared" si="11"/>
        <v>0</v>
      </c>
      <c r="Q183" s="218">
        <v>0</v>
      </c>
      <c r="R183" s="218">
        <f t="shared" si="12"/>
        <v>0</v>
      </c>
      <c r="S183" s="218">
        <v>0</v>
      </c>
      <c r="T183" s="219">
        <f t="shared" si="13"/>
        <v>0</v>
      </c>
      <c r="U183" s="35"/>
      <c r="V183" s="35"/>
      <c r="W183" s="35"/>
      <c r="X183" s="35"/>
      <c r="Y183" s="35"/>
      <c r="Z183" s="35"/>
      <c r="AA183" s="35"/>
      <c r="AB183" s="35"/>
      <c r="AC183" s="35"/>
      <c r="AD183" s="35"/>
      <c r="AE183" s="35"/>
      <c r="AR183" s="220" t="s">
        <v>209</v>
      </c>
      <c r="AT183" s="220" t="s">
        <v>205</v>
      </c>
      <c r="AU183" s="220" t="s">
        <v>82</v>
      </c>
      <c r="AY183" s="18" t="s">
        <v>203</v>
      </c>
      <c r="BE183" s="221">
        <f t="shared" si="14"/>
        <v>0</v>
      </c>
      <c r="BF183" s="221">
        <f t="shared" si="15"/>
        <v>0</v>
      </c>
      <c r="BG183" s="221">
        <f t="shared" si="16"/>
        <v>0</v>
      </c>
      <c r="BH183" s="221">
        <f t="shared" si="17"/>
        <v>0</v>
      </c>
      <c r="BI183" s="221">
        <f t="shared" si="18"/>
        <v>0</v>
      </c>
      <c r="BJ183" s="18" t="s">
        <v>82</v>
      </c>
      <c r="BK183" s="221">
        <f t="shared" si="19"/>
        <v>0</v>
      </c>
      <c r="BL183" s="18" t="s">
        <v>209</v>
      </c>
      <c r="BM183" s="220" t="s">
        <v>2193</v>
      </c>
    </row>
    <row r="184" spans="1:65" s="2" customFormat="1" ht="16.5" customHeight="1">
      <c r="A184" s="35"/>
      <c r="B184" s="36"/>
      <c r="C184" s="209" t="s">
        <v>2195</v>
      </c>
      <c r="D184" s="209" t="s">
        <v>205</v>
      </c>
      <c r="E184" s="210" t="s">
        <v>9653</v>
      </c>
      <c r="F184" s="211" t="s">
        <v>9654</v>
      </c>
      <c r="G184" s="212" t="s">
        <v>5671</v>
      </c>
      <c r="H184" s="213">
        <v>4</v>
      </c>
      <c r="I184" s="214"/>
      <c r="J184" s="215">
        <f t="shared" si="10"/>
        <v>0</v>
      </c>
      <c r="K184" s="211" t="s">
        <v>1</v>
      </c>
      <c r="L184" s="40"/>
      <c r="M184" s="216" t="s">
        <v>1</v>
      </c>
      <c r="N184" s="217" t="s">
        <v>40</v>
      </c>
      <c r="O184" s="72"/>
      <c r="P184" s="218">
        <f t="shared" si="11"/>
        <v>0</v>
      </c>
      <c r="Q184" s="218">
        <v>0</v>
      </c>
      <c r="R184" s="218">
        <f t="shared" si="12"/>
        <v>0</v>
      </c>
      <c r="S184" s="218">
        <v>0</v>
      </c>
      <c r="T184" s="219">
        <f t="shared" si="13"/>
        <v>0</v>
      </c>
      <c r="U184" s="35"/>
      <c r="V184" s="35"/>
      <c r="W184" s="35"/>
      <c r="X184" s="35"/>
      <c r="Y184" s="35"/>
      <c r="Z184" s="35"/>
      <c r="AA184" s="35"/>
      <c r="AB184" s="35"/>
      <c r="AC184" s="35"/>
      <c r="AD184" s="35"/>
      <c r="AE184" s="35"/>
      <c r="AR184" s="220" t="s">
        <v>209</v>
      </c>
      <c r="AT184" s="220" t="s">
        <v>205</v>
      </c>
      <c r="AU184" s="220" t="s">
        <v>82</v>
      </c>
      <c r="AY184" s="18" t="s">
        <v>203</v>
      </c>
      <c r="BE184" s="221">
        <f t="shared" si="14"/>
        <v>0</v>
      </c>
      <c r="BF184" s="221">
        <f t="shared" si="15"/>
        <v>0</v>
      </c>
      <c r="BG184" s="221">
        <f t="shared" si="16"/>
        <v>0</v>
      </c>
      <c r="BH184" s="221">
        <f t="shared" si="17"/>
        <v>0</v>
      </c>
      <c r="BI184" s="221">
        <f t="shared" si="18"/>
        <v>0</v>
      </c>
      <c r="BJ184" s="18" t="s">
        <v>82</v>
      </c>
      <c r="BK184" s="221">
        <f t="shared" si="19"/>
        <v>0</v>
      </c>
      <c r="BL184" s="18" t="s">
        <v>209</v>
      </c>
      <c r="BM184" s="220" t="s">
        <v>2222</v>
      </c>
    </row>
    <row r="185" spans="1:65" s="2" customFormat="1" ht="16.5" customHeight="1">
      <c r="A185" s="35"/>
      <c r="B185" s="36"/>
      <c r="C185" s="209" t="s">
        <v>2208</v>
      </c>
      <c r="D185" s="209" t="s">
        <v>205</v>
      </c>
      <c r="E185" s="210" t="s">
        <v>9655</v>
      </c>
      <c r="F185" s="211" t="s">
        <v>9581</v>
      </c>
      <c r="G185" s="212" t="s">
        <v>828</v>
      </c>
      <c r="H185" s="213">
        <v>11570</v>
      </c>
      <c r="I185" s="214"/>
      <c r="J185" s="215">
        <f t="shared" si="10"/>
        <v>0</v>
      </c>
      <c r="K185" s="211" t="s">
        <v>1</v>
      </c>
      <c r="L185" s="40"/>
      <c r="M185" s="216" t="s">
        <v>1</v>
      </c>
      <c r="N185" s="217" t="s">
        <v>40</v>
      </c>
      <c r="O185" s="72"/>
      <c r="P185" s="218">
        <f t="shared" si="11"/>
        <v>0</v>
      </c>
      <c r="Q185" s="218">
        <v>0</v>
      </c>
      <c r="R185" s="218">
        <f t="shared" si="12"/>
        <v>0</v>
      </c>
      <c r="S185" s="218">
        <v>0</v>
      </c>
      <c r="T185" s="219">
        <f t="shared" si="13"/>
        <v>0</v>
      </c>
      <c r="U185" s="35"/>
      <c r="V185" s="35"/>
      <c r="W185" s="35"/>
      <c r="X185" s="35"/>
      <c r="Y185" s="35"/>
      <c r="Z185" s="35"/>
      <c r="AA185" s="35"/>
      <c r="AB185" s="35"/>
      <c r="AC185" s="35"/>
      <c r="AD185" s="35"/>
      <c r="AE185" s="35"/>
      <c r="AR185" s="220" t="s">
        <v>209</v>
      </c>
      <c r="AT185" s="220" t="s">
        <v>205</v>
      </c>
      <c r="AU185" s="220" t="s">
        <v>82</v>
      </c>
      <c r="AY185" s="18" t="s">
        <v>203</v>
      </c>
      <c r="BE185" s="221">
        <f t="shared" si="14"/>
        <v>0</v>
      </c>
      <c r="BF185" s="221">
        <f t="shared" si="15"/>
        <v>0</v>
      </c>
      <c r="BG185" s="221">
        <f t="shared" si="16"/>
        <v>0</v>
      </c>
      <c r="BH185" s="221">
        <f t="shared" si="17"/>
        <v>0</v>
      </c>
      <c r="BI185" s="221">
        <f t="shared" si="18"/>
        <v>0</v>
      </c>
      <c r="BJ185" s="18" t="s">
        <v>82</v>
      </c>
      <c r="BK185" s="221">
        <f t="shared" si="19"/>
        <v>0</v>
      </c>
      <c r="BL185" s="18" t="s">
        <v>209</v>
      </c>
      <c r="BM185" s="220" t="s">
        <v>2641</v>
      </c>
    </row>
    <row r="186" spans="1:65" s="2" customFormat="1" ht="16.5" customHeight="1">
      <c r="A186" s="35"/>
      <c r="B186" s="36"/>
      <c r="C186" s="209" t="s">
        <v>2214</v>
      </c>
      <c r="D186" s="209" t="s">
        <v>205</v>
      </c>
      <c r="E186" s="210" t="s">
        <v>9656</v>
      </c>
      <c r="F186" s="211" t="s">
        <v>9657</v>
      </c>
      <c r="G186" s="212" t="s">
        <v>828</v>
      </c>
      <c r="H186" s="213">
        <v>16</v>
      </c>
      <c r="I186" s="214"/>
      <c r="J186" s="215">
        <f t="shared" si="10"/>
        <v>0</v>
      </c>
      <c r="K186" s="211" t="s">
        <v>1</v>
      </c>
      <c r="L186" s="40"/>
      <c r="M186" s="216" t="s">
        <v>1</v>
      </c>
      <c r="N186" s="217" t="s">
        <v>40</v>
      </c>
      <c r="O186" s="72"/>
      <c r="P186" s="218">
        <f t="shared" si="11"/>
        <v>0</v>
      </c>
      <c r="Q186" s="218">
        <v>0</v>
      </c>
      <c r="R186" s="218">
        <f t="shared" si="12"/>
        <v>0</v>
      </c>
      <c r="S186" s="218">
        <v>0</v>
      </c>
      <c r="T186" s="219">
        <f t="shared" si="13"/>
        <v>0</v>
      </c>
      <c r="U186" s="35"/>
      <c r="V186" s="35"/>
      <c r="W186" s="35"/>
      <c r="X186" s="35"/>
      <c r="Y186" s="35"/>
      <c r="Z186" s="35"/>
      <c r="AA186" s="35"/>
      <c r="AB186" s="35"/>
      <c r="AC186" s="35"/>
      <c r="AD186" s="35"/>
      <c r="AE186" s="35"/>
      <c r="AR186" s="220" t="s">
        <v>209</v>
      </c>
      <c r="AT186" s="220" t="s">
        <v>205</v>
      </c>
      <c r="AU186" s="220" t="s">
        <v>82</v>
      </c>
      <c r="AY186" s="18" t="s">
        <v>203</v>
      </c>
      <c r="BE186" s="221">
        <f t="shared" si="14"/>
        <v>0</v>
      </c>
      <c r="BF186" s="221">
        <f t="shared" si="15"/>
        <v>0</v>
      </c>
      <c r="BG186" s="221">
        <f t="shared" si="16"/>
        <v>0</v>
      </c>
      <c r="BH186" s="221">
        <f t="shared" si="17"/>
        <v>0</v>
      </c>
      <c r="BI186" s="221">
        <f t="shared" si="18"/>
        <v>0</v>
      </c>
      <c r="BJ186" s="18" t="s">
        <v>82</v>
      </c>
      <c r="BK186" s="221">
        <f t="shared" si="19"/>
        <v>0</v>
      </c>
      <c r="BL186" s="18" t="s">
        <v>209</v>
      </c>
      <c r="BM186" s="220" t="s">
        <v>2651</v>
      </c>
    </row>
    <row r="187" spans="1:65" s="2" customFormat="1" ht="21.75" customHeight="1">
      <c r="A187" s="35"/>
      <c r="B187" s="36"/>
      <c r="C187" s="209" t="s">
        <v>2224</v>
      </c>
      <c r="D187" s="209" t="s">
        <v>205</v>
      </c>
      <c r="E187" s="210" t="s">
        <v>9586</v>
      </c>
      <c r="F187" s="211" t="s">
        <v>9587</v>
      </c>
      <c r="G187" s="212" t="s">
        <v>5671</v>
      </c>
      <c r="H187" s="213">
        <v>8</v>
      </c>
      <c r="I187" s="214"/>
      <c r="J187" s="215">
        <f t="shared" si="10"/>
        <v>0</v>
      </c>
      <c r="K187" s="211" t="s">
        <v>1</v>
      </c>
      <c r="L187" s="40"/>
      <c r="M187" s="216" t="s">
        <v>1</v>
      </c>
      <c r="N187" s="217" t="s">
        <v>40</v>
      </c>
      <c r="O187" s="72"/>
      <c r="P187" s="218">
        <f t="shared" si="11"/>
        <v>0</v>
      </c>
      <c r="Q187" s="218">
        <v>0</v>
      </c>
      <c r="R187" s="218">
        <f t="shared" si="12"/>
        <v>0</v>
      </c>
      <c r="S187" s="218">
        <v>0</v>
      </c>
      <c r="T187" s="219">
        <f t="shared" si="13"/>
        <v>0</v>
      </c>
      <c r="U187" s="35"/>
      <c r="V187" s="35"/>
      <c r="W187" s="35"/>
      <c r="X187" s="35"/>
      <c r="Y187" s="35"/>
      <c r="Z187" s="35"/>
      <c r="AA187" s="35"/>
      <c r="AB187" s="35"/>
      <c r="AC187" s="35"/>
      <c r="AD187" s="35"/>
      <c r="AE187" s="35"/>
      <c r="AR187" s="220" t="s">
        <v>209</v>
      </c>
      <c r="AT187" s="220" t="s">
        <v>205</v>
      </c>
      <c r="AU187" s="220" t="s">
        <v>82</v>
      </c>
      <c r="AY187" s="18" t="s">
        <v>203</v>
      </c>
      <c r="BE187" s="221">
        <f t="shared" si="14"/>
        <v>0</v>
      </c>
      <c r="BF187" s="221">
        <f t="shared" si="15"/>
        <v>0</v>
      </c>
      <c r="BG187" s="221">
        <f t="shared" si="16"/>
        <v>0</v>
      </c>
      <c r="BH187" s="221">
        <f t="shared" si="17"/>
        <v>0</v>
      </c>
      <c r="BI187" s="221">
        <f t="shared" si="18"/>
        <v>0</v>
      </c>
      <c r="BJ187" s="18" t="s">
        <v>82</v>
      </c>
      <c r="BK187" s="221">
        <f t="shared" si="19"/>
        <v>0</v>
      </c>
      <c r="BL187" s="18" t="s">
        <v>209</v>
      </c>
      <c r="BM187" s="220" t="s">
        <v>2881</v>
      </c>
    </row>
    <row r="188" spans="1:65" s="2" customFormat="1" ht="16.5" customHeight="1">
      <c r="A188" s="35"/>
      <c r="B188" s="36"/>
      <c r="C188" s="209" t="s">
        <v>2232</v>
      </c>
      <c r="D188" s="209" t="s">
        <v>205</v>
      </c>
      <c r="E188" s="210" t="s">
        <v>9658</v>
      </c>
      <c r="F188" s="211" t="s">
        <v>9659</v>
      </c>
      <c r="G188" s="212" t="s">
        <v>5671</v>
      </c>
      <c r="H188" s="213">
        <v>168</v>
      </c>
      <c r="I188" s="214"/>
      <c r="J188" s="215">
        <f t="shared" si="10"/>
        <v>0</v>
      </c>
      <c r="K188" s="211" t="s">
        <v>1</v>
      </c>
      <c r="L188" s="40"/>
      <c r="M188" s="216" t="s">
        <v>1</v>
      </c>
      <c r="N188" s="217" t="s">
        <v>40</v>
      </c>
      <c r="O188" s="72"/>
      <c r="P188" s="218">
        <f t="shared" si="11"/>
        <v>0</v>
      </c>
      <c r="Q188" s="218">
        <v>0</v>
      </c>
      <c r="R188" s="218">
        <f t="shared" si="12"/>
        <v>0</v>
      </c>
      <c r="S188" s="218">
        <v>0</v>
      </c>
      <c r="T188" s="219">
        <f t="shared" si="13"/>
        <v>0</v>
      </c>
      <c r="U188" s="35"/>
      <c r="V188" s="35"/>
      <c r="W188" s="35"/>
      <c r="X188" s="35"/>
      <c r="Y188" s="35"/>
      <c r="Z188" s="35"/>
      <c r="AA188" s="35"/>
      <c r="AB188" s="35"/>
      <c r="AC188" s="35"/>
      <c r="AD188" s="35"/>
      <c r="AE188" s="35"/>
      <c r="AR188" s="220" t="s">
        <v>209</v>
      </c>
      <c r="AT188" s="220" t="s">
        <v>205</v>
      </c>
      <c r="AU188" s="220" t="s">
        <v>82</v>
      </c>
      <c r="AY188" s="18" t="s">
        <v>203</v>
      </c>
      <c r="BE188" s="221">
        <f t="shared" si="14"/>
        <v>0</v>
      </c>
      <c r="BF188" s="221">
        <f t="shared" si="15"/>
        <v>0</v>
      </c>
      <c r="BG188" s="221">
        <f t="shared" si="16"/>
        <v>0</v>
      </c>
      <c r="BH188" s="221">
        <f t="shared" si="17"/>
        <v>0</v>
      </c>
      <c r="BI188" s="221">
        <f t="shared" si="18"/>
        <v>0</v>
      </c>
      <c r="BJ188" s="18" t="s">
        <v>82</v>
      </c>
      <c r="BK188" s="221">
        <f t="shared" si="19"/>
        <v>0</v>
      </c>
      <c r="BL188" s="18" t="s">
        <v>209</v>
      </c>
      <c r="BM188" s="220" t="s">
        <v>2983</v>
      </c>
    </row>
    <row r="189" spans="1:65" s="2" customFormat="1" ht="16.5" customHeight="1">
      <c r="A189" s="35"/>
      <c r="B189" s="36"/>
      <c r="C189" s="209" t="s">
        <v>2236</v>
      </c>
      <c r="D189" s="209" t="s">
        <v>205</v>
      </c>
      <c r="E189" s="210" t="s">
        <v>9594</v>
      </c>
      <c r="F189" s="211" t="s">
        <v>9595</v>
      </c>
      <c r="G189" s="212" t="s">
        <v>5671</v>
      </c>
      <c r="H189" s="213">
        <v>744</v>
      </c>
      <c r="I189" s="214"/>
      <c r="J189" s="215">
        <f t="shared" si="10"/>
        <v>0</v>
      </c>
      <c r="K189" s="211" t="s">
        <v>1</v>
      </c>
      <c r="L189" s="40"/>
      <c r="M189" s="216" t="s">
        <v>1</v>
      </c>
      <c r="N189" s="217" t="s">
        <v>40</v>
      </c>
      <c r="O189" s="72"/>
      <c r="P189" s="218">
        <f t="shared" si="11"/>
        <v>0</v>
      </c>
      <c r="Q189" s="218">
        <v>0</v>
      </c>
      <c r="R189" s="218">
        <f t="shared" si="12"/>
        <v>0</v>
      </c>
      <c r="S189" s="218">
        <v>0</v>
      </c>
      <c r="T189" s="219">
        <f t="shared" si="13"/>
        <v>0</v>
      </c>
      <c r="U189" s="35"/>
      <c r="V189" s="35"/>
      <c r="W189" s="35"/>
      <c r="X189" s="35"/>
      <c r="Y189" s="35"/>
      <c r="Z189" s="35"/>
      <c r="AA189" s="35"/>
      <c r="AB189" s="35"/>
      <c r="AC189" s="35"/>
      <c r="AD189" s="35"/>
      <c r="AE189" s="35"/>
      <c r="AR189" s="220" t="s">
        <v>209</v>
      </c>
      <c r="AT189" s="220" t="s">
        <v>205</v>
      </c>
      <c r="AU189" s="220" t="s">
        <v>82</v>
      </c>
      <c r="AY189" s="18" t="s">
        <v>203</v>
      </c>
      <c r="BE189" s="221">
        <f t="shared" si="14"/>
        <v>0</v>
      </c>
      <c r="BF189" s="221">
        <f t="shared" si="15"/>
        <v>0</v>
      </c>
      <c r="BG189" s="221">
        <f t="shared" si="16"/>
        <v>0</v>
      </c>
      <c r="BH189" s="221">
        <f t="shared" si="17"/>
        <v>0</v>
      </c>
      <c r="BI189" s="221">
        <f t="shared" si="18"/>
        <v>0</v>
      </c>
      <c r="BJ189" s="18" t="s">
        <v>82</v>
      </c>
      <c r="BK189" s="221">
        <f t="shared" si="19"/>
        <v>0</v>
      </c>
      <c r="BL189" s="18" t="s">
        <v>209</v>
      </c>
      <c r="BM189" s="220" t="s">
        <v>2993</v>
      </c>
    </row>
    <row r="190" spans="1:65" s="2" customFormat="1" ht="16.5" customHeight="1">
      <c r="A190" s="35"/>
      <c r="B190" s="36"/>
      <c r="C190" s="209" t="s">
        <v>2241</v>
      </c>
      <c r="D190" s="209" t="s">
        <v>205</v>
      </c>
      <c r="E190" s="210" t="s">
        <v>9608</v>
      </c>
      <c r="F190" s="211" t="s">
        <v>9609</v>
      </c>
      <c r="G190" s="212" t="s">
        <v>5671</v>
      </c>
      <c r="H190" s="213">
        <v>144</v>
      </c>
      <c r="I190" s="214"/>
      <c r="J190" s="215">
        <f t="shared" si="10"/>
        <v>0</v>
      </c>
      <c r="K190" s="211" t="s">
        <v>1</v>
      </c>
      <c r="L190" s="40"/>
      <c r="M190" s="216" t="s">
        <v>1</v>
      </c>
      <c r="N190" s="217" t="s">
        <v>40</v>
      </c>
      <c r="O190" s="72"/>
      <c r="P190" s="218">
        <f t="shared" si="11"/>
        <v>0</v>
      </c>
      <c r="Q190" s="218">
        <v>0</v>
      </c>
      <c r="R190" s="218">
        <f t="shared" si="12"/>
        <v>0</v>
      </c>
      <c r="S190" s="218">
        <v>0</v>
      </c>
      <c r="T190" s="219">
        <f t="shared" si="13"/>
        <v>0</v>
      </c>
      <c r="U190" s="35"/>
      <c r="V190" s="35"/>
      <c r="W190" s="35"/>
      <c r="X190" s="35"/>
      <c r="Y190" s="35"/>
      <c r="Z190" s="35"/>
      <c r="AA190" s="35"/>
      <c r="AB190" s="35"/>
      <c r="AC190" s="35"/>
      <c r="AD190" s="35"/>
      <c r="AE190" s="35"/>
      <c r="AR190" s="220" t="s">
        <v>209</v>
      </c>
      <c r="AT190" s="220" t="s">
        <v>205</v>
      </c>
      <c r="AU190" s="220" t="s">
        <v>82</v>
      </c>
      <c r="AY190" s="18" t="s">
        <v>203</v>
      </c>
      <c r="BE190" s="221">
        <f t="shared" si="14"/>
        <v>0</v>
      </c>
      <c r="BF190" s="221">
        <f t="shared" si="15"/>
        <v>0</v>
      </c>
      <c r="BG190" s="221">
        <f t="shared" si="16"/>
        <v>0</v>
      </c>
      <c r="BH190" s="221">
        <f t="shared" si="17"/>
        <v>0</v>
      </c>
      <c r="BI190" s="221">
        <f t="shared" si="18"/>
        <v>0</v>
      </c>
      <c r="BJ190" s="18" t="s">
        <v>82</v>
      </c>
      <c r="BK190" s="221">
        <f t="shared" si="19"/>
        <v>0</v>
      </c>
      <c r="BL190" s="18" t="s">
        <v>209</v>
      </c>
      <c r="BM190" s="220" t="s">
        <v>3007</v>
      </c>
    </row>
    <row r="191" spans="1:65" s="2" customFormat="1" ht="21.75" customHeight="1">
      <c r="A191" s="35"/>
      <c r="B191" s="36"/>
      <c r="C191" s="209" t="s">
        <v>2246</v>
      </c>
      <c r="D191" s="209" t="s">
        <v>205</v>
      </c>
      <c r="E191" s="210" t="s">
        <v>9660</v>
      </c>
      <c r="F191" s="211" t="s">
        <v>9661</v>
      </c>
      <c r="G191" s="212" t="s">
        <v>5671</v>
      </c>
      <c r="H191" s="213">
        <v>196</v>
      </c>
      <c r="I191" s="214"/>
      <c r="J191" s="215">
        <f t="shared" si="10"/>
        <v>0</v>
      </c>
      <c r="K191" s="211" t="s">
        <v>1</v>
      </c>
      <c r="L191" s="40"/>
      <c r="M191" s="216" t="s">
        <v>1</v>
      </c>
      <c r="N191" s="217" t="s">
        <v>40</v>
      </c>
      <c r="O191" s="72"/>
      <c r="P191" s="218">
        <f t="shared" si="11"/>
        <v>0</v>
      </c>
      <c r="Q191" s="218">
        <v>0</v>
      </c>
      <c r="R191" s="218">
        <f t="shared" si="12"/>
        <v>0</v>
      </c>
      <c r="S191" s="218">
        <v>0</v>
      </c>
      <c r="T191" s="219">
        <f t="shared" si="13"/>
        <v>0</v>
      </c>
      <c r="U191" s="35"/>
      <c r="V191" s="35"/>
      <c r="W191" s="35"/>
      <c r="X191" s="35"/>
      <c r="Y191" s="35"/>
      <c r="Z191" s="35"/>
      <c r="AA191" s="35"/>
      <c r="AB191" s="35"/>
      <c r="AC191" s="35"/>
      <c r="AD191" s="35"/>
      <c r="AE191" s="35"/>
      <c r="AR191" s="220" t="s">
        <v>209</v>
      </c>
      <c r="AT191" s="220" t="s">
        <v>205</v>
      </c>
      <c r="AU191" s="220" t="s">
        <v>82</v>
      </c>
      <c r="AY191" s="18" t="s">
        <v>203</v>
      </c>
      <c r="BE191" s="221">
        <f t="shared" si="14"/>
        <v>0</v>
      </c>
      <c r="BF191" s="221">
        <f t="shared" si="15"/>
        <v>0</v>
      </c>
      <c r="BG191" s="221">
        <f t="shared" si="16"/>
        <v>0</v>
      </c>
      <c r="BH191" s="221">
        <f t="shared" si="17"/>
        <v>0</v>
      </c>
      <c r="BI191" s="221">
        <f t="shared" si="18"/>
        <v>0</v>
      </c>
      <c r="BJ191" s="18" t="s">
        <v>82</v>
      </c>
      <c r="BK191" s="221">
        <f t="shared" si="19"/>
        <v>0</v>
      </c>
      <c r="BL191" s="18" t="s">
        <v>209</v>
      </c>
      <c r="BM191" s="220" t="s">
        <v>3018</v>
      </c>
    </row>
    <row r="192" spans="1:65" s="2" customFormat="1" ht="44.25" customHeight="1">
      <c r="A192" s="35"/>
      <c r="B192" s="36"/>
      <c r="C192" s="209" t="s">
        <v>2251</v>
      </c>
      <c r="D192" s="209" t="s">
        <v>205</v>
      </c>
      <c r="E192" s="210" t="s">
        <v>9662</v>
      </c>
      <c r="F192" s="211" t="s">
        <v>9663</v>
      </c>
      <c r="G192" s="212" t="s">
        <v>6098</v>
      </c>
      <c r="H192" s="213">
        <v>32</v>
      </c>
      <c r="I192" s="214"/>
      <c r="J192" s="215">
        <f t="shared" si="10"/>
        <v>0</v>
      </c>
      <c r="K192" s="211" t="s">
        <v>1</v>
      </c>
      <c r="L192" s="40"/>
      <c r="M192" s="216" t="s">
        <v>1</v>
      </c>
      <c r="N192" s="217" t="s">
        <v>40</v>
      </c>
      <c r="O192" s="72"/>
      <c r="P192" s="218">
        <f t="shared" si="11"/>
        <v>0</v>
      </c>
      <c r="Q192" s="218">
        <v>0</v>
      </c>
      <c r="R192" s="218">
        <f t="shared" si="12"/>
        <v>0</v>
      </c>
      <c r="S192" s="218">
        <v>0</v>
      </c>
      <c r="T192" s="219">
        <f t="shared" si="13"/>
        <v>0</v>
      </c>
      <c r="U192" s="35"/>
      <c r="V192" s="35"/>
      <c r="W192" s="35"/>
      <c r="X192" s="35"/>
      <c r="Y192" s="35"/>
      <c r="Z192" s="35"/>
      <c r="AA192" s="35"/>
      <c r="AB192" s="35"/>
      <c r="AC192" s="35"/>
      <c r="AD192" s="35"/>
      <c r="AE192" s="35"/>
      <c r="AR192" s="220" t="s">
        <v>209</v>
      </c>
      <c r="AT192" s="220" t="s">
        <v>205</v>
      </c>
      <c r="AU192" s="220" t="s">
        <v>82</v>
      </c>
      <c r="AY192" s="18" t="s">
        <v>203</v>
      </c>
      <c r="BE192" s="221">
        <f t="shared" si="14"/>
        <v>0</v>
      </c>
      <c r="BF192" s="221">
        <f t="shared" si="15"/>
        <v>0</v>
      </c>
      <c r="BG192" s="221">
        <f t="shared" si="16"/>
        <v>0</v>
      </c>
      <c r="BH192" s="221">
        <f t="shared" si="17"/>
        <v>0</v>
      </c>
      <c r="BI192" s="221">
        <f t="shared" si="18"/>
        <v>0</v>
      </c>
      <c r="BJ192" s="18" t="s">
        <v>82</v>
      </c>
      <c r="BK192" s="221">
        <f t="shared" si="19"/>
        <v>0</v>
      </c>
      <c r="BL192" s="18" t="s">
        <v>209</v>
      </c>
      <c r="BM192" s="220" t="s">
        <v>3040</v>
      </c>
    </row>
    <row r="193" spans="1:65" s="2" customFormat="1" ht="16.5" customHeight="1">
      <c r="A193" s="35"/>
      <c r="B193" s="36"/>
      <c r="C193" s="209" t="s">
        <v>2255</v>
      </c>
      <c r="D193" s="209" t="s">
        <v>205</v>
      </c>
      <c r="E193" s="210" t="s">
        <v>9664</v>
      </c>
      <c r="F193" s="211" t="s">
        <v>9665</v>
      </c>
      <c r="G193" s="212" t="s">
        <v>6098</v>
      </c>
      <c r="H193" s="213">
        <v>12</v>
      </c>
      <c r="I193" s="214"/>
      <c r="J193" s="215">
        <f t="shared" si="10"/>
        <v>0</v>
      </c>
      <c r="K193" s="211" t="s">
        <v>1</v>
      </c>
      <c r="L193" s="40"/>
      <c r="M193" s="216" t="s">
        <v>1</v>
      </c>
      <c r="N193" s="217" t="s">
        <v>40</v>
      </c>
      <c r="O193" s="72"/>
      <c r="P193" s="218">
        <f t="shared" si="11"/>
        <v>0</v>
      </c>
      <c r="Q193" s="218">
        <v>0</v>
      </c>
      <c r="R193" s="218">
        <f t="shared" si="12"/>
        <v>0</v>
      </c>
      <c r="S193" s="218">
        <v>0</v>
      </c>
      <c r="T193" s="219">
        <f t="shared" si="13"/>
        <v>0</v>
      </c>
      <c r="U193" s="35"/>
      <c r="V193" s="35"/>
      <c r="W193" s="35"/>
      <c r="X193" s="35"/>
      <c r="Y193" s="35"/>
      <c r="Z193" s="35"/>
      <c r="AA193" s="35"/>
      <c r="AB193" s="35"/>
      <c r="AC193" s="35"/>
      <c r="AD193" s="35"/>
      <c r="AE193" s="35"/>
      <c r="AR193" s="220" t="s">
        <v>209</v>
      </c>
      <c r="AT193" s="220" t="s">
        <v>205</v>
      </c>
      <c r="AU193" s="220" t="s">
        <v>82</v>
      </c>
      <c r="AY193" s="18" t="s">
        <v>203</v>
      </c>
      <c r="BE193" s="221">
        <f t="shared" si="14"/>
        <v>0</v>
      </c>
      <c r="BF193" s="221">
        <f t="shared" si="15"/>
        <v>0</v>
      </c>
      <c r="BG193" s="221">
        <f t="shared" si="16"/>
        <v>0</v>
      </c>
      <c r="BH193" s="221">
        <f t="shared" si="17"/>
        <v>0</v>
      </c>
      <c r="BI193" s="221">
        <f t="shared" si="18"/>
        <v>0</v>
      </c>
      <c r="BJ193" s="18" t="s">
        <v>82</v>
      </c>
      <c r="BK193" s="221">
        <f t="shared" si="19"/>
        <v>0</v>
      </c>
      <c r="BL193" s="18" t="s">
        <v>209</v>
      </c>
      <c r="BM193" s="220" t="s">
        <v>3095</v>
      </c>
    </row>
    <row r="194" spans="1:65" s="2" customFormat="1" ht="16.5" customHeight="1">
      <c r="A194" s="35"/>
      <c r="B194" s="36"/>
      <c r="C194" s="209" t="s">
        <v>2260</v>
      </c>
      <c r="D194" s="209" t="s">
        <v>205</v>
      </c>
      <c r="E194" s="210" t="s">
        <v>9666</v>
      </c>
      <c r="F194" s="211" t="s">
        <v>9667</v>
      </c>
      <c r="G194" s="212" t="s">
        <v>5671</v>
      </c>
      <c r="H194" s="213">
        <v>4</v>
      </c>
      <c r="I194" s="214"/>
      <c r="J194" s="215">
        <f t="shared" si="10"/>
        <v>0</v>
      </c>
      <c r="K194" s="211" t="s">
        <v>1</v>
      </c>
      <c r="L194" s="40"/>
      <c r="M194" s="216" t="s">
        <v>1</v>
      </c>
      <c r="N194" s="217" t="s">
        <v>40</v>
      </c>
      <c r="O194" s="72"/>
      <c r="P194" s="218">
        <f t="shared" si="11"/>
        <v>0</v>
      </c>
      <c r="Q194" s="218">
        <v>0</v>
      </c>
      <c r="R194" s="218">
        <f t="shared" si="12"/>
        <v>0</v>
      </c>
      <c r="S194" s="218">
        <v>0</v>
      </c>
      <c r="T194" s="219">
        <f t="shared" si="13"/>
        <v>0</v>
      </c>
      <c r="U194" s="35"/>
      <c r="V194" s="35"/>
      <c r="W194" s="35"/>
      <c r="X194" s="35"/>
      <c r="Y194" s="35"/>
      <c r="Z194" s="35"/>
      <c r="AA194" s="35"/>
      <c r="AB194" s="35"/>
      <c r="AC194" s="35"/>
      <c r="AD194" s="35"/>
      <c r="AE194" s="35"/>
      <c r="AR194" s="220" t="s">
        <v>209</v>
      </c>
      <c r="AT194" s="220" t="s">
        <v>205</v>
      </c>
      <c r="AU194" s="220" t="s">
        <v>82</v>
      </c>
      <c r="AY194" s="18" t="s">
        <v>203</v>
      </c>
      <c r="BE194" s="221">
        <f t="shared" si="14"/>
        <v>0</v>
      </c>
      <c r="BF194" s="221">
        <f t="shared" si="15"/>
        <v>0</v>
      </c>
      <c r="BG194" s="221">
        <f t="shared" si="16"/>
        <v>0</v>
      </c>
      <c r="BH194" s="221">
        <f t="shared" si="17"/>
        <v>0</v>
      </c>
      <c r="BI194" s="221">
        <f t="shared" si="18"/>
        <v>0</v>
      </c>
      <c r="BJ194" s="18" t="s">
        <v>82</v>
      </c>
      <c r="BK194" s="221">
        <f t="shared" si="19"/>
        <v>0</v>
      </c>
      <c r="BL194" s="18" t="s">
        <v>209</v>
      </c>
      <c r="BM194" s="220" t="s">
        <v>3164</v>
      </c>
    </row>
    <row r="195" spans="1:65" s="2" customFormat="1" ht="16.5" customHeight="1">
      <c r="A195" s="35"/>
      <c r="B195" s="36"/>
      <c r="C195" s="209" t="s">
        <v>2265</v>
      </c>
      <c r="D195" s="209" t="s">
        <v>205</v>
      </c>
      <c r="E195" s="210" t="s">
        <v>9668</v>
      </c>
      <c r="F195" s="211" t="s">
        <v>9669</v>
      </c>
      <c r="G195" s="212" t="s">
        <v>2644</v>
      </c>
      <c r="H195" s="257"/>
      <c r="I195" s="214"/>
      <c r="J195" s="215">
        <f t="shared" si="10"/>
        <v>0</v>
      </c>
      <c r="K195" s="211" t="s">
        <v>1</v>
      </c>
      <c r="L195" s="40"/>
      <c r="M195" s="216" t="s">
        <v>1</v>
      </c>
      <c r="N195" s="217" t="s">
        <v>40</v>
      </c>
      <c r="O195" s="72"/>
      <c r="P195" s="218">
        <f t="shared" si="11"/>
        <v>0</v>
      </c>
      <c r="Q195" s="218">
        <v>0</v>
      </c>
      <c r="R195" s="218">
        <f t="shared" si="12"/>
        <v>0</v>
      </c>
      <c r="S195" s="218">
        <v>0</v>
      </c>
      <c r="T195" s="219">
        <f t="shared" si="13"/>
        <v>0</v>
      </c>
      <c r="U195" s="35"/>
      <c r="V195" s="35"/>
      <c r="W195" s="35"/>
      <c r="X195" s="35"/>
      <c r="Y195" s="35"/>
      <c r="Z195" s="35"/>
      <c r="AA195" s="35"/>
      <c r="AB195" s="35"/>
      <c r="AC195" s="35"/>
      <c r="AD195" s="35"/>
      <c r="AE195" s="35"/>
      <c r="AR195" s="220" t="s">
        <v>209</v>
      </c>
      <c r="AT195" s="220" t="s">
        <v>205</v>
      </c>
      <c r="AU195" s="220" t="s">
        <v>82</v>
      </c>
      <c r="AY195" s="18" t="s">
        <v>203</v>
      </c>
      <c r="BE195" s="221">
        <f t="shared" si="14"/>
        <v>0</v>
      </c>
      <c r="BF195" s="221">
        <f t="shared" si="15"/>
        <v>0</v>
      </c>
      <c r="BG195" s="221">
        <f t="shared" si="16"/>
        <v>0</v>
      </c>
      <c r="BH195" s="221">
        <f t="shared" si="17"/>
        <v>0</v>
      </c>
      <c r="BI195" s="221">
        <f t="shared" si="18"/>
        <v>0</v>
      </c>
      <c r="BJ195" s="18" t="s">
        <v>82</v>
      </c>
      <c r="BK195" s="221">
        <f t="shared" si="19"/>
        <v>0</v>
      </c>
      <c r="BL195" s="18" t="s">
        <v>209</v>
      </c>
      <c r="BM195" s="220" t="s">
        <v>3271</v>
      </c>
    </row>
    <row r="196" spans="1:65" s="12" customFormat="1" ht="25.9" customHeight="1">
      <c r="B196" s="193"/>
      <c r="C196" s="194"/>
      <c r="D196" s="195" t="s">
        <v>74</v>
      </c>
      <c r="E196" s="196" t="s">
        <v>6307</v>
      </c>
      <c r="F196" s="196" t="s">
        <v>9670</v>
      </c>
      <c r="G196" s="194"/>
      <c r="H196" s="194"/>
      <c r="I196" s="197"/>
      <c r="J196" s="198">
        <f>BK196</f>
        <v>0</v>
      </c>
      <c r="K196" s="194"/>
      <c r="L196" s="199"/>
      <c r="M196" s="200"/>
      <c r="N196" s="201"/>
      <c r="O196" s="201"/>
      <c r="P196" s="202">
        <f>SUM(P197:P219)</f>
        <v>0</v>
      </c>
      <c r="Q196" s="201"/>
      <c r="R196" s="202">
        <f>SUM(R197:R219)</f>
        <v>0</v>
      </c>
      <c r="S196" s="201"/>
      <c r="T196" s="203">
        <f>SUM(T197:T219)</f>
        <v>0</v>
      </c>
      <c r="AR196" s="204" t="s">
        <v>82</v>
      </c>
      <c r="AT196" s="205" t="s">
        <v>74</v>
      </c>
      <c r="AU196" s="205" t="s">
        <v>75</v>
      </c>
      <c r="AY196" s="204" t="s">
        <v>203</v>
      </c>
      <c r="BK196" s="206">
        <f>SUM(BK197:BK219)</f>
        <v>0</v>
      </c>
    </row>
    <row r="197" spans="1:65" s="2" customFormat="1" ht="21.75" customHeight="1">
      <c r="A197" s="35"/>
      <c r="B197" s="36"/>
      <c r="C197" s="209" t="s">
        <v>2270</v>
      </c>
      <c r="D197" s="209" t="s">
        <v>205</v>
      </c>
      <c r="E197" s="210" t="s">
        <v>9671</v>
      </c>
      <c r="F197" s="211" t="s">
        <v>9672</v>
      </c>
      <c r="G197" s="212" t="s">
        <v>5671</v>
      </c>
      <c r="H197" s="213">
        <v>4</v>
      </c>
      <c r="I197" s="214"/>
      <c r="J197" s="215">
        <f t="shared" ref="J197:J219" si="20">ROUND(I197*H197,2)</f>
        <v>0</v>
      </c>
      <c r="K197" s="211" t="s">
        <v>1</v>
      </c>
      <c r="L197" s="40"/>
      <c r="M197" s="216" t="s">
        <v>1</v>
      </c>
      <c r="N197" s="217" t="s">
        <v>40</v>
      </c>
      <c r="O197" s="72"/>
      <c r="P197" s="218">
        <f t="shared" ref="P197:P219" si="21">O197*H197</f>
        <v>0</v>
      </c>
      <c r="Q197" s="218">
        <v>0</v>
      </c>
      <c r="R197" s="218">
        <f t="shared" ref="R197:R219" si="22">Q197*H197</f>
        <v>0</v>
      </c>
      <c r="S197" s="218">
        <v>0</v>
      </c>
      <c r="T197" s="219">
        <f t="shared" ref="T197:T219" si="23">S197*H197</f>
        <v>0</v>
      </c>
      <c r="U197" s="35"/>
      <c r="V197" s="35"/>
      <c r="W197" s="35"/>
      <c r="X197" s="35"/>
      <c r="Y197" s="35"/>
      <c r="Z197" s="35"/>
      <c r="AA197" s="35"/>
      <c r="AB197" s="35"/>
      <c r="AC197" s="35"/>
      <c r="AD197" s="35"/>
      <c r="AE197" s="35"/>
      <c r="AR197" s="220" t="s">
        <v>209</v>
      </c>
      <c r="AT197" s="220" t="s">
        <v>205</v>
      </c>
      <c r="AU197" s="220" t="s">
        <v>82</v>
      </c>
      <c r="AY197" s="18" t="s">
        <v>203</v>
      </c>
      <c r="BE197" s="221">
        <f t="shared" ref="BE197:BE219" si="24">IF(N197="základní",J197,0)</f>
        <v>0</v>
      </c>
      <c r="BF197" s="221">
        <f t="shared" ref="BF197:BF219" si="25">IF(N197="snížená",J197,0)</f>
        <v>0</v>
      </c>
      <c r="BG197" s="221">
        <f t="shared" ref="BG197:BG219" si="26">IF(N197="zákl. přenesená",J197,0)</f>
        <v>0</v>
      </c>
      <c r="BH197" s="221">
        <f t="shared" ref="BH197:BH219" si="27">IF(N197="sníž. přenesená",J197,0)</f>
        <v>0</v>
      </c>
      <c r="BI197" s="221">
        <f t="shared" ref="BI197:BI219" si="28">IF(N197="nulová",J197,0)</f>
        <v>0</v>
      </c>
      <c r="BJ197" s="18" t="s">
        <v>82</v>
      </c>
      <c r="BK197" s="221">
        <f t="shared" ref="BK197:BK219" si="29">ROUND(I197*H197,2)</f>
        <v>0</v>
      </c>
      <c r="BL197" s="18" t="s">
        <v>209</v>
      </c>
      <c r="BM197" s="220" t="s">
        <v>3280</v>
      </c>
    </row>
    <row r="198" spans="1:65" s="2" customFormat="1" ht="21.75" customHeight="1">
      <c r="A198" s="35"/>
      <c r="B198" s="36"/>
      <c r="C198" s="209" t="s">
        <v>1329</v>
      </c>
      <c r="D198" s="209" t="s">
        <v>205</v>
      </c>
      <c r="E198" s="210" t="s">
        <v>9673</v>
      </c>
      <c r="F198" s="211" t="s">
        <v>9674</v>
      </c>
      <c r="G198" s="212" t="s">
        <v>5671</v>
      </c>
      <c r="H198" s="213">
        <v>8</v>
      </c>
      <c r="I198" s="214"/>
      <c r="J198" s="215">
        <f t="shared" si="20"/>
        <v>0</v>
      </c>
      <c r="K198" s="211" t="s">
        <v>1</v>
      </c>
      <c r="L198" s="40"/>
      <c r="M198" s="216" t="s">
        <v>1</v>
      </c>
      <c r="N198" s="217" t="s">
        <v>40</v>
      </c>
      <c r="O198" s="72"/>
      <c r="P198" s="218">
        <f t="shared" si="21"/>
        <v>0</v>
      </c>
      <c r="Q198" s="218">
        <v>0</v>
      </c>
      <c r="R198" s="218">
        <f t="shared" si="22"/>
        <v>0</v>
      </c>
      <c r="S198" s="218">
        <v>0</v>
      </c>
      <c r="T198" s="219">
        <f t="shared" si="23"/>
        <v>0</v>
      </c>
      <c r="U198" s="35"/>
      <c r="V198" s="35"/>
      <c r="W198" s="35"/>
      <c r="X198" s="35"/>
      <c r="Y198" s="35"/>
      <c r="Z198" s="35"/>
      <c r="AA198" s="35"/>
      <c r="AB198" s="35"/>
      <c r="AC198" s="35"/>
      <c r="AD198" s="35"/>
      <c r="AE198" s="35"/>
      <c r="AR198" s="220" t="s">
        <v>209</v>
      </c>
      <c r="AT198" s="220" t="s">
        <v>205</v>
      </c>
      <c r="AU198" s="220" t="s">
        <v>82</v>
      </c>
      <c r="AY198" s="18" t="s">
        <v>203</v>
      </c>
      <c r="BE198" s="221">
        <f t="shared" si="24"/>
        <v>0</v>
      </c>
      <c r="BF198" s="221">
        <f t="shared" si="25"/>
        <v>0</v>
      </c>
      <c r="BG198" s="221">
        <f t="shared" si="26"/>
        <v>0</v>
      </c>
      <c r="BH198" s="221">
        <f t="shared" si="27"/>
        <v>0</v>
      </c>
      <c r="BI198" s="221">
        <f t="shared" si="28"/>
        <v>0</v>
      </c>
      <c r="BJ198" s="18" t="s">
        <v>82</v>
      </c>
      <c r="BK198" s="221">
        <f t="shared" si="29"/>
        <v>0</v>
      </c>
      <c r="BL198" s="18" t="s">
        <v>209</v>
      </c>
      <c r="BM198" s="220" t="s">
        <v>3316</v>
      </c>
    </row>
    <row r="199" spans="1:65" s="2" customFormat="1" ht="21.75" customHeight="1">
      <c r="A199" s="35"/>
      <c r="B199" s="36"/>
      <c r="C199" s="209" t="s">
        <v>2277</v>
      </c>
      <c r="D199" s="209" t="s">
        <v>205</v>
      </c>
      <c r="E199" s="210" t="s">
        <v>9675</v>
      </c>
      <c r="F199" s="211" t="s">
        <v>9676</v>
      </c>
      <c r="G199" s="212" t="s">
        <v>5671</v>
      </c>
      <c r="H199" s="213">
        <v>4</v>
      </c>
      <c r="I199" s="214"/>
      <c r="J199" s="215">
        <f t="shared" si="20"/>
        <v>0</v>
      </c>
      <c r="K199" s="211" t="s">
        <v>1</v>
      </c>
      <c r="L199" s="40"/>
      <c r="M199" s="216" t="s">
        <v>1</v>
      </c>
      <c r="N199" s="217" t="s">
        <v>40</v>
      </c>
      <c r="O199" s="72"/>
      <c r="P199" s="218">
        <f t="shared" si="21"/>
        <v>0</v>
      </c>
      <c r="Q199" s="218">
        <v>0</v>
      </c>
      <c r="R199" s="218">
        <f t="shared" si="22"/>
        <v>0</v>
      </c>
      <c r="S199" s="218">
        <v>0</v>
      </c>
      <c r="T199" s="219">
        <f t="shared" si="23"/>
        <v>0</v>
      </c>
      <c r="U199" s="35"/>
      <c r="V199" s="35"/>
      <c r="W199" s="35"/>
      <c r="X199" s="35"/>
      <c r="Y199" s="35"/>
      <c r="Z199" s="35"/>
      <c r="AA199" s="35"/>
      <c r="AB199" s="35"/>
      <c r="AC199" s="35"/>
      <c r="AD199" s="35"/>
      <c r="AE199" s="35"/>
      <c r="AR199" s="220" t="s">
        <v>209</v>
      </c>
      <c r="AT199" s="220" t="s">
        <v>205</v>
      </c>
      <c r="AU199" s="220" t="s">
        <v>82</v>
      </c>
      <c r="AY199" s="18" t="s">
        <v>203</v>
      </c>
      <c r="BE199" s="221">
        <f t="shared" si="24"/>
        <v>0</v>
      </c>
      <c r="BF199" s="221">
        <f t="shared" si="25"/>
        <v>0</v>
      </c>
      <c r="BG199" s="221">
        <f t="shared" si="26"/>
        <v>0</v>
      </c>
      <c r="BH199" s="221">
        <f t="shared" si="27"/>
        <v>0</v>
      </c>
      <c r="BI199" s="221">
        <f t="shared" si="28"/>
        <v>0</v>
      </c>
      <c r="BJ199" s="18" t="s">
        <v>82</v>
      </c>
      <c r="BK199" s="221">
        <f t="shared" si="29"/>
        <v>0</v>
      </c>
      <c r="BL199" s="18" t="s">
        <v>209</v>
      </c>
      <c r="BM199" s="220" t="s">
        <v>3331</v>
      </c>
    </row>
    <row r="200" spans="1:65" s="2" customFormat="1" ht="33" customHeight="1">
      <c r="A200" s="35"/>
      <c r="B200" s="36"/>
      <c r="C200" s="209" t="s">
        <v>1843</v>
      </c>
      <c r="D200" s="209" t="s">
        <v>205</v>
      </c>
      <c r="E200" s="210" t="s">
        <v>9677</v>
      </c>
      <c r="F200" s="211" t="s">
        <v>9678</v>
      </c>
      <c r="G200" s="212" t="s">
        <v>5671</v>
      </c>
      <c r="H200" s="213">
        <v>1</v>
      </c>
      <c r="I200" s="214"/>
      <c r="J200" s="215">
        <f t="shared" si="20"/>
        <v>0</v>
      </c>
      <c r="K200" s="211" t="s">
        <v>1</v>
      </c>
      <c r="L200" s="40"/>
      <c r="M200" s="216" t="s">
        <v>1</v>
      </c>
      <c r="N200" s="217" t="s">
        <v>40</v>
      </c>
      <c r="O200" s="72"/>
      <c r="P200" s="218">
        <f t="shared" si="21"/>
        <v>0</v>
      </c>
      <c r="Q200" s="218">
        <v>0</v>
      </c>
      <c r="R200" s="218">
        <f t="shared" si="22"/>
        <v>0</v>
      </c>
      <c r="S200" s="218">
        <v>0</v>
      </c>
      <c r="T200" s="219">
        <f t="shared" si="23"/>
        <v>0</v>
      </c>
      <c r="U200" s="35"/>
      <c r="V200" s="35"/>
      <c r="W200" s="35"/>
      <c r="X200" s="35"/>
      <c r="Y200" s="35"/>
      <c r="Z200" s="35"/>
      <c r="AA200" s="35"/>
      <c r="AB200" s="35"/>
      <c r="AC200" s="35"/>
      <c r="AD200" s="35"/>
      <c r="AE200" s="35"/>
      <c r="AR200" s="220" t="s">
        <v>209</v>
      </c>
      <c r="AT200" s="220" t="s">
        <v>205</v>
      </c>
      <c r="AU200" s="220" t="s">
        <v>82</v>
      </c>
      <c r="AY200" s="18" t="s">
        <v>203</v>
      </c>
      <c r="BE200" s="221">
        <f t="shared" si="24"/>
        <v>0</v>
      </c>
      <c r="BF200" s="221">
        <f t="shared" si="25"/>
        <v>0</v>
      </c>
      <c r="BG200" s="221">
        <f t="shared" si="26"/>
        <v>0</v>
      </c>
      <c r="BH200" s="221">
        <f t="shared" si="27"/>
        <v>0</v>
      </c>
      <c r="BI200" s="221">
        <f t="shared" si="28"/>
        <v>0</v>
      </c>
      <c r="BJ200" s="18" t="s">
        <v>82</v>
      </c>
      <c r="BK200" s="221">
        <f t="shared" si="29"/>
        <v>0</v>
      </c>
      <c r="BL200" s="18" t="s">
        <v>209</v>
      </c>
      <c r="BM200" s="220" t="s">
        <v>3356</v>
      </c>
    </row>
    <row r="201" spans="1:65" s="2" customFormat="1" ht="55.5" customHeight="1">
      <c r="A201" s="35"/>
      <c r="B201" s="36"/>
      <c r="C201" s="209" t="s">
        <v>2285</v>
      </c>
      <c r="D201" s="209" t="s">
        <v>205</v>
      </c>
      <c r="E201" s="210" t="s">
        <v>9679</v>
      </c>
      <c r="F201" s="211" t="s">
        <v>9680</v>
      </c>
      <c r="G201" s="212" t="s">
        <v>5671</v>
      </c>
      <c r="H201" s="213">
        <v>6</v>
      </c>
      <c r="I201" s="214"/>
      <c r="J201" s="215">
        <f t="shared" si="20"/>
        <v>0</v>
      </c>
      <c r="K201" s="211" t="s">
        <v>1</v>
      </c>
      <c r="L201" s="40"/>
      <c r="M201" s="216" t="s">
        <v>1</v>
      </c>
      <c r="N201" s="217" t="s">
        <v>40</v>
      </c>
      <c r="O201" s="72"/>
      <c r="P201" s="218">
        <f t="shared" si="21"/>
        <v>0</v>
      </c>
      <c r="Q201" s="218">
        <v>0</v>
      </c>
      <c r="R201" s="218">
        <f t="shared" si="22"/>
        <v>0</v>
      </c>
      <c r="S201" s="218">
        <v>0</v>
      </c>
      <c r="T201" s="219">
        <f t="shared" si="23"/>
        <v>0</v>
      </c>
      <c r="U201" s="35"/>
      <c r="V201" s="35"/>
      <c r="W201" s="35"/>
      <c r="X201" s="35"/>
      <c r="Y201" s="35"/>
      <c r="Z201" s="35"/>
      <c r="AA201" s="35"/>
      <c r="AB201" s="35"/>
      <c r="AC201" s="35"/>
      <c r="AD201" s="35"/>
      <c r="AE201" s="35"/>
      <c r="AR201" s="220" t="s">
        <v>209</v>
      </c>
      <c r="AT201" s="220" t="s">
        <v>205</v>
      </c>
      <c r="AU201" s="220" t="s">
        <v>82</v>
      </c>
      <c r="AY201" s="18" t="s">
        <v>203</v>
      </c>
      <c r="BE201" s="221">
        <f t="shared" si="24"/>
        <v>0</v>
      </c>
      <c r="BF201" s="221">
        <f t="shared" si="25"/>
        <v>0</v>
      </c>
      <c r="BG201" s="221">
        <f t="shared" si="26"/>
        <v>0</v>
      </c>
      <c r="BH201" s="221">
        <f t="shared" si="27"/>
        <v>0</v>
      </c>
      <c r="BI201" s="221">
        <f t="shared" si="28"/>
        <v>0</v>
      </c>
      <c r="BJ201" s="18" t="s">
        <v>82</v>
      </c>
      <c r="BK201" s="221">
        <f t="shared" si="29"/>
        <v>0</v>
      </c>
      <c r="BL201" s="18" t="s">
        <v>209</v>
      </c>
      <c r="BM201" s="220" t="s">
        <v>3366</v>
      </c>
    </row>
    <row r="202" spans="1:65" s="2" customFormat="1" ht="16.5" customHeight="1">
      <c r="A202" s="35"/>
      <c r="B202" s="36"/>
      <c r="C202" s="209" t="s">
        <v>2290</v>
      </c>
      <c r="D202" s="209" t="s">
        <v>205</v>
      </c>
      <c r="E202" s="210" t="s">
        <v>9681</v>
      </c>
      <c r="F202" s="211" t="s">
        <v>9682</v>
      </c>
      <c r="G202" s="212" t="s">
        <v>5671</v>
      </c>
      <c r="H202" s="213">
        <v>6</v>
      </c>
      <c r="I202" s="214"/>
      <c r="J202" s="215">
        <f t="shared" si="20"/>
        <v>0</v>
      </c>
      <c r="K202" s="211" t="s">
        <v>1</v>
      </c>
      <c r="L202" s="40"/>
      <c r="M202" s="216" t="s">
        <v>1</v>
      </c>
      <c r="N202" s="217" t="s">
        <v>40</v>
      </c>
      <c r="O202" s="72"/>
      <c r="P202" s="218">
        <f t="shared" si="21"/>
        <v>0</v>
      </c>
      <c r="Q202" s="218">
        <v>0</v>
      </c>
      <c r="R202" s="218">
        <f t="shared" si="22"/>
        <v>0</v>
      </c>
      <c r="S202" s="218">
        <v>0</v>
      </c>
      <c r="T202" s="219">
        <f t="shared" si="23"/>
        <v>0</v>
      </c>
      <c r="U202" s="35"/>
      <c r="V202" s="35"/>
      <c r="W202" s="35"/>
      <c r="X202" s="35"/>
      <c r="Y202" s="35"/>
      <c r="Z202" s="35"/>
      <c r="AA202" s="35"/>
      <c r="AB202" s="35"/>
      <c r="AC202" s="35"/>
      <c r="AD202" s="35"/>
      <c r="AE202" s="35"/>
      <c r="AR202" s="220" t="s">
        <v>209</v>
      </c>
      <c r="AT202" s="220" t="s">
        <v>205</v>
      </c>
      <c r="AU202" s="220" t="s">
        <v>82</v>
      </c>
      <c r="AY202" s="18" t="s">
        <v>203</v>
      </c>
      <c r="BE202" s="221">
        <f t="shared" si="24"/>
        <v>0</v>
      </c>
      <c r="BF202" s="221">
        <f t="shared" si="25"/>
        <v>0</v>
      </c>
      <c r="BG202" s="221">
        <f t="shared" si="26"/>
        <v>0</v>
      </c>
      <c r="BH202" s="221">
        <f t="shared" si="27"/>
        <v>0</v>
      </c>
      <c r="BI202" s="221">
        <f t="shared" si="28"/>
        <v>0</v>
      </c>
      <c r="BJ202" s="18" t="s">
        <v>82</v>
      </c>
      <c r="BK202" s="221">
        <f t="shared" si="29"/>
        <v>0</v>
      </c>
      <c r="BL202" s="18" t="s">
        <v>209</v>
      </c>
      <c r="BM202" s="220" t="s">
        <v>3388</v>
      </c>
    </row>
    <row r="203" spans="1:65" s="2" customFormat="1" ht="44.25" customHeight="1">
      <c r="A203" s="35"/>
      <c r="B203" s="36"/>
      <c r="C203" s="209" t="s">
        <v>2295</v>
      </c>
      <c r="D203" s="209" t="s">
        <v>205</v>
      </c>
      <c r="E203" s="210" t="s">
        <v>9683</v>
      </c>
      <c r="F203" s="211" t="s">
        <v>9684</v>
      </c>
      <c r="G203" s="212" t="s">
        <v>5671</v>
      </c>
      <c r="H203" s="213">
        <v>8</v>
      </c>
      <c r="I203" s="214"/>
      <c r="J203" s="215">
        <f t="shared" si="20"/>
        <v>0</v>
      </c>
      <c r="K203" s="211" t="s">
        <v>1</v>
      </c>
      <c r="L203" s="40"/>
      <c r="M203" s="216" t="s">
        <v>1</v>
      </c>
      <c r="N203" s="217" t="s">
        <v>40</v>
      </c>
      <c r="O203" s="72"/>
      <c r="P203" s="218">
        <f t="shared" si="21"/>
        <v>0</v>
      </c>
      <c r="Q203" s="218">
        <v>0</v>
      </c>
      <c r="R203" s="218">
        <f t="shared" si="22"/>
        <v>0</v>
      </c>
      <c r="S203" s="218">
        <v>0</v>
      </c>
      <c r="T203" s="219">
        <f t="shared" si="23"/>
        <v>0</v>
      </c>
      <c r="U203" s="35"/>
      <c r="V203" s="35"/>
      <c r="W203" s="35"/>
      <c r="X203" s="35"/>
      <c r="Y203" s="35"/>
      <c r="Z203" s="35"/>
      <c r="AA203" s="35"/>
      <c r="AB203" s="35"/>
      <c r="AC203" s="35"/>
      <c r="AD203" s="35"/>
      <c r="AE203" s="35"/>
      <c r="AR203" s="220" t="s">
        <v>209</v>
      </c>
      <c r="AT203" s="220" t="s">
        <v>205</v>
      </c>
      <c r="AU203" s="220" t="s">
        <v>82</v>
      </c>
      <c r="AY203" s="18" t="s">
        <v>203</v>
      </c>
      <c r="BE203" s="221">
        <f t="shared" si="24"/>
        <v>0</v>
      </c>
      <c r="BF203" s="221">
        <f t="shared" si="25"/>
        <v>0</v>
      </c>
      <c r="BG203" s="221">
        <f t="shared" si="26"/>
        <v>0</v>
      </c>
      <c r="BH203" s="221">
        <f t="shared" si="27"/>
        <v>0</v>
      </c>
      <c r="BI203" s="221">
        <f t="shared" si="28"/>
        <v>0</v>
      </c>
      <c r="BJ203" s="18" t="s">
        <v>82</v>
      </c>
      <c r="BK203" s="221">
        <f t="shared" si="29"/>
        <v>0</v>
      </c>
      <c r="BL203" s="18" t="s">
        <v>209</v>
      </c>
      <c r="BM203" s="220" t="s">
        <v>3396</v>
      </c>
    </row>
    <row r="204" spans="1:65" s="2" customFormat="1" ht="55.5" customHeight="1">
      <c r="A204" s="35"/>
      <c r="B204" s="36"/>
      <c r="C204" s="209" t="s">
        <v>2300</v>
      </c>
      <c r="D204" s="209" t="s">
        <v>205</v>
      </c>
      <c r="E204" s="210" t="s">
        <v>9685</v>
      </c>
      <c r="F204" s="211" t="s">
        <v>9686</v>
      </c>
      <c r="G204" s="212" t="s">
        <v>5671</v>
      </c>
      <c r="H204" s="213">
        <v>12</v>
      </c>
      <c r="I204" s="214"/>
      <c r="J204" s="215">
        <f t="shared" si="20"/>
        <v>0</v>
      </c>
      <c r="K204" s="211" t="s">
        <v>1</v>
      </c>
      <c r="L204" s="40"/>
      <c r="M204" s="216" t="s">
        <v>1</v>
      </c>
      <c r="N204" s="217" t="s">
        <v>40</v>
      </c>
      <c r="O204" s="72"/>
      <c r="P204" s="218">
        <f t="shared" si="21"/>
        <v>0</v>
      </c>
      <c r="Q204" s="218">
        <v>0</v>
      </c>
      <c r="R204" s="218">
        <f t="shared" si="22"/>
        <v>0</v>
      </c>
      <c r="S204" s="218">
        <v>0</v>
      </c>
      <c r="T204" s="219">
        <f t="shared" si="23"/>
        <v>0</v>
      </c>
      <c r="U204" s="35"/>
      <c r="V204" s="35"/>
      <c r="W204" s="35"/>
      <c r="X204" s="35"/>
      <c r="Y204" s="35"/>
      <c r="Z204" s="35"/>
      <c r="AA204" s="35"/>
      <c r="AB204" s="35"/>
      <c r="AC204" s="35"/>
      <c r="AD204" s="35"/>
      <c r="AE204" s="35"/>
      <c r="AR204" s="220" t="s">
        <v>209</v>
      </c>
      <c r="AT204" s="220" t="s">
        <v>205</v>
      </c>
      <c r="AU204" s="220" t="s">
        <v>82</v>
      </c>
      <c r="AY204" s="18" t="s">
        <v>203</v>
      </c>
      <c r="BE204" s="221">
        <f t="shared" si="24"/>
        <v>0</v>
      </c>
      <c r="BF204" s="221">
        <f t="shared" si="25"/>
        <v>0</v>
      </c>
      <c r="BG204" s="221">
        <f t="shared" si="26"/>
        <v>0</v>
      </c>
      <c r="BH204" s="221">
        <f t="shared" si="27"/>
        <v>0</v>
      </c>
      <c r="BI204" s="221">
        <f t="shared" si="28"/>
        <v>0</v>
      </c>
      <c r="BJ204" s="18" t="s">
        <v>82</v>
      </c>
      <c r="BK204" s="221">
        <f t="shared" si="29"/>
        <v>0</v>
      </c>
      <c r="BL204" s="18" t="s">
        <v>209</v>
      </c>
      <c r="BM204" s="220" t="s">
        <v>3410</v>
      </c>
    </row>
    <row r="205" spans="1:65" s="2" customFormat="1" ht="21.75" customHeight="1">
      <c r="A205" s="35"/>
      <c r="B205" s="36"/>
      <c r="C205" s="209" t="s">
        <v>2305</v>
      </c>
      <c r="D205" s="209" t="s">
        <v>205</v>
      </c>
      <c r="E205" s="210" t="s">
        <v>9687</v>
      </c>
      <c r="F205" s="211" t="s">
        <v>9688</v>
      </c>
      <c r="G205" s="212" t="s">
        <v>5671</v>
      </c>
      <c r="H205" s="213">
        <v>4</v>
      </c>
      <c r="I205" s="214"/>
      <c r="J205" s="215">
        <f t="shared" si="20"/>
        <v>0</v>
      </c>
      <c r="K205" s="211" t="s">
        <v>1</v>
      </c>
      <c r="L205" s="40"/>
      <c r="M205" s="216" t="s">
        <v>1</v>
      </c>
      <c r="N205" s="217" t="s">
        <v>40</v>
      </c>
      <c r="O205" s="72"/>
      <c r="P205" s="218">
        <f t="shared" si="21"/>
        <v>0</v>
      </c>
      <c r="Q205" s="218">
        <v>0</v>
      </c>
      <c r="R205" s="218">
        <f t="shared" si="22"/>
        <v>0</v>
      </c>
      <c r="S205" s="218">
        <v>0</v>
      </c>
      <c r="T205" s="219">
        <f t="shared" si="23"/>
        <v>0</v>
      </c>
      <c r="U205" s="35"/>
      <c r="V205" s="35"/>
      <c r="W205" s="35"/>
      <c r="X205" s="35"/>
      <c r="Y205" s="35"/>
      <c r="Z205" s="35"/>
      <c r="AA205" s="35"/>
      <c r="AB205" s="35"/>
      <c r="AC205" s="35"/>
      <c r="AD205" s="35"/>
      <c r="AE205" s="35"/>
      <c r="AR205" s="220" t="s">
        <v>209</v>
      </c>
      <c r="AT205" s="220" t="s">
        <v>205</v>
      </c>
      <c r="AU205" s="220" t="s">
        <v>82</v>
      </c>
      <c r="AY205" s="18" t="s">
        <v>203</v>
      </c>
      <c r="BE205" s="221">
        <f t="shared" si="24"/>
        <v>0</v>
      </c>
      <c r="BF205" s="221">
        <f t="shared" si="25"/>
        <v>0</v>
      </c>
      <c r="BG205" s="221">
        <f t="shared" si="26"/>
        <v>0</v>
      </c>
      <c r="BH205" s="221">
        <f t="shared" si="27"/>
        <v>0</v>
      </c>
      <c r="BI205" s="221">
        <f t="shared" si="28"/>
        <v>0</v>
      </c>
      <c r="BJ205" s="18" t="s">
        <v>82</v>
      </c>
      <c r="BK205" s="221">
        <f t="shared" si="29"/>
        <v>0</v>
      </c>
      <c r="BL205" s="18" t="s">
        <v>209</v>
      </c>
      <c r="BM205" s="220" t="s">
        <v>3420</v>
      </c>
    </row>
    <row r="206" spans="1:65" s="2" customFormat="1" ht="21.75" customHeight="1">
      <c r="A206" s="35"/>
      <c r="B206" s="36"/>
      <c r="C206" s="209" t="s">
        <v>2310</v>
      </c>
      <c r="D206" s="209" t="s">
        <v>205</v>
      </c>
      <c r="E206" s="210" t="s">
        <v>9689</v>
      </c>
      <c r="F206" s="211" t="s">
        <v>9690</v>
      </c>
      <c r="G206" s="212" t="s">
        <v>5671</v>
      </c>
      <c r="H206" s="213">
        <v>4</v>
      </c>
      <c r="I206" s="214"/>
      <c r="J206" s="215">
        <f t="shared" si="20"/>
        <v>0</v>
      </c>
      <c r="K206" s="211" t="s">
        <v>1</v>
      </c>
      <c r="L206" s="40"/>
      <c r="M206" s="216" t="s">
        <v>1</v>
      </c>
      <c r="N206" s="217" t="s">
        <v>40</v>
      </c>
      <c r="O206" s="72"/>
      <c r="P206" s="218">
        <f t="shared" si="21"/>
        <v>0</v>
      </c>
      <c r="Q206" s="218">
        <v>0</v>
      </c>
      <c r="R206" s="218">
        <f t="shared" si="22"/>
        <v>0</v>
      </c>
      <c r="S206" s="218">
        <v>0</v>
      </c>
      <c r="T206" s="219">
        <f t="shared" si="23"/>
        <v>0</v>
      </c>
      <c r="U206" s="35"/>
      <c r="V206" s="35"/>
      <c r="W206" s="35"/>
      <c r="X206" s="35"/>
      <c r="Y206" s="35"/>
      <c r="Z206" s="35"/>
      <c r="AA206" s="35"/>
      <c r="AB206" s="35"/>
      <c r="AC206" s="35"/>
      <c r="AD206" s="35"/>
      <c r="AE206" s="35"/>
      <c r="AR206" s="220" t="s">
        <v>209</v>
      </c>
      <c r="AT206" s="220" t="s">
        <v>205</v>
      </c>
      <c r="AU206" s="220" t="s">
        <v>82</v>
      </c>
      <c r="AY206" s="18" t="s">
        <v>203</v>
      </c>
      <c r="BE206" s="221">
        <f t="shared" si="24"/>
        <v>0</v>
      </c>
      <c r="BF206" s="221">
        <f t="shared" si="25"/>
        <v>0</v>
      </c>
      <c r="BG206" s="221">
        <f t="shared" si="26"/>
        <v>0</v>
      </c>
      <c r="BH206" s="221">
        <f t="shared" si="27"/>
        <v>0</v>
      </c>
      <c r="BI206" s="221">
        <f t="shared" si="28"/>
        <v>0</v>
      </c>
      <c r="BJ206" s="18" t="s">
        <v>82</v>
      </c>
      <c r="BK206" s="221">
        <f t="shared" si="29"/>
        <v>0</v>
      </c>
      <c r="BL206" s="18" t="s">
        <v>209</v>
      </c>
      <c r="BM206" s="220" t="s">
        <v>2250</v>
      </c>
    </row>
    <row r="207" spans="1:65" s="2" customFormat="1" ht="21.75" customHeight="1">
      <c r="A207" s="35"/>
      <c r="B207" s="36"/>
      <c r="C207" s="209" t="s">
        <v>2315</v>
      </c>
      <c r="D207" s="209" t="s">
        <v>205</v>
      </c>
      <c r="E207" s="210" t="s">
        <v>9691</v>
      </c>
      <c r="F207" s="211" t="s">
        <v>9692</v>
      </c>
      <c r="G207" s="212" t="s">
        <v>5671</v>
      </c>
      <c r="H207" s="213">
        <v>24</v>
      </c>
      <c r="I207" s="214"/>
      <c r="J207" s="215">
        <f t="shared" si="20"/>
        <v>0</v>
      </c>
      <c r="K207" s="211" t="s">
        <v>1</v>
      </c>
      <c r="L207" s="40"/>
      <c r="M207" s="216" t="s">
        <v>1</v>
      </c>
      <c r="N207" s="217" t="s">
        <v>40</v>
      </c>
      <c r="O207" s="72"/>
      <c r="P207" s="218">
        <f t="shared" si="21"/>
        <v>0</v>
      </c>
      <c r="Q207" s="218">
        <v>0</v>
      </c>
      <c r="R207" s="218">
        <f t="shared" si="22"/>
        <v>0</v>
      </c>
      <c r="S207" s="218">
        <v>0</v>
      </c>
      <c r="T207" s="219">
        <f t="shared" si="23"/>
        <v>0</v>
      </c>
      <c r="U207" s="35"/>
      <c r="V207" s="35"/>
      <c r="W207" s="35"/>
      <c r="X207" s="35"/>
      <c r="Y207" s="35"/>
      <c r="Z207" s="35"/>
      <c r="AA207" s="35"/>
      <c r="AB207" s="35"/>
      <c r="AC207" s="35"/>
      <c r="AD207" s="35"/>
      <c r="AE207" s="35"/>
      <c r="AR207" s="220" t="s">
        <v>209</v>
      </c>
      <c r="AT207" s="220" t="s">
        <v>205</v>
      </c>
      <c r="AU207" s="220" t="s">
        <v>82</v>
      </c>
      <c r="AY207" s="18" t="s">
        <v>203</v>
      </c>
      <c r="BE207" s="221">
        <f t="shared" si="24"/>
        <v>0</v>
      </c>
      <c r="BF207" s="221">
        <f t="shared" si="25"/>
        <v>0</v>
      </c>
      <c r="BG207" s="221">
        <f t="shared" si="26"/>
        <v>0</v>
      </c>
      <c r="BH207" s="221">
        <f t="shared" si="27"/>
        <v>0</v>
      </c>
      <c r="BI207" s="221">
        <f t="shared" si="28"/>
        <v>0</v>
      </c>
      <c r="BJ207" s="18" t="s">
        <v>82</v>
      </c>
      <c r="BK207" s="221">
        <f t="shared" si="29"/>
        <v>0</v>
      </c>
      <c r="BL207" s="18" t="s">
        <v>209</v>
      </c>
      <c r="BM207" s="220" t="s">
        <v>3440</v>
      </c>
    </row>
    <row r="208" spans="1:65" s="2" customFormat="1" ht="16.5" customHeight="1">
      <c r="A208" s="35"/>
      <c r="B208" s="36"/>
      <c r="C208" s="209" t="s">
        <v>2320</v>
      </c>
      <c r="D208" s="209" t="s">
        <v>205</v>
      </c>
      <c r="E208" s="210" t="s">
        <v>9655</v>
      </c>
      <c r="F208" s="211" t="s">
        <v>9581</v>
      </c>
      <c r="G208" s="212" t="s">
        <v>828</v>
      </c>
      <c r="H208" s="213">
        <v>1308</v>
      </c>
      <c r="I208" s="214"/>
      <c r="J208" s="215">
        <f t="shared" si="20"/>
        <v>0</v>
      </c>
      <c r="K208" s="211" t="s">
        <v>1</v>
      </c>
      <c r="L208" s="40"/>
      <c r="M208" s="216" t="s">
        <v>1</v>
      </c>
      <c r="N208" s="217" t="s">
        <v>40</v>
      </c>
      <c r="O208" s="72"/>
      <c r="P208" s="218">
        <f t="shared" si="21"/>
        <v>0</v>
      </c>
      <c r="Q208" s="218">
        <v>0</v>
      </c>
      <c r="R208" s="218">
        <f t="shared" si="22"/>
        <v>0</v>
      </c>
      <c r="S208" s="218">
        <v>0</v>
      </c>
      <c r="T208" s="219">
        <f t="shared" si="23"/>
        <v>0</v>
      </c>
      <c r="U208" s="35"/>
      <c r="V208" s="35"/>
      <c r="W208" s="35"/>
      <c r="X208" s="35"/>
      <c r="Y208" s="35"/>
      <c r="Z208" s="35"/>
      <c r="AA208" s="35"/>
      <c r="AB208" s="35"/>
      <c r="AC208" s="35"/>
      <c r="AD208" s="35"/>
      <c r="AE208" s="35"/>
      <c r="AR208" s="220" t="s">
        <v>209</v>
      </c>
      <c r="AT208" s="220" t="s">
        <v>205</v>
      </c>
      <c r="AU208" s="220" t="s">
        <v>82</v>
      </c>
      <c r="AY208" s="18" t="s">
        <v>203</v>
      </c>
      <c r="BE208" s="221">
        <f t="shared" si="24"/>
        <v>0</v>
      </c>
      <c r="BF208" s="221">
        <f t="shared" si="25"/>
        <v>0</v>
      </c>
      <c r="BG208" s="221">
        <f t="shared" si="26"/>
        <v>0</v>
      </c>
      <c r="BH208" s="221">
        <f t="shared" si="27"/>
        <v>0</v>
      </c>
      <c r="BI208" s="221">
        <f t="shared" si="28"/>
        <v>0</v>
      </c>
      <c r="BJ208" s="18" t="s">
        <v>82</v>
      </c>
      <c r="BK208" s="221">
        <f t="shared" si="29"/>
        <v>0</v>
      </c>
      <c r="BL208" s="18" t="s">
        <v>209</v>
      </c>
      <c r="BM208" s="220" t="s">
        <v>3450</v>
      </c>
    </row>
    <row r="209" spans="1:65" s="2" customFormat="1" ht="16.5" customHeight="1">
      <c r="A209" s="35"/>
      <c r="B209" s="36"/>
      <c r="C209" s="209" t="s">
        <v>2325</v>
      </c>
      <c r="D209" s="209" t="s">
        <v>205</v>
      </c>
      <c r="E209" s="210" t="s">
        <v>9656</v>
      </c>
      <c r="F209" s="211" t="s">
        <v>9657</v>
      </c>
      <c r="G209" s="212" t="s">
        <v>828</v>
      </c>
      <c r="H209" s="213">
        <v>201</v>
      </c>
      <c r="I209" s="214"/>
      <c r="J209" s="215">
        <f t="shared" si="20"/>
        <v>0</v>
      </c>
      <c r="K209" s="211" t="s">
        <v>1</v>
      </c>
      <c r="L209" s="40"/>
      <c r="M209" s="216" t="s">
        <v>1</v>
      </c>
      <c r="N209" s="217" t="s">
        <v>40</v>
      </c>
      <c r="O209" s="72"/>
      <c r="P209" s="218">
        <f t="shared" si="21"/>
        <v>0</v>
      </c>
      <c r="Q209" s="218">
        <v>0</v>
      </c>
      <c r="R209" s="218">
        <f t="shared" si="22"/>
        <v>0</v>
      </c>
      <c r="S209" s="218">
        <v>0</v>
      </c>
      <c r="T209" s="219">
        <f t="shared" si="23"/>
        <v>0</v>
      </c>
      <c r="U209" s="35"/>
      <c r="V209" s="35"/>
      <c r="W209" s="35"/>
      <c r="X209" s="35"/>
      <c r="Y209" s="35"/>
      <c r="Z209" s="35"/>
      <c r="AA209" s="35"/>
      <c r="AB209" s="35"/>
      <c r="AC209" s="35"/>
      <c r="AD209" s="35"/>
      <c r="AE209" s="35"/>
      <c r="AR209" s="220" t="s">
        <v>209</v>
      </c>
      <c r="AT209" s="220" t="s">
        <v>205</v>
      </c>
      <c r="AU209" s="220" t="s">
        <v>82</v>
      </c>
      <c r="AY209" s="18" t="s">
        <v>203</v>
      </c>
      <c r="BE209" s="221">
        <f t="shared" si="24"/>
        <v>0</v>
      </c>
      <c r="BF209" s="221">
        <f t="shared" si="25"/>
        <v>0</v>
      </c>
      <c r="BG209" s="221">
        <f t="shared" si="26"/>
        <v>0</v>
      </c>
      <c r="BH209" s="221">
        <f t="shared" si="27"/>
        <v>0</v>
      </c>
      <c r="BI209" s="221">
        <f t="shared" si="28"/>
        <v>0</v>
      </c>
      <c r="BJ209" s="18" t="s">
        <v>82</v>
      </c>
      <c r="BK209" s="221">
        <f t="shared" si="29"/>
        <v>0</v>
      </c>
      <c r="BL209" s="18" t="s">
        <v>209</v>
      </c>
      <c r="BM209" s="220" t="s">
        <v>3460</v>
      </c>
    </row>
    <row r="210" spans="1:65" s="2" customFormat="1" ht="21.75" customHeight="1">
      <c r="A210" s="35"/>
      <c r="B210" s="36"/>
      <c r="C210" s="209" t="s">
        <v>2330</v>
      </c>
      <c r="D210" s="209" t="s">
        <v>205</v>
      </c>
      <c r="E210" s="210" t="s">
        <v>9693</v>
      </c>
      <c r="F210" s="211" t="s">
        <v>9694</v>
      </c>
      <c r="G210" s="212" t="s">
        <v>828</v>
      </c>
      <c r="H210" s="213">
        <v>583</v>
      </c>
      <c r="I210" s="214"/>
      <c r="J210" s="215">
        <f t="shared" si="20"/>
        <v>0</v>
      </c>
      <c r="K210" s="211" t="s">
        <v>1</v>
      </c>
      <c r="L210" s="40"/>
      <c r="M210" s="216" t="s">
        <v>1</v>
      </c>
      <c r="N210" s="217" t="s">
        <v>40</v>
      </c>
      <c r="O210" s="72"/>
      <c r="P210" s="218">
        <f t="shared" si="21"/>
        <v>0</v>
      </c>
      <c r="Q210" s="218">
        <v>0</v>
      </c>
      <c r="R210" s="218">
        <f t="shared" si="22"/>
        <v>0</v>
      </c>
      <c r="S210" s="218">
        <v>0</v>
      </c>
      <c r="T210" s="219">
        <f t="shared" si="23"/>
        <v>0</v>
      </c>
      <c r="U210" s="35"/>
      <c r="V210" s="35"/>
      <c r="W210" s="35"/>
      <c r="X210" s="35"/>
      <c r="Y210" s="35"/>
      <c r="Z210" s="35"/>
      <c r="AA210" s="35"/>
      <c r="AB210" s="35"/>
      <c r="AC210" s="35"/>
      <c r="AD210" s="35"/>
      <c r="AE210" s="35"/>
      <c r="AR210" s="220" t="s">
        <v>209</v>
      </c>
      <c r="AT210" s="220" t="s">
        <v>205</v>
      </c>
      <c r="AU210" s="220" t="s">
        <v>82</v>
      </c>
      <c r="AY210" s="18" t="s">
        <v>203</v>
      </c>
      <c r="BE210" s="221">
        <f t="shared" si="24"/>
        <v>0</v>
      </c>
      <c r="BF210" s="221">
        <f t="shared" si="25"/>
        <v>0</v>
      </c>
      <c r="BG210" s="221">
        <f t="shared" si="26"/>
        <v>0</v>
      </c>
      <c r="BH210" s="221">
        <f t="shared" si="27"/>
        <v>0</v>
      </c>
      <c r="BI210" s="221">
        <f t="shared" si="28"/>
        <v>0</v>
      </c>
      <c r="BJ210" s="18" t="s">
        <v>82</v>
      </c>
      <c r="BK210" s="221">
        <f t="shared" si="29"/>
        <v>0</v>
      </c>
      <c r="BL210" s="18" t="s">
        <v>209</v>
      </c>
      <c r="BM210" s="220" t="s">
        <v>3469</v>
      </c>
    </row>
    <row r="211" spans="1:65" s="2" customFormat="1" ht="21.75" customHeight="1">
      <c r="A211" s="35"/>
      <c r="B211" s="36"/>
      <c r="C211" s="209" t="s">
        <v>2245</v>
      </c>
      <c r="D211" s="209" t="s">
        <v>205</v>
      </c>
      <c r="E211" s="210" t="s">
        <v>9586</v>
      </c>
      <c r="F211" s="211" t="s">
        <v>9587</v>
      </c>
      <c r="G211" s="212" t="s">
        <v>5671</v>
      </c>
      <c r="H211" s="213">
        <v>4</v>
      </c>
      <c r="I211" s="214"/>
      <c r="J211" s="215">
        <f t="shared" si="20"/>
        <v>0</v>
      </c>
      <c r="K211" s="211" t="s">
        <v>1</v>
      </c>
      <c r="L211" s="40"/>
      <c r="M211" s="216" t="s">
        <v>1</v>
      </c>
      <c r="N211" s="217" t="s">
        <v>40</v>
      </c>
      <c r="O211" s="72"/>
      <c r="P211" s="218">
        <f t="shared" si="21"/>
        <v>0</v>
      </c>
      <c r="Q211" s="218">
        <v>0</v>
      </c>
      <c r="R211" s="218">
        <f t="shared" si="22"/>
        <v>0</v>
      </c>
      <c r="S211" s="218">
        <v>0</v>
      </c>
      <c r="T211" s="219">
        <f t="shared" si="23"/>
        <v>0</v>
      </c>
      <c r="U211" s="35"/>
      <c r="V211" s="35"/>
      <c r="W211" s="35"/>
      <c r="X211" s="35"/>
      <c r="Y211" s="35"/>
      <c r="Z211" s="35"/>
      <c r="AA211" s="35"/>
      <c r="AB211" s="35"/>
      <c r="AC211" s="35"/>
      <c r="AD211" s="35"/>
      <c r="AE211" s="35"/>
      <c r="AR211" s="220" t="s">
        <v>209</v>
      </c>
      <c r="AT211" s="220" t="s">
        <v>205</v>
      </c>
      <c r="AU211" s="220" t="s">
        <v>82</v>
      </c>
      <c r="AY211" s="18" t="s">
        <v>203</v>
      </c>
      <c r="BE211" s="221">
        <f t="shared" si="24"/>
        <v>0</v>
      </c>
      <c r="BF211" s="221">
        <f t="shared" si="25"/>
        <v>0</v>
      </c>
      <c r="BG211" s="221">
        <f t="shared" si="26"/>
        <v>0</v>
      </c>
      <c r="BH211" s="221">
        <f t="shared" si="27"/>
        <v>0</v>
      </c>
      <c r="BI211" s="221">
        <f t="shared" si="28"/>
        <v>0</v>
      </c>
      <c r="BJ211" s="18" t="s">
        <v>82</v>
      </c>
      <c r="BK211" s="221">
        <f t="shared" si="29"/>
        <v>0</v>
      </c>
      <c r="BL211" s="18" t="s">
        <v>209</v>
      </c>
      <c r="BM211" s="220" t="s">
        <v>3479</v>
      </c>
    </row>
    <row r="212" spans="1:65" s="2" customFormat="1" ht="16.5" customHeight="1">
      <c r="A212" s="35"/>
      <c r="B212" s="36"/>
      <c r="C212" s="209" t="s">
        <v>2339</v>
      </c>
      <c r="D212" s="209" t="s">
        <v>205</v>
      </c>
      <c r="E212" s="210" t="s">
        <v>9658</v>
      </c>
      <c r="F212" s="211" t="s">
        <v>9659</v>
      </c>
      <c r="G212" s="212" t="s">
        <v>5671</v>
      </c>
      <c r="H212" s="213">
        <v>18</v>
      </c>
      <c r="I212" s="214"/>
      <c r="J212" s="215">
        <f t="shared" si="20"/>
        <v>0</v>
      </c>
      <c r="K212" s="211" t="s">
        <v>1</v>
      </c>
      <c r="L212" s="40"/>
      <c r="M212" s="216" t="s">
        <v>1</v>
      </c>
      <c r="N212" s="217" t="s">
        <v>40</v>
      </c>
      <c r="O212" s="72"/>
      <c r="P212" s="218">
        <f t="shared" si="21"/>
        <v>0</v>
      </c>
      <c r="Q212" s="218">
        <v>0</v>
      </c>
      <c r="R212" s="218">
        <f t="shared" si="22"/>
        <v>0</v>
      </c>
      <c r="S212" s="218">
        <v>0</v>
      </c>
      <c r="T212" s="219">
        <f t="shared" si="23"/>
        <v>0</v>
      </c>
      <c r="U212" s="35"/>
      <c r="V212" s="35"/>
      <c r="W212" s="35"/>
      <c r="X212" s="35"/>
      <c r="Y212" s="35"/>
      <c r="Z212" s="35"/>
      <c r="AA212" s="35"/>
      <c r="AB212" s="35"/>
      <c r="AC212" s="35"/>
      <c r="AD212" s="35"/>
      <c r="AE212" s="35"/>
      <c r="AR212" s="220" t="s">
        <v>209</v>
      </c>
      <c r="AT212" s="220" t="s">
        <v>205</v>
      </c>
      <c r="AU212" s="220" t="s">
        <v>82</v>
      </c>
      <c r="AY212" s="18" t="s">
        <v>203</v>
      </c>
      <c r="BE212" s="221">
        <f t="shared" si="24"/>
        <v>0</v>
      </c>
      <c r="BF212" s="221">
        <f t="shared" si="25"/>
        <v>0</v>
      </c>
      <c r="BG212" s="221">
        <f t="shared" si="26"/>
        <v>0</v>
      </c>
      <c r="BH212" s="221">
        <f t="shared" si="27"/>
        <v>0</v>
      </c>
      <c r="BI212" s="221">
        <f t="shared" si="28"/>
        <v>0</v>
      </c>
      <c r="BJ212" s="18" t="s">
        <v>82</v>
      </c>
      <c r="BK212" s="221">
        <f t="shared" si="29"/>
        <v>0</v>
      </c>
      <c r="BL212" s="18" t="s">
        <v>209</v>
      </c>
      <c r="BM212" s="220" t="s">
        <v>3491</v>
      </c>
    </row>
    <row r="213" spans="1:65" s="2" customFormat="1" ht="16.5" customHeight="1">
      <c r="A213" s="35"/>
      <c r="B213" s="36"/>
      <c r="C213" s="209" t="s">
        <v>2344</v>
      </c>
      <c r="D213" s="209" t="s">
        <v>205</v>
      </c>
      <c r="E213" s="210" t="s">
        <v>9594</v>
      </c>
      <c r="F213" s="211" t="s">
        <v>9595</v>
      </c>
      <c r="G213" s="212" t="s">
        <v>5671</v>
      </c>
      <c r="H213" s="213">
        <v>18</v>
      </c>
      <c r="I213" s="214"/>
      <c r="J213" s="215">
        <f t="shared" si="20"/>
        <v>0</v>
      </c>
      <c r="K213" s="211" t="s">
        <v>1</v>
      </c>
      <c r="L213" s="40"/>
      <c r="M213" s="216" t="s">
        <v>1</v>
      </c>
      <c r="N213" s="217" t="s">
        <v>40</v>
      </c>
      <c r="O213" s="72"/>
      <c r="P213" s="218">
        <f t="shared" si="21"/>
        <v>0</v>
      </c>
      <c r="Q213" s="218">
        <v>0</v>
      </c>
      <c r="R213" s="218">
        <f t="shared" si="22"/>
        <v>0</v>
      </c>
      <c r="S213" s="218">
        <v>0</v>
      </c>
      <c r="T213" s="219">
        <f t="shared" si="23"/>
        <v>0</v>
      </c>
      <c r="U213" s="35"/>
      <c r="V213" s="35"/>
      <c r="W213" s="35"/>
      <c r="X213" s="35"/>
      <c r="Y213" s="35"/>
      <c r="Z213" s="35"/>
      <c r="AA213" s="35"/>
      <c r="AB213" s="35"/>
      <c r="AC213" s="35"/>
      <c r="AD213" s="35"/>
      <c r="AE213" s="35"/>
      <c r="AR213" s="220" t="s">
        <v>209</v>
      </c>
      <c r="AT213" s="220" t="s">
        <v>205</v>
      </c>
      <c r="AU213" s="220" t="s">
        <v>82</v>
      </c>
      <c r="AY213" s="18" t="s">
        <v>203</v>
      </c>
      <c r="BE213" s="221">
        <f t="shared" si="24"/>
        <v>0</v>
      </c>
      <c r="BF213" s="221">
        <f t="shared" si="25"/>
        <v>0</v>
      </c>
      <c r="BG213" s="221">
        <f t="shared" si="26"/>
        <v>0</v>
      </c>
      <c r="BH213" s="221">
        <f t="shared" si="27"/>
        <v>0</v>
      </c>
      <c r="BI213" s="221">
        <f t="shared" si="28"/>
        <v>0</v>
      </c>
      <c r="BJ213" s="18" t="s">
        <v>82</v>
      </c>
      <c r="BK213" s="221">
        <f t="shared" si="29"/>
        <v>0</v>
      </c>
      <c r="BL213" s="18" t="s">
        <v>209</v>
      </c>
      <c r="BM213" s="220" t="s">
        <v>3499</v>
      </c>
    </row>
    <row r="214" spans="1:65" s="2" customFormat="1" ht="16.5" customHeight="1">
      <c r="A214" s="35"/>
      <c r="B214" s="36"/>
      <c r="C214" s="209" t="s">
        <v>2348</v>
      </c>
      <c r="D214" s="209" t="s">
        <v>205</v>
      </c>
      <c r="E214" s="210" t="s">
        <v>9608</v>
      </c>
      <c r="F214" s="211" t="s">
        <v>9609</v>
      </c>
      <c r="G214" s="212" t="s">
        <v>5671</v>
      </c>
      <c r="H214" s="213">
        <v>18</v>
      </c>
      <c r="I214" s="214"/>
      <c r="J214" s="215">
        <f t="shared" si="20"/>
        <v>0</v>
      </c>
      <c r="K214" s="211" t="s">
        <v>1</v>
      </c>
      <c r="L214" s="40"/>
      <c r="M214" s="216" t="s">
        <v>1</v>
      </c>
      <c r="N214" s="217" t="s">
        <v>40</v>
      </c>
      <c r="O214" s="72"/>
      <c r="P214" s="218">
        <f t="shared" si="21"/>
        <v>0</v>
      </c>
      <c r="Q214" s="218">
        <v>0</v>
      </c>
      <c r="R214" s="218">
        <f t="shared" si="22"/>
        <v>0</v>
      </c>
      <c r="S214" s="218">
        <v>0</v>
      </c>
      <c r="T214" s="219">
        <f t="shared" si="23"/>
        <v>0</v>
      </c>
      <c r="U214" s="35"/>
      <c r="V214" s="35"/>
      <c r="W214" s="35"/>
      <c r="X214" s="35"/>
      <c r="Y214" s="35"/>
      <c r="Z214" s="35"/>
      <c r="AA214" s="35"/>
      <c r="AB214" s="35"/>
      <c r="AC214" s="35"/>
      <c r="AD214" s="35"/>
      <c r="AE214" s="35"/>
      <c r="AR214" s="220" t="s">
        <v>209</v>
      </c>
      <c r="AT214" s="220" t="s">
        <v>205</v>
      </c>
      <c r="AU214" s="220" t="s">
        <v>82</v>
      </c>
      <c r="AY214" s="18" t="s">
        <v>203</v>
      </c>
      <c r="BE214" s="221">
        <f t="shared" si="24"/>
        <v>0</v>
      </c>
      <c r="BF214" s="221">
        <f t="shared" si="25"/>
        <v>0</v>
      </c>
      <c r="BG214" s="221">
        <f t="shared" si="26"/>
        <v>0</v>
      </c>
      <c r="BH214" s="221">
        <f t="shared" si="27"/>
        <v>0</v>
      </c>
      <c r="BI214" s="221">
        <f t="shared" si="28"/>
        <v>0</v>
      </c>
      <c r="BJ214" s="18" t="s">
        <v>82</v>
      </c>
      <c r="BK214" s="221">
        <f t="shared" si="29"/>
        <v>0</v>
      </c>
      <c r="BL214" s="18" t="s">
        <v>209</v>
      </c>
      <c r="BM214" s="220" t="s">
        <v>3508</v>
      </c>
    </row>
    <row r="215" spans="1:65" s="2" customFormat="1" ht="21.75" customHeight="1">
      <c r="A215" s="35"/>
      <c r="B215" s="36"/>
      <c r="C215" s="209" t="s">
        <v>2354</v>
      </c>
      <c r="D215" s="209" t="s">
        <v>205</v>
      </c>
      <c r="E215" s="210" t="s">
        <v>9610</v>
      </c>
      <c r="F215" s="211" t="s">
        <v>9611</v>
      </c>
      <c r="G215" s="212" t="s">
        <v>5671</v>
      </c>
      <c r="H215" s="213">
        <v>18</v>
      </c>
      <c r="I215" s="214"/>
      <c r="J215" s="215">
        <f t="shared" si="20"/>
        <v>0</v>
      </c>
      <c r="K215" s="211" t="s">
        <v>1</v>
      </c>
      <c r="L215" s="40"/>
      <c r="M215" s="216" t="s">
        <v>1</v>
      </c>
      <c r="N215" s="217" t="s">
        <v>40</v>
      </c>
      <c r="O215" s="72"/>
      <c r="P215" s="218">
        <f t="shared" si="21"/>
        <v>0</v>
      </c>
      <c r="Q215" s="218">
        <v>0</v>
      </c>
      <c r="R215" s="218">
        <f t="shared" si="22"/>
        <v>0</v>
      </c>
      <c r="S215" s="218">
        <v>0</v>
      </c>
      <c r="T215" s="219">
        <f t="shared" si="23"/>
        <v>0</v>
      </c>
      <c r="U215" s="35"/>
      <c r="V215" s="35"/>
      <c r="W215" s="35"/>
      <c r="X215" s="35"/>
      <c r="Y215" s="35"/>
      <c r="Z215" s="35"/>
      <c r="AA215" s="35"/>
      <c r="AB215" s="35"/>
      <c r="AC215" s="35"/>
      <c r="AD215" s="35"/>
      <c r="AE215" s="35"/>
      <c r="AR215" s="220" t="s">
        <v>209</v>
      </c>
      <c r="AT215" s="220" t="s">
        <v>205</v>
      </c>
      <c r="AU215" s="220" t="s">
        <v>82</v>
      </c>
      <c r="AY215" s="18" t="s">
        <v>203</v>
      </c>
      <c r="BE215" s="221">
        <f t="shared" si="24"/>
        <v>0</v>
      </c>
      <c r="BF215" s="221">
        <f t="shared" si="25"/>
        <v>0</v>
      </c>
      <c r="BG215" s="221">
        <f t="shared" si="26"/>
        <v>0</v>
      </c>
      <c r="BH215" s="221">
        <f t="shared" si="27"/>
        <v>0</v>
      </c>
      <c r="BI215" s="221">
        <f t="shared" si="28"/>
        <v>0</v>
      </c>
      <c r="BJ215" s="18" t="s">
        <v>82</v>
      </c>
      <c r="BK215" s="221">
        <f t="shared" si="29"/>
        <v>0</v>
      </c>
      <c r="BL215" s="18" t="s">
        <v>209</v>
      </c>
      <c r="BM215" s="220" t="s">
        <v>2240</v>
      </c>
    </row>
    <row r="216" spans="1:65" s="2" customFormat="1" ht="33" customHeight="1">
      <c r="A216" s="35"/>
      <c r="B216" s="36"/>
      <c r="C216" s="209" t="s">
        <v>2360</v>
      </c>
      <c r="D216" s="209" t="s">
        <v>205</v>
      </c>
      <c r="E216" s="210" t="s">
        <v>9695</v>
      </c>
      <c r="F216" s="211" t="s">
        <v>9696</v>
      </c>
      <c r="G216" s="212" t="s">
        <v>6098</v>
      </c>
      <c r="H216" s="213">
        <v>12</v>
      </c>
      <c r="I216" s="214"/>
      <c r="J216" s="215">
        <f t="shared" si="20"/>
        <v>0</v>
      </c>
      <c r="K216" s="211" t="s">
        <v>1</v>
      </c>
      <c r="L216" s="40"/>
      <c r="M216" s="216" t="s">
        <v>1</v>
      </c>
      <c r="N216" s="217" t="s">
        <v>40</v>
      </c>
      <c r="O216" s="72"/>
      <c r="P216" s="218">
        <f t="shared" si="21"/>
        <v>0</v>
      </c>
      <c r="Q216" s="218">
        <v>0</v>
      </c>
      <c r="R216" s="218">
        <f t="shared" si="22"/>
        <v>0</v>
      </c>
      <c r="S216" s="218">
        <v>0</v>
      </c>
      <c r="T216" s="219">
        <f t="shared" si="23"/>
        <v>0</v>
      </c>
      <c r="U216" s="35"/>
      <c r="V216" s="35"/>
      <c r="W216" s="35"/>
      <c r="X216" s="35"/>
      <c r="Y216" s="35"/>
      <c r="Z216" s="35"/>
      <c r="AA216" s="35"/>
      <c r="AB216" s="35"/>
      <c r="AC216" s="35"/>
      <c r="AD216" s="35"/>
      <c r="AE216" s="35"/>
      <c r="AR216" s="220" t="s">
        <v>209</v>
      </c>
      <c r="AT216" s="220" t="s">
        <v>205</v>
      </c>
      <c r="AU216" s="220" t="s">
        <v>82</v>
      </c>
      <c r="AY216" s="18" t="s">
        <v>203</v>
      </c>
      <c r="BE216" s="221">
        <f t="shared" si="24"/>
        <v>0</v>
      </c>
      <c r="BF216" s="221">
        <f t="shared" si="25"/>
        <v>0</v>
      </c>
      <c r="BG216" s="221">
        <f t="shared" si="26"/>
        <v>0</v>
      </c>
      <c r="BH216" s="221">
        <f t="shared" si="27"/>
        <v>0</v>
      </c>
      <c r="BI216" s="221">
        <f t="shared" si="28"/>
        <v>0</v>
      </c>
      <c r="BJ216" s="18" t="s">
        <v>82</v>
      </c>
      <c r="BK216" s="221">
        <f t="shared" si="29"/>
        <v>0</v>
      </c>
      <c r="BL216" s="18" t="s">
        <v>209</v>
      </c>
      <c r="BM216" s="220" t="s">
        <v>3526</v>
      </c>
    </row>
    <row r="217" spans="1:65" s="2" customFormat="1" ht="16.5" customHeight="1">
      <c r="A217" s="35"/>
      <c r="B217" s="36"/>
      <c r="C217" s="209" t="s">
        <v>2365</v>
      </c>
      <c r="D217" s="209" t="s">
        <v>205</v>
      </c>
      <c r="E217" s="210" t="s">
        <v>9697</v>
      </c>
      <c r="F217" s="211" t="s">
        <v>9698</v>
      </c>
      <c r="G217" s="212" t="s">
        <v>6098</v>
      </c>
      <c r="H217" s="213">
        <v>6</v>
      </c>
      <c r="I217" s="214"/>
      <c r="J217" s="215">
        <f t="shared" si="20"/>
        <v>0</v>
      </c>
      <c r="K217" s="211" t="s">
        <v>1</v>
      </c>
      <c r="L217" s="40"/>
      <c r="M217" s="216" t="s">
        <v>1</v>
      </c>
      <c r="N217" s="217" t="s">
        <v>40</v>
      </c>
      <c r="O217" s="72"/>
      <c r="P217" s="218">
        <f t="shared" si="21"/>
        <v>0</v>
      </c>
      <c r="Q217" s="218">
        <v>0</v>
      </c>
      <c r="R217" s="218">
        <f t="shared" si="22"/>
        <v>0</v>
      </c>
      <c r="S217" s="218">
        <v>0</v>
      </c>
      <c r="T217" s="219">
        <f t="shared" si="23"/>
        <v>0</v>
      </c>
      <c r="U217" s="35"/>
      <c r="V217" s="35"/>
      <c r="W217" s="35"/>
      <c r="X217" s="35"/>
      <c r="Y217" s="35"/>
      <c r="Z217" s="35"/>
      <c r="AA217" s="35"/>
      <c r="AB217" s="35"/>
      <c r="AC217" s="35"/>
      <c r="AD217" s="35"/>
      <c r="AE217" s="35"/>
      <c r="AR217" s="220" t="s">
        <v>209</v>
      </c>
      <c r="AT217" s="220" t="s">
        <v>205</v>
      </c>
      <c r="AU217" s="220" t="s">
        <v>82</v>
      </c>
      <c r="AY217" s="18" t="s">
        <v>203</v>
      </c>
      <c r="BE217" s="221">
        <f t="shared" si="24"/>
        <v>0</v>
      </c>
      <c r="BF217" s="221">
        <f t="shared" si="25"/>
        <v>0</v>
      </c>
      <c r="BG217" s="221">
        <f t="shared" si="26"/>
        <v>0</v>
      </c>
      <c r="BH217" s="221">
        <f t="shared" si="27"/>
        <v>0</v>
      </c>
      <c r="BI217" s="221">
        <f t="shared" si="28"/>
        <v>0</v>
      </c>
      <c r="BJ217" s="18" t="s">
        <v>82</v>
      </c>
      <c r="BK217" s="221">
        <f t="shared" si="29"/>
        <v>0</v>
      </c>
      <c r="BL217" s="18" t="s">
        <v>209</v>
      </c>
      <c r="BM217" s="220" t="s">
        <v>3534</v>
      </c>
    </row>
    <row r="218" spans="1:65" s="2" customFormat="1" ht="16.5" customHeight="1">
      <c r="A218" s="35"/>
      <c r="B218" s="36"/>
      <c r="C218" s="209" t="s">
        <v>2370</v>
      </c>
      <c r="D218" s="209" t="s">
        <v>205</v>
      </c>
      <c r="E218" s="210" t="s">
        <v>9699</v>
      </c>
      <c r="F218" s="211" t="s">
        <v>9700</v>
      </c>
      <c r="G218" s="212" t="s">
        <v>6098</v>
      </c>
      <c r="H218" s="213">
        <v>2</v>
      </c>
      <c r="I218" s="214"/>
      <c r="J218" s="215">
        <f t="shared" si="20"/>
        <v>0</v>
      </c>
      <c r="K218" s="211" t="s">
        <v>1</v>
      </c>
      <c r="L218" s="40"/>
      <c r="M218" s="216" t="s">
        <v>1</v>
      </c>
      <c r="N218" s="217" t="s">
        <v>40</v>
      </c>
      <c r="O218" s="72"/>
      <c r="P218" s="218">
        <f t="shared" si="21"/>
        <v>0</v>
      </c>
      <c r="Q218" s="218">
        <v>0</v>
      </c>
      <c r="R218" s="218">
        <f t="shared" si="22"/>
        <v>0</v>
      </c>
      <c r="S218" s="218">
        <v>0</v>
      </c>
      <c r="T218" s="219">
        <f t="shared" si="23"/>
        <v>0</v>
      </c>
      <c r="U218" s="35"/>
      <c r="V218" s="35"/>
      <c r="W218" s="35"/>
      <c r="X218" s="35"/>
      <c r="Y218" s="35"/>
      <c r="Z218" s="35"/>
      <c r="AA218" s="35"/>
      <c r="AB218" s="35"/>
      <c r="AC218" s="35"/>
      <c r="AD218" s="35"/>
      <c r="AE218" s="35"/>
      <c r="AR218" s="220" t="s">
        <v>209</v>
      </c>
      <c r="AT218" s="220" t="s">
        <v>205</v>
      </c>
      <c r="AU218" s="220" t="s">
        <v>82</v>
      </c>
      <c r="AY218" s="18" t="s">
        <v>203</v>
      </c>
      <c r="BE218" s="221">
        <f t="shared" si="24"/>
        <v>0</v>
      </c>
      <c r="BF218" s="221">
        <f t="shared" si="25"/>
        <v>0</v>
      </c>
      <c r="BG218" s="221">
        <f t="shared" si="26"/>
        <v>0</v>
      </c>
      <c r="BH218" s="221">
        <f t="shared" si="27"/>
        <v>0</v>
      </c>
      <c r="BI218" s="221">
        <f t="shared" si="28"/>
        <v>0</v>
      </c>
      <c r="BJ218" s="18" t="s">
        <v>82</v>
      </c>
      <c r="BK218" s="221">
        <f t="shared" si="29"/>
        <v>0</v>
      </c>
      <c r="BL218" s="18" t="s">
        <v>209</v>
      </c>
      <c r="BM218" s="220" t="s">
        <v>3542</v>
      </c>
    </row>
    <row r="219" spans="1:65" s="2" customFormat="1" ht="16.5" customHeight="1">
      <c r="A219" s="35"/>
      <c r="B219" s="36"/>
      <c r="C219" s="209" t="s">
        <v>2375</v>
      </c>
      <c r="D219" s="209" t="s">
        <v>205</v>
      </c>
      <c r="E219" s="210" t="s">
        <v>9701</v>
      </c>
      <c r="F219" s="211" t="s">
        <v>9702</v>
      </c>
      <c r="G219" s="212" t="s">
        <v>2644</v>
      </c>
      <c r="H219" s="257"/>
      <c r="I219" s="214"/>
      <c r="J219" s="215">
        <f t="shared" si="20"/>
        <v>0</v>
      </c>
      <c r="K219" s="211" t="s">
        <v>1</v>
      </c>
      <c r="L219" s="40"/>
      <c r="M219" s="216" t="s">
        <v>1</v>
      </c>
      <c r="N219" s="217" t="s">
        <v>40</v>
      </c>
      <c r="O219" s="72"/>
      <c r="P219" s="218">
        <f t="shared" si="21"/>
        <v>0</v>
      </c>
      <c r="Q219" s="218">
        <v>0</v>
      </c>
      <c r="R219" s="218">
        <f t="shared" si="22"/>
        <v>0</v>
      </c>
      <c r="S219" s="218">
        <v>0</v>
      </c>
      <c r="T219" s="219">
        <f t="shared" si="23"/>
        <v>0</v>
      </c>
      <c r="U219" s="35"/>
      <c r="V219" s="35"/>
      <c r="W219" s="35"/>
      <c r="X219" s="35"/>
      <c r="Y219" s="35"/>
      <c r="Z219" s="35"/>
      <c r="AA219" s="35"/>
      <c r="AB219" s="35"/>
      <c r="AC219" s="35"/>
      <c r="AD219" s="35"/>
      <c r="AE219" s="35"/>
      <c r="AR219" s="220" t="s">
        <v>209</v>
      </c>
      <c r="AT219" s="220" t="s">
        <v>205</v>
      </c>
      <c r="AU219" s="220" t="s">
        <v>82</v>
      </c>
      <c r="AY219" s="18" t="s">
        <v>203</v>
      </c>
      <c r="BE219" s="221">
        <f t="shared" si="24"/>
        <v>0</v>
      </c>
      <c r="BF219" s="221">
        <f t="shared" si="25"/>
        <v>0</v>
      </c>
      <c r="BG219" s="221">
        <f t="shared" si="26"/>
        <v>0</v>
      </c>
      <c r="BH219" s="221">
        <f t="shared" si="27"/>
        <v>0</v>
      </c>
      <c r="BI219" s="221">
        <f t="shared" si="28"/>
        <v>0</v>
      </c>
      <c r="BJ219" s="18" t="s">
        <v>82</v>
      </c>
      <c r="BK219" s="221">
        <f t="shared" si="29"/>
        <v>0</v>
      </c>
      <c r="BL219" s="18" t="s">
        <v>209</v>
      </c>
      <c r="BM219" s="220" t="s">
        <v>3550</v>
      </c>
    </row>
    <row r="220" spans="1:65" s="12" customFormat="1" ht="25.9" customHeight="1">
      <c r="B220" s="193"/>
      <c r="C220" s="194"/>
      <c r="D220" s="195" t="s">
        <v>74</v>
      </c>
      <c r="E220" s="196" t="s">
        <v>6329</v>
      </c>
      <c r="F220" s="196" t="s">
        <v>9703</v>
      </c>
      <c r="G220" s="194"/>
      <c r="H220" s="194"/>
      <c r="I220" s="197"/>
      <c r="J220" s="198">
        <f>BK220</f>
        <v>0</v>
      </c>
      <c r="K220" s="194"/>
      <c r="L220" s="199"/>
      <c r="M220" s="200"/>
      <c r="N220" s="201"/>
      <c r="O220" s="201"/>
      <c r="P220" s="202">
        <f>SUM(P221:P232)</f>
        <v>0</v>
      </c>
      <c r="Q220" s="201"/>
      <c r="R220" s="202">
        <f>SUM(R221:R232)</f>
        <v>0</v>
      </c>
      <c r="S220" s="201"/>
      <c r="T220" s="203">
        <f>SUM(T221:T232)</f>
        <v>0</v>
      </c>
      <c r="AR220" s="204" t="s">
        <v>82</v>
      </c>
      <c r="AT220" s="205" t="s">
        <v>74</v>
      </c>
      <c r="AU220" s="205" t="s">
        <v>75</v>
      </c>
      <c r="AY220" s="204" t="s">
        <v>203</v>
      </c>
      <c r="BK220" s="206">
        <f>SUM(BK221:BK232)</f>
        <v>0</v>
      </c>
    </row>
    <row r="221" spans="1:65" s="2" customFormat="1" ht="44.25" customHeight="1">
      <c r="A221" s="35"/>
      <c r="B221" s="36"/>
      <c r="C221" s="209" t="s">
        <v>2380</v>
      </c>
      <c r="D221" s="209" t="s">
        <v>205</v>
      </c>
      <c r="E221" s="210" t="s">
        <v>9704</v>
      </c>
      <c r="F221" s="211" t="s">
        <v>9705</v>
      </c>
      <c r="G221" s="212" t="s">
        <v>5671</v>
      </c>
      <c r="H221" s="213">
        <v>4</v>
      </c>
      <c r="I221" s="214"/>
      <c r="J221" s="215">
        <f>ROUND(I221*H221,2)</f>
        <v>0</v>
      </c>
      <c r="K221" s="211" t="s">
        <v>1</v>
      </c>
      <c r="L221" s="40"/>
      <c r="M221" s="216" t="s">
        <v>1</v>
      </c>
      <c r="N221" s="217" t="s">
        <v>40</v>
      </c>
      <c r="O221" s="72"/>
      <c r="P221" s="218">
        <f>O221*H221</f>
        <v>0</v>
      </c>
      <c r="Q221" s="218">
        <v>0</v>
      </c>
      <c r="R221" s="218">
        <f>Q221*H221</f>
        <v>0</v>
      </c>
      <c r="S221" s="218">
        <v>0</v>
      </c>
      <c r="T221" s="219">
        <f>S221*H221</f>
        <v>0</v>
      </c>
      <c r="U221" s="35"/>
      <c r="V221" s="35"/>
      <c r="W221" s="35"/>
      <c r="X221" s="35"/>
      <c r="Y221" s="35"/>
      <c r="Z221" s="35"/>
      <c r="AA221" s="35"/>
      <c r="AB221" s="35"/>
      <c r="AC221" s="35"/>
      <c r="AD221" s="35"/>
      <c r="AE221" s="35"/>
      <c r="AR221" s="220" t="s">
        <v>209</v>
      </c>
      <c r="AT221" s="220" t="s">
        <v>205</v>
      </c>
      <c r="AU221" s="220" t="s">
        <v>82</v>
      </c>
      <c r="AY221" s="18" t="s">
        <v>203</v>
      </c>
      <c r="BE221" s="221">
        <f>IF(N221="základní",J221,0)</f>
        <v>0</v>
      </c>
      <c r="BF221" s="221">
        <f>IF(N221="snížená",J221,0)</f>
        <v>0</v>
      </c>
      <c r="BG221" s="221">
        <f>IF(N221="zákl. přenesená",J221,0)</f>
        <v>0</v>
      </c>
      <c r="BH221" s="221">
        <f>IF(N221="sníž. přenesená",J221,0)</f>
        <v>0</v>
      </c>
      <c r="BI221" s="221">
        <f>IF(N221="nulová",J221,0)</f>
        <v>0</v>
      </c>
      <c r="BJ221" s="18" t="s">
        <v>82</v>
      </c>
      <c r="BK221" s="221">
        <f>ROUND(I221*H221,2)</f>
        <v>0</v>
      </c>
      <c r="BL221" s="18" t="s">
        <v>209</v>
      </c>
      <c r="BM221" s="220" t="s">
        <v>3560</v>
      </c>
    </row>
    <row r="222" spans="1:65" s="13" customFormat="1" ht="22.5">
      <c r="B222" s="222"/>
      <c r="C222" s="223"/>
      <c r="D222" s="224" t="s">
        <v>211</v>
      </c>
      <c r="E222" s="225" t="s">
        <v>1</v>
      </c>
      <c r="F222" s="226" t="s">
        <v>9706</v>
      </c>
      <c r="G222" s="223"/>
      <c r="H222" s="225" t="s">
        <v>1</v>
      </c>
      <c r="I222" s="227"/>
      <c r="J222" s="223"/>
      <c r="K222" s="223"/>
      <c r="L222" s="228"/>
      <c r="M222" s="229"/>
      <c r="N222" s="230"/>
      <c r="O222" s="230"/>
      <c r="P222" s="230"/>
      <c r="Q222" s="230"/>
      <c r="R222" s="230"/>
      <c r="S222" s="230"/>
      <c r="T222" s="231"/>
      <c r="AT222" s="232" t="s">
        <v>211</v>
      </c>
      <c r="AU222" s="232" t="s">
        <v>82</v>
      </c>
      <c r="AV222" s="13" t="s">
        <v>82</v>
      </c>
      <c r="AW222" s="13" t="s">
        <v>31</v>
      </c>
      <c r="AX222" s="13" t="s">
        <v>75</v>
      </c>
      <c r="AY222" s="232" t="s">
        <v>203</v>
      </c>
    </row>
    <row r="223" spans="1:65" s="13" customFormat="1" ht="33.75">
      <c r="B223" s="222"/>
      <c r="C223" s="223"/>
      <c r="D223" s="224" t="s">
        <v>211</v>
      </c>
      <c r="E223" s="225" t="s">
        <v>1</v>
      </c>
      <c r="F223" s="226" t="s">
        <v>9707</v>
      </c>
      <c r="G223" s="223"/>
      <c r="H223" s="225" t="s">
        <v>1</v>
      </c>
      <c r="I223" s="227"/>
      <c r="J223" s="223"/>
      <c r="K223" s="223"/>
      <c r="L223" s="228"/>
      <c r="M223" s="229"/>
      <c r="N223" s="230"/>
      <c r="O223" s="230"/>
      <c r="P223" s="230"/>
      <c r="Q223" s="230"/>
      <c r="R223" s="230"/>
      <c r="S223" s="230"/>
      <c r="T223" s="231"/>
      <c r="AT223" s="232" t="s">
        <v>211</v>
      </c>
      <c r="AU223" s="232" t="s">
        <v>82</v>
      </c>
      <c r="AV223" s="13" t="s">
        <v>82</v>
      </c>
      <c r="AW223" s="13" t="s">
        <v>31</v>
      </c>
      <c r="AX223" s="13" t="s">
        <v>75</v>
      </c>
      <c r="AY223" s="232" t="s">
        <v>203</v>
      </c>
    </row>
    <row r="224" spans="1:65" s="14" customFormat="1" ht="11.25">
      <c r="B224" s="233"/>
      <c r="C224" s="234"/>
      <c r="D224" s="224" t="s">
        <v>211</v>
      </c>
      <c r="E224" s="235" t="s">
        <v>1</v>
      </c>
      <c r="F224" s="236" t="s">
        <v>209</v>
      </c>
      <c r="G224" s="234"/>
      <c r="H224" s="237">
        <v>4</v>
      </c>
      <c r="I224" s="238"/>
      <c r="J224" s="234"/>
      <c r="K224" s="234"/>
      <c r="L224" s="239"/>
      <c r="M224" s="240"/>
      <c r="N224" s="241"/>
      <c r="O224" s="241"/>
      <c r="P224" s="241"/>
      <c r="Q224" s="241"/>
      <c r="R224" s="241"/>
      <c r="S224" s="241"/>
      <c r="T224" s="242"/>
      <c r="AT224" s="243" t="s">
        <v>211</v>
      </c>
      <c r="AU224" s="243" t="s">
        <v>82</v>
      </c>
      <c r="AV224" s="14" t="s">
        <v>84</v>
      </c>
      <c r="AW224" s="14" t="s">
        <v>31</v>
      </c>
      <c r="AX224" s="14" t="s">
        <v>75</v>
      </c>
      <c r="AY224" s="243" t="s">
        <v>203</v>
      </c>
    </row>
    <row r="225" spans="1:65" s="15" customFormat="1" ht="11.25">
      <c r="B225" s="261"/>
      <c r="C225" s="262"/>
      <c r="D225" s="224" t="s">
        <v>211</v>
      </c>
      <c r="E225" s="263" t="s">
        <v>1</v>
      </c>
      <c r="F225" s="264" t="s">
        <v>5614</v>
      </c>
      <c r="G225" s="262"/>
      <c r="H225" s="265">
        <v>4</v>
      </c>
      <c r="I225" s="266"/>
      <c r="J225" s="262"/>
      <c r="K225" s="262"/>
      <c r="L225" s="267"/>
      <c r="M225" s="268"/>
      <c r="N225" s="269"/>
      <c r="O225" s="269"/>
      <c r="P225" s="269"/>
      <c r="Q225" s="269"/>
      <c r="R225" s="269"/>
      <c r="S225" s="269"/>
      <c r="T225" s="270"/>
      <c r="AT225" s="271" t="s">
        <v>211</v>
      </c>
      <c r="AU225" s="271" t="s">
        <v>82</v>
      </c>
      <c r="AV225" s="15" t="s">
        <v>209</v>
      </c>
      <c r="AW225" s="15" t="s">
        <v>31</v>
      </c>
      <c r="AX225" s="15" t="s">
        <v>82</v>
      </c>
      <c r="AY225" s="271" t="s">
        <v>203</v>
      </c>
    </row>
    <row r="226" spans="1:65" s="2" customFormat="1" ht="16.5" customHeight="1">
      <c r="A226" s="35"/>
      <c r="B226" s="36"/>
      <c r="C226" s="209" t="s">
        <v>2386</v>
      </c>
      <c r="D226" s="209" t="s">
        <v>205</v>
      </c>
      <c r="E226" s="210" t="s">
        <v>9708</v>
      </c>
      <c r="F226" s="211" t="s">
        <v>9709</v>
      </c>
      <c r="G226" s="212" t="s">
        <v>6098</v>
      </c>
      <c r="H226" s="213">
        <v>2</v>
      </c>
      <c r="I226" s="214"/>
      <c r="J226" s="215">
        <f t="shared" ref="J226:J232" si="30">ROUND(I226*H226,2)</f>
        <v>0</v>
      </c>
      <c r="K226" s="211" t="s">
        <v>1</v>
      </c>
      <c r="L226" s="40"/>
      <c r="M226" s="216" t="s">
        <v>1</v>
      </c>
      <c r="N226" s="217" t="s">
        <v>40</v>
      </c>
      <c r="O226" s="72"/>
      <c r="P226" s="218">
        <f t="shared" ref="P226:P232" si="31">O226*H226</f>
        <v>0</v>
      </c>
      <c r="Q226" s="218">
        <v>0</v>
      </c>
      <c r="R226" s="218">
        <f t="shared" ref="R226:R232" si="32">Q226*H226</f>
        <v>0</v>
      </c>
      <c r="S226" s="218">
        <v>0</v>
      </c>
      <c r="T226" s="219">
        <f t="shared" ref="T226:T232" si="33">S226*H226</f>
        <v>0</v>
      </c>
      <c r="U226" s="35"/>
      <c r="V226" s="35"/>
      <c r="W226" s="35"/>
      <c r="X226" s="35"/>
      <c r="Y226" s="35"/>
      <c r="Z226" s="35"/>
      <c r="AA226" s="35"/>
      <c r="AB226" s="35"/>
      <c r="AC226" s="35"/>
      <c r="AD226" s="35"/>
      <c r="AE226" s="35"/>
      <c r="AR226" s="220" t="s">
        <v>209</v>
      </c>
      <c r="AT226" s="220" t="s">
        <v>205</v>
      </c>
      <c r="AU226" s="220" t="s">
        <v>82</v>
      </c>
      <c r="AY226" s="18" t="s">
        <v>203</v>
      </c>
      <c r="BE226" s="221">
        <f t="shared" ref="BE226:BE232" si="34">IF(N226="základní",J226,0)</f>
        <v>0</v>
      </c>
      <c r="BF226" s="221">
        <f t="shared" ref="BF226:BF232" si="35">IF(N226="snížená",J226,0)</f>
        <v>0</v>
      </c>
      <c r="BG226" s="221">
        <f t="shared" ref="BG226:BG232" si="36">IF(N226="zákl. přenesená",J226,0)</f>
        <v>0</v>
      </c>
      <c r="BH226" s="221">
        <f t="shared" ref="BH226:BH232" si="37">IF(N226="sníž. přenesená",J226,0)</f>
        <v>0</v>
      </c>
      <c r="BI226" s="221">
        <f t="shared" ref="BI226:BI232" si="38">IF(N226="nulová",J226,0)</f>
        <v>0</v>
      </c>
      <c r="BJ226" s="18" t="s">
        <v>82</v>
      </c>
      <c r="BK226" s="221">
        <f t="shared" ref="BK226:BK232" si="39">ROUND(I226*H226,2)</f>
        <v>0</v>
      </c>
      <c r="BL226" s="18" t="s">
        <v>209</v>
      </c>
      <c r="BM226" s="220" t="s">
        <v>3575</v>
      </c>
    </row>
    <row r="227" spans="1:65" s="2" customFormat="1" ht="16.5" customHeight="1">
      <c r="A227" s="35"/>
      <c r="B227" s="36"/>
      <c r="C227" s="209" t="s">
        <v>2391</v>
      </c>
      <c r="D227" s="209" t="s">
        <v>205</v>
      </c>
      <c r="E227" s="210" t="s">
        <v>9655</v>
      </c>
      <c r="F227" s="211" t="s">
        <v>9581</v>
      </c>
      <c r="G227" s="212" t="s">
        <v>828</v>
      </c>
      <c r="H227" s="213">
        <v>392</v>
      </c>
      <c r="I227" s="214"/>
      <c r="J227" s="215">
        <f t="shared" si="30"/>
        <v>0</v>
      </c>
      <c r="K227" s="211" t="s">
        <v>1</v>
      </c>
      <c r="L227" s="40"/>
      <c r="M227" s="216" t="s">
        <v>1</v>
      </c>
      <c r="N227" s="217" t="s">
        <v>40</v>
      </c>
      <c r="O227" s="72"/>
      <c r="P227" s="218">
        <f t="shared" si="31"/>
        <v>0</v>
      </c>
      <c r="Q227" s="218">
        <v>0</v>
      </c>
      <c r="R227" s="218">
        <f t="shared" si="32"/>
        <v>0</v>
      </c>
      <c r="S227" s="218">
        <v>0</v>
      </c>
      <c r="T227" s="219">
        <f t="shared" si="33"/>
        <v>0</v>
      </c>
      <c r="U227" s="35"/>
      <c r="V227" s="35"/>
      <c r="W227" s="35"/>
      <c r="X227" s="35"/>
      <c r="Y227" s="35"/>
      <c r="Z227" s="35"/>
      <c r="AA227" s="35"/>
      <c r="AB227" s="35"/>
      <c r="AC227" s="35"/>
      <c r="AD227" s="35"/>
      <c r="AE227" s="35"/>
      <c r="AR227" s="220" t="s">
        <v>209</v>
      </c>
      <c r="AT227" s="220" t="s">
        <v>205</v>
      </c>
      <c r="AU227" s="220" t="s">
        <v>82</v>
      </c>
      <c r="AY227" s="18" t="s">
        <v>203</v>
      </c>
      <c r="BE227" s="221">
        <f t="shared" si="34"/>
        <v>0</v>
      </c>
      <c r="BF227" s="221">
        <f t="shared" si="35"/>
        <v>0</v>
      </c>
      <c r="BG227" s="221">
        <f t="shared" si="36"/>
        <v>0</v>
      </c>
      <c r="BH227" s="221">
        <f t="shared" si="37"/>
        <v>0</v>
      </c>
      <c r="BI227" s="221">
        <f t="shared" si="38"/>
        <v>0</v>
      </c>
      <c r="BJ227" s="18" t="s">
        <v>82</v>
      </c>
      <c r="BK227" s="221">
        <f t="shared" si="39"/>
        <v>0</v>
      </c>
      <c r="BL227" s="18" t="s">
        <v>209</v>
      </c>
      <c r="BM227" s="220" t="s">
        <v>3588</v>
      </c>
    </row>
    <row r="228" spans="1:65" s="2" customFormat="1" ht="16.5" customHeight="1">
      <c r="A228" s="35"/>
      <c r="B228" s="36"/>
      <c r="C228" s="209" t="s">
        <v>2396</v>
      </c>
      <c r="D228" s="209" t="s">
        <v>205</v>
      </c>
      <c r="E228" s="210" t="s">
        <v>9658</v>
      </c>
      <c r="F228" s="211" t="s">
        <v>9659</v>
      </c>
      <c r="G228" s="212" t="s">
        <v>5671</v>
      </c>
      <c r="H228" s="213">
        <v>4</v>
      </c>
      <c r="I228" s="214"/>
      <c r="J228" s="215">
        <f t="shared" si="30"/>
        <v>0</v>
      </c>
      <c r="K228" s="211" t="s">
        <v>1</v>
      </c>
      <c r="L228" s="40"/>
      <c r="M228" s="216" t="s">
        <v>1</v>
      </c>
      <c r="N228" s="217" t="s">
        <v>40</v>
      </c>
      <c r="O228" s="72"/>
      <c r="P228" s="218">
        <f t="shared" si="31"/>
        <v>0</v>
      </c>
      <c r="Q228" s="218">
        <v>0</v>
      </c>
      <c r="R228" s="218">
        <f t="shared" si="32"/>
        <v>0</v>
      </c>
      <c r="S228" s="218">
        <v>0</v>
      </c>
      <c r="T228" s="219">
        <f t="shared" si="33"/>
        <v>0</v>
      </c>
      <c r="U228" s="35"/>
      <c r="V228" s="35"/>
      <c r="W228" s="35"/>
      <c r="X228" s="35"/>
      <c r="Y228" s="35"/>
      <c r="Z228" s="35"/>
      <c r="AA228" s="35"/>
      <c r="AB228" s="35"/>
      <c r="AC228" s="35"/>
      <c r="AD228" s="35"/>
      <c r="AE228" s="35"/>
      <c r="AR228" s="220" t="s">
        <v>209</v>
      </c>
      <c r="AT228" s="220" t="s">
        <v>205</v>
      </c>
      <c r="AU228" s="220" t="s">
        <v>82</v>
      </c>
      <c r="AY228" s="18" t="s">
        <v>203</v>
      </c>
      <c r="BE228" s="221">
        <f t="shared" si="34"/>
        <v>0</v>
      </c>
      <c r="BF228" s="221">
        <f t="shared" si="35"/>
        <v>0</v>
      </c>
      <c r="BG228" s="221">
        <f t="shared" si="36"/>
        <v>0</v>
      </c>
      <c r="BH228" s="221">
        <f t="shared" si="37"/>
        <v>0</v>
      </c>
      <c r="BI228" s="221">
        <f t="shared" si="38"/>
        <v>0</v>
      </c>
      <c r="BJ228" s="18" t="s">
        <v>82</v>
      </c>
      <c r="BK228" s="221">
        <f t="shared" si="39"/>
        <v>0</v>
      </c>
      <c r="BL228" s="18" t="s">
        <v>209</v>
      </c>
      <c r="BM228" s="220" t="s">
        <v>3598</v>
      </c>
    </row>
    <row r="229" spans="1:65" s="2" customFormat="1" ht="16.5" customHeight="1">
      <c r="A229" s="35"/>
      <c r="B229" s="36"/>
      <c r="C229" s="209" t="s">
        <v>2401</v>
      </c>
      <c r="D229" s="209" t="s">
        <v>205</v>
      </c>
      <c r="E229" s="210" t="s">
        <v>9594</v>
      </c>
      <c r="F229" s="211" t="s">
        <v>9595</v>
      </c>
      <c r="G229" s="212" t="s">
        <v>5671</v>
      </c>
      <c r="H229" s="213">
        <v>4</v>
      </c>
      <c r="I229" s="214"/>
      <c r="J229" s="215">
        <f t="shared" si="30"/>
        <v>0</v>
      </c>
      <c r="K229" s="211" t="s">
        <v>1</v>
      </c>
      <c r="L229" s="40"/>
      <c r="M229" s="216" t="s">
        <v>1</v>
      </c>
      <c r="N229" s="217" t="s">
        <v>40</v>
      </c>
      <c r="O229" s="72"/>
      <c r="P229" s="218">
        <f t="shared" si="31"/>
        <v>0</v>
      </c>
      <c r="Q229" s="218">
        <v>0</v>
      </c>
      <c r="R229" s="218">
        <f t="shared" si="32"/>
        <v>0</v>
      </c>
      <c r="S229" s="218">
        <v>0</v>
      </c>
      <c r="T229" s="219">
        <f t="shared" si="33"/>
        <v>0</v>
      </c>
      <c r="U229" s="35"/>
      <c r="V229" s="35"/>
      <c r="W229" s="35"/>
      <c r="X229" s="35"/>
      <c r="Y229" s="35"/>
      <c r="Z229" s="35"/>
      <c r="AA229" s="35"/>
      <c r="AB229" s="35"/>
      <c r="AC229" s="35"/>
      <c r="AD229" s="35"/>
      <c r="AE229" s="35"/>
      <c r="AR229" s="220" t="s">
        <v>209</v>
      </c>
      <c r="AT229" s="220" t="s">
        <v>205</v>
      </c>
      <c r="AU229" s="220" t="s">
        <v>82</v>
      </c>
      <c r="AY229" s="18" t="s">
        <v>203</v>
      </c>
      <c r="BE229" s="221">
        <f t="shared" si="34"/>
        <v>0</v>
      </c>
      <c r="BF229" s="221">
        <f t="shared" si="35"/>
        <v>0</v>
      </c>
      <c r="BG229" s="221">
        <f t="shared" si="36"/>
        <v>0</v>
      </c>
      <c r="BH229" s="221">
        <f t="shared" si="37"/>
        <v>0</v>
      </c>
      <c r="BI229" s="221">
        <f t="shared" si="38"/>
        <v>0</v>
      </c>
      <c r="BJ229" s="18" t="s">
        <v>82</v>
      </c>
      <c r="BK229" s="221">
        <f t="shared" si="39"/>
        <v>0</v>
      </c>
      <c r="BL229" s="18" t="s">
        <v>209</v>
      </c>
      <c r="BM229" s="220" t="s">
        <v>3606</v>
      </c>
    </row>
    <row r="230" spans="1:65" s="2" customFormat="1" ht="16.5" customHeight="1">
      <c r="A230" s="35"/>
      <c r="B230" s="36"/>
      <c r="C230" s="209" t="s">
        <v>2406</v>
      </c>
      <c r="D230" s="209" t="s">
        <v>205</v>
      </c>
      <c r="E230" s="210" t="s">
        <v>9608</v>
      </c>
      <c r="F230" s="211" t="s">
        <v>9609</v>
      </c>
      <c r="G230" s="212" t="s">
        <v>5671</v>
      </c>
      <c r="H230" s="213">
        <v>4</v>
      </c>
      <c r="I230" s="214"/>
      <c r="J230" s="215">
        <f t="shared" si="30"/>
        <v>0</v>
      </c>
      <c r="K230" s="211" t="s">
        <v>1</v>
      </c>
      <c r="L230" s="40"/>
      <c r="M230" s="216" t="s">
        <v>1</v>
      </c>
      <c r="N230" s="217" t="s">
        <v>40</v>
      </c>
      <c r="O230" s="72"/>
      <c r="P230" s="218">
        <f t="shared" si="31"/>
        <v>0</v>
      </c>
      <c r="Q230" s="218">
        <v>0</v>
      </c>
      <c r="R230" s="218">
        <f t="shared" si="32"/>
        <v>0</v>
      </c>
      <c r="S230" s="218">
        <v>0</v>
      </c>
      <c r="T230" s="219">
        <f t="shared" si="33"/>
        <v>0</v>
      </c>
      <c r="U230" s="35"/>
      <c r="V230" s="35"/>
      <c r="W230" s="35"/>
      <c r="X230" s="35"/>
      <c r="Y230" s="35"/>
      <c r="Z230" s="35"/>
      <c r="AA230" s="35"/>
      <c r="AB230" s="35"/>
      <c r="AC230" s="35"/>
      <c r="AD230" s="35"/>
      <c r="AE230" s="35"/>
      <c r="AR230" s="220" t="s">
        <v>209</v>
      </c>
      <c r="AT230" s="220" t="s">
        <v>205</v>
      </c>
      <c r="AU230" s="220" t="s">
        <v>82</v>
      </c>
      <c r="AY230" s="18" t="s">
        <v>203</v>
      </c>
      <c r="BE230" s="221">
        <f t="shared" si="34"/>
        <v>0</v>
      </c>
      <c r="BF230" s="221">
        <f t="shared" si="35"/>
        <v>0</v>
      </c>
      <c r="BG230" s="221">
        <f t="shared" si="36"/>
        <v>0</v>
      </c>
      <c r="BH230" s="221">
        <f t="shared" si="37"/>
        <v>0</v>
      </c>
      <c r="BI230" s="221">
        <f t="shared" si="38"/>
        <v>0</v>
      </c>
      <c r="BJ230" s="18" t="s">
        <v>82</v>
      </c>
      <c r="BK230" s="221">
        <f t="shared" si="39"/>
        <v>0</v>
      </c>
      <c r="BL230" s="18" t="s">
        <v>209</v>
      </c>
      <c r="BM230" s="220" t="s">
        <v>3615</v>
      </c>
    </row>
    <row r="231" spans="1:65" s="2" customFormat="1" ht="16.5" customHeight="1">
      <c r="A231" s="35"/>
      <c r="B231" s="36"/>
      <c r="C231" s="209" t="s">
        <v>2231</v>
      </c>
      <c r="D231" s="209" t="s">
        <v>205</v>
      </c>
      <c r="E231" s="210" t="s">
        <v>9710</v>
      </c>
      <c r="F231" s="211" t="s">
        <v>9711</v>
      </c>
      <c r="G231" s="212" t="s">
        <v>5671</v>
      </c>
      <c r="H231" s="213">
        <v>4</v>
      </c>
      <c r="I231" s="214"/>
      <c r="J231" s="215">
        <f t="shared" si="30"/>
        <v>0</v>
      </c>
      <c r="K231" s="211" t="s">
        <v>1</v>
      </c>
      <c r="L231" s="40"/>
      <c r="M231" s="216" t="s">
        <v>1</v>
      </c>
      <c r="N231" s="217" t="s">
        <v>40</v>
      </c>
      <c r="O231" s="72"/>
      <c r="P231" s="218">
        <f t="shared" si="31"/>
        <v>0</v>
      </c>
      <c r="Q231" s="218">
        <v>0</v>
      </c>
      <c r="R231" s="218">
        <f t="shared" si="32"/>
        <v>0</v>
      </c>
      <c r="S231" s="218">
        <v>0</v>
      </c>
      <c r="T231" s="219">
        <f t="shared" si="33"/>
        <v>0</v>
      </c>
      <c r="U231" s="35"/>
      <c r="V231" s="35"/>
      <c r="W231" s="35"/>
      <c r="X231" s="35"/>
      <c r="Y231" s="35"/>
      <c r="Z231" s="35"/>
      <c r="AA231" s="35"/>
      <c r="AB231" s="35"/>
      <c r="AC231" s="35"/>
      <c r="AD231" s="35"/>
      <c r="AE231" s="35"/>
      <c r="AR231" s="220" t="s">
        <v>209</v>
      </c>
      <c r="AT231" s="220" t="s">
        <v>205</v>
      </c>
      <c r="AU231" s="220" t="s">
        <v>82</v>
      </c>
      <c r="AY231" s="18" t="s">
        <v>203</v>
      </c>
      <c r="BE231" s="221">
        <f t="shared" si="34"/>
        <v>0</v>
      </c>
      <c r="BF231" s="221">
        <f t="shared" si="35"/>
        <v>0</v>
      </c>
      <c r="BG231" s="221">
        <f t="shared" si="36"/>
        <v>0</v>
      </c>
      <c r="BH231" s="221">
        <f t="shared" si="37"/>
        <v>0</v>
      </c>
      <c r="BI231" s="221">
        <f t="shared" si="38"/>
        <v>0</v>
      </c>
      <c r="BJ231" s="18" t="s">
        <v>82</v>
      </c>
      <c r="BK231" s="221">
        <f t="shared" si="39"/>
        <v>0</v>
      </c>
      <c r="BL231" s="18" t="s">
        <v>209</v>
      </c>
      <c r="BM231" s="220" t="s">
        <v>3625</v>
      </c>
    </row>
    <row r="232" spans="1:65" s="2" customFormat="1" ht="16.5" customHeight="1">
      <c r="A232" s="35"/>
      <c r="B232" s="36"/>
      <c r="C232" s="209" t="s">
        <v>2417</v>
      </c>
      <c r="D232" s="209" t="s">
        <v>205</v>
      </c>
      <c r="E232" s="210" t="s">
        <v>9712</v>
      </c>
      <c r="F232" s="211" t="s">
        <v>9713</v>
      </c>
      <c r="G232" s="212" t="s">
        <v>2644</v>
      </c>
      <c r="H232" s="257"/>
      <c r="I232" s="214"/>
      <c r="J232" s="215">
        <f t="shared" si="30"/>
        <v>0</v>
      </c>
      <c r="K232" s="211" t="s">
        <v>1</v>
      </c>
      <c r="L232" s="40"/>
      <c r="M232" s="216" t="s">
        <v>1</v>
      </c>
      <c r="N232" s="217" t="s">
        <v>40</v>
      </c>
      <c r="O232" s="72"/>
      <c r="P232" s="218">
        <f t="shared" si="31"/>
        <v>0</v>
      </c>
      <c r="Q232" s="218">
        <v>0</v>
      </c>
      <c r="R232" s="218">
        <f t="shared" si="32"/>
        <v>0</v>
      </c>
      <c r="S232" s="218">
        <v>0</v>
      </c>
      <c r="T232" s="219">
        <f t="shared" si="33"/>
        <v>0</v>
      </c>
      <c r="U232" s="35"/>
      <c r="V232" s="35"/>
      <c r="W232" s="35"/>
      <c r="X232" s="35"/>
      <c r="Y232" s="35"/>
      <c r="Z232" s="35"/>
      <c r="AA232" s="35"/>
      <c r="AB232" s="35"/>
      <c r="AC232" s="35"/>
      <c r="AD232" s="35"/>
      <c r="AE232" s="35"/>
      <c r="AR232" s="220" t="s">
        <v>209</v>
      </c>
      <c r="AT232" s="220" t="s">
        <v>205</v>
      </c>
      <c r="AU232" s="220" t="s">
        <v>82</v>
      </c>
      <c r="AY232" s="18" t="s">
        <v>203</v>
      </c>
      <c r="BE232" s="221">
        <f t="shared" si="34"/>
        <v>0</v>
      </c>
      <c r="BF232" s="221">
        <f t="shared" si="35"/>
        <v>0</v>
      </c>
      <c r="BG232" s="221">
        <f t="shared" si="36"/>
        <v>0</v>
      </c>
      <c r="BH232" s="221">
        <f t="shared" si="37"/>
        <v>0</v>
      </c>
      <c r="BI232" s="221">
        <f t="shared" si="38"/>
        <v>0</v>
      </c>
      <c r="BJ232" s="18" t="s">
        <v>82</v>
      </c>
      <c r="BK232" s="221">
        <f t="shared" si="39"/>
        <v>0</v>
      </c>
      <c r="BL232" s="18" t="s">
        <v>209</v>
      </c>
      <c r="BM232" s="220" t="s">
        <v>3634</v>
      </c>
    </row>
    <row r="233" spans="1:65" s="12" customFormat="1" ht="25.9" customHeight="1">
      <c r="B233" s="193"/>
      <c r="C233" s="194"/>
      <c r="D233" s="195" t="s">
        <v>74</v>
      </c>
      <c r="E233" s="196" t="s">
        <v>6346</v>
      </c>
      <c r="F233" s="196" t="s">
        <v>9714</v>
      </c>
      <c r="G233" s="194"/>
      <c r="H233" s="194"/>
      <c r="I233" s="197"/>
      <c r="J233" s="198">
        <f>BK233</f>
        <v>0</v>
      </c>
      <c r="K233" s="194"/>
      <c r="L233" s="199"/>
      <c r="M233" s="200"/>
      <c r="N233" s="201"/>
      <c r="O233" s="201"/>
      <c r="P233" s="202">
        <f>SUM(P234:P238)</f>
        <v>0</v>
      </c>
      <c r="Q233" s="201"/>
      <c r="R233" s="202">
        <f>SUM(R234:R238)</f>
        <v>0</v>
      </c>
      <c r="S233" s="201"/>
      <c r="T233" s="203">
        <f>SUM(T234:T238)</f>
        <v>0</v>
      </c>
      <c r="AR233" s="204" t="s">
        <v>82</v>
      </c>
      <c r="AT233" s="205" t="s">
        <v>74</v>
      </c>
      <c r="AU233" s="205" t="s">
        <v>75</v>
      </c>
      <c r="AY233" s="204" t="s">
        <v>203</v>
      </c>
      <c r="BK233" s="206">
        <f>SUM(BK234:BK238)</f>
        <v>0</v>
      </c>
    </row>
    <row r="234" spans="1:65" s="2" customFormat="1" ht="21.75" customHeight="1">
      <c r="A234" s="35"/>
      <c r="B234" s="36"/>
      <c r="C234" s="209" t="s">
        <v>2422</v>
      </c>
      <c r="D234" s="209" t="s">
        <v>205</v>
      </c>
      <c r="E234" s="210" t="s">
        <v>9715</v>
      </c>
      <c r="F234" s="211" t="s">
        <v>9716</v>
      </c>
      <c r="G234" s="212" t="s">
        <v>5671</v>
      </c>
      <c r="H234" s="213">
        <v>3</v>
      </c>
      <c r="I234" s="214"/>
      <c r="J234" s="215">
        <f>ROUND(I234*H234,2)</f>
        <v>0</v>
      </c>
      <c r="K234" s="211" t="s">
        <v>1</v>
      </c>
      <c r="L234" s="40"/>
      <c r="M234" s="216" t="s">
        <v>1</v>
      </c>
      <c r="N234" s="217" t="s">
        <v>40</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209</v>
      </c>
      <c r="AT234" s="220" t="s">
        <v>205</v>
      </c>
      <c r="AU234" s="220" t="s">
        <v>82</v>
      </c>
      <c r="AY234" s="18" t="s">
        <v>203</v>
      </c>
      <c r="BE234" s="221">
        <f>IF(N234="základní",J234,0)</f>
        <v>0</v>
      </c>
      <c r="BF234" s="221">
        <f>IF(N234="snížená",J234,0)</f>
        <v>0</v>
      </c>
      <c r="BG234" s="221">
        <f>IF(N234="zákl. přenesená",J234,0)</f>
        <v>0</v>
      </c>
      <c r="BH234" s="221">
        <f>IF(N234="sníž. přenesená",J234,0)</f>
        <v>0</v>
      </c>
      <c r="BI234" s="221">
        <f>IF(N234="nulová",J234,0)</f>
        <v>0</v>
      </c>
      <c r="BJ234" s="18" t="s">
        <v>82</v>
      </c>
      <c r="BK234" s="221">
        <f>ROUND(I234*H234,2)</f>
        <v>0</v>
      </c>
      <c r="BL234" s="18" t="s">
        <v>209</v>
      </c>
      <c r="BM234" s="220" t="s">
        <v>3642</v>
      </c>
    </row>
    <row r="235" spans="1:65" s="2" customFormat="1" ht="21.75" customHeight="1">
      <c r="A235" s="35"/>
      <c r="B235" s="36"/>
      <c r="C235" s="209" t="s">
        <v>2426</v>
      </c>
      <c r="D235" s="209" t="s">
        <v>205</v>
      </c>
      <c r="E235" s="210" t="s">
        <v>9717</v>
      </c>
      <c r="F235" s="211" t="s">
        <v>9718</v>
      </c>
      <c r="G235" s="212" t="s">
        <v>5671</v>
      </c>
      <c r="H235" s="213">
        <v>6</v>
      </c>
      <c r="I235" s="214"/>
      <c r="J235" s="215">
        <f>ROUND(I235*H235,2)</f>
        <v>0</v>
      </c>
      <c r="K235" s="211" t="s">
        <v>1</v>
      </c>
      <c r="L235" s="40"/>
      <c r="M235" s="216" t="s">
        <v>1</v>
      </c>
      <c r="N235" s="217" t="s">
        <v>40</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209</v>
      </c>
      <c r="AT235" s="220" t="s">
        <v>205</v>
      </c>
      <c r="AU235" s="220" t="s">
        <v>82</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3653</v>
      </c>
    </row>
    <row r="236" spans="1:65" s="2" customFormat="1" ht="21.75" customHeight="1">
      <c r="A236" s="35"/>
      <c r="B236" s="36"/>
      <c r="C236" s="209" t="s">
        <v>2432</v>
      </c>
      <c r="D236" s="209" t="s">
        <v>205</v>
      </c>
      <c r="E236" s="210" t="s">
        <v>9719</v>
      </c>
      <c r="F236" s="211" t="s">
        <v>9720</v>
      </c>
      <c r="G236" s="212" t="s">
        <v>5671</v>
      </c>
      <c r="H236" s="213">
        <v>1</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82</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3663</v>
      </c>
    </row>
    <row r="237" spans="1:65" s="2" customFormat="1" ht="21.75" customHeight="1">
      <c r="A237" s="35"/>
      <c r="B237" s="36"/>
      <c r="C237" s="209" t="s">
        <v>2193</v>
      </c>
      <c r="D237" s="209" t="s">
        <v>205</v>
      </c>
      <c r="E237" s="210" t="s">
        <v>9721</v>
      </c>
      <c r="F237" s="211" t="s">
        <v>9722</v>
      </c>
      <c r="G237" s="212" t="s">
        <v>5671</v>
      </c>
      <c r="H237" s="213">
        <v>5</v>
      </c>
      <c r="I237" s="214"/>
      <c r="J237" s="215">
        <f>ROUND(I237*H237,2)</f>
        <v>0</v>
      </c>
      <c r="K237" s="211" t="s">
        <v>1</v>
      </c>
      <c r="L237" s="40"/>
      <c r="M237" s="216" t="s">
        <v>1</v>
      </c>
      <c r="N237" s="217" t="s">
        <v>40</v>
      </c>
      <c r="O237" s="72"/>
      <c r="P237" s="218">
        <f>O237*H237</f>
        <v>0</v>
      </c>
      <c r="Q237" s="218">
        <v>0</v>
      </c>
      <c r="R237" s="218">
        <f>Q237*H237</f>
        <v>0</v>
      </c>
      <c r="S237" s="218">
        <v>0</v>
      </c>
      <c r="T237" s="219">
        <f>S237*H237</f>
        <v>0</v>
      </c>
      <c r="U237" s="35"/>
      <c r="V237" s="35"/>
      <c r="W237" s="35"/>
      <c r="X237" s="35"/>
      <c r="Y237" s="35"/>
      <c r="Z237" s="35"/>
      <c r="AA237" s="35"/>
      <c r="AB237" s="35"/>
      <c r="AC237" s="35"/>
      <c r="AD237" s="35"/>
      <c r="AE237" s="35"/>
      <c r="AR237" s="220" t="s">
        <v>209</v>
      </c>
      <c r="AT237" s="220" t="s">
        <v>205</v>
      </c>
      <c r="AU237" s="220" t="s">
        <v>82</v>
      </c>
      <c r="AY237" s="18" t="s">
        <v>203</v>
      </c>
      <c r="BE237" s="221">
        <f>IF(N237="základní",J237,0)</f>
        <v>0</v>
      </c>
      <c r="BF237" s="221">
        <f>IF(N237="snížená",J237,0)</f>
        <v>0</v>
      </c>
      <c r="BG237" s="221">
        <f>IF(N237="zákl. přenesená",J237,0)</f>
        <v>0</v>
      </c>
      <c r="BH237" s="221">
        <f>IF(N237="sníž. přenesená",J237,0)</f>
        <v>0</v>
      </c>
      <c r="BI237" s="221">
        <f>IF(N237="nulová",J237,0)</f>
        <v>0</v>
      </c>
      <c r="BJ237" s="18" t="s">
        <v>82</v>
      </c>
      <c r="BK237" s="221">
        <f>ROUND(I237*H237,2)</f>
        <v>0</v>
      </c>
      <c r="BL237" s="18" t="s">
        <v>209</v>
      </c>
      <c r="BM237" s="220" t="s">
        <v>3679</v>
      </c>
    </row>
    <row r="238" spans="1:65" s="2" customFormat="1" ht="16.5" customHeight="1">
      <c r="A238" s="35"/>
      <c r="B238" s="36"/>
      <c r="C238" s="209" t="s">
        <v>2212</v>
      </c>
      <c r="D238" s="209" t="s">
        <v>205</v>
      </c>
      <c r="E238" s="210" t="s">
        <v>9723</v>
      </c>
      <c r="F238" s="211" t="s">
        <v>9713</v>
      </c>
      <c r="G238" s="212" t="s">
        <v>2644</v>
      </c>
      <c r="H238" s="257"/>
      <c r="I238" s="214"/>
      <c r="J238" s="215">
        <f>ROUND(I238*H238,2)</f>
        <v>0</v>
      </c>
      <c r="K238" s="211" t="s">
        <v>1</v>
      </c>
      <c r="L238" s="40"/>
      <c r="M238" s="216" t="s">
        <v>1</v>
      </c>
      <c r="N238" s="217" t="s">
        <v>40</v>
      </c>
      <c r="O238" s="72"/>
      <c r="P238" s="218">
        <f>O238*H238</f>
        <v>0</v>
      </c>
      <c r="Q238" s="218">
        <v>0</v>
      </c>
      <c r="R238" s="218">
        <f>Q238*H238</f>
        <v>0</v>
      </c>
      <c r="S238" s="218">
        <v>0</v>
      </c>
      <c r="T238" s="219">
        <f>S238*H238</f>
        <v>0</v>
      </c>
      <c r="U238" s="35"/>
      <c r="V238" s="35"/>
      <c r="W238" s="35"/>
      <c r="X238" s="35"/>
      <c r="Y238" s="35"/>
      <c r="Z238" s="35"/>
      <c r="AA238" s="35"/>
      <c r="AB238" s="35"/>
      <c r="AC238" s="35"/>
      <c r="AD238" s="35"/>
      <c r="AE238" s="35"/>
      <c r="AR238" s="220" t="s">
        <v>209</v>
      </c>
      <c r="AT238" s="220" t="s">
        <v>205</v>
      </c>
      <c r="AU238" s="220" t="s">
        <v>82</v>
      </c>
      <c r="AY238" s="18" t="s">
        <v>203</v>
      </c>
      <c r="BE238" s="221">
        <f>IF(N238="základní",J238,0)</f>
        <v>0</v>
      </c>
      <c r="BF238" s="221">
        <f>IF(N238="snížená",J238,0)</f>
        <v>0</v>
      </c>
      <c r="BG238" s="221">
        <f>IF(N238="zákl. přenesená",J238,0)</f>
        <v>0</v>
      </c>
      <c r="BH238" s="221">
        <f>IF(N238="sníž. přenesená",J238,0)</f>
        <v>0</v>
      </c>
      <c r="BI238" s="221">
        <f>IF(N238="nulová",J238,0)</f>
        <v>0</v>
      </c>
      <c r="BJ238" s="18" t="s">
        <v>82</v>
      </c>
      <c r="BK238" s="221">
        <f>ROUND(I238*H238,2)</f>
        <v>0</v>
      </c>
      <c r="BL238" s="18" t="s">
        <v>209</v>
      </c>
      <c r="BM238" s="220" t="s">
        <v>3688</v>
      </c>
    </row>
    <row r="239" spans="1:65" s="12" customFormat="1" ht="25.9" customHeight="1">
      <c r="B239" s="193"/>
      <c r="C239" s="194"/>
      <c r="D239" s="195" t="s">
        <v>74</v>
      </c>
      <c r="E239" s="196" t="s">
        <v>6365</v>
      </c>
      <c r="F239" s="196" t="s">
        <v>9724</v>
      </c>
      <c r="G239" s="194"/>
      <c r="H239" s="194"/>
      <c r="I239" s="197"/>
      <c r="J239" s="198">
        <f>BK239</f>
        <v>0</v>
      </c>
      <c r="K239" s="194"/>
      <c r="L239" s="199"/>
      <c r="M239" s="200"/>
      <c r="N239" s="201"/>
      <c r="O239" s="201"/>
      <c r="P239" s="202">
        <f>SUM(P240:P247)</f>
        <v>0</v>
      </c>
      <c r="Q239" s="201"/>
      <c r="R239" s="202">
        <f>SUM(R240:R247)</f>
        <v>0</v>
      </c>
      <c r="S239" s="201"/>
      <c r="T239" s="203">
        <f>SUM(T240:T247)</f>
        <v>0</v>
      </c>
      <c r="AR239" s="204" t="s">
        <v>82</v>
      </c>
      <c r="AT239" s="205" t="s">
        <v>74</v>
      </c>
      <c r="AU239" s="205" t="s">
        <v>75</v>
      </c>
      <c r="AY239" s="204" t="s">
        <v>203</v>
      </c>
      <c r="BK239" s="206">
        <f>SUM(BK240:BK247)</f>
        <v>0</v>
      </c>
    </row>
    <row r="240" spans="1:65" s="2" customFormat="1" ht="55.5" customHeight="1">
      <c r="A240" s="35"/>
      <c r="B240" s="36"/>
      <c r="C240" s="209" t="s">
        <v>2222</v>
      </c>
      <c r="D240" s="209" t="s">
        <v>205</v>
      </c>
      <c r="E240" s="210" t="s">
        <v>9725</v>
      </c>
      <c r="F240" s="211" t="s">
        <v>9726</v>
      </c>
      <c r="G240" s="212" t="s">
        <v>5671</v>
      </c>
      <c r="H240" s="213">
        <v>8</v>
      </c>
      <c r="I240" s="214"/>
      <c r="J240" s="215">
        <f t="shared" ref="J240:J247" si="40">ROUND(I240*H240,2)</f>
        <v>0</v>
      </c>
      <c r="K240" s="211" t="s">
        <v>1</v>
      </c>
      <c r="L240" s="40"/>
      <c r="M240" s="216" t="s">
        <v>1</v>
      </c>
      <c r="N240" s="217" t="s">
        <v>40</v>
      </c>
      <c r="O240" s="72"/>
      <c r="P240" s="218">
        <f t="shared" ref="P240:P247" si="41">O240*H240</f>
        <v>0</v>
      </c>
      <c r="Q240" s="218">
        <v>0</v>
      </c>
      <c r="R240" s="218">
        <f t="shared" ref="R240:R247" si="42">Q240*H240</f>
        <v>0</v>
      </c>
      <c r="S240" s="218">
        <v>0</v>
      </c>
      <c r="T240" s="219">
        <f t="shared" ref="T240:T247" si="43">S240*H240</f>
        <v>0</v>
      </c>
      <c r="U240" s="35"/>
      <c r="V240" s="35"/>
      <c r="W240" s="35"/>
      <c r="X240" s="35"/>
      <c r="Y240" s="35"/>
      <c r="Z240" s="35"/>
      <c r="AA240" s="35"/>
      <c r="AB240" s="35"/>
      <c r="AC240" s="35"/>
      <c r="AD240" s="35"/>
      <c r="AE240" s="35"/>
      <c r="AR240" s="220" t="s">
        <v>209</v>
      </c>
      <c r="AT240" s="220" t="s">
        <v>205</v>
      </c>
      <c r="AU240" s="220" t="s">
        <v>82</v>
      </c>
      <c r="AY240" s="18" t="s">
        <v>203</v>
      </c>
      <c r="BE240" s="221">
        <f t="shared" ref="BE240:BE247" si="44">IF(N240="základní",J240,0)</f>
        <v>0</v>
      </c>
      <c r="BF240" s="221">
        <f t="shared" ref="BF240:BF247" si="45">IF(N240="snížená",J240,0)</f>
        <v>0</v>
      </c>
      <c r="BG240" s="221">
        <f t="shared" ref="BG240:BG247" si="46">IF(N240="zákl. přenesená",J240,0)</f>
        <v>0</v>
      </c>
      <c r="BH240" s="221">
        <f t="shared" ref="BH240:BH247" si="47">IF(N240="sníž. přenesená",J240,0)</f>
        <v>0</v>
      </c>
      <c r="BI240" s="221">
        <f t="shared" ref="BI240:BI247" si="48">IF(N240="nulová",J240,0)</f>
        <v>0</v>
      </c>
      <c r="BJ240" s="18" t="s">
        <v>82</v>
      </c>
      <c r="BK240" s="221">
        <f t="shared" ref="BK240:BK247" si="49">ROUND(I240*H240,2)</f>
        <v>0</v>
      </c>
      <c r="BL240" s="18" t="s">
        <v>209</v>
      </c>
      <c r="BM240" s="220" t="s">
        <v>3706</v>
      </c>
    </row>
    <row r="241" spans="1:65" s="2" customFormat="1" ht="16.5" customHeight="1">
      <c r="A241" s="35"/>
      <c r="B241" s="36"/>
      <c r="C241" s="209" t="s">
        <v>2635</v>
      </c>
      <c r="D241" s="209" t="s">
        <v>205</v>
      </c>
      <c r="E241" s="210" t="s">
        <v>9727</v>
      </c>
      <c r="F241" s="211" t="s">
        <v>9728</v>
      </c>
      <c r="G241" s="212" t="s">
        <v>6098</v>
      </c>
      <c r="H241" s="213">
        <v>5</v>
      </c>
      <c r="I241" s="214"/>
      <c r="J241" s="215">
        <f t="shared" si="40"/>
        <v>0</v>
      </c>
      <c r="K241" s="211" t="s">
        <v>1</v>
      </c>
      <c r="L241" s="40"/>
      <c r="M241" s="216" t="s">
        <v>1</v>
      </c>
      <c r="N241" s="217" t="s">
        <v>40</v>
      </c>
      <c r="O241" s="72"/>
      <c r="P241" s="218">
        <f t="shared" si="41"/>
        <v>0</v>
      </c>
      <c r="Q241" s="218">
        <v>0</v>
      </c>
      <c r="R241" s="218">
        <f t="shared" si="42"/>
        <v>0</v>
      </c>
      <c r="S241" s="218">
        <v>0</v>
      </c>
      <c r="T241" s="219">
        <f t="shared" si="43"/>
        <v>0</v>
      </c>
      <c r="U241" s="35"/>
      <c r="V241" s="35"/>
      <c r="W241" s="35"/>
      <c r="X241" s="35"/>
      <c r="Y241" s="35"/>
      <c r="Z241" s="35"/>
      <c r="AA241" s="35"/>
      <c r="AB241" s="35"/>
      <c r="AC241" s="35"/>
      <c r="AD241" s="35"/>
      <c r="AE241" s="35"/>
      <c r="AR241" s="220" t="s">
        <v>209</v>
      </c>
      <c r="AT241" s="220" t="s">
        <v>205</v>
      </c>
      <c r="AU241" s="220" t="s">
        <v>82</v>
      </c>
      <c r="AY241" s="18" t="s">
        <v>203</v>
      </c>
      <c r="BE241" s="221">
        <f t="shared" si="44"/>
        <v>0</v>
      </c>
      <c r="BF241" s="221">
        <f t="shared" si="45"/>
        <v>0</v>
      </c>
      <c r="BG241" s="221">
        <f t="shared" si="46"/>
        <v>0</v>
      </c>
      <c r="BH241" s="221">
        <f t="shared" si="47"/>
        <v>0</v>
      </c>
      <c r="BI241" s="221">
        <f t="shared" si="48"/>
        <v>0</v>
      </c>
      <c r="BJ241" s="18" t="s">
        <v>82</v>
      </c>
      <c r="BK241" s="221">
        <f t="shared" si="49"/>
        <v>0</v>
      </c>
      <c r="BL241" s="18" t="s">
        <v>209</v>
      </c>
      <c r="BM241" s="220" t="s">
        <v>3720</v>
      </c>
    </row>
    <row r="242" spans="1:65" s="2" customFormat="1" ht="16.5" customHeight="1">
      <c r="A242" s="35"/>
      <c r="B242" s="36"/>
      <c r="C242" s="209" t="s">
        <v>2641</v>
      </c>
      <c r="D242" s="209" t="s">
        <v>205</v>
      </c>
      <c r="E242" s="210" t="s">
        <v>9655</v>
      </c>
      <c r="F242" s="211" t="s">
        <v>9581</v>
      </c>
      <c r="G242" s="212" t="s">
        <v>828</v>
      </c>
      <c r="H242" s="213">
        <v>438</v>
      </c>
      <c r="I242" s="214"/>
      <c r="J242" s="215">
        <f t="shared" si="40"/>
        <v>0</v>
      </c>
      <c r="K242" s="211" t="s">
        <v>1</v>
      </c>
      <c r="L242" s="40"/>
      <c r="M242" s="216" t="s">
        <v>1</v>
      </c>
      <c r="N242" s="217" t="s">
        <v>40</v>
      </c>
      <c r="O242" s="72"/>
      <c r="P242" s="218">
        <f t="shared" si="41"/>
        <v>0</v>
      </c>
      <c r="Q242" s="218">
        <v>0</v>
      </c>
      <c r="R242" s="218">
        <f t="shared" si="42"/>
        <v>0</v>
      </c>
      <c r="S242" s="218">
        <v>0</v>
      </c>
      <c r="T242" s="219">
        <f t="shared" si="43"/>
        <v>0</v>
      </c>
      <c r="U242" s="35"/>
      <c r="V242" s="35"/>
      <c r="W242" s="35"/>
      <c r="X242" s="35"/>
      <c r="Y242" s="35"/>
      <c r="Z242" s="35"/>
      <c r="AA242" s="35"/>
      <c r="AB242" s="35"/>
      <c r="AC242" s="35"/>
      <c r="AD242" s="35"/>
      <c r="AE242" s="35"/>
      <c r="AR242" s="220" t="s">
        <v>209</v>
      </c>
      <c r="AT242" s="220" t="s">
        <v>205</v>
      </c>
      <c r="AU242" s="220" t="s">
        <v>82</v>
      </c>
      <c r="AY242" s="18" t="s">
        <v>203</v>
      </c>
      <c r="BE242" s="221">
        <f t="shared" si="44"/>
        <v>0</v>
      </c>
      <c r="BF242" s="221">
        <f t="shared" si="45"/>
        <v>0</v>
      </c>
      <c r="BG242" s="221">
        <f t="shared" si="46"/>
        <v>0</v>
      </c>
      <c r="BH242" s="221">
        <f t="shared" si="47"/>
        <v>0</v>
      </c>
      <c r="BI242" s="221">
        <f t="shared" si="48"/>
        <v>0</v>
      </c>
      <c r="BJ242" s="18" t="s">
        <v>82</v>
      </c>
      <c r="BK242" s="221">
        <f t="shared" si="49"/>
        <v>0</v>
      </c>
      <c r="BL242" s="18" t="s">
        <v>209</v>
      </c>
      <c r="BM242" s="220" t="s">
        <v>3728</v>
      </c>
    </row>
    <row r="243" spans="1:65" s="2" customFormat="1" ht="16.5" customHeight="1">
      <c r="A243" s="35"/>
      <c r="B243" s="36"/>
      <c r="C243" s="209" t="s">
        <v>2411</v>
      </c>
      <c r="D243" s="209" t="s">
        <v>205</v>
      </c>
      <c r="E243" s="210" t="s">
        <v>9658</v>
      </c>
      <c r="F243" s="211" t="s">
        <v>9659</v>
      </c>
      <c r="G243" s="212" t="s">
        <v>5671</v>
      </c>
      <c r="H243" s="213">
        <v>8</v>
      </c>
      <c r="I243" s="214"/>
      <c r="J243" s="215">
        <f t="shared" si="40"/>
        <v>0</v>
      </c>
      <c r="K243" s="211" t="s">
        <v>1</v>
      </c>
      <c r="L243" s="40"/>
      <c r="M243" s="216" t="s">
        <v>1</v>
      </c>
      <c r="N243" s="217" t="s">
        <v>40</v>
      </c>
      <c r="O243" s="72"/>
      <c r="P243" s="218">
        <f t="shared" si="41"/>
        <v>0</v>
      </c>
      <c r="Q243" s="218">
        <v>0</v>
      </c>
      <c r="R243" s="218">
        <f t="shared" si="42"/>
        <v>0</v>
      </c>
      <c r="S243" s="218">
        <v>0</v>
      </c>
      <c r="T243" s="219">
        <f t="shared" si="43"/>
        <v>0</v>
      </c>
      <c r="U243" s="35"/>
      <c r="V243" s="35"/>
      <c r="W243" s="35"/>
      <c r="X243" s="35"/>
      <c r="Y243" s="35"/>
      <c r="Z243" s="35"/>
      <c r="AA243" s="35"/>
      <c r="AB243" s="35"/>
      <c r="AC243" s="35"/>
      <c r="AD243" s="35"/>
      <c r="AE243" s="35"/>
      <c r="AR243" s="220" t="s">
        <v>209</v>
      </c>
      <c r="AT243" s="220" t="s">
        <v>205</v>
      </c>
      <c r="AU243" s="220" t="s">
        <v>82</v>
      </c>
      <c r="AY243" s="18" t="s">
        <v>203</v>
      </c>
      <c r="BE243" s="221">
        <f t="shared" si="44"/>
        <v>0</v>
      </c>
      <c r="BF243" s="221">
        <f t="shared" si="45"/>
        <v>0</v>
      </c>
      <c r="BG243" s="221">
        <f t="shared" si="46"/>
        <v>0</v>
      </c>
      <c r="BH243" s="221">
        <f t="shared" si="47"/>
        <v>0</v>
      </c>
      <c r="BI243" s="221">
        <f t="shared" si="48"/>
        <v>0</v>
      </c>
      <c r="BJ243" s="18" t="s">
        <v>82</v>
      </c>
      <c r="BK243" s="221">
        <f t="shared" si="49"/>
        <v>0</v>
      </c>
      <c r="BL243" s="18" t="s">
        <v>209</v>
      </c>
      <c r="BM243" s="220" t="s">
        <v>3736</v>
      </c>
    </row>
    <row r="244" spans="1:65" s="2" customFormat="1" ht="16.5" customHeight="1">
      <c r="A244" s="35"/>
      <c r="B244" s="36"/>
      <c r="C244" s="209" t="s">
        <v>2651</v>
      </c>
      <c r="D244" s="209" t="s">
        <v>205</v>
      </c>
      <c r="E244" s="210" t="s">
        <v>9594</v>
      </c>
      <c r="F244" s="211" t="s">
        <v>9595</v>
      </c>
      <c r="G244" s="212" t="s">
        <v>5671</v>
      </c>
      <c r="H244" s="213">
        <v>8</v>
      </c>
      <c r="I244" s="214"/>
      <c r="J244" s="215">
        <f t="shared" si="40"/>
        <v>0</v>
      </c>
      <c r="K244" s="211" t="s">
        <v>1</v>
      </c>
      <c r="L244" s="40"/>
      <c r="M244" s="216" t="s">
        <v>1</v>
      </c>
      <c r="N244" s="217" t="s">
        <v>40</v>
      </c>
      <c r="O244" s="72"/>
      <c r="P244" s="218">
        <f t="shared" si="41"/>
        <v>0</v>
      </c>
      <c r="Q244" s="218">
        <v>0</v>
      </c>
      <c r="R244" s="218">
        <f t="shared" si="42"/>
        <v>0</v>
      </c>
      <c r="S244" s="218">
        <v>0</v>
      </c>
      <c r="T244" s="219">
        <f t="shared" si="43"/>
        <v>0</v>
      </c>
      <c r="U244" s="35"/>
      <c r="V244" s="35"/>
      <c r="W244" s="35"/>
      <c r="X244" s="35"/>
      <c r="Y244" s="35"/>
      <c r="Z244" s="35"/>
      <c r="AA244" s="35"/>
      <c r="AB244" s="35"/>
      <c r="AC244" s="35"/>
      <c r="AD244" s="35"/>
      <c r="AE244" s="35"/>
      <c r="AR244" s="220" t="s">
        <v>209</v>
      </c>
      <c r="AT244" s="220" t="s">
        <v>205</v>
      </c>
      <c r="AU244" s="220" t="s">
        <v>82</v>
      </c>
      <c r="AY244" s="18" t="s">
        <v>203</v>
      </c>
      <c r="BE244" s="221">
        <f t="shared" si="44"/>
        <v>0</v>
      </c>
      <c r="BF244" s="221">
        <f t="shared" si="45"/>
        <v>0</v>
      </c>
      <c r="BG244" s="221">
        <f t="shared" si="46"/>
        <v>0</v>
      </c>
      <c r="BH244" s="221">
        <f t="shared" si="47"/>
        <v>0</v>
      </c>
      <c r="BI244" s="221">
        <f t="shared" si="48"/>
        <v>0</v>
      </c>
      <c r="BJ244" s="18" t="s">
        <v>82</v>
      </c>
      <c r="BK244" s="221">
        <f t="shared" si="49"/>
        <v>0</v>
      </c>
      <c r="BL244" s="18" t="s">
        <v>209</v>
      </c>
      <c r="BM244" s="220" t="s">
        <v>3744</v>
      </c>
    </row>
    <row r="245" spans="1:65" s="2" customFormat="1" ht="16.5" customHeight="1">
      <c r="A245" s="35"/>
      <c r="B245" s="36"/>
      <c r="C245" s="209" t="s">
        <v>2688</v>
      </c>
      <c r="D245" s="209" t="s">
        <v>205</v>
      </c>
      <c r="E245" s="210" t="s">
        <v>9608</v>
      </c>
      <c r="F245" s="211" t="s">
        <v>9609</v>
      </c>
      <c r="G245" s="212" t="s">
        <v>5671</v>
      </c>
      <c r="H245" s="213">
        <v>8</v>
      </c>
      <c r="I245" s="214"/>
      <c r="J245" s="215">
        <f t="shared" si="40"/>
        <v>0</v>
      </c>
      <c r="K245" s="211" t="s">
        <v>1</v>
      </c>
      <c r="L245" s="40"/>
      <c r="M245" s="216" t="s">
        <v>1</v>
      </c>
      <c r="N245" s="217" t="s">
        <v>40</v>
      </c>
      <c r="O245" s="72"/>
      <c r="P245" s="218">
        <f t="shared" si="41"/>
        <v>0</v>
      </c>
      <c r="Q245" s="218">
        <v>0</v>
      </c>
      <c r="R245" s="218">
        <f t="shared" si="42"/>
        <v>0</v>
      </c>
      <c r="S245" s="218">
        <v>0</v>
      </c>
      <c r="T245" s="219">
        <f t="shared" si="43"/>
        <v>0</v>
      </c>
      <c r="U245" s="35"/>
      <c r="V245" s="35"/>
      <c r="W245" s="35"/>
      <c r="X245" s="35"/>
      <c r="Y245" s="35"/>
      <c r="Z245" s="35"/>
      <c r="AA245" s="35"/>
      <c r="AB245" s="35"/>
      <c r="AC245" s="35"/>
      <c r="AD245" s="35"/>
      <c r="AE245" s="35"/>
      <c r="AR245" s="220" t="s">
        <v>209</v>
      </c>
      <c r="AT245" s="220" t="s">
        <v>205</v>
      </c>
      <c r="AU245" s="220" t="s">
        <v>82</v>
      </c>
      <c r="AY245" s="18" t="s">
        <v>203</v>
      </c>
      <c r="BE245" s="221">
        <f t="shared" si="44"/>
        <v>0</v>
      </c>
      <c r="BF245" s="221">
        <f t="shared" si="45"/>
        <v>0</v>
      </c>
      <c r="BG245" s="221">
        <f t="shared" si="46"/>
        <v>0</v>
      </c>
      <c r="BH245" s="221">
        <f t="shared" si="47"/>
        <v>0</v>
      </c>
      <c r="BI245" s="221">
        <f t="shared" si="48"/>
        <v>0</v>
      </c>
      <c r="BJ245" s="18" t="s">
        <v>82</v>
      </c>
      <c r="BK245" s="221">
        <f t="shared" si="49"/>
        <v>0</v>
      </c>
      <c r="BL245" s="18" t="s">
        <v>209</v>
      </c>
      <c r="BM245" s="220" t="s">
        <v>3752</v>
      </c>
    </row>
    <row r="246" spans="1:65" s="2" customFormat="1" ht="21.75" customHeight="1">
      <c r="A246" s="35"/>
      <c r="B246" s="36"/>
      <c r="C246" s="209" t="s">
        <v>2881</v>
      </c>
      <c r="D246" s="209" t="s">
        <v>205</v>
      </c>
      <c r="E246" s="210" t="s">
        <v>9729</v>
      </c>
      <c r="F246" s="211" t="s">
        <v>9730</v>
      </c>
      <c r="G246" s="212" t="s">
        <v>5671</v>
      </c>
      <c r="H246" s="213">
        <v>8</v>
      </c>
      <c r="I246" s="214"/>
      <c r="J246" s="215">
        <f t="shared" si="40"/>
        <v>0</v>
      </c>
      <c r="K246" s="211" t="s">
        <v>1</v>
      </c>
      <c r="L246" s="40"/>
      <c r="M246" s="216" t="s">
        <v>1</v>
      </c>
      <c r="N246" s="217" t="s">
        <v>40</v>
      </c>
      <c r="O246" s="72"/>
      <c r="P246" s="218">
        <f t="shared" si="41"/>
        <v>0</v>
      </c>
      <c r="Q246" s="218">
        <v>0</v>
      </c>
      <c r="R246" s="218">
        <f t="shared" si="42"/>
        <v>0</v>
      </c>
      <c r="S246" s="218">
        <v>0</v>
      </c>
      <c r="T246" s="219">
        <f t="shared" si="43"/>
        <v>0</v>
      </c>
      <c r="U246" s="35"/>
      <c r="V246" s="35"/>
      <c r="W246" s="35"/>
      <c r="X246" s="35"/>
      <c r="Y246" s="35"/>
      <c r="Z246" s="35"/>
      <c r="AA246" s="35"/>
      <c r="AB246" s="35"/>
      <c r="AC246" s="35"/>
      <c r="AD246" s="35"/>
      <c r="AE246" s="35"/>
      <c r="AR246" s="220" t="s">
        <v>209</v>
      </c>
      <c r="AT246" s="220" t="s">
        <v>205</v>
      </c>
      <c r="AU246" s="220" t="s">
        <v>82</v>
      </c>
      <c r="AY246" s="18" t="s">
        <v>203</v>
      </c>
      <c r="BE246" s="221">
        <f t="shared" si="44"/>
        <v>0</v>
      </c>
      <c r="BF246" s="221">
        <f t="shared" si="45"/>
        <v>0</v>
      </c>
      <c r="BG246" s="221">
        <f t="shared" si="46"/>
        <v>0</v>
      </c>
      <c r="BH246" s="221">
        <f t="shared" si="47"/>
        <v>0</v>
      </c>
      <c r="BI246" s="221">
        <f t="shared" si="48"/>
        <v>0</v>
      </c>
      <c r="BJ246" s="18" t="s">
        <v>82</v>
      </c>
      <c r="BK246" s="221">
        <f t="shared" si="49"/>
        <v>0</v>
      </c>
      <c r="BL246" s="18" t="s">
        <v>209</v>
      </c>
      <c r="BM246" s="220" t="s">
        <v>3760</v>
      </c>
    </row>
    <row r="247" spans="1:65" s="2" customFormat="1" ht="16.5" customHeight="1">
      <c r="A247" s="35"/>
      <c r="B247" s="36"/>
      <c r="C247" s="209" t="s">
        <v>2885</v>
      </c>
      <c r="D247" s="209" t="s">
        <v>205</v>
      </c>
      <c r="E247" s="210" t="s">
        <v>9731</v>
      </c>
      <c r="F247" s="211" t="s">
        <v>9613</v>
      </c>
      <c r="G247" s="212" t="s">
        <v>2644</v>
      </c>
      <c r="H247" s="257"/>
      <c r="I247" s="214"/>
      <c r="J247" s="215">
        <f t="shared" si="40"/>
        <v>0</v>
      </c>
      <c r="K247" s="211" t="s">
        <v>1</v>
      </c>
      <c r="L247" s="40"/>
      <c r="M247" s="216" t="s">
        <v>1</v>
      </c>
      <c r="N247" s="217" t="s">
        <v>40</v>
      </c>
      <c r="O247" s="72"/>
      <c r="P247" s="218">
        <f t="shared" si="41"/>
        <v>0</v>
      </c>
      <c r="Q247" s="218">
        <v>0</v>
      </c>
      <c r="R247" s="218">
        <f t="shared" si="42"/>
        <v>0</v>
      </c>
      <c r="S247" s="218">
        <v>0</v>
      </c>
      <c r="T247" s="219">
        <f t="shared" si="43"/>
        <v>0</v>
      </c>
      <c r="U247" s="35"/>
      <c r="V247" s="35"/>
      <c r="W247" s="35"/>
      <c r="X247" s="35"/>
      <c r="Y247" s="35"/>
      <c r="Z247" s="35"/>
      <c r="AA247" s="35"/>
      <c r="AB247" s="35"/>
      <c r="AC247" s="35"/>
      <c r="AD247" s="35"/>
      <c r="AE247" s="35"/>
      <c r="AR247" s="220" t="s">
        <v>209</v>
      </c>
      <c r="AT247" s="220" t="s">
        <v>205</v>
      </c>
      <c r="AU247" s="220" t="s">
        <v>82</v>
      </c>
      <c r="AY247" s="18" t="s">
        <v>203</v>
      </c>
      <c r="BE247" s="221">
        <f t="shared" si="44"/>
        <v>0</v>
      </c>
      <c r="BF247" s="221">
        <f t="shared" si="45"/>
        <v>0</v>
      </c>
      <c r="BG247" s="221">
        <f t="shared" si="46"/>
        <v>0</v>
      </c>
      <c r="BH247" s="221">
        <f t="shared" si="47"/>
        <v>0</v>
      </c>
      <c r="BI247" s="221">
        <f t="shared" si="48"/>
        <v>0</v>
      </c>
      <c r="BJ247" s="18" t="s">
        <v>82</v>
      </c>
      <c r="BK247" s="221">
        <f t="shared" si="49"/>
        <v>0</v>
      </c>
      <c r="BL247" s="18" t="s">
        <v>209</v>
      </c>
      <c r="BM247" s="220" t="s">
        <v>3768</v>
      </c>
    </row>
    <row r="248" spans="1:65" s="12" customFormat="1" ht="25.9" customHeight="1">
      <c r="B248" s="193"/>
      <c r="C248" s="194"/>
      <c r="D248" s="195" t="s">
        <v>74</v>
      </c>
      <c r="E248" s="196" t="s">
        <v>6382</v>
      </c>
      <c r="F248" s="196" t="s">
        <v>9732</v>
      </c>
      <c r="G248" s="194"/>
      <c r="H248" s="194"/>
      <c r="I248" s="197"/>
      <c r="J248" s="198">
        <f>BK248</f>
        <v>0</v>
      </c>
      <c r="K248" s="194"/>
      <c r="L248" s="199"/>
      <c r="M248" s="200"/>
      <c r="N248" s="201"/>
      <c r="O248" s="201"/>
      <c r="P248" s="202">
        <f>SUM(P249:P250)</f>
        <v>0</v>
      </c>
      <c r="Q248" s="201"/>
      <c r="R248" s="202">
        <f>SUM(R249:R250)</f>
        <v>0</v>
      </c>
      <c r="S248" s="201"/>
      <c r="T248" s="203">
        <f>SUM(T249:T250)</f>
        <v>0</v>
      </c>
      <c r="AR248" s="204" t="s">
        <v>82</v>
      </c>
      <c r="AT248" s="205" t="s">
        <v>74</v>
      </c>
      <c r="AU248" s="205" t="s">
        <v>75</v>
      </c>
      <c r="AY248" s="204" t="s">
        <v>203</v>
      </c>
      <c r="BK248" s="206">
        <f>SUM(BK249:BK250)</f>
        <v>0</v>
      </c>
    </row>
    <row r="249" spans="1:65" s="2" customFormat="1" ht="16.5" customHeight="1">
      <c r="A249" s="35"/>
      <c r="B249" s="36"/>
      <c r="C249" s="209" t="s">
        <v>2983</v>
      </c>
      <c r="D249" s="209" t="s">
        <v>205</v>
      </c>
      <c r="E249" s="210" t="s">
        <v>9733</v>
      </c>
      <c r="F249" s="211" t="s">
        <v>9734</v>
      </c>
      <c r="G249" s="212" t="s">
        <v>828</v>
      </c>
      <c r="H249" s="213">
        <v>210</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82</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3776</v>
      </c>
    </row>
    <row r="250" spans="1:65" s="2" customFormat="1" ht="16.5" customHeight="1">
      <c r="A250" s="35"/>
      <c r="B250" s="36"/>
      <c r="C250" s="209" t="s">
        <v>2988</v>
      </c>
      <c r="D250" s="209" t="s">
        <v>205</v>
      </c>
      <c r="E250" s="210" t="s">
        <v>9735</v>
      </c>
      <c r="F250" s="211" t="s">
        <v>9736</v>
      </c>
      <c r="G250" s="212" t="s">
        <v>2644</v>
      </c>
      <c r="H250" s="257"/>
      <c r="I250" s="214"/>
      <c r="J250" s="215">
        <f>ROUND(I250*H250,2)</f>
        <v>0</v>
      </c>
      <c r="K250" s="211" t="s">
        <v>1</v>
      </c>
      <c r="L250" s="40"/>
      <c r="M250" s="216" t="s">
        <v>1</v>
      </c>
      <c r="N250" s="217" t="s">
        <v>40</v>
      </c>
      <c r="O250" s="72"/>
      <c r="P250" s="218">
        <f>O250*H250</f>
        <v>0</v>
      </c>
      <c r="Q250" s="218">
        <v>0</v>
      </c>
      <c r="R250" s="218">
        <f>Q250*H250</f>
        <v>0</v>
      </c>
      <c r="S250" s="218">
        <v>0</v>
      </c>
      <c r="T250" s="219">
        <f>S250*H250</f>
        <v>0</v>
      </c>
      <c r="U250" s="35"/>
      <c r="V250" s="35"/>
      <c r="W250" s="35"/>
      <c r="X250" s="35"/>
      <c r="Y250" s="35"/>
      <c r="Z250" s="35"/>
      <c r="AA250" s="35"/>
      <c r="AB250" s="35"/>
      <c r="AC250" s="35"/>
      <c r="AD250" s="35"/>
      <c r="AE250" s="35"/>
      <c r="AR250" s="220" t="s">
        <v>209</v>
      </c>
      <c r="AT250" s="220" t="s">
        <v>205</v>
      </c>
      <c r="AU250" s="220" t="s">
        <v>82</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209</v>
      </c>
      <c r="BM250" s="220" t="s">
        <v>3784</v>
      </c>
    </row>
    <row r="251" spans="1:65" s="12" customFormat="1" ht="25.9" customHeight="1">
      <c r="B251" s="193"/>
      <c r="C251" s="194"/>
      <c r="D251" s="195" t="s">
        <v>74</v>
      </c>
      <c r="E251" s="196" t="s">
        <v>7975</v>
      </c>
      <c r="F251" s="196" t="s">
        <v>9737</v>
      </c>
      <c r="G251" s="194"/>
      <c r="H251" s="194"/>
      <c r="I251" s="197"/>
      <c r="J251" s="198">
        <f>BK251</f>
        <v>0</v>
      </c>
      <c r="K251" s="194"/>
      <c r="L251" s="199"/>
      <c r="M251" s="200"/>
      <c r="N251" s="201"/>
      <c r="O251" s="201"/>
      <c r="P251" s="202">
        <f>SUM(P252:P279)</f>
        <v>0</v>
      </c>
      <c r="Q251" s="201"/>
      <c r="R251" s="202">
        <f>SUM(R252:R279)</f>
        <v>0</v>
      </c>
      <c r="S251" s="201"/>
      <c r="T251" s="203">
        <f>SUM(T252:T279)</f>
        <v>0</v>
      </c>
      <c r="AR251" s="204" t="s">
        <v>82</v>
      </c>
      <c r="AT251" s="205" t="s">
        <v>74</v>
      </c>
      <c r="AU251" s="205" t="s">
        <v>75</v>
      </c>
      <c r="AY251" s="204" t="s">
        <v>203</v>
      </c>
      <c r="BK251" s="206">
        <f>SUM(BK252:BK279)</f>
        <v>0</v>
      </c>
    </row>
    <row r="252" spans="1:65" s="2" customFormat="1" ht="16.5" customHeight="1">
      <c r="A252" s="35"/>
      <c r="B252" s="36"/>
      <c r="C252" s="209" t="s">
        <v>2993</v>
      </c>
      <c r="D252" s="209" t="s">
        <v>205</v>
      </c>
      <c r="E252" s="210" t="s">
        <v>9738</v>
      </c>
      <c r="F252" s="211" t="s">
        <v>9739</v>
      </c>
      <c r="G252" s="212" t="s">
        <v>828</v>
      </c>
      <c r="H252" s="213">
        <v>170</v>
      </c>
      <c r="I252" s="214"/>
      <c r="J252" s="215">
        <f t="shared" ref="J252:J279" si="50">ROUND(I252*H252,2)</f>
        <v>0</v>
      </c>
      <c r="K252" s="211" t="s">
        <v>1</v>
      </c>
      <c r="L252" s="40"/>
      <c r="M252" s="216" t="s">
        <v>1</v>
      </c>
      <c r="N252" s="217" t="s">
        <v>40</v>
      </c>
      <c r="O252" s="72"/>
      <c r="P252" s="218">
        <f t="shared" ref="P252:P279" si="51">O252*H252</f>
        <v>0</v>
      </c>
      <c r="Q252" s="218">
        <v>0</v>
      </c>
      <c r="R252" s="218">
        <f t="shared" ref="R252:R279" si="52">Q252*H252</f>
        <v>0</v>
      </c>
      <c r="S252" s="218">
        <v>0</v>
      </c>
      <c r="T252" s="219">
        <f t="shared" ref="T252:T279" si="53">S252*H252</f>
        <v>0</v>
      </c>
      <c r="U252" s="35"/>
      <c r="V252" s="35"/>
      <c r="W252" s="35"/>
      <c r="X252" s="35"/>
      <c r="Y252" s="35"/>
      <c r="Z252" s="35"/>
      <c r="AA252" s="35"/>
      <c r="AB252" s="35"/>
      <c r="AC252" s="35"/>
      <c r="AD252" s="35"/>
      <c r="AE252" s="35"/>
      <c r="AR252" s="220" t="s">
        <v>209</v>
      </c>
      <c r="AT252" s="220" t="s">
        <v>205</v>
      </c>
      <c r="AU252" s="220" t="s">
        <v>82</v>
      </c>
      <c r="AY252" s="18" t="s">
        <v>203</v>
      </c>
      <c r="BE252" s="221">
        <f t="shared" ref="BE252:BE279" si="54">IF(N252="základní",J252,0)</f>
        <v>0</v>
      </c>
      <c r="BF252" s="221">
        <f t="shared" ref="BF252:BF279" si="55">IF(N252="snížená",J252,0)</f>
        <v>0</v>
      </c>
      <c r="BG252" s="221">
        <f t="shared" ref="BG252:BG279" si="56">IF(N252="zákl. přenesená",J252,0)</f>
        <v>0</v>
      </c>
      <c r="BH252" s="221">
        <f t="shared" ref="BH252:BH279" si="57">IF(N252="sníž. přenesená",J252,0)</f>
        <v>0</v>
      </c>
      <c r="BI252" s="221">
        <f t="shared" ref="BI252:BI279" si="58">IF(N252="nulová",J252,0)</f>
        <v>0</v>
      </c>
      <c r="BJ252" s="18" t="s">
        <v>82</v>
      </c>
      <c r="BK252" s="221">
        <f t="shared" ref="BK252:BK279" si="59">ROUND(I252*H252,2)</f>
        <v>0</v>
      </c>
      <c r="BL252" s="18" t="s">
        <v>209</v>
      </c>
      <c r="BM252" s="220" t="s">
        <v>3792</v>
      </c>
    </row>
    <row r="253" spans="1:65" s="2" customFormat="1" ht="16.5" customHeight="1">
      <c r="A253" s="35"/>
      <c r="B253" s="36"/>
      <c r="C253" s="209" t="s">
        <v>2999</v>
      </c>
      <c r="D253" s="209" t="s">
        <v>205</v>
      </c>
      <c r="E253" s="210" t="s">
        <v>9740</v>
      </c>
      <c r="F253" s="211" t="s">
        <v>9741</v>
      </c>
      <c r="G253" s="212" t="s">
        <v>828</v>
      </c>
      <c r="H253" s="213">
        <v>352</v>
      </c>
      <c r="I253" s="214"/>
      <c r="J253" s="215">
        <f t="shared" si="50"/>
        <v>0</v>
      </c>
      <c r="K253" s="211" t="s">
        <v>1</v>
      </c>
      <c r="L253" s="40"/>
      <c r="M253" s="216" t="s">
        <v>1</v>
      </c>
      <c r="N253" s="217" t="s">
        <v>40</v>
      </c>
      <c r="O253" s="72"/>
      <c r="P253" s="218">
        <f t="shared" si="51"/>
        <v>0</v>
      </c>
      <c r="Q253" s="218">
        <v>0</v>
      </c>
      <c r="R253" s="218">
        <f t="shared" si="52"/>
        <v>0</v>
      </c>
      <c r="S253" s="218">
        <v>0</v>
      </c>
      <c r="T253" s="219">
        <f t="shared" si="53"/>
        <v>0</v>
      </c>
      <c r="U253" s="35"/>
      <c r="V253" s="35"/>
      <c r="W253" s="35"/>
      <c r="X253" s="35"/>
      <c r="Y253" s="35"/>
      <c r="Z253" s="35"/>
      <c r="AA253" s="35"/>
      <c r="AB253" s="35"/>
      <c r="AC253" s="35"/>
      <c r="AD253" s="35"/>
      <c r="AE253" s="35"/>
      <c r="AR253" s="220" t="s">
        <v>209</v>
      </c>
      <c r="AT253" s="220" t="s">
        <v>205</v>
      </c>
      <c r="AU253" s="220" t="s">
        <v>82</v>
      </c>
      <c r="AY253" s="18" t="s">
        <v>203</v>
      </c>
      <c r="BE253" s="221">
        <f t="shared" si="54"/>
        <v>0</v>
      </c>
      <c r="BF253" s="221">
        <f t="shared" si="55"/>
        <v>0</v>
      </c>
      <c r="BG253" s="221">
        <f t="shared" si="56"/>
        <v>0</v>
      </c>
      <c r="BH253" s="221">
        <f t="shared" si="57"/>
        <v>0</v>
      </c>
      <c r="BI253" s="221">
        <f t="shared" si="58"/>
        <v>0</v>
      </c>
      <c r="BJ253" s="18" t="s">
        <v>82</v>
      </c>
      <c r="BK253" s="221">
        <f t="shared" si="59"/>
        <v>0</v>
      </c>
      <c r="BL253" s="18" t="s">
        <v>209</v>
      </c>
      <c r="BM253" s="220" t="s">
        <v>3800</v>
      </c>
    </row>
    <row r="254" spans="1:65" s="2" customFormat="1" ht="16.5" customHeight="1">
      <c r="A254" s="35"/>
      <c r="B254" s="36"/>
      <c r="C254" s="209" t="s">
        <v>3007</v>
      </c>
      <c r="D254" s="209" t="s">
        <v>205</v>
      </c>
      <c r="E254" s="210" t="s">
        <v>9742</v>
      </c>
      <c r="F254" s="211" t="s">
        <v>9743</v>
      </c>
      <c r="G254" s="212" t="s">
        <v>828</v>
      </c>
      <c r="H254" s="213">
        <v>270</v>
      </c>
      <c r="I254" s="214"/>
      <c r="J254" s="215">
        <f t="shared" si="50"/>
        <v>0</v>
      </c>
      <c r="K254" s="211" t="s">
        <v>1</v>
      </c>
      <c r="L254" s="40"/>
      <c r="M254" s="216" t="s">
        <v>1</v>
      </c>
      <c r="N254" s="217" t="s">
        <v>40</v>
      </c>
      <c r="O254" s="72"/>
      <c r="P254" s="218">
        <f t="shared" si="51"/>
        <v>0</v>
      </c>
      <c r="Q254" s="218">
        <v>0</v>
      </c>
      <c r="R254" s="218">
        <f t="shared" si="52"/>
        <v>0</v>
      </c>
      <c r="S254" s="218">
        <v>0</v>
      </c>
      <c r="T254" s="219">
        <f t="shared" si="53"/>
        <v>0</v>
      </c>
      <c r="U254" s="35"/>
      <c r="V254" s="35"/>
      <c r="W254" s="35"/>
      <c r="X254" s="35"/>
      <c r="Y254" s="35"/>
      <c r="Z254" s="35"/>
      <c r="AA254" s="35"/>
      <c r="AB254" s="35"/>
      <c r="AC254" s="35"/>
      <c r="AD254" s="35"/>
      <c r="AE254" s="35"/>
      <c r="AR254" s="220" t="s">
        <v>209</v>
      </c>
      <c r="AT254" s="220" t="s">
        <v>205</v>
      </c>
      <c r="AU254" s="220" t="s">
        <v>82</v>
      </c>
      <c r="AY254" s="18" t="s">
        <v>203</v>
      </c>
      <c r="BE254" s="221">
        <f t="shared" si="54"/>
        <v>0</v>
      </c>
      <c r="BF254" s="221">
        <f t="shared" si="55"/>
        <v>0</v>
      </c>
      <c r="BG254" s="221">
        <f t="shared" si="56"/>
        <v>0</v>
      </c>
      <c r="BH254" s="221">
        <f t="shared" si="57"/>
        <v>0</v>
      </c>
      <c r="BI254" s="221">
        <f t="shared" si="58"/>
        <v>0</v>
      </c>
      <c r="BJ254" s="18" t="s">
        <v>82</v>
      </c>
      <c r="BK254" s="221">
        <f t="shared" si="59"/>
        <v>0</v>
      </c>
      <c r="BL254" s="18" t="s">
        <v>209</v>
      </c>
      <c r="BM254" s="220" t="s">
        <v>3817</v>
      </c>
    </row>
    <row r="255" spans="1:65" s="2" customFormat="1" ht="16.5" customHeight="1">
      <c r="A255" s="35"/>
      <c r="B255" s="36"/>
      <c r="C255" s="209" t="s">
        <v>3012</v>
      </c>
      <c r="D255" s="209" t="s">
        <v>205</v>
      </c>
      <c r="E255" s="210" t="s">
        <v>9744</v>
      </c>
      <c r="F255" s="211" t="s">
        <v>9745</v>
      </c>
      <c r="G255" s="212" t="s">
        <v>828</v>
      </c>
      <c r="H255" s="213">
        <v>50</v>
      </c>
      <c r="I255" s="214"/>
      <c r="J255" s="215">
        <f t="shared" si="50"/>
        <v>0</v>
      </c>
      <c r="K255" s="211" t="s">
        <v>1</v>
      </c>
      <c r="L255" s="40"/>
      <c r="M255" s="216" t="s">
        <v>1</v>
      </c>
      <c r="N255" s="217" t="s">
        <v>40</v>
      </c>
      <c r="O255" s="72"/>
      <c r="P255" s="218">
        <f t="shared" si="51"/>
        <v>0</v>
      </c>
      <c r="Q255" s="218">
        <v>0</v>
      </c>
      <c r="R255" s="218">
        <f t="shared" si="52"/>
        <v>0</v>
      </c>
      <c r="S255" s="218">
        <v>0</v>
      </c>
      <c r="T255" s="219">
        <f t="shared" si="53"/>
        <v>0</v>
      </c>
      <c r="U255" s="35"/>
      <c r="V255" s="35"/>
      <c r="W255" s="35"/>
      <c r="X255" s="35"/>
      <c r="Y255" s="35"/>
      <c r="Z255" s="35"/>
      <c r="AA255" s="35"/>
      <c r="AB255" s="35"/>
      <c r="AC255" s="35"/>
      <c r="AD255" s="35"/>
      <c r="AE255" s="35"/>
      <c r="AR255" s="220" t="s">
        <v>209</v>
      </c>
      <c r="AT255" s="220" t="s">
        <v>205</v>
      </c>
      <c r="AU255" s="220" t="s">
        <v>82</v>
      </c>
      <c r="AY255" s="18" t="s">
        <v>203</v>
      </c>
      <c r="BE255" s="221">
        <f t="shared" si="54"/>
        <v>0</v>
      </c>
      <c r="BF255" s="221">
        <f t="shared" si="55"/>
        <v>0</v>
      </c>
      <c r="BG255" s="221">
        <f t="shared" si="56"/>
        <v>0</v>
      </c>
      <c r="BH255" s="221">
        <f t="shared" si="57"/>
        <v>0</v>
      </c>
      <c r="BI255" s="221">
        <f t="shared" si="58"/>
        <v>0</v>
      </c>
      <c r="BJ255" s="18" t="s">
        <v>82</v>
      </c>
      <c r="BK255" s="221">
        <f t="shared" si="59"/>
        <v>0</v>
      </c>
      <c r="BL255" s="18" t="s">
        <v>209</v>
      </c>
      <c r="BM255" s="220" t="s">
        <v>3829</v>
      </c>
    </row>
    <row r="256" spans="1:65" s="2" customFormat="1" ht="16.5" customHeight="1">
      <c r="A256" s="35"/>
      <c r="B256" s="36"/>
      <c r="C256" s="209" t="s">
        <v>3018</v>
      </c>
      <c r="D256" s="209" t="s">
        <v>205</v>
      </c>
      <c r="E256" s="210" t="s">
        <v>9746</v>
      </c>
      <c r="F256" s="211" t="s">
        <v>9747</v>
      </c>
      <c r="G256" s="212" t="s">
        <v>5671</v>
      </c>
      <c r="H256" s="213">
        <v>867</v>
      </c>
      <c r="I256" s="214"/>
      <c r="J256" s="215">
        <f t="shared" si="50"/>
        <v>0</v>
      </c>
      <c r="K256" s="211" t="s">
        <v>1</v>
      </c>
      <c r="L256" s="40"/>
      <c r="M256" s="216" t="s">
        <v>1</v>
      </c>
      <c r="N256" s="217" t="s">
        <v>40</v>
      </c>
      <c r="O256" s="72"/>
      <c r="P256" s="218">
        <f t="shared" si="51"/>
        <v>0</v>
      </c>
      <c r="Q256" s="218">
        <v>0</v>
      </c>
      <c r="R256" s="218">
        <f t="shared" si="52"/>
        <v>0</v>
      </c>
      <c r="S256" s="218">
        <v>0</v>
      </c>
      <c r="T256" s="219">
        <f t="shared" si="53"/>
        <v>0</v>
      </c>
      <c r="U256" s="35"/>
      <c r="V256" s="35"/>
      <c r="W256" s="35"/>
      <c r="X256" s="35"/>
      <c r="Y256" s="35"/>
      <c r="Z256" s="35"/>
      <c r="AA256" s="35"/>
      <c r="AB256" s="35"/>
      <c r="AC256" s="35"/>
      <c r="AD256" s="35"/>
      <c r="AE256" s="35"/>
      <c r="AR256" s="220" t="s">
        <v>209</v>
      </c>
      <c r="AT256" s="220" t="s">
        <v>205</v>
      </c>
      <c r="AU256" s="220" t="s">
        <v>82</v>
      </c>
      <c r="AY256" s="18" t="s">
        <v>203</v>
      </c>
      <c r="BE256" s="221">
        <f t="shared" si="54"/>
        <v>0</v>
      </c>
      <c r="BF256" s="221">
        <f t="shared" si="55"/>
        <v>0</v>
      </c>
      <c r="BG256" s="221">
        <f t="shared" si="56"/>
        <v>0</v>
      </c>
      <c r="BH256" s="221">
        <f t="shared" si="57"/>
        <v>0</v>
      </c>
      <c r="BI256" s="221">
        <f t="shared" si="58"/>
        <v>0</v>
      </c>
      <c r="BJ256" s="18" t="s">
        <v>82</v>
      </c>
      <c r="BK256" s="221">
        <f t="shared" si="59"/>
        <v>0</v>
      </c>
      <c r="BL256" s="18" t="s">
        <v>209</v>
      </c>
      <c r="BM256" s="220" t="s">
        <v>3838</v>
      </c>
    </row>
    <row r="257" spans="1:65" s="2" customFormat="1" ht="16.5" customHeight="1">
      <c r="A257" s="35"/>
      <c r="B257" s="36"/>
      <c r="C257" s="209" t="s">
        <v>3036</v>
      </c>
      <c r="D257" s="209" t="s">
        <v>205</v>
      </c>
      <c r="E257" s="210" t="s">
        <v>9748</v>
      </c>
      <c r="F257" s="211" t="s">
        <v>9749</v>
      </c>
      <c r="G257" s="212" t="s">
        <v>5671</v>
      </c>
      <c r="H257" s="213">
        <v>416</v>
      </c>
      <c r="I257" s="214"/>
      <c r="J257" s="215">
        <f t="shared" si="50"/>
        <v>0</v>
      </c>
      <c r="K257" s="211" t="s">
        <v>1</v>
      </c>
      <c r="L257" s="40"/>
      <c r="M257" s="216" t="s">
        <v>1</v>
      </c>
      <c r="N257" s="217" t="s">
        <v>40</v>
      </c>
      <c r="O257" s="72"/>
      <c r="P257" s="218">
        <f t="shared" si="51"/>
        <v>0</v>
      </c>
      <c r="Q257" s="218">
        <v>0</v>
      </c>
      <c r="R257" s="218">
        <f t="shared" si="52"/>
        <v>0</v>
      </c>
      <c r="S257" s="218">
        <v>0</v>
      </c>
      <c r="T257" s="219">
        <f t="shared" si="53"/>
        <v>0</v>
      </c>
      <c r="U257" s="35"/>
      <c r="V257" s="35"/>
      <c r="W257" s="35"/>
      <c r="X257" s="35"/>
      <c r="Y257" s="35"/>
      <c r="Z257" s="35"/>
      <c r="AA257" s="35"/>
      <c r="AB257" s="35"/>
      <c r="AC257" s="35"/>
      <c r="AD257" s="35"/>
      <c r="AE257" s="35"/>
      <c r="AR257" s="220" t="s">
        <v>209</v>
      </c>
      <c r="AT257" s="220" t="s">
        <v>205</v>
      </c>
      <c r="AU257" s="220" t="s">
        <v>82</v>
      </c>
      <c r="AY257" s="18" t="s">
        <v>203</v>
      </c>
      <c r="BE257" s="221">
        <f t="shared" si="54"/>
        <v>0</v>
      </c>
      <c r="BF257" s="221">
        <f t="shared" si="55"/>
        <v>0</v>
      </c>
      <c r="BG257" s="221">
        <f t="shared" si="56"/>
        <v>0</v>
      </c>
      <c r="BH257" s="221">
        <f t="shared" si="57"/>
        <v>0</v>
      </c>
      <c r="BI257" s="221">
        <f t="shared" si="58"/>
        <v>0</v>
      </c>
      <c r="BJ257" s="18" t="s">
        <v>82</v>
      </c>
      <c r="BK257" s="221">
        <f t="shared" si="59"/>
        <v>0</v>
      </c>
      <c r="BL257" s="18" t="s">
        <v>209</v>
      </c>
      <c r="BM257" s="220" t="s">
        <v>3847</v>
      </c>
    </row>
    <row r="258" spans="1:65" s="2" customFormat="1" ht="16.5" customHeight="1">
      <c r="A258" s="35"/>
      <c r="B258" s="36"/>
      <c r="C258" s="209" t="s">
        <v>3040</v>
      </c>
      <c r="D258" s="209" t="s">
        <v>205</v>
      </c>
      <c r="E258" s="210" t="s">
        <v>9750</v>
      </c>
      <c r="F258" s="211" t="s">
        <v>9751</v>
      </c>
      <c r="G258" s="212" t="s">
        <v>5671</v>
      </c>
      <c r="H258" s="213">
        <v>114</v>
      </c>
      <c r="I258" s="214"/>
      <c r="J258" s="215">
        <f t="shared" si="50"/>
        <v>0</v>
      </c>
      <c r="K258" s="211" t="s">
        <v>1</v>
      </c>
      <c r="L258" s="40"/>
      <c r="M258" s="216" t="s">
        <v>1</v>
      </c>
      <c r="N258" s="217" t="s">
        <v>40</v>
      </c>
      <c r="O258" s="72"/>
      <c r="P258" s="218">
        <f t="shared" si="51"/>
        <v>0</v>
      </c>
      <c r="Q258" s="218">
        <v>0</v>
      </c>
      <c r="R258" s="218">
        <f t="shared" si="52"/>
        <v>0</v>
      </c>
      <c r="S258" s="218">
        <v>0</v>
      </c>
      <c r="T258" s="219">
        <f t="shared" si="53"/>
        <v>0</v>
      </c>
      <c r="U258" s="35"/>
      <c r="V258" s="35"/>
      <c r="W258" s="35"/>
      <c r="X258" s="35"/>
      <c r="Y258" s="35"/>
      <c r="Z258" s="35"/>
      <c r="AA258" s="35"/>
      <c r="AB258" s="35"/>
      <c r="AC258" s="35"/>
      <c r="AD258" s="35"/>
      <c r="AE258" s="35"/>
      <c r="AR258" s="220" t="s">
        <v>209</v>
      </c>
      <c r="AT258" s="220" t="s">
        <v>205</v>
      </c>
      <c r="AU258" s="220" t="s">
        <v>82</v>
      </c>
      <c r="AY258" s="18" t="s">
        <v>203</v>
      </c>
      <c r="BE258" s="221">
        <f t="shared" si="54"/>
        <v>0</v>
      </c>
      <c r="BF258" s="221">
        <f t="shared" si="55"/>
        <v>0</v>
      </c>
      <c r="BG258" s="221">
        <f t="shared" si="56"/>
        <v>0</v>
      </c>
      <c r="BH258" s="221">
        <f t="shared" si="57"/>
        <v>0</v>
      </c>
      <c r="BI258" s="221">
        <f t="shared" si="58"/>
        <v>0</v>
      </c>
      <c r="BJ258" s="18" t="s">
        <v>82</v>
      </c>
      <c r="BK258" s="221">
        <f t="shared" si="59"/>
        <v>0</v>
      </c>
      <c r="BL258" s="18" t="s">
        <v>209</v>
      </c>
      <c r="BM258" s="220" t="s">
        <v>3857</v>
      </c>
    </row>
    <row r="259" spans="1:65" s="2" customFormat="1" ht="21.75" customHeight="1">
      <c r="A259" s="35"/>
      <c r="B259" s="36"/>
      <c r="C259" s="209" t="s">
        <v>3044</v>
      </c>
      <c r="D259" s="209" t="s">
        <v>205</v>
      </c>
      <c r="E259" s="210" t="s">
        <v>9752</v>
      </c>
      <c r="F259" s="211" t="s">
        <v>9753</v>
      </c>
      <c r="G259" s="212" t="s">
        <v>5671</v>
      </c>
      <c r="H259" s="213">
        <v>35</v>
      </c>
      <c r="I259" s="214"/>
      <c r="J259" s="215">
        <f t="shared" si="50"/>
        <v>0</v>
      </c>
      <c r="K259" s="211" t="s">
        <v>1</v>
      </c>
      <c r="L259" s="40"/>
      <c r="M259" s="216" t="s">
        <v>1</v>
      </c>
      <c r="N259" s="217" t="s">
        <v>40</v>
      </c>
      <c r="O259" s="72"/>
      <c r="P259" s="218">
        <f t="shared" si="51"/>
        <v>0</v>
      </c>
      <c r="Q259" s="218">
        <v>0</v>
      </c>
      <c r="R259" s="218">
        <f t="shared" si="52"/>
        <v>0</v>
      </c>
      <c r="S259" s="218">
        <v>0</v>
      </c>
      <c r="T259" s="219">
        <f t="shared" si="53"/>
        <v>0</v>
      </c>
      <c r="U259" s="35"/>
      <c r="V259" s="35"/>
      <c r="W259" s="35"/>
      <c r="X259" s="35"/>
      <c r="Y259" s="35"/>
      <c r="Z259" s="35"/>
      <c r="AA259" s="35"/>
      <c r="AB259" s="35"/>
      <c r="AC259" s="35"/>
      <c r="AD259" s="35"/>
      <c r="AE259" s="35"/>
      <c r="AR259" s="220" t="s">
        <v>209</v>
      </c>
      <c r="AT259" s="220" t="s">
        <v>205</v>
      </c>
      <c r="AU259" s="220" t="s">
        <v>82</v>
      </c>
      <c r="AY259" s="18" t="s">
        <v>203</v>
      </c>
      <c r="BE259" s="221">
        <f t="shared" si="54"/>
        <v>0</v>
      </c>
      <c r="BF259" s="221">
        <f t="shared" si="55"/>
        <v>0</v>
      </c>
      <c r="BG259" s="221">
        <f t="shared" si="56"/>
        <v>0</v>
      </c>
      <c r="BH259" s="221">
        <f t="shared" si="57"/>
        <v>0</v>
      </c>
      <c r="BI259" s="221">
        <f t="shared" si="58"/>
        <v>0</v>
      </c>
      <c r="BJ259" s="18" t="s">
        <v>82</v>
      </c>
      <c r="BK259" s="221">
        <f t="shared" si="59"/>
        <v>0</v>
      </c>
      <c r="BL259" s="18" t="s">
        <v>209</v>
      </c>
      <c r="BM259" s="220" t="s">
        <v>3867</v>
      </c>
    </row>
    <row r="260" spans="1:65" s="2" customFormat="1" ht="21.75" customHeight="1">
      <c r="A260" s="35"/>
      <c r="B260" s="36"/>
      <c r="C260" s="209" t="s">
        <v>3095</v>
      </c>
      <c r="D260" s="209" t="s">
        <v>205</v>
      </c>
      <c r="E260" s="210" t="s">
        <v>9754</v>
      </c>
      <c r="F260" s="211" t="s">
        <v>9755</v>
      </c>
      <c r="G260" s="212" t="s">
        <v>5671</v>
      </c>
      <c r="H260" s="213">
        <v>17</v>
      </c>
      <c r="I260" s="214"/>
      <c r="J260" s="215">
        <f t="shared" si="50"/>
        <v>0</v>
      </c>
      <c r="K260" s="211" t="s">
        <v>1</v>
      </c>
      <c r="L260" s="40"/>
      <c r="M260" s="216" t="s">
        <v>1</v>
      </c>
      <c r="N260" s="217" t="s">
        <v>40</v>
      </c>
      <c r="O260" s="72"/>
      <c r="P260" s="218">
        <f t="shared" si="51"/>
        <v>0</v>
      </c>
      <c r="Q260" s="218">
        <v>0</v>
      </c>
      <c r="R260" s="218">
        <f t="shared" si="52"/>
        <v>0</v>
      </c>
      <c r="S260" s="218">
        <v>0</v>
      </c>
      <c r="T260" s="219">
        <f t="shared" si="53"/>
        <v>0</v>
      </c>
      <c r="U260" s="35"/>
      <c r="V260" s="35"/>
      <c r="W260" s="35"/>
      <c r="X260" s="35"/>
      <c r="Y260" s="35"/>
      <c r="Z260" s="35"/>
      <c r="AA260" s="35"/>
      <c r="AB260" s="35"/>
      <c r="AC260" s="35"/>
      <c r="AD260" s="35"/>
      <c r="AE260" s="35"/>
      <c r="AR260" s="220" t="s">
        <v>209</v>
      </c>
      <c r="AT260" s="220" t="s">
        <v>205</v>
      </c>
      <c r="AU260" s="220" t="s">
        <v>82</v>
      </c>
      <c r="AY260" s="18" t="s">
        <v>203</v>
      </c>
      <c r="BE260" s="221">
        <f t="shared" si="54"/>
        <v>0</v>
      </c>
      <c r="BF260" s="221">
        <f t="shared" si="55"/>
        <v>0</v>
      </c>
      <c r="BG260" s="221">
        <f t="shared" si="56"/>
        <v>0</v>
      </c>
      <c r="BH260" s="221">
        <f t="shared" si="57"/>
        <v>0</v>
      </c>
      <c r="BI260" s="221">
        <f t="shared" si="58"/>
        <v>0</v>
      </c>
      <c r="BJ260" s="18" t="s">
        <v>82</v>
      </c>
      <c r="BK260" s="221">
        <f t="shared" si="59"/>
        <v>0</v>
      </c>
      <c r="BL260" s="18" t="s">
        <v>209</v>
      </c>
      <c r="BM260" s="220" t="s">
        <v>3878</v>
      </c>
    </row>
    <row r="261" spans="1:65" s="2" customFormat="1" ht="16.5" customHeight="1">
      <c r="A261" s="35"/>
      <c r="B261" s="36"/>
      <c r="C261" s="209" t="s">
        <v>3126</v>
      </c>
      <c r="D261" s="209" t="s">
        <v>205</v>
      </c>
      <c r="E261" s="210" t="s">
        <v>9756</v>
      </c>
      <c r="F261" s="211" t="s">
        <v>9757</v>
      </c>
      <c r="G261" s="212" t="s">
        <v>5671</v>
      </c>
      <c r="H261" s="213">
        <v>600</v>
      </c>
      <c r="I261" s="214"/>
      <c r="J261" s="215">
        <f t="shared" si="50"/>
        <v>0</v>
      </c>
      <c r="K261" s="211" t="s">
        <v>1</v>
      </c>
      <c r="L261" s="40"/>
      <c r="M261" s="216" t="s">
        <v>1</v>
      </c>
      <c r="N261" s="217" t="s">
        <v>40</v>
      </c>
      <c r="O261" s="72"/>
      <c r="P261" s="218">
        <f t="shared" si="51"/>
        <v>0</v>
      </c>
      <c r="Q261" s="218">
        <v>0</v>
      </c>
      <c r="R261" s="218">
        <f t="shared" si="52"/>
        <v>0</v>
      </c>
      <c r="S261" s="218">
        <v>0</v>
      </c>
      <c r="T261" s="219">
        <f t="shared" si="53"/>
        <v>0</v>
      </c>
      <c r="U261" s="35"/>
      <c r="V261" s="35"/>
      <c r="W261" s="35"/>
      <c r="X261" s="35"/>
      <c r="Y261" s="35"/>
      <c r="Z261" s="35"/>
      <c r="AA261" s="35"/>
      <c r="AB261" s="35"/>
      <c r="AC261" s="35"/>
      <c r="AD261" s="35"/>
      <c r="AE261" s="35"/>
      <c r="AR261" s="220" t="s">
        <v>209</v>
      </c>
      <c r="AT261" s="220" t="s">
        <v>205</v>
      </c>
      <c r="AU261" s="220" t="s">
        <v>82</v>
      </c>
      <c r="AY261" s="18" t="s">
        <v>203</v>
      </c>
      <c r="BE261" s="221">
        <f t="shared" si="54"/>
        <v>0</v>
      </c>
      <c r="BF261" s="221">
        <f t="shared" si="55"/>
        <v>0</v>
      </c>
      <c r="BG261" s="221">
        <f t="shared" si="56"/>
        <v>0</v>
      </c>
      <c r="BH261" s="221">
        <f t="shared" si="57"/>
        <v>0</v>
      </c>
      <c r="BI261" s="221">
        <f t="shared" si="58"/>
        <v>0</v>
      </c>
      <c r="BJ261" s="18" t="s">
        <v>82</v>
      </c>
      <c r="BK261" s="221">
        <f t="shared" si="59"/>
        <v>0</v>
      </c>
      <c r="BL261" s="18" t="s">
        <v>209</v>
      </c>
      <c r="BM261" s="220" t="s">
        <v>3888</v>
      </c>
    </row>
    <row r="262" spans="1:65" s="2" customFormat="1" ht="16.5" customHeight="1">
      <c r="A262" s="35"/>
      <c r="B262" s="36"/>
      <c r="C262" s="209" t="s">
        <v>3164</v>
      </c>
      <c r="D262" s="209" t="s">
        <v>205</v>
      </c>
      <c r="E262" s="210" t="s">
        <v>9758</v>
      </c>
      <c r="F262" s="211" t="s">
        <v>9759</v>
      </c>
      <c r="G262" s="212" t="s">
        <v>5671</v>
      </c>
      <c r="H262" s="213">
        <v>600</v>
      </c>
      <c r="I262" s="214"/>
      <c r="J262" s="215">
        <f t="shared" si="50"/>
        <v>0</v>
      </c>
      <c r="K262" s="211" t="s">
        <v>1</v>
      </c>
      <c r="L262" s="40"/>
      <c r="M262" s="216" t="s">
        <v>1</v>
      </c>
      <c r="N262" s="217" t="s">
        <v>40</v>
      </c>
      <c r="O262" s="72"/>
      <c r="P262" s="218">
        <f t="shared" si="51"/>
        <v>0</v>
      </c>
      <c r="Q262" s="218">
        <v>0</v>
      </c>
      <c r="R262" s="218">
        <f t="shared" si="52"/>
        <v>0</v>
      </c>
      <c r="S262" s="218">
        <v>0</v>
      </c>
      <c r="T262" s="219">
        <f t="shared" si="53"/>
        <v>0</v>
      </c>
      <c r="U262" s="35"/>
      <c r="V262" s="35"/>
      <c r="W262" s="35"/>
      <c r="X262" s="35"/>
      <c r="Y262" s="35"/>
      <c r="Z262" s="35"/>
      <c r="AA262" s="35"/>
      <c r="AB262" s="35"/>
      <c r="AC262" s="35"/>
      <c r="AD262" s="35"/>
      <c r="AE262" s="35"/>
      <c r="AR262" s="220" t="s">
        <v>209</v>
      </c>
      <c r="AT262" s="220" t="s">
        <v>205</v>
      </c>
      <c r="AU262" s="220" t="s">
        <v>82</v>
      </c>
      <c r="AY262" s="18" t="s">
        <v>203</v>
      </c>
      <c r="BE262" s="221">
        <f t="shared" si="54"/>
        <v>0</v>
      </c>
      <c r="BF262" s="221">
        <f t="shared" si="55"/>
        <v>0</v>
      </c>
      <c r="BG262" s="221">
        <f t="shared" si="56"/>
        <v>0</v>
      </c>
      <c r="BH262" s="221">
        <f t="shared" si="57"/>
        <v>0</v>
      </c>
      <c r="BI262" s="221">
        <f t="shared" si="58"/>
        <v>0</v>
      </c>
      <c r="BJ262" s="18" t="s">
        <v>82</v>
      </c>
      <c r="BK262" s="221">
        <f t="shared" si="59"/>
        <v>0</v>
      </c>
      <c r="BL262" s="18" t="s">
        <v>209</v>
      </c>
      <c r="BM262" s="220" t="s">
        <v>3899</v>
      </c>
    </row>
    <row r="263" spans="1:65" s="2" customFormat="1" ht="21.75" customHeight="1">
      <c r="A263" s="35"/>
      <c r="B263" s="36"/>
      <c r="C263" s="209" t="s">
        <v>3168</v>
      </c>
      <c r="D263" s="209" t="s">
        <v>205</v>
      </c>
      <c r="E263" s="210" t="s">
        <v>9760</v>
      </c>
      <c r="F263" s="211" t="s">
        <v>9761</v>
      </c>
      <c r="G263" s="212" t="s">
        <v>5671</v>
      </c>
      <c r="H263" s="213">
        <v>1516</v>
      </c>
      <c r="I263" s="214"/>
      <c r="J263" s="215">
        <f t="shared" si="50"/>
        <v>0</v>
      </c>
      <c r="K263" s="211" t="s">
        <v>1</v>
      </c>
      <c r="L263" s="40"/>
      <c r="M263" s="216" t="s">
        <v>1</v>
      </c>
      <c r="N263" s="217" t="s">
        <v>40</v>
      </c>
      <c r="O263" s="72"/>
      <c r="P263" s="218">
        <f t="shared" si="51"/>
        <v>0</v>
      </c>
      <c r="Q263" s="218">
        <v>0</v>
      </c>
      <c r="R263" s="218">
        <f t="shared" si="52"/>
        <v>0</v>
      </c>
      <c r="S263" s="218">
        <v>0</v>
      </c>
      <c r="T263" s="219">
        <f t="shared" si="53"/>
        <v>0</v>
      </c>
      <c r="U263" s="35"/>
      <c r="V263" s="35"/>
      <c r="W263" s="35"/>
      <c r="X263" s="35"/>
      <c r="Y263" s="35"/>
      <c r="Z263" s="35"/>
      <c r="AA263" s="35"/>
      <c r="AB263" s="35"/>
      <c r="AC263" s="35"/>
      <c r="AD263" s="35"/>
      <c r="AE263" s="35"/>
      <c r="AR263" s="220" t="s">
        <v>209</v>
      </c>
      <c r="AT263" s="220" t="s">
        <v>205</v>
      </c>
      <c r="AU263" s="220" t="s">
        <v>82</v>
      </c>
      <c r="AY263" s="18" t="s">
        <v>203</v>
      </c>
      <c r="BE263" s="221">
        <f t="shared" si="54"/>
        <v>0</v>
      </c>
      <c r="BF263" s="221">
        <f t="shared" si="55"/>
        <v>0</v>
      </c>
      <c r="BG263" s="221">
        <f t="shared" si="56"/>
        <v>0</v>
      </c>
      <c r="BH263" s="221">
        <f t="shared" si="57"/>
        <v>0</v>
      </c>
      <c r="BI263" s="221">
        <f t="shared" si="58"/>
        <v>0</v>
      </c>
      <c r="BJ263" s="18" t="s">
        <v>82</v>
      </c>
      <c r="BK263" s="221">
        <f t="shared" si="59"/>
        <v>0</v>
      </c>
      <c r="BL263" s="18" t="s">
        <v>209</v>
      </c>
      <c r="BM263" s="220" t="s">
        <v>3908</v>
      </c>
    </row>
    <row r="264" spans="1:65" s="2" customFormat="1" ht="16.5" customHeight="1">
      <c r="A264" s="35"/>
      <c r="B264" s="36"/>
      <c r="C264" s="209" t="s">
        <v>3271</v>
      </c>
      <c r="D264" s="209" t="s">
        <v>205</v>
      </c>
      <c r="E264" s="210" t="s">
        <v>9762</v>
      </c>
      <c r="F264" s="211" t="s">
        <v>9763</v>
      </c>
      <c r="G264" s="212" t="s">
        <v>5671</v>
      </c>
      <c r="H264" s="213">
        <v>32</v>
      </c>
      <c r="I264" s="214"/>
      <c r="J264" s="215">
        <f t="shared" si="50"/>
        <v>0</v>
      </c>
      <c r="K264" s="211" t="s">
        <v>1</v>
      </c>
      <c r="L264" s="40"/>
      <c r="M264" s="216" t="s">
        <v>1</v>
      </c>
      <c r="N264" s="217" t="s">
        <v>40</v>
      </c>
      <c r="O264" s="72"/>
      <c r="P264" s="218">
        <f t="shared" si="51"/>
        <v>0</v>
      </c>
      <c r="Q264" s="218">
        <v>0</v>
      </c>
      <c r="R264" s="218">
        <f t="shared" si="52"/>
        <v>0</v>
      </c>
      <c r="S264" s="218">
        <v>0</v>
      </c>
      <c r="T264" s="219">
        <f t="shared" si="53"/>
        <v>0</v>
      </c>
      <c r="U264" s="35"/>
      <c r="V264" s="35"/>
      <c r="W264" s="35"/>
      <c r="X264" s="35"/>
      <c r="Y264" s="35"/>
      <c r="Z264" s="35"/>
      <c r="AA264" s="35"/>
      <c r="AB264" s="35"/>
      <c r="AC264" s="35"/>
      <c r="AD264" s="35"/>
      <c r="AE264" s="35"/>
      <c r="AR264" s="220" t="s">
        <v>209</v>
      </c>
      <c r="AT264" s="220" t="s">
        <v>205</v>
      </c>
      <c r="AU264" s="220" t="s">
        <v>82</v>
      </c>
      <c r="AY264" s="18" t="s">
        <v>203</v>
      </c>
      <c r="BE264" s="221">
        <f t="shared" si="54"/>
        <v>0</v>
      </c>
      <c r="BF264" s="221">
        <f t="shared" si="55"/>
        <v>0</v>
      </c>
      <c r="BG264" s="221">
        <f t="shared" si="56"/>
        <v>0</v>
      </c>
      <c r="BH264" s="221">
        <f t="shared" si="57"/>
        <v>0</v>
      </c>
      <c r="BI264" s="221">
        <f t="shared" si="58"/>
        <v>0</v>
      </c>
      <c r="BJ264" s="18" t="s">
        <v>82</v>
      </c>
      <c r="BK264" s="221">
        <f t="shared" si="59"/>
        <v>0</v>
      </c>
      <c r="BL264" s="18" t="s">
        <v>209</v>
      </c>
      <c r="BM264" s="220" t="s">
        <v>3917</v>
      </c>
    </row>
    <row r="265" spans="1:65" s="2" customFormat="1" ht="21.75" customHeight="1">
      <c r="A265" s="35"/>
      <c r="B265" s="36"/>
      <c r="C265" s="209" t="s">
        <v>3275</v>
      </c>
      <c r="D265" s="209" t="s">
        <v>205</v>
      </c>
      <c r="E265" s="210" t="s">
        <v>9764</v>
      </c>
      <c r="F265" s="211" t="s">
        <v>9765</v>
      </c>
      <c r="G265" s="212" t="s">
        <v>5671</v>
      </c>
      <c r="H265" s="213">
        <v>573</v>
      </c>
      <c r="I265" s="214"/>
      <c r="J265" s="215">
        <f t="shared" si="50"/>
        <v>0</v>
      </c>
      <c r="K265" s="211" t="s">
        <v>1</v>
      </c>
      <c r="L265" s="40"/>
      <c r="M265" s="216" t="s">
        <v>1</v>
      </c>
      <c r="N265" s="217" t="s">
        <v>40</v>
      </c>
      <c r="O265" s="72"/>
      <c r="P265" s="218">
        <f t="shared" si="51"/>
        <v>0</v>
      </c>
      <c r="Q265" s="218">
        <v>0</v>
      </c>
      <c r="R265" s="218">
        <f t="shared" si="52"/>
        <v>0</v>
      </c>
      <c r="S265" s="218">
        <v>0</v>
      </c>
      <c r="T265" s="219">
        <f t="shared" si="53"/>
        <v>0</v>
      </c>
      <c r="U265" s="35"/>
      <c r="V265" s="35"/>
      <c r="W265" s="35"/>
      <c r="X265" s="35"/>
      <c r="Y265" s="35"/>
      <c r="Z265" s="35"/>
      <c r="AA265" s="35"/>
      <c r="AB265" s="35"/>
      <c r="AC265" s="35"/>
      <c r="AD265" s="35"/>
      <c r="AE265" s="35"/>
      <c r="AR265" s="220" t="s">
        <v>209</v>
      </c>
      <c r="AT265" s="220" t="s">
        <v>205</v>
      </c>
      <c r="AU265" s="220" t="s">
        <v>82</v>
      </c>
      <c r="AY265" s="18" t="s">
        <v>203</v>
      </c>
      <c r="BE265" s="221">
        <f t="shared" si="54"/>
        <v>0</v>
      </c>
      <c r="BF265" s="221">
        <f t="shared" si="55"/>
        <v>0</v>
      </c>
      <c r="BG265" s="221">
        <f t="shared" si="56"/>
        <v>0</v>
      </c>
      <c r="BH265" s="221">
        <f t="shared" si="57"/>
        <v>0</v>
      </c>
      <c r="BI265" s="221">
        <f t="shared" si="58"/>
        <v>0</v>
      </c>
      <c r="BJ265" s="18" t="s">
        <v>82</v>
      </c>
      <c r="BK265" s="221">
        <f t="shared" si="59"/>
        <v>0</v>
      </c>
      <c r="BL265" s="18" t="s">
        <v>209</v>
      </c>
      <c r="BM265" s="220" t="s">
        <v>3927</v>
      </c>
    </row>
    <row r="266" spans="1:65" s="2" customFormat="1" ht="21.75" customHeight="1">
      <c r="A266" s="35"/>
      <c r="B266" s="36"/>
      <c r="C266" s="209" t="s">
        <v>3280</v>
      </c>
      <c r="D266" s="209" t="s">
        <v>205</v>
      </c>
      <c r="E266" s="210" t="s">
        <v>9766</v>
      </c>
      <c r="F266" s="211" t="s">
        <v>9767</v>
      </c>
      <c r="G266" s="212" t="s">
        <v>5671</v>
      </c>
      <c r="H266" s="213">
        <v>21</v>
      </c>
      <c r="I266" s="214"/>
      <c r="J266" s="215">
        <f t="shared" si="50"/>
        <v>0</v>
      </c>
      <c r="K266" s="211" t="s">
        <v>1</v>
      </c>
      <c r="L266" s="40"/>
      <c r="M266" s="216" t="s">
        <v>1</v>
      </c>
      <c r="N266" s="217" t="s">
        <v>40</v>
      </c>
      <c r="O266" s="72"/>
      <c r="P266" s="218">
        <f t="shared" si="51"/>
        <v>0</v>
      </c>
      <c r="Q266" s="218">
        <v>0</v>
      </c>
      <c r="R266" s="218">
        <f t="shared" si="52"/>
        <v>0</v>
      </c>
      <c r="S266" s="218">
        <v>0</v>
      </c>
      <c r="T266" s="219">
        <f t="shared" si="53"/>
        <v>0</v>
      </c>
      <c r="U266" s="35"/>
      <c r="V266" s="35"/>
      <c r="W266" s="35"/>
      <c r="X266" s="35"/>
      <c r="Y266" s="35"/>
      <c r="Z266" s="35"/>
      <c r="AA266" s="35"/>
      <c r="AB266" s="35"/>
      <c r="AC266" s="35"/>
      <c r="AD266" s="35"/>
      <c r="AE266" s="35"/>
      <c r="AR266" s="220" t="s">
        <v>209</v>
      </c>
      <c r="AT266" s="220" t="s">
        <v>205</v>
      </c>
      <c r="AU266" s="220" t="s">
        <v>82</v>
      </c>
      <c r="AY266" s="18" t="s">
        <v>203</v>
      </c>
      <c r="BE266" s="221">
        <f t="shared" si="54"/>
        <v>0</v>
      </c>
      <c r="BF266" s="221">
        <f t="shared" si="55"/>
        <v>0</v>
      </c>
      <c r="BG266" s="221">
        <f t="shared" si="56"/>
        <v>0</v>
      </c>
      <c r="BH266" s="221">
        <f t="shared" si="57"/>
        <v>0</v>
      </c>
      <c r="BI266" s="221">
        <f t="shared" si="58"/>
        <v>0</v>
      </c>
      <c r="BJ266" s="18" t="s">
        <v>82</v>
      </c>
      <c r="BK266" s="221">
        <f t="shared" si="59"/>
        <v>0</v>
      </c>
      <c r="BL266" s="18" t="s">
        <v>209</v>
      </c>
      <c r="BM266" s="220" t="s">
        <v>3937</v>
      </c>
    </row>
    <row r="267" spans="1:65" s="2" customFormat="1" ht="21.75" customHeight="1">
      <c r="A267" s="35"/>
      <c r="B267" s="36"/>
      <c r="C267" s="209" t="s">
        <v>3288</v>
      </c>
      <c r="D267" s="209" t="s">
        <v>205</v>
      </c>
      <c r="E267" s="210" t="s">
        <v>9768</v>
      </c>
      <c r="F267" s="211" t="s">
        <v>9769</v>
      </c>
      <c r="G267" s="212" t="s">
        <v>5671</v>
      </c>
      <c r="H267" s="213">
        <v>6</v>
      </c>
      <c r="I267" s="214"/>
      <c r="J267" s="215">
        <f t="shared" si="50"/>
        <v>0</v>
      </c>
      <c r="K267" s="211" t="s">
        <v>1</v>
      </c>
      <c r="L267" s="40"/>
      <c r="M267" s="216" t="s">
        <v>1</v>
      </c>
      <c r="N267" s="217" t="s">
        <v>40</v>
      </c>
      <c r="O267" s="72"/>
      <c r="P267" s="218">
        <f t="shared" si="51"/>
        <v>0</v>
      </c>
      <c r="Q267" s="218">
        <v>0</v>
      </c>
      <c r="R267" s="218">
        <f t="shared" si="52"/>
        <v>0</v>
      </c>
      <c r="S267" s="218">
        <v>0</v>
      </c>
      <c r="T267" s="219">
        <f t="shared" si="53"/>
        <v>0</v>
      </c>
      <c r="U267" s="35"/>
      <c r="V267" s="35"/>
      <c r="W267" s="35"/>
      <c r="X267" s="35"/>
      <c r="Y267" s="35"/>
      <c r="Z267" s="35"/>
      <c r="AA267" s="35"/>
      <c r="AB267" s="35"/>
      <c r="AC267" s="35"/>
      <c r="AD267" s="35"/>
      <c r="AE267" s="35"/>
      <c r="AR267" s="220" t="s">
        <v>209</v>
      </c>
      <c r="AT267" s="220" t="s">
        <v>205</v>
      </c>
      <c r="AU267" s="220" t="s">
        <v>82</v>
      </c>
      <c r="AY267" s="18" t="s">
        <v>203</v>
      </c>
      <c r="BE267" s="221">
        <f t="shared" si="54"/>
        <v>0</v>
      </c>
      <c r="BF267" s="221">
        <f t="shared" si="55"/>
        <v>0</v>
      </c>
      <c r="BG267" s="221">
        <f t="shared" si="56"/>
        <v>0</v>
      </c>
      <c r="BH267" s="221">
        <f t="shared" si="57"/>
        <v>0</v>
      </c>
      <c r="BI267" s="221">
        <f t="shared" si="58"/>
        <v>0</v>
      </c>
      <c r="BJ267" s="18" t="s">
        <v>82</v>
      </c>
      <c r="BK267" s="221">
        <f t="shared" si="59"/>
        <v>0</v>
      </c>
      <c r="BL267" s="18" t="s">
        <v>209</v>
      </c>
      <c r="BM267" s="220" t="s">
        <v>3947</v>
      </c>
    </row>
    <row r="268" spans="1:65" s="2" customFormat="1" ht="16.5" customHeight="1">
      <c r="A268" s="35"/>
      <c r="B268" s="36"/>
      <c r="C268" s="209" t="s">
        <v>3316</v>
      </c>
      <c r="D268" s="209" t="s">
        <v>205</v>
      </c>
      <c r="E268" s="210" t="s">
        <v>9770</v>
      </c>
      <c r="F268" s="211" t="s">
        <v>9771</v>
      </c>
      <c r="G268" s="212" t="s">
        <v>828</v>
      </c>
      <c r="H268" s="213">
        <v>731</v>
      </c>
      <c r="I268" s="214"/>
      <c r="J268" s="215">
        <f t="shared" si="50"/>
        <v>0</v>
      </c>
      <c r="K268" s="211" t="s">
        <v>1</v>
      </c>
      <c r="L268" s="40"/>
      <c r="M268" s="216" t="s">
        <v>1</v>
      </c>
      <c r="N268" s="217" t="s">
        <v>40</v>
      </c>
      <c r="O268" s="72"/>
      <c r="P268" s="218">
        <f t="shared" si="51"/>
        <v>0</v>
      </c>
      <c r="Q268" s="218">
        <v>0</v>
      </c>
      <c r="R268" s="218">
        <f t="shared" si="52"/>
        <v>0</v>
      </c>
      <c r="S268" s="218">
        <v>0</v>
      </c>
      <c r="T268" s="219">
        <f t="shared" si="53"/>
        <v>0</v>
      </c>
      <c r="U268" s="35"/>
      <c r="V268" s="35"/>
      <c r="W268" s="35"/>
      <c r="X268" s="35"/>
      <c r="Y268" s="35"/>
      <c r="Z268" s="35"/>
      <c r="AA268" s="35"/>
      <c r="AB268" s="35"/>
      <c r="AC268" s="35"/>
      <c r="AD268" s="35"/>
      <c r="AE268" s="35"/>
      <c r="AR268" s="220" t="s">
        <v>209</v>
      </c>
      <c r="AT268" s="220" t="s">
        <v>205</v>
      </c>
      <c r="AU268" s="220" t="s">
        <v>82</v>
      </c>
      <c r="AY268" s="18" t="s">
        <v>203</v>
      </c>
      <c r="BE268" s="221">
        <f t="shared" si="54"/>
        <v>0</v>
      </c>
      <c r="BF268" s="221">
        <f t="shared" si="55"/>
        <v>0</v>
      </c>
      <c r="BG268" s="221">
        <f t="shared" si="56"/>
        <v>0</v>
      </c>
      <c r="BH268" s="221">
        <f t="shared" si="57"/>
        <v>0</v>
      </c>
      <c r="BI268" s="221">
        <f t="shared" si="58"/>
        <v>0</v>
      </c>
      <c r="BJ268" s="18" t="s">
        <v>82</v>
      </c>
      <c r="BK268" s="221">
        <f t="shared" si="59"/>
        <v>0</v>
      </c>
      <c r="BL268" s="18" t="s">
        <v>209</v>
      </c>
      <c r="BM268" s="220" t="s">
        <v>3955</v>
      </c>
    </row>
    <row r="269" spans="1:65" s="2" customFormat="1" ht="16.5" customHeight="1">
      <c r="A269" s="35"/>
      <c r="B269" s="36"/>
      <c r="C269" s="209" t="s">
        <v>3325</v>
      </c>
      <c r="D269" s="209" t="s">
        <v>205</v>
      </c>
      <c r="E269" s="210" t="s">
        <v>9772</v>
      </c>
      <c r="F269" s="211" t="s">
        <v>9773</v>
      </c>
      <c r="G269" s="212" t="s">
        <v>828</v>
      </c>
      <c r="H269" s="213">
        <v>673</v>
      </c>
      <c r="I269" s="214"/>
      <c r="J269" s="215">
        <f t="shared" si="50"/>
        <v>0</v>
      </c>
      <c r="K269" s="211" t="s">
        <v>1</v>
      </c>
      <c r="L269" s="40"/>
      <c r="M269" s="216" t="s">
        <v>1</v>
      </c>
      <c r="N269" s="217" t="s">
        <v>40</v>
      </c>
      <c r="O269" s="72"/>
      <c r="P269" s="218">
        <f t="shared" si="51"/>
        <v>0</v>
      </c>
      <c r="Q269" s="218">
        <v>0</v>
      </c>
      <c r="R269" s="218">
        <f t="shared" si="52"/>
        <v>0</v>
      </c>
      <c r="S269" s="218">
        <v>0</v>
      </c>
      <c r="T269" s="219">
        <f t="shared" si="53"/>
        <v>0</v>
      </c>
      <c r="U269" s="35"/>
      <c r="V269" s="35"/>
      <c r="W269" s="35"/>
      <c r="X269" s="35"/>
      <c r="Y269" s="35"/>
      <c r="Z269" s="35"/>
      <c r="AA269" s="35"/>
      <c r="AB269" s="35"/>
      <c r="AC269" s="35"/>
      <c r="AD269" s="35"/>
      <c r="AE269" s="35"/>
      <c r="AR269" s="220" t="s">
        <v>209</v>
      </c>
      <c r="AT269" s="220" t="s">
        <v>205</v>
      </c>
      <c r="AU269" s="220" t="s">
        <v>82</v>
      </c>
      <c r="AY269" s="18" t="s">
        <v>203</v>
      </c>
      <c r="BE269" s="221">
        <f t="shared" si="54"/>
        <v>0</v>
      </c>
      <c r="BF269" s="221">
        <f t="shared" si="55"/>
        <v>0</v>
      </c>
      <c r="BG269" s="221">
        <f t="shared" si="56"/>
        <v>0</v>
      </c>
      <c r="BH269" s="221">
        <f t="shared" si="57"/>
        <v>0</v>
      </c>
      <c r="BI269" s="221">
        <f t="shared" si="58"/>
        <v>0</v>
      </c>
      <c r="BJ269" s="18" t="s">
        <v>82</v>
      </c>
      <c r="BK269" s="221">
        <f t="shared" si="59"/>
        <v>0</v>
      </c>
      <c r="BL269" s="18" t="s">
        <v>209</v>
      </c>
      <c r="BM269" s="220" t="s">
        <v>3964</v>
      </c>
    </row>
    <row r="270" spans="1:65" s="2" customFormat="1" ht="16.5" customHeight="1">
      <c r="A270" s="35"/>
      <c r="B270" s="36"/>
      <c r="C270" s="209" t="s">
        <v>3331</v>
      </c>
      <c r="D270" s="209" t="s">
        <v>205</v>
      </c>
      <c r="E270" s="210" t="s">
        <v>9774</v>
      </c>
      <c r="F270" s="211" t="s">
        <v>9775</v>
      </c>
      <c r="G270" s="212" t="s">
        <v>828</v>
      </c>
      <c r="H270" s="213">
        <v>14</v>
      </c>
      <c r="I270" s="214"/>
      <c r="J270" s="215">
        <f t="shared" si="50"/>
        <v>0</v>
      </c>
      <c r="K270" s="211" t="s">
        <v>1</v>
      </c>
      <c r="L270" s="40"/>
      <c r="M270" s="216" t="s">
        <v>1</v>
      </c>
      <c r="N270" s="217" t="s">
        <v>40</v>
      </c>
      <c r="O270" s="72"/>
      <c r="P270" s="218">
        <f t="shared" si="51"/>
        <v>0</v>
      </c>
      <c r="Q270" s="218">
        <v>0</v>
      </c>
      <c r="R270" s="218">
        <f t="shared" si="52"/>
        <v>0</v>
      </c>
      <c r="S270" s="218">
        <v>0</v>
      </c>
      <c r="T270" s="219">
        <f t="shared" si="53"/>
        <v>0</v>
      </c>
      <c r="U270" s="35"/>
      <c r="V270" s="35"/>
      <c r="W270" s="35"/>
      <c r="X270" s="35"/>
      <c r="Y270" s="35"/>
      <c r="Z270" s="35"/>
      <c r="AA270" s="35"/>
      <c r="AB270" s="35"/>
      <c r="AC270" s="35"/>
      <c r="AD270" s="35"/>
      <c r="AE270" s="35"/>
      <c r="AR270" s="220" t="s">
        <v>209</v>
      </c>
      <c r="AT270" s="220" t="s">
        <v>205</v>
      </c>
      <c r="AU270" s="220" t="s">
        <v>82</v>
      </c>
      <c r="AY270" s="18" t="s">
        <v>203</v>
      </c>
      <c r="BE270" s="221">
        <f t="shared" si="54"/>
        <v>0</v>
      </c>
      <c r="BF270" s="221">
        <f t="shared" si="55"/>
        <v>0</v>
      </c>
      <c r="BG270" s="221">
        <f t="shared" si="56"/>
        <v>0</v>
      </c>
      <c r="BH270" s="221">
        <f t="shared" si="57"/>
        <v>0</v>
      </c>
      <c r="BI270" s="221">
        <f t="shared" si="58"/>
        <v>0</v>
      </c>
      <c r="BJ270" s="18" t="s">
        <v>82</v>
      </c>
      <c r="BK270" s="221">
        <f t="shared" si="59"/>
        <v>0</v>
      </c>
      <c r="BL270" s="18" t="s">
        <v>209</v>
      </c>
      <c r="BM270" s="220" t="s">
        <v>3972</v>
      </c>
    </row>
    <row r="271" spans="1:65" s="2" customFormat="1" ht="21.75" customHeight="1">
      <c r="A271" s="35"/>
      <c r="B271" s="36"/>
      <c r="C271" s="209" t="s">
        <v>3348</v>
      </c>
      <c r="D271" s="209" t="s">
        <v>205</v>
      </c>
      <c r="E271" s="210" t="s">
        <v>9776</v>
      </c>
      <c r="F271" s="211" t="s">
        <v>9777</v>
      </c>
      <c r="G271" s="212" t="s">
        <v>828</v>
      </c>
      <c r="H271" s="213">
        <v>97</v>
      </c>
      <c r="I271" s="214"/>
      <c r="J271" s="215">
        <f t="shared" si="50"/>
        <v>0</v>
      </c>
      <c r="K271" s="211" t="s">
        <v>1</v>
      </c>
      <c r="L271" s="40"/>
      <c r="M271" s="216" t="s">
        <v>1</v>
      </c>
      <c r="N271" s="217" t="s">
        <v>40</v>
      </c>
      <c r="O271" s="72"/>
      <c r="P271" s="218">
        <f t="shared" si="51"/>
        <v>0</v>
      </c>
      <c r="Q271" s="218">
        <v>0</v>
      </c>
      <c r="R271" s="218">
        <f t="shared" si="52"/>
        <v>0</v>
      </c>
      <c r="S271" s="218">
        <v>0</v>
      </c>
      <c r="T271" s="219">
        <f t="shared" si="53"/>
        <v>0</v>
      </c>
      <c r="U271" s="35"/>
      <c r="V271" s="35"/>
      <c r="W271" s="35"/>
      <c r="X271" s="35"/>
      <c r="Y271" s="35"/>
      <c r="Z271" s="35"/>
      <c r="AA271" s="35"/>
      <c r="AB271" s="35"/>
      <c r="AC271" s="35"/>
      <c r="AD271" s="35"/>
      <c r="AE271" s="35"/>
      <c r="AR271" s="220" t="s">
        <v>209</v>
      </c>
      <c r="AT271" s="220" t="s">
        <v>205</v>
      </c>
      <c r="AU271" s="220" t="s">
        <v>82</v>
      </c>
      <c r="AY271" s="18" t="s">
        <v>203</v>
      </c>
      <c r="BE271" s="221">
        <f t="shared" si="54"/>
        <v>0</v>
      </c>
      <c r="BF271" s="221">
        <f t="shared" si="55"/>
        <v>0</v>
      </c>
      <c r="BG271" s="221">
        <f t="shared" si="56"/>
        <v>0</v>
      </c>
      <c r="BH271" s="221">
        <f t="shared" si="57"/>
        <v>0</v>
      </c>
      <c r="BI271" s="221">
        <f t="shared" si="58"/>
        <v>0</v>
      </c>
      <c r="BJ271" s="18" t="s">
        <v>82</v>
      </c>
      <c r="BK271" s="221">
        <f t="shared" si="59"/>
        <v>0</v>
      </c>
      <c r="BL271" s="18" t="s">
        <v>209</v>
      </c>
      <c r="BM271" s="220" t="s">
        <v>3981</v>
      </c>
    </row>
    <row r="272" spans="1:65" s="2" customFormat="1" ht="16.5" customHeight="1">
      <c r="A272" s="35"/>
      <c r="B272" s="36"/>
      <c r="C272" s="209" t="s">
        <v>3356</v>
      </c>
      <c r="D272" s="209" t="s">
        <v>205</v>
      </c>
      <c r="E272" s="210" t="s">
        <v>9778</v>
      </c>
      <c r="F272" s="211" t="s">
        <v>9779</v>
      </c>
      <c r="G272" s="212" t="s">
        <v>828</v>
      </c>
      <c r="H272" s="213">
        <v>8</v>
      </c>
      <c r="I272" s="214"/>
      <c r="J272" s="215">
        <f t="shared" si="50"/>
        <v>0</v>
      </c>
      <c r="K272" s="211" t="s">
        <v>1</v>
      </c>
      <c r="L272" s="40"/>
      <c r="M272" s="216" t="s">
        <v>1</v>
      </c>
      <c r="N272" s="217" t="s">
        <v>40</v>
      </c>
      <c r="O272" s="72"/>
      <c r="P272" s="218">
        <f t="shared" si="51"/>
        <v>0</v>
      </c>
      <c r="Q272" s="218">
        <v>0</v>
      </c>
      <c r="R272" s="218">
        <f t="shared" si="52"/>
        <v>0</v>
      </c>
      <c r="S272" s="218">
        <v>0</v>
      </c>
      <c r="T272" s="219">
        <f t="shared" si="53"/>
        <v>0</v>
      </c>
      <c r="U272" s="35"/>
      <c r="V272" s="35"/>
      <c r="W272" s="35"/>
      <c r="X272" s="35"/>
      <c r="Y272" s="35"/>
      <c r="Z272" s="35"/>
      <c r="AA272" s="35"/>
      <c r="AB272" s="35"/>
      <c r="AC272" s="35"/>
      <c r="AD272" s="35"/>
      <c r="AE272" s="35"/>
      <c r="AR272" s="220" t="s">
        <v>209</v>
      </c>
      <c r="AT272" s="220" t="s">
        <v>205</v>
      </c>
      <c r="AU272" s="220" t="s">
        <v>82</v>
      </c>
      <c r="AY272" s="18" t="s">
        <v>203</v>
      </c>
      <c r="BE272" s="221">
        <f t="shared" si="54"/>
        <v>0</v>
      </c>
      <c r="BF272" s="221">
        <f t="shared" si="55"/>
        <v>0</v>
      </c>
      <c r="BG272" s="221">
        <f t="shared" si="56"/>
        <v>0</v>
      </c>
      <c r="BH272" s="221">
        <f t="shared" si="57"/>
        <v>0</v>
      </c>
      <c r="BI272" s="221">
        <f t="shared" si="58"/>
        <v>0</v>
      </c>
      <c r="BJ272" s="18" t="s">
        <v>82</v>
      </c>
      <c r="BK272" s="221">
        <f t="shared" si="59"/>
        <v>0</v>
      </c>
      <c r="BL272" s="18" t="s">
        <v>209</v>
      </c>
      <c r="BM272" s="220" t="s">
        <v>3992</v>
      </c>
    </row>
    <row r="273" spans="1:65" s="2" customFormat="1" ht="16.5" customHeight="1">
      <c r="A273" s="35"/>
      <c r="B273" s="36"/>
      <c r="C273" s="209" t="s">
        <v>3360</v>
      </c>
      <c r="D273" s="209" t="s">
        <v>205</v>
      </c>
      <c r="E273" s="210" t="s">
        <v>9780</v>
      </c>
      <c r="F273" s="211" t="s">
        <v>9781</v>
      </c>
      <c r="G273" s="212" t="s">
        <v>828</v>
      </c>
      <c r="H273" s="213">
        <v>1248</v>
      </c>
      <c r="I273" s="214"/>
      <c r="J273" s="215">
        <f t="shared" si="50"/>
        <v>0</v>
      </c>
      <c r="K273" s="211" t="s">
        <v>1</v>
      </c>
      <c r="L273" s="40"/>
      <c r="M273" s="216" t="s">
        <v>1</v>
      </c>
      <c r="N273" s="217" t="s">
        <v>40</v>
      </c>
      <c r="O273" s="72"/>
      <c r="P273" s="218">
        <f t="shared" si="51"/>
        <v>0</v>
      </c>
      <c r="Q273" s="218">
        <v>0</v>
      </c>
      <c r="R273" s="218">
        <f t="shared" si="52"/>
        <v>0</v>
      </c>
      <c r="S273" s="218">
        <v>0</v>
      </c>
      <c r="T273" s="219">
        <f t="shared" si="53"/>
        <v>0</v>
      </c>
      <c r="U273" s="35"/>
      <c r="V273" s="35"/>
      <c r="W273" s="35"/>
      <c r="X273" s="35"/>
      <c r="Y273" s="35"/>
      <c r="Z273" s="35"/>
      <c r="AA273" s="35"/>
      <c r="AB273" s="35"/>
      <c r="AC273" s="35"/>
      <c r="AD273" s="35"/>
      <c r="AE273" s="35"/>
      <c r="AR273" s="220" t="s">
        <v>209</v>
      </c>
      <c r="AT273" s="220" t="s">
        <v>205</v>
      </c>
      <c r="AU273" s="220" t="s">
        <v>82</v>
      </c>
      <c r="AY273" s="18" t="s">
        <v>203</v>
      </c>
      <c r="BE273" s="221">
        <f t="shared" si="54"/>
        <v>0</v>
      </c>
      <c r="BF273" s="221">
        <f t="shared" si="55"/>
        <v>0</v>
      </c>
      <c r="BG273" s="221">
        <f t="shared" si="56"/>
        <v>0</v>
      </c>
      <c r="BH273" s="221">
        <f t="shared" si="57"/>
        <v>0</v>
      </c>
      <c r="BI273" s="221">
        <f t="shared" si="58"/>
        <v>0</v>
      </c>
      <c r="BJ273" s="18" t="s">
        <v>82</v>
      </c>
      <c r="BK273" s="221">
        <f t="shared" si="59"/>
        <v>0</v>
      </c>
      <c r="BL273" s="18" t="s">
        <v>209</v>
      </c>
      <c r="BM273" s="220" t="s">
        <v>4003</v>
      </c>
    </row>
    <row r="274" spans="1:65" s="2" customFormat="1" ht="16.5" customHeight="1">
      <c r="A274" s="35"/>
      <c r="B274" s="36"/>
      <c r="C274" s="209" t="s">
        <v>3366</v>
      </c>
      <c r="D274" s="209" t="s">
        <v>205</v>
      </c>
      <c r="E274" s="210" t="s">
        <v>9782</v>
      </c>
      <c r="F274" s="211" t="s">
        <v>9783</v>
      </c>
      <c r="G274" s="212" t="s">
        <v>828</v>
      </c>
      <c r="H274" s="213">
        <v>68</v>
      </c>
      <c r="I274" s="214"/>
      <c r="J274" s="215">
        <f t="shared" si="50"/>
        <v>0</v>
      </c>
      <c r="K274" s="211" t="s">
        <v>1</v>
      </c>
      <c r="L274" s="40"/>
      <c r="M274" s="216" t="s">
        <v>1</v>
      </c>
      <c r="N274" s="217" t="s">
        <v>40</v>
      </c>
      <c r="O274" s="72"/>
      <c r="P274" s="218">
        <f t="shared" si="51"/>
        <v>0</v>
      </c>
      <c r="Q274" s="218">
        <v>0</v>
      </c>
      <c r="R274" s="218">
        <f t="shared" si="52"/>
        <v>0</v>
      </c>
      <c r="S274" s="218">
        <v>0</v>
      </c>
      <c r="T274" s="219">
        <f t="shared" si="53"/>
        <v>0</v>
      </c>
      <c r="U274" s="35"/>
      <c r="V274" s="35"/>
      <c r="W274" s="35"/>
      <c r="X274" s="35"/>
      <c r="Y274" s="35"/>
      <c r="Z274" s="35"/>
      <c r="AA274" s="35"/>
      <c r="AB274" s="35"/>
      <c r="AC274" s="35"/>
      <c r="AD274" s="35"/>
      <c r="AE274" s="35"/>
      <c r="AR274" s="220" t="s">
        <v>209</v>
      </c>
      <c r="AT274" s="220" t="s">
        <v>205</v>
      </c>
      <c r="AU274" s="220" t="s">
        <v>82</v>
      </c>
      <c r="AY274" s="18" t="s">
        <v>203</v>
      </c>
      <c r="BE274" s="221">
        <f t="shared" si="54"/>
        <v>0</v>
      </c>
      <c r="BF274" s="221">
        <f t="shared" si="55"/>
        <v>0</v>
      </c>
      <c r="BG274" s="221">
        <f t="shared" si="56"/>
        <v>0</v>
      </c>
      <c r="BH274" s="221">
        <f t="shared" si="57"/>
        <v>0</v>
      </c>
      <c r="BI274" s="221">
        <f t="shared" si="58"/>
        <v>0</v>
      </c>
      <c r="BJ274" s="18" t="s">
        <v>82</v>
      </c>
      <c r="BK274" s="221">
        <f t="shared" si="59"/>
        <v>0</v>
      </c>
      <c r="BL274" s="18" t="s">
        <v>209</v>
      </c>
      <c r="BM274" s="220" t="s">
        <v>4013</v>
      </c>
    </row>
    <row r="275" spans="1:65" s="2" customFormat="1" ht="16.5" customHeight="1">
      <c r="A275" s="35"/>
      <c r="B275" s="36"/>
      <c r="C275" s="209" t="s">
        <v>3384</v>
      </c>
      <c r="D275" s="209" t="s">
        <v>205</v>
      </c>
      <c r="E275" s="210" t="s">
        <v>9784</v>
      </c>
      <c r="F275" s="211" t="s">
        <v>9785</v>
      </c>
      <c r="G275" s="212" t="s">
        <v>5671</v>
      </c>
      <c r="H275" s="213">
        <v>27</v>
      </c>
      <c r="I275" s="214"/>
      <c r="J275" s="215">
        <f t="shared" si="50"/>
        <v>0</v>
      </c>
      <c r="K275" s="211" t="s">
        <v>1</v>
      </c>
      <c r="L275" s="40"/>
      <c r="M275" s="216" t="s">
        <v>1</v>
      </c>
      <c r="N275" s="217" t="s">
        <v>40</v>
      </c>
      <c r="O275" s="72"/>
      <c r="P275" s="218">
        <f t="shared" si="51"/>
        <v>0</v>
      </c>
      <c r="Q275" s="218">
        <v>0</v>
      </c>
      <c r="R275" s="218">
        <f t="shared" si="52"/>
        <v>0</v>
      </c>
      <c r="S275" s="218">
        <v>0</v>
      </c>
      <c r="T275" s="219">
        <f t="shared" si="53"/>
        <v>0</v>
      </c>
      <c r="U275" s="35"/>
      <c r="V275" s="35"/>
      <c r="W275" s="35"/>
      <c r="X275" s="35"/>
      <c r="Y275" s="35"/>
      <c r="Z275" s="35"/>
      <c r="AA275" s="35"/>
      <c r="AB275" s="35"/>
      <c r="AC275" s="35"/>
      <c r="AD275" s="35"/>
      <c r="AE275" s="35"/>
      <c r="AR275" s="220" t="s">
        <v>209</v>
      </c>
      <c r="AT275" s="220" t="s">
        <v>205</v>
      </c>
      <c r="AU275" s="220" t="s">
        <v>82</v>
      </c>
      <c r="AY275" s="18" t="s">
        <v>203</v>
      </c>
      <c r="BE275" s="221">
        <f t="shared" si="54"/>
        <v>0</v>
      </c>
      <c r="BF275" s="221">
        <f t="shared" si="55"/>
        <v>0</v>
      </c>
      <c r="BG275" s="221">
        <f t="shared" si="56"/>
        <v>0</v>
      </c>
      <c r="BH275" s="221">
        <f t="shared" si="57"/>
        <v>0</v>
      </c>
      <c r="BI275" s="221">
        <f t="shared" si="58"/>
        <v>0</v>
      </c>
      <c r="BJ275" s="18" t="s">
        <v>82</v>
      </c>
      <c r="BK275" s="221">
        <f t="shared" si="59"/>
        <v>0</v>
      </c>
      <c r="BL275" s="18" t="s">
        <v>209</v>
      </c>
      <c r="BM275" s="220" t="s">
        <v>4022</v>
      </c>
    </row>
    <row r="276" spans="1:65" s="2" customFormat="1" ht="16.5" customHeight="1">
      <c r="A276" s="35"/>
      <c r="B276" s="36"/>
      <c r="C276" s="209" t="s">
        <v>3388</v>
      </c>
      <c r="D276" s="209" t="s">
        <v>205</v>
      </c>
      <c r="E276" s="210" t="s">
        <v>9786</v>
      </c>
      <c r="F276" s="211" t="s">
        <v>9787</v>
      </c>
      <c r="G276" s="212" t="s">
        <v>5671</v>
      </c>
      <c r="H276" s="213">
        <v>80</v>
      </c>
      <c r="I276" s="214"/>
      <c r="J276" s="215">
        <f t="shared" si="50"/>
        <v>0</v>
      </c>
      <c r="K276" s="211" t="s">
        <v>1</v>
      </c>
      <c r="L276" s="40"/>
      <c r="M276" s="216" t="s">
        <v>1</v>
      </c>
      <c r="N276" s="217" t="s">
        <v>40</v>
      </c>
      <c r="O276" s="72"/>
      <c r="P276" s="218">
        <f t="shared" si="51"/>
        <v>0</v>
      </c>
      <c r="Q276" s="218">
        <v>0</v>
      </c>
      <c r="R276" s="218">
        <f t="shared" si="52"/>
        <v>0</v>
      </c>
      <c r="S276" s="218">
        <v>0</v>
      </c>
      <c r="T276" s="219">
        <f t="shared" si="53"/>
        <v>0</v>
      </c>
      <c r="U276" s="35"/>
      <c r="V276" s="35"/>
      <c r="W276" s="35"/>
      <c r="X276" s="35"/>
      <c r="Y276" s="35"/>
      <c r="Z276" s="35"/>
      <c r="AA276" s="35"/>
      <c r="AB276" s="35"/>
      <c r="AC276" s="35"/>
      <c r="AD276" s="35"/>
      <c r="AE276" s="35"/>
      <c r="AR276" s="220" t="s">
        <v>209</v>
      </c>
      <c r="AT276" s="220" t="s">
        <v>205</v>
      </c>
      <c r="AU276" s="220" t="s">
        <v>82</v>
      </c>
      <c r="AY276" s="18" t="s">
        <v>203</v>
      </c>
      <c r="BE276" s="221">
        <f t="shared" si="54"/>
        <v>0</v>
      </c>
      <c r="BF276" s="221">
        <f t="shared" si="55"/>
        <v>0</v>
      </c>
      <c r="BG276" s="221">
        <f t="shared" si="56"/>
        <v>0</v>
      </c>
      <c r="BH276" s="221">
        <f t="shared" si="57"/>
        <v>0</v>
      </c>
      <c r="BI276" s="221">
        <f t="shared" si="58"/>
        <v>0</v>
      </c>
      <c r="BJ276" s="18" t="s">
        <v>82</v>
      </c>
      <c r="BK276" s="221">
        <f t="shared" si="59"/>
        <v>0</v>
      </c>
      <c r="BL276" s="18" t="s">
        <v>209</v>
      </c>
      <c r="BM276" s="220" t="s">
        <v>4030</v>
      </c>
    </row>
    <row r="277" spans="1:65" s="2" customFormat="1" ht="16.5" customHeight="1">
      <c r="A277" s="35"/>
      <c r="B277" s="36"/>
      <c r="C277" s="209" t="s">
        <v>3392</v>
      </c>
      <c r="D277" s="209" t="s">
        <v>205</v>
      </c>
      <c r="E277" s="210" t="s">
        <v>9788</v>
      </c>
      <c r="F277" s="211" t="s">
        <v>9789</v>
      </c>
      <c r="G277" s="212" t="s">
        <v>5671</v>
      </c>
      <c r="H277" s="213">
        <v>4</v>
      </c>
      <c r="I277" s="214"/>
      <c r="J277" s="215">
        <f t="shared" si="50"/>
        <v>0</v>
      </c>
      <c r="K277" s="211" t="s">
        <v>1</v>
      </c>
      <c r="L277" s="40"/>
      <c r="M277" s="216" t="s">
        <v>1</v>
      </c>
      <c r="N277" s="217" t="s">
        <v>40</v>
      </c>
      <c r="O277" s="72"/>
      <c r="P277" s="218">
        <f t="shared" si="51"/>
        <v>0</v>
      </c>
      <c r="Q277" s="218">
        <v>0</v>
      </c>
      <c r="R277" s="218">
        <f t="shared" si="52"/>
        <v>0</v>
      </c>
      <c r="S277" s="218">
        <v>0</v>
      </c>
      <c r="T277" s="219">
        <f t="shared" si="53"/>
        <v>0</v>
      </c>
      <c r="U277" s="35"/>
      <c r="V277" s="35"/>
      <c r="W277" s="35"/>
      <c r="X277" s="35"/>
      <c r="Y277" s="35"/>
      <c r="Z277" s="35"/>
      <c r="AA277" s="35"/>
      <c r="AB277" s="35"/>
      <c r="AC277" s="35"/>
      <c r="AD277" s="35"/>
      <c r="AE277" s="35"/>
      <c r="AR277" s="220" t="s">
        <v>209</v>
      </c>
      <c r="AT277" s="220" t="s">
        <v>205</v>
      </c>
      <c r="AU277" s="220" t="s">
        <v>82</v>
      </c>
      <c r="AY277" s="18" t="s">
        <v>203</v>
      </c>
      <c r="BE277" s="221">
        <f t="shared" si="54"/>
        <v>0</v>
      </c>
      <c r="BF277" s="221">
        <f t="shared" si="55"/>
        <v>0</v>
      </c>
      <c r="BG277" s="221">
        <f t="shared" si="56"/>
        <v>0</v>
      </c>
      <c r="BH277" s="221">
        <f t="shared" si="57"/>
        <v>0</v>
      </c>
      <c r="BI277" s="221">
        <f t="shared" si="58"/>
        <v>0</v>
      </c>
      <c r="BJ277" s="18" t="s">
        <v>82</v>
      </c>
      <c r="BK277" s="221">
        <f t="shared" si="59"/>
        <v>0</v>
      </c>
      <c r="BL277" s="18" t="s">
        <v>209</v>
      </c>
      <c r="BM277" s="220" t="s">
        <v>4039</v>
      </c>
    </row>
    <row r="278" spans="1:65" s="2" customFormat="1" ht="16.5" customHeight="1">
      <c r="A278" s="35"/>
      <c r="B278" s="36"/>
      <c r="C278" s="209" t="s">
        <v>3396</v>
      </c>
      <c r="D278" s="209" t="s">
        <v>205</v>
      </c>
      <c r="E278" s="210" t="s">
        <v>9790</v>
      </c>
      <c r="F278" s="211" t="s">
        <v>9791</v>
      </c>
      <c r="G278" s="212" t="s">
        <v>5671</v>
      </c>
      <c r="H278" s="213">
        <v>217</v>
      </c>
      <c r="I278" s="214"/>
      <c r="J278" s="215">
        <f t="shared" si="50"/>
        <v>0</v>
      </c>
      <c r="K278" s="211" t="s">
        <v>1</v>
      </c>
      <c r="L278" s="40"/>
      <c r="M278" s="216" t="s">
        <v>1</v>
      </c>
      <c r="N278" s="217" t="s">
        <v>40</v>
      </c>
      <c r="O278" s="72"/>
      <c r="P278" s="218">
        <f t="shared" si="51"/>
        <v>0</v>
      </c>
      <c r="Q278" s="218">
        <v>0</v>
      </c>
      <c r="R278" s="218">
        <f t="shared" si="52"/>
        <v>0</v>
      </c>
      <c r="S278" s="218">
        <v>0</v>
      </c>
      <c r="T278" s="219">
        <f t="shared" si="53"/>
        <v>0</v>
      </c>
      <c r="U278" s="35"/>
      <c r="V278" s="35"/>
      <c r="W278" s="35"/>
      <c r="X278" s="35"/>
      <c r="Y278" s="35"/>
      <c r="Z278" s="35"/>
      <c r="AA278" s="35"/>
      <c r="AB278" s="35"/>
      <c r="AC278" s="35"/>
      <c r="AD278" s="35"/>
      <c r="AE278" s="35"/>
      <c r="AR278" s="220" t="s">
        <v>209</v>
      </c>
      <c r="AT278" s="220" t="s">
        <v>205</v>
      </c>
      <c r="AU278" s="220" t="s">
        <v>82</v>
      </c>
      <c r="AY278" s="18" t="s">
        <v>203</v>
      </c>
      <c r="BE278" s="221">
        <f t="shared" si="54"/>
        <v>0</v>
      </c>
      <c r="BF278" s="221">
        <f t="shared" si="55"/>
        <v>0</v>
      </c>
      <c r="BG278" s="221">
        <f t="shared" si="56"/>
        <v>0</v>
      </c>
      <c r="BH278" s="221">
        <f t="shared" si="57"/>
        <v>0</v>
      </c>
      <c r="BI278" s="221">
        <f t="shared" si="58"/>
        <v>0</v>
      </c>
      <c r="BJ278" s="18" t="s">
        <v>82</v>
      </c>
      <c r="BK278" s="221">
        <f t="shared" si="59"/>
        <v>0</v>
      </c>
      <c r="BL278" s="18" t="s">
        <v>209</v>
      </c>
      <c r="BM278" s="220" t="s">
        <v>4047</v>
      </c>
    </row>
    <row r="279" spans="1:65" s="2" customFormat="1" ht="16.5" customHeight="1">
      <c r="A279" s="35"/>
      <c r="B279" s="36"/>
      <c r="C279" s="209" t="s">
        <v>3402</v>
      </c>
      <c r="D279" s="209" t="s">
        <v>205</v>
      </c>
      <c r="E279" s="210" t="s">
        <v>9792</v>
      </c>
      <c r="F279" s="211" t="s">
        <v>9793</v>
      </c>
      <c r="G279" s="212" t="s">
        <v>2644</v>
      </c>
      <c r="H279" s="257"/>
      <c r="I279" s="214"/>
      <c r="J279" s="215">
        <f t="shared" si="50"/>
        <v>0</v>
      </c>
      <c r="K279" s="211" t="s">
        <v>1</v>
      </c>
      <c r="L279" s="40"/>
      <c r="M279" s="216" t="s">
        <v>1</v>
      </c>
      <c r="N279" s="217" t="s">
        <v>40</v>
      </c>
      <c r="O279" s="72"/>
      <c r="P279" s="218">
        <f t="shared" si="51"/>
        <v>0</v>
      </c>
      <c r="Q279" s="218">
        <v>0</v>
      </c>
      <c r="R279" s="218">
        <f t="shared" si="52"/>
        <v>0</v>
      </c>
      <c r="S279" s="218">
        <v>0</v>
      </c>
      <c r="T279" s="219">
        <f t="shared" si="53"/>
        <v>0</v>
      </c>
      <c r="U279" s="35"/>
      <c r="V279" s="35"/>
      <c r="W279" s="35"/>
      <c r="X279" s="35"/>
      <c r="Y279" s="35"/>
      <c r="Z279" s="35"/>
      <c r="AA279" s="35"/>
      <c r="AB279" s="35"/>
      <c r="AC279" s="35"/>
      <c r="AD279" s="35"/>
      <c r="AE279" s="35"/>
      <c r="AR279" s="220" t="s">
        <v>209</v>
      </c>
      <c r="AT279" s="220" t="s">
        <v>205</v>
      </c>
      <c r="AU279" s="220" t="s">
        <v>82</v>
      </c>
      <c r="AY279" s="18" t="s">
        <v>203</v>
      </c>
      <c r="BE279" s="221">
        <f t="shared" si="54"/>
        <v>0</v>
      </c>
      <c r="BF279" s="221">
        <f t="shared" si="55"/>
        <v>0</v>
      </c>
      <c r="BG279" s="221">
        <f t="shared" si="56"/>
        <v>0</v>
      </c>
      <c r="BH279" s="221">
        <f t="shared" si="57"/>
        <v>0</v>
      </c>
      <c r="BI279" s="221">
        <f t="shared" si="58"/>
        <v>0</v>
      </c>
      <c r="BJ279" s="18" t="s">
        <v>82</v>
      </c>
      <c r="BK279" s="221">
        <f t="shared" si="59"/>
        <v>0</v>
      </c>
      <c r="BL279" s="18" t="s">
        <v>209</v>
      </c>
      <c r="BM279" s="220" t="s">
        <v>4055</v>
      </c>
    </row>
    <row r="280" spans="1:65" s="12" customFormat="1" ht="25.9" customHeight="1">
      <c r="B280" s="193"/>
      <c r="C280" s="194"/>
      <c r="D280" s="195" t="s">
        <v>74</v>
      </c>
      <c r="E280" s="196" t="s">
        <v>7991</v>
      </c>
      <c r="F280" s="196" t="s">
        <v>9794</v>
      </c>
      <c r="G280" s="194"/>
      <c r="H280" s="194"/>
      <c r="I280" s="197"/>
      <c r="J280" s="198">
        <f>BK280</f>
        <v>0</v>
      </c>
      <c r="K280" s="194"/>
      <c r="L280" s="199"/>
      <c r="M280" s="200"/>
      <c r="N280" s="201"/>
      <c r="O280" s="201"/>
      <c r="P280" s="202">
        <f>P281</f>
        <v>0</v>
      </c>
      <c r="Q280" s="201"/>
      <c r="R280" s="202">
        <f>R281</f>
        <v>0</v>
      </c>
      <c r="S280" s="201"/>
      <c r="T280" s="203">
        <f>T281</f>
        <v>0</v>
      </c>
      <c r="AR280" s="204" t="s">
        <v>82</v>
      </c>
      <c r="AT280" s="205" t="s">
        <v>74</v>
      </c>
      <c r="AU280" s="205" t="s">
        <v>75</v>
      </c>
      <c r="AY280" s="204" t="s">
        <v>203</v>
      </c>
      <c r="BK280" s="206">
        <f>BK281</f>
        <v>0</v>
      </c>
    </row>
    <row r="281" spans="1:65" s="2" customFormat="1" ht="21.75" customHeight="1">
      <c r="A281" s="35"/>
      <c r="B281" s="36"/>
      <c r="C281" s="209" t="s">
        <v>3410</v>
      </c>
      <c r="D281" s="209" t="s">
        <v>205</v>
      </c>
      <c r="E281" s="210" t="s">
        <v>9795</v>
      </c>
      <c r="F281" s="211" t="s">
        <v>9796</v>
      </c>
      <c r="G281" s="212" t="s">
        <v>2644</v>
      </c>
      <c r="H281" s="257"/>
      <c r="I281" s="214"/>
      <c r="J281" s="215">
        <f>ROUND(I281*H281,2)</f>
        <v>0</v>
      </c>
      <c r="K281" s="211" t="s">
        <v>1</v>
      </c>
      <c r="L281" s="40"/>
      <c r="M281" s="275" t="s">
        <v>1</v>
      </c>
      <c r="N281" s="276" t="s">
        <v>40</v>
      </c>
      <c r="O281" s="277"/>
      <c r="P281" s="278">
        <f>O281*H281</f>
        <v>0</v>
      </c>
      <c r="Q281" s="278">
        <v>0</v>
      </c>
      <c r="R281" s="278">
        <f>Q281*H281</f>
        <v>0</v>
      </c>
      <c r="S281" s="278">
        <v>0</v>
      </c>
      <c r="T281" s="279">
        <f>S281*H281</f>
        <v>0</v>
      </c>
      <c r="U281" s="35"/>
      <c r="V281" s="35"/>
      <c r="W281" s="35"/>
      <c r="X281" s="35"/>
      <c r="Y281" s="35"/>
      <c r="Z281" s="35"/>
      <c r="AA281" s="35"/>
      <c r="AB281" s="35"/>
      <c r="AC281" s="35"/>
      <c r="AD281" s="35"/>
      <c r="AE281" s="35"/>
      <c r="AR281" s="220" t="s">
        <v>209</v>
      </c>
      <c r="AT281" s="220" t="s">
        <v>205</v>
      </c>
      <c r="AU281" s="220" t="s">
        <v>82</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209</v>
      </c>
      <c r="BM281" s="220" t="s">
        <v>4076</v>
      </c>
    </row>
    <row r="282" spans="1:65" s="2" customFormat="1" ht="6.95" customHeight="1">
      <c r="A282" s="35"/>
      <c r="B282" s="55"/>
      <c r="C282" s="56"/>
      <c r="D282" s="56"/>
      <c r="E282" s="56"/>
      <c r="F282" s="56"/>
      <c r="G282" s="56"/>
      <c r="H282" s="56"/>
      <c r="I282" s="159"/>
      <c r="J282" s="56"/>
      <c r="K282" s="56"/>
      <c r="L282" s="40"/>
      <c r="M282" s="35"/>
      <c r="O282" s="35"/>
      <c r="P282" s="35"/>
      <c r="Q282" s="35"/>
      <c r="R282" s="35"/>
      <c r="S282" s="35"/>
      <c r="T282" s="35"/>
      <c r="U282" s="35"/>
      <c r="V282" s="35"/>
      <c r="W282" s="35"/>
      <c r="X282" s="35"/>
      <c r="Y282" s="35"/>
      <c r="Z282" s="35"/>
      <c r="AA282" s="35"/>
      <c r="AB282" s="35"/>
      <c r="AC282" s="35"/>
      <c r="AD282" s="35"/>
      <c r="AE282" s="35"/>
    </row>
  </sheetData>
  <sheetProtection algorithmName="SHA-512" hashValue="U0DA990mPSE07ly0hkX/ON2BnGI9Y5pJejHDxRMdorwh5U1YvhR22aATv/b0atHfiqx86U8N6JLZd7kW3T63Xg==" saltValue="7yNp7DZ7xDUYPP85Px0rip3VkayKMBuuBPawciTUTYm88Q23hGGtF/0MwOwLGCF4QPdGhjExRdYys4VU7iRz6A==" spinCount="100000" sheet="1" objects="1" scenarios="1" formatColumns="0" formatRows="0" autoFilter="0"/>
  <autoFilter ref="C129:K281"/>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126</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24.75" customHeight="1">
      <c r="A11" s="35"/>
      <c r="B11" s="40"/>
      <c r="C11" s="35"/>
      <c r="D11" s="35"/>
      <c r="E11" s="340" t="s">
        <v>9797</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44118</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9544</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6472</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ROUND((SUM(BE124:BE187)),  2)</f>
        <v>0</v>
      </c>
      <c r="G35" s="35"/>
      <c r="H35" s="35"/>
      <c r="I35" s="138">
        <v>0.21</v>
      </c>
      <c r="J35" s="137">
        <f>ROUND(((SUM(BE124:BE187))*I35),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ROUND((SUM(BF124:BF187)),  2)</f>
        <v>0</v>
      </c>
      <c r="G36" s="35"/>
      <c r="H36" s="35"/>
      <c r="I36" s="138">
        <v>0.15</v>
      </c>
      <c r="J36" s="137">
        <f>ROUND(((SUM(BF124:BF187))*I36),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ROUND((SUM(BG124:BG187)),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ROUND((SUM(BH124:BH187)),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ROUND((SUM(BI124:BI187)),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24.75" customHeight="1">
      <c r="A89" s="35"/>
      <c r="B89" s="36"/>
      <c r="C89" s="37"/>
      <c r="D89" s="37"/>
      <c r="E89" s="296" t="str">
        <f>E11</f>
        <v>D1_01_4h3 - Elektrická požární signalizace (EPS) a evakuační rozhlas (EVAC)</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44118</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Jan Fikejs</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9798</v>
      </c>
      <c r="E99" s="171"/>
      <c r="F99" s="171"/>
      <c r="G99" s="171"/>
      <c r="H99" s="171"/>
      <c r="I99" s="172"/>
      <c r="J99" s="173">
        <f>J125</f>
        <v>0</v>
      </c>
      <c r="K99" s="169"/>
      <c r="L99" s="174"/>
    </row>
    <row r="100" spans="1:47" s="9" customFormat="1" ht="24.95" customHeight="1">
      <c r="B100" s="168"/>
      <c r="C100" s="169"/>
      <c r="D100" s="170" t="s">
        <v>9799</v>
      </c>
      <c r="E100" s="171"/>
      <c r="F100" s="171"/>
      <c r="G100" s="171"/>
      <c r="H100" s="171"/>
      <c r="I100" s="172"/>
      <c r="J100" s="173">
        <f>J154</f>
        <v>0</v>
      </c>
      <c r="K100" s="169"/>
      <c r="L100" s="174"/>
    </row>
    <row r="101" spans="1:47" s="9" customFormat="1" ht="24.95" customHeight="1">
      <c r="B101" s="168"/>
      <c r="C101" s="169"/>
      <c r="D101" s="170" t="s">
        <v>9800</v>
      </c>
      <c r="E101" s="171"/>
      <c r="F101" s="171"/>
      <c r="G101" s="171"/>
      <c r="H101" s="171"/>
      <c r="I101" s="172"/>
      <c r="J101" s="173">
        <f>J158</f>
        <v>0</v>
      </c>
      <c r="K101" s="169"/>
      <c r="L101" s="174"/>
    </row>
    <row r="102" spans="1:47" s="9" customFormat="1" ht="24.95" customHeight="1">
      <c r="B102" s="168"/>
      <c r="C102" s="169"/>
      <c r="D102" s="170" t="s">
        <v>9801</v>
      </c>
      <c r="E102" s="171"/>
      <c r="F102" s="171"/>
      <c r="G102" s="171"/>
      <c r="H102" s="171"/>
      <c r="I102" s="172"/>
      <c r="J102" s="173">
        <f>J186</f>
        <v>0</v>
      </c>
      <c r="K102" s="169"/>
      <c r="L102" s="174"/>
    </row>
    <row r="103" spans="1:47" s="2" customFormat="1" ht="21.75" customHeight="1">
      <c r="A103" s="35"/>
      <c r="B103" s="36"/>
      <c r="C103" s="37"/>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159"/>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162"/>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188</v>
      </c>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47" s="2" customFormat="1" ht="23.25" customHeight="1">
      <c r="A112" s="35"/>
      <c r="B112" s="36"/>
      <c r="C112" s="37"/>
      <c r="D112" s="37"/>
      <c r="E112" s="344" t="str">
        <f>E7</f>
        <v>NPK a.s., Pardubická nemocnice, Výstavba pavilonu CUP s centralizací akutních provozů - fáze II.</v>
      </c>
      <c r="F112" s="345"/>
      <c r="G112" s="345"/>
      <c r="H112" s="345"/>
      <c r="I112" s="123"/>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144</v>
      </c>
      <c r="D113" s="23"/>
      <c r="E113" s="23"/>
      <c r="F113" s="23"/>
      <c r="G113" s="23"/>
      <c r="H113" s="23"/>
      <c r="I113" s="116"/>
      <c r="J113" s="23"/>
      <c r="K113" s="23"/>
      <c r="L113" s="21"/>
    </row>
    <row r="114" spans="1:65" s="2" customFormat="1" ht="16.5" customHeight="1">
      <c r="A114" s="35"/>
      <c r="B114" s="36"/>
      <c r="C114" s="37"/>
      <c r="D114" s="37"/>
      <c r="E114" s="344" t="s">
        <v>145</v>
      </c>
      <c r="F114" s="346"/>
      <c r="G114" s="346"/>
      <c r="H114" s="346"/>
      <c r="I114" s="123"/>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146</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65" s="2" customFormat="1" ht="24.75" customHeight="1">
      <c r="A116" s="35"/>
      <c r="B116" s="36"/>
      <c r="C116" s="37"/>
      <c r="D116" s="37"/>
      <c r="E116" s="296" t="str">
        <f>E11</f>
        <v>D1_01_4h3 - Elektrická požární signalizace (EPS) a evakuační rozhlas (EVAC)</v>
      </c>
      <c r="F116" s="346"/>
      <c r="G116" s="346"/>
      <c r="H116" s="346"/>
      <c r="I116" s="123"/>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Pardubice</v>
      </c>
      <c r="G118" s="37"/>
      <c r="H118" s="37"/>
      <c r="I118" s="124" t="s">
        <v>22</v>
      </c>
      <c r="J118" s="67">
        <f>IF(J14="","",J14)</f>
        <v>44118</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65" s="2" customFormat="1" ht="40.15" customHeight="1">
      <c r="A120" s="35"/>
      <c r="B120" s="36"/>
      <c r="C120" s="30" t="s">
        <v>23</v>
      </c>
      <c r="D120" s="37"/>
      <c r="E120" s="37"/>
      <c r="F120" s="28" t="str">
        <f>E17</f>
        <v>Pardubický kraj</v>
      </c>
      <c r="G120" s="37"/>
      <c r="H120" s="37"/>
      <c r="I120" s="124" t="s">
        <v>29</v>
      </c>
      <c r="J120" s="33" t="str">
        <f>E23</f>
        <v>Atelier Penta v.o.s., Mrštíkova 12, Jihlava</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27</v>
      </c>
      <c r="D121" s="37"/>
      <c r="E121" s="37"/>
      <c r="F121" s="28" t="str">
        <f>IF(E20="","",E20)</f>
        <v>Vyplň údaj</v>
      </c>
      <c r="G121" s="37"/>
      <c r="H121" s="37"/>
      <c r="I121" s="124" t="s">
        <v>32</v>
      </c>
      <c r="J121" s="33" t="str">
        <f>E26</f>
        <v>Jan Fikejs</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65" s="11" customFormat="1" ht="29.25" customHeight="1">
      <c r="A123" s="181"/>
      <c r="B123" s="182"/>
      <c r="C123" s="183" t="s">
        <v>189</v>
      </c>
      <c r="D123" s="184" t="s">
        <v>60</v>
      </c>
      <c r="E123" s="184" t="s">
        <v>56</v>
      </c>
      <c r="F123" s="184" t="s">
        <v>57</v>
      </c>
      <c r="G123" s="184" t="s">
        <v>190</v>
      </c>
      <c r="H123" s="184" t="s">
        <v>191</v>
      </c>
      <c r="I123" s="185" t="s">
        <v>192</v>
      </c>
      <c r="J123" s="184" t="s">
        <v>151</v>
      </c>
      <c r="K123" s="186" t="s">
        <v>193</v>
      </c>
      <c r="L123" s="187"/>
      <c r="M123" s="76" t="s">
        <v>1</v>
      </c>
      <c r="N123" s="77" t="s">
        <v>39</v>
      </c>
      <c r="O123" s="77" t="s">
        <v>194</v>
      </c>
      <c r="P123" s="77" t="s">
        <v>195</v>
      </c>
      <c r="Q123" s="77" t="s">
        <v>196</v>
      </c>
      <c r="R123" s="77" t="s">
        <v>197</v>
      </c>
      <c r="S123" s="77" t="s">
        <v>198</v>
      </c>
      <c r="T123" s="78" t="s">
        <v>199</v>
      </c>
      <c r="U123" s="181"/>
      <c r="V123" s="181"/>
      <c r="W123" s="181"/>
      <c r="X123" s="181"/>
      <c r="Y123" s="181"/>
      <c r="Z123" s="181"/>
      <c r="AA123" s="181"/>
      <c r="AB123" s="181"/>
      <c r="AC123" s="181"/>
      <c r="AD123" s="181"/>
      <c r="AE123" s="181"/>
    </row>
    <row r="124" spans="1:65" s="2" customFormat="1" ht="22.9" customHeight="1">
      <c r="A124" s="35"/>
      <c r="B124" s="36"/>
      <c r="C124" s="83" t="s">
        <v>200</v>
      </c>
      <c r="D124" s="37"/>
      <c r="E124" s="37"/>
      <c r="F124" s="37"/>
      <c r="G124" s="37"/>
      <c r="H124" s="37"/>
      <c r="I124" s="123"/>
      <c r="J124" s="188">
        <f>BK124</f>
        <v>0</v>
      </c>
      <c r="K124" s="37"/>
      <c r="L124" s="40"/>
      <c r="M124" s="79"/>
      <c r="N124" s="189"/>
      <c r="O124" s="80"/>
      <c r="P124" s="190">
        <f>P125+P154+P158+P186</f>
        <v>0</v>
      </c>
      <c r="Q124" s="80"/>
      <c r="R124" s="190">
        <f>R125+R154+R158+R186</f>
        <v>0</v>
      </c>
      <c r="S124" s="80"/>
      <c r="T124" s="191">
        <f>T125+T154+T158+T186</f>
        <v>0</v>
      </c>
      <c r="U124" s="35"/>
      <c r="V124" s="35"/>
      <c r="W124" s="35"/>
      <c r="X124" s="35"/>
      <c r="Y124" s="35"/>
      <c r="Z124" s="35"/>
      <c r="AA124" s="35"/>
      <c r="AB124" s="35"/>
      <c r="AC124" s="35"/>
      <c r="AD124" s="35"/>
      <c r="AE124" s="35"/>
      <c r="AT124" s="18" t="s">
        <v>74</v>
      </c>
      <c r="AU124" s="18" t="s">
        <v>153</v>
      </c>
      <c r="BK124" s="192">
        <f>BK125+BK154+BK158+BK186</f>
        <v>0</v>
      </c>
    </row>
    <row r="125" spans="1:65" s="12" customFormat="1" ht="25.9" customHeight="1">
      <c r="B125" s="193"/>
      <c r="C125" s="194"/>
      <c r="D125" s="195" t="s">
        <v>74</v>
      </c>
      <c r="E125" s="196" t="s">
        <v>6229</v>
      </c>
      <c r="F125" s="196" t="s">
        <v>9802</v>
      </c>
      <c r="G125" s="194"/>
      <c r="H125" s="194"/>
      <c r="I125" s="197"/>
      <c r="J125" s="198">
        <f>BK125</f>
        <v>0</v>
      </c>
      <c r="K125" s="194"/>
      <c r="L125" s="199"/>
      <c r="M125" s="200"/>
      <c r="N125" s="201"/>
      <c r="O125" s="201"/>
      <c r="P125" s="202">
        <f>SUM(P126:P153)</f>
        <v>0</v>
      </c>
      <c r="Q125" s="201"/>
      <c r="R125" s="202">
        <f>SUM(R126:R153)</f>
        <v>0</v>
      </c>
      <c r="S125" s="201"/>
      <c r="T125" s="203">
        <f>SUM(T126:T153)</f>
        <v>0</v>
      </c>
      <c r="AR125" s="204" t="s">
        <v>82</v>
      </c>
      <c r="AT125" s="205" t="s">
        <v>74</v>
      </c>
      <c r="AU125" s="205" t="s">
        <v>75</v>
      </c>
      <c r="AY125" s="204" t="s">
        <v>203</v>
      </c>
      <c r="BK125" s="206">
        <f>SUM(BK126:BK153)</f>
        <v>0</v>
      </c>
    </row>
    <row r="126" spans="1:65" s="2" customFormat="1" ht="21.75" customHeight="1">
      <c r="A126" s="35"/>
      <c r="B126" s="36"/>
      <c r="C126" s="209" t="s">
        <v>82</v>
      </c>
      <c r="D126" s="209" t="s">
        <v>205</v>
      </c>
      <c r="E126" s="210" t="s">
        <v>9803</v>
      </c>
      <c r="F126" s="211" t="s">
        <v>9804</v>
      </c>
      <c r="G126" s="212" t="s">
        <v>5671</v>
      </c>
      <c r="H126" s="213">
        <v>233</v>
      </c>
      <c r="I126" s="214"/>
      <c r="J126" s="215">
        <f t="shared" ref="J126:J153" si="0">ROUND(I126*H126,2)</f>
        <v>0</v>
      </c>
      <c r="K126" s="211" t="s">
        <v>1</v>
      </c>
      <c r="L126" s="40"/>
      <c r="M126" s="216" t="s">
        <v>1</v>
      </c>
      <c r="N126" s="217" t="s">
        <v>40</v>
      </c>
      <c r="O126" s="72"/>
      <c r="P126" s="218">
        <f t="shared" ref="P126:P153" si="1">O126*H126</f>
        <v>0</v>
      </c>
      <c r="Q126" s="218">
        <v>0</v>
      </c>
      <c r="R126" s="218">
        <f t="shared" ref="R126:R153" si="2">Q126*H126</f>
        <v>0</v>
      </c>
      <c r="S126" s="218">
        <v>0</v>
      </c>
      <c r="T126" s="219">
        <f t="shared" ref="T126:T153" si="3">S126*H126</f>
        <v>0</v>
      </c>
      <c r="U126" s="35"/>
      <c r="V126" s="35"/>
      <c r="W126" s="35"/>
      <c r="X126" s="35"/>
      <c r="Y126" s="35"/>
      <c r="Z126" s="35"/>
      <c r="AA126" s="35"/>
      <c r="AB126" s="35"/>
      <c r="AC126" s="35"/>
      <c r="AD126" s="35"/>
      <c r="AE126" s="35"/>
      <c r="AR126" s="220" t="s">
        <v>209</v>
      </c>
      <c r="AT126" s="220" t="s">
        <v>205</v>
      </c>
      <c r="AU126" s="220" t="s">
        <v>82</v>
      </c>
      <c r="AY126" s="18" t="s">
        <v>203</v>
      </c>
      <c r="BE126" s="221">
        <f t="shared" ref="BE126:BE153" si="4">IF(N126="základní",J126,0)</f>
        <v>0</v>
      </c>
      <c r="BF126" s="221">
        <f t="shared" ref="BF126:BF153" si="5">IF(N126="snížená",J126,0)</f>
        <v>0</v>
      </c>
      <c r="BG126" s="221">
        <f t="shared" ref="BG126:BG153" si="6">IF(N126="zákl. přenesená",J126,0)</f>
        <v>0</v>
      </c>
      <c r="BH126" s="221">
        <f t="shared" ref="BH126:BH153" si="7">IF(N126="sníž. přenesená",J126,0)</f>
        <v>0</v>
      </c>
      <c r="BI126" s="221">
        <f t="shared" ref="BI126:BI153" si="8">IF(N126="nulová",J126,0)</f>
        <v>0</v>
      </c>
      <c r="BJ126" s="18" t="s">
        <v>82</v>
      </c>
      <c r="BK126" s="221">
        <f t="shared" ref="BK126:BK153" si="9">ROUND(I126*H126,2)</f>
        <v>0</v>
      </c>
      <c r="BL126" s="18" t="s">
        <v>209</v>
      </c>
      <c r="BM126" s="220" t="s">
        <v>84</v>
      </c>
    </row>
    <row r="127" spans="1:65" s="2" customFormat="1" ht="16.5" customHeight="1">
      <c r="A127" s="35"/>
      <c r="B127" s="36"/>
      <c r="C127" s="209" t="s">
        <v>84</v>
      </c>
      <c r="D127" s="209" t="s">
        <v>205</v>
      </c>
      <c r="E127" s="210" t="s">
        <v>9805</v>
      </c>
      <c r="F127" s="211" t="s">
        <v>9806</v>
      </c>
      <c r="G127" s="212" t="s">
        <v>5671</v>
      </c>
      <c r="H127" s="213">
        <v>233</v>
      </c>
      <c r="I127" s="214"/>
      <c r="J127" s="215">
        <f t="shared" si="0"/>
        <v>0</v>
      </c>
      <c r="K127" s="211" t="s">
        <v>1</v>
      </c>
      <c r="L127" s="40"/>
      <c r="M127" s="216" t="s">
        <v>1</v>
      </c>
      <c r="N127" s="217" t="s">
        <v>40</v>
      </c>
      <c r="O127" s="72"/>
      <c r="P127" s="218">
        <f t="shared" si="1"/>
        <v>0</v>
      </c>
      <c r="Q127" s="218">
        <v>0</v>
      </c>
      <c r="R127" s="218">
        <f t="shared" si="2"/>
        <v>0</v>
      </c>
      <c r="S127" s="218">
        <v>0</v>
      </c>
      <c r="T127" s="219">
        <f t="shared" si="3"/>
        <v>0</v>
      </c>
      <c r="U127" s="35"/>
      <c r="V127" s="35"/>
      <c r="W127" s="35"/>
      <c r="X127" s="35"/>
      <c r="Y127" s="35"/>
      <c r="Z127" s="35"/>
      <c r="AA127" s="35"/>
      <c r="AB127" s="35"/>
      <c r="AC127" s="35"/>
      <c r="AD127" s="35"/>
      <c r="AE127" s="35"/>
      <c r="AR127" s="220" t="s">
        <v>209</v>
      </c>
      <c r="AT127" s="220" t="s">
        <v>205</v>
      </c>
      <c r="AU127" s="220" t="s">
        <v>82</v>
      </c>
      <c r="AY127" s="18" t="s">
        <v>203</v>
      </c>
      <c r="BE127" s="221">
        <f t="shared" si="4"/>
        <v>0</v>
      </c>
      <c r="BF127" s="221">
        <f t="shared" si="5"/>
        <v>0</v>
      </c>
      <c r="BG127" s="221">
        <f t="shared" si="6"/>
        <v>0</v>
      </c>
      <c r="BH127" s="221">
        <f t="shared" si="7"/>
        <v>0</v>
      </c>
      <c r="BI127" s="221">
        <f t="shared" si="8"/>
        <v>0</v>
      </c>
      <c r="BJ127" s="18" t="s">
        <v>82</v>
      </c>
      <c r="BK127" s="221">
        <f t="shared" si="9"/>
        <v>0</v>
      </c>
      <c r="BL127" s="18" t="s">
        <v>209</v>
      </c>
      <c r="BM127" s="220" t="s">
        <v>209</v>
      </c>
    </row>
    <row r="128" spans="1:65" s="2" customFormat="1" ht="21.75" customHeight="1">
      <c r="A128" s="35"/>
      <c r="B128" s="36"/>
      <c r="C128" s="209" t="s">
        <v>104</v>
      </c>
      <c r="D128" s="209" t="s">
        <v>205</v>
      </c>
      <c r="E128" s="210" t="s">
        <v>9807</v>
      </c>
      <c r="F128" s="211" t="s">
        <v>9808</v>
      </c>
      <c r="G128" s="212" t="s">
        <v>5671</v>
      </c>
      <c r="H128" s="213">
        <v>20</v>
      </c>
      <c r="I128" s="214"/>
      <c r="J128" s="215">
        <f t="shared" si="0"/>
        <v>0</v>
      </c>
      <c r="K128" s="211" t="s">
        <v>1</v>
      </c>
      <c r="L128" s="40"/>
      <c r="M128" s="216" t="s">
        <v>1</v>
      </c>
      <c r="N128" s="217" t="s">
        <v>40</v>
      </c>
      <c r="O128" s="72"/>
      <c r="P128" s="218">
        <f t="shared" si="1"/>
        <v>0</v>
      </c>
      <c r="Q128" s="218">
        <v>0</v>
      </c>
      <c r="R128" s="218">
        <f t="shared" si="2"/>
        <v>0</v>
      </c>
      <c r="S128" s="218">
        <v>0</v>
      </c>
      <c r="T128" s="219">
        <f t="shared" si="3"/>
        <v>0</v>
      </c>
      <c r="U128" s="35"/>
      <c r="V128" s="35"/>
      <c r="W128" s="35"/>
      <c r="X128" s="35"/>
      <c r="Y128" s="35"/>
      <c r="Z128" s="35"/>
      <c r="AA128" s="35"/>
      <c r="AB128" s="35"/>
      <c r="AC128" s="35"/>
      <c r="AD128" s="35"/>
      <c r="AE128" s="35"/>
      <c r="AR128" s="220" t="s">
        <v>209</v>
      </c>
      <c r="AT128" s="220" t="s">
        <v>205</v>
      </c>
      <c r="AU128" s="220" t="s">
        <v>82</v>
      </c>
      <c r="AY128" s="18" t="s">
        <v>203</v>
      </c>
      <c r="BE128" s="221">
        <f t="shared" si="4"/>
        <v>0</v>
      </c>
      <c r="BF128" s="221">
        <f t="shared" si="5"/>
        <v>0</v>
      </c>
      <c r="BG128" s="221">
        <f t="shared" si="6"/>
        <v>0</v>
      </c>
      <c r="BH128" s="221">
        <f t="shared" si="7"/>
        <v>0</v>
      </c>
      <c r="BI128" s="221">
        <f t="shared" si="8"/>
        <v>0</v>
      </c>
      <c r="BJ128" s="18" t="s">
        <v>82</v>
      </c>
      <c r="BK128" s="221">
        <f t="shared" si="9"/>
        <v>0</v>
      </c>
      <c r="BL128" s="18" t="s">
        <v>209</v>
      </c>
      <c r="BM128" s="220" t="s">
        <v>252</v>
      </c>
    </row>
    <row r="129" spans="1:65" s="2" customFormat="1" ht="21.75" customHeight="1">
      <c r="A129" s="35"/>
      <c r="B129" s="36"/>
      <c r="C129" s="209" t="s">
        <v>209</v>
      </c>
      <c r="D129" s="209" t="s">
        <v>205</v>
      </c>
      <c r="E129" s="210" t="s">
        <v>9809</v>
      </c>
      <c r="F129" s="211" t="s">
        <v>9810</v>
      </c>
      <c r="G129" s="212" t="s">
        <v>5671</v>
      </c>
      <c r="H129" s="213">
        <v>9</v>
      </c>
      <c r="I129" s="214"/>
      <c r="J129" s="215">
        <f t="shared" si="0"/>
        <v>0</v>
      </c>
      <c r="K129" s="211" t="s">
        <v>1</v>
      </c>
      <c r="L129" s="40"/>
      <c r="M129" s="216" t="s">
        <v>1</v>
      </c>
      <c r="N129" s="217" t="s">
        <v>40</v>
      </c>
      <c r="O129" s="72"/>
      <c r="P129" s="218">
        <f t="shared" si="1"/>
        <v>0</v>
      </c>
      <c r="Q129" s="218">
        <v>0</v>
      </c>
      <c r="R129" s="218">
        <f t="shared" si="2"/>
        <v>0</v>
      </c>
      <c r="S129" s="218">
        <v>0</v>
      </c>
      <c r="T129" s="219">
        <f t="shared" si="3"/>
        <v>0</v>
      </c>
      <c r="U129" s="35"/>
      <c r="V129" s="35"/>
      <c r="W129" s="35"/>
      <c r="X129" s="35"/>
      <c r="Y129" s="35"/>
      <c r="Z129" s="35"/>
      <c r="AA129" s="35"/>
      <c r="AB129" s="35"/>
      <c r="AC129" s="35"/>
      <c r="AD129" s="35"/>
      <c r="AE129" s="35"/>
      <c r="AR129" s="220" t="s">
        <v>209</v>
      </c>
      <c r="AT129" s="220" t="s">
        <v>205</v>
      </c>
      <c r="AU129" s="220" t="s">
        <v>82</v>
      </c>
      <c r="AY129" s="18" t="s">
        <v>203</v>
      </c>
      <c r="BE129" s="221">
        <f t="shared" si="4"/>
        <v>0</v>
      </c>
      <c r="BF129" s="221">
        <f t="shared" si="5"/>
        <v>0</v>
      </c>
      <c r="BG129" s="221">
        <f t="shared" si="6"/>
        <v>0</v>
      </c>
      <c r="BH129" s="221">
        <f t="shared" si="7"/>
        <v>0</v>
      </c>
      <c r="BI129" s="221">
        <f t="shared" si="8"/>
        <v>0</v>
      </c>
      <c r="BJ129" s="18" t="s">
        <v>82</v>
      </c>
      <c r="BK129" s="221">
        <f t="shared" si="9"/>
        <v>0</v>
      </c>
      <c r="BL129" s="18" t="s">
        <v>209</v>
      </c>
      <c r="BM129" s="220" t="s">
        <v>361</v>
      </c>
    </row>
    <row r="130" spans="1:65" s="2" customFormat="1" ht="21.75" customHeight="1">
      <c r="A130" s="35"/>
      <c r="B130" s="36"/>
      <c r="C130" s="209" t="s">
        <v>237</v>
      </c>
      <c r="D130" s="209" t="s">
        <v>205</v>
      </c>
      <c r="E130" s="210" t="s">
        <v>9811</v>
      </c>
      <c r="F130" s="211" t="s">
        <v>9812</v>
      </c>
      <c r="G130" s="212" t="s">
        <v>5671</v>
      </c>
      <c r="H130" s="213">
        <v>4</v>
      </c>
      <c r="I130" s="214"/>
      <c r="J130" s="215">
        <f t="shared" si="0"/>
        <v>0</v>
      </c>
      <c r="K130" s="211" t="s">
        <v>1</v>
      </c>
      <c r="L130" s="40"/>
      <c r="M130" s="216" t="s">
        <v>1</v>
      </c>
      <c r="N130" s="217" t="s">
        <v>40</v>
      </c>
      <c r="O130" s="72"/>
      <c r="P130" s="218">
        <f t="shared" si="1"/>
        <v>0</v>
      </c>
      <c r="Q130" s="218">
        <v>0</v>
      </c>
      <c r="R130" s="218">
        <f t="shared" si="2"/>
        <v>0</v>
      </c>
      <c r="S130" s="218">
        <v>0</v>
      </c>
      <c r="T130" s="219">
        <f t="shared" si="3"/>
        <v>0</v>
      </c>
      <c r="U130" s="35"/>
      <c r="V130" s="35"/>
      <c r="W130" s="35"/>
      <c r="X130" s="35"/>
      <c r="Y130" s="35"/>
      <c r="Z130" s="35"/>
      <c r="AA130" s="35"/>
      <c r="AB130" s="35"/>
      <c r="AC130" s="35"/>
      <c r="AD130" s="35"/>
      <c r="AE130" s="35"/>
      <c r="AR130" s="220" t="s">
        <v>209</v>
      </c>
      <c r="AT130" s="220" t="s">
        <v>205</v>
      </c>
      <c r="AU130" s="220" t="s">
        <v>82</v>
      </c>
      <c r="AY130" s="18" t="s">
        <v>203</v>
      </c>
      <c r="BE130" s="221">
        <f t="shared" si="4"/>
        <v>0</v>
      </c>
      <c r="BF130" s="221">
        <f t="shared" si="5"/>
        <v>0</v>
      </c>
      <c r="BG130" s="221">
        <f t="shared" si="6"/>
        <v>0</v>
      </c>
      <c r="BH130" s="221">
        <f t="shared" si="7"/>
        <v>0</v>
      </c>
      <c r="BI130" s="221">
        <f t="shared" si="8"/>
        <v>0</v>
      </c>
      <c r="BJ130" s="18" t="s">
        <v>82</v>
      </c>
      <c r="BK130" s="221">
        <f t="shared" si="9"/>
        <v>0</v>
      </c>
      <c r="BL130" s="18" t="s">
        <v>209</v>
      </c>
      <c r="BM130" s="220" t="s">
        <v>375</v>
      </c>
    </row>
    <row r="131" spans="1:65" s="2" customFormat="1" ht="21.75" customHeight="1">
      <c r="A131" s="35"/>
      <c r="B131" s="36"/>
      <c r="C131" s="209" t="s">
        <v>252</v>
      </c>
      <c r="D131" s="209" t="s">
        <v>205</v>
      </c>
      <c r="E131" s="210" t="s">
        <v>9813</v>
      </c>
      <c r="F131" s="211" t="s">
        <v>9814</v>
      </c>
      <c r="G131" s="212" t="s">
        <v>5671</v>
      </c>
      <c r="H131" s="213">
        <v>4</v>
      </c>
      <c r="I131" s="214"/>
      <c r="J131" s="215">
        <f t="shared" si="0"/>
        <v>0</v>
      </c>
      <c r="K131" s="211" t="s">
        <v>1</v>
      </c>
      <c r="L131" s="40"/>
      <c r="M131" s="216" t="s">
        <v>1</v>
      </c>
      <c r="N131" s="217" t="s">
        <v>40</v>
      </c>
      <c r="O131" s="72"/>
      <c r="P131" s="218">
        <f t="shared" si="1"/>
        <v>0</v>
      </c>
      <c r="Q131" s="218">
        <v>0</v>
      </c>
      <c r="R131" s="218">
        <f t="shared" si="2"/>
        <v>0</v>
      </c>
      <c r="S131" s="218">
        <v>0</v>
      </c>
      <c r="T131" s="219">
        <f t="shared" si="3"/>
        <v>0</v>
      </c>
      <c r="U131" s="35"/>
      <c r="V131" s="35"/>
      <c r="W131" s="35"/>
      <c r="X131" s="35"/>
      <c r="Y131" s="35"/>
      <c r="Z131" s="35"/>
      <c r="AA131" s="35"/>
      <c r="AB131" s="35"/>
      <c r="AC131" s="35"/>
      <c r="AD131" s="35"/>
      <c r="AE131" s="35"/>
      <c r="AR131" s="220" t="s">
        <v>209</v>
      </c>
      <c r="AT131" s="220" t="s">
        <v>205</v>
      </c>
      <c r="AU131" s="220" t="s">
        <v>82</v>
      </c>
      <c r="AY131" s="18" t="s">
        <v>203</v>
      </c>
      <c r="BE131" s="221">
        <f t="shared" si="4"/>
        <v>0</v>
      </c>
      <c r="BF131" s="221">
        <f t="shared" si="5"/>
        <v>0</v>
      </c>
      <c r="BG131" s="221">
        <f t="shared" si="6"/>
        <v>0</v>
      </c>
      <c r="BH131" s="221">
        <f t="shared" si="7"/>
        <v>0</v>
      </c>
      <c r="BI131" s="221">
        <f t="shared" si="8"/>
        <v>0</v>
      </c>
      <c r="BJ131" s="18" t="s">
        <v>82</v>
      </c>
      <c r="BK131" s="221">
        <f t="shared" si="9"/>
        <v>0</v>
      </c>
      <c r="BL131" s="18" t="s">
        <v>209</v>
      </c>
      <c r="BM131" s="220" t="s">
        <v>389</v>
      </c>
    </row>
    <row r="132" spans="1:65" s="2" customFormat="1" ht="21.75" customHeight="1">
      <c r="A132" s="35"/>
      <c r="B132" s="36"/>
      <c r="C132" s="209" t="s">
        <v>351</v>
      </c>
      <c r="D132" s="209" t="s">
        <v>205</v>
      </c>
      <c r="E132" s="210" t="s">
        <v>9815</v>
      </c>
      <c r="F132" s="211" t="s">
        <v>9816</v>
      </c>
      <c r="G132" s="212" t="s">
        <v>5671</v>
      </c>
      <c r="H132" s="213">
        <v>9</v>
      </c>
      <c r="I132" s="214"/>
      <c r="J132" s="215">
        <f t="shared" si="0"/>
        <v>0</v>
      </c>
      <c r="K132" s="211" t="s">
        <v>1</v>
      </c>
      <c r="L132" s="40"/>
      <c r="M132" s="216" t="s">
        <v>1</v>
      </c>
      <c r="N132" s="217" t="s">
        <v>40</v>
      </c>
      <c r="O132" s="72"/>
      <c r="P132" s="218">
        <f t="shared" si="1"/>
        <v>0</v>
      </c>
      <c r="Q132" s="218">
        <v>0</v>
      </c>
      <c r="R132" s="218">
        <f t="shared" si="2"/>
        <v>0</v>
      </c>
      <c r="S132" s="218">
        <v>0</v>
      </c>
      <c r="T132" s="219">
        <f t="shared" si="3"/>
        <v>0</v>
      </c>
      <c r="U132" s="35"/>
      <c r="V132" s="35"/>
      <c r="W132" s="35"/>
      <c r="X132" s="35"/>
      <c r="Y132" s="35"/>
      <c r="Z132" s="35"/>
      <c r="AA132" s="35"/>
      <c r="AB132" s="35"/>
      <c r="AC132" s="35"/>
      <c r="AD132" s="35"/>
      <c r="AE132" s="35"/>
      <c r="AR132" s="220" t="s">
        <v>209</v>
      </c>
      <c r="AT132" s="220" t="s">
        <v>205</v>
      </c>
      <c r="AU132" s="220" t="s">
        <v>82</v>
      </c>
      <c r="AY132" s="18" t="s">
        <v>203</v>
      </c>
      <c r="BE132" s="221">
        <f t="shared" si="4"/>
        <v>0</v>
      </c>
      <c r="BF132" s="221">
        <f t="shared" si="5"/>
        <v>0</v>
      </c>
      <c r="BG132" s="221">
        <f t="shared" si="6"/>
        <v>0</v>
      </c>
      <c r="BH132" s="221">
        <f t="shared" si="7"/>
        <v>0</v>
      </c>
      <c r="BI132" s="221">
        <f t="shared" si="8"/>
        <v>0</v>
      </c>
      <c r="BJ132" s="18" t="s">
        <v>82</v>
      </c>
      <c r="BK132" s="221">
        <f t="shared" si="9"/>
        <v>0</v>
      </c>
      <c r="BL132" s="18" t="s">
        <v>209</v>
      </c>
      <c r="BM132" s="220" t="s">
        <v>401</v>
      </c>
    </row>
    <row r="133" spans="1:65" s="2" customFormat="1" ht="16.5" customHeight="1">
      <c r="A133" s="35"/>
      <c r="B133" s="36"/>
      <c r="C133" s="209" t="s">
        <v>361</v>
      </c>
      <c r="D133" s="209" t="s">
        <v>205</v>
      </c>
      <c r="E133" s="210" t="s">
        <v>9817</v>
      </c>
      <c r="F133" s="211" t="s">
        <v>9818</v>
      </c>
      <c r="G133" s="212" t="s">
        <v>5671</v>
      </c>
      <c r="H133" s="213">
        <v>78</v>
      </c>
      <c r="I133" s="214"/>
      <c r="J133" s="215">
        <f t="shared" si="0"/>
        <v>0</v>
      </c>
      <c r="K133" s="211" t="s">
        <v>1</v>
      </c>
      <c r="L133" s="40"/>
      <c r="M133" s="216" t="s">
        <v>1</v>
      </c>
      <c r="N133" s="217" t="s">
        <v>40</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209</v>
      </c>
      <c r="AT133" s="220" t="s">
        <v>205</v>
      </c>
      <c r="AU133" s="220" t="s">
        <v>82</v>
      </c>
      <c r="AY133" s="18" t="s">
        <v>203</v>
      </c>
      <c r="BE133" s="221">
        <f t="shared" si="4"/>
        <v>0</v>
      </c>
      <c r="BF133" s="221">
        <f t="shared" si="5"/>
        <v>0</v>
      </c>
      <c r="BG133" s="221">
        <f t="shared" si="6"/>
        <v>0</v>
      </c>
      <c r="BH133" s="221">
        <f t="shared" si="7"/>
        <v>0</v>
      </c>
      <c r="BI133" s="221">
        <f t="shared" si="8"/>
        <v>0</v>
      </c>
      <c r="BJ133" s="18" t="s">
        <v>82</v>
      </c>
      <c r="BK133" s="221">
        <f t="shared" si="9"/>
        <v>0</v>
      </c>
      <c r="BL133" s="18" t="s">
        <v>209</v>
      </c>
      <c r="BM133" s="220" t="s">
        <v>412</v>
      </c>
    </row>
    <row r="134" spans="1:65" s="2" customFormat="1" ht="33" customHeight="1">
      <c r="A134" s="35"/>
      <c r="B134" s="36"/>
      <c r="C134" s="209" t="s">
        <v>368</v>
      </c>
      <c r="D134" s="209" t="s">
        <v>205</v>
      </c>
      <c r="E134" s="210" t="s">
        <v>9819</v>
      </c>
      <c r="F134" s="211" t="s">
        <v>9820</v>
      </c>
      <c r="G134" s="212" t="s">
        <v>5671</v>
      </c>
      <c r="H134" s="213">
        <v>4</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82</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428</v>
      </c>
    </row>
    <row r="135" spans="1:65" s="2" customFormat="1" ht="21.75" customHeight="1">
      <c r="A135" s="35"/>
      <c r="B135" s="36"/>
      <c r="C135" s="209" t="s">
        <v>375</v>
      </c>
      <c r="D135" s="209" t="s">
        <v>205</v>
      </c>
      <c r="E135" s="210" t="s">
        <v>9821</v>
      </c>
      <c r="F135" s="211" t="s">
        <v>9822</v>
      </c>
      <c r="G135" s="212" t="s">
        <v>5671</v>
      </c>
      <c r="H135" s="213">
        <v>8</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82</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596</v>
      </c>
    </row>
    <row r="136" spans="1:65" s="2" customFormat="1" ht="16.5" customHeight="1">
      <c r="A136" s="35"/>
      <c r="B136" s="36"/>
      <c r="C136" s="209" t="s">
        <v>382</v>
      </c>
      <c r="D136" s="209" t="s">
        <v>205</v>
      </c>
      <c r="E136" s="210" t="s">
        <v>9823</v>
      </c>
      <c r="F136" s="211" t="s">
        <v>9824</v>
      </c>
      <c r="G136" s="212" t="s">
        <v>5671</v>
      </c>
      <c r="H136" s="213">
        <v>38</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82</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1291</v>
      </c>
    </row>
    <row r="137" spans="1:65" s="2" customFormat="1" ht="21.75" customHeight="1">
      <c r="A137" s="35"/>
      <c r="B137" s="36"/>
      <c r="C137" s="209" t="s">
        <v>389</v>
      </c>
      <c r="D137" s="209" t="s">
        <v>205</v>
      </c>
      <c r="E137" s="210" t="s">
        <v>9825</v>
      </c>
      <c r="F137" s="211" t="s">
        <v>9826</v>
      </c>
      <c r="G137" s="212" t="s">
        <v>828</v>
      </c>
      <c r="H137" s="213">
        <v>1869</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82</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1306</v>
      </c>
    </row>
    <row r="138" spans="1:65" s="2" customFormat="1" ht="21.75" customHeight="1">
      <c r="A138" s="35"/>
      <c r="B138" s="36"/>
      <c r="C138" s="209" t="s">
        <v>395</v>
      </c>
      <c r="D138" s="209" t="s">
        <v>205</v>
      </c>
      <c r="E138" s="210" t="s">
        <v>9827</v>
      </c>
      <c r="F138" s="211" t="s">
        <v>9828</v>
      </c>
      <c r="G138" s="212" t="s">
        <v>828</v>
      </c>
      <c r="H138" s="213">
        <v>889</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82</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1318</v>
      </c>
    </row>
    <row r="139" spans="1:65" s="2" customFormat="1" ht="21.75" customHeight="1">
      <c r="A139" s="35"/>
      <c r="B139" s="36"/>
      <c r="C139" s="209" t="s">
        <v>401</v>
      </c>
      <c r="D139" s="209" t="s">
        <v>205</v>
      </c>
      <c r="E139" s="210" t="s">
        <v>9829</v>
      </c>
      <c r="F139" s="211" t="s">
        <v>9830</v>
      </c>
      <c r="G139" s="212" t="s">
        <v>828</v>
      </c>
      <c r="H139" s="213">
        <v>730</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82</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1331</v>
      </c>
    </row>
    <row r="140" spans="1:65" s="2" customFormat="1" ht="21.75" customHeight="1">
      <c r="A140" s="35"/>
      <c r="B140" s="36"/>
      <c r="C140" s="209" t="s">
        <v>8</v>
      </c>
      <c r="D140" s="209" t="s">
        <v>205</v>
      </c>
      <c r="E140" s="210" t="s">
        <v>9831</v>
      </c>
      <c r="F140" s="211" t="s">
        <v>9832</v>
      </c>
      <c r="G140" s="212" t="s">
        <v>5671</v>
      </c>
      <c r="H140" s="213">
        <v>2100</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82</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1341</v>
      </c>
    </row>
    <row r="141" spans="1:65" s="2" customFormat="1" ht="44.25" customHeight="1">
      <c r="A141" s="35"/>
      <c r="B141" s="36"/>
      <c r="C141" s="209" t="s">
        <v>412</v>
      </c>
      <c r="D141" s="209" t="s">
        <v>205</v>
      </c>
      <c r="E141" s="210" t="s">
        <v>9833</v>
      </c>
      <c r="F141" s="211" t="s">
        <v>9834</v>
      </c>
      <c r="G141" s="212" t="s">
        <v>5671</v>
      </c>
      <c r="H141" s="213">
        <v>1556</v>
      </c>
      <c r="I141" s="214"/>
      <c r="J141" s="215">
        <f t="shared" si="0"/>
        <v>0</v>
      </c>
      <c r="K141" s="211" t="s">
        <v>1</v>
      </c>
      <c r="L141" s="40"/>
      <c r="M141" s="216" t="s">
        <v>1</v>
      </c>
      <c r="N141" s="217"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209</v>
      </c>
      <c r="AT141" s="220" t="s">
        <v>205</v>
      </c>
      <c r="AU141" s="220" t="s">
        <v>82</v>
      </c>
      <c r="AY141" s="18" t="s">
        <v>203</v>
      </c>
      <c r="BE141" s="221">
        <f t="shared" si="4"/>
        <v>0</v>
      </c>
      <c r="BF141" s="221">
        <f t="shared" si="5"/>
        <v>0</v>
      </c>
      <c r="BG141" s="221">
        <f t="shared" si="6"/>
        <v>0</v>
      </c>
      <c r="BH141" s="221">
        <f t="shared" si="7"/>
        <v>0</v>
      </c>
      <c r="BI141" s="221">
        <f t="shared" si="8"/>
        <v>0</v>
      </c>
      <c r="BJ141" s="18" t="s">
        <v>82</v>
      </c>
      <c r="BK141" s="221">
        <f t="shared" si="9"/>
        <v>0</v>
      </c>
      <c r="BL141" s="18" t="s">
        <v>209</v>
      </c>
      <c r="BM141" s="220" t="s">
        <v>1661</v>
      </c>
    </row>
    <row r="142" spans="1:65" s="2" customFormat="1" ht="44.25" customHeight="1">
      <c r="A142" s="35"/>
      <c r="B142" s="36"/>
      <c r="C142" s="209" t="s">
        <v>421</v>
      </c>
      <c r="D142" s="209" t="s">
        <v>205</v>
      </c>
      <c r="E142" s="210" t="s">
        <v>9835</v>
      </c>
      <c r="F142" s="211" t="s">
        <v>9836</v>
      </c>
      <c r="G142" s="212" t="s">
        <v>5671</v>
      </c>
      <c r="H142" s="213">
        <v>1278</v>
      </c>
      <c r="I142" s="214"/>
      <c r="J142" s="215">
        <f t="shared" si="0"/>
        <v>0</v>
      </c>
      <c r="K142" s="211" t="s">
        <v>1</v>
      </c>
      <c r="L142" s="40"/>
      <c r="M142" s="216" t="s">
        <v>1</v>
      </c>
      <c r="N142" s="217"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209</v>
      </c>
      <c r="AT142" s="220" t="s">
        <v>205</v>
      </c>
      <c r="AU142" s="220" t="s">
        <v>82</v>
      </c>
      <c r="AY142" s="18" t="s">
        <v>203</v>
      </c>
      <c r="BE142" s="221">
        <f t="shared" si="4"/>
        <v>0</v>
      </c>
      <c r="BF142" s="221">
        <f t="shared" si="5"/>
        <v>0</v>
      </c>
      <c r="BG142" s="221">
        <f t="shared" si="6"/>
        <v>0</v>
      </c>
      <c r="BH142" s="221">
        <f t="shared" si="7"/>
        <v>0</v>
      </c>
      <c r="BI142" s="221">
        <f t="shared" si="8"/>
        <v>0</v>
      </c>
      <c r="BJ142" s="18" t="s">
        <v>82</v>
      </c>
      <c r="BK142" s="221">
        <f t="shared" si="9"/>
        <v>0</v>
      </c>
      <c r="BL142" s="18" t="s">
        <v>209</v>
      </c>
      <c r="BM142" s="220" t="s">
        <v>1745</v>
      </c>
    </row>
    <row r="143" spans="1:65" s="2" customFormat="1" ht="44.25" customHeight="1">
      <c r="A143" s="35"/>
      <c r="B143" s="36"/>
      <c r="C143" s="209" t="s">
        <v>428</v>
      </c>
      <c r="D143" s="209" t="s">
        <v>205</v>
      </c>
      <c r="E143" s="210" t="s">
        <v>9837</v>
      </c>
      <c r="F143" s="211" t="s">
        <v>9838</v>
      </c>
      <c r="G143" s="212" t="s">
        <v>5671</v>
      </c>
      <c r="H143" s="213">
        <v>2834</v>
      </c>
      <c r="I143" s="214"/>
      <c r="J143" s="215">
        <f t="shared" si="0"/>
        <v>0</v>
      </c>
      <c r="K143" s="211" t="s">
        <v>1</v>
      </c>
      <c r="L143" s="40"/>
      <c r="M143" s="216" t="s">
        <v>1</v>
      </c>
      <c r="N143" s="217"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209</v>
      </c>
      <c r="AT143" s="220" t="s">
        <v>205</v>
      </c>
      <c r="AU143" s="220" t="s">
        <v>82</v>
      </c>
      <c r="AY143" s="18" t="s">
        <v>203</v>
      </c>
      <c r="BE143" s="221">
        <f t="shared" si="4"/>
        <v>0</v>
      </c>
      <c r="BF143" s="221">
        <f t="shared" si="5"/>
        <v>0</v>
      </c>
      <c r="BG143" s="221">
        <f t="shared" si="6"/>
        <v>0</v>
      </c>
      <c r="BH143" s="221">
        <f t="shared" si="7"/>
        <v>0</v>
      </c>
      <c r="BI143" s="221">
        <f t="shared" si="8"/>
        <v>0</v>
      </c>
      <c r="BJ143" s="18" t="s">
        <v>82</v>
      </c>
      <c r="BK143" s="221">
        <f t="shared" si="9"/>
        <v>0</v>
      </c>
      <c r="BL143" s="18" t="s">
        <v>209</v>
      </c>
      <c r="BM143" s="220" t="s">
        <v>1778</v>
      </c>
    </row>
    <row r="144" spans="1:65" s="2" customFormat="1" ht="16.5" customHeight="1">
      <c r="A144" s="35"/>
      <c r="B144" s="36"/>
      <c r="C144" s="209" t="s">
        <v>434</v>
      </c>
      <c r="D144" s="209" t="s">
        <v>205</v>
      </c>
      <c r="E144" s="210" t="s">
        <v>9839</v>
      </c>
      <c r="F144" s="211" t="s">
        <v>9840</v>
      </c>
      <c r="G144" s="212" t="s">
        <v>6098</v>
      </c>
      <c r="H144" s="213">
        <v>6</v>
      </c>
      <c r="I144" s="214"/>
      <c r="J144" s="215">
        <f t="shared" si="0"/>
        <v>0</v>
      </c>
      <c r="K144" s="211" t="s">
        <v>1</v>
      </c>
      <c r="L144" s="40"/>
      <c r="M144" s="216" t="s">
        <v>1</v>
      </c>
      <c r="N144" s="217"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209</v>
      </c>
      <c r="AT144" s="220" t="s">
        <v>205</v>
      </c>
      <c r="AU144" s="220" t="s">
        <v>82</v>
      </c>
      <c r="AY144" s="18" t="s">
        <v>203</v>
      </c>
      <c r="BE144" s="221">
        <f t="shared" si="4"/>
        <v>0</v>
      </c>
      <c r="BF144" s="221">
        <f t="shared" si="5"/>
        <v>0</v>
      </c>
      <c r="BG144" s="221">
        <f t="shared" si="6"/>
        <v>0</v>
      </c>
      <c r="BH144" s="221">
        <f t="shared" si="7"/>
        <v>0</v>
      </c>
      <c r="BI144" s="221">
        <f t="shared" si="8"/>
        <v>0</v>
      </c>
      <c r="BJ144" s="18" t="s">
        <v>82</v>
      </c>
      <c r="BK144" s="221">
        <f t="shared" si="9"/>
        <v>0</v>
      </c>
      <c r="BL144" s="18" t="s">
        <v>209</v>
      </c>
      <c r="BM144" s="220" t="s">
        <v>1803</v>
      </c>
    </row>
    <row r="145" spans="1:65" s="2" customFormat="1" ht="16.5" customHeight="1">
      <c r="A145" s="35"/>
      <c r="B145" s="36"/>
      <c r="C145" s="209" t="s">
        <v>596</v>
      </c>
      <c r="D145" s="209" t="s">
        <v>205</v>
      </c>
      <c r="E145" s="210" t="s">
        <v>9841</v>
      </c>
      <c r="F145" s="211" t="s">
        <v>9842</v>
      </c>
      <c r="G145" s="212" t="s">
        <v>5671</v>
      </c>
      <c r="H145" s="213">
        <v>1</v>
      </c>
      <c r="I145" s="214"/>
      <c r="J145" s="215">
        <f t="shared" si="0"/>
        <v>0</v>
      </c>
      <c r="K145" s="211" t="s">
        <v>1</v>
      </c>
      <c r="L145" s="40"/>
      <c r="M145" s="216" t="s">
        <v>1</v>
      </c>
      <c r="N145" s="217"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209</v>
      </c>
      <c r="AT145" s="220" t="s">
        <v>205</v>
      </c>
      <c r="AU145" s="220" t="s">
        <v>82</v>
      </c>
      <c r="AY145" s="18" t="s">
        <v>203</v>
      </c>
      <c r="BE145" s="221">
        <f t="shared" si="4"/>
        <v>0</v>
      </c>
      <c r="BF145" s="221">
        <f t="shared" si="5"/>
        <v>0</v>
      </c>
      <c r="BG145" s="221">
        <f t="shared" si="6"/>
        <v>0</v>
      </c>
      <c r="BH145" s="221">
        <f t="shared" si="7"/>
        <v>0</v>
      </c>
      <c r="BI145" s="221">
        <f t="shared" si="8"/>
        <v>0</v>
      </c>
      <c r="BJ145" s="18" t="s">
        <v>82</v>
      </c>
      <c r="BK145" s="221">
        <f t="shared" si="9"/>
        <v>0</v>
      </c>
      <c r="BL145" s="18" t="s">
        <v>209</v>
      </c>
      <c r="BM145" s="220" t="s">
        <v>1818</v>
      </c>
    </row>
    <row r="146" spans="1:65" s="2" customFormat="1" ht="21.75" customHeight="1">
      <c r="A146" s="35"/>
      <c r="B146" s="36"/>
      <c r="C146" s="209" t="s">
        <v>7</v>
      </c>
      <c r="D146" s="209" t="s">
        <v>205</v>
      </c>
      <c r="E146" s="210" t="s">
        <v>9843</v>
      </c>
      <c r="F146" s="211" t="s">
        <v>9844</v>
      </c>
      <c r="G146" s="212" t="s">
        <v>6098</v>
      </c>
      <c r="H146" s="213">
        <v>12</v>
      </c>
      <c r="I146" s="214"/>
      <c r="J146" s="215">
        <f t="shared" si="0"/>
        <v>0</v>
      </c>
      <c r="K146" s="211" t="s">
        <v>1</v>
      </c>
      <c r="L146" s="40"/>
      <c r="M146" s="216" t="s">
        <v>1</v>
      </c>
      <c r="N146" s="217"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209</v>
      </c>
      <c r="AT146" s="220" t="s">
        <v>205</v>
      </c>
      <c r="AU146" s="220" t="s">
        <v>82</v>
      </c>
      <c r="AY146" s="18" t="s">
        <v>203</v>
      </c>
      <c r="BE146" s="221">
        <f t="shared" si="4"/>
        <v>0</v>
      </c>
      <c r="BF146" s="221">
        <f t="shared" si="5"/>
        <v>0</v>
      </c>
      <c r="BG146" s="221">
        <f t="shared" si="6"/>
        <v>0</v>
      </c>
      <c r="BH146" s="221">
        <f t="shared" si="7"/>
        <v>0</v>
      </c>
      <c r="BI146" s="221">
        <f t="shared" si="8"/>
        <v>0</v>
      </c>
      <c r="BJ146" s="18" t="s">
        <v>82</v>
      </c>
      <c r="BK146" s="221">
        <f t="shared" si="9"/>
        <v>0</v>
      </c>
      <c r="BL146" s="18" t="s">
        <v>209</v>
      </c>
      <c r="BM146" s="220" t="s">
        <v>1830</v>
      </c>
    </row>
    <row r="147" spans="1:65" s="2" customFormat="1" ht="16.5" customHeight="1">
      <c r="A147" s="35"/>
      <c r="B147" s="36"/>
      <c r="C147" s="209" t="s">
        <v>1291</v>
      </c>
      <c r="D147" s="209" t="s">
        <v>205</v>
      </c>
      <c r="E147" s="210" t="s">
        <v>9845</v>
      </c>
      <c r="F147" s="211" t="s">
        <v>9846</v>
      </c>
      <c r="G147" s="212" t="s">
        <v>5671</v>
      </c>
      <c r="H147" s="213">
        <v>1</v>
      </c>
      <c r="I147" s="214"/>
      <c r="J147" s="215">
        <f t="shared" si="0"/>
        <v>0</v>
      </c>
      <c r="K147" s="211" t="s">
        <v>1</v>
      </c>
      <c r="L147" s="40"/>
      <c r="M147" s="216" t="s">
        <v>1</v>
      </c>
      <c r="N147" s="217"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209</v>
      </c>
      <c r="AT147" s="220" t="s">
        <v>205</v>
      </c>
      <c r="AU147" s="220" t="s">
        <v>82</v>
      </c>
      <c r="AY147" s="18" t="s">
        <v>203</v>
      </c>
      <c r="BE147" s="221">
        <f t="shared" si="4"/>
        <v>0</v>
      </c>
      <c r="BF147" s="221">
        <f t="shared" si="5"/>
        <v>0</v>
      </c>
      <c r="BG147" s="221">
        <f t="shared" si="6"/>
        <v>0</v>
      </c>
      <c r="BH147" s="221">
        <f t="shared" si="7"/>
        <v>0</v>
      </c>
      <c r="BI147" s="221">
        <f t="shared" si="8"/>
        <v>0</v>
      </c>
      <c r="BJ147" s="18" t="s">
        <v>82</v>
      </c>
      <c r="BK147" s="221">
        <f t="shared" si="9"/>
        <v>0</v>
      </c>
      <c r="BL147" s="18" t="s">
        <v>209</v>
      </c>
      <c r="BM147" s="220" t="s">
        <v>1845</v>
      </c>
    </row>
    <row r="148" spans="1:65" s="2" customFormat="1" ht="21.75" customHeight="1">
      <c r="A148" s="35"/>
      <c r="B148" s="36"/>
      <c r="C148" s="209" t="s">
        <v>1299</v>
      </c>
      <c r="D148" s="209" t="s">
        <v>205</v>
      </c>
      <c r="E148" s="210" t="s">
        <v>9847</v>
      </c>
      <c r="F148" s="211" t="s">
        <v>9848</v>
      </c>
      <c r="G148" s="212" t="s">
        <v>6098</v>
      </c>
      <c r="H148" s="213">
        <v>24</v>
      </c>
      <c r="I148" s="214"/>
      <c r="J148" s="215">
        <f t="shared" si="0"/>
        <v>0</v>
      </c>
      <c r="K148" s="211" t="s">
        <v>1</v>
      </c>
      <c r="L148" s="40"/>
      <c r="M148" s="216" t="s">
        <v>1</v>
      </c>
      <c r="N148" s="217"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209</v>
      </c>
      <c r="AT148" s="220" t="s">
        <v>205</v>
      </c>
      <c r="AU148" s="220" t="s">
        <v>82</v>
      </c>
      <c r="AY148" s="18" t="s">
        <v>203</v>
      </c>
      <c r="BE148" s="221">
        <f t="shared" si="4"/>
        <v>0</v>
      </c>
      <c r="BF148" s="221">
        <f t="shared" si="5"/>
        <v>0</v>
      </c>
      <c r="BG148" s="221">
        <f t="shared" si="6"/>
        <v>0</v>
      </c>
      <c r="BH148" s="221">
        <f t="shared" si="7"/>
        <v>0</v>
      </c>
      <c r="BI148" s="221">
        <f t="shared" si="8"/>
        <v>0</v>
      </c>
      <c r="BJ148" s="18" t="s">
        <v>82</v>
      </c>
      <c r="BK148" s="221">
        <f t="shared" si="9"/>
        <v>0</v>
      </c>
      <c r="BL148" s="18" t="s">
        <v>209</v>
      </c>
      <c r="BM148" s="220" t="s">
        <v>2177</v>
      </c>
    </row>
    <row r="149" spans="1:65" s="2" customFormat="1" ht="16.5" customHeight="1">
      <c r="A149" s="35"/>
      <c r="B149" s="36"/>
      <c r="C149" s="209" t="s">
        <v>1306</v>
      </c>
      <c r="D149" s="209" t="s">
        <v>205</v>
      </c>
      <c r="E149" s="210" t="s">
        <v>9772</v>
      </c>
      <c r="F149" s="211" t="s">
        <v>9773</v>
      </c>
      <c r="G149" s="212" t="s">
        <v>828</v>
      </c>
      <c r="H149" s="213">
        <v>102</v>
      </c>
      <c r="I149" s="214"/>
      <c r="J149" s="215">
        <f t="shared" si="0"/>
        <v>0</v>
      </c>
      <c r="K149" s="211" t="s">
        <v>1</v>
      </c>
      <c r="L149" s="40"/>
      <c r="M149" s="216" t="s">
        <v>1</v>
      </c>
      <c r="N149" s="217"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209</v>
      </c>
      <c r="AT149" s="220" t="s">
        <v>205</v>
      </c>
      <c r="AU149" s="220" t="s">
        <v>82</v>
      </c>
      <c r="AY149" s="18" t="s">
        <v>203</v>
      </c>
      <c r="BE149" s="221">
        <f t="shared" si="4"/>
        <v>0</v>
      </c>
      <c r="BF149" s="221">
        <f t="shared" si="5"/>
        <v>0</v>
      </c>
      <c r="BG149" s="221">
        <f t="shared" si="6"/>
        <v>0</v>
      </c>
      <c r="BH149" s="221">
        <f t="shared" si="7"/>
        <v>0</v>
      </c>
      <c r="BI149" s="221">
        <f t="shared" si="8"/>
        <v>0</v>
      </c>
      <c r="BJ149" s="18" t="s">
        <v>82</v>
      </c>
      <c r="BK149" s="221">
        <f t="shared" si="9"/>
        <v>0</v>
      </c>
      <c r="BL149" s="18" t="s">
        <v>209</v>
      </c>
      <c r="BM149" s="220" t="s">
        <v>2195</v>
      </c>
    </row>
    <row r="150" spans="1:65" s="2" customFormat="1" ht="16.5" customHeight="1">
      <c r="A150" s="35"/>
      <c r="B150" s="36"/>
      <c r="C150" s="209" t="s">
        <v>1313</v>
      </c>
      <c r="D150" s="209" t="s">
        <v>205</v>
      </c>
      <c r="E150" s="210" t="s">
        <v>9780</v>
      </c>
      <c r="F150" s="211" t="s">
        <v>9781</v>
      </c>
      <c r="G150" s="212" t="s">
        <v>828</v>
      </c>
      <c r="H150" s="213">
        <v>85</v>
      </c>
      <c r="I150" s="214"/>
      <c r="J150" s="215">
        <f t="shared" si="0"/>
        <v>0</v>
      </c>
      <c r="K150" s="211" t="s">
        <v>1</v>
      </c>
      <c r="L150" s="40"/>
      <c r="M150" s="216" t="s">
        <v>1</v>
      </c>
      <c r="N150" s="217" t="s">
        <v>40</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209</v>
      </c>
      <c r="AT150" s="220" t="s">
        <v>205</v>
      </c>
      <c r="AU150" s="220" t="s">
        <v>82</v>
      </c>
      <c r="AY150" s="18" t="s">
        <v>203</v>
      </c>
      <c r="BE150" s="221">
        <f t="shared" si="4"/>
        <v>0</v>
      </c>
      <c r="BF150" s="221">
        <f t="shared" si="5"/>
        <v>0</v>
      </c>
      <c r="BG150" s="221">
        <f t="shared" si="6"/>
        <v>0</v>
      </c>
      <c r="BH150" s="221">
        <f t="shared" si="7"/>
        <v>0</v>
      </c>
      <c r="BI150" s="221">
        <f t="shared" si="8"/>
        <v>0</v>
      </c>
      <c r="BJ150" s="18" t="s">
        <v>82</v>
      </c>
      <c r="BK150" s="221">
        <f t="shared" si="9"/>
        <v>0</v>
      </c>
      <c r="BL150" s="18" t="s">
        <v>209</v>
      </c>
      <c r="BM150" s="220" t="s">
        <v>2214</v>
      </c>
    </row>
    <row r="151" spans="1:65" s="2" customFormat="1" ht="21.75" customHeight="1">
      <c r="A151" s="35"/>
      <c r="B151" s="36"/>
      <c r="C151" s="209" t="s">
        <v>1318</v>
      </c>
      <c r="D151" s="209" t="s">
        <v>205</v>
      </c>
      <c r="E151" s="210" t="s">
        <v>9764</v>
      </c>
      <c r="F151" s="211" t="s">
        <v>9765</v>
      </c>
      <c r="G151" s="212" t="s">
        <v>5671</v>
      </c>
      <c r="H151" s="213">
        <v>34</v>
      </c>
      <c r="I151" s="214"/>
      <c r="J151" s="215">
        <f t="shared" si="0"/>
        <v>0</v>
      </c>
      <c r="K151" s="211" t="s">
        <v>1</v>
      </c>
      <c r="L151" s="40"/>
      <c r="M151" s="216" t="s">
        <v>1</v>
      </c>
      <c r="N151" s="217" t="s">
        <v>40</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209</v>
      </c>
      <c r="AT151" s="220" t="s">
        <v>205</v>
      </c>
      <c r="AU151" s="220" t="s">
        <v>82</v>
      </c>
      <c r="AY151" s="18" t="s">
        <v>203</v>
      </c>
      <c r="BE151" s="221">
        <f t="shared" si="4"/>
        <v>0</v>
      </c>
      <c r="BF151" s="221">
        <f t="shared" si="5"/>
        <v>0</v>
      </c>
      <c r="BG151" s="221">
        <f t="shared" si="6"/>
        <v>0</v>
      </c>
      <c r="BH151" s="221">
        <f t="shared" si="7"/>
        <v>0</v>
      </c>
      <c r="BI151" s="221">
        <f t="shared" si="8"/>
        <v>0</v>
      </c>
      <c r="BJ151" s="18" t="s">
        <v>82</v>
      </c>
      <c r="BK151" s="221">
        <f t="shared" si="9"/>
        <v>0</v>
      </c>
      <c r="BL151" s="18" t="s">
        <v>209</v>
      </c>
      <c r="BM151" s="220" t="s">
        <v>2232</v>
      </c>
    </row>
    <row r="152" spans="1:65" s="2" customFormat="1" ht="16.5" customHeight="1">
      <c r="A152" s="35"/>
      <c r="B152" s="36"/>
      <c r="C152" s="209" t="s">
        <v>1322</v>
      </c>
      <c r="D152" s="209" t="s">
        <v>205</v>
      </c>
      <c r="E152" s="210" t="s">
        <v>9849</v>
      </c>
      <c r="F152" s="211" t="s">
        <v>9850</v>
      </c>
      <c r="G152" s="212" t="s">
        <v>5671</v>
      </c>
      <c r="H152" s="213">
        <v>250</v>
      </c>
      <c r="I152" s="214"/>
      <c r="J152" s="215">
        <f t="shared" si="0"/>
        <v>0</v>
      </c>
      <c r="K152" s="211" t="s">
        <v>1</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209</v>
      </c>
      <c r="AT152" s="220" t="s">
        <v>205</v>
      </c>
      <c r="AU152" s="220" t="s">
        <v>82</v>
      </c>
      <c r="AY152" s="18" t="s">
        <v>203</v>
      </c>
      <c r="BE152" s="221">
        <f t="shared" si="4"/>
        <v>0</v>
      </c>
      <c r="BF152" s="221">
        <f t="shared" si="5"/>
        <v>0</v>
      </c>
      <c r="BG152" s="221">
        <f t="shared" si="6"/>
        <v>0</v>
      </c>
      <c r="BH152" s="221">
        <f t="shared" si="7"/>
        <v>0</v>
      </c>
      <c r="BI152" s="221">
        <f t="shared" si="8"/>
        <v>0</v>
      </c>
      <c r="BJ152" s="18" t="s">
        <v>82</v>
      </c>
      <c r="BK152" s="221">
        <f t="shared" si="9"/>
        <v>0</v>
      </c>
      <c r="BL152" s="18" t="s">
        <v>209</v>
      </c>
      <c r="BM152" s="220" t="s">
        <v>2241</v>
      </c>
    </row>
    <row r="153" spans="1:65" s="2" customFormat="1" ht="16.5" customHeight="1">
      <c r="A153" s="35"/>
      <c r="B153" s="36"/>
      <c r="C153" s="209" t="s">
        <v>1331</v>
      </c>
      <c r="D153" s="209" t="s">
        <v>205</v>
      </c>
      <c r="E153" s="210" t="s">
        <v>9851</v>
      </c>
      <c r="F153" s="211" t="s">
        <v>9613</v>
      </c>
      <c r="G153" s="212" t="s">
        <v>2644</v>
      </c>
      <c r="H153" s="257"/>
      <c r="I153" s="214"/>
      <c r="J153" s="215">
        <f t="shared" si="0"/>
        <v>0</v>
      </c>
      <c r="K153" s="211" t="s">
        <v>1</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209</v>
      </c>
      <c r="AT153" s="220" t="s">
        <v>205</v>
      </c>
      <c r="AU153" s="220" t="s">
        <v>82</v>
      </c>
      <c r="AY153" s="18" t="s">
        <v>203</v>
      </c>
      <c r="BE153" s="221">
        <f t="shared" si="4"/>
        <v>0</v>
      </c>
      <c r="BF153" s="221">
        <f t="shared" si="5"/>
        <v>0</v>
      </c>
      <c r="BG153" s="221">
        <f t="shared" si="6"/>
        <v>0</v>
      </c>
      <c r="BH153" s="221">
        <f t="shared" si="7"/>
        <v>0</v>
      </c>
      <c r="BI153" s="221">
        <f t="shared" si="8"/>
        <v>0</v>
      </c>
      <c r="BJ153" s="18" t="s">
        <v>82</v>
      </c>
      <c r="BK153" s="221">
        <f t="shared" si="9"/>
        <v>0</v>
      </c>
      <c r="BL153" s="18" t="s">
        <v>209</v>
      </c>
      <c r="BM153" s="220" t="s">
        <v>2251</v>
      </c>
    </row>
    <row r="154" spans="1:65" s="12" customFormat="1" ht="25.9" customHeight="1">
      <c r="B154" s="193"/>
      <c r="C154" s="194"/>
      <c r="D154" s="195" t="s">
        <v>74</v>
      </c>
      <c r="E154" s="196" t="s">
        <v>6259</v>
      </c>
      <c r="F154" s="196" t="s">
        <v>9852</v>
      </c>
      <c r="G154" s="194"/>
      <c r="H154" s="194"/>
      <c r="I154" s="197"/>
      <c r="J154" s="198">
        <f>BK154</f>
        <v>0</v>
      </c>
      <c r="K154" s="194"/>
      <c r="L154" s="199"/>
      <c r="M154" s="200"/>
      <c r="N154" s="201"/>
      <c r="O154" s="201"/>
      <c r="P154" s="202">
        <f>SUM(P155:P157)</f>
        <v>0</v>
      </c>
      <c r="Q154" s="201"/>
      <c r="R154" s="202">
        <f>SUM(R155:R157)</f>
        <v>0</v>
      </c>
      <c r="S154" s="201"/>
      <c r="T154" s="203">
        <f>SUM(T155:T157)</f>
        <v>0</v>
      </c>
      <c r="AR154" s="204" t="s">
        <v>82</v>
      </c>
      <c r="AT154" s="205" t="s">
        <v>74</v>
      </c>
      <c r="AU154" s="205" t="s">
        <v>75</v>
      </c>
      <c r="AY154" s="204" t="s">
        <v>203</v>
      </c>
      <c r="BK154" s="206">
        <f>SUM(BK155:BK157)</f>
        <v>0</v>
      </c>
    </row>
    <row r="155" spans="1:65" s="2" customFormat="1" ht="21.75" customHeight="1">
      <c r="A155" s="35"/>
      <c r="B155" s="36"/>
      <c r="C155" s="209" t="s">
        <v>1337</v>
      </c>
      <c r="D155" s="209" t="s">
        <v>205</v>
      </c>
      <c r="E155" s="210" t="s">
        <v>9853</v>
      </c>
      <c r="F155" s="211" t="s">
        <v>9854</v>
      </c>
      <c r="G155" s="212" t="s">
        <v>5671</v>
      </c>
      <c r="H155" s="213">
        <v>1</v>
      </c>
      <c r="I155" s="214"/>
      <c r="J155" s="215">
        <f>ROUND(I155*H155,2)</f>
        <v>0</v>
      </c>
      <c r="K155" s="211" t="s">
        <v>1</v>
      </c>
      <c r="L155" s="40"/>
      <c r="M155" s="216" t="s">
        <v>1</v>
      </c>
      <c r="N155" s="217" t="s">
        <v>40</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209</v>
      </c>
      <c r="AT155" s="220" t="s">
        <v>205</v>
      </c>
      <c r="AU155" s="220" t="s">
        <v>82</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209</v>
      </c>
      <c r="BM155" s="220" t="s">
        <v>2260</v>
      </c>
    </row>
    <row r="156" spans="1:65" s="2" customFormat="1" ht="16.5" customHeight="1">
      <c r="A156" s="35"/>
      <c r="B156" s="36"/>
      <c r="C156" s="209" t="s">
        <v>1341</v>
      </c>
      <c r="D156" s="209" t="s">
        <v>205</v>
      </c>
      <c r="E156" s="210" t="s">
        <v>9855</v>
      </c>
      <c r="F156" s="211" t="s">
        <v>9856</v>
      </c>
      <c r="G156" s="212" t="s">
        <v>5671</v>
      </c>
      <c r="H156" s="213">
        <v>2</v>
      </c>
      <c r="I156" s="214"/>
      <c r="J156" s="215">
        <f>ROUND(I156*H156,2)</f>
        <v>0</v>
      </c>
      <c r="K156" s="211" t="s">
        <v>1</v>
      </c>
      <c r="L156" s="40"/>
      <c r="M156" s="216" t="s">
        <v>1</v>
      </c>
      <c r="N156" s="217" t="s">
        <v>40</v>
      </c>
      <c r="O156" s="72"/>
      <c r="P156" s="218">
        <f>O156*H156</f>
        <v>0</v>
      </c>
      <c r="Q156" s="218">
        <v>0</v>
      </c>
      <c r="R156" s="218">
        <f>Q156*H156</f>
        <v>0</v>
      </c>
      <c r="S156" s="218">
        <v>0</v>
      </c>
      <c r="T156" s="219">
        <f>S156*H156</f>
        <v>0</v>
      </c>
      <c r="U156" s="35"/>
      <c r="V156" s="35"/>
      <c r="W156" s="35"/>
      <c r="X156" s="35"/>
      <c r="Y156" s="35"/>
      <c r="Z156" s="35"/>
      <c r="AA156" s="35"/>
      <c r="AB156" s="35"/>
      <c r="AC156" s="35"/>
      <c r="AD156" s="35"/>
      <c r="AE156" s="35"/>
      <c r="AR156" s="220" t="s">
        <v>209</v>
      </c>
      <c r="AT156" s="220" t="s">
        <v>205</v>
      </c>
      <c r="AU156" s="220" t="s">
        <v>82</v>
      </c>
      <c r="AY156" s="18" t="s">
        <v>203</v>
      </c>
      <c r="BE156" s="221">
        <f>IF(N156="základní",J156,0)</f>
        <v>0</v>
      </c>
      <c r="BF156" s="221">
        <f>IF(N156="snížená",J156,0)</f>
        <v>0</v>
      </c>
      <c r="BG156" s="221">
        <f>IF(N156="zákl. přenesená",J156,0)</f>
        <v>0</v>
      </c>
      <c r="BH156" s="221">
        <f>IF(N156="sníž. přenesená",J156,0)</f>
        <v>0</v>
      </c>
      <c r="BI156" s="221">
        <f>IF(N156="nulová",J156,0)</f>
        <v>0</v>
      </c>
      <c r="BJ156" s="18" t="s">
        <v>82</v>
      </c>
      <c r="BK156" s="221">
        <f>ROUND(I156*H156,2)</f>
        <v>0</v>
      </c>
      <c r="BL156" s="18" t="s">
        <v>209</v>
      </c>
      <c r="BM156" s="220" t="s">
        <v>2270</v>
      </c>
    </row>
    <row r="157" spans="1:65" s="2" customFormat="1" ht="16.5" customHeight="1">
      <c r="A157" s="35"/>
      <c r="B157" s="36"/>
      <c r="C157" s="209" t="s">
        <v>1655</v>
      </c>
      <c r="D157" s="209" t="s">
        <v>205</v>
      </c>
      <c r="E157" s="210" t="s">
        <v>9857</v>
      </c>
      <c r="F157" s="211" t="s">
        <v>9858</v>
      </c>
      <c r="G157" s="212" t="s">
        <v>5671</v>
      </c>
      <c r="H157" s="213">
        <v>295</v>
      </c>
      <c r="I157" s="214"/>
      <c r="J157" s="215">
        <f>ROUND(I157*H157,2)</f>
        <v>0</v>
      </c>
      <c r="K157" s="211" t="s">
        <v>1</v>
      </c>
      <c r="L157" s="40"/>
      <c r="M157" s="216" t="s">
        <v>1</v>
      </c>
      <c r="N157" s="217" t="s">
        <v>40</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209</v>
      </c>
      <c r="AT157" s="220" t="s">
        <v>205</v>
      </c>
      <c r="AU157" s="220" t="s">
        <v>82</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2277</v>
      </c>
    </row>
    <row r="158" spans="1:65" s="12" customFormat="1" ht="25.9" customHeight="1">
      <c r="B158" s="193"/>
      <c r="C158" s="194"/>
      <c r="D158" s="195" t="s">
        <v>74</v>
      </c>
      <c r="E158" s="196" t="s">
        <v>6280</v>
      </c>
      <c r="F158" s="196" t="s">
        <v>9859</v>
      </c>
      <c r="G158" s="194"/>
      <c r="H158" s="194"/>
      <c r="I158" s="197"/>
      <c r="J158" s="198">
        <f>BK158</f>
        <v>0</v>
      </c>
      <c r="K158" s="194"/>
      <c r="L158" s="199"/>
      <c r="M158" s="200"/>
      <c r="N158" s="201"/>
      <c r="O158" s="201"/>
      <c r="P158" s="202">
        <f>SUM(P159:P185)</f>
        <v>0</v>
      </c>
      <c r="Q158" s="201"/>
      <c r="R158" s="202">
        <f>SUM(R159:R185)</f>
        <v>0</v>
      </c>
      <c r="S158" s="201"/>
      <c r="T158" s="203">
        <f>SUM(T159:T185)</f>
        <v>0</v>
      </c>
      <c r="AR158" s="204" t="s">
        <v>82</v>
      </c>
      <c r="AT158" s="205" t="s">
        <v>74</v>
      </c>
      <c r="AU158" s="205" t="s">
        <v>75</v>
      </c>
      <c r="AY158" s="204" t="s">
        <v>203</v>
      </c>
      <c r="BK158" s="206">
        <f>SUM(BK159:BK185)</f>
        <v>0</v>
      </c>
    </row>
    <row r="159" spans="1:65" s="2" customFormat="1" ht="21.75" customHeight="1">
      <c r="A159" s="35"/>
      <c r="B159" s="36"/>
      <c r="C159" s="209" t="s">
        <v>1661</v>
      </c>
      <c r="D159" s="209" t="s">
        <v>205</v>
      </c>
      <c r="E159" s="210" t="s">
        <v>9860</v>
      </c>
      <c r="F159" s="211" t="s">
        <v>9861</v>
      </c>
      <c r="G159" s="212" t="s">
        <v>5671</v>
      </c>
      <c r="H159" s="213">
        <v>2</v>
      </c>
      <c r="I159" s="214"/>
      <c r="J159" s="215">
        <f t="shared" ref="J159:J173" si="10">ROUND(I159*H159,2)</f>
        <v>0</v>
      </c>
      <c r="K159" s="211" t="s">
        <v>1</v>
      </c>
      <c r="L159" s="40"/>
      <c r="M159" s="216" t="s">
        <v>1</v>
      </c>
      <c r="N159" s="217" t="s">
        <v>40</v>
      </c>
      <c r="O159" s="72"/>
      <c r="P159" s="218">
        <f t="shared" ref="P159:P173" si="11">O159*H159</f>
        <v>0</v>
      </c>
      <c r="Q159" s="218">
        <v>0</v>
      </c>
      <c r="R159" s="218">
        <f t="shared" ref="R159:R173" si="12">Q159*H159</f>
        <v>0</v>
      </c>
      <c r="S159" s="218">
        <v>0</v>
      </c>
      <c r="T159" s="219">
        <f t="shared" ref="T159:T173" si="13">S159*H159</f>
        <v>0</v>
      </c>
      <c r="U159" s="35"/>
      <c r="V159" s="35"/>
      <c r="W159" s="35"/>
      <c r="X159" s="35"/>
      <c r="Y159" s="35"/>
      <c r="Z159" s="35"/>
      <c r="AA159" s="35"/>
      <c r="AB159" s="35"/>
      <c r="AC159" s="35"/>
      <c r="AD159" s="35"/>
      <c r="AE159" s="35"/>
      <c r="AR159" s="220" t="s">
        <v>209</v>
      </c>
      <c r="AT159" s="220" t="s">
        <v>205</v>
      </c>
      <c r="AU159" s="220" t="s">
        <v>82</v>
      </c>
      <c r="AY159" s="18" t="s">
        <v>203</v>
      </c>
      <c r="BE159" s="221">
        <f t="shared" ref="BE159:BE173" si="14">IF(N159="základní",J159,0)</f>
        <v>0</v>
      </c>
      <c r="BF159" s="221">
        <f t="shared" ref="BF159:BF173" si="15">IF(N159="snížená",J159,0)</f>
        <v>0</v>
      </c>
      <c r="BG159" s="221">
        <f t="shared" ref="BG159:BG173" si="16">IF(N159="zákl. přenesená",J159,0)</f>
        <v>0</v>
      </c>
      <c r="BH159" s="221">
        <f t="shared" ref="BH159:BH173" si="17">IF(N159="sníž. přenesená",J159,0)</f>
        <v>0</v>
      </c>
      <c r="BI159" s="221">
        <f t="shared" ref="BI159:BI173" si="18">IF(N159="nulová",J159,0)</f>
        <v>0</v>
      </c>
      <c r="BJ159" s="18" t="s">
        <v>82</v>
      </c>
      <c r="BK159" s="221">
        <f t="shared" ref="BK159:BK173" si="19">ROUND(I159*H159,2)</f>
        <v>0</v>
      </c>
      <c r="BL159" s="18" t="s">
        <v>209</v>
      </c>
      <c r="BM159" s="220" t="s">
        <v>2285</v>
      </c>
    </row>
    <row r="160" spans="1:65" s="2" customFormat="1" ht="21.75" customHeight="1">
      <c r="A160" s="35"/>
      <c r="B160" s="36"/>
      <c r="C160" s="209" t="s">
        <v>1669</v>
      </c>
      <c r="D160" s="209" t="s">
        <v>205</v>
      </c>
      <c r="E160" s="210" t="s">
        <v>9862</v>
      </c>
      <c r="F160" s="211" t="s">
        <v>9863</v>
      </c>
      <c r="G160" s="212" t="s">
        <v>5671</v>
      </c>
      <c r="H160" s="213">
        <v>1</v>
      </c>
      <c r="I160" s="214"/>
      <c r="J160" s="215">
        <f t="shared" si="10"/>
        <v>0</v>
      </c>
      <c r="K160" s="211" t="s">
        <v>1</v>
      </c>
      <c r="L160" s="40"/>
      <c r="M160" s="216" t="s">
        <v>1</v>
      </c>
      <c r="N160" s="217" t="s">
        <v>40</v>
      </c>
      <c r="O160" s="72"/>
      <c r="P160" s="218">
        <f t="shared" si="11"/>
        <v>0</v>
      </c>
      <c r="Q160" s="218">
        <v>0</v>
      </c>
      <c r="R160" s="218">
        <f t="shared" si="12"/>
        <v>0</v>
      </c>
      <c r="S160" s="218">
        <v>0</v>
      </c>
      <c r="T160" s="219">
        <f t="shared" si="13"/>
        <v>0</v>
      </c>
      <c r="U160" s="35"/>
      <c r="V160" s="35"/>
      <c r="W160" s="35"/>
      <c r="X160" s="35"/>
      <c r="Y160" s="35"/>
      <c r="Z160" s="35"/>
      <c r="AA160" s="35"/>
      <c r="AB160" s="35"/>
      <c r="AC160" s="35"/>
      <c r="AD160" s="35"/>
      <c r="AE160" s="35"/>
      <c r="AR160" s="220" t="s">
        <v>209</v>
      </c>
      <c r="AT160" s="220" t="s">
        <v>205</v>
      </c>
      <c r="AU160" s="220" t="s">
        <v>82</v>
      </c>
      <c r="AY160" s="18" t="s">
        <v>203</v>
      </c>
      <c r="BE160" s="221">
        <f t="shared" si="14"/>
        <v>0</v>
      </c>
      <c r="BF160" s="221">
        <f t="shared" si="15"/>
        <v>0</v>
      </c>
      <c r="BG160" s="221">
        <f t="shared" si="16"/>
        <v>0</v>
      </c>
      <c r="BH160" s="221">
        <f t="shared" si="17"/>
        <v>0</v>
      </c>
      <c r="BI160" s="221">
        <f t="shared" si="18"/>
        <v>0</v>
      </c>
      <c r="BJ160" s="18" t="s">
        <v>82</v>
      </c>
      <c r="BK160" s="221">
        <f t="shared" si="19"/>
        <v>0</v>
      </c>
      <c r="BL160" s="18" t="s">
        <v>209</v>
      </c>
      <c r="BM160" s="220" t="s">
        <v>2295</v>
      </c>
    </row>
    <row r="161" spans="1:65" s="2" customFormat="1" ht="16.5" customHeight="1">
      <c r="A161" s="35"/>
      <c r="B161" s="36"/>
      <c r="C161" s="209" t="s">
        <v>1745</v>
      </c>
      <c r="D161" s="209" t="s">
        <v>205</v>
      </c>
      <c r="E161" s="210" t="s">
        <v>9864</v>
      </c>
      <c r="F161" s="211" t="s">
        <v>9865</v>
      </c>
      <c r="G161" s="212" t="s">
        <v>5671</v>
      </c>
      <c r="H161" s="213">
        <v>4</v>
      </c>
      <c r="I161" s="214"/>
      <c r="J161" s="215">
        <f t="shared" si="10"/>
        <v>0</v>
      </c>
      <c r="K161" s="211" t="s">
        <v>1</v>
      </c>
      <c r="L161" s="40"/>
      <c r="M161" s="216" t="s">
        <v>1</v>
      </c>
      <c r="N161" s="217" t="s">
        <v>40</v>
      </c>
      <c r="O161" s="72"/>
      <c r="P161" s="218">
        <f t="shared" si="11"/>
        <v>0</v>
      </c>
      <c r="Q161" s="218">
        <v>0</v>
      </c>
      <c r="R161" s="218">
        <f t="shared" si="12"/>
        <v>0</v>
      </c>
      <c r="S161" s="218">
        <v>0</v>
      </c>
      <c r="T161" s="219">
        <f t="shared" si="13"/>
        <v>0</v>
      </c>
      <c r="U161" s="35"/>
      <c r="V161" s="35"/>
      <c r="W161" s="35"/>
      <c r="X161" s="35"/>
      <c r="Y161" s="35"/>
      <c r="Z161" s="35"/>
      <c r="AA161" s="35"/>
      <c r="AB161" s="35"/>
      <c r="AC161" s="35"/>
      <c r="AD161" s="35"/>
      <c r="AE161" s="35"/>
      <c r="AR161" s="220" t="s">
        <v>209</v>
      </c>
      <c r="AT161" s="220" t="s">
        <v>205</v>
      </c>
      <c r="AU161" s="220" t="s">
        <v>82</v>
      </c>
      <c r="AY161" s="18" t="s">
        <v>203</v>
      </c>
      <c r="BE161" s="221">
        <f t="shared" si="14"/>
        <v>0</v>
      </c>
      <c r="BF161" s="221">
        <f t="shared" si="15"/>
        <v>0</v>
      </c>
      <c r="BG161" s="221">
        <f t="shared" si="16"/>
        <v>0</v>
      </c>
      <c r="BH161" s="221">
        <f t="shared" si="17"/>
        <v>0</v>
      </c>
      <c r="BI161" s="221">
        <f t="shared" si="18"/>
        <v>0</v>
      </c>
      <c r="BJ161" s="18" t="s">
        <v>82</v>
      </c>
      <c r="BK161" s="221">
        <f t="shared" si="19"/>
        <v>0</v>
      </c>
      <c r="BL161" s="18" t="s">
        <v>209</v>
      </c>
      <c r="BM161" s="220" t="s">
        <v>2305</v>
      </c>
    </row>
    <row r="162" spans="1:65" s="2" customFormat="1" ht="21.75" customHeight="1">
      <c r="A162" s="35"/>
      <c r="B162" s="36"/>
      <c r="C162" s="209" t="s">
        <v>1771</v>
      </c>
      <c r="D162" s="209" t="s">
        <v>205</v>
      </c>
      <c r="E162" s="210" t="s">
        <v>9866</v>
      </c>
      <c r="F162" s="211" t="s">
        <v>9867</v>
      </c>
      <c r="G162" s="212" t="s">
        <v>5671</v>
      </c>
      <c r="H162" s="213">
        <v>270</v>
      </c>
      <c r="I162" s="214"/>
      <c r="J162" s="215">
        <f t="shared" si="10"/>
        <v>0</v>
      </c>
      <c r="K162" s="211" t="s">
        <v>1</v>
      </c>
      <c r="L162" s="40"/>
      <c r="M162" s="216" t="s">
        <v>1</v>
      </c>
      <c r="N162" s="217" t="s">
        <v>40</v>
      </c>
      <c r="O162" s="72"/>
      <c r="P162" s="218">
        <f t="shared" si="11"/>
        <v>0</v>
      </c>
      <c r="Q162" s="218">
        <v>0</v>
      </c>
      <c r="R162" s="218">
        <f t="shared" si="12"/>
        <v>0</v>
      </c>
      <c r="S162" s="218">
        <v>0</v>
      </c>
      <c r="T162" s="219">
        <f t="shared" si="13"/>
        <v>0</v>
      </c>
      <c r="U162" s="35"/>
      <c r="V162" s="35"/>
      <c r="W162" s="35"/>
      <c r="X162" s="35"/>
      <c r="Y162" s="35"/>
      <c r="Z162" s="35"/>
      <c r="AA162" s="35"/>
      <c r="AB162" s="35"/>
      <c r="AC162" s="35"/>
      <c r="AD162" s="35"/>
      <c r="AE162" s="35"/>
      <c r="AR162" s="220" t="s">
        <v>209</v>
      </c>
      <c r="AT162" s="220" t="s">
        <v>205</v>
      </c>
      <c r="AU162" s="220" t="s">
        <v>82</v>
      </c>
      <c r="AY162" s="18" t="s">
        <v>203</v>
      </c>
      <c r="BE162" s="221">
        <f t="shared" si="14"/>
        <v>0</v>
      </c>
      <c r="BF162" s="221">
        <f t="shared" si="15"/>
        <v>0</v>
      </c>
      <c r="BG162" s="221">
        <f t="shared" si="16"/>
        <v>0</v>
      </c>
      <c r="BH162" s="221">
        <f t="shared" si="17"/>
        <v>0</v>
      </c>
      <c r="BI162" s="221">
        <f t="shared" si="18"/>
        <v>0</v>
      </c>
      <c r="BJ162" s="18" t="s">
        <v>82</v>
      </c>
      <c r="BK162" s="221">
        <f t="shared" si="19"/>
        <v>0</v>
      </c>
      <c r="BL162" s="18" t="s">
        <v>209</v>
      </c>
      <c r="BM162" s="220" t="s">
        <v>2315</v>
      </c>
    </row>
    <row r="163" spans="1:65" s="2" customFormat="1" ht="33" customHeight="1">
      <c r="A163" s="35"/>
      <c r="B163" s="36"/>
      <c r="C163" s="209" t="s">
        <v>1778</v>
      </c>
      <c r="D163" s="209" t="s">
        <v>205</v>
      </c>
      <c r="E163" s="210" t="s">
        <v>9868</v>
      </c>
      <c r="F163" s="211" t="s">
        <v>9869</v>
      </c>
      <c r="G163" s="212" t="s">
        <v>5671</v>
      </c>
      <c r="H163" s="213">
        <v>80</v>
      </c>
      <c r="I163" s="214"/>
      <c r="J163" s="215">
        <f t="shared" si="10"/>
        <v>0</v>
      </c>
      <c r="K163" s="211" t="s">
        <v>1</v>
      </c>
      <c r="L163" s="40"/>
      <c r="M163" s="216" t="s">
        <v>1</v>
      </c>
      <c r="N163" s="217" t="s">
        <v>40</v>
      </c>
      <c r="O163" s="72"/>
      <c r="P163" s="218">
        <f t="shared" si="11"/>
        <v>0</v>
      </c>
      <c r="Q163" s="218">
        <v>0</v>
      </c>
      <c r="R163" s="218">
        <f t="shared" si="12"/>
        <v>0</v>
      </c>
      <c r="S163" s="218">
        <v>0</v>
      </c>
      <c r="T163" s="219">
        <f t="shared" si="13"/>
        <v>0</v>
      </c>
      <c r="U163" s="35"/>
      <c r="V163" s="35"/>
      <c r="W163" s="35"/>
      <c r="X163" s="35"/>
      <c r="Y163" s="35"/>
      <c r="Z163" s="35"/>
      <c r="AA163" s="35"/>
      <c r="AB163" s="35"/>
      <c r="AC163" s="35"/>
      <c r="AD163" s="35"/>
      <c r="AE163" s="35"/>
      <c r="AR163" s="220" t="s">
        <v>209</v>
      </c>
      <c r="AT163" s="220" t="s">
        <v>205</v>
      </c>
      <c r="AU163" s="220" t="s">
        <v>82</v>
      </c>
      <c r="AY163" s="18" t="s">
        <v>203</v>
      </c>
      <c r="BE163" s="221">
        <f t="shared" si="14"/>
        <v>0</v>
      </c>
      <c r="BF163" s="221">
        <f t="shared" si="15"/>
        <v>0</v>
      </c>
      <c r="BG163" s="221">
        <f t="shared" si="16"/>
        <v>0</v>
      </c>
      <c r="BH163" s="221">
        <f t="shared" si="17"/>
        <v>0</v>
      </c>
      <c r="BI163" s="221">
        <f t="shared" si="18"/>
        <v>0</v>
      </c>
      <c r="BJ163" s="18" t="s">
        <v>82</v>
      </c>
      <c r="BK163" s="221">
        <f t="shared" si="19"/>
        <v>0</v>
      </c>
      <c r="BL163" s="18" t="s">
        <v>209</v>
      </c>
      <c r="BM163" s="220" t="s">
        <v>2325</v>
      </c>
    </row>
    <row r="164" spans="1:65" s="2" customFormat="1" ht="21.75" customHeight="1">
      <c r="A164" s="35"/>
      <c r="B164" s="36"/>
      <c r="C164" s="209" t="s">
        <v>1798</v>
      </c>
      <c r="D164" s="209" t="s">
        <v>205</v>
      </c>
      <c r="E164" s="210" t="s">
        <v>9870</v>
      </c>
      <c r="F164" s="211" t="s">
        <v>9871</v>
      </c>
      <c r="G164" s="212" t="s">
        <v>5671</v>
      </c>
      <c r="H164" s="213">
        <v>1</v>
      </c>
      <c r="I164" s="214"/>
      <c r="J164" s="215">
        <f t="shared" si="10"/>
        <v>0</v>
      </c>
      <c r="K164" s="211" t="s">
        <v>1</v>
      </c>
      <c r="L164" s="40"/>
      <c r="M164" s="216" t="s">
        <v>1</v>
      </c>
      <c r="N164" s="217" t="s">
        <v>40</v>
      </c>
      <c r="O164" s="72"/>
      <c r="P164" s="218">
        <f t="shared" si="11"/>
        <v>0</v>
      </c>
      <c r="Q164" s="218">
        <v>0</v>
      </c>
      <c r="R164" s="218">
        <f t="shared" si="12"/>
        <v>0</v>
      </c>
      <c r="S164" s="218">
        <v>0</v>
      </c>
      <c r="T164" s="219">
        <f t="shared" si="13"/>
        <v>0</v>
      </c>
      <c r="U164" s="35"/>
      <c r="V164" s="35"/>
      <c r="W164" s="35"/>
      <c r="X164" s="35"/>
      <c r="Y164" s="35"/>
      <c r="Z164" s="35"/>
      <c r="AA164" s="35"/>
      <c r="AB164" s="35"/>
      <c r="AC164" s="35"/>
      <c r="AD164" s="35"/>
      <c r="AE164" s="35"/>
      <c r="AR164" s="220" t="s">
        <v>209</v>
      </c>
      <c r="AT164" s="220" t="s">
        <v>205</v>
      </c>
      <c r="AU164" s="220" t="s">
        <v>82</v>
      </c>
      <c r="AY164" s="18" t="s">
        <v>203</v>
      </c>
      <c r="BE164" s="221">
        <f t="shared" si="14"/>
        <v>0</v>
      </c>
      <c r="BF164" s="221">
        <f t="shared" si="15"/>
        <v>0</v>
      </c>
      <c r="BG164" s="221">
        <f t="shared" si="16"/>
        <v>0</v>
      </c>
      <c r="BH164" s="221">
        <f t="shared" si="17"/>
        <v>0</v>
      </c>
      <c r="BI164" s="221">
        <f t="shared" si="18"/>
        <v>0</v>
      </c>
      <c r="BJ164" s="18" t="s">
        <v>82</v>
      </c>
      <c r="BK164" s="221">
        <f t="shared" si="19"/>
        <v>0</v>
      </c>
      <c r="BL164" s="18" t="s">
        <v>209</v>
      </c>
      <c r="BM164" s="220" t="s">
        <v>2245</v>
      </c>
    </row>
    <row r="165" spans="1:65" s="2" customFormat="1" ht="21.75" customHeight="1">
      <c r="A165" s="35"/>
      <c r="B165" s="36"/>
      <c r="C165" s="209" t="s">
        <v>1803</v>
      </c>
      <c r="D165" s="209" t="s">
        <v>205</v>
      </c>
      <c r="E165" s="210" t="s">
        <v>9829</v>
      </c>
      <c r="F165" s="211" t="s">
        <v>9830</v>
      </c>
      <c r="G165" s="212" t="s">
        <v>828</v>
      </c>
      <c r="H165" s="213">
        <v>4175</v>
      </c>
      <c r="I165" s="214"/>
      <c r="J165" s="215">
        <f t="shared" si="10"/>
        <v>0</v>
      </c>
      <c r="K165" s="211" t="s">
        <v>1</v>
      </c>
      <c r="L165" s="40"/>
      <c r="M165" s="216" t="s">
        <v>1</v>
      </c>
      <c r="N165" s="217" t="s">
        <v>40</v>
      </c>
      <c r="O165" s="72"/>
      <c r="P165" s="218">
        <f t="shared" si="11"/>
        <v>0</v>
      </c>
      <c r="Q165" s="218">
        <v>0</v>
      </c>
      <c r="R165" s="218">
        <f t="shared" si="12"/>
        <v>0</v>
      </c>
      <c r="S165" s="218">
        <v>0</v>
      </c>
      <c r="T165" s="219">
        <f t="shared" si="13"/>
        <v>0</v>
      </c>
      <c r="U165" s="35"/>
      <c r="V165" s="35"/>
      <c r="W165" s="35"/>
      <c r="X165" s="35"/>
      <c r="Y165" s="35"/>
      <c r="Z165" s="35"/>
      <c r="AA165" s="35"/>
      <c r="AB165" s="35"/>
      <c r="AC165" s="35"/>
      <c r="AD165" s="35"/>
      <c r="AE165" s="35"/>
      <c r="AR165" s="220" t="s">
        <v>209</v>
      </c>
      <c r="AT165" s="220" t="s">
        <v>205</v>
      </c>
      <c r="AU165" s="220" t="s">
        <v>82</v>
      </c>
      <c r="AY165" s="18" t="s">
        <v>203</v>
      </c>
      <c r="BE165" s="221">
        <f t="shared" si="14"/>
        <v>0</v>
      </c>
      <c r="BF165" s="221">
        <f t="shared" si="15"/>
        <v>0</v>
      </c>
      <c r="BG165" s="221">
        <f t="shared" si="16"/>
        <v>0</v>
      </c>
      <c r="BH165" s="221">
        <f t="shared" si="17"/>
        <v>0</v>
      </c>
      <c r="BI165" s="221">
        <f t="shared" si="18"/>
        <v>0</v>
      </c>
      <c r="BJ165" s="18" t="s">
        <v>82</v>
      </c>
      <c r="BK165" s="221">
        <f t="shared" si="19"/>
        <v>0</v>
      </c>
      <c r="BL165" s="18" t="s">
        <v>209</v>
      </c>
      <c r="BM165" s="220" t="s">
        <v>2344</v>
      </c>
    </row>
    <row r="166" spans="1:65" s="2" customFormat="1" ht="44.25" customHeight="1">
      <c r="A166" s="35"/>
      <c r="B166" s="36"/>
      <c r="C166" s="209" t="s">
        <v>1808</v>
      </c>
      <c r="D166" s="209" t="s">
        <v>205</v>
      </c>
      <c r="E166" s="210" t="s">
        <v>9835</v>
      </c>
      <c r="F166" s="211" t="s">
        <v>9836</v>
      </c>
      <c r="G166" s="212" t="s">
        <v>5671</v>
      </c>
      <c r="H166" s="213">
        <v>672</v>
      </c>
      <c r="I166" s="214"/>
      <c r="J166" s="215">
        <f t="shared" si="10"/>
        <v>0</v>
      </c>
      <c r="K166" s="211" t="s">
        <v>1</v>
      </c>
      <c r="L166" s="40"/>
      <c r="M166" s="216" t="s">
        <v>1</v>
      </c>
      <c r="N166" s="217" t="s">
        <v>40</v>
      </c>
      <c r="O166" s="72"/>
      <c r="P166" s="218">
        <f t="shared" si="11"/>
        <v>0</v>
      </c>
      <c r="Q166" s="218">
        <v>0</v>
      </c>
      <c r="R166" s="218">
        <f t="shared" si="12"/>
        <v>0</v>
      </c>
      <c r="S166" s="218">
        <v>0</v>
      </c>
      <c r="T166" s="219">
        <f t="shared" si="13"/>
        <v>0</v>
      </c>
      <c r="U166" s="35"/>
      <c r="V166" s="35"/>
      <c r="W166" s="35"/>
      <c r="X166" s="35"/>
      <c r="Y166" s="35"/>
      <c r="Z166" s="35"/>
      <c r="AA166" s="35"/>
      <c r="AB166" s="35"/>
      <c r="AC166" s="35"/>
      <c r="AD166" s="35"/>
      <c r="AE166" s="35"/>
      <c r="AR166" s="220" t="s">
        <v>209</v>
      </c>
      <c r="AT166" s="220" t="s">
        <v>205</v>
      </c>
      <c r="AU166" s="220" t="s">
        <v>82</v>
      </c>
      <c r="AY166" s="18" t="s">
        <v>203</v>
      </c>
      <c r="BE166" s="221">
        <f t="shared" si="14"/>
        <v>0</v>
      </c>
      <c r="BF166" s="221">
        <f t="shared" si="15"/>
        <v>0</v>
      </c>
      <c r="BG166" s="221">
        <f t="shared" si="16"/>
        <v>0</v>
      </c>
      <c r="BH166" s="221">
        <f t="shared" si="17"/>
        <v>0</v>
      </c>
      <c r="BI166" s="221">
        <f t="shared" si="18"/>
        <v>0</v>
      </c>
      <c r="BJ166" s="18" t="s">
        <v>82</v>
      </c>
      <c r="BK166" s="221">
        <f t="shared" si="19"/>
        <v>0</v>
      </c>
      <c r="BL166" s="18" t="s">
        <v>209</v>
      </c>
      <c r="BM166" s="220" t="s">
        <v>2354</v>
      </c>
    </row>
    <row r="167" spans="1:65" s="2" customFormat="1" ht="44.25" customHeight="1">
      <c r="A167" s="35"/>
      <c r="B167" s="36"/>
      <c r="C167" s="209" t="s">
        <v>1818</v>
      </c>
      <c r="D167" s="209" t="s">
        <v>205</v>
      </c>
      <c r="E167" s="210" t="s">
        <v>9872</v>
      </c>
      <c r="F167" s="211" t="s">
        <v>9873</v>
      </c>
      <c r="G167" s="212" t="s">
        <v>5671</v>
      </c>
      <c r="H167" s="213">
        <v>2337</v>
      </c>
      <c r="I167" s="214"/>
      <c r="J167" s="215">
        <f t="shared" si="10"/>
        <v>0</v>
      </c>
      <c r="K167" s="211" t="s">
        <v>1</v>
      </c>
      <c r="L167" s="40"/>
      <c r="M167" s="216" t="s">
        <v>1</v>
      </c>
      <c r="N167" s="217" t="s">
        <v>40</v>
      </c>
      <c r="O167" s="72"/>
      <c r="P167" s="218">
        <f t="shared" si="11"/>
        <v>0</v>
      </c>
      <c r="Q167" s="218">
        <v>0</v>
      </c>
      <c r="R167" s="218">
        <f t="shared" si="12"/>
        <v>0</v>
      </c>
      <c r="S167" s="218">
        <v>0</v>
      </c>
      <c r="T167" s="219">
        <f t="shared" si="13"/>
        <v>0</v>
      </c>
      <c r="U167" s="35"/>
      <c r="V167" s="35"/>
      <c r="W167" s="35"/>
      <c r="X167" s="35"/>
      <c r="Y167" s="35"/>
      <c r="Z167" s="35"/>
      <c r="AA167" s="35"/>
      <c r="AB167" s="35"/>
      <c r="AC167" s="35"/>
      <c r="AD167" s="35"/>
      <c r="AE167" s="35"/>
      <c r="AR167" s="220" t="s">
        <v>209</v>
      </c>
      <c r="AT167" s="220" t="s">
        <v>205</v>
      </c>
      <c r="AU167" s="220" t="s">
        <v>82</v>
      </c>
      <c r="AY167" s="18" t="s">
        <v>203</v>
      </c>
      <c r="BE167" s="221">
        <f t="shared" si="14"/>
        <v>0</v>
      </c>
      <c r="BF167" s="221">
        <f t="shared" si="15"/>
        <v>0</v>
      </c>
      <c r="BG167" s="221">
        <f t="shared" si="16"/>
        <v>0</v>
      </c>
      <c r="BH167" s="221">
        <f t="shared" si="17"/>
        <v>0</v>
      </c>
      <c r="BI167" s="221">
        <f t="shared" si="18"/>
        <v>0</v>
      </c>
      <c r="BJ167" s="18" t="s">
        <v>82</v>
      </c>
      <c r="BK167" s="221">
        <f t="shared" si="19"/>
        <v>0</v>
      </c>
      <c r="BL167" s="18" t="s">
        <v>209</v>
      </c>
      <c r="BM167" s="220" t="s">
        <v>2365</v>
      </c>
    </row>
    <row r="168" spans="1:65" s="2" customFormat="1" ht="33" customHeight="1">
      <c r="A168" s="35"/>
      <c r="B168" s="36"/>
      <c r="C168" s="209" t="s">
        <v>1825</v>
      </c>
      <c r="D168" s="209" t="s">
        <v>205</v>
      </c>
      <c r="E168" s="210" t="s">
        <v>9874</v>
      </c>
      <c r="F168" s="211" t="s">
        <v>9875</v>
      </c>
      <c r="G168" s="212" t="s">
        <v>5671</v>
      </c>
      <c r="H168" s="213">
        <v>222</v>
      </c>
      <c r="I168" s="214"/>
      <c r="J168" s="215">
        <f t="shared" si="10"/>
        <v>0</v>
      </c>
      <c r="K168" s="211" t="s">
        <v>1</v>
      </c>
      <c r="L168" s="40"/>
      <c r="M168" s="216" t="s">
        <v>1</v>
      </c>
      <c r="N168" s="217" t="s">
        <v>40</v>
      </c>
      <c r="O168" s="72"/>
      <c r="P168" s="218">
        <f t="shared" si="11"/>
        <v>0</v>
      </c>
      <c r="Q168" s="218">
        <v>0</v>
      </c>
      <c r="R168" s="218">
        <f t="shared" si="12"/>
        <v>0</v>
      </c>
      <c r="S168" s="218">
        <v>0</v>
      </c>
      <c r="T168" s="219">
        <f t="shared" si="13"/>
        <v>0</v>
      </c>
      <c r="U168" s="35"/>
      <c r="V168" s="35"/>
      <c r="W168" s="35"/>
      <c r="X168" s="35"/>
      <c r="Y168" s="35"/>
      <c r="Z168" s="35"/>
      <c r="AA168" s="35"/>
      <c r="AB168" s="35"/>
      <c r="AC168" s="35"/>
      <c r="AD168" s="35"/>
      <c r="AE168" s="35"/>
      <c r="AR168" s="220" t="s">
        <v>209</v>
      </c>
      <c r="AT168" s="220" t="s">
        <v>205</v>
      </c>
      <c r="AU168" s="220" t="s">
        <v>82</v>
      </c>
      <c r="AY168" s="18" t="s">
        <v>203</v>
      </c>
      <c r="BE168" s="221">
        <f t="shared" si="14"/>
        <v>0</v>
      </c>
      <c r="BF168" s="221">
        <f t="shared" si="15"/>
        <v>0</v>
      </c>
      <c r="BG168" s="221">
        <f t="shared" si="16"/>
        <v>0</v>
      </c>
      <c r="BH168" s="221">
        <f t="shared" si="17"/>
        <v>0</v>
      </c>
      <c r="BI168" s="221">
        <f t="shared" si="18"/>
        <v>0</v>
      </c>
      <c r="BJ168" s="18" t="s">
        <v>82</v>
      </c>
      <c r="BK168" s="221">
        <f t="shared" si="19"/>
        <v>0</v>
      </c>
      <c r="BL168" s="18" t="s">
        <v>209</v>
      </c>
      <c r="BM168" s="220" t="s">
        <v>2375</v>
      </c>
    </row>
    <row r="169" spans="1:65" s="2" customFormat="1" ht="44.25" customHeight="1">
      <c r="A169" s="35"/>
      <c r="B169" s="36"/>
      <c r="C169" s="209" t="s">
        <v>1830</v>
      </c>
      <c r="D169" s="209" t="s">
        <v>205</v>
      </c>
      <c r="E169" s="210" t="s">
        <v>9837</v>
      </c>
      <c r="F169" s="211" t="s">
        <v>9838</v>
      </c>
      <c r="G169" s="212" t="s">
        <v>5671</v>
      </c>
      <c r="H169" s="213">
        <v>3231</v>
      </c>
      <c r="I169" s="214"/>
      <c r="J169" s="215">
        <f t="shared" si="10"/>
        <v>0</v>
      </c>
      <c r="K169" s="211" t="s">
        <v>1</v>
      </c>
      <c r="L169" s="40"/>
      <c r="M169" s="216" t="s">
        <v>1</v>
      </c>
      <c r="N169" s="217" t="s">
        <v>40</v>
      </c>
      <c r="O169" s="72"/>
      <c r="P169" s="218">
        <f t="shared" si="11"/>
        <v>0</v>
      </c>
      <c r="Q169" s="218">
        <v>0</v>
      </c>
      <c r="R169" s="218">
        <f t="shared" si="12"/>
        <v>0</v>
      </c>
      <c r="S169" s="218">
        <v>0</v>
      </c>
      <c r="T169" s="219">
        <f t="shared" si="13"/>
        <v>0</v>
      </c>
      <c r="U169" s="35"/>
      <c r="V169" s="35"/>
      <c r="W169" s="35"/>
      <c r="X169" s="35"/>
      <c r="Y169" s="35"/>
      <c r="Z169" s="35"/>
      <c r="AA169" s="35"/>
      <c r="AB169" s="35"/>
      <c r="AC169" s="35"/>
      <c r="AD169" s="35"/>
      <c r="AE169" s="35"/>
      <c r="AR169" s="220" t="s">
        <v>209</v>
      </c>
      <c r="AT169" s="220" t="s">
        <v>205</v>
      </c>
      <c r="AU169" s="220" t="s">
        <v>82</v>
      </c>
      <c r="AY169" s="18" t="s">
        <v>203</v>
      </c>
      <c r="BE169" s="221">
        <f t="shared" si="14"/>
        <v>0</v>
      </c>
      <c r="BF169" s="221">
        <f t="shared" si="15"/>
        <v>0</v>
      </c>
      <c r="BG169" s="221">
        <f t="shared" si="16"/>
        <v>0</v>
      </c>
      <c r="BH169" s="221">
        <f t="shared" si="17"/>
        <v>0</v>
      </c>
      <c r="BI169" s="221">
        <f t="shared" si="18"/>
        <v>0</v>
      </c>
      <c r="BJ169" s="18" t="s">
        <v>82</v>
      </c>
      <c r="BK169" s="221">
        <f t="shared" si="19"/>
        <v>0</v>
      </c>
      <c r="BL169" s="18" t="s">
        <v>209</v>
      </c>
      <c r="BM169" s="220" t="s">
        <v>2386</v>
      </c>
    </row>
    <row r="170" spans="1:65" s="2" customFormat="1" ht="16.5" customHeight="1">
      <c r="A170" s="35"/>
      <c r="B170" s="36"/>
      <c r="C170" s="209" t="s">
        <v>1838</v>
      </c>
      <c r="D170" s="209" t="s">
        <v>205</v>
      </c>
      <c r="E170" s="210" t="s">
        <v>9876</v>
      </c>
      <c r="F170" s="211" t="s">
        <v>9877</v>
      </c>
      <c r="G170" s="212" t="s">
        <v>5671</v>
      </c>
      <c r="H170" s="213">
        <v>348</v>
      </c>
      <c r="I170" s="214"/>
      <c r="J170" s="215">
        <f t="shared" si="10"/>
        <v>0</v>
      </c>
      <c r="K170" s="211" t="s">
        <v>1</v>
      </c>
      <c r="L170" s="40"/>
      <c r="M170" s="216" t="s">
        <v>1</v>
      </c>
      <c r="N170" s="217" t="s">
        <v>40</v>
      </c>
      <c r="O170" s="72"/>
      <c r="P170" s="218">
        <f t="shared" si="11"/>
        <v>0</v>
      </c>
      <c r="Q170" s="218">
        <v>0</v>
      </c>
      <c r="R170" s="218">
        <f t="shared" si="12"/>
        <v>0</v>
      </c>
      <c r="S170" s="218">
        <v>0</v>
      </c>
      <c r="T170" s="219">
        <f t="shared" si="13"/>
        <v>0</v>
      </c>
      <c r="U170" s="35"/>
      <c r="V170" s="35"/>
      <c r="W170" s="35"/>
      <c r="X170" s="35"/>
      <c r="Y170" s="35"/>
      <c r="Z170" s="35"/>
      <c r="AA170" s="35"/>
      <c r="AB170" s="35"/>
      <c r="AC170" s="35"/>
      <c r="AD170" s="35"/>
      <c r="AE170" s="35"/>
      <c r="AR170" s="220" t="s">
        <v>209</v>
      </c>
      <c r="AT170" s="220" t="s">
        <v>205</v>
      </c>
      <c r="AU170" s="220" t="s">
        <v>82</v>
      </c>
      <c r="AY170" s="18" t="s">
        <v>203</v>
      </c>
      <c r="BE170" s="221">
        <f t="shared" si="14"/>
        <v>0</v>
      </c>
      <c r="BF170" s="221">
        <f t="shared" si="15"/>
        <v>0</v>
      </c>
      <c r="BG170" s="221">
        <f t="shared" si="16"/>
        <v>0</v>
      </c>
      <c r="BH170" s="221">
        <f t="shared" si="17"/>
        <v>0</v>
      </c>
      <c r="BI170" s="221">
        <f t="shared" si="18"/>
        <v>0</v>
      </c>
      <c r="BJ170" s="18" t="s">
        <v>82</v>
      </c>
      <c r="BK170" s="221">
        <f t="shared" si="19"/>
        <v>0</v>
      </c>
      <c r="BL170" s="18" t="s">
        <v>209</v>
      </c>
      <c r="BM170" s="220" t="s">
        <v>2396</v>
      </c>
    </row>
    <row r="171" spans="1:65" s="2" customFormat="1" ht="16.5" customHeight="1">
      <c r="A171" s="35"/>
      <c r="B171" s="36"/>
      <c r="C171" s="209" t="s">
        <v>1845</v>
      </c>
      <c r="D171" s="209" t="s">
        <v>205</v>
      </c>
      <c r="E171" s="210" t="s">
        <v>9878</v>
      </c>
      <c r="F171" s="211" t="s">
        <v>9879</v>
      </c>
      <c r="G171" s="212" t="s">
        <v>6098</v>
      </c>
      <c r="H171" s="213">
        <v>12</v>
      </c>
      <c r="I171" s="214"/>
      <c r="J171" s="215">
        <f t="shared" si="10"/>
        <v>0</v>
      </c>
      <c r="K171" s="211" t="s">
        <v>1</v>
      </c>
      <c r="L171" s="40"/>
      <c r="M171" s="216" t="s">
        <v>1</v>
      </c>
      <c r="N171" s="217" t="s">
        <v>40</v>
      </c>
      <c r="O171" s="72"/>
      <c r="P171" s="218">
        <f t="shared" si="11"/>
        <v>0</v>
      </c>
      <c r="Q171" s="218">
        <v>0</v>
      </c>
      <c r="R171" s="218">
        <f t="shared" si="12"/>
        <v>0</v>
      </c>
      <c r="S171" s="218">
        <v>0</v>
      </c>
      <c r="T171" s="219">
        <f t="shared" si="13"/>
        <v>0</v>
      </c>
      <c r="U171" s="35"/>
      <c r="V171" s="35"/>
      <c r="W171" s="35"/>
      <c r="X171" s="35"/>
      <c r="Y171" s="35"/>
      <c r="Z171" s="35"/>
      <c r="AA171" s="35"/>
      <c r="AB171" s="35"/>
      <c r="AC171" s="35"/>
      <c r="AD171" s="35"/>
      <c r="AE171" s="35"/>
      <c r="AR171" s="220" t="s">
        <v>209</v>
      </c>
      <c r="AT171" s="220" t="s">
        <v>205</v>
      </c>
      <c r="AU171" s="220" t="s">
        <v>82</v>
      </c>
      <c r="AY171" s="18" t="s">
        <v>203</v>
      </c>
      <c r="BE171" s="221">
        <f t="shared" si="14"/>
        <v>0</v>
      </c>
      <c r="BF171" s="221">
        <f t="shared" si="15"/>
        <v>0</v>
      </c>
      <c r="BG171" s="221">
        <f t="shared" si="16"/>
        <v>0</v>
      </c>
      <c r="BH171" s="221">
        <f t="shared" si="17"/>
        <v>0</v>
      </c>
      <c r="BI171" s="221">
        <f t="shared" si="18"/>
        <v>0</v>
      </c>
      <c r="BJ171" s="18" t="s">
        <v>82</v>
      </c>
      <c r="BK171" s="221">
        <f t="shared" si="19"/>
        <v>0</v>
      </c>
      <c r="BL171" s="18" t="s">
        <v>209</v>
      </c>
      <c r="BM171" s="220" t="s">
        <v>2406</v>
      </c>
    </row>
    <row r="172" spans="1:65" s="2" customFormat="1" ht="16.5" customHeight="1">
      <c r="A172" s="35"/>
      <c r="B172" s="36"/>
      <c r="C172" s="209" t="s">
        <v>2097</v>
      </c>
      <c r="D172" s="209" t="s">
        <v>205</v>
      </c>
      <c r="E172" s="210" t="s">
        <v>9880</v>
      </c>
      <c r="F172" s="211" t="s">
        <v>9881</v>
      </c>
      <c r="G172" s="212" t="s">
        <v>6098</v>
      </c>
      <c r="H172" s="213">
        <v>8</v>
      </c>
      <c r="I172" s="214"/>
      <c r="J172" s="215">
        <f t="shared" si="10"/>
        <v>0</v>
      </c>
      <c r="K172" s="211" t="s">
        <v>1</v>
      </c>
      <c r="L172" s="40"/>
      <c r="M172" s="216" t="s">
        <v>1</v>
      </c>
      <c r="N172" s="217" t="s">
        <v>40</v>
      </c>
      <c r="O172" s="72"/>
      <c r="P172" s="218">
        <f t="shared" si="11"/>
        <v>0</v>
      </c>
      <c r="Q172" s="218">
        <v>0</v>
      </c>
      <c r="R172" s="218">
        <f t="shared" si="12"/>
        <v>0</v>
      </c>
      <c r="S172" s="218">
        <v>0</v>
      </c>
      <c r="T172" s="219">
        <f t="shared" si="13"/>
        <v>0</v>
      </c>
      <c r="U172" s="35"/>
      <c r="V172" s="35"/>
      <c r="W172" s="35"/>
      <c r="X172" s="35"/>
      <c r="Y172" s="35"/>
      <c r="Z172" s="35"/>
      <c r="AA172" s="35"/>
      <c r="AB172" s="35"/>
      <c r="AC172" s="35"/>
      <c r="AD172" s="35"/>
      <c r="AE172" s="35"/>
      <c r="AR172" s="220" t="s">
        <v>209</v>
      </c>
      <c r="AT172" s="220" t="s">
        <v>205</v>
      </c>
      <c r="AU172" s="220" t="s">
        <v>82</v>
      </c>
      <c r="AY172" s="18" t="s">
        <v>203</v>
      </c>
      <c r="BE172" s="221">
        <f t="shared" si="14"/>
        <v>0</v>
      </c>
      <c r="BF172" s="221">
        <f t="shared" si="15"/>
        <v>0</v>
      </c>
      <c r="BG172" s="221">
        <f t="shared" si="16"/>
        <v>0</v>
      </c>
      <c r="BH172" s="221">
        <f t="shared" si="17"/>
        <v>0</v>
      </c>
      <c r="BI172" s="221">
        <f t="shared" si="18"/>
        <v>0</v>
      </c>
      <c r="BJ172" s="18" t="s">
        <v>82</v>
      </c>
      <c r="BK172" s="221">
        <f t="shared" si="19"/>
        <v>0</v>
      </c>
      <c r="BL172" s="18" t="s">
        <v>209</v>
      </c>
      <c r="BM172" s="220" t="s">
        <v>2417</v>
      </c>
    </row>
    <row r="173" spans="1:65" s="2" customFormat="1" ht="44.25" customHeight="1">
      <c r="A173" s="35"/>
      <c r="B173" s="36"/>
      <c r="C173" s="209" t="s">
        <v>2177</v>
      </c>
      <c r="D173" s="209" t="s">
        <v>205</v>
      </c>
      <c r="E173" s="210" t="s">
        <v>9882</v>
      </c>
      <c r="F173" s="211" t="s">
        <v>9883</v>
      </c>
      <c r="G173" s="212" t="s">
        <v>6098</v>
      </c>
      <c r="H173" s="213">
        <v>10</v>
      </c>
      <c r="I173" s="214"/>
      <c r="J173" s="215">
        <f t="shared" si="10"/>
        <v>0</v>
      </c>
      <c r="K173" s="211" t="s">
        <v>1</v>
      </c>
      <c r="L173" s="40"/>
      <c r="M173" s="216" t="s">
        <v>1</v>
      </c>
      <c r="N173" s="217" t="s">
        <v>40</v>
      </c>
      <c r="O173" s="72"/>
      <c r="P173" s="218">
        <f t="shared" si="11"/>
        <v>0</v>
      </c>
      <c r="Q173" s="218">
        <v>0</v>
      </c>
      <c r="R173" s="218">
        <f t="shared" si="12"/>
        <v>0</v>
      </c>
      <c r="S173" s="218">
        <v>0</v>
      </c>
      <c r="T173" s="219">
        <f t="shared" si="13"/>
        <v>0</v>
      </c>
      <c r="U173" s="35"/>
      <c r="V173" s="35"/>
      <c r="W173" s="35"/>
      <c r="X173" s="35"/>
      <c r="Y173" s="35"/>
      <c r="Z173" s="35"/>
      <c r="AA173" s="35"/>
      <c r="AB173" s="35"/>
      <c r="AC173" s="35"/>
      <c r="AD173" s="35"/>
      <c r="AE173" s="35"/>
      <c r="AR173" s="220" t="s">
        <v>209</v>
      </c>
      <c r="AT173" s="220" t="s">
        <v>205</v>
      </c>
      <c r="AU173" s="220" t="s">
        <v>82</v>
      </c>
      <c r="AY173" s="18" t="s">
        <v>203</v>
      </c>
      <c r="BE173" s="221">
        <f t="shared" si="14"/>
        <v>0</v>
      </c>
      <c r="BF173" s="221">
        <f t="shared" si="15"/>
        <v>0</v>
      </c>
      <c r="BG173" s="221">
        <f t="shared" si="16"/>
        <v>0</v>
      </c>
      <c r="BH173" s="221">
        <f t="shared" si="17"/>
        <v>0</v>
      </c>
      <c r="BI173" s="221">
        <f t="shared" si="18"/>
        <v>0</v>
      </c>
      <c r="BJ173" s="18" t="s">
        <v>82</v>
      </c>
      <c r="BK173" s="221">
        <f t="shared" si="19"/>
        <v>0</v>
      </c>
      <c r="BL173" s="18" t="s">
        <v>209</v>
      </c>
      <c r="BM173" s="220" t="s">
        <v>2426</v>
      </c>
    </row>
    <row r="174" spans="1:65" s="13" customFormat="1" ht="33.75">
      <c r="B174" s="222"/>
      <c r="C174" s="223"/>
      <c r="D174" s="224" t="s">
        <v>211</v>
      </c>
      <c r="E174" s="225" t="s">
        <v>1</v>
      </c>
      <c r="F174" s="226" t="s">
        <v>9884</v>
      </c>
      <c r="G174" s="223"/>
      <c r="H174" s="225" t="s">
        <v>1</v>
      </c>
      <c r="I174" s="227"/>
      <c r="J174" s="223"/>
      <c r="K174" s="223"/>
      <c r="L174" s="228"/>
      <c r="M174" s="229"/>
      <c r="N174" s="230"/>
      <c r="O174" s="230"/>
      <c r="P174" s="230"/>
      <c r="Q174" s="230"/>
      <c r="R174" s="230"/>
      <c r="S174" s="230"/>
      <c r="T174" s="231"/>
      <c r="AT174" s="232" t="s">
        <v>211</v>
      </c>
      <c r="AU174" s="232" t="s">
        <v>82</v>
      </c>
      <c r="AV174" s="13" t="s">
        <v>82</v>
      </c>
      <c r="AW174" s="13" t="s">
        <v>31</v>
      </c>
      <c r="AX174" s="13" t="s">
        <v>75</v>
      </c>
      <c r="AY174" s="232" t="s">
        <v>203</v>
      </c>
    </row>
    <row r="175" spans="1:65" s="13" customFormat="1" ht="22.5">
      <c r="B175" s="222"/>
      <c r="C175" s="223"/>
      <c r="D175" s="224" t="s">
        <v>211</v>
      </c>
      <c r="E175" s="225" t="s">
        <v>1</v>
      </c>
      <c r="F175" s="226" t="s">
        <v>9885</v>
      </c>
      <c r="G175" s="223"/>
      <c r="H175" s="225" t="s">
        <v>1</v>
      </c>
      <c r="I175" s="227"/>
      <c r="J175" s="223"/>
      <c r="K175" s="223"/>
      <c r="L175" s="228"/>
      <c r="M175" s="229"/>
      <c r="N175" s="230"/>
      <c r="O175" s="230"/>
      <c r="P175" s="230"/>
      <c r="Q175" s="230"/>
      <c r="R175" s="230"/>
      <c r="S175" s="230"/>
      <c r="T175" s="231"/>
      <c r="AT175" s="232" t="s">
        <v>211</v>
      </c>
      <c r="AU175" s="232" t="s">
        <v>82</v>
      </c>
      <c r="AV175" s="13" t="s">
        <v>82</v>
      </c>
      <c r="AW175" s="13" t="s">
        <v>31</v>
      </c>
      <c r="AX175" s="13" t="s">
        <v>75</v>
      </c>
      <c r="AY175" s="232" t="s">
        <v>203</v>
      </c>
    </row>
    <row r="176" spans="1:65" s="13" customFormat="1" ht="22.5">
      <c r="B176" s="222"/>
      <c r="C176" s="223"/>
      <c r="D176" s="224" t="s">
        <v>211</v>
      </c>
      <c r="E176" s="225" t="s">
        <v>1</v>
      </c>
      <c r="F176" s="226" t="s">
        <v>9886</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3" customFormat="1" ht="33.75">
      <c r="B177" s="222"/>
      <c r="C177" s="223"/>
      <c r="D177" s="224" t="s">
        <v>211</v>
      </c>
      <c r="E177" s="225" t="s">
        <v>1</v>
      </c>
      <c r="F177" s="226" t="s">
        <v>9887</v>
      </c>
      <c r="G177" s="223"/>
      <c r="H177" s="225" t="s">
        <v>1</v>
      </c>
      <c r="I177" s="227"/>
      <c r="J177" s="223"/>
      <c r="K177" s="223"/>
      <c r="L177" s="228"/>
      <c r="M177" s="229"/>
      <c r="N177" s="230"/>
      <c r="O177" s="230"/>
      <c r="P177" s="230"/>
      <c r="Q177" s="230"/>
      <c r="R177" s="230"/>
      <c r="S177" s="230"/>
      <c r="T177" s="231"/>
      <c r="AT177" s="232" t="s">
        <v>211</v>
      </c>
      <c r="AU177" s="232" t="s">
        <v>82</v>
      </c>
      <c r="AV177" s="13" t="s">
        <v>82</v>
      </c>
      <c r="AW177" s="13" t="s">
        <v>31</v>
      </c>
      <c r="AX177" s="13" t="s">
        <v>75</v>
      </c>
      <c r="AY177" s="232" t="s">
        <v>203</v>
      </c>
    </row>
    <row r="178" spans="1:65" s="13" customFormat="1" ht="33.75">
      <c r="B178" s="222"/>
      <c r="C178" s="223"/>
      <c r="D178" s="224" t="s">
        <v>211</v>
      </c>
      <c r="E178" s="225" t="s">
        <v>1</v>
      </c>
      <c r="F178" s="226" t="s">
        <v>9888</v>
      </c>
      <c r="G178" s="223"/>
      <c r="H178" s="225" t="s">
        <v>1</v>
      </c>
      <c r="I178" s="227"/>
      <c r="J178" s="223"/>
      <c r="K178" s="223"/>
      <c r="L178" s="228"/>
      <c r="M178" s="229"/>
      <c r="N178" s="230"/>
      <c r="O178" s="230"/>
      <c r="P178" s="230"/>
      <c r="Q178" s="230"/>
      <c r="R178" s="230"/>
      <c r="S178" s="230"/>
      <c r="T178" s="231"/>
      <c r="AT178" s="232" t="s">
        <v>211</v>
      </c>
      <c r="AU178" s="232" t="s">
        <v>82</v>
      </c>
      <c r="AV178" s="13" t="s">
        <v>82</v>
      </c>
      <c r="AW178" s="13" t="s">
        <v>31</v>
      </c>
      <c r="AX178" s="13" t="s">
        <v>75</v>
      </c>
      <c r="AY178" s="232" t="s">
        <v>203</v>
      </c>
    </row>
    <row r="179" spans="1:65" s="14" customFormat="1" ht="11.25">
      <c r="B179" s="233"/>
      <c r="C179" s="234"/>
      <c r="D179" s="224" t="s">
        <v>211</v>
      </c>
      <c r="E179" s="235" t="s">
        <v>1</v>
      </c>
      <c r="F179" s="236" t="s">
        <v>375</v>
      </c>
      <c r="G179" s="234"/>
      <c r="H179" s="237">
        <v>10</v>
      </c>
      <c r="I179" s="238"/>
      <c r="J179" s="234"/>
      <c r="K179" s="234"/>
      <c r="L179" s="239"/>
      <c r="M179" s="240"/>
      <c r="N179" s="241"/>
      <c r="O179" s="241"/>
      <c r="P179" s="241"/>
      <c r="Q179" s="241"/>
      <c r="R179" s="241"/>
      <c r="S179" s="241"/>
      <c r="T179" s="242"/>
      <c r="AT179" s="243" t="s">
        <v>211</v>
      </c>
      <c r="AU179" s="243" t="s">
        <v>82</v>
      </c>
      <c r="AV179" s="14" t="s">
        <v>84</v>
      </c>
      <c r="AW179" s="14" t="s">
        <v>31</v>
      </c>
      <c r="AX179" s="14" t="s">
        <v>75</v>
      </c>
      <c r="AY179" s="243" t="s">
        <v>203</v>
      </c>
    </row>
    <row r="180" spans="1:65" s="2" customFormat="1" ht="33" customHeight="1">
      <c r="A180" s="35"/>
      <c r="B180" s="36"/>
      <c r="C180" s="209" t="s">
        <v>2188</v>
      </c>
      <c r="D180" s="209" t="s">
        <v>205</v>
      </c>
      <c r="E180" s="210" t="s">
        <v>9889</v>
      </c>
      <c r="F180" s="211" t="s">
        <v>9890</v>
      </c>
      <c r="G180" s="212" t="s">
        <v>6098</v>
      </c>
      <c r="H180" s="213">
        <v>10</v>
      </c>
      <c r="I180" s="214"/>
      <c r="J180" s="215">
        <f>ROUND(I180*H180,2)</f>
        <v>0</v>
      </c>
      <c r="K180" s="211" t="s">
        <v>1</v>
      </c>
      <c r="L180" s="40"/>
      <c r="M180" s="216" t="s">
        <v>1</v>
      </c>
      <c r="N180" s="217" t="s">
        <v>40</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209</v>
      </c>
      <c r="AT180" s="220" t="s">
        <v>205</v>
      </c>
      <c r="AU180" s="220" t="s">
        <v>82</v>
      </c>
      <c r="AY180" s="18" t="s">
        <v>203</v>
      </c>
      <c r="BE180" s="221">
        <f>IF(N180="základní",J180,0)</f>
        <v>0</v>
      </c>
      <c r="BF180" s="221">
        <f>IF(N180="snížená",J180,0)</f>
        <v>0</v>
      </c>
      <c r="BG180" s="221">
        <f>IF(N180="zákl. přenesená",J180,0)</f>
        <v>0</v>
      </c>
      <c r="BH180" s="221">
        <f>IF(N180="sníž. přenesená",J180,0)</f>
        <v>0</v>
      </c>
      <c r="BI180" s="221">
        <f>IF(N180="nulová",J180,0)</f>
        <v>0</v>
      </c>
      <c r="BJ180" s="18" t="s">
        <v>82</v>
      </c>
      <c r="BK180" s="221">
        <f>ROUND(I180*H180,2)</f>
        <v>0</v>
      </c>
      <c r="BL180" s="18" t="s">
        <v>209</v>
      </c>
      <c r="BM180" s="220" t="s">
        <v>2193</v>
      </c>
    </row>
    <row r="181" spans="1:65" s="13" customFormat="1" ht="22.5">
      <c r="B181" s="222"/>
      <c r="C181" s="223"/>
      <c r="D181" s="224" t="s">
        <v>211</v>
      </c>
      <c r="E181" s="225" t="s">
        <v>1</v>
      </c>
      <c r="F181" s="226" t="s">
        <v>9891</v>
      </c>
      <c r="G181" s="223"/>
      <c r="H181" s="225" t="s">
        <v>1</v>
      </c>
      <c r="I181" s="227"/>
      <c r="J181" s="223"/>
      <c r="K181" s="223"/>
      <c r="L181" s="228"/>
      <c r="M181" s="229"/>
      <c r="N181" s="230"/>
      <c r="O181" s="230"/>
      <c r="P181" s="230"/>
      <c r="Q181" s="230"/>
      <c r="R181" s="230"/>
      <c r="S181" s="230"/>
      <c r="T181" s="231"/>
      <c r="AT181" s="232" t="s">
        <v>211</v>
      </c>
      <c r="AU181" s="232" t="s">
        <v>82</v>
      </c>
      <c r="AV181" s="13" t="s">
        <v>82</v>
      </c>
      <c r="AW181" s="13" t="s">
        <v>31</v>
      </c>
      <c r="AX181" s="13" t="s">
        <v>75</v>
      </c>
      <c r="AY181" s="232" t="s">
        <v>203</v>
      </c>
    </row>
    <row r="182" spans="1:65" s="13" customFormat="1" ht="33.75">
      <c r="B182" s="222"/>
      <c r="C182" s="223"/>
      <c r="D182" s="224" t="s">
        <v>211</v>
      </c>
      <c r="E182" s="225" t="s">
        <v>1</v>
      </c>
      <c r="F182" s="226" t="s">
        <v>9892</v>
      </c>
      <c r="G182" s="223"/>
      <c r="H182" s="225" t="s">
        <v>1</v>
      </c>
      <c r="I182" s="227"/>
      <c r="J182" s="223"/>
      <c r="K182" s="223"/>
      <c r="L182" s="228"/>
      <c r="M182" s="229"/>
      <c r="N182" s="230"/>
      <c r="O182" s="230"/>
      <c r="P182" s="230"/>
      <c r="Q182" s="230"/>
      <c r="R182" s="230"/>
      <c r="S182" s="230"/>
      <c r="T182" s="231"/>
      <c r="AT182" s="232" t="s">
        <v>211</v>
      </c>
      <c r="AU182" s="232" t="s">
        <v>82</v>
      </c>
      <c r="AV182" s="13" t="s">
        <v>82</v>
      </c>
      <c r="AW182" s="13" t="s">
        <v>31</v>
      </c>
      <c r="AX182" s="13" t="s">
        <v>75</v>
      </c>
      <c r="AY182" s="232" t="s">
        <v>203</v>
      </c>
    </row>
    <row r="183" spans="1:65" s="13" customFormat="1" ht="33.75">
      <c r="B183" s="222"/>
      <c r="C183" s="223"/>
      <c r="D183" s="224" t="s">
        <v>211</v>
      </c>
      <c r="E183" s="225" t="s">
        <v>1</v>
      </c>
      <c r="F183" s="226" t="s">
        <v>9893</v>
      </c>
      <c r="G183" s="223"/>
      <c r="H183" s="225" t="s">
        <v>1</v>
      </c>
      <c r="I183" s="227"/>
      <c r="J183" s="223"/>
      <c r="K183" s="223"/>
      <c r="L183" s="228"/>
      <c r="M183" s="229"/>
      <c r="N183" s="230"/>
      <c r="O183" s="230"/>
      <c r="P183" s="230"/>
      <c r="Q183" s="230"/>
      <c r="R183" s="230"/>
      <c r="S183" s="230"/>
      <c r="T183" s="231"/>
      <c r="AT183" s="232" t="s">
        <v>211</v>
      </c>
      <c r="AU183" s="232" t="s">
        <v>82</v>
      </c>
      <c r="AV183" s="13" t="s">
        <v>82</v>
      </c>
      <c r="AW183" s="13" t="s">
        <v>31</v>
      </c>
      <c r="AX183" s="13" t="s">
        <v>75</v>
      </c>
      <c r="AY183" s="232" t="s">
        <v>203</v>
      </c>
    </row>
    <row r="184" spans="1:65" s="14" customFormat="1" ht="11.25">
      <c r="B184" s="233"/>
      <c r="C184" s="234"/>
      <c r="D184" s="224" t="s">
        <v>211</v>
      </c>
      <c r="E184" s="235" t="s">
        <v>1</v>
      </c>
      <c r="F184" s="236" t="s">
        <v>375</v>
      </c>
      <c r="G184" s="234"/>
      <c r="H184" s="237">
        <v>10</v>
      </c>
      <c r="I184" s="238"/>
      <c r="J184" s="234"/>
      <c r="K184" s="234"/>
      <c r="L184" s="239"/>
      <c r="M184" s="240"/>
      <c r="N184" s="241"/>
      <c r="O184" s="241"/>
      <c r="P184" s="241"/>
      <c r="Q184" s="241"/>
      <c r="R184" s="241"/>
      <c r="S184" s="241"/>
      <c r="T184" s="242"/>
      <c r="AT184" s="243" t="s">
        <v>211</v>
      </c>
      <c r="AU184" s="243" t="s">
        <v>82</v>
      </c>
      <c r="AV184" s="14" t="s">
        <v>84</v>
      </c>
      <c r="AW184" s="14" t="s">
        <v>31</v>
      </c>
      <c r="AX184" s="14" t="s">
        <v>75</v>
      </c>
      <c r="AY184" s="243" t="s">
        <v>203</v>
      </c>
    </row>
    <row r="185" spans="1:65" s="2" customFormat="1" ht="16.5" customHeight="1">
      <c r="A185" s="35"/>
      <c r="B185" s="36"/>
      <c r="C185" s="209" t="s">
        <v>2195</v>
      </c>
      <c r="D185" s="209" t="s">
        <v>205</v>
      </c>
      <c r="E185" s="210" t="s">
        <v>9894</v>
      </c>
      <c r="F185" s="211" t="s">
        <v>9613</v>
      </c>
      <c r="G185" s="212" t="s">
        <v>2644</v>
      </c>
      <c r="H185" s="257"/>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209</v>
      </c>
      <c r="AT185" s="220" t="s">
        <v>205</v>
      </c>
      <c r="AU185" s="220" t="s">
        <v>82</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209</v>
      </c>
      <c r="BM185" s="220" t="s">
        <v>2222</v>
      </c>
    </row>
    <row r="186" spans="1:65" s="12" customFormat="1" ht="25.9" customHeight="1">
      <c r="B186" s="193"/>
      <c r="C186" s="194"/>
      <c r="D186" s="195" t="s">
        <v>74</v>
      </c>
      <c r="E186" s="196" t="s">
        <v>6307</v>
      </c>
      <c r="F186" s="196" t="s">
        <v>9794</v>
      </c>
      <c r="G186" s="194"/>
      <c r="H186" s="194"/>
      <c r="I186" s="197"/>
      <c r="J186" s="198">
        <f>BK186</f>
        <v>0</v>
      </c>
      <c r="K186" s="194"/>
      <c r="L186" s="199"/>
      <c r="M186" s="200"/>
      <c r="N186" s="201"/>
      <c r="O186" s="201"/>
      <c r="P186" s="202">
        <f>P187</f>
        <v>0</v>
      </c>
      <c r="Q186" s="201"/>
      <c r="R186" s="202">
        <f>R187</f>
        <v>0</v>
      </c>
      <c r="S186" s="201"/>
      <c r="T186" s="203">
        <f>T187</f>
        <v>0</v>
      </c>
      <c r="AR186" s="204" t="s">
        <v>82</v>
      </c>
      <c r="AT186" s="205" t="s">
        <v>74</v>
      </c>
      <c r="AU186" s="205" t="s">
        <v>75</v>
      </c>
      <c r="AY186" s="204" t="s">
        <v>203</v>
      </c>
      <c r="BK186" s="206">
        <f>BK187</f>
        <v>0</v>
      </c>
    </row>
    <row r="187" spans="1:65" s="2" customFormat="1" ht="21.75" customHeight="1">
      <c r="A187" s="35"/>
      <c r="B187" s="36"/>
      <c r="C187" s="209" t="s">
        <v>2208</v>
      </c>
      <c r="D187" s="209" t="s">
        <v>205</v>
      </c>
      <c r="E187" s="210" t="s">
        <v>9895</v>
      </c>
      <c r="F187" s="211" t="s">
        <v>9796</v>
      </c>
      <c r="G187" s="212" t="s">
        <v>2644</v>
      </c>
      <c r="H187" s="257"/>
      <c r="I187" s="214"/>
      <c r="J187" s="215">
        <f>ROUND(I187*H187,2)</f>
        <v>0</v>
      </c>
      <c r="K187" s="211" t="s">
        <v>1</v>
      </c>
      <c r="L187" s="40"/>
      <c r="M187" s="275" t="s">
        <v>1</v>
      </c>
      <c r="N187" s="276" t="s">
        <v>40</v>
      </c>
      <c r="O187" s="277"/>
      <c r="P187" s="278">
        <f>O187*H187</f>
        <v>0</v>
      </c>
      <c r="Q187" s="278">
        <v>0</v>
      </c>
      <c r="R187" s="278">
        <f>Q187*H187</f>
        <v>0</v>
      </c>
      <c r="S187" s="278">
        <v>0</v>
      </c>
      <c r="T187" s="279">
        <f>S187*H187</f>
        <v>0</v>
      </c>
      <c r="U187" s="35"/>
      <c r="V187" s="35"/>
      <c r="W187" s="35"/>
      <c r="X187" s="35"/>
      <c r="Y187" s="35"/>
      <c r="Z187" s="35"/>
      <c r="AA187" s="35"/>
      <c r="AB187" s="35"/>
      <c r="AC187" s="35"/>
      <c r="AD187" s="35"/>
      <c r="AE187" s="35"/>
      <c r="AR187" s="220" t="s">
        <v>209</v>
      </c>
      <c r="AT187" s="220" t="s">
        <v>205</v>
      </c>
      <c r="AU187" s="220" t="s">
        <v>82</v>
      </c>
      <c r="AY187" s="18" t="s">
        <v>203</v>
      </c>
      <c r="BE187" s="221">
        <f>IF(N187="základní",J187,0)</f>
        <v>0</v>
      </c>
      <c r="BF187" s="221">
        <f>IF(N187="snížená",J187,0)</f>
        <v>0</v>
      </c>
      <c r="BG187" s="221">
        <f>IF(N187="zákl. přenesená",J187,0)</f>
        <v>0</v>
      </c>
      <c r="BH187" s="221">
        <f>IF(N187="sníž. přenesená",J187,0)</f>
        <v>0</v>
      </c>
      <c r="BI187" s="221">
        <f>IF(N187="nulová",J187,0)</f>
        <v>0</v>
      </c>
      <c r="BJ187" s="18" t="s">
        <v>82</v>
      </c>
      <c r="BK187" s="221">
        <f>ROUND(I187*H187,2)</f>
        <v>0</v>
      </c>
      <c r="BL187" s="18" t="s">
        <v>209</v>
      </c>
      <c r="BM187" s="220" t="s">
        <v>2641</v>
      </c>
    </row>
    <row r="188" spans="1:65" s="2" customFormat="1" ht="6.95" customHeight="1">
      <c r="A188" s="35"/>
      <c r="B188" s="55"/>
      <c r="C188" s="56"/>
      <c r="D188" s="56"/>
      <c r="E188" s="56"/>
      <c r="F188" s="56"/>
      <c r="G188" s="56"/>
      <c r="H188" s="56"/>
      <c r="I188" s="159"/>
      <c r="J188" s="56"/>
      <c r="K188" s="56"/>
      <c r="L188" s="40"/>
      <c r="M188" s="35"/>
      <c r="O188" s="35"/>
      <c r="P188" s="35"/>
      <c r="Q188" s="35"/>
      <c r="R188" s="35"/>
      <c r="S188" s="35"/>
      <c r="T188" s="35"/>
      <c r="U188" s="35"/>
      <c r="V188" s="35"/>
      <c r="W188" s="35"/>
      <c r="X188" s="35"/>
      <c r="Y188" s="35"/>
      <c r="Z188" s="35"/>
      <c r="AA188" s="35"/>
      <c r="AB188" s="35"/>
      <c r="AC188" s="35"/>
      <c r="AD188" s="35"/>
      <c r="AE188" s="35"/>
    </row>
  </sheetData>
  <sheetProtection algorithmName="SHA-512" hashValue="PW+G/y3/Z1OoCWkhHNYyRTHnQPgXX2pKfleQ0KESidn7I9dUoEuQrmUXN7dBSrJiIAGjJH8xsipLS2v061FKvA==" saltValue="XYQj7bjDSIE6iqn9jF53rJCIpb3DXxtM9pFAm6sldmbMSssYnajzXc12nrnEVBhj/KsZkbKHPfYOgMLdJKMNfg==" spinCount="100000" sheet="1" objects="1" scenarios="1" formatColumns="0" formatRows="0" autoFilter="0"/>
  <autoFilter ref="C123:K187"/>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129</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9896</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44118</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9897</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ROUND((SUM(BE121:BE169)),  2)</f>
        <v>0</v>
      </c>
      <c r="G35" s="35"/>
      <c r="H35" s="35"/>
      <c r="I35" s="138">
        <v>0.21</v>
      </c>
      <c r="J35" s="137">
        <f>ROUND(((SUM(BE121:BE169))*I35),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ROUND((SUM(BF121:BF169)),  2)</f>
        <v>0</v>
      </c>
      <c r="G36" s="35"/>
      <c r="H36" s="35"/>
      <c r="I36" s="138">
        <v>0.15</v>
      </c>
      <c r="J36" s="137">
        <f>ROUND(((SUM(BF121:BF169))*I36),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ROUND((SUM(BG121:BG169)),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ROUND((SUM(BH121:BH169)),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ROUND((SUM(BI121:BI169)),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D1_01_4i - Medicinální plyny</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44118</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Tomáš Mach</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J121</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9898</v>
      </c>
      <c r="E99" s="171"/>
      <c r="F99" s="171"/>
      <c r="G99" s="171"/>
      <c r="H99" s="171"/>
      <c r="I99" s="172"/>
      <c r="J99" s="173">
        <f>J122</f>
        <v>0</v>
      </c>
      <c r="K99" s="169"/>
      <c r="L99" s="174"/>
    </row>
    <row r="100" spans="1:47" s="2" customFormat="1" ht="21.75" customHeight="1">
      <c r="A100" s="35"/>
      <c r="B100" s="36"/>
      <c r="C100" s="37"/>
      <c r="D100" s="37"/>
      <c r="E100" s="37"/>
      <c r="F100" s="37"/>
      <c r="G100" s="37"/>
      <c r="H100" s="37"/>
      <c r="I100" s="123"/>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159"/>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162"/>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188</v>
      </c>
      <c r="D106" s="37"/>
      <c r="E106" s="37"/>
      <c r="F106" s="37"/>
      <c r="G106" s="37"/>
      <c r="H106" s="37"/>
      <c r="I106" s="123"/>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123"/>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123"/>
      <c r="J108" s="37"/>
      <c r="K108" s="37"/>
      <c r="L108" s="52"/>
      <c r="S108" s="35"/>
      <c r="T108" s="35"/>
      <c r="U108" s="35"/>
      <c r="V108" s="35"/>
      <c r="W108" s="35"/>
      <c r="X108" s="35"/>
      <c r="Y108" s="35"/>
      <c r="Z108" s="35"/>
      <c r="AA108" s="35"/>
      <c r="AB108" s="35"/>
      <c r="AC108" s="35"/>
      <c r="AD108" s="35"/>
      <c r="AE108" s="35"/>
    </row>
    <row r="109" spans="1:47" s="2" customFormat="1" ht="23.25" customHeight="1">
      <c r="A109" s="35"/>
      <c r="B109" s="36"/>
      <c r="C109" s="37"/>
      <c r="D109" s="37"/>
      <c r="E109" s="344" t="str">
        <f>E7</f>
        <v>NPK a.s., Pardubická nemocnice, Výstavba pavilonu CUP s centralizací akutních provozů - fáze II.</v>
      </c>
      <c r="F109" s="345"/>
      <c r="G109" s="345"/>
      <c r="H109" s="345"/>
      <c r="I109" s="123"/>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144</v>
      </c>
      <c r="D110" s="23"/>
      <c r="E110" s="23"/>
      <c r="F110" s="23"/>
      <c r="G110" s="23"/>
      <c r="H110" s="23"/>
      <c r="I110" s="116"/>
      <c r="J110" s="23"/>
      <c r="K110" s="23"/>
      <c r="L110" s="21"/>
    </row>
    <row r="111" spans="1:47" s="2" customFormat="1" ht="16.5" customHeight="1">
      <c r="A111" s="35"/>
      <c r="B111" s="36"/>
      <c r="C111" s="37"/>
      <c r="D111" s="37"/>
      <c r="E111" s="344" t="s">
        <v>145</v>
      </c>
      <c r="F111" s="346"/>
      <c r="G111" s="346"/>
      <c r="H111" s="346"/>
      <c r="I111" s="123"/>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146</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6" t="str">
        <f>E11</f>
        <v>D1_01_4i - Medicinální plyny</v>
      </c>
      <c r="F113" s="346"/>
      <c r="G113" s="346"/>
      <c r="H113" s="346"/>
      <c r="I113" s="123"/>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Pardubice</v>
      </c>
      <c r="G115" s="37"/>
      <c r="H115" s="37"/>
      <c r="I115" s="124" t="s">
        <v>22</v>
      </c>
      <c r="J115" s="67">
        <f>IF(J14="","",J14)</f>
        <v>44118</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65" s="2" customFormat="1" ht="40.15" customHeight="1">
      <c r="A117" s="35"/>
      <c r="B117" s="36"/>
      <c r="C117" s="30" t="s">
        <v>23</v>
      </c>
      <c r="D117" s="37"/>
      <c r="E117" s="37"/>
      <c r="F117" s="28" t="str">
        <f>E17</f>
        <v>Pardubický kraj</v>
      </c>
      <c r="G117" s="37"/>
      <c r="H117" s="37"/>
      <c r="I117" s="124" t="s">
        <v>29</v>
      </c>
      <c r="J117" s="33" t="str">
        <f>E23</f>
        <v>Atelier Penta v.o.s., Mrštíkova 12, Jihlava</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27</v>
      </c>
      <c r="D118" s="37"/>
      <c r="E118" s="37"/>
      <c r="F118" s="28" t="str">
        <f>IF(E20="","",E20)</f>
        <v>Vyplň údaj</v>
      </c>
      <c r="G118" s="37"/>
      <c r="H118" s="37"/>
      <c r="I118" s="124" t="s">
        <v>32</v>
      </c>
      <c r="J118" s="33" t="str">
        <f>E26</f>
        <v>Tomáš Mach</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65" s="11" customFormat="1" ht="29.25" customHeight="1">
      <c r="A120" s="181"/>
      <c r="B120" s="182"/>
      <c r="C120" s="183" t="s">
        <v>189</v>
      </c>
      <c r="D120" s="184" t="s">
        <v>60</v>
      </c>
      <c r="E120" s="184" t="s">
        <v>56</v>
      </c>
      <c r="F120" s="184" t="s">
        <v>57</v>
      </c>
      <c r="G120" s="184" t="s">
        <v>190</v>
      </c>
      <c r="H120" s="184" t="s">
        <v>191</v>
      </c>
      <c r="I120" s="185" t="s">
        <v>192</v>
      </c>
      <c r="J120" s="184" t="s">
        <v>151</v>
      </c>
      <c r="K120" s="186" t="s">
        <v>193</v>
      </c>
      <c r="L120" s="187"/>
      <c r="M120" s="76" t="s">
        <v>1</v>
      </c>
      <c r="N120" s="77" t="s">
        <v>39</v>
      </c>
      <c r="O120" s="77" t="s">
        <v>194</v>
      </c>
      <c r="P120" s="77" t="s">
        <v>195</v>
      </c>
      <c r="Q120" s="77" t="s">
        <v>196</v>
      </c>
      <c r="R120" s="77" t="s">
        <v>197</v>
      </c>
      <c r="S120" s="77" t="s">
        <v>198</v>
      </c>
      <c r="T120" s="78" t="s">
        <v>199</v>
      </c>
      <c r="U120" s="181"/>
      <c r="V120" s="181"/>
      <c r="W120" s="181"/>
      <c r="X120" s="181"/>
      <c r="Y120" s="181"/>
      <c r="Z120" s="181"/>
      <c r="AA120" s="181"/>
      <c r="AB120" s="181"/>
      <c r="AC120" s="181"/>
      <c r="AD120" s="181"/>
      <c r="AE120" s="181"/>
    </row>
    <row r="121" spans="1:65" s="2" customFormat="1" ht="22.9" customHeight="1">
      <c r="A121" s="35"/>
      <c r="B121" s="36"/>
      <c r="C121" s="83" t="s">
        <v>200</v>
      </c>
      <c r="D121" s="37"/>
      <c r="E121" s="37"/>
      <c r="F121" s="37"/>
      <c r="G121" s="37"/>
      <c r="H121" s="37"/>
      <c r="I121" s="123"/>
      <c r="J121" s="188">
        <f>BK121</f>
        <v>0</v>
      </c>
      <c r="K121" s="37"/>
      <c r="L121" s="40"/>
      <c r="M121" s="79"/>
      <c r="N121" s="189"/>
      <c r="O121" s="80"/>
      <c r="P121" s="190">
        <f>P122</f>
        <v>0</v>
      </c>
      <c r="Q121" s="80"/>
      <c r="R121" s="190">
        <f>R122</f>
        <v>0</v>
      </c>
      <c r="S121" s="80"/>
      <c r="T121" s="191">
        <f>T122</f>
        <v>0</v>
      </c>
      <c r="U121" s="35"/>
      <c r="V121" s="35"/>
      <c r="W121" s="35"/>
      <c r="X121" s="35"/>
      <c r="Y121" s="35"/>
      <c r="Z121" s="35"/>
      <c r="AA121" s="35"/>
      <c r="AB121" s="35"/>
      <c r="AC121" s="35"/>
      <c r="AD121" s="35"/>
      <c r="AE121" s="35"/>
      <c r="AT121" s="18" t="s">
        <v>74</v>
      </c>
      <c r="AU121" s="18" t="s">
        <v>153</v>
      </c>
      <c r="BK121" s="192">
        <f>BK122</f>
        <v>0</v>
      </c>
    </row>
    <row r="122" spans="1:65" s="12" customFormat="1" ht="25.9" customHeight="1">
      <c r="B122" s="193"/>
      <c r="C122" s="194"/>
      <c r="D122" s="195" t="s">
        <v>74</v>
      </c>
      <c r="E122" s="196" t="s">
        <v>7567</v>
      </c>
      <c r="F122" s="196" t="s">
        <v>9899</v>
      </c>
      <c r="G122" s="194"/>
      <c r="H122" s="194"/>
      <c r="I122" s="197"/>
      <c r="J122" s="198">
        <f>BK122</f>
        <v>0</v>
      </c>
      <c r="K122" s="194"/>
      <c r="L122" s="199"/>
      <c r="M122" s="200"/>
      <c r="N122" s="201"/>
      <c r="O122" s="201"/>
      <c r="P122" s="202">
        <f>SUM(P123:P169)</f>
        <v>0</v>
      </c>
      <c r="Q122" s="201"/>
      <c r="R122" s="202">
        <f>SUM(R123:R169)</f>
        <v>0</v>
      </c>
      <c r="S122" s="201"/>
      <c r="T122" s="203">
        <f>SUM(T123:T169)</f>
        <v>0</v>
      </c>
      <c r="AR122" s="204" t="s">
        <v>82</v>
      </c>
      <c r="AT122" s="205" t="s">
        <v>74</v>
      </c>
      <c r="AU122" s="205" t="s">
        <v>75</v>
      </c>
      <c r="AY122" s="204" t="s">
        <v>203</v>
      </c>
      <c r="BK122" s="206">
        <f>SUM(BK123:BK169)</f>
        <v>0</v>
      </c>
    </row>
    <row r="123" spans="1:65" s="2" customFormat="1" ht="16.5" customHeight="1">
      <c r="A123" s="35"/>
      <c r="B123" s="36"/>
      <c r="C123" s="209" t="s">
        <v>82</v>
      </c>
      <c r="D123" s="209" t="s">
        <v>205</v>
      </c>
      <c r="E123" s="210" t="s">
        <v>9900</v>
      </c>
      <c r="F123" s="211" t="s">
        <v>9901</v>
      </c>
      <c r="G123" s="212" t="s">
        <v>828</v>
      </c>
      <c r="H123" s="213">
        <v>418</v>
      </c>
      <c r="I123" s="214"/>
      <c r="J123" s="215">
        <f t="shared" ref="J123:J140" si="0">ROUND(I123*H123,2)</f>
        <v>0</v>
      </c>
      <c r="K123" s="211" t="s">
        <v>1</v>
      </c>
      <c r="L123" s="40"/>
      <c r="M123" s="216" t="s">
        <v>1</v>
      </c>
      <c r="N123" s="217" t="s">
        <v>40</v>
      </c>
      <c r="O123" s="72"/>
      <c r="P123" s="218">
        <f t="shared" ref="P123:P140" si="1">O123*H123</f>
        <v>0</v>
      </c>
      <c r="Q123" s="218">
        <v>0</v>
      </c>
      <c r="R123" s="218">
        <f t="shared" ref="R123:R140" si="2">Q123*H123</f>
        <v>0</v>
      </c>
      <c r="S123" s="218">
        <v>0</v>
      </c>
      <c r="T123" s="219">
        <f t="shared" ref="T123:T140" si="3">S123*H123</f>
        <v>0</v>
      </c>
      <c r="U123" s="35"/>
      <c r="V123" s="35"/>
      <c r="W123" s="35"/>
      <c r="X123" s="35"/>
      <c r="Y123" s="35"/>
      <c r="Z123" s="35"/>
      <c r="AA123" s="35"/>
      <c r="AB123" s="35"/>
      <c r="AC123" s="35"/>
      <c r="AD123" s="35"/>
      <c r="AE123" s="35"/>
      <c r="AR123" s="220" t="s">
        <v>209</v>
      </c>
      <c r="AT123" s="220" t="s">
        <v>205</v>
      </c>
      <c r="AU123" s="220" t="s">
        <v>82</v>
      </c>
      <c r="AY123" s="18" t="s">
        <v>203</v>
      </c>
      <c r="BE123" s="221">
        <f t="shared" ref="BE123:BE140" si="4">IF(N123="základní",J123,0)</f>
        <v>0</v>
      </c>
      <c r="BF123" s="221">
        <f t="shared" ref="BF123:BF140" si="5">IF(N123="snížená",J123,0)</f>
        <v>0</v>
      </c>
      <c r="BG123" s="221">
        <f t="shared" ref="BG123:BG140" si="6">IF(N123="zákl. přenesená",J123,0)</f>
        <v>0</v>
      </c>
      <c r="BH123" s="221">
        <f t="shared" ref="BH123:BH140" si="7">IF(N123="sníž. přenesená",J123,0)</f>
        <v>0</v>
      </c>
      <c r="BI123" s="221">
        <f t="shared" ref="BI123:BI140" si="8">IF(N123="nulová",J123,0)</f>
        <v>0</v>
      </c>
      <c r="BJ123" s="18" t="s">
        <v>82</v>
      </c>
      <c r="BK123" s="221">
        <f t="shared" ref="BK123:BK140" si="9">ROUND(I123*H123,2)</f>
        <v>0</v>
      </c>
      <c r="BL123" s="18" t="s">
        <v>209</v>
      </c>
      <c r="BM123" s="220" t="s">
        <v>84</v>
      </c>
    </row>
    <row r="124" spans="1:65" s="2" customFormat="1" ht="16.5" customHeight="1">
      <c r="A124" s="35"/>
      <c r="B124" s="36"/>
      <c r="C124" s="209" t="s">
        <v>84</v>
      </c>
      <c r="D124" s="209" t="s">
        <v>205</v>
      </c>
      <c r="E124" s="210" t="s">
        <v>9902</v>
      </c>
      <c r="F124" s="211" t="s">
        <v>9903</v>
      </c>
      <c r="G124" s="212" t="s">
        <v>828</v>
      </c>
      <c r="H124" s="213">
        <v>1337</v>
      </c>
      <c r="I124" s="214"/>
      <c r="J124" s="215">
        <f t="shared" si="0"/>
        <v>0</v>
      </c>
      <c r="K124" s="211" t="s">
        <v>1</v>
      </c>
      <c r="L124" s="40"/>
      <c r="M124" s="216" t="s">
        <v>1</v>
      </c>
      <c r="N124" s="217" t="s">
        <v>40</v>
      </c>
      <c r="O124" s="72"/>
      <c r="P124" s="218">
        <f t="shared" si="1"/>
        <v>0</v>
      </c>
      <c r="Q124" s="218">
        <v>0</v>
      </c>
      <c r="R124" s="218">
        <f t="shared" si="2"/>
        <v>0</v>
      </c>
      <c r="S124" s="218">
        <v>0</v>
      </c>
      <c r="T124" s="219">
        <f t="shared" si="3"/>
        <v>0</v>
      </c>
      <c r="U124" s="35"/>
      <c r="V124" s="35"/>
      <c r="W124" s="35"/>
      <c r="X124" s="35"/>
      <c r="Y124" s="35"/>
      <c r="Z124" s="35"/>
      <c r="AA124" s="35"/>
      <c r="AB124" s="35"/>
      <c r="AC124" s="35"/>
      <c r="AD124" s="35"/>
      <c r="AE124" s="35"/>
      <c r="AR124" s="220" t="s">
        <v>209</v>
      </c>
      <c r="AT124" s="220" t="s">
        <v>205</v>
      </c>
      <c r="AU124" s="220" t="s">
        <v>82</v>
      </c>
      <c r="AY124" s="18" t="s">
        <v>203</v>
      </c>
      <c r="BE124" s="221">
        <f t="shared" si="4"/>
        <v>0</v>
      </c>
      <c r="BF124" s="221">
        <f t="shared" si="5"/>
        <v>0</v>
      </c>
      <c r="BG124" s="221">
        <f t="shared" si="6"/>
        <v>0</v>
      </c>
      <c r="BH124" s="221">
        <f t="shared" si="7"/>
        <v>0</v>
      </c>
      <c r="BI124" s="221">
        <f t="shared" si="8"/>
        <v>0</v>
      </c>
      <c r="BJ124" s="18" t="s">
        <v>82</v>
      </c>
      <c r="BK124" s="221">
        <f t="shared" si="9"/>
        <v>0</v>
      </c>
      <c r="BL124" s="18" t="s">
        <v>209</v>
      </c>
      <c r="BM124" s="220" t="s">
        <v>209</v>
      </c>
    </row>
    <row r="125" spans="1:65" s="2" customFormat="1" ht="16.5" customHeight="1">
      <c r="A125" s="35"/>
      <c r="B125" s="36"/>
      <c r="C125" s="209" t="s">
        <v>104</v>
      </c>
      <c r="D125" s="209" t="s">
        <v>205</v>
      </c>
      <c r="E125" s="210" t="s">
        <v>9904</v>
      </c>
      <c r="F125" s="211" t="s">
        <v>9905</v>
      </c>
      <c r="G125" s="212" t="s">
        <v>828</v>
      </c>
      <c r="H125" s="213">
        <v>502</v>
      </c>
      <c r="I125" s="214"/>
      <c r="J125" s="215">
        <f t="shared" si="0"/>
        <v>0</v>
      </c>
      <c r="K125" s="211" t="s">
        <v>1</v>
      </c>
      <c r="L125" s="40"/>
      <c r="M125" s="216" t="s">
        <v>1</v>
      </c>
      <c r="N125" s="217" t="s">
        <v>40</v>
      </c>
      <c r="O125" s="72"/>
      <c r="P125" s="218">
        <f t="shared" si="1"/>
        <v>0</v>
      </c>
      <c r="Q125" s="218">
        <v>0</v>
      </c>
      <c r="R125" s="218">
        <f t="shared" si="2"/>
        <v>0</v>
      </c>
      <c r="S125" s="218">
        <v>0</v>
      </c>
      <c r="T125" s="219">
        <f t="shared" si="3"/>
        <v>0</v>
      </c>
      <c r="U125" s="35"/>
      <c r="V125" s="35"/>
      <c r="W125" s="35"/>
      <c r="X125" s="35"/>
      <c r="Y125" s="35"/>
      <c r="Z125" s="35"/>
      <c r="AA125" s="35"/>
      <c r="AB125" s="35"/>
      <c r="AC125" s="35"/>
      <c r="AD125" s="35"/>
      <c r="AE125" s="35"/>
      <c r="AR125" s="220" t="s">
        <v>209</v>
      </c>
      <c r="AT125" s="220" t="s">
        <v>205</v>
      </c>
      <c r="AU125" s="220" t="s">
        <v>82</v>
      </c>
      <c r="AY125" s="18" t="s">
        <v>203</v>
      </c>
      <c r="BE125" s="221">
        <f t="shared" si="4"/>
        <v>0</v>
      </c>
      <c r="BF125" s="221">
        <f t="shared" si="5"/>
        <v>0</v>
      </c>
      <c r="BG125" s="221">
        <f t="shared" si="6"/>
        <v>0</v>
      </c>
      <c r="BH125" s="221">
        <f t="shared" si="7"/>
        <v>0</v>
      </c>
      <c r="BI125" s="221">
        <f t="shared" si="8"/>
        <v>0</v>
      </c>
      <c r="BJ125" s="18" t="s">
        <v>82</v>
      </c>
      <c r="BK125" s="221">
        <f t="shared" si="9"/>
        <v>0</v>
      </c>
      <c r="BL125" s="18" t="s">
        <v>209</v>
      </c>
      <c r="BM125" s="220" t="s">
        <v>252</v>
      </c>
    </row>
    <row r="126" spans="1:65" s="2" customFormat="1" ht="16.5" customHeight="1">
      <c r="A126" s="35"/>
      <c r="B126" s="36"/>
      <c r="C126" s="209" t="s">
        <v>209</v>
      </c>
      <c r="D126" s="209" t="s">
        <v>205</v>
      </c>
      <c r="E126" s="210" t="s">
        <v>9906</v>
      </c>
      <c r="F126" s="211" t="s">
        <v>9907</v>
      </c>
      <c r="G126" s="212" t="s">
        <v>828</v>
      </c>
      <c r="H126" s="213">
        <v>248</v>
      </c>
      <c r="I126" s="214"/>
      <c r="J126" s="215">
        <f t="shared" si="0"/>
        <v>0</v>
      </c>
      <c r="K126" s="211" t="s">
        <v>1</v>
      </c>
      <c r="L126" s="40"/>
      <c r="M126" s="216" t="s">
        <v>1</v>
      </c>
      <c r="N126" s="217" t="s">
        <v>40</v>
      </c>
      <c r="O126" s="72"/>
      <c r="P126" s="218">
        <f t="shared" si="1"/>
        <v>0</v>
      </c>
      <c r="Q126" s="218">
        <v>0</v>
      </c>
      <c r="R126" s="218">
        <f t="shared" si="2"/>
        <v>0</v>
      </c>
      <c r="S126" s="218">
        <v>0</v>
      </c>
      <c r="T126" s="219">
        <f t="shared" si="3"/>
        <v>0</v>
      </c>
      <c r="U126" s="35"/>
      <c r="V126" s="35"/>
      <c r="W126" s="35"/>
      <c r="X126" s="35"/>
      <c r="Y126" s="35"/>
      <c r="Z126" s="35"/>
      <c r="AA126" s="35"/>
      <c r="AB126" s="35"/>
      <c r="AC126" s="35"/>
      <c r="AD126" s="35"/>
      <c r="AE126" s="35"/>
      <c r="AR126" s="220" t="s">
        <v>209</v>
      </c>
      <c r="AT126" s="220" t="s">
        <v>205</v>
      </c>
      <c r="AU126" s="220" t="s">
        <v>82</v>
      </c>
      <c r="AY126" s="18" t="s">
        <v>203</v>
      </c>
      <c r="BE126" s="221">
        <f t="shared" si="4"/>
        <v>0</v>
      </c>
      <c r="BF126" s="221">
        <f t="shared" si="5"/>
        <v>0</v>
      </c>
      <c r="BG126" s="221">
        <f t="shared" si="6"/>
        <v>0</v>
      </c>
      <c r="BH126" s="221">
        <f t="shared" si="7"/>
        <v>0</v>
      </c>
      <c r="BI126" s="221">
        <f t="shared" si="8"/>
        <v>0</v>
      </c>
      <c r="BJ126" s="18" t="s">
        <v>82</v>
      </c>
      <c r="BK126" s="221">
        <f t="shared" si="9"/>
        <v>0</v>
      </c>
      <c r="BL126" s="18" t="s">
        <v>209</v>
      </c>
      <c r="BM126" s="220" t="s">
        <v>361</v>
      </c>
    </row>
    <row r="127" spans="1:65" s="2" customFormat="1" ht="16.5" customHeight="1">
      <c r="A127" s="35"/>
      <c r="B127" s="36"/>
      <c r="C127" s="209" t="s">
        <v>237</v>
      </c>
      <c r="D127" s="209" t="s">
        <v>205</v>
      </c>
      <c r="E127" s="210" t="s">
        <v>9908</v>
      </c>
      <c r="F127" s="211" t="s">
        <v>9909</v>
      </c>
      <c r="G127" s="212" t="s">
        <v>828</v>
      </c>
      <c r="H127" s="213">
        <v>71</v>
      </c>
      <c r="I127" s="214"/>
      <c r="J127" s="215">
        <f t="shared" si="0"/>
        <v>0</v>
      </c>
      <c r="K127" s="211" t="s">
        <v>1</v>
      </c>
      <c r="L127" s="40"/>
      <c r="M127" s="216" t="s">
        <v>1</v>
      </c>
      <c r="N127" s="217" t="s">
        <v>40</v>
      </c>
      <c r="O127" s="72"/>
      <c r="P127" s="218">
        <f t="shared" si="1"/>
        <v>0</v>
      </c>
      <c r="Q127" s="218">
        <v>0</v>
      </c>
      <c r="R127" s="218">
        <f t="shared" si="2"/>
        <v>0</v>
      </c>
      <c r="S127" s="218">
        <v>0</v>
      </c>
      <c r="T127" s="219">
        <f t="shared" si="3"/>
        <v>0</v>
      </c>
      <c r="U127" s="35"/>
      <c r="V127" s="35"/>
      <c r="W127" s="35"/>
      <c r="X127" s="35"/>
      <c r="Y127" s="35"/>
      <c r="Z127" s="35"/>
      <c r="AA127" s="35"/>
      <c r="AB127" s="35"/>
      <c r="AC127" s="35"/>
      <c r="AD127" s="35"/>
      <c r="AE127" s="35"/>
      <c r="AR127" s="220" t="s">
        <v>209</v>
      </c>
      <c r="AT127" s="220" t="s">
        <v>205</v>
      </c>
      <c r="AU127" s="220" t="s">
        <v>82</v>
      </c>
      <c r="AY127" s="18" t="s">
        <v>203</v>
      </c>
      <c r="BE127" s="221">
        <f t="shared" si="4"/>
        <v>0</v>
      </c>
      <c r="BF127" s="221">
        <f t="shared" si="5"/>
        <v>0</v>
      </c>
      <c r="BG127" s="221">
        <f t="shared" si="6"/>
        <v>0</v>
      </c>
      <c r="BH127" s="221">
        <f t="shared" si="7"/>
        <v>0</v>
      </c>
      <c r="BI127" s="221">
        <f t="shared" si="8"/>
        <v>0</v>
      </c>
      <c r="BJ127" s="18" t="s">
        <v>82</v>
      </c>
      <c r="BK127" s="221">
        <f t="shared" si="9"/>
        <v>0</v>
      </c>
      <c r="BL127" s="18" t="s">
        <v>209</v>
      </c>
      <c r="BM127" s="220" t="s">
        <v>375</v>
      </c>
    </row>
    <row r="128" spans="1:65" s="2" customFormat="1" ht="16.5" customHeight="1">
      <c r="A128" s="35"/>
      <c r="B128" s="36"/>
      <c r="C128" s="209" t="s">
        <v>252</v>
      </c>
      <c r="D128" s="209" t="s">
        <v>205</v>
      </c>
      <c r="E128" s="210" t="s">
        <v>9910</v>
      </c>
      <c r="F128" s="211" t="s">
        <v>9911</v>
      </c>
      <c r="G128" s="212" t="s">
        <v>5671</v>
      </c>
      <c r="H128" s="213">
        <v>105</v>
      </c>
      <c r="I128" s="214"/>
      <c r="J128" s="215">
        <f t="shared" si="0"/>
        <v>0</v>
      </c>
      <c r="K128" s="211" t="s">
        <v>1</v>
      </c>
      <c r="L128" s="40"/>
      <c r="M128" s="216" t="s">
        <v>1</v>
      </c>
      <c r="N128" s="217" t="s">
        <v>40</v>
      </c>
      <c r="O128" s="72"/>
      <c r="P128" s="218">
        <f t="shared" si="1"/>
        <v>0</v>
      </c>
      <c r="Q128" s="218">
        <v>0</v>
      </c>
      <c r="R128" s="218">
        <f t="shared" si="2"/>
        <v>0</v>
      </c>
      <c r="S128" s="218">
        <v>0</v>
      </c>
      <c r="T128" s="219">
        <f t="shared" si="3"/>
        <v>0</v>
      </c>
      <c r="U128" s="35"/>
      <c r="V128" s="35"/>
      <c r="W128" s="35"/>
      <c r="X128" s="35"/>
      <c r="Y128" s="35"/>
      <c r="Z128" s="35"/>
      <c r="AA128" s="35"/>
      <c r="AB128" s="35"/>
      <c r="AC128" s="35"/>
      <c r="AD128" s="35"/>
      <c r="AE128" s="35"/>
      <c r="AR128" s="220" t="s">
        <v>209</v>
      </c>
      <c r="AT128" s="220" t="s">
        <v>205</v>
      </c>
      <c r="AU128" s="220" t="s">
        <v>82</v>
      </c>
      <c r="AY128" s="18" t="s">
        <v>203</v>
      </c>
      <c r="BE128" s="221">
        <f t="shared" si="4"/>
        <v>0</v>
      </c>
      <c r="BF128" s="221">
        <f t="shared" si="5"/>
        <v>0</v>
      </c>
      <c r="BG128" s="221">
        <f t="shared" si="6"/>
        <v>0</v>
      </c>
      <c r="BH128" s="221">
        <f t="shared" si="7"/>
        <v>0</v>
      </c>
      <c r="BI128" s="221">
        <f t="shared" si="8"/>
        <v>0</v>
      </c>
      <c r="BJ128" s="18" t="s">
        <v>82</v>
      </c>
      <c r="BK128" s="221">
        <f t="shared" si="9"/>
        <v>0</v>
      </c>
      <c r="BL128" s="18" t="s">
        <v>209</v>
      </c>
      <c r="BM128" s="220" t="s">
        <v>389</v>
      </c>
    </row>
    <row r="129" spans="1:65" s="2" customFormat="1" ht="16.5" customHeight="1">
      <c r="A129" s="35"/>
      <c r="B129" s="36"/>
      <c r="C129" s="209" t="s">
        <v>351</v>
      </c>
      <c r="D129" s="209" t="s">
        <v>205</v>
      </c>
      <c r="E129" s="210" t="s">
        <v>9912</v>
      </c>
      <c r="F129" s="211" t="s">
        <v>9913</v>
      </c>
      <c r="G129" s="212" t="s">
        <v>5671</v>
      </c>
      <c r="H129" s="213">
        <v>334</v>
      </c>
      <c r="I129" s="214"/>
      <c r="J129" s="215">
        <f t="shared" si="0"/>
        <v>0</v>
      </c>
      <c r="K129" s="211" t="s">
        <v>1</v>
      </c>
      <c r="L129" s="40"/>
      <c r="M129" s="216" t="s">
        <v>1</v>
      </c>
      <c r="N129" s="217" t="s">
        <v>40</v>
      </c>
      <c r="O129" s="72"/>
      <c r="P129" s="218">
        <f t="shared" si="1"/>
        <v>0</v>
      </c>
      <c r="Q129" s="218">
        <v>0</v>
      </c>
      <c r="R129" s="218">
        <f t="shared" si="2"/>
        <v>0</v>
      </c>
      <c r="S129" s="218">
        <v>0</v>
      </c>
      <c r="T129" s="219">
        <f t="shared" si="3"/>
        <v>0</v>
      </c>
      <c r="U129" s="35"/>
      <c r="V129" s="35"/>
      <c r="W129" s="35"/>
      <c r="X129" s="35"/>
      <c r="Y129" s="35"/>
      <c r="Z129" s="35"/>
      <c r="AA129" s="35"/>
      <c r="AB129" s="35"/>
      <c r="AC129" s="35"/>
      <c r="AD129" s="35"/>
      <c r="AE129" s="35"/>
      <c r="AR129" s="220" t="s">
        <v>209</v>
      </c>
      <c r="AT129" s="220" t="s">
        <v>205</v>
      </c>
      <c r="AU129" s="220" t="s">
        <v>82</v>
      </c>
      <c r="AY129" s="18" t="s">
        <v>203</v>
      </c>
      <c r="BE129" s="221">
        <f t="shared" si="4"/>
        <v>0</v>
      </c>
      <c r="BF129" s="221">
        <f t="shared" si="5"/>
        <v>0</v>
      </c>
      <c r="BG129" s="221">
        <f t="shared" si="6"/>
        <v>0</v>
      </c>
      <c r="BH129" s="221">
        <f t="shared" si="7"/>
        <v>0</v>
      </c>
      <c r="BI129" s="221">
        <f t="shared" si="8"/>
        <v>0</v>
      </c>
      <c r="BJ129" s="18" t="s">
        <v>82</v>
      </c>
      <c r="BK129" s="221">
        <f t="shared" si="9"/>
        <v>0</v>
      </c>
      <c r="BL129" s="18" t="s">
        <v>209</v>
      </c>
      <c r="BM129" s="220" t="s">
        <v>401</v>
      </c>
    </row>
    <row r="130" spans="1:65" s="2" customFormat="1" ht="16.5" customHeight="1">
      <c r="A130" s="35"/>
      <c r="B130" s="36"/>
      <c r="C130" s="209" t="s">
        <v>361</v>
      </c>
      <c r="D130" s="209" t="s">
        <v>205</v>
      </c>
      <c r="E130" s="210" t="s">
        <v>9914</v>
      </c>
      <c r="F130" s="211" t="s">
        <v>9915</v>
      </c>
      <c r="G130" s="212" t="s">
        <v>5671</v>
      </c>
      <c r="H130" s="213">
        <v>125</v>
      </c>
      <c r="I130" s="214"/>
      <c r="J130" s="215">
        <f t="shared" si="0"/>
        <v>0</v>
      </c>
      <c r="K130" s="211" t="s">
        <v>1</v>
      </c>
      <c r="L130" s="40"/>
      <c r="M130" s="216" t="s">
        <v>1</v>
      </c>
      <c r="N130" s="217" t="s">
        <v>40</v>
      </c>
      <c r="O130" s="72"/>
      <c r="P130" s="218">
        <f t="shared" si="1"/>
        <v>0</v>
      </c>
      <c r="Q130" s="218">
        <v>0</v>
      </c>
      <c r="R130" s="218">
        <f t="shared" si="2"/>
        <v>0</v>
      </c>
      <c r="S130" s="218">
        <v>0</v>
      </c>
      <c r="T130" s="219">
        <f t="shared" si="3"/>
        <v>0</v>
      </c>
      <c r="U130" s="35"/>
      <c r="V130" s="35"/>
      <c r="W130" s="35"/>
      <c r="X130" s="35"/>
      <c r="Y130" s="35"/>
      <c r="Z130" s="35"/>
      <c r="AA130" s="35"/>
      <c r="AB130" s="35"/>
      <c r="AC130" s="35"/>
      <c r="AD130" s="35"/>
      <c r="AE130" s="35"/>
      <c r="AR130" s="220" t="s">
        <v>209</v>
      </c>
      <c r="AT130" s="220" t="s">
        <v>205</v>
      </c>
      <c r="AU130" s="220" t="s">
        <v>82</v>
      </c>
      <c r="AY130" s="18" t="s">
        <v>203</v>
      </c>
      <c r="BE130" s="221">
        <f t="shared" si="4"/>
        <v>0</v>
      </c>
      <c r="BF130" s="221">
        <f t="shared" si="5"/>
        <v>0</v>
      </c>
      <c r="BG130" s="221">
        <f t="shared" si="6"/>
        <v>0</v>
      </c>
      <c r="BH130" s="221">
        <f t="shared" si="7"/>
        <v>0</v>
      </c>
      <c r="BI130" s="221">
        <f t="shared" si="8"/>
        <v>0</v>
      </c>
      <c r="BJ130" s="18" t="s">
        <v>82</v>
      </c>
      <c r="BK130" s="221">
        <f t="shared" si="9"/>
        <v>0</v>
      </c>
      <c r="BL130" s="18" t="s">
        <v>209</v>
      </c>
      <c r="BM130" s="220" t="s">
        <v>412</v>
      </c>
    </row>
    <row r="131" spans="1:65" s="2" customFormat="1" ht="16.5" customHeight="1">
      <c r="A131" s="35"/>
      <c r="B131" s="36"/>
      <c r="C131" s="209" t="s">
        <v>368</v>
      </c>
      <c r="D131" s="209" t="s">
        <v>205</v>
      </c>
      <c r="E131" s="210" t="s">
        <v>9916</v>
      </c>
      <c r="F131" s="211" t="s">
        <v>9917</v>
      </c>
      <c r="G131" s="212" t="s">
        <v>5671</v>
      </c>
      <c r="H131" s="213">
        <v>62</v>
      </c>
      <c r="I131" s="214"/>
      <c r="J131" s="215">
        <f t="shared" si="0"/>
        <v>0</v>
      </c>
      <c r="K131" s="211" t="s">
        <v>1</v>
      </c>
      <c r="L131" s="40"/>
      <c r="M131" s="216" t="s">
        <v>1</v>
      </c>
      <c r="N131" s="217" t="s">
        <v>40</v>
      </c>
      <c r="O131" s="72"/>
      <c r="P131" s="218">
        <f t="shared" si="1"/>
        <v>0</v>
      </c>
      <c r="Q131" s="218">
        <v>0</v>
      </c>
      <c r="R131" s="218">
        <f t="shared" si="2"/>
        <v>0</v>
      </c>
      <c r="S131" s="218">
        <v>0</v>
      </c>
      <c r="T131" s="219">
        <f t="shared" si="3"/>
        <v>0</v>
      </c>
      <c r="U131" s="35"/>
      <c r="V131" s="35"/>
      <c r="W131" s="35"/>
      <c r="X131" s="35"/>
      <c r="Y131" s="35"/>
      <c r="Z131" s="35"/>
      <c r="AA131" s="35"/>
      <c r="AB131" s="35"/>
      <c r="AC131" s="35"/>
      <c r="AD131" s="35"/>
      <c r="AE131" s="35"/>
      <c r="AR131" s="220" t="s">
        <v>209</v>
      </c>
      <c r="AT131" s="220" t="s">
        <v>205</v>
      </c>
      <c r="AU131" s="220" t="s">
        <v>82</v>
      </c>
      <c r="AY131" s="18" t="s">
        <v>203</v>
      </c>
      <c r="BE131" s="221">
        <f t="shared" si="4"/>
        <v>0</v>
      </c>
      <c r="BF131" s="221">
        <f t="shared" si="5"/>
        <v>0</v>
      </c>
      <c r="BG131" s="221">
        <f t="shared" si="6"/>
        <v>0</v>
      </c>
      <c r="BH131" s="221">
        <f t="shared" si="7"/>
        <v>0</v>
      </c>
      <c r="BI131" s="221">
        <f t="shared" si="8"/>
        <v>0</v>
      </c>
      <c r="BJ131" s="18" t="s">
        <v>82</v>
      </c>
      <c r="BK131" s="221">
        <f t="shared" si="9"/>
        <v>0</v>
      </c>
      <c r="BL131" s="18" t="s">
        <v>209</v>
      </c>
      <c r="BM131" s="220" t="s">
        <v>428</v>
      </c>
    </row>
    <row r="132" spans="1:65" s="2" customFormat="1" ht="16.5" customHeight="1">
      <c r="A132" s="35"/>
      <c r="B132" s="36"/>
      <c r="C132" s="209" t="s">
        <v>375</v>
      </c>
      <c r="D132" s="209" t="s">
        <v>205</v>
      </c>
      <c r="E132" s="210" t="s">
        <v>9918</v>
      </c>
      <c r="F132" s="211" t="s">
        <v>9919</v>
      </c>
      <c r="G132" s="212" t="s">
        <v>5671</v>
      </c>
      <c r="H132" s="213">
        <v>18</v>
      </c>
      <c r="I132" s="214"/>
      <c r="J132" s="215">
        <f t="shared" si="0"/>
        <v>0</v>
      </c>
      <c r="K132" s="211" t="s">
        <v>1</v>
      </c>
      <c r="L132" s="40"/>
      <c r="M132" s="216" t="s">
        <v>1</v>
      </c>
      <c r="N132" s="217" t="s">
        <v>40</v>
      </c>
      <c r="O132" s="72"/>
      <c r="P132" s="218">
        <f t="shared" si="1"/>
        <v>0</v>
      </c>
      <c r="Q132" s="218">
        <v>0</v>
      </c>
      <c r="R132" s="218">
        <f t="shared" si="2"/>
        <v>0</v>
      </c>
      <c r="S132" s="218">
        <v>0</v>
      </c>
      <c r="T132" s="219">
        <f t="shared" si="3"/>
        <v>0</v>
      </c>
      <c r="U132" s="35"/>
      <c r="V132" s="35"/>
      <c r="W132" s="35"/>
      <c r="X132" s="35"/>
      <c r="Y132" s="35"/>
      <c r="Z132" s="35"/>
      <c r="AA132" s="35"/>
      <c r="AB132" s="35"/>
      <c r="AC132" s="35"/>
      <c r="AD132" s="35"/>
      <c r="AE132" s="35"/>
      <c r="AR132" s="220" t="s">
        <v>209</v>
      </c>
      <c r="AT132" s="220" t="s">
        <v>205</v>
      </c>
      <c r="AU132" s="220" t="s">
        <v>82</v>
      </c>
      <c r="AY132" s="18" t="s">
        <v>203</v>
      </c>
      <c r="BE132" s="221">
        <f t="shared" si="4"/>
        <v>0</v>
      </c>
      <c r="BF132" s="221">
        <f t="shared" si="5"/>
        <v>0</v>
      </c>
      <c r="BG132" s="221">
        <f t="shared" si="6"/>
        <v>0</v>
      </c>
      <c r="BH132" s="221">
        <f t="shared" si="7"/>
        <v>0</v>
      </c>
      <c r="BI132" s="221">
        <f t="shared" si="8"/>
        <v>0</v>
      </c>
      <c r="BJ132" s="18" t="s">
        <v>82</v>
      </c>
      <c r="BK132" s="221">
        <f t="shared" si="9"/>
        <v>0</v>
      </c>
      <c r="BL132" s="18" t="s">
        <v>209</v>
      </c>
      <c r="BM132" s="220" t="s">
        <v>596</v>
      </c>
    </row>
    <row r="133" spans="1:65" s="2" customFormat="1" ht="16.5" customHeight="1">
      <c r="A133" s="35"/>
      <c r="B133" s="36"/>
      <c r="C133" s="209" t="s">
        <v>382</v>
      </c>
      <c r="D133" s="209" t="s">
        <v>205</v>
      </c>
      <c r="E133" s="210" t="s">
        <v>9920</v>
      </c>
      <c r="F133" s="211" t="s">
        <v>9921</v>
      </c>
      <c r="G133" s="212" t="s">
        <v>5671</v>
      </c>
      <c r="H133" s="213">
        <v>585</v>
      </c>
      <c r="I133" s="214"/>
      <c r="J133" s="215">
        <f t="shared" si="0"/>
        <v>0</v>
      </c>
      <c r="K133" s="211" t="s">
        <v>1</v>
      </c>
      <c r="L133" s="40"/>
      <c r="M133" s="216" t="s">
        <v>1</v>
      </c>
      <c r="N133" s="217" t="s">
        <v>40</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209</v>
      </c>
      <c r="AT133" s="220" t="s">
        <v>205</v>
      </c>
      <c r="AU133" s="220" t="s">
        <v>82</v>
      </c>
      <c r="AY133" s="18" t="s">
        <v>203</v>
      </c>
      <c r="BE133" s="221">
        <f t="shared" si="4"/>
        <v>0</v>
      </c>
      <c r="BF133" s="221">
        <f t="shared" si="5"/>
        <v>0</v>
      </c>
      <c r="BG133" s="221">
        <f t="shared" si="6"/>
        <v>0</v>
      </c>
      <c r="BH133" s="221">
        <f t="shared" si="7"/>
        <v>0</v>
      </c>
      <c r="BI133" s="221">
        <f t="shared" si="8"/>
        <v>0</v>
      </c>
      <c r="BJ133" s="18" t="s">
        <v>82</v>
      </c>
      <c r="BK133" s="221">
        <f t="shared" si="9"/>
        <v>0</v>
      </c>
      <c r="BL133" s="18" t="s">
        <v>209</v>
      </c>
      <c r="BM133" s="220" t="s">
        <v>1291</v>
      </c>
    </row>
    <row r="134" spans="1:65" s="2" customFormat="1" ht="16.5" customHeight="1">
      <c r="A134" s="35"/>
      <c r="B134" s="36"/>
      <c r="C134" s="209" t="s">
        <v>389</v>
      </c>
      <c r="D134" s="209" t="s">
        <v>205</v>
      </c>
      <c r="E134" s="210" t="s">
        <v>9922</v>
      </c>
      <c r="F134" s="211" t="s">
        <v>9923</v>
      </c>
      <c r="G134" s="212" t="s">
        <v>5671</v>
      </c>
      <c r="H134" s="213">
        <v>167</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82</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1306</v>
      </c>
    </row>
    <row r="135" spans="1:65" s="2" customFormat="1" ht="16.5" customHeight="1">
      <c r="A135" s="35"/>
      <c r="B135" s="36"/>
      <c r="C135" s="209" t="s">
        <v>395</v>
      </c>
      <c r="D135" s="209" t="s">
        <v>205</v>
      </c>
      <c r="E135" s="210" t="s">
        <v>9924</v>
      </c>
      <c r="F135" s="211" t="s">
        <v>9925</v>
      </c>
      <c r="G135" s="212" t="s">
        <v>5671</v>
      </c>
      <c r="H135" s="213">
        <v>83</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82</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1318</v>
      </c>
    </row>
    <row r="136" spans="1:65" s="2" customFormat="1" ht="16.5" customHeight="1">
      <c r="A136" s="35"/>
      <c r="B136" s="36"/>
      <c r="C136" s="209" t="s">
        <v>401</v>
      </c>
      <c r="D136" s="209" t="s">
        <v>205</v>
      </c>
      <c r="E136" s="210" t="s">
        <v>9926</v>
      </c>
      <c r="F136" s="211" t="s">
        <v>9927</v>
      </c>
      <c r="G136" s="212" t="s">
        <v>5671</v>
      </c>
      <c r="H136" s="213">
        <v>24</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82</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1331</v>
      </c>
    </row>
    <row r="137" spans="1:65" s="2" customFormat="1" ht="16.5" customHeight="1">
      <c r="A137" s="35"/>
      <c r="B137" s="36"/>
      <c r="C137" s="209" t="s">
        <v>8</v>
      </c>
      <c r="D137" s="209" t="s">
        <v>205</v>
      </c>
      <c r="E137" s="210" t="s">
        <v>9928</v>
      </c>
      <c r="F137" s="211" t="s">
        <v>9929</v>
      </c>
      <c r="G137" s="212" t="s">
        <v>828</v>
      </c>
      <c r="H137" s="213">
        <v>2576</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82</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1341</v>
      </c>
    </row>
    <row r="138" spans="1:65" s="2" customFormat="1" ht="16.5" customHeight="1">
      <c r="A138" s="35"/>
      <c r="B138" s="36"/>
      <c r="C138" s="209" t="s">
        <v>412</v>
      </c>
      <c r="D138" s="209" t="s">
        <v>205</v>
      </c>
      <c r="E138" s="210" t="s">
        <v>9930</v>
      </c>
      <c r="F138" s="211" t="s">
        <v>9931</v>
      </c>
      <c r="G138" s="212" t="s">
        <v>828</v>
      </c>
      <c r="H138" s="213">
        <v>2576</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82</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1661</v>
      </c>
    </row>
    <row r="139" spans="1:65" s="2" customFormat="1" ht="16.5" customHeight="1">
      <c r="A139" s="35"/>
      <c r="B139" s="36"/>
      <c r="C139" s="209" t="s">
        <v>421</v>
      </c>
      <c r="D139" s="209" t="s">
        <v>205</v>
      </c>
      <c r="E139" s="210" t="s">
        <v>9932</v>
      </c>
      <c r="F139" s="211" t="s">
        <v>9933</v>
      </c>
      <c r="G139" s="212" t="s">
        <v>828</v>
      </c>
      <c r="H139" s="213">
        <v>2576</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82</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1745</v>
      </c>
    </row>
    <row r="140" spans="1:65" s="2" customFormat="1" ht="16.5" customHeight="1">
      <c r="A140" s="35"/>
      <c r="B140" s="36"/>
      <c r="C140" s="209" t="s">
        <v>428</v>
      </c>
      <c r="D140" s="209" t="s">
        <v>205</v>
      </c>
      <c r="E140" s="210" t="s">
        <v>9934</v>
      </c>
      <c r="F140" s="211" t="s">
        <v>9935</v>
      </c>
      <c r="G140" s="212" t="s">
        <v>9936</v>
      </c>
      <c r="H140" s="213">
        <v>12.5</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82</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1778</v>
      </c>
    </row>
    <row r="141" spans="1:65" s="13" customFormat="1" ht="11.25">
      <c r="B141" s="222"/>
      <c r="C141" s="223"/>
      <c r="D141" s="224" t="s">
        <v>211</v>
      </c>
      <c r="E141" s="225" t="s">
        <v>1</v>
      </c>
      <c r="F141" s="226" t="s">
        <v>9937</v>
      </c>
      <c r="G141" s="223"/>
      <c r="H141" s="225" t="s">
        <v>1</v>
      </c>
      <c r="I141" s="227"/>
      <c r="J141" s="223"/>
      <c r="K141" s="223"/>
      <c r="L141" s="228"/>
      <c r="M141" s="229"/>
      <c r="N141" s="230"/>
      <c r="O141" s="230"/>
      <c r="P141" s="230"/>
      <c r="Q141" s="230"/>
      <c r="R141" s="230"/>
      <c r="S141" s="230"/>
      <c r="T141" s="231"/>
      <c r="AT141" s="232" t="s">
        <v>211</v>
      </c>
      <c r="AU141" s="232" t="s">
        <v>82</v>
      </c>
      <c r="AV141" s="13" t="s">
        <v>82</v>
      </c>
      <c r="AW141" s="13" t="s">
        <v>31</v>
      </c>
      <c r="AX141" s="13" t="s">
        <v>75</v>
      </c>
      <c r="AY141" s="232" t="s">
        <v>203</v>
      </c>
    </row>
    <row r="142" spans="1:65" s="14" customFormat="1" ht="11.25">
      <c r="B142" s="233"/>
      <c r="C142" s="234"/>
      <c r="D142" s="224" t="s">
        <v>211</v>
      </c>
      <c r="E142" s="235" t="s">
        <v>1</v>
      </c>
      <c r="F142" s="236" t="s">
        <v>9938</v>
      </c>
      <c r="G142" s="234"/>
      <c r="H142" s="237">
        <v>12.5</v>
      </c>
      <c r="I142" s="238"/>
      <c r="J142" s="234"/>
      <c r="K142" s="234"/>
      <c r="L142" s="239"/>
      <c r="M142" s="240"/>
      <c r="N142" s="241"/>
      <c r="O142" s="241"/>
      <c r="P142" s="241"/>
      <c r="Q142" s="241"/>
      <c r="R142" s="241"/>
      <c r="S142" s="241"/>
      <c r="T142" s="242"/>
      <c r="AT142" s="243" t="s">
        <v>211</v>
      </c>
      <c r="AU142" s="243" t="s">
        <v>82</v>
      </c>
      <c r="AV142" s="14" t="s">
        <v>84</v>
      </c>
      <c r="AW142" s="14" t="s">
        <v>31</v>
      </c>
      <c r="AX142" s="14" t="s">
        <v>75</v>
      </c>
      <c r="AY142" s="243" t="s">
        <v>203</v>
      </c>
    </row>
    <row r="143" spans="1:65" s="15" customFormat="1" ht="11.25">
      <c r="B143" s="261"/>
      <c r="C143" s="262"/>
      <c r="D143" s="224" t="s">
        <v>211</v>
      </c>
      <c r="E143" s="263" t="s">
        <v>1</v>
      </c>
      <c r="F143" s="264" t="s">
        <v>5614</v>
      </c>
      <c r="G143" s="262"/>
      <c r="H143" s="265">
        <v>12.5</v>
      </c>
      <c r="I143" s="266"/>
      <c r="J143" s="262"/>
      <c r="K143" s="262"/>
      <c r="L143" s="267"/>
      <c r="M143" s="268"/>
      <c r="N143" s="269"/>
      <c r="O143" s="269"/>
      <c r="P143" s="269"/>
      <c r="Q143" s="269"/>
      <c r="R143" s="269"/>
      <c r="S143" s="269"/>
      <c r="T143" s="270"/>
      <c r="AT143" s="271" t="s">
        <v>211</v>
      </c>
      <c r="AU143" s="271" t="s">
        <v>82</v>
      </c>
      <c r="AV143" s="15" t="s">
        <v>209</v>
      </c>
      <c r="AW143" s="15" t="s">
        <v>31</v>
      </c>
      <c r="AX143" s="15" t="s">
        <v>82</v>
      </c>
      <c r="AY143" s="271" t="s">
        <v>203</v>
      </c>
    </row>
    <row r="144" spans="1:65" s="2" customFormat="1" ht="16.5" customHeight="1">
      <c r="A144" s="35"/>
      <c r="B144" s="36"/>
      <c r="C144" s="209" t="s">
        <v>434</v>
      </c>
      <c r="D144" s="209" t="s">
        <v>205</v>
      </c>
      <c r="E144" s="210" t="s">
        <v>9939</v>
      </c>
      <c r="F144" s="211" t="s">
        <v>9940</v>
      </c>
      <c r="G144" s="212" t="s">
        <v>828</v>
      </c>
      <c r="H144" s="213">
        <v>15</v>
      </c>
      <c r="I144" s="214"/>
      <c r="J144" s="215">
        <f t="shared" ref="J144:J169" si="10">ROUND(I144*H144,2)</f>
        <v>0</v>
      </c>
      <c r="K144" s="211" t="s">
        <v>1</v>
      </c>
      <c r="L144" s="40"/>
      <c r="M144" s="216" t="s">
        <v>1</v>
      </c>
      <c r="N144" s="217" t="s">
        <v>40</v>
      </c>
      <c r="O144" s="72"/>
      <c r="P144" s="218">
        <f t="shared" ref="P144:P169" si="11">O144*H144</f>
        <v>0</v>
      </c>
      <c r="Q144" s="218">
        <v>0</v>
      </c>
      <c r="R144" s="218">
        <f t="shared" ref="R144:R169" si="12">Q144*H144</f>
        <v>0</v>
      </c>
      <c r="S144" s="218">
        <v>0</v>
      </c>
      <c r="T144" s="219">
        <f t="shared" ref="T144:T169" si="13">S144*H144</f>
        <v>0</v>
      </c>
      <c r="U144" s="35"/>
      <c r="V144" s="35"/>
      <c r="W144" s="35"/>
      <c r="X144" s="35"/>
      <c r="Y144" s="35"/>
      <c r="Z144" s="35"/>
      <c r="AA144" s="35"/>
      <c r="AB144" s="35"/>
      <c r="AC144" s="35"/>
      <c r="AD144" s="35"/>
      <c r="AE144" s="35"/>
      <c r="AR144" s="220" t="s">
        <v>209</v>
      </c>
      <c r="AT144" s="220" t="s">
        <v>205</v>
      </c>
      <c r="AU144" s="220" t="s">
        <v>82</v>
      </c>
      <c r="AY144" s="18" t="s">
        <v>203</v>
      </c>
      <c r="BE144" s="221">
        <f t="shared" ref="BE144:BE169" si="14">IF(N144="základní",J144,0)</f>
        <v>0</v>
      </c>
      <c r="BF144" s="221">
        <f t="shared" ref="BF144:BF169" si="15">IF(N144="snížená",J144,0)</f>
        <v>0</v>
      </c>
      <c r="BG144" s="221">
        <f t="shared" ref="BG144:BG169" si="16">IF(N144="zákl. přenesená",J144,0)</f>
        <v>0</v>
      </c>
      <c r="BH144" s="221">
        <f t="shared" ref="BH144:BH169" si="17">IF(N144="sníž. přenesená",J144,0)</f>
        <v>0</v>
      </c>
      <c r="BI144" s="221">
        <f t="shared" ref="BI144:BI169" si="18">IF(N144="nulová",J144,0)</f>
        <v>0</v>
      </c>
      <c r="BJ144" s="18" t="s">
        <v>82</v>
      </c>
      <c r="BK144" s="221">
        <f t="shared" ref="BK144:BK169" si="19">ROUND(I144*H144,2)</f>
        <v>0</v>
      </c>
      <c r="BL144" s="18" t="s">
        <v>209</v>
      </c>
      <c r="BM144" s="220" t="s">
        <v>1803</v>
      </c>
    </row>
    <row r="145" spans="1:65" s="2" customFormat="1" ht="16.5" customHeight="1">
      <c r="A145" s="35"/>
      <c r="B145" s="36"/>
      <c r="C145" s="209" t="s">
        <v>596</v>
      </c>
      <c r="D145" s="209" t="s">
        <v>205</v>
      </c>
      <c r="E145" s="210" t="s">
        <v>9941</v>
      </c>
      <c r="F145" s="211" t="s">
        <v>9942</v>
      </c>
      <c r="G145" s="212" t="s">
        <v>828</v>
      </c>
      <c r="H145" s="213">
        <v>5</v>
      </c>
      <c r="I145" s="214"/>
      <c r="J145" s="215">
        <f t="shared" si="10"/>
        <v>0</v>
      </c>
      <c r="K145" s="211" t="s">
        <v>1</v>
      </c>
      <c r="L145" s="40"/>
      <c r="M145" s="216" t="s">
        <v>1</v>
      </c>
      <c r="N145" s="217" t="s">
        <v>40</v>
      </c>
      <c r="O145" s="72"/>
      <c r="P145" s="218">
        <f t="shared" si="11"/>
        <v>0</v>
      </c>
      <c r="Q145" s="218">
        <v>0</v>
      </c>
      <c r="R145" s="218">
        <f t="shared" si="12"/>
        <v>0</v>
      </c>
      <c r="S145" s="218">
        <v>0</v>
      </c>
      <c r="T145" s="219">
        <f t="shared" si="13"/>
        <v>0</v>
      </c>
      <c r="U145" s="35"/>
      <c r="V145" s="35"/>
      <c r="W145" s="35"/>
      <c r="X145" s="35"/>
      <c r="Y145" s="35"/>
      <c r="Z145" s="35"/>
      <c r="AA145" s="35"/>
      <c r="AB145" s="35"/>
      <c r="AC145" s="35"/>
      <c r="AD145" s="35"/>
      <c r="AE145" s="35"/>
      <c r="AR145" s="220" t="s">
        <v>209</v>
      </c>
      <c r="AT145" s="220" t="s">
        <v>205</v>
      </c>
      <c r="AU145" s="220" t="s">
        <v>82</v>
      </c>
      <c r="AY145" s="18" t="s">
        <v>203</v>
      </c>
      <c r="BE145" s="221">
        <f t="shared" si="14"/>
        <v>0</v>
      </c>
      <c r="BF145" s="221">
        <f t="shared" si="15"/>
        <v>0</v>
      </c>
      <c r="BG145" s="221">
        <f t="shared" si="16"/>
        <v>0</v>
      </c>
      <c r="BH145" s="221">
        <f t="shared" si="17"/>
        <v>0</v>
      </c>
      <c r="BI145" s="221">
        <f t="shared" si="18"/>
        <v>0</v>
      </c>
      <c r="BJ145" s="18" t="s">
        <v>82</v>
      </c>
      <c r="BK145" s="221">
        <f t="shared" si="19"/>
        <v>0</v>
      </c>
      <c r="BL145" s="18" t="s">
        <v>209</v>
      </c>
      <c r="BM145" s="220" t="s">
        <v>1818</v>
      </c>
    </row>
    <row r="146" spans="1:65" s="2" customFormat="1" ht="16.5" customHeight="1">
      <c r="A146" s="35"/>
      <c r="B146" s="36"/>
      <c r="C146" s="209" t="s">
        <v>7</v>
      </c>
      <c r="D146" s="209" t="s">
        <v>205</v>
      </c>
      <c r="E146" s="210" t="s">
        <v>9943</v>
      </c>
      <c r="F146" s="211" t="s">
        <v>9944</v>
      </c>
      <c r="G146" s="212" t="s">
        <v>828</v>
      </c>
      <c r="H146" s="213">
        <v>4</v>
      </c>
      <c r="I146" s="214"/>
      <c r="J146" s="215">
        <f t="shared" si="10"/>
        <v>0</v>
      </c>
      <c r="K146" s="211" t="s">
        <v>1</v>
      </c>
      <c r="L146" s="40"/>
      <c r="M146" s="216" t="s">
        <v>1</v>
      </c>
      <c r="N146" s="217" t="s">
        <v>40</v>
      </c>
      <c r="O146" s="72"/>
      <c r="P146" s="218">
        <f t="shared" si="11"/>
        <v>0</v>
      </c>
      <c r="Q146" s="218">
        <v>0</v>
      </c>
      <c r="R146" s="218">
        <f t="shared" si="12"/>
        <v>0</v>
      </c>
      <c r="S146" s="218">
        <v>0</v>
      </c>
      <c r="T146" s="219">
        <f t="shared" si="13"/>
        <v>0</v>
      </c>
      <c r="U146" s="35"/>
      <c r="V146" s="35"/>
      <c r="W146" s="35"/>
      <c r="X146" s="35"/>
      <c r="Y146" s="35"/>
      <c r="Z146" s="35"/>
      <c r="AA146" s="35"/>
      <c r="AB146" s="35"/>
      <c r="AC146" s="35"/>
      <c r="AD146" s="35"/>
      <c r="AE146" s="35"/>
      <c r="AR146" s="220" t="s">
        <v>209</v>
      </c>
      <c r="AT146" s="220" t="s">
        <v>205</v>
      </c>
      <c r="AU146" s="220" t="s">
        <v>82</v>
      </c>
      <c r="AY146" s="18" t="s">
        <v>203</v>
      </c>
      <c r="BE146" s="221">
        <f t="shared" si="14"/>
        <v>0</v>
      </c>
      <c r="BF146" s="221">
        <f t="shared" si="15"/>
        <v>0</v>
      </c>
      <c r="BG146" s="221">
        <f t="shared" si="16"/>
        <v>0</v>
      </c>
      <c r="BH146" s="221">
        <f t="shared" si="17"/>
        <v>0</v>
      </c>
      <c r="BI146" s="221">
        <f t="shared" si="18"/>
        <v>0</v>
      </c>
      <c r="BJ146" s="18" t="s">
        <v>82</v>
      </c>
      <c r="BK146" s="221">
        <f t="shared" si="19"/>
        <v>0</v>
      </c>
      <c r="BL146" s="18" t="s">
        <v>209</v>
      </c>
      <c r="BM146" s="220" t="s">
        <v>1830</v>
      </c>
    </row>
    <row r="147" spans="1:65" s="2" customFormat="1" ht="16.5" customHeight="1">
      <c r="A147" s="35"/>
      <c r="B147" s="36"/>
      <c r="C147" s="209" t="s">
        <v>1291</v>
      </c>
      <c r="D147" s="209" t="s">
        <v>205</v>
      </c>
      <c r="E147" s="210" t="s">
        <v>9945</v>
      </c>
      <c r="F147" s="211" t="s">
        <v>9946</v>
      </c>
      <c r="G147" s="212" t="s">
        <v>828</v>
      </c>
      <c r="H147" s="213">
        <v>4</v>
      </c>
      <c r="I147" s="214"/>
      <c r="J147" s="215">
        <f t="shared" si="10"/>
        <v>0</v>
      </c>
      <c r="K147" s="211" t="s">
        <v>1</v>
      </c>
      <c r="L147" s="40"/>
      <c r="M147" s="216" t="s">
        <v>1</v>
      </c>
      <c r="N147" s="217" t="s">
        <v>40</v>
      </c>
      <c r="O147" s="72"/>
      <c r="P147" s="218">
        <f t="shared" si="11"/>
        <v>0</v>
      </c>
      <c r="Q147" s="218">
        <v>0</v>
      </c>
      <c r="R147" s="218">
        <f t="shared" si="12"/>
        <v>0</v>
      </c>
      <c r="S147" s="218">
        <v>0</v>
      </c>
      <c r="T147" s="219">
        <f t="shared" si="13"/>
        <v>0</v>
      </c>
      <c r="U147" s="35"/>
      <c r="V147" s="35"/>
      <c r="W147" s="35"/>
      <c r="X147" s="35"/>
      <c r="Y147" s="35"/>
      <c r="Z147" s="35"/>
      <c r="AA147" s="35"/>
      <c r="AB147" s="35"/>
      <c r="AC147" s="35"/>
      <c r="AD147" s="35"/>
      <c r="AE147" s="35"/>
      <c r="AR147" s="220" t="s">
        <v>209</v>
      </c>
      <c r="AT147" s="220" t="s">
        <v>205</v>
      </c>
      <c r="AU147" s="220" t="s">
        <v>82</v>
      </c>
      <c r="AY147" s="18" t="s">
        <v>203</v>
      </c>
      <c r="BE147" s="221">
        <f t="shared" si="14"/>
        <v>0</v>
      </c>
      <c r="BF147" s="221">
        <f t="shared" si="15"/>
        <v>0</v>
      </c>
      <c r="BG147" s="221">
        <f t="shared" si="16"/>
        <v>0</v>
      </c>
      <c r="BH147" s="221">
        <f t="shared" si="17"/>
        <v>0</v>
      </c>
      <c r="BI147" s="221">
        <f t="shared" si="18"/>
        <v>0</v>
      </c>
      <c r="BJ147" s="18" t="s">
        <v>82</v>
      </c>
      <c r="BK147" s="221">
        <f t="shared" si="19"/>
        <v>0</v>
      </c>
      <c r="BL147" s="18" t="s">
        <v>209</v>
      </c>
      <c r="BM147" s="220" t="s">
        <v>1845</v>
      </c>
    </row>
    <row r="148" spans="1:65" s="2" customFormat="1" ht="16.5" customHeight="1">
      <c r="A148" s="35"/>
      <c r="B148" s="36"/>
      <c r="C148" s="209" t="s">
        <v>1299</v>
      </c>
      <c r="D148" s="209" t="s">
        <v>205</v>
      </c>
      <c r="E148" s="210" t="s">
        <v>9947</v>
      </c>
      <c r="F148" s="211" t="s">
        <v>9948</v>
      </c>
      <c r="G148" s="212" t="s">
        <v>5612</v>
      </c>
      <c r="H148" s="213">
        <v>3</v>
      </c>
      <c r="I148" s="214"/>
      <c r="J148" s="215">
        <f t="shared" si="10"/>
        <v>0</v>
      </c>
      <c r="K148" s="211" t="s">
        <v>1</v>
      </c>
      <c r="L148" s="40"/>
      <c r="M148" s="216" t="s">
        <v>1</v>
      </c>
      <c r="N148" s="217" t="s">
        <v>40</v>
      </c>
      <c r="O148" s="72"/>
      <c r="P148" s="218">
        <f t="shared" si="11"/>
        <v>0</v>
      </c>
      <c r="Q148" s="218">
        <v>0</v>
      </c>
      <c r="R148" s="218">
        <f t="shared" si="12"/>
        <v>0</v>
      </c>
      <c r="S148" s="218">
        <v>0</v>
      </c>
      <c r="T148" s="219">
        <f t="shared" si="13"/>
        <v>0</v>
      </c>
      <c r="U148" s="35"/>
      <c r="V148" s="35"/>
      <c r="W148" s="35"/>
      <c r="X148" s="35"/>
      <c r="Y148" s="35"/>
      <c r="Z148" s="35"/>
      <c r="AA148" s="35"/>
      <c r="AB148" s="35"/>
      <c r="AC148" s="35"/>
      <c r="AD148" s="35"/>
      <c r="AE148" s="35"/>
      <c r="AR148" s="220" t="s">
        <v>209</v>
      </c>
      <c r="AT148" s="220" t="s">
        <v>205</v>
      </c>
      <c r="AU148" s="220" t="s">
        <v>82</v>
      </c>
      <c r="AY148" s="18" t="s">
        <v>203</v>
      </c>
      <c r="BE148" s="221">
        <f t="shared" si="14"/>
        <v>0</v>
      </c>
      <c r="BF148" s="221">
        <f t="shared" si="15"/>
        <v>0</v>
      </c>
      <c r="BG148" s="221">
        <f t="shared" si="16"/>
        <v>0</v>
      </c>
      <c r="BH148" s="221">
        <f t="shared" si="17"/>
        <v>0</v>
      </c>
      <c r="BI148" s="221">
        <f t="shared" si="18"/>
        <v>0</v>
      </c>
      <c r="BJ148" s="18" t="s">
        <v>82</v>
      </c>
      <c r="BK148" s="221">
        <f t="shared" si="19"/>
        <v>0</v>
      </c>
      <c r="BL148" s="18" t="s">
        <v>209</v>
      </c>
      <c r="BM148" s="220" t="s">
        <v>2177</v>
      </c>
    </row>
    <row r="149" spans="1:65" s="2" customFormat="1" ht="16.5" customHeight="1">
      <c r="A149" s="35"/>
      <c r="B149" s="36"/>
      <c r="C149" s="209" t="s">
        <v>1306</v>
      </c>
      <c r="D149" s="209" t="s">
        <v>205</v>
      </c>
      <c r="E149" s="210" t="s">
        <v>9949</v>
      </c>
      <c r="F149" s="211" t="s">
        <v>9950</v>
      </c>
      <c r="G149" s="212" t="s">
        <v>5612</v>
      </c>
      <c r="H149" s="213">
        <v>1</v>
      </c>
      <c r="I149" s="214"/>
      <c r="J149" s="215">
        <f t="shared" si="10"/>
        <v>0</v>
      </c>
      <c r="K149" s="211" t="s">
        <v>1</v>
      </c>
      <c r="L149" s="40"/>
      <c r="M149" s="216" t="s">
        <v>1</v>
      </c>
      <c r="N149" s="217" t="s">
        <v>40</v>
      </c>
      <c r="O149" s="72"/>
      <c r="P149" s="218">
        <f t="shared" si="11"/>
        <v>0</v>
      </c>
      <c r="Q149" s="218">
        <v>0</v>
      </c>
      <c r="R149" s="218">
        <f t="shared" si="12"/>
        <v>0</v>
      </c>
      <c r="S149" s="218">
        <v>0</v>
      </c>
      <c r="T149" s="219">
        <f t="shared" si="13"/>
        <v>0</v>
      </c>
      <c r="U149" s="35"/>
      <c r="V149" s="35"/>
      <c r="W149" s="35"/>
      <c r="X149" s="35"/>
      <c r="Y149" s="35"/>
      <c r="Z149" s="35"/>
      <c r="AA149" s="35"/>
      <c r="AB149" s="35"/>
      <c r="AC149" s="35"/>
      <c r="AD149" s="35"/>
      <c r="AE149" s="35"/>
      <c r="AR149" s="220" t="s">
        <v>209</v>
      </c>
      <c r="AT149" s="220" t="s">
        <v>205</v>
      </c>
      <c r="AU149" s="220" t="s">
        <v>82</v>
      </c>
      <c r="AY149" s="18" t="s">
        <v>203</v>
      </c>
      <c r="BE149" s="221">
        <f t="shared" si="14"/>
        <v>0</v>
      </c>
      <c r="BF149" s="221">
        <f t="shared" si="15"/>
        <v>0</v>
      </c>
      <c r="BG149" s="221">
        <f t="shared" si="16"/>
        <v>0</v>
      </c>
      <c r="BH149" s="221">
        <f t="shared" si="17"/>
        <v>0</v>
      </c>
      <c r="BI149" s="221">
        <f t="shared" si="18"/>
        <v>0</v>
      </c>
      <c r="BJ149" s="18" t="s">
        <v>82</v>
      </c>
      <c r="BK149" s="221">
        <f t="shared" si="19"/>
        <v>0</v>
      </c>
      <c r="BL149" s="18" t="s">
        <v>209</v>
      </c>
      <c r="BM149" s="220" t="s">
        <v>2195</v>
      </c>
    </row>
    <row r="150" spans="1:65" s="2" customFormat="1" ht="16.5" customHeight="1">
      <c r="A150" s="35"/>
      <c r="B150" s="36"/>
      <c r="C150" s="209" t="s">
        <v>1313</v>
      </c>
      <c r="D150" s="209" t="s">
        <v>205</v>
      </c>
      <c r="E150" s="210" t="s">
        <v>9951</v>
      </c>
      <c r="F150" s="211" t="s">
        <v>9952</v>
      </c>
      <c r="G150" s="212" t="s">
        <v>5612</v>
      </c>
      <c r="H150" s="213">
        <v>3</v>
      </c>
      <c r="I150" s="214"/>
      <c r="J150" s="215">
        <f t="shared" si="10"/>
        <v>0</v>
      </c>
      <c r="K150" s="211" t="s">
        <v>1</v>
      </c>
      <c r="L150" s="40"/>
      <c r="M150" s="216" t="s">
        <v>1</v>
      </c>
      <c r="N150" s="217" t="s">
        <v>40</v>
      </c>
      <c r="O150" s="72"/>
      <c r="P150" s="218">
        <f t="shared" si="11"/>
        <v>0</v>
      </c>
      <c r="Q150" s="218">
        <v>0</v>
      </c>
      <c r="R150" s="218">
        <f t="shared" si="12"/>
        <v>0</v>
      </c>
      <c r="S150" s="218">
        <v>0</v>
      </c>
      <c r="T150" s="219">
        <f t="shared" si="13"/>
        <v>0</v>
      </c>
      <c r="U150" s="35"/>
      <c r="V150" s="35"/>
      <c r="W150" s="35"/>
      <c r="X150" s="35"/>
      <c r="Y150" s="35"/>
      <c r="Z150" s="35"/>
      <c r="AA150" s="35"/>
      <c r="AB150" s="35"/>
      <c r="AC150" s="35"/>
      <c r="AD150" s="35"/>
      <c r="AE150" s="35"/>
      <c r="AR150" s="220" t="s">
        <v>209</v>
      </c>
      <c r="AT150" s="220" t="s">
        <v>205</v>
      </c>
      <c r="AU150" s="220" t="s">
        <v>82</v>
      </c>
      <c r="AY150" s="18" t="s">
        <v>203</v>
      </c>
      <c r="BE150" s="221">
        <f t="shared" si="14"/>
        <v>0</v>
      </c>
      <c r="BF150" s="221">
        <f t="shared" si="15"/>
        <v>0</v>
      </c>
      <c r="BG150" s="221">
        <f t="shared" si="16"/>
        <v>0</v>
      </c>
      <c r="BH150" s="221">
        <f t="shared" si="17"/>
        <v>0</v>
      </c>
      <c r="BI150" s="221">
        <f t="shared" si="18"/>
        <v>0</v>
      </c>
      <c r="BJ150" s="18" t="s">
        <v>82</v>
      </c>
      <c r="BK150" s="221">
        <f t="shared" si="19"/>
        <v>0</v>
      </c>
      <c r="BL150" s="18" t="s">
        <v>209</v>
      </c>
      <c r="BM150" s="220" t="s">
        <v>2214</v>
      </c>
    </row>
    <row r="151" spans="1:65" s="2" customFormat="1" ht="21.75" customHeight="1">
      <c r="A151" s="35"/>
      <c r="B151" s="36"/>
      <c r="C151" s="209" t="s">
        <v>1318</v>
      </c>
      <c r="D151" s="209" t="s">
        <v>205</v>
      </c>
      <c r="E151" s="210" t="s">
        <v>9953</v>
      </c>
      <c r="F151" s="211" t="s">
        <v>9954</v>
      </c>
      <c r="G151" s="212" t="s">
        <v>5612</v>
      </c>
      <c r="H151" s="213">
        <v>2</v>
      </c>
      <c r="I151" s="214"/>
      <c r="J151" s="215">
        <f t="shared" si="10"/>
        <v>0</v>
      </c>
      <c r="K151" s="211" t="s">
        <v>1</v>
      </c>
      <c r="L151" s="40"/>
      <c r="M151" s="216" t="s">
        <v>1</v>
      </c>
      <c r="N151" s="217" t="s">
        <v>40</v>
      </c>
      <c r="O151" s="72"/>
      <c r="P151" s="218">
        <f t="shared" si="11"/>
        <v>0</v>
      </c>
      <c r="Q151" s="218">
        <v>0</v>
      </c>
      <c r="R151" s="218">
        <f t="shared" si="12"/>
        <v>0</v>
      </c>
      <c r="S151" s="218">
        <v>0</v>
      </c>
      <c r="T151" s="219">
        <f t="shared" si="13"/>
        <v>0</v>
      </c>
      <c r="U151" s="35"/>
      <c r="V151" s="35"/>
      <c r="W151" s="35"/>
      <c r="X151" s="35"/>
      <c r="Y151" s="35"/>
      <c r="Z151" s="35"/>
      <c r="AA151" s="35"/>
      <c r="AB151" s="35"/>
      <c r="AC151" s="35"/>
      <c r="AD151" s="35"/>
      <c r="AE151" s="35"/>
      <c r="AR151" s="220" t="s">
        <v>209</v>
      </c>
      <c r="AT151" s="220" t="s">
        <v>205</v>
      </c>
      <c r="AU151" s="220" t="s">
        <v>82</v>
      </c>
      <c r="AY151" s="18" t="s">
        <v>203</v>
      </c>
      <c r="BE151" s="221">
        <f t="shared" si="14"/>
        <v>0</v>
      </c>
      <c r="BF151" s="221">
        <f t="shared" si="15"/>
        <v>0</v>
      </c>
      <c r="BG151" s="221">
        <f t="shared" si="16"/>
        <v>0</v>
      </c>
      <c r="BH151" s="221">
        <f t="shared" si="17"/>
        <v>0</v>
      </c>
      <c r="BI151" s="221">
        <f t="shared" si="18"/>
        <v>0</v>
      </c>
      <c r="BJ151" s="18" t="s">
        <v>82</v>
      </c>
      <c r="BK151" s="221">
        <f t="shared" si="19"/>
        <v>0</v>
      </c>
      <c r="BL151" s="18" t="s">
        <v>209</v>
      </c>
      <c r="BM151" s="220" t="s">
        <v>2232</v>
      </c>
    </row>
    <row r="152" spans="1:65" s="2" customFormat="1" ht="16.5" customHeight="1">
      <c r="A152" s="35"/>
      <c r="B152" s="36"/>
      <c r="C152" s="209" t="s">
        <v>1322</v>
      </c>
      <c r="D152" s="209" t="s">
        <v>205</v>
      </c>
      <c r="E152" s="210" t="s">
        <v>9955</v>
      </c>
      <c r="F152" s="211" t="s">
        <v>9956</v>
      </c>
      <c r="G152" s="212" t="s">
        <v>5671</v>
      </c>
      <c r="H152" s="213">
        <v>2</v>
      </c>
      <c r="I152" s="214"/>
      <c r="J152" s="215">
        <f t="shared" si="10"/>
        <v>0</v>
      </c>
      <c r="K152" s="211" t="s">
        <v>1</v>
      </c>
      <c r="L152" s="40"/>
      <c r="M152" s="216" t="s">
        <v>1</v>
      </c>
      <c r="N152" s="217" t="s">
        <v>40</v>
      </c>
      <c r="O152" s="72"/>
      <c r="P152" s="218">
        <f t="shared" si="11"/>
        <v>0</v>
      </c>
      <c r="Q152" s="218">
        <v>0</v>
      </c>
      <c r="R152" s="218">
        <f t="shared" si="12"/>
        <v>0</v>
      </c>
      <c r="S152" s="218">
        <v>0</v>
      </c>
      <c r="T152" s="219">
        <f t="shared" si="13"/>
        <v>0</v>
      </c>
      <c r="U152" s="35"/>
      <c r="V152" s="35"/>
      <c r="W152" s="35"/>
      <c r="X152" s="35"/>
      <c r="Y152" s="35"/>
      <c r="Z152" s="35"/>
      <c r="AA152" s="35"/>
      <c r="AB152" s="35"/>
      <c r="AC152" s="35"/>
      <c r="AD152" s="35"/>
      <c r="AE152" s="35"/>
      <c r="AR152" s="220" t="s">
        <v>209</v>
      </c>
      <c r="AT152" s="220" t="s">
        <v>205</v>
      </c>
      <c r="AU152" s="220" t="s">
        <v>82</v>
      </c>
      <c r="AY152" s="18" t="s">
        <v>203</v>
      </c>
      <c r="BE152" s="221">
        <f t="shared" si="14"/>
        <v>0</v>
      </c>
      <c r="BF152" s="221">
        <f t="shared" si="15"/>
        <v>0</v>
      </c>
      <c r="BG152" s="221">
        <f t="shared" si="16"/>
        <v>0</v>
      </c>
      <c r="BH152" s="221">
        <f t="shared" si="17"/>
        <v>0</v>
      </c>
      <c r="BI152" s="221">
        <f t="shared" si="18"/>
        <v>0</v>
      </c>
      <c r="BJ152" s="18" t="s">
        <v>82</v>
      </c>
      <c r="BK152" s="221">
        <f t="shared" si="19"/>
        <v>0</v>
      </c>
      <c r="BL152" s="18" t="s">
        <v>209</v>
      </c>
      <c r="BM152" s="220" t="s">
        <v>2241</v>
      </c>
    </row>
    <row r="153" spans="1:65" s="2" customFormat="1" ht="16.5" customHeight="1">
      <c r="A153" s="35"/>
      <c r="B153" s="36"/>
      <c r="C153" s="209" t="s">
        <v>1331</v>
      </c>
      <c r="D153" s="209" t="s">
        <v>205</v>
      </c>
      <c r="E153" s="210" t="s">
        <v>9957</v>
      </c>
      <c r="F153" s="211" t="s">
        <v>9958</v>
      </c>
      <c r="G153" s="212" t="s">
        <v>5671</v>
      </c>
      <c r="H153" s="213">
        <v>15</v>
      </c>
      <c r="I153" s="214"/>
      <c r="J153" s="215">
        <f t="shared" si="10"/>
        <v>0</v>
      </c>
      <c r="K153" s="211" t="s">
        <v>1</v>
      </c>
      <c r="L153" s="40"/>
      <c r="M153" s="216" t="s">
        <v>1</v>
      </c>
      <c r="N153" s="217" t="s">
        <v>40</v>
      </c>
      <c r="O153" s="72"/>
      <c r="P153" s="218">
        <f t="shared" si="11"/>
        <v>0</v>
      </c>
      <c r="Q153" s="218">
        <v>0</v>
      </c>
      <c r="R153" s="218">
        <f t="shared" si="12"/>
        <v>0</v>
      </c>
      <c r="S153" s="218">
        <v>0</v>
      </c>
      <c r="T153" s="219">
        <f t="shared" si="13"/>
        <v>0</v>
      </c>
      <c r="U153" s="35"/>
      <c r="V153" s="35"/>
      <c r="W153" s="35"/>
      <c r="X153" s="35"/>
      <c r="Y153" s="35"/>
      <c r="Z153" s="35"/>
      <c r="AA153" s="35"/>
      <c r="AB153" s="35"/>
      <c r="AC153" s="35"/>
      <c r="AD153" s="35"/>
      <c r="AE153" s="35"/>
      <c r="AR153" s="220" t="s">
        <v>209</v>
      </c>
      <c r="AT153" s="220" t="s">
        <v>205</v>
      </c>
      <c r="AU153" s="220" t="s">
        <v>82</v>
      </c>
      <c r="AY153" s="18" t="s">
        <v>203</v>
      </c>
      <c r="BE153" s="221">
        <f t="shared" si="14"/>
        <v>0</v>
      </c>
      <c r="BF153" s="221">
        <f t="shared" si="15"/>
        <v>0</v>
      </c>
      <c r="BG153" s="221">
        <f t="shared" si="16"/>
        <v>0</v>
      </c>
      <c r="BH153" s="221">
        <f t="shared" si="17"/>
        <v>0</v>
      </c>
      <c r="BI153" s="221">
        <f t="shared" si="18"/>
        <v>0</v>
      </c>
      <c r="BJ153" s="18" t="s">
        <v>82</v>
      </c>
      <c r="BK153" s="221">
        <f t="shared" si="19"/>
        <v>0</v>
      </c>
      <c r="BL153" s="18" t="s">
        <v>209</v>
      </c>
      <c r="BM153" s="220" t="s">
        <v>2251</v>
      </c>
    </row>
    <row r="154" spans="1:65" s="2" customFormat="1" ht="16.5" customHeight="1">
      <c r="A154" s="35"/>
      <c r="B154" s="36"/>
      <c r="C154" s="209" t="s">
        <v>1337</v>
      </c>
      <c r="D154" s="209" t="s">
        <v>205</v>
      </c>
      <c r="E154" s="210" t="s">
        <v>9959</v>
      </c>
      <c r="F154" s="211" t="s">
        <v>9960</v>
      </c>
      <c r="G154" s="212" t="s">
        <v>5671</v>
      </c>
      <c r="H154" s="213">
        <v>6</v>
      </c>
      <c r="I154" s="214"/>
      <c r="J154" s="215">
        <f t="shared" si="10"/>
        <v>0</v>
      </c>
      <c r="K154" s="211" t="s">
        <v>1</v>
      </c>
      <c r="L154" s="40"/>
      <c r="M154" s="216" t="s">
        <v>1</v>
      </c>
      <c r="N154" s="217" t="s">
        <v>40</v>
      </c>
      <c r="O154" s="72"/>
      <c r="P154" s="218">
        <f t="shared" si="11"/>
        <v>0</v>
      </c>
      <c r="Q154" s="218">
        <v>0</v>
      </c>
      <c r="R154" s="218">
        <f t="shared" si="12"/>
        <v>0</v>
      </c>
      <c r="S154" s="218">
        <v>0</v>
      </c>
      <c r="T154" s="219">
        <f t="shared" si="13"/>
        <v>0</v>
      </c>
      <c r="U154" s="35"/>
      <c r="V154" s="35"/>
      <c r="W154" s="35"/>
      <c r="X154" s="35"/>
      <c r="Y154" s="35"/>
      <c r="Z154" s="35"/>
      <c r="AA154" s="35"/>
      <c r="AB154" s="35"/>
      <c r="AC154" s="35"/>
      <c r="AD154" s="35"/>
      <c r="AE154" s="35"/>
      <c r="AR154" s="220" t="s">
        <v>209</v>
      </c>
      <c r="AT154" s="220" t="s">
        <v>205</v>
      </c>
      <c r="AU154" s="220" t="s">
        <v>82</v>
      </c>
      <c r="AY154" s="18" t="s">
        <v>203</v>
      </c>
      <c r="BE154" s="221">
        <f t="shared" si="14"/>
        <v>0</v>
      </c>
      <c r="BF154" s="221">
        <f t="shared" si="15"/>
        <v>0</v>
      </c>
      <c r="BG154" s="221">
        <f t="shared" si="16"/>
        <v>0</v>
      </c>
      <c r="BH154" s="221">
        <f t="shared" si="17"/>
        <v>0</v>
      </c>
      <c r="BI154" s="221">
        <f t="shared" si="18"/>
        <v>0</v>
      </c>
      <c r="BJ154" s="18" t="s">
        <v>82</v>
      </c>
      <c r="BK154" s="221">
        <f t="shared" si="19"/>
        <v>0</v>
      </c>
      <c r="BL154" s="18" t="s">
        <v>209</v>
      </c>
      <c r="BM154" s="220" t="s">
        <v>2260</v>
      </c>
    </row>
    <row r="155" spans="1:65" s="2" customFormat="1" ht="16.5" customHeight="1">
      <c r="A155" s="35"/>
      <c r="B155" s="36"/>
      <c r="C155" s="209" t="s">
        <v>1341</v>
      </c>
      <c r="D155" s="209" t="s">
        <v>205</v>
      </c>
      <c r="E155" s="210" t="s">
        <v>9961</v>
      </c>
      <c r="F155" s="211" t="s">
        <v>9962</v>
      </c>
      <c r="G155" s="212" t="s">
        <v>5671</v>
      </c>
      <c r="H155" s="213">
        <v>23</v>
      </c>
      <c r="I155" s="214"/>
      <c r="J155" s="215">
        <f t="shared" si="10"/>
        <v>0</v>
      </c>
      <c r="K155" s="211" t="s">
        <v>1</v>
      </c>
      <c r="L155" s="40"/>
      <c r="M155" s="216" t="s">
        <v>1</v>
      </c>
      <c r="N155" s="217" t="s">
        <v>40</v>
      </c>
      <c r="O155" s="72"/>
      <c r="P155" s="218">
        <f t="shared" si="11"/>
        <v>0</v>
      </c>
      <c r="Q155" s="218">
        <v>0</v>
      </c>
      <c r="R155" s="218">
        <f t="shared" si="12"/>
        <v>0</v>
      </c>
      <c r="S155" s="218">
        <v>0</v>
      </c>
      <c r="T155" s="219">
        <f t="shared" si="13"/>
        <v>0</v>
      </c>
      <c r="U155" s="35"/>
      <c r="V155" s="35"/>
      <c r="W155" s="35"/>
      <c r="X155" s="35"/>
      <c r="Y155" s="35"/>
      <c r="Z155" s="35"/>
      <c r="AA155" s="35"/>
      <c r="AB155" s="35"/>
      <c r="AC155" s="35"/>
      <c r="AD155" s="35"/>
      <c r="AE155" s="35"/>
      <c r="AR155" s="220" t="s">
        <v>209</v>
      </c>
      <c r="AT155" s="220" t="s">
        <v>205</v>
      </c>
      <c r="AU155" s="220" t="s">
        <v>82</v>
      </c>
      <c r="AY155" s="18" t="s">
        <v>203</v>
      </c>
      <c r="BE155" s="221">
        <f t="shared" si="14"/>
        <v>0</v>
      </c>
      <c r="BF155" s="221">
        <f t="shared" si="15"/>
        <v>0</v>
      </c>
      <c r="BG155" s="221">
        <f t="shared" si="16"/>
        <v>0</v>
      </c>
      <c r="BH155" s="221">
        <f t="shared" si="17"/>
        <v>0</v>
      </c>
      <c r="BI155" s="221">
        <f t="shared" si="18"/>
        <v>0</v>
      </c>
      <c r="BJ155" s="18" t="s">
        <v>82</v>
      </c>
      <c r="BK155" s="221">
        <f t="shared" si="19"/>
        <v>0</v>
      </c>
      <c r="BL155" s="18" t="s">
        <v>209</v>
      </c>
      <c r="BM155" s="220" t="s">
        <v>2270</v>
      </c>
    </row>
    <row r="156" spans="1:65" s="2" customFormat="1" ht="16.5" customHeight="1">
      <c r="A156" s="35"/>
      <c r="B156" s="36"/>
      <c r="C156" s="209" t="s">
        <v>1655</v>
      </c>
      <c r="D156" s="209" t="s">
        <v>205</v>
      </c>
      <c r="E156" s="210" t="s">
        <v>9963</v>
      </c>
      <c r="F156" s="211" t="s">
        <v>9964</v>
      </c>
      <c r="G156" s="212" t="s">
        <v>6244</v>
      </c>
      <c r="H156" s="213">
        <v>14</v>
      </c>
      <c r="I156" s="214"/>
      <c r="J156" s="215">
        <f t="shared" si="10"/>
        <v>0</v>
      </c>
      <c r="K156" s="211" t="s">
        <v>1</v>
      </c>
      <c r="L156" s="40"/>
      <c r="M156" s="216" t="s">
        <v>1</v>
      </c>
      <c r="N156" s="217" t="s">
        <v>40</v>
      </c>
      <c r="O156" s="72"/>
      <c r="P156" s="218">
        <f t="shared" si="11"/>
        <v>0</v>
      </c>
      <c r="Q156" s="218">
        <v>0</v>
      </c>
      <c r="R156" s="218">
        <f t="shared" si="12"/>
        <v>0</v>
      </c>
      <c r="S156" s="218">
        <v>0</v>
      </c>
      <c r="T156" s="219">
        <f t="shared" si="13"/>
        <v>0</v>
      </c>
      <c r="U156" s="35"/>
      <c r="V156" s="35"/>
      <c r="W156" s="35"/>
      <c r="X156" s="35"/>
      <c r="Y156" s="35"/>
      <c r="Z156" s="35"/>
      <c r="AA156" s="35"/>
      <c r="AB156" s="35"/>
      <c r="AC156" s="35"/>
      <c r="AD156" s="35"/>
      <c r="AE156" s="35"/>
      <c r="AR156" s="220" t="s">
        <v>209</v>
      </c>
      <c r="AT156" s="220" t="s">
        <v>205</v>
      </c>
      <c r="AU156" s="220" t="s">
        <v>82</v>
      </c>
      <c r="AY156" s="18" t="s">
        <v>203</v>
      </c>
      <c r="BE156" s="221">
        <f t="shared" si="14"/>
        <v>0</v>
      </c>
      <c r="BF156" s="221">
        <f t="shared" si="15"/>
        <v>0</v>
      </c>
      <c r="BG156" s="221">
        <f t="shared" si="16"/>
        <v>0</v>
      </c>
      <c r="BH156" s="221">
        <f t="shared" si="17"/>
        <v>0</v>
      </c>
      <c r="BI156" s="221">
        <f t="shared" si="18"/>
        <v>0</v>
      </c>
      <c r="BJ156" s="18" t="s">
        <v>82</v>
      </c>
      <c r="BK156" s="221">
        <f t="shared" si="19"/>
        <v>0</v>
      </c>
      <c r="BL156" s="18" t="s">
        <v>209</v>
      </c>
      <c r="BM156" s="220" t="s">
        <v>2277</v>
      </c>
    </row>
    <row r="157" spans="1:65" s="2" customFormat="1" ht="21.75" customHeight="1">
      <c r="A157" s="35"/>
      <c r="B157" s="36"/>
      <c r="C157" s="209" t="s">
        <v>1661</v>
      </c>
      <c r="D157" s="209" t="s">
        <v>205</v>
      </c>
      <c r="E157" s="210" t="s">
        <v>9965</v>
      </c>
      <c r="F157" s="211" t="s">
        <v>9966</v>
      </c>
      <c r="G157" s="212" t="s">
        <v>5671</v>
      </c>
      <c r="H157" s="213">
        <v>4</v>
      </c>
      <c r="I157" s="214"/>
      <c r="J157" s="215">
        <f t="shared" si="10"/>
        <v>0</v>
      </c>
      <c r="K157" s="211" t="s">
        <v>1</v>
      </c>
      <c r="L157" s="40"/>
      <c r="M157" s="216" t="s">
        <v>1</v>
      </c>
      <c r="N157" s="217" t="s">
        <v>40</v>
      </c>
      <c r="O157" s="72"/>
      <c r="P157" s="218">
        <f t="shared" si="11"/>
        <v>0</v>
      </c>
      <c r="Q157" s="218">
        <v>0</v>
      </c>
      <c r="R157" s="218">
        <f t="shared" si="12"/>
        <v>0</v>
      </c>
      <c r="S157" s="218">
        <v>0</v>
      </c>
      <c r="T157" s="219">
        <f t="shared" si="13"/>
        <v>0</v>
      </c>
      <c r="U157" s="35"/>
      <c r="V157" s="35"/>
      <c r="W157" s="35"/>
      <c r="X157" s="35"/>
      <c r="Y157" s="35"/>
      <c r="Z157" s="35"/>
      <c r="AA157" s="35"/>
      <c r="AB157" s="35"/>
      <c r="AC157" s="35"/>
      <c r="AD157" s="35"/>
      <c r="AE157" s="35"/>
      <c r="AR157" s="220" t="s">
        <v>209</v>
      </c>
      <c r="AT157" s="220" t="s">
        <v>205</v>
      </c>
      <c r="AU157" s="220" t="s">
        <v>82</v>
      </c>
      <c r="AY157" s="18" t="s">
        <v>203</v>
      </c>
      <c r="BE157" s="221">
        <f t="shared" si="14"/>
        <v>0</v>
      </c>
      <c r="BF157" s="221">
        <f t="shared" si="15"/>
        <v>0</v>
      </c>
      <c r="BG157" s="221">
        <f t="shared" si="16"/>
        <v>0</v>
      </c>
      <c r="BH157" s="221">
        <f t="shared" si="17"/>
        <v>0</v>
      </c>
      <c r="BI157" s="221">
        <f t="shared" si="18"/>
        <v>0</v>
      </c>
      <c r="BJ157" s="18" t="s">
        <v>82</v>
      </c>
      <c r="BK157" s="221">
        <f t="shared" si="19"/>
        <v>0</v>
      </c>
      <c r="BL157" s="18" t="s">
        <v>209</v>
      </c>
      <c r="BM157" s="220" t="s">
        <v>2285</v>
      </c>
    </row>
    <row r="158" spans="1:65" s="2" customFormat="1" ht="21.75" customHeight="1">
      <c r="A158" s="35"/>
      <c r="B158" s="36"/>
      <c r="C158" s="209" t="s">
        <v>1669</v>
      </c>
      <c r="D158" s="209" t="s">
        <v>205</v>
      </c>
      <c r="E158" s="210" t="s">
        <v>9967</v>
      </c>
      <c r="F158" s="211" t="s">
        <v>9968</v>
      </c>
      <c r="G158" s="212" t="s">
        <v>5671</v>
      </c>
      <c r="H158" s="213">
        <v>4</v>
      </c>
      <c r="I158" s="214"/>
      <c r="J158" s="215">
        <f t="shared" si="10"/>
        <v>0</v>
      </c>
      <c r="K158" s="211" t="s">
        <v>1</v>
      </c>
      <c r="L158" s="40"/>
      <c r="M158" s="216" t="s">
        <v>1</v>
      </c>
      <c r="N158" s="217" t="s">
        <v>40</v>
      </c>
      <c r="O158" s="72"/>
      <c r="P158" s="218">
        <f t="shared" si="11"/>
        <v>0</v>
      </c>
      <c r="Q158" s="218">
        <v>0</v>
      </c>
      <c r="R158" s="218">
        <f t="shared" si="12"/>
        <v>0</v>
      </c>
      <c r="S158" s="218">
        <v>0</v>
      </c>
      <c r="T158" s="219">
        <f t="shared" si="13"/>
        <v>0</v>
      </c>
      <c r="U158" s="35"/>
      <c r="V158" s="35"/>
      <c r="W158" s="35"/>
      <c r="X158" s="35"/>
      <c r="Y158" s="35"/>
      <c r="Z158" s="35"/>
      <c r="AA158" s="35"/>
      <c r="AB158" s="35"/>
      <c r="AC158" s="35"/>
      <c r="AD158" s="35"/>
      <c r="AE158" s="35"/>
      <c r="AR158" s="220" t="s">
        <v>209</v>
      </c>
      <c r="AT158" s="220" t="s">
        <v>205</v>
      </c>
      <c r="AU158" s="220" t="s">
        <v>82</v>
      </c>
      <c r="AY158" s="18" t="s">
        <v>203</v>
      </c>
      <c r="BE158" s="221">
        <f t="shared" si="14"/>
        <v>0</v>
      </c>
      <c r="BF158" s="221">
        <f t="shared" si="15"/>
        <v>0</v>
      </c>
      <c r="BG158" s="221">
        <f t="shared" si="16"/>
        <v>0</v>
      </c>
      <c r="BH158" s="221">
        <f t="shared" si="17"/>
        <v>0</v>
      </c>
      <c r="BI158" s="221">
        <f t="shared" si="18"/>
        <v>0</v>
      </c>
      <c r="BJ158" s="18" t="s">
        <v>82</v>
      </c>
      <c r="BK158" s="221">
        <f t="shared" si="19"/>
        <v>0</v>
      </c>
      <c r="BL158" s="18" t="s">
        <v>209</v>
      </c>
      <c r="BM158" s="220" t="s">
        <v>2295</v>
      </c>
    </row>
    <row r="159" spans="1:65" s="2" customFormat="1" ht="21.75" customHeight="1">
      <c r="A159" s="35"/>
      <c r="B159" s="36"/>
      <c r="C159" s="209" t="s">
        <v>1745</v>
      </c>
      <c r="D159" s="209" t="s">
        <v>205</v>
      </c>
      <c r="E159" s="210" t="s">
        <v>9969</v>
      </c>
      <c r="F159" s="211" t="s">
        <v>9970</v>
      </c>
      <c r="G159" s="212" t="s">
        <v>5671</v>
      </c>
      <c r="H159" s="213">
        <v>4</v>
      </c>
      <c r="I159" s="214"/>
      <c r="J159" s="215">
        <f t="shared" si="10"/>
        <v>0</v>
      </c>
      <c r="K159" s="211" t="s">
        <v>1</v>
      </c>
      <c r="L159" s="40"/>
      <c r="M159" s="216" t="s">
        <v>1</v>
      </c>
      <c r="N159" s="217" t="s">
        <v>40</v>
      </c>
      <c r="O159" s="72"/>
      <c r="P159" s="218">
        <f t="shared" si="11"/>
        <v>0</v>
      </c>
      <c r="Q159" s="218">
        <v>0</v>
      </c>
      <c r="R159" s="218">
        <f t="shared" si="12"/>
        <v>0</v>
      </c>
      <c r="S159" s="218">
        <v>0</v>
      </c>
      <c r="T159" s="219">
        <f t="shared" si="13"/>
        <v>0</v>
      </c>
      <c r="U159" s="35"/>
      <c r="V159" s="35"/>
      <c r="W159" s="35"/>
      <c r="X159" s="35"/>
      <c r="Y159" s="35"/>
      <c r="Z159" s="35"/>
      <c r="AA159" s="35"/>
      <c r="AB159" s="35"/>
      <c r="AC159" s="35"/>
      <c r="AD159" s="35"/>
      <c r="AE159" s="35"/>
      <c r="AR159" s="220" t="s">
        <v>209</v>
      </c>
      <c r="AT159" s="220" t="s">
        <v>205</v>
      </c>
      <c r="AU159" s="220" t="s">
        <v>82</v>
      </c>
      <c r="AY159" s="18" t="s">
        <v>203</v>
      </c>
      <c r="BE159" s="221">
        <f t="shared" si="14"/>
        <v>0</v>
      </c>
      <c r="BF159" s="221">
        <f t="shared" si="15"/>
        <v>0</v>
      </c>
      <c r="BG159" s="221">
        <f t="shared" si="16"/>
        <v>0</v>
      </c>
      <c r="BH159" s="221">
        <f t="shared" si="17"/>
        <v>0</v>
      </c>
      <c r="BI159" s="221">
        <f t="shared" si="18"/>
        <v>0</v>
      </c>
      <c r="BJ159" s="18" t="s">
        <v>82</v>
      </c>
      <c r="BK159" s="221">
        <f t="shared" si="19"/>
        <v>0</v>
      </c>
      <c r="BL159" s="18" t="s">
        <v>209</v>
      </c>
      <c r="BM159" s="220" t="s">
        <v>2305</v>
      </c>
    </row>
    <row r="160" spans="1:65" s="2" customFormat="1" ht="21.75" customHeight="1">
      <c r="A160" s="35"/>
      <c r="B160" s="36"/>
      <c r="C160" s="209" t="s">
        <v>1771</v>
      </c>
      <c r="D160" s="209" t="s">
        <v>205</v>
      </c>
      <c r="E160" s="210" t="s">
        <v>9971</v>
      </c>
      <c r="F160" s="211" t="s">
        <v>9972</v>
      </c>
      <c r="G160" s="212" t="s">
        <v>5671</v>
      </c>
      <c r="H160" s="213">
        <v>68</v>
      </c>
      <c r="I160" s="214"/>
      <c r="J160" s="215">
        <f t="shared" si="10"/>
        <v>0</v>
      </c>
      <c r="K160" s="211" t="s">
        <v>1</v>
      </c>
      <c r="L160" s="40"/>
      <c r="M160" s="216" t="s">
        <v>1</v>
      </c>
      <c r="N160" s="217" t="s">
        <v>40</v>
      </c>
      <c r="O160" s="72"/>
      <c r="P160" s="218">
        <f t="shared" si="11"/>
        <v>0</v>
      </c>
      <c r="Q160" s="218">
        <v>0</v>
      </c>
      <c r="R160" s="218">
        <f t="shared" si="12"/>
        <v>0</v>
      </c>
      <c r="S160" s="218">
        <v>0</v>
      </c>
      <c r="T160" s="219">
        <f t="shared" si="13"/>
        <v>0</v>
      </c>
      <c r="U160" s="35"/>
      <c r="V160" s="35"/>
      <c r="W160" s="35"/>
      <c r="X160" s="35"/>
      <c r="Y160" s="35"/>
      <c r="Z160" s="35"/>
      <c r="AA160" s="35"/>
      <c r="AB160" s="35"/>
      <c r="AC160" s="35"/>
      <c r="AD160" s="35"/>
      <c r="AE160" s="35"/>
      <c r="AR160" s="220" t="s">
        <v>209</v>
      </c>
      <c r="AT160" s="220" t="s">
        <v>205</v>
      </c>
      <c r="AU160" s="220" t="s">
        <v>82</v>
      </c>
      <c r="AY160" s="18" t="s">
        <v>203</v>
      </c>
      <c r="BE160" s="221">
        <f t="shared" si="14"/>
        <v>0</v>
      </c>
      <c r="BF160" s="221">
        <f t="shared" si="15"/>
        <v>0</v>
      </c>
      <c r="BG160" s="221">
        <f t="shared" si="16"/>
        <v>0</v>
      </c>
      <c r="BH160" s="221">
        <f t="shared" si="17"/>
        <v>0</v>
      </c>
      <c r="BI160" s="221">
        <f t="shared" si="18"/>
        <v>0</v>
      </c>
      <c r="BJ160" s="18" t="s">
        <v>82</v>
      </c>
      <c r="BK160" s="221">
        <f t="shared" si="19"/>
        <v>0</v>
      </c>
      <c r="BL160" s="18" t="s">
        <v>209</v>
      </c>
      <c r="BM160" s="220" t="s">
        <v>2315</v>
      </c>
    </row>
    <row r="161" spans="1:65" s="2" customFormat="1" ht="16.5" customHeight="1">
      <c r="A161" s="35"/>
      <c r="B161" s="36"/>
      <c r="C161" s="209" t="s">
        <v>1778</v>
      </c>
      <c r="D161" s="209" t="s">
        <v>205</v>
      </c>
      <c r="E161" s="210" t="s">
        <v>9973</v>
      </c>
      <c r="F161" s="211" t="s">
        <v>9974</v>
      </c>
      <c r="G161" s="212" t="s">
        <v>6244</v>
      </c>
      <c r="H161" s="213">
        <v>17</v>
      </c>
      <c r="I161" s="214"/>
      <c r="J161" s="215">
        <f t="shared" si="10"/>
        <v>0</v>
      </c>
      <c r="K161" s="211" t="s">
        <v>1</v>
      </c>
      <c r="L161" s="40"/>
      <c r="M161" s="216" t="s">
        <v>1</v>
      </c>
      <c r="N161" s="217" t="s">
        <v>40</v>
      </c>
      <c r="O161" s="72"/>
      <c r="P161" s="218">
        <f t="shared" si="11"/>
        <v>0</v>
      </c>
      <c r="Q161" s="218">
        <v>0</v>
      </c>
      <c r="R161" s="218">
        <f t="shared" si="12"/>
        <v>0</v>
      </c>
      <c r="S161" s="218">
        <v>0</v>
      </c>
      <c r="T161" s="219">
        <f t="shared" si="13"/>
        <v>0</v>
      </c>
      <c r="U161" s="35"/>
      <c r="V161" s="35"/>
      <c r="W161" s="35"/>
      <c r="X161" s="35"/>
      <c r="Y161" s="35"/>
      <c r="Z161" s="35"/>
      <c r="AA161" s="35"/>
      <c r="AB161" s="35"/>
      <c r="AC161" s="35"/>
      <c r="AD161" s="35"/>
      <c r="AE161" s="35"/>
      <c r="AR161" s="220" t="s">
        <v>209</v>
      </c>
      <c r="AT161" s="220" t="s">
        <v>205</v>
      </c>
      <c r="AU161" s="220" t="s">
        <v>82</v>
      </c>
      <c r="AY161" s="18" t="s">
        <v>203</v>
      </c>
      <c r="BE161" s="221">
        <f t="shared" si="14"/>
        <v>0</v>
      </c>
      <c r="BF161" s="221">
        <f t="shared" si="15"/>
        <v>0</v>
      </c>
      <c r="BG161" s="221">
        <f t="shared" si="16"/>
        <v>0</v>
      </c>
      <c r="BH161" s="221">
        <f t="shared" si="17"/>
        <v>0</v>
      </c>
      <c r="BI161" s="221">
        <f t="shared" si="18"/>
        <v>0</v>
      </c>
      <c r="BJ161" s="18" t="s">
        <v>82</v>
      </c>
      <c r="BK161" s="221">
        <f t="shared" si="19"/>
        <v>0</v>
      </c>
      <c r="BL161" s="18" t="s">
        <v>209</v>
      </c>
      <c r="BM161" s="220" t="s">
        <v>2325</v>
      </c>
    </row>
    <row r="162" spans="1:65" s="2" customFormat="1" ht="16.5" customHeight="1">
      <c r="A162" s="35"/>
      <c r="B162" s="36"/>
      <c r="C162" s="209" t="s">
        <v>1798</v>
      </c>
      <c r="D162" s="209" t="s">
        <v>205</v>
      </c>
      <c r="E162" s="210" t="s">
        <v>9975</v>
      </c>
      <c r="F162" s="211" t="s">
        <v>9976</v>
      </c>
      <c r="G162" s="212" t="s">
        <v>6244</v>
      </c>
      <c r="H162" s="213">
        <v>4</v>
      </c>
      <c r="I162" s="214"/>
      <c r="J162" s="215">
        <f t="shared" si="10"/>
        <v>0</v>
      </c>
      <c r="K162" s="211" t="s">
        <v>1</v>
      </c>
      <c r="L162" s="40"/>
      <c r="M162" s="216" t="s">
        <v>1</v>
      </c>
      <c r="N162" s="217" t="s">
        <v>40</v>
      </c>
      <c r="O162" s="72"/>
      <c r="P162" s="218">
        <f t="shared" si="11"/>
        <v>0</v>
      </c>
      <c r="Q162" s="218">
        <v>0</v>
      </c>
      <c r="R162" s="218">
        <f t="shared" si="12"/>
        <v>0</v>
      </c>
      <c r="S162" s="218">
        <v>0</v>
      </c>
      <c r="T162" s="219">
        <f t="shared" si="13"/>
        <v>0</v>
      </c>
      <c r="U162" s="35"/>
      <c r="V162" s="35"/>
      <c r="W162" s="35"/>
      <c r="X162" s="35"/>
      <c r="Y162" s="35"/>
      <c r="Z162" s="35"/>
      <c r="AA162" s="35"/>
      <c r="AB162" s="35"/>
      <c r="AC162" s="35"/>
      <c r="AD162" s="35"/>
      <c r="AE162" s="35"/>
      <c r="AR162" s="220" t="s">
        <v>209</v>
      </c>
      <c r="AT162" s="220" t="s">
        <v>205</v>
      </c>
      <c r="AU162" s="220" t="s">
        <v>82</v>
      </c>
      <c r="AY162" s="18" t="s">
        <v>203</v>
      </c>
      <c r="BE162" s="221">
        <f t="shared" si="14"/>
        <v>0</v>
      </c>
      <c r="BF162" s="221">
        <f t="shared" si="15"/>
        <v>0</v>
      </c>
      <c r="BG162" s="221">
        <f t="shared" si="16"/>
        <v>0</v>
      </c>
      <c r="BH162" s="221">
        <f t="shared" si="17"/>
        <v>0</v>
      </c>
      <c r="BI162" s="221">
        <f t="shared" si="18"/>
        <v>0</v>
      </c>
      <c r="BJ162" s="18" t="s">
        <v>82</v>
      </c>
      <c r="BK162" s="221">
        <f t="shared" si="19"/>
        <v>0</v>
      </c>
      <c r="BL162" s="18" t="s">
        <v>209</v>
      </c>
      <c r="BM162" s="220" t="s">
        <v>2245</v>
      </c>
    </row>
    <row r="163" spans="1:65" s="2" customFormat="1" ht="16.5" customHeight="1">
      <c r="A163" s="35"/>
      <c r="B163" s="36"/>
      <c r="C163" s="209" t="s">
        <v>1803</v>
      </c>
      <c r="D163" s="209" t="s">
        <v>205</v>
      </c>
      <c r="E163" s="210" t="s">
        <v>9977</v>
      </c>
      <c r="F163" s="211" t="s">
        <v>9978</v>
      </c>
      <c r="G163" s="212" t="s">
        <v>5671</v>
      </c>
      <c r="H163" s="213">
        <v>39</v>
      </c>
      <c r="I163" s="214"/>
      <c r="J163" s="215">
        <f t="shared" si="10"/>
        <v>0</v>
      </c>
      <c r="K163" s="211" t="s">
        <v>1</v>
      </c>
      <c r="L163" s="40"/>
      <c r="M163" s="216" t="s">
        <v>1</v>
      </c>
      <c r="N163" s="217" t="s">
        <v>40</v>
      </c>
      <c r="O163" s="72"/>
      <c r="P163" s="218">
        <f t="shared" si="11"/>
        <v>0</v>
      </c>
      <c r="Q163" s="218">
        <v>0</v>
      </c>
      <c r="R163" s="218">
        <f t="shared" si="12"/>
        <v>0</v>
      </c>
      <c r="S163" s="218">
        <v>0</v>
      </c>
      <c r="T163" s="219">
        <f t="shared" si="13"/>
        <v>0</v>
      </c>
      <c r="U163" s="35"/>
      <c r="V163" s="35"/>
      <c r="W163" s="35"/>
      <c r="X163" s="35"/>
      <c r="Y163" s="35"/>
      <c r="Z163" s="35"/>
      <c r="AA163" s="35"/>
      <c r="AB163" s="35"/>
      <c r="AC163" s="35"/>
      <c r="AD163" s="35"/>
      <c r="AE163" s="35"/>
      <c r="AR163" s="220" t="s">
        <v>209</v>
      </c>
      <c r="AT163" s="220" t="s">
        <v>205</v>
      </c>
      <c r="AU163" s="220" t="s">
        <v>82</v>
      </c>
      <c r="AY163" s="18" t="s">
        <v>203</v>
      </c>
      <c r="BE163" s="221">
        <f t="shared" si="14"/>
        <v>0</v>
      </c>
      <c r="BF163" s="221">
        <f t="shared" si="15"/>
        <v>0</v>
      </c>
      <c r="BG163" s="221">
        <f t="shared" si="16"/>
        <v>0</v>
      </c>
      <c r="BH163" s="221">
        <f t="shared" si="17"/>
        <v>0</v>
      </c>
      <c r="BI163" s="221">
        <f t="shared" si="18"/>
        <v>0</v>
      </c>
      <c r="BJ163" s="18" t="s">
        <v>82</v>
      </c>
      <c r="BK163" s="221">
        <f t="shared" si="19"/>
        <v>0</v>
      </c>
      <c r="BL163" s="18" t="s">
        <v>209</v>
      </c>
      <c r="BM163" s="220" t="s">
        <v>2344</v>
      </c>
    </row>
    <row r="164" spans="1:65" s="2" customFormat="1" ht="16.5" customHeight="1">
      <c r="A164" s="35"/>
      <c r="B164" s="36"/>
      <c r="C164" s="209" t="s">
        <v>1808</v>
      </c>
      <c r="D164" s="209" t="s">
        <v>205</v>
      </c>
      <c r="E164" s="210" t="s">
        <v>9979</v>
      </c>
      <c r="F164" s="211" t="s">
        <v>9980</v>
      </c>
      <c r="G164" s="212" t="s">
        <v>6244</v>
      </c>
      <c r="H164" s="213">
        <v>1</v>
      </c>
      <c r="I164" s="214"/>
      <c r="J164" s="215">
        <f t="shared" si="10"/>
        <v>0</v>
      </c>
      <c r="K164" s="211" t="s">
        <v>1</v>
      </c>
      <c r="L164" s="40"/>
      <c r="M164" s="216" t="s">
        <v>1</v>
      </c>
      <c r="N164" s="217" t="s">
        <v>40</v>
      </c>
      <c r="O164" s="72"/>
      <c r="P164" s="218">
        <f t="shared" si="11"/>
        <v>0</v>
      </c>
      <c r="Q164" s="218">
        <v>0</v>
      </c>
      <c r="R164" s="218">
        <f t="shared" si="12"/>
        <v>0</v>
      </c>
      <c r="S164" s="218">
        <v>0</v>
      </c>
      <c r="T164" s="219">
        <f t="shared" si="13"/>
        <v>0</v>
      </c>
      <c r="U164" s="35"/>
      <c r="V164" s="35"/>
      <c r="W164" s="35"/>
      <c r="X164" s="35"/>
      <c r="Y164" s="35"/>
      <c r="Z164" s="35"/>
      <c r="AA164" s="35"/>
      <c r="AB164" s="35"/>
      <c r="AC164" s="35"/>
      <c r="AD164" s="35"/>
      <c r="AE164" s="35"/>
      <c r="AR164" s="220" t="s">
        <v>209</v>
      </c>
      <c r="AT164" s="220" t="s">
        <v>205</v>
      </c>
      <c r="AU164" s="220" t="s">
        <v>82</v>
      </c>
      <c r="AY164" s="18" t="s">
        <v>203</v>
      </c>
      <c r="BE164" s="221">
        <f t="shared" si="14"/>
        <v>0</v>
      </c>
      <c r="BF164" s="221">
        <f t="shared" si="15"/>
        <v>0</v>
      </c>
      <c r="BG164" s="221">
        <f t="shared" si="16"/>
        <v>0</v>
      </c>
      <c r="BH164" s="221">
        <f t="shared" si="17"/>
        <v>0</v>
      </c>
      <c r="BI164" s="221">
        <f t="shared" si="18"/>
        <v>0</v>
      </c>
      <c r="BJ164" s="18" t="s">
        <v>82</v>
      </c>
      <c r="BK164" s="221">
        <f t="shared" si="19"/>
        <v>0</v>
      </c>
      <c r="BL164" s="18" t="s">
        <v>209</v>
      </c>
      <c r="BM164" s="220" t="s">
        <v>2354</v>
      </c>
    </row>
    <row r="165" spans="1:65" s="2" customFormat="1" ht="16.5" customHeight="1">
      <c r="A165" s="35"/>
      <c r="B165" s="36"/>
      <c r="C165" s="209" t="s">
        <v>1818</v>
      </c>
      <c r="D165" s="209" t="s">
        <v>205</v>
      </c>
      <c r="E165" s="210" t="s">
        <v>9981</v>
      </c>
      <c r="F165" s="211" t="s">
        <v>9982</v>
      </c>
      <c r="G165" s="212" t="s">
        <v>6244</v>
      </c>
      <c r="H165" s="213">
        <v>1</v>
      </c>
      <c r="I165" s="214"/>
      <c r="J165" s="215">
        <f t="shared" si="10"/>
        <v>0</v>
      </c>
      <c r="K165" s="211" t="s">
        <v>1</v>
      </c>
      <c r="L165" s="40"/>
      <c r="M165" s="216" t="s">
        <v>1</v>
      </c>
      <c r="N165" s="217" t="s">
        <v>40</v>
      </c>
      <c r="O165" s="72"/>
      <c r="P165" s="218">
        <f t="shared" si="11"/>
        <v>0</v>
      </c>
      <c r="Q165" s="218">
        <v>0</v>
      </c>
      <c r="R165" s="218">
        <f t="shared" si="12"/>
        <v>0</v>
      </c>
      <c r="S165" s="218">
        <v>0</v>
      </c>
      <c r="T165" s="219">
        <f t="shared" si="13"/>
        <v>0</v>
      </c>
      <c r="U165" s="35"/>
      <c r="V165" s="35"/>
      <c r="W165" s="35"/>
      <c r="X165" s="35"/>
      <c r="Y165" s="35"/>
      <c r="Z165" s="35"/>
      <c r="AA165" s="35"/>
      <c r="AB165" s="35"/>
      <c r="AC165" s="35"/>
      <c r="AD165" s="35"/>
      <c r="AE165" s="35"/>
      <c r="AR165" s="220" t="s">
        <v>209</v>
      </c>
      <c r="AT165" s="220" t="s">
        <v>205</v>
      </c>
      <c r="AU165" s="220" t="s">
        <v>82</v>
      </c>
      <c r="AY165" s="18" t="s">
        <v>203</v>
      </c>
      <c r="BE165" s="221">
        <f t="shared" si="14"/>
        <v>0</v>
      </c>
      <c r="BF165" s="221">
        <f t="shared" si="15"/>
        <v>0</v>
      </c>
      <c r="BG165" s="221">
        <f t="shared" si="16"/>
        <v>0</v>
      </c>
      <c r="BH165" s="221">
        <f t="shared" si="17"/>
        <v>0</v>
      </c>
      <c r="BI165" s="221">
        <f t="shared" si="18"/>
        <v>0</v>
      </c>
      <c r="BJ165" s="18" t="s">
        <v>82</v>
      </c>
      <c r="BK165" s="221">
        <f t="shared" si="19"/>
        <v>0</v>
      </c>
      <c r="BL165" s="18" t="s">
        <v>209</v>
      </c>
      <c r="BM165" s="220" t="s">
        <v>2365</v>
      </c>
    </row>
    <row r="166" spans="1:65" s="2" customFormat="1" ht="16.5" customHeight="1">
      <c r="A166" s="35"/>
      <c r="B166" s="36"/>
      <c r="C166" s="209" t="s">
        <v>1825</v>
      </c>
      <c r="D166" s="209" t="s">
        <v>205</v>
      </c>
      <c r="E166" s="210" t="s">
        <v>9983</v>
      </c>
      <c r="F166" s="211" t="s">
        <v>9984</v>
      </c>
      <c r="G166" s="212" t="s">
        <v>6244</v>
      </c>
      <c r="H166" s="213">
        <v>1</v>
      </c>
      <c r="I166" s="214"/>
      <c r="J166" s="215">
        <f t="shared" si="10"/>
        <v>0</v>
      </c>
      <c r="K166" s="211" t="s">
        <v>1</v>
      </c>
      <c r="L166" s="40"/>
      <c r="M166" s="216" t="s">
        <v>1</v>
      </c>
      <c r="N166" s="217" t="s">
        <v>40</v>
      </c>
      <c r="O166" s="72"/>
      <c r="P166" s="218">
        <f t="shared" si="11"/>
        <v>0</v>
      </c>
      <c r="Q166" s="218">
        <v>0</v>
      </c>
      <c r="R166" s="218">
        <f t="shared" si="12"/>
        <v>0</v>
      </c>
      <c r="S166" s="218">
        <v>0</v>
      </c>
      <c r="T166" s="219">
        <f t="shared" si="13"/>
        <v>0</v>
      </c>
      <c r="U166" s="35"/>
      <c r="V166" s="35"/>
      <c r="W166" s="35"/>
      <c r="X166" s="35"/>
      <c r="Y166" s="35"/>
      <c r="Z166" s="35"/>
      <c r="AA166" s="35"/>
      <c r="AB166" s="35"/>
      <c r="AC166" s="35"/>
      <c r="AD166" s="35"/>
      <c r="AE166" s="35"/>
      <c r="AR166" s="220" t="s">
        <v>209</v>
      </c>
      <c r="AT166" s="220" t="s">
        <v>205</v>
      </c>
      <c r="AU166" s="220" t="s">
        <v>82</v>
      </c>
      <c r="AY166" s="18" t="s">
        <v>203</v>
      </c>
      <c r="BE166" s="221">
        <f t="shared" si="14"/>
        <v>0</v>
      </c>
      <c r="BF166" s="221">
        <f t="shared" si="15"/>
        <v>0</v>
      </c>
      <c r="BG166" s="221">
        <f t="shared" si="16"/>
        <v>0</v>
      </c>
      <c r="BH166" s="221">
        <f t="shared" si="17"/>
        <v>0</v>
      </c>
      <c r="BI166" s="221">
        <f t="shared" si="18"/>
        <v>0</v>
      </c>
      <c r="BJ166" s="18" t="s">
        <v>82</v>
      </c>
      <c r="BK166" s="221">
        <f t="shared" si="19"/>
        <v>0</v>
      </c>
      <c r="BL166" s="18" t="s">
        <v>209</v>
      </c>
      <c r="BM166" s="220" t="s">
        <v>2375</v>
      </c>
    </row>
    <row r="167" spans="1:65" s="2" customFormat="1" ht="16.5" customHeight="1">
      <c r="A167" s="35"/>
      <c r="B167" s="36"/>
      <c r="C167" s="209" t="s">
        <v>1830</v>
      </c>
      <c r="D167" s="209" t="s">
        <v>205</v>
      </c>
      <c r="E167" s="210" t="s">
        <v>9985</v>
      </c>
      <c r="F167" s="211" t="s">
        <v>9986</v>
      </c>
      <c r="G167" s="212" t="s">
        <v>6244</v>
      </c>
      <c r="H167" s="213">
        <v>1</v>
      </c>
      <c r="I167" s="214"/>
      <c r="J167" s="215">
        <f t="shared" si="10"/>
        <v>0</v>
      </c>
      <c r="K167" s="211" t="s">
        <v>1</v>
      </c>
      <c r="L167" s="40"/>
      <c r="M167" s="216" t="s">
        <v>1</v>
      </c>
      <c r="N167" s="217" t="s">
        <v>40</v>
      </c>
      <c r="O167" s="72"/>
      <c r="P167" s="218">
        <f t="shared" si="11"/>
        <v>0</v>
      </c>
      <c r="Q167" s="218">
        <v>0</v>
      </c>
      <c r="R167" s="218">
        <f t="shared" si="12"/>
        <v>0</v>
      </c>
      <c r="S167" s="218">
        <v>0</v>
      </c>
      <c r="T167" s="219">
        <f t="shared" si="13"/>
        <v>0</v>
      </c>
      <c r="U167" s="35"/>
      <c r="V167" s="35"/>
      <c r="W167" s="35"/>
      <c r="X167" s="35"/>
      <c r="Y167" s="35"/>
      <c r="Z167" s="35"/>
      <c r="AA167" s="35"/>
      <c r="AB167" s="35"/>
      <c r="AC167" s="35"/>
      <c r="AD167" s="35"/>
      <c r="AE167" s="35"/>
      <c r="AR167" s="220" t="s">
        <v>209</v>
      </c>
      <c r="AT167" s="220" t="s">
        <v>205</v>
      </c>
      <c r="AU167" s="220" t="s">
        <v>82</v>
      </c>
      <c r="AY167" s="18" t="s">
        <v>203</v>
      </c>
      <c r="BE167" s="221">
        <f t="shared" si="14"/>
        <v>0</v>
      </c>
      <c r="BF167" s="221">
        <f t="shared" si="15"/>
        <v>0</v>
      </c>
      <c r="BG167" s="221">
        <f t="shared" si="16"/>
        <v>0</v>
      </c>
      <c r="BH167" s="221">
        <f t="shared" si="17"/>
        <v>0</v>
      </c>
      <c r="BI167" s="221">
        <f t="shared" si="18"/>
        <v>0</v>
      </c>
      <c r="BJ167" s="18" t="s">
        <v>82</v>
      </c>
      <c r="BK167" s="221">
        <f t="shared" si="19"/>
        <v>0</v>
      </c>
      <c r="BL167" s="18" t="s">
        <v>209</v>
      </c>
      <c r="BM167" s="220" t="s">
        <v>2386</v>
      </c>
    </row>
    <row r="168" spans="1:65" s="2" customFormat="1" ht="16.5" customHeight="1">
      <c r="A168" s="35"/>
      <c r="B168" s="36"/>
      <c r="C168" s="209" t="s">
        <v>1838</v>
      </c>
      <c r="D168" s="209" t="s">
        <v>205</v>
      </c>
      <c r="E168" s="210" t="s">
        <v>9987</v>
      </c>
      <c r="F168" s="211" t="s">
        <v>9988</v>
      </c>
      <c r="G168" s="212" t="s">
        <v>6244</v>
      </c>
      <c r="H168" s="213">
        <v>1</v>
      </c>
      <c r="I168" s="214"/>
      <c r="J168" s="215">
        <f t="shared" si="10"/>
        <v>0</v>
      </c>
      <c r="K168" s="211" t="s">
        <v>1</v>
      </c>
      <c r="L168" s="40"/>
      <c r="M168" s="216" t="s">
        <v>1</v>
      </c>
      <c r="N168" s="217" t="s">
        <v>40</v>
      </c>
      <c r="O168" s="72"/>
      <c r="P168" s="218">
        <f t="shared" si="11"/>
        <v>0</v>
      </c>
      <c r="Q168" s="218">
        <v>0</v>
      </c>
      <c r="R168" s="218">
        <f t="shared" si="12"/>
        <v>0</v>
      </c>
      <c r="S168" s="218">
        <v>0</v>
      </c>
      <c r="T168" s="219">
        <f t="shared" si="13"/>
        <v>0</v>
      </c>
      <c r="U168" s="35"/>
      <c r="V168" s="35"/>
      <c r="W168" s="35"/>
      <c r="X168" s="35"/>
      <c r="Y168" s="35"/>
      <c r="Z168" s="35"/>
      <c r="AA168" s="35"/>
      <c r="AB168" s="35"/>
      <c r="AC168" s="35"/>
      <c r="AD168" s="35"/>
      <c r="AE168" s="35"/>
      <c r="AR168" s="220" t="s">
        <v>209</v>
      </c>
      <c r="AT168" s="220" t="s">
        <v>205</v>
      </c>
      <c r="AU168" s="220" t="s">
        <v>82</v>
      </c>
      <c r="AY168" s="18" t="s">
        <v>203</v>
      </c>
      <c r="BE168" s="221">
        <f t="shared" si="14"/>
        <v>0</v>
      </c>
      <c r="BF168" s="221">
        <f t="shared" si="15"/>
        <v>0</v>
      </c>
      <c r="BG168" s="221">
        <f t="shared" si="16"/>
        <v>0</v>
      </c>
      <c r="BH168" s="221">
        <f t="shared" si="17"/>
        <v>0</v>
      </c>
      <c r="BI168" s="221">
        <f t="shared" si="18"/>
        <v>0</v>
      </c>
      <c r="BJ168" s="18" t="s">
        <v>82</v>
      </c>
      <c r="BK168" s="221">
        <f t="shared" si="19"/>
        <v>0</v>
      </c>
      <c r="BL168" s="18" t="s">
        <v>209</v>
      </c>
      <c r="BM168" s="220" t="s">
        <v>2396</v>
      </c>
    </row>
    <row r="169" spans="1:65" s="2" customFormat="1" ht="16.5" customHeight="1">
      <c r="A169" s="35"/>
      <c r="B169" s="36"/>
      <c r="C169" s="209" t="s">
        <v>1845</v>
      </c>
      <c r="D169" s="209" t="s">
        <v>205</v>
      </c>
      <c r="E169" s="210" t="s">
        <v>9989</v>
      </c>
      <c r="F169" s="211" t="s">
        <v>9990</v>
      </c>
      <c r="G169" s="212" t="s">
        <v>6244</v>
      </c>
      <c r="H169" s="213">
        <v>1</v>
      </c>
      <c r="I169" s="214"/>
      <c r="J169" s="215">
        <f t="shared" si="10"/>
        <v>0</v>
      </c>
      <c r="K169" s="211" t="s">
        <v>1</v>
      </c>
      <c r="L169" s="40"/>
      <c r="M169" s="275" t="s">
        <v>1</v>
      </c>
      <c r="N169" s="276" t="s">
        <v>40</v>
      </c>
      <c r="O169" s="277"/>
      <c r="P169" s="278">
        <f t="shared" si="11"/>
        <v>0</v>
      </c>
      <c r="Q169" s="278">
        <v>0</v>
      </c>
      <c r="R169" s="278">
        <f t="shared" si="12"/>
        <v>0</v>
      </c>
      <c r="S169" s="278">
        <v>0</v>
      </c>
      <c r="T169" s="279">
        <f t="shared" si="13"/>
        <v>0</v>
      </c>
      <c r="U169" s="35"/>
      <c r="V169" s="35"/>
      <c r="W169" s="35"/>
      <c r="X169" s="35"/>
      <c r="Y169" s="35"/>
      <c r="Z169" s="35"/>
      <c r="AA169" s="35"/>
      <c r="AB169" s="35"/>
      <c r="AC169" s="35"/>
      <c r="AD169" s="35"/>
      <c r="AE169" s="35"/>
      <c r="AR169" s="220" t="s">
        <v>209</v>
      </c>
      <c r="AT169" s="220" t="s">
        <v>205</v>
      </c>
      <c r="AU169" s="220" t="s">
        <v>82</v>
      </c>
      <c r="AY169" s="18" t="s">
        <v>203</v>
      </c>
      <c r="BE169" s="221">
        <f t="shared" si="14"/>
        <v>0</v>
      </c>
      <c r="BF169" s="221">
        <f t="shared" si="15"/>
        <v>0</v>
      </c>
      <c r="BG169" s="221">
        <f t="shared" si="16"/>
        <v>0</v>
      </c>
      <c r="BH169" s="221">
        <f t="shared" si="17"/>
        <v>0</v>
      </c>
      <c r="BI169" s="221">
        <f t="shared" si="18"/>
        <v>0</v>
      </c>
      <c r="BJ169" s="18" t="s">
        <v>82</v>
      </c>
      <c r="BK169" s="221">
        <f t="shared" si="19"/>
        <v>0</v>
      </c>
      <c r="BL169" s="18" t="s">
        <v>209</v>
      </c>
      <c r="BM169" s="220" t="s">
        <v>2406</v>
      </c>
    </row>
    <row r="170" spans="1:65" s="2" customFormat="1" ht="6.95" customHeight="1">
      <c r="A170" s="35"/>
      <c r="B170" s="55"/>
      <c r="C170" s="56"/>
      <c r="D170" s="56"/>
      <c r="E170" s="56"/>
      <c r="F170" s="56"/>
      <c r="G170" s="56"/>
      <c r="H170" s="56"/>
      <c r="I170" s="159"/>
      <c r="J170" s="56"/>
      <c r="K170" s="56"/>
      <c r="L170" s="40"/>
      <c r="M170" s="35"/>
      <c r="O170" s="35"/>
      <c r="P170" s="35"/>
      <c r="Q170" s="35"/>
      <c r="R170" s="35"/>
      <c r="S170" s="35"/>
      <c r="T170" s="35"/>
      <c r="U170" s="35"/>
      <c r="V170" s="35"/>
      <c r="W170" s="35"/>
      <c r="X170" s="35"/>
      <c r="Y170" s="35"/>
      <c r="Z170" s="35"/>
      <c r="AA170" s="35"/>
      <c r="AB170" s="35"/>
      <c r="AC170" s="35"/>
      <c r="AD170" s="35"/>
      <c r="AE170" s="35"/>
    </row>
  </sheetData>
  <sheetProtection algorithmName="SHA-512" hashValue="WUVp88KHDUy4lAui+ce5RwdSbLFPkG7LPkaVtHvcX2udqOZjk7370gr2VOV43+hpFzmEJwI8I0/44odG2FqMKw==" saltValue="VDceg/lrLEomtAallge8Vuu2b14wOHpBZALJhD4/lqUXXh5y6WZ+p13OVJhTwgKHznnBrwjLwYxZmBz2pNgJaA==" spinCount="100000" sheet="1" objects="1" scenarios="1" formatColumns="0" formatRows="0" autoFilter="0"/>
  <autoFilter ref="C120:K169"/>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132</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1" customFormat="1" ht="12" customHeight="1">
      <c r="B8" s="21"/>
      <c r="D8" s="122" t="s">
        <v>144</v>
      </c>
      <c r="I8" s="116"/>
      <c r="L8" s="21"/>
    </row>
    <row r="9" spans="1:46" s="2" customFormat="1" ht="16.5" customHeight="1">
      <c r="A9" s="35"/>
      <c r="B9" s="40"/>
      <c r="C9" s="35"/>
      <c r="D9" s="35"/>
      <c r="E9" s="337" t="s">
        <v>145</v>
      </c>
      <c r="F9" s="339"/>
      <c r="G9" s="339"/>
      <c r="H9" s="339"/>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0" t="s">
        <v>9991</v>
      </c>
      <c r="F11" s="339"/>
      <c r="G11" s="339"/>
      <c r="H11" s="339"/>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44118</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1" t="str">
        <f>'Rekapitulace stavby'!E14</f>
        <v>Vyplň údaj</v>
      </c>
      <c r="F20" s="342"/>
      <c r="G20" s="342"/>
      <c r="H20" s="342"/>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9992</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3" t="s">
        <v>1</v>
      </c>
      <c r="F29" s="343"/>
      <c r="G29" s="343"/>
      <c r="H29" s="343"/>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ROUND((SUM(BE125:BE285)),  2)</f>
        <v>0</v>
      </c>
      <c r="G35" s="35"/>
      <c r="H35" s="35"/>
      <c r="I35" s="138">
        <v>0.21</v>
      </c>
      <c r="J35" s="137">
        <f>ROUND(((SUM(BE125:BE285))*I35),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ROUND((SUM(BF125:BF285)),  2)</f>
        <v>0</v>
      </c>
      <c r="G36" s="35"/>
      <c r="H36" s="35"/>
      <c r="I36" s="138">
        <v>0.15</v>
      </c>
      <c r="J36" s="137">
        <f>ROUND(((SUM(BF125:BF285))*I36),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ROUND((SUM(BG125:BG285)),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ROUND((SUM(BH125:BH285)),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ROUND((SUM(BI125:BI285)),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4" t="s">
        <v>145</v>
      </c>
      <c r="F87" s="346"/>
      <c r="G87" s="346"/>
      <c r="H87" s="346"/>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6" t="str">
        <f>E11</f>
        <v>D1_01_4j - Potrubní pošta</v>
      </c>
      <c r="F89" s="346"/>
      <c r="G89" s="346"/>
      <c r="H89" s="346"/>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44118</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Petruška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J125</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9993</v>
      </c>
      <c r="E99" s="171"/>
      <c r="F99" s="171"/>
      <c r="G99" s="171"/>
      <c r="H99" s="171"/>
      <c r="I99" s="172"/>
      <c r="J99" s="173">
        <f>J126</f>
        <v>0</v>
      </c>
      <c r="K99" s="169"/>
      <c r="L99" s="174"/>
    </row>
    <row r="100" spans="1:47" s="9" customFormat="1" ht="24.95" customHeight="1">
      <c r="B100" s="168"/>
      <c r="C100" s="169"/>
      <c r="D100" s="170" t="s">
        <v>9994</v>
      </c>
      <c r="E100" s="171"/>
      <c r="F100" s="171"/>
      <c r="G100" s="171"/>
      <c r="H100" s="171"/>
      <c r="I100" s="172"/>
      <c r="J100" s="173">
        <f>J183</f>
        <v>0</v>
      </c>
      <c r="K100" s="169"/>
      <c r="L100" s="174"/>
    </row>
    <row r="101" spans="1:47" s="9" customFormat="1" ht="24.95" customHeight="1">
      <c r="B101" s="168"/>
      <c r="C101" s="169"/>
      <c r="D101" s="170" t="s">
        <v>9995</v>
      </c>
      <c r="E101" s="171"/>
      <c r="F101" s="171"/>
      <c r="G101" s="171"/>
      <c r="H101" s="171"/>
      <c r="I101" s="172"/>
      <c r="J101" s="173">
        <f>J209</f>
        <v>0</v>
      </c>
      <c r="K101" s="169"/>
      <c r="L101" s="174"/>
    </row>
    <row r="102" spans="1:47" s="9" customFormat="1" ht="24.95" customHeight="1">
      <c r="B102" s="168"/>
      <c r="C102" s="169"/>
      <c r="D102" s="170" t="s">
        <v>9996</v>
      </c>
      <c r="E102" s="171"/>
      <c r="F102" s="171"/>
      <c r="G102" s="171"/>
      <c r="H102" s="171"/>
      <c r="I102" s="172"/>
      <c r="J102" s="173">
        <f>J225</f>
        <v>0</v>
      </c>
      <c r="K102" s="169"/>
      <c r="L102" s="174"/>
    </row>
    <row r="103" spans="1:47" s="9" customFormat="1" ht="24.95" customHeight="1">
      <c r="B103" s="168"/>
      <c r="C103" s="169"/>
      <c r="D103" s="170" t="s">
        <v>9997</v>
      </c>
      <c r="E103" s="171"/>
      <c r="F103" s="171"/>
      <c r="G103" s="171"/>
      <c r="H103" s="171"/>
      <c r="I103" s="172"/>
      <c r="J103" s="173">
        <f>J254</f>
        <v>0</v>
      </c>
      <c r="K103" s="169"/>
      <c r="L103" s="174"/>
    </row>
    <row r="104" spans="1:47" s="2" customFormat="1" ht="21.75" customHeight="1">
      <c r="A104" s="35"/>
      <c r="B104" s="36"/>
      <c r="C104" s="37"/>
      <c r="D104" s="37"/>
      <c r="E104" s="37"/>
      <c r="F104" s="37"/>
      <c r="G104" s="37"/>
      <c r="H104" s="37"/>
      <c r="I104" s="123"/>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159"/>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162"/>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188</v>
      </c>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5" s="2" customFormat="1" ht="23.25" customHeight="1">
      <c r="A113" s="35"/>
      <c r="B113" s="36"/>
      <c r="C113" s="37"/>
      <c r="D113" s="37"/>
      <c r="E113" s="344" t="str">
        <f>E7</f>
        <v>NPK a.s., Pardubická nemocnice, Výstavba pavilonu CUP s centralizací akutních provozů - fáze II.</v>
      </c>
      <c r="F113" s="345"/>
      <c r="G113" s="345"/>
      <c r="H113" s="345"/>
      <c r="I113" s="123"/>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144</v>
      </c>
      <c r="D114" s="23"/>
      <c r="E114" s="23"/>
      <c r="F114" s="23"/>
      <c r="G114" s="23"/>
      <c r="H114" s="23"/>
      <c r="I114" s="116"/>
      <c r="J114" s="23"/>
      <c r="K114" s="23"/>
      <c r="L114" s="21"/>
    </row>
    <row r="115" spans="1:65" s="2" customFormat="1" ht="16.5" customHeight="1">
      <c r="A115" s="35"/>
      <c r="B115" s="36"/>
      <c r="C115" s="37"/>
      <c r="D115" s="37"/>
      <c r="E115" s="344" t="s">
        <v>145</v>
      </c>
      <c r="F115" s="346"/>
      <c r="G115" s="346"/>
      <c r="H115" s="346"/>
      <c r="I115" s="123"/>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146</v>
      </c>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96" t="str">
        <f>E11</f>
        <v>D1_01_4j - Potrubní pošta</v>
      </c>
      <c r="F117" s="346"/>
      <c r="G117" s="346"/>
      <c r="H117" s="346"/>
      <c r="I117" s="123"/>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23"/>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Pardubice</v>
      </c>
      <c r="G119" s="37"/>
      <c r="H119" s="37"/>
      <c r="I119" s="124" t="s">
        <v>22</v>
      </c>
      <c r="J119" s="67">
        <f>IF(J14="","",J14)</f>
        <v>44118</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5" s="2" customFormat="1" ht="40.15" customHeight="1">
      <c r="A121" s="35"/>
      <c r="B121" s="36"/>
      <c r="C121" s="30" t="s">
        <v>23</v>
      </c>
      <c r="D121" s="37"/>
      <c r="E121" s="37"/>
      <c r="F121" s="28" t="str">
        <f>E17</f>
        <v>Pardubický kraj</v>
      </c>
      <c r="G121" s="37"/>
      <c r="H121" s="37"/>
      <c r="I121" s="124" t="s">
        <v>29</v>
      </c>
      <c r="J121" s="33" t="str">
        <f>E23</f>
        <v>Atelier Penta v.o.s., Mrštíkova 12, Jihlava</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27</v>
      </c>
      <c r="D122" s="37"/>
      <c r="E122" s="37"/>
      <c r="F122" s="28" t="str">
        <f>IF(E20="","",E20)</f>
        <v>Vyplň údaj</v>
      </c>
      <c r="G122" s="37"/>
      <c r="H122" s="37"/>
      <c r="I122" s="124" t="s">
        <v>32</v>
      </c>
      <c r="J122" s="33" t="str">
        <f>E26</f>
        <v>Ing. Petruška</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65" s="11" customFormat="1" ht="29.25" customHeight="1">
      <c r="A124" s="181"/>
      <c r="B124" s="182"/>
      <c r="C124" s="183" t="s">
        <v>189</v>
      </c>
      <c r="D124" s="184" t="s">
        <v>60</v>
      </c>
      <c r="E124" s="184" t="s">
        <v>56</v>
      </c>
      <c r="F124" s="184" t="s">
        <v>57</v>
      </c>
      <c r="G124" s="184" t="s">
        <v>190</v>
      </c>
      <c r="H124" s="184" t="s">
        <v>191</v>
      </c>
      <c r="I124" s="185" t="s">
        <v>192</v>
      </c>
      <c r="J124" s="184" t="s">
        <v>151</v>
      </c>
      <c r="K124" s="186" t="s">
        <v>193</v>
      </c>
      <c r="L124" s="187"/>
      <c r="M124" s="76" t="s">
        <v>1</v>
      </c>
      <c r="N124" s="77" t="s">
        <v>39</v>
      </c>
      <c r="O124" s="77" t="s">
        <v>194</v>
      </c>
      <c r="P124" s="77" t="s">
        <v>195</v>
      </c>
      <c r="Q124" s="77" t="s">
        <v>196</v>
      </c>
      <c r="R124" s="77" t="s">
        <v>197</v>
      </c>
      <c r="S124" s="77" t="s">
        <v>198</v>
      </c>
      <c r="T124" s="78" t="s">
        <v>199</v>
      </c>
      <c r="U124" s="181"/>
      <c r="V124" s="181"/>
      <c r="W124" s="181"/>
      <c r="X124" s="181"/>
      <c r="Y124" s="181"/>
      <c r="Z124" s="181"/>
      <c r="AA124" s="181"/>
      <c r="AB124" s="181"/>
      <c r="AC124" s="181"/>
      <c r="AD124" s="181"/>
      <c r="AE124" s="181"/>
    </row>
    <row r="125" spans="1:65" s="2" customFormat="1" ht="22.9" customHeight="1">
      <c r="A125" s="35"/>
      <c r="B125" s="36"/>
      <c r="C125" s="83" t="s">
        <v>200</v>
      </c>
      <c r="D125" s="37"/>
      <c r="E125" s="37"/>
      <c r="F125" s="37"/>
      <c r="G125" s="37"/>
      <c r="H125" s="37"/>
      <c r="I125" s="123"/>
      <c r="J125" s="188">
        <f>BK125</f>
        <v>0</v>
      </c>
      <c r="K125" s="37"/>
      <c r="L125" s="40"/>
      <c r="M125" s="79"/>
      <c r="N125" s="189"/>
      <c r="O125" s="80"/>
      <c r="P125" s="190">
        <f>P126+P183+P209+P225+P254</f>
        <v>0</v>
      </c>
      <c r="Q125" s="80"/>
      <c r="R125" s="190">
        <f>R126+R183+R209+R225+R254</f>
        <v>0</v>
      </c>
      <c r="S125" s="80"/>
      <c r="T125" s="191">
        <f>T126+T183+T209+T225+T254</f>
        <v>0</v>
      </c>
      <c r="U125" s="35"/>
      <c r="V125" s="35"/>
      <c r="W125" s="35"/>
      <c r="X125" s="35"/>
      <c r="Y125" s="35"/>
      <c r="Z125" s="35"/>
      <c r="AA125" s="35"/>
      <c r="AB125" s="35"/>
      <c r="AC125" s="35"/>
      <c r="AD125" s="35"/>
      <c r="AE125" s="35"/>
      <c r="AT125" s="18" t="s">
        <v>74</v>
      </c>
      <c r="AU125" s="18" t="s">
        <v>153</v>
      </c>
      <c r="BK125" s="192">
        <f>BK126+BK183+BK209+BK225+BK254</f>
        <v>0</v>
      </c>
    </row>
    <row r="126" spans="1:65" s="12" customFormat="1" ht="25.9" customHeight="1">
      <c r="B126" s="193"/>
      <c r="C126" s="194"/>
      <c r="D126" s="195" t="s">
        <v>74</v>
      </c>
      <c r="E126" s="196" t="s">
        <v>6229</v>
      </c>
      <c r="F126" s="196" t="s">
        <v>9998</v>
      </c>
      <c r="G126" s="194"/>
      <c r="H126" s="194"/>
      <c r="I126" s="197"/>
      <c r="J126" s="198">
        <f>BK126</f>
        <v>0</v>
      </c>
      <c r="K126" s="194"/>
      <c r="L126" s="199"/>
      <c r="M126" s="200"/>
      <c r="N126" s="201"/>
      <c r="O126" s="201"/>
      <c r="P126" s="202">
        <f>SUM(P127:P182)</f>
        <v>0</v>
      </c>
      <c r="Q126" s="201"/>
      <c r="R126" s="202">
        <f>SUM(R127:R182)</f>
        <v>0</v>
      </c>
      <c r="S126" s="201"/>
      <c r="T126" s="203">
        <f>SUM(T127:T182)</f>
        <v>0</v>
      </c>
      <c r="AR126" s="204" t="s">
        <v>82</v>
      </c>
      <c r="AT126" s="205" t="s">
        <v>74</v>
      </c>
      <c r="AU126" s="205" t="s">
        <v>75</v>
      </c>
      <c r="AY126" s="204" t="s">
        <v>203</v>
      </c>
      <c r="BK126" s="206">
        <f>SUM(BK127:BK182)</f>
        <v>0</v>
      </c>
    </row>
    <row r="127" spans="1:65" s="2" customFormat="1" ht="21.75" customHeight="1">
      <c r="A127" s="35"/>
      <c r="B127" s="36"/>
      <c r="C127" s="209" t="s">
        <v>82</v>
      </c>
      <c r="D127" s="209" t="s">
        <v>205</v>
      </c>
      <c r="E127" s="210" t="s">
        <v>9999</v>
      </c>
      <c r="F127" s="211" t="s">
        <v>10000</v>
      </c>
      <c r="G127" s="212" t="s">
        <v>5671</v>
      </c>
      <c r="H127" s="213">
        <v>2</v>
      </c>
      <c r="I127" s="214"/>
      <c r="J127" s="215">
        <f>ROUND(I127*H127,2)</f>
        <v>0</v>
      </c>
      <c r="K127" s="211" t="s">
        <v>1</v>
      </c>
      <c r="L127" s="40"/>
      <c r="M127" s="216" t="s">
        <v>1</v>
      </c>
      <c r="N127" s="217" t="s">
        <v>40</v>
      </c>
      <c r="O127" s="72"/>
      <c r="P127" s="218">
        <f>O127*H127</f>
        <v>0</v>
      </c>
      <c r="Q127" s="218">
        <v>0</v>
      </c>
      <c r="R127" s="218">
        <f>Q127*H127</f>
        <v>0</v>
      </c>
      <c r="S127" s="218">
        <v>0</v>
      </c>
      <c r="T127" s="219">
        <f>S127*H127</f>
        <v>0</v>
      </c>
      <c r="U127" s="35"/>
      <c r="V127" s="35"/>
      <c r="W127" s="35"/>
      <c r="X127" s="35"/>
      <c r="Y127" s="35"/>
      <c r="Z127" s="35"/>
      <c r="AA127" s="35"/>
      <c r="AB127" s="35"/>
      <c r="AC127" s="35"/>
      <c r="AD127" s="35"/>
      <c r="AE127" s="35"/>
      <c r="AR127" s="220" t="s">
        <v>209</v>
      </c>
      <c r="AT127" s="220" t="s">
        <v>205</v>
      </c>
      <c r="AU127" s="220" t="s">
        <v>82</v>
      </c>
      <c r="AY127" s="18" t="s">
        <v>203</v>
      </c>
      <c r="BE127" s="221">
        <f>IF(N127="základní",J127,0)</f>
        <v>0</v>
      </c>
      <c r="BF127" s="221">
        <f>IF(N127="snížená",J127,0)</f>
        <v>0</v>
      </c>
      <c r="BG127" s="221">
        <f>IF(N127="zákl. přenesená",J127,0)</f>
        <v>0</v>
      </c>
      <c r="BH127" s="221">
        <f>IF(N127="sníž. přenesená",J127,0)</f>
        <v>0</v>
      </c>
      <c r="BI127" s="221">
        <f>IF(N127="nulová",J127,0)</f>
        <v>0</v>
      </c>
      <c r="BJ127" s="18" t="s">
        <v>82</v>
      </c>
      <c r="BK127" s="221">
        <f>ROUND(I127*H127,2)</f>
        <v>0</v>
      </c>
      <c r="BL127" s="18" t="s">
        <v>209</v>
      </c>
      <c r="BM127" s="220" t="s">
        <v>84</v>
      </c>
    </row>
    <row r="128" spans="1:65" s="13" customFormat="1" ht="11.25">
      <c r="B128" s="222"/>
      <c r="C128" s="223"/>
      <c r="D128" s="224" t="s">
        <v>211</v>
      </c>
      <c r="E128" s="225" t="s">
        <v>1</v>
      </c>
      <c r="F128" s="226" t="s">
        <v>10001</v>
      </c>
      <c r="G128" s="223"/>
      <c r="H128" s="225" t="s">
        <v>1</v>
      </c>
      <c r="I128" s="227"/>
      <c r="J128" s="223"/>
      <c r="K128" s="223"/>
      <c r="L128" s="228"/>
      <c r="M128" s="229"/>
      <c r="N128" s="230"/>
      <c r="O128" s="230"/>
      <c r="P128" s="230"/>
      <c r="Q128" s="230"/>
      <c r="R128" s="230"/>
      <c r="S128" s="230"/>
      <c r="T128" s="231"/>
      <c r="AT128" s="232" t="s">
        <v>211</v>
      </c>
      <c r="AU128" s="232" t="s">
        <v>82</v>
      </c>
      <c r="AV128" s="13" t="s">
        <v>82</v>
      </c>
      <c r="AW128" s="13" t="s">
        <v>31</v>
      </c>
      <c r="AX128" s="13" t="s">
        <v>75</v>
      </c>
      <c r="AY128" s="232" t="s">
        <v>203</v>
      </c>
    </row>
    <row r="129" spans="1:65" s="13" customFormat="1" ht="22.5">
      <c r="B129" s="222"/>
      <c r="C129" s="223"/>
      <c r="D129" s="224" t="s">
        <v>211</v>
      </c>
      <c r="E129" s="225" t="s">
        <v>1</v>
      </c>
      <c r="F129" s="226" t="s">
        <v>10002</v>
      </c>
      <c r="G129" s="223"/>
      <c r="H129" s="225" t="s">
        <v>1</v>
      </c>
      <c r="I129" s="227"/>
      <c r="J129" s="223"/>
      <c r="K129" s="223"/>
      <c r="L129" s="228"/>
      <c r="M129" s="229"/>
      <c r="N129" s="230"/>
      <c r="O129" s="230"/>
      <c r="P129" s="230"/>
      <c r="Q129" s="230"/>
      <c r="R129" s="230"/>
      <c r="S129" s="230"/>
      <c r="T129" s="231"/>
      <c r="AT129" s="232" t="s">
        <v>211</v>
      </c>
      <c r="AU129" s="232" t="s">
        <v>82</v>
      </c>
      <c r="AV129" s="13" t="s">
        <v>82</v>
      </c>
      <c r="AW129" s="13" t="s">
        <v>31</v>
      </c>
      <c r="AX129" s="13" t="s">
        <v>75</v>
      </c>
      <c r="AY129" s="232" t="s">
        <v>203</v>
      </c>
    </row>
    <row r="130" spans="1:65" s="13" customFormat="1" ht="33.75">
      <c r="B130" s="222"/>
      <c r="C130" s="223"/>
      <c r="D130" s="224" t="s">
        <v>211</v>
      </c>
      <c r="E130" s="225" t="s">
        <v>1</v>
      </c>
      <c r="F130" s="226" t="s">
        <v>10003</v>
      </c>
      <c r="G130" s="223"/>
      <c r="H130" s="225" t="s">
        <v>1</v>
      </c>
      <c r="I130" s="227"/>
      <c r="J130" s="223"/>
      <c r="K130" s="223"/>
      <c r="L130" s="228"/>
      <c r="M130" s="229"/>
      <c r="N130" s="230"/>
      <c r="O130" s="230"/>
      <c r="P130" s="230"/>
      <c r="Q130" s="230"/>
      <c r="R130" s="230"/>
      <c r="S130" s="230"/>
      <c r="T130" s="231"/>
      <c r="AT130" s="232" t="s">
        <v>211</v>
      </c>
      <c r="AU130" s="232" t="s">
        <v>82</v>
      </c>
      <c r="AV130" s="13" t="s">
        <v>82</v>
      </c>
      <c r="AW130" s="13" t="s">
        <v>31</v>
      </c>
      <c r="AX130" s="13" t="s">
        <v>75</v>
      </c>
      <c r="AY130" s="232" t="s">
        <v>203</v>
      </c>
    </row>
    <row r="131" spans="1:65" s="13" customFormat="1" ht="11.25">
      <c r="B131" s="222"/>
      <c r="C131" s="223"/>
      <c r="D131" s="224" t="s">
        <v>211</v>
      </c>
      <c r="E131" s="225" t="s">
        <v>1</v>
      </c>
      <c r="F131" s="226" t="s">
        <v>10004</v>
      </c>
      <c r="G131" s="223"/>
      <c r="H131" s="225" t="s">
        <v>1</v>
      </c>
      <c r="I131" s="227"/>
      <c r="J131" s="223"/>
      <c r="K131" s="223"/>
      <c r="L131" s="228"/>
      <c r="M131" s="229"/>
      <c r="N131" s="230"/>
      <c r="O131" s="230"/>
      <c r="P131" s="230"/>
      <c r="Q131" s="230"/>
      <c r="R131" s="230"/>
      <c r="S131" s="230"/>
      <c r="T131" s="231"/>
      <c r="AT131" s="232" t="s">
        <v>211</v>
      </c>
      <c r="AU131" s="232" t="s">
        <v>82</v>
      </c>
      <c r="AV131" s="13" t="s">
        <v>82</v>
      </c>
      <c r="AW131" s="13" t="s">
        <v>31</v>
      </c>
      <c r="AX131" s="13" t="s">
        <v>75</v>
      </c>
      <c r="AY131" s="232" t="s">
        <v>203</v>
      </c>
    </row>
    <row r="132" spans="1:65" s="14" customFormat="1" ht="11.25">
      <c r="B132" s="233"/>
      <c r="C132" s="234"/>
      <c r="D132" s="224" t="s">
        <v>211</v>
      </c>
      <c r="E132" s="235" t="s">
        <v>1</v>
      </c>
      <c r="F132" s="236" t="s">
        <v>10005</v>
      </c>
      <c r="G132" s="234"/>
      <c r="H132" s="237">
        <v>1</v>
      </c>
      <c r="I132" s="238"/>
      <c r="J132" s="234"/>
      <c r="K132" s="234"/>
      <c r="L132" s="239"/>
      <c r="M132" s="240"/>
      <c r="N132" s="241"/>
      <c r="O132" s="241"/>
      <c r="P132" s="241"/>
      <c r="Q132" s="241"/>
      <c r="R132" s="241"/>
      <c r="S132" s="241"/>
      <c r="T132" s="242"/>
      <c r="AT132" s="243" t="s">
        <v>211</v>
      </c>
      <c r="AU132" s="243" t="s">
        <v>82</v>
      </c>
      <c r="AV132" s="14" t="s">
        <v>84</v>
      </c>
      <c r="AW132" s="14" t="s">
        <v>31</v>
      </c>
      <c r="AX132" s="14" t="s">
        <v>75</v>
      </c>
      <c r="AY132" s="243" t="s">
        <v>203</v>
      </c>
    </row>
    <row r="133" spans="1:65" s="14" customFormat="1" ht="11.25">
      <c r="B133" s="233"/>
      <c r="C133" s="234"/>
      <c r="D133" s="224" t="s">
        <v>211</v>
      </c>
      <c r="E133" s="235" t="s">
        <v>1</v>
      </c>
      <c r="F133" s="236" t="s">
        <v>10006</v>
      </c>
      <c r="G133" s="234"/>
      <c r="H133" s="237">
        <v>1</v>
      </c>
      <c r="I133" s="238"/>
      <c r="J133" s="234"/>
      <c r="K133" s="234"/>
      <c r="L133" s="239"/>
      <c r="M133" s="240"/>
      <c r="N133" s="241"/>
      <c r="O133" s="241"/>
      <c r="P133" s="241"/>
      <c r="Q133" s="241"/>
      <c r="R133" s="241"/>
      <c r="S133" s="241"/>
      <c r="T133" s="242"/>
      <c r="AT133" s="243" t="s">
        <v>211</v>
      </c>
      <c r="AU133" s="243" t="s">
        <v>82</v>
      </c>
      <c r="AV133" s="14" t="s">
        <v>84</v>
      </c>
      <c r="AW133" s="14" t="s">
        <v>31</v>
      </c>
      <c r="AX133" s="14" t="s">
        <v>75</v>
      </c>
      <c r="AY133" s="243" t="s">
        <v>203</v>
      </c>
    </row>
    <row r="134" spans="1:65" s="15" customFormat="1" ht="11.25">
      <c r="B134" s="261"/>
      <c r="C134" s="262"/>
      <c r="D134" s="224" t="s">
        <v>211</v>
      </c>
      <c r="E134" s="263" t="s">
        <v>1</v>
      </c>
      <c r="F134" s="264" t="s">
        <v>5614</v>
      </c>
      <c r="G134" s="262"/>
      <c r="H134" s="265">
        <v>2</v>
      </c>
      <c r="I134" s="266"/>
      <c r="J134" s="262"/>
      <c r="K134" s="262"/>
      <c r="L134" s="267"/>
      <c r="M134" s="268"/>
      <c r="N134" s="269"/>
      <c r="O134" s="269"/>
      <c r="P134" s="269"/>
      <c r="Q134" s="269"/>
      <c r="R134" s="269"/>
      <c r="S134" s="269"/>
      <c r="T134" s="270"/>
      <c r="AT134" s="271" t="s">
        <v>211</v>
      </c>
      <c r="AU134" s="271" t="s">
        <v>82</v>
      </c>
      <c r="AV134" s="15" t="s">
        <v>209</v>
      </c>
      <c r="AW134" s="15" t="s">
        <v>31</v>
      </c>
      <c r="AX134" s="15" t="s">
        <v>82</v>
      </c>
      <c r="AY134" s="271" t="s">
        <v>203</v>
      </c>
    </row>
    <row r="135" spans="1:65" s="2" customFormat="1" ht="21.75" customHeight="1">
      <c r="A135" s="35"/>
      <c r="B135" s="36"/>
      <c r="C135" s="209" t="s">
        <v>84</v>
      </c>
      <c r="D135" s="209" t="s">
        <v>205</v>
      </c>
      <c r="E135" s="210" t="s">
        <v>10007</v>
      </c>
      <c r="F135" s="211" t="s">
        <v>10008</v>
      </c>
      <c r="G135" s="212" t="s">
        <v>5671</v>
      </c>
      <c r="H135" s="213">
        <v>3</v>
      </c>
      <c r="I135" s="214"/>
      <c r="J135" s="215">
        <f>ROUND(I135*H135,2)</f>
        <v>0</v>
      </c>
      <c r="K135" s="211" t="s">
        <v>1</v>
      </c>
      <c r="L135" s="40"/>
      <c r="M135" s="216" t="s">
        <v>1</v>
      </c>
      <c r="N135" s="217" t="s">
        <v>40</v>
      </c>
      <c r="O135" s="72"/>
      <c r="P135" s="218">
        <f>O135*H135</f>
        <v>0</v>
      </c>
      <c r="Q135" s="218">
        <v>0</v>
      </c>
      <c r="R135" s="218">
        <f>Q135*H135</f>
        <v>0</v>
      </c>
      <c r="S135" s="218">
        <v>0</v>
      </c>
      <c r="T135" s="219">
        <f>S135*H135</f>
        <v>0</v>
      </c>
      <c r="U135" s="35"/>
      <c r="V135" s="35"/>
      <c r="W135" s="35"/>
      <c r="X135" s="35"/>
      <c r="Y135" s="35"/>
      <c r="Z135" s="35"/>
      <c r="AA135" s="35"/>
      <c r="AB135" s="35"/>
      <c r="AC135" s="35"/>
      <c r="AD135" s="35"/>
      <c r="AE135" s="35"/>
      <c r="AR135" s="220" t="s">
        <v>209</v>
      </c>
      <c r="AT135" s="220" t="s">
        <v>205</v>
      </c>
      <c r="AU135" s="220" t="s">
        <v>82</v>
      </c>
      <c r="AY135" s="18" t="s">
        <v>203</v>
      </c>
      <c r="BE135" s="221">
        <f>IF(N135="základní",J135,0)</f>
        <v>0</v>
      </c>
      <c r="BF135" s="221">
        <f>IF(N135="snížená",J135,0)</f>
        <v>0</v>
      </c>
      <c r="BG135" s="221">
        <f>IF(N135="zákl. přenesená",J135,0)</f>
        <v>0</v>
      </c>
      <c r="BH135" s="221">
        <f>IF(N135="sníž. přenesená",J135,0)</f>
        <v>0</v>
      </c>
      <c r="BI135" s="221">
        <f>IF(N135="nulová",J135,0)</f>
        <v>0</v>
      </c>
      <c r="BJ135" s="18" t="s">
        <v>82</v>
      </c>
      <c r="BK135" s="221">
        <f>ROUND(I135*H135,2)</f>
        <v>0</v>
      </c>
      <c r="BL135" s="18" t="s">
        <v>209</v>
      </c>
      <c r="BM135" s="220" t="s">
        <v>209</v>
      </c>
    </row>
    <row r="136" spans="1:65" s="13" customFormat="1" ht="11.25">
      <c r="B136" s="222"/>
      <c r="C136" s="223"/>
      <c r="D136" s="224" t="s">
        <v>211</v>
      </c>
      <c r="E136" s="225" t="s">
        <v>1</v>
      </c>
      <c r="F136" s="226" t="s">
        <v>10009</v>
      </c>
      <c r="G136" s="223"/>
      <c r="H136" s="225" t="s">
        <v>1</v>
      </c>
      <c r="I136" s="227"/>
      <c r="J136" s="223"/>
      <c r="K136" s="223"/>
      <c r="L136" s="228"/>
      <c r="M136" s="229"/>
      <c r="N136" s="230"/>
      <c r="O136" s="230"/>
      <c r="P136" s="230"/>
      <c r="Q136" s="230"/>
      <c r="R136" s="230"/>
      <c r="S136" s="230"/>
      <c r="T136" s="231"/>
      <c r="AT136" s="232" t="s">
        <v>211</v>
      </c>
      <c r="AU136" s="232" t="s">
        <v>82</v>
      </c>
      <c r="AV136" s="13" t="s">
        <v>82</v>
      </c>
      <c r="AW136" s="13" t="s">
        <v>31</v>
      </c>
      <c r="AX136" s="13" t="s">
        <v>75</v>
      </c>
      <c r="AY136" s="232" t="s">
        <v>203</v>
      </c>
    </row>
    <row r="137" spans="1:65" s="13" customFormat="1" ht="22.5">
      <c r="B137" s="222"/>
      <c r="C137" s="223"/>
      <c r="D137" s="224" t="s">
        <v>211</v>
      </c>
      <c r="E137" s="225" t="s">
        <v>1</v>
      </c>
      <c r="F137" s="226" t="s">
        <v>10002</v>
      </c>
      <c r="G137" s="223"/>
      <c r="H137" s="225" t="s">
        <v>1</v>
      </c>
      <c r="I137" s="227"/>
      <c r="J137" s="223"/>
      <c r="K137" s="223"/>
      <c r="L137" s="228"/>
      <c r="M137" s="229"/>
      <c r="N137" s="230"/>
      <c r="O137" s="230"/>
      <c r="P137" s="230"/>
      <c r="Q137" s="230"/>
      <c r="R137" s="230"/>
      <c r="S137" s="230"/>
      <c r="T137" s="231"/>
      <c r="AT137" s="232" t="s">
        <v>211</v>
      </c>
      <c r="AU137" s="232" t="s">
        <v>82</v>
      </c>
      <c r="AV137" s="13" t="s">
        <v>82</v>
      </c>
      <c r="AW137" s="13" t="s">
        <v>31</v>
      </c>
      <c r="AX137" s="13" t="s">
        <v>75</v>
      </c>
      <c r="AY137" s="232" t="s">
        <v>203</v>
      </c>
    </row>
    <row r="138" spans="1:65" s="13" customFormat="1" ht="22.5">
      <c r="B138" s="222"/>
      <c r="C138" s="223"/>
      <c r="D138" s="224" t="s">
        <v>211</v>
      </c>
      <c r="E138" s="225" t="s">
        <v>1</v>
      </c>
      <c r="F138" s="226" t="s">
        <v>10010</v>
      </c>
      <c r="G138" s="223"/>
      <c r="H138" s="225" t="s">
        <v>1</v>
      </c>
      <c r="I138" s="227"/>
      <c r="J138" s="223"/>
      <c r="K138" s="223"/>
      <c r="L138" s="228"/>
      <c r="M138" s="229"/>
      <c r="N138" s="230"/>
      <c r="O138" s="230"/>
      <c r="P138" s="230"/>
      <c r="Q138" s="230"/>
      <c r="R138" s="230"/>
      <c r="S138" s="230"/>
      <c r="T138" s="231"/>
      <c r="AT138" s="232" t="s">
        <v>211</v>
      </c>
      <c r="AU138" s="232" t="s">
        <v>82</v>
      </c>
      <c r="AV138" s="13" t="s">
        <v>82</v>
      </c>
      <c r="AW138" s="13" t="s">
        <v>31</v>
      </c>
      <c r="AX138" s="13" t="s">
        <v>75</v>
      </c>
      <c r="AY138" s="232" t="s">
        <v>203</v>
      </c>
    </row>
    <row r="139" spans="1:65" s="13" customFormat="1" ht="22.5">
      <c r="B139" s="222"/>
      <c r="C139" s="223"/>
      <c r="D139" s="224" t="s">
        <v>211</v>
      </c>
      <c r="E139" s="225" t="s">
        <v>1</v>
      </c>
      <c r="F139" s="226" t="s">
        <v>10011</v>
      </c>
      <c r="G139" s="223"/>
      <c r="H139" s="225" t="s">
        <v>1</v>
      </c>
      <c r="I139" s="227"/>
      <c r="J139" s="223"/>
      <c r="K139" s="223"/>
      <c r="L139" s="228"/>
      <c r="M139" s="229"/>
      <c r="N139" s="230"/>
      <c r="O139" s="230"/>
      <c r="P139" s="230"/>
      <c r="Q139" s="230"/>
      <c r="R139" s="230"/>
      <c r="S139" s="230"/>
      <c r="T139" s="231"/>
      <c r="AT139" s="232" t="s">
        <v>211</v>
      </c>
      <c r="AU139" s="232" t="s">
        <v>82</v>
      </c>
      <c r="AV139" s="13" t="s">
        <v>82</v>
      </c>
      <c r="AW139" s="13" t="s">
        <v>31</v>
      </c>
      <c r="AX139" s="13" t="s">
        <v>75</v>
      </c>
      <c r="AY139" s="232" t="s">
        <v>203</v>
      </c>
    </row>
    <row r="140" spans="1:65" s="14" customFormat="1" ht="11.25">
      <c r="B140" s="233"/>
      <c r="C140" s="234"/>
      <c r="D140" s="224" t="s">
        <v>211</v>
      </c>
      <c r="E140" s="235" t="s">
        <v>1</v>
      </c>
      <c r="F140" s="236" t="s">
        <v>10012</v>
      </c>
      <c r="G140" s="234"/>
      <c r="H140" s="237">
        <v>1</v>
      </c>
      <c r="I140" s="238"/>
      <c r="J140" s="234"/>
      <c r="K140" s="234"/>
      <c r="L140" s="239"/>
      <c r="M140" s="240"/>
      <c r="N140" s="241"/>
      <c r="O140" s="241"/>
      <c r="P140" s="241"/>
      <c r="Q140" s="241"/>
      <c r="R140" s="241"/>
      <c r="S140" s="241"/>
      <c r="T140" s="242"/>
      <c r="AT140" s="243" t="s">
        <v>211</v>
      </c>
      <c r="AU140" s="243" t="s">
        <v>82</v>
      </c>
      <c r="AV140" s="14" t="s">
        <v>84</v>
      </c>
      <c r="AW140" s="14" t="s">
        <v>31</v>
      </c>
      <c r="AX140" s="14" t="s">
        <v>75</v>
      </c>
      <c r="AY140" s="243" t="s">
        <v>203</v>
      </c>
    </row>
    <row r="141" spans="1:65" s="14" customFormat="1" ht="11.25">
      <c r="B141" s="233"/>
      <c r="C141" s="234"/>
      <c r="D141" s="224" t="s">
        <v>211</v>
      </c>
      <c r="E141" s="235" t="s">
        <v>1</v>
      </c>
      <c r="F141" s="236" t="s">
        <v>10005</v>
      </c>
      <c r="G141" s="234"/>
      <c r="H141" s="237">
        <v>1</v>
      </c>
      <c r="I141" s="238"/>
      <c r="J141" s="234"/>
      <c r="K141" s="234"/>
      <c r="L141" s="239"/>
      <c r="M141" s="240"/>
      <c r="N141" s="241"/>
      <c r="O141" s="241"/>
      <c r="P141" s="241"/>
      <c r="Q141" s="241"/>
      <c r="R141" s="241"/>
      <c r="S141" s="241"/>
      <c r="T141" s="242"/>
      <c r="AT141" s="243" t="s">
        <v>211</v>
      </c>
      <c r="AU141" s="243" t="s">
        <v>82</v>
      </c>
      <c r="AV141" s="14" t="s">
        <v>84</v>
      </c>
      <c r="AW141" s="14" t="s">
        <v>31</v>
      </c>
      <c r="AX141" s="14" t="s">
        <v>75</v>
      </c>
      <c r="AY141" s="243" t="s">
        <v>203</v>
      </c>
    </row>
    <row r="142" spans="1:65" s="14" customFormat="1" ht="11.25">
      <c r="B142" s="233"/>
      <c r="C142" s="234"/>
      <c r="D142" s="224" t="s">
        <v>211</v>
      </c>
      <c r="E142" s="235" t="s">
        <v>1</v>
      </c>
      <c r="F142" s="236" t="s">
        <v>10006</v>
      </c>
      <c r="G142" s="234"/>
      <c r="H142" s="237">
        <v>1</v>
      </c>
      <c r="I142" s="238"/>
      <c r="J142" s="234"/>
      <c r="K142" s="234"/>
      <c r="L142" s="239"/>
      <c r="M142" s="240"/>
      <c r="N142" s="241"/>
      <c r="O142" s="241"/>
      <c r="P142" s="241"/>
      <c r="Q142" s="241"/>
      <c r="R142" s="241"/>
      <c r="S142" s="241"/>
      <c r="T142" s="242"/>
      <c r="AT142" s="243" t="s">
        <v>211</v>
      </c>
      <c r="AU142" s="243" t="s">
        <v>82</v>
      </c>
      <c r="AV142" s="14" t="s">
        <v>84</v>
      </c>
      <c r="AW142" s="14" t="s">
        <v>31</v>
      </c>
      <c r="AX142" s="14" t="s">
        <v>75</v>
      </c>
      <c r="AY142" s="243" t="s">
        <v>203</v>
      </c>
    </row>
    <row r="143" spans="1:65" s="15" customFormat="1" ht="11.25">
      <c r="B143" s="261"/>
      <c r="C143" s="262"/>
      <c r="D143" s="224" t="s">
        <v>211</v>
      </c>
      <c r="E143" s="263" t="s">
        <v>1</v>
      </c>
      <c r="F143" s="264" t="s">
        <v>5614</v>
      </c>
      <c r="G143" s="262"/>
      <c r="H143" s="265">
        <v>3</v>
      </c>
      <c r="I143" s="266"/>
      <c r="J143" s="262"/>
      <c r="K143" s="262"/>
      <c r="L143" s="267"/>
      <c r="M143" s="268"/>
      <c r="N143" s="269"/>
      <c r="O143" s="269"/>
      <c r="P143" s="269"/>
      <c r="Q143" s="269"/>
      <c r="R143" s="269"/>
      <c r="S143" s="269"/>
      <c r="T143" s="270"/>
      <c r="AT143" s="271" t="s">
        <v>211</v>
      </c>
      <c r="AU143" s="271" t="s">
        <v>82</v>
      </c>
      <c r="AV143" s="15" t="s">
        <v>209</v>
      </c>
      <c r="AW143" s="15" t="s">
        <v>31</v>
      </c>
      <c r="AX143" s="15" t="s">
        <v>82</v>
      </c>
      <c r="AY143" s="271" t="s">
        <v>203</v>
      </c>
    </row>
    <row r="144" spans="1:65" s="2" customFormat="1" ht="16.5" customHeight="1">
      <c r="A144" s="35"/>
      <c r="B144" s="36"/>
      <c r="C144" s="209" t="s">
        <v>104</v>
      </c>
      <c r="D144" s="209" t="s">
        <v>205</v>
      </c>
      <c r="E144" s="210" t="s">
        <v>10013</v>
      </c>
      <c r="F144" s="211" t="s">
        <v>10014</v>
      </c>
      <c r="G144" s="212" t="s">
        <v>5671</v>
      </c>
      <c r="H144" s="213">
        <v>5</v>
      </c>
      <c r="I144" s="214"/>
      <c r="J144" s="215">
        <f>ROUND(I144*H144,2)</f>
        <v>0</v>
      </c>
      <c r="K144" s="211" t="s">
        <v>1</v>
      </c>
      <c r="L144" s="40"/>
      <c r="M144" s="216" t="s">
        <v>1</v>
      </c>
      <c r="N144" s="217" t="s">
        <v>40</v>
      </c>
      <c r="O144" s="72"/>
      <c r="P144" s="218">
        <f>O144*H144</f>
        <v>0</v>
      </c>
      <c r="Q144" s="218">
        <v>0</v>
      </c>
      <c r="R144" s="218">
        <f>Q144*H144</f>
        <v>0</v>
      </c>
      <c r="S144" s="218">
        <v>0</v>
      </c>
      <c r="T144" s="219">
        <f>S144*H144</f>
        <v>0</v>
      </c>
      <c r="U144" s="35"/>
      <c r="V144" s="35"/>
      <c r="W144" s="35"/>
      <c r="X144" s="35"/>
      <c r="Y144" s="35"/>
      <c r="Z144" s="35"/>
      <c r="AA144" s="35"/>
      <c r="AB144" s="35"/>
      <c r="AC144" s="35"/>
      <c r="AD144" s="35"/>
      <c r="AE144" s="35"/>
      <c r="AR144" s="220" t="s">
        <v>209</v>
      </c>
      <c r="AT144" s="220" t="s">
        <v>205</v>
      </c>
      <c r="AU144" s="220" t="s">
        <v>82</v>
      </c>
      <c r="AY144" s="18" t="s">
        <v>203</v>
      </c>
      <c r="BE144" s="221">
        <f>IF(N144="základní",J144,0)</f>
        <v>0</v>
      </c>
      <c r="BF144" s="221">
        <f>IF(N144="snížená",J144,0)</f>
        <v>0</v>
      </c>
      <c r="BG144" s="221">
        <f>IF(N144="zákl. přenesená",J144,0)</f>
        <v>0</v>
      </c>
      <c r="BH144" s="221">
        <f>IF(N144="sníž. přenesená",J144,0)</f>
        <v>0</v>
      </c>
      <c r="BI144" s="221">
        <f>IF(N144="nulová",J144,0)</f>
        <v>0</v>
      </c>
      <c r="BJ144" s="18" t="s">
        <v>82</v>
      </c>
      <c r="BK144" s="221">
        <f>ROUND(I144*H144,2)</f>
        <v>0</v>
      </c>
      <c r="BL144" s="18" t="s">
        <v>209</v>
      </c>
      <c r="BM144" s="220" t="s">
        <v>252</v>
      </c>
    </row>
    <row r="145" spans="1:65" s="13" customFormat="1" ht="11.25">
      <c r="B145" s="222"/>
      <c r="C145" s="223"/>
      <c r="D145" s="224" t="s">
        <v>211</v>
      </c>
      <c r="E145" s="225" t="s">
        <v>1</v>
      </c>
      <c r="F145" s="226" t="s">
        <v>10015</v>
      </c>
      <c r="G145" s="223"/>
      <c r="H145" s="225" t="s">
        <v>1</v>
      </c>
      <c r="I145" s="227"/>
      <c r="J145" s="223"/>
      <c r="K145" s="223"/>
      <c r="L145" s="228"/>
      <c r="M145" s="229"/>
      <c r="N145" s="230"/>
      <c r="O145" s="230"/>
      <c r="P145" s="230"/>
      <c r="Q145" s="230"/>
      <c r="R145" s="230"/>
      <c r="S145" s="230"/>
      <c r="T145" s="231"/>
      <c r="AT145" s="232" t="s">
        <v>211</v>
      </c>
      <c r="AU145" s="232" t="s">
        <v>82</v>
      </c>
      <c r="AV145" s="13" t="s">
        <v>82</v>
      </c>
      <c r="AW145" s="13" t="s">
        <v>31</v>
      </c>
      <c r="AX145" s="13" t="s">
        <v>75</v>
      </c>
      <c r="AY145" s="232" t="s">
        <v>203</v>
      </c>
    </row>
    <row r="146" spans="1:65" s="13" customFormat="1" ht="22.5">
      <c r="B146" s="222"/>
      <c r="C146" s="223"/>
      <c r="D146" s="224" t="s">
        <v>211</v>
      </c>
      <c r="E146" s="225" t="s">
        <v>1</v>
      </c>
      <c r="F146" s="226" t="s">
        <v>10016</v>
      </c>
      <c r="G146" s="223"/>
      <c r="H146" s="225" t="s">
        <v>1</v>
      </c>
      <c r="I146" s="227"/>
      <c r="J146" s="223"/>
      <c r="K146" s="223"/>
      <c r="L146" s="228"/>
      <c r="M146" s="229"/>
      <c r="N146" s="230"/>
      <c r="O146" s="230"/>
      <c r="P146" s="230"/>
      <c r="Q146" s="230"/>
      <c r="R146" s="230"/>
      <c r="S146" s="230"/>
      <c r="T146" s="231"/>
      <c r="AT146" s="232" t="s">
        <v>211</v>
      </c>
      <c r="AU146" s="232" t="s">
        <v>82</v>
      </c>
      <c r="AV146" s="13" t="s">
        <v>82</v>
      </c>
      <c r="AW146" s="13" t="s">
        <v>31</v>
      </c>
      <c r="AX146" s="13" t="s">
        <v>75</v>
      </c>
      <c r="AY146" s="232" t="s">
        <v>203</v>
      </c>
    </row>
    <row r="147" spans="1:65" s="14" customFormat="1" ht="11.25">
      <c r="B147" s="233"/>
      <c r="C147" s="234"/>
      <c r="D147" s="224" t="s">
        <v>211</v>
      </c>
      <c r="E147" s="235" t="s">
        <v>1</v>
      </c>
      <c r="F147" s="236" t="s">
        <v>237</v>
      </c>
      <c r="G147" s="234"/>
      <c r="H147" s="237">
        <v>5</v>
      </c>
      <c r="I147" s="238"/>
      <c r="J147" s="234"/>
      <c r="K147" s="234"/>
      <c r="L147" s="239"/>
      <c r="M147" s="240"/>
      <c r="N147" s="241"/>
      <c r="O147" s="241"/>
      <c r="P147" s="241"/>
      <c r="Q147" s="241"/>
      <c r="R147" s="241"/>
      <c r="S147" s="241"/>
      <c r="T147" s="242"/>
      <c r="AT147" s="243" t="s">
        <v>211</v>
      </c>
      <c r="AU147" s="243" t="s">
        <v>82</v>
      </c>
      <c r="AV147" s="14" t="s">
        <v>84</v>
      </c>
      <c r="AW147" s="14" t="s">
        <v>31</v>
      </c>
      <c r="AX147" s="14" t="s">
        <v>75</v>
      </c>
      <c r="AY147" s="243" t="s">
        <v>203</v>
      </c>
    </row>
    <row r="148" spans="1:65" s="15" customFormat="1" ht="11.25">
      <c r="B148" s="261"/>
      <c r="C148" s="262"/>
      <c r="D148" s="224" t="s">
        <v>211</v>
      </c>
      <c r="E148" s="263" t="s">
        <v>1</v>
      </c>
      <c r="F148" s="264" t="s">
        <v>5614</v>
      </c>
      <c r="G148" s="262"/>
      <c r="H148" s="265">
        <v>5</v>
      </c>
      <c r="I148" s="266"/>
      <c r="J148" s="262"/>
      <c r="K148" s="262"/>
      <c r="L148" s="267"/>
      <c r="M148" s="268"/>
      <c r="N148" s="269"/>
      <c r="O148" s="269"/>
      <c r="P148" s="269"/>
      <c r="Q148" s="269"/>
      <c r="R148" s="269"/>
      <c r="S148" s="269"/>
      <c r="T148" s="270"/>
      <c r="AT148" s="271" t="s">
        <v>211</v>
      </c>
      <c r="AU148" s="271" t="s">
        <v>82</v>
      </c>
      <c r="AV148" s="15" t="s">
        <v>209</v>
      </c>
      <c r="AW148" s="15" t="s">
        <v>31</v>
      </c>
      <c r="AX148" s="15" t="s">
        <v>82</v>
      </c>
      <c r="AY148" s="271" t="s">
        <v>203</v>
      </c>
    </row>
    <row r="149" spans="1:65" s="2" customFormat="1" ht="16.5" customHeight="1">
      <c r="A149" s="35"/>
      <c r="B149" s="36"/>
      <c r="C149" s="209" t="s">
        <v>209</v>
      </c>
      <c r="D149" s="209" t="s">
        <v>205</v>
      </c>
      <c r="E149" s="210" t="s">
        <v>10017</v>
      </c>
      <c r="F149" s="211" t="s">
        <v>10018</v>
      </c>
      <c r="G149" s="212" t="s">
        <v>5671</v>
      </c>
      <c r="H149" s="213">
        <v>2</v>
      </c>
      <c r="I149" s="214"/>
      <c r="J149" s="215">
        <f>ROUND(I149*H149,2)</f>
        <v>0</v>
      </c>
      <c r="K149" s="211" t="s">
        <v>1</v>
      </c>
      <c r="L149" s="40"/>
      <c r="M149" s="216" t="s">
        <v>1</v>
      </c>
      <c r="N149" s="217" t="s">
        <v>40</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209</v>
      </c>
      <c r="AT149" s="220" t="s">
        <v>205</v>
      </c>
      <c r="AU149" s="220" t="s">
        <v>82</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209</v>
      </c>
      <c r="BM149" s="220" t="s">
        <v>361</v>
      </c>
    </row>
    <row r="150" spans="1:65" s="13" customFormat="1" ht="11.25">
      <c r="B150" s="222"/>
      <c r="C150" s="223"/>
      <c r="D150" s="224" t="s">
        <v>211</v>
      </c>
      <c r="E150" s="225" t="s">
        <v>1</v>
      </c>
      <c r="F150" s="226" t="s">
        <v>10019</v>
      </c>
      <c r="G150" s="223"/>
      <c r="H150" s="225" t="s">
        <v>1</v>
      </c>
      <c r="I150" s="227"/>
      <c r="J150" s="223"/>
      <c r="K150" s="223"/>
      <c r="L150" s="228"/>
      <c r="M150" s="229"/>
      <c r="N150" s="230"/>
      <c r="O150" s="230"/>
      <c r="P150" s="230"/>
      <c r="Q150" s="230"/>
      <c r="R150" s="230"/>
      <c r="S150" s="230"/>
      <c r="T150" s="231"/>
      <c r="AT150" s="232" t="s">
        <v>211</v>
      </c>
      <c r="AU150" s="232" t="s">
        <v>82</v>
      </c>
      <c r="AV150" s="13" t="s">
        <v>82</v>
      </c>
      <c r="AW150" s="13" t="s">
        <v>31</v>
      </c>
      <c r="AX150" s="13" t="s">
        <v>75</v>
      </c>
      <c r="AY150" s="232" t="s">
        <v>203</v>
      </c>
    </row>
    <row r="151" spans="1:65" s="13" customFormat="1" ht="11.25">
      <c r="B151" s="222"/>
      <c r="C151" s="223"/>
      <c r="D151" s="224" t="s">
        <v>211</v>
      </c>
      <c r="E151" s="225" t="s">
        <v>1</v>
      </c>
      <c r="F151" s="226" t="s">
        <v>10020</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4" customFormat="1" ht="11.25">
      <c r="B152" s="233"/>
      <c r="C152" s="234"/>
      <c r="D152" s="224" t="s">
        <v>211</v>
      </c>
      <c r="E152" s="235" t="s">
        <v>1</v>
      </c>
      <c r="F152" s="236" t="s">
        <v>84</v>
      </c>
      <c r="G152" s="234"/>
      <c r="H152" s="237">
        <v>2</v>
      </c>
      <c r="I152" s="238"/>
      <c r="J152" s="234"/>
      <c r="K152" s="234"/>
      <c r="L152" s="239"/>
      <c r="M152" s="240"/>
      <c r="N152" s="241"/>
      <c r="O152" s="241"/>
      <c r="P152" s="241"/>
      <c r="Q152" s="241"/>
      <c r="R152" s="241"/>
      <c r="S152" s="241"/>
      <c r="T152" s="242"/>
      <c r="AT152" s="243" t="s">
        <v>211</v>
      </c>
      <c r="AU152" s="243" t="s">
        <v>82</v>
      </c>
      <c r="AV152" s="14" t="s">
        <v>84</v>
      </c>
      <c r="AW152" s="14" t="s">
        <v>31</v>
      </c>
      <c r="AX152" s="14" t="s">
        <v>75</v>
      </c>
      <c r="AY152" s="243" t="s">
        <v>203</v>
      </c>
    </row>
    <row r="153" spans="1:65" s="15" customFormat="1" ht="11.25">
      <c r="B153" s="261"/>
      <c r="C153" s="262"/>
      <c r="D153" s="224" t="s">
        <v>211</v>
      </c>
      <c r="E153" s="263" t="s">
        <v>1</v>
      </c>
      <c r="F153" s="264" t="s">
        <v>5614</v>
      </c>
      <c r="G153" s="262"/>
      <c r="H153" s="265">
        <v>2</v>
      </c>
      <c r="I153" s="266"/>
      <c r="J153" s="262"/>
      <c r="K153" s="262"/>
      <c r="L153" s="267"/>
      <c r="M153" s="268"/>
      <c r="N153" s="269"/>
      <c r="O153" s="269"/>
      <c r="P153" s="269"/>
      <c r="Q153" s="269"/>
      <c r="R153" s="269"/>
      <c r="S153" s="269"/>
      <c r="T153" s="270"/>
      <c r="AT153" s="271" t="s">
        <v>211</v>
      </c>
      <c r="AU153" s="271" t="s">
        <v>82</v>
      </c>
      <c r="AV153" s="15" t="s">
        <v>209</v>
      </c>
      <c r="AW153" s="15" t="s">
        <v>31</v>
      </c>
      <c r="AX153" s="15" t="s">
        <v>82</v>
      </c>
      <c r="AY153" s="271" t="s">
        <v>203</v>
      </c>
    </row>
    <row r="154" spans="1:65" s="2" customFormat="1" ht="16.5" customHeight="1">
      <c r="A154" s="35"/>
      <c r="B154" s="36"/>
      <c r="C154" s="209" t="s">
        <v>237</v>
      </c>
      <c r="D154" s="209" t="s">
        <v>205</v>
      </c>
      <c r="E154" s="210" t="s">
        <v>10021</v>
      </c>
      <c r="F154" s="211" t="s">
        <v>10018</v>
      </c>
      <c r="G154" s="212" t="s">
        <v>5671</v>
      </c>
      <c r="H154" s="213">
        <v>3</v>
      </c>
      <c r="I154" s="214"/>
      <c r="J154" s="215">
        <f>ROUND(I154*H154,2)</f>
        <v>0</v>
      </c>
      <c r="K154" s="211" t="s">
        <v>1</v>
      </c>
      <c r="L154" s="40"/>
      <c r="M154" s="216" t="s">
        <v>1</v>
      </c>
      <c r="N154" s="217" t="s">
        <v>40</v>
      </c>
      <c r="O154" s="72"/>
      <c r="P154" s="218">
        <f>O154*H154</f>
        <v>0</v>
      </c>
      <c r="Q154" s="218">
        <v>0</v>
      </c>
      <c r="R154" s="218">
        <f>Q154*H154</f>
        <v>0</v>
      </c>
      <c r="S154" s="218">
        <v>0</v>
      </c>
      <c r="T154" s="219">
        <f>S154*H154</f>
        <v>0</v>
      </c>
      <c r="U154" s="35"/>
      <c r="V154" s="35"/>
      <c r="W154" s="35"/>
      <c r="X154" s="35"/>
      <c r="Y154" s="35"/>
      <c r="Z154" s="35"/>
      <c r="AA154" s="35"/>
      <c r="AB154" s="35"/>
      <c r="AC154" s="35"/>
      <c r="AD154" s="35"/>
      <c r="AE154" s="35"/>
      <c r="AR154" s="220" t="s">
        <v>209</v>
      </c>
      <c r="AT154" s="220" t="s">
        <v>205</v>
      </c>
      <c r="AU154" s="220" t="s">
        <v>82</v>
      </c>
      <c r="AY154" s="18" t="s">
        <v>203</v>
      </c>
      <c r="BE154" s="221">
        <f>IF(N154="základní",J154,0)</f>
        <v>0</v>
      </c>
      <c r="BF154" s="221">
        <f>IF(N154="snížená",J154,0)</f>
        <v>0</v>
      </c>
      <c r="BG154" s="221">
        <f>IF(N154="zákl. přenesená",J154,0)</f>
        <v>0</v>
      </c>
      <c r="BH154" s="221">
        <f>IF(N154="sníž. přenesená",J154,0)</f>
        <v>0</v>
      </c>
      <c r="BI154" s="221">
        <f>IF(N154="nulová",J154,0)</f>
        <v>0</v>
      </c>
      <c r="BJ154" s="18" t="s">
        <v>82</v>
      </c>
      <c r="BK154" s="221">
        <f>ROUND(I154*H154,2)</f>
        <v>0</v>
      </c>
      <c r="BL154" s="18" t="s">
        <v>209</v>
      </c>
      <c r="BM154" s="220" t="s">
        <v>375</v>
      </c>
    </row>
    <row r="155" spans="1:65" s="13" customFormat="1" ht="11.25">
      <c r="B155" s="222"/>
      <c r="C155" s="223"/>
      <c r="D155" s="224" t="s">
        <v>211</v>
      </c>
      <c r="E155" s="225" t="s">
        <v>1</v>
      </c>
      <c r="F155" s="226" t="s">
        <v>10022</v>
      </c>
      <c r="G155" s="223"/>
      <c r="H155" s="225" t="s">
        <v>1</v>
      </c>
      <c r="I155" s="227"/>
      <c r="J155" s="223"/>
      <c r="K155" s="223"/>
      <c r="L155" s="228"/>
      <c r="M155" s="229"/>
      <c r="N155" s="230"/>
      <c r="O155" s="230"/>
      <c r="P155" s="230"/>
      <c r="Q155" s="230"/>
      <c r="R155" s="230"/>
      <c r="S155" s="230"/>
      <c r="T155" s="231"/>
      <c r="AT155" s="232" t="s">
        <v>211</v>
      </c>
      <c r="AU155" s="232" t="s">
        <v>82</v>
      </c>
      <c r="AV155" s="13" t="s">
        <v>82</v>
      </c>
      <c r="AW155" s="13" t="s">
        <v>31</v>
      </c>
      <c r="AX155" s="13" t="s">
        <v>75</v>
      </c>
      <c r="AY155" s="232" t="s">
        <v>203</v>
      </c>
    </row>
    <row r="156" spans="1:65" s="13" customFormat="1" ht="11.25">
      <c r="B156" s="222"/>
      <c r="C156" s="223"/>
      <c r="D156" s="224" t="s">
        <v>211</v>
      </c>
      <c r="E156" s="225" t="s">
        <v>1</v>
      </c>
      <c r="F156" s="226" t="s">
        <v>10023</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4" customFormat="1" ht="11.25">
      <c r="B157" s="233"/>
      <c r="C157" s="234"/>
      <c r="D157" s="224" t="s">
        <v>211</v>
      </c>
      <c r="E157" s="235" t="s">
        <v>1</v>
      </c>
      <c r="F157" s="236" t="s">
        <v>104</v>
      </c>
      <c r="G157" s="234"/>
      <c r="H157" s="237">
        <v>3</v>
      </c>
      <c r="I157" s="238"/>
      <c r="J157" s="234"/>
      <c r="K157" s="234"/>
      <c r="L157" s="239"/>
      <c r="M157" s="240"/>
      <c r="N157" s="241"/>
      <c r="O157" s="241"/>
      <c r="P157" s="241"/>
      <c r="Q157" s="241"/>
      <c r="R157" s="241"/>
      <c r="S157" s="241"/>
      <c r="T157" s="242"/>
      <c r="AT157" s="243" t="s">
        <v>211</v>
      </c>
      <c r="AU157" s="243" t="s">
        <v>82</v>
      </c>
      <c r="AV157" s="14" t="s">
        <v>84</v>
      </c>
      <c r="AW157" s="14" t="s">
        <v>31</v>
      </c>
      <c r="AX157" s="14" t="s">
        <v>75</v>
      </c>
      <c r="AY157" s="243" t="s">
        <v>203</v>
      </c>
    </row>
    <row r="158" spans="1:65" s="15" customFormat="1" ht="11.25">
      <c r="B158" s="261"/>
      <c r="C158" s="262"/>
      <c r="D158" s="224" t="s">
        <v>211</v>
      </c>
      <c r="E158" s="263" t="s">
        <v>1</v>
      </c>
      <c r="F158" s="264" t="s">
        <v>5614</v>
      </c>
      <c r="G158" s="262"/>
      <c r="H158" s="265">
        <v>3</v>
      </c>
      <c r="I158" s="266"/>
      <c r="J158" s="262"/>
      <c r="K158" s="262"/>
      <c r="L158" s="267"/>
      <c r="M158" s="268"/>
      <c r="N158" s="269"/>
      <c r="O158" s="269"/>
      <c r="P158" s="269"/>
      <c r="Q158" s="269"/>
      <c r="R158" s="269"/>
      <c r="S158" s="269"/>
      <c r="T158" s="270"/>
      <c r="AT158" s="271" t="s">
        <v>211</v>
      </c>
      <c r="AU158" s="271" t="s">
        <v>82</v>
      </c>
      <c r="AV158" s="15" t="s">
        <v>209</v>
      </c>
      <c r="AW158" s="15" t="s">
        <v>31</v>
      </c>
      <c r="AX158" s="15" t="s">
        <v>82</v>
      </c>
      <c r="AY158" s="271" t="s">
        <v>203</v>
      </c>
    </row>
    <row r="159" spans="1:65" s="2" customFormat="1" ht="16.5" customHeight="1">
      <c r="A159" s="35"/>
      <c r="B159" s="36"/>
      <c r="C159" s="209" t="s">
        <v>252</v>
      </c>
      <c r="D159" s="209" t="s">
        <v>205</v>
      </c>
      <c r="E159" s="210" t="s">
        <v>10024</v>
      </c>
      <c r="F159" s="211" t="s">
        <v>10025</v>
      </c>
      <c r="G159" s="212" t="s">
        <v>5671</v>
      </c>
      <c r="H159" s="213">
        <v>1</v>
      </c>
      <c r="I159" s="214"/>
      <c r="J159" s="215">
        <f>ROUND(I159*H159,2)</f>
        <v>0</v>
      </c>
      <c r="K159" s="211" t="s">
        <v>1</v>
      </c>
      <c r="L159" s="40"/>
      <c r="M159" s="216" t="s">
        <v>1</v>
      </c>
      <c r="N159" s="217" t="s">
        <v>40</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209</v>
      </c>
      <c r="AT159" s="220" t="s">
        <v>205</v>
      </c>
      <c r="AU159" s="220" t="s">
        <v>82</v>
      </c>
      <c r="AY159" s="18" t="s">
        <v>203</v>
      </c>
      <c r="BE159" s="221">
        <f>IF(N159="základní",J159,0)</f>
        <v>0</v>
      </c>
      <c r="BF159" s="221">
        <f>IF(N159="snížená",J159,0)</f>
        <v>0</v>
      </c>
      <c r="BG159" s="221">
        <f>IF(N159="zákl. přenesená",J159,0)</f>
        <v>0</v>
      </c>
      <c r="BH159" s="221">
        <f>IF(N159="sníž. přenesená",J159,0)</f>
        <v>0</v>
      </c>
      <c r="BI159" s="221">
        <f>IF(N159="nulová",J159,0)</f>
        <v>0</v>
      </c>
      <c r="BJ159" s="18" t="s">
        <v>82</v>
      </c>
      <c r="BK159" s="221">
        <f>ROUND(I159*H159,2)</f>
        <v>0</v>
      </c>
      <c r="BL159" s="18" t="s">
        <v>209</v>
      </c>
      <c r="BM159" s="220" t="s">
        <v>389</v>
      </c>
    </row>
    <row r="160" spans="1:65" s="13" customFormat="1" ht="11.25">
      <c r="B160" s="222"/>
      <c r="C160" s="223"/>
      <c r="D160" s="224" t="s">
        <v>211</v>
      </c>
      <c r="E160" s="225" t="s">
        <v>1</v>
      </c>
      <c r="F160" s="226" t="s">
        <v>10022</v>
      </c>
      <c r="G160" s="223"/>
      <c r="H160" s="225" t="s">
        <v>1</v>
      </c>
      <c r="I160" s="227"/>
      <c r="J160" s="223"/>
      <c r="K160" s="223"/>
      <c r="L160" s="228"/>
      <c r="M160" s="229"/>
      <c r="N160" s="230"/>
      <c r="O160" s="230"/>
      <c r="P160" s="230"/>
      <c r="Q160" s="230"/>
      <c r="R160" s="230"/>
      <c r="S160" s="230"/>
      <c r="T160" s="231"/>
      <c r="AT160" s="232" t="s">
        <v>211</v>
      </c>
      <c r="AU160" s="232" t="s">
        <v>82</v>
      </c>
      <c r="AV160" s="13" t="s">
        <v>82</v>
      </c>
      <c r="AW160" s="13" t="s">
        <v>31</v>
      </c>
      <c r="AX160" s="13" t="s">
        <v>75</v>
      </c>
      <c r="AY160" s="232" t="s">
        <v>203</v>
      </c>
    </row>
    <row r="161" spans="1:65" s="13" customFormat="1" ht="22.5">
      <c r="B161" s="222"/>
      <c r="C161" s="223"/>
      <c r="D161" s="224" t="s">
        <v>211</v>
      </c>
      <c r="E161" s="225" t="s">
        <v>1</v>
      </c>
      <c r="F161" s="226" t="s">
        <v>10026</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4" customFormat="1" ht="11.25">
      <c r="B162" s="233"/>
      <c r="C162" s="234"/>
      <c r="D162" s="224" t="s">
        <v>211</v>
      </c>
      <c r="E162" s="235" t="s">
        <v>1</v>
      </c>
      <c r="F162" s="236" t="s">
        <v>10012</v>
      </c>
      <c r="G162" s="234"/>
      <c r="H162" s="237">
        <v>1</v>
      </c>
      <c r="I162" s="238"/>
      <c r="J162" s="234"/>
      <c r="K162" s="234"/>
      <c r="L162" s="239"/>
      <c r="M162" s="240"/>
      <c r="N162" s="241"/>
      <c r="O162" s="241"/>
      <c r="P162" s="241"/>
      <c r="Q162" s="241"/>
      <c r="R162" s="241"/>
      <c r="S162" s="241"/>
      <c r="T162" s="242"/>
      <c r="AT162" s="243" t="s">
        <v>211</v>
      </c>
      <c r="AU162" s="243" t="s">
        <v>82</v>
      </c>
      <c r="AV162" s="14" t="s">
        <v>84</v>
      </c>
      <c r="AW162" s="14" t="s">
        <v>31</v>
      </c>
      <c r="AX162" s="14" t="s">
        <v>75</v>
      </c>
      <c r="AY162" s="243" t="s">
        <v>203</v>
      </c>
    </row>
    <row r="163" spans="1:65" s="15" customFormat="1" ht="11.25">
      <c r="B163" s="261"/>
      <c r="C163" s="262"/>
      <c r="D163" s="224" t="s">
        <v>211</v>
      </c>
      <c r="E163" s="263" t="s">
        <v>1</v>
      </c>
      <c r="F163" s="264" t="s">
        <v>5614</v>
      </c>
      <c r="G163" s="262"/>
      <c r="H163" s="265">
        <v>1</v>
      </c>
      <c r="I163" s="266"/>
      <c r="J163" s="262"/>
      <c r="K163" s="262"/>
      <c r="L163" s="267"/>
      <c r="M163" s="268"/>
      <c r="N163" s="269"/>
      <c r="O163" s="269"/>
      <c r="P163" s="269"/>
      <c r="Q163" s="269"/>
      <c r="R163" s="269"/>
      <c r="S163" s="269"/>
      <c r="T163" s="270"/>
      <c r="AT163" s="271" t="s">
        <v>211</v>
      </c>
      <c r="AU163" s="271" t="s">
        <v>82</v>
      </c>
      <c r="AV163" s="15" t="s">
        <v>209</v>
      </c>
      <c r="AW163" s="15" t="s">
        <v>31</v>
      </c>
      <c r="AX163" s="15" t="s">
        <v>82</v>
      </c>
      <c r="AY163" s="271" t="s">
        <v>203</v>
      </c>
    </row>
    <row r="164" spans="1:65" s="2" customFormat="1" ht="16.5" customHeight="1">
      <c r="A164" s="35"/>
      <c r="B164" s="36"/>
      <c r="C164" s="209" t="s">
        <v>351</v>
      </c>
      <c r="D164" s="209" t="s">
        <v>205</v>
      </c>
      <c r="E164" s="210" t="s">
        <v>10027</v>
      </c>
      <c r="F164" s="211" t="s">
        <v>10028</v>
      </c>
      <c r="G164" s="212" t="s">
        <v>5671</v>
      </c>
      <c r="H164" s="213">
        <v>5</v>
      </c>
      <c r="I164" s="214"/>
      <c r="J164" s="215">
        <f>ROUND(I164*H164,2)</f>
        <v>0</v>
      </c>
      <c r="K164" s="211" t="s">
        <v>1</v>
      </c>
      <c r="L164" s="40"/>
      <c r="M164" s="216" t="s">
        <v>1</v>
      </c>
      <c r="N164" s="217" t="s">
        <v>40</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209</v>
      </c>
      <c r="AT164" s="220" t="s">
        <v>205</v>
      </c>
      <c r="AU164" s="220" t="s">
        <v>82</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209</v>
      </c>
      <c r="BM164" s="220" t="s">
        <v>401</v>
      </c>
    </row>
    <row r="165" spans="1:65" s="13" customFormat="1" ht="11.25">
      <c r="B165" s="222"/>
      <c r="C165" s="223"/>
      <c r="D165" s="224" t="s">
        <v>211</v>
      </c>
      <c r="E165" s="225" t="s">
        <v>1</v>
      </c>
      <c r="F165" s="226" t="s">
        <v>10015</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22.5">
      <c r="B166" s="222"/>
      <c r="C166" s="223"/>
      <c r="D166" s="224" t="s">
        <v>211</v>
      </c>
      <c r="E166" s="225" t="s">
        <v>1</v>
      </c>
      <c r="F166" s="226" t="s">
        <v>10029</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4" customFormat="1" ht="11.25">
      <c r="B167" s="233"/>
      <c r="C167" s="234"/>
      <c r="D167" s="224" t="s">
        <v>211</v>
      </c>
      <c r="E167" s="235" t="s">
        <v>1</v>
      </c>
      <c r="F167" s="236" t="s">
        <v>237</v>
      </c>
      <c r="G167" s="234"/>
      <c r="H167" s="237">
        <v>5</v>
      </c>
      <c r="I167" s="238"/>
      <c r="J167" s="234"/>
      <c r="K167" s="234"/>
      <c r="L167" s="239"/>
      <c r="M167" s="240"/>
      <c r="N167" s="241"/>
      <c r="O167" s="241"/>
      <c r="P167" s="241"/>
      <c r="Q167" s="241"/>
      <c r="R167" s="241"/>
      <c r="S167" s="241"/>
      <c r="T167" s="242"/>
      <c r="AT167" s="243" t="s">
        <v>211</v>
      </c>
      <c r="AU167" s="243" t="s">
        <v>82</v>
      </c>
      <c r="AV167" s="14" t="s">
        <v>84</v>
      </c>
      <c r="AW167" s="14" t="s">
        <v>31</v>
      </c>
      <c r="AX167" s="14" t="s">
        <v>75</v>
      </c>
      <c r="AY167" s="243" t="s">
        <v>203</v>
      </c>
    </row>
    <row r="168" spans="1:65" s="15" customFormat="1" ht="11.25">
      <c r="B168" s="261"/>
      <c r="C168" s="262"/>
      <c r="D168" s="224" t="s">
        <v>211</v>
      </c>
      <c r="E168" s="263" t="s">
        <v>1</v>
      </c>
      <c r="F168" s="264" t="s">
        <v>5614</v>
      </c>
      <c r="G168" s="262"/>
      <c r="H168" s="265">
        <v>5</v>
      </c>
      <c r="I168" s="266"/>
      <c r="J168" s="262"/>
      <c r="K168" s="262"/>
      <c r="L168" s="267"/>
      <c r="M168" s="268"/>
      <c r="N168" s="269"/>
      <c r="O168" s="269"/>
      <c r="P168" s="269"/>
      <c r="Q168" s="269"/>
      <c r="R168" s="269"/>
      <c r="S168" s="269"/>
      <c r="T168" s="270"/>
      <c r="AT168" s="271" t="s">
        <v>211</v>
      </c>
      <c r="AU168" s="271" t="s">
        <v>82</v>
      </c>
      <c r="AV168" s="15" t="s">
        <v>209</v>
      </c>
      <c r="AW168" s="15" t="s">
        <v>31</v>
      </c>
      <c r="AX168" s="15" t="s">
        <v>82</v>
      </c>
      <c r="AY168" s="271" t="s">
        <v>203</v>
      </c>
    </row>
    <row r="169" spans="1:65" s="2" customFormat="1" ht="16.5" customHeight="1">
      <c r="A169" s="35"/>
      <c r="B169" s="36"/>
      <c r="C169" s="209" t="s">
        <v>361</v>
      </c>
      <c r="D169" s="209" t="s">
        <v>205</v>
      </c>
      <c r="E169" s="210" t="s">
        <v>10030</v>
      </c>
      <c r="F169" s="211" t="s">
        <v>10031</v>
      </c>
      <c r="G169" s="212" t="s">
        <v>5671</v>
      </c>
      <c r="H169" s="213">
        <v>5</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209</v>
      </c>
      <c r="AT169" s="220" t="s">
        <v>205</v>
      </c>
      <c r="AU169" s="220" t="s">
        <v>82</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209</v>
      </c>
      <c r="BM169" s="220" t="s">
        <v>412</v>
      </c>
    </row>
    <row r="170" spans="1:65" s="13" customFormat="1" ht="11.25">
      <c r="B170" s="222"/>
      <c r="C170" s="223"/>
      <c r="D170" s="224" t="s">
        <v>211</v>
      </c>
      <c r="E170" s="225" t="s">
        <v>1</v>
      </c>
      <c r="F170" s="226" t="s">
        <v>10015</v>
      </c>
      <c r="G170" s="223"/>
      <c r="H170" s="225" t="s">
        <v>1</v>
      </c>
      <c r="I170" s="227"/>
      <c r="J170" s="223"/>
      <c r="K170" s="223"/>
      <c r="L170" s="228"/>
      <c r="M170" s="229"/>
      <c r="N170" s="230"/>
      <c r="O170" s="230"/>
      <c r="P170" s="230"/>
      <c r="Q170" s="230"/>
      <c r="R170" s="230"/>
      <c r="S170" s="230"/>
      <c r="T170" s="231"/>
      <c r="AT170" s="232" t="s">
        <v>211</v>
      </c>
      <c r="AU170" s="232" t="s">
        <v>82</v>
      </c>
      <c r="AV170" s="13" t="s">
        <v>82</v>
      </c>
      <c r="AW170" s="13" t="s">
        <v>31</v>
      </c>
      <c r="AX170" s="13" t="s">
        <v>75</v>
      </c>
      <c r="AY170" s="232" t="s">
        <v>203</v>
      </c>
    </row>
    <row r="171" spans="1:65" s="13" customFormat="1" ht="11.25">
      <c r="B171" s="222"/>
      <c r="C171" s="223"/>
      <c r="D171" s="224" t="s">
        <v>211</v>
      </c>
      <c r="E171" s="225" t="s">
        <v>1</v>
      </c>
      <c r="F171" s="226" t="s">
        <v>10032</v>
      </c>
      <c r="G171" s="223"/>
      <c r="H171" s="225" t="s">
        <v>1</v>
      </c>
      <c r="I171" s="227"/>
      <c r="J171" s="223"/>
      <c r="K171" s="223"/>
      <c r="L171" s="228"/>
      <c r="M171" s="229"/>
      <c r="N171" s="230"/>
      <c r="O171" s="230"/>
      <c r="P171" s="230"/>
      <c r="Q171" s="230"/>
      <c r="R171" s="230"/>
      <c r="S171" s="230"/>
      <c r="T171" s="231"/>
      <c r="AT171" s="232" t="s">
        <v>211</v>
      </c>
      <c r="AU171" s="232" t="s">
        <v>82</v>
      </c>
      <c r="AV171" s="13" t="s">
        <v>82</v>
      </c>
      <c r="AW171" s="13" t="s">
        <v>31</v>
      </c>
      <c r="AX171" s="13" t="s">
        <v>75</v>
      </c>
      <c r="AY171" s="232" t="s">
        <v>203</v>
      </c>
    </row>
    <row r="172" spans="1:65" s="14" customFormat="1" ht="11.25">
      <c r="B172" s="233"/>
      <c r="C172" s="234"/>
      <c r="D172" s="224" t="s">
        <v>211</v>
      </c>
      <c r="E172" s="235" t="s">
        <v>1</v>
      </c>
      <c r="F172" s="236" t="s">
        <v>237</v>
      </c>
      <c r="G172" s="234"/>
      <c r="H172" s="237">
        <v>5</v>
      </c>
      <c r="I172" s="238"/>
      <c r="J172" s="234"/>
      <c r="K172" s="234"/>
      <c r="L172" s="239"/>
      <c r="M172" s="240"/>
      <c r="N172" s="241"/>
      <c r="O172" s="241"/>
      <c r="P172" s="241"/>
      <c r="Q172" s="241"/>
      <c r="R172" s="241"/>
      <c r="S172" s="241"/>
      <c r="T172" s="242"/>
      <c r="AT172" s="243" t="s">
        <v>211</v>
      </c>
      <c r="AU172" s="243" t="s">
        <v>82</v>
      </c>
      <c r="AV172" s="14" t="s">
        <v>84</v>
      </c>
      <c r="AW172" s="14" t="s">
        <v>31</v>
      </c>
      <c r="AX172" s="14" t="s">
        <v>75</v>
      </c>
      <c r="AY172" s="243" t="s">
        <v>203</v>
      </c>
    </row>
    <row r="173" spans="1:65" s="15" customFormat="1" ht="11.25">
      <c r="B173" s="261"/>
      <c r="C173" s="262"/>
      <c r="D173" s="224" t="s">
        <v>211</v>
      </c>
      <c r="E173" s="263" t="s">
        <v>1</v>
      </c>
      <c r="F173" s="264" t="s">
        <v>5614</v>
      </c>
      <c r="G173" s="262"/>
      <c r="H173" s="265">
        <v>5</v>
      </c>
      <c r="I173" s="266"/>
      <c r="J173" s="262"/>
      <c r="K173" s="262"/>
      <c r="L173" s="267"/>
      <c r="M173" s="268"/>
      <c r="N173" s="269"/>
      <c r="O173" s="269"/>
      <c r="P173" s="269"/>
      <c r="Q173" s="269"/>
      <c r="R173" s="269"/>
      <c r="S173" s="269"/>
      <c r="T173" s="270"/>
      <c r="AT173" s="271" t="s">
        <v>211</v>
      </c>
      <c r="AU173" s="271" t="s">
        <v>82</v>
      </c>
      <c r="AV173" s="15" t="s">
        <v>209</v>
      </c>
      <c r="AW173" s="15" t="s">
        <v>31</v>
      </c>
      <c r="AX173" s="15" t="s">
        <v>82</v>
      </c>
      <c r="AY173" s="271" t="s">
        <v>203</v>
      </c>
    </row>
    <row r="174" spans="1:65" s="2" customFormat="1" ht="16.5" customHeight="1">
      <c r="A174" s="35"/>
      <c r="B174" s="36"/>
      <c r="C174" s="209" t="s">
        <v>368</v>
      </c>
      <c r="D174" s="209" t="s">
        <v>205</v>
      </c>
      <c r="E174" s="210" t="s">
        <v>10033</v>
      </c>
      <c r="F174" s="211" t="s">
        <v>10034</v>
      </c>
      <c r="G174" s="212" t="s">
        <v>5671</v>
      </c>
      <c r="H174" s="213">
        <v>5</v>
      </c>
      <c r="I174" s="214"/>
      <c r="J174" s="215">
        <f>ROUND(I174*H174,2)</f>
        <v>0</v>
      </c>
      <c r="K174" s="211" t="s">
        <v>1</v>
      </c>
      <c r="L174" s="40"/>
      <c r="M174" s="216" t="s">
        <v>1</v>
      </c>
      <c r="N174" s="217" t="s">
        <v>40</v>
      </c>
      <c r="O174" s="72"/>
      <c r="P174" s="218">
        <f>O174*H174</f>
        <v>0</v>
      </c>
      <c r="Q174" s="218">
        <v>0</v>
      </c>
      <c r="R174" s="218">
        <f>Q174*H174</f>
        <v>0</v>
      </c>
      <c r="S174" s="218">
        <v>0</v>
      </c>
      <c r="T174" s="219">
        <f>S174*H174</f>
        <v>0</v>
      </c>
      <c r="U174" s="35"/>
      <c r="V174" s="35"/>
      <c r="W174" s="35"/>
      <c r="X174" s="35"/>
      <c r="Y174" s="35"/>
      <c r="Z174" s="35"/>
      <c r="AA174" s="35"/>
      <c r="AB174" s="35"/>
      <c r="AC174" s="35"/>
      <c r="AD174" s="35"/>
      <c r="AE174" s="35"/>
      <c r="AR174" s="220" t="s">
        <v>209</v>
      </c>
      <c r="AT174" s="220" t="s">
        <v>205</v>
      </c>
      <c r="AU174" s="220" t="s">
        <v>82</v>
      </c>
      <c r="AY174" s="18" t="s">
        <v>203</v>
      </c>
      <c r="BE174" s="221">
        <f>IF(N174="základní",J174,0)</f>
        <v>0</v>
      </c>
      <c r="BF174" s="221">
        <f>IF(N174="snížená",J174,0)</f>
        <v>0</v>
      </c>
      <c r="BG174" s="221">
        <f>IF(N174="zákl. přenesená",J174,0)</f>
        <v>0</v>
      </c>
      <c r="BH174" s="221">
        <f>IF(N174="sníž. přenesená",J174,0)</f>
        <v>0</v>
      </c>
      <c r="BI174" s="221">
        <f>IF(N174="nulová",J174,0)</f>
        <v>0</v>
      </c>
      <c r="BJ174" s="18" t="s">
        <v>82</v>
      </c>
      <c r="BK174" s="221">
        <f>ROUND(I174*H174,2)</f>
        <v>0</v>
      </c>
      <c r="BL174" s="18" t="s">
        <v>209</v>
      </c>
      <c r="BM174" s="220" t="s">
        <v>428</v>
      </c>
    </row>
    <row r="175" spans="1:65" s="13" customFormat="1" ht="11.25">
      <c r="B175" s="222"/>
      <c r="C175" s="223"/>
      <c r="D175" s="224" t="s">
        <v>211</v>
      </c>
      <c r="E175" s="225" t="s">
        <v>1</v>
      </c>
      <c r="F175" s="226" t="s">
        <v>10015</v>
      </c>
      <c r="G175" s="223"/>
      <c r="H175" s="225" t="s">
        <v>1</v>
      </c>
      <c r="I175" s="227"/>
      <c r="J175" s="223"/>
      <c r="K175" s="223"/>
      <c r="L175" s="228"/>
      <c r="M175" s="229"/>
      <c r="N175" s="230"/>
      <c r="O175" s="230"/>
      <c r="P175" s="230"/>
      <c r="Q175" s="230"/>
      <c r="R175" s="230"/>
      <c r="S175" s="230"/>
      <c r="T175" s="231"/>
      <c r="AT175" s="232" t="s">
        <v>211</v>
      </c>
      <c r="AU175" s="232" t="s">
        <v>82</v>
      </c>
      <c r="AV175" s="13" t="s">
        <v>82</v>
      </c>
      <c r="AW175" s="13" t="s">
        <v>31</v>
      </c>
      <c r="AX175" s="13" t="s">
        <v>75</v>
      </c>
      <c r="AY175" s="232" t="s">
        <v>203</v>
      </c>
    </row>
    <row r="176" spans="1:65" s="13" customFormat="1" ht="11.25">
      <c r="B176" s="222"/>
      <c r="C176" s="223"/>
      <c r="D176" s="224" t="s">
        <v>211</v>
      </c>
      <c r="E176" s="225" t="s">
        <v>1</v>
      </c>
      <c r="F176" s="226" t="s">
        <v>10035</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4" customFormat="1" ht="11.25">
      <c r="B177" s="233"/>
      <c r="C177" s="234"/>
      <c r="D177" s="224" t="s">
        <v>211</v>
      </c>
      <c r="E177" s="235" t="s">
        <v>1</v>
      </c>
      <c r="F177" s="236" t="s">
        <v>237</v>
      </c>
      <c r="G177" s="234"/>
      <c r="H177" s="237">
        <v>5</v>
      </c>
      <c r="I177" s="238"/>
      <c r="J177" s="234"/>
      <c r="K177" s="234"/>
      <c r="L177" s="239"/>
      <c r="M177" s="240"/>
      <c r="N177" s="241"/>
      <c r="O177" s="241"/>
      <c r="P177" s="241"/>
      <c r="Q177" s="241"/>
      <c r="R177" s="241"/>
      <c r="S177" s="241"/>
      <c r="T177" s="242"/>
      <c r="AT177" s="243" t="s">
        <v>211</v>
      </c>
      <c r="AU177" s="243" t="s">
        <v>82</v>
      </c>
      <c r="AV177" s="14" t="s">
        <v>84</v>
      </c>
      <c r="AW177" s="14" t="s">
        <v>31</v>
      </c>
      <c r="AX177" s="14" t="s">
        <v>75</v>
      </c>
      <c r="AY177" s="243" t="s">
        <v>203</v>
      </c>
    </row>
    <row r="178" spans="1:65" s="15" customFormat="1" ht="11.25">
      <c r="B178" s="261"/>
      <c r="C178" s="262"/>
      <c r="D178" s="224" t="s">
        <v>211</v>
      </c>
      <c r="E178" s="263" t="s">
        <v>1</v>
      </c>
      <c r="F178" s="264" t="s">
        <v>5614</v>
      </c>
      <c r="G178" s="262"/>
      <c r="H178" s="265">
        <v>5</v>
      </c>
      <c r="I178" s="266"/>
      <c r="J178" s="262"/>
      <c r="K178" s="262"/>
      <c r="L178" s="267"/>
      <c r="M178" s="268"/>
      <c r="N178" s="269"/>
      <c r="O178" s="269"/>
      <c r="P178" s="269"/>
      <c r="Q178" s="269"/>
      <c r="R178" s="269"/>
      <c r="S178" s="269"/>
      <c r="T178" s="270"/>
      <c r="AT178" s="271" t="s">
        <v>211</v>
      </c>
      <c r="AU178" s="271" t="s">
        <v>82</v>
      </c>
      <c r="AV178" s="15" t="s">
        <v>209</v>
      </c>
      <c r="AW178" s="15" t="s">
        <v>31</v>
      </c>
      <c r="AX178" s="15" t="s">
        <v>82</v>
      </c>
      <c r="AY178" s="271" t="s">
        <v>203</v>
      </c>
    </row>
    <row r="179" spans="1:65" s="2" customFormat="1" ht="16.5" customHeight="1">
      <c r="A179" s="35"/>
      <c r="B179" s="36"/>
      <c r="C179" s="209" t="s">
        <v>375</v>
      </c>
      <c r="D179" s="209" t="s">
        <v>205</v>
      </c>
      <c r="E179" s="210" t="s">
        <v>10036</v>
      </c>
      <c r="F179" s="211" t="s">
        <v>10037</v>
      </c>
      <c r="G179" s="212" t="s">
        <v>5671</v>
      </c>
      <c r="H179" s="213">
        <v>5</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209</v>
      </c>
      <c r="AT179" s="220" t="s">
        <v>205</v>
      </c>
      <c r="AU179" s="220" t="s">
        <v>82</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209</v>
      </c>
      <c r="BM179" s="220" t="s">
        <v>596</v>
      </c>
    </row>
    <row r="180" spans="1:65" s="13" customFormat="1" ht="11.25">
      <c r="B180" s="222"/>
      <c r="C180" s="223"/>
      <c r="D180" s="224" t="s">
        <v>211</v>
      </c>
      <c r="E180" s="225" t="s">
        <v>1</v>
      </c>
      <c r="F180" s="226" t="s">
        <v>10015</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4" customFormat="1" ht="11.25">
      <c r="B181" s="233"/>
      <c r="C181" s="234"/>
      <c r="D181" s="224" t="s">
        <v>211</v>
      </c>
      <c r="E181" s="235" t="s">
        <v>1</v>
      </c>
      <c r="F181" s="236" t="s">
        <v>237</v>
      </c>
      <c r="G181" s="234"/>
      <c r="H181" s="237">
        <v>5</v>
      </c>
      <c r="I181" s="238"/>
      <c r="J181" s="234"/>
      <c r="K181" s="234"/>
      <c r="L181" s="239"/>
      <c r="M181" s="240"/>
      <c r="N181" s="241"/>
      <c r="O181" s="241"/>
      <c r="P181" s="241"/>
      <c r="Q181" s="241"/>
      <c r="R181" s="241"/>
      <c r="S181" s="241"/>
      <c r="T181" s="242"/>
      <c r="AT181" s="243" t="s">
        <v>211</v>
      </c>
      <c r="AU181" s="243" t="s">
        <v>82</v>
      </c>
      <c r="AV181" s="14" t="s">
        <v>84</v>
      </c>
      <c r="AW181" s="14" t="s">
        <v>31</v>
      </c>
      <c r="AX181" s="14" t="s">
        <v>75</v>
      </c>
      <c r="AY181" s="243" t="s">
        <v>203</v>
      </c>
    </row>
    <row r="182" spans="1:65" s="15" customFormat="1" ht="11.25">
      <c r="B182" s="261"/>
      <c r="C182" s="262"/>
      <c r="D182" s="224" t="s">
        <v>211</v>
      </c>
      <c r="E182" s="263" t="s">
        <v>1</v>
      </c>
      <c r="F182" s="264" t="s">
        <v>5614</v>
      </c>
      <c r="G182" s="262"/>
      <c r="H182" s="265">
        <v>5</v>
      </c>
      <c r="I182" s="266"/>
      <c r="J182" s="262"/>
      <c r="K182" s="262"/>
      <c r="L182" s="267"/>
      <c r="M182" s="268"/>
      <c r="N182" s="269"/>
      <c r="O182" s="269"/>
      <c r="P182" s="269"/>
      <c r="Q182" s="269"/>
      <c r="R182" s="269"/>
      <c r="S182" s="269"/>
      <c r="T182" s="270"/>
      <c r="AT182" s="271" t="s">
        <v>211</v>
      </c>
      <c r="AU182" s="271" t="s">
        <v>82</v>
      </c>
      <c r="AV182" s="15" t="s">
        <v>209</v>
      </c>
      <c r="AW182" s="15" t="s">
        <v>31</v>
      </c>
      <c r="AX182" s="15" t="s">
        <v>82</v>
      </c>
      <c r="AY182" s="271" t="s">
        <v>203</v>
      </c>
    </row>
    <row r="183" spans="1:65" s="12" customFormat="1" ht="25.9" customHeight="1">
      <c r="B183" s="193"/>
      <c r="C183" s="194"/>
      <c r="D183" s="195" t="s">
        <v>74</v>
      </c>
      <c r="E183" s="196" t="s">
        <v>6259</v>
      </c>
      <c r="F183" s="196" t="s">
        <v>10038</v>
      </c>
      <c r="G183" s="194"/>
      <c r="H183" s="194"/>
      <c r="I183" s="197"/>
      <c r="J183" s="198">
        <f>BK183</f>
        <v>0</v>
      </c>
      <c r="K183" s="194"/>
      <c r="L183" s="199"/>
      <c r="M183" s="200"/>
      <c r="N183" s="201"/>
      <c r="O183" s="201"/>
      <c r="P183" s="202">
        <f>SUM(P184:P208)</f>
        <v>0</v>
      </c>
      <c r="Q183" s="201"/>
      <c r="R183" s="202">
        <f>SUM(R184:R208)</f>
        <v>0</v>
      </c>
      <c r="S183" s="201"/>
      <c r="T183" s="203">
        <f>SUM(T184:T208)</f>
        <v>0</v>
      </c>
      <c r="AR183" s="204" t="s">
        <v>82</v>
      </c>
      <c r="AT183" s="205" t="s">
        <v>74</v>
      </c>
      <c r="AU183" s="205" t="s">
        <v>75</v>
      </c>
      <c r="AY183" s="204" t="s">
        <v>203</v>
      </c>
      <c r="BK183" s="206">
        <f>SUM(BK184:BK208)</f>
        <v>0</v>
      </c>
    </row>
    <row r="184" spans="1:65" s="2" customFormat="1" ht="16.5" customHeight="1">
      <c r="A184" s="35"/>
      <c r="B184" s="36"/>
      <c r="C184" s="209" t="s">
        <v>382</v>
      </c>
      <c r="D184" s="209" t="s">
        <v>205</v>
      </c>
      <c r="E184" s="210" t="s">
        <v>10039</v>
      </c>
      <c r="F184" s="211" t="s">
        <v>10040</v>
      </c>
      <c r="G184" s="212" t="s">
        <v>5671</v>
      </c>
      <c r="H184" s="213">
        <v>5</v>
      </c>
      <c r="I184" s="214"/>
      <c r="J184" s="215">
        <f>ROUND(I184*H184,2)</f>
        <v>0</v>
      </c>
      <c r="K184" s="211" t="s">
        <v>1</v>
      </c>
      <c r="L184" s="40"/>
      <c r="M184" s="216" t="s">
        <v>1</v>
      </c>
      <c r="N184" s="217" t="s">
        <v>40</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209</v>
      </c>
      <c r="AT184" s="220" t="s">
        <v>205</v>
      </c>
      <c r="AU184" s="220" t="s">
        <v>82</v>
      </c>
      <c r="AY184" s="18" t="s">
        <v>203</v>
      </c>
      <c r="BE184" s="221">
        <f>IF(N184="základní",J184,0)</f>
        <v>0</v>
      </c>
      <c r="BF184" s="221">
        <f>IF(N184="snížená",J184,0)</f>
        <v>0</v>
      </c>
      <c r="BG184" s="221">
        <f>IF(N184="zákl. přenesená",J184,0)</f>
        <v>0</v>
      </c>
      <c r="BH184" s="221">
        <f>IF(N184="sníž. přenesená",J184,0)</f>
        <v>0</v>
      </c>
      <c r="BI184" s="221">
        <f>IF(N184="nulová",J184,0)</f>
        <v>0</v>
      </c>
      <c r="BJ184" s="18" t="s">
        <v>82</v>
      </c>
      <c r="BK184" s="221">
        <f>ROUND(I184*H184,2)</f>
        <v>0</v>
      </c>
      <c r="BL184" s="18" t="s">
        <v>209</v>
      </c>
      <c r="BM184" s="220" t="s">
        <v>1291</v>
      </c>
    </row>
    <row r="185" spans="1:65" s="13" customFormat="1" ht="11.25">
      <c r="B185" s="222"/>
      <c r="C185" s="223"/>
      <c r="D185" s="224" t="s">
        <v>211</v>
      </c>
      <c r="E185" s="225" t="s">
        <v>1</v>
      </c>
      <c r="F185" s="226" t="s">
        <v>10015</v>
      </c>
      <c r="G185" s="223"/>
      <c r="H185" s="225" t="s">
        <v>1</v>
      </c>
      <c r="I185" s="227"/>
      <c r="J185" s="223"/>
      <c r="K185" s="223"/>
      <c r="L185" s="228"/>
      <c r="M185" s="229"/>
      <c r="N185" s="230"/>
      <c r="O185" s="230"/>
      <c r="P185" s="230"/>
      <c r="Q185" s="230"/>
      <c r="R185" s="230"/>
      <c r="S185" s="230"/>
      <c r="T185" s="231"/>
      <c r="AT185" s="232" t="s">
        <v>211</v>
      </c>
      <c r="AU185" s="232" t="s">
        <v>82</v>
      </c>
      <c r="AV185" s="13" t="s">
        <v>82</v>
      </c>
      <c r="AW185" s="13" t="s">
        <v>31</v>
      </c>
      <c r="AX185" s="13" t="s">
        <v>75</v>
      </c>
      <c r="AY185" s="232" t="s">
        <v>203</v>
      </c>
    </row>
    <row r="186" spans="1:65" s="13" customFormat="1" ht="11.25">
      <c r="B186" s="222"/>
      <c r="C186" s="223"/>
      <c r="D186" s="224" t="s">
        <v>211</v>
      </c>
      <c r="E186" s="225" t="s">
        <v>1</v>
      </c>
      <c r="F186" s="226" t="s">
        <v>10041</v>
      </c>
      <c r="G186" s="223"/>
      <c r="H186" s="225" t="s">
        <v>1</v>
      </c>
      <c r="I186" s="227"/>
      <c r="J186" s="223"/>
      <c r="K186" s="223"/>
      <c r="L186" s="228"/>
      <c r="M186" s="229"/>
      <c r="N186" s="230"/>
      <c r="O186" s="230"/>
      <c r="P186" s="230"/>
      <c r="Q186" s="230"/>
      <c r="R186" s="230"/>
      <c r="S186" s="230"/>
      <c r="T186" s="231"/>
      <c r="AT186" s="232" t="s">
        <v>211</v>
      </c>
      <c r="AU186" s="232" t="s">
        <v>82</v>
      </c>
      <c r="AV186" s="13" t="s">
        <v>82</v>
      </c>
      <c r="AW186" s="13" t="s">
        <v>31</v>
      </c>
      <c r="AX186" s="13" t="s">
        <v>75</v>
      </c>
      <c r="AY186" s="232" t="s">
        <v>203</v>
      </c>
    </row>
    <row r="187" spans="1:65" s="14" customFormat="1" ht="11.25">
      <c r="B187" s="233"/>
      <c r="C187" s="234"/>
      <c r="D187" s="224" t="s">
        <v>211</v>
      </c>
      <c r="E187" s="235" t="s">
        <v>1</v>
      </c>
      <c r="F187" s="236" t="s">
        <v>237</v>
      </c>
      <c r="G187" s="234"/>
      <c r="H187" s="237">
        <v>5</v>
      </c>
      <c r="I187" s="238"/>
      <c r="J187" s="234"/>
      <c r="K187" s="234"/>
      <c r="L187" s="239"/>
      <c r="M187" s="240"/>
      <c r="N187" s="241"/>
      <c r="O187" s="241"/>
      <c r="P187" s="241"/>
      <c r="Q187" s="241"/>
      <c r="R187" s="241"/>
      <c r="S187" s="241"/>
      <c r="T187" s="242"/>
      <c r="AT187" s="243" t="s">
        <v>211</v>
      </c>
      <c r="AU187" s="243" t="s">
        <v>82</v>
      </c>
      <c r="AV187" s="14" t="s">
        <v>84</v>
      </c>
      <c r="AW187" s="14" t="s">
        <v>31</v>
      </c>
      <c r="AX187" s="14" t="s">
        <v>75</v>
      </c>
      <c r="AY187" s="243" t="s">
        <v>203</v>
      </c>
    </row>
    <row r="188" spans="1:65" s="15" customFormat="1" ht="11.25">
      <c r="B188" s="261"/>
      <c r="C188" s="262"/>
      <c r="D188" s="224" t="s">
        <v>211</v>
      </c>
      <c r="E188" s="263" t="s">
        <v>1</v>
      </c>
      <c r="F188" s="264" t="s">
        <v>5614</v>
      </c>
      <c r="G188" s="262"/>
      <c r="H188" s="265">
        <v>5</v>
      </c>
      <c r="I188" s="266"/>
      <c r="J188" s="262"/>
      <c r="K188" s="262"/>
      <c r="L188" s="267"/>
      <c r="M188" s="268"/>
      <c r="N188" s="269"/>
      <c r="O188" s="269"/>
      <c r="P188" s="269"/>
      <c r="Q188" s="269"/>
      <c r="R188" s="269"/>
      <c r="S188" s="269"/>
      <c r="T188" s="270"/>
      <c r="AT188" s="271" t="s">
        <v>211</v>
      </c>
      <c r="AU188" s="271" t="s">
        <v>82</v>
      </c>
      <c r="AV188" s="15" t="s">
        <v>209</v>
      </c>
      <c r="AW188" s="15" t="s">
        <v>31</v>
      </c>
      <c r="AX188" s="15" t="s">
        <v>82</v>
      </c>
      <c r="AY188" s="271" t="s">
        <v>203</v>
      </c>
    </row>
    <row r="189" spans="1:65" s="2" customFormat="1" ht="16.5" customHeight="1">
      <c r="A189" s="35"/>
      <c r="B189" s="36"/>
      <c r="C189" s="209" t="s">
        <v>389</v>
      </c>
      <c r="D189" s="209" t="s">
        <v>205</v>
      </c>
      <c r="E189" s="210" t="s">
        <v>10042</v>
      </c>
      <c r="F189" s="211" t="s">
        <v>10043</v>
      </c>
      <c r="G189" s="212" t="s">
        <v>5671</v>
      </c>
      <c r="H189" s="213">
        <v>5</v>
      </c>
      <c r="I189" s="214"/>
      <c r="J189" s="215">
        <f>ROUND(I189*H189,2)</f>
        <v>0</v>
      </c>
      <c r="K189" s="211" t="s">
        <v>1</v>
      </c>
      <c r="L189" s="40"/>
      <c r="M189" s="216" t="s">
        <v>1</v>
      </c>
      <c r="N189" s="217"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209</v>
      </c>
      <c r="AT189" s="220" t="s">
        <v>205</v>
      </c>
      <c r="AU189" s="220" t="s">
        <v>82</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209</v>
      </c>
      <c r="BM189" s="220" t="s">
        <v>1306</v>
      </c>
    </row>
    <row r="190" spans="1:65" s="13" customFormat="1" ht="11.25">
      <c r="B190" s="222"/>
      <c r="C190" s="223"/>
      <c r="D190" s="224" t="s">
        <v>211</v>
      </c>
      <c r="E190" s="225" t="s">
        <v>1</v>
      </c>
      <c r="F190" s="226" t="s">
        <v>10015</v>
      </c>
      <c r="G190" s="223"/>
      <c r="H190" s="225" t="s">
        <v>1</v>
      </c>
      <c r="I190" s="227"/>
      <c r="J190" s="223"/>
      <c r="K190" s="223"/>
      <c r="L190" s="228"/>
      <c r="M190" s="229"/>
      <c r="N190" s="230"/>
      <c r="O190" s="230"/>
      <c r="P190" s="230"/>
      <c r="Q190" s="230"/>
      <c r="R190" s="230"/>
      <c r="S190" s="230"/>
      <c r="T190" s="231"/>
      <c r="AT190" s="232" t="s">
        <v>211</v>
      </c>
      <c r="AU190" s="232" t="s">
        <v>82</v>
      </c>
      <c r="AV190" s="13" t="s">
        <v>82</v>
      </c>
      <c r="AW190" s="13" t="s">
        <v>31</v>
      </c>
      <c r="AX190" s="13" t="s">
        <v>75</v>
      </c>
      <c r="AY190" s="232" t="s">
        <v>203</v>
      </c>
    </row>
    <row r="191" spans="1:65" s="13" customFormat="1" ht="11.25">
      <c r="B191" s="222"/>
      <c r="C191" s="223"/>
      <c r="D191" s="224" t="s">
        <v>211</v>
      </c>
      <c r="E191" s="225" t="s">
        <v>1</v>
      </c>
      <c r="F191" s="226" t="s">
        <v>10044</v>
      </c>
      <c r="G191" s="223"/>
      <c r="H191" s="225" t="s">
        <v>1</v>
      </c>
      <c r="I191" s="227"/>
      <c r="J191" s="223"/>
      <c r="K191" s="223"/>
      <c r="L191" s="228"/>
      <c r="M191" s="229"/>
      <c r="N191" s="230"/>
      <c r="O191" s="230"/>
      <c r="P191" s="230"/>
      <c r="Q191" s="230"/>
      <c r="R191" s="230"/>
      <c r="S191" s="230"/>
      <c r="T191" s="231"/>
      <c r="AT191" s="232" t="s">
        <v>211</v>
      </c>
      <c r="AU191" s="232" t="s">
        <v>82</v>
      </c>
      <c r="AV191" s="13" t="s">
        <v>82</v>
      </c>
      <c r="AW191" s="13" t="s">
        <v>31</v>
      </c>
      <c r="AX191" s="13" t="s">
        <v>75</v>
      </c>
      <c r="AY191" s="232" t="s">
        <v>203</v>
      </c>
    </row>
    <row r="192" spans="1:65" s="14" customFormat="1" ht="11.25">
      <c r="B192" s="233"/>
      <c r="C192" s="234"/>
      <c r="D192" s="224" t="s">
        <v>211</v>
      </c>
      <c r="E192" s="235" t="s">
        <v>1</v>
      </c>
      <c r="F192" s="236" t="s">
        <v>237</v>
      </c>
      <c r="G192" s="234"/>
      <c r="H192" s="237">
        <v>5</v>
      </c>
      <c r="I192" s="238"/>
      <c r="J192" s="234"/>
      <c r="K192" s="234"/>
      <c r="L192" s="239"/>
      <c r="M192" s="240"/>
      <c r="N192" s="241"/>
      <c r="O192" s="241"/>
      <c r="P192" s="241"/>
      <c r="Q192" s="241"/>
      <c r="R192" s="241"/>
      <c r="S192" s="241"/>
      <c r="T192" s="242"/>
      <c r="AT192" s="243" t="s">
        <v>211</v>
      </c>
      <c r="AU192" s="243" t="s">
        <v>82</v>
      </c>
      <c r="AV192" s="14" t="s">
        <v>84</v>
      </c>
      <c r="AW192" s="14" t="s">
        <v>31</v>
      </c>
      <c r="AX192" s="14" t="s">
        <v>75</v>
      </c>
      <c r="AY192" s="243" t="s">
        <v>203</v>
      </c>
    </row>
    <row r="193" spans="1:65" s="15" customFormat="1" ht="11.25">
      <c r="B193" s="261"/>
      <c r="C193" s="262"/>
      <c r="D193" s="224" t="s">
        <v>211</v>
      </c>
      <c r="E193" s="263" t="s">
        <v>1</v>
      </c>
      <c r="F193" s="264" t="s">
        <v>5614</v>
      </c>
      <c r="G193" s="262"/>
      <c r="H193" s="265">
        <v>5</v>
      </c>
      <c r="I193" s="266"/>
      <c r="J193" s="262"/>
      <c r="K193" s="262"/>
      <c r="L193" s="267"/>
      <c r="M193" s="268"/>
      <c r="N193" s="269"/>
      <c r="O193" s="269"/>
      <c r="P193" s="269"/>
      <c r="Q193" s="269"/>
      <c r="R193" s="269"/>
      <c r="S193" s="269"/>
      <c r="T193" s="270"/>
      <c r="AT193" s="271" t="s">
        <v>211</v>
      </c>
      <c r="AU193" s="271" t="s">
        <v>82</v>
      </c>
      <c r="AV193" s="15" t="s">
        <v>209</v>
      </c>
      <c r="AW193" s="15" t="s">
        <v>31</v>
      </c>
      <c r="AX193" s="15" t="s">
        <v>82</v>
      </c>
      <c r="AY193" s="271" t="s">
        <v>203</v>
      </c>
    </row>
    <row r="194" spans="1:65" s="2" customFormat="1" ht="16.5" customHeight="1">
      <c r="A194" s="35"/>
      <c r="B194" s="36"/>
      <c r="C194" s="209" t="s">
        <v>395</v>
      </c>
      <c r="D194" s="209" t="s">
        <v>205</v>
      </c>
      <c r="E194" s="210" t="s">
        <v>10045</v>
      </c>
      <c r="F194" s="211" t="s">
        <v>10046</v>
      </c>
      <c r="G194" s="212" t="s">
        <v>5671</v>
      </c>
      <c r="H194" s="213">
        <v>6</v>
      </c>
      <c r="I194" s="214"/>
      <c r="J194" s="215">
        <f>ROUND(I194*H194,2)</f>
        <v>0</v>
      </c>
      <c r="K194" s="211" t="s">
        <v>1</v>
      </c>
      <c r="L194" s="40"/>
      <c r="M194" s="216" t="s">
        <v>1</v>
      </c>
      <c r="N194" s="217" t="s">
        <v>40</v>
      </c>
      <c r="O194" s="72"/>
      <c r="P194" s="218">
        <f>O194*H194</f>
        <v>0</v>
      </c>
      <c r="Q194" s="218">
        <v>0</v>
      </c>
      <c r="R194" s="218">
        <f>Q194*H194</f>
        <v>0</v>
      </c>
      <c r="S194" s="218">
        <v>0</v>
      </c>
      <c r="T194" s="219">
        <f>S194*H194</f>
        <v>0</v>
      </c>
      <c r="U194" s="35"/>
      <c r="V194" s="35"/>
      <c r="W194" s="35"/>
      <c r="X194" s="35"/>
      <c r="Y194" s="35"/>
      <c r="Z194" s="35"/>
      <c r="AA194" s="35"/>
      <c r="AB194" s="35"/>
      <c r="AC194" s="35"/>
      <c r="AD194" s="35"/>
      <c r="AE194" s="35"/>
      <c r="AR194" s="220" t="s">
        <v>209</v>
      </c>
      <c r="AT194" s="220" t="s">
        <v>205</v>
      </c>
      <c r="AU194" s="220" t="s">
        <v>82</v>
      </c>
      <c r="AY194" s="18" t="s">
        <v>203</v>
      </c>
      <c r="BE194" s="221">
        <f>IF(N194="základní",J194,0)</f>
        <v>0</v>
      </c>
      <c r="BF194" s="221">
        <f>IF(N194="snížená",J194,0)</f>
        <v>0</v>
      </c>
      <c r="BG194" s="221">
        <f>IF(N194="zákl. přenesená",J194,0)</f>
        <v>0</v>
      </c>
      <c r="BH194" s="221">
        <f>IF(N194="sníž. přenesená",J194,0)</f>
        <v>0</v>
      </c>
      <c r="BI194" s="221">
        <f>IF(N194="nulová",J194,0)</f>
        <v>0</v>
      </c>
      <c r="BJ194" s="18" t="s">
        <v>82</v>
      </c>
      <c r="BK194" s="221">
        <f>ROUND(I194*H194,2)</f>
        <v>0</v>
      </c>
      <c r="BL194" s="18" t="s">
        <v>209</v>
      </c>
      <c r="BM194" s="220" t="s">
        <v>1318</v>
      </c>
    </row>
    <row r="195" spans="1:65" s="13" customFormat="1" ht="11.25">
      <c r="B195" s="222"/>
      <c r="C195" s="223"/>
      <c r="D195" s="224" t="s">
        <v>211</v>
      </c>
      <c r="E195" s="225" t="s">
        <v>1</v>
      </c>
      <c r="F195" s="226" t="s">
        <v>10015</v>
      </c>
      <c r="G195" s="223"/>
      <c r="H195" s="225" t="s">
        <v>1</v>
      </c>
      <c r="I195" s="227"/>
      <c r="J195" s="223"/>
      <c r="K195" s="223"/>
      <c r="L195" s="228"/>
      <c r="M195" s="229"/>
      <c r="N195" s="230"/>
      <c r="O195" s="230"/>
      <c r="P195" s="230"/>
      <c r="Q195" s="230"/>
      <c r="R195" s="230"/>
      <c r="S195" s="230"/>
      <c r="T195" s="231"/>
      <c r="AT195" s="232" t="s">
        <v>211</v>
      </c>
      <c r="AU195" s="232" t="s">
        <v>82</v>
      </c>
      <c r="AV195" s="13" t="s">
        <v>82</v>
      </c>
      <c r="AW195" s="13" t="s">
        <v>31</v>
      </c>
      <c r="AX195" s="13" t="s">
        <v>75</v>
      </c>
      <c r="AY195" s="232" t="s">
        <v>203</v>
      </c>
    </row>
    <row r="196" spans="1:65" s="13" customFormat="1" ht="33.75">
      <c r="B196" s="222"/>
      <c r="C196" s="223"/>
      <c r="D196" s="224" t="s">
        <v>211</v>
      </c>
      <c r="E196" s="225" t="s">
        <v>1</v>
      </c>
      <c r="F196" s="226" t="s">
        <v>10047</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4" customFormat="1" ht="11.25">
      <c r="B197" s="233"/>
      <c r="C197" s="234"/>
      <c r="D197" s="224" t="s">
        <v>211</v>
      </c>
      <c r="E197" s="235" t="s">
        <v>1</v>
      </c>
      <c r="F197" s="236" t="s">
        <v>252</v>
      </c>
      <c r="G197" s="234"/>
      <c r="H197" s="237">
        <v>6</v>
      </c>
      <c r="I197" s="238"/>
      <c r="J197" s="234"/>
      <c r="K197" s="234"/>
      <c r="L197" s="239"/>
      <c r="M197" s="240"/>
      <c r="N197" s="241"/>
      <c r="O197" s="241"/>
      <c r="P197" s="241"/>
      <c r="Q197" s="241"/>
      <c r="R197" s="241"/>
      <c r="S197" s="241"/>
      <c r="T197" s="242"/>
      <c r="AT197" s="243" t="s">
        <v>211</v>
      </c>
      <c r="AU197" s="243" t="s">
        <v>82</v>
      </c>
      <c r="AV197" s="14" t="s">
        <v>84</v>
      </c>
      <c r="AW197" s="14" t="s">
        <v>31</v>
      </c>
      <c r="AX197" s="14" t="s">
        <v>75</v>
      </c>
      <c r="AY197" s="243" t="s">
        <v>203</v>
      </c>
    </row>
    <row r="198" spans="1:65" s="15" customFormat="1" ht="11.25">
      <c r="B198" s="261"/>
      <c r="C198" s="262"/>
      <c r="D198" s="224" t="s">
        <v>211</v>
      </c>
      <c r="E198" s="263" t="s">
        <v>1</v>
      </c>
      <c r="F198" s="264" t="s">
        <v>5614</v>
      </c>
      <c r="G198" s="262"/>
      <c r="H198" s="265">
        <v>6</v>
      </c>
      <c r="I198" s="266"/>
      <c r="J198" s="262"/>
      <c r="K198" s="262"/>
      <c r="L198" s="267"/>
      <c r="M198" s="268"/>
      <c r="N198" s="269"/>
      <c r="O198" s="269"/>
      <c r="P198" s="269"/>
      <c r="Q198" s="269"/>
      <c r="R198" s="269"/>
      <c r="S198" s="269"/>
      <c r="T198" s="270"/>
      <c r="AT198" s="271" t="s">
        <v>211</v>
      </c>
      <c r="AU198" s="271" t="s">
        <v>82</v>
      </c>
      <c r="AV198" s="15" t="s">
        <v>209</v>
      </c>
      <c r="AW198" s="15" t="s">
        <v>31</v>
      </c>
      <c r="AX198" s="15" t="s">
        <v>82</v>
      </c>
      <c r="AY198" s="271" t="s">
        <v>203</v>
      </c>
    </row>
    <row r="199" spans="1:65" s="2" customFormat="1" ht="16.5" customHeight="1">
      <c r="A199" s="35"/>
      <c r="B199" s="36"/>
      <c r="C199" s="209" t="s">
        <v>401</v>
      </c>
      <c r="D199" s="209" t="s">
        <v>205</v>
      </c>
      <c r="E199" s="210" t="s">
        <v>10048</v>
      </c>
      <c r="F199" s="211" t="s">
        <v>10049</v>
      </c>
      <c r="G199" s="212" t="s">
        <v>5671</v>
      </c>
      <c r="H199" s="213">
        <v>16</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209</v>
      </c>
      <c r="AT199" s="220" t="s">
        <v>205</v>
      </c>
      <c r="AU199" s="220" t="s">
        <v>82</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209</v>
      </c>
      <c r="BM199" s="220" t="s">
        <v>1331</v>
      </c>
    </row>
    <row r="200" spans="1:65" s="13" customFormat="1" ht="11.25">
      <c r="B200" s="222"/>
      <c r="C200" s="223"/>
      <c r="D200" s="224" t="s">
        <v>211</v>
      </c>
      <c r="E200" s="225" t="s">
        <v>1</v>
      </c>
      <c r="F200" s="226" t="s">
        <v>10050</v>
      </c>
      <c r="G200" s="223"/>
      <c r="H200" s="225" t="s">
        <v>1</v>
      </c>
      <c r="I200" s="227"/>
      <c r="J200" s="223"/>
      <c r="K200" s="223"/>
      <c r="L200" s="228"/>
      <c r="M200" s="229"/>
      <c r="N200" s="230"/>
      <c r="O200" s="230"/>
      <c r="P200" s="230"/>
      <c r="Q200" s="230"/>
      <c r="R200" s="230"/>
      <c r="S200" s="230"/>
      <c r="T200" s="231"/>
      <c r="AT200" s="232" t="s">
        <v>211</v>
      </c>
      <c r="AU200" s="232" t="s">
        <v>82</v>
      </c>
      <c r="AV200" s="13" t="s">
        <v>82</v>
      </c>
      <c r="AW200" s="13" t="s">
        <v>31</v>
      </c>
      <c r="AX200" s="13" t="s">
        <v>75</v>
      </c>
      <c r="AY200" s="232" t="s">
        <v>203</v>
      </c>
    </row>
    <row r="201" spans="1:65" s="13" customFormat="1" ht="33.75">
      <c r="B201" s="222"/>
      <c r="C201" s="223"/>
      <c r="D201" s="224" t="s">
        <v>211</v>
      </c>
      <c r="E201" s="225" t="s">
        <v>1</v>
      </c>
      <c r="F201" s="226" t="s">
        <v>10051</v>
      </c>
      <c r="G201" s="223"/>
      <c r="H201" s="225" t="s">
        <v>1</v>
      </c>
      <c r="I201" s="227"/>
      <c r="J201" s="223"/>
      <c r="K201" s="223"/>
      <c r="L201" s="228"/>
      <c r="M201" s="229"/>
      <c r="N201" s="230"/>
      <c r="O201" s="230"/>
      <c r="P201" s="230"/>
      <c r="Q201" s="230"/>
      <c r="R201" s="230"/>
      <c r="S201" s="230"/>
      <c r="T201" s="231"/>
      <c r="AT201" s="232" t="s">
        <v>211</v>
      </c>
      <c r="AU201" s="232" t="s">
        <v>82</v>
      </c>
      <c r="AV201" s="13" t="s">
        <v>82</v>
      </c>
      <c r="AW201" s="13" t="s">
        <v>31</v>
      </c>
      <c r="AX201" s="13" t="s">
        <v>75</v>
      </c>
      <c r="AY201" s="232" t="s">
        <v>203</v>
      </c>
    </row>
    <row r="202" spans="1:65" s="14" customFormat="1" ht="11.25">
      <c r="B202" s="233"/>
      <c r="C202" s="234"/>
      <c r="D202" s="224" t="s">
        <v>211</v>
      </c>
      <c r="E202" s="235" t="s">
        <v>1</v>
      </c>
      <c r="F202" s="236" t="s">
        <v>412</v>
      </c>
      <c r="G202" s="234"/>
      <c r="H202" s="237">
        <v>16</v>
      </c>
      <c r="I202" s="238"/>
      <c r="J202" s="234"/>
      <c r="K202" s="234"/>
      <c r="L202" s="239"/>
      <c r="M202" s="240"/>
      <c r="N202" s="241"/>
      <c r="O202" s="241"/>
      <c r="P202" s="241"/>
      <c r="Q202" s="241"/>
      <c r="R202" s="241"/>
      <c r="S202" s="241"/>
      <c r="T202" s="242"/>
      <c r="AT202" s="243" t="s">
        <v>211</v>
      </c>
      <c r="AU202" s="243" t="s">
        <v>82</v>
      </c>
      <c r="AV202" s="14" t="s">
        <v>84</v>
      </c>
      <c r="AW202" s="14" t="s">
        <v>31</v>
      </c>
      <c r="AX202" s="14" t="s">
        <v>75</v>
      </c>
      <c r="AY202" s="243" t="s">
        <v>203</v>
      </c>
    </row>
    <row r="203" spans="1:65" s="15" customFormat="1" ht="11.25">
      <c r="B203" s="261"/>
      <c r="C203" s="262"/>
      <c r="D203" s="224" t="s">
        <v>211</v>
      </c>
      <c r="E203" s="263" t="s">
        <v>1</v>
      </c>
      <c r="F203" s="264" t="s">
        <v>5614</v>
      </c>
      <c r="G203" s="262"/>
      <c r="H203" s="265">
        <v>16</v>
      </c>
      <c r="I203" s="266"/>
      <c r="J203" s="262"/>
      <c r="K203" s="262"/>
      <c r="L203" s="267"/>
      <c r="M203" s="268"/>
      <c r="N203" s="269"/>
      <c r="O203" s="269"/>
      <c r="P203" s="269"/>
      <c r="Q203" s="269"/>
      <c r="R203" s="269"/>
      <c r="S203" s="269"/>
      <c r="T203" s="270"/>
      <c r="AT203" s="271" t="s">
        <v>211</v>
      </c>
      <c r="AU203" s="271" t="s">
        <v>82</v>
      </c>
      <c r="AV203" s="15" t="s">
        <v>209</v>
      </c>
      <c r="AW203" s="15" t="s">
        <v>31</v>
      </c>
      <c r="AX203" s="15" t="s">
        <v>82</v>
      </c>
      <c r="AY203" s="271" t="s">
        <v>203</v>
      </c>
    </row>
    <row r="204" spans="1:65" s="2" customFormat="1" ht="16.5" customHeight="1">
      <c r="A204" s="35"/>
      <c r="B204" s="36"/>
      <c r="C204" s="209" t="s">
        <v>8</v>
      </c>
      <c r="D204" s="209" t="s">
        <v>205</v>
      </c>
      <c r="E204" s="210" t="s">
        <v>10052</v>
      </c>
      <c r="F204" s="211" t="s">
        <v>10053</v>
      </c>
      <c r="G204" s="212" t="s">
        <v>5671</v>
      </c>
      <c r="H204" s="213">
        <v>1000</v>
      </c>
      <c r="I204" s="214"/>
      <c r="J204" s="215">
        <f>ROUND(I204*H204,2)</f>
        <v>0</v>
      </c>
      <c r="K204" s="211" t="s">
        <v>1</v>
      </c>
      <c r="L204" s="40"/>
      <c r="M204" s="216" t="s">
        <v>1</v>
      </c>
      <c r="N204" s="217" t="s">
        <v>40</v>
      </c>
      <c r="O204" s="72"/>
      <c r="P204" s="218">
        <f>O204*H204</f>
        <v>0</v>
      </c>
      <c r="Q204" s="218">
        <v>0</v>
      </c>
      <c r="R204" s="218">
        <f>Q204*H204</f>
        <v>0</v>
      </c>
      <c r="S204" s="218">
        <v>0</v>
      </c>
      <c r="T204" s="219">
        <f>S204*H204</f>
        <v>0</v>
      </c>
      <c r="U204" s="35"/>
      <c r="V204" s="35"/>
      <c r="W204" s="35"/>
      <c r="X204" s="35"/>
      <c r="Y204" s="35"/>
      <c r="Z204" s="35"/>
      <c r="AA204" s="35"/>
      <c r="AB204" s="35"/>
      <c r="AC204" s="35"/>
      <c r="AD204" s="35"/>
      <c r="AE204" s="35"/>
      <c r="AR204" s="220" t="s">
        <v>209</v>
      </c>
      <c r="AT204" s="220" t="s">
        <v>205</v>
      </c>
      <c r="AU204" s="220" t="s">
        <v>82</v>
      </c>
      <c r="AY204" s="18" t="s">
        <v>203</v>
      </c>
      <c r="BE204" s="221">
        <f>IF(N204="základní",J204,0)</f>
        <v>0</v>
      </c>
      <c r="BF204" s="221">
        <f>IF(N204="snížená",J204,0)</f>
        <v>0</v>
      </c>
      <c r="BG204" s="221">
        <f>IF(N204="zákl. přenesená",J204,0)</f>
        <v>0</v>
      </c>
      <c r="BH204" s="221">
        <f>IF(N204="sníž. přenesená",J204,0)</f>
        <v>0</v>
      </c>
      <c r="BI204" s="221">
        <f>IF(N204="nulová",J204,0)</f>
        <v>0</v>
      </c>
      <c r="BJ204" s="18" t="s">
        <v>82</v>
      </c>
      <c r="BK204" s="221">
        <f>ROUND(I204*H204,2)</f>
        <v>0</v>
      </c>
      <c r="BL204" s="18" t="s">
        <v>209</v>
      </c>
      <c r="BM204" s="220" t="s">
        <v>1341</v>
      </c>
    </row>
    <row r="205" spans="1:65" s="13" customFormat="1" ht="11.25">
      <c r="B205" s="222"/>
      <c r="C205" s="223"/>
      <c r="D205" s="224" t="s">
        <v>211</v>
      </c>
      <c r="E205" s="225" t="s">
        <v>1</v>
      </c>
      <c r="F205" s="226" t="s">
        <v>10054</v>
      </c>
      <c r="G205" s="223"/>
      <c r="H205" s="225" t="s">
        <v>1</v>
      </c>
      <c r="I205" s="227"/>
      <c r="J205" s="223"/>
      <c r="K205" s="223"/>
      <c r="L205" s="228"/>
      <c r="M205" s="229"/>
      <c r="N205" s="230"/>
      <c r="O205" s="230"/>
      <c r="P205" s="230"/>
      <c r="Q205" s="230"/>
      <c r="R205" s="230"/>
      <c r="S205" s="230"/>
      <c r="T205" s="231"/>
      <c r="AT205" s="232" t="s">
        <v>211</v>
      </c>
      <c r="AU205" s="232" t="s">
        <v>82</v>
      </c>
      <c r="AV205" s="13" t="s">
        <v>82</v>
      </c>
      <c r="AW205" s="13" t="s">
        <v>31</v>
      </c>
      <c r="AX205" s="13" t="s">
        <v>75</v>
      </c>
      <c r="AY205" s="232" t="s">
        <v>203</v>
      </c>
    </row>
    <row r="206" spans="1:65" s="13" customFormat="1" ht="22.5">
      <c r="B206" s="222"/>
      <c r="C206" s="223"/>
      <c r="D206" s="224" t="s">
        <v>211</v>
      </c>
      <c r="E206" s="225" t="s">
        <v>1</v>
      </c>
      <c r="F206" s="226" t="s">
        <v>10055</v>
      </c>
      <c r="G206" s="223"/>
      <c r="H206" s="225" t="s">
        <v>1</v>
      </c>
      <c r="I206" s="227"/>
      <c r="J206" s="223"/>
      <c r="K206" s="223"/>
      <c r="L206" s="228"/>
      <c r="M206" s="229"/>
      <c r="N206" s="230"/>
      <c r="O206" s="230"/>
      <c r="P206" s="230"/>
      <c r="Q206" s="230"/>
      <c r="R206" s="230"/>
      <c r="S206" s="230"/>
      <c r="T206" s="231"/>
      <c r="AT206" s="232" t="s">
        <v>211</v>
      </c>
      <c r="AU206" s="232" t="s">
        <v>82</v>
      </c>
      <c r="AV206" s="13" t="s">
        <v>82</v>
      </c>
      <c r="AW206" s="13" t="s">
        <v>31</v>
      </c>
      <c r="AX206" s="13" t="s">
        <v>75</v>
      </c>
      <c r="AY206" s="232" t="s">
        <v>203</v>
      </c>
    </row>
    <row r="207" spans="1:65" s="14" customFormat="1" ht="11.25">
      <c r="B207" s="233"/>
      <c r="C207" s="234"/>
      <c r="D207" s="224" t="s">
        <v>211</v>
      </c>
      <c r="E207" s="235" t="s">
        <v>1</v>
      </c>
      <c r="F207" s="236" t="s">
        <v>8682</v>
      </c>
      <c r="G207" s="234"/>
      <c r="H207" s="237">
        <v>1000</v>
      </c>
      <c r="I207" s="238"/>
      <c r="J207" s="234"/>
      <c r="K207" s="234"/>
      <c r="L207" s="239"/>
      <c r="M207" s="240"/>
      <c r="N207" s="241"/>
      <c r="O207" s="241"/>
      <c r="P207" s="241"/>
      <c r="Q207" s="241"/>
      <c r="R207" s="241"/>
      <c r="S207" s="241"/>
      <c r="T207" s="242"/>
      <c r="AT207" s="243" t="s">
        <v>211</v>
      </c>
      <c r="AU207" s="243" t="s">
        <v>82</v>
      </c>
      <c r="AV207" s="14" t="s">
        <v>84</v>
      </c>
      <c r="AW207" s="14" t="s">
        <v>31</v>
      </c>
      <c r="AX207" s="14" t="s">
        <v>75</v>
      </c>
      <c r="AY207" s="243" t="s">
        <v>203</v>
      </c>
    </row>
    <row r="208" spans="1:65" s="15" customFormat="1" ht="11.25">
      <c r="B208" s="261"/>
      <c r="C208" s="262"/>
      <c r="D208" s="224" t="s">
        <v>211</v>
      </c>
      <c r="E208" s="263" t="s">
        <v>1</v>
      </c>
      <c r="F208" s="264" t="s">
        <v>5614</v>
      </c>
      <c r="G208" s="262"/>
      <c r="H208" s="265">
        <v>1000</v>
      </c>
      <c r="I208" s="266"/>
      <c r="J208" s="262"/>
      <c r="K208" s="262"/>
      <c r="L208" s="267"/>
      <c r="M208" s="268"/>
      <c r="N208" s="269"/>
      <c r="O208" s="269"/>
      <c r="P208" s="269"/>
      <c r="Q208" s="269"/>
      <c r="R208" s="269"/>
      <c r="S208" s="269"/>
      <c r="T208" s="270"/>
      <c r="AT208" s="271" t="s">
        <v>211</v>
      </c>
      <c r="AU208" s="271" t="s">
        <v>82</v>
      </c>
      <c r="AV208" s="15" t="s">
        <v>209</v>
      </c>
      <c r="AW208" s="15" t="s">
        <v>31</v>
      </c>
      <c r="AX208" s="15" t="s">
        <v>82</v>
      </c>
      <c r="AY208" s="271" t="s">
        <v>203</v>
      </c>
    </row>
    <row r="209" spans="1:65" s="12" customFormat="1" ht="25.9" customHeight="1">
      <c r="B209" s="193"/>
      <c r="C209" s="194"/>
      <c r="D209" s="195" t="s">
        <v>74</v>
      </c>
      <c r="E209" s="196" t="s">
        <v>6280</v>
      </c>
      <c r="F209" s="196" t="s">
        <v>10056</v>
      </c>
      <c r="G209" s="194"/>
      <c r="H209" s="194"/>
      <c r="I209" s="197"/>
      <c r="J209" s="198">
        <f>BK209</f>
        <v>0</v>
      </c>
      <c r="K209" s="194"/>
      <c r="L209" s="199"/>
      <c r="M209" s="200"/>
      <c r="N209" s="201"/>
      <c r="O209" s="201"/>
      <c r="P209" s="202">
        <f>SUM(P210:P224)</f>
        <v>0</v>
      </c>
      <c r="Q209" s="201"/>
      <c r="R209" s="202">
        <f>SUM(R210:R224)</f>
        <v>0</v>
      </c>
      <c r="S209" s="201"/>
      <c r="T209" s="203">
        <f>SUM(T210:T224)</f>
        <v>0</v>
      </c>
      <c r="AR209" s="204" t="s">
        <v>82</v>
      </c>
      <c r="AT209" s="205" t="s">
        <v>74</v>
      </c>
      <c r="AU209" s="205" t="s">
        <v>75</v>
      </c>
      <c r="AY209" s="204" t="s">
        <v>203</v>
      </c>
      <c r="BK209" s="206">
        <f>SUM(BK210:BK224)</f>
        <v>0</v>
      </c>
    </row>
    <row r="210" spans="1:65" s="2" customFormat="1" ht="16.5" customHeight="1">
      <c r="A210" s="35"/>
      <c r="B210" s="36"/>
      <c r="C210" s="209" t="s">
        <v>412</v>
      </c>
      <c r="D210" s="209" t="s">
        <v>205</v>
      </c>
      <c r="E210" s="210" t="s">
        <v>10057</v>
      </c>
      <c r="F210" s="211" t="s">
        <v>10058</v>
      </c>
      <c r="G210" s="212" t="s">
        <v>828</v>
      </c>
      <c r="H210" s="213">
        <v>88</v>
      </c>
      <c r="I210" s="214"/>
      <c r="J210" s="215">
        <f>ROUND(I210*H210,2)</f>
        <v>0</v>
      </c>
      <c r="K210" s="211" t="s">
        <v>1</v>
      </c>
      <c r="L210" s="40"/>
      <c r="M210" s="216" t="s">
        <v>1</v>
      </c>
      <c r="N210" s="217" t="s">
        <v>40</v>
      </c>
      <c r="O210" s="72"/>
      <c r="P210" s="218">
        <f>O210*H210</f>
        <v>0</v>
      </c>
      <c r="Q210" s="218">
        <v>0</v>
      </c>
      <c r="R210" s="218">
        <f>Q210*H210</f>
        <v>0</v>
      </c>
      <c r="S210" s="218">
        <v>0</v>
      </c>
      <c r="T210" s="219">
        <f>S210*H210</f>
        <v>0</v>
      </c>
      <c r="U210" s="35"/>
      <c r="V210" s="35"/>
      <c r="W210" s="35"/>
      <c r="X210" s="35"/>
      <c r="Y210" s="35"/>
      <c r="Z210" s="35"/>
      <c r="AA210" s="35"/>
      <c r="AB210" s="35"/>
      <c r="AC210" s="35"/>
      <c r="AD210" s="35"/>
      <c r="AE210" s="35"/>
      <c r="AR210" s="220" t="s">
        <v>209</v>
      </c>
      <c r="AT210" s="220" t="s">
        <v>205</v>
      </c>
      <c r="AU210" s="220" t="s">
        <v>82</v>
      </c>
      <c r="AY210" s="18" t="s">
        <v>203</v>
      </c>
      <c r="BE210" s="221">
        <f>IF(N210="základní",J210,0)</f>
        <v>0</v>
      </c>
      <c r="BF210" s="221">
        <f>IF(N210="snížená",J210,0)</f>
        <v>0</v>
      </c>
      <c r="BG210" s="221">
        <f>IF(N210="zákl. přenesená",J210,0)</f>
        <v>0</v>
      </c>
      <c r="BH210" s="221">
        <f>IF(N210="sníž. přenesená",J210,0)</f>
        <v>0</v>
      </c>
      <c r="BI210" s="221">
        <f>IF(N210="nulová",J210,0)</f>
        <v>0</v>
      </c>
      <c r="BJ210" s="18" t="s">
        <v>82</v>
      </c>
      <c r="BK210" s="221">
        <f>ROUND(I210*H210,2)</f>
        <v>0</v>
      </c>
      <c r="BL210" s="18" t="s">
        <v>209</v>
      </c>
      <c r="BM210" s="220" t="s">
        <v>1661</v>
      </c>
    </row>
    <row r="211" spans="1:65" s="13" customFormat="1" ht="22.5">
      <c r="B211" s="222"/>
      <c r="C211" s="223"/>
      <c r="D211" s="224" t="s">
        <v>211</v>
      </c>
      <c r="E211" s="225" t="s">
        <v>1</v>
      </c>
      <c r="F211" s="226" t="s">
        <v>10059</v>
      </c>
      <c r="G211" s="223"/>
      <c r="H211" s="225" t="s">
        <v>1</v>
      </c>
      <c r="I211" s="227"/>
      <c r="J211" s="223"/>
      <c r="K211" s="223"/>
      <c r="L211" s="228"/>
      <c r="M211" s="229"/>
      <c r="N211" s="230"/>
      <c r="O211" s="230"/>
      <c r="P211" s="230"/>
      <c r="Q211" s="230"/>
      <c r="R211" s="230"/>
      <c r="S211" s="230"/>
      <c r="T211" s="231"/>
      <c r="AT211" s="232" t="s">
        <v>211</v>
      </c>
      <c r="AU211" s="232" t="s">
        <v>82</v>
      </c>
      <c r="AV211" s="13" t="s">
        <v>82</v>
      </c>
      <c r="AW211" s="13" t="s">
        <v>31</v>
      </c>
      <c r="AX211" s="13" t="s">
        <v>75</v>
      </c>
      <c r="AY211" s="232" t="s">
        <v>203</v>
      </c>
    </row>
    <row r="212" spans="1:65" s="13" customFormat="1" ht="22.5">
      <c r="B212" s="222"/>
      <c r="C212" s="223"/>
      <c r="D212" s="224" t="s">
        <v>211</v>
      </c>
      <c r="E212" s="225" t="s">
        <v>1</v>
      </c>
      <c r="F212" s="226" t="s">
        <v>10060</v>
      </c>
      <c r="G212" s="223"/>
      <c r="H212" s="225" t="s">
        <v>1</v>
      </c>
      <c r="I212" s="227"/>
      <c r="J212" s="223"/>
      <c r="K212" s="223"/>
      <c r="L212" s="228"/>
      <c r="M212" s="229"/>
      <c r="N212" s="230"/>
      <c r="O212" s="230"/>
      <c r="P212" s="230"/>
      <c r="Q212" s="230"/>
      <c r="R212" s="230"/>
      <c r="S212" s="230"/>
      <c r="T212" s="231"/>
      <c r="AT212" s="232" t="s">
        <v>211</v>
      </c>
      <c r="AU212" s="232" t="s">
        <v>82</v>
      </c>
      <c r="AV212" s="13" t="s">
        <v>82</v>
      </c>
      <c r="AW212" s="13" t="s">
        <v>31</v>
      </c>
      <c r="AX212" s="13" t="s">
        <v>75</v>
      </c>
      <c r="AY212" s="232" t="s">
        <v>203</v>
      </c>
    </row>
    <row r="213" spans="1:65" s="14" customFormat="1" ht="11.25">
      <c r="B213" s="233"/>
      <c r="C213" s="234"/>
      <c r="D213" s="224" t="s">
        <v>211</v>
      </c>
      <c r="E213" s="235" t="s">
        <v>1</v>
      </c>
      <c r="F213" s="236" t="s">
        <v>10061</v>
      </c>
      <c r="G213" s="234"/>
      <c r="H213" s="237">
        <v>88</v>
      </c>
      <c r="I213" s="238"/>
      <c r="J213" s="234"/>
      <c r="K213" s="234"/>
      <c r="L213" s="239"/>
      <c r="M213" s="240"/>
      <c r="N213" s="241"/>
      <c r="O213" s="241"/>
      <c r="P213" s="241"/>
      <c r="Q213" s="241"/>
      <c r="R213" s="241"/>
      <c r="S213" s="241"/>
      <c r="T213" s="242"/>
      <c r="AT213" s="243" t="s">
        <v>211</v>
      </c>
      <c r="AU213" s="243" t="s">
        <v>82</v>
      </c>
      <c r="AV213" s="14" t="s">
        <v>84</v>
      </c>
      <c r="AW213" s="14" t="s">
        <v>31</v>
      </c>
      <c r="AX213" s="14" t="s">
        <v>75</v>
      </c>
      <c r="AY213" s="243" t="s">
        <v>203</v>
      </c>
    </row>
    <row r="214" spans="1:65" s="15" customFormat="1" ht="11.25">
      <c r="B214" s="261"/>
      <c r="C214" s="262"/>
      <c r="D214" s="224" t="s">
        <v>211</v>
      </c>
      <c r="E214" s="263" t="s">
        <v>1</v>
      </c>
      <c r="F214" s="264" t="s">
        <v>5614</v>
      </c>
      <c r="G214" s="262"/>
      <c r="H214" s="265">
        <v>88</v>
      </c>
      <c r="I214" s="266"/>
      <c r="J214" s="262"/>
      <c r="K214" s="262"/>
      <c r="L214" s="267"/>
      <c r="M214" s="268"/>
      <c r="N214" s="269"/>
      <c r="O214" s="269"/>
      <c r="P214" s="269"/>
      <c r="Q214" s="269"/>
      <c r="R214" s="269"/>
      <c r="S214" s="269"/>
      <c r="T214" s="270"/>
      <c r="AT214" s="271" t="s">
        <v>211</v>
      </c>
      <c r="AU214" s="271" t="s">
        <v>82</v>
      </c>
      <c r="AV214" s="15" t="s">
        <v>209</v>
      </c>
      <c r="AW214" s="15" t="s">
        <v>31</v>
      </c>
      <c r="AX214" s="15" t="s">
        <v>82</v>
      </c>
      <c r="AY214" s="271" t="s">
        <v>203</v>
      </c>
    </row>
    <row r="215" spans="1:65" s="2" customFormat="1" ht="16.5" customHeight="1">
      <c r="A215" s="35"/>
      <c r="B215" s="36"/>
      <c r="C215" s="209" t="s">
        <v>421</v>
      </c>
      <c r="D215" s="209" t="s">
        <v>205</v>
      </c>
      <c r="E215" s="210" t="s">
        <v>10062</v>
      </c>
      <c r="F215" s="211" t="s">
        <v>10063</v>
      </c>
      <c r="G215" s="212" t="s">
        <v>828</v>
      </c>
      <c r="H215" s="213">
        <v>88</v>
      </c>
      <c r="I215" s="214"/>
      <c r="J215" s="215">
        <f>ROUND(I215*H215,2)</f>
        <v>0</v>
      </c>
      <c r="K215" s="211" t="s">
        <v>1</v>
      </c>
      <c r="L215" s="40"/>
      <c r="M215" s="216" t="s">
        <v>1</v>
      </c>
      <c r="N215" s="217" t="s">
        <v>40</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209</v>
      </c>
      <c r="AT215" s="220" t="s">
        <v>205</v>
      </c>
      <c r="AU215" s="220" t="s">
        <v>82</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209</v>
      </c>
      <c r="BM215" s="220" t="s">
        <v>1745</v>
      </c>
    </row>
    <row r="216" spans="1:65" s="13" customFormat="1" ht="22.5">
      <c r="B216" s="222"/>
      <c r="C216" s="223"/>
      <c r="D216" s="224" t="s">
        <v>211</v>
      </c>
      <c r="E216" s="225" t="s">
        <v>1</v>
      </c>
      <c r="F216" s="226" t="s">
        <v>10064</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3" customFormat="1" ht="22.5">
      <c r="B217" s="222"/>
      <c r="C217" s="223"/>
      <c r="D217" s="224" t="s">
        <v>211</v>
      </c>
      <c r="E217" s="225" t="s">
        <v>1</v>
      </c>
      <c r="F217" s="226" t="s">
        <v>10065</v>
      </c>
      <c r="G217" s="223"/>
      <c r="H217" s="225" t="s">
        <v>1</v>
      </c>
      <c r="I217" s="227"/>
      <c r="J217" s="223"/>
      <c r="K217" s="223"/>
      <c r="L217" s="228"/>
      <c r="M217" s="229"/>
      <c r="N217" s="230"/>
      <c r="O217" s="230"/>
      <c r="P217" s="230"/>
      <c r="Q217" s="230"/>
      <c r="R217" s="230"/>
      <c r="S217" s="230"/>
      <c r="T217" s="231"/>
      <c r="AT217" s="232" t="s">
        <v>211</v>
      </c>
      <c r="AU217" s="232" t="s">
        <v>82</v>
      </c>
      <c r="AV217" s="13" t="s">
        <v>82</v>
      </c>
      <c r="AW217" s="13" t="s">
        <v>31</v>
      </c>
      <c r="AX217" s="13" t="s">
        <v>75</v>
      </c>
      <c r="AY217" s="232" t="s">
        <v>203</v>
      </c>
    </row>
    <row r="218" spans="1:65" s="14" customFormat="1" ht="11.25">
      <c r="B218" s="233"/>
      <c r="C218" s="234"/>
      <c r="D218" s="224" t="s">
        <v>211</v>
      </c>
      <c r="E218" s="235" t="s">
        <v>1</v>
      </c>
      <c r="F218" s="236" t="s">
        <v>10061</v>
      </c>
      <c r="G218" s="234"/>
      <c r="H218" s="237">
        <v>88</v>
      </c>
      <c r="I218" s="238"/>
      <c r="J218" s="234"/>
      <c r="K218" s="234"/>
      <c r="L218" s="239"/>
      <c r="M218" s="240"/>
      <c r="N218" s="241"/>
      <c r="O218" s="241"/>
      <c r="P218" s="241"/>
      <c r="Q218" s="241"/>
      <c r="R218" s="241"/>
      <c r="S218" s="241"/>
      <c r="T218" s="242"/>
      <c r="AT218" s="243" t="s">
        <v>211</v>
      </c>
      <c r="AU218" s="243" t="s">
        <v>82</v>
      </c>
      <c r="AV218" s="14" t="s">
        <v>84</v>
      </c>
      <c r="AW218" s="14" t="s">
        <v>31</v>
      </c>
      <c r="AX218" s="14" t="s">
        <v>75</v>
      </c>
      <c r="AY218" s="243" t="s">
        <v>203</v>
      </c>
    </row>
    <row r="219" spans="1:65" s="15" customFormat="1" ht="11.25">
      <c r="B219" s="261"/>
      <c r="C219" s="262"/>
      <c r="D219" s="224" t="s">
        <v>211</v>
      </c>
      <c r="E219" s="263" t="s">
        <v>1</v>
      </c>
      <c r="F219" s="264" t="s">
        <v>5614</v>
      </c>
      <c r="G219" s="262"/>
      <c r="H219" s="265">
        <v>88</v>
      </c>
      <c r="I219" s="266"/>
      <c r="J219" s="262"/>
      <c r="K219" s="262"/>
      <c r="L219" s="267"/>
      <c r="M219" s="268"/>
      <c r="N219" s="269"/>
      <c r="O219" s="269"/>
      <c r="P219" s="269"/>
      <c r="Q219" s="269"/>
      <c r="R219" s="269"/>
      <c r="S219" s="269"/>
      <c r="T219" s="270"/>
      <c r="AT219" s="271" t="s">
        <v>211</v>
      </c>
      <c r="AU219" s="271" t="s">
        <v>82</v>
      </c>
      <c r="AV219" s="15" t="s">
        <v>209</v>
      </c>
      <c r="AW219" s="15" t="s">
        <v>31</v>
      </c>
      <c r="AX219" s="15" t="s">
        <v>82</v>
      </c>
      <c r="AY219" s="271" t="s">
        <v>203</v>
      </c>
    </row>
    <row r="220" spans="1:65" s="2" customFormat="1" ht="16.5" customHeight="1">
      <c r="A220" s="35"/>
      <c r="B220" s="36"/>
      <c r="C220" s="209" t="s">
        <v>428</v>
      </c>
      <c r="D220" s="209" t="s">
        <v>205</v>
      </c>
      <c r="E220" s="210" t="s">
        <v>10066</v>
      </c>
      <c r="F220" s="211" t="s">
        <v>10034</v>
      </c>
      <c r="G220" s="212" t="s">
        <v>6244</v>
      </c>
      <c r="H220" s="213">
        <v>1</v>
      </c>
      <c r="I220" s="214"/>
      <c r="J220" s="215">
        <f>ROUND(I220*H220,2)</f>
        <v>0</v>
      </c>
      <c r="K220" s="211" t="s">
        <v>1</v>
      </c>
      <c r="L220" s="40"/>
      <c r="M220" s="216" t="s">
        <v>1</v>
      </c>
      <c r="N220" s="217" t="s">
        <v>40</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209</v>
      </c>
      <c r="AT220" s="220" t="s">
        <v>205</v>
      </c>
      <c r="AU220" s="220" t="s">
        <v>82</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209</v>
      </c>
      <c r="BM220" s="220" t="s">
        <v>1778</v>
      </c>
    </row>
    <row r="221" spans="1:65" s="13" customFormat="1" ht="11.25">
      <c r="B221" s="222"/>
      <c r="C221" s="223"/>
      <c r="D221" s="224" t="s">
        <v>211</v>
      </c>
      <c r="E221" s="225" t="s">
        <v>1</v>
      </c>
      <c r="F221" s="226" t="s">
        <v>10067</v>
      </c>
      <c r="G221" s="223"/>
      <c r="H221" s="225" t="s">
        <v>1</v>
      </c>
      <c r="I221" s="227"/>
      <c r="J221" s="223"/>
      <c r="K221" s="223"/>
      <c r="L221" s="228"/>
      <c r="M221" s="229"/>
      <c r="N221" s="230"/>
      <c r="O221" s="230"/>
      <c r="P221" s="230"/>
      <c r="Q221" s="230"/>
      <c r="R221" s="230"/>
      <c r="S221" s="230"/>
      <c r="T221" s="231"/>
      <c r="AT221" s="232" t="s">
        <v>211</v>
      </c>
      <c r="AU221" s="232" t="s">
        <v>82</v>
      </c>
      <c r="AV221" s="13" t="s">
        <v>82</v>
      </c>
      <c r="AW221" s="13" t="s">
        <v>31</v>
      </c>
      <c r="AX221" s="13" t="s">
        <v>75</v>
      </c>
      <c r="AY221" s="232" t="s">
        <v>203</v>
      </c>
    </row>
    <row r="222" spans="1:65" s="13" customFormat="1" ht="11.25">
      <c r="B222" s="222"/>
      <c r="C222" s="223"/>
      <c r="D222" s="224" t="s">
        <v>211</v>
      </c>
      <c r="E222" s="225" t="s">
        <v>1</v>
      </c>
      <c r="F222" s="226" t="s">
        <v>10068</v>
      </c>
      <c r="G222" s="223"/>
      <c r="H222" s="225" t="s">
        <v>1</v>
      </c>
      <c r="I222" s="227"/>
      <c r="J222" s="223"/>
      <c r="K222" s="223"/>
      <c r="L222" s="228"/>
      <c r="M222" s="229"/>
      <c r="N222" s="230"/>
      <c r="O222" s="230"/>
      <c r="P222" s="230"/>
      <c r="Q222" s="230"/>
      <c r="R222" s="230"/>
      <c r="S222" s="230"/>
      <c r="T222" s="231"/>
      <c r="AT222" s="232" t="s">
        <v>211</v>
      </c>
      <c r="AU222" s="232" t="s">
        <v>82</v>
      </c>
      <c r="AV222" s="13" t="s">
        <v>82</v>
      </c>
      <c r="AW222" s="13" t="s">
        <v>31</v>
      </c>
      <c r="AX222" s="13" t="s">
        <v>75</v>
      </c>
      <c r="AY222" s="232" t="s">
        <v>203</v>
      </c>
    </row>
    <row r="223" spans="1:65" s="14" customFormat="1" ht="11.25">
      <c r="B223" s="233"/>
      <c r="C223" s="234"/>
      <c r="D223" s="224" t="s">
        <v>211</v>
      </c>
      <c r="E223" s="235" t="s">
        <v>1</v>
      </c>
      <c r="F223" s="236" t="s">
        <v>82</v>
      </c>
      <c r="G223" s="234"/>
      <c r="H223" s="237">
        <v>1</v>
      </c>
      <c r="I223" s="238"/>
      <c r="J223" s="234"/>
      <c r="K223" s="234"/>
      <c r="L223" s="239"/>
      <c r="M223" s="240"/>
      <c r="N223" s="241"/>
      <c r="O223" s="241"/>
      <c r="P223" s="241"/>
      <c r="Q223" s="241"/>
      <c r="R223" s="241"/>
      <c r="S223" s="241"/>
      <c r="T223" s="242"/>
      <c r="AT223" s="243" t="s">
        <v>211</v>
      </c>
      <c r="AU223" s="243" t="s">
        <v>82</v>
      </c>
      <c r="AV223" s="14" t="s">
        <v>84</v>
      </c>
      <c r="AW223" s="14" t="s">
        <v>31</v>
      </c>
      <c r="AX223" s="14" t="s">
        <v>75</v>
      </c>
      <c r="AY223" s="243" t="s">
        <v>203</v>
      </c>
    </row>
    <row r="224" spans="1:65" s="15" customFormat="1" ht="11.25">
      <c r="B224" s="261"/>
      <c r="C224" s="262"/>
      <c r="D224" s="224" t="s">
        <v>211</v>
      </c>
      <c r="E224" s="263" t="s">
        <v>1</v>
      </c>
      <c r="F224" s="264" t="s">
        <v>5614</v>
      </c>
      <c r="G224" s="262"/>
      <c r="H224" s="265">
        <v>1</v>
      </c>
      <c r="I224" s="266"/>
      <c r="J224" s="262"/>
      <c r="K224" s="262"/>
      <c r="L224" s="267"/>
      <c r="M224" s="268"/>
      <c r="N224" s="269"/>
      <c r="O224" s="269"/>
      <c r="P224" s="269"/>
      <c r="Q224" s="269"/>
      <c r="R224" s="269"/>
      <c r="S224" s="269"/>
      <c r="T224" s="270"/>
      <c r="AT224" s="271" t="s">
        <v>211</v>
      </c>
      <c r="AU224" s="271" t="s">
        <v>82</v>
      </c>
      <c r="AV224" s="15" t="s">
        <v>209</v>
      </c>
      <c r="AW224" s="15" t="s">
        <v>31</v>
      </c>
      <c r="AX224" s="15" t="s">
        <v>82</v>
      </c>
      <c r="AY224" s="271" t="s">
        <v>203</v>
      </c>
    </row>
    <row r="225" spans="1:65" s="12" customFormat="1" ht="25.9" customHeight="1">
      <c r="B225" s="193"/>
      <c r="C225" s="194"/>
      <c r="D225" s="195" t="s">
        <v>74</v>
      </c>
      <c r="E225" s="196" t="s">
        <v>6307</v>
      </c>
      <c r="F225" s="196" t="s">
        <v>10069</v>
      </c>
      <c r="G225" s="194"/>
      <c r="H225" s="194"/>
      <c r="I225" s="197"/>
      <c r="J225" s="198">
        <f>BK225</f>
        <v>0</v>
      </c>
      <c r="K225" s="194"/>
      <c r="L225" s="199"/>
      <c r="M225" s="200"/>
      <c r="N225" s="201"/>
      <c r="O225" s="201"/>
      <c r="P225" s="202">
        <f>SUM(P226:P253)</f>
        <v>0</v>
      </c>
      <c r="Q225" s="201"/>
      <c r="R225" s="202">
        <f>SUM(R226:R253)</f>
        <v>0</v>
      </c>
      <c r="S225" s="201"/>
      <c r="T225" s="203">
        <f>SUM(T226:T253)</f>
        <v>0</v>
      </c>
      <c r="AR225" s="204" t="s">
        <v>82</v>
      </c>
      <c r="AT225" s="205" t="s">
        <v>74</v>
      </c>
      <c r="AU225" s="205" t="s">
        <v>75</v>
      </c>
      <c r="AY225" s="204" t="s">
        <v>203</v>
      </c>
      <c r="BK225" s="206">
        <f>SUM(BK226:BK253)</f>
        <v>0</v>
      </c>
    </row>
    <row r="226" spans="1:65" s="2" customFormat="1" ht="16.5" customHeight="1">
      <c r="A226" s="35"/>
      <c r="B226" s="36"/>
      <c r="C226" s="209" t="s">
        <v>434</v>
      </c>
      <c r="D226" s="209" t="s">
        <v>205</v>
      </c>
      <c r="E226" s="210" t="s">
        <v>10070</v>
      </c>
      <c r="F226" s="211" t="s">
        <v>10071</v>
      </c>
      <c r="G226" s="212" t="s">
        <v>828</v>
      </c>
      <c r="H226" s="213">
        <v>60</v>
      </c>
      <c r="I226" s="214"/>
      <c r="J226" s="215">
        <f>ROUND(I226*H226,2)</f>
        <v>0</v>
      </c>
      <c r="K226" s="211" t="s">
        <v>1</v>
      </c>
      <c r="L226" s="40"/>
      <c r="M226" s="216" t="s">
        <v>1</v>
      </c>
      <c r="N226" s="217" t="s">
        <v>40</v>
      </c>
      <c r="O226" s="72"/>
      <c r="P226" s="218">
        <f>O226*H226</f>
        <v>0</v>
      </c>
      <c r="Q226" s="218">
        <v>0</v>
      </c>
      <c r="R226" s="218">
        <f>Q226*H226</f>
        <v>0</v>
      </c>
      <c r="S226" s="218">
        <v>0</v>
      </c>
      <c r="T226" s="219">
        <f>S226*H226</f>
        <v>0</v>
      </c>
      <c r="U226" s="35"/>
      <c r="V226" s="35"/>
      <c r="W226" s="35"/>
      <c r="X226" s="35"/>
      <c r="Y226" s="35"/>
      <c r="Z226" s="35"/>
      <c r="AA226" s="35"/>
      <c r="AB226" s="35"/>
      <c r="AC226" s="35"/>
      <c r="AD226" s="35"/>
      <c r="AE226" s="35"/>
      <c r="AR226" s="220" t="s">
        <v>209</v>
      </c>
      <c r="AT226" s="220" t="s">
        <v>205</v>
      </c>
      <c r="AU226" s="220" t="s">
        <v>82</v>
      </c>
      <c r="AY226" s="18" t="s">
        <v>203</v>
      </c>
      <c r="BE226" s="221">
        <f>IF(N226="základní",J226,0)</f>
        <v>0</v>
      </c>
      <c r="BF226" s="221">
        <f>IF(N226="snížená",J226,0)</f>
        <v>0</v>
      </c>
      <c r="BG226" s="221">
        <f>IF(N226="zákl. přenesená",J226,0)</f>
        <v>0</v>
      </c>
      <c r="BH226" s="221">
        <f>IF(N226="sníž. přenesená",J226,0)</f>
        <v>0</v>
      </c>
      <c r="BI226" s="221">
        <f>IF(N226="nulová",J226,0)</f>
        <v>0</v>
      </c>
      <c r="BJ226" s="18" t="s">
        <v>82</v>
      </c>
      <c r="BK226" s="221">
        <f>ROUND(I226*H226,2)</f>
        <v>0</v>
      </c>
      <c r="BL226" s="18" t="s">
        <v>209</v>
      </c>
      <c r="BM226" s="220" t="s">
        <v>1803</v>
      </c>
    </row>
    <row r="227" spans="1:65" s="13" customFormat="1" ht="11.25">
      <c r="B227" s="222"/>
      <c r="C227" s="223"/>
      <c r="D227" s="224" t="s">
        <v>211</v>
      </c>
      <c r="E227" s="225" t="s">
        <v>1</v>
      </c>
      <c r="F227" s="226" t="s">
        <v>10072</v>
      </c>
      <c r="G227" s="223"/>
      <c r="H227" s="225" t="s">
        <v>1</v>
      </c>
      <c r="I227" s="227"/>
      <c r="J227" s="223"/>
      <c r="K227" s="223"/>
      <c r="L227" s="228"/>
      <c r="M227" s="229"/>
      <c r="N227" s="230"/>
      <c r="O227" s="230"/>
      <c r="P227" s="230"/>
      <c r="Q227" s="230"/>
      <c r="R227" s="230"/>
      <c r="S227" s="230"/>
      <c r="T227" s="231"/>
      <c r="AT227" s="232" t="s">
        <v>211</v>
      </c>
      <c r="AU227" s="232" t="s">
        <v>82</v>
      </c>
      <c r="AV227" s="13" t="s">
        <v>82</v>
      </c>
      <c r="AW227" s="13" t="s">
        <v>31</v>
      </c>
      <c r="AX227" s="13" t="s">
        <v>75</v>
      </c>
      <c r="AY227" s="232" t="s">
        <v>203</v>
      </c>
    </row>
    <row r="228" spans="1:65" s="13" customFormat="1" ht="22.5">
      <c r="B228" s="222"/>
      <c r="C228" s="223"/>
      <c r="D228" s="224" t="s">
        <v>211</v>
      </c>
      <c r="E228" s="225" t="s">
        <v>1</v>
      </c>
      <c r="F228" s="226" t="s">
        <v>10073</v>
      </c>
      <c r="G228" s="223"/>
      <c r="H228" s="225" t="s">
        <v>1</v>
      </c>
      <c r="I228" s="227"/>
      <c r="J228" s="223"/>
      <c r="K228" s="223"/>
      <c r="L228" s="228"/>
      <c r="M228" s="229"/>
      <c r="N228" s="230"/>
      <c r="O228" s="230"/>
      <c r="P228" s="230"/>
      <c r="Q228" s="230"/>
      <c r="R228" s="230"/>
      <c r="S228" s="230"/>
      <c r="T228" s="231"/>
      <c r="AT228" s="232" t="s">
        <v>211</v>
      </c>
      <c r="AU228" s="232" t="s">
        <v>82</v>
      </c>
      <c r="AV228" s="13" t="s">
        <v>82</v>
      </c>
      <c r="AW228" s="13" t="s">
        <v>31</v>
      </c>
      <c r="AX228" s="13" t="s">
        <v>75</v>
      </c>
      <c r="AY228" s="232" t="s">
        <v>203</v>
      </c>
    </row>
    <row r="229" spans="1:65" s="14" customFormat="1" ht="11.25">
      <c r="B229" s="233"/>
      <c r="C229" s="234"/>
      <c r="D229" s="224" t="s">
        <v>211</v>
      </c>
      <c r="E229" s="235" t="s">
        <v>1</v>
      </c>
      <c r="F229" s="236" t="s">
        <v>10074</v>
      </c>
      <c r="G229" s="234"/>
      <c r="H229" s="237">
        <v>60</v>
      </c>
      <c r="I229" s="238"/>
      <c r="J229" s="234"/>
      <c r="K229" s="234"/>
      <c r="L229" s="239"/>
      <c r="M229" s="240"/>
      <c r="N229" s="241"/>
      <c r="O229" s="241"/>
      <c r="P229" s="241"/>
      <c r="Q229" s="241"/>
      <c r="R229" s="241"/>
      <c r="S229" s="241"/>
      <c r="T229" s="242"/>
      <c r="AT229" s="243" t="s">
        <v>211</v>
      </c>
      <c r="AU229" s="243" t="s">
        <v>82</v>
      </c>
      <c r="AV229" s="14" t="s">
        <v>84</v>
      </c>
      <c r="AW229" s="14" t="s">
        <v>31</v>
      </c>
      <c r="AX229" s="14" t="s">
        <v>75</v>
      </c>
      <c r="AY229" s="243" t="s">
        <v>203</v>
      </c>
    </row>
    <row r="230" spans="1:65" s="15" customFormat="1" ht="11.25">
      <c r="B230" s="261"/>
      <c r="C230" s="262"/>
      <c r="D230" s="224" t="s">
        <v>211</v>
      </c>
      <c r="E230" s="263" t="s">
        <v>1</v>
      </c>
      <c r="F230" s="264" t="s">
        <v>5614</v>
      </c>
      <c r="G230" s="262"/>
      <c r="H230" s="265">
        <v>60</v>
      </c>
      <c r="I230" s="266"/>
      <c r="J230" s="262"/>
      <c r="K230" s="262"/>
      <c r="L230" s="267"/>
      <c r="M230" s="268"/>
      <c r="N230" s="269"/>
      <c r="O230" s="269"/>
      <c r="P230" s="269"/>
      <c r="Q230" s="269"/>
      <c r="R230" s="269"/>
      <c r="S230" s="269"/>
      <c r="T230" s="270"/>
      <c r="AT230" s="271" t="s">
        <v>211</v>
      </c>
      <c r="AU230" s="271" t="s">
        <v>82</v>
      </c>
      <c r="AV230" s="15" t="s">
        <v>209</v>
      </c>
      <c r="AW230" s="15" t="s">
        <v>31</v>
      </c>
      <c r="AX230" s="15" t="s">
        <v>82</v>
      </c>
      <c r="AY230" s="271" t="s">
        <v>203</v>
      </c>
    </row>
    <row r="231" spans="1:65" s="2" customFormat="1" ht="16.5" customHeight="1">
      <c r="A231" s="35"/>
      <c r="B231" s="36"/>
      <c r="C231" s="209" t="s">
        <v>596</v>
      </c>
      <c r="D231" s="209" t="s">
        <v>205</v>
      </c>
      <c r="E231" s="210" t="s">
        <v>10075</v>
      </c>
      <c r="F231" s="211" t="s">
        <v>10076</v>
      </c>
      <c r="G231" s="212" t="s">
        <v>5671</v>
      </c>
      <c r="H231" s="213">
        <v>15</v>
      </c>
      <c r="I231" s="214"/>
      <c r="J231" s="215">
        <f>ROUND(I231*H231,2)</f>
        <v>0</v>
      </c>
      <c r="K231" s="211" t="s">
        <v>1</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209</v>
      </c>
      <c r="AT231" s="220" t="s">
        <v>205</v>
      </c>
      <c r="AU231" s="220" t="s">
        <v>82</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209</v>
      </c>
      <c r="BM231" s="220" t="s">
        <v>1818</v>
      </c>
    </row>
    <row r="232" spans="1:65" s="13" customFormat="1" ht="11.25">
      <c r="B232" s="222"/>
      <c r="C232" s="223"/>
      <c r="D232" s="224" t="s">
        <v>211</v>
      </c>
      <c r="E232" s="225" t="s">
        <v>1</v>
      </c>
      <c r="F232" s="226" t="s">
        <v>10072</v>
      </c>
      <c r="G232" s="223"/>
      <c r="H232" s="225" t="s">
        <v>1</v>
      </c>
      <c r="I232" s="227"/>
      <c r="J232" s="223"/>
      <c r="K232" s="223"/>
      <c r="L232" s="228"/>
      <c r="M232" s="229"/>
      <c r="N232" s="230"/>
      <c r="O232" s="230"/>
      <c r="P232" s="230"/>
      <c r="Q232" s="230"/>
      <c r="R232" s="230"/>
      <c r="S232" s="230"/>
      <c r="T232" s="231"/>
      <c r="AT232" s="232" t="s">
        <v>211</v>
      </c>
      <c r="AU232" s="232" t="s">
        <v>82</v>
      </c>
      <c r="AV232" s="13" t="s">
        <v>82</v>
      </c>
      <c r="AW232" s="13" t="s">
        <v>31</v>
      </c>
      <c r="AX232" s="13" t="s">
        <v>75</v>
      </c>
      <c r="AY232" s="232" t="s">
        <v>203</v>
      </c>
    </row>
    <row r="233" spans="1:65" s="13" customFormat="1" ht="22.5">
      <c r="B233" s="222"/>
      <c r="C233" s="223"/>
      <c r="D233" s="224" t="s">
        <v>211</v>
      </c>
      <c r="E233" s="225" t="s">
        <v>1</v>
      </c>
      <c r="F233" s="226" t="s">
        <v>10077</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4" customFormat="1" ht="11.25">
      <c r="B234" s="233"/>
      <c r="C234" s="234"/>
      <c r="D234" s="224" t="s">
        <v>211</v>
      </c>
      <c r="E234" s="235" t="s">
        <v>1</v>
      </c>
      <c r="F234" s="236" t="s">
        <v>10078</v>
      </c>
      <c r="G234" s="234"/>
      <c r="H234" s="237">
        <v>15</v>
      </c>
      <c r="I234" s="238"/>
      <c r="J234" s="234"/>
      <c r="K234" s="234"/>
      <c r="L234" s="239"/>
      <c r="M234" s="240"/>
      <c r="N234" s="241"/>
      <c r="O234" s="241"/>
      <c r="P234" s="241"/>
      <c r="Q234" s="241"/>
      <c r="R234" s="241"/>
      <c r="S234" s="241"/>
      <c r="T234" s="242"/>
      <c r="AT234" s="243" t="s">
        <v>211</v>
      </c>
      <c r="AU234" s="243" t="s">
        <v>82</v>
      </c>
      <c r="AV234" s="14" t="s">
        <v>84</v>
      </c>
      <c r="AW234" s="14" t="s">
        <v>31</v>
      </c>
      <c r="AX234" s="14" t="s">
        <v>75</v>
      </c>
      <c r="AY234" s="243" t="s">
        <v>203</v>
      </c>
    </row>
    <row r="235" spans="1:65" s="15" customFormat="1" ht="11.25">
      <c r="B235" s="261"/>
      <c r="C235" s="262"/>
      <c r="D235" s="224" t="s">
        <v>211</v>
      </c>
      <c r="E235" s="263" t="s">
        <v>1</v>
      </c>
      <c r="F235" s="264" t="s">
        <v>5614</v>
      </c>
      <c r="G235" s="262"/>
      <c r="H235" s="265">
        <v>15</v>
      </c>
      <c r="I235" s="266"/>
      <c r="J235" s="262"/>
      <c r="K235" s="262"/>
      <c r="L235" s="267"/>
      <c r="M235" s="268"/>
      <c r="N235" s="269"/>
      <c r="O235" s="269"/>
      <c r="P235" s="269"/>
      <c r="Q235" s="269"/>
      <c r="R235" s="269"/>
      <c r="S235" s="269"/>
      <c r="T235" s="270"/>
      <c r="AT235" s="271" t="s">
        <v>211</v>
      </c>
      <c r="AU235" s="271" t="s">
        <v>82</v>
      </c>
      <c r="AV235" s="15" t="s">
        <v>209</v>
      </c>
      <c r="AW235" s="15" t="s">
        <v>31</v>
      </c>
      <c r="AX235" s="15" t="s">
        <v>82</v>
      </c>
      <c r="AY235" s="271" t="s">
        <v>203</v>
      </c>
    </row>
    <row r="236" spans="1:65" s="2" customFormat="1" ht="21.75" customHeight="1">
      <c r="A236" s="35"/>
      <c r="B236" s="36"/>
      <c r="C236" s="209" t="s">
        <v>7</v>
      </c>
      <c r="D236" s="209" t="s">
        <v>205</v>
      </c>
      <c r="E236" s="210" t="s">
        <v>10079</v>
      </c>
      <c r="F236" s="211" t="s">
        <v>10080</v>
      </c>
      <c r="G236" s="212" t="s">
        <v>5671</v>
      </c>
      <c r="H236" s="213">
        <v>1</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82</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1830</v>
      </c>
    </row>
    <row r="237" spans="1:65" s="13" customFormat="1" ht="11.25">
      <c r="B237" s="222"/>
      <c r="C237" s="223"/>
      <c r="D237" s="224" t="s">
        <v>211</v>
      </c>
      <c r="E237" s="225" t="s">
        <v>1</v>
      </c>
      <c r="F237" s="226" t="s">
        <v>10081</v>
      </c>
      <c r="G237" s="223"/>
      <c r="H237" s="225" t="s">
        <v>1</v>
      </c>
      <c r="I237" s="227"/>
      <c r="J237" s="223"/>
      <c r="K237" s="223"/>
      <c r="L237" s="228"/>
      <c r="M237" s="229"/>
      <c r="N237" s="230"/>
      <c r="O237" s="230"/>
      <c r="P237" s="230"/>
      <c r="Q237" s="230"/>
      <c r="R237" s="230"/>
      <c r="S237" s="230"/>
      <c r="T237" s="231"/>
      <c r="AT237" s="232" t="s">
        <v>211</v>
      </c>
      <c r="AU237" s="232" t="s">
        <v>82</v>
      </c>
      <c r="AV237" s="13" t="s">
        <v>82</v>
      </c>
      <c r="AW237" s="13" t="s">
        <v>31</v>
      </c>
      <c r="AX237" s="13" t="s">
        <v>75</v>
      </c>
      <c r="AY237" s="232" t="s">
        <v>203</v>
      </c>
    </row>
    <row r="238" spans="1:65" s="14" customFormat="1" ht="11.25">
      <c r="B238" s="233"/>
      <c r="C238" s="234"/>
      <c r="D238" s="224" t="s">
        <v>211</v>
      </c>
      <c r="E238" s="235" t="s">
        <v>1</v>
      </c>
      <c r="F238" s="236" t="s">
        <v>10082</v>
      </c>
      <c r="G238" s="234"/>
      <c r="H238" s="237">
        <v>1</v>
      </c>
      <c r="I238" s="238"/>
      <c r="J238" s="234"/>
      <c r="K238" s="234"/>
      <c r="L238" s="239"/>
      <c r="M238" s="240"/>
      <c r="N238" s="241"/>
      <c r="O238" s="241"/>
      <c r="P238" s="241"/>
      <c r="Q238" s="241"/>
      <c r="R238" s="241"/>
      <c r="S238" s="241"/>
      <c r="T238" s="242"/>
      <c r="AT238" s="243" t="s">
        <v>211</v>
      </c>
      <c r="AU238" s="243" t="s">
        <v>82</v>
      </c>
      <c r="AV238" s="14" t="s">
        <v>84</v>
      </c>
      <c r="AW238" s="14" t="s">
        <v>31</v>
      </c>
      <c r="AX238" s="14" t="s">
        <v>75</v>
      </c>
      <c r="AY238" s="243" t="s">
        <v>203</v>
      </c>
    </row>
    <row r="239" spans="1:65" s="15" customFormat="1" ht="11.25">
      <c r="B239" s="261"/>
      <c r="C239" s="262"/>
      <c r="D239" s="224" t="s">
        <v>211</v>
      </c>
      <c r="E239" s="263" t="s">
        <v>1</v>
      </c>
      <c r="F239" s="264" t="s">
        <v>5614</v>
      </c>
      <c r="G239" s="262"/>
      <c r="H239" s="265">
        <v>1</v>
      </c>
      <c r="I239" s="266"/>
      <c r="J239" s="262"/>
      <c r="K239" s="262"/>
      <c r="L239" s="267"/>
      <c r="M239" s="268"/>
      <c r="N239" s="269"/>
      <c r="O239" s="269"/>
      <c r="P239" s="269"/>
      <c r="Q239" s="269"/>
      <c r="R239" s="269"/>
      <c r="S239" s="269"/>
      <c r="T239" s="270"/>
      <c r="AT239" s="271" t="s">
        <v>211</v>
      </c>
      <c r="AU239" s="271" t="s">
        <v>82</v>
      </c>
      <c r="AV239" s="15" t="s">
        <v>209</v>
      </c>
      <c r="AW239" s="15" t="s">
        <v>31</v>
      </c>
      <c r="AX239" s="15" t="s">
        <v>82</v>
      </c>
      <c r="AY239" s="271" t="s">
        <v>203</v>
      </c>
    </row>
    <row r="240" spans="1:65" s="2" customFormat="1" ht="21.75" customHeight="1">
      <c r="A240" s="35"/>
      <c r="B240" s="36"/>
      <c r="C240" s="209" t="s">
        <v>1291</v>
      </c>
      <c r="D240" s="209" t="s">
        <v>205</v>
      </c>
      <c r="E240" s="210" t="s">
        <v>10083</v>
      </c>
      <c r="F240" s="211" t="s">
        <v>10084</v>
      </c>
      <c r="G240" s="212" t="s">
        <v>5671</v>
      </c>
      <c r="H240" s="213">
        <v>1</v>
      </c>
      <c r="I240" s="214"/>
      <c r="J240" s="215">
        <f>ROUND(I240*H240,2)</f>
        <v>0</v>
      </c>
      <c r="K240" s="211" t="s">
        <v>1</v>
      </c>
      <c r="L240" s="40"/>
      <c r="M240" s="216" t="s">
        <v>1</v>
      </c>
      <c r="N240" s="217" t="s">
        <v>40</v>
      </c>
      <c r="O240" s="72"/>
      <c r="P240" s="218">
        <f>O240*H240</f>
        <v>0</v>
      </c>
      <c r="Q240" s="218">
        <v>0</v>
      </c>
      <c r="R240" s="218">
        <f>Q240*H240</f>
        <v>0</v>
      </c>
      <c r="S240" s="218">
        <v>0</v>
      </c>
      <c r="T240" s="219">
        <f>S240*H240</f>
        <v>0</v>
      </c>
      <c r="U240" s="35"/>
      <c r="V240" s="35"/>
      <c r="W240" s="35"/>
      <c r="X240" s="35"/>
      <c r="Y240" s="35"/>
      <c r="Z240" s="35"/>
      <c r="AA240" s="35"/>
      <c r="AB240" s="35"/>
      <c r="AC240" s="35"/>
      <c r="AD240" s="35"/>
      <c r="AE240" s="35"/>
      <c r="AR240" s="220" t="s">
        <v>209</v>
      </c>
      <c r="AT240" s="220" t="s">
        <v>205</v>
      </c>
      <c r="AU240" s="220" t="s">
        <v>82</v>
      </c>
      <c r="AY240" s="18" t="s">
        <v>203</v>
      </c>
      <c r="BE240" s="221">
        <f>IF(N240="základní",J240,0)</f>
        <v>0</v>
      </c>
      <c r="BF240" s="221">
        <f>IF(N240="snížená",J240,0)</f>
        <v>0</v>
      </c>
      <c r="BG240" s="221">
        <f>IF(N240="zákl. přenesená",J240,0)</f>
        <v>0</v>
      </c>
      <c r="BH240" s="221">
        <f>IF(N240="sníž. přenesená",J240,0)</f>
        <v>0</v>
      </c>
      <c r="BI240" s="221">
        <f>IF(N240="nulová",J240,0)</f>
        <v>0</v>
      </c>
      <c r="BJ240" s="18" t="s">
        <v>82</v>
      </c>
      <c r="BK240" s="221">
        <f>ROUND(I240*H240,2)</f>
        <v>0</v>
      </c>
      <c r="BL240" s="18" t="s">
        <v>209</v>
      </c>
      <c r="BM240" s="220" t="s">
        <v>1845</v>
      </c>
    </row>
    <row r="241" spans="1:65" s="13" customFormat="1" ht="11.25">
      <c r="B241" s="222"/>
      <c r="C241" s="223"/>
      <c r="D241" s="224" t="s">
        <v>211</v>
      </c>
      <c r="E241" s="225" t="s">
        <v>1</v>
      </c>
      <c r="F241" s="226" t="s">
        <v>10085</v>
      </c>
      <c r="G241" s="223"/>
      <c r="H241" s="225" t="s">
        <v>1</v>
      </c>
      <c r="I241" s="227"/>
      <c r="J241" s="223"/>
      <c r="K241" s="223"/>
      <c r="L241" s="228"/>
      <c r="M241" s="229"/>
      <c r="N241" s="230"/>
      <c r="O241" s="230"/>
      <c r="P241" s="230"/>
      <c r="Q241" s="230"/>
      <c r="R241" s="230"/>
      <c r="S241" s="230"/>
      <c r="T241" s="231"/>
      <c r="AT241" s="232" t="s">
        <v>211</v>
      </c>
      <c r="AU241" s="232" t="s">
        <v>82</v>
      </c>
      <c r="AV241" s="13" t="s">
        <v>82</v>
      </c>
      <c r="AW241" s="13" t="s">
        <v>31</v>
      </c>
      <c r="AX241" s="13" t="s">
        <v>75</v>
      </c>
      <c r="AY241" s="232" t="s">
        <v>203</v>
      </c>
    </row>
    <row r="242" spans="1:65" s="14" customFormat="1" ht="11.25">
      <c r="B242" s="233"/>
      <c r="C242" s="234"/>
      <c r="D242" s="224" t="s">
        <v>211</v>
      </c>
      <c r="E242" s="235" t="s">
        <v>1</v>
      </c>
      <c r="F242" s="236" t="s">
        <v>82</v>
      </c>
      <c r="G242" s="234"/>
      <c r="H242" s="237">
        <v>1</v>
      </c>
      <c r="I242" s="238"/>
      <c r="J242" s="234"/>
      <c r="K242" s="234"/>
      <c r="L242" s="239"/>
      <c r="M242" s="240"/>
      <c r="N242" s="241"/>
      <c r="O242" s="241"/>
      <c r="P242" s="241"/>
      <c r="Q242" s="241"/>
      <c r="R242" s="241"/>
      <c r="S242" s="241"/>
      <c r="T242" s="242"/>
      <c r="AT242" s="243" t="s">
        <v>211</v>
      </c>
      <c r="AU242" s="243" t="s">
        <v>82</v>
      </c>
      <c r="AV242" s="14" t="s">
        <v>84</v>
      </c>
      <c r="AW242" s="14" t="s">
        <v>31</v>
      </c>
      <c r="AX242" s="14" t="s">
        <v>75</v>
      </c>
      <c r="AY242" s="243" t="s">
        <v>203</v>
      </c>
    </row>
    <row r="243" spans="1:65" s="15" customFormat="1" ht="11.25">
      <c r="B243" s="261"/>
      <c r="C243" s="262"/>
      <c r="D243" s="224" t="s">
        <v>211</v>
      </c>
      <c r="E243" s="263" t="s">
        <v>1</v>
      </c>
      <c r="F243" s="264" t="s">
        <v>5614</v>
      </c>
      <c r="G243" s="262"/>
      <c r="H243" s="265">
        <v>1</v>
      </c>
      <c r="I243" s="266"/>
      <c r="J243" s="262"/>
      <c r="K243" s="262"/>
      <c r="L243" s="267"/>
      <c r="M243" s="268"/>
      <c r="N243" s="269"/>
      <c r="O243" s="269"/>
      <c r="P243" s="269"/>
      <c r="Q243" s="269"/>
      <c r="R243" s="269"/>
      <c r="S243" s="269"/>
      <c r="T243" s="270"/>
      <c r="AT243" s="271" t="s">
        <v>211</v>
      </c>
      <c r="AU243" s="271" t="s">
        <v>82</v>
      </c>
      <c r="AV243" s="15" t="s">
        <v>209</v>
      </c>
      <c r="AW243" s="15" t="s">
        <v>31</v>
      </c>
      <c r="AX243" s="15" t="s">
        <v>82</v>
      </c>
      <c r="AY243" s="271" t="s">
        <v>203</v>
      </c>
    </row>
    <row r="244" spans="1:65" s="2" customFormat="1" ht="21.75" customHeight="1">
      <c r="A244" s="35"/>
      <c r="B244" s="36"/>
      <c r="C244" s="209" t="s">
        <v>1299</v>
      </c>
      <c r="D244" s="209" t="s">
        <v>205</v>
      </c>
      <c r="E244" s="210" t="s">
        <v>10086</v>
      </c>
      <c r="F244" s="211" t="s">
        <v>10087</v>
      </c>
      <c r="G244" s="212" t="s">
        <v>5671</v>
      </c>
      <c r="H244" s="213">
        <v>7</v>
      </c>
      <c r="I244" s="214"/>
      <c r="J244" s="215">
        <f>ROUND(I244*H244,2)</f>
        <v>0</v>
      </c>
      <c r="K244" s="211" t="s">
        <v>1</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209</v>
      </c>
      <c r="AT244" s="220" t="s">
        <v>205</v>
      </c>
      <c r="AU244" s="220" t="s">
        <v>82</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209</v>
      </c>
      <c r="BM244" s="220" t="s">
        <v>2177</v>
      </c>
    </row>
    <row r="245" spans="1:65" s="13" customFormat="1" ht="11.25">
      <c r="B245" s="222"/>
      <c r="C245" s="223"/>
      <c r="D245" s="224" t="s">
        <v>211</v>
      </c>
      <c r="E245" s="225" t="s">
        <v>1</v>
      </c>
      <c r="F245" s="226" t="s">
        <v>10088</v>
      </c>
      <c r="G245" s="223"/>
      <c r="H245" s="225" t="s">
        <v>1</v>
      </c>
      <c r="I245" s="227"/>
      <c r="J245" s="223"/>
      <c r="K245" s="223"/>
      <c r="L245" s="228"/>
      <c r="M245" s="229"/>
      <c r="N245" s="230"/>
      <c r="O245" s="230"/>
      <c r="P245" s="230"/>
      <c r="Q245" s="230"/>
      <c r="R245" s="230"/>
      <c r="S245" s="230"/>
      <c r="T245" s="231"/>
      <c r="AT245" s="232" t="s">
        <v>211</v>
      </c>
      <c r="AU245" s="232" t="s">
        <v>82</v>
      </c>
      <c r="AV245" s="13" t="s">
        <v>82</v>
      </c>
      <c r="AW245" s="13" t="s">
        <v>31</v>
      </c>
      <c r="AX245" s="13" t="s">
        <v>75</v>
      </c>
      <c r="AY245" s="232" t="s">
        <v>203</v>
      </c>
    </row>
    <row r="246" spans="1:65" s="13" customFormat="1" ht="22.5">
      <c r="B246" s="222"/>
      <c r="C246" s="223"/>
      <c r="D246" s="224" t="s">
        <v>211</v>
      </c>
      <c r="E246" s="225" t="s">
        <v>1</v>
      </c>
      <c r="F246" s="226" t="s">
        <v>10089</v>
      </c>
      <c r="G246" s="223"/>
      <c r="H246" s="225" t="s">
        <v>1</v>
      </c>
      <c r="I246" s="227"/>
      <c r="J246" s="223"/>
      <c r="K246" s="223"/>
      <c r="L246" s="228"/>
      <c r="M246" s="229"/>
      <c r="N246" s="230"/>
      <c r="O246" s="230"/>
      <c r="P246" s="230"/>
      <c r="Q246" s="230"/>
      <c r="R246" s="230"/>
      <c r="S246" s="230"/>
      <c r="T246" s="231"/>
      <c r="AT246" s="232" t="s">
        <v>211</v>
      </c>
      <c r="AU246" s="232" t="s">
        <v>82</v>
      </c>
      <c r="AV246" s="13" t="s">
        <v>82</v>
      </c>
      <c r="AW246" s="13" t="s">
        <v>31</v>
      </c>
      <c r="AX246" s="13" t="s">
        <v>75</v>
      </c>
      <c r="AY246" s="232" t="s">
        <v>203</v>
      </c>
    </row>
    <row r="247" spans="1:65" s="14" customFormat="1" ht="11.25">
      <c r="B247" s="233"/>
      <c r="C247" s="234"/>
      <c r="D247" s="224" t="s">
        <v>211</v>
      </c>
      <c r="E247" s="235" t="s">
        <v>1</v>
      </c>
      <c r="F247" s="236" t="s">
        <v>351</v>
      </c>
      <c r="G247" s="234"/>
      <c r="H247" s="237">
        <v>7</v>
      </c>
      <c r="I247" s="238"/>
      <c r="J247" s="234"/>
      <c r="K247" s="234"/>
      <c r="L247" s="239"/>
      <c r="M247" s="240"/>
      <c r="N247" s="241"/>
      <c r="O247" s="241"/>
      <c r="P247" s="241"/>
      <c r="Q247" s="241"/>
      <c r="R247" s="241"/>
      <c r="S247" s="241"/>
      <c r="T247" s="242"/>
      <c r="AT247" s="243" t="s">
        <v>211</v>
      </c>
      <c r="AU247" s="243" t="s">
        <v>82</v>
      </c>
      <c r="AV247" s="14" t="s">
        <v>84</v>
      </c>
      <c r="AW247" s="14" t="s">
        <v>31</v>
      </c>
      <c r="AX247" s="14" t="s">
        <v>75</v>
      </c>
      <c r="AY247" s="243" t="s">
        <v>203</v>
      </c>
    </row>
    <row r="248" spans="1:65" s="15" customFormat="1" ht="11.25">
      <c r="B248" s="261"/>
      <c r="C248" s="262"/>
      <c r="D248" s="224" t="s">
        <v>211</v>
      </c>
      <c r="E248" s="263" t="s">
        <v>1</v>
      </c>
      <c r="F248" s="264" t="s">
        <v>5614</v>
      </c>
      <c r="G248" s="262"/>
      <c r="H248" s="265">
        <v>7</v>
      </c>
      <c r="I248" s="266"/>
      <c r="J248" s="262"/>
      <c r="K248" s="262"/>
      <c r="L248" s="267"/>
      <c r="M248" s="268"/>
      <c r="N248" s="269"/>
      <c r="O248" s="269"/>
      <c r="P248" s="269"/>
      <c r="Q248" s="269"/>
      <c r="R248" s="269"/>
      <c r="S248" s="269"/>
      <c r="T248" s="270"/>
      <c r="AT248" s="271" t="s">
        <v>211</v>
      </c>
      <c r="AU248" s="271" t="s">
        <v>82</v>
      </c>
      <c r="AV248" s="15" t="s">
        <v>209</v>
      </c>
      <c r="AW248" s="15" t="s">
        <v>31</v>
      </c>
      <c r="AX248" s="15" t="s">
        <v>82</v>
      </c>
      <c r="AY248" s="271" t="s">
        <v>203</v>
      </c>
    </row>
    <row r="249" spans="1:65" s="2" customFormat="1" ht="21.75" customHeight="1">
      <c r="A249" s="35"/>
      <c r="B249" s="36"/>
      <c r="C249" s="209" t="s">
        <v>1306</v>
      </c>
      <c r="D249" s="209" t="s">
        <v>205</v>
      </c>
      <c r="E249" s="210" t="s">
        <v>10090</v>
      </c>
      <c r="F249" s="211" t="s">
        <v>10091</v>
      </c>
      <c r="G249" s="212" t="s">
        <v>6244</v>
      </c>
      <c r="H249" s="213">
        <v>1</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82</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2195</v>
      </c>
    </row>
    <row r="250" spans="1:65" s="13" customFormat="1" ht="11.25">
      <c r="B250" s="222"/>
      <c r="C250" s="223"/>
      <c r="D250" s="224" t="s">
        <v>211</v>
      </c>
      <c r="E250" s="225" t="s">
        <v>1</v>
      </c>
      <c r="F250" s="226" t="s">
        <v>10085</v>
      </c>
      <c r="G250" s="223"/>
      <c r="H250" s="225" t="s">
        <v>1</v>
      </c>
      <c r="I250" s="227"/>
      <c r="J250" s="223"/>
      <c r="K250" s="223"/>
      <c r="L250" s="228"/>
      <c r="M250" s="229"/>
      <c r="N250" s="230"/>
      <c r="O250" s="230"/>
      <c r="P250" s="230"/>
      <c r="Q250" s="230"/>
      <c r="R250" s="230"/>
      <c r="S250" s="230"/>
      <c r="T250" s="231"/>
      <c r="AT250" s="232" t="s">
        <v>211</v>
      </c>
      <c r="AU250" s="232" t="s">
        <v>82</v>
      </c>
      <c r="AV250" s="13" t="s">
        <v>82</v>
      </c>
      <c r="AW250" s="13" t="s">
        <v>31</v>
      </c>
      <c r="AX250" s="13" t="s">
        <v>75</v>
      </c>
      <c r="AY250" s="232" t="s">
        <v>203</v>
      </c>
    </row>
    <row r="251" spans="1:65" s="13" customFormat="1" ht="22.5">
      <c r="B251" s="222"/>
      <c r="C251" s="223"/>
      <c r="D251" s="224" t="s">
        <v>211</v>
      </c>
      <c r="E251" s="225" t="s">
        <v>1</v>
      </c>
      <c r="F251" s="226" t="s">
        <v>10092</v>
      </c>
      <c r="G251" s="223"/>
      <c r="H251" s="225" t="s">
        <v>1</v>
      </c>
      <c r="I251" s="227"/>
      <c r="J251" s="223"/>
      <c r="K251" s="223"/>
      <c r="L251" s="228"/>
      <c r="M251" s="229"/>
      <c r="N251" s="230"/>
      <c r="O251" s="230"/>
      <c r="P251" s="230"/>
      <c r="Q251" s="230"/>
      <c r="R251" s="230"/>
      <c r="S251" s="230"/>
      <c r="T251" s="231"/>
      <c r="AT251" s="232" t="s">
        <v>211</v>
      </c>
      <c r="AU251" s="232" t="s">
        <v>82</v>
      </c>
      <c r="AV251" s="13" t="s">
        <v>82</v>
      </c>
      <c r="AW251" s="13" t="s">
        <v>31</v>
      </c>
      <c r="AX251" s="13" t="s">
        <v>75</v>
      </c>
      <c r="AY251" s="232" t="s">
        <v>203</v>
      </c>
    </row>
    <row r="252" spans="1:65" s="14" customFormat="1" ht="11.25">
      <c r="B252" s="233"/>
      <c r="C252" s="234"/>
      <c r="D252" s="224" t="s">
        <v>211</v>
      </c>
      <c r="E252" s="235" t="s">
        <v>1</v>
      </c>
      <c r="F252" s="236" t="s">
        <v>82</v>
      </c>
      <c r="G252" s="234"/>
      <c r="H252" s="237">
        <v>1</v>
      </c>
      <c r="I252" s="238"/>
      <c r="J252" s="234"/>
      <c r="K252" s="234"/>
      <c r="L252" s="239"/>
      <c r="M252" s="240"/>
      <c r="N252" s="241"/>
      <c r="O252" s="241"/>
      <c r="P252" s="241"/>
      <c r="Q252" s="241"/>
      <c r="R252" s="241"/>
      <c r="S252" s="241"/>
      <c r="T252" s="242"/>
      <c r="AT252" s="243" t="s">
        <v>211</v>
      </c>
      <c r="AU252" s="243" t="s">
        <v>82</v>
      </c>
      <c r="AV252" s="14" t="s">
        <v>84</v>
      </c>
      <c r="AW252" s="14" t="s">
        <v>31</v>
      </c>
      <c r="AX252" s="14" t="s">
        <v>75</v>
      </c>
      <c r="AY252" s="243" t="s">
        <v>203</v>
      </c>
    </row>
    <row r="253" spans="1:65" s="15" customFormat="1" ht="11.25">
      <c r="B253" s="261"/>
      <c r="C253" s="262"/>
      <c r="D253" s="224" t="s">
        <v>211</v>
      </c>
      <c r="E253" s="263" t="s">
        <v>1</v>
      </c>
      <c r="F253" s="264" t="s">
        <v>5614</v>
      </c>
      <c r="G253" s="262"/>
      <c r="H253" s="265">
        <v>1</v>
      </c>
      <c r="I253" s="266"/>
      <c r="J253" s="262"/>
      <c r="K253" s="262"/>
      <c r="L253" s="267"/>
      <c r="M253" s="268"/>
      <c r="N253" s="269"/>
      <c r="O253" s="269"/>
      <c r="P253" s="269"/>
      <c r="Q253" s="269"/>
      <c r="R253" s="269"/>
      <c r="S253" s="269"/>
      <c r="T253" s="270"/>
      <c r="AT253" s="271" t="s">
        <v>211</v>
      </c>
      <c r="AU253" s="271" t="s">
        <v>82</v>
      </c>
      <c r="AV253" s="15" t="s">
        <v>209</v>
      </c>
      <c r="AW253" s="15" t="s">
        <v>31</v>
      </c>
      <c r="AX253" s="15" t="s">
        <v>82</v>
      </c>
      <c r="AY253" s="271" t="s">
        <v>203</v>
      </c>
    </row>
    <row r="254" spans="1:65" s="12" customFormat="1" ht="25.9" customHeight="1">
      <c r="B254" s="193"/>
      <c r="C254" s="194"/>
      <c r="D254" s="195" t="s">
        <v>74</v>
      </c>
      <c r="E254" s="196" t="s">
        <v>6329</v>
      </c>
      <c r="F254" s="196" t="s">
        <v>10093</v>
      </c>
      <c r="G254" s="194"/>
      <c r="H254" s="194"/>
      <c r="I254" s="197"/>
      <c r="J254" s="198">
        <f>BK254</f>
        <v>0</v>
      </c>
      <c r="K254" s="194"/>
      <c r="L254" s="199"/>
      <c r="M254" s="200"/>
      <c r="N254" s="201"/>
      <c r="O254" s="201"/>
      <c r="P254" s="202">
        <f>SUM(P255:P285)</f>
        <v>0</v>
      </c>
      <c r="Q254" s="201"/>
      <c r="R254" s="202">
        <f>SUM(R255:R285)</f>
        <v>0</v>
      </c>
      <c r="S254" s="201"/>
      <c r="T254" s="203">
        <f>SUM(T255:T285)</f>
        <v>0</v>
      </c>
      <c r="AR254" s="204" t="s">
        <v>82</v>
      </c>
      <c r="AT254" s="205" t="s">
        <v>74</v>
      </c>
      <c r="AU254" s="205" t="s">
        <v>75</v>
      </c>
      <c r="AY254" s="204" t="s">
        <v>203</v>
      </c>
      <c r="BK254" s="206">
        <f>SUM(BK255:BK285)</f>
        <v>0</v>
      </c>
    </row>
    <row r="255" spans="1:65" s="2" customFormat="1" ht="21.75" customHeight="1">
      <c r="A255" s="35"/>
      <c r="B255" s="36"/>
      <c r="C255" s="209" t="s">
        <v>1313</v>
      </c>
      <c r="D255" s="209" t="s">
        <v>205</v>
      </c>
      <c r="E255" s="210" t="s">
        <v>10094</v>
      </c>
      <c r="F255" s="211" t="s">
        <v>10095</v>
      </c>
      <c r="G255" s="212" t="s">
        <v>6244</v>
      </c>
      <c r="H255" s="213">
        <v>1</v>
      </c>
      <c r="I255" s="214"/>
      <c r="J255" s="215">
        <f>ROUND(I255*H255,2)</f>
        <v>0</v>
      </c>
      <c r="K255" s="211" t="s">
        <v>1</v>
      </c>
      <c r="L255" s="40"/>
      <c r="M255" s="216" t="s">
        <v>1</v>
      </c>
      <c r="N255" s="217" t="s">
        <v>40</v>
      </c>
      <c r="O255" s="72"/>
      <c r="P255" s="218">
        <f>O255*H255</f>
        <v>0</v>
      </c>
      <c r="Q255" s="218">
        <v>0</v>
      </c>
      <c r="R255" s="218">
        <f>Q255*H255</f>
        <v>0</v>
      </c>
      <c r="S255" s="218">
        <v>0</v>
      </c>
      <c r="T255" s="219">
        <f>S255*H255</f>
        <v>0</v>
      </c>
      <c r="U255" s="35"/>
      <c r="V255" s="35"/>
      <c r="W255" s="35"/>
      <c r="X255" s="35"/>
      <c r="Y255" s="35"/>
      <c r="Z255" s="35"/>
      <c r="AA255" s="35"/>
      <c r="AB255" s="35"/>
      <c r="AC255" s="35"/>
      <c r="AD255" s="35"/>
      <c r="AE255" s="35"/>
      <c r="AR255" s="220" t="s">
        <v>209</v>
      </c>
      <c r="AT255" s="220" t="s">
        <v>205</v>
      </c>
      <c r="AU255" s="220" t="s">
        <v>82</v>
      </c>
      <c r="AY255" s="18" t="s">
        <v>203</v>
      </c>
      <c r="BE255" s="221">
        <f>IF(N255="základní",J255,0)</f>
        <v>0</v>
      </c>
      <c r="BF255" s="221">
        <f>IF(N255="snížená",J255,0)</f>
        <v>0</v>
      </c>
      <c r="BG255" s="221">
        <f>IF(N255="zákl. přenesená",J255,0)</f>
        <v>0</v>
      </c>
      <c r="BH255" s="221">
        <f>IF(N255="sníž. přenesená",J255,0)</f>
        <v>0</v>
      </c>
      <c r="BI255" s="221">
        <f>IF(N255="nulová",J255,0)</f>
        <v>0</v>
      </c>
      <c r="BJ255" s="18" t="s">
        <v>82</v>
      </c>
      <c r="BK255" s="221">
        <f>ROUND(I255*H255,2)</f>
        <v>0</v>
      </c>
      <c r="BL255" s="18" t="s">
        <v>209</v>
      </c>
      <c r="BM255" s="220" t="s">
        <v>2214</v>
      </c>
    </row>
    <row r="256" spans="1:65" s="13" customFormat="1" ht="11.25">
      <c r="B256" s="222"/>
      <c r="C256" s="223"/>
      <c r="D256" s="224" t="s">
        <v>211</v>
      </c>
      <c r="E256" s="225" t="s">
        <v>1</v>
      </c>
      <c r="F256" s="226" t="s">
        <v>10096</v>
      </c>
      <c r="G256" s="223"/>
      <c r="H256" s="225" t="s">
        <v>1</v>
      </c>
      <c r="I256" s="227"/>
      <c r="J256" s="223"/>
      <c r="K256" s="223"/>
      <c r="L256" s="228"/>
      <c r="M256" s="229"/>
      <c r="N256" s="230"/>
      <c r="O256" s="230"/>
      <c r="P256" s="230"/>
      <c r="Q256" s="230"/>
      <c r="R256" s="230"/>
      <c r="S256" s="230"/>
      <c r="T256" s="231"/>
      <c r="AT256" s="232" t="s">
        <v>211</v>
      </c>
      <c r="AU256" s="232" t="s">
        <v>82</v>
      </c>
      <c r="AV256" s="13" t="s">
        <v>82</v>
      </c>
      <c r="AW256" s="13" t="s">
        <v>31</v>
      </c>
      <c r="AX256" s="13" t="s">
        <v>75</v>
      </c>
      <c r="AY256" s="232" t="s">
        <v>203</v>
      </c>
    </row>
    <row r="257" spans="1:65" s="13" customFormat="1" ht="22.5">
      <c r="B257" s="222"/>
      <c r="C257" s="223"/>
      <c r="D257" s="224" t="s">
        <v>211</v>
      </c>
      <c r="E257" s="225" t="s">
        <v>1</v>
      </c>
      <c r="F257" s="226" t="s">
        <v>10097</v>
      </c>
      <c r="G257" s="223"/>
      <c r="H257" s="225" t="s">
        <v>1</v>
      </c>
      <c r="I257" s="227"/>
      <c r="J257" s="223"/>
      <c r="K257" s="223"/>
      <c r="L257" s="228"/>
      <c r="M257" s="229"/>
      <c r="N257" s="230"/>
      <c r="O257" s="230"/>
      <c r="P257" s="230"/>
      <c r="Q257" s="230"/>
      <c r="R257" s="230"/>
      <c r="S257" s="230"/>
      <c r="T257" s="231"/>
      <c r="AT257" s="232" t="s">
        <v>211</v>
      </c>
      <c r="AU257" s="232" t="s">
        <v>82</v>
      </c>
      <c r="AV257" s="13" t="s">
        <v>82</v>
      </c>
      <c r="AW257" s="13" t="s">
        <v>31</v>
      </c>
      <c r="AX257" s="13" t="s">
        <v>75</v>
      </c>
      <c r="AY257" s="232" t="s">
        <v>203</v>
      </c>
    </row>
    <row r="258" spans="1:65" s="13" customFormat="1" ht="33.75">
      <c r="B258" s="222"/>
      <c r="C258" s="223"/>
      <c r="D258" s="224" t="s">
        <v>211</v>
      </c>
      <c r="E258" s="225" t="s">
        <v>1</v>
      </c>
      <c r="F258" s="226" t="s">
        <v>10098</v>
      </c>
      <c r="G258" s="223"/>
      <c r="H258" s="225" t="s">
        <v>1</v>
      </c>
      <c r="I258" s="227"/>
      <c r="J258" s="223"/>
      <c r="K258" s="223"/>
      <c r="L258" s="228"/>
      <c r="M258" s="229"/>
      <c r="N258" s="230"/>
      <c r="O258" s="230"/>
      <c r="P258" s="230"/>
      <c r="Q258" s="230"/>
      <c r="R258" s="230"/>
      <c r="S258" s="230"/>
      <c r="T258" s="231"/>
      <c r="AT258" s="232" t="s">
        <v>211</v>
      </c>
      <c r="AU258" s="232" t="s">
        <v>82</v>
      </c>
      <c r="AV258" s="13" t="s">
        <v>82</v>
      </c>
      <c r="AW258" s="13" t="s">
        <v>31</v>
      </c>
      <c r="AX258" s="13" t="s">
        <v>75</v>
      </c>
      <c r="AY258" s="232" t="s">
        <v>203</v>
      </c>
    </row>
    <row r="259" spans="1:65" s="14" customFormat="1" ht="11.25">
      <c r="B259" s="233"/>
      <c r="C259" s="234"/>
      <c r="D259" s="224" t="s">
        <v>211</v>
      </c>
      <c r="E259" s="235" t="s">
        <v>1</v>
      </c>
      <c r="F259" s="236" t="s">
        <v>82</v>
      </c>
      <c r="G259" s="234"/>
      <c r="H259" s="237">
        <v>1</v>
      </c>
      <c r="I259" s="238"/>
      <c r="J259" s="234"/>
      <c r="K259" s="234"/>
      <c r="L259" s="239"/>
      <c r="M259" s="240"/>
      <c r="N259" s="241"/>
      <c r="O259" s="241"/>
      <c r="P259" s="241"/>
      <c r="Q259" s="241"/>
      <c r="R259" s="241"/>
      <c r="S259" s="241"/>
      <c r="T259" s="242"/>
      <c r="AT259" s="243" t="s">
        <v>211</v>
      </c>
      <c r="AU259" s="243" t="s">
        <v>82</v>
      </c>
      <c r="AV259" s="14" t="s">
        <v>84</v>
      </c>
      <c r="AW259" s="14" t="s">
        <v>31</v>
      </c>
      <c r="AX259" s="14" t="s">
        <v>75</v>
      </c>
      <c r="AY259" s="243" t="s">
        <v>203</v>
      </c>
    </row>
    <row r="260" spans="1:65" s="15" customFormat="1" ht="11.25">
      <c r="B260" s="261"/>
      <c r="C260" s="262"/>
      <c r="D260" s="224" t="s">
        <v>211</v>
      </c>
      <c r="E260" s="263" t="s">
        <v>1</v>
      </c>
      <c r="F260" s="264" t="s">
        <v>5614</v>
      </c>
      <c r="G260" s="262"/>
      <c r="H260" s="265">
        <v>1</v>
      </c>
      <c r="I260" s="266"/>
      <c r="J260" s="262"/>
      <c r="K260" s="262"/>
      <c r="L260" s="267"/>
      <c r="M260" s="268"/>
      <c r="N260" s="269"/>
      <c r="O260" s="269"/>
      <c r="P260" s="269"/>
      <c r="Q260" s="269"/>
      <c r="R260" s="269"/>
      <c r="S260" s="269"/>
      <c r="T260" s="270"/>
      <c r="AT260" s="271" t="s">
        <v>211</v>
      </c>
      <c r="AU260" s="271" t="s">
        <v>82</v>
      </c>
      <c r="AV260" s="15" t="s">
        <v>209</v>
      </c>
      <c r="AW260" s="15" t="s">
        <v>31</v>
      </c>
      <c r="AX260" s="15" t="s">
        <v>82</v>
      </c>
      <c r="AY260" s="271" t="s">
        <v>203</v>
      </c>
    </row>
    <row r="261" spans="1:65" s="2" customFormat="1" ht="33" customHeight="1">
      <c r="A261" s="35"/>
      <c r="B261" s="36"/>
      <c r="C261" s="209" t="s">
        <v>1318</v>
      </c>
      <c r="D261" s="209" t="s">
        <v>205</v>
      </c>
      <c r="E261" s="210" t="s">
        <v>10099</v>
      </c>
      <c r="F261" s="211" t="s">
        <v>10100</v>
      </c>
      <c r="G261" s="212" t="s">
        <v>6244</v>
      </c>
      <c r="H261" s="213">
        <v>1</v>
      </c>
      <c r="I261" s="214"/>
      <c r="J261" s="215">
        <f>ROUND(I261*H261,2)</f>
        <v>0</v>
      </c>
      <c r="K261" s="211" t="s">
        <v>1</v>
      </c>
      <c r="L261" s="40"/>
      <c r="M261" s="216" t="s">
        <v>1</v>
      </c>
      <c r="N261" s="217" t="s">
        <v>40</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209</v>
      </c>
      <c r="AT261" s="220" t="s">
        <v>205</v>
      </c>
      <c r="AU261" s="220" t="s">
        <v>82</v>
      </c>
      <c r="AY261" s="18" t="s">
        <v>203</v>
      </c>
      <c r="BE261" s="221">
        <f>IF(N261="základní",J261,0)</f>
        <v>0</v>
      </c>
      <c r="BF261" s="221">
        <f>IF(N261="snížená",J261,0)</f>
        <v>0</v>
      </c>
      <c r="BG261" s="221">
        <f>IF(N261="zákl. přenesená",J261,0)</f>
        <v>0</v>
      </c>
      <c r="BH261" s="221">
        <f>IF(N261="sníž. přenesená",J261,0)</f>
        <v>0</v>
      </c>
      <c r="BI261" s="221">
        <f>IF(N261="nulová",J261,0)</f>
        <v>0</v>
      </c>
      <c r="BJ261" s="18" t="s">
        <v>82</v>
      </c>
      <c r="BK261" s="221">
        <f>ROUND(I261*H261,2)</f>
        <v>0</v>
      </c>
      <c r="BL261" s="18" t="s">
        <v>209</v>
      </c>
      <c r="BM261" s="220" t="s">
        <v>2232</v>
      </c>
    </row>
    <row r="262" spans="1:65" s="13" customFormat="1" ht="11.25">
      <c r="B262" s="222"/>
      <c r="C262" s="223"/>
      <c r="D262" s="224" t="s">
        <v>211</v>
      </c>
      <c r="E262" s="225" t="s">
        <v>1</v>
      </c>
      <c r="F262" s="226" t="s">
        <v>10096</v>
      </c>
      <c r="G262" s="223"/>
      <c r="H262" s="225" t="s">
        <v>1</v>
      </c>
      <c r="I262" s="227"/>
      <c r="J262" s="223"/>
      <c r="K262" s="223"/>
      <c r="L262" s="228"/>
      <c r="M262" s="229"/>
      <c r="N262" s="230"/>
      <c r="O262" s="230"/>
      <c r="P262" s="230"/>
      <c r="Q262" s="230"/>
      <c r="R262" s="230"/>
      <c r="S262" s="230"/>
      <c r="T262" s="231"/>
      <c r="AT262" s="232" t="s">
        <v>211</v>
      </c>
      <c r="AU262" s="232" t="s">
        <v>82</v>
      </c>
      <c r="AV262" s="13" t="s">
        <v>82</v>
      </c>
      <c r="AW262" s="13" t="s">
        <v>31</v>
      </c>
      <c r="AX262" s="13" t="s">
        <v>75</v>
      </c>
      <c r="AY262" s="232" t="s">
        <v>203</v>
      </c>
    </row>
    <row r="263" spans="1:65" s="13" customFormat="1" ht="22.5">
      <c r="B263" s="222"/>
      <c r="C263" s="223"/>
      <c r="D263" s="224" t="s">
        <v>211</v>
      </c>
      <c r="E263" s="225" t="s">
        <v>1</v>
      </c>
      <c r="F263" s="226" t="s">
        <v>10101</v>
      </c>
      <c r="G263" s="223"/>
      <c r="H263" s="225" t="s">
        <v>1</v>
      </c>
      <c r="I263" s="227"/>
      <c r="J263" s="223"/>
      <c r="K263" s="223"/>
      <c r="L263" s="228"/>
      <c r="M263" s="229"/>
      <c r="N263" s="230"/>
      <c r="O263" s="230"/>
      <c r="P263" s="230"/>
      <c r="Q263" s="230"/>
      <c r="R263" s="230"/>
      <c r="S263" s="230"/>
      <c r="T263" s="231"/>
      <c r="AT263" s="232" t="s">
        <v>211</v>
      </c>
      <c r="AU263" s="232" t="s">
        <v>82</v>
      </c>
      <c r="AV263" s="13" t="s">
        <v>82</v>
      </c>
      <c r="AW263" s="13" t="s">
        <v>31</v>
      </c>
      <c r="AX263" s="13" t="s">
        <v>75</v>
      </c>
      <c r="AY263" s="232" t="s">
        <v>203</v>
      </c>
    </row>
    <row r="264" spans="1:65" s="13" customFormat="1" ht="22.5">
      <c r="B264" s="222"/>
      <c r="C264" s="223"/>
      <c r="D264" s="224" t="s">
        <v>211</v>
      </c>
      <c r="E264" s="225" t="s">
        <v>1</v>
      </c>
      <c r="F264" s="226" t="s">
        <v>10102</v>
      </c>
      <c r="G264" s="223"/>
      <c r="H264" s="225" t="s">
        <v>1</v>
      </c>
      <c r="I264" s="227"/>
      <c r="J264" s="223"/>
      <c r="K264" s="223"/>
      <c r="L264" s="228"/>
      <c r="M264" s="229"/>
      <c r="N264" s="230"/>
      <c r="O264" s="230"/>
      <c r="P264" s="230"/>
      <c r="Q264" s="230"/>
      <c r="R264" s="230"/>
      <c r="S264" s="230"/>
      <c r="T264" s="231"/>
      <c r="AT264" s="232" t="s">
        <v>211</v>
      </c>
      <c r="AU264" s="232" t="s">
        <v>82</v>
      </c>
      <c r="AV264" s="13" t="s">
        <v>82</v>
      </c>
      <c r="AW264" s="13" t="s">
        <v>31</v>
      </c>
      <c r="AX264" s="13" t="s">
        <v>75</v>
      </c>
      <c r="AY264" s="232" t="s">
        <v>203</v>
      </c>
    </row>
    <row r="265" spans="1:65" s="14" customFormat="1" ht="11.25">
      <c r="B265" s="233"/>
      <c r="C265" s="234"/>
      <c r="D265" s="224" t="s">
        <v>211</v>
      </c>
      <c r="E265" s="235" t="s">
        <v>1</v>
      </c>
      <c r="F265" s="236" t="s">
        <v>82</v>
      </c>
      <c r="G265" s="234"/>
      <c r="H265" s="237">
        <v>1</v>
      </c>
      <c r="I265" s="238"/>
      <c r="J265" s="234"/>
      <c r="K265" s="234"/>
      <c r="L265" s="239"/>
      <c r="M265" s="240"/>
      <c r="N265" s="241"/>
      <c r="O265" s="241"/>
      <c r="P265" s="241"/>
      <c r="Q265" s="241"/>
      <c r="R265" s="241"/>
      <c r="S265" s="241"/>
      <c r="T265" s="242"/>
      <c r="AT265" s="243" t="s">
        <v>211</v>
      </c>
      <c r="AU265" s="243" t="s">
        <v>82</v>
      </c>
      <c r="AV265" s="14" t="s">
        <v>84</v>
      </c>
      <c r="AW265" s="14" t="s">
        <v>31</v>
      </c>
      <c r="AX265" s="14" t="s">
        <v>75</v>
      </c>
      <c r="AY265" s="243" t="s">
        <v>203</v>
      </c>
    </row>
    <row r="266" spans="1:65" s="15" customFormat="1" ht="11.25">
      <c r="B266" s="261"/>
      <c r="C266" s="262"/>
      <c r="D266" s="224" t="s">
        <v>211</v>
      </c>
      <c r="E266" s="263" t="s">
        <v>1</v>
      </c>
      <c r="F266" s="264" t="s">
        <v>5614</v>
      </c>
      <c r="G266" s="262"/>
      <c r="H266" s="265">
        <v>1</v>
      </c>
      <c r="I266" s="266"/>
      <c r="J266" s="262"/>
      <c r="K266" s="262"/>
      <c r="L266" s="267"/>
      <c r="M266" s="268"/>
      <c r="N266" s="269"/>
      <c r="O266" s="269"/>
      <c r="P266" s="269"/>
      <c r="Q266" s="269"/>
      <c r="R266" s="269"/>
      <c r="S266" s="269"/>
      <c r="T266" s="270"/>
      <c r="AT266" s="271" t="s">
        <v>211</v>
      </c>
      <c r="AU266" s="271" t="s">
        <v>82</v>
      </c>
      <c r="AV266" s="15" t="s">
        <v>209</v>
      </c>
      <c r="AW266" s="15" t="s">
        <v>31</v>
      </c>
      <c r="AX266" s="15" t="s">
        <v>82</v>
      </c>
      <c r="AY266" s="271" t="s">
        <v>203</v>
      </c>
    </row>
    <row r="267" spans="1:65" s="2" customFormat="1" ht="16.5" customHeight="1">
      <c r="A267" s="35"/>
      <c r="B267" s="36"/>
      <c r="C267" s="209" t="s">
        <v>1322</v>
      </c>
      <c r="D267" s="209" t="s">
        <v>205</v>
      </c>
      <c r="E267" s="210" t="s">
        <v>10103</v>
      </c>
      <c r="F267" s="211" t="s">
        <v>10104</v>
      </c>
      <c r="G267" s="212" t="s">
        <v>6244</v>
      </c>
      <c r="H267" s="213">
        <v>1</v>
      </c>
      <c r="I267" s="214"/>
      <c r="J267" s="215">
        <f>ROUND(I267*H267,2)</f>
        <v>0</v>
      </c>
      <c r="K267" s="211" t="s">
        <v>1</v>
      </c>
      <c r="L267" s="40"/>
      <c r="M267" s="216" t="s">
        <v>1</v>
      </c>
      <c r="N267" s="217" t="s">
        <v>40</v>
      </c>
      <c r="O267" s="72"/>
      <c r="P267" s="218">
        <f>O267*H267</f>
        <v>0</v>
      </c>
      <c r="Q267" s="218">
        <v>0</v>
      </c>
      <c r="R267" s="218">
        <f>Q267*H267</f>
        <v>0</v>
      </c>
      <c r="S267" s="218">
        <v>0</v>
      </c>
      <c r="T267" s="219">
        <f>S267*H267</f>
        <v>0</v>
      </c>
      <c r="U267" s="35"/>
      <c r="V267" s="35"/>
      <c r="W267" s="35"/>
      <c r="X267" s="35"/>
      <c r="Y267" s="35"/>
      <c r="Z267" s="35"/>
      <c r="AA267" s="35"/>
      <c r="AB267" s="35"/>
      <c r="AC267" s="35"/>
      <c r="AD267" s="35"/>
      <c r="AE267" s="35"/>
      <c r="AR267" s="220" t="s">
        <v>209</v>
      </c>
      <c r="AT267" s="220" t="s">
        <v>205</v>
      </c>
      <c r="AU267" s="220" t="s">
        <v>82</v>
      </c>
      <c r="AY267" s="18" t="s">
        <v>203</v>
      </c>
      <c r="BE267" s="221">
        <f>IF(N267="základní",J267,0)</f>
        <v>0</v>
      </c>
      <c r="BF267" s="221">
        <f>IF(N267="snížená",J267,0)</f>
        <v>0</v>
      </c>
      <c r="BG267" s="221">
        <f>IF(N267="zákl. přenesená",J267,0)</f>
        <v>0</v>
      </c>
      <c r="BH267" s="221">
        <f>IF(N267="sníž. přenesená",J267,0)</f>
        <v>0</v>
      </c>
      <c r="BI267" s="221">
        <f>IF(N267="nulová",J267,0)</f>
        <v>0</v>
      </c>
      <c r="BJ267" s="18" t="s">
        <v>82</v>
      </c>
      <c r="BK267" s="221">
        <f>ROUND(I267*H267,2)</f>
        <v>0</v>
      </c>
      <c r="BL267" s="18" t="s">
        <v>209</v>
      </c>
      <c r="BM267" s="220" t="s">
        <v>2241</v>
      </c>
    </row>
    <row r="268" spans="1:65" s="13" customFormat="1" ht="11.25">
      <c r="B268" s="222"/>
      <c r="C268" s="223"/>
      <c r="D268" s="224" t="s">
        <v>211</v>
      </c>
      <c r="E268" s="225" t="s">
        <v>1</v>
      </c>
      <c r="F268" s="226" t="s">
        <v>10096</v>
      </c>
      <c r="G268" s="223"/>
      <c r="H268" s="225" t="s">
        <v>1</v>
      </c>
      <c r="I268" s="227"/>
      <c r="J268" s="223"/>
      <c r="K268" s="223"/>
      <c r="L268" s="228"/>
      <c r="M268" s="229"/>
      <c r="N268" s="230"/>
      <c r="O268" s="230"/>
      <c r="P268" s="230"/>
      <c r="Q268" s="230"/>
      <c r="R268" s="230"/>
      <c r="S268" s="230"/>
      <c r="T268" s="231"/>
      <c r="AT268" s="232" t="s">
        <v>211</v>
      </c>
      <c r="AU268" s="232" t="s">
        <v>82</v>
      </c>
      <c r="AV268" s="13" t="s">
        <v>82</v>
      </c>
      <c r="AW268" s="13" t="s">
        <v>31</v>
      </c>
      <c r="AX268" s="13" t="s">
        <v>75</v>
      </c>
      <c r="AY268" s="232" t="s">
        <v>203</v>
      </c>
    </row>
    <row r="269" spans="1:65" s="14" customFormat="1" ht="11.25">
      <c r="B269" s="233"/>
      <c r="C269" s="234"/>
      <c r="D269" s="224" t="s">
        <v>211</v>
      </c>
      <c r="E269" s="235" t="s">
        <v>1</v>
      </c>
      <c r="F269" s="236" t="s">
        <v>82</v>
      </c>
      <c r="G269" s="234"/>
      <c r="H269" s="237">
        <v>1</v>
      </c>
      <c r="I269" s="238"/>
      <c r="J269" s="234"/>
      <c r="K269" s="234"/>
      <c r="L269" s="239"/>
      <c r="M269" s="240"/>
      <c r="N269" s="241"/>
      <c r="O269" s="241"/>
      <c r="P269" s="241"/>
      <c r="Q269" s="241"/>
      <c r="R269" s="241"/>
      <c r="S269" s="241"/>
      <c r="T269" s="242"/>
      <c r="AT269" s="243" t="s">
        <v>211</v>
      </c>
      <c r="AU269" s="243" t="s">
        <v>82</v>
      </c>
      <c r="AV269" s="14" t="s">
        <v>84</v>
      </c>
      <c r="AW269" s="14" t="s">
        <v>31</v>
      </c>
      <c r="AX269" s="14" t="s">
        <v>75</v>
      </c>
      <c r="AY269" s="243" t="s">
        <v>203</v>
      </c>
    </row>
    <row r="270" spans="1:65" s="15" customFormat="1" ht="11.25">
      <c r="B270" s="261"/>
      <c r="C270" s="262"/>
      <c r="D270" s="224" t="s">
        <v>211</v>
      </c>
      <c r="E270" s="263" t="s">
        <v>1</v>
      </c>
      <c r="F270" s="264" t="s">
        <v>5614</v>
      </c>
      <c r="G270" s="262"/>
      <c r="H270" s="265">
        <v>1</v>
      </c>
      <c r="I270" s="266"/>
      <c r="J270" s="262"/>
      <c r="K270" s="262"/>
      <c r="L270" s="267"/>
      <c r="M270" s="268"/>
      <c r="N270" s="269"/>
      <c r="O270" s="269"/>
      <c r="P270" s="269"/>
      <c r="Q270" s="269"/>
      <c r="R270" s="269"/>
      <c r="S270" s="269"/>
      <c r="T270" s="270"/>
      <c r="AT270" s="271" t="s">
        <v>211</v>
      </c>
      <c r="AU270" s="271" t="s">
        <v>82</v>
      </c>
      <c r="AV270" s="15" t="s">
        <v>209</v>
      </c>
      <c r="AW270" s="15" t="s">
        <v>31</v>
      </c>
      <c r="AX270" s="15" t="s">
        <v>82</v>
      </c>
      <c r="AY270" s="271" t="s">
        <v>203</v>
      </c>
    </row>
    <row r="271" spans="1:65" s="2" customFormat="1" ht="16.5" customHeight="1">
      <c r="A271" s="35"/>
      <c r="B271" s="36"/>
      <c r="C271" s="209" t="s">
        <v>1331</v>
      </c>
      <c r="D271" s="209" t="s">
        <v>205</v>
      </c>
      <c r="E271" s="210" t="s">
        <v>10105</v>
      </c>
      <c r="F271" s="211" t="s">
        <v>10106</v>
      </c>
      <c r="G271" s="212" t="s">
        <v>6244</v>
      </c>
      <c r="H271" s="213">
        <v>1</v>
      </c>
      <c r="I271" s="214"/>
      <c r="J271" s="215">
        <f>ROUND(I271*H271,2)</f>
        <v>0</v>
      </c>
      <c r="K271" s="211" t="s">
        <v>1</v>
      </c>
      <c r="L271" s="40"/>
      <c r="M271" s="216" t="s">
        <v>1</v>
      </c>
      <c r="N271" s="217" t="s">
        <v>40</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209</v>
      </c>
      <c r="AT271" s="220" t="s">
        <v>205</v>
      </c>
      <c r="AU271" s="220" t="s">
        <v>82</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209</v>
      </c>
      <c r="BM271" s="220" t="s">
        <v>2251</v>
      </c>
    </row>
    <row r="272" spans="1:65" s="13" customFormat="1" ht="11.25">
      <c r="B272" s="222"/>
      <c r="C272" s="223"/>
      <c r="D272" s="224" t="s">
        <v>211</v>
      </c>
      <c r="E272" s="225" t="s">
        <v>1</v>
      </c>
      <c r="F272" s="226" t="s">
        <v>10096</v>
      </c>
      <c r="G272" s="223"/>
      <c r="H272" s="225" t="s">
        <v>1</v>
      </c>
      <c r="I272" s="227"/>
      <c r="J272" s="223"/>
      <c r="K272" s="223"/>
      <c r="L272" s="228"/>
      <c r="M272" s="229"/>
      <c r="N272" s="230"/>
      <c r="O272" s="230"/>
      <c r="P272" s="230"/>
      <c r="Q272" s="230"/>
      <c r="R272" s="230"/>
      <c r="S272" s="230"/>
      <c r="T272" s="231"/>
      <c r="AT272" s="232" t="s">
        <v>211</v>
      </c>
      <c r="AU272" s="232" t="s">
        <v>82</v>
      </c>
      <c r="AV272" s="13" t="s">
        <v>82</v>
      </c>
      <c r="AW272" s="13" t="s">
        <v>31</v>
      </c>
      <c r="AX272" s="13" t="s">
        <v>75</v>
      </c>
      <c r="AY272" s="232" t="s">
        <v>203</v>
      </c>
    </row>
    <row r="273" spans="1:65" s="13" customFormat="1" ht="11.25">
      <c r="B273" s="222"/>
      <c r="C273" s="223"/>
      <c r="D273" s="224" t="s">
        <v>211</v>
      </c>
      <c r="E273" s="225" t="s">
        <v>1</v>
      </c>
      <c r="F273" s="226" t="s">
        <v>10107</v>
      </c>
      <c r="G273" s="223"/>
      <c r="H273" s="225" t="s">
        <v>1</v>
      </c>
      <c r="I273" s="227"/>
      <c r="J273" s="223"/>
      <c r="K273" s="223"/>
      <c r="L273" s="228"/>
      <c r="M273" s="229"/>
      <c r="N273" s="230"/>
      <c r="O273" s="230"/>
      <c r="P273" s="230"/>
      <c r="Q273" s="230"/>
      <c r="R273" s="230"/>
      <c r="S273" s="230"/>
      <c r="T273" s="231"/>
      <c r="AT273" s="232" t="s">
        <v>211</v>
      </c>
      <c r="AU273" s="232" t="s">
        <v>82</v>
      </c>
      <c r="AV273" s="13" t="s">
        <v>82</v>
      </c>
      <c r="AW273" s="13" t="s">
        <v>31</v>
      </c>
      <c r="AX273" s="13" t="s">
        <v>75</v>
      </c>
      <c r="AY273" s="232" t="s">
        <v>203</v>
      </c>
    </row>
    <row r="274" spans="1:65" s="14" customFormat="1" ht="11.25">
      <c r="B274" s="233"/>
      <c r="C274" s="234"/>
      <c r="D274" s="224" t="s">
        <v>211</v>
      </c>
      <c r="E274" s="235" t="s">
        <v>1</v>
      </c>
      <c r="F274" s="236" t="s">
        <v>82</v>
      </c>
      <c r="G274" s="234"/>
      <c r="H274" s="237">
        <v>1</v>
      </c>
      <c r="I274" s="238"/>
      <c r="J274" s="234"/>
      <c r="K274" s="234"/>
      <c r="L274" s="239"/>
      <c r="M274" s="240"/>
      <c r="N274" s="241"/>
      <c r="O274" s="241"/>
      <c r="P274" s="241"/>
      <c r="Q274" s="241"/>
      <c r="R274" s="241"/>
      <c r="S274" s="241"/>
      <c r="T274" s="242"/>
      <c r="AT274" s="243" t="s">
        <v>211</v>
      </c>
      <c r="AU274" s="243" t="s">
        <v>82</v>
      </c>
      <c r="AV274" s="14" t="s">
        <v>84</v>
      </c>
      <c r="AW274" s="14" t="s">
        <v>31</v>
      </c>
      <c r="AX274" s="14" t="s">
        <v>75</v>
      </c>
      <c r="AY274" s="243" t="s">
        <v>203</v>
      </c>
    </row>
    <row r="275" spans="1:65" s="15" customFormat="1" ht="11.25">
      <c r="B275" s="261"/>
      <c r="C275" s="262"/>
      <c r="D275" s="224" t="s">
        <v>211</v>
      </c>
      <c r="E275" s="263" t="s">
        <v>1</v>
      </c>
      <c r="F275" s="264" t="s">
        <v>5614</v>
      </c>
      <c r="G275" s="262"/>
      <c r="H275" s="265">
        <v>1</v>
      </c>
      <c r="I275" s="266"/>
      <c r="J275" s="262"/>
      <c r="K275" s="262"/>
      <c r="L275" s="267"/>
      <c r="M275" s="268"/>
      <c r="N275" s="269"/>
      <c r="O275" s="269"/>
      <c r="P275" s="269"/>
      <c r="Q275" s="269"/>
      <c r="R275" s="269"/>
      <c r="S275" s="269"/>
      <c r="T275" s="270"/>
      <c r="AT275" s="271" t="s">
        <v>211</v>
      </c>
      <c r="AU275" s="271" t="s">
        <v>82</v>
      </c>
      <c r="AV275" s="15" t="s">
        <v>209</v>
      </c>
      <c r="AW275" s="15" t="s">
        <v>31</v>
      </c>
      <c r="AX275" s="15" t="s">
        <v>82</v>
      </c>
      <c r="AY275" s="271" t="s">
        <v>203</v>
      </c>
    </row>
    <row r="276" spans="1:65" s="2" customFormat="1" ht="21.75" customHeight="1">
      <c r="A276" s="35"/>
      <c r="B276" s="36"/>
      <c r="C276" s="209" t="s">
        <v>1337</v>
      </c>
      <c r="D276" s="209" t="s">
        <v>205</v>
      </c>
      <c r="E276" s="210" t="s">
        <v>10108</v>
      </c>
      <c r="F276" s="211" t="s">
        <v>10109</v>
      </c>
      <c r="G276" s="212" t="s">
        <v>6244</v>
      </c>
      <c r="H276" s="213">
        <v>2</v>
      </c>
      <c r="I276" s="214"/>
      <c r="J276" s="215">
        <f>ROUND(I276*H276,2)</f>
        <v>0</v>
      </c>
      <c r="K276" s="211" t="s">
        <v>1</v>
      </c>
      <c r="L276" s="40"/>
      <c r="M276" s="216" t="s">
        <v>1</v>
      </c>
      <c r="N276" s="217" t="s">
        <v>40</v>
      </c>
      <c r="O276" s="72"/>
      <c r="P276" s="218">
        <f>O276*H276</f>
        <v>0</v>
      </c>
      <c r="Q276" s="218">
        <v>0</v>
      </c>
      <c r="R276" s="218">
        <f>Q276*H276</f>
        <v>0</v>
      </c>
      <c r="S276" s="218">
        <v>0</v>
      </c>
      <c r="T276" s="219">
        <f>S276*H276</f>
        <v>0</v>
      </c>
      <c r="U276" s="35"/>
      <c r="V276" s="35"/>
      <c r="W276" s="35"/>
      <c r="X276" s="35"/>
      <c r="Y276" s="35"/>
      <c r="Z276" s="35"/>
      <c r="AA276" s="35"/>
      <c r="AB276" s="35"/>
      <c r="AC276" s="35"/>
      <c r="AD276" s="35"/>
      <c r="AE276" s="35"/>
      <c r="AR276" s="220" t="s">
        <v>209</v>
      </c>
      <c r="AT276" s="220" t="s">
        <v>205</v>
      </c>
      <c r="AU276" s="220" t="s">
        <v>82</v>
      </c>
      <c r="AY276" s="18" t="s">
        <v>203</v>
      </c>
      <c r="BE276" s="221">
        <f>IF(N276="základní",J276,0)</f>
        <v>0</v>
      </c>
      <c r="BF276" s="221">
        <f>IF(N276="snížená",J276,0)</f>
        <v>0</v>
      </c>
      <c r="BG276" s="221">
        <f>IF(N276="zákl. přenesená",J276,0)</f>
        <v>0</v>
      </c>
      <c r="BH276" s="221">
        <f>IF(N276="sníž. přenesená",J276,0)</f>
        <v>0</v>
      </c>
      <c r="BI276" s="221">
        <f>IF(N276="nulová",J276,0)</f>
        <v>0</v>
      </c>
      <c r="BJ276" s="18" t="s">
        <v>82</v>
      </c>
      <c r="BK276" s="221">
        <f>ROUND(I276*H276,2)</f>
        <v>0</v>
      </c>
      <c r="BL276" s="18" t="s">
        <v>209</v>
      </c>
      <c r="BM276" s="220" t="s">
        <v>2260</v>
      </c>
    </row>
    <row r="277" spans="1:65" s="13" customFormat="1" ht="11.25">
      <c r="B277" s="222"/>
      <c r="C277" s="223"/>
      <c r="D277" s="224" t="s">
        <v>211</v>
      </c>
      <c r="E277" s="225" t="s">
        <v>1</v>
      </c>
      <c r="F277" s="226" t="s">
        <v>10096</v>
      </c>
      <c r="G277" s="223"/>
      <c r="H277" s="225" t="s">
        <v>1</v>
      </c>
      <c r="I277" s="227"/>
      <c r="J277" s="223"/>
      <c r="K277" s="223"/>
      <c r="L277" s="228"/>
      <c r="M277" s="229"/>
      <c r="N277" s="230"/>
      <c r="O277" s="230"/>
      <c r="P277" s="230"/>
      <c r="Q277" s="230"/>
      <c r="R277" s="230"/>
      <c r="S277" s="230"/>
      <c r="T277" s="231"/>
      <c r="AT277" s="232" t="s">
        <v>211</v>
      </c>
      <c r="AU277" s="232" t="s">
        <v>82</v>
      </c>
      <c r="AV277" s="13" t="s">
        <v>82</v>
      </c>
      <c r="AW277" s="13" t="s">
        <v>31</v>
      </c>
      <c r="AX277" s="13" t="s">
        <v>75</v>
      </c>
      <c r="AY277" s="232" t="s">
        <v>203</v>
      </c>
    </row>
    <row r="278" spans="1:65" s="13" customFormat="1" ht="11.25">
      <c r="B278" s="222"/>
      <c r="C278" s="223"/>
      <c r="D278" s="224" t="s">
        <v>211</v>
      </c>
      <c r="E278" s="225" t="s">
        <v>1</v>
      </c>
      <c r="F278" s="226" t="s">
        <v>10110</v>
      </c>
      <c r="G278" s="223"/>
      <c r="H278" s="225" t="s">
        <v>1</v>
      </c>
      <c r="I278" s="227"/>
      <c r="J278" s="223"/>
      <c r="K278" s="223"/>
      <c r="L278" s="228"/>
      <c r="M278" s="229"/>
      <c r="N278" s="230"/>
      <c r="O278" s="230"/>
      <c r="P278" s="230"/>
      <c r="Q278" s="230"/>
      <c r="R278" s="230"/>
      <c r="S278" s="230"/>
      <c r="T278" s="231"/>
      <c r="AT278" s="232" t="s">
        <v>211</v>
      </c>
      <c r="AU278" s="232" t="s">
        <v>82</v>
      </c>
      <c r="AV278" s="13" t="s">
        <v>82</v>
      </c>
      <c r="AW278" s="13" t="s">
        <v>31</v>
      </c>
      <c r="AX278" s="13" t="s">
        <v>75</v>
      </c>
      <c r="AY278" s="232" t="s">
        <v>203</v>
      </c>
    </row>
    <row r="279" spans="1:65" s="14" customFormat="1" ht="11.25">
      <c r="B279" s="233"/>
      <c r="C279" s="234"/>
      <c r="D279" s="224" t="s">
        <v>211</v>
      </c>
      <c r="E279" s="235" t="s">
        <v>1</v>
      </c>
      <c r="F279" s="236" t="s">
        <v>84</v>
      </c>
      <c r="G279" s="234"/>
      <c r="H279" s="237">
        <v>2</v>
      </c>
      <c r="I279" s="238"/>
      <c r="J279" s="234"/>
      <c r="K279" s="234"/>
      <c r="L279" s="239"/>
      <c r="M279" s="240"/>
      <c r="N279" s="241"/>
      <c r="O279" s="241"/>
      <c r="P279" s="241"/>
      <c r="Q279" s="241"/>
      <c r="R279" s="241"/>
      <c r="S279" s="241"/>
      <c r="T279" s="242"/>
      <c r="AT279" s="243" t="s">
        <v>211</v>
      </c>
      <c r="AU279" s="243" t="s">
        <v>82</v>
      </c>
      <c r="AV279" s="14" t="s">
        <v>84</v>
      </c>
      <c r="AW279" s="14" t="s">
        <v>31</v>
      </c>
      <c r="AX279" s="14" t="s">
        <v>75</v>
      </c>
      <c r="AY279" s="243" t="s">
        <v>203</v>
      </c>
    </row>
    <row r="280" spans="1:65" s="15" customFormat="1" ht="11.25">
      <c r="B280" s="261"/>
      <c r="C280" s="262"/>
      <c r="D280" s="224" t="s">
        <v>211</v>
      </c>
      <c r="E280" s="263" t="s">
        <v>1</v>
      </c>
      <c r="F280" s="264" t="s">
        <v>5614</v>
      </c>
      <c r="G280" s="262"/>
      <c r="H280" s="265">
        <v>2</v>
      </c>
      <c r="I280" s="266"/>
      <c r="J280" s="262"/>
      <c r="K280" s="262"/>
      <c r="L280" s="267"/>
      <c r="M280" s="268"/>
      <c r="N280" s="269"/>
      <c r="O280" s="269"/>
      <c r="P280" s="269"/>
      <c r="Q280" s="269"/>
      <c r="R280" s="269"/>
      <c r="S280" s="269"/>
      <c r="T280" s="270"/>
      <c r="AT280" s="271" t="s">
        <v>211</v>
      </c>
      <c r="AU280" s="271" t="s">
        <v>82</v>
      </c>
      <c r="AV280" s="15" t="s">
        <v>209</v>
      </c>
      <c r="AW280" s="15" t="s">
        <v>31</v>
      </c>
      <c r="AX280" s="15" t="s">
        <v>82</v>
      </c>
      <c r="AY280" s="271" t="s">
        <v>203</v>
      </c>
    </row>
    <row r="281" spans="1:65" s="2" customFormat="1" ht="16.5" customHeight="1">
      <c r="A281" s="35"/>
      <c r="B281" s="36"/>
      <c r="C281" s="209" t="s">
        <v>1341</v>
      </c>
      <c r="D281" s="209" t="s">
        <v>205</v>
      </c>
      <c r="E281" s="210" t="s">
        <v>10111</v>
      </c>
      <c r="F281" s="211" t="s">
        <v>10112</v>
      </c>
      <c r="G281" s="212" t="s">
        <v>6244</v>
      </c>
      <c r="H281" s="213">
        <v>4</v>
      </c>
      <c r="I281" s="214"/>
      <c r="J281" s="215">
        <f>ROUND(I281*H281,2)</f>
        <v>0</v>
      </c>
      <c r="K281" s="211" t="s">
        <v>1</v>
      </c>
      <c r="L281" s="40"/>
      <c r="M281" s="216" t="s">
        <v>1</v>
      </c>
      <c r="N281" s="217" t="s">
        <v>40</v>
      </c>
      <c r="O281" s="72"/>
      <c r="P281" s="218">
        <f>O281*H281</f>
        <v>0</v>
      </c>
      <c r="Q281" s="218">
        <v>0</v>
      </c>
      <c r="R281" s="218">
        <f>Q281*H281</f>
        <v>0</v>
      </c>
      <c r="S281" s="218">
        <v>0</v>
      </c>
      <c r="T281" s="219">
        <f>S281*H281</f>
        <v>0</v>
      </c>
      <c r="U281" s="35"/>
      <c r="V281" s="35"/>
      <c r="W281" s="35"/>
      <c r="X281" s="35"/>
      <c r="Y281" s="35"/>
      <c r="Z281" s="35"/>
      <c r="AA281" s="35"/>
      <c r="AB281" s="35"/>
      <c r="AC281" s="35"/>
      <c r="AD281" s="35"/>
      <c r="AE281" s="35"/>
      <c r="AR281" s="220" t="s">
        <v>209</v>
      </c>
      <c r="AT281" s="220" t="s">
        <v>205</v>
      </c>
      <c r="AU281" s="220" t="s">
        <v>82</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209</v>
      </c>
      <c r="BM281" s="220" t="s">
        <v>2270</v>
      </c>
    </row>
    <row r="282" spans="1:65" s="13" customFormat="1" ht="11.25">
      <c r="B282" s="222"/>
      <c r="C282" s="223"/>
      <c r="D282" s="224" t="s">
        <v>211</v>
      </c>
      <c r="E282" s="225" t="s">
        <v>1</v>
      </c>
      <c r="F282" s="226" t="s">
        <v>10096</v>
      </c>
      <c r="G282" s="223"/>
      <c r="H282" s="225" t="s">
        <v>1</v>
      </c>
      <c r="I282" s="227"/>
      <c r="J282" s="223"/>
      <c r="K282" s="223"/>
      <c r="L282" s="228"/>
      <c r="M282" s="229"/>
      <c r="N282" s="230"/>
      <c r="O282" s="230"/>
      <c r="P282" s="230"/>
      <c r="Q282" s="230"/>
      <c r="R282" s="230"/>
      <c r="S282" s="230"/>
      <c r="T282" s="231"/>
      <c r="AT282" s="232" t="s">
        <v>211</v>
      </c>
      <c r="AU282" s="232" t="s">
        <v>82</v>
      </c>
      <c r="AV282" s="13" t="s">
        <v>82</v>
      </c>
      <c r="AW282" s="13" t="s">
        <v>31</v>
      </c>
      <c r="AX282" s="13" t="s">
        <v>75</v>
      </c>
      <c r="AY282" s="232" t="s">
        <v>203</v>
      </c>
    </row>
    <row r="283" spans="1:65" s="13" customFormat="1" ht="11.25">
      <c r="B283" s="222"/>
      <c r="C283" s="223"/>
      <c r="D283" s="224" t="s">
        <v>211</v>
      </c>
      <c r="E283" s="225" t="s">
        <v>1</v>
      </c>
      <c r="F283" s="226" t="s">
        <v>10113</v>
      </c>
      <c r="G283" s="223"/>
      <c r="H283" s="225" t="s">
        <v>1</v>
      </c>
      <c r="I283" s="227"/>
      <c r="J283" s="223"/>
      <c r="K283" s="223"/>
      <c r="L283" s="228"/>
      <c r="M283" s="229"/>
      <c r="N283" s="230"/>
      <c r="O283" s="230"/>
      <c r="P283" s="230"/>
      <c r="Q283" s="230"/>
      <c r="R283" s="230"/>
      <c r="S283" s="230"/>
      <c r="T283" s="231"/>
      <c r="AT283" s="232" t="s">
        <v>211</v>
      </c>
      <c r="AU283" s="232" t="s">
        <v>82</v>
      </c>
      <c r="AV283" s="13" t="s">
        <v>82</v>
      </c>
      <c r="AW283" s="13" t="s">
        <v>31</v>
      </c>
      <c r="AX283" s="13" t="s">
        <v>75</v>
      </c>
      <c r="AY283" s="232" t="s">
        <v>203</v>
      </c>
    </row>
    <row r="284" spans="1:65" s="14" customFormat="1" ht="11.25">
      <c r="B284" s="233"/>
      <c r="C284" s="234"/>
      <c r="D284" s="224" t="s">
        <v>211</v>
      </c>
      <c r="E284" s="235" t="s">
        <v>1</v>
      </c>
      <c r="F284" s="236" t="s">
        <v>209</v>
      </c>
      <c r="G284" s="234"/>
      <c r="H284" s="237">
        <v>4</v>
      </c>
      <c r="I284" s="238"/>
      <c r="J284" s="234"/>
      <c r="K284" s="234"/>
      <c r="L284" s="239"/>
      <c r="M284" s="240"/>
      <c r="N284" s="241"/>
      <c r="O284" s="241"/>
      <c r="P284" s="241"/>
      <c r="Q284" s="241"/>
      <c r="R284" s="241"/>
      <c r="S284" s="241"/>
      <c r="T284" s="242"/>
      <c r="AT284" s="243" t="s">
        <v>211</v>
      </c>
      <c r="AU284" s="243" t="s">
        <v>82</v>
      </c>
      <c r="AV284" s="14" t="s">
        <v>84</v>
      </c>
      <c r="AW284" s="14" t="s">
        <v>31</v>
      </c>
      <c r="AX284" s="14" t="s">
        <v>75</v>
      </c>
      <c r="AY284" s="243" t="s">
        <v>203</v>
      </c>
    </row>
    <row r="285" spans="1:65" s="15" customFormat="1" ht="11.25">
      <c r="B285" s="261"/>
      <c r="C285" s="262"/>
      <c r="D285" s="224" t="s">
        <v>211</v>
      </c>
      <c r="E285" s="263" t="s">
        <v>1</v>
      </c>
      <c r="F285" s="264" t="s">
        <v>5614</v>
      </c>
      <c r="G285" s="262"/>
      <c r="H285" s="265">
        <v>4</v>
      </c>
      <c r="I285" s="266"/>
      <c r="J285" s="262"/>
      <c r="K285" s="262"/>
      <c r="L285" s="267"/>
      <c r="M285" s="272"/>
      <c r="N285" s="273"/>
      <c r="O285" s="273"/>
      <c r="P285" s="273"/>
      <c r="Q285" s="273"/>
      <c r="R285" s="273"/>
      <c r="S285" s="273"/>
      <c r="T285" s="274"/>
      <c r="AT285" s="271" t="s">
        <v>211</v>
      </c>
      <c r="AU285" s="271" t="s">
        <v>82</v>
      </c>
      <c r="AV285" s="15" t="s">
        <v>209</v>
      </c>
      <c r="AW285" s="15" t="s">
        <v>31</v>
      </c>
      <c r="AX285" s="15" t="s">
        <v>82</v>
      </c>
      <c r="AY285" s="271" t="s">
        <v>203</v>
      </c>
    </row>
    <row r="286" spans="1:65" s="2" customFormat="1" ht="6.95" customHeight="1">
      <c r="A286" s="35"/>
      <c r="B286" s="55"/>
      <c r="C286" s="56"/>
      <c r="D286" s="56"/>
      <c r="E286" s="56"/>
      <c r="F286" s="56"/>
      <c r="G286" s="56"/>
      <c r="H286" s="56"/>
      <c r="I286" s="159"/>
      <c r="J286" s="56"/>
      <c r="K286" s="56"/>
      <c r="L286" s="40"/>
      <c r="M286" s="35"/>
      <c r="O286" s="35"/>
      <c r="P286" s="35"/>
      <c r="Q286" s="35"/>
      <c r="R286" s="35"/>
      <c r="S286" s="35"/>
      <c r="T286" s="35"/>
      <c r="U286" s="35"/>
      <c r="V286" s="35"/>
      <c r="W286" s="35"/>
      <c r="X286" s="35"/>
      <c r="Y286" s="35"/>
      <c r="Z286" s="35"/>
      <c r="AA286" s="35"/>
      <c r="AB286" s="35"/>
      <c r="AC286" s="35"/>
      <c r="AD286" s="35"/>
      <c r="AE286" s="35"/>
    </row>
  </sheetData>
  <sheetProtection algorithmName="SHA-512" hashValue="nzo5JcUfukpbh5YNTIeWBY2zfWZ1vljN0Z4DYJ8UrkQt1F7Huud3koDkPPl5ourO3KnBl7yoHCjEzr1wsrodJQ==" saltValue="ZalwGq2fFwHGfXrOEo9+E3yKDKMRCZfsO4HTfWpp2a6w+4AZikOZHCJBcXTGMtRXPeXSATIaDX8bLczWO5r7Jw==" spinCount="100000" sheet="1" objects="1" scenarios="1" formatColumns="0" formatRows="0" autoFilter="0"/>
  <autoFilter ref="C124:K285"/>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5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135</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2" customFormat="1" ht="12" customHeight="1">
      <c r="A8" s="35"/>
      <c r="B8" s="40"/>
      <c r="C8" s="35"/>
      <c r="D8" s="122" t="s">
        <v>144</v>
      </c>
      <c r="E8" s="35"/>
      <c r="F8" s="35"/>
      <c r="G8" s="35"/>
      <c r="H8" s="35"/>
      <c r="I8" s="123"/>
      <c r="J8" s="35"/>
      <c r="K8" s="35"/>
      <c r="L8" s="52"/>
      <c r="S8" s="35"/>
      <c r="T8" s="35"/>
      <c r="U8" s="35"/>
      <c r="V8" s="35"/>
      <c r="W8" s="35"/>
      <c r="X8" s="35"/>
      <c r="Y8" s="35"/>
      <c r="Z8" s="35"/>
      <c r="AA8" s="35"/>
      <c r="AB8" s="35"/>
      <c r="AC8" s="35"/>
      <c r="AD8" s="35"/>
      <c r="AE8" s="35"/>
    </row>
    <row r="9" spans="1:46" s="2" customFormat="1" ht="24.75" customHeight="1">
      <c r="A9" s="35"/>
      <c r="B9" s="40"/>
      <c r="C9" s="35"/>
      <c r="D9" s="35"/>
      <c r="E9" s="340" t="s">
        <v>10114</v>
      </c>
      <c r="F9" s="339"/>
      <c r="G9" s="339"/>
      <c r="H9" s="339"/>
      <c r="I9" s="123"/>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23"/>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1" t="s">
        <v>1</v>
      </c>
      <c r="G11" s="35"/>
      <c r="H11" s="35"/>
      <c r="I11" s="124"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1" t="s">
        <v>21</v>
      </c>
      <c r="G12" s="35"/>
      <c r="H12" s="35"/>
      <c r="I12" s="124" t="s">
        <v>22</v>
      </c>
      <c r="J12" s="125">
        <f>'Rekapitulace stavby'!AN8</f>
        <v>44118</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3"/>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23</v>
      </c>
      <c r="E14" s="35"/>
      <c r="F14" s="35"/>
      <c r="G14" s="35"/>
      <c r="H14" s="35"/>
      <c r="I14" s="124" t="s">
        <v>24</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25</v>
      </c>
      <c r="F15" s="35"/>
      <c r="G15" s="35"/>
      <c r="H15" s="35"/>
      <c r="I15" s="124" t="s">
        <v>26</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3"/>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27</v>
      </c>
      <c r="E17" s="35"/>
      <c r="F17" s="35"/>
      <c r="G17" s="35"/>
      <c r="H17" s="35"/>
      <c r="I17" s="124"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1" t="str">
        <f>'Rekapitulace stavby'!E14</f>
        <v>Vyplň údaj</v>
      </c>
      <c r="F18" s="342"/>
      <c r="G18" s="342"/>
      <c r="H18" s="342"/>
      <c r="I18" s="124"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3"/>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29</v>
      </c>
      <c r="E20" s="35"/>
      <c r="F20" s="35"/>
      <c r="G20" s="35"/>
      <c r="H20" s="35"/>
      <c r="I20" s="124" t="s">
        <v>24</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30</v>
      </c>
      <c r="F21" s="35"/>
      <c r="G21" s="35"/>
      <c r="H21" s="35"/>
      <c r="I21" s="124" t="s">
        <v>26</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3"/>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32</v>
      </c>
      <c r="E23" s="35"/>
      <c r="F23" s="35"/>
      <c r="G23" s="35"/>
      <c r="H23" s="35"/>
      <c r="I23" s="124" t="s">
        <v>24</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10115</v>
      </c>
      <c r="F24" s="35"/>
      <c r="G24" s="35"/>
      <c r="H24" s="35"/>
      <c r="I24" s="124" t="s">
        <v>26</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3"/>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34</v>
      </c>
      <c r="E26" s="35"/>
      <c r="F26" s="35"/>
      <c r="G26" s="35"/>
      <c r="H26" s="35"/>
      <c r="I26" s="123"/>
      <c r="J26" s="35"/>
      <c r="K26" s="35"/>
      <c r="L26" s="52"/>
      <c r="S26" s="35"/>
      <c r="T26" s="35"/>
      <c r="U26" s="35"/>
      <c r="V26" s="35"/>
      <c r="W26" s="35"/>
      <c r="X26" s="35"/>
      <c r="Y26" s="35"/>
      <c r="Z26" s="35"/>
      <c r="AA26" s="35"/>
      <c r="AB26" s="35"/>
      <c r="AC26" s="35"/>
      <c r="AD26" s="35"/>
      <c r="AE26" s="35"/>
    </row>
    <row r="27" spans="1:31" s="8" customFormat="1" ht="408" customHeight="1">
      <c r="A27" s="126"/>
      <c r="B27" s="127"/>
      <c r="C27" s="126"/>
      <c r="D27" s="126"/>
      <c r="E27" s="349" t="s">
        <v>10116</v>
      </c>
      <c r="F27" s="349"/>
      <c r="G27" s="349"/>
      <c r="H27" s="349"/>
      <c r="I27" s="128"/>
      <c r="J27" s="126"/>
      <c r="K27" s="126"/>
      <c r="L27" s="129"/>
      <c r="S27" s="126"/>
      <c r="T27" s="126"/>
      <c r="U27" s="126"/>
      <c r="V27" s="126"/>
      <c r="W27" s="126"/>
      <c r="X27" s="126"/>
      <c r="Y27" s="126"/>
      <c r="Z27" s="126"/>
      <c r="AA27" s="126"/>
      <c r="AB27" s="126"/>
      <c r="AC27" s="126"/>
      <c r="AD27" s="126"/>
      <c r="AE27" s="126"/>
    </row>
    <row r="28" spans="1:31" s="2" customFormat="1" ht="6.95" customHeight="1">
      <c r="A28" s="35"/>
      <c r="B28" s="40"/>
      <c r="C28" s="35"/>
      <c r="D28" s="35"/>
      <c r="E28" s="35"/>
      <c r="F28" s="35"/>
      <c r="G28" s="35"/>
      <c r="H28" s="35"/>
      <c r="I28" s="123"/>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1"/>
      <c r="J29" s="130"/>
      <c r="K29" s="130"/>
      <c r="L29" s="52"/>
      <c r="S29" s="35"/>
      <c r="T29" s="35"/>
      <c r="U29" s="35"/>
      <c r="V29" s="35"/>
      <c r="W29" s="35"/>
      <c r="X29" s="35"/>
      <c r="Y29" s="35"/>
      <c r="Z29" s="35"/>
      <c r="AA29" s="35"/>
      <c r="AB29" s="35"/>
      <c r="AC29" s="35"/>
      <c r="AD29" s="35"/>
      <c r="AE29" s="35"/>
    </row>
    <row r="30" spans="1:31" s="2" customFormat="1" ht="25.35" customHeight="1">
      <c r="A30" s="35"/>
      <c r="B30" s="40"/>
      <c r="C30" s="35"/>
      <c r="D30" s="132" t="s">
        <v>35</v>
      </c>
      <c r="E30" s="35"/>
      <c r="F30" s="35"/>
      <c r="G30" s="35"/>
      <c r="H30" s="35"/>
      <c r="I30" s="123"/>
      <c r="J30" s="133">
        <f>ROUND(J125,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4" t="s">
        <v>37</v>
      </c>
      <c r="G32" s="35"/>
      <c r="H32" s="35"/>
      <c r="I32" s="135" t="s">
        <v>36</v>
      </c>
      <c r="J32" s="134" t="s">
        <v>38</v>
      </c>
      <c r="K32" s="35"/>
      <c r="L32" s="52"/>
      <c r="S32" s="35"/>
      <c r="T32" s="35"/>
      <c r="U32" s="35"/>
      <c r="V32" s="35"/>
      <c r="W32" s="35"/>
      <c r="X32" s="35"/>
      <c r="Y32" s="35"/>
      <c r="Z32" s="35"/>
      <c r="AA32" s="35"/>
      <c r="AB32" s="35"/>
      <c r="AC32" s="35"/>
      <c r="AD32" s="35"/>
      <c r="AE32" s="35"/>
    </row>
    <row r="33" spans="1:31" s="2" customFormat="1" ht="14.45" customHeight="1">
      <c r="A33" s="35"/>
      <c r="B33" s="40"/>
      <c r="C33" s="35"/>
      <c r="D33" s="136" t="s">
        <v>39</v>
      </c>
      <c r="E33" s="122" t="s">
        <v>40</v>
      </c>
      <c r="F33" s="137">
        <f>ROUND((SUM(BE125:BE456)),  2)</f>
        <v>0</v>
      </c>
      <c r="G33" s="35"/>
      <c r="H33" s="35"/>
      <c r="I33" s="138">
        <v>0.21</v>
      </c>
      <c r="J33" s="137">
        <f>ROUND(((SUM(BE125:BE456))*I33),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41</v>
      </c>
      <c r="F34" s="137">
        <f>ROUND((SUM(BF125:BF456)),  2)</f>
        <v>0</v>
      </c>
      <c r="G34" s="35"/>
      <c r="H34" s="35"/>
      <c r="I34" s="138">
        <v>0.15</v>
      </c>
      <c r="J34" s="137">
        <f>ROUND(((SUM(BF125:BF456))*I34),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42</v>
      </c>
      <c r="F35" s="137">
        <f>ROUND((SUM(BG125:BG456)),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43</v>
      </c>
      <c r="F36" s="137">
        <f>ROUND((SUM(BH125:BH456)),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44</v>
      </c>
      <c r="F37" s="137">
        <f>ROUND((SUM(BI125:BI456)),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3"/>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45</v>
      </c>
      <c r="E39" s="141"/>
      <c r="F39" s="141"/>
      <c r="G39" s="142" t="s">
        <v>46</v>
      </c>
      <c r="H39" s="143" t="s">
        <v>47</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47"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47" s="2" customFormat="1" ht="12" customHeight="1">
      <c r="A86" s="35"/>
      <c r="B86" s="36"/>
      <c r="C86" s="30" t="s">
        <v>144</v>
      </c>
      <c r="D86" s="37"/>
      <c r="E86" s="37"/>
      <c r="F86" s="37"/>
      <c r="G86" s="37"/>
      <c r="H86" s="37"/>
      <c r="I86" s="123"/>
      <c r="J86" s="37"/>
      <c r="K86" s="37"/>
      <c r="L86" s="52"/>
      <c r="S86" s="35"/>
      <c r="T86" s="35"/>
      <c r="U86" s="35"/>
      <c r="V86" s="35"/>
      <c r="W86" s="35"/>
      <c r="X86" s="35"/>
      <c r="Y86" s="35"/>
      <c r="Z86" s="35"/>
      <c r="AA86" s="35"/>
      <c r="AB86" s="35"/>
      <c r="AC86" s="35"/>
      <c r="AD86" s="35"/>
      <c r="AE86" s="35"/>
    </row>
    <row r="87" spans="1:47" s="2" customFormat="1" ht="24.75" customHeight="1">
      <c r="A87" s="35"/>
      <c r="B87" s="36"/>
      <c r="C87" s="37"/>
      <c r="D87" s="37"/>
      <c r="E87" s="296" t="str">
        <f>E9</f>
        <v>D2_56-D05 - Vestavba čistých prostor - fáze II. - Dotazy 2020_10_02</v>
      </c>
      <c r="F87" s="346"/>
      <c r="G87" s="346"/>
      <c r="H87" s="346"/>
      <c r="I87" s="123"/>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3"/>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Pardubice</v>
      </c>
      <c r="G89" s="37"/>
      <c r="H89" s="37"/>
      <c r="I89" s="124" t="s">
        <v>22</v>
      </c>
      <c r="J89" s="67">
        <f>IF(J12="","",J12)</f>
        <v>44118</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47" s="2" customFormat="1" ht="40.15" customHeight="1">
      <c r="A91" s="35"/>
      <c r="B91" s="36"/>
      <c r="C91" s="30" t="s">
        <v>23</v>
      </c>
      <c r="D91" s="37"/>
      <c r="E91" s="37"/>
      <c r="F91" s="28" t="str">
        <f>E15</f>
        <v>Pardubický kraj</v>
      </c>
      <c r="G91" s="37"/>
      <c r="H91" s="37"/>
      <c r="I91" s="124" t="s">
        <v>29</v>
      </c>
      <c r="J91" s="33" t="str">
        <f>E21</f>
        <v>Atelier Penta v.o.s., Mrštíkova 12, Jihlava</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124" t="s">
        <v>32</v>
      </c>
      <c r="J92" s="33" t="str">
        <f>E24</f>
        <v>Ing. Kučera</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3"/>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150</v>
      </c>
      <c r="D94" s="164"/>
      <c r="E94" s="164"/>
      <c r="F94" s="164"/>
      <c r="G94" s="164"/>
      <c r="H94" s="164"/>
      <c r="I94" s="165"/>
      <c r="J94" s="166" t="s">
        <v>151</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47" s="2" customFormat="1" ht="22.9" customHeight="1">
      <c r="A96" s="35"/>
      <c r="B96" s="36"/>
      <c r="C96" s="167" t="s">
        <v>152</v>
      </c>
      <c r="D96" s="37"/>
      <c r="E96" s="37"/>
      <c r="F96" s="37"/>
      <c r="G96" s="37"/>
      <c r="H96" s="37"/>
      <c r="I96" s="123"/>
      <c r="J96" s="85">
        <f>J125</f>
        <v>0</v>
      </c>
      <c r="K96" s="37"/>
      <c r="L96" s="52"/>
      <c r="S96" s="35"/>
      <c r="T96" s="35"/>
      <c r="U96" s="35"/>
      <c r="V96" s="35"/>
      <c r="W96" s="35"/>
      <c r="X96" s="35"/>
      <c r="Y96" s="35"/>
      <c r="Z96" s="35"/>
      <c r="AA96" s="35"/>
      <c r="AB96" s="35"/>
      <c r="AC96" s="35"/>
      <c r="AD96" s="35"/>
      <c r="AE96" s="35"/>
      <c r="AU96" s="18" t="s">
        <v>153</v>
      </c>
    </row>
    <row r="97" spans="1:31" s="9" customFormat="1" ht="24.95" customHeight="1">
      <c r="B97" s="168"/>
      <c r="C97" s="169"/>
      <c r="D97" s="170" t="s">
        <v>10117</v>
      </c>
      <c r="E97" s="171"/>
      <c r="F97" s="171"/>
      <c r="G97" s="171"/>
      <c r="H97" s="171"/>
      <c r="I97" s="172"/>
      <c r="J97" s="173">
        <f>J126</f>
        <v>0</v>
      </c>
      <c r="K97" s="169"/>
      <c r="L97" s="174"/>
    </row>
    <row r="98" spans="1:31" s="9" customFormat="1" ht="24.95" customHeight="1">
      <c r="B98" s="168"/>
      <c r="C98" s="169"/>
      <c r="D98" s="170" t="s">
        <v>10118</v>
      </c>
      <c r="E98" s="171"/>
      <c r="F98" s="171"/>
      <c r="G98" s="171"/>
      <c r="H98" s="171"/>
      <c r="I98" s="172"/>
      <c r="J98" s="173">
        <f>J140</f>
        <v>0</v>
      </c>
      <c r="K98" s="169"/>
      <c r="L98" s="174"/>
    </row>
    <row r="99" spans="1:31" s="9" customFormat="1" ht="24.95" customHeight="1">
      <c r="B99" s="168"/>
      <c r="C99" s="169"/>
      <c r="D99" s="170" t="s">
        <v>10119</v>
      </c>
      <c r="E99" s="171"/>
      <c r="F99" s="171"/>
      <c r="G99" s="171"/>
      <c r="H99" s="171"/>
      <c r="I99" s="172"/>
      <c r="J99" s="173">
        <f>J194</f>
        <v>0</v>
      </c>
      <c r="K99" s="169"/>
      <c r="L99" s="174"/>
    </row>
    <row r="100" spans="1:31" s="9" customFormat="1" ht="24.95" customHeight="1">
      <c r="B100" s="168"/>
      <c r="C100" s="169"/>
      <c r="D100" s="170" t="s">
        <v>10120</v>
      </c>
      <c r="E100" s="171"/>
      <c r="F100" s="171"/>
      <c r="G100" s="171"/>
      <c r="H100" s="171"/>
      <c r="I100" s="172"/>
      <c r="J100" s="173">
        <f>J207</f>
        <v>0</v>
      </c>
      <c r="K100" s="169"/>
      <c r="L100" s="174"/>
    </row>
    <row r="101" spans="1:31" s="9" customFormat="1" ht="24.95" customHeight="1">
      <c r="B101" s="168"/>
      <c r="C101" s="169"/>
      <c r="D101" s="170" t="s">
        <v>10121</v>
      </c>
      <c r="E101" s="171"/>
      <c r="F101" s="171"/>
      <c r="G101" s="171"/>
      <c r="H101" s="171"/>
      <c r="I101" s="172"/>
      <c r="J101" s="173">
        <f>J251</f>
        <v>0</v>
      </c>
      <c r="K101" s="169"/>
      <c r="L101" s="174"/>
    </row>
    <row r="102" spans="1:31" s="9" customFormat="1" ht="24.95" customHeight="1">
      <c r="B102" s="168"/>
      <c r="C102" s="169"/>
      <c r="D102" s="170" t="s">
        <v>10122</v>
      </c>
      <c r="E102" s="171"/>
      <c r="F102" s="171"/>
      <c r="G102" s="171"/>
      <c r="H102" s="171"/>
      <c r="I102" s="172"/>
      <c r="J102" s="173">
        <f>J296</f>
        <v>0</v>
      </c>
      <c r="K102" s="169"/>
      <c r="L102" s="174"/>
    </row>
    <row r="103" spans="1:31" s="9" customFormat="1" ht="24.95" customHeight="1">
      <c r="B103" s="168"/>
      <c r="C103" s="169"/>
      <c r="D103" s="170" t="s">
        <v>10123</v>
      </c>
      <c r="E103" s="171"/>
      <c r="F103" s="171"/>
      <c r="G103" s="171"/>
      <c r="H103" s="171"/>
      <c r="I103" s="172"/>
      <c r="J103" s="173">
        <f>J303</f>
        <v>0</v>
      </c>
      <c r="K103" s="169"/>
      <c r="L103" s="174"/>
    </row>
    <row r="104" spans="1:31" s="9" customFormat="1" ht="24.95" customHeight="1">
      <c r="B104" s="168"/>
      <c r="C104" s="169"/>
      <c r="D104" s="170" t="s">
        <v>10124</v>
      </c>
      <c r="E104" s="171"/>
      <c r="F104" s="171"/>
      <c r="G104" s="171"/>
      <c r="H104" s="171"/>
      <c r="I104" s="172"/>
      <c r="J104" s="173">
        <f>J397</f>
        <v>0</v>
      </c>
      <c r="K104" s="169"/>
      <c r="L104" s="174"/>
    </row>
    <row r="105" spans="1:31" s="9" customFormat="1" ht="24.95" customHeight="1">
      <c r="B105" s="168"/>
      <c r="C105" s="169"/>
      <c r="D105" s="170" t="s">
        <v>10125</v>
      </c>
      <c r="E105" s="171"/>
      <c r="F105" s="171"/>
      <c r="G105" s="171"/>
      <c r="H105" s="171"/>
      <c r="I105" s="172"/>
      <c r="J105" s="173">
        <f>J453</f>
        <v>0</v>
      </c>
      <c r="K105" s="169"/>
      <c r="L105" s="174"/>
    </row>
    <row r="106" spans="1:31" s="2" customFormat="1" ht="21.75" customHeight="1">
      <c r="A106" s="35"/>
      <c r="B106" s="36"/>
      <c r="C106" s="37"/>
      <c r="D106" s="37"/>
      <c r="E106" s="37"/>
      <c r="F106" s="37"/>
      <c r="G106" s="37"/>
      <c r="H106" s="37"/>
      <c r="I106" s="123"/>
      <c r="J106" s="37"/>
      <c r="K106" s="37"/>
      <c r="L106" s="52"/>
      <c r="S106" s="35"/>
      <c r="T106" s="35"/>
      <c r="U106" s="35"/>
      <c r="V106" s="35"/>
      <c r="W106" s="35"/>
      <c r="X106" s="35"/>
      <c r="Y106" s="35"/>
      <c r="Z106" s="35"/>
      <c r="AA106" s="35"/>
      <c r="AB106" s="35"/>
      <c r="AC106" s="35"/>
      <c r="AD106" s="35"/>
      <c r="AE106" s="35"/>
    </row>
    <row r="107" spans="1:31" s="2" customFormat="1" ht="6.95" customHeight="1">
      <c r="A107" s="35"/>
      <c r="B107" s="55"/>
      <c r="C107" s="56"/>
      <c r="D107" s="56"/>
      <c r="E107" s="56"/>
      <c r="F107" s="56"/>
      <c r="G107" s="56"/>
      <c r="H107" s="56"/>
      <c r="I107" s="159"/>
      <c r="J107" s="56"/>
      <c r="K107" s="56"/>
      <c r="L107" s="52"/>
      <c r="S107" s="35"/>
      <c r="T107" s="35"/>
      <c r="U107" s="35"/>
      <c r="V107" s="35"/>
      <c r="W107" s="35"/>
      <c r="X107" s="35"/>
      <c r="Y107" s="35"/>
      <c r="Z107" s="35"/>
      <c r="AA107" s="35"/>
      <c r="AB107" s="35"/>
      <c r="AC107" s="35"/>
      <c r="AD107" s="35"/>
      <c r="AE107" s="35"/>
    </row>
    <row r="111" spans="1:31" s="2" customFormat="1" ht="6.95" customHeight="1">
      <c r="A111" s="35"/>
      <c r="B111" s="57"/>
      <c r="C111" s="58"/>
      <c r="D111" s="58"/>
      <c r="E111" s="58"/>
      <c r="F111" s="58"/>
      <c r="G111" s="58"/>
      <c r="H111" s="58"/>
      <c r="I111" s="162"/>
      <c r="J111" s="58"/>
      <c r="K111" s="58"/>
      <c r="L111" s="52"/>
      <c r="S111" s="35"/>
      <c r="T111" s="35"/>
      <c r="U111" s="35"/>
      <c r="V111" s="35"/>
      <c r="W111" s="35"/>
      <c r="X111" s="35"/>
      <c r="Y111" s="35"/>
      <c r="Z111" s="35"/>
      <c r="AA111" s="35"/>
      <c r="AB111" s="35"/>
      <c r="AC111" s="35"/>
      <c r="AD111" s="35"/>
      <c r="AE111" s="35"/>
    </row>
    <row r="112" spans="1:31" s="2" customFormat="1" ht="24.95" customHeight="1">
      <c r="A112" s="35"/>
      <c r="B112" s="36"/>
      <c r="C112" s="24" t="s">
        <v>188</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16</v>
      </c>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5" s="2" customFormat="1" ht="23.25" customHeight="1">
      <c r="A115" s="35"/>
      <c r="B115" s="36"/>
      <c r="C115" s="37"/>
      <c r="D115" s="37"/>
      <c r="E115" s="344" t="str">
        <f>E7</f>
        <v>NPK a.s., Pardubická nemocnice, Výstavba pavilonu CUP s centralizací akutních provozů - fáze II.</v>
      </c>
      <c r="F115" s="345"/>
      <c r="G115" s="345"/>
      <c r="H115" s="345"/>
      <c r="I115" s="123"/>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144</v>
      </c>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65" s="2" customFormat="1" ht="24.75" customHeight="1">
      <c r="A117" s="35"/>
      <c r="B117" s="36"/>
      <c r="C117" s="37"/>
      <c r="D117" s="37"/>
      <c r="E117" s="296" t="str">
        <f>E9</f>
        <v>D2_56-D05 - Vestavba čistých prostor - fáze II. - Dotazy 2020_10_02</v>
      </c>
      <c r="F117" s="346"/>
      <c r="G117" s="346"/>
      <c r="H117" s="346"/>
      <c r="I117" s="123"/>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23"/>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F12</f>
        <v>Pardubice</v>
      </c>
      <c r="G119" s="37"/>
      <c r="H119" s="37"/>
      <c r="I119" s="124" t="s">
        <v>22</v>
      </c>
      <c r="J119" s="67">
        <f>IF(J12="","",J12)</f>
        <v>44118</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5" s="2" customFormat="1" ht="40.15" customHeight="1">
      <c r="A121" s="35"/>
      <c r="B121" s="36"/>
      <c r="C121" s="30" t="s">
        <v>23</v>
      </c>
      <c r="D121" s="37"/>
      <c r="E121" s="37"/>
      <c r="F121" s="28" t="str">
        <f>E15</f>
        <v>Pardubický kraj</v>
      </c>
      <c r="G121" s="37"/>
      <c r="H121" s="37"/>
      <c r="I121" s="124" t="s">
        <v>29</v>
      </c>
      <c r="J121" s="33" t="str">
        <f>E21</f>
        <v>Atelier Penta v.o.s., Mrštíkova 12, Jihlava</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27</v>
      </c>
      <c r="D122" s="37"/>
      <c r="E122" s="37"/>
      <c r="F122" s="28" t="str">
        <f>IF(E18="","",E18)</f>
        <v>Vyplň údaj</v>
      </c>
      <c r="G122" s="37"/>
      <c r="H122" s="37"/>
      <c r="I122" s="124" t="s">
        <v>32</v>
      </c>
      <c r="J122" s="33" t="str">
        <f>E24</f>
        <v>Ing. Kučera</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65" s="11" customFormat="1" ht="29.25" customHeight="1">
      <c r="A124" s="181"/>
      <c r="B124" s="182"/>
      <c r="C124" s="183" t="s">
        <v>189</v>
      </c>
      <c r="D124" s="184" t="s">
        <v>60</v>
      </c>
      <c r="E124" s="184" t="s">
        <v>56</v>
      </c>
      <c r="F124" s="184" t="s">
        <v>57</v>
      </c>
      <c r="G124" s="184" t="s">
        <v>190</v>
      </c>
      <c r="H124" s="184" t="s">
        <v>191</v>
      </c>
      <c r="I124" s="185" t="s">
        <v>192</v>
      </c>
      <c r="J124" s="184" t="s">
        <v>151</v>
      </c>
      <c r="K124" s="186" t="s">
        <v>193</v>
      </c>
      <c r="L124" s="187"/>
      <c r="M124" s="76" t="s">
        <v>1</v>
      </c>
      <c r="N124" s="77" t="s">
        <v>39</v>
      </c>
      <c r="O124" s="77" t="s">
        <v>194</v>
      </c>
      <c r="P124" s="77" t="s">
        <v>195</v>
      </c>
      <c r="Q124" s="77" t="s">
        <v>196</v>
      </c>
      <c r="R124" s="77" t="s">
        <v>197</v>
      </c>
      <c r="S124" s="77" t="s">
        <v>198</v>
      </c>
      <c r="T124" s="78" t="s">
        <v>199</v>
      </c>
      <c r="U124" s="181"/>
      <c r="V124" s="181"/>
      <c r="W124" s="181"/>
      <c r="X124" s="181"/>
      <c r="Y124" s="181"/>
      <c r="Z124" s="181"/>
      <c r="AA124" s="181"/>
      <c r="AB124" s="181"/>
      <c r="AC124" s="181"/>
      <c r="AD124" s="181"/>
      <c r="AE124" s="181"/>
    </row>
    <row r="125" spans="1:65" s="2" customFormat="1" ht="22.9" customHeight="1">
      <c r="A125" s="35"/>
      <c r="B125" s="36"/>
      <c r="C125" s="83" t="s">
        <v>200</v>
      </c>
      <c r="D125" s="37"/>
      <c r="E125" s="37"/>
      <c r="F125" s="37"/>
      <c r="G125" s="37"/>
      <c r="H125" s="37"/>
      <c r="I125" s="123"/>
      <c r="J125" s="188">
        <f>BK125</f>
        <v>0</v>
      </c>
      <c r="K125" s="37"/>
      <c r="L125" s="40"/>
      <c r="M125" s="79"/>
      <c r="N125" s="189"/>
      <c r="O125" s="80"/>
      <c r="P125" s="190">
        <f>P126+P140+P194+P207+P251+P296+P303+P397+P453</f>
        <v>0</v>
      </c>
      <c r="Q125" s="80"/>
      <c r="R125" s="190">
        <f>R126+R140+R194+R207+R251+R296+R303+R397+R453</f>
        <v>0</v>
      </c>
      <c r="S125" s="80"/>
      <c r="T125" s="191">
        <f>T126+T140+T194+T207+T251+T296+T303+T397+T453</f>
        <v>0</v>
      </c>
      <c r="U125" s="35"/>
      <c r="V125" s="35"/>
      <c r="W125" s="35"/>
      <c r="X125" s="35"/>
      <c r="Y125" s="35"/>
      <c r="Z125" s="35"/>
      <c r="AA125" s="35"/>
      <c r="AB125" s="35"/>
      <c r="AC125" s="35"/>
      <c r="AD125" s="35"/>
      <c r="AE125" s="35"/>
      <c r="AT125" s="18" t="s">
        <v>74</v>
      </c>
      <c r="AU125" s="18" t="s">
        <v>153</v>
      </c>
      <c r="BK125" s="192">
        <f>BK126+BK140+BK194+BK207+BK251+BK296+BK303+BK397+BK453</f>
        <v>0</v>
      </c>
    </row>
    <row r="126" spans="1:65" s="12" customFormat="1" ht="25.9" customHeight="1">
      <c r="B126" s="193"/>
      <c r="C126" s="194"/>
      <c r="D126" s="195" t="s">
        <v>74</v>
      </c>
      <c r="E126" s="196" t="s">
        <v>82</v>
      </c>
      <c r="F126" s="196" t="s">
        <v>10126</v>
      </c>
      <c r="G126" s="194"/>
      <c r="H126" s="194"/>
      <c r="I126" s="197"/>
      <c r="J126" s="198">
        <f>BK126</f>
        <v>0</v>
      </c>
      <c r="K126" s="194"/>
      <c r="L126" s="199"/>
      <c r="M126" s="200"/>
      <c r="N126" s="201"/>
      <c r="O126" s="201"/>
      <c r="P126" s="202">
        <f>SUM(P127:P139)</f>
        <v>0</v>
      </c>
      <c r="Q126" s="201"/>
      <c r="R126" s="202">
        <f>SUM(R127:R139)</f>
        <v>0</v>
      </c>
      <c r="S126" s="201"/>
      <c r="T126" s="203">
        <f>SUM(T127:T139)</f>
        <v>0</v>
      </c>
      <c r="AR126" s="204" t="s">
        <v>82</v>
      </c>
      <c r="AT126" s="205" t="s">
        <v>74</v>
      </c>
      <c r="AU126" s="205" t="s">
        <v>75</v>
      </c>
      <c r="AY126" s="204" t="s">
        <v>203</v>
      </c>
      <c r="BK126" s="206">
        <f>SUM(BK127:BK139)</f>
        <v>0</v>
      </c>
    </row>
    <row r="127" spans="1:65" s="2" customFormat="1" ht="44.25" customHeight="1">
      <c r="A127" s="35"/>
      <c r="B127" s="36"/>
      <c r="C127" s="209" t="s">
        <v>82</v>
      </c>
      <c r="D127" s="209" t="s">
        <v>205</v>
      </c>
      <c r="E127" s="210" t="s">
        <v>10127</v>
      </c>
      <c r="F127" s="211" t="s">
        <v>10128</v>
      </c>
      <c r="G127" s="212" t="s">
        <v>10129</v>
      </c>
      <c r="H127" s="213">
        <v>229.63</v>
      </c>
      <c r="I127" s="214"/>
      <c r="J127" s="215">
        <f>ROUND(I127*H127,2)</f>
        <v>0</v>
      </c>
      <c r="K127" s="211" t="s">
        <v>1</v>
      </c>
      <c r="L127" s="40"/>
      <c r="M127" s="216" t="s">
        <v>1</v>
      </c>
      <c r="N127" s="217" t="s">
        <v>40</v>
      </c>
      <c r="O127" s="72"/>
      <c r="P127" s="218">
        <f>O127*H127</f>
        <v>0</v>
      </c>
      <c r="Q127" s="218">
        <v>0</v>
      </c>
      <c r="R127" s="218">
        <f>Q127*H127</f>
        <v>0</v>
      </c>
      <c r="S127" s="218">
        <v>0</v>
      </c>
      <c r="T127" s="219">
        <f>S127*H127</f>
        <v>0</v>
      </c>
      <c r="U127" s="35"/>
      <c r="V127" s="35"/>
      <c r="W127" s="35"/>
      <c r="X127" s="35"/>
      <c r="Y127" s="35"/>
      <c r="Z127" s="35"/>
      <c r="AA127" s="35"/>
      <c r="AB127" s="35"/>
      <c r="AC127" s="35"/>
      <c r="AD127" s="35"/>
      <c r="AE127" s="35"/>
      <c r="AR127" s="220" t="s">
        <v>209</v>
      </c>
      <c r="AT127" s="220" t="s">
        <v>205</v>
      </c>
      <c r="AU127" s="220" t="s">
        <v>82</v>
      </c>
      <c r="AY127" s="18" t="s">
        <v>203</v>
      </c>
      <c r="BE127" s="221">
        <f>IF(N127="základní",J127,0)</f>
        <v>0</v>
      </c>
      <c r="BF127" s="221">
        <f>IF(N127="snížená",J127,0)</f>
        <v>0</v>
      </c>
      <c r="BG127" s="221">
        <f>IF(N127="zákl. přenesená",J127,0)</f>
        <v>0</v>
      </c>
      <c r="BH127" s="221">
        <f>IF(N127="sníž. přenesená",J127,0)</f>
        <v>0</v>
      </c>
      <c r="BI127" s="221">
        <f>IF(N127="nulová",J127,0)</f>
        <v>0</v>
      </c>
      <c r="BJ127" s="18" t="s">
        <v>82</v>
      </c>
      <c r="BK127" s="221">
        <f>ROUND(I127*H127,2)</f>
        <v>0</v>
      </c>
      <c r="BL127" s="18" t="s">
        <v>209</v>
      </c>
      <c r="BM127" s="220" t="s">
        <v>84</v>
      </c>
    </row>
    <row r="128" spans="1:65" s="13" customFormat="1" ht="22.5">
      <c r="B128" s="222"/>
      <c r="C128" s="223"/>
      <c r="D128" s="224" t="s">
        <v>211</v>
      </c>
      <c r="E128" s="225" t="s">
        <v>1</v>
      </c>
      <c r="F128" s="226" t="s">
        <v>10130</v>
      </c>
      <c r="G128" s="223"/>
      <c r="H128" s="225" t="s">
        <v>1</v>
      </c>
      <c r="I128" s="227"/>
      <c r="J128" s="223"/>
      <c r="K128" s="223"/>
      <c r="L128" s="228"/>
      <c r="M128" s="229"/>
      <c r="N128" s="230"/>
      <c r="O128" s="230"/>
      <c r="P128" s="230"/>
      <c r="Q128" s="230"/>
      <c r="R128" s="230"/>
      <c r="S128" s="230"/>
      <c r="T128" s="231"/>
      <c r="AT128" s="232" t="s">
        <v>211</v>
      </c>
      <c r="AU128" s="232" t="s">
        <v>82</v>
      </c>
      <c r="AV128" s="13" t="s">
        <v>82</v>
      </c>
      <c r="AW128" s="13" t="s">
        <v>31</v>
      </c>
      <c r="AX128" s="13" t="s">
        <v>75</v>
      </c>
      <c r="AY128" s="232" t="s">
        <v>203</v>
      </c>
    </row>
    <row r="129" spans="1:65" s="13" customFormat="1" ht="33.75">
      <c r="B129" s="222"/>
      <c r="C129" s="223"/>
      <c r="D129" s="224" t="s">
        <v>211</v>
      </c>
      <c r="E129" s="225" t="s">
        <v>1</v>
      </c>
      <c r="F129" s="226" t="s">
        <v>10131</v>
      </c>
      <c r="G129" s="223"/>
      <c r="H129" s="225" t="s">
        <v>1</v>
      </c>
      <c r="I129" s="227"/>
      <c r="J129" s="223"/>
      <c r="K129" s="223"/>
      <c r="L129" s="228"/>
      <c r="M129" s="229"/>
      <c r="N129" s="230"/>
      <c r="O129" s="230"/>
      <c r="P129" s="230"/>
      <c r="Q129" s="230"/>
      <c r="R129" s="230"/>
      <c r="S129" s="230"/>
      <c r="T129" s="231"/>
      <c r="AT129" s="232" t="s">
        <v>211</v>
      </c>
      <c r="AU129" s="232" t="s">
        <v>82</v>
      </c>
      <c r="AV129" s="13" t="s">
        <v>82</v>
      </c>
      <c r="AW129" s="13" t="s">
        <v>31</v>
      </c>
      <c r="AX129" s="13" t="s">
        <v>75</v>
      </c>
      <c r="AY129" s="232" t="s">
        <v>203</v>
      </c>
    </row>
    <row r="130" spans="1:65" s="13" customFormat="1" ht="22.5">
      <c r="B130" s="222"/>
      <c r="C130" s="223"/>
      <c r="D130" s="224" t="s">
        <v>211</v>
      </c>
      <c r="E130" s="225" t="s">
        <v>1</v>
      </c>
      <c r="F130" s="226" t="s">
        <v>10132</v>
      </c>
      <c r="G130" s="223"/>
      <c r="H130" s="225" t="s">
        <v>1</v>
      </c>
      <c r="I130" s="227"/>
      <c r="J130" s="223"/>
      <c r="K130" s="223"/>
      <c r="L130" s="228"/>
      <c r="M130" s="229"/>
      <c r="N130" s="230"/>
      <c r="O130" s="230"/>
      <c r="P130" s="230"/>
      <c r="Q130" s="230"/>
      <c r="R130" s="230"/>
      <c r="S130" s="230"/>
      <c r="T130" s="231"/>
      <c r="AT130" s="232" t="s">
        <v>211</v>
      </c>
      <c r="AU130" s="232" t="s">
        <v>82</v>
      </c>
      <c r="AV130" s="13" t="s">
        <v>82</v>
      </c>
      <c r="AW130" s="13" t="s">
        <v>31</v>
      </c>
      <c r="AX130" s="13" t="s">
        <v>75</v>
      </c>
      <c r="AY130" s="232" t="s">
        <v>203</v>
      </c>
    </row>
    <row r="131" spans="1:65" s="13" customFormat="1" ht="22.5">
      <c r="B131" s="222"/>
      <c r="C131" s="223"/>
      <c r="D131" s="224" t="s">
        <v>211</v>
      </c>
      <c r="E131" s="225" t="s">
        <v>1</v>
      </c>
      <c r="F131" s="226" t="s">
        <v>10133</v>
      </c>
      <c r="G131" s="223"/>
      <c r="H131" s="225" t="s">
        <v>1</v>
      </c>
      <c r="I131" s="227"/>
      <c r="J131" s="223"/>
      <c r="K131" s="223"/>
      <c r="L131" s="228"/>
      <c r="M131" s="229"/>
      <c r="N131" s="230"/>
      <c r="O131" s="230"/>
      <c r="P131" s="230"/>
      <c r="Q131" s="230"/>
      <c r="R131" s="230"/>
      <c r="S131" s="230"/>
      <c r="T131" s="231"/>
      <c r="AT131" s="232" t="s">
        <v>211</v>
      </c>
      <c r="AU131" s="232" t="s">
        <v>82</v>
      </c>
      <c r="AV131" s="13" t="s">
        <v>82</v>
      </c>
      <c r="AW131" s="13" t="s">
        <v>31</v>
      </c>
      <c r="AX131" s="13" t="s">
        <v>75</v>
      </c>
      <c r="AY131" s="232" t="s">
        <v>203</v>
      </c>
    </row>
    <row r="132" spans="1:65" s="13" customFormat="1" ht="33.75">
      <c r="B132" s="222"/>
      <c r="C132" s="223"/>
      <c r="D132" s="224" t="s">
        <v>211</v>
      </c>
      <c r="E132" s="225" t="s">
        <v>1</v>
      </c>
      <c r="F132" s="226" t="s">
        <v>10134</v>
      </c>
      <c r="G132" s="223"/>
      <c r="H132" s="225" t="s">
        <v>1</v>
      </c>
      <c r="I132" s="227"/>
      <c r="J132" s="223"/>
      <c r="K132" s="223"/>
      <c r="L132" s="228"/>
      <c r="M132" s="229"/>
      <c r="N132" s="230"/>
      <c r="O132" s="230"/>
      <c r="P132" s="230"/>
      <c r="Q132" s="230"/>
      <c r="R132" s="230"/>
      <c r="S132" s="230"/>
      <c r="T132" s="231"/>
      <c r="AT132" s="232" t="s">
        <v>211</v>
      </c>
      <c r="AU132" s="232" t="s">
        <v>82</v>
      </c>
      <c r="AV132" s="13" t="s">
        <v>82</v>
      </c>
      <c r="AW132" s="13" t="s">
        <v>31</v>
      </c>
      <c r="AX132" s="13" t="s">
        <v>75</v>
      </c>
      <c r="AY132" s="232" t="s">
        <v>203</v>
      </c>
    </row>
    <row r="133" spans="1:65" s="13" customFormat="1" ht="22.5">
      <c r="B133" s="222"/>
      <c r="C133" s="223"/>
      <c r="D133" s="224" t="s">
        <v>211</v>
      </c>
      <c r="E133" s="225" t="s">
        <v>1</v>
      </c>
      <c r="F133" s="226" t="s">
        <v>10135</v>
      </c>
      <c r="G133" s="223"/>
      <c r="H133" s="225" t="s">
        <v>1</v>
      </c>
      <c r="I133" s="227"/>
      <c r="J133" s="223"/>
      <c r="K133" s="223"/>
      <c r="L133" s="228"/>
      <c r="M133" s="229"/>
      <c r="N133" s="230"/>
      <c r="O133" s="230"/>
      <c r="P133" s="230"/>
      <c r="Q133" s="230"/>
      <c r="R133" s="230"/>
      <c r="S133" s="230"/>
      <c r="T133" s="231"/>
      <c r="AT133" s="232" t="s">
        <v>211</v>
      </c>
      <c r="AU133" s="232" t="s">
        <v>82</v>
      </c>
      <c r="AV133" s="13" t="s">
        <v>82</v>
      </c>
      <c r="AW133" s="13" t="s">
        <v>31</v>
      </c>
      <c r="AX133" s="13" t="s">
        <v>75</v>
      </c>
      <c r="AY133" s="232" t="s">
        <v>203</v>
      </c>
    </row>
    <row r="134" spans="1:65" s="13" customFormat="1" ht="22.5">
      <c r="B134" s="222"/>
      <c r="C134" s="223"/>
      <c r="D134" s="224" t="s">
        <v>211</v>
      </c>
      <c r="E134" s="225" t="s">
        <v>1</v>
      </c>
      <c r="F134" s="226" t="s">
        <v>10136</v>
      </c>
      <c r="G134" s="223"/>
      <c r="H134" s="225" t="s">
        <v>1</v>
      </c>
      <c r="I134" s="227"/>
      <c r="J134" s="223"/>
      <c r="K134" s="223"/>
      <c r="L134" s="228"/>
      <c r="M134" s="229"/>
      <c r="N134" s="230"/>
      <c r="O134" s="230"/>
      <c r="P134" s="230"/>
      <c r="Q134" s="230"/>
      <c r="R134" s="230"/>
      <c r="S134" s="230"/>
      <c r="T134" s="231"/>
      <c r="AT134" s="232" t="s">
        <v>211</v>
      </c>
      <c r="AU134" s="232" t="s">
        <v>82</v>
      </c>
      <c r="AV134" s="13" t="s">
        <v>82</v>
      </c>
      <c r="AW134" s="13" t="s">
        <v>31</v>
      </c>
      <c r="AX134" s="13" t="s">
        <v>75</v>
      </c>
      <c r="AY134" s="232" t="s">
        <v>203</v>
      </c>
    </row>
    <row r="135" spans="1:65" s="13" customFormat="1" ht="33.75">
      <c r="B135" s="222"/>
      <c r="C135" s="223"/>
      <c r="D135" s="224" t="s">
        <v>211</v>
      </c>
      <c r="E135" s="225" t="s">
        <v>1</v>
      </c>
      <c r="F135" s="226" t="s">
        <v>10137</v>
      </c>
      <c r="G135" s="223"/>
      <c r="H135" s="225" t="s">
        <v>1</v>
      </c>
      <c r="I135" s="227"/>
      <c r="J135" s="223"/>
      <c r="K135" s="223"/>
      <c r="L135" s="228"/>
      <c r="M135" s="229"/>
      <c r="N135" s="230"/>
      <c r="O135" s="230"/>
      <c r="P135" s="230"/>
      <c r="Q135" s="230"/>
      <c r="R135" s="230"/>
      <c r="S135" s="230"/>
      <c r="T135" s="231"/>
      <c r="AT135" s="232" t="s">
        <v>211</v>
      </c>
      <c r="AU135" s="232" t="s">
        <v>82</v>
      </c>
      <c r="AV135" s="13" t="s">
        <v>82</v>
      </c>
      <c r="AW135" s="13" t="s">
        <v>31</v>
      </c>
      <c r="AX135" s="13" t="s">
        <v>75</v>
      </c>
      <c r="AY135" s="232" t="s">
        <v>203</v>
      </c>
    </row>
    <row r="136" spans="1:65" s="13" customFormat="1" ht="22.5">
      <c r="B136" s="222"/>
      <c r="C136" s="223"/>
      <c r="D136" s="224" t="s">
        <v>211</v>
      </c>
      <c r="E136" s="225" t="s">
        <v>1</v>
      </c>
      <c r="F136" s="226" t="s">
        <v>10138</v>
      </c>
      <c r="G136" s="223"/>
      <c r="H136" s="225" t="s">
        <v>1</v>
      </c>
      <c r="I136" s="227"/>
      <c r="J136" s="223"/>
      <c r="K136" s="223"/>
      <c r="L136" s="228"/>
      <c r="M136" s="229"/>
      <c r="N136" s="230"/>
      <c r="O136" s="230"/>
      <c r="P136" s="230"/>
      <c r="Q136" s="230"/>
      <c r="R136" s="230"/>
      <c r="S136" s="230"/>
      <c r="T136" s="231"/>
      <c r="AT136" s="232" t="s">
        <v>211</v>
      </c>
      <c r="AU136" s="232" t="s">
        <v>82</v>
      </c>
      <c r="AV136" s="13" t="s">
        <v>82</v>
      </c>
      <c r="AW136" s="13" t="s">
        <v>31</v>
      </c>
      <c r="AX136" s="13" t="s">
        <v>75</v>
      </c>
      <c r="AY136" s="232" t="s">
        <v>203</v>
      </c>
    </row>
    <row r="137" spans="1:65" s="14" customFormat="1" ht="11.25">
      <c r="B137" s="233"/>
      <c r="C137" s="234"/>
      <c r="D137" s="224" t="s">
        <v>211</v>
      </c>
      <c r="E137" s="235" t="s">
        <v>1</v>
      </c>
      <c r="F137" s="236" t="s">
        <v>10139</v>
      </c>
      <c r="G137" s="234"/>
      <c r="H137" s="237">
        <v>229.63</v>
      </c>
      <c r="I137" s="238"/>
      <c r="J137" s="234"/>
      <c r="K137" s="234"/>
      <c r="L137" s="239"/>
      <c r="M137" s="240"/>
      <c r="N137" s="241"/>
      <c r="O137" s="241"/>
      <c r="P137" s="241"/>
      <c r="Q137" s="241"/>
      <c r="R137" s="241"/>
      <c r="S137" s="241"/>
      <c r="T137" s="242"/>
      <c r="AT137" s="243" t="s">
        <v>211</v>
      </c>
      <c r="AU137" s="243" t="s">
        <v>82</v>
      </c>
      <c r="AV137" s="14" t="s">
        <v>84</v>
      </c>
      <c r="AW137" s="14" t="s">
        <v>31</v>
      </c>
      <c r="AX137" s="14" t="s">
        <v>75</v>
      </c>
      <c r="AY137" s="243" t="s">
        <v>203</v>
      </c>
    </row>
    <row r="138" spans="1:65" s="2" customFormat="1" ht="16.5" customHeight="1">
      <c r="A138" s="35"/>
      <c r="B138" s="36"/>
      <c r="C138" s="209" t="s">
        <v>84</v>
      </c>
      <c r="D138" s="209" t="s">
        <v>205</v>
      </c>
      <c r="E138" s="210" t="s">
        <v>10140</v>
      </c>
      <c r="F138" s="211" t="s">
        <v>10141</v>
      </c>
      <c r="G138" s="212" t="s">
        <v>10129</v>
      </c>
      <c r="H138" s="213">
        <v>229.63</v>
      </c>
      <c r="I138" s="214"/>
      <c r="J138" s="215">
        <f>ROUND(I138*H138,2)</f>
        <v>0</v>
      </c>
      <c r="K138" s="211" t="s">
        <v>1</v>
      </c>
      <c r="L138" s="40"/>
      <c r="M138" s="216" t="s">
        <v>1</v>
      </c>
      <c r="N138" s="217" t="s">
        <v>40</v>
      </c>
      <c r="O138" s="72"/>
      <c r="P138" s="218">
        <f>O138*H138</f>
        <v>0</v>
      </c>
      <c r="Q138" s="218">
        <v>0</v>
      </c>
      <c r="R138" s="218">
        <f>Q138*H138</f>
        <v>0</v>
      </c>
      <c r="S138" s="218">
        <v>0</v>
      </c>
      <c r="T138" s="219">
        <f>S138*H138</f>
        <v>0</v>
      </c>
      <c r="U138" s="35"/>
      <c r="V138" s="35"/>
      <c r="W138" s="35"/>
      <c r="X138" s="35"/>
      <c r="Y138" s="35"/>
      <c r="Z138" s="35"/>
      <c r="AA138" s="35"/>
      <c r="AB138" s="35"/>
      <c r="AC138" s="35"/>
      <c r="AD138" s="35"/>
      <c r="AE138" s="35"/>
      <c r="AR138" s="220" t="s">
        <v>209</v>
      </c>
      <c r="AT138" s="220" t="s">
        <v>205</v>
      </c>
      <c r="AU138" s="220" t="s">
        <v>82</v>
      </c>
      <c r="AY138" s="18" t="s">
        <v>203</v>
      </c>
      <c r="BE138" s="221">
        <f>IF(N138="základní",J138,0)</f>
        <v>0</v>
      </c>
      <c r="BF138" s="221">
        <f>IF(N138="snížená",J138,0)</f>
        <v>0</v>
      </c>
      <c r="BG138" s="221">
        <f>IF(N138="zákl. přenesená",J138,0)</f>
        <v>0</v>
      </c>
      <c r="BH138" s="221">
        <f>IF(N138="sníž. přenesená",J138,0)</f>
        <v>0</v>
      </c>
      <c r="BI138" s="221">
        <f>IF(N138="nulová",J138,0)</f>
        <v>0</v>
      </c>
      <c r="BJ138" s="18" t="s">
        <v>82</v>
      </c>
      <c r="BK138" s="221">
        <f>ROUND(I138*H138,2)</f>
        <v>0</v>
      </c>
      <c r="BL138" s="18" t="s">
        <v>209</v>
      </c>
      <c r="BM138" s="220" t="s">
        <v>209</v>
      </c>
    </row>
    <row r="139" spans="1:65" s="2" customFormat="1" ht="16.5" customHeight="1">
      <c r="A139" s="35"/>
      <c r="B139" s="36"/>
      <c r="C139" s="209" t="s">
        <v>104</v>
      </c>
      <c r="D139" s="209" t="s">
        <v>205</v>
      </c>
      <c r="E139" s="210" t="s">
        <v>10142</v>
      </c>
      <c r="F139" s="211" t="s">
        <v>10143</v>
      </c>
      <c r="G139" s="212" t="s">
        <v>5671</v>
      </c>
      <c r="H139" s="213">
        <v>6</v>
      </c>
      <c r="I139" s="214"/>
      <c r="J139" s="215">
        <f>ROUND(I139*H139,2)</f>
        <v>0</v>
      </c>
      <c r="K139" s="211" t="s">
        <v>1</v>
      </c>
      <c r="L139" s="40"/>
      <c r="M139" s="216" t="s">
        <v>1</v>
      </c>
      <c r="N139" s="217" t="s">
        <v>40</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209</v>
      </c>
      <c r="AT139" s="220" t="s">
        <v>205</v>
      </c>
      <c r="AU139" s="220" t="s">
        <v>82</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209</v>
      </c>
      <c r="BM139" s="220" t="s">
        <v>252</v>
      </c>
    </row>
    <row r="140" spans="1:65" s="12" customFormat="1" ht="25.9" customHeight="1">
      <c r="B140" s="193"/>
      <c r="C140" s="194"/>
      <c r="D140" s="195" t="s">
        <v>74</v>
      </c>
      <c r="E140" s="196" t="s">
        <v>84</v>
      </c>
      <c r="F140" s="196" t="s">
        <v>10144</v>
      </c>
      <c r="G140" s="194"/>
      <c r="H140" s="194"/>
      <c r="I140" s="197"/>
      <c r="J140" s="198">
        <f>BK140</f>
        <v>0</v>
      </c>
      <c r="K140" s="194"/>
      <c r="L140" s="199"/>
      <c r="M140" s="200"/>
      <c r="N140" s="201"/>
      <c r="O140" s="201"/>
      <c r="P140" s="202">
        <f>SUM(P141:P193)</f>
        <v>0</v>
      </c>
      <c r="Q140" s="201"/>
      <c r="R140" s="202">
        <f>SUM(R141:R193)</f>
        <v>0</v>
      </c>
      <c r="S140" s="201"/>
      <c r="T140" s="203">
        <f>SUM(T141:T193)</f>
        <v>0</v>
      </c>
      <c r="AR140" s="204" t="s">
        <v>82</v>
      </c>
      <c r="AT140" s="205" t="s">
        <v>74</v>
      </c>
      <c r="AU140" s="205" t="s">
        <v>75</v>
      </c>
      <c r="AY140" s="204" t="s">
        <v>203</v>
      </c>
      <c r="BK140" s="206">
        <f>SUM(BK141:BK193)</f>
        <v>0</v>
      </c>
    </row>
    <row r="141" spans="1:65" s="2" customFormat="1" ht="55.5" customHeight="1">
      <c r="A141" s="35"/>
      <c r="B141" s="36"/>
      <c r="C141" s="209" t="s">
        <v>209</v>
      </c>
      <c r="D141" s="209" t="s">
        <v>205</v>
      </c>
      <c r="E141" s="210" t="s">
        <v>10145</v>
      </c>
      <c r="F141" s="211" t="s">
        <v>10146</v>
      </c>
      <c r="G141" s="212" t="s">
        <v>10129</v>
      </c>
      <c r="H141" s="213">
        <v>220.42</v>
      </c>
      <c r="I141" s="214"/>
      <c r="J141" s="215">
        <f>ROUND(I141*H141,2)</f>
        <v>0</v>
      </c>
      <c r="K141" s="211" t="s">
        <v>1</v>
      </c>
      <c r="L141" s="40"/>
      <c r="M141" s="216" t="s">
        <v>1</v>
      </c>
      <c r="N141" s="217" t="s">
        <v>40</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209</v>
      </c>
      <c r="AT141" s="220" t="s">
        <v>205</v>
      </c>
      <c r="AU141" s="220" t="s">
        <v>82</v>
      </c>
      <c r="AY141" s="18" t="s">
        <v>203</v>
      </c>
      <c r="BE141" s="221">
        <f>IF(N141="základní",J141,0)</f>
        <v>0</v>
      </c>
      <c r="BF141" s="221">
        <f>IF(N141="snížená",J141,0)</f>
        <v>0</v>
      </c>
      <c r="BG141" s="221">
        <f>IF(N141="zákl. přenesená",J141,0)</f>
        <v>0</v>
      </c>
      <c r="BH141" s="221">
        <f>IF(N141="sníž. přenesená",J141,0)</f>
        <v>0</v>
      </c>
      <c r="BI141" s="221">
        <f>IF(N141="nulová",J141,0)</f>
        <v>0</v>
      </c>
      <c r="BJ141" s="18" t="s">
        <v>82</v>
      </c>
      <c r="BK141" s="221">
        <f>ROUND(I141*H141,2)</f>
        <v>0</v>
      </c>
      <c r="BL141" s="18" t="s">
        <v>209</v>
      </c>
      <c r="BM141" s="220" t="s">
        <v>361</v>
      </c>
    </row>
    <row r="142" spans="1:65" s="13" customFormat="1" ht="22.5">
      <c r="B142" s="222"/>
      <c r="C142" s="223"/>
      <c r="D142" s="224" t="s">
        <v>211</v>
      </c>
      <c r="E142" s="225" t="s">
        <v>1</v>
      </c>
      <c r="F142" s="226" t="s">
        <v>10147</v>
      </c>
      <c r="G142" s="223"/>
      <c r="H142" s="225" t="s">
        <v>1</v>
      </c>
      <c r="I142" s="227"/>
      <c r="J142" s="223"/>
      <c r="K142" s="223"/>
      <c r="L142" s="228"/>
      <c r="M142" s="229"/>
      <c r="N142" s="230"/>
      <c r="O142" s="230"/>
      <c r="P142" s="230"/>
      <c r="Q142" s="230"/>
      <c r="R142" s="230"/>
      <c r="S142" s="230"/>
      <c r="T142" s="231"/>
      <c r="AT142" s="232" t="s">
        <v>211</v>
      </c>
      <c r="AU142" s="232" t="s">
        <v>82</v>
      </c>
      <c r="AV142" s="13" t="s">
        <v>82</v>
      </c>
      <c r="AW142" s="13" t="s">
        <v>31</v>
      </c>
      <c r="AX142" s="13" t="s">
        <v>75</v>
      </c>
      <c r="AY142" s="232" t="s">
        <v>203</v>
      </c>
    </row>
    <row r="143" spans="1:65" s="13" customFormat="1" ht="33.75">
      <c r="B143" s="222"/>
      <c r="C143" s="223"/>
      <c r="D143" s="224" t="s">
        <v>211</v>
      </c>
      <c r="E143" s="225" t="s">
        <v>1</v>
      </c>
      <c r="F143" s="226" t="s">
        <v>10148</v>
      </c>
      <c r="G143" s="223"/>
      <c r="H143" s="225" t="s">
        <v>1</v>
      </c>
      <c r="I143" s="227"/>
      <c r="J143" s="223"/>
      <c r="K143" s="223"/>
      <c r="L143" s="228"/>
      <c r="M143" s="229"/>
      <c r="N143" s="230"/>
      <c r="O143" s="230"/>
      <c r="P143" s="230"/>
      <c r="Q143" s="230"/>
      <c r="R143" s="230"/>
      <c r="S143" s="230"/>
      <c r="T143" s="231"/>
      <c r="AT143" s="232" t="s">
        <v>211</v>
      </c>
      <c r="AU143" s="232" t="s">
        <v>82</v>
      </c>
      <c r="AV143" s="13" t="s">
        <v>82</v>
      </c>
      <c r="AW143" s="13" t="s">
        <v>31</v>
      </c>
      <c r="AX143" s="13" t="s">
        <v>75</v>
      </c>
      <c r="AY143" s="232" t="s">
        <v>203</v>
      </c>
    </row>
    <row r="144" spans="1:65" s="13" customFormat="1" ht="11.25">
      <c r="B144" s="222"/>
      <c r="C144" s="223"/>
      <c r="D144" s="224" t="s">
        <v>211</v>
      </c>
      <c r="E144" s="225" t="s">
        <v>1</v>
      </c>
      <c r="F144" s="226" t="s">
        <v>10149</v>
      </c>
      <c r="G144" s="223"/>
      <c r="H144" s="225" t="s">
        <v>1</v>
      </c>
      <c r="I144" s="227"/>
      <c r="J144" s="223"/>
      <c r="K144" s="223"/>
      <c r="L144" s="228"/>
      <c r="M144" s="229"/>
      <c r="N144" s="230"/>
      <c r="O144" s="230"/>
      <c r="P144" s="230"/>
      <c r="Q144" s="230"/>
      <c r="R144" s="230"/>
      <c r="S144" s="230"/>
      <c r="T144" s="231"/>
      <c r="AT144" s="232" t="s">
        <v>211</v>
      </c>
      <c r="AU144" s="232" t="s">
        <v>82</v>
      </c>
      <c r="AV144" s="13" t="s">
        <v>82</v>
      </c>
      <c r="AW144" s="13" t="s">
        <v>31</v>
      </c>
      <c r="AX144" s="13" t="s">
        <v>75</v>
      </c>
      <c r="AY144" s="232" t="s">
        <v>203</v>
      </c>
    </row>
    <row r="145" spans="1:65" s="13" customFormat="1" ht="22.5">
      <c r="B145" s="222"/>
      <c r="C145" s="223"/>
      <c r="D145" s="224" t="s">
        <v>211</v>
      </c>
      <c r="E145" s="225" t="s">
        <v>1</v>
      </c>
      <c r="F145" s="226" t="s">
        <v>10150</v>
      </c>
      <c r="G145" s="223"/>
      <c r="H145" s="225" t="s">
        <v>1</v>
      </c>
      <c r="I145" s="227"/>
      <c r="J145" s="223"/>
      <c r="K145" s="223"/>
      <c r="L145" s="228"/>
      <c r="M145" s="229"/>
      <c r="N145" s="230"/>
      <c r="O145" s="230"/>
      <c r="P145" s="230"/>
      <c r="Q145" s="230"/>
      <c r="R145" s="230"/>
      <c r="S145" s="230"/>
      <c r="T145" s="231"/>
      <c r="AT145" s="232" t="s">
        <v>211</v>
      </c>
      <c r="AU145" s="232" t="s">
        <v>82</v>
      </c>
      <c r="AV145" s="13" t="s">
        <v>82</v>
      </c>
      <c r="AW145" s="13" t="s">
        <v>31</v>
      </c>
      <c r="AX145" s="13" t="s">
        <v>75</v>
      </c>
      <c r="AY145" s="232" t="s">
        <v>203</v>
      </c>
    </row>
    <row r="146" spans="1:65" s="13" customFormat="1" ht="11.25">
      <c r="B146" s="222"/>
      <c r="C146" s="223"/>
      <c r="D146" s="224" t="s">
        <v>211</v>
      </c>
      <c r="E146" s="225" t="s">
        <v>1</v>
      </c>
      <c r="F146" s="226" t="s">
        <v>10151</v>
      </c>
      <c r="G146" s="223"/>
      <c r="H146" s="225" t="s">
        <v>1</v>
      </c>
      <c r="I146" s="227"/>
      <c r="J146" s="223"/>
      <c r="K146" s="223"/>
      <c r="L146" s="228"/>
      <c r="M146" s="229"/>
      <c r="N146" s="230"/>
      <c r="O146" s="230"/>
      <c r="P146" s="230"/>
      <c r="Q146" s="230"/>
      <c r="R146" s="230"/>
      <c r="S146" s="230"/>
      <c r="T146" s="231"/>
      <c r="AT146" s="232" t="s">
        <v>211</v>
      </c>
      <c r="AU146" s="232" t="s">
        <v>82</v>
      </c>
      <c r="AV146" s="13" t="s">
        <v>82</v>
      </c>
      <c r="AW146" s="13" t="s">
        <v>31</v>
      </c>
      <c r="AX146" s="13" t="s">
        <v>75</v>
      </c>
      <c r="AY146" s="232" t="s">
        <v>203</v>
      </c>
    </row>
    <row r="147" spans="1:65" s="14" customFormat="1" ht="11.25">
      <c r="B147" s="233"/>
      <c r="C147" s="234"/>
      <c r="D147" s="224" t="s">
        <v>211</v>
      </c>
      <c r="E147" s="235" t="s">
        <v>1</v>
      </c>
      <c r="F147" s="236" t="s">
        <v>10152</v>
      </c>
      <c r="G147" s="234"/>
      <c r="H147" s="237">
        <v>220.42</v>
      </c>
      <c r="I147" s="238"/>
      <c r="J147" s="234"/>
      <c r="K147" s="234"/>
      <c r="L147" s="239"/>
      <c r="M147" s="240"/>
      <c r="N147" s="241"/>
      <c r="O147" s="241"/>
      <c r="P147" s="241"/>
      <c r="Q147" s="241"/>
      <c r="R147" s="241"/>
      <c r="S147" s="241"/>
      <c r="T147" s="242"/>
      <c r="AT147" s="243" t="s">
        <v>211</v>
      </c>
      <c r="AU147" s="243" t="s">
        <v>82</v>
      </c>
      <c r="AV147" s="14" t="s">
        <v>84</v>
      </c>
      <c r="AW147" s="14" t="s">
        <v>31</v>
      </c>
      <c r="AX147" s="14" t="s">
        <v>75</v>
      </c>
      <c r="AY147" s="243" t="s">
        <v>203</v>
      </c>
    </row>
    <row r="148" spans="1:65" s="2" customFormat="1" ht="55.5" customHeight="1">
      <c r="A148" s="35"/>
      <c r="B148" s="36"/>
      <c r="C148" s="209" t="s">
        <v>237</v>
      </c>
      <c r="D148" s="209" t="s">
        <v>205</v>
      </c>
      <c r="E148" s="210" t="s">
        <v>10153</v>
      </c>
      <c r="F148" s="211" t="s">
        <v>10146</v>
      </c>
      <c r="G148" s="212" t="s">
        <v>10129</v>
      </c>
      <c r="H148" s="213">
        <v>48.96</v>
      </c>
      <c r="I148" s="214"/>
      <c r="J148" s="215">
        <f>ROUND(I148*H148,2)</f>
        <v>0</v>
      </c>
      <c r="K148" s="211" t="s">
        <v>1</v>
      </c>
      <c r="L148" s="40"/>
      <c r="M148" s="216" t="s">
        <v>1</v>
      </c>
      <c r="N148" s="217" t="s">
        <v>40</v>
      </c>
      <c r="O148" s="72"/>
      <c r="P148" s="218">
        <f>O148*H148</f>
        <v>0</v>
      </c>
      <c r="Q148" s="218">
        <v>0</v>
      </c>
      <c r="R148" s="218">
        <f>Q148*H148</f>
        <v>0</v>
      </c>
      <c r="S148" s="218">
        <v>0</v>
      </c>
      <c r="T148" s="219">
        <f>S148*H148</f>
        <v>0</v>
      </c>
      <c r="U148" s="35"/>
      <c r="V148" s="35"/>
      <c r="W148" s="35"/>
      <c r="X148" s="35"/>
      <c r="Y148" s="35"/>
      <c r="Z148" s="35"/>
      <c r="AA148" s="35"/>
      <c r="AB148" s="35"/>
      <c r="AC148" s="35"/>
      <c r="AD148" s="35"/>
      <c r="AE148" s="35"/>
      <c r="AR148" s="220" t="s">
        <v>209</v>
      </c>
      <c r="AT148" s="220" t="s">
        <v>205</v>
      </c>
      <c r="AU148" s="220" t="s">
        <v>82</v>
      </c>
      <c r="AY148" s="18" t="s">
        <v>203</v>
      </c>
      <c r="BE148" s="221">
        <f>IF(N148="základní",J148,0)</f>
        <v>0</v>
      </c>
      <c r="BF148" s="221">
        <f>IF(N148="snížená",J148,0)</f>
        <v>0</v>
      </c>
      <c r="BG148" s="221">
        <f>IF(N148="zákl. přenesená",J148,0)</f>
        <v>0</v>
      </c>
      <c r="BH148" s="221">
        <f>IF(N148="sníž. přenesená",J148,0)</f>
        <v>0</v>
      </c>
      <c r="BI148" s="221">
        <f>IF(N148="nulová",J148,0)</f>
        <v>0</v>
      </c>
      <c r="BJ148" s="18" t="s">
        <v>82</v>
      </c>
      <c r="BK148" s="221">
        <f>ROUND(I148*H148,2)</f>
        <v>0</v>
      </c>
      <c r="BL148" s="18" t="s">
        <v>209</v>
      </c>
      <c r="BM148" s="220" t="s">
        <v>375</v>
      </c>
    </row>
    <row r="149" spans="1:65" s="13" customFormat="1" ht="22.5">
      <c r="B149" s="222"/>
      <c r="C149" s="223"/>
      <c r="D149" s="224" t="s">
        <v>211</v>
      </c>
      <c r="E149" s="225" t="s">
        <v>1</v>
      </c>
      <c r="F149" s="226" t="s">
        <v>10154</v>
      </c>
      <c r="G149" s="223"/>
      <c r="H149" s="225" t="s">
        <v>1</v>
      </c>
      <c r="I149" s="227"/>
      <c r="J149" s="223"/>
      <c r="K149" s="223"/>
      <c r="L149" s="228"/>
      <c r="M149" s="229"/>
      <c r="N149" s="230"/>
      <c r="O149" s="230"/>
      <c r="P149" s="230"/>
      <c r="Q149" s="230"/>
      <c r="R149" s="230"/>
      <c r="S149" s="230"/>
      <c r="T149" s="231"/>
      <c r="AT149" s="232" t="s">
        <v>211</v>
      </c>
      <c r="AU149" s="232" t="s">
        <v>82</v>
      </c>
      <c r="AV149" s="13" t="s">
        <v>82</v>
      </c>
      <c r="AW149" s="13" t="s">
        <v>31</v>
      </c>
      <c r="AX149" s="13" t="s">
        <v>75</v>
      </c>
      <c r="AY149" s="232" t="s">
        <v>203</v>
      </c>
    </row>
    <row r="150" spans="1:65" s="13" customFormat="1" ht="33.75">
      <c r="B150" s="222"/>
      <c r="C150" s="223"/>
      <c r="D150" s="224" t="s">
        <v>211</v>
      </c>
      <c r="E150" s="225" t="s">
        <v>1</v>
      </c>
      <c r="F150" s="226" t="s">
        <v>10148</v>
      </c>
      <c r="G150" s="223"/>
      <c r="H150" s="225" t="s">
        <v>1</v>
      </c>
      <c r="I150" s="227"/>
      <c r="J150" s="223"/>
      <c r="K150" s="223"/>
      <c r="L150" s="228"/>
      <c r="M150" s="229"/>
      <c r="N150" s="230"/>
      <c r="O150" s="230"/>
      <c r="P150" s="230"/>
      <c r="Q150" s="230"/>
      <c r="R150" s="230"/>
      <c r="S150" s="230"/>
      <c r="T150" s="231"/>
      <c r="AT150" s="232" t="s">
        <v>211</v>
      </c>
      <c r="AU150" s="232" t="s">
        <v>82</v>
      </c>
      <c r="AV150" s="13" t="s">
        <v>82</v>
      </c>
      <c r="AW150" s="13" t="s">
        <v>31</v>
      </c>
      <c r="AX150" s="13" t="s">
        <v>75</v>
      </c>
      <c r="AY150" s="232" t="s">
        <v>203</v>
      </c>
    </row>
    <row r="151" spans="1:65" s="13" customFormat="1" ht="11.25">
      <c r="B151" s="222"/>
      <c r="C151" s="223"/>
      <c r="D151" s="224" t="s">
        <v>211</v>
      </c>
      <c r="E151" s="225" t="s">
        <v>1</v>
      </c>
      <c r="F151" s="226" t="s">
        <v>10149</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3" customFormat="1" ht="22.5">
      <c r="B152" s="222"/>
      <c r="C152" s="223"/>
      <c r="D152" s="224" t="s">
        <v>211</v>
      </c>
      <c r="E152" s="225" t="s">
        <v>1</v>
      </c>
      <c r="F152" s="226" t="s">
        <v>10150</v>
      </c>
      <c r="G152" s="223"/>
      <c r="H152" s="225" t="s">
        <v>1</v>
      </c>
      <c r="I152" s="227"/>
      <c r="J152" s="223"/>
      <c r="K152" s="223"/>
      <c r="L152" s="228"/>
      <c r="M152" s="229"/>
      <c r="N152" s="230"/>
      <c r="O152" s="230"/>
      <c r="P152" s="230"/>
      <c r="Q152" s="230"/>
      <c r="R152" s="230"/>
      <c r="S152" s="230"/>
      <c r="T152" s="231"/>
      <c r="AT152" s="232" t="s">
        <v>211</v>
      </c>
      <c r="AU152" s="232" t="s">
        <v>82</v>
      </c>
      <c r="AV152" s="13" t="s">
        <v>82</v>
      </c>
      <c r="AW152" s="13" t="s">
        <v>31</v>
      </c>
      <c r="AX152" s="13" t="s">
        <v>75</v>
      </c>
      <c r="AY152" s="232" t="s">
        <v>203</v>
      </c>
    </row>
    <row r="153" spans="1:65" s="13" customFormat="1" ht="11.25">
      <c r="B153" s="222"/>
      <c r="C153" s="223"/>
      <c r="D153" s="224" t="s">
        <v>211</v>
      </c>
      <c r="E153" s="225" t="s">
        <v>1</v>
      </c>
      <c r="F153" s="226" t="s">
        <v>10155</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4" customFormat="1" ht="11.25">
      <c r="B154" s="233"/>
      <c r="C154" s="234"/>
      <c r="D154" s="224" t="s">
        <v>211</v>
      </c>
      <c r="E154" s="235" t="s">
        <v>1</v>
      </c>
      <c r="F154" s="236" t="s">
        <v>10156</v>
      </c>
      <c r="G154" s="234"/>
      <c r="H154" s="237">
        <v>48.96</v>
      </c>
      <c r="I154" s="238"/>
      <c r="J154" s="234"/>
      <c r="K154" s="234"/>
      <c r="L154" s="239"/>
      <c r="M154" s="240"/>
      <c r="N154" s="241"/>
      <c r="O154" s="241"/>
      <c r="P154" s="241"/>
      <c r="Q154" s="241"/>
      <c r="R154" s="241"/>
      <c r="S154" s="241"/>
      <c r="T154" s="242"/>
      <c r="AT154" s="243" t="s">
        <v>211</v>
      </c>
      <c r="AU154" s="243" t="s">
        <v>82</v>
      </c>
      <c r="AV154" s="14" t="s">
        <v>84</v>
      </c>
      <c r="AW154" s="14" t="s">
        <v>31</v>
      </c>
      <c r="AX154" s="14" t="s">
        <v>75</v>
      </c>
      <c r="AY154" s="243" t="s">
        <v>203</v>
      </c>
    </row>
    <row r="155" spans="1:65" s="2" customFormat="1" ht="55.5" customHeight="1">
      <c r="A155" s="35"/>
      <c r="B155" s="36"/>
      <c r="C155" s="209" t="s">
        <v>2277</v>
      </c>
      <c r="D155" s="209" t="s">
        <v>205</v>
      </c>
      <c r="E155" s="210" t="s">
        <v>10157</v>
      </c>
      <c r="F155" s="211" t="s">
        <v>10158</v>
      </c>
      <c r="G155" s="212" t="s">
        <v>10129</v>
      </c>
      <c r="H155" s="213">
        <v>62.14</v>
      </c>
      <c r="I155" s="214"/>
      <c r="J155" s="215">
        <f>ROUND(I155*H155,2)</f>
        <v>0</v>
      </c>
      <c r="K155" s="211" t="s">
        <v>1</v>
      </c>
      <c r="L155" s="40"/>
      <c r="M155" s="216" t="s">
        <v>1</v>
      </c>
      <c r="N155" s="217" t="s">
        <v>40</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209</v>
      </c>
      <c r="AT155" s="220" t="s">
        <v>205</v>
      </c>
      <c r="AU155" s="220" t="s">
        <v>82</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209</v>
      </c>
      <c r="BM155" s="220" t="s">
        <v>10159</v>
      </c>
    </row>
    <row r="156" spans="1:65" s="13" customFormat="1" ht="22.5">
      <c r="B156" s="222"/>
      <c r="C156" s="223"/>
      <c r="D156" s="224" t="s">
        <v>211</v>
      </c>
      <c r="E156" s="225" t="s">
        <v>1</v>
      </c>
      <c r="F156" s="226" t="s">
        <v>10160</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3" customFormat="1" ht="22.5">
      <c r="B157" s="222"/>
      <c r="C157" s="223"/>
      <c r="D157" s="224" t="s">
        <v>211</v>
      </c>
      <c r="E157" s="225" t="s">
        <v>1</v>
      </c>
      <c r="F157" s="226" t="s">
        <v>10161</v>
      </c>
      <c r="G157" s="223"/>
      <c r="H157" s="225" t="s">
        <v>1</v>
      </c>
      <c r="I157" s="227"/>
      <c r="J157" s="223"/>
      <c r="K157" s="223"/>
      <c r="L157" s="228"/>
      <c r="M157" s="229"/>
      <c r="N157" s="230"/>
      <c r="O157" s="230"/>
      <c r="P157" s="230"/>
      <c r="Q157" s="230"/>
      <c r="R157" s="230"/>
      <c r="S157" s="230"/>
      <c r="T157" s="231"/>
      <c r="AT157" s="232" t="s">
        <v>211</v>
      </c>
      <c r="AU157" s="232" t="s">
        <v>82</v>
      </c>
      <c r="AV157" s="13" t="s">
        <v>82</v>
      </c>
      <c r="AW157" s="13" t="s">
        <v>31</v>
      </c>
      <c r="AX157" s="13" t="s">
        <v>75</v>
      </c>
      <c r="AY157" s="232" t="s">
        <v>203</v>
      </c>
    </row>
    <row r="158" spans="1:65" s="13" customFormat="1" ht="11.25">
      <c r="B158" s="222"/>
      <c r="C158" s="223"/>
      <c r="D158" s="224" t="s">
        <v>211</v>
      </c>
      <c r="E158" s="225" t="s">
        <v>1</v>
      </c>
      <c r="F158" s="226" t="s">
        <v>10162</v>
      </c>
      <c r="G158" s="223"/>
      <c r="H158" s="225" t="s">
        <v>1</v>
      </c>
      <c r="I158" s="227"/>
      <c r="J158" s="223"/>
      <c r="K158" s="223"/>
      <c r="L158" s="228"/>
      <c r="M158" s="229"/>
      <c r="N158" s="230"/>
      <c r="O158" s="230"/>
      <c r="P158" s="230"/>
      <c r="Q158" s="230"/>
      <c r="R158" s="230"/>
      <c r="S158" s="230"/>
      <c r="T158" s="231"/>
      <c r="AT158" s="232" t="s">
        <v>211</v>
      </c>
      <c r="AU158" s="232" t="s">
        <v>82</v>
      </c>
      <c r="AV158" s="13" t="s">
        <v>82</v>
      </c>
      <c r="AW158" s="13" t="s">
        <v>31</v>
      </c>
      <c r="AX158" s="13" t="s">
        <v>75</v>
      </c>
      <c r="AY158" s="232" t="s">
        <v>203</v>
      </c>
    </row>
    <row r="159" spans="1:65" s="13" customFormat="1" ht="11.25">
      <c r="B159" s="222"/>
      <c r="C159" s="223"/>
      <c r="D159" s="224" t="s">
        <v>211</v>
      </c>
      <c r="E159" s="225" t="s">
        <v>1</v>
      </c>
      <c r="F159" s="226" t="s">
        <v>10149</v>
      </c>
      <c r="G159" s="223"/>
      <c r="H159" s="225" t="s">
        <v>1</v>
      </c>
      <c r="I159" s="227"/>
      <c r="J159" s="223"/>
      <c r="K159" s="223"/>
      <c r="L159" s="228"/>
      <c r="M159" s="229"/>
      <c r="N159" s="230"/>
      <c r="O159" s="230"/>
      <c r="P159" s="230"/>
      <c r="Q159" s="230"/>
      <c r="R159" s="230"/>
      <c r="S159" s="230"/>
      <c r="T159" s="231"/>
      <c r="AT159" s="232" t="s">
        <v>211</v>
      </c>
      <c r="AU159" s="232" t="s">
        <v>82</v>
      </c>
      <c r="AV159" s="13" t="s">
        <v>82</v>
      </c>
      <c r="AW159" s="13" t="s">
        <v>31</v>
      </c>
      <c r="AX159" s="13" t="s">
        <v>75</v>
      </c>
      <c r="AY159" s="232" t="s">
        <v>203</v>
      </c>
    </row>
    <row r="160" spans="1:65" s="13" customFormat="1" ht="22.5">
      <c r="B160" s="222"/>
      <c r="C160" s="223"/>
      <c r="D160" s="224" t="s">
        <v>211</v>
      </c>
      <c r="E160" s="225" t="s">
        <v>1</v>
      </c>
      <c r="F160" s="226" t="s">
        <v>10150</v>
      </c>
      <c r="G160" s="223"/>
      <c r="H160" s="225" t="s">
        <v>1</v>
      </c>
      <c r="I160" s="227"/>
      <c r="J160" s="223"/>
      <c r="K160" s="223"/>
      <c r="L160" s="228"/>
      <c r="M160" s="229"/>
      <c r="N160" s="230"/>
      <c r="O160" s="230"/>
      <c r="P160" s="230"/>
      <c r="Q160" s="230"/>
      <c r="R160" s="230"/>
      <c r="S160" s="230"/>
      <c r="T160" s="231"/>
      <c r="AT160" s="232" t="s">
        <v>211</v>
      </c>
      <c r="AU160" s="232" t="s">
        <v>82</v>
      </c>
      <c r="AV160" s="13" t="s">
        <v>82</v>
      </c>
      <c r="AW160" s="13" t="s">
        <v>31</v>
      </c>
      <c r="AX160" s="13" t="s">
        <v>75</v>
      </c>
      <c r="AY160" s="232" t="s">
        <v>203</v>
      </c>
    </row>
    <row r="161" spans="1:65" s="13" customFormat="1" ht="11.25">
      <c r="B161" s="222"/>
      <c r="C161" s="223"/>
      <c r="D161" s="224" t="s">
        <v>211</v>
      </c>
      <c r="E161" s="225" t="s">
        <v>1</v>
      </c>
      <c r="F161" s="226" t="s">
        <v>10155</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4" customFormat="1" ht="11.25">
      <c r="B162" s="233"/>
      <c r="C162" s="234"/>
      <c r="D162" s="224" t="s">
        <v>211</v>
      </c>
      <c r="E162" s="235" t="s">
        <v>1</v>
      </c>
      <c r="F162" s="236" t="s">
        <v>10163</v>
      </c>
      <c r="G162" s="234"/>
      <c r="H162" s="237">
        <v>62.14</v>
      </c>
      <c r="I162" s="238"/>
      <c r="J162" s="234"/>
      <c r="K162" s="234"/>
      <c r="L162" s="239"/>
      <c r="M162" s="240"/>
      <c r="N162" s="241"/>
      <c r="O162" s="241"/>
      <c r="P162" s="241"/>
      <c r="Q162" s="241"/>
      <c r="R162" s="241"/>
      <c r="S162" s="241"/>
      <c r="T162" s="242"/>
      <c r="AT162" s="243" t="s">
        <v>211</v>
      </c>
      <c r="AU162" s="243" t="s">
        <v>82</v>
      </c>
      <c r="AV162" s="14" t="s">
        <v>84</v>
      </c>
      <c r="AW162" s="14" t="s">
        <v>31</v>
      </c>
      <c r="AX162" s="14" t="s">
        <v>75</v>
      </c>
      <c r="AY162" s="243" t="s">
        <v>203</v>
      </c>
    </row>
    <row r="163" spans="1:65" s="2" customFormat="1" ht="55.5" customHeight="1">
      <c r="A163" s="35"/>
      <c r="B163" s="36"/>
      <c r="C163" s="209" t="s">
        <v>1843</v>
      </c>
      <c r="D163" s="209" t="s">
        <v>205</v>
      </c>
      <c r="E163" s="210" t="s">
        <v>10164</v>
      </c>
      <c r="F163" s="211" t="s">
        <v>10158</v>
      </c>
      <c r="G163" s="212" t="s">
        <v>10129</v>
      </c>
      <c r="H163" s="213">
        <v>9.77</v>
      </c>
      <c r="I163" s="214"/>
      <c r="J163" s="215">
        <f>ROUND(I163*H163,2)</f>
        <v>0</v>
      </c>
      <c r="K163" s="211" t="s">
        <v>1</v>
      </c>
      <c r="L163" s="40"/>
      <c r="M163" s="216" t="s">
        <v>1</v>
      </c>
      <c r="N163" s="217" t="s">
        <v>40</v>
      </c>
      <c r="O163" s="72"/>
      <c r="P163" s="218">
        <f>O163*H163</f>
        <v>0</v>
      </c>
      <c r="Q163" s="218">
        <v>0</v>
      </c>
      <c r="R163" s="218">
        <f>Q163*H163</f>
        <v>0</v>
      </c>
      <c r="S163" s="218">
        <v>0</v>
      </c>
      <c r="T163" s="219">
        <f>S163*H163</f>
        <v>0</v>
      </c>
      <c r="U163" s="35"/>
      <c r="V163" s="35"/>
      <c r="W163" s="35"/>
      <c r="X163" s="35"/>
      <c r="Y163" s="35"/>
      <c r="Z163" s="35"/>
      <c r="AA163" s="35"/>
      <c r="AB163" s="35"/>
      <c r="AC163" s="35"/>
      <c r="AD163" s="35"/>
      <c r="AE163" s="35"/>
      <c r="AR163" s="220" t="s">
        <v>209</v>
      </c>
      <c r="AT163" s="220" t="s">
        <v>205</v>
      </c>
      <c r="AU163" s="220" t="s">
        <v>82</v>
      </c>
      <c r="AY163" s="18" t="s">
        <v>203</v>
      </c>
      <c r="BE163" s="221">
        <f>IF(N163="základní",J163,0)</f>
        <v>0</v>
      </c>
      <c r="BF163" s="221">
        <f>IF(N163="snížená",J163,0)</f>
        <v>0</v>
      </c>
      <c r="BG163" s="221">
        <f>IF(N163="zákl. přenesená",J163,0)</f>
        <v>0</v>
      </c>
      <c r="BH163" s="221">
        <f>IF(N163="sníž. přenesená",J163,0)</f>
        <v>0</v>
      </c>
      <c r="BI163" s="221">
        <f>IF(N163="nulová",J163,0)</f>
        <v>0</v>
      </c>
      <c r="BJ163" s="18" t="s">
        <v>82</v>
      </c>
      <c r="BK163" s="221">
        <f>ROUND(I163*H163,2)</f>
        <v>0</v>
      </c>
      <c r="BL163" s="18" t="s">
        <v>209</v>
      </c>
      <c r="BM163" s="220" t="s">
        <v>10165</v>
      </c>
    </row>
    <row r="164" spans="1:65" s="13" customFormat="1" ht="22.5">
      <c r="B164" s="222"/>
      <c r="C164" s="223"/>
      <c r="D164" s="224" t="s">
        <v>211</v>
      </c>
      <c r="E164" s="225" t="s">
        <v>1</v>
      </c>
      <c r="F164" s="226" t="s">
        <v>10166</v>
      </c>
      <c r="G164" s="223"/>
      <c r="H164" s="225" t="s">
        <v>1</v>
      </c>
      <c r="I164" s="227"/>
      <c r="J164" s="223"/>
      <c r="K164" s="223"/>
      <c r="L164" s="228"/>
      <c r="M164" s="229"/>
      <c r="N164" s="230"/>
      <c r="O164" s="230"/>
      <c r="P164" s="230"/>
      <c r="Q164" s="230"/>
      <c r="R164" s="230"/>
      <c r="S164" s="230"/>
      <c r="T164" s="231"/>
      <c r="AT164" s="232" t="s">
        <v>211</v>
      </c>
      <c r="AU164" s="232" t="s">
        <v>82</v>
      </c>
      <c r="AV164" s="13" t="s">
        <v>82</v>
      </c>
      <c r="AW164" s="13" t="s">
        <v>31</v>
      </c>
      <c r="AX164" s="13" t="s">
        <v>75</v>
      </c>
      <c r="AY164" s="232" t="s">
        <v>203</v>
      </c>
    </row>
    <row r="165" spans="1:65" s="13" customFormat="1" ht="22.5">
      <c r="B165" s="222"/>
      <c r="C165" s="223"/>
      <c r="D165" s="224" t="s">
        <v>211</v>
      </c>
      <c r="E165" s="225" t="s">
        <v>1</v>
      </c>
      <c r="F165" s="226" t="s">
        <v>10161</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11.25">
      <c r="B166" s="222"/>
      <c r="C166" s="223"/>
      <c r="D166" s="224" t="s">
        <v>211</v>
      </c>
      <c r="E166" s="225" t="s">
        <v>1</v>
      </c>
      <c r="F166" s="226" t="s">
        <v>10162</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3" customFormat="1" ht="11.25">
      <c r="B167" s="222"/>
      <c r="C167" s="223"/>
      <c r="D167" s="224" t="s">
        <v>211</v>
      </c>
      <c r="E167" s="225" t="s">
        <v>1</v>
      </c>
      <c r="F167" s="226" t="s">
        <v>10149</v>
      </c>
      <c r="G167" s="223"/>
      <c r="H167" s="225" t="s">
        <v>1</v>
      </c>
      <c r="I167" s="227"/>
      <c r="J167" s="223"/>
      <c r="K167" s="223"/>
      <c r="L167" s="228"/>
      <c r="M167" s="229"/>
      <c r="N167" s="230"/>
      <c r="O167" s="230"/>
      <c r="P167" s="230"/>
      <c r="Q167" s="230"/>
      <c r="R167" s="230"/>
      <c r="S167" s="230"/>
      <c r="T167" s="231"/>
      <c r="AT167" s="232" t="s">
        <v>211</v>
      </c>
      <c r="AU167" s="232" t="s">
        <v>82</v>
      </c>
      <c r="AV167" s="13" t="s">
        <v>82</v>
      </c>
      <c r="AW167" s="13" t="s">
        <v>31</v>
      </c>
      <c r="AX167" s="13" t="s">
        <v>75</v>
      </c>
      <c r="AY167" s="232" t="s">
        <v>203</v>
      </c>
    </row>
    <row r="168" spans="1:65" s="13" customFormat="1" ht="22.5">
      <c r="B168" s="222"/>
      <c r="C168" s="223"/>
      <c r="D168" s="224" t="s">
        <v>211</v>
      </c>
      <c r="E168" s="225" t="s">
        <v>1</v>
      </c>
      <c r="F168" s="226" t="s">
        <v>10150</v>
      </c>
      <c r="G168" s="223"/>
      <c r="H168" s="225" t="s">
        <v>1</v>
      </c>
      <c r="I168" s="227"/>
      <c r="J168" s="223"/>
      <c r="K168" s="223"/>
      <c r="L168" s="228"/>
      <c r="M168" s="229"/>
      <c r="N168" s="230"/>
      <c r="O168" s="230"/>
      <c r="P168" s="230"/>
      <c r="Q168" s="230"/>
      <c r="R168" s="230"/>
      <c r="S168" s="230"/>
      <c r="T168" s="231"/>
      <c r="AT168" s="232" t="s">
        <v>211</v>
      </c>
      <c r="AU168" s="232" t="s">
        <v>82</v>
      </c>
      <c r="AV168" s="13" t="s">
        <v>82</v>
      </c>
      <c r="AW168" s="13" t="s">
        <v>31</v>
      </c>
      <c r="AX168" s="13" t="s">
        <v>75</v>
      </c>
      <c r="AY168" s="232" t="s">
        <v>203</v>
      </c>
    </row>
    <row r="169" spans="1:65" s="13" customFormat="1" ht="11.25">
      <c r="B169" s="222"/>
      <c r="C169" s="223"/>
      <c r="D169" s="224" t="s">
        <v>211</v>
      </c>
      <c r="E169" s="225" t="s">
        <v>1</v>
      </c>
      <c r="F169" s="226" t="s">
        <v>10155</v>
      </c>
      <c r="G169" s="223"/>
      <c r="H169" s="225" t="s">
        <v>1</v>
      </c>
      <c r="I169" s="227"/>
      <c r="J169" s="223"/>
      <c r="K169" s="223"/>
      <c r="L169" s="228"/>
      <c r="M169" s="229"/>
      <c r="N169" s="230"/>
      <c r="O169" s="230"/>
      <c r="P169" s="230"/>
      <c r="Q169" s="230"/>
      <c r="R169" s="230"/>
      <c r="S169" s="230"/>
      <c r="T169" s="231"/>
      <c r="AT169" s="232" t="s">
        <v>211</v>
      </c>
      <c r="AU169" s="232" t="s">
        <v>82</v>
      </c>
      <c r="AV169" s="13" t="s">
        <v>82</v>
      </c>
      <c r="AW169" s="13" t="s">
        <v>31</v>
      </c>
      <c r="AX169" s="13" t="s">
        <v>75</v>
      </c>
      <c r="AY169" s="232" t="s">
        <v>203</v>
      </c>
    </row>
    <row r="170" spans="1:65" s="14" customFormat="1" ht="11.25">
      <c r="B170" s="233"/>
      <c r="C170" s="234"/>
      <c r="D170" s="224" t="s">
        <v>211</v>
      </c>
      <c r="E170" s="235" t="s">
        <v>1</v>
      </c>
      <c r="F170" s="236" t="s">
        <v>10167</v>
      </c>
      <c r="G170" s="234"/>
      <c r="H170" s="237">
        <v>9.77</v>
      </c>
      <c r="I170" s="238"/>
      <c r="J170" s="234"/>
      <c r="K170" s="234"/>
      <c r="L170" s="239"/>
      <c r="M170" s="240"/>
      <c r="N170" s="241"/>
      <c r="O170" s="241"/>
      <c r="P170" s="241"/>
      <c r="Q170" s="241"/>
      <c r="R170" s="241"/>
      <c r="S170" s="241"/>
      <c r="T170" s="242"/>
      <c r="AT170" s="243" t="s">
        <v>211</v>
      </c>
      <c r="AU170" s="243" t="s">
        <v>82</v>
      </c>
      <c r="AV170" s="14" t="s">
        <v>84</v>
      </c>
      <c r="AW170" s="14" t="s">
        <v>31</v>
      </c>
      <c r="AX170" s="14" t="s">
        <v>75</v>
      </c>
      <c r="AY170" s="243" t="s">
        <v>203</v>
      </c>
    </row>
    <row r="171" spans="1:65" s="2" customFormat="1" ht="55.5" customHeight="1">
      <c r="A171" s="35"/>
      <c r="B171" s="36"/>
      <c r="C171" s="209" t="s">
        <v>252</v>
      </c>
      <c r="D171" s="209" t="s">
        <v>205</v>
      </c>
      <c r="E171" s="210" t="s">
        <v>10168</v>
      </c>
      <c r="F171" s="211" t="s">
        <v>10146</v>
      </c>
      <c r="G171" s="212" t="s">
        <v>10129</v>
      </c>
      <c r="H171" s="213">
        <v>155.03</v>
      </c>
      <c r="I171" s="214"/>
      <c r="J171" s="215">
        <f>ROUND(I171*H171,2)</f>
        <v>0</v>
      </c>
      <c r="K171" s="211" t="s">
        <v>1</v>
      </c>
      <c r="L171" s="40"/>
      <c r="M171" s="216" t="s">
        <v>1</v>
      </c>
      <c r="N171" s="217" t="s">
        <v>40</v>
      </c>
      <c r="O171" s="72"/>
      <c r="P171" s="218">
        <f>O171*H171</f>
        <v>0</v>
      </c>
      <c r="Q171" s="218">
        <v>0</v>
      </c>
      <c r="R171" s="218">
        <f>Q171*H171</f>
        <v>0</v>
      </c>
      <c r="S171" s="218">
        <v>0</v>
      </c>
      <c r="T171" s="219">
        <f>S171*H171</f>
        <v>0</v>
      </c>
      <c r="U171" s="35"/>
      <c r="V171" s="35"/>
      <c r="W171" s="35"/>
      <c r="X171" s="35"/>
      <c r="Y171" s="35"/>
      <c r="Z171" s="35"/>
      <c r="AA171" s="35"/>
      <c r="AB171" s="35"/>
      <c r="AC171" s="35"/>
      <c r="AD171" s="35"/>
      <c r="AE171" s="35"/>
      <c r="AR171" s="220" t="s">
        <v>209</v>
      </c>
      <c r="AT171" s="220" t="s">
        <v>205</v>
      </c>
      <c r="AU171" s="220" t="s">
        <v>82</v>
      </c>
      <c r="AY171" s="18" t="s">
        <v>203</v>
      </c>
      <c r="BE171" s="221">
        <f>IF(N171="základní",J171,0)</f>
        <v>0</v>
      </c>
      <c r="BF171" s="221">
        <f>IF(N171="snížená",J171,0)</f>
        <v>0</v>
      </c>
      <c r="BG171" s="221">
        <f>IF(N171="zákl. přenesená",J171,0)</f>
        <v>0</v>
      </c>
      <c r="BH171" s="221">
        <f>IF(N171="sníž. přenesená",J171,0)</f>
        <v>0</v>
      </c>
      <c r="BI171" s="221">
        <f>IF(N171="nulová",J171,0)</f>
        <v>0</v>
      </c>
      <c r="BJ171" s="18" t="s">
        <v>82</v>
      </c>
      <c r="BK171" s="221">
        <f>ROUND(I171*H171,2)</f>
        <v>0</v>
      </c>
      <c r="BL171" s="18" t="s">
        <v>209</v>
      </c>
      <c r="BM171" s="220" t="s">
        <v>389</v>
      </c>
    </row>
    <row r="172" spans="1:65" s="13" customFormat="1" ht="22.5">
      <c r="B172" s="222"/>
      <c r="C172" s="223"/>
      <c r="D172" s="224" t="s">
        <v>211</v>
      </c>
      <c r="E172" s="225" t="s">
        <v>1</v>
      </c>
      <c r="F172" s="226" t="s">
        <v>10169</v>
      </c>
      <c r="G172" s="223"/>
      <c r="H172" s="225" t="s">
        <v>1</v>
      </c>
      <c r="I172" s="227"/>
      <c r="J172" s="223"/>
      <c r="K172" s="223"/>
      <c r="L172" s="228"/>
      <c r="M172" s="229"/>
      <c r="N172" s="230"/>
      <c r="O172" s="230"/>
      <c r="P172" s="230"/>
      <c r="Q172" s="230"/>
      <c r="R172" s="230"/>
      <c r="S172" s="230"/>
      <c r="T172" s="231"/>
      <c r="AT172" s="232" t="s">
        <v>211</v>
      </c>
      <c r="AU172" s="232" t="s">
        <v>82</v>
      </c>
      <c r="AV172" s="13" t="s">
        <v>82</v>
      </c>
      <c r="AW172" s="13" t="s">
        <v>31</v>
      </c>
      <c r="AX172" s="13" t="s">
        <v>75</v>
      </c>
      <c r="AY172" s="232" t="s">
        <v>203</v>
      </c>
    </row>
    <row r="173" spans="1:65" s="13" customFormat="1" ht="33.75">
      <c r="B173" s="222"/>
      <c r="C173" s="223"/>
      <c r="D173" s="224" t="s">
        <v>211</v>
      </c>
      <c r="E173" s="225" t="s">
        <v>1</v>
      </c>
      <c r="F173" s="226" t="s">
        <v>10148</v>
      </c>
      <c r="G173" s="223"/>
      <c r="H173" s="225" t="s">
        <v>1</v>
      </c>
      <c r="I173" s="227"/>
      <c r="J173" s="223"/>
      <c r="K173" s="223"/>
      <c r="L173" s="228"/>
      <c r="M173" s="229"/>
      <c r="N173" s="230"/>
      <c r="O173" s="230"/>
      <c r="P173" s="230"/>
      <c r="Q173" s="230"/>
      <c r="R173" s="230"/>
      <c r="S173" s="230"/>
      <c r="T173" s="231"/>
      <c r="AT173" s="232" t="s">
        <v>211</v>
      </c>
      <c r="AU173" s="232" t="s">
        <v>82</v>
      </c>
      <c r="AV173" s="13" t="s">
        <v>82</v>
      </c>
      <c r="AW173" s="13" t="s">
        <v>31</v>
      </c>
      <c r="AX173" s="13" t="s">
        <v>75</v>
      </c>
      <c r="AY173" s="232" t="s">
        <v>203</v>
      </c>
    </row>
    <row r="174" spans="1:65" s="13" customFormat="1" ht="11.25">
      <c r="B174" s="222"/>
      <c r="C174" s="223"/>
      <c r="D174" s="224" t="s">
        <v>211</v>
      </c>
      <c r="E174" s="225" t="s">
        <v>1</v>
      </c>
      <c r="F174" s="226" t="s">
        <v>10149</v>
      </c>
      <c r="G174" s="223"/>
      <c r="H174" s="225" t="s">
        <v>1</v>
      </c>
      <c r="I174" s="227"/>
      <c r="J174" s="223"/>
      <c r="K174" s="223"/>
      <c r="L174" s="228"/>
      <c r="M174" s="229"/>
      <c r="N174" s="230"/>
      <c r="O174" s="230"/>
      <c r="P174" s="230"/>
      <c r="Q174" s="230"/>
      <c r="R174" s="230"/>
      <c r="S174" s="230"/>
      <c r="T174" s="231"/>
      <c r="AT174" s="232" t="s">
        <v>211</v>
      </c>
      <c r="AU174" s="232" t="s">
        <v>82</v>
      </c>
      <c r="AV174" s="13" t="s">
        <v>82</v>
      </c>
      <c r="AW174" s="13" t="s">
        <v>31</v>
      </c>
      <c r="AX174" s="13" t="s">
        <v>75</v>
      </c>
      <c r="AY174" s="232" t="s">
        <v>203</v>
      </c>
    </row>
    <row r="175" spans="1:65" s="13" customFormat="1" ht="22.5">
      <c r="B175" s="222"/>
      <c r="C175" s="223"/>
      <c r="D175" s="224" t="s">
        <v>211</v>
      </c>
      <c r="E175" s="225" t="s">
        <v>1</v>
      </c>
      <c r="F175" s="226" t="s">
        <v>10150</v>
      </c>
      <c r="G175" s="223"/>
      <c r="H175" s="225" t="s">
        <v>1</v>
      </c>
      <c r="I175" s="227"/>
      <c r="J175" s="223"/>
      <c r="K175" s="223"/>
      <c r="L175" s="228"/>
      <c r="M175" s="229"/>
      <c r="N175" s="230"/>
      <c r="O175" s="230"/>
      <c r="P175" s="230"/>
      <c r="Q175" s="230"/>
      <c r="R175" s="230"/>
      <c r="S175" s="230"/>
      <c r="T175" s="231"/>
      <c r="AT175" s="232" t="s">
        <v>211</v>
      </c>
      <c r="AU175" s="232" t="s">
        <v>82</v>
      </c>
      <c r="AV175" s="13" t="s">
        <v>82</v>
      </c>
      <c r="AW175" s="13" t="s">
        <v>31</v>
      </c>
      <c r="AX175" s="13" t="s">
        <v>75</v>
      </c>
      <c r="AY175" s="232" t="s">
        <v>203</v>
      </c>
    </row>
    <row r="176" spans="1:65" s="13" customFormat="1" ht="11.25">
      <c r="B176" s="222"/>
      <c r="C176" s="223"/>
      <c r="D176" s="224" t="s">
        <v>211</v>
      </c>
      <c r="E176" s="225" t="s">
        <v>1</v>
      </c>
      <c r="F176" s="226" t="s">
        <v>10155</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4" customFormat="1" ht="11.25">
      <c r="B177" s="233"/>
      <c r="C177" s="234"/>
      <c r="D177" s="224" t="s">
        <v>211</v>
      </c>
      <c r="E177" s="235" t="s">
        <v>1</v>
      </c>
      <c r="F177" s="236" t="s">
        <v>10170</v>
      </c>
      <c r="G177" s="234"/>
      <c r="H177" s="237">
        <v>155.03</v>
      </c>
      <c r="I177" s="238"/>
      <c r="J177" s="234"/>
      <c r="K177" s="234"/>
      <c r="L177" s="239"/>
      <c r="M177" s="240"/>
      <c r="N177" s="241"/>
      <c r="O177" s="241"/>
      <c r="P177" s="241"/>
      <c r="Q177" s="241"/>
      <c r="R177" s="241"/>
      <c r="S177" s="241"/>
      <c r="T177" s="242"/>
      <c r="AT177" s="243" t="s">
        <v>211</v>
      </c>
      <c r="AU177" s="243" t="s">
        <v>82</v>
      </c>
      <c r="AV177" s="14" t="s">
        <v>84</v>
      </c>
      <c r="AW177" s="14" t="s">
        <v>31</v>
      </c>
      <c r="AX177" s="14" t="s">
        <v>75</v>
      </c>
      <c r="AY177" s="243" t="s">
        <v>203</v>
      </c>
    </row>
    <row r="178" spans="1:65" s="2" customFormat="1" ht="55.5" customHeight="1">
      <c r="A178" s="35"/>
      <c r="B178" s="36"/>
      <c r="C178" s="209" t="s">
        <v>351</v>
      </c>
      <c r="D178" s="209" t="s">
        <v>205</v>
      </c>
      <c r="E178" s="210" t="s">
        <v>10171</v>
      </c>
      <c r="F178" s="211" t="s">
        <v>10172</v>
      </c>
      <c r="G178" s="212" t="s">
        <v>10129</v>
      </c>
      <c r="H178" s="213">
        <v>156.19999999999999</v>
      </c>
      <c r="I178" s="214"/>
      <c r="J178" s="215">
        <f>ROUND(I178*H178,2)</f>
        <v>0</v>
      </c>
      <c r="K178" s="211" t="s">
        <v>1</v>
      </c>
      <c r="L178" s="40"/>
      <c r="M178" s="216" t="s">
        <v>1</v>
      </c>
      <c r="N178" s="217" t="s">
        <v>40</v>
      </c>
      <c r="O178" s="72"/>
      <c r="P178" s="218">
        <f>O178*H178</f>
        <v>0</v>
      </c>
      <c r="Q178" s="218">
        <v>0</v>
      </c>
      <c r="R178" s="218">
        <f>Q178*H178</f>
        <v>0</v>
      </c>
      <c r="S178" s="218">
        <v>0</v>
      </c>
      <c r="T178" s="219">
        <f>S178*H178</f>
        <v>0</v>
      </c>
      <c r="U178" s="35"/>
      <c r="V178" s="35"/>
      <c r="W178" s="35"/>
      <c r="X178" s="35"/>
      <c r="Y178" s="35"/>
      <c r="Z178" s="35"/>
      <c r="AA178" s="35"/>
      <c r="AB178" s="35"/>
      <c r="AC178" s="35"/>
      <c r="AD178" s="35"/>
      <c r="AE178" s="35"/>
      <c r="AR178" s="220" t="s">
        <v>209</v>
      </c>
      <c r="AT178" s="220" t="s">
        <v>205</v>
      </c>
      <c r="AU178" s="220" t="s">
        <v>82</v>
      </c>
      <c r="AY178" s="18" t="s">
        <v>203</v>
      </c>
      <c r="BE178" s="221">
        <f>IF(N178="základní",J178,0)</f>
        <v>0</v>
      </c>
      <c r="BF178" s="221">
        <f>IF(N178="snížená",J178,0)</f>
        <v>0</v>
      </c>
      <c r="BG178" s="221">
        <f>IF(N178="zákl. přenesená",J178,0)</f>
        <v>0</v>
      </c>
      <c r="BH178" s="221">
        <f>IF(N178="sníž. přenesená",J178,0)</f>
        <v>0</v>
      </c>
      <c r="BI178" s="221">
        <f>IF(N178="nulová",J178,0)</f>
        <v>0</v>
      </c>
      <c r="BJ178" s="18" t="s">
        <v>82</v>
      </c>
      <c r="BK178" s="221">
        <f>ROUND(I178*H178,2)</f>
        <v>0</v>
      </c>
      <c r="BL178" s="18" t="s">
        <v>209</v>
      </c>
      <c r="BM178" s="220" t="s">
        <v>401</v>
      </c>
    </row>
    <row r="179" spans="1:65" s="13" customFormat="1" ht="22.5">
      <c r="B179" s="222"/>
      <c r="C179" s="223"/>
      <c r="D179" s="224" t="s">
        <v>211</v>
      </c>
      <c r="E179" s="225" t="s">
        <v>1</v>
      </c>
      <c r="F179" s="226" t="s">
        <v>10173</v>
      </c>
      <c r="G179" s="223"/>
      <c r="H179" s="225" t="s">
        <v>1</v>
      </c>
      <c r="I179" s="227"/>
      <c r="J179" s="223"/>
      <c r="K179" s="223"/>
      <c r="L179" s="228"/>
      <c r="M179" s="229"/>
      <c r="N179" s="230"/>
      <c r="O179" s="230"/>
      <c r="P179" s="230"/>
      <c r="Q179" s="230"/>
      <c r="R179" s="230"/>
      <c r="S179" s="230"/>
      <c r="T179" s="231"/>
      <c r="AT179" s="232" t="s">
        <v>211</v>
      </c>
      <c r="AU179" s="232" t="s">
        <v>82</v>
      </c>
      <c r="AV179" s="13" t="s">
        <v>82</v>
      </c>
      <c r="AW179" s="13" t="s">
        <v>31</v>
      </c>
      <c r="AX179" s="13" t="s">
        <v>75</v>
      </c>
      <c r="AY179" s="232" t="s">
        <v>203</v>
      </c>
    </row>
    <row r="180" spans="1:65" s="13" customFormat="1" ht="33.75">
      <c r="B180" s="222"/>
      <c r="C180" s="223"/>
      <c r="D180" s="224" t="s">
        <v>211</v>
      </c>
      <c r="E180" s="225" t="s">
        <v>1</v>
      </c>
      <c r="F180" s="226" t="s">
        <v>10174</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3" customFormat="1" ht="11.25">
      <c r="B181" s="222"/>
      <c r="C181" s="223"/>
      <c r="D181" s="224" t="s">
        <v>211</v>
      </c>
      <c r="E181" s="225" t="s">
        <v>1</v>
      </c>
      <c r="F181" s="226" t="s">
        <v>10175</v>
      </c>
      <c r="G181" s="223"/>
      <c r="H181" s="225" t="s">
        <v>1</v>
      </c>
      <c r="I181" s="227"/>
      <c r="J181" s="223"/>
      <c r="K181" s="223"/>
      <c r="L181" s="228"/>
      <c r="M181" s="229"/>
      <c r="N181" s="230"/>
      <c r="O181" s="230"/>
      <c r="P181" s="230"/>
      <c r="Q181" s="230"/>
      <c r="R181" s="230"/>
      <c r="S181" s="230"/>
      <c r="T181" s="231"/>
      <c r="AT181" s="232" t="s">
        <v>211</v>
      </c>
      <c r="AU181" s="232" t="s">
        <v>82</v>
      </c>
      <c r="AV181" s="13" t="s">
        <v>82</v>
      </c>
      <c r="AW181" s="13" t="s">
        <v>31</v>
      </c>
      <c r="AX181" s="13" t="s">
        <v>75</v>
      </c>
      <c r="AY181" s="232" t="s">
        <v>203</v>
      </c>
    </row>
    <row r="182" spans="1:65" s="13" customFormat="1" ht="22.5">
      <c r="B182" s="222"/>
      <c r="C182" s="223"/>
      <c r="D182" s="224" t="s">
        <v>211</v>
      </c>
      <c r="E182" s="225" t="s">
        <v>1</v>
      </c>
      <c r="F182" s="226" t="s">
        <v>10150</v>
      </c>
      <c r="G182" s="223"/>
      <c r="H182" s="225" t="s">
        <v>1</v>
      </c>
      <c r="I182" s="227"/>
      <c r="J182" s="223"/>
      <c r="K182" s="223"/>
      <c r="L182" s="228"/>
      <c r="M182" s="229"/>
      <c r="N182" s="230"/>
      <c r="O182" s="230"/>
      <c r="P182" s="230"/>
      <c r="Q182" s="230"/>
      <c r="R182" s="230"/>
      <c r="S182" s="230"/>
      <c r="T182" s="231"/>
      <c r="AT182" s="232" t="s">
        <v>211</v>
      </c>
      <c r="AU182" s="232" t="s">
        <v>82</v>
      </c>
      <c r="AV182" s="13" t="s">
        <v>82</v>
      </c>
      <c r="AW182" s="13" t="s">
        <v>31</v>
      </c>
      <c r="AX182" s="13" t="s">
        <v>75</v>
      </c>
      <c r="AY182" s="232" t="s">
        <v>203</v>
      </c>
    </row>
    <row r="183" spans="1:65" s="13" customFormat="1" ht="11.25">
      <c r="B183" s="222"/>
      <c r="C183" s="223"/>
      <c r="D183" s="224" t="s">
        <v>211</v>
      </c>
      <c r="E183" s="225" t="s">
        <v>1</v>
      </c>
      <c r="F183" s="226" t="s">
        <v>10155</v>
      </c>
      <c r="G183" s="223"/>
      <c r="H183" s="225" t="s">
        <v>1</v>
      </c>
      <c r="I183" s="227"/>
      <c r="J183" s="223"/>
      <c r="K183" s="223"/>
      <c r="L183" s="228"/>
      <c r="M183" s="229"/>
      <c r="N183" s="230"/>
      <c r="O183" s="230"/>
      <c r="P183" s="230"/>
      <c r="Q183" s="230"/>
      <c r="R183" s="230"/>
      <c r="S183" s="230"/>
      <c r="T183" s="231"/>
      <c r="AT183" s="232" t="s">
        <v>211</v>
      </c>
      <c r="AU183" s="232" t="s">
        <v>82</v>
      </c>
      <c r="AV183" s="13" t="s">
        <v>82</v>
      </c>
      <c r="AW183" s="13" t="s">
        <v>31</v>
      </c>
      <c r="AX183" s="13" t="s">
        <v>75</v>
      </c>
      <c r="AY183" s="232" t="s">
        <v>203</v>
      </c>
    </row>
    <row r="184" spans="1:65" s="14" customFormat="1" ht="11.25">
      <c r="B184" s="233"/>
      <c r="C184" s="234"/>
      <c r="D184" s="224" t="s">
        <v>211</v>
      </c>
      <c r="E184" s="235" t="s">
        <v>1</v>
      </c>
      <c r="F184" s="236" t="s">
        <v>10176</v>
      </c>
      <c r="G184" s="234"/>
      <c r="H184" s="237">
        <v>156.19999999999999</v>
      </c>
      <c r="I184" s="238"/>
      <c r="J184" s="234"/>
      <c r="K184" s="234"/>
      <c r="L184" s="239"/>
      <c r="M184" s="240"/>
      <c r="N184" s="241"/>
      <c r="O184" s="241"/>
      <c r="P184" s="241"/>
      <c r="Q184" s="241"/>
      <c r="R184" s="241"/>
      <c r="S184" s="241"/>
      <c r="T184" s="242"/>
      <c r="AT184" s="243" t="s">
        <v>211</v>
      </c>
      <c r="AU184" s="243" t="s">
        <v>82</v>
      </c>
      <c r="AV184" s="14" t="s">
        <v>84</v>
      </c>
      <c r="AW184" s="14" t="s">
        <v>31</v>
      </c>
      <c r="AX184" s="14" t="s">
        <v>75</v>
      </c>
      <c r="AY184" s="243" t="s">
        <v>203</v>
      </c>
    </row>
    <row r="185" spans="1:65" s="2" customFormat="1" ht="55.5" customHeight="1">
      <c r="A185" s="35"/>
      <c r="B185" s="36"/>
      <c r="C185" s="209" t="s">
        <v>361</v>
      </c>
      <c r="D185" s="209" t="s">
        <v>205</v>
      </c>
      <c r="E185" s="210" t="s">
        <v>10177</v>
      </c>
      <c r="F185" s="211" t="s">
        <v>10178</v>
      </c>
      <c r="G185" s="212" t="s">
        <v>828</v>
      </c>
      <c r="H185" s="213">
        <v>244.91</v>
      </c>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209</v>
      </c>
      <c r="AT185" s="220" t="s">
        <v>205</v>
      </c>
      <c r="AU185" s="220" t="s">
        <v>82</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209</v>
      </c>
      <c r="BM185" s="220" t="s">
        <v>412</v>
      </c>
    </row>
    <row r="186" spans="1:65" s="2" customFormat="1" ht="44.25" customHeight="1">
      <c r="A186" s="35"/>
      <c r="B186" s="36"/>
      <c r="C186" s="209" t="s">
        <v>368</v>
      </c>
      <c r="D186" s="209" t="s">
        <v>205</v>
      </c>
      <c r="E186" s="210" t="s">
        <v>10179</v>
      </c>
      <c r="F186" s="211" t="s">
        <v>10180</v>
      </c>
      <c r="G186" s="212" t="s">
        <v>10129</v>
      </c>
      <c r="H186" s="213">
        <v>740.46</v>
      </c>
      <c r="I186" s="214"/>
      <c r="J186" s="215">
        <f>ROUND(I186*H186,2)</f>
        <v>0</v>
      </c>
      <c r="K186" s="211" t="s">
        <v>1</v>
      </c>
      <c r="L186" s="40"/>
      <c r="M186" s="216" t="s">
        <v>1</v>
      </c>
      <c r="N186" s="217" t="s">
        <v>40</v>
      </c>
      <c r="O186" s="72"/>
      <c r="P186" s="218">
        <f>O186*H186</f>
        <v>0</v>
      </c>
      <c r="Q186" s="218">
        <v>0</v>
      </c>
      <c r="R186" s="218">
        <f>Q186*H186</f>
        <v>0</v>
      </c>
      <c r="S186" s="218">
        <v>0</v>
      </c>
      <c r="T186" s="219">
        <f>S186*H186</f>
        <v>0</v>
      </c>
      <c r="U186" s="35"/>
      <c r="V186" s="35"/>
      <c r="W186" s="35"/>
      <c r="X186" s="35"/>
      <c r="Y186" s="35"/>
      <c r="Z186" s="35"/>
      <c r="AA186" s="35"/>
      <c r="AB186" s="35"/>
      <c r="AC186" s="35"/>
      <c r="AD186" s="35"/>
      <c r="AE186" s="35"/>
      <c r="AR186" s="220" t="s">
        <v>209</v>
      </c>
      <c r="AT186" s="220" t="s">
        <v>205</v>
      </c>
      <c r="AU186" s="220" t="s">
        <v>82</v>
      </c>
      <c r="AY186" s="18" t="s">
        <v>203</v>
      </c>
      <c r="BE186" s="221">
        <f>IF(N186="základní",J186,0)</f>
        <v>0</v>
      </c>
      <c r="BF186" s="221">
        <f>IF(N186="snížená",J186,0)</f>
        <v>0</v>
      </c>
      <c r="BG186" s="221">
        <f>IF(N186="zákl. přenesená",J186,0)</f>
        <v>0</v>
      </c>
      <c r="BH186" s="221">
        <f>IF(N186="sníž. přenesená",J186,0)</f>
        <v>0</v>
      </c>
      <c r="BI186" s="221">
        <f>IF(N186="nulová",J186,0)</f>
        <v>0</v>
      </c>
      <c r="BJ186" s="18" t="s">
        <v>82</v>
      </c>
      <c r="BK186" s="221">
        <f>ROUND(I186*H186,2)</f>
        <v>0</v>
      </c>
      <c r="BL186" s="18" t="s">
        <v>209</v>
      </c>
      <c r="BM186" s="220" t="s">
        <v>428</v>
      </c>
    </row>
    <row r="187" spans="1:65" s="13" customFormat="1" ht="22.5">
      <c r="B187" s="222"/>
      <c r="C187" s="223"/>
      <c r="D187" s="224" t="s">
        <v>211</v>
      </c>
      <c r="E187" s="225" t="s">
        <v>1</v>
      </c>
      <c r="F187" s="226" t="s">
        <v>10181</v>
      </c>
      <c r="G187" s="223"/>
      <c r="H187" s="225" t="s">
        <v>1</v>
      </c>
      <c r="I187" s="227"/>
      <c r="J187" s="223"/>
      <c r="K187" s="223"/>
      <c r="L187" s="228"/>
      <c r="M187" s="229"/>
      <c r="N187" s="230"/>
      <c r="O187" s="230"/>
      <c r="P187" s="230"/>
      <c r="Q187" s="230"/>
      <c r="R187" s="230"/>
      <c r="S187" s="230"/>
      <c r="T187" s="231"/>
      <c r="AT187" s="232" t="s">
        <v>211</v>
      </c>
      <c r="AU187" s="232" t="s">
        <v>82</v>
      </c>
      <c r="AV187" s="13" t="s">
        <v>82</v>
      </c>
      <c r="AW187" s="13" t="s">
        <v>31</v>
      </c>
      <c r="AX187" s="13" t="s">
        <v>75</v>
      </c>
      <c r="AY187" s="232" t="s">
        <v>203</v>
      </c>
    </row>
    <row r="188" spans="1:65" s="14" customFormat="1" ht="11.25">
      <c r="B188" s="233"/>
      <c r="C188" s="234"/>
      <c r="D188" s="224" t="s">
        <v>211</v>
      </c>
      <c r="E188" s="235" t="s">
        <v>1</v>
      </c>
      <c r="F188" s="236" t="s">
        <v>10182</v>
      </c>
      <c r="G188" s="234"/>
      <c r="H188" s="237">
        <v>740.46</v>
      </c>
      <c r="I188" s="238"/>
      <c r="J188" s="234"/>
      <c r="K188" s="234"/>
      <c r="L188" s="239"/>
      <c r="M188" s="240"/>
      <c r="N188" s="241"/>
      <c r="O188" s="241"/>
      <c r="P188" s="241"/>
      <c r="Q188" s="241"/>
      <c r="R188" s="241"/>
      <c r="S188" s="241"/>
      <c r="T188" s="242"/>
      <c r="AT188" s="243" t="s">
        <v>211</v>
      </c>
      <c r="AU188" s="243" t="s">
        <v>82</v>
      </c>
      <c r="AV188" s="14" t="s">
        <v>84</v>
      </c>
      <c r="AW188" s="14" t="s">
        <v>31</v>
      </c>
      <c r="AX188" s="14" t="s">
        <v>75</v>
      </c>
      <c r="AY188" s="243" t="s">
        <v>203</v>
      </c>
    </row>
    <row r="189" spans="1:65" s="2" customFormat="1" ht="55.5" customHeight="1">
      <c r="A189" s="35"/>
      <c r="B189" s="36"/>
      <c r="C189" s="209" t="s">
        <v>375</v>
      </c>
      <c r="D189" s="209" t="s">
        <v>205</v>
      </c>
      <c r="E189" s="210" t="s">
        <v>10183</v>
      </c>
      <c r="F189" s="211" t="s">
        <v>10184</v>
      </c>
      <c r="G189" s="212" t="s">
        <v>5671</v>
      </c>
      <c r="H189" s="213">
        <v>48</v>
      </c>
      <c r="I189" s="214"/>
      <c r="J189" s="215">
        <f>ROUND(I189*H189,2)</f>
        <v>0</v>
      </c>
      <c r="K189" s="211" t="s">
        <v>1</v>
      </c>
      <c r="L189" s="40"/>
      <c r="M189" s="216" t="s">
        <v>1</v>
      </c>
      <c r="N189" s="217"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209</v>
      </c>
      <c r="AT189" s="220" t="s">
        <v>205</v>
      </c>
      <c r="AU189" s="220" t="s">
        <v>82</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209</v>
      </c>
      <c r="BM189" s="220" t="s">
        <v>596</v>
      </c>
    </row>
    <row r="190" spans="1:65" s="2" customFormat="1" ht="55.5" customHeight="1">
      <c r="A190" s="35"/>
      <c r="B190" s="36"/>
      <c r="C190" s="209" t="s">
        <v>382</v>
      </c>
      <c r="D190" s="209" t="s">
        <v>205</v>
      </c>
      <c r="E190" s="210" t="s">
        <v>10185</v>
      </c>
      <c r="F190" s="211" t="s">
        <v>10186</v>
      </c>
      <c r="G190" s="212" t="s">
        <v>5671</v>
      </c>
      <c r="H190" s="213">
        <v>18</v>
      </c>
      <c r="I190" s="214"/>
      <c r="J190" s="215">
        <f>ROUND(I190*H190,2)</f>
        <v>0</v>
      </c>
      <c r="K190" s="211" t="s">
        <v>1</v>
      </c>
      <c r="L190" s="40"/>
      <c r="M190" s="216" t="s">
        <v>1</v>
      </c>
      <c r="N190" s="217" t="s">
        <v>40</v>
      </c>
      <c r="O190" s="72"/>
      <c r="P190" s="218">
        <f>O190*H190</f>
        <v>0</v>
      </c>
      <c r="Q190" s="218">
        <v>0</v>
      </c>
      <c r="R190" s="218">
        <f>Q190*H190</f>
        <v>0</v>
      </c>
      <c r="S190" s="218">
        <v>0</v>
      </c>
      <c r="T190" s="219">
        <f>S190*H190</f>
        <v>0</v>
      </c>
      <c r="U190" s="35"/>
      <c r="V190" s="35"/>
      <c r="W190" s="35"/>
      <c r="X190" s="35"/>
      <c r="Y190" s="35"/>
      <c r="Z190" s="35"/>
      <c r="AA190" s="35"/>
      <c r="AB190" s="35"/>
      <c r="AC190" s="35"/>
      <c r="AD190" s="35"/>
      <c r="AE190" s="35"/>
      <c r="AR190" s="220" t="s">
        <v>209</v>
      </c>
      <c r="AT190" s="220" t="s">
        <v>205</v>
      </c>
      <c r="AU190" s="220" t="s">
        <v>82</v>
      </c>
      <c r="AY190" s="18" t="s">
        <v>203</v>
      </c>
      <c r="BE190" s="221">
        <f>IF(N190="základní",J190,0)</f>
        <v>0</v>
      </c>
      <c r="BF190" s="221">
        <f>IF(N190="snížená",J190,0)</f>
        <v>0</v>
      </c>
      <c r="BG190" s="221">
        <f>IF(N190="zákl. přenesená",J190,0)</f>
        <v>0</v>
      </c>
      <c r="BH190" s="221">
        <f>IF(N190="sníž. přenesená",J190,0)</f>
        <v>0</v>
      </c>
      <c r="BI190" s="221">
        <f>IF(N190="nulová",J190,0)</f>
        <v>0</v>
      </c>
      <c r="BJ190" s="18" t="s">
        <v>82</v>
      </c>
      <c r="BK190" s="221">
        <f>ROUND(I190*H190,2)</f>
        <v>0</v>
      </c>
      <c r="BL190" s="18" t="s">
        <v>209</v>
      </c>
      <c r="BM190" s="220" t="s">
        <v>1291</v>
      </c>
    </row>
    <row r="191" spans="1:65" s="2" customFormat="1" ht="55.5" customHeight="1">
      <c r="A191" s="35"/>
      <c r="B191" s="36"/>
      <c r="C191" s="209" t="s">
        <v>389</v>
      </c>
      <c r="D191" s="209" t="s">
        <v>205</v>
      </c>
      <c r="E191" s="210" t="s">
        <v>10187</v>
      </c>
      <c r="F191" s="211" t="s">
        <v>10188</v>
      </c>
      <c r="G191" s="212" t="s">
        <v>5671</v>
      </c>
      <c r="H191" s="213">
        <v>22</v>
      </c>
      <c r="I191" s="214"/>
      <c r="J191" s="215">
        <f>ROUND(I191*H191,2)</f>
        <v>0</v>
      </c>
      <c r="K191" s="211" t="s">
        <v>1</v>
      </c>
      <c r="L191" s="40"/>
      <c r="M191" s="216" t="s">
        <v>1</v>
      </c>
      <c r="N191" s="217" t="s">
        <v>40</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209</v>
      </c>
      <c r="AT191" s="220" t="s">
        <v>205</v>
      </c>
      <c r="AU191" s="220" t="s">
        <v>82</v>
      </c>
      <c r="AY191" s="18" t="s">
        <v>203</v>
      </c>
      <c r="BE191" s="221">
        <f>IF(N191="základní",J191,0)</f>
        <v>0</v>
      </c>
      <c r="BF191" s="221">
        <f>IF(N191="snížená",J191,0)</f>
        <v>0</v>
      </c>
      <c r="BG191" s="221">
        <f>IF(N191="zákl. přenesená",J191,0)</f>
        <v>0</v>
      </c>
      <c r="BH191" s="221">
        <f>IF(N191="sníž. přenesená",J191,0)</f>
        <v>0</v>
      </c>
      <c r="BI191" s="221">
        <f>IF(N191="nulová",J191,0)</f>
        <v>0</v>
      </c>
      <c r="BJ191" s="18" t="s">
        <v>82</v>
      </c>
      <c r="BK191" s="221">
        <f>ROUND(I191*H191,2)</f>
        <v>0</v>
      </c>
      <c r="BL191" s="18" t="s">
        <v>209</v>
      </c>
      <c r="BM191" s="220" t="s">
        <v>1306</v>
      </c>
    </row>
    <row r="192" spans="1:65" s="2" customFormat="1" ht="33" customHeight="1">
      <c r="A192" s="35"/>
      <c r="B192" s="36"/>
      <c r="C192" s="209" t="s">
        <v>395</v>
      </c>
      <c r="D192" s="209" t="s">
        <v>205</v>
      </c>
      <c r="E192" s="210" t="s">
        <v>10189</v>
      </c>
      <c r="F192" s="211" t="s">
        <v>10190</v>
      </c>
      <c r="G192" s="212" t="s">
        <v>10191</v>
      </c>
      <c r="H192" s="213">
        <v>1</v>
      </c>
      <c r="I192" s="214"/>
      <c r="J192" s="215">
        <f>ROUND(I192*H192,2)</f>
        <v>0</v>
      </c>
      <c r="K192" s="211" t="s">
        <v>1</v>
      </c>
      <c r="L192" s="40"/>
      <c r="M192" s="216" t="s">
        <v>1</v>
      </c>
      <c r="N192" s="217" t="s">
        <v>40</v>
      </c>
      <c r="O192" s="72"/>
      <c r="P192" s="218">
        <f>O192*H192</f>
        <v>0</v>
      </c>
      <c r="Q192" s="218">
        <v>0</v>
      </c>
      <c r="R192" s="218">
        <f>Q192*H192</f>
        <v>0</v>
      </c>
      <c r="S192" s="218">
        <v>0</v>
      </c>
      <c r="T192" s="219">
        <f>S192*H192</f>
        <v>0</v>
      </c>
      <c r="U192" s="35"/>
      <c r="V192" s="35"/>
      <c r="W192" s="35"/>
      <c r="X192" s="35"/>
      <c r="Y192" s="35"/>
      <c r="Z192" s="35"/>
      <c r="AA192" s="35"/>
      <c r="AB192" s="35"/>
      <c r="AC192" s="35"/>
      <c r="AD192" s="35"/>
      <c r="AE192" s="35"/>
      <c r="AR192" s="220" t="s">
        <v>209</v>
      </c>
      <c r="AT192" s="220" t="s">
        <v>205</v>
      </c>
      <c r="AU192" s="220" t="s">
        <v>82</v>
      </c>
      <c r="AY192" s="18" t="s">
        <v>203</v>
      </c>
      <c r="BE192" s="221">
        <f>IF(N192="základní",J192,0)</f>
        <v>0</v>
      </c>
      <c r="BF192" s="221">
        <f>IF(N192="snížená",J192,0)</f>
        <v>0</v>
      </c>
      <c r="BG192" s="221">
        <f>IF(N192="zákl. přenesená",J192,0)</f>
        <v>0</v>
      </c>
      <c r="BH192" s="221">
        <f>IF(N192="sníž. přenesená",J192,0)</f>
        <v>0</v>
      </c>
      <c r="BI192" s="221">
        <f>IF(N192="nulová",J192,0)</f>
        <v>0</v>
      </c>
      <c r="BJ192" s="18" t="s">
        <v>82</v>
      </c>
      <c r="BK192" s="221">
        <f>ROUND(I192*H192,2)</f>
        <v>0</v>
      </c>
      <c r="BL192" s="18" t="s">
        <v>209</v>
      </c>
      <c r="BM192" s="220" t="s">
        <v>1318</v>
      </c>
    </row>
    <row r="193" spans="1:65" s="2" customFormat="1" ht="44.25" customHeight="1">
      <c r="A193" s="35"/>
      <c r="B193" s="36"/>
      <c r="C193" s="209" t="s">
        <v>401</v>
      </c>
      <c r="D193" s="209" t="s">
        <v>205</v>
      </c>
      <c r="E193" s="210" t="s">
        <v>10192</v>
      </c>
      <c r="F193" s="211" t="s">
        <v>10193</v>
      </c>
      <c r="G193" s="212" t="s">
        <v>10191</v>
      </c>
      <c r="H193" s="213">
        <v>1</v>
      </c>
      <c r="I193" s="214"/>
      <c r="J193" s="215">
        <f>ROUND(I193*H193,2)</f>
        <v>0</v>
      </c>
      <c r="K193" s="211" t="s">
        <v>1</v>
      </c>
      <c r="L193" s="40"/>
      <c r="M193" s="216" t="s">
        <v>1</v>
      </c>
      <c r="N193" s="217" t="s">
        <v>40</v>
      </c>
      <c r="O193" s="72"/>
      <c r="P193" s="218">
        <f>O193*H193</f>
        <v>0</v>
      </c>
      <c r="Q193" s="218">
        <v>0</v>
      </c>
      <c r="R193" s="218">
        <f>Q193*H193</f>
        <v>0</v>
      </c>
      <c r="S193" s="218">
        <v>0</v>
      </c>
      <c r="T193" s="219">
        <f>S193*H193</f>
        <v>0</v>
      </c>
      <c r="U193" s="35"/>
      <c r="V193" s="35"/>
      <c r="W193" s="35"/>
      <c r="X193" s="35"/>
      <c r="Y193" s="35"/>
      <c r="Z193" s="35"/>
      <c r="AA193" s="35"/>
      <c r="AB193" s="35"/>
      <c r="AC193" s="35"/>
      <c r="AD193" s="35"/>
      <c r="AE193" s="35"/>
      <c r="AR193" s="220" t="s">
        <v>209</v>
      </c>
      <c r="AT193" s="220" t="s">
        <v>205</v>
      </c>
      <c r="AU193" s="220" t="s">
        <v>82</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209</v>
      </c>
      <c r="BM193" s="220" t="s">
        <v>1331</v>
      </c>
    </row>
    <row r="194" spans="1:65" s="12" customFormat="1" ht="25.9" customHeight="1">
      <c r="B194" s="193"/>
      <c r="C194" s="194"/>
      <c r="D194" s="195" t="s">
        <v>74</v>
      </c>
      <c r="E194" s="196" t="s">
        <v>104</v>
      </c>
      <c r="F194" s="196" t="s">
        <v>10194</v>
      </c>
      <c r="G194" s="194"/>
      <c r="H194" s="194"/>
      <c r="I194" s="197"/>
      <c r="J194" s="198">
        <f>BK194</f>
        <v>0</v>
      </c>
      <c r="K194" s="194"/>
      <c r="L194" s="199"/>
      <c r="M194" s="200"/>
      <c r="N194" s="201"/>
      <c r="O194" s="201"/>
      <c r="P194" s="202">
        <f>SUM(P195:P206)</f>
        <v>0</v>
      </c>
      <c r="Q194" s="201"/>
      <c r="R194" s="202">
        <f>SUM(R195:R206)</f>
        <v>0</v>
      </c>
      <c r="S194" s="201"/>
      <c r="T194" s="203">
        <f>SUM(T195:T206)</f>
        <v>0</v>
      </c>
      <c r="AR194" s="204" t="s">
        <v>82</v>
      </c>
      <c r="AT194" s="205" t="s">
        <v>74</v>
      </c>
      <c r="AU194" s="205" t="s">
        <v>75</v>
      </c>
      <c r="AY194" s="204" t="s">
        <v>203</v>
      </c>
      <c r="BK194" s="206">
        <f>SUM(BK195:BK206)</f>
        <v>0</v>
      </c>
    </row>
    <row r="195" spans="1:65" s="2" customFormat="1" ht="55.5" customHeight="1">
      <c r="A195" s="35"/>
      <c r="B195" s="36"/>
      <c r="C195" s="209" t="s">
        <v>8</v>
      </c>
      <c r="D195" s="209" t="s">
        <v>205</v>
      </c>
      <c r="E195" s="210" t="s">
        <v>10195</v>
      </c>
      <c r="F195" s="211" t="s">
        <v>10196</v>
      </c>
      <c r="G195" s="212" t="s">
        <v>5671</v>
      </c>
      <c r="H195" s="213">
        <v>29</v>
      </c>
      <c r="I195" s="214"/>
      <c r="J195" s="215">
        <f>ROUND(I195*H195,2)</f>
        <v>0</v>
      </c>
      <c r="K195" s="211" t="s">
        <v>1</v>
      </c>
      <c r="L195" s="40"/>
      <c r="M195" s="216" t="s">
        <v>1</v>
      </c>
      <c r="N195" s="217"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209</v>
      </c>
      <c r="AT195" s="220" t="s">
        <v>205</v>
      </c>
      <c r="AU195" s="220" t="s">
        <v>82</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209</v>
      </c>
      <c r="BM195" s="220" t="s">
        <v>1341</v>
      </c>
    </row>
    <row r="196" spans="1:65" s="13" customFormat="1" ht="22.5">
      <c r="B196" s="222"/>
      <c r="C196" s="223"/>
      <c r="D196" s="224" t="s">
        <v>211</v>
      </c>
      <c r="E196" s="225" t="s">
        <v>1</v>
      </c>
      <c r="F196" s="226" t="s">
        <v>10197</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4" customFormat="1" ht="11.25">
      <c r="B197" s="233"/>
      <c r="C197" s="234"/>
      <c r="D197" s="224" t="s">
        <v>211</v>
      </c>
      <c r="E197" s="235" t="s">
        <v>1</v>
      </c>
      <c r="F197" s="236" t="s">
        <v>1337</v>
      </c>
      <c r="G197" s="234"/>
      <c r="H197" s="237">
        <v>29</v>
      </c>
      <c r="I197" s="238"/>
      <c r="J197" s="234"/>
      <c r="K197" s="234"/>
      <c r="L197" s="239"/>
      <c r="M197" s="240"/>
      <c r="N197" s="241"/>
      <c r="O197" s="241"/>
      <c r="P197" s="241"/>
      <c r="Q197" s="241"/>
      <c r="R197" s="241"/>
      <c r="S197" s="241"/>
      <c r="T197" s="242"/>
      <c r="AT197" s="243" t="s">
        <v>211</v>
      </c>
      <c r="AU197" s="243" t="s">
        <v>82</v>
      </c>
      <c r="AV197" s="14" t="s">
        <v>84</v>
      </c>
      <c r="AW197" s="14" t="s">
        <v>31</v>
      </c>
      <c r="AX197" s="14" t="s">
        <v>75</v>
      </c>
      <c r="AY197" s="243" t="s">
        <v>203</v>
      </c>
    </row>
    <row r="198" spans="1:65" s="2" customFormat="1" ht="55.5" customHeight="1">
      <c r="A198" s="35"/>
      <c r="B198" s="36"/>
      <c r="C198" s="209" t="s">
        <v>412</v>
      </c>
      <c r="D198" s="209" t="s">
        <v>205</v>
      </c>
      <c r="E198" s="210" t="s">
        <v>10198</v>
      </c>
      <c r="F198" s="211" t="s">
        <v>10199</v>
      </c>
      <c r="G198" s="212" t="s">
        <v>5671</v>
      </c>
      <c r="H198" s="213">
        <v>5</v>
      </c>
      <c r="I198" s="214"/>
      <c r="J198" s="215">
        <f>ROUND(I198*H198,2)</f>
        <v>0</v>
      </c>
      <c r="K198" s="211" t="s">
        <v>1</v>
      </c>
      <c r="L198" s="40"/>
      <c r="M198" s="216" t="s">
        <v>1</v>
      </c>
      <c r="N198" s="217" t="s">
        <v>40</v>
      </c>
      <c r="O198" s="72"/>
      <c r="P198" s="218">
        <f>O198*H198</f>
        <v>0</v>
      </c>
      <c r="Q198" s="218">
        <v>0</v>
      </c>
      <c r="R198" s="218">
        <f>Q198*H198</f>
        <v>0</v>
      </c>
      <c r="S198" s="218">
        <v>0</v>
      </c>
      <c r="T198" s="219">
        <f>S198*H198</f>
        <v>0</v>
      </c>
      <c r="U198" s="35"/>
      <c r="V198" s="35"/>
      <c r="W198" s="35"/>
      <c r="X198" s="35"/>
      <c r="Y198" s="35"/>
      <c r="Z198" s="35"/>
      <c r="AA198" s="35"/>
      <c r="AB198" s="35"/>
      <c r="AC198" s="35"/>
      <c r="AD198" s="35"/>
      <c r="AE198" s="35"/>
      <c r="AR198" s="220" t="s">
        <v>209</v>
      </c>
      <c r="AT198" s="220" t="s">
        <v>205</v>
      </c>
      <c r="AU198" s="220" t="s">
        <v>82</v>
      </c>
      <c r="AY198" s="18" t="s">
        <v>203</v>
      </c>
      <c r="BE198" s="221">
        <f>IF(N198="základní",J198,0)</f>
        <v>0</v>
      </c>
      <c r="BF198" s="221">
        <f>IF(N198="snížená",J198,0)</f>
        <v>0</v>
      </c>
      <c r="BG198" s="221">
        <f>IF(N198="zákl. přenesená",J198,0)</f>
        <v>0</v>
      </c>
      <c r="BH198" s="221">
        <f>IF(N198="sníž. přenesená",J198,0)</f>
        <v>0</v>
      </c>
      <c r="BI198" s="221">
        <f>IF(N198="nulová",J198,0)</f>
        <v>0</v>
      </c>
      <c r="BJ198" s="18" t="s">
        <v>82</v>
      </c>
      <c r="BK198" s="221">
        <f>ROUND(I198*H198,2)</f>
        <v>0</v>
      </c>
      <c r="BL198" s="18" t="s">
        <v>209</v>
      </c>
      <c r="BM198" s="220" t="s">
        <v>1661</v>
      </c>
    </row>
    <row r="199" spans="1:65" s="13" customFormat="1" ht="22.5">
      <c r="B199" s="222"/>
      <c r="C199" s="223"/>
      <c r="D199" s="224" t="s">
        <v>211</v>
      </c>
      <c r="E199" s="225" t="s">
        <v>1</v>
      </c>
      <c r="F199" s="226" t="s">
        <v>10197</v>
      </c>
      <c r="G199" s="223"/>
      <c r="H199" s="225" t="s">
        <v>1</v>
      </c>
      <c r="I199" s="227"/>
      <c r="J199" s="223"/>
      <c r="K199" s="223"/>
      <c r="L199" s="228"/>
      <c r="M199" s="229"/>
      <c r="N199" s="230"/>
      <c r="O199" s="230"/>
      <c r="P199" s="230"/>
      <c r="Q199" s="230"/>
      <c r="R199" s="230"/>
      <c r="S199" s="230"/>
      <c r="T199" s="231"/>
      <c r="AT199" s="232" t="s">
        <v>211</v>
      </c>
      <c r="AU199" s="232" t="s">
        <v>82</v>
      </c>
      <c r="AV199" s="13" t="s">
        <v>82</v>
      </c>
      <c r="AW199" s="13" t="s">
        <v>31</v>
      </c>
      <c r="AX199" s="13" t="s">
        <v>75</v>
      </c>
      <c r="AY199" s="232" t="s">
        <v>203</v>
      </c>
    </row>
    <row r="200" spans="1:65" s="14" customFormat="1" ht="11.25">
      <c r="B200" s="233"/>
      <c r="C200" s="234"/>
      <c r="D200" s="224" t="s">
        <v>211</v>
      </c>
      <c r="E200" s="235" t="s">
        <v>1</v>
      </c>
      <c r="F200" s="236" t="s">
        <v>237</v>
      </c>
      <c r="G200" s="234"/>
      <c r="H200" s="237">
        <v>5</v>
      </c>
      <c r="I200" s="238"/>
      <c r="J200" s="234"/>
      <c r="K200" s="234"/>
      <c r="L200" s="239"/>
      <c r="M200" s="240"/>
      <c r="N200" s="241"/>
      <c r="O200" s="241"/>
      <c r="P200" s="241"/>
      <c r="Q200" s="241"/>
      <c r="R200" s="241"/>
      <c r="S200" s="241"/>
      <c r="T200" s="242"/>
      <c r="AT200" s="243" t="s">
        <v>211</v>
      </c>
      <c r="AU200" s="243" t="s">
        <v>82</v>
      </c>
      <c r="AV200" s="14" t="s">
        <v>84</v>
      </c>
      <c r="AW200" s="14" t="s">
        <v>31</v>
      </c>
      <c r="AX200" s="14" t="s">
        <v>75</v>
      </c>
      <c r="AY200" s="243" t="s">
        <v>203</v>
      </c>
    </row>
    <row r="201" spans="1:65" s="2" customFormat="1" ht="55.5" customHeight="1">
      <c r="A201" s="35"/>
      <c r="B201" s="36"/>
      <c r="C201" s="209" t="s">
        <v>421</v>
      </c>
      <c r="D201" s="209" t="s">
        <v>205</v>
      </c>
      <c r="E201" s="210" t="s">
        <v>10200</v>
      </c>
      <c r="F201" s="211" t="s">
        <v>10201</v>
      </c>
      <c r="G201" s="212" t="s">
        <v>5671</v>
      </c>
      <c r="H201" s="213">
        <v>12</v>
      </c>
      <c r="I201" s="214"/>
      <c r="J201" s="215">
        <f>ROUND(I201*H201,2)</f>
        <v>0</v>
      </c>
      <c r="K201" s="211" t="s">
        <v>1</v>
      </c>
      <c r="L201" s="40"/>
      <c r="M201" s="216" t="s">
        <v>1</v>
      </c>
      <c r="N201" s="217" t="s">
        <v>40</v>
      </c>
      <c r="O201" s="72"/>
      <c r="P201" s="218">
        <f>O201*H201</f>
        <v>0</v>
      </c>
      <c r="Q201" s="218">
        <v>0</v>
      </c>
      <c r="R201" s="218">
        <f>Q201*H201</f>
        <v>0</v>
      </c>
      <c r="S201" s="218">
        <v>0</v>
      </c>
      <c r="T201" s="219">
        <f>S201*H201</f>
        <v>0</v>
      </c>
      <c r="U201" s="35"/>
      <c r="V201" s="35"/>
      <c r="W201" s="35"/>
      <c r="X201" s="35"/>
      <c r="Y201" s="35"/>
      <c r="Z201" s="35"/>
      <c r="AA201" s="35"/>
      <c r="AB201" s="35"/>
      <c r="AC201" s="35"/>
      <c r="AD201" s="35"/>
      <c r="AE201" s="35"/>
      <c r="AR201" s="220" t="s">
        <v>209</v>
      </c>
      <c r="AT201" s="220" t="s">
        <v>205</v>
      </c>
      <c r="AU201" s="220" t="s">
        <v>82</v>
      </c>
      <c r="AY201" s="18" t="s">
        <v>203</v>
      </c>
      <c r="BE201" s="221">
        <f>IF(N201="základní",J201,0)</f>
        <v>0</v>
      </c>
      <c r="BF201" s="221">
        <f>IF(N201="snížená",J201,0)</f>
        <v>0</v>
      </c>
      <c r="BG201" s="221">
        <f>IF(N201="zákl. přenesená",J201,0)</f>
        <v>0</v>
      </c>
      <c r="BH201" s="221">
        <f>IF(N201="sníž. přenesená",J201,0)</f>
        <v>0</v>
      </c>
      <c r="BI201" s="221">
        <f>IF(N201="nulová",J201,0)</f>
        <v>0</v>
      </c>
      <c r="BJ201" s="18" t="s">
        <v>82</v>
      </c>
      <c r="BK201" s="221">
        <f>ROUND(I201*H201,2)</f>
        <v>0</v>
      </c>
      <c r="BL201" s="18" t="s">
        <v>209</v>
      </c>
      <c r="BM201" s="220" t="s">
        <v>1745</v>
      </c>
    </row>
    <row r="202" spans="1:65" s="13" customFormat="1" ht="22.5">
      <c r="B202" s="222"/>
      <c r="C202" s="223"/>
      <c r="D202" s="224" t="s">
        <v>211</v>
      </c>
      <c r="E202" s="225" t="s">
        <v>1</v>
      </c>
      <c r="F202" s="226" t="s">
        <v>10197</v>
      </c>
      <c r="G202" s="223"/>
      <c r="H202" s="225" t="s">
        <v>1</v>
      </c>
      <c r="I202" s="227"/>
      <c r="J202" s="223"/>
      <c r="K202" s="223"/>
      <c r="L202" s="228"/>
      <c r="M202" s="229"/>
      <c r="N202" s="230"/>
      <c r="O202" s="230"/>
      <c r="P202" s="230"/>
      <c r="Q202" s="230"/>
      <c r="R202" s="230"/>
      <c r="S202" s="230"/>
      <c r="T202" s="231"/>
      <c r="AT202" s="232" t="s">
        <v>211</v>
      </c>
      <c r="AU202" s="232" t="s">
        <v>82</v>
      </c>
      <c r="AV202" s="13" t="s">
        <v>82</v>
      </c>
      <c r="AW202" s="13" t="s">
        <v>31</v>
      </c>
      <c r="AX202" s="13" t="s">
        <v>75</v>
      </c>
      <c r="AY202" s="232" t="s">
        <v>203</v>
      </c>
    </row>
    <row r="203" spans="1:65" s="14" customFormat="1" ht="11.25">
      <c r="B203" s="233"/>
      <c r="C203" s="234"/>
      <c r="D203" s="224" t="s">
        <v>211</v>
      </c>
      <c r="E203" s="235" t="s">
        <v>1</v>
      </c>
      <c r="F203" s="236" t="s">
        <v>389</v>
      </c>
      <c r="G203" s="234"/>
      <c r="H203" s="237">
        <v>12</v>
      </c>
      <c r="I203" s="238"/>
      <c r="J203" s="234"/>
      <c r="K203" s="234"/>
      <c r="L203" s="239"/>
      <c r="M203" s="240"/>
      <c r="N203" s="241"/>
      <c r="O203" s="241"/>
      <c r="P203" s="241"/>
      <c r="Q203" s="241"/>
      <c r="R203" s="241"/>
      <c r="S203" s="241"/>
      <c r="T203" s="242"/>
      <c r="AT203" s="243" t="s">
        <v>211</v>
      </c>
      <c r="AU203" s="243" t="s">
        <v>82</v>
      </c>
      <c r="AV203" s="14" t="s">
        <v>84</v>
      </c>
      <c r="AW203" s="14" t="s">
        <v>31</v>
      </c>
      <c r="AX203" s="14" t="s">
        <v>75</v>
      </c>
      <c r="AY203" s="243" t="s">
        <v>203</v>
      </c>
    </row>
    <row r="204" spans="1:65" s="2" customFormat="1" ht="55.5" customHeight="1">
      <c r="A204" s="35"/>
      <c r="B204" s="36"/>
      <c r="C204" s="209" t="s">
        <v>428</v>
      </c>
      <c r="D204" s="209" t="s">
        <v>205</v>
      </c>
      <c r="E204" s="210" t="s">
        <v>10202</v>
      </c>
      <c r="F204" s="211" t="s">
        <v>10203</v>
      </c>
      <c r="G204" s="212" t="s">
        <v>5671</v>
      </c>
      <c r="H204" s="213">
        <v>17</v>
      </c>
      <c r="I204" s="214"/>
      <c r="J204" s="215">
        <f>ROUND(I204*H204,2)</f>
        <v>0</v>
      </c>
      <c r="K204" s="211" t="s">
        <v>1</v>
      </c>
      <c r="L204" s="40"/>
      <c r="M204" s="216" t="s">
        <v>1</v>
      </c>
      <c r="N204" s="217" t="s">
        <v>40</v>
      </c>
      <c r="O204" s="72"/>
      <c r="P204" s="218">
        <f>O204*H204</f>
        <v>0</v>
      </c>
      <c r="Q204" s="218">
        <v>0</v>
      </c>
      <c r="R204" s="218">
        <f>Q204*H204</f>
        <v>0</v>
      </c>
      <c r="S204" s="218">
        <v>0</v>
      </c>
      <c r="T204" s="219">
        <f>S204*H204</f>
        <v>0</v>
      </c>
      <c r="U204" s="35"/>
      <c r="V204" s="35"/>
      <c r="W204" s="35"/>
      <c r="X204" s="35"/>
      <c r="Y204" s="35"/>
      <c r="Z204" s="35"/>
      <c r="AA204" s="35"/>
      <c r="AB204" s="35"/>
      <c r="AC204" s="35"/>
      <c r="AD204" s="35"/>
      <c r="AE204" s="35"/>
      <c r="AR204" s="220" t="s">
        <v>209</v>
      </c>
      <c r="AT204" s="220" t="s">
        <v>205</v>
      </c>
      <c r="AU204" s="220" t="s">
        <v>82</v>
      </c>
      <c r="AY204" s="18" t="s">
        <v>203</v>
      </c>
      <c r="BE204" s="221">
        <f>IF(N204="základní",J204,0)</f>
        <v>0</v>
      </c>
      <c r="BF204" s="221">
        <f>IF(N204="snížená",J204,0)</f>
        <v>0</v>
      </c>
      <c r="BG204" s="221">
        <f>IF(N204="zákl. přenesená",J204,0)</f>
        <v>0</v>
      </c>
      <c r="BH204" s="221">
        <f>IF(N204="sníž. přenesená",J204,0)</f>
        <v>0</v>
      </c>
      <c r="BI204" s="221">
        <f>IF(N204="nulová",J204,0)</f>
        <v>0</v>
      </c>
      <c r="BJ204" s="18" t="s">
        <v>82</v>
      </c>
      <c r="BK204" s="221">
        <f>ROUND(I204*H204,2)</f>
        <v>0</v>
      </c>
      <c r="BL204" s="18" t="s">
        <v>209</v>
      </c>
      <c r="BM204" s="220" t="s">
        <v>1778</v>
      </c>
    </row>
    <row r="205" spans="1:65" s="13" customFormat="1" ht="22.5">
      <c r="B205" s="222"/>
      <c r="C205" s="223"/>
      <c r="D205" s="224" t="s">
        <v>211</v>
      </c>
      <c r="E205" s="225" t="s">
        <v>1</v>
      </c>
      <c r="F205" s="226" t="s">
        <v>10197</v>
      </c>
      <c r="G205" s="223"/>
      <c r="H205" s="225" t="s">
        <v>1</v>
      </c>
      <c r="I205" s="227"/>
      <c r="J205" s="223"/>
      <c r="K205" s="223"/>
      <c r="L205" s="228"/>
      <c r="M205" s="229"/>
      <c r="N205" s="230"/>
      <c r="O205" s="230"/>
      <c r="P205" s="230"/>
      <c r="Q205" s="230"/>
      <c r="R205" s="230"/>
      <c r="S205" s="230"/>
      <c r="T205" s="231"/>
      <c r="AT205" s="232" t="s">
        <v>211</v>
      </c>
      <c r="AU205" s="232" t="s">
        <v>82</v>
      </c>
      <c r="AV205" s="13" t="s">
        <v>82</v>
      </c>
      <c r="AW205" s="13" t="s">
        <v>31</v>
      </c>
      <c r="AX205" s="13" t="s">
        <v>75</v>
      </c>
      <c r="AY205" s="232" t="s">
        <v>203</v>
      </c>
    </row>
    <row r="206" spans="1:65" s="14" customFormat="1" ht="11.25">
      <c r="B206" s="233"/>
      <c r="C206" s="234"/>
      <c r="D206" s="224" t="s">
        <v>211</v>
      </c>
      <c r="E206" s="235" t="s">
        <v>1</v>
      </c>
      <c r="F206" s="236" t="s">
        <v>421</v>
      </c>
      <c r="G206" s="234"/>
      <c r="H206" s="237">
        <v>17</v>
      </c>
      <c r="I206" s="238"/>
      <c r="J206" s="234"/>
      <c r="K206" s="234"/>
      <c r="L206" s="239"/>
      <c r="M206" s="240"/>
      <c r="N206" s="241"/>
      <c r="O206" s="241"/>
      <c r="P206" s="241"/>
      <c r="Q206" s="241"/>
      <c r="R206" s="241"/>
      <c r="S206" s="241"/>
      <c r="T206" s="242"/>
      <c r="AT206" s="243" t="s">
        <v>211</v>
      </c>
      <c r="AU206" s="243" t="s">
        <v>82</v>
      </c>
      <c r="AV206" s="14" t="s">
        <v>84</v>
      </c>
      <c r="AW206" s="14" t="s">
        <v>31</v>
      </c>
      <c r="AX206" s="14" t="s">
        <v>75</v>
      </c>
      <c r="AY206" s="243" t="s">
        <v>203</v>
      </c>
    </row>
    <row r="207" spans="1:65" s="12" customFormat="1" ht="25.9" customHeight="1">
      <c r="B207" s="193"/>
      <c r="C207" s="194"/>
      <c r="D207" s="195" t="s">
        <v>74</v>
      </c>
      <c r="E207" s="196" t="s">
        <v>209</v>
      </c>
      <c r="F207" s="196" t="s">
        <v>10204</v>
      </c>
      <c r="G207" s="194"/>
      <c r="H207" s="194"/>
      <c r="I207" s="197"/>
      <c r="J207" s="198">
        <f>BK207</f>
        <v>0</v>
      </c>
      <c r="K207" s="194"/>
      <c r="L207" s="199"/>
      <c r="M207" s="200"/>
      <c r="N207" s="201"/>
      <c r="O207" s="201"/>
      <c r="P207" s="202">
        <f>SUM(P208:P250)</f>
        <v>0</v>
      </c>
      <c r="Q207" s="201"/>
      <c r="R207" s="202">
        <f>SUM(R208:R250)</f>
        <v>0</v>
      </c>
      <c r="S207" s="201"/>
      <c r="T207" s="203">
        <f>SUM(T208:T250)</f>
        <v>0</v>
      </c>
      <c r="AR207" s="204" t="s">
        <v>82</v>
      </c>
      <c r="AT207" s="205" t="s">
        <v>74</v>
      </c>
      <c r="AU207" s="205" t="s">
        <v>75</v>
      </c>
      <c r="AY207" s="204" t="s">
        <v>203</v>
      </c>
      <c r="BK207" s="206">
        <f>SUM(BK208:BK250)</f>
        <v>0</v>
      </c>
    </row>
    <row r="208" spans="1:65" s="2" customFormat="1" ht="55.5" customHeight="1">
      <c r="A208" s="35"/>
      <c r="B208" s="36"/>
      <c r="C208" s="209" t="s">
        <v>434</v>
      </c>
      <c r="D208" s="209" t="s">
        <v>205</v>
      </c>
      <c r="E208" s="210" t="s">
        <v>10205</v>
      </c>
      <c r="F208" s="211" t="s">
        <v>10206</v>
      </c>
      <c r="G208" s="212" t="s">
        <v>5671</v>
      </c>
      <c r="H208" s="213">
        <v>3</v>
      </c>
      <c r="I208" s="214"/>
      <c r="J208" s="215">
        <f>ROUND(I208*H208,2)</f>
        <v>0</v>
      </c>
      <c r="K208" s="211" t="s">
        <v>1</v>
      </c>
      <c r="L208" s="40"/>
      <c r="M208" s="216" t="s">
        <v>1</v>
      </c>
      <c r="N208" s="217" t="s">
        <v>40</v>
      </c>
      <c r="O208" s="72"/>
      <c r="P208" s="218">
        <f>O208*H208</f>
        <v>0</v>
      </c>
      <c r="Q208" s="218">
        <v>0</v>
      </c>
      <c r="R208" s="218">
        <f>Q208*H208</f>
        <v>0</v>
      </c>
      <c r="S208" s="218">
        <v>0</v>
      </c>
      <c r="T208" s="219">
        <f>S208*H208</f>
        <v>0</v>
      </c>
      <c r="U208" s="35"/>
      <c r="V208" s="35"/>
      <c r="W208" s="35"/>
      <c r="X208" s="35"/>
      <c r="Y208" s="35"/>
      <c r="Z208" s="35"/>
      <c r="AA208" s="35"/>
      <c r="AB208" s="35"/>
      <c r="AC208" s="35"/>
      <c r="AD208" s="35"/>
      <c r="AE208" s="35"/>
      <c r="AR208" s="220" t="s">
        <v>209</v>
      </c>
      <c r="AT208" s="220" t="s">
        <v>205</v>
      </c>
      <c r="AU208" s="220" t="s">
        <v>82</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209</v>
      </c>
      <c r="BM208" s="220" t="s">
        <v>1803</v>
      </c>
    </row>
    <row r="209" spans="1:65" s="13" customFormat="1" ht="33.75">
      <c r="B209" s="222"/>
      <c r="C209" s="223"/>
      <c r="D209" s="224" t="s">
        <v>211</v>
      </c>
      <c r="E209" s="225" t="s">
        <v>1</v>
      </c>
      <c r="F209" s="226" t="s">
        <v>10207</v>
      </c>
      <c r="G209" s="223"/>
      <c r="H209" s="225" t="s">
        <v>1</v>
      </c>
      <c r="I209" s="227"/>
      <c r="J209" s="223"/>
      <c r="K209" s="223"/>
      <c r="L209" s="228"/>
      <c r="M209" s="229"/>
      <c r="N209" s="230"/>
      <c r="O209" s="230"/>
      <c r="P209" s="230"/>
      <c r="Q209" s="230"/>
      <c r="R209" s="230"/>
      <c r="S209" s="230"/>
      <c r="T209" s="231"/>
      <c r="AT209" s="232" t="s">
        <v>211</v>
      </c>
      <c r="AU209" s="232" t="s">
        <v>82</v>
      </c>
      <c r="AV209" s="13" t="s">
        <v>82</v>
      </c>
      <c r="AW209" s="13" t="s">
        <v>31</v>
      </c>
      <c r="AX209" s="13" t="s">
        <v>75</v>
      </c>
      <c r="AY209" s="232" t="s">
        <v>203</v>
      </c>
    </row>
    <row r="210" spans="1:65" s="13" customFormat="1" ht="22.5">
      <c r="B210" s="222"/>
      <c r="C210" s="223"/>
      <c r="D210" s="224" t="s">
        <v>211</v>
      </c>
      <c r="E210" s="225" t="s">
        <v>1</v>
      </c>
      <c r="F210" s="226" t="s">
        <v>10208</v>
      </c>
      <c r="G210" s="223"/>
      <c r="H210" s="225" t="s">
        <v>1</v>
      </c>
      <c r="I210" s="227"/>
      <c r="J210" s="223"/>
      <c r="K210" s="223"/>
      <c r="L210" s="228"/>
      <c r="M210" s="229"/>
      <c r="N210" s="230"/>
      <c r="O210" s="230"/>
      <c r="P210" s="230"/>
      <c r="Q210" s="230"/>
      <c r="R210" s="230"/>
      <c r="S210" s="230"/>
      <c r="T210" s="231"/>
      <c r="AT210" s="232" t="s">
        <v>211</v>
      </c>
      <c r="AU210" s="232" t="s">
        <v>82</v>
      </c>
      <c r="AV210" s="13" t="s">
        <v>82</v>
      </c>
      <c r="AW210" s="13" t="s">
        <v>31</v>
      </c>
      <c r="AX210" s="13" t="s">
        <v>75</v>
      </c>
      <c r="AY210" s="232" t="s">
        <v>203</v>
      </c>
    </row>
    <row r="211" spans="1:65" s="13" customFormat="1" ht="22.5">
      <c r="B211" s="222"/>
      <c r="C211" s="223"/>
      <c r="D211" s="224" t="s">
        <v>211</v>
      </c>
      <c r="E211" s="225" t="s">
        <v>1</v>
      </c>
      <c r="F211" s="226" t="s">
        <v>10209</v>
      </c>
      <c r="G211" s="223"/>
      <c r="H211" s="225" t="s">
        <v>1</v>
      </c>
      <c r="I211" s="227"/>
      <c r="J211" s="223"/>
      <c r="K211" s="223"/>
      <c r="L211" s="228"/>
      <c r="M211" s="229"/>
      <c r="N211" s="230"/>
      <c r="O211" s="230"/>
      <c r="P211" s="230"/>
      <c r="Q211" s="230"/>
      <c r="R211" s="230"/>
      <c r="S211" s="230"/>
      <c r="T211" s="231"/>
      <c r="AT211" s="232" t="s">
        <v>211</v>
      </c>
      <c r="AU211" s="232" t="s">
        <v>82</v>
      </c>
      <c r="AV211" s="13" t="s">
        <v>82</v>
      </c>
      <c r="AW211" s="13" t="s">
        <v>31</v>
      </c>
      <c r="AX211" s="13" t="s">
        <v>75</v>
      </c>
      <c r="AY211" s="232" t="s">
        <v>203</v>
      </c>
    </row>
    <row r="212" spans="1:65" s="13" customFormat="1" ht="22.5">
      <c r="B212" s="222"/>
      <c r="C212" s="223"/>
      <c r="D212" s="224" t="s">
        <v>211</v>
      </c>
      <c r="E212" s="225" t="s">
        <v>1</v>
      </c>
      <c r="F212" s="226" t="s">
        <v>10210</v>
      </c>
      <c r="G212" s="223"/>
      <c r="H212" s="225" t="s">
        <v>1</v>
      </c>
      <c r="I212" s="227"/>
      <c r="J212" s="223"/>
      <c r="K212" s="223"/>
      <c r="L212" s="228"/>
      <c r="M212" s="229"/>
      <c r="N212" s="230"/>
      <c r="O212" s="230"/>
      <c r="P212" s="230"/>
      <c r="Q212" s="230"/>
      <c r="R212" s="230"/>
      <c r="S212" s="230"/>
      <c r="T212" s="231"/>
      <c r="AT212" s="232" t="s">
        <v>211</v>
      </c>
      <c r="AU212" s="232" t="s">
        <v>82</v>
      </c>
      <c r="AV212" s="13" t="s">
        <v>82</v>
      </c>
      <c r="AW212" s="13" t="s">
        <v>31</v>
      </c>
      <c r="AX212" s="13" t="s">
        <v>75</v>
      </c>
      <c r="AY212" s="232" t="s">
        <v>203</v>
      </c>
    </row>
    <row r="213" spans="1:65" s="13" customFormat="1" ht="22.5">
      <c r="B213" s="222"/>
      <c r="C213" s="223"/>
      <c r="D213" s="224" t="s">
        <v>211</v>
      </c>
      <c r="E213" s="225" t="s">
        <v>1</v>
      </c>
      <c r="F213" s="226" t="s">
        <v>10211</v>
      </c>
      <c r="G213" s="223"/>
      <c r="H213" s="225" t="s">
        <v>1</v>
      </c>
      <c r="I213" s="227"/>
      <c r="J213" s="223"/>
      <c r="K213" s="223"/>
      <c r="L213" s="228"/>
      <c r="M213" s="229"/>
      <c r="N213" s="230"/>
      <c r="O213" s="230"/>
      <c r="P213" s="230"/>
      <c r="Q213" s="230"/>
      <c r="R213" s="230"/>
      <c r="S213" s="230"/>
      <c r="T213" s="231"/>
      <c r="AT213" s="232" t="s">
        <v>211</v>
      </c>
      <c r="AU213" s="232" t="s">
        <v>82</v>
      </c>
      <c r="AV213" s="13" t="s">
        <v>82</v>
      </c>
      <c r="AW213" s="13" t="s">
        <v>31</v>
      </c>
      <c r="AX213" s="13" t="s">
        <v>75</v>
      </c>
      <c r="AY213" s="232" t="s">
        <v>203</v>
      </c>
    </row>
    <row r="214" spans="1:65" s="14" customFormat="1" ht="11.25">
      <c r="B214" s="233"/>
      <c r="C214" s="234"/>
      <c r="D214" s="224" t="s">
        <v>211</v>
      </c>
      <c r="E214" s="235" t="s">
        <v>1</v>
      </c>
      <c r="F214" s="236" t="s">
        <v>104</v>
      </c>
      <c r="G214" s="234"/>
      <c r="H214" s="237">
        <v>3</v>
      </c>
      <c r="I214" s="238"/>
      <c r="J214" s="234"/>
      <c r="K214" s="234"/>
      <c r="L214" s="239"/>
      <c r="M214" s="240"/>
      <c r="N214" s="241"/>
      <c r="O214" s="241"/>
      <c r="P214" s="241"/>
      <c r="Q214" s="241"/>
      <c r="R214" s="241"/>
      <c r="S214" s="241"/>
      <c r="T214" s="242"/>
      <c r="AT214" s="243" t="s">
        <v>211</v>
      </c>
      <c r="AU214" s="243" t="s">
        <v>82</v>
      </c>
      <c r="AV214" s="14" t="s">
        <v>84</v>
      </c>
      <c r="AW214" s="14" t="s">
        <v>31</v>
      </c>
      <c r="AX214" s="14" t="s">
        <v>75</v>
      </c>
      <c r="AY214" s="243" t="s">
        <v>203</v>
      </c>
    </row>
    <row r="215" spans="1:65" s="2" customFormat="1" ht="44.25" customHeight="1">
      <c r="A215" s="35"/>
      <c r="B215" s="36"/>
      <c r="C215" s="209" t="s">
        <v>596</v>
      </c>
      <c r="D215" s="209" t="s">
        <v>205</v>
      </c>
      <c r="E215" s="210" t="s">
        <v>10212</v>
      </c>
      <c r="F215" s="211" t="s">
        <v>10213</v>
      </c>
      <c r="G215" s="212" t="s">
        <v>5671</v>
      </c>
      <c r="H215" s="213">
        <v>5</v>
      </c>
      <c r="I215" s="214"/>
      <c r="J215" s="215">
        <f>ROUND(I215*H215,2)</f>
        <v>0</v>
      </c>
      <c r="K215" s="211" t="s">
        <v>1</v>
      </c>
      <c r="L215" s="40"/>
      <c r="M215" s="216" t="s">
        <v>1</v>
      </c>
      <c r="N215" s="217" t="s">
        <v>40</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209</v>
      </c>
      <c r="AT215" s="220" t="s">
        <v>205</v>
      </c>
      <c r="AU215" s="220" t="s">
        <v>82</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209</v>
      </c>
      <c r="BM215" s="220" t="s">
        <v>1818</v>
      </c>
    </row>
    <row r="216" spans="1:65" s="13" customFormat="1" ht="33.75">
      <c r="B216" s="222"/>
      <c r="C216" s="223"/>
      <c r="D216" s="224" t="s">
        <v>211</v>
      </c>
      <c r="E216" s="225" t="s">
        <v>1</v>
      </c>
      <c r="F216" s="226" t="s">
        <v>10207</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3" customFormat="1" ht="22.5">
      <c r="B217" s="222"/>
      <c r="C217" s="223"/>
      <c r="D217" s="224" t="s">
        <v>211</v>
      </c>
      <c r="E217" s="225" t="s">
        <v>1</v>
      </c>
      <c r="F217" s="226" t="s">
        <v>10214</v>
      </c>
      <c r="G217" s="223"/>
      <c r="H217" s="225" t="s">
        <v>1</v>
      </c>
      <c r="I217" s="227"/>
      <c r="J217" s="223"/>
      <c r="K217" s="223"/>
      <c r="L217" s="228"/>
      <c r="M217" s="229"/>
      <c r="N217" s="230"/>
      <c r="O217" s="230"/>
      <c r="P217" s="230"/>
      <c r="Q217" s="230"/>
      <c r="R217" s="230"/>
      <c r="S217" s="230"/>
      <c r="T217" s="231"/>
      <c r="AT217" s="232" t="s">
        <v>211</v>
      </c>
      <c r="AU217" s="232" t="s">
        <v>82</v>
      </c>
      <c r="AV217" s="13" t="s">
        <v>82</v>
      </c>
      <c r="AW217" s="13" t="s">
        <v>31</v>
      </c>
      <c r="AX217" s="13" t="s">
        <v>75</v>
      </c>
      <c r="AY217" s="232" t="s">
        <v>203</v>
      </c>
    </row>
    <row r="218" spans="1:65" s="13" customFormat="1" ht="22.5">
      <c r="B218" s="222"/>
      <c r="C218" s="223"/>
      <c r="D218" s="224" t="s">
        <v>211</v>
      </c>
      <c r="E218" s="225" t="s">
        <v>1</v>
      </c>
      <c r="F218" s="226" t="s">
        <v>10209</v>
      </c>
      <c r="G218" s="223"/>
      <c r="H218" s="225" t="s">
        <v>1</v>
      </c>
      <c r="I218" s="227"/>
      <c r="J218" s="223"/>
      <c r="K218" s="223"/>
      <c r="L218" s="228"/>
      <c r="M218" s="229"/>
      <c r="N218" s="230"/>
      <c r="O218" s="230"/>
      <c r="P218" s="230"/>
      <c r="Q218" s="230"/>
      <c r="R218" s="230"/>
      <c r="S218" s="230"/>
      <c r="T218" s="231"/>
      <c r="AT218" s="232" t="s">
        <v>211</v>
      </c>
      <c r="AU218" s="232" t="s">
        <v>82</v>
      </c>
      <c r="AV218" s="13" t="s">
        <v>82</v>
      </c>
      <c r="AW218" s="13" t="s">
        <v>31</v>
      </c>
      <c r="AX218" s="13" t="s">
        <v>75</v>
      </c>
      <c r="AY218" s="232" t="s">
        <v>203</v>
      </c>
    </row>
    <row r="219" spans="1:65" s="13" customFormat="1" ht="22.5">
      <c r="B219" s="222"/>
      <c r="C219" s="223"/>
      <c r="D219" s="224" t="s">
        <v>211</v>
      </c>
      <c r="E219" s="225" t="s">
        <v>1</v>
      </c>
      <c r="F219" s="226" t="s">
        <v>10210</v>
      </c>
      <c r="G219" s="223"/>
      <c r="H219" s="225" t="s">
        <v>1</v>
      </c>
      <c r="I219" s="227"/>
      <c r="J219" s="223"/>
      <c r="K219" s="223"/>
      <c r="L219" s="228"/>
      <c r="M219" s="229"/>
      <c r="N219" s="230"/>
      <c r="O219" s="230"/>
      <c r="P219" s="230"/>
      <c r="Q219" s="230"/>
      <c r="R219" s="230"/>
      <c r="S219" s="230"/>
      <c r="T219" s="231"/>
      <c r="AT219" s="232" t="s">
        <v>211</v>
      </c>
      <c r="AU219" s="232" t="s">
        <v>82</v>
      </c>
      <c r="AV219" s="13" t="s">
        <v>82</v>
      </c>
      <c r="AW219" s="13" t="s">
        <v>31</v>
      </c>
      <c r="AX219" s="13" t="s">
        <v>75</v>
      </c>
      <c r="AY219" s="232" t="s">
        <v>203</v>
      </c>
    </row>
    <row r="220" spans="1:65" s="13" customFormat="1" ht="22.5">
      <c r="B220" s="222"/>
      <c r="C220" s="223"/>
      <c r="D220" s="224" t="s">
        <v>211</v>
      </c>
      <c r="E220" s="225" t="s">
        <v>1</v>
      </c>
      <c r="F220" s="226" t="s">
        <v>10211</v>
      </c>
      <c r="G220" s="223"/>
      <c r="H220" s="225" t="s">
        <v>1</v>
      </c>
      <c r="I220" s="227"/>
      <c r="J220" s="223"/>
      <c r="K220" s="223"/>
      <c r="L220" s="228"/>
      <c r="M220" s="229"/>
      <c r="N220" s="230"/>
      <c r="O220" s="230"/>
      <c r="P220" s="230"/>
      <c r="Q220" s="230"/>
      <c r="R220" s="230"/>
      <c r="S220" s="230"/>
      <c r="T220" s="231"/>
      <c r="AT220" s="232" t="s">
        <v>211</v>
      </c>
      <c r="AU220" s="232" t="s">
        <v>82</v>
      </c>
      <c r="AV220" s="13" t="s">
        <v>82</v>
      </c>
      <c r="AW220" s="13" t="s">
        <v>31</v>
      </c>
      <c r="AX220" s="13" t="s">
        <v>75</v>
      </c>
      <c r="AY220" s="232" t="s">
        <v>203</v>
      </c>
    </row>
    <row r="221" spans="1:65" s="14" customFormat="1" ht="11.25">
      <c r="B221" s="233"/>
      <c r="C221" s="234"/>
      <c r="D221" s="224" t="s">
        <v>211</v>
      </c>
      <c r="E221" s="235" t="s">
        <v>1</v>
      </c>
      <c r="F221" s="236" t="s">
        <v>237</v>
      </c>
      <c r="G221" s="234"/>
      <c r="H221" s="237">
        <v>5</v>
      </c>
      <c r="I221" s="238"/>
      <c r="J221" s="234"/>
      <c r="K221" s="234"/>
      <c r="L221" s="239"/>
      <c r="M221" s="240"/>
      <c r="N221" s="241"/>
      <c r="O221" s="241"/>
      <c r="P221" s="241"/>
      <c r="Q221" s="241"/>
      <c r="R221" s="241"/>
      <c r="S221" s="241"/>
      <c r="T221" s="242"/>
      <c r="AT221" s="243" t="s">
        <v>211</v>
      </c>
      <c r="AU221" s="243" t="s">
        <v>82</v>
      </c>
      <c r="AV221" s="14" t="s">
        <v>84</v>
      </c>
      <c r="AW221" s="14" t="s">
        <v>31</v>
      </c>
      <c r="AX221" s="14" t="s">
        <v>75</v>
      </c>
      <c r="AY221" s="243" t="s">
        <v>203</v>
      </c>
    </row>
    <row r="222" spans="1:65" s="2" customFormat="1" ht="44.25" customHeight="1">
      <c r="A222" s="35"/>
      <c r="B222" s="36"/>
      <c r="C222" s="209" t="s">
        <v>7</v>
      </c>
      <c r="D222" s="209" t="s">
        <v>205</v>
      </c>
      <c r="E222" s="210" t="s">
        <v>10215</v>
      </c>
      <c r="F222" s="211" t="s">
        <v>10213</v>
      </c>
      <c r="G222" s="212" t="s">
        <v>5671</v>
      </c>
      <c r="H222" s="213">
        <v>2</v>
      </c>
      <c r="I222" s="214"/>
      <c r="J222" s="215">
        <f>ROUND(I222*H222,2)</f>
        <v>0</v>
      </c>
      <c r="K222" s="211" t="s">
        <v>1</v>
      </c>
      <c r="L222" s="40"/>
      <c r="M222" s="216" t="s">
        <v>1</v>
      </c>
      <c r="N222" s="217" t="s">
        <v>40</v>
      </c>
      <c r="O222" s="72"/>
      <c r="P222" s="218">
        <f>O222*H222</f>
        <v>0</v>
      </c>
      <c r="Q222" s="218">
        <v>0</v>
      </c>
      <c r="R222" s="218">
        <f>Q222*H222</f>
        <v>0</v>
      </c>
      <c r="S222" s="218">
        <v>0</v>
      </c>
      <c r="T222" s="219">
        <f>S222*H222</f>
        <v>0</v>
      </c>
      <c r="U222" s="35"/>
      <c r="V222" s="35"/>
      <c r="W222" s="35"/>
      <c r="X222" s="35"/>
      <c r="Y222" s="35"/>
      <c r="Z222" s="35"/>
      <c r="AA222" s="35"/>
      <c r="AB222" s="35"/>
      <c r="AC222" s="35"/>
      <c r="AD222" s="35"/>
      <c r="AE222" s="35"/>
      <c r="AR222" s="220" t="s">
        <v>209</v>
      </c>
      <c r="AT222" s="220" t="s">
        <v>205</v>
      </c>
      <c r="AU222" s="220" t="s">
        <v>82</v>
      </c>
      <c r="AY222" s="18" t="s">
        <v>203</v>
      </c>
      <c r="BE222" s="221">
        <f>IF(N222="základní",J222,0)</f>
        <v>0</v>
      </c>
      <c r="BF222" s="221">
        <f>IF(N222="snížená",J222,0)</f>
        <v>0</v>
      </c>
      <c r="BG222" s="221">
        <f>IF(N222="zákl. přenesená",J222,0)</f>
        <v>0</v>
      </c>
      <c r="BH222" s="221">
        <f>IF(N222="sníž. přenesená",J222,0)</f>
        <v>0</v>
      </c>
      <c r="BI222" s="221">
        <f>IF(N222="nulová",J222,0)</f>
        <v>0</v>
      </c>
      <c r="BJ222" s="18" t="s">
        <v>82</v>
      </c>
      <c r="BK222" s="221">
        <f>ROUND(I222*H222,2)</f>
        <v>0</v>
      </c>
      <c r="BL222" s="18" t="s">
        <v>209</v>
      </c>
      <c r="BM222" s="220" t="s">
        <v>1830</v>
      </c>
    </row>
    <row r="223" spans="1:65" s="13" customFormat="1" ht="33.75">
      <c r="B223" s="222"/>
      <c r="C223" s="223"/>
      <c r="D223" s="224" t="s">
        <v>211</v>
      </c>
      <c r="E223" s="225" t="s">
        <v>1</v>
      </c>
      <c r="F223" s="226" t="s">
        <v>10207</v>
      </c>
      <c r="G223" s="223"/>
      <c r="H223" s="225" t="s">
        <v>1</v>
      </c>
      <c r="I223" s="227"/>
      <c r="J223" s="223"/>
      <c r="K223" s="223"/>
      <c r="L223" s="228"/>
      <c r="M223" s="229"/>
      <c r="N223" s="230"/>
      <c r="O223" s="230"/>
      <c r="P223" s="230"/>
      <c r="Q223" s="230"/>
      <c r="R223" s="230"/>
      <c r="S223" s="230"/>
      <c r="T223" s="231"/>
      <c r="AT223" s="232" t="s">
        <v>211</v>
      </c>
      <c r="AU223" s="232" t="s">
        <v>82</v>
      </c>
      <c r="AV223" s="13" t="s">
        <v>82</v>
      </c>
      <c r="AW223" s="13" t="s">
        <v>31</v>
      </c>
      <c r="AX223" s="13" t="s">
        <v>75</v>
      </c>
      <c r="AY223" s="232" t="s">
        <v>203</v>
      </c>
    </row>
    <row r="224" spans="1:65" s="13" customFormat="1" ht="22.5">
      <c r="B224" s="222"/>
      <c r="C224" s="223"/>
      <c r="D224" s="224" t="s">
        <v>211</v>
      </c>
      <c r="E224" s="225" t="s">
        <v>1</v>
      </c>
      <c r="F224" s="226" t="s">
        <v>10214</v>
      </c>
      <c r="G224" s="223"/>
      <c r="H224" s="225" t="s">
        <v>1</v>
      </c>
      <c r="I224" s="227"/>
      <c r="J224" s="223"/>
      <c r="K224" s="223"/>
      <c r="L224" s="228"/>
      <c r="M224" s="229"/>
      <c r="N224" s="230"/>
      <c r="O224" s="230"/>
      <c r="P224" s="230"/>
      <c r="Q224" s="230"/>
      <c r="R224" s="230"/>
      <c r="S224" s="230"/>
      <c r="T224" s="231"/>
      <c r="AT224" s="232" t="s">
        <v>211</v>
      </c>
      <c r="AU224" s="232" t="s">
        <v>82</v>
      </c>
      <c r="AV224" s="13" t="s">
        <v>82</v>
      </c>
      <c r="AW224" s="13" t="s">
        <v>31</v>
      </c>
      <c r="AX224" s="13" t="s">
        <v>75</v>
      </c>
      <c r="AY224" s="232" t="s">
        <v>203</v>
      </c>
    </row>
    <row r="225" spans="1:65" s="13" customFormat="1" ht="22.5">
      <c r="B225" s="222"/>
      <c r="C225" s="223"/>
      <c r="D225" s="224" t="s">
        <v>211</v>
      </c>
      <c r="E225" s="225" t="s">
        <v>1</v>
      </c>
      <c r="F225" s="226" t="s">
        <v>10209</v>
      </c>
      <c r="G225" s="223"/>
      <c r="H225" s="225" t="s">
        <v>1</v>
      </c>
      <c r="I225" s="227"/>
      <c r="J225" s="223"/>
      <c r="K225" s="223"/>
      <c r="L225" s="228"/>
      <c r="M225" s="229"/>
      <c r="N225" s="230"/>
      <c r="O225" s="230"/>
      <c r="P225" s="230"/>
      <c r="Q225" s="230"/>
      <c r="R225" s="230"/>
      <c r="S225" s="230"/>
      <c r="T225" s="231"/>
      <c r="AT225" s="232" t="s">
        <v>211</v>
      </c>
      <c r="AU225" s="232" t="s">
        <v>82</v>
      </c>
      <c r="AV225" s="13" t="s">
        <v>82</v>
      </c>
      <c r="AW225" s="13" t="s">
        <v>31</v>
      </c>
      <c r="AX225" s="13" t="s">
        <v>75</v>
      </c>
      <c r="AY225" s="232" t="s">
        <v>203</v>
      </c>
    </row>
    <row r="226" spans="1:65" s="13" customFormat="1" ht="22.5">
      <c r="B226" s="222"/>
      <c r="C226" s="223"/>
      <c r="D226" s="224" t="s">
        <v>211</v>
      </c>
      <c r="E226" s="225" t="s">
        <v>1</v>
      </c>
      <c r="F226" s="226" t="s">
        <v>10210</v>
      </c>
      <c r="G226" s="223"/>
      <c r="H226" s="225" t="s">
        <v>1</v>
      </c>
      <c r="I226" s="227"/>
      <c r="J226" s="223"/>
      <c r="K226" s="223"/>
      <c r="L226" s="228"/>
      <c r="M226" s="229"/>
      <c r="N226" s="230"/>
      <c r="O226" s="230"/>
      <c r="P226" s="230"/>
      <c r="Q226" s="230"/>
      <c r="R226" s="230"/>
      <c r="S226" s="230"/>
      <c r="T226" s="231"/>
      <c r="AT226" s="232" t="s">
        <v>211</v>
      </c>
      <c r="AU226" s="232" t="s">
        <v>82</v>
      </c>
      <c r="AV226" s="13" t="s">
        <v>82</v>
      </c>
      <c r="AW226" s="13" t="s">
        <v>31</v>
      </c>
      <c r="AX226" s="13" t="s">
        <v>75</v>
      </c>
      <c r="AY226" s="232" t="s">
        <v>203</v>
      </c>
    </row>
    <row r="227" spans="1:65" s="13" customFormat="1" ht="22.5">
      <c r="B227" s="222"/>
      <c r="C227" s="223"/>
      <c r="D227" s="224" t="s">
        <v>211</v>
      </c>
      <c r="E227" s="225" t="s">
        <v>1</v>
      </c>
      <c r="F227" s="226" t="s">
        <v>10216</v>
      </c>
      <c r="G227" s="223"/>
      <c r="H227" s="225" t="s">
        <v>1</v>
      </c>
      <c r="I227" s="227"/>
      <c r="J227" s="223"/>
      <c r="K227" s="223"/>
      <c r="L227" s="228"/>
      <c r="M227" s="229"/>
      <c r="N227" s="230"/>
      <c r="O227" s="230"/>
      <c r="P227" s="230"/>
      <c r="Q227" s="230"/>
      <c r="R227" s="230"/>
      <c r="S227" s="230"/>
      <c r="T227" s="231"/>
      <c r="AT227" s="232" t="s">
        <v>211</v>
      </c>
      <c r="AU227" s="232" t="s">
        <v>82</v>
      </c>
      <c r="AV227" s="13" t="s">
        <v>82</v>
      </c>
      <c r="AW227" s="13" t="s">
        <v>31</v>
      </c>
      <c r="AX227" s="13" t="s">
        <v>75</v>
      </c>
      <c r="AY227" s="232" t="s">
        <v>203</v>
      </c>
    </row>
    <row r="228" spans="1:65" s="14" customFormat="1" ht="11.25">
      <c r="B228" s="233"/>
      <c r="C228" s="234"/>
      <c r="D228" s="224" t="s">
        <v>211</v>
      </c>
      <c r="E228" s="235" t="s">
        <v>1</v>
      </c>
      <c r="F228" s="236" t="s">
        <v>84</v>
      </c>
      <c r="G228" s="234"/>
      <c r="H228" s="237">
        <v>2</v>
      </c>
      <c r="I228" s="238"/>
      <c r="J228" s="234"/>
      <c r="K228" s="234"/>
      <c r="L228" s="239"/>
      <c r="M228" s="240"/>
      <c r="N228" s="241"/>
      <c r="O228" s="241"/>
      <c r="P228" s="241"/>
      <c r="Q228" s="241"/>
      <c r="R228" s="241"/>
      <c r="S228" s="241"/>
      <c r="T228" s="242"/>
      <c r="AT228" s="243" t="s">
        <v>211</v>
      </c>
      <c r="AU228" s="243" t="s">
        <v>82</v>
      </c>
      <c r="AV228" s="14" t="s">
        <v>84</v>
      </c>
      <c r="AW228" s="14" t="s">
        <v>31</v>
      </c>
      <c r="AX228" s="14" t="s">
        <v>75</v>
      </c>
      <c r="AY228" s="243" t="s">
        <v>203</v>
      </c>
    </row>
    <row r="229" spans="1:65" s="2" customFormat="1" ht="44.25" customHeight="1">
      <c r="A229" s="35"/>
      <c r="B229" s="36"/>
      <c r="C229" s="209" t="s">
        <v>1291</v>
      </c>
      <c r="D229" s="209" t="s">
        <v>205</v>
      </c>
      <c r="E229" s="210" t="s">
        <v>10217</v>
      </c>
      <c r="F229" s="211" t="s">
        <v>10218</v>
      </c>
      <c r="G229" s="212" t="s">
        <v>5671</v>
      </c>
      <c r="H229" s="213">
        <v>1</v>
      </c>
      <c r="I229" s="214"/>
      <c r="J229" s="215">
        <f>ROUND(I229*H229,2)</f>
        <v>0</v>
      </c>
      <c r="K229" s="211" t="s">
        <v>1</v>
      </c>
      <c r="L229" s="40"/>
      <c r="M229" s="216" t="s">
        <v>1</v>
      </c>
      <c r="N229" s="217" t="s">
        <v>40</v>
      </c>
      <c r="O229" s="72"/>
      <c r="P229" s="218">
        <f>O229*H229</f>
        <v>0</v>
      </c>
      <c r="Q229" s="218">
        <v>0</v>
      </c>
      <c r="R229" s="218">
        <f>Q229*H229</f>
        <v>0</v>
      </c>
      <c r="S229" s="218">
        <v>0</v>
      </c>
      <c r="T229" s="219">
        <f>S229*H229</f>
        <v>0</v>
      </c>
      <c r="U229" s="35"/>
      <c r="V229" s="35"/>
      <c r="W229" s="35"/>
      <c r="X229" s="35"/>
      <c r="Y229" s="35"/>
      <c r="Z229" s="35"/>
      <c r="AA229" s="35"/>
      <c r="AB229" s="35"/>
      <c r="AC229" s="35"/>
      <c r="AD229" s="35"/>
      <c r="AE229" s="35"/>
      <c r="AR229" s="220" t="s">
        <v>209</v>
      </c>
      <c r="AT229" s="220" t="s">
        <v>205</v>
      </c>
      <c r="AU229" s="220" t="s">
        <v>82</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209</v>
      </c>
      <c r="BM229" s="220" t="s">
        <v>1845</v>
      </c>
    </row>
    <row r="230" spans="1:65" s="13" customFormat="1" ht="33.75">
      <c r="B230" s="222"/>
      <c r="C230" s="223"/>
      <c r="D230" s="224" t="s">
        <v>211</v>
      </c>
      <c r="E230" s="225" t="s">
        <v>1</v>
      </c>
      <c r="F230" s="226" t="s">
        <v>10207</v>
      </c>
      <c r="G230" s="223"/>
      <c r="H230" s="225" t="s">
        <v>1</v>
      </c>
      <c r="I230" s="227"/>
      <c r="J230" s="223"/>
      <c r="K230" s="223"/>
      <c r="L230" s="228"/>
      <c r="M230" s="229"/>
      <c r="N230" s="230"/>
      <c r="O230" s="230"/>
      <c r="P230" s="230"/>
      <c r="Q230" s="230"/>
      <c r="R230" s="230"/>
      <c r="S230" s="230"/>
      <c r="T230" s="231"/>
      <c r="AT230" s="232" t="s">
        <v>211</v>
      </c>
      <c r="AU230" s="232" t="s">
        <v>82</v>
      </c>
      <c r="AV230" s="13" t="s">
        <v>82</v>
      </c>
      <c r="AW230" s="13" t="s">
        <v>31</v>
      </c>
      <c r="AX230" s="13" t="s">
        <v>75</v>
      </c>
      <c r="AY230" s="232" t="s">
        <v>203</v>
      </c>
    </row>
    <row r="231" spans="1:65" s="13" customFormat="1" ht="22.5">
      <c r="B231" s="222"/>
      <c r="C231" s="223"/>
      <c r="D231" s="224" t="s">
        <v>211</v>
      </c>
      <c r="E231" s="225" t="s">
        <v>1</v>
      </c>
      <c r="F231" s="226" t="s">
        <v>10219</v>
      </c>
      <c r="G231" s="223"/>
      <c r="H231" s="225" t="s">
        <v>1</v>
      </c>
      <c r="I231" s="227"/>
      <c r="J231" s="223"/>
      <c r="K231" s="223"/>
      <c r="L231" s="228"/>
      <c r="M231" s="229"/>
      <c r="N231" s="230"/>
      <c r="O231" s="230"/>
      <c r="P231" s="230"/>
      <c r="Q231" s="230"/>
      <c r="R231" s="230"/>
      <c r="S231" s="230"/>
      <c r="T231" s="231"/>
      <c r="AT231" s="232" t="s">
        <v>211</v>
      </c>
      <c r="AU231" s="232" t="s">
        <v>82</v>
      </c>
      <c r="AV231" s="13" t="s">
        <v>82</v>
      </c>
      <c r="AW231" s="13" t="s">
        <v>31</v>
      </c>
      <c r="AX231" s="13" t="s">
        <v>75</v>
      </c>
      <c r="AY231" s="232" t="s">
        <v>203</v>
      </c>
    </row>
    <row r="232" spans="1:65" s="13" customFormat="1" ht="33.75">
      <c r="B232" s="222"/>
      <c r="C232" s="223"/>
      <c r="D232" s="224" t="s">
        <v>211</v>
      </c>
      <c r="E232" s="225" t="s">
        <v>1</v>
      </c>
      <c r="F232" s="226" t="s">
        <v>10220</v>
      </c>
      <c r="G232" s="223"/>
      <c r="H232" s="225" t="s">
        <v>1</v>
      </c>
      <c r="I232" s="227"/>
      <c r="J232" s="223"/>
      <c r="K232" s="223"/>
      <c r="L232" s="228"/>
      <c r="M232" s="229"/>
      <c r="N232" s="230"/>
      <c r="O232" s="230"/>
      <c r="P232" s="230"/>
      <c r="Q232" s="230"/>
      <c r="R232" s="230"/>
      <c r="S232" s="230"/>
      <c r="T232" s="231"/>
      <c r="AT232" s="232" t="s">
        <v>211</v>
      </c>
      <c r="AU232" s="232" t="s">
        <v>82</v>
      </c>
      <c r="AV232" s="13" t="s">
        <v>82</v>
      </c>
      <c r="AW232" s="13" t="s">
        <v>31</v>
      </c>
      <c r="AX232" s="13" t="s">
        <v>75</v>
      </c>
      <c r="AY232" s="232" t="s">
        <v>203</v>
      </c>
    </row>
    <row r="233" spans="1:65" s="13" customFormat="1" ht="22.5">
      <c r="B233" s="222"/>
      <c r="C233" s="223"/>
      <c r="D233" s="224" t="s">
        <v>211</v>
      </c>
      <c r="E233" s="225" t="s">
        <v>1</v>
      </c>
      <c r="F233" s="226" t="s">
        <v>10210</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3" customFormat="1" ht="22.5">
      <c r="B234" s="222"/>
      <c r="C234" s="223"/>
      <c r="D234" s="224" t="s">
        <v>211</v>
      </c>
      <c r="E234" s="225" t="s">
        <v>1</v>
      </c>
      <c r="F234" s="226" t="s">
        <v>10221</v>
      </c>
      <c r="G234" s="223"/>
      <c r="H234" s="225" t="s">
        <v>1</v>
      </c>
      <c r="I234" s="227"/>
      <c r="J234" s="223"/>
      <c r="K234" s="223"/>
      <c r="L234" s="228"/>
      <c r="M234" s="229"/>
      <c r="N234" s="230"/>
      <c r="O234" s="230"/>
      <c r="P234" s="230"/>
      <c r="Q234" s="230"/>
      <c r="R234" s="230"/>
      <c r="S234" s="230"/>
      <c r="T234" s="231"/>
      <c r="AT234" s="232" t="s">
        <v>211</v>
      </c>
      <c r="AU234" s="232" t="s">
        <v>82</v>
      </c>
      <c r="AV234" s="13" t="s">
        <v>82</v>
      </c>
      <c r="AW234" s="13" t="s">
        <v>31</v>
      </c>
      <c r="AX234" s="13" t="s">
        <v>75</v>
      </c>
      <c r="AY234" s="232" t="s">
        <v>203</v>
      </c>
    </row>
    <row r="235" spans="1:65" s="14" customFormat="1" ht="11.25">
      <c r="B235" s="233"/>
      <c r="C235" s="234"/>
      <c r="D235" s="224" t="s">
        <v>211</v>
      </c>
      <c r="E235" s="235" t="s">
        <v>1</v>
      </c>
      <c r="F235" s="236" t="s">
        <v>82</v>
      </c>
      <c r="G235" s="234"/>
      <c r="H235" s="237">
        <v>1</v>
      </c>
      <c r="I235" s="238"/>
      <c r="J235" s="234"/>
      <c r="K235" s="234"/>
      <c r="L235" s="239"/>
      <c r="M235" s="240"/>
      <c r="N235" s="241"/>
      <c r="O235" s="241"/>
      <c r="P235" s="241"/>
      <c r="Q235" s="241"/>
      <c r="R235" s="241"/>
      <c r="S235" s="241"/>
      <c r="T235" s="242"/>
      <c r="AT235" s="243" t="s">
        <v>211</v>
      </c>
      <c r="AU235" s="243" t="s">
        <v>82</v>
      </c>
      <c r="AV235" s="14" t="s">
        <v>84</v>
      </c>
      <c r="AW235" s="14" t="s">
        <v>31</v>
      </c>
      <c r="AX235" s="14" t="s">
        <v>75</v>
      </c>
      <c r="AY235" s="243" t="s">
        <v>203</v>
      </c>
    </row>
    <row r="236" spans="1:65" s="2" customFormat="1" ht="44.25" customHeight="1">
      <c r="A236" s="35"/>
      <c r="B236" s="36"/>
      <c r="C236" s="209" t="s">
        <v>1299</v>
      </c>
      <c r="D236" s="209" t="s">
        <v>205</v>
      </c>
      <c r="E236" s="210" t="s">
        <v>10222</v>
      </c>
      <c r="F236" s="211" t="s">
        <v>10223</v>
      </c>
      <c r="G236" s="212" t="s">
        <v>5671</v>
      </c>
      <c r="H236" s="213">
        <v>2</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82</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2177</v>
      </c>
    </row>
    <row r="237" spans="1:65" s="13" customFormat="1" ht="22.5">
      <c r="B237" s="222"/>
      <c r="C237" s="223"/>
      <c r="D237" s="224" t="s">
        <v>211</v>
      </c>
      <c r="E237" s="225" t="s">
        <v>1</v>
      </c>
      <c r="F237" s="226" t="s">
        <v>10224</v>
      </c>
      <c r="G237" s="223"/>
      <c r="H237" s="225" t="s">
        <v>1</v>
      </c>
      <c r="I237" s="227"/>
      <c r="J237" s="223"/>
      <c r="K237" s="223"/>
      <c r="L237" s="228"/>
      <c r="M237" s="229"/>
      <c r="N237" s="230"/>
      <c r="O237" s="230"/>
      <c r="P237" s="230"/>
      <c r="Q237" s="230"/>
      <c r="R237" s="230"/>
      <c r="S237" s="230"/>
      <c r="T237" s="231"/>
      <c r="AT237" s="232" t="s">
        <v>211</v>
      </c>
      <c r="AU237" s="232" t="s">
        <v>82</v>
      </c>
      <c r="AV237" s="13" t="s">
        <v>82</v>
      </c>
      <c r="AW237" s="13" t="s">
        <v>31</v>
      </c>
      <c r="AX237" s="13" t="s">
        <v>75</v>
      </c>
      <c r="AY237" s="232" t="s">
        <v>203</v>
      </c>
    </row>
    <row r="238" spans="1:65" s="13" customFormat="1" ht="22.5">
      <c r="B238" s="222"/>
      <c r="C238" s="223"/>
      <c r="D238" s="224" t="s">
        <v>211</v>
      </c>
      <c r="E238" s="225" t="s">
        <v>1</v>
      </c>
      <c r="F238" s="226" t="s">
        <v>10225</v>
      </c>
      <c r="G238" s="223"/>
      <c r="H238" s="225" t="s">
        <v>1</v>
      </c>
      <c r="I238" s="227"/>
      <c r="J238" s="223"/>
      <c r="K238" s="223"/>
      <c r="L238" s="228"/>
      <c r="M238" s="229"/>
      <c r="N238" s="230"/>
      <c r="O238" s="230"/>
      <c r="P238" s="230"/>
      <c r="Q238" s="230"/>
      <c r="R238" s="230"/>
      <c r="S238" s="230"/>
      <c r="T238" s="231"/>
      <c r="AT238" s="232" t="s">
        <v>211</v>
      </c>
      <c r="AU238" s="232" t="s">
        <v>82</v>
      </c>
      <c r="AV238" s="13" t="s">
        <v>82</v>
      </c>
      <c r="AW238" s="13" t="s">
        <v>31</v>
      </c>
      <c r="AX238" s="13" t="s">
        <v>75</v>
      </c>
      <c r="AY238" s="232" t="s">
        <v>203</v>
      </c>
    </row>
    <row r="239" spans="1:65" s="14" customFormat="1" ht="11.25">
      <c r="B239" s="233"/>
      <c r="C239" s="234"/>
      <c r="D239" s="224" t="s">
        <v>211</v>
      </c>
      <c r="E239" s="235" t="s">
        <v>1</v>
      </c>
      <c r="F239" s="236" t="s">
        <v>84</v>
      </c>
      <c r="G239" s="234"/>
      <c r="H239" s="237">
        <v>2</v>
      </c>
      <c r="I239" s="238"/>
      <c r="J239" s="234"/>
      <c r="K239" s="234"/>
      <c r="L239" s="239"/>
      <c r="M239" s="240"/>
      <c r="N239" s="241"/>
      <c r="O239" s="241"/>
      <c r="P239" s="241"/>
      <c r="Q239" s="241"/>
      <c r="R239" s="241"/>
      <c r="S239" s="241"/>
      <c r="T239" s="242"/>
      <c r="AT239" s="243" t="s">
        <v>211</v>
      </c>
      <c r="AU239" s="243" t="s">
        <v>82</v>
      </c>
      <c r="AV239" s="14" t="s">
        <v>84</v>
      </c>
      <c r="AW239" s="14" t="s">
        <v>31</v>
      </c>
      <c r="AX239" s="14" t="s">
        <v>75</v>
      </c>
      <c r="AY239" s="243" t="s">
        <v>203</v>
      </c>
    </row>
    <row r="240" spans="1:65" s="2" customFormat="1" ht="55.5" customHeight="1">
      <c r="A240" s="35"/>
      <c r="B240" s="36"/>
      <c r="C240" s="209" t="s">
        <v>1306</v>
      </c>
      <c r="D240" s="209" t="s">
        <v>205</v>
      </c>
      <c r="E240" s="210" t="s">
        <v>10226</v>
      </c>
      <c r="F240" s="211" t="s">
        <v>10227</v>
      </c>
      <c r="G240" s="212" t="s">
        <v>5671</v>
      </c>
      <c r="H240" s="213">
        <v>3</v>
      </c>
      <c r="I240" s="214"/>
      <c r="J240" s="215">
        <f>ROUND(I240*H240,2)</f>
        <v>0</v>
      </c>
      <c r="K240" s="211" t="s">
        <v>1</v>
      </c>
      <c r="L240" s="40"/>
      <c r="M240" s="216" t="s">
        <v>1</v>
      </c>
      <c r="N240" s="217" t="s">
        <v>40</v>
      </c>
      <c r="O240" s="72"/>
      <c r="P240" s="218">
        <f>O240*H240</f>
        <v>0</v>
      </c>
      <c r="Q240" s="218">
        <v>0</v>
      </c>
      <c r="R240" s="218">
        <f>Q240*H240</f>
        <v>0</v>
      </c>
      <c r="S240" s="218">
        <v>0</v>
      </c>
      <c r="T240" s="219">
        <f>S240*H240</f>
        <v>0</v>
      </c>
      <c r="U240" s="35"/>
      <c r="V240" s="35"/>
      <c r="W240" s="35"/>
      <c r="X240" s="35"/>
      <c r="Y240" s="35"/>
      <c r="Z240" s="35"/>
      <c r="AA240" s="35"/>
      <c r="AB240" s="35"/>
      <c r="AC240" s="35"/>
      <c r="AD240" s="35"/>
      <c r="AE240" s="35"/>
      <c r="AR240" s="220" t="s">
        <v>209</v>
      </c>
      <c r="AT240" s="220" t="s">
        <v>205</v>
      </c>
      <c r="AU240" s="220" t="s">
        <v>82</v>
      </c>
      <c r="AY240" s="18" t="s">
        <v>203</v>
      </c>
      <c r="BE240" s="221">
        <f>IF(N240="základní",J240,0)</f>
        <v>0</v>
      </c>
      <c r="BF240" s="221">
        <f>IF(N240="snížená",J240,0)</f>
        <v>0</v>
      </c>
      <c r="BG240" s="221">
        <f>IF(N240="zákl. přenesená",J240,0)</f>
        <v>0</v>
      </c>
      <c r="BH240" s="221">
        <f>IF(N240="sníž. přenesená",J240,0)</f>
        <v>0</v>
      </c>
      <c r="BI240" s="221">
        <f>IF(N240="nulová",J240,0)</f>
        <v>0</v>
      </c>
      <c r="BJ240" s="18" t="s">
        <v>82</v>
      </c>
      <c r="BK240" s="221">
        <f>ROUND(I240*H240,2)</f>
        <v>0</v>
      </c>
      <c r="BL240" s="18" t="s">
        <v>209</v>
      </c>
      <c r="BM240" s="220" t="s">
        <v>2195</v>
      </c>
    </row>
    <row r="241" spans="1:65" s="13" customFormat="1" ht="22.5">
      <c r="B241" s="222"/>
      <c r="C241" s="223"/>
      <c r="D241" s="224" t="s">
        <v>211</v>
      </c>
      <c r="E241" s="225" t="s">
        <v>1</v>
      </c>
      <c r="F241" s="226" t="s">
        <v>10224</v>
      </c>
      <c r="G241" s="223"/>
      <c r="H241" s="225" t="s">
        <v>1</v>
      </c>
      <c r="I241" s="227"/>
      <c r="J241" s="223"/>
      <c r="K241" s="223"/>
      <c r="L241" s="228"/>
      <c r="M241" s="229"/>
      <c r="N241" s="230"/>
      <c r="O241" s="230"/>
      <c r="P241" s="230"/>
      <c r="Q241" s="230"/>
      <c r="R241" s="230"/>
      <c r="S241" s="230"/>
      <c r="T241" s="231"/>
      <c r="AT241" s="232" t="s">
        <v>211</v>
      </c>
      <c r="AU241" s="232" t="s">
        <v>82</v>
      </c>
      <c r="AV241" s="13" t="s">
        <v>82</v>
      </c>
      <c r="AW241" s="13" t="s">
        <v>31</v>
      </c>
      <c r="AX241" s="13" t="s">
        <v>75</v>
      </c>
      <c r="AY241" s="232" t="s">
        <v>203</v>
      </c>
    </row>
    <row r="242" spans="1:65" s="13" customFormat="1" ht="22.5">
      <c r="B242" s="222"/>
      <c r="C242" s="223"/>
      <c r="D242" s="224" t="s">
        <v>211</v>
      </c>
      <c r="E242" s="225" t="s">
        <v>1</v>
      </c>
      <c r="F242" s="226" t="s">
        <v>10228</v>
      </c>
      <c r="G242" s="223"/>
      <c r="H242" s="225" t="s">
        <v>1</v>
      </c>
      <c r="I242" s="227"/>
      <c r="J242" s="223"/>
      <c r="K242" s="223"/>
      <c r="L242" s="228"/>
      <c r="M242" s="229"/>
      <c r="N242" s="230"/>
      <c r="O242" s="230"/>
      <c r="P242" s="230"/>
      <c r="Q242" s="230"/>
      <c r="R242" s="230"/>
      <c r="S242" s="230"/>
      <c r="T242" s="231"/>
      <c r="AT242" s="232" t="s">
        <v>211</v>
      </c>
      <c r="AU242" s="232" t="s">
        <v>82</v>
      </c>
      <c r="AV242" s="13" t="s">
        <v>82</v>
      </c>
      <c r="AW242" s="13" t="s">
        <v>31</v>
      </c>
      <c r="AX242" s="13" t="s">
        <v>75</v>
      </c>
      <c r="AY242" s="232" t="s">
        <v>203</v>
      </c>
    </row>
    <row r="243" spans="1:65" s="14" customFormat="1" ht="11.25">
      <c r="B243" s="233"/>
      <c r="C243" s="234"/>
      <c r="D243" s="224" t="s">
        <v>211</v>
      </c>
      <c r="E243" s="235" t="s">
        <v>1</v>
      </c>
      <c r="F243" s="236" t="s">
        <v>104</v>
      </c>
      <c r="G243" s="234"/>
      <c r="H243" s="237">
        <v>3</v>
      </c>
      <c r="I243" s="238"/>
      <c r="J243" s="234"/>
      <c r="K243" s="234"/>
      <c r="L243" s="239"/>
      <c r="M243" s="240"/>
      <c r="N243" s="241"/>
      <c r="O243" s="241"/>
      <c r="P243" s="241"/>
      <c r="Q243" s="241"/>
      <c r="R243" s="241"/>
      <c r="S243" s="241"/>
      <c r="T243" s="242"/>
      <c r="AT243" s="243" t="s">
        <v>211</v>
      </c>
      <c r="AU243" s="243" t="s">
        <v>82</v>
      </c>
      <c r="AV243" s="14" t="s">
        <v>84</v>
      </c>
      <c r="AW243" s="14" t="s">
        <v>31</v>
      </c>
      <c r="AX243" s="14" t="s">
        <v>75</v>
      </c>
      <c r="AY243" s="243" t="s">
        <v>203</v>
      </c>
    </row>
    <row r="244" spans="1:65" s="2" customFormat="1" ht="44.25" customHeight="1">
      <c r="A244" s="35"/>
      <c r="B244" s="36"/>
      <c r="C244" s="209" t="s">
        <v>1313</v>
      </c>
      <c r="D244" s="209" t="s">
        <v>205</v>
      </c>
      <c r="E244" s="210" t="s">
        <v>10229</v>
      </c>
      <c r="F244" s="211" t="s">
        <v>10223</v>
      </c>
      <c r="G244" s="212" t="s">
        <v>5671</v>
      </c>
      <c r="H244" s="213">
        <v>5</v>
      </c>
      <c r="I244" s="214"/>
      <c r="J244" s="215">
        <f>ROUND(I244*H244,2)</f>
        <v>0</v>
      </c>
      <c r="K244" s="211" t="s">
        <v>1</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209</v>
      </c>
      <c r="AT244" s="220" t="s">
        <v>205</v>
      </c>
      <c r="AU244" s="220" t="s">
        <v>82</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209</v>
      </c>
      <c r="BM244" s="220" t="s">
        <v>2214</v>
      </c>
    </row>
    <row r="245" spans="1:65" s="13" customFormat="1" ht="22.5">
      <c r="B245" s="222"/>
      <c r="C245" s="223"/>
      <c r="D245" s="224" t="s">
        <v>211</v>
      </c>
      <c r="E245" s="225" t="s">
        <v>1</v>
      </c>
      <c r="F245" s="226" t="s">
        <v>10224</v>
      </c>
      <c r="G245" s="223"/>
      <c r="H245" s="225" t="s">
        <v>1</v>
      </c>
      <c r="I245" s="227"/>
      <c r="J245" s="223"/>
      <c r="K245" s="223"/>
      <c r="L245" s="228"/>
      <c r="M245" s="229"/>
      <c r="N245" s="230"/>
      <c r="O245" s="230"/>
      <c r="P245" s="230"/>
      <c r="Q245" s="230"/>
      <c r="R245" s="230"/>
      <c r="S245" s="230"/>
      <c r="T245" s="231"/>
      <c r="AT245" s="232" t="s">
        <v>211</v>
      </c>
      <c r="AU245" s="232" t="s">
        <v>82</v>
      </c>
      <c r="AV245" s="13" t="s">
        <v>82</v>
      </c>
      <c r="AW245" s="13" t="s">
        <v>31</v>
      </c>
      <c r="AX245" s="13" t="s">
        <v>75</v>
      </c>
      <c r="AY245" s="232" t="s">
        <v>203</v>
      </c>
    </row>
    <row r="246" spans="1:65" s="13" customFormat="1" ht="22.5">
      <c r="B246" s="222"/>
      <c r="C246" s="223"/>
      <c r="D246" s="224" t="s">
        <v>211</v>
      </c>
      <c r="E246" s="225" t="s">
        <v>1</v>
      </c>
      <c r="F246" s="226" t="s">
        <v>10228</v>
      </c>
      <c r="G246" s="223"/>
      <c r="H246" s="225" t="s">
        <v>1</v>
      </c>
      <c r="I246" s="227"/>
      <c r="J246" s="223"/>
      <c r="K246" s="223"/>
      <c r="L246" s="228"/>
      <c r="M246" s="229"/>
      <c r="N246" s="230"/>
      <c r="O246" s="230"/>
      <c r="P246" s="230"/>
      <c r="Q246" s="230"/>
      <c r="R246" s="230"/>
      <c r="S246" s="230"/>
      <c r="T246" s="231"/>
      <c r="AT246" s="232" t="s">
        <v>211</v>
      </c>
      <c r="AU246" s="232" t="s">
        <v>82</v>
      </c>
      <c r="AV246" s="13" t="s">
        <v>82</v>
      </c>
      <c r="AW246" s="13" t="s">
        <v>31</v>
      </c>
      <c r="AX246" s="13" t="s">
        <v>75</v>
      </c>
      <c r="AY246" s="232" t="s">
        <v>203</v>
      </c>
    </row>
    <row r="247" spans="1:65" s="14" customFormat="1" ht="11.25">
      <c r="B247" s="233"/>
      <c r="C247" s="234"/>
      <c r="D247" s="224" t="s">
        <v>211</v>
      </c>
      <c r="E247" s="235" t="s">
        <v>1</v>
      </c>
      <c r="F247" s="236" t="s">
        <v>237</v>
      </c>
      <c r="G247" s="234"/>
      <c r="H247" s="237">
        <v>5</v>
      </c>
      <c r="I247" s="238"/>
      <c r="J247" s="234"/>
      <c r="K247" s="234"/>
      <c r="L247" s="239"/>
      <c r="M247" s="240"/>
      <c r="N247" s="241"/>
      <c r="O247" s="241"/>
      <c r="P247" s="241"/>
      <c r="Q247" s="241"/>
      <c r="R247" s="241"/>
      <c r="S247" s="241"/>
      <c r="T247" s="242"/>
      <c r="AT247" s="243" t="s">
        <v>211</v>
      </c>
      <c r="AU247" s="243" t="s">
        <v>82</v>
      </c>
      <c r="AV247" s="14" t="s">
        <v>84</v>
      </c>
      <c r="AW247" s="14" t="s">
        <v>31</v>
      </c>
      <c r="AX247" s="14" t="s">
        <v>75</v>
      </c>
      <c r="AY247" s="243" t="s">
        <v>203</v>
      </c>
    </row>
    <row r="248" spans="1:65" s="2" customFormat="1" ht="55.5" customHeight="1">
      <c r="A248" s="35"/>
      <c r="B248" s="36"/>
      <c r="C248" s="209" t="s">
        <v>1318</v>
      </c>
      <c r="D248" s="209" t="s">
        <v>205</v>
      </c>
      <c r="E248" s="210" t="s">
        <v>10230</v>
      </c>
      <c r="F248" s="211" t="s">
        <v>10231</v>
      </c>
      <c r="G248" s="212" t="s">
        <v>5671</v>
      </c>
      <c r="H248" s="213">
        <v>1</v>
      </c>
      <c r="I248" s="214"/>
      <c r="J248" s="215">
        <f>ROUND(I248*H248,2)</f>
        <v>0</v>
      </c>
      <c r="K248" s="211" t="s">
        <v>1</v>
      </c>
      <c r="L248" s="40"/>
      <c r="M248" s="216" t="s">
        <v>1</v>
      </c>
      <c r="N248" s="217" t="s">
        <v>40</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209</v>
      </c>
      <c r="AT248" s="220" t="s">
        <v>205</v>
      </c>
      <c r="AU248" s="220" t="s">
        <v>82</v>
      </c>
      <c r="AY248" s="18" t="s">
        <v>203</v>
      </c>
      <c r="BE248" s="221">
        <f>IF(N248="základní",J248,0)</f>
        <v>0</v>
      </c>
      <c r="BF248" s="221">
        <f>IF(N248="snížená",J248,0)</f>
        <v>0</v>
      </c>
      <c r="BG248" s="221">
        <f>IF(N248="zákl. přenesená",J248,0)</f>
        <v>0</v>
      </c>
      <c r="BH248" s="221">
        <f>IF(N248="sníž. přenesená",J248,0)</f>
        <v>0</v>
      </c>
      <c r="BI248" s="221">
        <f>IF(N248="nulová",J248,0)</f>
        <v>0</v>
      </c>
      <c r="BJ248" s="18" t="s">
        <v>82</v>
      </c>
      <c r="BK248" s="221">
        <f>ROUND(I248*H248,2)</f>
        <v>0</v>
      </c>
      <c r="BL248" s="18" t="s">
        <v>209</v>
      </c>
      <c r="BM248" s="220" t="s">
        <v>2232</v>
      </c>
    </row>
    <row r="249" spans="1:65" s="13" customFormat="1" ht="22.5">
      <c r="B249" s="222"/>
      <c r="C249" s="223"/>
      <c r="D249" s="224" t="s">
        <v>211</v>
      </c>
      <c r="E249" s="225" t="s">
        <v>1</v>
      </c>
      <c r="F249" s="226" t="s">
        <v>10232</v>
      </c>
      <c r="G249" s="223"/>
      <c r="H249" s="225" t="s">
        <v>1</v>
      </c>
      <c r="I249" s="227"/>
      <c r="J249" s="223"/>
      <c r="K249" s="223"/>
      <c r="L249" s="228"/>
      <c r="M249" s="229"/>
      <c r="N249" s="230"/>
      <c r="O249" s="230"/>
      <c r="P249" s="230"/>
      <c r="Q249" s="230"/>
      <c r="R249" s="230"/>
      <c r="S249" s="230"/>
      <c r="T249" s="231"/>
      <c r="AT249" s="232" t="s">
        <v>211</v>
      </c>
      <c r="AU249" s="232" t="s">
        <v>82</v>
      </c>
      <c r="AV249" s="13" t="s">
        <v>82</v>
      </c>
      <c r="AW249" s="13" t="s">
        <v>31</v>
      </c>
      <c r="AX249" s="13" t="s">
        <v>75</v>
      </c>
      <c r="AY249" s="232" t="s">
        <v>203</v>
      </c>
    </row>
    <row r="250" spans="1:65" s="14" customFormat="1" ht="11.25">
      <c r="B250" s="233"/>
      <c r="C250" s="234"/>
      <c r="D250" s="224" t="s">
        <v>211</v>
      </c>
      <c r="E250" s="235" t="s">
        <v>1</v>
      </c>
      <c r="F250" s="236" t="s">
        <v>82</v>
      </c>
      <c r="G250" s="234"/>
      <c r="H250" s="237">
        <v>1</v>
      </c>
      <c r="I250" s="238"/>
      <c r="J250" s="234"/>
      <c r="K250" s="234"/>
      <c r="L250" s="239"/>
      <c r="M250" s="240"/>
      <c r="N250" s="241"/>
      <c r="O250" s="241"/>
      <c r="P250" s="241"/>
      <c r="Q250" s="241"/>
      <c r="R250" s="241"/>
      <c r="S250" s="241"/>
      <c r="T250" s="242"/>
      <c r="AT250" s="243" t="s">
        <v>211</v>
      </c>
      <c r="AU250" s="243" t="s">
        <v>82</v>
      </c>
      <c r="AV250" s="14" t="s">
        <v>84</v>
      </c>
      <c r="AW250" s="14" t="s">
        <v>31</v>
      </c>
      <c r="AX250" s="14" t="s">
        <v>75</v>
      </c>
      <c r="AY250" s="243" t="s">
        <v>203</v>
      </c>
    </row>
    <row r="251" spans="1:65" s="12" customFormat="1" ht="25.9" customHeight="1">
      <c r="B251" s="193"/>
      <c r="C251" s="194"/>
      <c r="D251" s="195" t="s">
        <v>74</v>
      </c>
      <c r="E251" s="196" t="s">
        <v>237</v>
      </c>
      <c r="F251" s="196" t="s">
        <v>10233</v>
      </c>
      <c r="G251" s="194"/>
      <c r="H251" s="194"/>
      <c r="I251" s="197"/>
      <c r="J251" s="198">
        <f>BK251</f>
        <v>0</v>
      </c>
      <c r="K251" s="194"/>
      <c r="L251" s="199"/>
      <c r="M251" s="200"/>
      <c r="N251" s="201"/>
      <c r="O251" s="201"/>
      <c r="P251" s="202">
        <f>SUM(P252:P295)</f>
        <v>0</v>
      </c>
      <c r="Q251" s="201"/>
      <c r="R251" s="202">
        <f>SUM(R252:R295)</f>
        <v>0</v>
      </c>
      <c r="S251" s="201"/>
      <c r="T251" s="203">
        <f>SUM(T252:T295)</f>
        <v>0</v>
      </c>
      <c r="AR251" s="204" t="s">
        <v>82</v>
      </c>
      <c r="AT251" s="205" t="s">
        <v>74</v>
      </c>
      <c r="AU251" s="205" t="s">
        <v>75</v>
      </c>
      <c r="AY251" s="204" t="s">
        <v>203</v>
      </c>
      <c r="BK251" s="206">
        <f>SUM(BK252:BK295)</f>
        <v>0</v>
      </c>
    </row>
    <row r="252" spans="1:65" s="2" customFormat="1" ht="55.5" customHeight="1">
      <c r="A252" s="35"/>
      <c r="B252" s="36"/>
      <c r="C252" s="209" t="s">
        <v>1322</v>
      </c>
      <c r="D252" s="209" t="s">
        <v>205</v>
      </c>
      <c r="E252" s="210" t="s">
        <v>10234</v>
      </c>
      <c r="F252" s="211" t="s">
        <v>10235</v>
      </c>
      <c r="G252" s="212" t="s">
        <v>5671</v>
      </c>
      <c r="H252" s="213">
        <v>2</v>
      </c>
      <c r="I252" s="214"/>
      <c r="J252" s="215">
        <f>ROUND(I252*H252,2)</f>
        <v>0</v>
      </c>
      <c r="K252" s="211" t="s">
        <v>1</v>
      </c>
      <c r="L252" s="40"/>
      <c r="M252" s="216" t="s">
        <v>1</v>
      </c>
      <c r="N252" s="217" t="s">
        <v>40</v>
      </c>
      <c r="O252" s="72"/>
      <c r="P252" s="218">
        <f>O252*H252</f>
        <v>0</v>
      </c>
      <c r="Q252" s="218">
        <v>0</v>
      </c>
      <c r="R252" s="218">
        <f>Q252*H252</f>
        <v>0</v>
      </c>
      <c r="S252" s="218">
        <v>0</v>
      </c>
      <c r="T252" s="219">
        <f>S252*H252</f>
        <v>0</v>
      </c>
      <c r="U252" s="35"/>
      <c r="V252" s="35"/>
      <c r="W252" s="35"/>
      <c r="X252" s="35"/>
      <c r="Y252" s="35"/>
      <c r="Z252" s="35"/>
      <c r="AA252" s="35"/>
      <c r="AB252" s="35"/>
      <c r="AC252" s="35"/>
      <c r="AD252" s="35"/>
      <c r="AE252" s="35"/>
      <c r="AR252" s="220" t="s">
        <v>209</v>
      </c>
      <c r="AT252" s="220" t="s">
        <v>205</v>
      </c>
      <c r="AU252" s="220" t="s">
        <v>82</v>
      </c>
      <c r="AY252" s="18" t="s">
        <v>203</v>
      </c>
      <c r="BE252" s="221">
        <f>IF(N252="základní",J252,0)</f>
        <v>0</v>
      </c>
      <c r="BF252" s="221">
        <f>IF(N252="snížená",J252,0)</f>
        <v>0</v>
      </c>
      <c r="BG252" s="221">
        <f>IF(N252="zákl. přenesená",J252,0)</f>
        <v>0</v>
      </c>
      <c r="BH252" s="221">
        <f>IF(N252="sníž. přenesená",J252,0)</f>
        <v>0</v>
      </c>
      <c r="BI252" s="221">
        <f>IF(N252="nulová",J252,0)</f>
        <v>0</v>
      </c>
      <c r="BJ252" s="18" t="s">
        <v>82</v>
      </c>
      <c r="BK252" s="221">
        <f>ROUND(I252*H252,2)</f>
        <v>0</v>
      </c>
      <c r="BL252" s="18" t="s">
        <v>209</v>
      </c>
      <c r="BM252" s="220" t="s">
        <v>2241</v>
      </c>
    </row>
    <row r="253" spans="1:65" s="13" customFormat="1" ht="22.5">
      <c r="B253" s="222"/>
      <c r="C253" s="223"/>
      <c r="D253" s="224" t="s">
        <v>211</v>
      </c>
      <c r="E253" s="225" t="s">
        <v>1</v>
      </c>
      <c r="F253" s="226" t="s">
        <v>10236</v>
      </c>
      <c r="G253" s="223"/>
      <c r="H253" s="225" t="s">
        <v>1</v>
      </c>
      <c r="I253" s="227"/>
      <c r="J253" s="223"/>
      <c r="K253" s="223"/>
      <c r="L253" s="228"/>
      <c r="M253" s="229"/>
      <c r="N253" s="230"/>
      <c r="O253" s="230"/>
      <c r="P253" s="230"/>
      <c r="Q253" s="230"/>
      <c r="R253" s="230"/>
      <c r="S253" s="230"/>
      <c r="T253" s="231"/>
      <c r="AT253" s="232" t="s">
        <v>211</v>
      </c>
      <c r="AU253" s="232" t="s">
        <v>82</v>
      </c>
      <c r="AV253" s="13" t="s">
        <v>82</v>
      </c>
      <c r="AW253" s="13" t="s">
        <v>31</v>
      </c>
      <c r="AX253" s="13" t="s">
        <v>75</v>
      </c>
      <c r="AY253" s="232" t="s">
        <v>203</v>
      </c>
    </row>
    <row r="254" spans="1:65" s="13" customFormat="1" ht="33.75">
      <c r="B254" s="222"/>
      <c r="C254" s="223"/>
      <c r="D254" s="224" t="s">
        <v>211</v>
      </c>
      <c r="E254" s="225" t="s">
        <v>1</v>
      </c>
      <c r="F254" s="226" t="s">
        <v>10237</v>
      </c>
      <c r="G254" s="223"/>
      <c r="H254" s="225" t="s">
        <v>1</v>
      </c>
      <c r="I254" s="227"/>
      <c r="J254" s="223"/>
      <c r="K254" s="223"/>
      <c r="L254" s="228"/>
      <c r="M254" s="229"/>
      <c r="N254" s="230"/>
      <c r="O254" s="230"/>
      <c r="P254" s="230"/>
      <c r="Q254" s="230"/>
      <c r="R254" s="230"/>
      <c r="S254" s="230"/>
      <c r="T254" s="231"/>
      <c r="AT254" s="232" t="s">
        <v>211</v>
      </c>
      <c r="AU254" s="232" t="s">
        <v>82</v>
      </c>
      <c r="AV254" s="13" t="s">
        <v>82</v>
      </c>
      <c r="AW254" s="13" t="s">
        <v>31</v>
      </c>
      <c r="AX254" s="13" t="s">
        <v>75</v>
      </c>
      <c r="AY254" s="232" t="s">
        <v>203</v>
      </c>
    </row>
    <row r="255" spans="1:65" s="13" customFormat="1" ht="33.75">
      <c r="B255" s="222"/>
      <c r="C255" s="223"/>
      <c r="D255" s="224" t="s">
        <v>211</v>
      </c>
      <c r="E255" s="225" t="s">
        <v>1</v>
      </c>
      <c r="F255" s="226" t="s">
        <v>10238</v>
      </c>
      <c r="G255" s="223"/>
      <c r="H255" s="225" t="s">
        <v>1</v>
      </c>
      <c r="I255" s="227"/>
      <c r="J255" s="223"/>
      <c r="K255" s="223"/>
      <c r="L255" s="228"/>
      <c r="M255" s="229"/>
      <c r="N255" s="230"/>
      <c r="O255" s="230"/>
      <c r="P255" s="230"/>
      <c r="Q255" s="230"/>
      <c r="R255" s="230"/>
      <c r="S255" s="230"/>
      <c r="T255" s="231"/>
      <c r="AT255" s="232" t="s">
        <v>211</v>
      </c>
      <c r="AU255" s="232" t="s">
        <v>82</v>
      </c>
      <c r="AV255" s="13" t="s">
        <v>82</v>
      </c>
      <c r="AW255" s="13" t="s">
        <v>31</v>
      </c>
      <c r="AX255" s="13" t="s">
        <v>75</v>
      </c>
      <c r="AY255" s="232" t="s">
        <v>203</v>
      </c>
    </row>
    <row r="256" spans="1:65" s="13" customFormat="1" ht="11.25">
      <c r="B256" s="222"/>
      <c r="C256" s="223"/>
      <c r="D256" s="224" t="s">
        <v>211</v>
      </c>
      <c r="E256" s="225" t="s">
        <v>1</v>
      </c>
      <c r="F256" s="226" t="s">
        <v>10239</v>
      </c>
      <c r="G256" s="223"/>
      <c r="H256" s="225" t="s">
        <v>1</v>
      </c>
      <c r="I256" s="227"/>
      <c r="J256" s="223"/>
      <c r="K256" s="223"/>
      <c r="L256" s="228"/>
      <c r="M256" s="229"/>
      <c r="N256" s="230"/>
      <c r="O256" s="230"/>
      <c r="P256" s="230"/>
      <c r="Q256" s="230"/>
      <c r="R256" s="230"/>
      <c r="S256" s="230"/>
      <c r="T256" s="231"/>
      <c r="AT256" s="232" t="s">
        <v>211</v>
      </c>
      <c r="AU256" s="232" t="s">
        <v>82</v>
      </c>
      <c r="AV256" s="13" t="s">
        <v>82</v>
      </c>
      <c r="AW256" s="13" t="s">
        <v>31</v>
      </c>
      <c r="AX256" s="13" t="s">
        <v>75</v>
      </c>
      <c r="AY256" s="232" t="s">
        <v>203</v>
      </c>
    </row>
    <row r="257" spans="1:65" s="13" customFormat="1" ht="22.5">
      <c r="B257" s="222"/>
      <c r="C257" s="223"/>
      <c r="D257" s="224" t="s">
        <v>211</v>
      </c>
      <c r="E257" s="225" t="s">
        <v>1</v>
      </c>
      <c r="F257" s="226" t="s">
        <v>10240</v>
      </c>
      <c r="G257" s="223"/>
      <c r="H257" s="225" t="s">
        <v>1</v>
      </c>
      <c r="I257" s="227"/>
      <c r="J257" s="223"/>
      <c r="K257" s="223"/>
      <c r="L257" s="228"/>
      <c r="M257" s="229"/>
      <c r="N257" s="230"/>
      <c r="O257" s="230"/>
      <c r="P257" s="230"/>
      <c r="Q257" s="230"/>
      <c r="R257" s="230"/>
      <c r="S257" s="230"/>
      <c r="T257" s="231"/>
      <c r="AT257" s="232" t="s">
        <v>211</v>
      </c>
      <c r="AU257" s="232" t="s">
        <v>82</v>
      </c>
      <c r="AV257" s="13" t="s">
        <v>82</v>
      </c>
      <c r="AW257" s="13" t="s">
        <v>31</v>
      </c>
      <c r="AX257" s="13" t="s">
        <v>75</v>
      </c>
      <c r="AY257" s="232" t="s">
        <v>203</v>
      </c>
    </row>
    <row r="258" spans="1:65" s="13" customFormat="1" ht="33.75">
      <c r="B258" s="222"/>
      <c r="C258" s="223"/>
      <c r="D258" s="224" t="s">
        <v>211</v>
      </c>
      <c r="E258" s="225" t="s">
        <v>1</v>
      </c>
      <c r="F258" s="226" t="s">
        <v>10241</v>
      </c>
      <c r="G258" s="223"/>
      <c r="H258" s="225" t="s">
        <v>1</v>
      </c>
      <c r="I258" s="227"/>
      <c r="J258" s="223"/>
      <c r="K258" s="223"/>
      <c r="L258" s="228"/>
      <c r="M258" s="229"/>
      <c r="N258" s="230"/>
      <c r="O258" s="230"/>
      <c r="P258" s="230"/>
      <c r="Q258" s="230"/>
      <c r="R258" s="230"/>
      <c r="S258" s="230"/>
      <c r="T258" s="231"/>
      <c r="AT258" s="232" t="s">
        <v>211</v>
      </c>
      <c r="AU258" s="232" t="s">
        <v>82</v>
      </c>
      <c r="AV258" s="13" t="s">
        <v>82</v>
      </c>
      <c r="AW258" s="13" t="s">
        <v>31</v>
      </c>
      <c r="AX258" s="13" t="s">
        <v>75</v>
      </c>
      <c r="AY258" s="232" t="s">
        <v>203</v>
      </c>
    </row>
    <row r="259" spans="1:65" s="13" customFormat="1" ht="22.5">
      <c r="B259" s="222"/>
      <c r="C259" s="223"/>
      <c r="D259" s="224" t="s">
        <v>211</v>
      </c>
      <c r="E259" s="225" t="s">
        <v>1</v>
      </c>
      <c r="F259" s="226" t="s">
        <v>10242</v>
      </c>
      <c r="G259" s="223"/>
      <c r="H259" s="225" t="s">
        <v>1</v>
      </c>
      <c r="I259" s="227"/>
      <c r="J259" s="223"/>
      <c r="K259" s="223"/>
      <c r="L259" s="228"/>
      <c r="M259" s="229"/>
      <c r="N259" s="230"/>
      <c r="O259" s="230"/>
      <c r="P259" s="230"/>
      <c r="Q259" s="230"/>
      <c r="R259" s="230"/>
      <c r="S259" s="230"/>
      <c r="T259" s="231"/>
      <c r="AT259" s="232" t="s">
        <v>211</v>
      </c>
      <c r="AU259" s="232" t="s">
        <v>82</v>
      </c>
      <c r="AV259" s="13" t="s">
        <v>82</v>
      </c>
      <c r="AW259" s="13" t="s">
        <v>31</v>
      </c>
      <c r="AX259" s="13" t="s">
        <v>75</v>
      </c>
      <c r="AY259" s="232" t="s">
        <v>203</v>
      </c>
    </row>
    <row r="260" spans="1:65" s="13" customFormat="1" ht="22.5">
      <c r="B260" s="222"/>
      <c r="C260" s="223"/>
      <c r="D260" s="224" t="s">
        <v>211</v>
      </c>
      <c r="E260" s="225" t="s">
        <v>1</v>
      </c>
      <c r="F260" s="226" t="s">
        <v>10243</v>
      </c>
      <c r="G260" s="223"/>
      <c r="H260" s="225" t="s">
        <v>1</v>
      </c>
      <c r="I260" s="227"/>
      <c r="J260" s="223"/>
      <c r="K260" s="223"/>
      <c r="L260" s="228"/>
      <c r="M260" s="229"/>
      <c r="N260" s="230"/>
      <c r="O260" s="230"/>
      <c r="P260" s="230"/>
      <c r="Q260" s="230"/>
      <c r="R260" s="230"/>
      <c r="S260" s="230"/>
      <c r="T260" s="231"/>
      <c r="AT260" s="232" t="s">
        <v>211</v>
      </c>
      <c r="AU260" s="232" t="s">
        <v>82</v>
      </c>
      <c r="AV260" s="13" t="s">
        <v>82</v>
      </c>
      <c r="AW260" s="13" t="s">
        <v>31</v>
      </c>
      <c r="AX260" s="13" t="s">
        <v>75</v>
      </c>
      <c r="AY260" s="232" t="s">
        <v>203</v>
      </c>
    </row>
    <row r="261" spans="1:65" s="13" customFormat="1" ht="33.75">
      <c r="B261" s="222"/>
      <c r="C261" s="223"/>
      <c r="D261" s="224" t="s">
        <v>211</v>
      </c>
      <c r="E261" s="225" t="s">
        <v>1</v>
      </c>
      <c r="F261" s="226" t="s">
        <v>10244</v>
      </c>
      <c r="G261" s="223"/>
      <c r="H261" s="225" t="s">
        <v>1</v>
      </c>
      <c r="I261" s="227"/>
      <c r="J261" s="223"/>
      <c r="K261" s="223"/>
      <c r="L261" s="228"/>
      <c r="M261" s="229"/>
      <c r="N261" s="230"/>
      <c r="O261" s="230"/>
      <c r="P261" s="230"/>
      <c r="Q261" s="230"/>
      <c r="R261" s="230"/>
      <c r="S261" s="230"/>
      <c r="T261" s="231"/>
      <c r="AT261" s="232" t="s">
        <v>211</v>
      </c>
      <c r="AU261" s="232" t="s">
        <v>82</v>
      </c>
      <c r="AV261" s="13" t="s">
        <v>82</v>
      </c>
      <c r="AW261" s="13" t="s">
        <v>31</v>
      </c>
      <c r="AX261" s="13" t="s">
        <v>75</v>
      </c>
      <c r="AY261" s="232" t="s">
        <v>203</v>
      </c>
    </row>
    <row r="262" spans="1:65" s="13" customFormat="1" ht="11.25">
      <c r="B262" s="222"/>
      <c r="C262" s="223"/>
      <c r="D262" s="224" t="s">
        <v>211</v>
      </c>
      <c r="E262" s="225" t="s">
        <v>1</v>
      </c>
      <c r="F262" s="226" t="s">
        <v>10245</v>
      </c>
      <c r="G262" s="223"/>
      <c r="H262" s="225" t="s">
        <v>1</v>
      </c>
      <c r="I262" s="227"/>
      <c r="J262" s="223"/>
      <c r="K262" s="223"/>
      <c r="L262" s="228"/>
      <c r="M262" s="229"/>
      <c r="N262" s="230"/>
      <c r="O262" s="230"/>
      <c r="P262" s="230"/>
      <c r="Q262" s="230"/>
      <c r="R262" s="230"/>
      <c r="S262" s="230"/>
      <c r="T262" s="231"/>
      <c r="AT262" s="232" t="s">
        <v>211</v>
      </c>
      <c r="AU262" s="232" t="s">
        <v>82</v>
      </c>
      <c r="AV262" s="13" t="s">
        <v>82</v>
      </c>
      <c r="AW262" s="13" t="s">
        <v>31</v>
      </c>
      <c r="AX262" s="13" t="s">
        <v>75</v>
      </c>
      <c r="AY262" s="232" t="s">
        <v>203</v>
      </c>
    </row>
    <row r="263" spans="1:65" s="14" customFormat="1" ht="11.25">
      <c r="B263" s="233"/>
      <c r="C263" s="234"/>
      <c r="D263" s="224" t="s">
        <v>211</v>
      </c>
      <c r="E263" s="235" t="s">
        <v>1</v>
      </c>
      <c r="F263" s="236" t="s">
        <v>84</v>
      </c>
      <c r="G263" s="234"/>
      <c r="H263" s="237">
        <v>2</v>
      </c>
      <c r="I263" s="238"/>
      <c r="J263" s="234"/>
      <c r="K263" s="234"/>
      <c r="L263" s="239"/>
      <c r="M263" s="240"/>
      <c r="N263" s="241"/>
      <c r="O263" s="241"/>
      <c r="P263" s="241"/>
      <c r="Q263" s="241"/>
      <c r="R263" s="241"/>
      <c r="S263" s="241"/>
      <c r="T263" s="242"/>
      <c r="AT263" s="243" t="s">
        <v>211</v>
      </c>
      <c r="AU263" s="243" t="s">
        <v>82</v>
      </c>
      <c r="AV263" s="14" t="s">
        <v>84</v>
      </c>
      <c r="AW263" s="14" t="s">
        <v>31</v>
      </c>
      <c r="AX263" s="14" t="s">
        <v>75</v>
      </c>
      <c r="AY263" s="243" t="s">
        <v>203</v>
      </c>
    </row>
    <row r="264" spans="1:65" s="2" customFormat="1" ht="55.5" customHeight="1">
      <c r="A264" s="35"/>
      <c r="B264" s="36"/>
      <c r="C264" s="209" t="s">
        <v>1331</v>
      </c>
      <c r="D264" s="209" t="s">
        <v>205</v>
      </c>
      <c r="E264" s="210" t="s">
        <v>10246</v>
      </c>
      <c r="F264" s="211" t="s">
        <v>10247</v>
      </c>
      <c r="G264" s="212" t="s">
        <v>5671</v>
      </c>
      <c r="H264" s="213">
        <v>1</v>
      </c>
      <c r="I264" s="214"/>
      <c r="J264" s="215">
        <f>ROUND(I264*H264,2)</f>
        <v>0</v>
      </c>
      <c r="K264" s="211" t="s">
        <v>1</v>
      </c>
      <c r="L264" s="40"/>
      <c r="M264" s="216" t="s">
        <v>1</v>
      </c>
      <c r="N264" s="217" t="s">
        <v>40</v>
      </c>
      <c r="O264" s="72"/>
      <c r="P264" s="218">
        <f>O264*H264</f>
        <v>0</v>
      </c>
      <c r="Q264" s="218">
        <v>0</v>
      </c>
      <c r="R264" s="218">
        <f>Q264*H264</f>
        <v>0</v>
      </c>
      <c r="S264" s="218">
        <v>0</v>
      </c>
      <c r="T264" s="219">
        <f>S264*H264</f>
        <v>0</v>
      </c>
      <c r="U264" s="35"/>
      <c r="V264" s="35"/>
      <c r="W264" s="35"/>
      <c r="X264" s="35"/>
      <c r="Y264" s="35"/>
      <c r="Z264" s="35"/>
      <c r="AA264" s="35"/>
      <c r="AB264" s="35"/>
      <c r="AC264" s="35"/>
      <c r="AD264" s="35"/>
      <c r="AE264" s="35"/>
      <c r="AR264" s="220" t="s">
        <v>209</v>
      </c>
      <c r="AT264" s="220" t="s">
        <v>205</v>
      </c>
      <c r="AU264" s="220" t="s">
        <v>82</v>
      </c>
      <c r="AY264" s="18" t="s">
        <v>203</v>
      </c>
      <c r="BE264" s="221">
        <f>IF(N264="základní",J264,0)</f>
        <v>0</v>
      </c>
      <c r="BF264" s="221">
        <f>IF(N264="snížená",J264,0)</f>
        <v>0</v>
      </c>
      <c r="BG264" s="221">
        <f>IF(N264="zákl. přenesená",J264,0)</f>
        <v>0</v>
      </c>
      <c r="BH264" s="221">
        <f>IF(N264="sníž. přenesená",J264,0)</f>
        <v>0</v>
      </c>
      <c r="BI264" s="221">
        <f>IF(N264="nulová",J264,0)</f>
        <v>0</v>
      </c>
      <c r="BJ264" s="18" t="s">
        <v>82</v>
      </c>
      <c r="BK264" s="221">
        <f>ROUND(I264*H264,2)</f>
        <v>0</v>
      </c>
      <c r="BL264" s="18" t="s">
        <v>209</v>
      </c>
      <c r="BM264" s="220" t="s">
        <v>2251</v>
      </c>
    </row>
    <row r="265" spans="1:65" s="13" customFormat="1" ht="22.5">
      <c r="B265" s="222"/>
      <c r="C265" s="223"/>
      <c r="D265" s="224" t="s">
        <v>211</v>
      </c>
      <c r="E265" s="225" t="s">
        <v>1</v>
      </c>
      <c r="F265" s="226" t="s">
        <v>10236</v>
      </c>
      <c r="G265" s="223"/>
      <c r="H265" s="225" t="s">
        <v>1</v>
      </c>
      <c r="I265" s="227"/>
      <c r="J265" s="223"/>
      <c r="K265" s="223"/>
      <c r="L265" s="228"/>
      <c r="M265" s="229"/>
      <c r="N265" s="230"/>
      <c r="O265" s="230"/>
      <c r="P265" s="230"/>
      <c r="Q265" s="230"/>
      <c r="R265" s="230"/>
      <c r="S265" s="230"/>
      <c r="T265" s="231"/>
      <c r="AT265" s="232" t="s">
        <v>211</v>
      </c>
      <c r="AU265" s="232" t="s">
        <v>82</v>
      </c>
      <c r="AV265" s="13" t="s">
        <v>82</v>
      </c>
      <c r="AW265" s="13" t="s">
        <v>31</v>
      </c>
      <c r="AX265" s="13" t="s">
        <v>75</v>
      </c>
      <c r="AY265" s="232" t="s">
        <v>203</v>
      </c>
    </row>
    <row r="266" spans="1:65" s="13" customFormat="1" ht="33.75">
      <c r="B266" s="222"/>
      <c r="C266" s="223"/>
      <c r="D266" s="224" t="s">
        <v>211</v>
      </c>
      <c r="E266" s="225" t="s">
        <v>1</v>
      </c>
      <c r="F266" s="226" t="s">
        <v>10248</v>
      </c>
      <c r="G266" s="223"/>
      <c r="H266" s="225" t="s">
        <v>1</v>
      </c>
      <c r="I266" s="227"/>
      <c r="J266" s="223"/>
      <c r="K266" s="223"/>
      <c r="L266" s="228"/>
      <c r="M266" s="229"/>
      <c r="N266" s="230"/>
      <c r="O266" s="230"/>
      <c r="P266" s="230"/>
      <c r="Q266" s="230"/>
      <c r="R266" s="230"/>
      <c r="S266" s="230"/>
      <c r="T266" s="231"/>
      <c r="AT266" s="232" t="s">
        <v>211</v>
      </c>
      <c r="AU266" s="232" t="s">
        <v>82</v>
      </c>
      <c r="AV266" s="13" t="s">
        <v>82</v>
      </c>
      <c r="AW266" s="13" t="s">
        <v>31</v>
      </c>
      <c r="AX266" s="13" t="s">
        <v>75</v>
      </c>
      <c r="AY266" s="232" t="s">
        <v>203</v>
      </c>
    </row>
    <row r="267" spans="1:65" s="13" customFormat="1" ht="33.75">
      <c r="B267" s="222"/>
      <c r="C267" s="223"/>
      <c r="D267" s="224" t="s">
        <v>211</v>
      </c>
      <c r="E267" s="225" t="s">
        <v>1</v>
      </c>
      <c r="F267" s="226" t="s">
        <v>10238</v>
      </c>
      <c r="G267" s="223"/>
      <c r="H267" s="225" t="s">
        <v>1</v>
      </c>
      <c r="I267" s="227"/>
      <c r="J267" s="223"/>
      <c r="K267" s="223"/>
      <c r="L267" s="228"/>
      <c r="M267" s="229"/>
      <c r="N267" s="230"/>
      <c r="O267" s="230"/>
      <c r="P267" s="230"/>
      <c r="Q267" s="230"/>
      <c r="R267" s="230"/>
      <c r="S267" s="230"/>
      <c r="T267" s="231"/>
      <c r="AT267" s="232" t="s">
        <v>211</v>
      </c>
      <c r="AU267" s="232" t="s">
        <v>82</v>
      </c>
      <c r="AV267" s="13" t="s">
        <v>82</v>
      </c>
      <c r="AW267" s="13" t="s">
        <v>31</v>
      </c>
      <c r="AX267" s="13" t="s">
        <v>75</v>
      </c>
      <c r="AY267" s="232" t="s">
        <v>203</v>
      </c>
    </row>
    <row r="268" spans="1:65" s="13" customFormat="1" ht="11.25">
      <c r="B268" s="222"/>
      <c r="C268" s="223"/>
      <c r="D268" s="224" t="s">
        <v>211</v>
      </c>
      <c r="E268" s="225" t="s">
        <v>1</v>
      </c>
      <c r="F268" s="226" t="s">
        <v>10239</v>
      </c>
      <c r="G268" s="223"/>
      <c r="H268" s="225" t="s">
        <v>1</v>
      </c>
      <c r="I268" s="227"/>
      <c r="J268" s="223"/>
      <c r="K268" s="223"/>
      <c r="L268" s="228"/>
      <c r="M268" s="229"/>
      <c r="N268" s="230"/>
      <c r="O268" s="230"/>
      <c r="P268" s="230"/>
      <c r="Q268" s="230"/>
      <c r="R268" s="230"/>
      <c r="S268" s="230"/>
      <c r="T268" s="231"/>
      <c r="AT268" s="232" t="s">
        <v>211</v>
      </c>
      <c r="AU268" s="232" t="s">
        <v>82</v>
      </c>
      <c r="AV268" s="13" t="s">
        <v>82</v>
      </c>
      <c r="AW268" s="13" t="s">
        <v>31</v>
      </c>
      <c r="AX268" s="13" t="s">
        <v>75</v>
      </c>
      <c r="AY268" s="232" t="s">
        <v>203</v>
      </c>
    </row>
    <row r="269" spans="1:65" s="13" customFormat="1" ht="22.5">
      <c r="B269" s="222"/>
      <c r="C269" s="223"/>
      <c r="D269" s="224" t="s">
        <v>211</v>
      </c>
      <c r="E269" s="225" t="s">
        <v>1</v>
      </c>
      <c r="F269" s="226" t="s">
        <v>10240</v>
      </c>
      <c r="G269" s="223"/>
      <c r="H269" s="225" t="s">
        <v>1</v>
      </c>
      <c r="I269" s="227"/>
      <c r="J269" s="223"/>
      <c r="K269" s="223"/>
      <c r="L269" s="228"/>
      <c r="M269" s="229"/>
      <c r="N269" s="230"/>
      <c r="O269" s="230"/>
      <c r="P269" s="230"/>
      <c r="Q269" s="230"/>
      <c r="R269" s="230"/>
      <c r="S269" s="230"/>
      <c r="T269" s="231"/>
      <c r="AT269" s="232" t="s">
        <v>211</v>
      </c>
      <c r="AU269" s="232" t="s">
        <v>82</v>
      </c>
      <c r="AV269" s="13" t="s">
        <v>82</v>
      </c>
      <c r="AW269" s="13" t="s">
        <v>31</v>
      </c>
      <c r="AX269" s="13" t="s">
        <v>75</v>
      </c>
      <c r="AY269" s="232" t="s">
        <v>203</v>
      </c>
    </row>
    <row r="270" spans="1:65" s="13" customFormat="1" ht="33.75">
      <c r="B270" s="222"/>
      <c r="C270" s="223"/>
      <c r="D270" s="224" t="s">
        <v>211</v>
      </c>
      <c r="E270" s="225" t="s">
        <v>1</v>
      </c>
      <c r="F270" s="226" t="s">
        <v>10249</v>
      </c>
      <c r="G270" s="223"/>
      <c r="H270" s="225" t="s">
        <v>1</v>
      </c>
      <c r="I270" s="227"/>
      <c r="J270" s="223"/>
      <c r="K270" s="223"/>
      <c r="L270" s="228"/>
      <c r="M270" s="229"/>
      <c r="N270" s="230"/>
      <c r="O270" s="230"/>
      <c r="P270" s="230"/>
      <c r="Q270" s="230"/>
      <c r="R270" s="230"/>
      <c r="S270" s="230"/>
      <c r="T270" s="231"/>
      <c r="AT270" s="232" t="s">
        <v>211</v>
      </c>
      <c r="AU270" s="232" t="s">
        <v>82</v>
      </c>
      <c r="AV270" s="13" t="s">
        <v>82</v>
      </c>
      <c r="AW270" s="13" t="s">
        <v>31</v>
      </c>
      <c r="AX270" s="13" t="s">
        <v>75</v>
      </c>
      <c r="AY270" s="232" t="s">
        <v>203</v>
      </c>
    </row>
    <row r="271" spans="1:65" s="13" customFormat="1" ht="22.5">
      <c r="B271" s="222"/>
      <c r="C271" s="223"/>
      <c r="D271" s="224" t="s">
        <v>211</v>
      </c>
      <c r="E271" s="225" t="s">
        <v>1</v>
      </c>
      <c r="F271" s="226" t="s">
        <v>10242</v>
      </c>
      <c r="G271" s="223"/>
      <c r="H271" s="225" t="s">
        <v>1</v>
      </c>
      <c r="I271" s="227"/>
      <c r="J271" s="223"/>
      <c r="K271" s="223"/>
      <c r="L271" s="228"/>
      <c r="M271" s="229"/>
      <c r="N271" s="230"/>
      <c r="O271" s="230"/>
      <c r="P271" s="230"/>
      <c r="Q271" s="230"/>
      <c r="R271" s="230"/>
      <c r="S271" s="230"/>
      <c r="T271" s="231"/>
      <c r="AT271" s="232" t="s">
        <v>211</v>
      </c>
      <c r="AU271" s="232" t="s">
        <v>82</v>
      </c>
      <c r="AV271" s="13" t="s">
        <v>82</v>
      </c>
      <c r="AW271" s="13" t="s">
        <v>31</v>
      </c>
      <c r="AX271" s="13" t="s">
        <v>75</v>
      </c>
      <c r="AY271" s="232" t="s">
        <v>203</v>
      </c>
    </row>
    <row r="272" spans="1:65" s="13" customFormat="1" ht="22.5">
      <c r="B272" s="222"/>
      <c r="C272" s="223"/>
      <c r="D272" s="224" t="s">
        <v>211</v>
      </c>
      <c r="E272" s="225" t="s">
        <v>1</v>
      </c>
      <c r="F272" s="226" t="s">
        <v>10243</v>
      </c>
      <c r="G272" s="223"/>
      <c r="H272" s="225" t="s">
        <v>1</v>
      </c>
      <c r="I272" s="227"/>
      <c r="J272" s="223"/>
      <c r="K272" s="223"/>
      <c r="L272" s="228"/>
      <c r="M272" s="229"/>
      <c r="N272" s="230"/>
      <c r="O272" s="230"/>
      <c r="P272" s="230"/>
      <c r="Q272" s="230"/>
      <c r="R272" s="230"/>
      <c r="S272" s="230"/>
      <c r="T272" s="231"/>
      <c r="AT272" s="232" t="s">
        <v>211</v>
      </c>
      <c r="AU272" s="232" t="s">
        <v>82</v>
      </c>
      <c r="AV272" s="13" t="s">
        <v>82</v>
      </c>
      <c r="AW272" s="13" t="s">
        <v>31</v>
      </c>
      <c r="AX272" s="13" t="s">
        <v>75</v>
      </c>
      <c r="AY272" s="232" t="s">
        <v>203</v>
      </c>
    </row>
    <row r="273" spans="1:65" s="13" customFormat="1" ht="33.75">
      <c r="B273" s="222"/>
      <c r="C273" s="223"/>
      <c r="D273" s="224" t="s">
        <v>211</v>
      </c>
      <c r="E273" s="225" t="s">
        <v>1</v>
      </c>
      <c r="F273" s="226" t="s">
        <v>10244</v>
      </c>
      <c r="G273" s="223"/>
      <c r="H273" s="225" t="s">
        <v>1</v>
      </c>
      <c r="I273" s="227"/>
      <c r="J273" s="223"/>
      <c r="K273" s="223"/>
      <c r="L273" s="228"/>
      <c r="M273" s="229"/>
      <c r="N273" s="230"/>
      <c r="O273" s="230"/>
      <c r="P273" s="230"/>
      <c r="Q273" s="230"/>
      <c r="R273" s="230"/>
      <c r="S273" s="230"/>
      <c r="T273" s="231"/>
      <c r="AT273" s="232" t="s">
        <v>211</v>
      </c>
      <c r="AU273" s="232" t="s">
        <v>82</v>
      </c>
      <c r="AV273" s="13" t="s">
        <v>82</v>
      </c>
      <c r="AW273" s="13" t="s">
        <v>31</v>
      </c>
      <c r="AX273" s="13" t="s">
        <v>75</v>
      </c>
      <c r="AY273" s="232" t="s">
        <v>203</v>
      </c>
    </row>
    <row r="274" spans="1:65" s="13" customFormat="1" ht="11.25">
      <c r="B274" s="222"/>
      <c r="C274" s="223"/>
      <c r="D274" s="224" t="s">
        <v>211</v>
      </c>
      <c r="E274" s="225" t="s">
        <v>1</v>
      </c>
      <c r="F274" s="226" t="s">
        <v>10245</v>
      </c>
      <c r="G274" s="223"/>
      <c r="H274" s="225" t="s">
        <v>1</v>
      </c>
      <c r="I274" s="227"/>
      <c r="J274" s="223"/>
      <c r="K274" s="223"/>
      <c r="L274" s="228"/>
      <c r="M274" s="229"/>
      <c r="N274" s="230"/>
      <c r="O274" s="230"/>
      <c r="P274" s="230"/>
      <c r="Q274" s="230"/>
      <c r="R274" s="230"/>
      <c r="S274" s="230"/>
      <c r="T274" s="231"/>
      <c r="AT274" s="232" t="s">
        <v>211</v>
      </c>
      <c r="AU274" s="232" t="s">
        <v>82</v>
      </c>
      <c r="AV274" s="13" t="s">
        <v>82</v>
      </c>
      <c r="AW274" s="13" t="s">
        <v>31</v>
      </c>
      <c r="AX274" s="13" t="s">
        <v>75</v>
      </c>
      <c r="AY274" s="232" t="s">
        <v>203</v>
      </c>
    </row>
    <row r="275" spans="1:65" s="14" customFormat="1" ht="11.25">
      <c r="B275" s="233"/>
      <c r="C275" s="234"/>
      <c r="D275" s="224" t="s">
        <v>211</v>
      </c>
      <c r="E275" s="235" t="s">
        <v>1</v>
      </c>
      <c r="F275" s="236" t="s">
        <v>82</v>
      </c>
      <c r="G275" s="234"/>
      <c r="H275" s="237">
        <v>1</v>
      </c>
      <c r="I275" s="238"/>
      <c r="J275" s="234"/>
      <c r="K275" s="234"/>
      <c r="L275" s="239"/>
      <c r="M275" s="240"/>
      <c r="N275" s="241"/>
      <c r="O275" s="241"/>
      <c r="P275" s="241"/>
      <c r="Q275" s="241"/>
      <c r="R275" s="241"/>
      <c r="S275" s="241"/>
      <c r="T275" s="242"/>
      <c r="AT275" s="243" t="s">
        <v>211</v>
      </c>
      <c r="AU275" s="243" t="s">
        <v>82</v>
      </c>
      <c r="AV275" s="14" t="s">
        <v>84</v>
      </c>
      <c r="AW275" s="14" t="s">
        <v>31</v>
      </c>
      <c r="AX275" s="14" t="s">
        <v>75</v>
      </c>
      <c r="AY275" s="243" t="s">
        <v>203</v>
      </c>
    </row>
    <row r="276" spans="1:65" s="2" customFormat="1" ht="55.5" customHeight="1">
      <c r="A276" s="35"/>
      <c r="B276" s="36"/>
      <c r="C276" s="209" t="s">
        <v>1337</v>
      </c>
      <c r="D276" s="209" t="s">
        <v>205</v>
      </c>
      <c r="E276" s="210" t="s">
        <v>10250</v>
      </c>
      <c r="F276" s="211" t="s">
        <v>10251</v>
      </c>
      <c r="G276" s="212" t="s">
        <v>5671</v>
      </c>
      <c r="H276" s="213">
        <v>4</v>
      </c>
      <c r="I276" s="214"/>
      <c r="J276" s="215">
        <f>ROUND(I276*H276,2)</f>
        <v>0</v>
      </c>
      <c r="K276" s="211" t="s">
        <v>1</v>
      </c>
      <c r="L276" s="40"/>
      <c r="M276" s="216" t="s">
        <v>1</v>
      </c>
      <c r="N276" s="217" t="s">
        <v>40</v>
      </c>
      <c r="O276" s="72"/>
      <c r="P276" s="218">
        <f>O276*H276</f>
        <v>0</v>
      </c>
      <c r="Q276" s="218">
        <v>0</v>
      </c>
      <c r="R276" s="218">
        <f>Q276*H276</f>
        <v>0</v>
      </c>
      <c r="S276" s="218">
        <v>0</v>
      </c>
      <c r="T276" s="219">
        <f>S276*H276</f>
        <v>0</v>
      </c>
      <c r="U276" s="35"/>
      <c r="V276" s="35"/>
      <c r="W276" s="35"/>
      <c r="X276" s="35"/>
      <c r="Y276" s="35"/>
      <c r="Z276" s="35"/>
      <c r="AA276" s="35"/>
      <c r="AB276" s="35"/>
      <c r="AC276" s="35"/>
      <c r="AD276" s="35"/>
      <c r="AE276" s="35"/>
      <c r="AR276" s="220" t="s">
        <v>209</v>
      </c>
      <c r="AT276" s="220" t="s">
        <v>205</v>
      </c>
      <c r="AU276" s="220" t="s">
        <v>82</v>
      </c>
      <c r="AY276" s="18" t="s">
        <v>203</v>
      </c>
      <c r="BE276" s="221">
        <f>IF(N276="základní",J276,0)</f>
        <v>0</v>
      </c>
      <c r="BF276" s="221">
        <f>IF(N276="snížená",J276,0)</f>
        <v>0</v>
      </c>
      <c r="BG276" s="221">
        <f>IF(N276="zákl. přenesená",J276,0)</f>
        <v>0</v>
      </c>
      <c r="BH276" s="221">
        <f>IF(N276="sníž. přenesená",J276,0)</f>
        <v>0</v>
      </c>
      <c r="BI276" s="221">
        <f>IF(N276="nulová",J276,0)</f>
        <v>0</v>
      </c>
      <c r="BJ276" s="18" t="s">
        <v>82</v>
      </c>
      <c r="BK276" s="221">
        <f>ROUND(I276*H276,2)</f>
        <v>0</v>
      </c>
      <c r="BL276" s="18" t="s">
        <v>209</v>
      </c>
      <c r="BM276" s="220" t="s">
        <v>2260</v>
      </c>
    </row>
    <row r="277" spans="1:65" s="13" customFormat="1" ht="22.5">
      <c r="B277" s="222"/>
      <c r="C277" s="223"/>
      <c r="D277" s="224" t="s">
        <v>211</v>
      </c>
      <c r="E277" s="225" t="s">
        <v>1</v>
      </c>
      <c r="F277" s="226" t="s">
        <v>10252</v>
      </c>
      <c r="G277" s="223"/>
      <c r="H277" s="225" t="s">
        <v>1</v>
      </c>
      <c r="I277" s="227"/>
      <c r="J277" s="223"/>
      <c r="K277" s="223"/>
      <c r="L277" s="228"/>
      <c r="M277" s="229"/>
      <c r="N277" s="230"/>
      <c r="O277" s="230"/>
      <c r="P277" s="230"/>
      <c r="Q277" s="230"/>
      <c r="R277" s="230"/>
      <c r="S277" s="230"/>
      <c r="T277" s="231"/>
      <c r="AT277" s="232" t="s">
        <v>211</v>
      </c>
      <c r="AU277" s="232" t="s">
        <v>82</v>
      </c>
      <c r="AV277" s="13" t="s">
        <v>82</v>
      </c>
      <c r="AW277" s="13" t="s">
        <v>31</v>
      </c>
      <c r="AX277" s="13" t="s">
        <v>75</v>
      </c>
      <c r="AY277" s="232" t="s">
        <v>203</v>
      </c>
    </row>
    <row r="278" spans="1:65" s="13" customFormat="1" ht="22.5">
      <c r="B278" s="222"/>
      <c r="C278" s="223"/>
      <c r="D278" s="224" t="s">
        <v>211</v>
      </c>
      <c r="E278" s="225" t="s">
        <v>1</v>
      </c>
      <c r="F278" s="226" t="s">
        <v>10253</v>
      </c>
      <c r="G278" s="223"/>
      <c r="H278" s="225" t="s">
        <v>1</v>
      </c>
      <c r="I278" s="227"/>
      <c r="J278" s="223"/>
      <c r="K278" s="223"/>
      <c r="L278" s="228"/>
      <c r="M278" s="229"/>
      <c r="N278" s="230"/>
      <c r="O278" s="230"/>
      <c r="P278" s="230"/>
      <c r="Q278" s="230"/>
      <c r="R278" s="230"/>
      <c r="S278" s="230"/>
      <c r="T278" s="231"/>
      <c r="AT278" s="232" t="s">
        <v>211</v>
      </c>
      <c r="AU278" s="232" t="s">
        <v>82</v>
      </c>
      <c r="AV278" s="13" t="s">
        <v>82</v>
      </c>
      <c r="AW278" s="13" t="s">
        <v>31</v>
      </c>
      <c r="AX278" s="13" t="s">
        <v>75</v>
      </c>
      <c r="AY278" s="232" t="s">
        <v>203</v>
      </c>
    </row>
    <row r="279" spans="1:65" s="14" customFormat="1" ht="11.25">
      <c r="B279" s="233"/>
      <c r="C279" s="234"/>
      <c r="D279" s="224" t="s">
        <v>211</v>
      </c>
      <c r="E279" s="235" t="s">
        <v>1</v>
      </c>
      <c r="F279" s="236" t="s">
        <v>209</v>
      </c>
      <c r="G279" s="234"/>
      <c r="H279" s="237">
        <v>4</v>
      </c>
      <c r="I279" s="238"/>
      <c r="J279" s="234"/>
      <c r="K279" s="234"/>
      <c r="L279" s="239"/>
      <c r="M279" s="240"/>
      <c r="N279" s="241"/>
      <c r="O279" s="241"/>
      <c r="P279" s="241"/>
      <c r="Q279" s="241"/>
      <c r="R279" s="241"/>
      <c r="S279" s="241"/>
      <c r="T279" s="242"/>
      <c r="AT279" s="243" t="s">
        <v>211</v>
      </c>
      <c r="AU279" s="243" t="s">
        <v>82</v>
      </c>
      <c r="AV279" s="14" t="s">
        <v>84</v>
      </c>
      <c r="AW279" s="14" t="s">
        <v>31</v>
      </c>
      <c r="AX279" s="14" t="s">
        <v>75</v>
      </c>
      <c r="AY279" s="243" t="s">
        <v>203</v>
      </c>
    </row>
    <row r="280" spans="1:65" s="2" customFormat="1" ht="55.5" customHeight="1">
      <c r="A280" s="35"/>
      <c r="B280" s="36"/>
      <c r="C280" s="209" t="s">
        <v>1341</v>
      </c>
      <c r="D280" s="209" t="s">
        <v>205</v>
      </c>
      <c r="E280" s="210" t="s">
        <v>10254</v>
      </c>
      <c r="F280" s="211" t="s">
        <v>10255</v>
      </c>
      <c r="G280" s="212" t="s">
        <v>5671</v>
      </c>
      <c r="H280" s="213">
        <v>8</v>
      </c>
      <c r="I280" s="214"/>
      <c r="J280" s="215">
        <f>ROUND(I280*H280,2)</f>
        <v>0</v>
      </c>
      <c r="K280" s="211" t="s">
        <v>1</v>
      </c>
      <c r="L280" s="40"/>
      <c r="M280" s="216" t="s">
        <v>1</v>
      </c>
      <c r="N280" s="217" t="s">
        <v>40</v>
      </c>
      <c r="O280" s="72"/>
      <c r="P280" s="218">
        <f>O280*H280</f>
        <v>0</v>
      </c>
      <c r="Q280" s="218">
        <v>0</v>
      </c>
      <c r="R280" s="218">
        <f>Q280*H280</f>
        <v>0</v>
      </c>
      <c r="S280" s="218">
        <v>0</v>
      </c>
      <c r="T280" s="219">
        <f>S280*H280</f>
        <v>0</v>
      </c>
      <c r="U280" s="35"/>
      <c r="V280" s="35"/>
      <c r="W280" s="35"/>
      <c r="X280" s="35"/>
      <c r="Y280" s="35"/>
      <c r="Z280" s="35"/>
      <c r="AA280" s="35"/>
      <c r="AB280" s="35"/>
      <c r="AC280" s="35"/>
      <c r="AD280" s="35"/>
      <c r="AE280" s="35"/>
      <c r="AR280" s="220" t="s">
        <v>209</v>
      </c>
      <c r="AT280" s="220" t="s">
        <v>205</v>
      </c>
      <c r="AU280" s="220" t="s">
        <v>82</v>
      </c>
      <c r="AY280" s="18" t="s">
        <v>203</v>
      </c>
      <c r="BE280" s="221">
        <f>IF(N280="základní",J280,0)</f>
        <v>0</v>
      </c>
      <c r="BF280" s="221">
        <f>IF(N280="snížená",J280,0)</f>
        <v>0</v>
      </c>
      <c r="BG280" s="221">
        <f>IF(N280="zákl. přenesená",J280,0)</f>
        <v>0</v>
      </c>
      <c r="BH280" s="221">
        <f>IF(N280="sníž. přenesená",J280,0)</f>
        <v>0</v>
      </c>
      <c r="BI280" s="221">
        <f>IF(N280="nulová",J280,0)</f>
        <v>0</v>
      </c>
      <c r="BJ280" s="18" t="s">
        <v>82</v>
      </c>
      <c r="BK280" s="221">
        <f>ROUND(I280*H280,2)</f>
        <v>0</v>
      </c>
      <c r="BL280" s="18" t="s">
        <v>209</v>
      </c>
      <c r="BM280" s="220" t="s">
        <v>2270</v>
      </c>
    </row>
    <row r="281" spans="1:65" s="13" customFormat="1" ht="22.5">
      <c r="B281" s="222"/>
      <c r="C281" s="223"/>
      <c r="D281" s="224" t="s">
        <v>211</v>
      </c>
      <c r="E281" s="225" t="s">
        <v>1</v>
      </c>
      <c r="F281" s="226" t="s">
        <v>10256</v>
      </c>
      <c r="G281" s="223"/>
      <c r="H281" s="225" t="s">
        <v>1</v>
      </c>
      <c r="I281" s="227"/>
      <c r="J281" s="223"/>
      <c r="K281" s="223"/>
      <c r="L281" s="228"/>
      <c r="M281" s="229"/>
      <c r="N281" s="230"/>
      <c r="O281" s="230"/>
      <c r="P281" s="230"/>
      <c r="Q281" s="230"/>
      <c r="R281" s="230"/>
      <c r="S281" s="230"/>
      <c r="T281" s="231"/>
      <c r="AT281" s="232" t="s">
        <v>211</v>
      </c>
      <c r="AU281" s="232" t="s">
        <v>82</v>
      </c>
      <c r="AV281" s="13" t="s">
        <v>82</v>
      </c>
      <c r="AW281" s="13" t="s">
        <v>31</v>
      </c>
      <c r="AX281" s="13" t="s">
        <v>75</v>
      </c>
      <c r="AY281" s="232" t="s">
        <v>203</v>
      </c>
    </row>
    <row r="282" spans="1:65" s="13" customFormat="1" ht="22.5">
      <c r="B282" s="222"/>
      <c r="C282" s="223"/>
      <c r="D282" s="224" t="s">
        <v>211</v>
      </c>
      <c r="E282" s="225" t="s">
        <v>1</v>
      </c>
      <c r="F282" s="226" t="s">
        <v>10253</v>
      </c>
      <c r="G282" s="223"/>
      <c r="H282" s="225" t="s">
        <v>1</v>
      </c>
      <c r="I282" s="227"/>
      <c r="J282" s="223"/>
      <c r="K282" s="223"/>
      <c r="L282" s="228"/>
      <c r="M282" s="229"/>
      <c r="N282" s="230"/>
      <c r="O282" s="230"/>
      <c r="P282" s="230"/>
      <c r="Q282" s="230"/>
      <c r="R282" s="230"/>
      <c r="S282" s="230"/>
      <c r="T282" s="231"/>
      <c r="AT282" s="232" t="s">
        <v>211</v>
      </c>
      <c r="AU282" s="232" t="s">
        <v>82</v>
      </c>
      <c r="AV282" s="13" t="s">
        <v>82</v>
      </c>
      <c r="AW282" s="13" t="s">
        <v>31</v>
      </c>
      <c r="AX282" s="13" t="s">
        <v>75</v>
      </c>
      <c r="AY282" s="232" t="s">
        <v>203</v>
      </c>
    </row>
    <row r="283" spans="1:65" s="14" customFormat="1" ht="11.25">
      <c r="B283" s="233"/>
      <c r="C283" s="234"/>
      <c r="D283" s="224" t="s">
        <v>211</v>
      </c>
      <c r="E283" s="235" t="s">
        <v>1</v>
      </c>
      <c r="F283" s="236" t="s">
        <v>361</v>
      </c>
      <c r="G283" s="234"/>
      <c r="H283" s="237">
        <v>8</v>
      </c>
      <c r="I283" s="238"/>
      <c r="J283" s="234"/>
      <c r="K283" s="234"/>
      <c r="L283" s="239"/>
      <c r="M283" s="240"/>
      <c r="N283" s="241"/>
      <c r="O283" s="241"/>
      <c r="P283" s="241"/>
      <c r="Q283" s="241"/>
      <c r="R283" s="241"/>
      <c r="S283" s="241"/>
      <c r="T283" s="242"/>
      <c r="AT283" s="243" t="s">
        <v>211</v>
      </c>
      <c r="AU283" s="243" t="s">
        <v>82</v>
      </c>
      <c r="AV283" s="14" t="s">
        <v>84</v>
      </c>
      <c r="AW283" s="14" t="s">
        <v>31</v>
      </c>
      <c r="AX283" s="14" t="s">
        <v>75</v>
      </c>
      <c r="AY283" s="243" t="s">
        <v>203</v>
      </c>
    </row>
    <row r="284" spans="1:65" s="2" customFormat="1" ht="55.5" customHeight="1">
      <c r="A284" s="35"/>
      <c r="B284" s="36"/>
      <c r="C284" s="209" t="s">
        <v>1655</v>
      </c>
      <c r="D284" s="209" t="s">
        <v>205</v>
      </c>
      <c r="E284" s="210" t="s">
        <v>10257</v>
      </c>
      <c r="F284" s="211" t="s">
        <v>10258</v>
      </c>
      <c r="G284" s="212" t="s">
        <v>5671</v>
      </c>
      <c r="H284" s="213">
        <v>1</v>
      </c>
      <c r="I284" s="214"/>
      <c r="J284" s="215">
        <f>ROUND(I284*H284,2)</f>
        <v>0</v>
      </c>
      <c r="K284" s="211" t="s">
        <v>1</v>
      </c>
      <c r="L284" s="40"/>
      <c r="M284" s="216" t="s">
        <v>1</v>
      </c>
      <c r="N284" s="217" t="s">
        <v>40</v>
      </c>
      <c r="O284" s="72"/>
      <c r="P284" s="218">
        <f>O284*H284</f>
        <v>0</v>
      </c>
      <c r="Q284" s="218">
        <v>0</v>
      </c>
      <c r="R284" s="218">
        <f>Q284*H284</f>
        <v>0</v>
      </c>
      <c r="S284" s="218">
        <v>0</v>
      </c>
      <c r="T284" s="219">
        <f>S284*H284</f>
        <v>0</v>
      </c>
      <c r="U284" s="35"/>
      <c r="V284" s="35"/>
      <c r="W284" s="35"/>
      <c r="X284" s="35"/>
      <c r="Y284" s="35"/>
      <c r="Z284" s="35"/>
      <c r="AA284" s="35"/>
      <c r="AB284" s="35"/>
      <c r="AC284" s="35"/>
      <c r="AD284" s="35"/>
      <c r="AE284" s="35"/>
      <c r="AR284" s="220" t="s">
        <v>209</v>
      </c>
      <c r="AT284" s="220" t="s">
        <v>205</v>
      </c>
      <c r="AU284" s="220" t="s">
        <v>82</v>
      </c>
      <c r="AY284" s="18" t="s">
        <v>203</v>
      </c>
      <c r="BE284" s="221">
        <f>IF(N284="základní",J284,0)</f>
        <v>0</v>
      </c>
      <c r="BF284" s="221">
        <f>IF(N284="snížená",J284,0)</f>
        <v>0</v>
      </c>
      <c r="BG284" s="221">
        <f>IF(N284="zákl. přenesená",J284,0)</f>
        <v>0</v>
      </c>
      <c r="BH284" s="221">
        <f>IF(N284="sníž. přenesená",J284,0)</f>
        <v>0</v>
      </c>
      <c r="BI284" s="221">
        <f>IF(N284="nulová",J284,0)</f>
        <v>0</v>
      </c>
      <c r="BJ284" s="18" t="s">
        <v>82</v>
      </c>
      <c r="BK284" s="221">
        <f>ROUND(I284*H284,2)</f>
        <v>0</v>
      </c>
      <c r="BL284" s="18" t="s">
        <v>209</v>
      </c>
      <c r="BM284" s="220" t="s">
        <v>2277</v>
      </c>
    </row>
    <row r="285" spans="1:65" s="13" customFormat="1" ht="22.5">
      <c r="B285" s="222"/>
      <c r="C285" s="223"/>
      <c r="D285" s="224" t="s">
        <v>211</v>
      </c>
      <c r="E285" s="225" t="s">
        <v>1</v>
      </c>
      <c r="F285" s="226" t="s">
        <v>10259</v>
      </c>
      <c r="G285" s="223"/>
      <c r="H285" s="225" t="s">
        <v>1</v>
      </c>
      <c r="I285" s="227"/>
      <c r="J285" s="223"/>
      <c r="K285" s="223"/>
      <c r="L285" s="228"/>
      <c r="M285" s="229"/>
      <c r="N285" s="230"/>
      <c r="O285" s="230"/>
      <c r="P285" s="230"/>
      <c r="Q285" s="230"/>
      <c r="R285" s="230"/>
      <c r="S285" s="230"/>
      <c r="T285" s="231"/>
      <c r="AT285" s="232" t="s">
        <v>211</v>
      </c>
      <c r="AU285" s="232" t="s">
        <v>82</v>
      </c>
      <c r="AV285" s="13" t="s">
        <v>82</v>
      </c>
      <c r="AW285" s="13" t="s">
        <v>31</v>
      </c>
      <c r="AX285" s="13" t="s">
        <v>75</v>
      </c>
      <c r="AY285" s="232" t="s">
        <v>203</v>
      </c>
    </row>
    <row r="286" spans="1:65" s="14" customFormat="1" ht="11.25">
      <c r="B286" s="233"/>
      <c r="C286" s="234"/>
      <c r="D286" s="224" t="s">
        <v>211</v>
      </c>
      <c r="E286" s="235" t="s">
        <v>1</v>
      </c>
      <c r="F286" s="236" t="s">
        <v>82</v>
      </c>
      <c r="G286" s="234"/>
      <c r="H286" s="237">
        <v>1</v>
      </c>
      <c r="I286" s="238"/>
      <c r="J286" s="234"/>
      <c r="K286" s="234"/>
      <c r="L286" s="239"/>
      <c r="M286" s="240"/>
      <c r="N286" s="241"/>
      <c r="O286" s="241"/>
      <c r="P286" s="241"/>
      <c r="Q286" s="241"/>
      <c r="R286" s="241"/>
      <c r="S286" s="241"/>
      <c r="T286" s="242"/>
      <c r="AT286" s="243" t="s">
        <v>211</v>
      </c>
      <c r="AU286" s="243" t="s">
        <v>82</v>
      </c>
      <c r="AV286" s="14" t="s">
        <v>84</v>
      </c>
      <c r="AW286" s="14" t="s">
        <v>31</v>
      </c>
      <c r="AX286" s="14" t="s">
        <v>75</v>
      </c>
      <c r="AY286" s="243" t="s">
        <v>203</v>
      </c>
    </row>
    <row r="287" spans="1:65" s="2" customFormat="1" ht="55.5" customHeight="1">
      <c r="A287" s="35"/>
      <c r="B287" s="36"/>
      <c r="C287" s="209" t="s">
        <v>1661</v>
      </c>
      <c r="D287" s="209" t="s">
        <v>205</v>
      </c>
      <c r="E287" s="210" t="s">
        <v>10260</v>
      </c>
      <c r="F287" s="211" t="s">
        <v>10261</v>
      </c>
      <c r="G287" s="212" t="s">
        <v>5671</v>
      </c>
      <c r="H287" s="213">
        <v>2</v>
      </c>
      <c r="I287" s="214"/>
      <c r="J287" s="215">
        <f>ROUND(I287*H287,2)</f>
        <v>0</v>
      </c>
      <c r="K287" s="211" t="s">
        <v>1</v>
      </c>
      <c r="L287" s="40"/>
      <c r="M287" s="216" t="s">
        <v>1</v>
      </c>
      <c r="N287" s="217" t="s">
        <v>40</v>
      </c>
      <c r="O287" s="72"/>
      <c r="P287" s="218">
        <f>O287*H287</f>
        <v>0</v>
      </c>
      <c r="Q287" s="218">
        <v>0</v>
      </c>
      <c r="R287" s="218">
        <f>Q287*H287</f>
        <v>0</v>
      </c>
      <c r="S287" s="218">
        <v>0</v>
      </c>
      <c r="T287" s="219">
        <f>S287*H287</f>
        <v>0</v>
      </c>
      <c r="U287" s="35"/>
      <c r="V287" s="35"/>
      <c r="W287" s="35"/>
      <c r="X287" s="35"/>
      <c r="Y287" s="35"/>
      <c r="Z287" s="35"/>
      <c r="AA287" s="35"/>
      <c r="AB287" s="35"/>
      <c r="AC287" s="35"/>
      <c r="AD287" s="35"/>
      <c r="AE287" s="35"/>
      <c r="AR287" s="220" t="s">
        <v>209</v>
      </c>
      <c r="AT287" s="220" t="s">
        <v>205</v>
      </c>
      <c r="AU287" s="220" t="s">
        <v>82</v>
      </c>
      <c r="AY287" s="18" t="s">
        <v>203</v>
      </c>
      <c r="BE287" s="221">
        <f>IF(N287="základní",J287,0)</f>
        <v>0</v>
      </c>
      <c r="BF287" s="221">
        <f>IF(N287="snížená",J287,0)</f>
        <v>0</v>
      </c>
      <c r="BG287" s="221">
        <f>IF(N287="zákl. přenesená",J287,0)</f>
        <v>0</v>
      </c>
      <c r="BH287" s="221">
        <f>IF(N287="sníž. přenesená",J287,0)</f>
        <v>0</v>
      </c>
      <c r="BI287" s="221">
        <f>IF(N287="nulová",J287,0)</f>
        <v>0</v>
      </c>
      <c r="BJ287" s="18" t="s">
        <v>82</v>
      </c>
      <c r="BK287" s="221">
        <f>ROUND(I287*H287,2)</f>
        <v>0</v>
      </c>
      <c r="BL287" s="18" t="s">
        <v>209</v>
      </c>
      <c r="BM287" s="220" t="s">
        <v>2285</v>
      </c>
    </row>
    <row r="288" spans="1:65" s="13" customFormat="1" ht="22.5">
      <c r="B288" s="222"/>
      <c r="C288" s="223"/>
      <c r="D288" s="224" t="s">
        <v>211</v>
      </c>
      <c r="E288" s="225" t="s">
        <v>1</v>
      </c>
      <c r="F288" s="226" t="s">
        <v>10259</v>
      </c>
      <c r="G288" s="223"/>
      <c r="H288" s="225" t="s">
        <v>1</v>
      </c>
      <c r="I288" s="227"/>
      <c r="J288" s="223"/>
      <c r="K288" s="223"/>
      <c r="L288" s="228"/>
      <c r="M288" s="229"/>
      <c r="N288" s="230"/>
      <c r="O288" s="230"/>
      <c r="P288" s="230"/>
      <c r="Q288" s="230"/>
      <c r="R288" s="230"/>
      <c r="S288" s="230"/>
      <c r="T288" s="231"/>
      <c r="AT288" s="232" t="s">
        <v>211</v>
      </c>
      <c r="AU288" s="232" t="s">
        <v>82</v>
      </c>
      <c r="AV288" s="13" t="s">
        <v>82</v>
      </c>
      <c r="AW288" s="13" t="s">
        <v>31</v>
      </c>
      <c r="AX288" s="13" t="s">
        <v>75</v>
      </c>
      <c r="AY288" s="232" t="s">
        <v>203</v>
      </c>
    </row>
    <row r="289" spans="1:65" s="14" customFormat="1" ht="11.25">
      <c r="B289" s="233"/>
      <c r="C289" s="234"/>
      <c r="D289" s="224" t="s">
        <v>211</v>
      </c>
      <c r="E289" s="235" t="s">
        <v>1</v>
      </c>
      <c r="F289" s="236" t="s">
        <v>84</v>
      </c>
      <c r="G289" s="234"/>
      <c r="H289" s="237">
        <v>2</v>
      </c>
      <c r="I289" s="238"/>
      <c r="J289" s="234"/>
      <c r="K289" s="234"/>
      <c r="L289" s="239"/>
      <c r="M289" s="240"/>
      <c r="N289" s="241"/>
      <c r="O289" s="241"/>
      <c r="P289" s="241"/>
      <c r="Q289" s="241"/>
      <c r="R289" s="241"/>
      <c r="S289" s="241"/>
      <c r="T289" s="242"/>
      <c r="AT289" s="243" t="s">
        <v>211</v>
      </c>
      <c r="AU289" s="243" t="s">
        <v>82</v>
      </c>
      <c r="AV289" s="14" t="s">
        <v>84</v>
      </c>
      <c r="AW289" s="14" t="s">
        <v>31</v>
      </c>
      <c r="AX289" s="14" t="s">
        <v>75</v>
      </c>
      <c r="AY289" s="243" t="s">
        <v>203</v>
      </c>
    </row>
    <row r="290" spans="1:65" s="2" customFormat="1" ht="55.5" customHeight="1">
      <c r="A290" s="35"/>
      <c r="B290" s="36"/>
      <c r="C290" s="209" t="s">
        <v>1669</v>
      </c>
      <c r="D290" s="209" t="s">
        <v>205</v>
      </c>
      <c r="E290" s="210" t="s">
        <v>10262</v>
      </c>
      <c r="F290" s="211" t="s">
        <v>10263</v>
      </c>
      <c r="G290" s="212" t="s">
        <v>5671</v>
      </c>
      <c r="H290" s="213">
        <v>3</v>
      </c>
      <c r="I290" s="214"/>
      <c r="J290" s="215">
        <f>ROUND(I290*H290,2)</f>
        <v>0</v>
      </c>
      <c r="K290" s="211" t="s">
        <v>1</v>
      </c>
      <c r="L290" s="40"/>
      <c r="M290" s="216" t="s">
        <v>1</v>
      </c>
      <c r="N290" s="217" t="s">
        <v>40</v>
      </c>
      <c r="O290" s="72"/>
      <c r="P290" s="218">
        <f>O290*H290</f>
        <v>0</v>
      </c>
      <c r="Q290" s="218">
        <v>0</v>
      </c>
      <c r="R290" s="218">
        <f>Q290*H290</f>
        <v>0</v>
      </c>
      <c r="S290" s="218">
        <v>0</v>
      </c>
      <c r="T290" s="219">
        <f>S290*H290</f>
        <v>0</v>
      </c>
      <c r="U290" s="35"/>
      <c r="V290" s="35"/>
      <c r="W290" s="35"/>
      <c r="X290" s="35"/>
      <c r="Y290" s="35"/>
      <c r="Z290" s="35"/>
      <c r="AA290" s="35"/>
      <c r="AB290" s="35"/>
      <c r="AC290" s="35"/>
      <c r="AD290" s="35"/>
      <c r="AE290" s="35"/>
      <c r="AR290" s="220" t="s">
        <v>209</v>
      </c>
      <c r="AT290" s="220" t="s">
        <v>205</v>
      </c>
      <c r="AU290" s="220" t="s">
        <v>82</v>
      </c>
      <c r="AY290" s="18" t="s">
        <v>203</v>
      </c>
      <c r="BE290" s="221">
        <f>IF(N290="základní",J290,0)</f>
        <v>0</v>
      </c>
      <c r="BF290" s="221">
        <f>IF(N290="snížená",J290,0)</f>
        <v>0</v>
      </c>
      <c r="BG290" s="221">
        <f>IF(N290="zákl. přenesená",J290,0)</f>
        <v>0</v>
      </c>
      <c r="BH290" s="221">
        <f>IF(N290="sníž. přenesená",J290,0)</f>
        <v>0</v>
      </c>
      <c r="BI290" s="221">
        <f>IF(N290="nulová",J290,0)</f>
        <v>0</v>
      </c>
      <c r="BJ290" s="18" t="s">
        <v>82</v>
      </c>
      <c r="BK290" s="221">
        <f>ROUND(I290*H290,2)</f>
        <v>0</v>
      </c>
      <c r="BL290" s="18" t="s">
        <v>209</v>
      </c>
      <c r="BM290" s="220" t="s">
        <v>2295</v>
      </c>
    </row>
    <row r="291" spans="1:65" s="13" customFormat="1" ht="22.5">
      <c r="B291" s="222"/>
      <c r="C291" s="223"/>
      <c r="D291" s="224" t="s">
        <v>211</v>
      </c>
      <c r="E291" s="225" t="s">
        <v>1</v>
      </c>
      <c r="F291" s="226" t="s">
        <v>10259</v>
      </c>
      <c r="G291" s="223"/>
      <c r="H291" s="225" t="s">
        <v>1</v>
      </c>
      <c r="I291" s="227"/>
      <c r="J291" s="223"/>
      <c r="K291" s="223"/>
      <c r="L291" s="228"/>
      <c r="M291" s="229"/>
      <c r="N291" s="230"/>
      <c r="O291" s="230"/>
      <c r="P291" s="230"/>
      <c r="Q291" s="230"/>
      <c r="R291" s="230"/>
      <c r="S291" s="230"/>
      <c r="T291" s="231"/>
      <c r="AT291" s="232" t="s">
        <v>211</v>
      </c>
      <c r="AU291" s="232" t="s">
        <v>82</v>
      </c>
      <c r="AV291" s="13" t="s">
        <v>82</v>
      </c>
      <c r="AW291" s="13" t="s">
        <v>31</v>
      </c>
      <c r="AX291" s="13" t="s">
        <v>75</v>
      </c>
      <c r="AY291" s="232" t="s">
        <v>203</v>
      </c>
    </row>
    <row r="292" spans="1:65" s="14" customFormat="1" ht="11.25">
      <c r="B292" s="233"/>
      <c r="C292" s="234"/>
      <c r="D292" s="224" t="s">
        <v>211</v>
      </c>
      <c r="E292" s="235" t="s">
        <v>1</v>
      </c>
      <c r="F292" s="236" t="s">
        <v>104</v>
      </c>
      <c r="G292" s="234"/>
      <c r="H292" s="237">
        <v>3</v>
      </c>
      <c r="I292" s="238"/>
      <c r="J292" s="234"/>
      <c r="K292" s="234"/>
      <c r="L292" s="239"/>
      <c r="M292" s="240"/>
      <c r="N292" s="241"/>
      <c r="O292" s="241"/>
      <c r="P292" s="241"/>
      <c r="Q292" s="241"/>
      <c r="R292" s="241"/>
      <c r="S292" s="241"/>
      <c r="T292" s="242"/>
      <c r="AT292" s="243" t="s">
        <v>211</v>
      </c>
      <c r="AU292" s="243" t="s">
        <v>82</v>
      </c>
      <c r="AV292" s="14" t="s">
        <v>84</v>
      </c>
      <c r="AW292" s="14" t="s">
        <v>31</v>
      </c>
      <c r="AX292" s="14" t="s">
        <v>75</v>
      </c>
      <c r="AY292" s="243" t="s">
        <v>203</v>
      </c>
    </row>
    <row r="293" spans="1:65" s="2" customFormat="1" ht="55.5" customHeight="1">
      <c r="A293" s="35"/>
      <c r="B293" s="36"/>
      <c r="C293" s="209" t="s">
        <v>1745</v>
      </c>
      <c r="D293" s="209" t="s">
        <v>205</v>
      </c>
      <c r="E293" s="210" t="s">
        <v>10264</v>
      </c>
      <c r="F293" s="211" t="s">
        <v>10265</v>
      </c>
      <c r="G293" s="212" t="s">
        <v>5671</v>
      </c>
      <c r="H293" s="213">
        <v>1</v>
      </c>
      <c r="I293" s="214"/>
      <c r="J293" s="215">
        <f>ROUND(I293*H293,2)</f>
        <v>0</v>
      </c>
      <c r="K293" s="211" t="s">
        <v>1</v>
      </c>
      <c r="L293" s="40"/>
      <c r="M293" s="216" t="s">
        <v>1</v>
      </c>
      <c r="N293" s="217" t="s">
        <v>40</v>
      </c>
      <c r="O293" s="72"/>
      <c r="P293" s="218">
        <f>O293*H293</f>
        <v>0</v>
      </c>
      <c r="Q293" s="218">
        <v>0</v>
      </c>
      <c r="R293" s="218">
        <f>Q293*H293</f>
        <v>0</v>
      </c>
      <c r="S293" s="218">
        <v>0</v>
      </c>
      <c r="T293" s="219">
        <f>S293*H293</f>
        <v>0</v>
      </c>
      <c r="U293" s="35"/>
      <c r="V293" s="35"/>
      <c r="W293" s="35"/>
      <c r="X293" s="35"/>
      <c r="Y293" s="35"/>
      <c r="Z293" s="35"/>
      <c r="AA293" s="35"/>
      <c r="AB293" s="35"/>
      <c r="AC293" s="35"/>
      <c r="AD293" s="35"/>
      <c r="AE293" s="35"/>
      <c r="AR293" s="220" t="s">
        <v>209</v>
      </c>
      <c r="AT293" s="220" t="s">
        <v>205</v>
      </c>
      <c r="AU293" s="220" t="s">
        <v>82</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209</v>
      </c>
      <c r="BM293" s="220" t="s">
        <v>2305</v>
      </c>
    </row>
    <row r="294" spans="1:65" s="2" customFormat="1" ht="55.5" customHeight="1">
      <c r="A294" s="35"/>
      <c r="B294" s="36"/>
      <c r="C294" s="209" t="s">
        <v>1771</v>
      </c>
      <c r="D294" s="209" t="s">
        <v>205</v>
      </c>
      <c r="E294" s="210" t="s">
        <v>10266</v>
      </c>
      <c r="F294" s="211" t="s">
        <v>10267</v>
      </c>
      <c r="G294" s="212" t="s">
        <v>5671</v>
      </c>
      <c r="H294" s="213">
        <v>3</v>
      </c>
      <c r="I294" s="214"/>
      <c r="J294" s="215">
        <f>ROUND(I294*H294,2)</f>
        <v>0</v>
      </c>
      <c r="K294" s="211" t="s">
        <v>1</v>
      </c>
      <c r="L294" s="40"/>
      <c r="M294" s="216" t="s">
        <v>1</v>
      </c>
      <c r="N294" s="217" t="s">
        <v>40</v>
      </c>
      <c r="O294" s="72"/>
      <c r="P294" s="218">
        <f>O294*H294</f>
        <v>0</v>
      </c>
      <c r="Q294" s="218">
        <v>0</v>
      </c>
      <c r="R294" s="218">
        <f>Q294*H294</f>
        <v>0</v>
      </c>
      <c r="S294" s="218">
        <v>0</v>
      </c>
      <c r="T294" s="219">
        <f>S294*H294</f>
        <v>0</v>
      </c>
      <c r="U294" s="35"/>
      <c r="V294" s="35"/>
      <c r="W294" s="35"/>
      <c r="X294" s="35"/>
      <c r="Y294" s="35"/>
      <c r="Z294" s="35"/>
      <c r="AA294" s="35"/>
      <c r="AB294" s="35"/>
      <c r="AC294" s="35"/>
      <c r="AD294" s="35"/>
      <c r="AE294" s="35"/>
      <c r="AR294" s="220" t="s">
        <v>209</v>
      </c>
      <c r="AT294" s="220" t="s">
        <v>205</v>
      </c>
      <c r="AU294" s="220" t="s">
        <v>82</v>
      </c>
      <c r="AY294" s="18" t="s">
        <v>203</v>
      </c>
      <c r="BE294" s="221">
        <f>IF(N294="základní",J294,0)</f>
        <v>0</v>
      </c>
      <c r="BF294" s="221">
        <f>IF(N294="snížená",J294,0)</f>
        <v>0</v>
      </c>
      <c r="BG294" s="221">
        <f>IF(N294="zákl. přenesená",J294,0)</f>
        <v>0</v>
      </c>
      <c r="BH294" s="221">
        <f>IF(N294="sníž. přenesená",J294,0)</f>
        <v>0</v>
      </c>
      <c r="BI294" s="221">
        <f>IF(N294="nulová",J294,0)</f>
        <v>0</v>
      </c>
      <c r="BJ294" s="18" t="s">
        <v>82</v>
      </c>
      <c r="BK294" s="221">
        <f>ROUND(I294*H294,2)</f>
        <v>0</v>
      </c>
      <c r="BL294" s="18" t="s">
        <v>209</v>
      </c>
      <c r="BM294" s="220" t="s">
        <v>2315</v>
      </c>
    </row>
    <row r="295" spans="1:65" s="2" customFormat="1" ht="55.5" customHeight="1">
      <c r="A295" s="35"/>
      <c r="B295" s="36"/>
      <c r="C295" s="209" t="s">
        <v>1778</v>
      </c>
      <c r="D295" s="209" t="s">
        <v>205</v>
      </c>
      <c r="E295" s="210" t="s">
        <v>10268</v>
      </c>
      <c r="F295" s="211" t="s">
        <v>10269</v>
      </c>
      <c r="G295" s="212" t="s">
        <v>5671</v>
      </c>
      <c r="H295" s="213">
        <v>4</v>
      </c>
      <c r="I295" s="214"/>
      <c r="J295" s="215">
        <f>ROUND(I295*H295,2)</f>
        <v>0</v>
      </c>
      <c r="K295" s="211" t="s">
        <v>1</v>
      </c>
      <c r="L295" s="40"/>
      <c r="M295" s="216" t="s">
        <v>1</v>
      </c>
      <c r="N295" s="217" t="s">
        <v>40</v>
      </c>
      <c r="O295" s="72"/>
      <c r="P295" s="218">
        <f>O295*H295</f>
        <v>0</v>
      </c>
      <c r="Q295" s="218">
        <v>0</v>
      </c>
      <c r="R295" s="218">
        <f>Q295*H295</f>
        <v>0</v>
      </c>
      <c r="S295" s="218">
        <v>0</v>
      </c>
      <c r="T295" s="219">
        <f>S295*H295</f>
        <v>0</v>
      </c>
      <c r="U295" s="35"/>
      <c r="V295" s="35"/>
      <c r="W295" s="35"/>
      <c r="X295" s="35"/>
      <c r="Y295" s="35"/>
      <c r="Z295" s="35"/>
      <c r="AA295" s="35"/>
      <c r="AB295" s="35"/>
      <c r="AC295" s="35"/>
      <c r="AD295" s="35"/>
      <c r="AE295" s="35"/>
      <c r="AR295" s="220" t="s">
        <v>209</v>
      </c>
      <c r="AT295" s="220" t="s">
        <v>205</v>
      </c>
      <c r="AU295" s="220" t="s">
        <v>82</v>
      </c>
      <c r="AY295" s="18" t="s">
        <v>203</v>
      </c>
      <c r="BE295" s="221">
        <f>IF(N295="základní",J295,0)</f>
        <v>0</v>
      </c>
      <c r="BF295" s="221">
        <f>IF(N295="snížená",J295,0)</f>
        <v>0</v>
      </c>
      <c r="BG295" s="221">
        <f>IF(N295="zákl. přenesená",J295,0)</f>
        <v>0</v>
      </c>
      <c r="BH295" s="221">
        <f>IF(N295="sníž. přenesená",J295,0)</f>
        <v>0</v>
      </c>
      <c r="BI295" s="221">
        <f>IF(N295="nulová",J295,0)</f>
        <v>0</v>
      </c>
      <c r="BJ295" s="18" t="s">
        <v>82</v>
      </c>
      <c r="BK295" s="221">
        <f>ROUND(I295*H295,2)</f>
        <v>0</v>
      </c>
      <c r="BL295" s="18" t="s">
        <v>209</v>
      </c>
      <c r="BM295" s="220" t="s">
        <v>2325</v>
      </c>
    </row>
    <row r="296" spans="1:65" s="12" customFormat="1" ht="25.9" customHeight="1">
      <c r="B296" s="193"/>
      <c r="C296" s="194"/>
      <c r="D296" s="195" t="s">
        <v>74</v>
      </c>
      <c r="E296" s="196" t="s">
        <v>252</v>
      </c>
      <c r="F296" s="196" t="s">
        <v>10270</v>
      </c>
      <c r="G296" s="194"/>
      <c r="H296" s="194"/>
      <c r="I296" s="197"/>
      <c r="J296" s="198">
        <f>BK296</f>
        <v>0</v>
      </c>
      <c r="K296" s="194"/>
      <c r="L296" s="199"/>
      <c r="M296" s="200"/>
      <c r="N296" s="201"/>
      <c r="O296" s="201"/>
      <c r="P296" s="202">
        <f>SUM(P297:P302)</f>
        <v>0</v>
      </c>
      <c r="Q296" s="201"/>
      <c r="R296" s="202">
        <f>SUM(R297:R302)</f>
        <v>0</v>
      </c>
      <c r="S296" s="201"/>
      <c r="T296" s="203">
        <f>SUM(T297:T302)</f>
        <v>0</v>
      </c>
      <c r="AR296" s="204" t="s">
        <v>82</v>
      </c>
      <c r="AT296" s="205" t="s">
        <v>74</v>
      </c>
      <c r="AU296" s="205" t="s">
        <v>75</v>
      </c>
      <c r="AY296" s="204" t="s">
        <v>203</v>
      </c>
      <c r="BK296" s="206">
        <f>SUM(BK297:BK302)</f>
        <v>0</v>
      </c>
    </row>
    <row r="297" spans="1:65" s="2" customFormat="1" ht="21.75" customHeight="1">
      <c r="A297" s="35"/>
      <c r="B297" s="36"/>
      <c r="C297" s="209" t="s">
        <v>1798</v>
      </c>
      <c r="D297" s="209" t="s">
        <v>205</v>
      </c>
      <c r="E297" s="210" t="s">
        <v>10271</v>
      </c>
      <c r="F297" s="211" t="s">
        <v>10272</v>
      </c>
      <c r="G297" s="212" t="s">
        <v>6423</v>
      </c>
      <c r="H297" s="213">
        <v>3</v>
      </c>
      <c r="I297" s="214"/>
      <c r="J297" s="215">
        <f>ROUND(I297*H297,2)</f>
        <v>0</v>
      </c>
      <c r="K297" s="211" t="s">
        <v>1</v>
      </c>
      <c r="L297" s="40"/>
      <c r="M297" s="216" t="s">
        <v>1</v>
      </c>
      <c r="N297" s="217"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209</v>
      </c>
      <c r="AT297" s="220" t="s">
        <v>205</v>
      </c>
      <c r="AU297" s="220" t="s">
        <v>82</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2245</v>
      </c>
    </row>
    <row r="298" spans="1:65" s="2" customFormat="1" ht="33" customHeight="1">
      <c r="A298" s="35"/>
      <c r="B298" s="36"/>
      <c r="C298" s="209" t="s">
        <v>1803</v>
      </c>
      <c r="D298" s="209" t="s">
        <v>205</v>
      </c>
      <c r="E298" s="210" t="s">
        <v>10273</v>
      </c>
      <c r="F298" s="211" t="s">
        <v>10274</v>
      </c>
      <c r="G298" s="212" t="s">
        <v>5671</v>
      </c>
      <c r="H298" s="213">
        <v>3</v>
      </c>
      <c r="I298" s="214"/>
      <c r="J298" s="215">
        <f>ROUND(I298*H298,2)</f>
        <v>0</v>
      </c>
      <c r="K298" s="211" t="s">
        <v>1</v>
      </c>
      <c r="L298" s="40"/>
      <c r="M298" s="216" t="s">
        <v>1</v>
      </c>
      <c r="N298" s="217" t="s">
        <v>40</v>
      </c>
      <c r="O298" s="72"/>
      <c r="P298" s="218">
        <f>O298*H298</f>
        <v>0</v>
      </c>
      <c r="Q298" s="218">
        <v>0</v>
      </c>
      <c r="R298" s="218">
        <f>Q298*H298</f>
        <v>0</v>
      </c>
      <c r="S298" s="218">
        <v>0</v>
      </c>
      <c r="T298" s="219">
        <f>S298*H298</f>
        <v>0</v>
      </c>
      <c r="U298" s="35"/>
      <c r="V298" s="35"/>
      <c r="W298" s="35"/>
      <c r="X298" s="35"/>
      <c r="Y298" s="35"/>
      <c r="Z298" s="35"/>
      <c r="AA298" s="35"/>
      <c r="AB298" s="35"/>
      <c r="AC298" s="35"/>
      <c r="AD298" s="35"/>
      <c r="AE298" s="35"/>
      <c r="AR298" s="220" t="s">
        <v>209</v>
      </c>
      <c r="AT298" s="220" t="s">
        <v>205</v>
      </c>
      <c r="AU298" s="220" t="s">
        <v>82</v>
      </c>
      <c r="AY298" s="18" t="s">
        <v>203</v>
      </c>
      <c r="BE298" s="221">
        <f>IF(N298="základní",J298,0)</f>
        <v>0</v>
      </c>
      <c r="BF298" s="221">
        <f>IF(N298="snížená",J298,0)</f>
        <v>0</v>
      </c>
      <c r="BG298" s="221">
        <f>IF(N298="zákl. přenesená",J298,0)</f>
        <v>0</v>
      </c>
      <c r="BH298" s="221">
        <f>IF(N298="sníž. přenesená",J298,0)</f>
        <v>0</v>
      </c>
      <c r="BI298" s="221">
        <f>IF(N298="nulová",J298,0)</f>
        <v>0</v>
      </c>
      <c r="BJ298" s="18" t="s">
        <v>82</v>
      </c>
      <c r="BK298" s="221">
        <f>ROUND(I298*H298,2)</f>
        <v>0</v>
      </c>
      <c r="BL298" s="18" t="s">
        <v>209</v>
      </c>
      <c r="BM298" s="220" t="s">
        <v>2344</v>
      </c>
    </row>
    <row r="299" spans="1:65" s="2" customFormat="1" ht="66.75" customHeight="1">
      <c r="A299" s="35"/>
      <c r="B299" s="36"/>
      <c r="C299" s="209" t="s">
        <v>1808</v>
      </c>
      <c r="D299" s="209" t="s">
        <v>205</v>
      </c>
      <c r="E299" s="210" t="s">
        <v>10275</v>
      </c>
      <c r="F299" s="211" t="s">
        <v>10276</v>
      </c>
      <c r="G299" s="212" t="s">
        <v>5671</v>
      </c>
      <c r="H299" s="213">
        <v>3</v>
      </c>
      <c r="I299" s="214"/>
      <c r="J299" s="215">
        <f>ROUND(I299*H299,2)</f>
        <v>0</v>
      </c>
      <c r="K299" s="211" t="s">
        <v>1</v>
      </c>
      <c r="L299" s="40"/>
      <c r="M299" s="216" t="s">
        <v>1</v>
      </c>
      <c r="N299" s="217" t="s">
        <v>40</v>
      </c>
      <c r="O299" s="72"/>
      <c r="P299" s="218">
        <f>O299*H299</f>
        <v>0</v>
      </c>
      <c r="Q299" s="218">
        <v>0</v>
      </c>
      <c r="R299" s="218">
        <f>Q299*H299</f>
        <v>0</v>
      </c>
      <c r="S299" s="218">
        <v>0</v>
      </c>
      <c r="T299" s="219">
        <f>S299*H299</f>
        <v>0</v>
      </c>
      <c r="U299" s="35"/>
      <c r="V299" s="35"/>
      <c r="W299" s="35"/>
      <c r="X299" s="35"/>
      <c r="Y299" s="35"/>
      <c r="Z299" s="35"/>
      <c r="AA299" s="35"/>
      <c r="AB299" s="35"/>
      <c r="AC299" s="35"/>
      <c r="AD299" s="35"/>
      <c r="AE299" s="35"/>
      <c r="AR299" s="220" t="s">
        <v>209</v>
      </c>
      <c r="AT299" s="220" t="s">
        <v>205</v>
      </c>
      <c r="AU299" s="220" t="s">
        <v>82</v>
      </c>
      <c r="AY299" s="18" t="s">
        <v>203</v>
      </c>
      <c r="BE299" s="221">
        <f>IF(N299="základní",J299,0)</f>
        <v>0</v>
      </c>
      <c r="BF299" s="221">
        <f>IF(N299="snížená",J299,0)</f>
        <v>0</v>
      </c>
      <c r="BG299" s="221">
        <f>IF(N299="zákl. přenesená",J299,0)</f>
        <v>0</v>
      </c>
      <c r="BH299" s="221">
        <f>IF(N299="sníž. přenesená",J299,0)</f>
        <v>0</v>
      </c>
      <c r="BI299" s="221">
        <f>IF(N299="nulová",J299,0)</f>
        <v>0</v>
      </c>
      <c r="BJ299" s="18" t="s">
        <v>82</v>
      </c>
      <c r="BK299" s="221">
        <f>ROUND(I299*H299,2)</f>
        <v>0</v>
      </c>
      <c r="BL299" s="18" t="s">
        <v>209</v>
      </c>
      <c r="BM299" s="220" t="s">
        <v>2354</v>
      </c>
    </row>
    <row r="300" spans="1:65" s="13" customFormat="1" ht="33.75">
      <c r="B300" s="222"/>
      <c r="C300" s="223"/>
      <c r="D300" s="224" t="s">
        <v>211</v>
      </c>
      <c r="E300" s="225" t="s">
        <v>1</v>
      </c>
      <c r="F300" s="226" t="s">
        <v>10277</v>
      </c>
      <c r="G300" s="223"/>
      <c r="H300" s="225" t="s">
        <v>1</v>
      </c>
      <c r="I300" s="227"/>
      <c r="J300" s="223"/>
      <c r="K300" s="223"/>
      <c r="L300" s="228"/>
      <c r="M300" s="229"/>
      <c r="N300" s="230"/>
      <c r="O300" s="230"/>
      <c r="P300" s="230"/>
      <c r="Q300" s="230"/>
      <c r="R300" s="230"/>
      <c r="S300" s="230"/>
      <c r="T300" s="231"/>
      <c r="AT300" s="232" t="s">
        <v>211</v>
      </c>
      <c r="AU300" s="232" t="s">
        <v>82</v>
      </c>
      <c r="AV300" s="13" t="s">
        <v>82</v>
      </c>
      <c r="AW300" s="13" t="s">
        <v>31</v>
      </c>
      <c r="AX300" s="13" t="s">
        <v>75</v>
      </c>
      <c r="AY300" s="232" t="s">
        <v>203</v>
      </c>
    </row>
    <row r="301" spans="1:65" s="14" customFormat="1" ht="11.25">
      <c r="B301" s="233"/>
      <c r="C301" s="234"/>
      <c r="D301" s="224" t="s">
        <v>211</v>
      </c>
      <c r="E301" s="235" t="s">
        <v>1</v>
      </c>
      <c r="F301" s="236" t="s">
        <v>104</v>
      </c>
      <c r="G301" s="234"/>
      <c r="H301" s="237">
        <v>3</v>
      </c>
      <c r="I301" s="238"/>
      <c r="J301" s="234"/>
      <c r="K301" s="234"/>
      <c r="L301" s="239"/>
      <c r="M301" s="240"/>
      <c r="N301" s="241"/>
      <c r="O301" s="241"/>
      <c r="P301" s="241"/>
      <c r="Q301" s="241"/>
      <c r="R301" s="241"/>
      <c r="S301" s="241"/>
      <c r="T301" s="242"/>
      <c r="AT301" s="243" t="s">
        <v>211</v>
      </c>
      <c r="AU301" s="243" t="s">
        <v>82</v>
      </c>
      <c r="AV301" s="14" t="s">
        <v>84</v>
      </c>
      <c r="AW301" s="14" t="s">
        <v>31</v>
      </c>
      <c r="AX301" s="14" t="s">
        <v>75</v>
      </c>
      <c r="AY301" s="243" t="s">
        <v>203</v>
      </c>
    </row>
    <row r="302" spans="1:65" s="2" customFormat="1" ht="33" customHeight="1">
      <c r="A302" s="35"/>
      <c r="B302" s="36"/>
      <c r="C302" s="209" t="s">
        <v>1818</v>
      </c>
      <c r="D302" s="209" t="s">
        <v>205</v>
      </c>
      <c r="E302" s="210" t="s">
        <v>10278</v>
      </c>
      <c r="F302" s="211" t="s">
        <v>10279</v>
      </c>
      <c r="G302" s="212" t="s">
        <v>5671</v>
      </c>
      <c r="H302" s="213">
        <v>3</v>
      </c>
      <c r="I302" s="214"/>
      <c r="J302" s="215">
        <f>ROUND(I302*H302,2)</f>
        <v>0</v>
      </c>
      <c r="K302" s="211" t="s">
        <v>1</v>
      </c>
      <c r="L302" s="40"/>
      <c r="M302" s="216" t="s">
        <v>1</v>
      </c>
      <c r="N302" s="217" t="s">
        <v>40</v>
      </c>
      <c r="O302" s="72"/>
      <c r="P302" s="218">
        <f>O302*H302</f>
        <v>0</v>
      </c>
      <c r="Q302" s="218">
        <v>0</v>
      </c>
      <c r="R302" s="218">
        <f>Q302*H302</f>
        <v>0</v>
      </c>
      <c r="S302" s="218">
        <v>0</v>
      </c>
      <c r="T302" s="219">
        <f>S302*H302</f>
        <v>0</v>
      </c>
      <c r="U302" s="35"/>
      <c r="V302" s="35"/>
      <c r="W302" s="35"/>
      <c r="X302" s="35"/>
      <c r="Y302" s="35"/>
      <c r="Z302" s="35"/>
      <c r="AA302" s="35"/>
      <c r="AB302" s="35"/>
      <c r="AC302" s="35"/>
      <c r="AD302" s="35"/>
      <c r="AE302" s="35"/>
      <c r="AR302" s="220" t="s">
        <v>209</v>
      </c>
      <c r="AT302" s="220" t="s">
        <v>205</v>
      </c>
      <c r="AU302" s="220" t="s">
        <v>82</v>
      </c>
      <c r="AY302" s="18" t="s">
        <v>203</v>
      </c>
      <c r="BE302" s="221">
        <f>IF(N302="základní",J302,0)</f>
        <v>0</v>
      </c>
      <c r="BF302" s="221">
        <f>IF(N302="snížená",J302,0)</f>
        <v>0</v>
      </c>
      <c r="BG302" s="221">
        <f>IF(N302="zákl. přenesená",J302,0)</f>
        <v>0</v>
      </c>
      <c r="BH302" s="221">
        <f>IF(N302="sníž. přenesená",J302,0)</f>
        <v>0</v>
      </c>
      <c r="BI302" s="221">
        <f>IF(N302="nulová",J302,0)</f>
        <v>0</v>
      </c>
      <c r="BJ302" s="18" t="s">
        <v>82</v>
      </c>
      <c r="BK302" s="221">
        <f>ROUND(I302*H302,2)</f>
        <v>0</v>
      </c>
      <c r="BL302" s="18" t="s">
        <v>209</v>
      </c>
      <c r="BM302" s="220" t="s">
        <v>2365</v>
      </c>
    </row>
    <row r="303" spans="1:65" s="12" customFormat="1" ht="25.9" customHeight="1">
      <c r="B303" s="193"/>
      <c r="C303" s="194"/>
      <c r="D303" s="195" t="s">
        <v>74</v>
      </c>
      <c r="E303" s="196" t="s">
        <v>351</v>
      </c>
      <c r="F303" s="196" t="s">
        <v>10280</v>
      </c>
      <c r="G303" s="194"/>
      <c r="H303" s="194"/>
      <c r="I303" s="197"/>
      <c r="J303" s="198">
        <f>BK303</f>
        <v>0</v>
      </c>
      <c r="K303" s="194"/>
      <c r="L303" s="199"/>
      <c r="M303" s="200"/>
      <c r="N303" s="201"/>
      <c r="O303" s="201"/>
      <c r="P303" s="202">
        <f>SUM(P304:P396)</f>
        <v>0</v>
      </c>
      <c r="Q303" s="201"/>
      <c r="R303" s="202">
        <f>SUM(R304:R396)</f>
        <v>0</v>
      </c>
      <c r="S303" s="201"/>
      <c r="T303" s="203">
        <f>SUM(T304:T396)</f>
        <v>0</v>
      </c>
      <c r="AR303" s="204" t="s">
        <v>82</v>
      </c>
      <c r="AT303" s="205" t="s">
        <v>74</v>
      </c>
      <c r="AU303" s="205" t="s">
        <v>75</v>
      </c>
      <c r="AY303" s="204" t="s">
        <v>203</v>
      </c>
      <c r="BK303" s="206">
        <f>SUM(BK304:BK396)</f>
        <v>0</v>
      </c>
    </row>
    <row r="304" spans="1:65" s="2" customFormat="1" ht="16.5" customHeight="1">
      <c r="A304" s="35"/>
      <c r="B304" s="36"/>
      <c r="C304" s="209" t="s">
        <v>1825</v>
      </c>
      <c r="D304" s="209" t="s">
        <v>205</v>
      </c>
      <c r="E304" s="210" t="s">
        <v>10281</v>
      </c>
      <c r="F304" s="211" t="s">
        <v>10282</v>
      </c>
      <c r="G304" s="212" t="s">
        <v>5671</v>
      </c>
      <c r="H304" s="213">
        <v>1</v>
      </c>
      <c r="I304" s="214"/>
      <c r="J304" s="215">
        <f>ROUND(I304*H304,2)</f>
        <v>0</v>
      </c>
      <c r="K304" s="211" t="s">
        <v>1</v>
      </c>
      <c r="L304" s="40"/>
      <c r="M304" s="216" t="s">
        <v>1</v>
      </c>
      <c r="N304" s="217" t="s">
        <v>40</v>
      </c>
      <c r="O304" s="72"/>
      <c r="P304" s="218">
        <f>O304*H304</f>
        <v>0</v>
      </c>
      <c r="Q304" s="218">
        <v>0</v>
      </c>
      <c r="R304" s="218">
        <f>Q304*H304</f>
        <v>0</v>
      </c>
      <c r="S304" s="218">
        <v>0</v>
      </c>
      <c r="T304" s="219">
        <f>S304*H304</f>
        <v>0</v>
      </c>
      <c r="U304" s="35"/>
      <c r="V304" s="35"/>
      <c r="W304" s="35"/>
      <c r="X304" s="35"/>
      <c r="Y304" s="35"/>
      <c r="Z304" s="35"/>
      <c r="AA304" s="35"/>
      <c r="AB304" s="35"/>
      <c r="AC304" s="35"/>
      <c r="AD304" s="35"/>
      <c r="AE304" s="35"/>
      <c r="AR304" s="220" t="s">
        <v>209</v>
      </c>
      <c r="AT304" s="220" t="s">
        <v>205</v>
      </c>
      <c r="AU304" s="220" t="s">
        <v>82</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209</v>
      </c>
      <c r="BM304" s="220" t="s">
        <v>2375</v>
      </c>
    </row>
    <row r="305" spans="2:51" s="13" customFormat="1" ht="22.5">
      <c r="B305" s="222"/>
      <c r="C305" s="223"/>
      <c r="D305" s="224" t="s">
        <v>211</v>
      </c>
      <c r="E305" s="225" t="s">
        <v>1</v>
      </c>
      <c r="F305" s="226" t="s">
        <v>10283</v>
      </c>
      <c r="G305" s="223"/>
      <c r="H305" s="225" t="s">
        <v>1</v>
      </c>
      <c r="I305" s="227"/>
      <c r="J305" s="223"/>
      <c r="K305" s="223"/>
      <c r="L305" s="228"/>
      <c r="M305" s="229"/>
      <c r="N305" s="230"/>
      <c r="O305" s="230"/>
      <c r="P305" s="230"/>
      <c r="Q305" s="230"/>
      <c r="R305" s="230"/>
      <c r="S305" s="230"/>
      <c r="T305" s="231"/>
      <c r="AT305" s="232" t="s">
        <v>211</v>
      </c>
      <c r="AU305" s="232" t="s">
        <v>82</v>
      </c>
      <c r="AV305" s="13" t="s">
        <v>82</v>
      </c>
      <c r="AW305" s="13" t="s">
        <v>31</v>
      </c>
      <c r="AX305" s="13" t="s">
        <v>75</v>
      </c>
      <c r="AY305" s="232" t="s">
        <v>203</v>
      </c>
    </row>
    <row r="306" spans="2:51" s="13" customFormat="1" ht="22.5">
      <c r="B306" s="222"/>
      <c r="C306" s="223"/>
      <c r="D306" s="224" t="s">
        <v>211</v>
      </c>
      <c r="E306" s="225" t="s">
        <v>1</v>
      </c>
      <c r="F306" s="226" t="s">
        <v>10284</v>
      </c>
      <c r="G306" s="223"/>
      <c r="H306" s="225" t="s">
        <v>1</v>
      </c>
      <c r="I306" s="227"/>
      <c r="J306" s="223"/>
      <c r="K306" s="223"/>
      <c r="L306" s="228"/>
      <c r="M306" s="229"/>
      <c r="N306" s="230"/>
      <c r="O306" s="230"/>
      <c r="P306" s="230"/>
      <c r="Q306" s="230"/>
      <c r="R306" s="230"/>
      <c r="S306" s="230"/>
      <c r="T306" s="231"/>
      <c r="AT306" s="232" t="s">
        <v>211</v>
      </c>
      <c r="AU306" s="232" t="s">
        <v>82</v>
      </c>
      <c r="AV306" s="13" t="s">
        <v>82</v>
      </c>
      <c r="AW306" s="13" t="s">
        <v>31</v>
      </c>
      <c r="AX306" s="13" t="s">
        <v>75</v>
      </c>
      <c r="AY306" s="232" t="s">
        <v>203</v>
      </c>
    </row>
    <row r="307" spans="2:51" s="13" customFormat="1" ht="22.5">
      <c r="B307" s="222"/>
      <c r="C307" s="223"/>
      <c r="D307" s="224" t="s">
        <v>211</v>
      </c>
      <c r="E307" s="225" t="s">
        <v>1</v>
      </c>
      <c r="F307" s="226" t="s">
        <v>10285</v>
      </c>
      <c r="G307" s="223"/>
      <c r="H307" s="225" t="s">
        <v>1</v>
      </c>
      <c r="I307" s="227"/>
      <c r="J307" s="223"/>
      <c r="K307" s="223"/>
      <c r="L307" s="228"/>
      <c r="M307" s="229"/>
      <c r="N307" s="230"/>
      <c r="O307" s="230"/>
      <c r="P307" s="230"/>
      <c r="Q307" s="230"/>
      <c r="R307" s="230"/>
      <c r="S307" s="230"/>
      <c r="T307" s="231"/>
      <c r="AT307" s="232" t="s">
        <v>211</v>
      </c>
      <c r="AU307" s="232" t="s">
        <v>82</v>
      </c>
      <c r="AV307" s="13" t="s">
        <v>82</v>
      </c>
      <c r="AW307" s="13" t="s">
        <v>31</v>
      </c>
      <c r="AX307" s="13" t="s">
        <v>75</v>
      </c>
      <c r="AY307" s="232" t="s">
        <v>203</v>
      </c>
    </row>
    <row r="308" spans="2:51" s="13" customFormat="1" ht="22.5">
      <c r="B308" s="222"/>
      <c r="C308" s="223"/>
      <c r="D308" s="224" t="s">
        <v>211</v>
      </c>
      <c r="E308" s="225" t="s">
        <v>1</v>
      </c>
      <c r="F308" s="226" t="s">
        <v>10286</v>
      </c>
      <c r="G308" s="223"/>
      <c r="H308" s="225" t="s">
        <v>1</v>
      </c>
      <c r="I308" s="227"/>
      <c r="J308" s="223"/>
      <c r="K308" s="223"/>
      <c r="L308" s="228"/>
      <c r="M308" s="229"/>
      <c r="N308" s="230"/>
      <c r="O308" s="230"/>
      <c r="P308" s="230"/>
      <c r="Q308" s="230"/>
      <c r="R308" s="230"/>
      <c r="S308" s="230"/>
      <c r="T308" s="231"/>
      <c r="AT308" s="232" t="s">
        <v>211</v>
      </c>
      <c r="AU308" s="232" t="s">
        <v>82</v>
      </c>
      <c r="AV308" s="13" t="s">
        <v>82</v>
      </c>
      <c r="AW308" s="13" t="s">
        <v>31</v>
      </c>
      <c r="AX308" s="13" t="s">
        <v>75</v>
      </c>
      <c r="AY308" s="232" t="s">
        <v>203</v>
      </c>
    </row>
    <row r="309" spans="2:51" s="13" customFormat="1" ht="22.5">
      <c r="B309" s="222"/>
      <c r="C309" s="223"/>
      <c r="D309" s="224" t="s">
        <v>211</v>
      </c>
      <c r="E309" s="225" t="s">
        <v>1</v>
      </c>
      <c r="F309" s="226" t="s">
        <v>10287</v>
      </c>
      <c r="G309" s="223"/>
      <c r="H309" s="225" t="s">
        <v>1</v>
      </c>
      <c r="I309" s="227"/>
      <c r="J309" s="223"/>
      <c r="K309" s="223"/>
      <c r="L309" s="228"/>
      <c r="M309" s="229"/>
      <c r="N309" s="230"/>
      <c r="O309" s="230"/>
      <c r="P309" s="230"/>
      <c r="Q309" s="230"/>
      <c r="R309" s="230"/>
      <c r="S309" s="230"/>
      <c r="T309" s="231"/>
      <c r="AT309" s="232" t="s">
        <v>211</v>
      </c>
      <c r="AU309" s="232" t="s">
        <v>82</v>
      </c>
      <c r="AV309" s="13" t="s">
        <v>82</v>
      </c>
      <c r="AW309" s="13" t="s">
        <v>31</v>
      </c>
      <c r="AX309" s="13" t="s">
        <v>75</v>
      </c>
      <c r="AY309" s="232" t="s">
        <v>203</v>
      </c>
    </row>
    <row r="310" spans="2:51" s="13" customFormat="1" ht="22.5">
      <c r="B310" s="222"/>
      <c r="C310" s="223"/>
      <c r="D310" s="224" t="s">
        <v>211</v>
      </c>
      <c r="E310" s="225" t="s">
        <v>1</v>
      </c>
      <c r="F310" s="226" t="s">
        <v>10288</v>
      </c>
      <c r="G310" s="223"/>
      <c r="H310" s="225" t="s">
        <v>1</v>
      </c>
      <c r="I310" s="227"/>
      <c r="J310" s="223"/>
      <c r="K310" s="223"/>
      <c r="L310" s="228"/>
      <c r="M310" s="229"/>
      <c r="N310" s="230"/>
      <c r="O310" s="230"/>
      <c r="P310" s="230"/>
      <c r="Q310" s="230"/>
      <c r="R310" s="230"/>
      <c r="S310" s="230"/>
      <c r="T310" s="231"/>
      <c r="AT310" s="232" t="s">
        <v>211</v>
      </c>
      <c r="AU310" s="232" t="s">
        <v>82</v>
      </c>
      <c r="AV310" s="13" t="s">
        <v>82</v>
      </c>
      <c r="AW310" s="13" t="s">
        <v>31</v>
      </c>
      <c r="AX310" s="13" t="s">
        <v>75</v>
      </c>
      <c r="AY310" s="232" t="s">
        <v>203</v>
      </c>
    </row>
    <row r="311" spans="2:51" s="13" customFormat="1" ht="22.5">
      <c r="B311" s="222"/>
      <c r="C311" s="223"/>
      <c r="D311" s="224" t="s">
        <v>211</v>
      </c>
      <c r="E311" s="225" t="s">
        <v>1</v>
      </c>
      <c r="F311" s="226" t="s">
        <v>10289</v>
      </c>
      <c r="G311" s="223"/>
      <c r="H311" s="225" t="s">
        <v>1</v>
      </c>
      <c r="I311" s="227"/>
      <c r="J311" s="223"/>
      <c r="K311" s="223"/>
      <c r="L311" s="228"/>
      <c r="M311" s="229"/>
      <c r="N311" s="230"/>
      <c r="O311" s="230"/>
      <c r="P311" s="230"/>
      <c r="Q311" s="230"/>
      <c r="R311" s="230"/>
      <c r="S311" s="230"/>
      <c r="T311" s="231"/>
      <c r="AT311" s="232" t="s">
        <v>211</v>
      </c>
      <c r="AU311" s="232" t="s">
        <v>82</v>
      </c>
      <c r="AV311" s="13" t="s">
        <v>82</v>
      </c>
      <c r="AW311" s="13" t="s">
        <v>31</v>
      </c>
      <c r="AX311" s="13" t="s">
        <v>75</v>
      </c>
      <c r="AY311" s="232" t="s">
        <v>203</v>
      </c>
    </row>
    <row r="312" spans="2:51" s="13" customFormat="1" ht="22.5">
      <c r="B312" s="222"/>
      <c r="C312" s="223"/>
      <c r="D312" s="224" t="s">
        <v>211</v>
      </c>
      <c r="E312" s="225" t="s">
        <v>1</v>
      </c>
      <c r="F312" s="226" t="s">
        <v>10290</v>
      </c>
      <c r="G312" s="223"/>
      <c r="H312" s="225" t="s">
        <v>1</v>
      </c>
      <c r="I312" s="227"/>
      <c r="J312" s="223"/>
      <c r="K312" s="223"/>
      <c r="L312" s="228"/>
      <c r="M312" s="229"/>
      <c r="N312" s="230"/>
      <c r="O312" s="230"/>
      <c r="P312" s="230"/>
      <c r="Q312" s="230"/>
      <c r="R312" s="230"/>
      <c r="S312" s="230"/>
      <c r="T312" s="231"/>
      <c r="AT312" s="232" t="s">
        <v>211</v>
      </c>
      <c r="AU312" s="232" t="s">
        <v>82</v>
      </c>
      <c r="AV312" s="13" t="s">
        <v>82</v>
      </c>
      <c r="AW312" s="13" t="s">
        <v>31</v>
      </c>
      <c r="AX312" s="13" t="s">
        <v>75</v>
      </c>
      <c r="AY312" s="232" t="s">
        <v>203</v>
      </c>
    </row>
    <row r="313" spans="2:51" s="13" customFormat="1" ht="11.25">
      <c r="B313" s="222"/>
      <c r="C313" s="223"/>
      <c r="D313" s="224" t="s">
        <v>211</v>
      </c>
      <c r="E313" s="225" t="s">
        <v>1</v>
      </c>
      <c r="F313" s="226" t="s">
        <v>10291</v>
      </c>
      <c r="G313" s="223"/>
      <c r="H313" s="225" t="s">
        <v>1</v>
      </c>
      <c r="I313" s="227"/>
      <c r="J313" s="223"/>
      <c r="K313" s="223"/>
      <c r="L313" s="228"/>
      <c r="M313" s="229"/>
      <c r="N313" s="230"/>
      <c r="O313" s="230"/>
      <c r="P313" s="230"/>
      <c r="Q313" s="230"/>
      <c r="R313" s="230"/>
      <c r="S313" s="230"/>
      <c r="T313" s="231"/>
      <c r="AT313" s="232" t="s">
        <v>211</v>
      </c>
      <c r="AU313" s="232" t="s">
        <v>82</v>
      </c>
      <c r="AV313" s="13" t="s">
        <v>82</v>
      </c>
      <c r="AW313" s="13" t="s">
        <v>31</v>
      </c>
      <c r="AX313" s="13" t="s">
        <v>75</v>
      </c>
      <c r="AY313" s="232" t="s">
        <v>203</v>
      </c>
    </row>
    <row r="314" spans="2:51" s="13" customFormat="1" ht="22.5">
      <c r="B314" s="222"/>
      <c r="C314" s="223"/>
      <c r="D314" s="224" t="s">
        <v>211</v>
      </c>
      <c r="E314" s="225" t="s">
        <v>1</v>
      </c>
      <c r="F314" s="226" t="s">
        <v>10292</v>
      </c>
      <c r="G314" s="223"/>
      <c r="H314" s="225" t="s">
        <v>1</v>
      </c>
      <c r="I314" s="227"/>
      <c r="J314" s="223"/>
      <c r="K314" s="223"/>
      <c r="L314" s="228"/>
      <c r="M314" s="229"/>
      <c r="N314" s="230"/>
      <c r="O314" s="230"/>
      <c r="P314" s="230"/>
      <c r="Q314" s="230"/>
      <c r="R314" s="230"/>
      <c r="S314" s="230"/>
      <c r="T314" s="231"/>
      <c r="AT314" s="232" t="s">
        <v>211</v>
      </c>
      <c r="AU314" s="232" t="s">
        <v>82</v>
      </c>
      <c r="AV314" s="13" t="s">
        <v>82</v>
      </c>
      <c r="AW314" s="13" t="s">
        <v>31</v>
      </c>
      <c r="AX314" s="13" t="s">
        <v>75</v>
      </c>
      <c r="AY314" s="232" t="s">
        <v>203</v>
      </c>
    </row>
    <row r="315" spans="2:51" s="13" customFormat="1" ht="22.5">
      <c r="B315" s="222"/>
      <c r="C315" s="223"/>
      <c r="D315" s="224" t="s">
        <v>211</v>
      </c>
      <c r="E315" s="225" t="s">
        <v>1</v>
      </c>
      <c r="F315" s="226" t="s">
        <v>10293</v>
      </c>
      <c r="G315" s="223"/>
      <c r="H315" s="225" t="s">
        <v>1</v>
      </c>
      <c r="I315" s="227"/>
      <c r="J315" s="223"/>
      <c r="K315" s="223"/>
      <c r="L315" s="228"/>
      <c r="M315" s="229"/>
      <c r="N315" s="230"/>
      <c r="O315" s="230"/>
      <c r="P315" s="230"/>
      <c r="Q315" s="230"/>
      <c r="R315" s="230"/>
      <c r="S315" s="230"/>
      <c r="T315" s="231"/>
      <c r="AT315" s="232" t="s">
        <v>211</v>
      </c>
      <c r="AU315" s="232" t="s">
        <v>82</v>
      </c>
      <c r="AV315" s="13" t="s">
        <v>82</v>
      </c>
      <c r="AW315" s="13" t="s">
        <v>31</v>
      </c>
      <c r="AX315" s="13" t="s">
        <v>75</v>
      </c>
      <c r="AY315" s="232" t="s">
        <v>203</v>
      </c>
    </row>
    <row r="316" spans="2:51" s="13" customFormat="1" ht="22.5">
      <c r="B316" s="222"/>
      <c r="C316" s="223"/>
      <c r="D316" s="224" t="s">
        <v>211</v>
      </c>
      <c r="E316" s="225" t="s">
        <v>1</v>
      </c>
      <c r="F316" s="226" t="s">
        <v>10294</v>
      </c>
      <c r="G316" s="223"/>
      <c r="H316" s="225" t="s">
        <v>1</v>
      </c>
      <c r="I316" s="227"/>
      <c r="J316" s="223"/>
      <c r="K316" s="223"/>
      <c r="L316" s="228"/>
      <c r="M316" s="229"/>
      <c r="N316" s="230"/>
      <c r="O316" s="230"/>
      <c r="P316" s="230"/>
      <c r="Q316" s="230"/>
      <c r="R316" s="230"/>
      <c r="S316" s="230"/>
      <c r="T316" s="231"/>
      <c r="AT316" s="232" t="s">
        <v>211</v>
      </c>
      <c r="AU316" s="232" t="s">
        <v>82</v>
      </c>
      <c r="AV316" s="13" t="s">
        <v>82</v>
      </c>
      <c r="AW316" s="13" t="s">
        <v>31</v>
      </c>
      <c r="AX316" s="13" t="s">
        <v>75</v>
      </c>
      <c r="AY316" s="232" t="s">
        <v>203</v>
      </c>
    </row>
    <row r="317" spans="2:51" s="13" customFormat="1" ht="22.5">
      <c r="B317" s="222"/>
      <c r="C317" s="223"/>
      <c r="D317" s="224" t="s">
        <v>211</v>
      </c>
      <c r="E317" s="225" t="s">
        <v>1</v>
      </c>
      <c r="F317" s="226" t="s">
        <v>10295</v>
      </c>
      <c r="G317" s="223"/>
      <c r="H317" s="225" t="s">
        <v>1</v>
      </c>
      <c r="I317" s="227"/>
      <c r="J317" s="223"/>
      <c r="K317" s="223"/>
      <c r="L317" s="228"/>
      <c r="M317" s="229"/>
      <c r="N317" s="230"/>
      <c r="O317" s="230"/>
      <c r="P317" s="230"/>
      <c r="Q317" s="230"/>
      <c r="R317" s="230"/>
      <c r="S317" s="230"/>
      <c r="T317" s="231"/>
      <c r="AT317" s="232" t="s">
        <v>211</v>
      </c>
      <c r="AU317" s="232" t="s">
        <v>82</v>
      </c>
      <c r="AV317" s="13" t="s">
        <v>82</v>
      </c>
      <c r="AW317" s="13" t="s">
        <v>31</v>
      </c>
      <c r="AX317" s="13" t="s">
        <v>75</v>
      </c>
      <c r="AY317" s="232" t="s">
        <v>203</v>
      </c>
    </row>
    <row r="318" spans="2:51" s="13" customFormat="1" ht="22.5">
      <c r="B318" s="222"/>
      <c r="C318" s="223"/>
      <c r="D318" s="224" t="s">
        <v>211</v>
      </c>
      <c r="E318" s="225" t="s">
        <v>1</v>
      </c>
      <c r="F318" s="226" t="s">
        <v>10296</v>
      </c>
      <c r="G318" s="223"/>
      <c r="H318" s="225" t="s">
        <v>1</v>
      </c>
      <c r="I318" s="227"/>
      <c r="J318" s="223"/>
      <c r="K318" s="223"/>
      <c r="L318" s="228"/>
      <c r="M318" s="229"/>
      <c r="N318" s="230"/>
      <c r="O318" s="230"/>
      <c r="P318" s="230"/>
      <c r="Q318" s="230"/>
      <c r="R318" s="230"/>
      <c r="S318" s="230"/>
      <c r="T318" s="231"/>
      <c r="AT318" s="232" t="s">
        <v>211</v>
      </c>
      <c r="AU318" s="232" t="s">
        <v>82</v>
      </c>
      <c r="AV318" s="13" t="s">
        <v>82</v>
      </c>
      <c r="AW318" s="13" t="s">
        <v>31</v>
      </c>
      <c r="AX318" s="13" t="s">
        <v>75</v>
      </c>
      <c r="AY318" s="232" t="s">
        <v>203</v>
      </c>
    </row>
    <row r="319" spans="2:51" s="13" customFormat="1" ht="11.25">
      <c r="B319" s="222"/>
      <c r="C319" s="223"/>
      <c r="D319" s="224" t="s">
        <v>211</v>
      </c>
      <c r="E319" s="225" t="s">
        <v>1</v>
      </c>
      <c r="F319" s="226" t="s">
        <v>10297</v>
      </c>
      <c r="G319" s="223"/>
      <c r="H319" s="225" t="s">
        <v>1</v>
      </c>
      <c r="I319" s="227"/>
      <c r="J319" s="223"/>
      <c r="K319" s="223"/>
      <c r="L319" s="228"/>
      <c r="M319" s="229"/>
      <c r="N319" s="230"/>
      <c r="O319" s="230"/>
      <c r="P319" s="230"/>
      <c r="Q319" s="230"/>
      <c r="R319" s="230"/>
      <c r="S319" s="230"/>
      <c r="T319" s="231"/>
      <c r="AT319" s="232" t="s">
        <v>211</v>
      </c>
      <c r="AU319" s="232" t="s">
        <v>82</v>
      </c>
      <c r="AV319" s="13" t="s">
        <v>82</v>
      </c>
      <c r="AW319" s="13" t="s">
        <v>31</v>
      </c>
      <c r="AX319" s="13" t="s">
        <v>75</v>
      </c>
      <c r="AY319" s="232" t="s">
        <v>203</v>
      </c>
    </row>
    <row r="320" spans="2:51" s="13" customFormat="1" ht="11.25">
      <c r="B320" s="222"/>
      <c r="C320" s="223"/>
      <c r="D320" s="224" t="s">
        <v>211</v>
      </c>
      <c r="E320" s="225" t="s">
        <v>1</v>
      </c>
      <c r="F320" s="226" t="s">
        <v>10298</v>
      </c>
      <c r="G320" s="223"/>
      <c r="H320" s="225" t="s">
        <v>1</v>
      </c>
      <c r="I320" s="227"/>
      <c r="J320" s="223"/>
      <c r="K320" s="223"/>
      <c r="L320" s="228"/>
      <c r="M320" s="229"/>
      <c r="N320" s="230"/>
      <c r="O320" s="230"/>
      <c r="P320" s="230"/>
      <c r="Q320" s="230"/>
      <c r="R320" s="230"/>
      <c r="S320" s="230"/>
      <c r="T320" s="231"/>
      <c r="AT320" s="232" t="s">
        <v>211</v>
      </c>
      <c r="AU320" s="232" t="s">
        <v>82</v>
      </c>
      <c r="AV320" s="13" t="s">
        <v>82</v>
      </c>
      <c r="AW320" s="13" t="s">
        <v>31</v>
      </c>
      <c r="AX320" s="13" t="s">
        <v>75</v>
      </c>
      <c r="AY320" s="232" t="s">
        <v>203</v>
      </c>
    </row>
    <row r="321" spans="1:65" s="13" customFormat="1" ht="22.5">
      <c r="B321" s="222"/>
      <c r="C321" s="223"/>
      <c r="D321" s="224" t="s">
        <v>211</v>
      </c>
      <c r="E321" s="225" t="s">
        <v>1</v>
      </c>
      <c r="F321" s="226" t="s">
        <v>10299</v>
      </c>
      <c r="G321" s="223"/>
      <c r="H321" s="225" t="s">
        <v>1</v>
      </c>
      <c r="I321" s="227"/>
      <c r="J321" s="223"/>
      <c r="K321" s="223"/>
      <c r="L321" s="228"/>
      <c r="M321" s="229"/>
      <c r="N321" s="230"/>
      <c r="O321" s="230"/>
      <c r="P321" s="230"/>
      <c r="Q321" s="230"/>
      <c r="R321" s="230"/>
      <c r="S321" s="230"/>
      <c r="T321" s="231"/>
      <c r="AT321" s="232" t="s">
        <v>211</v>
      </c>
      <c r="AU321" s="232" t="s">
        <v>82</v>
      </c>
      <c r="AV321" s="13" t="s">
        <v>82</v>
      </c>
      <c r="AW321" s="13" t="s">
        <v>31</v>
      </c>
      <c r="AX321" s="13" t="s">
        <v>75</v>
      </c>
      <c r="AY321" s="232" t="s">
        <v>203</v>
      </c>
    </row>
    <row r="322" spans="1:65" s="13" customFormat="1" ht="22.5">
      <c r="B322" s="222"/>
      <c r="C322" s="223"/>
      <c r="D322" s="224" t="s">
        <v>211</v>
      </c>
      <c r="E322" s="225" t="s">
        <v>1</v>
      </c>
      <c r="F322" s="226" t="s">
        <v>10300</v>
      </c>
      <c r="G322" s="223"/>
      <c r="H322" s="225" t="s">
        <v>1</v>
      </c>
      <c r="I322" s="227"/>
      <c r="J322" s="223"/>
      <c r="K322" s="223"/>
      <c r="L322" s="228"/>
      <c r="M322" s="229"/>
      <c r="N322" s="230"/>
      <c r="O322" s="230"/>
      <c r="P322" s="230"/>
      <c r="Q322" s="230"/>
      <c r="R322" s="230"/>
      <c r="S322" s="230"/>
      <c r="T322" s="231"/>
      <c r="AT322" s="232" t="s">
        <v>211</v>
      </c>
      <c r="AU322" s="232" t="s">
        <v>82</v>
      </c>
      <c r="AV322" s="13" t="s">
        <v>82</v>
      </c>
      <c r="AW322" s="13" t="s">
        <v>31</v>
      </c>
      <c r="AX322" s="13" t="s">
        <v>75</v>
      </c>
      <c r="AY322" s="232" t="s">
        <v>203</v>
      </c>
    </row>
    <row r="323" spans="1:65" s="13" customFormat="1" ht="22.5">
      <c r="B323" s="222"/>
      <c r="C323" s="223"/>
      <c r="D323" s="224" t="s">
        <v>211</v>
      </c>
      <c r="E323" s="225" t="s">
        <v>1</v>
      </c>
      <c r="F323" s="226" t="s">
        <v>10301</v>
      </c>
      <c r="G323" s="223"/>
      <c r="H323" s="225" t="s">
        <v>1</v>
      </c>
      <c r="I323" s="227"/>
      <c r="J323" s="223"/>
      <c r="K323" s="223"/>
      <c r="L323" s="228"/>
      <c r="M323" s="229"/>
      <c r="N323" s="230"/>
      <c r="O323" s="230"/>
      <c r="P323" s="230"/>
      <c r="Q323" s="230"/>
      <c r="R323" s="230"/>
      <c r="S323" s="230"/>
      <c r="T323" s="231"/>
      <c r="AT323" s="232" t="s">
        <v>211</v>
      </c>
      <c r="AU323" s="232" t="s">
        <v>82</v>
      </c>
      <c r="AV323" s="13" t="s">
        <v>82</v>
      </c>
      <c r="AW323" s="13" t="s">
        <v>31</v>
      </c>
      <c r="AX323" s="13" t="s">
        <v>75</v>
      </c>
      <c r="AY323" s="232" t="s">
        <v>203</v>
      </c>
    </row>
    <row r="324" spans="1:65" s="13" customFormat="1" ht="22.5">
      <c r="B324" s="222"/>
      <c r="C324" s="223"/>
      <c r="D324" s="224" t="s">
        <v>211</v>
      </c>
      <c r="E324" s="225" t="s">
        <v>1</v>
      </c>
      <c r="F324" s="226" t="s">
        <v>10300</v>
      </c>
      <c r="G324" s="223"/>
      <c r="H324" s="225" t="s">
        <v>1</v>
      </c>
      <c r="I324" s="227"/>
      <c r="J324" s="223"/>
      <c r="K324" s="223"/>
      <c r="L324" s="228"/>
      <c r="M324" s="229"/>
      <c r="N324" s="230"/>
      <c r="O324" s="230"/>
      <c r="P324" s="230"/>
      <c r="Q324" s="230"/>
      <c r="R324" s="230"/>
      <c r="S324" s="230"/>
      <c r="T324" s="231"/>
      <c r="AT324" s="232" t="s">
        <v>211</v>
      </c>
      <c r="AU324" s="232" t="s">
        <v>82</v>
      </c>
      <c r="AV324" s="13" t="s">
        <v>82</v>
      </c>
      <c r="AW324" s="13" t="s">
        <v>31</v>
      </c>
      <c r="AX324" s="13" t="s">
        <v>75</v>
      </c>
      <c r="AY324" s="232" t="s">
        <v>203</v>
      </c>
    </row>
    <row r="325" spans="1:65" s="13" customFormat="1" ht="22.5">
      <c r="B325" s="222"/>
      <c r="C325" s="223"/>
      <c r="D325" s="224" t="s">
        <v>211</v>
      </c>
      <c r="E325" s="225" t="s">
        <v>1</v>
      </c>
      <c r="F325" s="226" t="s">
        <v>10302</v>
      </c>
      <c r="G325" s="223"/>
      <c r="H325" s="225" t="s">
        <v>1</v>
      </c>
      <c r="I325" s="227"/>
      <c r="J325" s="223"/>
      <c r="K325" s="223"/>
      <c r="L325" s="228"/>
      <c r="M325" s="229"/>
      <c r="N325" s="230"/>
      <c r="O325" s="230"/>
      <c r="P325" s="230"/>
      <c r="Q325" s="230"/>
      <c r="R325" s="230"/>
      <c r="S325" s="230"/>
      <c r="T325" s="231"/>
      <c r="AT325" s="232" t="s">
        <v>211</v>
      </c>
      <c r="AU325" s="232" t="s">
        <v>82</v>
      </c>
      <c r="AV325" s="13" t="s">
        <v>82</v>
      </c>
      <c r="AW325" s="13" t="s">
        <v>31</v>
      </c>
      <c r="AX325" s="13" t="s">
        <v>75</v>
      </c>
      <c r="AY325" s="232" t="s">
        <v>203</v>
      </c>
    </row>
    <row r="326" spans="1:65" s="13" customFormat="1" ht="22.5">
      <c r="B326" s="222"/>
      <c r="C326" s="223"/>
      <c r="D326" s="224" t="s">
        <v>211</v>
      </c>
      <c r="E326" s="225" t="s">
        <v>1</v>
      </c>
      <c r="F326" s="226" t="s">
        <v>10303</v>
      </c>
      <c r="G326" s="223"/>
      <c r="H326" s="225" t="s">
        <v>1</v>
      </c>
      <c r="I326" s="227"/>
      <c r="J326" s="223"/>
      <c r="K326" s="223"/>
      <c r="L326" s="228"/>
      <c r="M326" s="229"/>
      <c r="N326" s="230"/>
      <c r="O326" s="230"/>
      <c r="P326" s="230"/>
      <c r="Q326" s="230"/>
      <c r="R326" s="230"/>
      <c r="S326" s="230"/>
      <c r="T326" s="231"/>
      <c r="AT326" s="232" t="s">
        <v>211</v>
      </c>
      <c r="AU326" s="232" t="s">
        <v>82</v>
      </c>
      <c r="AV326" s="13" t="s">
        <v>82</v>
      </c>
      <c r="AW326" s="13" t="s">
        <v>31</v>
      </c>
      <c r="AX326" s="13" t="s">
        <v>75</v>
      </c>
      <c r="AY326" s="232" t="s">
        <v>203</v>
      </c>
    </row>
    <row r="327" spans="1:65" s="13" customFormat="1" ht="11.25">
      <c r="B327" s="222"/>
      <c r="C327" s="223"/>
      <c r="D327" s="224" t="s">
        <v>211</v>
      </c>
      <c r="E327" s="225" t="s">
        <v>1</v>
      </c>
      <c r="F327" s="226" t="s">
        <v>10304</v>
      </c>
      <c r="G327" s="223"/>
      <c r="H327" s="225" t="s">
        <v>1</v>
      </c>
      <c r="I327" s="227"/>
      <c r="J327" s="223"/>
      <c r="K327" s="223"/>
      <c r="L327" s="228"/>
      <c r="M327" s="229"/>
      <c r="N327" s="230"/>
      <c r="O327" s="230"/>
      <c r="P327" s="230"/>
      <c r="Q327" s="230"/>
      <c r="R327" s="230"/>
      <c r="S327" s="230"/>
      <c r="T327" s="231"/>
      <c r="AT327" s="232" t="s">
        <v>211</v>
      </c>
      <c r="AU327" s="232" t="s">
        <v>82</v>
      </c>
      <c r="AV327" s="13" t="s">
        <v>82</v>
      </c>
      <c r="AW327" s="13" t="s">
        <v>31</v>
      </c>
      <c r="AX327" s="13" t="s">
        <v>75</v>
      </c>
      <c r="AY327" s="232" t="s">
        <v>203</v>
      </c>
    </row>
    <row r="328" spans="1:65" s="13" customFormat="1" ht="11.25">
      <c r="B328" s="222"/>
      <c r="C328" s="223"/>
      <c r="D328" s="224" t="s">
        <v>211</v>
      </c>
      <c r="E328" s="225" t="s">
        <v>1</v>
      </c>
      <c r="F328" s="226" t="s">
        <v>10305</v>
      </c>
      <c r="G328" s="223"/>
      <c r="H328" s="225" t="s">
        <v>1</v>
      </c>
      <c r="I328" s="227"/>
      <c r="J328" s="223"/>
      <c r="K328" s="223"/>
      <c r="L328" s="228"/>
      <c r="M328" s="229"/>
      <c r="N328" s="230"/>
      <c r="O328" s="230"/>
      <c r="P328" s="230"/>
      <c r="Q328" s="230"/>
      <c r="R328" s="230"/>
      <c r="S328" s="230"/>
      <c r="T328" s="231"/>
      <c r="AT328" s="232" t="s">
        <v>211</v>
      </c>
      <c r="AU328" s="232" t="s">
        <v>82</v>
      </c>
      <c r="AV328" s="13" t="s">
        <v>82</v>
      </c>
      <c r="AW328" s="13" t="s">
        <v>31</v>
      </c>
      <c r="AX328" s="13" t="s">
        <v>75</v>
      </c>
      <c r="AY328" s="232" t="s">
        <v>203</v>
      </c>
    </row>
    <row r="329" spans="1:65" s="13" customFormat="1" ht="11.25">
      <c r="B329" s="222"/>
      <c r="C329" s="223"/>
      <c r="D329" s="224" t="s">
        <v>211</v>
      </c>
      <c r="E329" s="225" t="s">
        <v>1</v>
      </c>
      <c r="F329" s="226" t="s">
        <v>10306</v>
      </c>
      <c r="G329" s="223"/>
      <c r="H329" s="225" t="s">
        <v>1</v>
      </c>
      <c r="I329" s="227"/>
      <c r="J329" s="223"/>
      <c r="K329" s="223"/>
      <c r="L329" s="228"/>
      <c r="M329" s="229"/>
      <c r="N329" s="230"/>
      <c r="O329" s="230"/>
      <c r="P329" s="230"/>
      <c r="Q329" s="230"/>
      <c r="R329" s="230"/>
      <c r="S329" s="230"/>
      <c r="T329" s="231"/>
      <c r="AT329" s="232" t="s">
        <v>211</v>
      </c>
      <c r="AU329" s="232" t="s">
        <v>82</v>
      </c>
      <c r="AV329" s="13" t="s">
        <v>82</v>
      </c>
      <c r="AW329" s="13" t="s">
        <v>31</v>
      </c>
      <c r="AX329" s="13" t="s">
        <v>75</v>
      </c>
      <c r="AY329" s="232" t="s">
        <v>203</v>
      </c>
    </row>
    <row r="330" spans="1:65" s="13" customFormat="1" ht="11.25">
      <c r="B330" s="222"/>
      <c r="C330" s="223"/>
      <c r="D330" s="224" t="s">
        <v>211</v>
      </c>
      <c r="E330" s="225" t="s">
        <v>1</v>
      </c>
      <c r="F330" s="226" t="s">
        <v>10307</v>
      </c>
      <c r="G330" s="223"/>
      <c r="H330" s="225" t="s">
        <v>1</v>
      </c>
      <c r="I330" s="227"/>
      <c r="J330" s="223"/>
      <c r="K330" s="223"/>
      <c r="L330" s="228"/>
      <c r="M330" s="229"/>
      <c r="N330" s="230"/>
      <c r="O330" s="230"/>
      <c r="P330" s="230"/>
      <c r="Q330" s="230"/>
      <c r="R330" s="230"/>
      <c r="S330" s="230"/>
      <c r="T330" s="231"/>
      <c r="AT330" s="232" t="s">
        <v>211</v>
      </c>
      <c r="AU330" s="232" t="s">
        <v>82</v>
      </c>
      <c r="AV330" s="13" t="s">
        <v>82</v>
      </c>
      <c r="AW330" s="13" t="s">
        <v>31</v>
      </c>
      <c r="AX330" s="13" t="s">
        <v>75</v>
      </c>
      <c r="AY330" s="232" t="s">
        <v>203</v>
      </c>
    </row>
    <row r="331" spans="1:65" s="13" customFormat="1" ht="11.25">
      <c r="B331" s="222"/>
      <c r="C331" s="223"/>
      <c r="D331" s="224" t="s">
        <v>211</v>
      </c>
      <c r="E331" s="225" t="s">
        <v>1</v>
      </c>
      <c r="F331" s="226" t="s">
        <v>10308</v>
      </c>
      <c r="G331" s="223"/>
      <c r="H331" s="225" t="s">
        <v>1</v>
      </c>
      <c r="I331" s="227"/>
      <c r="J331" s="223"/>
      <c r="K331" s="223"/>
      <c r="L331" s="228"/>
      <c r="M331" s="229"/>
      <c r="N331" s="230"/>
      <c r="O331" s="230"/>
      <c r="P331" s="230"/>
      <c r="Q331" s="230"/>
      <c r="R331" s="230"/>
      <c r="S331" s="230"/>
      <c r="T331" s="231"/>
      <c r="AT331" s="232" t="s">
        <v>211</v>
      </c>
      <c r="AU331" s="232" t="s">
        <v>82</v>
      </c>
      <c r="AV331" s="13" t="s">
        <v>82</v>
      </c>
      <c r="AW331" s="13" t="s">
        <v>31</v>
      </c>
      <c r="AX331" s="13" t="s">
        <v>75</v>
      </c>
      <c r="AY331" s="232" t="s">
        <v>203</v>
      </c>
    </row>
    <row r="332" spans="1:65" s="14" customFormat="1" ht="11.25">
      <c r="B332" s="233"/>
      <c r="C332" s="234"/>
      <c r="D332" s="224" t="s">
        <v>211</v>
      </c>
      <c r="E332" s="235" t="s">
        <v>1</v>
      </c>
      <c r="F332" s="236" t="s">
        <v>82</v>
      </c>
      <c r="G332" s="234"/>
      <c r="H332" s="237">
        <v>1</v>
      </c>
      <c r="I332" s="238"/>
      <c r="J332" s="234"/>
      <c r="K332" s="234"/>
      <c r="L332" s="239"/>
      <c r="M332" s="240"/>
      <c r="N332" s="241"/>
      <c r="O332" s="241"/>
      <c r="P332" s="241"/>
      <c r="Q332" s="241"/>
      <c r="R332" s="241"/>
      <c r="S332" s="241"/>
      <c r="T332" s="242"/>
      <c r="AT332" s="243" t="s">
        <v>211</v>
      </c>
      <c r="AU332" s="243" t="s">
        <v>82</v>
      </c>
      <c r="AV332" s="14" t="s">
        <v>84</v>
      </c>
      <c r="AW332" s="14" t="s">
        <v>31</v>
      </c>
      <c r="AX332" s="14" t="s">
        <v>75</v>
      </c>
      <c r="AY332" s="243" t="s">
        <v>203</v>
      </c>
    </row>
    <row r="333" spans="1:65" s="2" customFormat="1" ht="16.5" customHeight="1">
      <c r="A333" s="35"/>
      <c r="B333" s="36"/>
      <c r="C333" s="209" t="s">
        <v>1830</v>
      </c>
      <c r="D333" s="209" t="s">
        <v>205</v>
      </c>
      <c r="E333" s="210" t="s">
        <v>10309</v>
      </c>
      <c r="F333" s="211" t="s">
        <v>10310</v>
      </c>
      <c r="G333" s="212" t="s">
        <v>5671</v>
      </c>
      <c r="H333" s="213">
        <v>1</v>
      </c>
      <c r="I333" s="214"/>
      <c r="J333" s="215">
        <f>ROUND(I333*H333,2)</f>
        <v>0</v>
      </c>
      <c r="K333" s="211" t="s">
        <v>1</v>
      </c>
      <c r="L333" s="40"/>
      <c r="M333" s="216" t="s">
        <v>1</v>
      </c>
      <c r="N333" s="217" t="s">
        <v>40</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209</v>
      </c>
      <c r="AT333" s="220" t="s">
        <v>205</v>
      </c>
      <c r="AU333" s="220" t="s">
        <v>82</v>
      </c>
      <c r="AY333" s="18" t="s">
        <v>203</v>
      </c>
      <c r="BE333" s="221">
        <f>IF(N333="základní",J333,0)</f>
        <v>0</v>
      </c>
      <c r="BF333" s="221">
        <f>IF(N333="snížená",J333,0)</f>
        <v>0</v>
      </c>
      <c r="BG333" s="221">
        <f>IF(N333="zákl. přenesená",J333,0)</f>
        <v>0</v>
      </c>
      <c r="BH333" s="221">
        <f>IF(N333="sníž. přenesená",J333,0)</f>
        <v>0</v>
      </c>
      <c r="BI333" s="221">
        <f>IF(N333="nulová",J333,0)</f>
        <v>0</v>
      </c>
      <c r="BJ333" s="18" t="s">
        <v>82</v>
      </c>
      <c r="BK333" s="221">
        <f>ROUND(I333*H333,2)</f>
        <v>0</v>
      </c>
      <c r="BL333" s="18" t="s">
        <v>209</v>
      </c>
      <c r="BM333" s="220" t="s">
        <v>2386</v>
      </c>
    </row>
    <row r="334" spans="1:65" s="13" customFormat="1" ht="22.5">
      <c r="B334" s="222"/>
      <c r="C334" s="223"/>
      <c r="D334" s="224" t="s">
        <v>211</v>
      </c>
      <c r="E334" s="225" t="s">
        <v>1</v>
      </c>
      <c r="F334" s="226" t="s">
        <v>10283</v>
      </c>
      <c r="G334" s="223"/>
      <c r="H334" s="225" t="s">
        <v>1</v>
      </c>
      <c r="I334" s="227"/>
      <c r="J334" s="223"/>
      <c r="K334" s="223"/>
      <c r="L334" s="228"/>
      <c r="M334" s="229"/>
      <c r="N334" s="230"/>
      <c r="O334" s="230"/>
      <c r="P334" s="230"/>
      <c r="Q334" s="230"/>
      <c r="R334" s="230"/>
      <c r="S334" s="230"/>
      <c r="T334" s="231"/>
      <c r="AT334" s="232" t="s">
        <v>211</v>
      </c>
      <c r="AU334" s="232" t="s">
        <v>82</v>
      </c>
      <c r="AV334" s="13" t="s">
        <v>82</v>
      </c>
      <c r="AW334" s="13" t="s">
        <v>31</v>
      </c>
      <c r="AX334" s="13" t="s">
        <v>75</v>
      </c>
      <c r="AY334" s="232" t="s">
        <v>203</v>
      </c>
    </row>
    <row r="335" spans="1:65" s="13" customFormat="1" ht="22.5">
      <c r="B335" s="222"/>
      <c r="C335" s="223"/>
      <c r="D335" s="224" t="s">
        <v>211</v>
      </c>
      <c r="E335" s="225" t="s">
        <v>1</v>
      </c>
      <c r="F335" s="226" t="s">
        <v>10284</v>
      </c>
      <c r="G335" s="223"/>
      <c r="H335" s="225" t="s">
        <v>1</v>
      </c>
      <c r="I335" s="227"/>
      <c r="J335" s="223"/>
      <c r="K335" s="223"/>
      <c r="L335" s="228"/>
      <c r="M335" s="229"/>
      <c r="N335" s="230"/>
      <c r="O335" s="230"/>
      <c r="P335" s="230"/>
      <c r="Q335" s="230"/>
      <c r="R335" s="230"/>
      <c r="S335" s="230"/>
      <c r="T335" s="231"/>
      <c r="AT335" s="232" t="s">
        <v>211</v>
      </c>
      <c r="AU335" s="232" t="s">
        <v>82</v>
      </c>
      <c r="AV335" s="13" t="s">
        <v>82</v>
      </c>
      <c r="AW335" s="13" t="s">
        <v>31</v>
      </c>
      <c r="AX335" s="13" t="s">
        <v>75</v>
      </c>
      <c r="AY335" s="232" t="s">
        <v>203</v>
      </c>
    </row>
    <row r="336" spans="1:65" s="13" customFormat="1" ht="22.5">
      <c r="B336" s="222"/>
      <c r="C336" s="223"/>
      <c r="D336" s="224" t="s">
        <v>211</v>
      </c>
      <c r="E336" s="225" t="s">
        <v>1</v>
      </c>
      <c r="F336" s="226" t="s">
        <v>10285</v>
      </c>
      <c r="G336" s="223"/>
      <c r="H336" s="225" t="s">
        <v>1</v>
      </c>
      <c r="I336" s="227"/>
      <c r="J336" s="223"/>
      <c r="K336" s="223"/>
      <c r="L336" s="228"/>
      <c r="M336" s="229"/>
      <c r="N336" s="230"/>
      <c r="O336" s="230"/>
      <c r="P336" s="230"/>
      <c r="Q336" s="230"/>
      <c r="R336" s="230"/>
      <c r="S336" s="230"/>
      <c r="T336" s="231"/>
      <c r="AT336" s="232" t="s">
        <v>211</v>
      </c>
      <c r="AU336" s="232" t="s">
        <v>82</v>
      </c>
      <c r="AV336" s="13" t="s">
        <v>82</v>
      </c>
      <c r="AW336" s="13" t="s">
        <v>31</v>
      </c>
      <c r="AX336" s="13" t="s">
        <v>75</v>
      </c>
      <c r="AY336" s="232" t="s">
        <v>203</v>
      </c>
    </row>
    <row r="337" spans="2:51" s="13" customFormat="1" ht="22.5">
      <c r="B337" s="222"/>
      <c r="C337" s="223"/>
      <c r="D337" s="224" t="s">
        <v>211</v>
      </c>
      <c r="E337" s="225" t="s">
        <v>1</v>
      </c>
      <c r="F337" s="226" t="s">
        <v>10286</v>
      </c>
      <c r="G337" s="223"/>
      <c r="H337" s="225" t="s">
        <v>1</v>
      </c>
      <c r="I337" s="227"/>
      <c r="J337" s="223"/>
      <c r="K337" s="223"/>
      <c r="L337" s="228"/>
      <c r="M337" s="229"/>
      <c r="N337" s="230"/>
      <c r="O337" s="230"/>
      <c r="P337" s="230"/>
      <c r="Q337" s="230"/>
      <c r="R337" s="230"/>
      <c r="S337" s="230"/>
      <c r="T337" s="231"/>
      <c r="AT337" s="232" t="s">
        <v>211</v>
      </c>
      <c r="AU337" s="232" t="s">
        <v>82</v>
      </c>
      <c r="AV337" s="13" t="s">
        <v>82</v>
      </c>
      <c r="AW337" s="13" t="s">
        <v>31</v>
      </c>
      <c r="AX337" s="13" t="s">
        <v>75</v>
      </c>
      <c r="AY337" s="232" t="s">
        <v>203</v>
      </c>
    </row>
    <row r="338" spans="2:51" s="13" customFormat="1" ht="22.5">
      <c r="B338" s="222"/>
      <c r="C338" s="223"/>
      <c r="D338" s="224" t="s">
        <v>211</v>
      </c>
      <c r="E338" s="225" t="s">
        <v>1</v>
      </c>
      <c r="F338" s="226" t="s">
        <v>10287</v>
      </c>
      <c r="G338" s="223"/>
      <c r="H338" s="225" t="s">
        <v>1</v>
      </c>
      <c r="I338" s="227"/>
      <c r="J338" s="223"/>
      <c r="K338" s="223"/>
      <c r="L338" s="228"/>
      <c r="M338" s="229"/>
      <c r="N338" s="230"/>
      <c r="O338" s="230"/>
      <c r="P338" s="230"/>
      <c r="Q338" s="230"/>
      <c r="R338" s="230"/>
      <c r="S338" s="230"/>
      <c r="T338" s="231"/>
      <c r="AT338" s="232" t="s">
        <v>211</v>
      </c>
      <c r="AU338" s="232" t="s">
        <v>82</v>
      </c>
      <c r="AV338" s="13" t="s">
        <v>82</v>
      </c>
      <c r="AW338" s="13" t="s">
        <v>31</v>
      </c>
      <c r="AX338" s="13" t="s">
        <v>75</v>
      </c>
      <c r="AY338" s="232" t="s">
        <v>203</v>
      </c>
    </row>
    <row r="339" spans="2:51" s="13" customFormat="1" ht="22.5">
      <c r="B339" s="222"/>
      <c r="C339" s="223"/>
      <c r="D339" s="224" t="s">
        <v>211</v>
      </c>
      <c r="E339" s="225" t="s">
        <v>1</v>
      </c>
      <c r="F339" s="226" t="s">
        <v>10288</v>
      </c>
      <c r="G339" s="223"/>
      <c r="H339" s="225" t="s">
        <v>1</v>
      </c>
      <c r="I339" s="227"/>
      <c r="J339" s="223"/>
      <c r="K339" s="223"/>
      <c r="L339" s="228"/>
      <c r="M339" s="229"/>
      <c r="N339" s="230"/>
      <c r="O339" s="230"/>
      <c r="P339" s="230"/>
      <c r="Q339" s="230"/>
      <c r="R339" s="230"/>
      <c r="S339" s="230"/>
      <c r="T339" s="231"/>
      <c r="AT339" s="232" t="s">
        <v>211</v>
      </c>
      <c r="AU339" s="232" t="s">
        <v>82</v>
      </c>
      <c r="AV339" s="13" t="s">
        <v>82</v>
      </c>
      <c r="AW339" s="13" t="s">
        <v>31</v>
      </c>
      <c r="AX339" s="13" t="s">
        <v>75</v>
      </c>
      <c r="AY339" s="232" t="s">
        <v>203</v>
      </c>
    </row>
    <row r="340" spans="2:51" s="13" customFormat="1" ht="22.5">
      <c r="B340" s="222"/>
      <c r="C340" s="223"/>
      <c r="D340" s="224" t="s">
        <v>211</v>
      </c>
      <c r="E340" s="225" t="s">
        <v>1</v>
      </c>
      <c r="F340" s="226" t="s">
        <v>10289</v>
      </c>
      <c r="G340" s="223"/>
      <c r="H340" s="225" t="s">
        <v>1</v>
      </c>
      <c r="I340" s="227"/>
      <c r="J340" s="223"/>
      <c r="K340" s="223"/>
      <c r="L340" s="228"/>
      <c r="M340" s="229"/>
      <c r="N340" s="230"/>
      <c r="O340" s="230"/>
      <c r="P340" s="230"/>
      <c r="Q340" s="230"/>
      <c r="R340" s="230"/>
      <c r="S340" s="230"/>
      <c r="T340" s="231"/>
      <c r="AT340" s="232" t="s">
        <v>211</v>
      </c>
      <c r="AU340" s="232" t="s">
        <v>82</v>
      </c>
      <c r="AV340" s="13" t="s">
        <v>82</v>
      </c>
      <c r="AW340" s="13" t="s">
        <v>31</v>
      </c>
      <c r="AX340" s="13" t="s">
        <v>75</v>
      </c>
      <c r="AY340" s="232" t="s">
        <v>203</v>
      </c>
    </row>
    <row r="341" spans="2:51" s="13" customFormat="1" ht="22.5">
      <c r="B341" s="222"/>
      <c r="C341" s="223"/>
      <c r="D341" s="224" t="s">
        <v>211</v>
      </c>
      <c r="E341" s="225" t="s">
        <v>1</v>
      </c>
      <c r="F341" s="226" t="s">
        <v>10290</v>
      </c>
      <c r="G341" s="223"/>
      <c r="H341" s="225" t="s">
        <v>1</v>
      </c>
      <c r="I341" s="227"/>
      <c r="J341" s="223"/>
      <c r="K341" s="223"/>
      <c r="L341" s="228"/>
      <c r="M341" s="229"/>
      <c r="N341" s="230"/>
      <c r="O341" s="230"/>
      <c r="P341" s="230"/>
      <c r="Q341" s="230"/>
      <c r="R341" s="230"/>
      <c r="S341" s="230"/>
      <c r="T341" s="231"/>
      <c r="AT341" s="232" t="s">
        <v>211</v>
      </c>
      <c r="AU341" s="232" t="s">
        <v>82</v>
      </c>
      <c r="AV341" s="13" t="s">
        <v>82</v>
      </c>
      <c r="AW341" s="13" t="s">
        <v>31</v>
      </c>
      <c r="AX341" s="13" t="s">
        <v>75</v>
      </c>
      <c r="AY341" s="232" t="s">
        <v>203</v>
      </c>
    </row>
    <row r="342" spans="2:51" s="13" customFormat="1" ht="11.25">
      <c r="B342" s="222"/>
      <c r="C342" s="223"/>
      <c r="D342" s="224" t="s">
        <v>211</v>
      </c>
      <c r="E342" s="225" t="s">
        <v>1</v>
      </c>
      <c r="F342" s="226" t="s">
        <v>10291</v>
      </c>
      <c r="G342" s="223"/>
      <c r="H342" s="225" t="s">
        <v>1</v>
      </c>
      <c r="I342" s="227"/>
      <c r="J342" s="223"/>
      <c r="K342" s="223"/>
      <c r="L342" s="228"/>
      <c r="M342" s="229"/>
      <c r="N342" s="230"/>
      <c r="O342" s="230"/>
      <c r="P342" s="230"/>
      <c r="Q342" s="230"/>
      <c r="R342" s="230"/>
      <c r="S342" s="230"/>
      <c r="T342" s="231"/>
      <c r="AT342" s="232" t="s">
        <v>211</v>
      </c>
      <c r="AU342" s="232" t="s">
        <v>82</v>
      </c>
      <c r="AV342" s="13" t="s">
        <v>82</v>
      </c>
      <c r="AW342" s="13" t="s">
        <v>31</v>
      </c>
      <c r="AX342" s="13" t="s">
        <v>75</v>
      </c>
      <c r="AY342" s="232" t="s">
        <v>203</v>
      </c>
    </row>
    <row r="343" spans="2:51" s="13" customFormat="1" ht="22.5">
      <c r="B343" s="222"/>
      <c r="C343" s="223"/>
      <c r="D343" s="224" t="s">
        <v>211</v>
      </c>
      <c r="E343" s="225" t="s">
        <v>1</v>
      </c>
      <c r="F343" s="226" t="s">
        <v>10292</v>
      </c>
      <c r="G343" s="223"/>
      <c r="H343" s="225" t="s">
        <v>1</v>
      </c>
      <c r="I343" s="227"/>
      <c r="J343" s="223"/>
      <c r="K343" s="223"/>
      <c r="L343" s="228"/>
      <c r="M343" s="229"/>
      <c r="N343" s="230"/>
      <c r="O343" s="230"/>
      <c r="P343" s="230"/>
      <c r="Q343" s="230"/>
      <c r="R343" s="230"/>
      <c r="S343" s="230"/>
      <c r="T343" s="231"/>
      <c r="AT343" s="232" t="s">
        <v>211</v>
      </c>
      <c r="AU343" s="232" t="s">
        <v>82</v>
      </c>
      <c r="AV343" s="13" t="s">
        <v>82</v>
      </c>
      <c r="AW343" s="13" t="s">
        <v>31</v>
      </c>
      <c r="AX343" s="13" t="s">
        <v>75</v>
      </c>
      <c r="AY343" s="232" t="s">
        <v>203</v>
      </c>
    </row>
    <row r="344" spans="2:51" s="13" customFormat="1" ht="22.5">
      <c r="B344" s="222"/>
      <c r="C344" s="223"/>
      <c r="D344" s="224" t="s">
        <v>211</v>
      </c>
      <c r="E344" s="225" t="s">
        <v>1</v>
      </c>
      <c r="F344" s="226" t="s">
        <v>10293</v>
      </c>
      <c r="G344" s="223"/>
      <c r="H344" s="225" t="s">
        <v>1</v>
      </c>
      <c r="I344" s="227"/>
      <c r="J344" s="223"/>
      <c r="K344" s="223"/>
      <c r="L344" s="228"/>
      <c r="M344" s="229"/>
      <c r="N344" s="230"/>
      <c r="O344" s="230"/>
      <c r="P344" s="230"/>
      <c r="Q344" s="230"/>
      <c r="R344" s="230"/>
      <c r="S344" s="230"/>
      <c r="T344" s="231"/>
      <c r="AT344" s="232" t="s">
        <v>211</v>
      </c>
      <c r="AU344" s="232" t="s">
        <v>82</v>
      </c>
      <c r="AV344" s="13" t="s">
        <v>82</v>
      </c>
      <c r="AW344" s="13" t="s">
        <v>31</v>
      </c>
      <c r="AX344" s="13" t="s">
        <v>75</v>
      </c>
      <c r="AY344" s="232" t="s">
        <v>203</v>
      </c>
    </row>
    <row r="345" spans="2:51" s="13" customFormat="1" ht="22.5">
      <c r="B345" s="222"/>
      <c r="C345" s="223"/>
      <c r="D345" s="224" t="s">
        <v>211</v>
      </c>
      <c r="E345" s="225" t="s">
        <v>1</v>
      </c>
      <c r="F345" s="226" t="s">
        <v>10294</v>
      </c>
      <c r="G345" s="223"/>
      <c r="H345" s="225" t="s">
        <v>1</v>
      </c>
      <c r="I345" s="227"/>
      <c r="J345" s="223"/>
      <c r="K345" s="223"/>
      <c r="L345" s="228"/>
      <c r="M345" s="229"/>
      <c r="N345" s="230"/>
      <c r="O345" s="230"/>
      <c r="P345" s="230"/>
      <c r="Q345" s="230"/>
      <c r="R345" s="230"/>
      <c r="S345" s="230"/>
      <c r="T345" s="231"/>
      <c r="AT345" s="232" t="s">
        <v>211</v>
      </c>
      <c r="AU345" s="232" t="s">
        <v>82</v>
      </c>
      <c r="AV345" s="13" t="s">
        <v>82</v>
      </c>
      <c r="AW345" s="13" t="s">
        <v>31</v>
      </c>
      <c r="AX345" s="13" t="s">
        <v>75</v>
      </c>
      <c r="AY345" s="232" t="s">
        <v>203</v>
      </c>
    </row>
    <row r="346" spans="2:51" s="13" customFormat="1" ht="22.5">
      <c r="B346" s="222"/>
      <c r="C346" s="223"/>
      <c r="D346" s="224" t="s">
        <v>211</v>
      </c>
      <c r="E346" s="225" t="s">
        <v>1</v>
      </c>
      <c r="F346" s="226" t="s">
        <v>10295</v>
      </c>
      <c r="G346" s="223"/>
      <c r="H346" s="225" t="s">
        <v>1</v>
      </c>
      <c r="I346" s="227"/>
      <c r="J346" s="223"/>
      <c r="K346" s="223"/>
      <c r="L346" s="228"/>
      <c r="M346" s="229"/>
      <c r="N346" s="230"/>
      <c r="O346" s="230"/>
      <c r="P346" s="230"/>
      <c r="Q346" s="230"/>
      <c r="R346" s="230"/>
      <c r="S346" s="230"/>
      <c r="T346" s="231"/>
      <c r="AT346" s="232" t="s">
        <v>211</v>
      </c>
      <c r="AU346" s="232" t="s">
        <v>82</v>
      </c>
      <c r="AV346" s="13" t="s">
        <v>82</v>
      </c>
      <c r="AW346" s="13" t="s">
        <v>31</v>
      </c>
      <c r="AX346" s="13" t="s">
        <v>75</v>
      </c>
      <c r="AY346" s="232" t="s">
        <v>203</v>
      </c>
    </row>
    <row r="347" spans="2:51" s="13" customFormat="1" ht="22.5">
      <c r="B347" s="222"/>
      <c r="C347" s="223"/>
      <c r="D347" s="224" t="s">
        <v>211</v>
      </c>
      <c r="E347" s="225" t="s">
        <v>1</v>
      </c>
      <c r="F347" s="226" t="s">
        <v>10296</v>
      </c>
      <c r="G347" s="223"/>
      <c r="H347" s="225" t="s">
        <v>1</v>
      </c>
      <c r="I347" s="227"/>
      <c r="J347" s="223"/>
      <c r="K347" s="223"/>
      <c r="L347" s="228"/>
      <c r="M347" s="229"/>
      <c r="N347" s="230"/>
      <c r="O347" s="230"/>
      <c r="P347" s="230"/>
      <c r="Q347" s="230"/>
      <c r="R347" s="230"/>
      <c r="S347" s="230"/>
      <c r="T347" s="231"/>
      <c r="AT347" s="232" t="s">
        <v>211</v>
      </c>
      <c r="AU347" s="232" t="s">
        <v>82</v>
      </c>
      <c r="AV347" s="13" t="s">
        <v>82</v>
      </c>
      <c r="AW347" s="13" t="s">
        <v>31</v>
      </c>
      <c r="AX347" s="13" t="s">
        <v>75</v>
      </c>
      <c r="AY347" s="232" t="s">
        <v>203</v>
      </c>
    </row>
    <row r="348" spans="2:51" s="13" customFormat="1" ht="11.25">
      <c r="B348" s="222"/>
      <c r="C348" s="223"/>
      <c r="D348" s="224" t="s">
        <v>211</v>
      </c>
      <c r="E348" s="225" t="s">
        <v>1</v>
      </c>
      <c r="F348" s="226" t="s">
        <v>10297</v>
      </c>
      <c r="G348" s="223"/>
      <c r="H348" s="225" t="s">
        <v>1</v>
      </c>
      <c r="I348" s="227"/>
      <c r="J348" s="223"/>
      <c r="K348" s="223"/>
      <c r="L348" s="228"/>
      <c r="M348" s="229"/>
      <c r="N348" s="230"/>
      <c r="O348" s="230"/>
      <c r="P348" s="230"/>
      <c r="Q348" s="230"/>
      <c r="R348" s="230"/>
      <c r="S348" s="230"/>
      <c r="T348" s="231"/>
      <c r="AT348" s="232" t="s">
        <v>211</v>
      </c>
      <c r="AU348" s="232" t="s">
        <v>82</v>
      </c>
      <c r="AV348" s="13" t="s">
        <v>82</v>
      </c>
      <c r="AW348" s="13" t="s">
        <v>31</v>
      </c>
      <c r="AX348" s="13" t="s">
        <v>75</v>
      </c>
      <c r="AY348" s="232" t="s">
        <v>203</v>
      </c>
    </row>
    <row r="349" spans="2:51" s="13" customFormat="1" ht="11.25">
      <c r="B349" s="222"/>
      <c r="C349" s="223"/>
      <c r="D349" s="224" t="s">
        <v>211</v>
      </c>
      <c r="E349" s="225" t="s">
        <v>1</v>
      </c>
      <c r="F349" s="226" t="s">
        <v>10298</v>
      </c>
      <c r="G349" s="223"/>
      <c r="H349" s="225" t="s">
        <v>1</v>
      </c>
      <c r="I349" s="227"/>
      <c r="J349" s="223"/>
      <c r="K349" s="223"/>
      <c r="L349" s="228"/>
      <c r="M349" s="229"/>
      <c r="N349" s="230"/>
      <c r="O349" s="230"/>
      <c r="P349" s="230"/>
      <c r="Q349" s="230"/>
      <c r="R349" s="230"/>
      <c r="S349" s="230"/>
      <c r="T349" s="231"/>
      <c r="AT349" s="232" t="s">
        <v>211</v>
      </c>
      <c r="AU349" s="232" t="s">
        <v>82</v>
      </c>
      <c r="AV349" s="13" t="s">
        <v>82</v>
      </c>
      <c r="AW349" s="13" t="s">
        <v>31</v>
      </c>
      <c r="AX349" s="13" t="s">
        <v>75</v>
      </c>
      <c r="AY349" s="232" t="s">
        <v>203</v>
      </c>
    </row>
    <row r="350" spans="2:51" s="13" customFormat="1" ht="22.5">
      <c r="B350" s="222"/>
      <c r="C350" s="223"/>
      <c r="D350" s="224" t="s">
        <v>211</v>
      </c>
      <c r="E350" s="225" t="s">
        <v>1</v>
      </c>
      <c r="F350" s="226" t="s">
        <v>10299</v>
      </c>
      <c r="G350" s="223"/>
      <c r="H350" s="225" t="s">
        <v>1</v>
      </c>
      <c r="I350" s="227"/>
      <c r="J350" s="223"/>
      <c r="K350" s="223"/>
      <c r="L350" s="228"/>
      <c r="M350" s="229"/>
      <c r="N350" s="230"/>
      <c r="O350" s="230"/>
      <c r="P350" s="230"/>
      <c r="Q350" s="230"/>
      <c r="R350" s="230"/>
      <c r="S350" s="230"/>
      <c r="T350" s="231"/>
      <c r="AT350" s="232" t="s">
        <v>211</v>
      </c>
      <c r="AU350" s="232" t="s">
        <v>82</v>
      </c>
      <c r="AV350" s="13" t="s">
        <v>82</v>
      </c>
      <c r="AW350" s="13" t="s">
        <v>31</v>
      </c>
      <c r="AX350" s="13" t="s">
        <v>75</v>
      </c>
      <c r="AY350" s="232" t="s">
        <v>203</v>
      </c>
    </row>
    <row r="351" spans="2:51" s="13" customFormat="1" ht="22.5">
      <c r="B351" s="222"/>
      <c r="C351" s="223"/>
      <c r="D351" s="224" t="s">
        <v>211</v>
      </c>
      <c r="E351" s="225" t="s">
        <v>1</v>
      </c>
      <c r="F351" s="226" t="s">
        <v>10300</v>
      </c>
      <c r="G351" s="223"/>
      <c r="H351" s="225" t="s">
        <v>1</v>
      </c>
      <c r="I351" s="227"/>
      <c r="J351" s="223"/>
      <c r="K351" s="223"/>
      <c r="L351" s="228"/>
      <c r="M351" s="229"/>
      <c r="N351" s="230"/>
      <c r="O351" s="230"/>
      <c r="P351" s="230"/>
      <c r="Q351" s="230"/>
      <c r="R351" s="230"/>
      <c r="S351" s="230"/>
      <c r="T351" s="231"/>
      <c r="AT351" s="232" t="s">
        <v>211</v>
      </c>
      <c r="AU351" s="232" t="s">
        <v>82</v>
      </c>
      <c r="AV351" s="13" t="s">
        <v>82</v>
      </c>
      <c r="AW351" s="13" t="s">
        <v>31</v>
      </c>
      <c r="AX351" s="13" t="s">
        <v>75</v>
      </c>
      <c r="AY351" s="232" t="s">
        <v>203</v>
      </c>
    </row>
    <row r="352" spans="2:51" s="13" customFormat="1" ht="22.5">
      <c r="B352" s="222"/>
      <c r="C352" s="223"/>
      <c r="D352" s="224" t="s">
        <v>211</v>
      </c>
      <c r="E352" s="225" t="s">
        <v>1</v>
      </c>
      <c r="F352" s="226" t="s">
        <v>10301</v>
      </c>
      <c r="G352" s="223"/>
      <c r="H352" s="225" t="s">
        <v>1</v>
      </c>
      <c r="I352" s="227"/>
      <c r="J352" s="223"/>
      <c r="K352" s="223"/>
      <c r="L352" s="228"/>
      <c r="M352" s="229"/>
      <c r="N352" s="230"/>
      <c r="O352" s="230"/>
      <c r="P352" s="230"/>
      <c r="Q352" s="230"/>
      <c r="R352" s="230"/>
      <c r="S352" s="230"/>
      <c r="T352" s="231"/>
      <c r="AT352" s="232" t="s">
        <v>211</v>
      </c>
      <c r="AU352" s="232" t="s">
        <v>82</v>
      </c>
      <c r="AV352" s="13" t="s">
        <v>82</v>
      </c>
      <c r="AW352" s="13" t="s">
        <v>31</v>
      </c>
      <c r="AX352" s="13" t="s">
        <v>75</v>
      </c>
      <c r="AY352" s="232" t="s">
        <v>203</v>
      </c>
    </row>
    <row r="353" spans="1:65" s="13" customFormat="1" ht="22.5">
      <c r="B353" s="222"/>
      <c r="C353" s="223"/>
      <c r="D353" s="224" t="s">
        <v>211</v>
      </c>
      <c r="E353" s="225" t="s">
        <v>1</v>
      </c>
      <c r="F353" s="226" t="s">
        <v>10300</v>
      </c>
      <c r="G353" s="223"/>
      <c r="H353" s="225" t="s">
        <v>1</v>
      </c>
      <c r="I353" s="227"/>
      <c r="J353" s="223"/>
      <c r="K353" s="223"/>
      <c r="L353" s="228"/>
      <c r="M353" s="229"/>
      <c r="N353" s="230"/>
      <c r="O353" s="230"/>
      <c r="P353" s="230"/>
      <c r="Q353" s="230"/>
      <c r="R353" s="230"/>
      <c r="S353" s="230"/>
      <c r="T353" s="231"/>
      <c r="AT353" s="232" t="s">
        <v>211</v>
      </c>
      <c r="AU353" s="232" t="s">
        <v>82</v>
      </c>
      <c r="AV353" s="13" t="s">
        <v>82</v>
      </c>
      <c r="AW353" s="13" t="s">
        <v>31</v>
      </c>
      <c r="AX353" s="13" t="s">
        <v>75</v>
      </c>
      <c r="AY353" s="232" t="s">
        <v>203</v>
      </c>
    </row>
    <row r="354" spans="1:65" s="13" customFormat="1" ht="22.5">
      <c r="B354" s="222"/>
      <c r="C354" s="223"/>
      <c r="D354" s="224" t="s">
        <v>211</v>
      </c>
      <c r="E354" s="225" t="s">
        <v>1</v>
      </c>
      <c r="F354" s="226" t="s">
        <v>10302</v>
      </c>
      <c r="G354" s="223"/>
      <c r="H354" s="225" t="s">
        <v>1</v>
      </c>
      <c r="I354" s="227"/>
      <c r="J354" s="223"/>
      <c r="K354" s="223"/>
      <c r="L354" s="228"/>
      <c r="M354" s="229"/>
      <c r="N354" s="230"/>
      <c r="O354" s="230"/>
      <c r="P354" s="230"/>
      <c r="Q354" s="230"/>
      <c r="R354" s="230"/>
      <c r="S354" s="230"/>
      <c r="T354" s="231"/>
      <c r="AT354" s="232" t="s">
        <v>211</v>
      </c>
      <c r="AU354" s="232" t="s">
        <v>82</v>
      </c>
      <c r="AV354" s="13" t="s">
        <v>82</v>
      </c>
      <c r="AW354" s="13" t="s">
        <v>31</v>
      </c>
      <c r="AX354" s="13" t="s">
        <v>75</v>
      </c>
      <c r="AY354" s="232" t="s">
        <v>203</v>
      </c>
    </row>
    <row r="355" spans="1:65" s="13" customFormat="1" ht="22.5">
      <c r="B355" s="222"/>
      <c r="C355" s="223"/>
      <c r="D355" s="224" t="s">
        <v>211</v>
      </c>
      <c r="E355" s="225" t="s">
        <v>1</v>
      </c>
      <c r="F355" s="226" t="s">
        <v>10303</v>
      </c>
      <c r="G355" s="223"/>
      <c r="H355" s="225" t="s">
        <v>1</v>
      </c>
      <c r="I355" s="227"/>
      <c r="J355" s="223"/>
      <c r="K355" s="223"/>
      <c r="L355" s="228"/>
      <c r="M355" s="229"/>
      <c r="N355" s="230"/>
      <c r="O355" s="230"/>
      <c r="P355" s="230"/>
      <c r="Q355" s="230"/>
      <c r="R355" s="230"/>
      <c r="S355" s="230"/>
      <c r="T355" s="231"/>
      <c r="AT355" s="232" t="s">
        <v>211</v>
      </c>
      <c r="AU355" s="232" t="s">
        <v>82</v>
      </c>
      <c r="AV355" s="13" t="s">
        <v>82</v>
      </c>
      <c r="AW355" s="13" t="s">
        <v>31</v>
      </c>
      <c r="AX355" s="13" t="s">
        <v>75</v>
      </c>
      <c r="AY355" s="232" t="s">
        <v>203</v>
      </c>
    </row>
    <row r="356" spans="1:65" s="13" customFormat="1" ht="11.25">
      <c r="B356" s="222"/>
      <c r="C356" s="223"/>
      <c r="D356" s="224" t="s">
        <v>211</v>
      </c>
      <c r="E356" s="225" t="s">
        <v>1</v>
      </c>
      <c r="F356" s="226" t="s">
        <v>10304</v>
      </c>
      <c r="G356" s="223"/>
      <c r="H356" s="225" t="s">
        <v>1</v>
      </c>
      <c r="I356" s="227"/>
      <c r="J356" s="223"/>
      <c r="K356" s="223"/>
      <c r="L356" s="228"/>
      <c r="M356" s="229"/>
      <c r="N356" s="230"/>
      <c r="O356" s="230"/>
      <c r="P356" s="230"/>
      <c r="Q356" s="230"/>
      <c r="R356" s="230"/>
      <c r="S356" s="230"/>
      <c r="T356" s="231"/>
      <c r="AT356" s="232" t="s">
        <v>211</v>
      </c>
      <c r="AU356" s="232" t="s">
        <v>82</v>
      </c>
      <c r="AV356" s="13" t="s">
        <v>82</v>
      </c>
      <c r="AW356" s="13" t="s">
        <v>31</v>
      </c>
      <c r="AX356" s="13" t="s">
        <v>75</v>
      </c>
      <c r="AY356" s="232" t="s">
        <v>203</v>
      </c>
    </row>
    <row r="357" spans="1:65" s="13" customFormat="1" ht="11.25">
      <c r="B357" s="222"/>
      <c r="C357" s="223"/>
      <c r="D357" s="224" t="s">
        <v>211</v>
      </c>
      <c r="E357" s="225" t="s">
        <v>1</v>
      </c>
      <c r="F357" s="226" t="s">
        <v>10305</v>
      </c>
      <c r="G357" s="223"/>
      <c r="H357" s="225" t="s">
        <v>1</v>
      </c>
      <c r="I357" s="227"/>
      <c r="J357" s="223"/>
      <c r="K357" s="223"/>
      <c r="L357" s="228"/>
      <c r="M357" s="229"/>
      <c r="N357" s="230"/>
      <c r="O357" s="230"/>
      <c r="P357" s="230"/>
      <c r="Q357" s="230"/>
      <c r="R357" s="230"/>
      <c r="S357" s="230"/>
      <c r="T357" s="231"/>
      <c r="AT357" s="232" t="s">
        <v>211</v>
      </c>
      <c r="AU357" s="232" t="s">
        <v>82</v>
      </c>
      <c r="AV357" s="13" t="s">
        <v>82</v>
      </c>
      <c r="AW357" s="13" t="s">
        <v>31</v>
      </c>
      <c r="AX357" s="13" t="s">
        <v>75</v>
      </c>
      <c r="AY357" s="232" t="s">
        <v>203</v>
      </c>
    </row>
    <row r="358" spans="1:65" s="13" customFormat="1" ht="11.25">
      <c r="B358" s="222"/>
      <c r="C358" s="223"/>
      <c r="D358" s="224" t="s">
        <v>211</v>
      </c>
      <c r="E358" s="225" t="s">
        <v>1</v>
      </c>
      <c r="F358" s="226" t="s">
        <v>10306</v>
      </c>
      <c r="G358" s="223"/>
      <c r="H358" s="225" t="s">
        <v>1</v>
      </c>
      <c r="I358" s="227"/>
      <c r="J358" s="223"/>
      <c r="K358" s="223"/>
      <c r="L358" s="228"/>
      <c r="M358" s="229"/>
      <c r="N358" s="230"/>
      <c r="O358" s="230"/>
      <c r="P358" s="230"/>
      <c r="Q358" s="230"/>
      <c r="R358" s="230"/>
      <c r="S358" s="230"/>
      <c r="T358" s="231"/>
      <c r="AT358" s="232" t="s">
        <v>211</v>
      </c>
      <c r="AU358" s="232" t="s">
        <v>82</v>
      </c>
      <c r="AV358" s="13" t="s">
        <v>82</v>
      </c>
      <c r="AW358" s="13" t="s">
        <v>31</v>
      </c>
      <c r="AX358" s="13" t="s">
        <v>75</v>
      </c>
      <c r="AY358" s="232" t="s">
        <v>203</v>
      </c>
    </row>
    <row r="359" spans="1:65" s="13" customFormat="1" ht="11.25">
      <c r="B359" s="222"/>
      <c r="C359" s="223"/>
      <c r="D359" s="224" t="s">
        <v>211</v>
      </c>
      <c r="E359" s="225" t="s">
        <v>1</v>
      </c>
      <c r="F359" s="226" t="s">
        <v>10307</v>
      </c>
      <c r="G359" s="223"/>
      <c r="H359" s="225" t="s">
        <v>1</v>
      </c>
      <c r="I359" s="227"/>
      <c r="J359" s="223"/>
      <c r="K359" s="223"/>
      <c r="L359" s="228"/>
      <c r="M359" s="229"/>
      <c r="N359" s="230"/>
      <c r="O359" s="230"/>
      <c r="P359" s="230"/>
      <c r="Q359" s="230"/>
      <c r="R359" s="230"/>
      <c r="S359" s="230"/>
      <c r="T359" s="231"/>
      <c r="AT359" s="232" t="s">
        <v>211</v>
      </c>
      <c r="AU359" s="232" t="s">
        <v>82</v>
      </c>
      <c r="AV359" s="13" t="s">
        <v>82</v>
      </c>
      <c r="AW359" s="13" t="s">
        <v>31</v>
      </c>
      <c r="AX359" s="13" t="s">
        <v>75</v>
      </c>
      <c r="AY359" s="232" t="s">
        <v>203</v>
      </c>
    </row>
    <row r="360" spans="1:65" s="13" customFormat="1" ht="11.25">
      <c r="B360" s="222"/>
      <c r="C360" s="223"/>
      <c r="D360" s="224" t="s">
        <v>211</v>
      </c>
      <c r="E360" s="225" t="s">
        <v>1</v>
      </c>
      <c r="F360" s="226" t="s">
        <v>10308</v>
      </c>
      <c r="G360" s="223"/>
      <c r="H360" s="225" t="s">
        <v>1</v>
      </c>
      <c r="I360" s="227"/>
      <c r="J360" s="223"/>
      <c r="K360" s="223"/>
      <c r="L360" s="228"/>
      <c r="M360" s="229"/>
      <c r="N360" s="230"/>
      <c r="O360" s="230"/>
      <c r="P360" s="230"/>
      <c r="Q360" s="230"/>
      <c r="R360" s="230"/>
      <c r="S360" s="230"/>
      <c r="T360" s="231"/>
      <c r="AT360" s="232" t="s">
        <v>211</v>
      </c>
      <c r="AU360" s="232" t="s">
        <v>82</v>
      </c>
      <c r="AV360" s="13" t="s">
        <v>82</v>
      </c>
      <c r="AW360" s="13" t="s">
        <v>31</v>
      </c>
      <c r="AX360" s="13" t="s">
        <v>75</v>
      </c>
      <c r="AY360" s="232" t="s">
        <v>203</v>
      </c>
    </row>
    <row r="361" spans="1:65" s="14" customFormat="1" ht="11.25">
      <c r="B361" s="233"/>
      <c r="C361" s="234"/>
      <c r="D361" s="224" t="s">
        <v>211</v>
      </c>
      <c r="E361" s="235" t="s">
        <v>1</v>
      </c>
      <c r="F361" s="236" t="s">
        <v>82</v>
      </c>
      <c r="G361" s="234"/>
      <c r="H361" s="237">
        <v>1</v>
      </c>
      <c r="I361" s="238"/>
      <c r="J361" s="234"/>
      <c r="K361" s="234"/>
      <c r="L361" s="239"/>
      <c r="M361" s="240"/>
      <c r="N361" s="241"/>
      <c r="O361" s="241"/>
      <c r="P361" s="241"/>
      <c r="Q361" s="241"/>
      <c r="R361" s="241"/>
      <c r="S361" s="241"/>
      <c r="T361" s="242"/>
      <c r="AT361" s="243" t="s">
        <v>211</v>
      </c>
      <c r="AU361" s="243" t="s">
        <v>82</v>
      </c>
      <c r="AV361" s="14" t="s">
        <v>84</v>
      </c>
      <c r="AW361" s="14" t="s">
        <v>31</v>
      </c>
      <c r="AX361" s="14" t="s">
        <v>75</v>
      </c>
      <c r="AY361" s="243" t="s">
        <v>203</v>
      </c>
    </row>
    <row r="362" spans="1:65" s="2" customFormat="1" ht="16.5" customHeight="1">
      <c r="A362" s="35"/>
      <c r="B362" s="36"/>
      <c r="C362" s="209" t="s">
        <v>1838</v>
      </c>
      <c r="D362" s="209" t="s">
        <v>205</v>
      </c>
      <c r="E362" s="210" t="s">
        <v>10311</v>
      </c>
      <c r="F362" s="211" t="s">
        <v>10312</v>
      </c>
      <c r="G362" s="212" t="s">
        <v>5671</v>
      </c>
      <c r="H362" s="213">
        <v>1</v>
      </c>
      <c r="I362" s="214"/>
      <c r="J362" s="215">
        <f>ROUND(I362*H362,2)</f>
        <v>0</v>
      </c>
      <c r="K362" s="211" t="s">
        <v>1</v>
      </c>
      <c r="L362" s="40"/>
      <c r="M362" s="216" t="s">
        <v>1</v>
      </c>
      <c r="N362" s="217" t="s">
        <v>40</v>
      </c>
      <c r="O362" s="72"/>
      <c r="P362" s="218">
        <f>O362*H362</f>
        <v>0</v>
      </c>
      <c r="Q362" s="218">
        <v>0</v>
      </c>
      <c r="R362" s="218">
        <f>Q362*H362</f>
        <v>0</v>
      </c>
      <c r="S362" s="218">
        <v>0</v>
      </c>
      <c r="T362" s="219">
        <f>S362*H362</f>
        <v>0</v>
      </c>
      <c r="U362" s="35"/>
      <c r="V362" s="35"/>
      <c r="W362" s="35"/>
      <c r="X362" s="35"/>
      <c r="Y362" s="35"/>
      <c r="Z362" s="35"/>
      <c r="AA362" s="35"/>
      <c r="AB362" s="35"/>
      <c r="AC362" s="35"/>
      <c r="AD362" s="35"/>
      <c r="AE362" s="35"/>
      <c r="AR362" s="220" t="s">
        <v>209</v>
      </c>
      <c r="AT362" s="220" t="s">
        <v>205</v>
      </c>
      <c r="AU362" s="220" t="s">
        <v>82</v>
      </c>
      <c r="AY362" s="18" t="s">
        <v>203</v>
      </c>
      <c r="BE362" s="221">
        <f>IF(N362="základní",J362,0)</f>
        <v>0</v>
      </c>
      <c r="BF362" s="221">
        <f>IF(N362="snížená",J362,0)</f>
        <v>0</v>
      </c>
      <c r="BG362" s="221">
        <f>IF(N362="zákl. přenesená",J362,0)</f>
        <v>0</v>
      </c>
      <c r="BH362" s="221">
        <f>IF(N362="sníž. přenesená",J362,0)</f>
        <v>0</v>
      </c>
      <c r="BI362" s="221">
        <f>IF(N362="nulová",J362,0)</f>
        <v>0</v>
      </c>
      <c r="BJ362" s="18" t="s">
        <v>82</v>
      </c>
      <c r="BK362" s="221">
        <f>ROUND(I362*H362,2)</f>
        <v>0</v>
      </c>
      <c r="BL362" s="18" t="s">
        <v>209</v>
      </c>
      <c r="BM362" s="220" t="s">
        <v>2396</v>
      </c>
    </row>
    <row r="363" spans="1:65" s="13" customFormat="1" ht="22.5">
      <c r="B363" s="222"/>
      <c r="C363" s="223"/>
      <c r="D363" s="224" t="s">
        <v>211</v>
      </c>
      <c r="E363" s="225" t="s">
        <v>1</v>
      </c>
      <c r="F363" s="226" t="s">
        <v>10283</v>
      </c>
      <c r="G363" s="223"/>
      <c r="H363" s="225" t="s">
        <v>1</v>
      </c>
      <c r="I363" s="227"/>
      <c r="J363" s="223"/>
      <c r="K363" s="223"/>
      <c r="L363" s="228"/>
      <c r="M363" s="229"/>
      <c r="N363" s="230"/>
      <c r="O363" s="230"/>
      <c r="P363" s="230"/>
      <c r="Q363" s="230"/>
      <c r="R363" s="230"/>
      <c r="S363" s="230"/>
      <c r="T363" s="231"/>
      <c r="AT363" s="232" t="s">
        <v>211</v>
      </c>
      <c r="AU363" s="232" t="s">
        <v>82</v>
      </c>
      <c r="AV363" s="13" t="s">
        <v>82</v>
      </c>
      <c r="AW363" s="13" t="s">
        <v>31</v>
      </c>
      <c r="AX363" s="13" t="s">
        <v>75</v>
      </c>
      <c r="AY363" s="232" t="s">
        <v>203</v>
      </c>
    </row>
    <row r="364" spans="1:65" s="13" customFormat="1" ht="22.5">
      <c r="B364" s="222"/>
      <c r="C364" s="223"/>
      <c r="D364" s="224" t="s">
        <v>211</v>
      </c>
      <c r="E364" s="225" t="s">
        <v>1</v>
      </c>
      <c r="F364" s="226" t="s">
        <v>10284</v>
      </c>
      <c r="G364" s="223"/>
      <c r="H364" s="225" t="s">
        <v>1</v>
      </c>
      <c r="I364" s="227"/>
      <c r="J364" s="223"/>
      <c r="K364" s="223"/>
      <c r="L364" s="228"/>
      <c r="M364" s="229"/>
      <c r="N364" s="230"/>
      <c r="O364" s="230"/>
      <c r="P364" s="230"/>
      <c r="Q364" s="230"/>
      <c r="R364" s="230"/>
      <c r="S364" s="230"/>
      <c r="T364" s="231"/>
      <c r="AT364" s="232" t="s">
        <v>211</v>
      </c>
      <c r="AU364" s="232" t="s">
        <v>82</v>
      </c>
      <c r="AV364" s="13" t="s">
        <v>82</v>
      </c>
      <c r="AW364" s="13" t="s">
        <v>31</v>
      </c>
      <c r="AX364" s="13" t="s">
        <v>75</v>
      </c>
      <c r="AY364" s="232" t="s">
        <v>203</v>
      </c>
    </row>
    <row r="365" spans="1:65" s="13" customFormat="1" ht="22.5">
      <c r="B365" s="222"/>
      <c r="C365" s="223"/>
      <c r="D365" s="224" t="s">
        <v>211</v>
      </c>
      <c r="E365" s="225" t="s">
        <v>1</v>
      </c>
      <c r="F365" s="226" t="s">
        <v>10285</v>
      </c>
      <c r="G365" s="223"/>
      <c r="H365" s="225" t="s">
        <v>1</v>
      </c>
      <c r="I365" s="227"/>
      <c r="J365" s="223"/>
      <c r="K365" s="223"/>
      <c r="L365" s="228"/>
      <c r="M365" s="229"/>
      <c r="N365" s="230"/>
      <c r="O365" s="230"/>
      <c r="P365" s="230"/>
      <c r="Q365" s="230"/>
      <c r="R365" s="230"/>
      <c r="S365" s="230"/>
      <c r="T365" s="231"/>
      <c r="AT365" s="232" t="s">
        <v>211</v>
      </c>
      <c r="AU365" s="232" t="s">
        <v>82</v>
      </c>
      <c r="AV365" s="13" t="s">
        <v>82</v>
      </c>
      <c r="AW365" s="13" t="s">
        <v>31</v>
      </c>
      <c r="AX365" s="13" t="s">
        <v>75</v>
      </c>
      <c r="AY365" s="232" t="s">
        <v>203</v>
      </c>
    </row>
    <row r="366" spans="1:65" s="13" customFormat="1" ht="22.5">
      <c r="B366" s="222"/>
      <c r="C366" s="223"/>
      <c r="D366" s="224" t="s">
        <v>211</v>
      </c>
      <c r="E366" s="225" t="s">
        <v>1</v>
      </c>
      <c r="F366" s="226" t="s">
        <v>10286</v>
      </c>
      <c r="G366" s="223"/>
      <c r="H366" s="225" t="s">
        <v>1</v>
      </c>
      <c r="I366" s="227"/>
      <c r="J366" s="223"/>
      <c r="K366" s="223"/>
      <c r="L366" s="228"/>
      <c r="M366" s="229"/>
      <c r="N366" s="230"/>
      <c r="O366" s="230"/>
      <c r="P366" s="230"/>
      <c r="Q366" s="230"/>
      <c r="R366" s="230"/>
      <c r="S366" s="230"/>
      <c r="T366" s="231"/>
      <c r="AT366" s="232" t="s">
        <v>211</v>
      </c>
      <c r="AU366" s="232" t="s">
        <v>82</v>
      </c>
      <c r="AV366" s="13" t="s">
        <v>82</v>
      </c>
      <c r="AW366" s="13" t="s">
        <v>31</v>
      </c>
      <c r="AX366" s="13" t="s">
        <v>75</v>
      </c>
      <c r="AY366" s="232" t="s">
        <v>203</v>
      </c>
    </row>
    <row r="367" spans="1:65" s="13" customFormat="1" ht="22.5">
      <c r="B367" s="222"/>
      <c r="C367" s="223"/>
      <c r="D367" s="224" t="s">
        <v>211</v>
      </c>
      <c r="E367" s="225" t="s">
        <v>1</v>
      </c>
      <c r="F367" s="226" t="s">
        <v>10287</v>
      </c>
      <c r="G367" s="223"/>
      <c r="H367" s="225" t="s">
        <v>1</v>
      </c>
      <c r="I367" s="227"/>
      <c r="J367" s="223"/>
      <c r="K367" s="223"/>
      <c r="L367" s="228"/>
      <c r="M367" s="229"/>
      <c r="N367" s="230"/>
      <c r="O367" s="230"/>
      <c r="P367" s="230"/>
      <c r="Q367" s="230"/>
      <c r="R367" s="230"/>
      <c r="S367" s="230"/>
      <c r="T367" s="231"/>
      <c r="AT367" s="232" t="s">
        <v>211</v>
      </c>
      <c r="AU367" s="232" t="s">
        <v>82</v>
      </c>
      <c r="AV367" s="13" t="s">
        <v>82</v>
      </c>
      <c r="AW367" s="13" t="s">
        <v>31</v>
      </c>
      <c r="AX367" s="13" t="s">
        <v>75</v>
      </c>
      <c r="AY367" s="232" t="s">
        <v>203</v>
      </c>
    </row>
    <row r="368" spans="1:65" s="13" customFormat="1" ht="22.5">
      <c r="B368" s="222"/>
      <c r="C368" s="223"/>
      <c r="D368" s="224" t="s">
        <v>211</v>
      </c>
      <c r="E368" s="225" t="s">
        <v>1</v>
      </c>
      <c r="F368" s="226" t="s">
        <v>10288</v>
      </c>
      <c r="G368" s="223"/>
      <c r="H368" s="225" t="s">
        <v>1</v>
      </c>
      <c r="I368" s="227"/>
      <c r="J368" s="223"/>
      <c r="K368" s="223"/>
      <c r="L368" s="228"/>
      <c r="M368" s="229"/>
      <c r="N368" s="230"/>
      <c r="O368" s="230"/>
      <c r="P368" s="230"/>
      <c r="Q368" s="230"/>
      <c r="R368" s="230"/>
      <c r="S368" s="230"/>
      <c r="T368" s="231"/>
      <c r="AT368" s="232" t="s">
        <v>211</v>
      </c>
      <c r="AU368" s="232" t="s">
        <v>82</v>
      </c>
      <c r="AV368" s="13" t="s">
        <v>82</v>
      </c>
      <c r="AW368" s="13" t="s">
        <v>31</v>
      </c>
      <c r="AX368" s="13" t="s">
        <v>75</v>
      </c>
      <c r="AY368" s="232" t="s">
        <v>203</v>
      </c>
    </row>
    <row r="369" spans="2:51" s="13" customFormat="1" ht="22.5">
      <c r="B369" s="222"/>
      <c r="C369" s="223"/>
      <c r="D369" s="224" t="s">
        <v>211</v>
      </c>
      <c r="E369" s="225" t="s">
        <v>1</v>
      </c>
      <c r="F369" s="226" t="s">
        <v>10289</v>
      </c>
      <c r="G369" s="223"/>
      <c r="H369" s="225" t="s">
        <v>1</v>
      </c>
      <c r="I369" s="227"/>
      <c r="J369" s="223"/>
      <c r="K369" s="223"/>
      <c r="L369" s="228"/>
      <c r="M369" s="229"/>
      <c r="N369" s="230"/>
      <c r="O369" s="230"/>
      <c r="P369" s="230"/>
      <c r="Q369" s="230"/>
      <c r="R369" s="230"/>
      <c r="S369" s="230"/>
      <c r="T369" s="231"/>
      <c r="AT369" s="232" t="s">
        <v>211</v>
      </c>
      <c r="AU369" s="232" t="s">
        <v>82</v>
      </c>
      <c r="AV369" s="13" t="s">
        <v>82</v>
      </c>
      <c r="AW369" s="13" t="s">
        <v>31</v>
      </c>
      <c r="AX369" s="13" t="s">
        <v>75</v>
      </c>
      <c r="AY369" s="232" t="s">
        <v>203</v>
      </c>
    </row>
    <row r="370" spans="2:51" s="13" customFormat="1" ht="22.5">
      <c r="B370" s="222"/>
      <c r="C370" s="223"/>
      <c r="D370" s="224" t="s">
        <v>211</v>
      </c>
      <c r="E370" s="225" t="s">
        <v>1</v>
      </c>
      <c r="F370" s="226" t="s">
        <v>10290</v>
      </c>
      <c r="G370" s="223"/>
      <c r="H370" s="225" t="s">
        <v>1</v>
      </c>
      <c r="I370" s="227"/>
      <c r="J370" s="223"/>
      <c r="K370" s="223"/>
      <c r="L370" s="228"/>
      <c r="M370" s="229"/>
      <c r="N370" s="230"/>
      <c r="O370" s="230"/>
      <c r="P370" s="230"/>
      <c r="Q370" s="230"/>
      <c r="R370" s="230"/>
      <c r="S370" s="230"/>
      <c r="T370" s="231"/>
      <c r="AT370" s="232" t="s">
        <v>211</v>
      </c>
      <c r="AU370" s="232" t="s">
        <v>82</v>
      </c>
      <c r="AV370" s="13" t="s">
        <v>82</v>
      </c>
      <c r="AW370" s="13" t="s">
        <v>31</v>
      </c>
      <c r="AX370" s="13" t="s">
        <v>75</v>
      </c>
      <c r="AY370" s="232" t="s">
        <v>203</v>
      </c>
    </row>
    <row r="371" spans="2:51" s="13" customFormat="1" ht="11.25">
      <c r="B371" s="222"/>
      <c r="C371" s="223"/>
      <c r="D371" s="224" t="s">
        <v>211</v>
      </c>
      <c r="E371" s="225" t="s">
        <v>1</v>
      </c>
      <c r="F371" s="226" t="s">
        <v>10291</v>
      </c>
      <c r="G371" s="223"/>
      <c r="H371" s="225" t="s">
        <v>1</v>
      </c>
      <c r="I371" s="227"/>
      <c r="J371" s="223"/>
      <c r="K371" s="223"/>
      <c r="L371" s="228"/>
      <c r="M371" s="229"/>
      <c r="N371" s="230"/>
      <c r="O371" s="230"/>
      <c r="P371" s="230"/>
      <c r="Q371" s="230"/>
      <c r="R371" s="230"/>
      <c r="S371" s="230"/>
      <c r="T371" s="231"/>
      <c r="AT371" s="232" t="s">
        <v>211</v>
      </c>
      <c r="AU371" s="232" t="s">
        <v>82</v>
      </c>
      <c r="AV371" s="13" t="s">
        <v>82</v>
      </c>
      <c r="AW371" s="13" t="s">
        <v>31</v>
      </c>
      <c r="AX371" s="13" t="s">
        <v>75</v>
      </c>
      <c r="AY371" s="232" t="s">
        <v>203</v>
      </c>
    </row>
    <row r="372" spans="2:51" s="13" customFormat="1" ht="22.5">
      <c r="B372" s="222"/>
      <c r="C372" s="223"/>
      <c r="D372" s="224" t="s">
        <v>211</v>
      </c>
      <c r="E372" s="225" t="s">
        <v>1</v>
      </c>
      <c r="F372" s="226" t="s">
        <v>10292</v>
      </c>
      <c r="G372" s="223"/>
      <c r="H372" s="225" t="s">
        <v>1</v>
      </c>
      <c r="I372" s="227"/>
      <c r="J372" s="223"/>
      <c r="K372" s="223"/>
      <c r="L372" s="228"/>
      <c r="M372" s="229"/>
      <c r="N372" s="230"/>
      <c r="O372" s="230"/>
      <c r="P372" s="230"/>
      <c r="Q372" s="230"/>
      <c r="R372" s="230"/>
      <c r="S372" s="230"/>
      <c r="T372" s="231"/>
      <c r="AT372" s="232" t="s">
        <v>211</v>
      </c>
      <c r="AU372" s="232" t="s">
        <v>82</v>
      </c>
      <c r="AV372" s="13" t="s">
        <v>82</v>
      </c>
      <c r="AW372" s="13" t="s">
        <v>31</v>
      </c>
      <c r="AX372" s="13" t="s">
        <v>75</v>
      </c>
      <c r="AY372" s="232" t="s">
        <v>203</v>
      </c>
    </row>
    <row r="373" spans="2:51" s="13" customFormat="1" ht="22.5">
      <c r="B373" s="222"/>
      <c r="C373" s="223"/>
      <c r="D373" s="224" t="s">
        <v>211</v>
      </c>
      <c r="E373" s="225" t="s">
        <v>1</v>
      </c>
      <c r="F373" s="226" t="s">
        <v>10293</v>
      </c>
      <c r="G373" s="223"/>
      <c r="H373" s="225" t="s">
        <v>1</v>
      </c>
      <c r="I373" s="227"/>
      <c r="J373" s="223"/>
      <c r="K373" s="223"/>
      <c r="L373" s="228"/>
      <c r="M373" s="229"/>
      <c r="N373" s="230"/>
      <c r="O373" s="230"/>
      <c r="P373" s="230"/>
      <c r="Q373" s="230"/>
      <c r="R373" s="230"/>
      <c r="S373" s="230"/>
      <c r="T373" s="231"/>
      <c r="AT373" s="232" t="s">
        <v>211</v>
      </c>
      <c r="AU373" s="232" t="s">
        <v>82</v>
      </c>
      <c r="AV373" s="13" t="s">
        <v>82</v>
      </c>
      <c r="AW373" s="13" t="s">
        <v>31</v>
      </c>
      <c r="AX373" s="13" t="s">
        <v>75</v>
      </c>
      <c r="AY373" s="232" t="s">
        <v>203</v>
      </c>
    </row>
    <row r="374" spans="2:51" s="13" customFormat="1" ht="22.5">
      <c r="B374" s="222"/>
      <c r="C374" s="223"/>
      <c r="D374" s="224" t="s">
        <v>211</v>
      </c>
      <c r="E374" s="225" t="s">
        <v>1</v>
      </c>
      <c r="F374" s="226" t="s">
        <v>10294</v>
      </c>
      <c r="G374" s="223"/>
      <c r="H374" s="225" t="s">
        <v>1</v>
      </c>
      <c r="I374" s="227"/>
      <c r="J374" s="223"/>
      <c r="K374" s="223"/>
      <c r="L374" s="228"/>
      <c r="M374" s="229"/>
      <c r="N374" s="230"/>
      <c r="O374" s="230"/>
      <c r="P374" s="230"/>
      <c r="Q374" s="230"/>
      <c r="R374" s="230"/>
      <c r="S374" s="230"/>
      <c r="T374" s="231"/>
      <c r="AT374" s="232" t="s">
        <v>211</v>
      </c>
      <c r="AU374" s="232" t="s">
        <v>82</v>
      </c>
      <c r="AV374" s="13" t="s">
        <v>82</v>
      </c>
      <c r="AW374" s="13" t="s">
        <v>31</v>
      </c>
      <c r="AX374" s="13" t="s">
        <v>75</v>
      </c>
      <c r="AY374" s="232" t="s">
        <v>203</v>
      </c>
    </row>
    <row r="375" spans="2:51" s="13" customFormat="1" ht="22.5">
      <c r="B375" s="222"/>
      <c r="C375" s="223"/>
      <c r="D375" s="224" t="s">
        <v>211</v>
      </c>
      <c r="E375" s="225" t="s">
        <v>1</v>
      </c>
      <c r="F375" s="226" t="s">
        <v>10295</v>
      </c>
      <c r="G375" s="223"/>
      <c r="H375" s="225" t="s">
        <v>1</v>
      </c>
      <c r="I375" s="227"/>
      <c r="J375" s="223"/>
      <c r="K375" s="223"/>
      <c r="L375" s="228"/>
      <c r="M375" s="229"/>
      <c r="N375" s="230"/>
      <c r="O375" s="230"/>
      <c r="P375" s="230"/>
      <c r="Q375" s="230"/>
      <c r="R375" s="230"/>
      <c r="S375" s="230"/>
      <c r="T375" s="231"/>
      <c r="AT375" s="232" t="s">
        <v>211</v>
      </c>
      <c r="AU375" s="232" t="s">
        <v>82</v>
      </c>
      <c r="AV375" s="13" t="s">
        <v>82</v>
      </c>
      <c r="AW375" s="13" t="s">
        <v>31</v>
      </c>
      <c r="AX375" s="13" t="s">
        <v>75</v>
      </c>
      <c r="AY375" s="232" t="s">
        <v>203</v>
      </c>
    </row>
    <row r="376" spans="2:51" s="13" customFormat="1" ht="22.5">
      <c r="B376" s="222"/>
      <c r="C376" s="223"/>
      <c r="D376" s="224" t="s">
        <v>211</v>
      </c>
      <c r="E376" s="225" t="s">
        <v>1</v>
      </c>
      <c r="F376" s="226" t="s">
        <v>10296</v>
      </c>
      <c r="G376" s="223"/>
      <c r="H376" s="225" t="s">
        <v>1</v>
      </c>
      <c r="I376" s="227"/>
      <c r="J376" s="223"/>
      <c r="K376" s="223"/>
      <c r="L376" s="228"/>
      <c r="M376" s="229"/>
      <c r="N376" s="230"/>
      <c r="O376" s="230"/>
      <c r="P376" s="230"/>
      <c r="Q376" s="230"/>
      <c r="R376" s="230"/>
      <c r="S376" s="230"/>
      <c r="T376" s="231"/>
      <c r="AT376" s="232" t="s">
        <v>211</v>
      </c>
      <c r="AU376" s="232" t="s">
        <v>82</v>
      </c>
      <c r="AV376" s="13" t="s">
        <v>82</v>
      </c>
      <c r="AW376" s="13" t="s">
        <v>31</v>
      </c>
      <c r="AX376" s="13" t="s">
        <v>75</v>
      </c>
      <c r="AY376" s="232" t="s">
        <v>203</v>
      </c>
    </row>
    <row r="377" spans="2:51" s="13" customFormat="1" ht="11.25">
      <c r="B377" s="222"/>
      <c r="C377" s="223"/>
      <c r="D377" s="224" t="s">
        <v>211</v>
      </c>
      <c r="E377" s="225" t="s">
        <v>1</v>
      </c>
      <c r="F377" s="226" t="s">
        <v>10297</v>
      </c>
      <c r="G377" s="223"/>
      <c r="H377" s="225" t="s">
        <v>1</v>
      </c>
      <c r="I377" s="227"/>
      <c r="J377" s="223"/>
      <c r="K377" s="223"/>
      <c r="L377" s="228"/>
      <c r="M377" s="229"/>
      <c r="N377" s="230"/>
      <c r="O377" s="230"/>
      <c r="P377" s="230"/>
      <c r="Q377" s="230"/>
      <c r="R377" s="230"/>
      <c r="S377" s="230"/>
      <c r="T377" s="231"/>
      <c r="AT377" s="232" t="s">
        <v>211</v>
      </c>
      <c r="AU377" s="232" t="s">
        <v>82</v>
      </c>
      <c r="AV377" s="13" t="s">
        <v>82</v>
      </c>
      <c r="AW377" s="13" t="s">
        <v>31</v>
      </c>
      <c r="AX377" s="13" t="s">
        <v>75</v>
      </c>
      <c r="AY377" s="232" t="s">
        <v>203</v>
      </c>
    </row>
    <row r="378" spans="2:51" s="13" customFormat="1" ht="11.25">
      <c r="B378" s="222"/>
      <c r="C378" s="223"/>
      <c r="D378" s="224" t="s">
        <v>211</v>
      </c>
      <c r="E378" s="225" t="s">
        <v>1</v>
      </c>
      <c r="F378" s="226" t="s">
        <v>10298</v>
      </c>
      <c r="G378" s="223"/>
      <c r="H378" s="225" t="s">
        <v>1</v>
      </c>
      <c r="I378" s="227"/>
      <c r="J378" s="223"/>
      <c r="K378" s="223"/>
      <c r="L378" s="228"/>
      <c r="M378" s="229"/>
      <c r="N378" s="230"/>
      <c r="O378" s="230"/>
      <c r="P378" s="230"/>
      <c r="Q378" s="230"/>
      <c r="R378" s="230"/>
      <c r="S378" s="230"/>
      <c r="T378" s="231"/>
      <c r="AT378" s="232" t="s">
        <v>211</v>
      </c>
      <c r="AU378" s="232" t="s">
        <v>82</v>
      </c>
      <c r="AV378" s="13" t="s">
        <v>82</v>
      </c>
      <c r="AW378" s="13" t="s">
        <v>31</v>
      </c>
      <c r="AX378" s="13" t="s">
        <v>75</v>
      </c>
      <c r="AY378" s="232" t="s">
        <v>203</v>
      </c>
    </row>
    <row r="379" spans="2:51" s="13" customFormat="1" ht="22.5">
      <c r="B379" s="222"/>
      <c r="C379" s="223"/>
      <c r="D379" s="224" t="s">
        <v>211</v>
      </c>
      <c r="E379" s="225" t="s">
        <v>1</v>
      </c>
      <c r="F379" s="226" t="s">
        <v>10299</v>
      </c>
      <c r="G379" s="223"/>
      <c r="H379" s="225" t="s">
        <v>1</v>
      </c>
      <c r="I379" s="227"/>
      <c r="J379" s="223"/>
      <c r="K379" s="223"/>
      <c r="L379" s="228"/>
      <c r="M379" s="229"/>
      <c r="N379" s="230"/>
      <c r="O379" s="230"/>
      <c r="P379" s="230"/>
      <c r="Q379" s="230"/>
      <c r="R379" s="230"/>
      <c r="S379" s="230"/>
      <c r="T379" s="231"/>
      <c r="AT379" s="232" t="s">
        <v>211</v>
      </c>
      <c r="AU379" s="232" t="s">
        <v>82</v>
      </c>
      <c r="AV379" s="13" t="s">
        <v>82</v>
      </c>
      <c r="AW379" s="13" t="s">
        <v>31</v>
      </c>
      <c r="AX379" s="13" t="s">
        <v>75</v>
      </c>
      <c r="AY379" s="232" t="s">
        <v>203</v>
      </c>
    </row>
    <row r="380" spans="2:51" s="13" customFormat="1" ht="22.5">
      <c r="B380" s="222"/>
      <c r="C380" s="223"/>
      <c r="D380" s="224" t="s">
        <v>211</v>
      </c>
      <c r="E380" s="225" t="s">
        <v>1</v>
      </c>
      <c r="F380" s="226" t="s">
        <v>10300</v>
      </c>
      <c r="G380" s="223"/>
      <c r="H380" s="225" t="s">
        <v>1</v>
      </c>
      <c r="I380" s="227"/>
      <c r="J380" s="223"/>
      <c r="K380" s="223"/>
      <c r="L380" s="228"/>
      <c r="M380" s="229"/>
      <c r="N380" s="230"/>
      <c r="O380" s="230"/>
      <c r="P380" s="230"/>
      <c r="Q380" s="230"/>
      <c r="R380" s="230"/>
      <c r="S380" s="230"/>
      <c r="T380" s="231"/>
      <c r="AT380" s="232" t="s">
        <v>211</v>
      </c>
      <c r="AU380" s="232" t="s">
        <v>82</v>
      </c>
      <c r="AV380" s="13" t="s">
        <v>82</v>
      </c>
      <c r="AW380" s="13" t="s">
        <v>31</v>
      </c>
      <c r="AX380" s="13" t="s">
        <v>75</v>
      </c>
      <c r="AY380" s="232" t="s">
        <v>203</v>
      </c>
    </row>
    <row r="381" spans="2:51" s="13" customFormat="1" ht="22.5">
      <c r="B381" s="222"/>
      <c r="C381" s="223"/>
      <c r="D381" s="224" t="s">
        <v>211</v>
      </c>
      <c r="E381" s="225" t="s">
        <v>1</v>
      </c>
      <c r="F381" s="226" t="s">
        <v>10301</v>
      </c>
      <c r="G381" s="223"/>
      <c r="H381" s="225" t="s">
        <v>1</v>
      </c>
      <c r="I381" s="227"/>
      <c r="J381" s="223"/>
      <c r="K381" s="223"/>
      <c r="L381" s="228"/>
      <c r="M381" s="229"/>
      <c r="N381" s="230"/>
      <c r="O381" s="230"/>
      <c r="P381" s="230"/>
      <c r="Q381" s="230"/>
      <c r="R381" s="230"/>
      <c r="S381" s="230"/>
      <c r="T381" s="231"/>
      <c r="AT381" s="232" t="s">
        <v>211</v>
      </c>
      <c r="AU381" s="232" t="s">
        <v>82</v>
      </c>
      <c r="AV381" s="13" t="s">
        <v>82</v>
      </c>
      <c r="AW381" s="13" t="s">
        <v>31</v>
      </c>
      <c r="AX381" s="13" t="s">
        <v>75</v>
      </c>
      <c r="AY381" s="232" t="s">
        <v>203</v>
      </c>
    </row>
    <row r="382" spans="2:51" s="13" customFormat="1" ht="22.5">
      <c r="B382" s="222"/>
      <c r="C382" s="223"/>
      <c r="D382" s="224" t="s">
        <v>211</v>
      </c>
      <c r="E382" s="225" t="s">
        <v>1</v>
      </c>
      <c r="F382" s="226" t="s">
        <v>10300</v>
      </c>
      <c r="G382" s="223"/>
      <c r="H382" s="225" t="s">
        <v>1</v>
      </c>
      <c r="I382" s="227"/>
      <c r="J382" s="223"/>
      <c r="K382" s="223"/>
      <c r="L382" s="228"/>
      <c r="M382" s="229"/>
      <c r="N382" s="230"/>
      <c r="O382" s="230"/>
      <c r="P382" s="230"/>
      <c r="Q382" s="230"/>
      <c r="R382" s="230"/>
      <c r="S382" s="230"/>
      <c r="T382" s="231"/>
      <c r="AT382" s="232" t="s">
        <v>211</v>
      </c>
      <c r="AU382" s="232" t="s">
        <v>82</v>
      </c>
      <c r="AV382" s="13" t="s">
        <v>82</v>
      </c>
      <c r="AW382" s="13" t="s">
        <v>31</v>
      </c>
      <c r="AX382" s="13" t="s">
        <v>75</v>
      </c>
      <c r="AY382" s="232" t="s">
        <v>203</v>
      </c>
    </row>
    <row r="383" spans="2:51" s="13" customFormat="1" ht="22.5">
      <c r="B383" s="222"/>
      <c r="C383" s="223"/>
      <c r="D383" s="224" t="s">
        <v>211</v>
      </c>
      <c r="E383" s="225" t="s">
        <v>1</v>
      </c>
      <c r="F383" s="226" t="s">
        <v>10302</v>
      </c>
      <c r="G383" s="223"/>
      <c r="H383" s="225" t="s">
        <v>1</v>
      </c>
      <c r="I383" s="227"/>
      <c r="J383" s="223"/>
      <c r="K383" s="223"/>
      <c r="L383" s="228"/>
      <c r="M383" s="229"/>
      <c r="N383" s="230"/>
      <c r="O383" s="230"/>
      <c r="P383" s="230"/>
      <c r="Q383" s="230"/>
      <c r="R383" s="230"/>
      <c r="S383" s="230"/>
      <c r="T383" s="231"/>
      <c r="AT383" s="232" t="s">
        <v>211</v>
      </c>
      <c r="AU383" s="232" t="s">
        <v>82</v>
      </c>
      <c r="AV383" s="13" t="s">
        <v>82</v>
      </c>
      <c r="AW383" s="13" t="s">
        <v>31</v>
      </c>
      <c r="AX383" s="13" t="s">
        <v>75</v>
      </c>
      <c r="AY383" s="232" t="s">
        <v>203</v>
      </c>
    </row>
    <row r="384" spans="2:51" s="13" customFormat="1" ht="22.5">
      <c r="B384" s="222"/>
      <c r="C384" s="223"/>
      <c r="D384" s="224" t="s">
        <v>211</v>
      </c>
      <c r="E384" s="225" t="s">
        <v>1</v>
      </c>
      <c r="F384" s="226" t="s">
        <v>10303</v>
      </c>
      <c r="G384" s="223"/>
      <c r="H384" s="225" t="s">
        <v>1</v>
      </c>
      <c r="I384" s="227"/>
      <c r="J384" s="223"/>
      <c r="K384" s="223"/>
      <c r="L384" s="228"/>
      <c r="M384" s="229"/>
      <c r="N384" s="230"/>
      <c r="O384" s="230"/>
      <c r="P384" s="230"/>
      <c r="Q384" s="230"/>
      <c r="R384" s="230"/>
      <c r="S384" s="230"/>
      <c r="T384" s="231"/>
      <c r="AT384" s="232" t="s">
        <v>211</v>
      </c>
      <c r="AU384" s="232" t="s">
        <v>82</v>
      </c>
      <c r="AV384" s="13" t="s">
        <v>82</v>
      </c>
      <c r="AW384" s="13" t="s">
        <v>31</v>
      </c>
      <c r="AX384" s="13" t="s">
        <v>75</v>
      </c>
      <c r="AY384" s="232" t="s">
        <v>203</v>
      </c>
    </row>
    <row r="385" spans="1:65" s="13" customFormat="1" ht="11.25">
      <c r="B385" s="222"/>
      <c r="C385" s="223"/>
      <c r="D385" s="224" t="s">
        <v>211</v>
      </c>
      <c r="E385" s="225" t="s">
        <v>1</v>
      </c>
      <c r="F385" s="226" t="s">
        <v>10304</v>
      </c>
      <c r="G385" s="223"/>
      <c r="H385" s="225" t="s">
        <v>1</v>
      </c>
      <c r="I385" s="227"/>
      <c r="J385" s="223"/>
      <c r="K385" s="223"/>
      <c r="L385" s="228"/>
      <c r="M385" s="229"/>
      <c r="N385" s="230"/>
      <c r="O385" s="230"/>
      <c r="P385" s="230"/>
      <c r="Q385" s="230"/>
      <c r="R385" s="230"/>
      <c r="S385" s="230"/>
      <c r="T385" s="231"/>
      <c r="AT385" s="232" t="s">
        <v>211</v>
      </c>
      <c r="AU385" s="232" t="s">
        <v>82</v>
      </c>
      <c r="AV385" s="13" t="s">
        <v>82</v>
      </c>
      <c r="AW385" s="13" t="s">
        <v>31</v>
      </c>
      <c r="AX385" s="13" t="s">
        <v>75</v>
      </c>
      <c r="AY385" s="232" t="s">
        <v>203</v>
      </c>
    </row>
    <row r="386" spans="1:65" s="13" customFormat="1" ht="11.25">
      <c r="B386" s="222"/>
      <c r="C386" s="223"/>
      <c r="D386" s="224" t="s">
        <v>211</v>
      </c>
      <c r="E386" s="225" t="s">
        <v>1</v>
      </c>
      <c r="F386" s="226" t="s">
        <v>10305</v>
      </c>
      <c r="G386" s="223"/>
      <c r="H386" s="225" t="s">
        <v>1</v>
      </c>
      <c r="I386" s="227"/>
      <c r="J386" s="223"/>
      <c r="K386" s="223"/>
      <c r="L386" s="228"/>
      <c r="M386" s="229"/>
      <c r="N386" s="230"/>
      <c r="O386" s="230"/>
      <c r="P386" s="230"/>
      <c r="Q386" s="230"/>
      <c r="R386" s="230"/>
      <c r="S386" s="230"/>
      <c r="T386" s="231"/>
      <c r="AT386" s="232" t="s">
        <v>211</v>
      </c>
      <c r="AU386" s="232" t="s">
        <v>82</v>
      </c>
      <c r="AV386" s="13" t="s">
        <v>82</v>
      </c>
      <c r="AW386" s="13" t="s">
        <v>31</v>
      </c>
      <c r="AX386" s="13" t="s">
        <v>75</v>
      </c>
      <c r="AY386" s="232" t="s">
        <v>203</v>
      </c>
    </row>
    <row r="387" spans="1:65" s="13" customFormat="1" ht="11.25">
      <c r="B387" s="222"/>
      <c r="C387" s="223"/>
      <c r="D387" s="224" t="s">
        <v>211</v>
      </c>
      <c r="E387" s="225" t="s">
        <v>1</v>
      </c>
      <c r="F387" s="226" t="s">
        <v>10306</v>
      </c>
      <c r="G387" s="223"/>
      <c r="H387" s="225" t="s">
        <v>1</v>
      </c>
      <c r="I387" s="227"/>
      <c r="J387" s="223"/>
      <c r="K387" s="223"/>
      <c r="L387" s="228"/>
      <c r="M387" s="229"/>
      <c r="N387" s="230"/>
      <c r="O387" s="230"/>
      <c r="P387" s="230"/>
      <c r="Q387" s="230"/>
      <c r="R387" s="230"/>
      <c r="S387" s="230"/>
      <c r="T387" s="231"/>
      <c r="AT387" s="232" t="s">
        <v>211</v>
      </c>
      <c r="AU387" s="232" t="s">
        <v>82</v>
      </c>
      <c r="AV387" s="13" t="s">
        <v>82</v>
      </c>
      <c r="AW387" s="13" t="s">
        <v>31</v>
      </c>
      <c r="AX387" s="13" t="s">
        <v>75</v>
      </c>
      <c r="AY387" s="232" t="s">
        <v>203</v>
      </c>
    </row>
    <row r="388" spans="1:65" s="13" customFormat="1" ht="11.25">
      <c r="B388" s="222"/>
      <c r="C388" s="223"/>
      <c r="D388" s="224" t="s">
        <v>211</v>
      </c>
      <c r="E388" s="225" t="s">
        <v>1</v>
      </c>
      <c r="F388" s="226" t="s">
        <v>10307</v>
      </c>
      <c r="G388" s="223"/>
      <c r="H388" s="225" t="s">
        <v>1</v>
      </c>
      <c r="I388" s="227"/>
      <c r="J388" s="223"/>
      <c r="K388" s="223"/>
      <c r="L388" s="228"/>
      <c r="M388" s="229"/>
      <c r="N388" s="230"/>
      <c r="O388" s="230"/>
      <c r="P388" s="230"/>
      <c r="Q388" s="230"/>
      <c r="R388" s="230"/>
      <c r="S388" s="230"/>
      <c r="T388" s="231"/>
      <c r="AT388" s="232" t="s">
        <v>211</v>
      </c>
      <c r="AU388" s="232" t="s">
        <v>82</v>
      </c>
      <c r="AV388" s="13" t="s">
        <v>82</v>
      </c>
      <c r="AW388" s="13" t="s">
        <v>31</v>
      </c>
      <c r="AX388" s="13" t="s">
        <v>75</v>
      </c>
      <c r="AY388" s="232" t="s">
        <v>203</v>
      </c>
    </row>
    <row r="389" spans="1:65" s="13" customFormat="1" ht="11.25">
      <c r="B389" s="222"/>
      <c r="C389" s="223"/>
      <c r="D389" s="224" t="s">
        <v>211</v>
      </c>
      <c r="E389" s="225" t="s">
        <v>1</v>
      </c>
      <c r="F389" s="226" t="s">
        <v>10308</v>
      </c>
      <c r="G389" s="223"/>
      <c r="H389" s="225" t="s">
        <v>1</v>
      </c>
      <c r="I389" s="227"/>
      <c r="J389" s="223"/>
      <c r="K389" s="223"/>
      <c r="L389" s="228"/>
      <c r="M389" s="229"/>
      <c r="N389" s="230"/>
      <c r="O389" s="230"/>
      <c r="P389" s="230"/>
      <c r="Q389" s="230"/>
      <c r="R389" s="230"/>
      <c r="S389" s="230"/>
      <c r="T389" s="231"/>
      <c r="AT389" s="232" t="s">
        <v>211</v>
      </c>
      <c r="AU389" s="232" t="s">
        <v>82</v>
      </c>
      <c r="AV389" s="13" t="s">
        <v>82</v>
      </c>
      <c r="AW389" s="13" t="s">
        <v>31</v>
      </c>
      <c r="AX389" s="13" t="s">
        <v>75</v>
      </c>
      <c r="AY389" s="232" t="s">
        <v>203</v>
      </c>
    </row>
    <row r="390" spans="1:65" s="14" customFormat="1" ht="11.25">
      <c r="B390" s="233"/>
      <c r="C390" s="234"/>
      <c r="D390" s="224" t="s">
        <v>211</v>
      </c>
      <c r="E390" s="235" t="s">
        <v>1</v>
      </c>
      <c r="F390" s="236" t="s">
        <v>82</v>
      </c>
      <c r="G390" s="234"/>
      <c r="H390" s="237">
        <v>1</v>
      </c>
      <c r="I390" s="238"/>
      <c r="J390" s="234"/>
      <c r="K390" s="234"/>
      <c r="L390" s="239"/>
      <c r="M390" s="240"/>
      <c r="N390" s="241"/>
      <c r="O390" s="241"/>
      <c r="P390" s="241"/>
      <c r="Q390" s="241"/>
      <c r="R390" s="241"/>
      <c r="S390" s="241"/>
      <c r="T390" s="242"/>
      <c r="AT390" s="243" t="s">
        <v>211</v>
      </c>
      <c r="AU390" s="243" t="s">
        <v>82</v>
      </c>
      <c r="AV390" s="14" t="s">
        <v>84</v>
      </c>
      <c r="AW390" s="14" t="s">
        <v>31</v>
      </c>
      <c r="AX390" s="14" t="s">
        <v>75</v>
      </c>
      <c r="AY390" s="243" t="s">
        <v>203</v>
      </c>
    </row>
    <row r="391" spans="1:65" s="2" customFormat="1" ht="44.25" customHeight="1">
      <c r="A391" s="35"/>
      <c r="B391" s="36"/>
      <c r="C391" s="209" t="s">
        <v>1845</v>
      </c>
      <c r="D391" s="209" t="s">
        <v>205</v>
      </c>
      <c r="E391" s="210" t="s">
        <v>10313</v>
      </c>
      <c r="F391" s="211" t="s">
        <v>10314</v>
      </c>
      <c r="G391" s="212" t="s">
        <v>5671</v>
      </c>
      <c r="H391" s="213">
        <v>3</v>
      </c>
      <c r="I391" s="214"/>
      <c r="J391" s="215">
        <f>ROUND(I391*H391,2)</f>
        <v>0</v>
      </c>
      <c r="K391" s="211" t="s">
        <v>1</v>
      </c>
      <c r="L391" s="40"/>
      <c r="M391" s="216" t="s">
        <v>1</v>
      </c>
      <c r="N391" s="217" t="s">
        <v>40</v>
      </c>
      <c r="O391" s="72"/>
      <c r="P391" s="218">
        <f>O391*H391</f>
        <v>0</v>
      </c>
      <c r="Q391" s="218">
        <v>0</v>
      </c>
      <c r="R391" s="218">
        <f>Q391*H391</f>
        <v>0</v>
      </c>
      <c r="S391" s="218">
        <v>0</v>
      </c>
      <c r="T391" s="219">
        <f>S391*H391</f>
        <v>0</v>
      </c>
      <c r="U391" s="35"/>
      <c r="V391" s="35"/>
      <c r="W391" s="35"/>
      <c r="X391" s="35"/>
      <c r="Y391" s="35"/>
      <c r="Z391" s="35"/>
      <c r="AA391" s="35"/>
      <c r="AB391" s="35"/>
      <c r="AC391" s="35"/>
      <c r="AD391" s="35"/>
      <c r="AE391" s="35"/>
      <c r="AR391" s="220" t="s">
        <v>209</v>
      </c>
      <c r="AT391" s="220" t="s">
        <v>205</v>
      </c>
      <c r="AU391" s="220" t="s">
        <v>82</v>
      </c>
      <c r="AY391" s="18" t="s">
        <v>203</v>
      </c>
      <c r="BE391" s="221">
        <f>IF(N391="základní",J391,0)</f>
        <v>0</v>
      </c>
      <c r="BF391" s="221">
        <f>IF(N391="snížená",J391,0)</f>
        <v>0</v>
      </c>
      <c r="BG391" s="221">
        <f>IF(N391="zákl. přenesená",J391,0)</f>
        <v>0</v>
      </c>
      <c r="BH391" s="221">
        <f>IF(N391="sníž. přenesená",J391,0)</f>
        <v>0</v>
      </c>
      <c r="BI391" s="221">
        <f>IF(N391="nulová",J391,0)</f>
        <v>0</v>
      </c>
      <c r="BJ391" s="18" t="s">
        <v>82</v>
      </c>
      <c r="BK391" s="221">
        <f>ROUND(I391*H391,2)</f>
        <v>0</v>
      </c>
      <c r="BL391" s="18" t="s">
        <v>209</v>
      </c>
      <c r="BM391" s="220" t="s">
        <v>2406</v>
      </c>
    </row>
    <row r="392" spans="1:65" s="13" customFormat="1" ht="33.75">
      <c r="B392" s="222"/>
      <c r="C392" s="223"/>
      <c r="D392" s="224" t="s">
        <v>211</v>
      </c>
      <c r="E392" s="225" t="s">
        <v>1</v>
      </c>
      <c r="F392" s="226" t="s">
        <v>10315</v>
      </c>
      <c r="G392" s="223"/>
      <c r="H392" s="225" t="s">
        <v>1</v>
      </c>
      <c r="I392" s="227"/>
      <c r="J392" s="223"/>
      <c r="K392" s="223"/>
      <c r="L392" s="228"/>
      <c r="M392" s="229"/>
      <c r="N392" s="230"/>
      <c r="O392" s="230"/>
      <c r="P392" s="230"/>
      <c r="Q392" s="230"/>
      <c r="R392" s="230"/>
      <c r="S392" s="230"/>
      <c r="T392" s="231"/>
      <c r="AT392" s="232" t="s">
        <v>211</v>
      </c>
      <c r="AU392" s="232" t="s">
        <v>82</v>
      </c>
      <c r="AV392" s="13" t="s">
        <v>82</v>
      </c>
      <c r="AW392" s="13" t="s">
        <v>31</v>
      </c>
      <c r="AX392" s="13" t="s">
        <v>75</v>
      </c>
      <c r="AY392" s="232" t="s">
        <v>203</v>
      </c>
    </row>
    <row r="393" spans="1:65" s="14" customFormat="1" ht="11.25">
      <c r="B393" s="233"/>
      <c r="C393" s="234"/>
      <c r="D393" s="224" t="s">
        <v>211</v>
      </c>
      <c r="E393" s="235" t="s">
        <v>1</v>
      </c>
      <c r="F393" s="236" t="s">
        <v>104</v>
      </c>
      <c r="G393" s="234"/>
      <c r="H393" s="237">
        <v>3</v>
      </c>
      <c r="I393" s="238"/>
      <c r="J393" s="234"/>
      <c r="K393" s="234"/>
      <c r="L393" s="239"/>
      <c r="M393" s="240"/>
      <c r="N393" s="241"/>
      <c r="O393" s="241"/>
      <c r="P393" s="241"/>
      <c r="Q393" s="241"/>
      <c r="R393" s="241"/>
      <c r="S393" s="241"/>
      <c r="T393" s="242"/>
      <c r="AT393" s="243" t="s">
        <v>211</v>
      </c>
      <c r="AU393" s="243" t="s">
        <v>82</v>
      </c>
      <c r="AV393" s="14" t="s">
        <v>84</v>
      </c>
      <c r="AW393" s="14" t="s">
        <v>31</v>
      </c>
      <c r="AX393" s="14" t="s">
        <v>75</v>
      </c>
      <c r="AY393" s="243" t="s">
        <v>203</v>
      </c>
    </row>
    <row r="394" spans="1:65" s="2" customFormat="1" ht="55.5" customHeight="1">
      <c r="A394" s="35"/>
      <c r="B394" s="36"/>
      <c r="C394" s="209" t="s">
        <v>2097</v>
      </c>
      <c r="D394" s="209" t="s">
        <v>205</v>
      </c>
      <c r="E394" s="210" t="s">
        <v>10316</v>
      </c>
      <c r="F394" s="211" t="s">
        <v>10317</v>
      </c>
      <c r="G394" s="212" t="s">
        <v>5671</v>
      </c>
      <c r="H394" s="213">
        <v>3</v>
      </c>
      <c r="I394" s="214"/>
      <c r="J394" s="215">
        <f>ROUND(I394*H394,2)</f>
        <v>0</v>
      </c>
      <c r="K394" s="211" t="s">
        <v>1</v>
      </c>
      <c r="L394" s="40"/>
      <c r="M394" s="216" t="s">
        <v>1</v>
      </c>
      <c r="N394" s="217" t="s">
        <v>40</v>
      </c>
      <c r="O394" s="72"/>
      <c r="P394" s="218">
        <f>O394*H394</f>
        <v>0</v>
      </c>
      <c r="Q394" s="218">
        <v>0</v>
      </c>
      <c r="R394" s="218">
        <f>Q394*H394</f>
        <v>0</v>
      </c>
      <c r="S394" s="218">
        <v>0</v>
      </c>
      <c r="T394" s="219">
        <f>S394*H394</f>
        <v>0</v>
      </c>
      <c r="U394" s="35"/>
      <c r="V394" s="35"/>
      <c r="W394" s="35"/>
      <c r="X394" s="35"/>
      <c r="Y394" s="35"/>
      <c r="Z394" s="35"/>
      <c r="AA394" s="35"/>
      <c r="AB394" s="35"/>
      <c r="AC394" s="35"/>
      <c r="AD394" s="35"/>
      <c r="AE394" s="35"/>
      <c r="AR394" s="220" t="s">
        <v>209</v>
      </c>
      <c r="AT394" s="220" t="s">
        <v>205</v>
      </c>
      <c r="AU394" s="220" t="s">
        <v>82</v>
      </c>
      <c r="AY394" s="18" t="s">
        <v>203</v>
      </c>
      <c r="BE394" s="221">
        <f>IF(N394="základní",J394,0)</f>
        <v>0</v>
      </c>
      <c r="BF394" s="221">
        <f>IF(N394="snížená",J394,0)</f>
        <v>0</v>
      </c>
      <c r="BG394" s="221">
        <f>IF(N394="zákl. přenesená",J394,0)</f>
        <v>0</v>
      </c>
      <c r="BH394" s="221">
        <f>IF(N394="sníž. přenesená",J394,0)</f>
        <v>0</v>
      </c>
      <c r="BI394" s="221">
        <f>IF(N394="nulová",J394,0)</f>
        <v>0</v>
      </c>
      <c r="BJ394" s="18" t="s">
        <v>82</v>
      </c>
      <c r="BK394" s="221">
        <f>ROUND(I394*H394,2)</f>
        <v>0</v>
      </c>
      <c r="BL394" s="18" t="s">
        <v>209</v>
      </c>
      <c r="BM394" s="220" t="s">
        <v>2417</v>
      </c>
    </row>
    <row r="395" spans="1:65" s="13" customFormat="1" ht="11.25">
      <c r="B395" s="222"/>
      <c r="C395" s="223"/>
      <c r="D395" s="224" t="s">
        <v>211</v>
      </c>
      <c r="E395" s="225" t="s">
        <v>1</v>
      </c>
      <c r="F395" s="226" t="s">
        <v>10318</v>
      </c>
      <c r="G395" s="223"/>
      <c r="H395" s="225" t="s">
        <v>1</v>
      </c>
      <c r="I395" s="227"/>
      <c r="J395" s="223"/>
      <c r="K395" s="223"/>
      <c r="L395" s="228"/>
      <c r="M395" s="229"/>
      <c r="N395" s="230"/>
      <c r="O395" s="230"/>
      <c r="P395" s="230"/>
      <c r="Q395" s="230"/>
      <c r="R395" s="230"/>
      <c r="S395" s="230"/>
      <c r="T395" s="231"/>
      <c r="AT395" s="232" t="s">
        <v>211</v>
      </c>
      <c r="AU395" s="232" t="s">
        <v>82</v>
      </c>
      <c r="AV395" s="13" t="s">
        <v>82</v>
      </c>
      <c r="AW395" s="13" t="s">
        <v>31</v>
      </c>
      <c r="AX395" s="13" t="s">
        <v>75</v>
      </c>
      <c r="AY395" s="232" t="s">
        <v>203</v>
      </c>
    </row>
    <row r="396" spans="1:65" s="14" customFormat="1" ht="11.25">
      <c r="B396" s="233"/>
      <c r="C396" s="234"/>
      <c r="D396" s="224" t="s">
        <v>211</v>
      </c>
      <c r="E396" s="235" t="s">
        <v>1</v>
      </c>
      <c r="F396" s="236" t="s">
        <v>104</v>
      </c>
      <c r="G396" s="234"/>
      <c r="H396" s="237">
        <v>3</v>
      </c>
      <c r="I396" s="238"/>
      <c r="J396" s="234"/>
      <c r="K396" s="234"/>
      <c r="L396" s="239"/>
      <c r="M396" s="240"/>
      <c r="N396" s="241"/>
      <c r="O396" s="241"/>
      <c r="P396" s="241"/>
      <c r="Q396" s="241"/>
      <c r="R396" s="241"/>
      <c r="S396" s="241"/>
      <c r="T396" s="242"/>
      <c r="AT396" s="243" t="s">
        <v>211</v>
      </c>
      <c r="AU396" s="243" t="s">
        <v>82</v>
      </c>
      <c r="AV396" s="14" t="s">
        <v>84</v>
      </c>
      <c r="AW396" s="14" t="s">
        <v>31</v>
      </c>
      <c r="AX396" s="14" t="s">
        <v>75</v>
      </c>
      <c r="AY396" s="243" t="s">
        <v>203</v>
      </c>
    </row>
    <row r="397" spans="1:65" s="12" customFormat="1" ht="25.9" customHeight="1">
      <c r="B397" s="193"/>
      <c r="C397" s="194"/>
      <c r="D397" s="195" t="s">
        <v>74</v>
      </c>
      <c r="E397" s="196" t="s">
        <v>361</v>
      </c>
      <c r="F397" s="196" t="s">
        <v>10319</v>
      </c>
      <c r="G397" s="194"/>
      <c r="H397" s="194"/>
      <c r="I397" s="197"/>
      <c r="J397" s="198">
        <f>BK397</f>
        <v>0</v>
      </c>
      <c r="K397" s="194"/>
      <c r="L397" s="199"/>
      <c r="M397" s="200"/>
      <c r="N397" s="201"/>
      <c r="O397" s="201"/>
      <c r="P397" s="202">
        <f>SUM(P398:P452)</f>
        <v>0</v>
      </c>
      <c r="Q397" s="201"/>
      <c r="R397" s="202">
        <f>SUM(R398:R452)</f>
        <v>0</v>
      </c>
      <c r="S397" s="201"/>
      <c r="T397" s="203">
        <f>SUM(T398:T452)</f>
        <v>0</v>
      </c>
      <c r="AR397" s="204" t="s">
        <v>82</v>
      </c>
      <c r="AT397" s="205" t="s">
        <v>74</v>
      </c>
      <c r="AU397" s="205" t="s">
        <v>75</v>
      </c>
      <c r="AY397" s="204" t="s">
        <v>203</v>
      </c>
      <c r="BK397" s="206">
        <f>SUM(BK398:BK452)</f>
        <v>0</v>
      </c>
    </row>
    <row r="398" spans="1:65" s="2" customFormat="1" ht="55.5" customHeight="1">
      <c r="A398" s="35"/>
      <c r="B398" s="36"/>
      <c r="C398" s="209" t="s">
        <v>2177</v>
      </c>
      <c r="D398" s="209" t="s">
        <v>205</v>
      </c>
      <c r="E398" s="210" t="s">
        <v>10320</v>
      </c>
      <c r="F398" s="211" t="s">
        <v>10321</v>
      </c>
      <c r="G398" s="212" t="s">
        <v>5671</v>
      </c>
      <c r="H398" s="213">
        <v>1</v>
      </c>
      <c r="I398" s="214"/>
      <c r="J398" s="215">
        <f>ROUND(I398*H398,2)</f>
        <v>0</v>
      </c>
      <c r="K398" s="211" t="s">
        <v>1</v>
      </c>
      <c r="L398" s="40"/>
      <c r="M398" s="216" t="s">
        <v>1</v>
      </c>
      <c r="N398" s="217" t="s">
        <v>40</v>
      </c>
      <c r="O398" s="72"/>
      <c r="P398" s="218">
        <f>O398*H398</f>
        <v>0</v>
      </c>
      <c r="Q398" s="218">
        <v>0</v>
      </c>
      <c r="R398" s="218">
        <f>Q398*H398</f>
        <v>0</v>
      </c>
      <c r="S398" s="218">
        <v>0</v>
      </c>
      <c r="T398" s="219">
        <f>S398*H398</f>
        <v>0</v>
      </c>
      <c r="U398" s="35"/>
      <c r="V398" s="35"/>
      <c r="W398" s="35"/>
      <c r="X398" s="35"/>
      <c r="Y398" s="35"/>
      <c r="Z398" s="35"/>
      <c r="AA398" s="35"/>
      <c r="AB398" s="35"/>
      <c r="AC398" s="35"/>
      <c r="AD398" s="35"/>
      <c r="AE398" s="35"/>
      <c r="AR398" s="220" t="s">
        <v>209</v>
      </c>
      <c r="AT398" s="220" t="s">
        <v>205</v>
      </c>
      <c r="AU398" s="220" t="s">
        <v>82</v>
      </c>
      <c r="AY398" s="18" t="s">
        <v>203</v>
      </c>
      <c r="BE398" s="221">
        <f>IF(N398="základní",J398,0)</f>
        <v>0</v>
      </c>
      <c r="BF398" s="221">
        <f>IF(N398="snížená",J398,0)</f>
        <v>0</v>
      </c>
      <c r="BG398" s="221">
        <f>IF(N398="zákl. přenesená",J398,0)</f>
        <v>0</v>
      </c>
      <c r="BH398" s="221">
        <f>IF(N398="sníž. přenesená",J398,0)</f>
        <v>0</v>
      </c>
      <c r="BI398" s="221">
        <f>IF(N398="nulová",J398,0)</f>
        <v>0</v>
      </c>
      <c r="BJ398" s="18" t="s">
        <v>82</v>
      </c>
      <c r="BK398" s="221">
        <f>ROUND(I398*H398,2)</f>
        <v>0</v>
      </c>
      <c r="BL398" s="18" t="s">
        <v>209</v>
      </c>
      <c r="BM398" s="220" t="s">
        <v>2426</v>
      </c>
    </row>
    <row r="399" spans="1:65" s="13" customFormat="1" ht="22.5">
      <c r="B399" s="222"/>
      <c r="C399" s="223"/>
      <c r="D399" s="224" t="s">
        <v>211</v>
      </c>
      <c r="E399" s="225" t="s">
        <v>1</v>
      </c>
      <c r="F399" s="226" t="s">
        <v>10322</v>
      </c>
      <c r="G399" s="223"/>
      <c r="H399" s="225" t="s">
        <v>1</v>
      </c>
      <c r="I399" s="227"/>
      <c r="J399" s="223"/>
      <c r="K399" s="223"/>
      <c r="L399" s="228"/>
      <c r="M399" s="229"/>
      <c r="N399" s="230"/>
      <c r="O399" s="230"/>
      <c r="P399" s="230"/>
      <c r="Q399" s="230"/>
      <c r="R399" s="230"/>
      <c r="S399" s="230"/>
      <c r="T399" s="231"/>
      <c r="AT399" s="232" t="s">
        <v>211</v>
      </c>
      <c r="AU399" s="232" t="s">
        <v>82</v>
      </c>
      <c r="AV399" s="13" t="s">
        <v>82</v>
      </c>
      <c r="AW399" s="13" t="s">
        <v>31</v>
      </c>
      <c r="AX399" s="13" t="s">
        <v>75</v>
      </c>
      <c r="AY399" s="232" t="s">
        <v>203</v>
      </c>
    </row>
    <row r="400" spans="1:65" s="13" customFormat="1" ht="22.5">
      <c r="B400" s="222"/>
      <c r="C400" s="223"/>
      <c r="D400" s="224" t="s">
        <v>211</v>
      </c>
      <c r="E400" s="225" t="s">
        <v>1</v>
      </c>
      <c r="F400" s="226" t="s">
        <v>10323</v>
      </c>
      <c r="G400" s="223"/>
      <c r="H400" s="225" t="s">
        <v>1</v>
      </c>
      <c r="I400" s="227"/>
      <c r="J400" s="223"/>
      <c r="K400" s="223"/>
      <c r="L400" s="228"/>
      <c r="M400" s="229"/>
      <c r="N400" s="230"/>
      <c r="O400" s="230"/>
      <c r="P400" s="230"/>
      <c r="Q400" s="230"/>
      <c r="R400" s="230"/>
      <c r="S400" s="230"/>
      <c r="T400" s="231"/>
      <c r="AT400" s="232" t="s">
        <v>211</v>
      </c>
      <c r="AU400" s="232" t="s">
        <v>82</v>
      </c>
      <c r="AV400" s="13" t="s">
        <v>82</v>
      </c>
      <c r="AW400" s="13" t="s">
        <v>31</v>
      </c>
      <c r="AX400" s="13" t="s">
        <v>75</v>
      </c>
      <c r="AY400" s="232" t="s">
        <v>203</v>
      </c>
    </row>
    <row r="401" spans="1:65" s="13" customFormat="1" ht="22.5">
      <c r="B401" s="222"/>
      <c r="C401" s="223"/>
      <c r="D401" s="224" t="s">
        <v>211</v>
      </c>
      <c r="E401" s="225" t="s">
        <v>1</v>
      </c>
      <c r="F401" s="226" t="s">
        <v>10324</v>
      </c>
      <c r="G401" s="223"/>
      <c r="H401" s="225" t="s">
        <v>1</v>
      </c>
      <c r="I401" s="227"/>
      <c r="J401" s="223"/>
      <c r="K401" s="223"/>
      <c r="L401" s="228"/>
      <c r="M401" s="229"/>
      <c r="N401" s="230"/>
      <c r="O401" s="230"/>
      <c r="P401" s="230"/>
      <c r="Q401" s="230"/>
      <c r="R401" s="230"/>
      <c r="S401" s="230"/>
      <c r="T401" s="231"/>
      <c r="AT401" s="232" t="s">
        <v>211</v>
      </c>
      <c r="AU401" s="232" t="s">
        <v>82</v>
      </c>
      <c r="AV401" s="13" t="s">
        <v>82</v>
      </c>
      <c r="AW401" s="13" t="s">
        <v>31</v>
      </c>
      <c r="AX401" s="13" t="s">
        <v>75</v>
      </c>
      <c r="AY401" s="232" t="s">
        <v>203</v>
      </c>
    </row>
    <row r="402" spans="1:65" s="13" customFormat="1" ht="33.75">
      <c r="B402" s="222"/>
      <c r="C402" s="223"/>
      <c r="D402" s="224" t="s">
        <v>211</v>
      </c>
      <c r="E402" s="225" t="s">
        <v>1</v>
      </c>
      <c r="F402" s="226" t="s">
        <v>10325</v>
      </c>
      <c r="G402" s="223"/>
      <c r="H402" s="225" t="s">
        <v>1</v>
      </c>
      <c r="I402" s="227"/>
      <c r="J402" s="223"/>
      <c r="K402" s="223"/>
      <c r="L402" s="228"/>
      <c r="M402" s="229"/>
      <c r="N402" s="230"/>
      <c r="O402" s="230"/>
      <c r="P402" s="230"/>
      <c r="Q402" s="230"/>
      <c r="R402" s="230"/>
      <c r="S402" s="230"/>
      <c r="T402" s="231"/>
      <c r="AT402" s="232" t="s">
        <v>211</v>
      </c>
      <c r="AU402" s="232" t="s">
        <v>82</v>
      </c>
      <c r="AV402" s="13" t="s">
        <v>82</v>
      </c>
      <c r="AW402" s="13" t="s">
        <v>31</v>
      </c>
      <c r="AX402" s="13" t="s">
        <v>75</v>
      </c>
      <c r="AY402" s="232" t="s">
        <v>203</v>
      </c>
    </row>
    <row r="403" spans="1:65" s="13" customFormat="1" ht="22.5">
      <c r="B403" s="222"/>
      <c r="C403" s="223"/>
      <c r="D403" s="224" t="s">
        <v>211</v>
      </c>
      <c r="E403" s="225" t="s">
        <v>1</v>
      </c>
      <c r="F403" s="226" t="s">
        <v>10326</v>
      </c>
      <c r="G403" s="223"/>
      <c r="H403" s="225" t="s">
        <v>1</v>
      </c>
      <c r="I403" s="227"/>
      <c r="J403" s="223"/>
      <c r="K403" s="223"/>
      <c r="L403" s="228"/>
      <c r="M403" s="229"/>
      <c r="N403" s="230"/>
      <c r="O403" s="230"/>
      <c r="P403" s="230"/>
      <c r="Q403" s="230"/>
      <c r="R403" s="230"/>
      <c r="S403" s="230"/>
      <c r="T403" s="231"/>
      <c r="AT403" s="232" t="s">
        <v>211</v>
      </c>
      <c r="AU403" s="232" t="s">
        <v>82</v>
      </c>
      <c r="AV403" s="13" t="s">
        <v>82</v>
      </c>
      <c r="AW403" s="13" t="s">
        <v>31</v>
      </c>
      <c r="AX403" s="13" t="s">
        <v>75</v>
      </c>
      <c r="AY403" s="232" t="s">
        <v>203</v>
      </c>
    </row>
    <row r="404" spans="1:65" s="13" customFormat="1" ht="22.5">
      <c r="B404" s="222"/>
      <c r="C404" s="223"/>
      <c r="D404" s="224" t="s">
        <v>211</v>
      </c>
      <c r="E404" s="225" t="s">
        <v>1</v>
      </c>
      <c r="F404" s="226" t="s">
        <v>10327</v>
      </c>
      <c r="G404" s="223"/>
      <c r="H404" s="225" t="s">
        <v>1</v>
      </c>
      <c r="I404" s="227"/>
      <c r="J404" s="223"/>
      <c r="K404" s="223"/>
      <c r="L404" s="228"/>
      <c r="M404" s="229"/>
      <c r="N404" s="230"/>
      <c r="O404" s="230"/>
      <c r="P404" s="230"/>
      <c r="Q404" s="230"/>
      <c r="R404" s="230"/>
      <c r="S404" s="230"/>
      <c r="T404" s="231"/>
      <c r="AT404" s="232" t="s">
        <v>211</v>
      </c>
      <c r="AU404" s="232" t="s">
        <v>82</v>
      </c>
      <c r="AV404" s="13" t="s">
        <v>82</v>
      </c>
      <c r="AW404" s="13" t="s">
        <v>31</v>
      </c>
      <c r="AX404" s="13" t="s">
        <v>75</v>
      </c>
      <c r="AY404" s="232" t="s">
        <v>203</v>
      </c>
    </row>
    <row r="405" spans="1:65" s="13" customFormat="1" ht="22.5">
      <c r="B405" s="222"/>
      <c r="C405" s="223"/>
      <c r="D405" s="224" t="s">
        <v>211</v>
      </c>
      <c r="E405" s="225" t="s">
        <v>1</v>
      </c>
      <c r="F405" s="226" t="s">
        <v>10328</v>
      </c>
      <c r="G405" s="223"/>
      <c r="H405" s="225" t="s">
        <v>1</v>
      </c>
      <c r="I405" s="227"/>
      <c r="J405" s="223"/>
      <c r="K405" s="223"/>
      <c r="L405" s="228"/>
      <c r="M405" s="229"/>
      <c r="N405" s="230"/>
      <c r="O405" s="230"/>
      <c r="P405" s="230"/>
      <c r="Q405" s="230"/>
      <c r="R405" s="230"/>
      <c r="S405" s="230"/>
      <c r="T405" s="231"/>
      <c r="AT405" s="232" t="s">
        <v>211</v>
      </c>
      <c r="AU405" s="232" t="s">
        <v>82</v>
      </c>
      <c r="AV405" s="13" t="s">
        <v>82</v>
      </c>
      <c r="AW405" s="13" t="s">
        <v>31</v>
      </c>
      <c r="AX405" s="13" t="s">
        <v>75</v>
      </c>
      <c r="AY405" s="232" t="s">
        <v>203</v>
      </c>
    </row>
    <row r="406" spans="1:65" s="13" customFormat="1" ht="22.5">
      <c r="B406" s="222"/>
      <c r="C406" s="223"/>
      <c r="D406" s="224" t="s">
        <v>211</v>
      </c>
      <c r="E406" s="225" t="s">
        <v>1</v>
      </c>
      <c r="F406" s="226" t="s">
        <v>10329</v>
      </c>
      <c r="G406" s="223"/>
      <c r="H406" s="225" t="s">
        <v>1</v>
      </c>
      <c r="I406" s="227"/>
      <c r="J406" s="223"/>
      <c r="K406" s="223"/>
      <c r="L406" s="228"/>
      <c r="M406" s="229"/>
      <c r="N406" s="230"/>
      <c r="O406" s="230"/>
      <c r="P406" s="230"/>
      <c r="Q406" s="230"/>
      <c r="R406" s="230"/>
      <c r="S406" s="230"/>
      <c r="T406" s="231"/>
      <c r="AT406" s="232" t="s">
        <v>211</v>
      </c>
      <c r="AU406" s="232" t="s">
        <v>82</v>
      </c>
      <c r="AV406" s="13" t="s">
        <v>82</v>
      </c>
      <c r="AW406" s="13" t="s">
        <v>31</v>
      </c>
      <c r="AX406" s="13" t="s">
        <v>75</v>
      </c>
      <c r="AY406" s="232" t="s">
        <v>203</v>
      </c>
    </row>
    <row r="407" spans="1:65" s="13" customFormat="1" ht="22.5">
      <c r="B407" s="222"/>
      <c r="C407" s="223"/>
      <c r="D407" s="224" t="s">
        <v>211</v>
      </c>
      <c r="E407" s="225" t="s">
        <v>1</v>
      </c>
      <c r="F407" s="226" t="s">
        <v>10330</v>
      </c>
      <c r="G407" s="223"/>
      <c r="H407" s="225" t="s">
        <v>1</v>
      </c>
      <c r="I407" s="227"/>
      <c r="J407" s="223"/>
      <c r="K407" s="223"/>
      <c r="L407" s="228"/>
      <c r="M407" s="229"/>
      <c r="N407" s="230"/>
      <c r="O407" s="230"/>
      <c r="P407" s="230"/>
      <c r="Q407" s="230"/>
      <c r="R407" s="230"/>
      <c r="S407" s="230"/>
      <c r="T407" s="231"/>
      <c r="AT407" s="232" t="s">
        <v>211</v>
      </c>
      <c r="AU407" s="232" t="s">
        <v>82</v>
      </c>
      <c r="AV407" s="13" t="s">
        <v>82</v>
      </c>
      <c r="AW407" s="13" t="s">
        <v>31</v>
      </c>
      <c r="AX407" s="13" t="s">
        <v>75</v>
      </c>
      <c r="AY407" s="232" t="s">
        <v>203</v>
      </c>
    </row>
    <row r="408" spans="1:65" s="14" customFormat="1" ht="11.25">
      <c r="B408" s="233"/>
      <c r="C408" s="234"/>
      <c r="D408" s="224" t="s">
        <v>211</v>
      </c>
      <c r="E408" s="235" t="s">
        <v>1</v>
      </c>
      <c r="F408" s="236" t="s">
        <v>82</v>
      </c>
      <c r="G408" s="234"/>
      <c r="H408" s="237">
        <v>1</v>
      </c>
      <c r="I408" s="238"/>
      <c r="J408" s="234"/>
      <c r="K408" s="234"/>
      <c r="L408" s="239"/>
      <c r="M408" s="240"/>
      <c r="N408" s="241"/>
      <c r="O408" s="241"/>
      <c r="P408" s="241"/>
      <c r="Q408" s="241"/>
      <c r="R408" s="241"/>
      <c r="S408" s="241"/>
      <c r="T408" s="242"/>
      <c r="AT408" s="243" t="s">
        <v>211</v>
      </c>
      <c r="AU408" s="243" t="s">
        <v>82</v>
      </c>
      <c r="AV408" s="14" t="s">
        <v>84</v>
      </c>
      <c r="AW408" s="14" t="s">
        <v>31</v>
      </c>
      <c r="AX408" s="14" t="s">
        <v>75</v>
      </c>
      <c r="AY408" s="243" t="s">
        <v>203</v>
      </c>
    </row>
    <row r="409" spans="1:65" s="2" customFormat="1" ht="44.25" customHeight="1">
      <c r="A409" s="35"/>
      <c r="B409" s="36"/>
      <c r="C409" s="209" t="s">
        <v>2188</v>
      </c>
      <c r="D409" s="209" t="s">
        <v>205</v>
      </c>
      <c r="E409" s="210" t="s">
        <v>10331</v>
      </c>
      <c r="F409" s="211" t="s">
        <v>10332</v>
      </c>
      <c r="G409" s="212" t="s">
        <v>5671</v>
      </c>
      <c r="H409" s="213">
        <v>3</v>
      </c>
      <c r="I409" s="214"/>
      <c r="J409" s="215">
        <f>ROUND(I409*H409,2)</f>
        <v>0</v>
      </c>
      <c r="K409" s="211" t="s">
        <v>1</v>
      </c>
      <c r="L409" s="40"/>
      <c r="M409" s="216" t="s">
        <v>1</v>
      </c>
      <c r="N409" s="217" t="s">
        <v>40</v>
      </c>
      <c r="O409" s="72"/>
      <c r="P409" s="218">
        <f>O409*H409</f>
        <v>0</v>
      </c>
      <c r="Q409" s="218">
        <v>0</v>
      </c>
      <c r="R409" s="218">
        <f>Q409*H409</f>
        <v>0</v>
      </c>
      <c r="S409" s="218">
        <v>0</v>
      </c>
      <c r="T409" s="219">
        <f>S409*H409</f>
        <v>0</v>
      </c>
      <c r="U409" s="35"/>
      <c r="V409" s="35"/>
      <c r="W409" s="35"/>
      <c r="X409" s="35"/>
      <c r="Y409" s="35"/>
      <c r="Z409" s="35"/>
      <c r="AA409" s="35"/>
      <c r="AB409" s="35"/>
      <c r="AC409" s="35"/>
      <c r="AD409" s="35"/>
      <c r="AE409" s="35"/>
      <c r="AR409" s="220" t="s">
        <v>209</v>
      </c>
      <c r="AT409" s="220" t="s">
        <v>205</v>
      </c>
      <c r="AU409" s="220" t="s">
        <v>82</v>
      </c>
      <c r="AY409" s="18" t="s">
        <v>203</v>
      </c>
      <c r="BE409" s="221">
        <f>IF(N409="základní",J409,0)</f>
        <v>0</v>
      </c>
      <c r="BF409" s="221">
        <f>IF(N409="snížená",J409,0)</f>
        <v>0</v>
      </c>
      <c r="BG409" s="221">
        <f>IF(N409="zákl. přenesená",J409,0)</f>
        <v>0</v>
      </c>
      <c r="BH409" s="221">
        <f>IF(N409="sníž. přenesená",J409,0)</f>
        <v>0</v>
      </c>
      <c r="BI409" s="221">
        <f>IF(N409="nulová",J409,0)</f>
        <v>0</v>
      </c>
      <c r="BJ409" s="18" t="s">
        <v>82</v>
      </c>
      <c r="BK409" s="221">
        <f>ROUND(I409*H409,2)</f>
        <v>0</v>
      </c>
      <c r="BL409" s="18" t="s">
        <v>209</v>
      </c>
      <c r="BM409" s="220" t="s">
        <v>2193</v>
      </c>
    </row>
    <row r="410" spans="1:65" s="13" customFormat="1" ht="22.5">
      <c r="B410" s="222"/>
      <c r="C410" s="223"/>
      <c r="D410" s="224" t="s">
        <v>211</v>
      </c>
      <c r="E410" s="225" t="s">
        <v>1</v>
      </c>
      <c r="F410" s="226" t="s">
        <v>10333</v>
      </c>
      <c r="G410" s="223"/>
      <c r="H410" s="225" t="s">
        <v>1</v>
      </c>
      <c r="I410" s="227"/>
      <c r="J410" s="223"/>
      <c r="K410" s="223"/>
      <c r="L410" s="228"/>
      <c r="M410" s="229"/>
      <c r="N410" s="230"/>
      <c r="O410" s="230"/>
      <c r="P410" s="230"/>
      <c r="Q410" s="230"/>
      <c r="R410" s="230"/>
      <c r="S410" s="230"/>
      <c r="T410" s="231"/>
      <c r="AT410" s="232" t="s">
        <v>211</v>
      </c>
      <c r="AU410" s="232" t="s">
        <v>82</v>
      </c>
      <c r="AV410" s="13" t="s">
        <v>82</v>
      </c>
      <c r="AW410" s="13" t="s">
        <v>31</v>
      </c>
      <c r="AX410" s="13" t="s">
        <v>75</v>
      </c>
      <c r="AY410" s="232" t="s">
        <v>203</v>
      </c>
    </row>
    <row r="411" spans="1:65" s="13" customFormat="1" ht="33.75">
      <c r="B411" s="222"/>
      <c r="C411" s="223"/>
      <c r="D411" s="224" t="s">
        <v>211</v>
      </c>
      <c r="E411" s="225" t="s">
        <v>1</v>
      </c>
      <c r="F411" s="226" t="s">
        <v>10334</v>
      </c>
      <c r="G411" s="223"/>
      <c r="H411" s="225" t="s">
        <v>1</v>
      </c>
      <c r="I411" s="227"/>
      <c r="J411" s="223"/>
      <c r="K411" s="223"/>
      <c r="L411" s="228"/>
      <c r="M411" s="229"/>
      <c r="N411" s="230"/>
      <c r="O411" s="230"/>
      <c r="P411" s="230"/>
      <c r="Q411" s="230"/>
      <c r="R411" s="230"/>
      <c r="S411" s="230"/>
      <c r="T411" s="231"/>
      <c r="AT411" s="232" t="s">
        <v>211</v>
      </c>
      <c r="AU411" s="232" t="s">
        <v>82</v>
      </c>
      <c r="AV411" s="13" t="s">
        <v>82</v>
      </c>
      <c r="AW411" s="13" t="s">
        <v>31</v>
      </c>
      <c r="AX411" s="13" t="s">
        <v>75</v>
      </c>
      <c r="AY411" s="232" t="s">
        <v>203</v>
      </c>
    </row>
    <row r="412" spans="1:65" s="13" customFormat="1" ht="33.75">
      <c r="B412" s="222"/>
      <c r="C412" s="223"/>
      <c r="D412" s="224" t="s">
        <v>211</v>
      </c>
      <c r="E412" s="225" t="s">
        <v>1</v>
      </c>
      <c r="F412" s="226" t="s">
        <v>10335</v>
      </c>
      <c r="G412" s="223"/>
      <c r="H412" s="225" t="s">
        <v>1</v>
      </c>
      <c r="I412" s="227"/>
      <c r="J412" s="223"/>
      <c r="K412" s="223"/>
      <c r="L412" s="228"/>
      <c r="M412" s="229"/>
      <c r="N412" s="230"/>
      <c r="O412" s="230"/>
      <c r="P412" s="230"/>
      <c r="Q412" s="230"/>
      <c r="R412" s="230"/>
      <c r="S412" s="230"/>
      <c r="T412" s="231"/>
      <c r="AT412" s="232" t="s">
        <v>211</v>
      </c>
      <c r="AU412" s="232" t="s">
        <v>82</v>
      </c>
      <c r="AV412" s="13" t="s">
        <v>82</v>
      </c>
      <c r="AW412" s="13" t="s">
        <v>31</v>
      </c>
      <c r="AX412" s="13" t="s">
        <v>75</v>
      </c>
      <c r="AY412" s="232" t="s">
        <v>203</v>
      </c>
    </row>
    <row r="413" spans="1:65" s="13" customFormat="1" ht="22.5">
      <c r="B413" s="222"/>
      <c r="C413" s="223"/>
      <c r="D413" s="224" t="s">
        <v>211</v>
      </c>
      <c r="E413" s="225" t="s">
        <v>1</v>
      </c>
      <c r="F413" s="226" t="s">
        <v>10336</v>
      </c>
      <c r="G413" s="223"/>
      <c r="H413" s="225" t="s">
        <v>1</v>
      </c>
      <c r="I413" s="227"/>
      <c r="J413" s="223"/>
      <c r="K413" s="223"/>
      <c r="L413" s="228"/>
      <c r="M413" s="229"/>
      <c r="N413" s="230"/>
      <c r="O413" s="230"/>
      <c r="P413" s="230"/>
      <c r="Q413" s="230"/>
      <c r="R413" s="230"/>
      <c r="S413" s="230"/>
      <c r="T413" s="231"/>
      <c r="AT413" s="232" t="s">
        <v>211</v>
      </c>
      <c r="AU413" s="232" t="s">
        <v>82</v>
      </c>
      <c r="AV413" s="13" t="s">
        <v>82</v>
      </c>
      <c r="AW413" s="13" t="s">
        <v>31</v>
      </c>
      <c r="AX413" s="13" t="s">
        <v>75</v>
      </c>
      <c r="AY413" s="232" t="s">
        <v>203</v>
      </c>
    </row>
    <row r="414" spans="1:65" s="13" customFormat="1" ht="33.75">
      <c r="B414" s="222"/>
      <c r="C414" s="223"/>
      <c r="D414" s="224" t="s">
        <v>211</v>
      </c>
      <c r="E414" s="225" t="s">
        <v>1</v>
      </c>
      <c r="F414" s="226" t="s">
        <v>10337</v>
      </c>
      <c r="G414" s="223"/>
      <c r="H414" s="225" t="s">
        <v>1</v>
      </c>
      <c r="I414" s="227"/>
      <c r="J414" s="223"/>
      <c r="K414" s="223"/>
      <c r="L414" s="228"/>
      <c r="M414" s="229"/>
      <c r="N414" s="230"/>
      <c r="O414" s="230"/>
      <c r="P414" s="230"/>
      <c r="Q414" s="230"/>
      <c r="R414" s="230"/>
      <c r="S414" s="230"/>
      <c r="T414" s="231"/>
      <c r="AT414" s="232" t="s">
        <v>211</v>
      </c>
      <c r="AU414" s="232" t="s">
        <v>82</v>
      </c>
      <c r="AV414" s="13" t="s">
        <v>82</v>
      </c>
      <c r="AW414" s="13" t="s">
        <v>31</v>
      </c>
      <c r="AX414" s="13" t="s">
        <v>75</v>
      </c>
      <c r="AY414" s="232" t="s">
        <v>203</v>
      </c>
    </row>
    <row r="415" spans="1:65" s="13" customFormat="1" ht="33.75">
      <c r="B415" s="222"/>
      <c r="C415" s="223"/>
      <c r="D415" s="224" t="s">
        <v>211</v>
      </c>
      <c r="E415" s="225" t="s">
        <v>1</v>
      </c>
      <c r="F415" s="226" t="s">
        <v>10338</v>
      </c>
      <c r="G415" s="223"/>
      <c r="H415" s="225" t="s">
        <v>1</v>
      </c>
      <c r="I415" s="227"/>
      <c r="J415" s="223"/>
      <c r="K415" s="223"/>
      <c r="L415" s="228"/>
      <c r="M415" s="229"/>
      <c r="N415" s="230"/>
      <c r="O415" s="230"/>
      <c r="P415" s="230"/>
      <c r="Q415" s="230"/>
      <c r="R415" s="230"/>
      <c r="S415" s="230"/>
      <c r="T415" s="231"/>
      <c r="AT415" s="232" t="s">
        <v>211</v>
      </c>
      <c r="AU415" s="232" t="s">
        <v>82</v>
      </c>
      <c r="AV415" s="13" t="s">
        <v>82</v>
      </c>
      <c r="AW415" s="13" t="s">
        <v>31</v>
      </c>
      <c r="AX415" s="13" t="s">
        <v>75</v>
      </c>
      <c r="AY415" s="232" t="s">
        <v>203</v>
      </c>
    </row>
    <row r="416" spans="1:65" s="13" customFormat="1" ht="22.5">
      <c r="B416" s="222"/>
      <c r="C416" s="223"/>
      <c r="D416" s="224" t="s">
        <v>211</v>
      </c>
      <c r="E416" s="225" t="s">
        <v>1</v>
      </c>
      <c r="F416" s="226" t="s">
        <v>10339</v>
      </c>
      <c r="G416" s="223"/>
      <c r="H416" s="225" t="s">
        <v>1</v>
      </c>
      <c r="I416" s="227"/>
      <c r="J416" s="223"/>
      <c r="K416" s="223"/>
      <c r="L416" s="228"/>
      <c r="M416" s="229"/>
      <c r="N416" s="230"/>
      <c r="O416" s="230"/>
      <c r="P416" s="230"/>
      <c r="Q416" s="230"/>
      <c r="R416" s="230"/>
      <c r="S416" s="230"/>
      <c r="T416" s="231"/>
      <c r="AT416" s="232" t="s">
        <v>211</v>
      </c>
      <c r="AU416" s="232" t="s">
        <v>82</v>
      </c>
      <c r="AV416" s="13" t="s">
        <v>82</v>
      </c>
      <c r="AW416" s="13" t="s">
        <v>31</v>
      </c>
      <c r="AX416" s="13" t="s">
        <v>75</v>
      </c>
      <c r="AY416" s="232" t="s">
        <v>203</v>
      </c>
    </row>
    <row r="417" spans="1:65" s="13" customFormat="1" ht="22.5">
      <c r="B417" s="222"/>
      <c r="C417" s="223"/>
      <c r="D417" s="224" t="s">
        <v>211</v>
      </c>
      <c r="E417" s="225" t="s">
        <v>1</v>
      </c>
      <c r="F417" s="226" t="s">
        <v>10328</v>
      </c>
      <c r="G417" s="223"/>
      <c r="H417" s="225" t="s">
        <v>1</v>
      </c>
      <c r="I417" s="227"/>
      <c r="J417" s="223"/>
      <c r="K417" s="223"/>
      <c r="L417" s="228"/>
      <c r="M417" s="229"/>
      <c r="N417" s="230"/>
      <c r="O417" s="230"/>
      <c r="P417" s="230"/>
      <c r="Q417" s="230"/>
      <c r="R417" s="230"/>
      <c r="S417" s="230"/>
      <c r="T417" s="231"/>
      <c r="AT417" s="232" t="s">
        <v>211</v>
      </c>
      <c r="AU417" s="232" t="s">
        <v>82</v>
      </c>
      <c r="AV417" s="13" t="s">
        <v>82</v>
      </c>
      <c r="AW417" s="13" t="s">
        <v>31</v>
      </c>
      <c r="AX417" s="13" t="s">
        <v>75</v>
      </c>
      <c r="AY417" s="232" t="s">
        <v>203</v>
      </c>
    </row>
    <row r="418" spans="1:65" s="13" customFormat="1" ht="33.75">
      <c r="B418" s="222"/>
      <c r="C418" s="223"/>
      <c r="D418" s="224" t="s">
        <v>211</v>
      </c>
      <c r="E418" s="225" t="s">
        <v>1</v>
      </c>
      <c r="F418" s="226" t="s">
        <v>10340</v>
      </c>
      <c r="G418" s="223"/>
      <c r="H418" s="225" t="s">
        <v>1</v>
      </c>
      <c r="I418" s="227"/>
      <c r="J418" s="223"/>
      <c r="K418" s="223"/>
      <c r="L418" s="228"/>
      <c r="M418" s="229"/>
      <c r="N418" s="230"/>
      <c r="O418" s="230"/>
      <c r="P418" s="230"/>
      <c r="Q418" s="230"/>
      <c r="R418" s="230"/>
      <c r="S418" s="230"/>
      <c r="T418" s="231"/>
      <c r="AT418" s="232" t="s">
        <v>211</v>
      </c>
      <c r="AU418" s="232" t="s">
        <v>82</v>
      </c>
      <c r="AV418" s="13" t="s">
        <v>82</v>
      </c>
      <c r="AW418" s="13" t="s">
        <v>31</v>
      </c>
      <c r="AX418" s="13" t="s">
        <v>75</v>
      </c>
      <c r="AY418" s="232" t="s">
        <v>203</v>
      </c>
    </row>
    <row r="419" spans="1:65" s="13" customFormat="1" ht="22.5">
      <c r="B419" s="222"/>
      <c r="C419" s="223"/>
      <c r="D419" s="224" t="s">
        <v>211</v>
      </c>
      <c r="E419" s="225" t="s">
        <v>1</v>
      </c>
      <c r="F419" s="226" t="s">
        <v>10341</v>
      </c>
      <c r="G419" s="223"/>
      <c r="H419" s="225" t="s">
        <v>1</v>
      </c>
      <c r="I419" s="227"/>
      <c r="J419" s="223"/>
      <c r="K419" s="223"/>
      <c r="L419" s="228"/>
      <c r="M419" s="229"/>
      <c r="N419" s="230"/>
      <c r="O419" s="230"/>
      <c r="P419" s="230"/>
      <c r="Q419" s="230"/>
      <c r="R419" s="230"/>
      <c r="S419" s="230"/>
      <c r="T419" s="231"/>
      <c r="AT419" s="232" t="s">
        <v>211</v>
      </c>
      <c r="AU419" s="232" t="s">
        <v>82</v>
      </c>
      <c r="AV419" s="13" t="s">
        <v>82</v>
      </c>
      <c r="AW419" s="13" t="s">
        <v>31</v>
      </c>
      <c r="AX419" s="13" t="s">
        <v>75</v>
      </c>
      <c r="AY419" s="232" t="s">
        <v>203</v>
      </c>
    </row>
    <row r="420" spans="1:65" s="14" customFormat="1" ht="11.25">
      <c r="B420" s="233"/>
      <c r="C420" s="234"/>
      <c r="D420" s="224" t="s">
        <v>211</v>
      </c>
      <c r="E420" s="235" t="s">
        <v>1</v>
      </c>
      <c r="F420" s="236" t="s">
        <v>104</v>
      </c>
      <c r="G420" s="234"/>
      <c r="H420" s="237">
        <v>3</v>
      </c>
      <c r="I420" s="238"/>
      <c r="J420" s="234"/>
      <c r="K420" s="234"/>
      <c r="L420" s="239"/>
      <c r="M420" s="240"/>
      <c r="N420" s="241"/>
      <c r="O420" s="241"/>
      <c r="P420" s="241"/>
      <c r="Q420" s="241"/>
      <c r="R420" s="241"/>
      <c r="S420" s="241"/>
      <c r="T420" s="242"/>
      <c r="AT420" s="243" t="s">
        <v>211</v>
      </c>
      <c r="AU420" s="243" t="s">
        <v>82</v>
      </c>
      <c r="AV420" s="14" t="s">
        <v>84</v>
      </c>
      <c r="AW420" s="14" t="s">
        <v>31</v>
      </c>
      <c r="AX420" s="14" t="s">
        <v>75</v>
      </c>
      <c r="AY420" s="243" t="s">
        <v>203</v>
      </c>
    </row>
    <row r="421" spans="1:65" s="2" customFormat="1" ht="55.5" customHeight="1">
      <c r="A421" s="35"/>
      <c r="B421" s="36"/>
      <c r="C421" s="209" t="s">
        <v>2195</v>
      </c>
      <c r="D421" s="209" t="s">
        <v>205</v>
      </c>
      <c r="E421" s="210" t="s">
        <v>10342</v>
      </c>
      <c r="F421" s="211" t="s">
        <v>10343</v>
      </c>
      <c r="G421" s="212" t="s">
        <v>5671</v>
      </c>
      <c r="H421" s="213">
        <v>2</v>
      </c>
      <c r="I421" s="214"/>
      <c r="J421" s="215">
        <f>ROUND(I421*H421,2)</f>
        <v>0</v>
      </c>
      <c r="K421" s="211" t="s">
        <v>1</v>
      </c>
      <c r="L421" s="40"/>
      <c r="M421" s="216" t="s">
        <v>1</v>
      </c>
      <c r="N421" s="217" t="s">
        <v>40</v>
      </c>
      <c r="O421" s="72"/>
      <c r="P421" s="218">
        <f>O421*H421</f>
        <v>0</v>
      </c>
      <c r="Q421" s="218">
        <v>0</v>
      </c>
      <c r="R421" s="218">
        <f>Q421*H421</f>
        <v>0</v>
      </c>
      <c r="S421" s="218">
        <v>0</v>
      </c>
      <c r="T421" s="219">
        <f>S421*H421</f>
        <v>0</v>
      </c>
      <c r="U421" s="35"/>
      <c r="V421" s="35"/>
      <c r="W421" s="35"/>
      <c r="X421" s="35"/>
      <c r="Y421" s="35"/>
      <c r="Z421" s="35"/>
      <c r="AA421" s="35"/>
      <c r="AB421" s="35"/>
      <c r="AC421" s="35"/>
      <c r="AD421" s="35"/>
      <c r="AE421" s="35"/>
      <c r="AR421" s="220" t="s">
        <v>209</v>
      </c>
      <c r="AT421" s="220" t="s">
        <v>205</v>
      </c>
      <c r="AU421" s="220" t="s">
        <v>82</v>
      </c>
      <c r="AY421" s="18" t="s">
        <v>203</v>
      </c>
      <c r="BE421" s="221">
        <f>IF(N421="základní",J421,0)</f>
        <v>0</v>
      </c>
      <c r="BF421" s="221">
        <f>IF(N421="snížená",J421,0)</f>
        <v>0</v>
      </c>
      <c r="BG421" s="221">
        <f>IF(N421="zákl. přenesená",J421,0)</f>
        <v>0</v>
      </c>
      <c r="BH421" s="221">
        <f>IF(N421="sníž. přenesená",J421,0)</f>
        <v>0</v>
      </c>
      <c r="BI421" s="221">
        <f>IF(N421="nulová",J421,0)</f>
        <v>0</v>
      </c>
      <c r="BJ421" s="18" t="s">
        <v>82</v>
      </c>
      <c r="BK421" s="221">
        <f>ROUND(I421*H421,2)</f>
        <v>0</v>
      </c>
      <c r="BL421" s="18" t="s">
        <v>209</v>
      </c>
      <c r="BM421" s="220" t="s">
        <v>2222</v>
      </c>
    </row>
    <row r="422" spans="1:65" s="13" customFormat="1" ht="22.5">
      <c r="B422" s="222"/>
      <c r="C422" s="223"/>
      <c r="D422" s="224" t="s">
        <v>211</v>
      </c>
      <c r="E422" s="225" t="s">
        <v>1</v>
      </c>
      <c r="F422" s="226" t="s">
        <v>10322</v>
      </c>
      <c r="G422" s="223"/>
      <c r="H422" s="225" t="s">
        <v>1</v>
      </c>
      <c r="I422" s="227"/>
      <c r="J422" s="223"/>
      <c r="K422" s="223"/>
      <c r="L422" s="228"/>
      <c r="M422" s="229"/>
      <c r="N422" s="230"/>
      <c r="O422" s="230"/>
      <c r="P422" s="230"/>
      <c r="Q422" s="230"/>
      <c r="R422" s="230"/>
      <c r="S422" s="230"/>
      <c r="T422" s="231"/>
      <c r="AT422" s="232" t="s">
        <v>211</v>
      </c>
      <c r="AU422" s="232" t="s">
        <v>82</v>
      </c>
      <c r="AV422" s="13" t="s">
        <v>82</v>
      </c>
      <c r="AW422" s="13" t="s">
        <v>31</v>
      </c>
      <c r="AX422" s="13" t="s">
        <v>75</v>
      </c>
      <c r="AY422" s="232" t="s">
        <v>203</v>
      </c>
    </row>
    <row r="423" spans="1:65" s="13" customFormat="1" ht="22.5">
      <c r="B423" s="222"/>
      <c r="C423" s="223"/>
      <c r="D423" s="224" t="s">
        <v>211</v>
      </c>
      <c r="E423" s="225" t="s">
        <v>1</v>
      </c>
      <c r="F423" s="226" t="s">
        <v>10323</v>
      </c>
      <c r="G423" s="223"/>
      <c r="H423" s="225" t="s">
        <v>1</v>
      </c>
      <c r="I423" s="227"/>
      <c r="J423" s="223"/>
      <c r="K423" s="223"/>
      <c r="L423" s="228"/>
      <c r="M423" s="229"/>
      <c r="N423" s="230"/>
      <c r="O423" s="230"/>
      <c r="P423" s="230"/>
      <c r="Q423" s="230"/>
      <c r="R423" s="230"/>
      <c r="S423" s="230"/>
      <c r="T423" s="231"/>
      <c r="AT423" s="232" t="s">
        <v>211</v>
      </c>
      <c r="AU423" s="232" t="s">
        <v>82</v>
      </c>
      <c r="AV423" s="13" t="s">
        <v>82</v>
      </c>
      <c r="AW423" s="13" t="s">
        <v>31</v>
      </c>
      <c r="AX423" s="13" t="s">
        <v>75</v>
      </c>
      <c r="AY423" s="232" t="s">
        <v>203</v>
      </c>
    </row>
    <row r="424" spans="1:65" s="13" customFormat="1" ht="22.5">
      <c r="B424" s="222"/>
      <c r="C424" s="223"/>
      <c r="D424" s="224" t="s">
        <v>211</v>
      </c>
      <c r="E424" s="225" t="s">
        <v>1</v>
      </c>
      <c r="F424" s="226" t="s">
        <v>10324</v>
      </c>
      <c r="G424" s="223"/>
      <c r="H424" s="225" t="s">
        <v>1</v>
      </c>
      <c r="I424" s="227"/>
      <c r="J424" s="223"/>
      <c r="K424" s="223"/>
      <c r="L424" s="228"/>
      <c r="M424" s="229"/>
      <c r="N424" s="230"/>
      <c r="O424" s="230"/>
      <c r="P424" s="230"/>
      <c r="Q424" s="230"/>
      <c r="R424" s="230"/>
      <c r="S424" s="230"/>
      <c r="T424" s="231"/>
      <c r="AT424" s="232" t="s">
        <v>211</v>
      </c>
      <c r="AU424" s="232" t="s">
        <v>82</v>
      </c>
      <c r="AV424" s="13" t="s">
        <v>82</v>
      </c>
      <c r="AW424" s="13" t="s">
        <v>31</v>
      </c>
      <c r="AX424" s="13" t="s">
        <v>75</v>
      </c>
      <c r="AY424" s="232" t="s">
        <v>203</v>
      </c>
    </row>
    <row r="425" spans="1:65" s="13" customFormat="1" ht="22.5">
      <c r="B425" s="222"/>
      <c r="C425" s="223"/>
      <c r="D425" s="224" t="s">
        <v>211</v>
      </c>
      <c r="E425" s="225" t="s">
        <v>1</v>
      </c>
      <c r="F425" s="226" t="s">
        <v>10344</v>
      </c>
      <c r="G425" s="223"/>
      <c r="H425" s="225" t="s">
        <v>1</v>
      </c>
      <c r="I425" s="227"/>
      <c r="J425" s="223"/>
      <c r="K425" s="223"/>
      <c r="L425" s="228"/>
      <c r="M425" s="229"/>
      <c r="N425" s="230"/>
      <c r="O425" s="230"/>
      <c r="P425" s="230"/>
      <c r="Q425" s="230"/>
      <c r="R425" s="230"/>
      <c r="S425" s="230"/>
      <c r="T425" s="231"/>
      <c r="AT425" s="232" t="s">
        <v>211</v>
      </c>
      <c r="AU425" s="232" t="s">
        <v>82</v>
      </c>
      <c r="AV425" s="13" t="s">
        <v>82</v>
      </c>
      <c r="AW425" s="13" t="s">
        <v>31</v>
      </c>
      <c r="AX425" s="13" t="s">
        <v>75</v>
      </c>
      <c r="AY425" s="232" t="s">
        <v>203</v>
      </c>
    </row>
    <row r="426" spans="1:65" s="13" customFormat="1" ht="33.75">
      <c r="B426" s="222"/>
      <c r="C426" s="223"/>
      <c r="D426" s="224" t="s">
        <v>211</v>
      </c>
      <c r="E426" s="225" t="s">
        <v>1</v>
      </c>
      <c r="F426" s="226" t="s">
        <v>10345</v>
      </c>
      <c r="G426" s="223"/>
      <c r="H426" s="225" t="s">
        <v>1</v>
      </c>
      <c r="I426" s="227"/>
      <c r="J426" s="223"/>
      <c r="K426" s="223"/>
      <c r="L426" s="228"/>
      <c r="M426" s="229"/>
      <c r="N426" s="230"/>
      <c r="O426" s="230"/>
      <c r="P426" s="230"/>
      <c r="Q426" s="230"/>
      <c r="R426" s="230"/>
      <c r="S426" s="230"/>
      <c r="T426" s="231"/>
      <c r="AT426" s="232" t="s">
        <v>211</v>
      </c>
      <c r="AU426" s="232" t="s">
        <v>82</v>
      </c>
      <c r="AV426" s="13" t="s">
        <v>82</v>
      </c>
      <c r="AW426" s="13" t="s">
        <v>31</v>
      </c>
      <c r="AX426" s="13" t="s">
        <v>75</v>
      </c>
      <c r="AY426" s="232" t="s">
        <v>203</v>
      </c>
    </row>
    <row r="427" spans="1:65" s="13" customFormat="1" ht="22.5">
      <c r="B427" s="222"/>
      <c r="C427" s="223"/>
      <c r="D427" s="224" t="s">
        <v>211</v>
      </c>
      <c r="E427" s="225" t="s">
        <v>1</v>
      </c>
      <c r="F427" s="226" t="s">
        <v>10339</v>
      </c>
      <c r="G427" s="223"/>
      <c r="H427" s="225" t="s">
        <v>1</v>
      </c>
      <c r="I427" s="227"/>
      <c r="J427" s="223"/>
      <c r="K427" s="223"/>
      <c r="L427" s="228"/>
      <c r="M427" s="229"/>
      <c r="N427" s="230"/>
      <c r="O427" s="230"/>
      <c r="P427" s="230"/>
      <c r="Q427" s="230"/>
      <c r="R427" s="230"/>
      <c r="S427" s="230"/>
      <c r="T427" s="231"/>
      <c r="AT427" s="232" t="s">
        <v>211</v>
      </c>
      <c r="AU427" s="232" t="s">
        <v>82</v>
      </c>
      <c r="AV427" s="13" t="s">
        <v>82</v>
      </c>
      <c r="AW427" s="13" t="s">
        <v>31</v>
      </c>
      <c r="AX427" s="13" t="s">
        <v>75</v>
      </c>
      <c r="AY427" s="232" t="s">
        <v>203</v>
      </c>
    </row>
    <row r="428" spans="1:65" s="13" customFormat="1" ht="22.5">
      <c r="B428" s="222"/>
      <c r="C428" s="223"/>
      <c r="D428" s="224" t="s">
        <v>211</v>
      </c>
      <c r="E428" s="225" t="s">
        <v>1</v>
      </c>
      <c r="F428" s="226" t="s">
        <v>10328</v>
      </c>
      <c r="G428" s="223"/>
      <c r="H428" s="225" t="s">
        <v>1</v>
      </c>
      <c r="I428" s="227"/>
      <c r="J428" s="223"/>
      <c r="K428" s="223"/>
      <c r="L428" s="228"/>
      <c r="M428" s="229"/>
      <c r="N428" s="230"/>
      <c r="O428" s="230"/>
      <c r="P428" s="230"/>
      <c r="Q428" s="230"/>
      <c r="R428" s="230"/>
      <c r="S428" s="230"/>
      <c r="T428" s="231"/>
      <c r="AT428" s="232" t="s">
        <v>211</v>
      </c>
      <c r="AU428" s="232" t="s">
        <v>82</v>
      </c>
      <c r="AV428" s="13" t="s">
        <v>82</v>
      </c>
      <c r="AW428" s="13" t="s">
        <v>31</v>
      </c>
      <c r="AX428" s="13" t="s">
        <v>75</v>
      </c>
      <c r="AY428" s="232" t="s">
        <v>203</v>
      </c>
    </row>
    <row r="429" spans="1:65" s="13" customFormat="1" ht="22.5">
      <c r="B429" s="222"/>
      <c r="C429" s="223"/>
      <c r="D429" s="224" t="s">
        <v>211</v>
      </c>
      <c r="E429" s="225" t="s">
        <v>1</v>
      </c>
      <c r="F429" s="226" t="s">
        <v>10329</v>
      </c>
      <c r="G429" s="223"/>
      <c r="H429" s="225" t="s">
        <v>1</v>
      </c>
      <c r="I429" s="227"/>
      <c r="J429" s="223"/>
      <c r="K429" s="223"/>
      <c r="L429" s="228"/>
      <c r="M429" s="229"/>
      <c r="N429" s="230"/>
      <c r="O429" s="230"/>
      <c r="P429" s="230"/>
      <c r="Q429" s="230"/>
      <c r="R429" s="230"/>
      <c r="S429" s="230"/>
      <c r="T429" s="231"/>
      <c r="AT429" s="232" t="s">
        <v>211</v>
      </c>
      <c r="AU429" s="232" t="s">
        <v>82</v>
      </c>
      <c r="AV429" s="13" t="s">
        <v>82</v>
      </c>
      <c r="AW429" s="13" t="s">
        <v>31</v>
      </c>
      <c r="AX429" s="13" t="s">
        <v>75</v>
      </c>
      <c r="AY429" s="232" t="s">
        <v>203</v>
      </c>
    </row>
    <row r="430" spans="1:65" s="13" customFormat="1" ht="22.5">
      <c r="B430" s="222"/>
      <c r="C430" s="223"/>
      <c r="D430" s="224" t="s">
        <v>211</v>
      </c>
      <c r="E430" s="225" t="s">
        <v>1</v>
      </c>
      <c r="F430" s="226" t="s">
        <v>10330</v>
      </c>
      <c r="G430" s="223"/>
      <c r="H430" s="225" t="s">
        <v>1</v>
      </c>
      <c r="I430" s="227"/>
      <c r="J430" s="223"/>
      <c r="K430" s="223"/>
      <c r="L430" s="228"/>
      <c r="M430" s="229"/>
      <c r="N430" s="230"/>
      <c r="O430" s="230"/>
      <c r="P430" s="230"/>
      <c r="Q430" s="230"/>
      <c r="R430" s="230"/>
      <c r="S430" s="230"/>
      <c r="T430" s="231"/>
      <c r="AT430" s="232" t="s">
        <v>211</v>
      </c>
      <c r="AU430" s="232" t="s">
        <v>82</v>
      </c>
      <c r="AV430" s="13" t="s">
        <v>82</v>
      </c>
      <c r="AW430" s="13" t="s">
        <v>31</v>
      </c>
      <c r="AX430" s="13" t="s">
        <v>75</v>
      </c>
      <c r="AY430" s="232" t="s">
        <v>203</v>
      </c>
    </row>
    <row r="431" spans="1:65" s="14" customFormat="1" ht="11.25">
      <c r="B431" s="233"/>
      <c r="C431" s="234"/>
      <c r="D431" s="224" t="s">
        <v>211</v>
      </c>
      <c r="E431" s="235" t="s">
        <v>1</v>
      </c>
      <c r="F431" s="236" t="s">
        <v>84</v>
      </c>
      <c r="G431" s="234"/>
      <c r="H431" s="237">
        <v>2</v>
      </c>
      <c r="I431" s="238"/>
      <c r="J431" s="234"/>
      <c r="K431" s="234"/>
      <c r="L431" s="239"/>
      <c r="M431" s="240"/>
      <c r="N431" s="241"/>
      <c r="O431" s="241"/>
      <c r="P431" s="241"/>
      <c r="Q431" s="241"/>
      <c r="R431" s="241"/>
      <c r="S431" s="241"/>
      <c r="T431" s="242"/>
      <c r="AT431" s="243" t="s">
        <v>211</v>
      </c>
      <c r="AU431" s="243" t="s">
        <v>82</v>
      </c>
      <c r="AV431" s="14" t="s">
        <v>84</v>
      </c>
      <c r="AW431" s="14" t="s">
        <v>31</v>
      </c>
      <c r="AX431" s="14" t="s">
        <v>75</v>
      </c>
      <c r="AY431" s="243" t="s">
        <v>203</v>
      </c>
    </row>
    <row r="432" spans="1:65" s="2" customFormat="1" ht="44.25" customHeight="1">
      <c r="A432" s="35"/>
      <c r="B432" s="36"/>
      <c r="C432" s="209" t="s">
        <v>2208</v>
      </c>
      <c r="D432" s="209" t="s">
        <v>205</v>
      </c>
      <c r="E432" s="210" t="s">
        <v>10346</v>
      </c>
      <c r="F432" s="211" t="s">
        <v>10347</v>
      </c>
      <c r="G432" s="212" t="s">
        <v>5671</v>
      </c>
      <c r="H432" s="213">
        <v>3</v>
      </c>
      <c r="I432" s="214"/>
      <c r="J432" s="215">
        <f>ROUND(I432*H432,2)</f>
        <v>0</v>
      </c>
      <c r="K432" s="211" t="s">
        <v>1</v>
      </c>
      <c r="L432" s="40"/>
      <c r="M432" s="216" t="s">
        <v>1</v>
      </c>
      <c r="N432" s="217" t="s">
        <v>40</v>
      </c>
      <c r="O432" s="72"/>
      <c r="P432" s="218">
        <f>O432*H432</f>
        <v>0</v>
      </c>
      <c r="Q432" s="218">
        <v>0</v>
      </c>
      <c r="R432" s="218">
        <f>Q432*H432</f>
        <v>0</v>
      </c>
      <c r="S432" s="218">
        <v>0</v>
      </c>
      <c r="T432" s="219">
        <f>S432*H432</f>
        <v>0</v>
      </c>
      <c r="U432" s="35"/>
      <c r="V432" s="35"/>
      <c r="W432" s="35"/>
      <c r="X432" s="35"/>
      <c r="Y432" s="35"/>
      <c r="Z432" s="35"/>
      <c r="AA432" s="35"/>
      <c r="AB432" s="35"/>
      <c r="AC432" s="35"/>
      <c r="AD432" s="35"/>
      <c r="AE432" s="35"/>
      <c r="AR432" s="220" t="s">
        <v>209</v>
      </c>
      <c r="AT432" s="220" t="s">
        <v>205</v>
      </c>
      <c r="AU432" s="220" t="s">
        <v>82</v>
      </c>
      <c r="AY432" s="18" t="s">
        <v>203</v>
      </c>
      <c r="BE432" s="221">
        <f>IF(N432="základní",J432,0)</f>
        <v>0</v>
      </c>
      <c r="BF432" s="221">
        <f>IF(N432="snížená",J432,0)</f>
        <v>0</v>
      </c>
      <c r="BG432" s="221">
        <f>IF(N432="zákl. přenesená",J432,0)</f>
        <v>0</v>
      </c>
      <c r="BH432" s="221">
        <f>IF(N432="sníž. přenesená",J432,0)</f>
        <v>0</v>
      </c>
      <c r="BI432" s="221">
        <f>IF(N432="nulová",J432,0)</f>
        <v>0</v>
      </c>
      <c r="BJ432" s="18" t="s">
        <v>82</v>
      </c>
      <c r="BK432" s="221">
        <f>ROUND(I432*H432,2)</f>
        <v>0</v>
      </c>
      <c r="BL432" s="18" t="s">
        <v>209</v>
      </c>
      <c r="BM432" s="220" t="s">
        <v>2641</v>
      </c>
    </row>
    <row r="433" spans="1:65" s="2" customFormat="1" ht="55.5" customHeight="1">
      <c r="A433" s="35"/>
      <c r="B433" s="36"/>
      <c r="C433" s="209" t="s">
        <v>2214</v>
      </c>
      <c r="D433" s="209" t="s">
        <v>205</v>
      </c>
      <c r="E433" s="210" t="s">
        <v>10348</v>
      </c>
      <c r="F433" s="211" t="s">
        <v>10349</v>
      </c>
      <c r="G433" s="212" t="s">
        <v>6423</v>
      </c>
      <c r="H433" s="213">
        <v>3</v>
      </c>
      <c r="I433" s="214"/>
      <c r="J433" s="215">
        <f>ROUND(I433*H433,2)</f>
        <v>0</v>
      </c>
      <c r="K433" s="211" t="s">
        <v>1</v>
      </c>
      <c r="L433" s="40"/>
      <c r="M433" s="216" t="s">
        <v>1</v>
      </c>
      <c r="N433" s="217" t="s">
        <v>40</v>
      </c>
      <c r="O433" s="72"/>
      <c r="P433" s="218">
        <f>O433*H433</f>
        <v>0</v>
      </c>
      <c r="Q433" s="218">
        <v>0</v>
      </c>
      <c r="R433" s="218">
        <f>Q433*H433</f>
        <v>0</v>
      </c>
      <c r="S433" s="218">
        <v>0</v>
      </c>
      <c r="T433" s="219">
        <f>S433*H433</f>
        <v>0</v>
      </c>
      <c r="U433" s="35"/>
      <c r="V433" s="35"/>
      <c r="W433" s="35"/>
      <c r="X433" s="35"/>
      <c r="Y433" s="35"/>
      <c r="Z433" s="35"/>
      <c r="AA433" s="35"/>
      <c r="AB433" s="35"/>
      <c r="AC433" s="35"/>
      <c r="AD433" s="35"/>
      <c r="AE433" s="35"/>
      <c r="AR433" s="220" t="s">
        <v>209</v>
      </c>
      <c r="AT433" s="220" t="s">
        <v>205</v>
      </c>
      <c r="AU433" s="220" t="s">
        <v>82</v>
      </c>
      <c r="AY433" s="18" t="s">
        <v>203</v>
      </c>
      <c r="BE433" s="221">
        <f>IF(N433="základní",J433,0)</f>
        <v>0</v>
      </c>
      <c r="BF433" s="221">
        <f>IF(N433="snížená",J433,0)</f>
        <v>0</v>
      </c>
      <c r="BG433" s="221">
        <f>IF(N433="zákl. přenesená",J433,0)</f>
        <v>0</v>
      </c>
      <c r="BH433" s="221">
        <f>IF(N433="sníž. přenesená",J433,0)</f>
        <v>0</v>
      </c>
      <c r="BI433" s="221">
        <f>IF(N433="nulová",J433,0)</f>
        <v>0</v>
      </c>
      <c r="BJ433" s="18" t="s">
        <v>82</v>
      </c>
      <c r="BK433" s="221">
        <f>ROUND(I433*H433,2)</f>
        <v>0</v>
      </c>
      <c r="BL433" s="18" t="s">
        <v>209</v>
      </c>
      <c r="BM433" s="220" t="s">
        <v>2651</v>
      </c>
    </row>
    <row r="434" spans="1:65" s="13" customFormat="1" ht="11.25">
      <c r="B434" s="222"/>
      <c r="C434" s="223"/>
      <c r="D434" s="224" t="s">
        <v>211</v>
      </c>
      <c r="E434" s="225" t="s">
        <v>1</v>
      </c>
      <c r="F434" s="226" t="s">
        <v>10350</v>
      </c>
      <c r="G434" s="223"/>
      <c r="H434" s="225" t="s">
        <v>1</v>
      </c>
      <c r="I434" s="227"/>
      <c r="J434" s="223"/>
      <c r="K434" s="223"/>
      <c r="L434" s="228"/>
      <c r="M434" s="229"/>
      <c r="N434" s="230"/>
      <c r="O434" s="230"/>
      <c r="P434" s="230"/>
      <c r="Q434" s="230"/>
      <c r="R434" s="230"/>
      <c r="S434" s="230"/>
      <c r="T434" s="231"/>
      <c r="AT434" s="232" t="s">
        <v>211</v>
      </c>
      <c r="AU434" s="232" t="s">
        <v>82</v>
      </c>
      <c r="AV434" s="13" t="s">
        <v>82</v>
      </c>
      <c r="AW434" s="13" t="s">
        <v>31</v>
      </c>
      <c r="AX434" s="13" t="s">
        <v>75</v>
      </c>
      <c r="AY434" s="232" t="s">
        <v>203</v>
      </c>
    </row>
    <row r="435" spans="1:65" s="14" customFormat="1" ht="11.25">
      <c r="B435" s="233"/>
      <c r="C435" s="234"/>
      <c r="D435" s="224" t="s">
        <v>211</v>
      </c>
      <c r="E435" s="235" t="s">
        <v>1</v>
      </c>
      <c r="F435" s="236" t="s">
        <v>104</v>
      </c>
      <c r="G435" s="234"/>
      <c r="H435" s="237">
        <v>3</v>
      </c>
      <c r="I435" s="238"/>
      <c r="J435" s="234"/>
      <c r="K435" s="234"/>
      <c r="L435" s="239"/>
      <c r="M435" s="240"/>
      <c r="N435" s="241"/>
      <c r="O435" s="241"/>
      <c r="P435" s="241"/>
      <c r="Q435" s="241"/>
      <c r="R435" s="241"/>
      <c r="S435" s="241"/>
      <c r="T435" s="242"/>
      <c r="AT435" s="243" t="s">
        <v>211</v>
      </c>
      <c r="AU435" s="243" t="s">
        <v>82</v>
      </c>
      <c r="AV435" s="14" t="s">
        <v>84</v>
      </c>
      <c r="AW435" s="14" t="s">
        <v>31</v>
      </c>
      <c r="AX435" s="14" t="s">
        <v>75</v>
      </c>
      <c r="AY435" s="243" t="s">
        <v>203</v>
      </c>
    </row>
    <row r="436" spans="1:65" s="2" customFormat="1" ht="33" customHeight="1">
      <c r="A436" s="35"/>
      <c r="B436" s="36"/>
      <c r="C436" s="209" t="s">
        <v>2224</v>
      </c>
      <c r="D436" s="209" t="s">
        <v>205</v>
      </c>
      <c r="E436" s="210" t="s">
        <v>10351</v>
      </c>
      <c r="F436" s="211" t="s">
        <v>10352</v>
      </c>
      <c r="G436" s="212" t="s">
        <v>6423</v>
      </c>
      <c r="H436" s="213">
        <v>3</v>
      </c>
      <c r="I436" s="214"/>
      <c r="J436" s="215">
        <f>ROUND(I436*H436,2)</f>
        <v>0</v>
      </c>
      <c r="K436" s="211" t="s">
        <v>1</v>
      </c>
      <c r="L436" s="40"/>
      <c r="M436" s="216" t="s">
        <v>1</v>
      </c>
      <c r="N436" s="217" t="s">
        <v>40</v>
      </c>
      <c r="O436" s="72"/>
      <c r="P436" s="218">
        <f>O436*H436</f>
        <v>0</v>
      </c>
      <c r="Q436" s="218">
        <v>0</v>
      </c>
      <c r="R436" s="218">
        <f>Q436*H436</f>
        <v>0</v>
      </c>
      <c r="S436" s="218">
        <v>0</v>
      </c>
      <c r="T436" s="219">
        <f>S436*H436</f>
        <v>0</v>
      </c>
      <c r="U436" s="35"/>
      <c r="V436" s="35"/>
      <c r="W436" s="35"/>
      <c r="X436" s="35"/>
      <c r="Y436" s="35"/>
      <c r="Z436" s="35"/>
      <c r="AA436" s="35"/>
      <c r="AB436" s="35"/>
      <c r="AC436" s="35"/>
      <c r="AD436" s="35"/>
      <c r="AE436" s="35"/>
      <c r="AR436" s="220" t="s">
        <v>209</v>
      </c>
      <c r="AT436" s="220" t="s">
        <v>205</v>
      </c>
      <c r="AU436" s="220" t="s">
        <v>82</v>
      </c>
      <c r="AY436" s="18" t="s">
        <v>203</v>
      </c>
      <c r="BE436" s="221">
        <f>IF(N436="základní",J436,0)</f>
        <v>0</v>
      </c>
      <c r="BF436" s="221">
        <f>IF(N436="snížená",J436,0)</f>
        <v>0</v>
      </c>
      <c r="BG436" s="221">
        <f>IF(N436="zákl. přenesená",J436,0)</f>
        <v>0</v>
      </c>
      <c r="BH436" s="221">
        <f>IF(N436="sníž. přenesená",J436,0)</f>
        <v>0</v>
      </c>
      <c r="BI436" s="221">
        <f>IF(N436="nulová",J436,0)</f>
        <v>0</v>
      </c>
      <c r="BJ436" s="18" t="s">
        <v>82</v>
      </c>
      <c r="BK436" s="221">
        <f>ROUND(I436*H436,2)</f>
        <v>0</v>
      </c>
      <c r="BL436" s="18" t="s">
        <v>209</v>
      </c>
      <c r="BM436" s="220" t="s">
        <v>2881</v>
      </c>
    </row>
    <row r="437" spans="1:65" s="2" customFormat="1" ht="44.25" customHeight="1">
      <c r="A437" s="35"/>
      <c r="B437" s="36"/>
      <c r="C437" s="209" t="s">
        <v>2232</v>
      </c>
      <c r="D437" s="209" t="s">
        <v>205</v>
      </c>
      <c r="E437" s="210" t="s">
        <v>10353</v>
      </c>
      <c r="F437" s="211" t="s">
        <v>10354</v>
      </c>
      <c r="G437" s="212" t="s">
        <v>5671</v>
      </c>
      <c r="H437" s="213">
        <v>5</v>
      </c>
      <c r="I437" s="214"/>
      <c r="J437" s="215">
        <f>ROUND(I437*H437,2)</f>
        <v>0</v>
      </c>
      <c r="K437" s="211" t="s">
        <v>1</v>
      </c>
      <c r="L437" s="40"/>
      <c r="M437" s="216" t="s">
        <v>1</v>
      </c>
      <c r="N437" s="217" t="s">
        <v>40</v>
      </c>
      <c r="O437" s="72"/>
      <c r="P437" s="218">
        <f>O437*H437</f>
        <v>0</v>
      </c>
      <c r="Q437" s="218">
        <v>0</v>
      </c>
      <c r="R437" s="218">
        <f>Q437*H437</f>
        <v>0</v>
      </c>
      <c r="S437" s="218">
        <v>0</v>
      </c>
      <c r="T437" s="219">
        <f>S437*H437</f>
        <v>0</v>
      </c>
      <c r="U437" s="35"/>
      <c r="V437" s="35"/>
      <c r="W437" s="35"/>
      <c r="X437" s="35"/>
      <c r="Y437" s="35"/>
      <c r="Z437" s="35"/>
      <c r="AA437" s="35"/>
      <c r="AB437" s="35"/>
      <c r="AC437" s="35"/>
      <c r="AD437" s="35"/>
      <c r="AE437" s="35"/>
      <c r="AR437" s="220" t="s">
        <v>209</v>
      </c>
      <c r="AT437" s="220" t="s">
        <v>205</v>
      </c>
      <c r="AU437" s="220" t="s">
        <v>82</v>
      </c>
      <c r="AY437" s="18" t="s">
        <v>203</v>
      </c>
      <c r="BE437" s="221">
        <f>IF(N437="základní",J437,0)</f>
        <v>0</v>
      </c>
      <c r="BF437" s="221">
        <f>IF(N437="snížená",J437,0)</f>
        <v>0</v>
      </c>
      <c r="BG437" s="221">
        <f>IF(N437="zákl. přenesená",J437,0)</f>
        <v>0</v>
      </c>
      <c r="BH437" s="221">
        <f>IF(N437="sníž. přenesená",J437,0)</f>
        <v>0</v>
      </c>
      <c r="BI437" s="221">
        <f>IF(N437="nulová",J437,0)</f>
        <v>0</v>
      </c>
      <c r="BJ437" s="18" t="s">
        <v>82</v>
      </c>
      <c r="BK437" s="221">
        <f>ROUND(I437*H437,2)</f>
        <v>0</v>
      </c>
      <c r="BL437" s="18" t="s">
        <v>209</v>
      </c>
      <c r="BM437" s="220" t="s">
        <v>2983</v>
      </c>
    </row>
    <row r="438" spans="1:65" s="13" customFormat="1" ht="33.75">
      <c r="B438" s="222"/>
      <c r="C438" s="223"/>
      <c r="D438" s="224" t="s">
        <v>211</v>
      </c>
      <c r="E438" s="225" t="s">
        <v>1</v>
      </c>
      <c r="F438" s="226" t="s">
        <v>10355</v>
      </c>
      <c r="G438" s="223"/>
      <c r="H438" s="225" t="s">
        <v>1</v>
      </c>
      <c r="I438" s="227"/>
      <c r="J438" s="223"/>
      <c r="K438" s="223"/>
      <c r="L438" s="228"/>
      <c r="M438" s="229"/>
      <c r="N438" s="230"/>
      <c r="O438" s="230"/>
      <c r="P438" s="230"/>
      <c r="Q438" s="230"/>
      <c r="R438" s="230"/>
      <c r="S438" s="230"/>
      <c r="T438" s="231"/>
      <c r="AT438" s="232" t="s">
        <v>211</v>
      </c>
      <c r="AU438" s="232" t="s">
        <v>82</v>
      </c>
      <c r="AV438" s="13" t="s">
        <v>82</v>
      </c>
      <c r="AW438" s="13" t="s">
        <v>31</v>
      </c>
      <c r="AX438" s="13" t="s">
        <v>75</v>
      </c>
      <c r="AY438" s="232" t="s">
        <v>203</v>
      </c>
    </row>
    <row r="439" spans="1:65" s="13" customFormat="1" ht="33.75">
      <c r="B439" s="222"/>
      <c r="C439" s="223"/>
      <c r="D439" s="224" t="s">
        <v>211</v>
      </c>
      <c r="E439" s="225" t="s">
        <v>1</v>
      </c>
      <c r="F439" s="226" t="s">
        <v>10356</v>
      </c>
      <c r="G439" s="223"/>
      <c r="H439" s="225" t="s">
        <v>1</v>
      </c>
      <c r="I439" s="227"/>
      <c r="J439" s="223"/>
      <c r="K439" s="223"/>
      <c r="L439" s="228"/>
      <c r="M439" s="229"/>
      <c r="N439" s="230"/>
      <c r="O439" s="230"/>
      <c r="P439" s="230"/>
      <c r="Q439" s="230"/>
      <c r="R439" s="230"/>
      <c r="S439" s="230"/>
      <c r="T439" s="231"/>
      <c r="AT439" s="232" t="s">
        <v>211</v>
      </c>
      <c r="AU439" s="232" t="s">
        <v>82</v>
      </c>
      <c r="AV439" s="13" t="s">
        <v>82</v>
      </c>
      <c r="AW439" s="13" t="s">
        <v>31</v>
      </c>
      <c r="AX439" s="13" t="s">
        <v>75</v>
      </c>
      <c r="AY439" s="232" t="s">
        <v>203</v>
      </c>
    </row>
    <row r="440" spans="1:65" s="13" customFormat="1" ht="22.5">
      <c r="B440" s="222"/>
      <c r="C440" s="223"/>
      <c r="D440" s="224" t="s">
        <v>211</v>
      </c>
      <c r="E440" s="225" t="s">
        <v>1</v>
      </c>
      <c r="F440" s="226" t="s">
        <v>10357</v>
      </c>
      <c r="G440" s="223"/>
      <c r="H440" s="225" t="s">
        <v>1</v>
      </c>
      <c r="I440" s="227"/>
      <c r="J440" s="223"/>
      <c r="K440" s="223"/>
      <c r="L440" s="228"/>
      <c r="M440" s="229"/>
      <c r="N440" s="230"/>
      <c r="O440" s="230"/>
      <c r="P440" s="230"/>
      <c r="Q440" s="230"/>
      <c r="R440" s="230"/>
      <c r="S440" s="230"/>
      <c r="T440" s="231"/>
      <c r="AT440" s="232" t="s">
        <v>211</v>
      </c>
      <c r="AU440" s="232" t="s">
        <v>82</v>
      </c>
      <c r="AV440" s="13" t="s">
        <v>82</v>
      </c>
      <c r="AW440" s="13" t="s">
        <v>31</v>
      </c>
      <c r="AX440" s="13" t="s">
        <v>75</v>
      </c>
      <c r="AY440" s="232" t="s">
        <v>203</v>
      </c>
    </row>
    <row r="441" spans="1:65" s="14" customFormat="1" ht="11.25">
      <c r="B441" s="233"/>
      <c r="C441" s="234"/>
      <c r="D441" s="224" t="s">
        <v>211</v>
      </c>
      <c r="E441" s="235" t="s">
        <v>1</v>
      </c>
      <c r="F441" s="236" t="s">
        <v>237</v>
      </c>
      <c r="G441" s="234"/>
      <c r="H441" s="237">
        <v>5</v>
      </c>
      <c r="I441" s="238"/>
      <c r="J441" s="234"/>
      <c r="K441" s="234"/>
      <c r="L441" s="239"/>
      <c r="M441" s="240"/>
      <c r="N441" s="241"/>
      <c r="O441" s="241"/>
      <c r="P441" s="241"/>
      <c r="Q441" s="241"/>
      <c r="R441" s="241"/>
      <c r="S441" s="241"/>
      <c r="T441" s="242"/>
      <c r="AT441" s="243" t="s">
        <v>211</v>
      </c>
      <c r="AU441" s="243" t="s">
        <v>82</v>
      </c>
      <c r="AV441" s="14" t="s">
        <v>84</v>
      </c>
      <c r="AW441" s="14" t="s">
        <v>31</v>
      </c>
      <c r="AX441" s="14" t="s">
        <v>75</v>
      </c>
      <c r="AY441" s="243" t="s">
        <v>203</v>
      </c>
    </row>
    <row r="442" spans="1:65" s="2" customFormat="1" ht="44.25" customHeight="1">
      <c r="A442" s="35"/>
      <c r="B442" s="36"/>
      <c r="C442" s="209" t="s">
        <v>2236</v>
      </c>
      <c r="D442" s="209" t="s">
        <v>205</v>
      </c>
      <c r="E442" s="210" t="s">
        <v>10358</v>
      </c>
      <c r="F442" s="211" t="s">
        <v>10359</v>
      </c>
      <c r="G442" s="212" t="s">
        <v>5671</v>
      </c>
      <c r="H442" s="213">
        <v>3</v>
      </c>
      <c r="I442" s="214"/>
      <c r="J442" s="215">
        <f>ROUND(I442*H442,2)</f>
        <v>0</v>
      </c>
      <c r="K442" s="211" t="s">
        <v>1</v>
      </c>
      <c r="L442" s="40"/>
      <c r="M442" s="216" t="s">
        <v>1</v>
      </c>
      <c r="N442" s="217" t="s">
        <v>40</v>
      </c>
      <c r="O442" s="72"/>
      <c r="P442" s="218">
        <f>O442*H442</f>
        <v>0</v>
      </c>
      <c r="Q442" s="218">
        <v>0</v>
      </c>
      <c r="R442" s="218">
        <f>Q442*H442</f>
        <v>0</v>
      </c>
      <c r="S442" s="218">
        <v>0</v>
      </c>
      <c r="T442" s="219">
        <f>S442*H442</f>
        <v>0</v>
      </c>
      <c r="U442" s="35"/>
      <c r="V442" s="35"/>
      <c r="W442" s="35"/>
      <c r="X442" s="35"/>
      <c r="Y442" s="35"/>
      <c r="Z442" s="35"/>
      <c r="AA442" s="35"/>
      <c r="AB442" s="35"/>
      <c r="AC442" s="35"/>
      <c r="AD442" s="35"/>
      <c r="AE442" s="35"/>
      <c r="AR442" s="220" t="s">
        <v>209</v>
      </c>
      <c r="AT442" s="220" t="s">
        <v>205</v>
      </c>
      <c r="AU442" s="220" t="s">
        <v>82</v>
      </c>
      <c r="AY442" s="18" t="s">
        <v>203</v>
      </c>
      <c r="BE442" s="221">
        <f>IF(N442="základní",J442,0)</f>
        <v>0</v>
      </c>
      <c r="BF442" s="221">
        <f>IF(N442="snížená",J442,0)</f>
        <v>0</v>
      </c>
      <c r="BG442" s="221">
        <f>IF(N442="zákl. přenesená",J442,0)</f>
        <v>0</v>
      </c>
      <c r="BH442" s="221">
        <f>IF(N442="sníž. přenesená",J442,0)</f>
        <v>0</v>
      </c>
      <c r="BI442" s="221">
        <f>IF(N442="nulová",J442,0)</f>
        <v>0</v>
      </c>
      <c r="BJ442" s="18" t="s">
        <v>82</v>
      </c>
      <c r="BK442" s="221">
        <f>ROUND(I442*H442,2)</f>
        <v>0</v>
      </c>
      <c r="BL442" s="18" t="s">
        <v>209</v>
      </c>
      <c r="BM442" s="220" t="s">
        <v>2993</v>
      </c>
    </row>
    <row r="443" spans="1:65" s="13" customFormat="1" ht="33.75">
      <c r="B443" s="222"/>
      <c r="C443" s="223"/>
      <c r="D443" s="224" t="s">
        <v>211</v>
      </c>
      <c r="E443" s="225" t="s">
        <v>1</v>
      </c>
      <c r="F443" s="226" t="s">
        <v>10360</v>
      </c>
      <c r="G443" s="223"/>
      <c r="H443" s="225" t="s">
        <v>1</v>
      </c>
      <c r="I443" s="227"/>
      <c r="J443" s="223"/>
      <c r="K443" s="223"/>
      <c r="L443" s="228"/>
      <c r="M443" s="229"/>
      <c r="N443" s="230"/>
      <c r="O443" s="230"/>
      <c r="P443" s="230"/>
      <c r="Q443" s="230"/>
      <c r="R443" s="230"/>
      <c r="S443" s="230"/>
      <c r="T443" s="231"/>
      <c r="AT443" s="232" t="s">
        <v>211</v>
      </c>
      <c r="AU443" s="232" t="s">
        <v>82</v>
      </c>
      <c r="AV443" s="13" t="s">
        <v>82</v>
      </c>
      <c r="AW443" s="13" t="s">
        <v>31</v>
      </c>
      <c r="AX443" s="13" t="s">
        <v>75</v>
      </c>
      <c r="AY443" s="232" t="s">
        <v>203</v>
      </c>
    </row>
    <row r="444" spans="1:65" s="13" customFormat="1" ht="22.5">
      <c r="B444" s="222"/>
      <c r="C444" s="223"/>
      <c r="D444" s="224" t="s">
        <v>211</v>
      </c>
      <c r="E444" s="225" t="s">
        <v>1</v>
      </c>
      <c r="F444" s="226" t="s">
        <v>10361</v>
      </c>
      <c r="G444" s="223"/>
      <c r="H444" s="225" t="s">
        <v>1</v>
      </c>
      <c r="I444" s="227"/>
      <c r="J444" s="223"/>
      <c r="K444" s="223"/>
      <c r="L444" s="228"/>
      <c r="M444" s="229"/>
      <c r="N444" s="230"/>
      <c r="O444" s="230"/>
      <c r="P444" s="230"/>
      <c r="Q444" s="230"/>
      <c r="R444" s="230"/>
      <c r="S444" s="230"/>
      <c r="T444" s="231"/>
      <c r="AT444" s="232" t="s">
        <v>211</v>
      </c>
      <c r="AU444" s="232" t="s">
        <v>82</v>
      </c>
      <c r="AV444" s="13" t="s">
        <v>82</v>
      </c>
      <c r="AW444" s="13" t="s">
        <v>31</v>
      </c>
      <c r="AX444" s="13" t="s">
        <v>75</v>
      </c>
      <c r="AY444" s="232" t="s">
        <v>203</v>
      </c>
    </row>
    <row r="445" spans="1:65" s="14" customFormat="1" ht="11.25">
      <c r="B445" s="233"/>
      <c r="C445" s="234"/>
      <c r="D445" s="224" t="s">
        <v>211</v>
      </c>
      <c r="E445" s="235" t="s">
        <v>1</v>
      </c>
      <c r="F445" s="236" t="s">
        <v>104</v>
      </c>
      <c r="G445" s="234"/>
      <c r="H445" s="237">
        <v>3</v>
      </c>
      <c r="I445" s="238"/>
      <c r="J445" s="234"/>
      <c r="K445" s="234"/>
      <c r="L445" s="239"/>
      <c r="M445" s="240"/>
      <c r="N445" s="241"/>
      <c r="O445" s="241"/>
      <c r="P445" s="241"/>
      <c r="Q445" s="241"/>
      <c r="R445" s="241"/>
      <c r="S445" s="241"/>
      <c r="T445" s="242"/>
      <c r="AT445" s="243" t="s">
        <v>211</v>
      </c>
      <c r="AU445" s="243" t="s">
        <v>82</v>
      </c>
      <c r="AV445" s="14" t="s">
        <v>84</v>
      </c>
      <c r="AW445" s="14" t="s">
        <v>31</v>
      </c>
      <c r="AX445" s="14" t="s">
        <v>75</v>
      </c>
      <c r="AY445" s="243" t="s">
        <v>203</v>
      </c>
    </row>
    <row r="446" spans="1:65" s="2" customFormat="1" ht="16.5" customHeight="1">
      <c r="A446" s="35"/>
      <c r="B446" s="36"/>
      <c r="C446" s="209" t="s">
        <v>2241</v>
      </c>
      <c r="D446" s="209" t="s">
        <v>205</v>
      </c>
      <c r="E446" s="210" t="s">
        <v>10362</v>
      </c>
      <c r="F446" s="211" t="s">
        <v>10363</v>
      </c>
      <c r="G446" s="212" t="s">
        <v>5671</v>
      </c>
      <c r="H446" s="213">
        <v>3</v>
      </c>
      <c r="I446" s="214"/>
      <c r="J446" s="215">
        <f>ROUND(I446*H446,2)</f>
        <v>0</v>
      </c>
      <c r="K446" s="211" t="s">
        <v>1</v>
      </c>
      <c r="L446" s="40"/>
      <c r="M446" s="216" t="s">
        <v>1</v>
      </c>
      <c r="N446" s="217" t="s">
        <v>40</v>
      </c>
      <c r="O446" s="72"/>
      <c r="P446" s="218">
        <f>O446*H446</f>
        <v>0</v>
      </c>
      <c r="Q446" s="218">
        <v>0</v>
      </c>
      <c r="R446" s="218">
        <f>Q446*H446</f>
        <v>0</v>
      </c>
      <c r="S446" s="218">
        <v>0</v>
      </c>
      <c r="T446" s="219">
        <f>S446*H446</f>
        <v>0</v>
      </c>
      <c r="U446" s="35"/>
      <c r="V446" s="35"/>
      <c r="W446" s="35"/>
      <c r="X446" s="35"/>
      <c r="Y446" s="35"/>
      <c r="Z446" s="35"/>
      <c r="AA446" s="35"/>
      <c r="AB446" s="35"/>
      <c r="AC446" s="35"/>
      <c r="AD446" s="35"/>
      <c r="AE446" s="35"/>
      <c r="AR446" s="220" t="s">
        <v>209</v>
      </c>
      <c r="AT446" s="220" t="s">
        <v>205</v>
      </c>
      <c r="AU446" s="220" t="s">
        <v>82</v>
      </c>
      <c r="AY446" s="18" t="s">
        <v>203</v>
      </c>
      <c r="BE446" s="221">
        <f>IF(N446="základní",J446,0)</f>
        <v>0</v>
      </c>
      <c r="BF446" s="221">
        <f>IF(N446="snížená",J446,0)</f>
        <v>0</v>
      </c>
      <c r="BG446" s="221">
        <f>IF(N446="zákl. přenesená",J446,0)</f>
        <v>0</v>
      </c>
      <c r="BH446" s="221">
        <f>IF(N446="sníž. přenesená",J446,0)</f>
        <v>0</v>
      </c>
      <c r="BI446" s="221">
        <f>IF(N446="nulová",J446,0)</f>
        <v>0</v>
      </c>
      <c r="BJ446" s="18" t="s">
        <v>82</v>
      </c>
      <c r="BK446" s="221">
        <f>ROUND(I446*H446,2)</f>
        <v>0</v>
      </c>
      <c r="BL446" s="18" t="s">
        <v>209</v>
      </c>
      <c r="BM446" s="220" t="s">
        <v>3007</v>
      </c>
    </row>
    <row r="447" spans="1:65" s="2" customFormat="1" ht="21.75" customHeight="1">
      <c r="A447" s="35"/>
      <c r="B447" s="36"/>
      <c r="C447" s="209" t="s">
        <v>2246</v>
      </c>
      <c r="D447" s="209" t="s">
        <v>205</v>
      </c>
      <c r="E447" s="210" t="s">
        <v>10364</v>
      </c>
      <c r="F447" s="211" t="s">
        <v>10365</v>
      </c>
      <c r="G447" s="212" t="s">
        <v>5671</v>
      </c>
      <c r="H447" s="213">
        <v>1</v>
      </c>
      <c r="I447" s="214"/>
      <c r="J447" s="215">
        <f>ROUND(I447*H447,2)</f>
        <v>0</v>
      </c>
      <c r="K447" s="211" t="s">
        <v>1</v>
      </c>
      <c r="L447" s="40"/>
      <c r="M447" s="216" t="s">
        <v>1</v>
      </c>
      <c r="N447" s="217" t="s">
        <v>40</v>
      </c>
      <c r="O447" s="72"/>
      <c r="P447" s="218">
        <f>O447*H447</f>
        <v>0</v>
      </c>
      <c r="Q447" s="218">
        <v>0</v>
      </c>
      <c r="R447" s="218">
        <f>Q447*H447</f>
        <v>0</v>
      </c>
      <c r="S447" s="218">
        <v>0</v>
      </c>
      <c r="T447" s="219">
        <f>S447*H447</f>
        <v>0</v>
      </c>
      <c r="U447" s="35"/>
      <c r="V447" s="35"/>
      <c r="W447" s="35"/>
      <c r="X447" s="35"/>
      <c r="Y447" s="35"/>
      <c r="Z447" s="35"/>
      <c r="AA447" s="35"/>
      <c r="AB447" s="35"/>
      <c r="AC447" s="35"/>
      <c r="AD447" s="35"/>
      <c r="AE447" s="35"/>
      <c r="AR447" s="220" t="s">
        <v>209</v>
      </c>
      <c r="AT447" s="220" t="s">
        <v>205</v>
      </c>
      <c r="AU447" s="220" t="s">
        <v>82</v>
      </c>
      <c r="AY447" s="18" t="s">
        <v>203</v>
      </c>
      <c r="BE447" s="221">
        <f>IF(N447="základní",J447,0)</f>
        <v>0</v>
      </c>
      <c r="BF447" s="221">
        <f>IF(N447="snížená",J447,0)</f>
        <v>0</v>
      </c>
      <c r="BG447" s="221">
        <f>IF(N447="zákl. přenesená",J447,0)</f>
        <v>0</v>
      </c>
      <c r="BH447" s="221">
        <f>IF(N447="sníž. přenesená",J447,0)</f>
        <v>0</v>
      </c>
      <c r="BI447" s="221">
        <f>IF(N447="nulová",J447,0)</f>
        <v>0</v>
      </c>
      <c r="BJ447" s="18" t="s">
        <v>82</v>
      </c>
      <c r="BK447" s="221">
        <f>ROUND(I447*H447,2)</f>
        <v>0</v>
      </c>
      <c r="BL447" s="18" t="s">
        <v>209</v>
      </c>
      <c r="BM447" s="220" t="s">
        <v>3018</v>
      </c>
    </row>
    <row r="448" spans="1:65" s="2" customFormat="1" ht="33" customHeight="1">
      <c r="A448" s="35"/>
      <c r="B448" s="36"/>
      <c r="C448" s="209" t="s">
        <v>2251</v>
      </c>
      <c r="D448" s="209" t="s">
        <v>205</v>
      </c>
      <c r="E448" s="210" t="s">
        <v>10366</v>
      </c>
      <c r="F448" s="211" t="s">
        <v>10367</v>
      </c>
      <c r="G448" s="212" t="s">
        <v>5671</v>
      </c>
      <c r="H448" s="213">
        <v>1</v>
      </c>
      <c r="I448" s="214"/>
      <c r="J448" s="215">
        <f>ROUND(I448*H448,2)</f>
        <v>0</v>
      </c>
      <c r="K448" s="211" t="s">
        <v>1</v>
      </c>
      <c r="L448" s="40"/>
      <c r="M448" s="216" t="s">
        <v>1</v>
      </c>
      <c r="N448" s="217" t="s">
        <v>40</v>
      </c>
      <c r="O448" s="72"/>
      <c r="P448" s="218">
        <f>O448*H448</f>
        <v>0</v>
      </c>
      <c r="Q448" s="218">
        <v>0</v>
      </c>
      <c r="R448" s="218">
        <f>Q448*H448</f>
        <v>0</v>
      </c>
      <c r="S448" s="218">
        <v>0</v>
      </c>
      <c r="T448" s="219">
        <f>S448*H448</f>
        <v>0</v>
      </c>
      <c r="U448" s="35"/>
      <c r="V448" s="35"/>
      <c r="W448" s="35"/>
      <c r="X448" s="35"/>
      <c r="Y448" s="35"/>
      <c r="Z448" s="35"/>
      <c r="AA448" s="35"/>
      <c r="AB448" s="35"/>
      <c r="AC448" s="35"/>
      <c r="AD448" s="35"/>
      <c r="AE448" s="35"/>
      <c r="AR448" s="220" t="s">
        <v>209</v>
      </c>
      <c r="AT448" s="220" t="s">
        <v>205</v>
      </c>
      <c r="AU448" s="220" t="s">
        <v>82</v>
      </c>
      <c r="AY448" s="18" t="s">
        <v>203</v>
      </c>
      <c r="BE448" s="221">
        <f>IF(N448="základní",J448,0)</f>
        <v>0</v>
      </c>
      <c r="BF448" s="221">
        <f>IF(N448="snížená",J448,0)</f>
        <v>0</v>
      </c>
      <c r="BG448" s="221">
        <f>IF(N448="zákl. přenesená",J448,0)</f>
        <v>0</v>
      </c>
      <c r="BH448" s="221">
        <f>IF(N448="sníž. přenesená",J448,0)</f>
        <v>0</v>
      </c>
      <c r="BI448" s="221">
        <f>IF(N448="nulová",J448,0)</f>
        <v>0</v>
      </c>
      <c r="BJ448" s="18" t="s">
        <v>82</v>
      </c>
      <c r="BK448" s="221">
        <f>ROUND(I448*H448,2)</f>
        <v>0</v>
      </c>
      <c r="BL448" s="18" t="s">
        <v>209</v>
      </c>
      <c r="BM448" s="220" t="s">
        <v>3040</v>
      </c>
    </row>
    <row r="449" spans="1:65" s="2" customFormat="1" ht="21.75" customHeight="1">
      <c r="A449" s="35"/>
      <c r="B449" s="36"/>
      <c r="C449" s="209" t="s">
        <v>2255</v>
      </c>
      <c r="D449" s="209" t="s">
        <v>205</v>
      </c>
      <c r="E449" s="210" t="s">
        <v>10368</v>
      </c>
      <c r="F449" s="211" t="s">
        <v>10369</v>
      </c>
      <c r="G449" s="212" t="s">
        <v>5671</v>
      </c>
      <c r="H449" s="213">
        <v>1</v>
      </c>
      <c r="I449" s="214"/>
      <c r="J449" s="215">
        <f>ROUND(I449*H449,2)</f>
        <v>0</v>
      </c>
      <c r="K449" s="211" t="s">
        <v>1</v>
      </c>
      <c r="L449" s="40"/>
      <c r="M449" s="216" t="s">
        <v>1</v>
      </c>
      <c r="N449" s="217" t="s">
        <v>40</v>
      </c>
      <c r="O449" s="72"/>
      <c r="P449" s="218">
        <f>O449*H449</f>
        <v>0</v>
      </c>
      <c r="Q449" s="218">
        <v>0</v>
      </c>
      <c r="R449" s="218">
        <f>Q449*H449</f>
        <v>0</v>
      </c>
      <c r="S449" s="218">
        <v>0</v>
      </c>
      <c r="T449" s="219">
        <f>S449*H449</f>
        <v>0</v>
      </c>
      <c r="U449" s="35"/>
      <c r="V449" s="35"/>
      <c r="W449" s="35"/>
      <c r="X449" s="35"/>
      <c r="Y449" s="35"/>
      <c r="Z449" s="35"/>
      <c r="AA449" s="35"/>
      <c r="AB449" s="35"/>
      <c r="AC449" s="35"/>
      <c r="AD449" s="35"/>
      <c r="AE449" s="35"/>
      <c r="AR449" s="220" t="s">
        <v>209</v>
      </c>
      <c r="AT449" s="220" t="s">
        <v>205</v>
      </c>
      <c r="AU449" s="220" t="s">
        <v>82</v>
      </c>
      <c r="AY449" s="18" t="s">
        <v>203</v>
      </c>
      <c r="BE449" s="221">
        <f>IF(N449="základní",J449,0)</f>
        <v>0</v>
      </c>
      <c r="BF449" s="221">
        <f>IF(N449="snížená",J449,0)</f>
        <v>0</v>
      </c>
      <c r="BG449" s="221">
        <f>IF(N449="zákl. přenesená",J449,0)</f>
        <v>0</v>
      </c>
      <c r="BH449" s="221">
        <f>IF(N449="sníž. přenesená",J449,0)</f>
        <v>0</v>
      </c>
      <c r="BI449" s="221">
        <f>IF(N449="nulová",J449,0)</f>
        <v>0</v>
      </c>
      <c r="BJ449" s="18" t="s">
        <v>82</v>
      </c>
      <c r="BK449" s="221">
        <f>ROUND(I449*H449,2)</f>
        <v>0</v>
      </c>
      <c r="BL449" s="18" t="s">
        <v>209</v>
      </c>
      <c r="BM449" s="220" t="s">
        <v>3095</v>
      </c>
    </row>
    <row r="450" spans="1:65" s="2" customFormat="1" ht="55.5" customHeight="1">
      <c r="A450" s="35"/>
      <c r="B450" s="36"/>
      <c r="C450" s="209" t="s">
        <v>2260</v>
      </c>
      <c r="D450" s="209" t="s">
        <v>205</v>
      </c>
      <c r="E450" s="210" t="s">
        <v>10370</v>
      </c>
      <c r="F450" s="211" t="s">
        <v>10371</v>
      </c>
      <c r="G450" s="212" t="s">
        <v>5671</v>
      </c>
      <c r="H450" s="213">
        <v>3</v>
      </c>
      <c r="I450" s="214"/>
      <c r="J450" s="215">
        <f>ROUND(I450*H450,2)</f>
        <v>0</v>
      </c>
      <c r="K450" s="211" t="s">
        <v>1</v>
      </c>
      <c r="L450" s="40"/>
      <c r="M450" s="216" t="s">
        <v>1</v>
      </c>
      <c r="N450" s="217" t="s">
        <v>40</v>
      </c>
      <c r="O450" s="72"/>
      <c r="P450" s="218">
        <f>O450*H450</f>
        <v>0</v>
      </c>
      <c r="Q450" s="218">
        <v>0</v>
      </c>
      <c r="R450" s="218">
        <f>Q450*H450</f>
        <v>0</v>
      </c>
      <c r="S450" s="218">
        <v>0</v>
      </c>
      <c r="T450" s="219">
        <f>S450*H450</f>
        <v>0</v>
      </c>
      <c r="U450" s="35"/>
      <c r="V450" s="35"/>
      <c r="W450" s="35"/>
      <c r="X450" s="35"/>
      <c r="Y450" s="35"/>
      <c r="Z450" s="35"/>
      <c r="AA450" s="35"/>
      <c r="AB450" s="35"/>
      <c r="AC450" s="35"/>
      <c r="AD450" s="35"/>
      <c r="AE450" s="35"/>
      <c r="AR450" s="220" t="s">
        <v>209</v>
      </c>
      <c r="AT450" s="220" t="s">
        <v>205</v>
      </c>
      <c r="AU450" s="220" t="s">
        <v>82</v>
      </c>
      <c r="AY450" s="18" t="s">
        <v>203</v>
      </c>
      <c r="BE450" s="221">
        <f>IF(N450="základní",J450,0)</f>
        <v>0</v>
      </c>
      <c r="BF450" s="221">
        <f>IF(N450="snížená",J450,0)</f>
        <v>0</v>
      </c>
      <c r="BG450" s="221">
        <f>IF(N450="zákl. přenesená",J450,0)</f>
        <v>0</v>
      </c>
      <c r="BH450" s="221">
        <f>IF(N450="sníž. přenesená",J450,0)</f>
        <v>0</v>
      </c>
      <c r="BI450" s="221">
        <f>IF(N450="nulová",J450,0)</f>
        <v>0</v>
      </c>
      <c r="BJ450" s="18" t="s">
        <v>82</v>
      </c>
      <c r="BK450" s="221">
        <f>ROUND(I450*H450,2)</f>
        <v>0</v>
      </c>
      <c r="BL450" s="18" t="s">
        <v>209</v>
      </c>
      <c r="BM450" s="220" t="s">
        <v>3164</v>
      </c>
    </row>
    <row r="451" spans="1:65" s="13" customFormat="1" ht="22.5">
      <c r="B451" s="222"/>
      <c r="C451" s="223"/>
      <c r="D451" s="224" t="s">
        <v>211</v>
      </c>
      <c r="E451" s="225" t="s">
        <v>1</v>
      </c>
      <c r="F451" s="226" t="s">
        <v>10372</v>
      </c>
      <c r="G451" s="223"/>
      <c r="H451" s="225" t="s">
        <v>1</v>
      </c>
      <c r="I451" s="227"/>
      <c r="J451" s="223"/>
      <c r="K451" s="223"/>
      <c r="L451" s="228"/>
      <c r="M451" s="229"/>
      <c r="N451" s="230"/>
      <c r="O451" s="230"/>
      <c r="P451" s="230"/>
      <c r="Q451" s="230"/>
      <c r="R451" s="230"/>
      <c r="S451" s="230"/>
      <c r="T451" s="231"/>
      <c r="AT451" s="232" t="s">
        <v>211</v>
      </c>
      <c r="AU451" s="232" t="s">
        <v>82</v>
      </c>
      <c r="AV451" s="13" t="s">
        <v>82</v>
      </c>
      <c r="AW451" s="13" t="s">
        <v>31</v>
      </c>
      <c r="AX451" s="13" t="s">
        <v>75</v>
      </c>
      <c r="AY451" s="232" t="s">
        <v>203</v>
      </c>
    </row>
    <row r="452" spans="1:65" s="14" customFormat="1" ht="11.25">
      <c r="B452" s="233"/>
      <c r="C452" s="234"/>
      <c r="D452" s="224" t="s">
        <v>211</v>
      </c>
      <c r="E452" s="235" t="s">
        <v>1</v>
      </c>
      <c r="F452" s="236" t="s">
        <v>104</v>
      </c>
      <c r="G452" s="234"/>
      <c r="H452" s="237">
        <v>3</v>
      </c>
      <c r="I452" s="238"/>
      <c r="J452" s="234"/>
      <c r="K452" s="234"/>
      <c r="L452" s="239"/>
      <c r="M452" s="240"/>
      <c r="N452" s="241"/>
      <c r="O452" s="241"/>
      <c r="P452" s="241"/>
      <c r="Q452" s="241"/>
      <c r="R452" s="241"/>
      <c r="S452" s="241"/>
      <c r="T452" s="242"/>
      <c r="AT452" s="243" t="s">
        <v>211</v>
      </c>
      <c r="AU452" s="243" t="s">
        <v>82</v>
      </c>
      <c r="AV452" s="14" t="s">
        <v>84</v>
      </c>
      <c r="AW452" s="14" t="s">
        <v>31</v>
      </c>
      <c r="AX452" s="14" t="s">
        <v>75</v>
      </c>
      <c r="AY452" s="243" t="s">
        <v>203</v>
      </c>
    </row>
    <row r="453" spans="1:65" s="12" customFormat="1" ht="25.9" customHeight="1">
      <c r="B453" s="193"/>
      <c r="C453" s="194"/>
      <c r="D453" s="195" t="s">
        <v>74</v>
      </c>
      <c r="E453" s="196" t="s">
        <v>368</v>
      </c>
      <c r="F453" s="196" t="s">
        <v>10373</v>
      </c>
      <c r="G453" s="194"/>
      <c r="H453" s="194"/>
      <c r="I453" s="197"/>
      <c r="J453" s="198">
        <f>BK453</f>
        <v>0</v>
      </c>
      <c r="K453" s="194"/>
      <c r="L453" s="199"/>
      <c r="M453" s="200"/>
      <c r="N453" s="201"/>
      <c r="O453" s="201"/>
      <c r="P453" s="202">
        <f>SUM(P454:P456)</f>
        <v>0</v>
      </c>
      <c r="Q453" s="201"/>
      <c r="R453" s="202">
        <f>SUM(R454:R456)</f>
        <v>0</v>
      </c>
      <c r="S453" s="201"/>
      <c r="T453" s="203">
        <f>SUM(T454:T456)</f>
        <v>0</v>
      </c>
      <c r="AR453" s="204" t="s">
        <v>82</v>
      </c>
      <c r="AT453" s="205" t="s">
        <v>74</v>
      </c>
      <c r="AU453" s="205" t="s">
        <v>75</v>
      </c>
      <c r="AY453" s="204" t="s">
        <v>203</v>
      </c>
      <c r="BK453" s="206">
        <f>SUM(BK454:BK456)</f>
        <v>0</v>
      </c>
    </row>
    <row r="454" spans="1:65" s="2" customFormat="1" ht="16.5" customHeight="1">
      <c r="A454" s="35"/>
      <c r="B454" s="36"/>
      <c r="C454" s="209" t="s">
        <v>2265</v>
      </c>
      <c r="D454" s="209" t="s">
        <v>205</v>
      </c>
      <c r="E454" s="210" t="s">
        <v>10374</v>
      </c>
      <c r="F454" s="211" t="s">
        <v>10375</v>
      </c>
      <c r="G454" s="212" t="s">
        <v>10376</v>
      </c>
      <c r="H454" s="213">
        <v>1</v>
      </c>
      <c r="I454" s="214"/>
      <c r="J454" s="215">
        <f>ROUND(I454*H454,2)</f>
        <v>0</v>
      </c>
      <c r="K454" s="211" t="s">
        <v>1</v>
      </c>
      <c r="L454" s="40"/>
      <c r="M454" s="216" t="s">
        <v>1</v>
      </c>
      <c r="N454" s="217" t="s">
        <v>40</v>
      </c>
      <c r="O454" s="72"/>
      <c r="P454" s="218">
        <f>O454*H454</f>
        <v>0</v>
      </c>
      <c r="Q454" s="218">
        <v>0</v>
      </c>
      <c r="R454" s="218">
        <f>Q454*H454</f>
        <v>0</v>
      </c>
      <c r="S454" s="218">
        <v>0</v>
      </c>
      <c r="T454" s="219">
        <f>S454*H454</f>
        <v>0</v>
      </c>
      <c r="U454" s="35"/>
      <c r="V454" s="35"/>
      <c r="W454" s="35"/>
      <c r="X454" s="35"/>
      <c r="Y454" s="35"/>
      <c r="Z454" s="35"/>
      <c r="AA454" s="35"/>
      <c r="AB454" s="35"/>
      <c r="AC454" s="35"/>
      <c r="AD454" s="35"/>
      <c r="AE454" s="35"/>
      <c r="AR454" s="220" t="s">
        <v>209</v>
      </c>
      <c r="AT454" s="220" t="s">
        <v>205</v>
      </c>
      <c r="AU454" s="220" t="s">
        <v>82</v>
      </c>
      <c r="AY454" s="18" t="s">
        <v>203</v>
      </c>
      <c r="BE454" s="221">
        <f>IF(N454="základní",J454,0)</f>
        <v>0</v>
      </c>
      <c r="BF454" s="221">
        <f>IF(N454="snížená",J454,0)</f>
        <v>0</v>
      </c>
      <c r="BG454" s="221">
        <f>IF(N454="zákl. přenesená",J454,0)</f>
        <v>0</v>
      </c>
      <c r="BH454" s="221">
        <f>IF(N454="sníž. přenesená",J454,0)</f>
        <v>0</v>
      </c>
      <c r="BI454" s="221">
        <f>IF(N454="nulová",J454,0)</f>
        <v>0</v>
      </c>
      <c r="BJ454" s="18" t="s">
        <v>82</v>
      </c>
      <c r="BK454" s="221">
        <f>ROUND(I454*H454,2)</f>
        <v>0</v>
      </c>
      <c r="BL454" s="18" t="s">
        <v>209</v>
      </c>
      <c r="BM454" s="220" t="s">
        <v>3271</v>
      </c>
    </row>
    <row r="455" spans="1:65" s="2" customFormat="1" ht="21.75" customHeight="1">
      <c r="A455" s="35"/>
      <c r="B455" s="36"/>
      <c r="C455" s="209" t="s">
        <v>2270</v>
      </c>
      <c r="D455" s="209" t="s">
        <v>205</v>
      </c>
      <c r="E455" s="210" t="s">
        <v>10377</v>
      </c>
      <c r="F455" s="211" t="s">
        <v>10378</v>
      </c>
      <c r="G455" s="212" t="s">
        <v>10376</v>
      </c>
      <c r="H455" s="213">
        <v>1</v>
      </c>
      <c r="I455" s="214"/>
      <c r="J455" s="215">
        <f>ROUND(I455*H455,2)</f>
        <v>0</v>
      </c>
      <c r="K455" s="211" t="s">
        <v>1</v>
      </c>
      <c r="L455" s="40"/>
      <c r="M455" s="216" t="s">
        <v>1</v>
      </c>
      <c r="N455" s="217" t="s">
        <v>40</v>
      </c>
      <c r="O455" s="72"/>
      <c r="P455" s="218">
        <f>O455*H455</f>
        <v>0</v>
      </c>
      <c r="Q455" s="218">
        <v>0</v>
      </c>
      <c r="R455" s="218">
        <f>Q455*H455</f>
        <v>0</v>
      </c>
      <c r="S455" s="218">
        <v>0</v>
      </c>
      <c r="T455" s="219">
        <f>S455*H455</f>
        <v>0</v>
      </c>
      <c r="U455" s="35"/>
      <c r="V455" s="35"/>
      <c r="W455" s="35"/>
      <c r="X455" s="35"/>
      <c r="Y455" s="35"/>
      <c r="Z455" s="35"/>
      <c r="AA455" s="35"/>
      <c r="AB455" s="35"/>
      <c r="AC455" s="35"/>
      <c r="AD455" s="35"/>
      <c r="AE455" s="35"/>
      <c r="AR455" s="220" t="s">
        <v>209</v>
      </c>
      <c r="AT455" s="220" t="s">
        <v>205</v>
      </c>
      <c r="AU455" s="220" t="s">
        <v>82</v>
      </c>
      <c r="AY455" s="18" t="s">
        <v>203</v>
      </c>
      <c r="BE455" s="221">
        <f>IF(N455="základní",J455,0)</f>
        <v>0</v>
      </c>
      <c r="BF455" s="221">
        <f>IF(N455="snížená",J455,0)</f>
        <v>0</v>
      </c>
      <c r="BG455" s="221">
        <f>IF(N455="zákl. přenesená",J455,0)</f>
        <v>0</v>
      </c>
      <c r="BH455" s="221">
        <f>IF(N455="sníž. přenesená",J455,0)</f>
        <v>0</v>
      </c>
      <c r="BI455" s="221">
        <f>IF(N455="nulová",J455,0)</f>
        <v>0</v>
      </c>
      <c r="BJ455" s="18" t="s">
        <v>82</v>
      </c>
      <c r="BK455" s="221">
        <f>ROUND(I455*H455,2)</f>
        <v>0</v>
      </c>
      <c r="BL455" s="18" t="s">
        <v>209</v>
      </c>
      <c r="BM455" s="220" t="s">
        <v>3280</v>
      </c>
    </row>
    <row r="456" spans="1:65" s="2" customFormat="1" ht="16.5" customHeight="1">
      <c r="A456" s="35"/>
      <c r="B456" s="36"/>
      <c r="C456" s="209" t="s">
        <v>1329</v>
      </c>
      <c r="D456" s="209" t="s">
        <v>205</v>
      </c>
      <c r="E456" s="210" t="s">
        <v>10379</v>
      </c>
      <c r="F456" s="211" t="s">
        <v>10380</v>
      </c>
      <c r="G456" s="212" t="s">
        <v>10376</v>
      </c>
      <c r="H456" s="213">
        <v>1</v>
      </c>
      <c r="I456" s="214"/>
      <c r="J456" s="215">
        <f>ROUND(I456*H456,2)</f>
        <v>0</v>
      </c>
      <c r="K456" s="211" t="s">
        <v>1</v>
      </c>
      <c r="L456" s="40"/>
      <c r="M456" s="275" t="s">
        <v>1</v>
      </c>
      <c r="N456" s="276" t="s">
        <v>40</v>
      </c>
      <c r="O456" s="277"/>
      <c r="P456" s="278">
        <f>O456*H456</f>
        <v>0</v>
      </c>
      <c r="Q456" s="278">
        <v>0</v>
      </c>
      <c r="R456" s="278">
        <f>Q456*H456</f>
        <v>0</v>
      </c>
      <c r="S456" s="278">
        <v>0</v>
      </c>
      <c r="T456" s="279">
        <f>S456*H456</f>
        <v>0</v>
      </c>
      <c r="U456" s="35"/>
      <c r="V456" s="35"/>
      <c r="W456" s="35"/>
      <c r="X456" s="35"/>
      <c r="Y456" s="35"/>
      <c r="Z456" s="35"/>
      <c r="AA456" s="35"/>
      <c r="AB456" s="35"/>
      <c r="AC456" s="35"/>
      <c r="AD456" s="35"/>
      <c r="AE456" s="35"/>
      <c r="AR456" s="220" t="s">
        <v>209</v>
      </c>
      <c r="AT456" s="220" t="s">
        <v>205</v>
      </c>
      <c r="AU456" s="220" t="s">
        <v>82</v>
      </c>
      <c r="AY456" s="18" t="s">
        <v>203</v>
      </c>
      <c r="BE456" s="221">
        <f>IF(N456="základní",J456,0)</f>
        <v>0</v>
      </c>
      <c r="BF456" s="221">
        <f>IF(N456="snížená",J456,0)</f>
        <v>0</v>
      </c>
      <c r="BG456" s="221">
        <f>IF(N456="zákl. přenesená",J456,0)</f>
        <v>0</v>
      </c>
      <c r="BH456" s="221">
        <f>IF(N456="sníž. přenesená",J456,0)</f>
        <v>0</v>
      </c>
      <c r="BI456" s="221">
        <f>IF(N456="nulová",J456,0)</f>
        <v>0</v>
      </c>
      <c r="BJ456" s="18" t="s">
        <v>82</v>
      </c>
      <c r="BK456" s="221">
        <f>ROUND(I456*H456,2)</f>
        <v>0</v>
      </c>
      <c r="BL456" s="18" t="s">
        <v>209</v>
      </c>
      <c r="BM456" s="220" t="s">
        <v>3316</v>
      </c>
    </row>
    <row r="457" spans="1:65" s="2" customFormat="1" ht="6.95" customHeight="1">
      <c r="A457" s="35"/>
      <c r="B457" s="55"/>
      <c r="C457" s="56"/>
      <c r="D457" s="56"/>
      <c r="E457" s="56"/>
      <c r="F457" s="56"/>
      <c r="G457" s="56"/>
      <c r="H457" s="56"/>
      <c r="I457" s="159"/>
      <c r="J457" s="56"/>
      <c r="K457" s="56"/>
      <c r="L457" s="40"/>
      <c r="M457" s="35"/>
      <c r="O457" s="35"/>
      <c r="P457" s="35"/>
      <c r="Q457" s="35"/>
      <c r="R457" s="35"/>
      <c r="S457" s="35"/>
      <c r="T457" s="35"/>
      <c r="U457" s="35"/>
      <c r="V457" s="35"/>
      <c r="W457" s="35"/>
      <c r="X457" s="35"/>
      <c r="Y457" s="35"/>
      <c r="Z457" s="35"/>
      <c r="AA457" s="35"/>
      <c r="AB457" s="35"/>
      <c r="AC457" s="35"/>
      <c r="AD457" s="35"/>
      <c r="AE457" s="35"/>
    </row>
  </sheetData>
  <sheetProtection algorithmName="SHA-512" hashValue="eCHHH9JjDGQGuA6sEvCz7/4WIDuYDlkhRKbjBI07tCtqjTFqBcCpgcJRjfwNSxvUEq69h08wnx3Td+KGCng7cg==" saltValue="/Icj2e/xyJOxEnMecwRdm61R/LjEXSnPfASfR5oP6gNalOKcViK6ZEaLLRhwm9rTuJoYV3bGKefwBgf8qpaQKQ==" spinCount="100000" sheet="1" objects="1" scenarios="1" formatColumns="0" formatRows="0" autoFilter="0"/>
  <autoFilter ref="C124:K456"/>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138</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2" customFormat="1" ht="12" customHeight="1">
      <c r="A8" s="35"/>
      <c r="B8" s="40"/>
      <c r="C8" s="35"/>
      <c r="D8" s="122" t="s">
        <v>144</v>
      </c>
      <c r="E8" s="35"/>
      <c r="F8" s="35"/>
      <c r="G8" s="35"/>
      <c r="H8" s="35"/>
      <c r="I8" s="123"/>
      <c r="J8" s="35"/>
      <c r="K8" s="35"/>
      <c r="L8" s="52"/>
      <c r="S8" s="35"/>
      <c r="T8" s="35"/>
      <c r="U8" s="35"/>
      <c r="V8" s="35"/>
      <c r="W8" s="35"/>
      <c r="X8" s="35"/>
      <c r="Y8" s="35"/>
      <c r="Z8" s="35"/>
      <c r="AA8" s="35"/>
      <c r="AB8" s="35"/>
      <c r="AC8" s="35"/>
      <c r="AD8" s="35"/>
      <c r="AE8" s="35"/>
    </row>
    <row r="9" spans="1:46" s="2" customFormat="1" ht="16.5" customHeight="1">
      <c r="A9" s="35"/>
      <c r="B9" s="40"/>
      <c r="C9" s="35"/>
      <c r="D9" s="35"/>
      <c r="E9" s="340" t="s">
        <v>10381</v>
      </c>
      <c r="F9" s="339"/>
      <c r="G9" s="339"/>
      <c r="H9" s="339"/>
      <c r="I9" s="123"/>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23"/>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1" t="s">
        <v>1</v>
      </c>
      <c r="G11" s="35"/>
      <c r="H11" s="35"/>
      <c r="I11" s="124"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1" t="s">
        <v>21</v>
      </c>
      <c r="G12" s="35"/>
      <c r="H12" s="35"/>
      <c r="I12" s="124" t="s">
        <v>22</v>
      </c>
      <c r="J12" s="125">
        <f>'Rekapitulace stavby'!AN8</f>
        <v>44118</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3"/>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23</v>
      </c>
      <c r="E14" s="35"/>
      <c r="F14" s="35"/>
      <c r="G14" s="35"/>
      <c r="H14" s="35"/>
      <c r="I14" s="124" t="s">
        <v>24</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25</v>
      </c>
      <c r="F15" s="35"/>
      <c r="G15" s="35"/>
      <c r="H15" s="35"/>
      <c r="I15" s="124" t="s">
        <v>26</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3"/>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27</v>
      </c>
      <c r="E17" s="35"/>
      <c r="F17" s="35"/>
      <c r="G17" s="35"/>
      <c r="H17" s="35"/>
      <c r="I17" s="124"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1" t="str">
        <f>'Rekapitulace stavby'!E14</f>
        <v>Vyplň údaj</v>
      </c>
      <c r="F18" s="342"/>
      <c r="G18" s="342"/>
      <c r="H18" s="342"/>
      <c r="I18" s="124"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3"/>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29</v>
      </c>
      <c r="E20" s="35"/>
      <c r="F20" s="35"/>
      <c r="G20" s="35"/>
      <c r="H20" s="35"/>
      <c r="I20" s="124" t="s">
        <v>24</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30</v>
      </c>
      <c r="F21" s="35"/>
      <c r="G21" s="35"/>
      <c r="H21" s="35"/>
      <c r="I21" s="124" t="s">
        <v>26</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3"/>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32</v>
      </c>
      <c r="E23" s="35"/>
      <c r="F23" s="35"/>
      <c r="G23" s="35"/>
      <c r="H23" s="35"/>
      <c r="I23" s="124" t="s">
        <v>24</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10382</v>
      </c>
      <c r="F24" s="35"/>
      <c r="G24" s="35"/>
      <c r="H24" s="35"/>
      <c r="I24" s="124" t="s">
        <v>26</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3"/>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34</v>
      </c>
      <c r="E26" s="35"/>
      <c r="F26" s="35"/>
      <c r="G26" s="35"/>
      <c r="H26" s="35"/>
      <c r="I26" s="123"/>
      <c r="J26" s="35"/>
      <c r="K26" s="35"/>
      <c r="L26" s="52"/>
      <c r="S26" s="35"/>
      <c r="T26" s="35"/>
      <c r="U26" s="35"/>
      <c r="V26" s="35"/>
      <c r="W26" s="35"/>
      <c r="X26" s="35"/>
      <c r="Y26" s="35"/>
      <c r="Z26" s="35"/>
      <c r="AA26" s="35"/>
      <c r="AB26" s="35"/>
      <c r="AC26" s="35"/>
      <c r="AD26" s="35"/>
      <c r="AE26" s="35"/>
    </row>
    <row r="27" spans="1:31" s="8" customFormat="1" ht="16.5" customHeight="1">
      <c r="A27" s="126"/>
      <c r="B27" s="127"/>
      <c r="C27" s="126"/>
      <c r="D27" s="126"/>
      <c r="E27" s="343" t="s">
        <v>6472</v>
      </c>
      <c r="F27" s="343"/>
      <c r="G27" s="343"/>
      <c r="H27" s="343"/>
      <c r="I27" s="128"/>
      <c r="J27" s="126"/>
      <c r="K27" s="126"/>
      <c r="L27" s="129"/>
      <c r="S27" s="126"/>
      <c r="T27" s="126"/>
      <c r="U27" s="126"/>
      <c r="V27" s="126"/>
      <c r="W27" s="126"/>
      <c r="X27" s="126"/>
      <c r="Y27" s="126"/>
      <c r="Z27" s="126"/>
      <c r="AA27" s="126"/>
      <c r="AB27" s="126"/>
      <c r="AC27" s="126"/>
      <c r="AD27" s="126"/>
      <c r="AE27" s="126"/>
    </row>
    <row r="28" spans="1:31" s="2" customFormat="1" ht="6.95" customHeight="1">
      <c r="A28" s="35"/>
      <c r="B28" s="40"/>
      <c r="C28" s="35"/>
      <c r="D28" s="35"/>
      <c r="E28" s="35"/>
      <c r="F28" s="35"/>
      <c r="G28" s="35"/>
      <c r="H28" s="35"/>
      <c r="I28" s="123"/>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1"/>
      <c r="J29" s="130"/>
      <c r="K29" s="130"/>
      <c r="L29" s="52"/>
      <c r="S29" s="35"/>
      <c r="T29" s="35"/>
      <c r="U29" s="35"/>
      <c r="V29" s="35"/>
      <c r="W29" s="35"/>
      <c r="X29" s="35"/>
      <c r="Y29" s="35"/>
      <c r="Z29" s="35"/>
      <c r="AA29" s="35"/>
      <c r="AB29" s="35"/>
      <c r="AC29" s="35"/>
      <c r="AD29" s="35"/>
      <c r="AE29" s="35"/>
    </row>
    <row r="30" spans="1:31" s="2" customFormat="1" ht="25.35" customHeight="1">
      <c r="A30" s="35"/>
      <c r="B30" s="40"/>
      <c r="C30" s="35"/>
      <c r="D30" s="132" t="s">
        <v>35</v>
      </c>
      <c r="E30" s="35"/>
      <c r="F30" s="35"/>
      <c r="G30" s="35"/>
      <c r="H30" s="35"/>
      <c r="I30" s="123"/>
      <c r="J30" s="133">
        <f>ROUND(J116,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4" t="s">
        <v>37</v>
      </c>
      <c r="G32" s="35"/>
      <c r="H32" s="35"/>
      <c r="I32" s="135" t="s">
        <v>36</v>
      </c>
      <c r="J32" s="134" t="s">
        <v>38</v>
      </c>
      <c r="K32" s="35"/>
      <c r="L32" s="52"/>
      <c r="S32" s="35"/>
      <c r="T32" s="35"/>
      <c r="U32" s="35"/>
      <c r="V32" s="35"/>
      <c r="W32" s="35"/>
      <c r="X32" s="35"/>
      <c r="Y32" s="35"/>
      <c r="Z32" s="35"/>
      <c r="AA32" s="35"/>
      <c r="AB32" s="35"/>
      <c r="AC32" s="35"/>
      <c r="AD32" s="35"/>
      <c r="AE32" s="35"/>
    </row>
    <row r="33" spans="1:31" s="2" customFormat="1" ht="14.45" customHeight="1">
      <c r="A33" s="35"/>
      <c r="B33" s="40"/>
      <c r="C33" s="35"/>
      <c r="D33" s="136" t="s">
        <v>39</v>
      </c>
      <c r="E33" s="122" t="s">
        <v>40</v>
      </c>
      <c r="F33" s="137">
        <f>ROUND((SUM(BE116:BE180)),  2)</f>
        <v>0</v>
      </c>
      <c r="G33" s="35"/>
      <c r="H33" s="35"/>
      <c r="I33" s="138">
        <v>0.21</v>
      </c>
      <c r="J33" s="137">
        <f>ROUND(((SUM(BE116:BE180))*I33),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41</v>
      </c>
      <c r="F34" s="137">
        <f>ROUND((SUM(BF116:BF180)),  2)</f>
        <v>0</v>
      </c>
      <c r="G34" s="35"/>
      <c r="H34" s="35"/>
      <c r="I34" s="138">
        <v>0.15</v>
      </c>
      <c r="J34" s="137">
        <f>ROUND(((SUM(BF116:BF180))*I34),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42</v>
      </c>
      <c r="F35" s="137">
        <f>ROUND((SUM(BG116:BG180)),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43</v>
      </c>
      <c r="F36" s="137">
        <f>ROUND((SUM(BH116:BH180)),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44</v>
      </c>
      <c r="F37" s="137">
        <f>ROUND((SUM(BI116:BI180)),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3"/>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45</v>
      </c>
      <c r="E39" s="141"/>
      <c r="F39" s="141"/>
      <c r="G39" s="142" t="s">
        <v>46</v>
      </c>
      <c r="H39" s="143" t="s">
        <v>47</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47"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47" s="2" customFormat="1" ht="12" customHeight="1">
      <c r="A86" s="35"/>
      <c r="B86" s="36"/>
      <c r="C86" s="30" t="s">
        <v>144</v>
      </c>
      <c r="D86" s="37"/>
      <c r="E86" s="37"/>
      <c r="F86" s="37"/>
      <c r="G86" s="37"/>
      <c r="H86" s="37"/>
      <c r="I86" s="123"/>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6" t="str">
        <f>E9</f>
        <v>D2_51 - Lékařská technologie pevně spojená se stavbou</v>
      </c>
      <c r="F87" s="346"/>
      <c r="G87" s="346"/>
      <c r="H87" s="346"/>
      <c r="I87" s="123"/>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3"/>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Pardubice</v>
      </c>
      <c r="G89" s="37"/>
      <c r="H89" s="37"/>
      <c r="I89" s="124" t="s">
        <v>22</v>
      </c>
      <c r="J89" s="67">
        <f>IF(J12="","",J12)</f>
        <v>44118</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47" s="2" customFormat="1" ht="40.15" customHeight="1">
      <c r="A91" s="35"/>
      <c r="B91" s="36"/>
      <c r="C91" s="30" t="s">
        <v>23</v>
      </c>
      <c r="D91" s="37"/>
      <c r="E91" s="37"/>
      <c r="F91" s="28" t="str">
        <f>E15</f>
        <v>Pardubický kraj</v>
      </c>
      <c r="G91" s="37"/>
      <c r="H91" s="37"/>
      <c r="I91" s="124" t="s">
        <v>29</v>
      </c>
      <c r="J91" s="33" t="str">
        <f>E21</f>
        <v>Atelier Penta v.o.s., Mrštíkova 12, Jihlava</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124" t="s">
        <v>32</v>
      </c>
      <c r="J92" s="33" t="str">
        <f>E24</f>
        <v>Rudolf Svoboda</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3"/>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150</v>
      </c>
      <c r="D94" s="164"/>
      <c r="E94" s="164"/>
      <c r="F94" s="164"/>
      <c r="G94" s="164"/>
      <c r="H94" s="164"/>
      <c r="I94" s="165"/>
      <c r="J94" s="166" t="s">
        <v>151</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47" s="2" customFormat="1" ht="22.9" customHeight="1">
      <c r="A96" s="35"/>
      <c r="B96" s="36"/>
      <c r="C96" s="167" t="s">
        <v>152</v>
      </c>
      <c r="D96" s="37"/>
      <c r="E96" s="37"/>
      <c r="F96" s="37"/>
      <c r="G96" s="37"/>
      <c r="H96" s="37"/>
      <c r="I96" s="123"/>
      <c r="J96" s="85">
        <f>J116</f>
        <v>0</v>
      </c>
      <c r="K96" s="37"/>
      <c r="L96" s="52"/>
      <c r="S96" s="35"/>
      <c r="T96" s="35"/>
      <c r="U96" s="35"/>
      <c r="V96" s="35"/>
      <c r="W96" s="35"/>
      <c r="X96" s="35"/>
      <c r="Y96" s="35"/>
      <c r="Z96" s="35"/>
      <c r="AA96" s="35"/>
      <c r="AB96" s="35"/>
      <c r="AC96" s="35"/>
      <c r="AD96" s="35"/>
      <c r="AE96" s="35"/>
      <c r="AU96" s="18" t="s">
        <v>153</v>
      </c>
    </row>
    <row r="97" spans="1:31" s="2" customFormat="1" ht="21.7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31" s="2" customFormat="1" ht="6.95" customHeight="1">
      <c r="A98" s="35"/>
      <c r="B98" s="55"/>
      <c r="C98" s="56"/>
      <c r="D98" s="56"/>
      <c r="E98" s="56"/>
      <c r="F98" s="56"/>
      <c r="G98" s="56"/>
      <c r="H98" s="56"/>
      <c r="I98" s="159"/>
      <c r="J98" s="56"/>
      <c r="K98" s="56"/>
      <c r="L98" s="52"/>
      <c r="S98" s="35"/>
      <c r="T98" s="35"/>
      <c r="U98" s="35"/>
      <c r="V98" s="35"/>
      <c r="W98" s="35"/>
      <c r="X98" s="35"/>
      <c r="Y98" s="35"/>
      <c r="Z98" s="35"/>
      <c r="AA98" s="35"/>
      <c r="AB98" s="35"/>
      <c r="AC98" s="35"/>
      <c r="AD98" s="35"/>
      <c r="AE98" s="35"/>
    </row>
    <row r="102" spans="1:31" s="2" customFormat="1" ht="6.95" customHeight="1">
      <c r="A102" s="35"/>
      <c r="B102" s="57"/>
      <c r="C102" s="58"/>
      <c r="D102" s="58"/>
      <c r="E102" s="58"/>
      <c r="F102" s="58"/>
      <c r="G102" s="58"/>
      <c r="H102" s="58"/>
      <c r="I102" s="162"/>
      <c r="J102" s="58"/>
      <c r="K102" s="58"/>
      <c r="L102" s="52"/>
      <c r="S102" s="35"/>
      <c r="T102" s="35"/>
      <c r="U102" s="35"/>
      <c r="V102" s="35"/>
      <c r="W102" s="35"/>
      <c r="X102" s="35"/>
      <c r="Y102" s="35"/>
      <c r="Z102" s="35"/>
      <c r="AA102" s="35"/>
      <c r="AB102" s="35"/>
      <c r="AC102" s="35"/>
      <c r="AD102" s="35"/>
      <c r="AE102" s="35"/>
    </row>
    <row r="103" spans="1:31" s="2" customFormat="1" ht="24.95" customHeight="1">
      <c r="A103" s="35"/>
      <c r="B103" s="36"/>
      <c r="C103" s="24" t="s">
        <v>188</v>
      </c>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31" s="2" customFormat="1" ht="6.95" customHeight="1">
      <c r="A104" s="35"/>
      <c r="B104" s="36"/>
      <c r="C104" s="37"/>
      <c r="D104" s="37"/>
      <c r="E104" s="37"/>
      <c r="F104" s="37"/>
      <c r="G104" s="37"/>
      <c r="H104" s="37"/>
      <c r="I104" s="123"/>
      <c r="J104" s="37"/>
      <c r="K104" s="37"/>
      <c r="L104" s="52"/>
      <c r="S104" s="35"/>
      <c r="T104" s="35"/>
      <c r="U104" s="35"/>
      <c r="V104" s="35"/>
      <c r="W104" s="35"/>
      <c r="X104" s="35"/>
      <c r="Y104" s="35"/>
      <c r="Z104" s="35"/>
      <c r="AA104" s="35"/>
      <c r="AB104" s="35"/>
      <c r="AC104" s="35"/>
      <c r="AD104" s="35"/>
      <c r="AE104" s="35"/>
    </row>
    <row r="105" spans="1:31" s="2" customFormat="1" ht="12" customHeight="1">
      <c r="A105" s="35"/>
      <c r="B105" s="36"/>
      <c r="C105" s="30" t="s">
        <v>16</v>
      </c>
      <c r="D105" s="37"/>
      <c r="E105" s="37"/>
      <c r="F105" s="37"/>
      <c r="G105" s="37"/>
      <c r="H105" s="37"/>
      <c r="I105" s="123"/>
      <c r="J105" s="37"/>
      <c r="K105" s="37"/>
      <c r="L105" s="52"/>
      <c r="S105" s="35"/>
      <c r="T105" s="35"/>
      <c r="U105" s="35"/>
      <c r="V105" s="35"/>
      <c r="W105" s="35"/>
      <c r="X105" s="35"/>
      <c r="Y105" s="35"/>
      <c r="Z105" s="35"/>
      <c r="AA105" s="35"/>
      <c r="AB105" s="35"/>
      <c r="AC105" s="35"/>
      <c r="AD105" s="35"/>
      <c r="AE105" s="35"/>
    </row>
    <row r="106" spans="1:31" s="2" customFormat="1" ht="23.25" customHeight="1">
      <c r="A106" s="35"/>
      <c r="B106" s="36"/>
      <c r="C106" s="37"/>
      <c r="D106" s="37"/>
      <c r="E106" s="344" t="str">
        <f>E7</f>
        <v>NPK a.s., Pardubická nemocnice, Výstavba pavilonu CUP s centralizací akutních provozů - fáze II.</v>
      </c>
      <c r="F106" s="345"/>
      <c r="G106" s="345"/>
      <c r="H106" s="345"/>
      <c r="I106" s="123"/>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144</v>
      </c>
      <c r="D107" s="37"/>
      <c r="E107" s="37"/>
      <c r="F107" s="37"/>
      <c r="G107" s="37"/>
      <c r="H107" s="37"/>
      <c r="I107" s="123"/>
      <c r="J107" s="37"/>
      <c r="K107" s="37"/>
      <c r="L107" s="52"/>
      <c r="S107" s="35"/>
      <c r="T107" s="35"/>
      <c r="U107" s="35"/>
      <c r="V107" s="35"/>
      <c r="W107" s="35"/>
      <c r="X107" s="35"/>
      <c r="Y107" s="35"/>
      <c r="Z107" s="35"/>
      <c r="AA107" s="35"/>
      <c r="AB107" s="35"/>
      <c r="AC107" s="35"/>
      <c r="AD107" s="35"/>
      <c r="AE107" s="35"/>
    </row>
    <row r="108" spans="1:31" s="2" customFormat="1" ht="16.5" customHeight="1">
      <c r="A108" s="35"/>
      <c r="B108" s="36"/>
      <c r="C108" s="37"/>
      <c r="D108" s="37"/>
      <c r="E108" s="296" t="str">
        <f>E9</f>
        <v>D2_51 - Lékařská technologie pevně spojená se stavbou</v>
      </c>
      <c r="F108" s="346"/>
      <c r="G108" s="346"/>
      <c r="H108" s="346"/>
      <c r="I108" s="123"/>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20</v>
      </c>
      <c r="D110" s="37"/>
      <c r="E110" s="37"/>
      <c r="F110" s="28" t="str">
        <f>F12</f>
        <v>Pardubice</v>
      </c>
      <c r="G110" s="37"/>
      <c r="H110" s="37"/>
      <c r="I110" s="124" t="s">
        <v>22</v>
      </c>
      <c r="J110" s="67">
        <f>IF(J12="","",J12)</f>
        <v>44118</v>
      </c>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31" s="2" customFormat="1" ht="40.15" customHeight="1">
      <c r="A112" s="35"/>
      <c r="B112" s="36"/>
      <c r="C112" s="30" t="s">
        <v>23</v>
      </c>
      <c r="D112" s="37"/>
      <c r="E112" s="37"/>
      <c r="F112" s="28" t="str">
        <f>E15</f>
        <v>Pardubický kraj</v>
      </c>
      <c r="G112" s="37"/>
      <c r="H112" s="37"/>
      <c r="I112" s="124" t="s">
        <v>29</v>
      </c>
      <c r="J112" s="33" t="str">
        <f>E21</f>
        <v>Atelier Penta v.o.s., Mrštíkova 12, Jihlava</v>
      </c>
      <c r="K112" s="37"/>
      <c r="L112" s="52"/>
      <c r="S112" s="35"/>
      <c r="T112" s="35"/>
      <c r="U112" s="35"/>
      <c r="V112" s="35"/>
      <c r="W112" s="35"/>
      <c r="X112" s="35"/>
      <c r="Y112" s="35"/>
      <c r="Z112" s="35"/>
      <c r="AA112" s="35"/>
      <c r="AB112" s="35"/>
      <c r="AC112" s="35"/>
      <c r="AD112" s="35"/>
      <c r="AE112" s="35"/>
    </row>
    <row r="113" spans="1:65" s="2" customFormat="1" ht="15.2" customHeight="1">
      <c r="A113" s="35"/>
      <c r="B113" s="36"/>
      <c r="C113" s="30" t="s">
        <v>27</v>
      </c>
      <c r="D113" s="37"/>
      <c r="E113" s="37"/>
      <c r="F113" s="28" t="str">
        <f>IF(E18="","",E18)</f>
        <v>Vyplň údaj</v>
      </c>
      <c r="G113" s="37"/>
      <c r="H113" s="37"/>
      <c r="I113" s="124" t="s">
        <v>32</v>
      </c>
      <c r="J113" s="33" t="str">
        <f>E24</f>
        <v>Rudolf Svoboda</v>
      </c>
      <c r="K113" s="37"/>
      <c r="L113" s="52"/>
      <c r="S113" s="35"/>
      <c r="T113" s="35"/>
      <c r="U113" s="35"/>
      <c r="V113" s="35"/>
      <c r="W113" s="35"/>
      <c r="X113" s="35"/>
      <c r="Y113" s="35"/>
      <c r="Z113" s="35"/>
      <c r="AA113" s="35"/>
      <c r="AB113" s="35"/>
      <c r="AC113" s="35"/>
      <c r="AD113" s="35"/>
      <c r="AE113" s="35"/>
    </row>
    <row r="114" spans="1:65" s="2" customFormat="1" ht="10.35" customHeight="1">
      <c r="A114" s="35"/>
      <c r="B114" s="36"/>
      <c r="C114" s="37"/>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5" s="11" customFormat="1" ht="29.25" customHeight="1">
      <c r="A115" s="181"/>
      <c r="B115" s="182"/>
      <c r="C115" s="183" t="s">
        <v>189</v>
      </c>
      <c r="D115" s="184" t="s">
        <v>60</v>
      </c>
      <c r="E115" s="184" t="s">
        <v>56</v>
      </c>
      <c r="F115" s="184" t="s">
        <v>57</v>
      </c>
      <c r="G115" s="184" t="s">
        <v>190</v>
      </c>
      <c r="H115" s="184" t="s">
        <v>191</v>
      </c>
      <c r="I115" s="185" t="s">
        <v>192</v>
      </c>
      <c r="J115" s="184" t="s">
        <v>151</v>
      </c>
      <c r="K115" s="186" t="s">
        <v>193</v>
      </c>
      <c r="L115" s="187"/>
      <c r="M115" s="76" t="s">
        <v>1</v>
      </c>
      <c r="N115" s="77" t="s">
        <v>39</v>
      </c>
      <c r="O115" s="77" t="s">
        <v>194</v>
      </c>
      <c r="P115" s="77" t="s">
        <v>195</v>
      </c>
      <c r="Q115" s="77" t="s">
        <v>196</v>
      </c>
      <c r="R115" s="77" t="s">
        <v>197</v>
      </c>
      <c r="S115" s="77" t="s">
        <v>198</v>
      </c>
      <c r="T115" s="78" t="s">
        <v>199</v>
      </c>
      <c r="U115" s="181"/>
      <c r="V115" s="181"/>
      <c r="W115" s="181"/>
      <c r="X115" s="181"/>
      <c r="Y115" s="181"/>
      <c r="Z115" s="181"/>
      <c r="AA115" s="181"/>
      <c r="AB115" s="181"/>
      <c r="AC115" s="181"/>
      <c r="AD115" s="181"/>
      <c r="AE115" s="181"/>
    </row>
    <row r="116" spans="1:65" s="2" customFormat="1" ht="22.9" customHeight="1">
      <c r="A116" s="35"/>
      <c r="B116" s="36"/>
      <c r="C116" s="83" t="s">
        <v>200</v>
      </c>
      <c r="D116" s="37"/>
      <c r="E116" s="37"/>
      <c r="F116" s="37"/>
      <c r="G116" s="37"/>
      <c r="H116" s="37"/>
      <c r="I116" s="123"/>
      <c r="J116" s="188">
        <f>BK116</f>
        <v>0</v>
      </c>
      <c r="K116" s="37"/>
      <c r="L116" s="40"/>
      <c r="M116" s="79"/>
      <c r="N116" s="189"/>
      <c r="O116" s="80"/>
      <c r="P116" s="190">
        <f>SUM(P117:P180)</f>
        <v>0</v>
      </c>
      <c r="Q116" s="80"/>
      <c r="R116" s="190">
        <f>SUM(R117:R180)</f>
        <v>0</v>
      </c>
      <c r="S116" s="80"/>
      <c r="T116" s="191">
        <f>SUM(T117:T180)</f>
        <v>0</v>
      </c>
      <c r="U116" s="35"/>
      <c r="V116" s="35"/>
      <c r="W116" s="35"/>
      <c r="X116" s="35"/>
      <c r="Y116" s="35"/>
      <c r="Z116" s="35"/>
      <c r="AA116" s="35"/>
      <c r="AB116" s="35"/>
      <c r="AC116" s="35"/>
      <c r="AD116" s="35"/>
      <c r="AE116" s="35"/>
      <c r="AT116" s="18" t="s">
        <v>74</v>
      </c>
      <c r="AU116" s="18" t="s">
        <v>153</v>
      </c>
      <c r="BK116" s="192">
        <f>SUM(BK117:BK180)</f>
        <v>0</v>
      </c>
    </row>
    <row r="117" spans="1:65" s="2" customFormat="1" ht="16.5" customHeight="1">
      <c r="A117" s="35"/>
      <c r="B117" s="36"/>
      <c r="C117" s="209" t="s">
        <v>82</v>
      </c>
      <c r="D117" s="209" t="s">
        <v>205</v>
      </c>
      <c r="E117" s="210" t="s">
        <v>10383</v>
      </c>
      <c r="F117" s="211" t="s">
        <v>10384</v>
      </c>
      <c r="G117" s="212" t="s">
        <v>5671</v>
      </c>
      <c r="H117" s="213">
        <v>2</v>
      </c>
      <c r="I117" s="214"/>
      <c r="J117" s="215">
        <f>ROUND(I117*H117,2)</f>
        <v>0</v>
      </c>
      <c r="K117" s="211" t="s">
        <v>1</v>
      </c>
      <c r="L117" s="40"/>
      <c r="M117" s="216" t="s">
        <v>1</v>
      </c>
      <c r="N117" s="217" t="s">
        <v>40</v>
      </c>
      <c r="O117" s="72"/>
      <c r="P117" s="218">
        <f>O117*H117</f>
        <v>0</v>
      </c>
      <c r="Q117" s="218">
        <v>0</v>
      </c>
      <c r="R117" s="218">
        <f>Q117*H117</f>
        <v>0</v>
      </c>
      <c r="S117" s="218">
        <v>0</v>
      </c>
      <c r="T117" s="219">
        <f>S117*H117</f>
        <v>0</v>
      </c>
      <c r="U117" s="35"/>
      <c r="V117" s="35"/>
      <c r="W117" s="35"/>
      <c r="X117" s="35"/>
      <c r="Y117" s="35"/>
      <c r="Z117" s="35"/>
      <c r="AA117" s="35"/>
      <c r="AB117" s="35"/>
      <c r="AC117" s="35"/>
      <c r="AD117" s="35"/>
      <c r="AE117" s="35"/>
      <c r="AR117" s="220" t="s">
        <v>209</v>
      </c>
      <c r="AT117" s="220" t="s">
        <v>205</v>
      </c>
      <c r="AU117" s="220" t="s">
        <v>75</v>
      </c>
      <c r="AY117" s="18" t="s">
        <v>203</v>
      </c>
      <c r="BE117" s="221">
        <f>IF(N117="základní",J117,0)</f>
        <v>0</v>
      </c>
      <c r="BF117" s="221">
        <f>IF(N117="snížená",J117,0)</f>
        <v>0</v>
      </c>
      <c r="BG117" s="221">
        <f>IF(N117="zákl. přenesená",J117,0)</f>
        <v>0</v>
      </c>
      <c r="BH117" s="221">
        <f>IF(N117="sníž. přenesená",J117,0)</f>
        <v>0</v>
      </c>
      <c r="BI117" s="221">
        <f>IF(N117="nulová",J117,0)</f>
        <v>0</v>
      </c>
      <c r="BJ117" s="18" t="s">
        <v>82</v>
      </c>
      <c r="BK117" s="221">
        <f>ROUND(I117*H117,2)</f>
        <v>0</v>
      </c>
      <c r="BL117" s="18" t="s">
        <v>209</v>
      </c>
      <c r="BM117" s="220" t="s">
        <v>84</v>
      </c>
    </row>
    <row r="118" spans="1:65" s="13" customFormat="1" ht="11.25">
      <c r="B118" s="222"/>
      <c r="C118" s="223"/>
      <c r="D118" s="224" t="s">
        <v>211</v>
      </c>
      <c r="E118" s="225" t="s">
        <v>1</v>
      </c>
      <c r="F118" s="226" t="s">
        <v>10385</v>
      </c>
      <c r="G118" s="223"/>
      <c r="H118" s="225" t="s">
        <v>1</v>
      </c>
      <c r="I118" s="227"/>
      <c r="J118" s="223"/>
      <c r="K118" s="223"/>
      <c r="L118" s="228"/>
      <c r="M118" s="229"/>
      <c r="N118" s="230"/>
      <c r="O118" s="230"/>
      <c r="P118" s="230"/>
      <c r="Q118" s="230"/>
      <c r="R118" s="230"/>
      <c r="S118" s="230"/>
      <c r="T118" s="231"/>
      <c r="AT118" s="232" t="s">
        <v>211</v>
      </c>
      <c r="AU118" s="232" t="s">
        <v>75</v>
      </c>
      <c r="AV118" s="13" t="s">
        <v>82</v>
      </c>
      <c r="AW118" s="13" t="s">
        <v>31</v>
      </c>
      <c r="AX118" s="13" t="s">
        <v>75</v>
      </c>
      <c r="AY118" s="232" t="s">
        <v>203</v>
      </c>
    </row>
    <row r="119" spans="1:65" s="14" customFormat="1" ht="11.25">
      <c r="B119" s="233"/>
      <c r="C119" s="234"/>
      <c r="D119" s="224" t="s">
        <v>211</v>
      </c>
      <c r="E119" s="235" t="s">
        <v>1</v>
      </c>
      <c r="F119" s="236" t="s">
        <v>84</v>
      </c>
      <c r="G119" s="234"/>
      <c r="H119" s="237">
        <v>2</v>
      </c>
      <c r="I119" s="238"/>
      <c r="J119" s="234"/>
      <c r="K119" s="234"/>
      <c r="L119" s="239"/>
      <c r="M119" s="240"/>
      <c r="N119" s="241"/>
      <c r="O119" s="241"/>
      <c r="P119" s="241"/>
      <c r="Q119" s="241"/>
      <c r="R119" s="241"/>
      <c r="S119" s="241"/>
      <c r="T119" s="242"/>
      <c r="AT119" s="243" t="s">
        <v>211</v>
      </c>
      <c r="AU119" s="243" t="s">
        <v>75</v>
      </c>
      <c r="AV119" s="14" t="s">
        <v>84</v>
      </c>
      <c r="AW119" s="14" t="s">
        <v>31</v>
      </c>
      <c r="AX119" s="14" t="s">
        <v>75</v>
      </c>
      <c r="AY119" s="243" t="s">
        <v>203</v>
      </c>
    </row>
    <row r="120" spans="1:65" s="15" customFormat="1" ht="11.25">
      <c r="B120" s="261"/>
      <c r="C120" s="262"/>
      <c r="D120" s="224" t="s">
        <v>211</v>
      </c>
      <c r="E120" s="263" t="s">
        <v>1</v>
      </c>
      <c r="F120" s="264" t="s">
        <v>5614</v>
      </c>
      <c r="G120" s="262"/>
      <c r="H120" s="265">
        <v>2</v>
      </c>
      <c r="I120" s="266"/>
      <c r="J120" s="262"/>
      <c r="K120" s="262"/>
      <c r="L120" s="267"/>
      <c r="M120" s="268"/>
      <c r="N120" s="269"/>
      <c r="O120" s="269"/>
      <c r="P120" s="269"/>
      <c r="Q120" s="269"/>
      <c r="R120" s="269"/>
      <c r="S120" s="269"/>
      <c r="T120" s="270"/>
      <c r="AT120" s="271" t="s">
        <v>211</v>
      </c>
      <c r="AU120" s="271" t="s">
        <v>75</v>
      </c>
      <c r="AV120" s="15" t="s">
        <v>209</v>
      </c>
      <c r="AW120" s="15" t="s">
        <v>31</v>
      </c>
      <c r="AX120" s="15" t="s">
        <v>82</v>
      </c>
      <c r="AY120" s="271" t="s">
        <v>203</v>
      </c>
    </row>
    <row r="121" spans="1:65" s="2" customFormat="1" ht="21.75" customHeight="1">
      <c r="A121" s="35"/>
      <c r="B121" s="36"/>
      <c r="C121" s="209" t="s">
        <v>84</v>
      </c>
      <c r="D121" s="209" t="s">
        <v>205</v>
      </c>
      <c r="E121" s="210" t="s">
        <v>10386</v>
      </c>
      <c r="F121" s="211" t="s">
        <v>10387</v>
      </c>
      <c r="G121" s="212" t="s">
        <v>5671</v>
      </c>
      <c r="H121" s="213">
        <v>4</v>
      </c>
      <c r="I121" s="214"/>
      <c r="J121" s="215">
        <f>ROUND(I121*H121,2)</f>
        <v>0</v>
      </c>
      <c r="K121" s="211" t="s">
        <v>1</v>
      </c>
      <c r="L121" s="40"/>
      <c r="M121" s="216" t="s">
        <v>1</v>
      </c>
      <c r="N121" s="217" t="s">
        <v>40</v>
      </c>
      <c r="O121" s="72"/>
      <c r="P121" s="218">
        <f>O121*H121</f>
        <v>0</v>
      </c>
      <c r="Q121" s="218">
        <v>0</v>
      </c>
      <c r="R121" s="218">
        <f>Q121*H121</f>
        <v>0</v>
      </c>
      <c r="S121" s="218">
        <v>0</v>
      </c>
      <c r="T121" s="219">
        <f>S121*H121</f>
        <v>0</v>
      </c>
      <c r="U121" s="35"/>
      <c r="V121" s="35"/>
      <c r="W121" s="35"/>
      <c r="X121" s="35"/>
      <c r="Y121" s="35"/>
      <c r="Z121" s="35"/>
      <c r="AA121" s="35"/>
      <c r="AB121" s="35"/>
      <c r="AC121" s="35"/>
      <c r="AD121" s="35"/>
      <c r="AE121" s="35"/>
      <c r="AR121" s="220" t="s">
        <v>209</v>
      </c>
      <c r="AT121" s="220" t="s">
        <v>205</v>
      </c>
      <c r="AU121" s="220" t="s">
        <v>75</v>
      </c>
      <c r="AY121" s="18" t="s">
        <v>203</v>
      </c>
      <c r="BE121" s="221">
        <f>IF(N121="základní",J121,0)</f>
        <v>0</v>
      </c>
      <c r="BF121" s="221">
        <f>IF(N121="snížená",J121,0)</f>
        <v>0</v>
      </c>
      <c r="BG121" s="221">
        <f>IF(N121="zákl. přenesená",J121,0)</f>
        <v>0</v>
      </c>
      <c r="BH121" s="221">
        <f>IF(N121="sníž. přenesená",J121,0)</f>
        <v>0</v>
      </c>
      <c r="BI121" s="221">
        <f>IF(N121="nulová",J121,0)</f>
        <v>0</v>
      </c>
      <c r="BJ121" s="18" t="s">
        <v>82</v>
      </c>
      <c r="BK121" s="221">
        <f>ROUND(I121*H121,2)</f>
        <v>0</v>
      </c>
      <c r="BL121" s="18" t="s">
        <v>209</v>
      </c>
      <c r="BM121" s="220" t="s">
        <v>209</v>
      </c>
    </row>
    <row r="122" spans="1:65" s="13" customFormat="1" ht="11.25">
      <c r="B122" s="222"/>
      <c r="C122" s="223"/>
      <c r="D122" s="224" t="s">
        <v>211</v>
      </c>
      <c r="E122" s="225" t="s">
        <v>1</v>
      </c>
      <c r="F122" s="226" t="s">
        <v>10388</v>
      </c>
      <c r="G122" s="223"/>
      <c r="H122" s="225" t="s">
        <v>1</v>
      </c>
      <c r="I122" s="227"/>
      <c r="J122" s="223"/>
      <c r="K122" s="223"/>
      <c r="L122" s="228"/>
      <c r="M122" s="229"/>
      <c r="N122" s="230"/>
      <c r="O122" s="230"/>
      <c r="P122" s="230"/>
      <c r="Q122" s="230"/>
      <c r="R122" s="230"/>
      <c r="S122" s="230"/>
      <c r="T122" s="231"/>
      <c r="AT122" s="232" t="s">
        <v>211</v>
      </c>
      <c r="AU122" s="232" t="s">
        <v>75</v>
      </c>
      <c r="AV122" s="13" t="s">
        <v>82</v>
      </c>
      <c r="AW122" s="13" t="s">
        <v>31</v>
      </c>
      <c r="AX122" s="13" t="s">
        <v>75</v>
      </c>
      <c r="AY122" s="232" t="s">
        <v>203</v>
      </c>
    </row>
    <row r="123" spans="1:65" s="14" customFormat="1" ht="11.25">
      <c r="B123" s="233"/>
      <c r="C123" s="234"/>
      <c r="D123" s="224" t="s">
        <v>211</v>
      </c>
      <c r="E123" s="235" t="s">
        <v>1</v>
      </c>
      <c r="F123" s="236" t="s">
        <v>209</v>
      </c>
      <c r="G123" s="234"/>
      <c r="H123" s="237">
        <v>4</v>
      </c>
      <c r="I123" s="238"/>
      <c r="J123" s="234"/>
      <c r="K123" s="234"/>
      <c r="L123" s="239"/>
      <c r="M123" s="240"/>
      <c r="N123" s="241"/>
      <c r="O123" s="241"/>
      <c r="P123" s="241"/>
      <c r="Q123" s="241"/>
      <c r="R123" s="241"/>
      <c r="S123" s="241"/>
      <c r="T123" s="242"/>
      <c r="AT123" s="243" t="s">
        <v>211</v>
      </c>
      <c r="AU123" s="243" t="s">
        <v>75</v>
      </c>
      <c r="AV123" s="14" t="s">
        <v>84</v>
      </c>
      <c r="AW123" s="14" t="s">
        <v>31</v>
      </c>
      <c r="AX123" s="14" t="s">
        <v>75</v>
      </c>
      <c r="AY123" s="243" t="s">
        <v>203</v>
      </c>
    </row>
    <row r="124" spans="1:65" s="15" customFormat="1" ht="11.25">
      <c r="B124" s="261"/>
      <c r="C124" s="262"/>
      <c r="D124" s="224" t="s">
        <v>211</v>
      </c>
      <c r="E124" s="263" t="s">
        <v>1</v>
      </c>
      <c r="F124" s="264" t="s">
        <v>5614</v>
      </c>
      <c r="G124" s="262"/>
      <c r="H124" s="265">
        <v>4</v>
      </c>
      <c r="I124" s="266"/>
      <c r="J124" s="262"/>
      <c r="K124" s="262"/>
      <c r="L124" s="267"/>
      <c r="M124" s="268"/>
      <c r="N124" s="269"/>
      <c r="O124" s="269"/>
      <c r="P124" s="269"/>
      <c r="Q124" s="269"/>
      <c r="R124" s="269"/>
      <c r="S124" s="269"/>
      <c r="T124" s="270"/>
      <c r="AT124" s="271" t="s">
        <v>211</v>
      </c>
      <c r="AU124" s="271" t="s">
        <v>75</v>
      </c>
      <c r="AV124" s="15" t="s">
        <v>209</v>
      </c>
      <c r="AW124" s="15" t="s">
        <v>31</v>
      </c>
      <c r="AX124" s="15" t="s">
        <v>82</v>
      </c>
      <c r="AY124" s="271" t="s">
        <v>203</v>
      </c>
    </row>
    <row r="125" spans="1:65" s="2" customFormat="1" ht="21.75" customHeight="1">
      <c r="A125" s="35"/>
      <c r="B125" s="36"/>
      <c r="C125" s="209" t="s">
        <v>104</v>
      </c>
      <c r="D125" s="209" t="s">
        <v>205</v>
      </c>
      <c r="E125" s="210" t="s">
        <v>10389</v>
      </c>
      <c r="F125" s="211" t="s">
        <v>10390</v>
      </c>
      <c r="G125" s="212" t="s">
        <v>5671</v>
      </c>
      <c r="H125" s="213">
        <v>2</v>
      </c>
      <c r="I125" s="214"/>
      <c r="J125" s="215">
        <f>ROUND(I125*H125,2)</f>
        <v>0</v>
      </c>
      <c r="K125" s="211" t="s">
        <v>1</v>
      </c>
      <c r="L125" s="40"/>
      <c r="M125" s="216" t="s">
        <v>1</v>
      </c>
      <c r="N125" s="217" t="s">
        <v>40</v>
      </c>
      <c r="O125" s="72"/>
      <c r="P125" s="218">
        <f>O125*H125</f>
        <v>0</v>
      </c>
      <c r="Q125" s="218">
        <v>0</v>
      </c>
      <c r="R125" s="218">
        <f>Q125*H125</f>
        <v>0</v>
      </c>
      <c r="S125" s="218">
        <v>0</v>
      </c>
      <c r="T125" s="219">
        <f>S125*H125</f>
        <v>0</v>
      </c>
      <c r="U125" s="35"/>
      <c r="V125" s="35"/>
      <c r="W125" s="35"/>
      <c r="X125" s="35"/>
      <c r="Y125" s="35"/>
      <c r="Z125" s="35"/>
      <c r="AA125" s="35"/>
      <c r="AB125" s="35"/>
      <c r="AC125" s="35"/>
      <c r="AD125" s="35"/>
      <c r="AE125" s="35"/>
      <c r="AR125" s="220" t="s">
        <v>209</v>
      </c>
      <c r="AT125" s="220" t="s">
        <v>205</v>
      </c>
      <c r="AU125" s="220" t="s">
        <v>75</v>
      </c>
      <c r="AY125" s="18" t="s">
        <v>203</v>
      </c>
      <c r="BE125" s="221">
        <f>IF(N125="základní",J125,0)</f>
        <v>0</v>
      </c>
      <c r="BF125" s="221">
        <f>IF(N125="snížená",J125,0)</f>
        <v>0</v>
      </c>
      <c r="BG125" s="221">
        <f>IF(N125="zákl. přenesená",J125,0)</f>
        <v>0</v>
      </c>
      <c r="BH125" s="221">
        <f>IF(N125="sníž. přenesená",J125,0)</f>
        <v>0</v>
      </c>
      <c r="BI125" s="221">
        <f>IF(N125="nulová",J125,0)</f>
        <v>0</v>
      </c>
      <c r="BJ125" s="18" t="s">
        <v>82</v>
      </c>
      <c r="BK125" s="221">
        <f>ROUND(I125*H125,2)</f>
        <v>0</v>
      </c>
      <c r="BL125" s="18" t="s">
        <v>209</v>
      </c>
      <c r="BM125" s="220" t="s">
        <v>252</v>
      </c>
    </row>
    <row r="126" spans="1:65" s="13" customFormat="1" ht="11.25">
      <c r="B126" s="222"/>
      <c r="C126" s="223"/>
      <c r="D126" s="224" t="s">
        <v>211</v>
      </c>
      <c r="E126" s="225" t="s">
        <v>1</v>
      </c>
      <c r="F126" s="226" t="s">
        <v>10391</v>
      </c>
      <c r="G126" s="223"/>
      <c r="H126" s="225" t="s">
        <v>1</v>
      </c>
      <c r="I126" s="227"/>
      <c r="J126" s="223"/>
      <c r="K126" s="223"/>
      <c r="L126" s="228"/>
      <c r="M126" s="229"/>
      <c r="N126" s="230"/>
      <c r="O126" s="230"/>
      <c r="P126" s="230"/>
      <c r="Q126" s="230"/>
      <c r="R126" s="230"/>
      <c r="S126" s="230"/>
      <c r="T126" s="231"/>
      <c r="AT126" s="232" t="s">
        <v>211</v>
      </c>
      <c r="AU126" s="232" t="s">
        <v>75</v>
      </c>
      <c r="AV126" s="13" t="s">
        <v>82</v>
      </c>
      <c r="AW126" s="13" t="s">
        <v>31</v>
      </c>
      <c r="AX126" s="13" t="s">
        <v>75</v>
      </c>
      <c r="AY126" s="232" t="s">
        <v>203</v>
      </c>
    </row>
    <row r="127" spans="1:65" s="14" customFormat="1" ht="11.25">
      <c r="B127" s="233"/>
      <c r="C127" s="234"/>
      <c r="D127" s="224" t="s">
        <v>211</v>
      </c>
      <c r="E127" s="235" t="s">
        <v>1</v>
      </c>
      <c r="F127" s="236" t="s">
        <v>84</v>
      </c>
      <c r="G127" s="234"/>
      <c r="H127" s="237">
        <v>2</v>
      </c>
      <c r="I127" s="238"/>
      <c r="J127" s="234"/>
      <c r="K127" s="234"/>
      <c r="L127" s="239"/>
      <c r="M127" s="240"/>
      <c r="N127" s="241"/>
      <c r="O127" s="241"/>
      <c r="P127" s="241"/>
      <c r="Q127" s="241"/>
      <c r="R127" s="241"/>
      <c r="S127" s="241"/>
      <c r="T127" s="242"/>
      <c r="AT127" s="243" t="s">
        <v>211</v>
      </c>
      <c r="AU127" s="243" t="s">
        <v>75</v>
      </c>
      <c r="AV127" s="14" t="s">
        <v>84</v>
      </c>
      <c r="AW127" s="14" t="s">
        <v>31</v>
      </c>
      <c r="AX127" s="14" t="s">
        <v>75</v>
      </c>
      <c r="AY127" s="243" t="s">
        <v>203</v>
      </c>
    </row>
    <row r="128" spans="1:65" s="15" customFormat="1" ht="11.25">
      <c r="B128" s="261"/>
      <c r="C128" s="262"/>
      <c r="D128" s="224" t="s">
        <v>211</v>
      </c>
      <c r="E128" s="263" t="s">
        <v>1</v>
      </c>
      <c r="F128" s="264" t="s">
        <v>5614</v>
      </c>
      <c r="G128" s="262"/>
      <c r="H128" s="265">
        <v>2</v>
      </c>
      <c r="I128" s="266"/>
      <c r="J128" s="262"/>
      <c r="K128" s="262"/>
      <c r="L128" s="267"/>
      <c r="M128" s="268"/>
      <c r="N128" s="269"/>
      <c r="O128" s="269"/>
      <c r="P128" s="269"/>
      <c r="Q128" s="269"/>
      <c r="R128" s="269"/>
      <c r="S128" s="269"/>
      <c r="T128" s="270"/>
      <c r="AT128" s="271" t="s">
        <v>211</v>
      </c>
      <c r="AU128" s="271" t="s">
        <v>75</v>
      </c>
      <c r="AV128" s="15" t="s">
        <v>209</v>
      </c>
      <c r="AW128" s="15" t="s">
        <v>31</v>
      </c>
      <c r="AX128" s="15" t="s">
        <v>82</v>
      </c>
      <c r="AY128" s="271" t="s">
        <v>203</v>
      </c>
    </row>
    <row r="129" spans="1:65" s="2" customFormat="1" ht="21.75" customHeight="1">
      <c r="A129" s="35"/>
      <c r="B129" s="36"/>
      <c r="C129" s="209" t="s">
        <v>209</v>
      </c>
      <c r="D129" s="209" t="s">
        <v>205</v>
      </c>
      <c r="E129" s="210" t="s">
        <v>10392</v>
      </c>
      <c r="F129" s="211" t="s">
        <v>10393</v>
      </c>
      <c r="G129" s="212" t="s">
        <v>5671</v>
      </c>
      <c r="H129" s="213">
        <v>4</v>
      </c>
      <c r="I129" s="214"/>
      <c r="J129" s="215">
        <f>ROUND(I129*H129,2)</f>
        <v>0</v>
      </c>
      <c r="K129" s="211" t="s">
        <v>1</v>
      </c>
      <c r="L129" s="40"/>
      <c r="M129" s="216" t="s">
        <v>1</v>
      </c>
      <c r="N129" s="217" t="s">
        <v>40</v>
      </c>
      <c r="O129" s="72"/>
      <c r="P129" s="218">
        <f>O129*H129</f>
        <v>0</v>
      </c>
      <c r="Q129" s="218">
        <v>0</v>
      </c>
      <c r="R129" s="218">
        <f>Q129*H129</f>
        <v>0</v>
      </c>
      <c r="S129" s="218">
        <v>0</v>
      </c>
      <c r="T129" s="219">
        <f>S129*H129</f>
        <v>0</v>
      </c>
      <c r="U129" s="35"/>
      <c r="V129" s="35"/>
      <c r="W129" s="35"/>
      <c r="X129" s="35"/>
      <c r="Y129" s="35"/>
      <c r="Z129" s="35"/>
      <c r="AA129" s="35"/>
      <c r="AB129" s="35"/>
      <c r="AC129" s="35"/>
      <c r="AD129" s="35"/>
      <c r="AE129" s="35"/>
      <c r="AR129" s="220" t="s">
        <v>209</v>
      </c>
      <c r="AT129" s="220" t="s">
        <v>205</v>
      </c>
      <c r="AU129" s="220" t="s">
        <v>75</v>
      </c>
      <c r="AY129" s="18" t="s">
        <v>203</v>
      </c>
      <c r="BE129" s="221">
        <f>IF(N129="základní",J129,0)</f>
        <v>0</v>
      </c>
      <c r="BF129" s="221">
        <f>IF(N129="snížená",J129,0)</f>
        <v>0</v>
      </c>
      <c r="BG129" s="221">
        <f>IF(N129="zákl. přenesená",J129,0)</f>
        <v>0</v>
      </c>
      <c r="BH129" s="221">
        <f>IF(N129="sníž. přenesená",J129,0)</f>
        <v>0</v>
      </c>
      <c r="BI129" s="221">
        <f>IF(N129="nulová",J129,0)</f>
        <v>0</v>
      </c>
      <c r="BJ129" s="18" t="s">
        <v>82</v>
      </c>
      <c r="BK129" s="221">
        <f>ROUND(I129*H129,2)</f>
        <v>0</v>
      </c>
      <c r="BL129" s="18" t="s">
        <v>209</v>
      </c>
      <c r="BM129" s="220" t="s">
        <v>361</v>
      </c>
    </row>
    <row r="130" spans="1:65" s="13" customFormat="1" ht="11.25">
      <c r="B130" s="222"/>
      <c r="C130" s="223"/>
      <c r="D130" s="224" t="s">
        <v>211</v>
      </c>
      <c r="E130" s="225" t="s">
        <v>1</v>
      </c>
      <c r="F130" s="226" t="s">
        <v>10394</v>
      </c>
      <c r="G130" s="223"/>
      <c r="H130" s="225" t="s">
        <v>1</v>
      </c>
      <c r="I130" s="227"/>
      <c r="J130" s="223"/>
      <c r="K130" s="223"/>
      <c r="L130" s="228"/>
      <c r="M130" s="229"/>
      <c r="N130" s="230"/>
      <c r="O130" s="230"/>
      <c r="P130" s="230"/>
      <c r="Q130" s="230"/>
      <c r="R130" s="230"/>
      <c r="S130" s="230"/>
      <c r="T130" s="231"/>
      <c r="AT130" s="232" t="s">
        <v>211</v>
      </c>
      <c r="AU130" s="232" t="s">
        <v>75</v>
      </c>
      <c r="AV130" s="13" t="s">
        <v>82</v>
      </c>
      <c r="AW130" s="13" t="s">
        <v>31</v>
      </c>
      <c r="AX130" s="13" t="s">
        <v>75</v>
      </c>
      <c r="AY130" s="232" t="s">
        <v>203</v>
      </c>
    </row>
    <row r="131" spans="1:65" s="14" customFormat="1" ht="11.25">
      <c r="B131" s="233"/>
      <c r="C131" s="234"/>
      <c r="D131" s="224" t="s">
        <v>211</v>
      </c>
      <c r="E131" s="235" t="s">
        <v>1</v>
      </c>
      <c r="F131" s="236" t="s">
        <v>209</v>
      </c>
      <c r="G131" s="234"/>
      <c r="H131" s="237">
        <v>4</v>
      </c>
      <c r="I131" s="238"/>
      <c r="J131" s="234"/>
      <c r="K131" s="234"/>
      <c r="L131" s="239"/>
      <c r="M131" s="240"/>
      <c r="N131" s="241"/>
      <c r="O131" s="241"/>
      <c r="P131" s="241"/>
      <c r="Q131" s="241"/>
      <c r="R131" s="241"/>
      <c r="S131" s="241"/>
      <c r="T131" s="242"/>
      <c r="AT131" s="243" t="s">
        <v>211</v>
      </c>
      <c r="AU131" s="243" t="s">
        <v>75</v>
      </c>
      <c r="AV131" s="14" t="s">
        <v>84</v>
      </c>
      <c r="AW131" s="14" t="s">
        <v>31</v>
      </c>
      <c r="AX131" s="14" t="s">
        <v>75</v>
      </c>
      <c r="AY131" s="243" t="s">
        <v>203</v>
      </c>
    </row>
    <row r="132" spans="1:65" s="15" customFormat="1" ht="11.25">
      <c r="B132" s="261"/>
      <c r="C132" s="262"/>
      <c r="D132" s="224" t="s">
        <v>211</v>
      </c>
      <c r="E132" s="263" t="s">
        <v>1</v>
      </c>
      <c r="F132" s="264" t="s">
        <v>5614</v>
      </c>
      <c r="G132" s="262"/>
      <c r="H132" s="265">
        <v>4</v>
      </c>
      <c r="I132" s="266"/>
      <c r="J132" s="262"/>
      <c r="K132" s="262"/>
      <c r="L132" s="267"/>
      <c r="M132" s="268"/>
      <c r="N132" s="269"/>
      <c r="O132" s="269"/>
      <c r="P132" s="269"/>
      <c r="Q132" s="269"/>
      <c r="R132" s="269"/>
      <c r="S132" s="269"/>
      <c r="T132" s="270"/>
      <c r="AT132" s="271" t="s">
        <v>211</v>
      </c>
      <c r="AU132" s="271" t="s">
        <v>75</v>
      </c>
      <c r="AV132" s="15" t="s">
        <v>209</v>
      </c>
      <c r="AW132" s="15" t="s">
        <v>31</v>
      </c>
      <c r="AX132" s="15" t="s">
        <v>82</v>
      </c>
      <c r="AY132" s="271" t="s">
        <v>203</v>
      </c>
    </row>
    <row r="133" spans="1:65" s="2" customFormat="1" ht="21.75" customHeight="1">
      <c r="A133" s="35"/>
      <c r="B133" s="36"/>
      <c r="C133" s="209" t="s">
        <v>237</v>
      </c>
      <c r="D133" s="209" t="s">
        <v>205</v>
      </c>
      <c r="E133" s="210" t="s">
        <v>10395</v>
      </c>
      <c r="F133" s="211" t="s">
        <v>10396</v>
      </c>
      <c r="G133" s="212" t="s">
        <v>5671</v>
      </c>
      <c r="H133" s="213">
        <v>2</v>
      </c>
      <c r="I133" s="214"/>
      <c r="J133" s="215">
        <f>ROUND(I133*H133,2)</f>
        <v>0</v>
      </c>
      <c r="K133" s="211" t="s">
        <v>1</v>
      </c>
      <c r="L133" s="40"/>
      <c r="M133" s="216" t="s">
        <v>1</v>
      </c>
      <c r="N133" s="217" t="s">
        <v>40</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209</v>
      </c>
      <c r="AT133" s="220" t="s">
        <v>205</v>
      </c>
      <c r="AU133" s="220" t="s">
        <v>75</v>
      </c>
      <c r="AY133" s="18" t="s">
        <v>203</v>
      </c>
      <c r="BE133" s="221">
        <f>IF(N133="základní",J133,0)</f>
        <v>0</v>
      </c>
      <c r="BF133" s="221">
        <f>IF(N133="snížená",J133,0)</f>
        <v>0</v>
      </c>
      <c r="BG133" s="221">
        <f>IF(N133="zákl. přenesená",J133,0)</f>
        <v>0</v>
      </c>
      <c r="BH133" s="221">
        <f>IF(N133="sníž. přenesená",J133,0)</f>
        <v>0</v>
      </c>
      <c r="BI133" s="221">
        <f>IF(N133="nulová",J133,0)</f>
        <v>0</v>
      </c>
      <c r="BJ133" s="18" t="s">
        <v>82</v>
      </c>
      <c r="BK133" s="221">
        <f>ROUND(I133*H133,2)</f>
        <v>0</v>
      </c>
      <c r="BL133" s="18" t="s">
        <v>209</v>
      </c>
      <c r="BM133" s="220" t="s">
        <v>375</v>
      </c>
    </row>
    <row r="134" spans="1:65" s="13" customFormat="1" ht="11.25">
      <c r="B134" s="222"/>
      <c r="C134" s="223"/>
      <c r="D134" s="224" t="s">
        <v>211</v>
      </c>
      <c r="E134" s="225" t="s">
        <v>1</v>
      </c>
      <c r="F134" s="226" t="s">
        <v>10397</v>
      </c>
      <c r="G134" s="223"/>
      <c r="H134" s="225" t="s">
        <v>1</v>
      </c>
      <c r="I134" s="227"/>
      <c r="J134" s="223"/>
      <c r="K134" s="223"/>
      <c r="L134" s="228"/>
      <c r="M134" s="229"/>
      <c r="N134" s="230"/>
      <c r="O134" s="230"/>
      <c r="P134" s="230"/>
      <c r="Q134" s="230"/>
      <c r="R134" s="230"/>
      <c r="S134" s="230"/>
      <c r="T134" s="231"/>
      <c r="AT134" s="232" t="s">
        <v>211</v>
      </c>
      <c r="AU134" s="232" t="s">
        <v>75</v>
      </c>
      <c r="AV134" s="13" t="s">
        <v>82</v>
      </c>
      <c r="AW134" s="13" t="s">
        <v>31</v>
      </c>
      <c r="AX134" s="13" t="s">
        <v>75</v>
      </c>
      <c r="AY134" s="232" t="s">
        <v>203</v>
      </c>
    </row>
    <row r="135" spans="1:65" s="14" customFormat="1" ht="11.25">
      <c r="B135" s="233"/>
      <c r="C135" s="234"/>
      <c r="D135" s="224" t="s">
        <v>211</v>
      </c>
      <c r="E135" s="235" t="s">
        <v>1</v>
      </c>
      <c r="F135" s="236" t="s">
        <v>84</v>
      </c>
      <c r="G135" s="234"/>
      <c r="H135" s="237">
        <v>2</v>
      </c>
      <c r="I135" s="238"/>
      <c r="J135" s="234"/>
      <c r="K135" s="234"/>
      <c r="L135" s="239"/>
      <c r="M135" s="240"/>
      <c r="N135" s="241"/>
      <c r="O135" s="241"/>
      <c r="P135" s="241"/>
      <c r="Q135" s="241"/>
      <c r="R135" s="241"/>
      <c r="S135" s="241"/>
      <c r="T135" s="242"/>
      <c r="AT135" s="243" t="s">
        <v>211</v>
      </c>
      <c r="AU135" s="243" t="s">
        <v>75</v>
      </c>
      <c r="AV135" s="14" t="s">
        <v>84</v>
      </c>
      <c r="AW135" s="14" t="s">
        <v>31</v>
      </c>
      <c r="AX135" s="14" t="s">
        <v>75</v>
      </c>
      <c r="AY135" s="243" t="s">
        <v>203</v>
      </c>
    </row>
    <row r="136" spans="1:65" s="15" customFormat="1" ht="11.25">
      <c r="B136" s="261"/>
      <c r="C136" s="262"/>
      <c r="D136" s="224" t="s">
        <v>211</v>
      </c>
      <c r="E136" s="263" t="s">
        <v>1</v>
      </c>
      <c r="F136" s="264" t="s">
        <v>5614</v>
      </c>
      <c r="G136" s="262"/>
      <c r="H136" s="265">
        <v>2</v>
      </c>
      <c r="I136" s="266"/>
      <c r="J136" s="262"/>
      <c r="K136" s="262"/>
      <c r="L136" s="267"/>
      <c r="M136" s="268"/>
      <c r="N136" s="269"/>
      <c r="O136" s="269"/>
      <c r="P136" s="269"/>
      <c r="Q136" s="269"/>
      <c r="R136" s="269"/>
      <c r="S136" s="269"/>
      <c r="T136" s="270"/>
      <c r="AT136" s="271" t="s">
        <v>211</v>
      </c>
      <c r="AU136" s="271" t="s">
        <v>75</v>
      </c>
      <c r="AV136" s="15" t="s">
        <v>209</v>
      </c>
      <c r="AW136" s="15" t="s">
        <v>31</v>
      </c>
      <c r="AX136" s="15" t="s">
        <v>82</v>
      </c>
      <c r="AY136" s="271" t="s">
        <v>203</v>
      </c>
    </row>
    <row r="137" spans="1:65" s="2" customFormat="1" ht="16.5" customHeight="1">
      <c r="A137" s="35"/>
      <c r="B137" s="36"/>
      <c r="C137" s="209" t="s">
        <v>252</v>
      </c>
      <c r="D137" s="209" t="s">
        <v>205</v>
      </c>
      <c r="E137" s="210" t="s">
        <v>10398</v>
      </c>
      <c r="F137" s="211" t="s">
        <v>10384</v>
      </c>
      <c r="G137" s="212" t="s">
        <v>5671</v>
      </c>
      <c r="H137" s="213">
        <v>1</v>
      </c>
      <c r="I137" s="214"/>
      <c r="J137" s="215">
        <f>ROUND(I137*H137,2)</f>
        <v>0</v>
      </c>
      <c r="K137" s="211" t="s">
        <v>1</v>
      </c>
      <c r="L137" s="40"/>
      <c r="M137" s="216" t="s">
        <v>1</v>
      </c>
      <c r="N137" s="217" t="s">
        <v>40</v>
      </c>
      <c r="O137" s="72"/>
      <c r="P137" s="218">
        <f>O137*H137</f>
        <v>0</v>
      </c>
      <c r="Q137" s="218">
        <v>0</v>
      </c>
      <c r="R137" s="218">
        <f>Q137*H137</f>
        <v>0</v>
      </c>
      <c r="S137" s="218">
        <v>0</v>
      </c>
      <c r="T137" s="219">
        <f>S137*H137</f>
        <v>0</v>
      </c>
      <c r="U137" s="35"/>
      <c r="V137" s="35"/>
      <c r="W137" s="35"/>
      <c r="X137" s="35"/>
      <c r="Y137" s="35"/>
      <c r="Z137" s="35"/>
      <c r="AA137" s="35"/>
      <c r="AB137" s="35"/>
      <c r="AC137" s="35"/>
      <c r="AD137" s="35"/>
      <c r="AE137" s="35"/>
      <c r="AR137" s="220" t="s">
        <v>209</v>
      </c>
      <c r="AT137" s="220" t="s">
        <v>205</v>
      </c>
      <c r="AU137" s="220" t="s">
        <v>75</v>
      </c>
      <c r="AY137" s="18" t="s">
        <v>203</v>
      </c>
      <c r="BE137" s="221">
        <f>IF(N137="základní",J137,0)</f>
        <v>0</v>
      </c>
      <c r="BF137" s="221">
        <f>IF(N137="snížená",J137,0)</f>
        <v>0</v>
      </c>
      <c r="BG137" s="221">
        <f>IF(N137="zákl. přenesená",J137,0)</f>
        <v>0</v>
      </c>
      <c r="BH137" s="221">
        <f>IF(N137="sníž. přenesená",J137,0)</f>
        <v>0</v>
      </c>
      <c r="BI137" s="221">
        <f>IF(N137="nulová",J137,0)</f>
        <v>0</v>
      </c>
      <c r="BJ137" s="18" t="s">
        <v>82</v>
      </c>
      <c r="BK137" s="221">
        <f>ROUND(I137*H137,2)</f>
        <v>0</v>
      </c>
      <c r="BL137" s="18" t="s">
        <v>209</v>
      </c>
      <c r="BM137" s="220" t="s">
        <v>389</v>
      </c>
    </row>
    <row r="138" spans="1:65" s="13" customFormat="1" ht="11.25">
      <c r="B138" s="222"/>
      <c r="C138" s="223"/>
      <c r="D138" s="224" t="s">
        <v>211</v>
      </c>
      <c r="E138" s="225" t="s">
        <v>1</v>
      </c>
      <c r="F138" s="226" t="s">
        <v>10399</v>
      </c>
      <c r="G138" s="223"/>
      <c r="H138" s="225" t="s">
        <v>1</v>
      </c>
      <c r="I138" s="227"/>
      <c r="J138" s="223"/>
      <c r="K138" s="223"/>
      <c r="L138" s="228"/>
      <c r="M138" s="229"/>
      <c r="N138" s="230"/>
      <c r="O138" s="230"/>
      <c r="P138" s="230"/>
      <c r="Q138" s="230"/>
      <c r="R138" s="230"/>
      <c r="S138" s="230"/>
      <c r="T138" s="231"/>
      <c r="AT138" s="232" t="s">
        <v>211</v>
      </c>
      <c r="AU138" s="232" t="s">
        <v>75</v>
      </c>
      <c r="AV138" s="13" t="s">
        <v>82</v>
      </c>
      <c r="AW138" s="13" t="s">
        <v>31</v>
      </c>
      <c r="AX138" s="13" t="s">
        <v>75</v>
      </c>
      <c r="AY138" s="232" t="s">
        <v>203</v>
      </c>
    </row>
    <row r="139" spans="1:65" s="14" customFormat="1" ht="11.25">
      <c r="B139" s="233"/>
      <c r="C139" s="234"/>
      <c r="D139" s="224" t="s">
        <v>211</v>
      </c>
      <c r="E139" s="235" t="s">
        <v>1</v>
      </c>
      <c r="F139" s="236" t="s">
        <v>82</v>
      </c>
      <c r="G139" s="234"/>
      <c r="H139" s="237">
        <v>1</v>
      </c>
      <c r="I139" s="238"/>
      <c r="J139" s="234"/>
      <c r="K139" s="234"/>
      <c r="L139" s="239"/>
      <c r="M139" s="240"/>
      <c r="N139" s="241"/>
      <c r="O139" s="241"/>
      <c r="P139" s="241"/>
      <c r="Q139" s="241"/>
      <c r="R139" s="241"/>
      <c r="S139" s="241"/>
      <c r="T139" s="242"/>
      <c r="AT139" s="243" t="s">
        <v>211</v>
      </c>
      <c r="AU139" s="243" t="s">
        <v>75</v>
      </c>
      <c r="AV139" s="14" t="s">
        <v>84</v>
      </c>
      <c r="AW139" s="14" t="s">
        <v>31</v>
      </c>
      <c r="AX139" s="14" t="s">
        <v>75</v>
      </c>
      <c r="AY139" s="243" t="s">
        <v>203</v>
      </c>
    </row>
    <row r="140" spans="1:65" s="15" customFormat="1" ht="11.25">
      <c r="B140" s="261"/>
      <c r="C140" s="262"/>
      <c r="D140" s="224" t="s">
        <v>211</v>
      </c>
      <c r="E140" s="263" t="s">
        <v>1</v>
      </c>
      <c r="F140" s="264" t="s">
        <v>5614</v>
      </c>
      <c r="G140" s="262"/>
      <c r="H140" s="265">
        <v>1</v>
      </c>
      <c r="I140" s="266"/>
      <c r="J140" s="262"/>
      <c r="K140" s="262"/>
      <c r="L140" s="267"/>
      <c r="M140" s="268"/>
      <c r="N140" s="269"/>
      <c r="O140" s="269"/>
      <c r="P140" s="269"/>
      <c r="Q140" s="269"/>
      <c r="R140" s="269"/>
      <c r="S140" s="269"/>
      <c r="T140" s="270"/>
      <c r="AT140" s="271" t="s">
        <v>211</v>
      </c>
      <c r="AU140" s="271" t="s">
        <v>75</v>
      </c>
      <c r="AV140" s="15" t="s">
        <v>209</v>
      </c>
      <c r="AW140" s="15" t="s">
        <v>31</v>
      </c>
      <c r="AX140" s="15" t="s">
        <v>82</v>
      </c>
      <c r="AY140" s="271" t="s">
        <v>203</v>
      </c>
    </row>
    <row r="141" spans="1:65" s="2" customFormat="1" ht="21.75" customHeight="1">
      <c r="A141" s="35"/>
      <c r="B141" s="36"/>
      <c r="C141" s="209" t="s">
        <v>351</v>
      </c>
      <c r="D141" s="209" t="s">
        <v>205</v>
      </c>
      <c r="E141" s="210" t="s">
        <v>10400</v>
      </c>
      <c r="F141" s="211" t="s">
        <v>10401</v>
      </c>
      <c r="G141" s="212" t="s">
        <v>5671</v>
      </c>
      <c r="H141" s="213">
        <v>1</v>
      </c>
      <c r="I141" s="214"/>
      <c r="J141" s="215">
        <f>ROUND(I141*H141,2)</f>
        <v>0</v>
      </c>
      <c r="K141" s="211" t="s">
        <v>1</v>
      </c>
      <c r="L141" s="40"/>
      <c r="M141" s="216" t="s">
        <v>1</v>
      </c>
      <c r="N141" s="217" t="s">
        <v>40</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209</v>
      </c>
      <c r="AT141" s="220" t="s">
        <v>205</v>
      </c>
      <c r="AU141" s="220" t="s">
        <v>75</v>
      </c>
      <c r="AY141" s="18" t="s">
        <v>203</v>
      </c>
      <c r="BE141" s="221">
        <f>IF(N141="základní",J141,0)</f>
        <v>0</v>
      </c>
      <c r="BF141" s="221">
        <f>IF(N141="snížená",J141,0)</f>
        <v>0</v>
      </c>
      <c r="BG141" s="221">
        <f>IF(N141="zákl. přenesená",J141,0)</f>
        <v>0</v>
      </c>
      <c r="BH141" s="221">
        <f>IF(N141="sníž. přenesená",J141,0)</f>
        <v>0</v>
      </c>
      <c r="BI141" s="221">
        <f>IF(N141="nulová",J141,0)</f>
        <v>0</v>
      </c>
      <c r="BJ141" s="18" t="s">
        <v>82</v>
      </c>
      <c r="BK141" s="221">
        <f>ROUND(I141*H141,2)</f>
        <v>0</v>
      </c>
      <c r="BL141" s="18" t="s">
        <v>209</v>
      </c>
      <c r="BM141" s="220" t="s">
        <v>401</v>
      </c>
    </row>
    <row r="142" spans="1:65" s="13" customFormat="1" ht="11.25">
      <c r="B142" s="222"/>
      <c r="C142" s="223"/>
      <c r="D142" s="224" t="s">
        <v>211</v>
      </c>
      <c r="E142" s="225" t="s">
        <v>1</v>
      </c>
      <c r="F142" s="226" t="s">
        <v>10399</v>
      </c>
      <c r="G142" s="223"/>
      <c r="H142" s="225" t="s">
        <v>1</v>
      </c>
      <c r="I142" s="227"/>
      <c r="J142" s="223"/>
      <c r="K142" s="223"/>
      <c r="L142" s="228"/>
      <c r="M142" s="229"/>
      <c r="N142" s="230"/>
      <c r="O142" s="230"/>
      <c r="P142" s="230"/>
      <c r="Q142" s="230"/>
      <c r="R142" s="230"/>
      <c r="S142" s="230"/>
      <c r="T142" s="231"/>
      <c r="AT142" s="232" t="s">
        <v>211</v>
      </c>
      <c r="AU142" s="232" t="s">
        <v>75</v>
      </c>
      <c r="AV142" s="13" t="s">
        <v>82</v>
      </c>
      <c r="AW142" s="13" t="s">
        <v>31</v>
      </c>
      <c r="AX142" s="13" t="s">
        <v>75</v>
      </c>
      <c r="AY142" s="232" t="s">
        <v>203</v>
      </c>
    </row>
    <row r="143" spans="1:65" s="14" customFormat="1" ht="11.25">
      <c r="B143" s="233"/>
      <c r="C143" s="234"/>
      <c r="D143" s="224" t="s">
        <v>211</v>
      </c>
      <c r="E143" s="235" t="s">
        <v>1</v>
      </c>
      <c r="F143" s="236" t="s">
        <v>82</v>
      </c>
      <c r="G143" s="234"/>
      <c r="H143" s="237">
        <v>1</v>
      </c>
      <c r="I143" s="238"/>
      <c r="J143" s="234"/>
      <c r="K143" s="234"/>
      <c r="L143" s="239"/>
      <c r="M143" s="240"/>
      <c r="N143" s="241"/>
      <c r="O143" s="241"/>
      <c r="P143" s="241"/>
      <c r="Q143" s="241"/>
      <c r="R143" s="241"/>
      <c r="S143" s="241"/>
      <c r="T143" s="242"/>
      <c r="AT143" s="243" t="s">
        <v>211</v>
      </c>
      <c r="AU143" s="243" t="s">
        <v>75</v>
      </c>
      <c r="AV143" s="14" t="s">
        <v>84</v>
      </c>
      <c r="AW143" s="14" t="s">
        <v>31</v>
      </c>
      <c r="AX143" s="14" t="s">
        <v>75</v>
      </c>
      <c r="AY143" s="243" t="s">
        <v>203</v>
      </c>
    </row>
    <row r="144" spans="1:65" s="15" customFormat="1" ht="11.25">
      <c r="B144" s="261"/>
      <c r="C144" s="262"/>
      <c r="D144" s="224" t="s">
        <v>211</v>
      </c>
      <c r="E144" s="263" t="s">
        <v>1</v>
      </c>
      <c r="F144" s="264" t="s">
        <v>5614</v>
      </c>
      <c r="G144" s="262"/>
      <c r="H144" s="265">
        <v>1</v>
      </c>
      <c r="I144" s="266"/>
      <c r="J144" s="262"/>
      <c r="K144" s="262"/>
      <c r="L144" s="267"/>
      <c r="M144" s="268"/>
      <c r="N144" s="269"/>
      <c r="O144" s="269"/>
      <c r="P144" s="269"/>
      <c r="Q144" s="269"/>
      <c r="R144" s="269"/>
      <c r="S144" s="269"/>
      <c r="T144" s="270"/>
      <c r="AT144" s="271" t="s">
        <v>211</v>
      </c>
      <c r="AU144" s="271" t="s">
        <v>75</v>
      </c>
      <c r="AV144" s="15" t="s">
        <v>209</v>
      </c>
      <c r="AW144" s="15" t="s">
        <v>31</v>
      </c>
      <c r="AX144" s="15" t="s">
        <v>82</v>
      </c>
      <c r="AY144" s="271" t="s">
        <v>203</v>
      </c>
    </row>
    <row r="145" spans="1:65" s="2" customFormat="1" ht="21.75" customHeight="1">
      <c r="A145" s="35"/>
      <c r="B145" s="36"/>
      <c r="C145" s="209" t="s">
        <v>361</v>
      </c>
      <c r="D145" s="209" t="s">
        <v>205</v>
      </c>
      <c r="E145" s="210" t="s">
        <v>10402</v>
      </c>
      <c r="F145" s="211" t="s">
        <v>10403</v>
      </c>
      <c r="G145" s="212" t="s">
        <v>5671</v>
      </c>
      <c r="H145" s="213">
        <v>2</v>
      </c>
      <c r="I145" s="214"/>
      <c r="J145" s="215">
        <f>ROUND(I145*H145,2)</f>
        <v>0</v>
      </c>
      <c r="K145" s="211" t="s">
        <v>1</v>
      </c>
      <c r="L145" s="40"/>
      <c r="M145" s="216" t="s">
        <v>1</v>
      </c>
      <c r="N145" s="217" t="s">
        <v>40</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209</v>
      </c>
      <c r="AT145" s="220" t="s">
        <v>205</v>
      </c>
      <c r="AU145" s="220" t="s">
        <v>75</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209</v>
      </c>
      <c r="BM145" s="220" t="s">
        <v>412</v>
      </c>
    </row>
    <row r="146" spans="1:65" s="13" customFormat="1" ht="11.25">
      <c r="B146" s="222"/>
      <c r="C146" s="223"/>
      <c r="D146" s="224" t="s">
        <v>211</v>
      </c>
      <c r="E146" s="225" t="s">
        <v>1</v>
      </c>
      <c r="F146" s="226" t="s">
        <v>10404</v>
      </c>
      <c r="G146" s="223"/>
      <c r="H146" s="225" t="s">
        <v>1</v>
      </c>
      <c r="I146" s="227"/>
      <c r="J146" s="223"/>
      <c r="K146" s="223"/>
      <c r="L146" s="228"/>
      <c r="M146" s="229"/>
      <c r="N146" s="230"/>
      <c r="O146" s="230"/>
      <c r="P146" s="230"/>
      <c r="Q146" s="230"/>
      <c r="R146" s="230"/>
      <c r="S146" s="230"/>
      <c r="T146" s="231"/>
      <c r="AT146" s="232" t="s">
        <v>211</v>
      </c>
      <c r="AU146" s="232" t="s">
        <v>75</v>
      </c>
      <c r="AV146" s="13" t="s">
        <v>82</v>
      </c>
      <c r="AW146" s="13" t="s">
        <v>31</v>
      </c>
      <c r="AX146" s="13" t="s">
        <v>75</v>
      </c>
      <c r="AY146" s="232" t="s">
        <v>203</v>
      </c>
    </row>
    <row r="147" spans="1:65" s="14" customFormat="1" ht="11.25">
      <c r="B147" s="233"/>
      <c r="C147" s="234"/>
      <c r="D147" s="224" t="s">
        <v>211</v>
      </c>
      <c r="E147" s="235" t="s">
        <v>1</v>
      </c>
      <c r="F147" s="236" t="s">
        <v>84</v>
      </c>
      <c r="G147" s="234"/>
      <c r="H147" s="237">
        <v>2</v>
      </c>
      <c r="I147" s="238"/>
      <c r="J147" s="234"/>
      <c r="K147" s="234"/>
      <c r="L147" s="239"/>
      <c r="M147" s="240"/>
      <c r="N147" s="241"/>
      <c r="O147" s="241"/>
      <c r="P147" s="241"/>
      <c r="Q147" s="241"/>
      <c r="R147" s="241"/>
      <c r="S147" s="241"/>
      <c r="T147" s="242"/>
      <c r="AT147" s="243" t="s">
        <v>211</v>
      </c>
      <c r="AU147" s="243" t="s">
        <v>75</v>
      </c>
      <c r="AV147" s="14" t="s">
        <v>84</v>
      </c>
      <c r="AW147" s="14" t="s">
        <v>31</v>
      </c>
      <c r="AX147" s="14" t="s">
        <v>75</v>
      </c>
      <c r="AY147" s="243" t="s">
        <v>203</v>
      </c>
    </row>
    <row r="148" spans="1:65" s="15" customFormat="1" ht="11.25">
      <c r="B148" s="261"/>
      <c r="C148" s="262"/>
      <c r="D148" s="224" t="s">
        <v>211</v>
      </c>
      <c r="E148" s="263" t="s">
        <v>1</v>
      </c>
      <c r="F148" s="264" t="s">
        <v>5614</v>
      </c>
      <c r="G148" s="262"/>
      <c r="H148" s="265">
        <v>2</v>
      </c>
      <c r="I148" s="266"/>
      <c r="J148" s="262"/>
      <c r="K148" s="262"/>
      <c r="L148" s="267"/>
      <c r="M148" s="268"/>
      <c r="N148" s="269"/>
      <c r="O148" s="269"/>
      <c r="P148" s="269"/>
      <c r="Q148" s="269"/>
      <c r="R148" s="269"/>
      <c r="S148" s="269"/>
      <c r="T148" s="270"/>
      <c r="AT148" s="271" t="s">
        <v>211</v>
      </c>
      <c r="AU148" s="271" t="s">
        <v>75</v>
      </c>
      <c r="AV148" s="15" t="s">
        <v>209</v>
      </c>
      <c r="AW148" s="15" t="s">
        <v>31</v>
      </c>
      <c r="AX148" s="15" t="s">
        <v>82</v>
      </c>
      <c r="AY148" s="271" t="s">
        <v>203</v>
      </c>
    </row>
    <row r="149" spans="1:65" s="2" customFormat="1" ht="21.75" customHeight="1">
      <c r="A149" s="35"/>
      <c r="B149" s="36"/>
      <c r="C149" s="209" t="s">
        <v>368</v>
      </c>
      <c r="D149" s="209" t="s">
        <v>205</v>
      </c>
      <c r="E149" s="210" t="s">
        <v>10405</v>
      </c>
      <c r="F149" s="211" t="s">
        <v>10406</v>
      </c>
      <c r="G149" s="212" t="s">
        <v>5671</v>
      </c>
      <c r="H149" s="213">
        <v>2</v>
      </c>
      <c r="I149" s="214"/>
      <c r="J149" s="215">
        <f>ROUND(I149*H149,2)</f>
        <v>0</v>
      </c>
      <c r="K149" s="211" t="s">
        <v>1</v>
      </c>
      <c r="L149" s="40"/>
      <c r="M149" s="216" t="s">
        <v>1</v>
      </c>
      <c r="N149" s="217" t="s">
        <v>40</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209</v>
      </c>
      <c r="AT149" s="220" t="s">
        <v>205</v>
      </c>
      <c r="AU149" s="220" t="s">
        <v>75</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209</v>
      </c>
      <c r="BM149" s="220" t="s">
        <v>428</v>
      </c>
    </row>
    <row r="150" spans="1:65" s="13" customFormat="1" ht="11.25">
      <c r="B150" s="222"/>
      <c r="C150" s="223"/>
      <c r="D150" s="224" t="s">
        <v>211</v>
      </c>
      <c r="E150" s="225" t="s">
        <v>1</v>
      </c>
      <c r="F150" s="226" t="s">
        <v>10391</v>
      </c>
      <c r="G150" s="223"/>
      <c r="H150" s="225" t="s">
        <v>1</v>
      </c>
      <c r="I150" s="227"/>
      <c r="J150" s="223"/>
      <c r="K150" s="223"/>
      <c r="L150" s="228"/>
      <c r="M150" s="229"/>
      <c r="N150" s="230"/>
      <c r="O150" s="230"/>
      <c r="P150" s="230"/>
      <c r="Q150" s="230"/>
      <c r="R150" s="230"/>
      <c r="S150" s="230"/>
      <c r="T150" s="231"/>
      <c r="AT150" s="232" t="s">
        <v>211</v>
      </c>
      <c r="AU150" s="232" t="s">
        <v>75</v>
      </c>
      <c r="AV150" s="13" t="s">
        <v>82</v>
      </c>
      <c r="AW150" s="13" t="s">
        <v>31</v>
      </c>
      <c r="AX150" s="13" t="s">
        <v>75</v>
      </c>
      <c r="AY150" s="232" t="s">
        <v>203</v>
      </c>
    </row>
    <row r="151" spans="1:65" s="14" customFormat="1" ht="11.25">
      <c r="B151" s="233"/>
      <c r="C151" s="234"/>
      <c r="D151" s="224" t="s">
        <v>211</v>
      </c>
      <c r="E151" s="235" t="s">
        <v>1</v>
      </c>
      <c r="F151" s="236" t="s">
        <v>84</v>
      </c>
      <c r="G151" s="234"/>
      <c r="H151" s="237">
        <v>2</v>
      </c>
      <c r="I151" s="238"/>
      <c r="J151" s="234"/>
      <c r="K151" s="234"/>
      <c r="L151" s="239"/>
      <c r="M151" s="240"/>
      <c r="N151" s="241"/>
      <c r="O151" s="241"/>
      <c r="P151" s="241"/>
      <c r="Q151" s="241"/>
      <c r="R151" s="241"/>
      <c r="S151" s="241"/>
      <c r="T151" s="242"/>
      <c r="AT151" s="243" t="s">
        <v>211</v>
      </c>
      <c r="AU151" s="243" t="s">
        <v>75</v>
      </c>
      <c r="AV151" s="14" t="s">
        <v>84</v>
      </c>
      <c r="AW151" s="14" t="s">
        <v>31</v>
      </c>
      <c r="AX151" s="14" t="s">
        <v>75</v>
      </c>
      <c r="AY151" s="243" t="s">
        <v>203</v>
      </c>
    </row>
    <row r="152" spans="1:65" s="15" customFormat="1" ht="11.25">
      <c r="B152" s="261"/>
      <c r="C152" s="262"/>
      <c r="D152" s="224" t="s">
        <v>211</v>
      </c>
      <c r="E152" s="263" t="s">
        <v>1</v>
      </c>
      <c r="F152" s="264" t="s">
        <v>5614</v>
      </c>
      <c r="G152" s="262"/>
      <c r="H152" s="265">
        <v>2</v>
      </c>
      <c r="I152" s="266"/>
      <c r="J152" s="262"/>
      <c r="K152" s="262"/>
      <c r="L152" s="267"/>
      <c r="M152" s="268"/>
      <c r="N152" s="269"/>
      <c r="O152" s="269"/>
      <c r="P152" s="269"/>
      <c r="Q152" s="269"/>
      <c r="R152" s="269"/>
      <c r="S152" s="269"/>
      <c r="T152" s="270"/>
      <c r="AT152" s="271" t="s">
        <v>211</v>
      </c>
      <c r="AU152" s="271" t="s">
        <v>75</v>
      </c>
      <c r="AV152" s="15" t="s">
        <v>209</v>
      </c>
      <c r="AW152" s="15" t="s">
        <v>31</v>
      </c>
      <c r="AX152" s="15" t="s">
        <v>82</v>
      </c>
      <c r="AY152" s="271" t="s">
        <v>203</v>
      </c>
    </row>
    <row r="153" spans="1:65" s="2" customFormat="1" ht="16.5" customHeight="1">
      <c r="A153" s="35"/>
      <c r="B153" s="36"/>
      <c r="C153" s="209" t="s">
        <v>375</v>
      </c>
      <c r="D153" s="209" t="s">
        <v>205</v>
      </c>
      <c r="E153" s="210" t="s">
        <v>10407</v>
      </c>
      <c r="F153" s="211" t="s">
        <v>10408</v>
      </c>
      <c r="G153" s="212" t="s">
        <v>5671</v>
      </c>
      <c r="H153" s="213">
        <v>4</v>
      </c>
      <c r="I153" s="214"/>
      <c r="J153" s="215">
        <f>ROUND(I153*H153,2)</f>
        <v>0</v>
      </c>
      <c r="K153" s="211" t="s">
        <v>1</v>
      </c>
      <c r="L153" s="40"/>
      <c r="M153" s="216" t="s">
        <v>1</v>
      </c>
      <c r="N153" s="217" t="s">
        <v>40</v>
      </c>
      <c r="O153" s="72"/>
      <c r="P153" s="218">
        <f>O153*H153</f>
        <v>0</v>
      </c>
      <c r="Q153" s="218">
        <v>0</v>
      </c>
      <c r="R153" s="218">
        <f>Q153*H153</f>
        <v>0</v>
      </c>
      <c r="S153" s="218">
        <v>0</v>
      </c>
      <c r="T153" s="219">
        <f>S153*H153</f>
        <v>0</v>
      </c>
      <c r="U153" s="35"/>
      <c r="V153" s="35"/>
      <c r="W153" s="35"/>
      <c r="X153" s="35"/>
      <c r="Y153" s="35"/>
      <c r="Z153" s="35"/>
      <c r="AA153" s="35"/>
      <c r="AB153" s="35"/>
      <c r="AC153" s="35"/>
      <c r="AD153" s="35"/>
      <c r="AE153" s="35"/>
      <c r="AR153" s="220" t="s">
        <v>209</v>
      </c>
      <c r="AT153" s="220" t="s">
        <v>205</v>
      </c>
      <c r="AU153" s="220" t="s">
        <v>75</v>
      </c>
      <c r="AY153" s="18" t="s">
        <v>203</v>
      </c>
      <c r="BE153" s="221">
        <f>IF(N153="základní",J153,0)</f>
        <v>0</v>
      </c>
      <c r="BF153" s="221">
        <f>IF(N153="snížená",J153,0)</f>
        <v>0</v>
      </c>
      <c r="BG153" s="221">
        <f>IF(N153="zákl. přenesená",J153,0)</f>
        <v>0</v>
      </c>
      <c r="BH153" s="221">
        <f>IF(N153="sníž. přenesená",J153,0)</f>
        <v>0</v>
      </c>
      <c r="BI153" s="221">
        <f>IF(N153="nulová",J153,0)</f>
        <v>0</v>
      </c>
      <c r="BJ153" s="18" t="s">
        <v>82</v>
      </c>
      <c r="BK153" s="221">
        <f>ROUND(I153*H153,2)</f>
        <v>0</v>
      </c>
      <c r="BL153" s="18" t="s">
        <v>209</v>
      </c>
      <c r="BM153" s="220" t="s">
        <v>596</v>
      </c>
    </row>
    <row r="154" spans="1:65" s="13" customFormat="1" ht="11.25">
      <c r="B154" s="222"/>
      <c r="C154" s="223"/>
      <c r="D154" s="224" t="s">
        <v>211</v>
      </c>
      <c r="E154" s="225" t="s">
        <v>1</v>
      </c>
      <c r="F154" s="226" t="s">
        <v>10409</v>
      </c>
      <c r="G154" s="223"/>
      <c r="H154" s="225" t="s">
        <v>1</v>
      </c>
      <c r="I154" s="227"/>
      <c r="J154" s="223"/>
      <c r="K154" s="223"/>
      <c r="L154" s="228"/>
      <c r="M154" s="229"/>
      <c r="N154" s="230"/>
      <c r="O154" s="230"/>
      <c r="P154" s="230"/>
      <c r="Q154" s="230"/>
      <c r="R154" s="230"/>
      <c r="S154" s="230"/>
      <c r="T154" s="231"/>
      <c r="AT154" s="232" t="s">
        <v>211</v>
      </c>
      <c r="AU154" s="232" t="s">
        <v>75</v>
      </c>
      <c r="AV154" s="13" t="s">
        <v>82</v>
      </c>
      <c r="AW154" s="13" t="s">
        <v>31</v>
      </c>
      <c r="AX154" s="13" t="s">
        <v>75</v>
      </c>
      <c r="AY154" s="232" t="s">
        <v>203</v>
      </c>
    </row>
    <row r="155" spans="1:65" s="14" customFormat="1" ht="11.25">
      <c r="B155" s="233"/>
      <c r="C155" s="234"/>
      <c r="D155" s="224" t="s">
        <v>211</v>
      </c>
      <c r="E155" s="235" t="s">
        <v>1</v>
      </c>
      <c r="F155" s="236" t="s">
        <v>209</v>
      </c>
      <c r="G155" s="234"/>
      <c r="H155" s="237">
        <v>4</v>
      </c>
      <c r="I155" s="238"/>
      <c r="J155" s="234"/>
      <c r="K155" s="234"/>
      <c r="L155" s="239"/>
      <c r="M155" s="240"/>
      <c r="N155" s="241"/>
      <c r="O155" s="241"/>
      <c r="P155" s="241"/>
      <c r="Q155" s="241"/>
      <c r="R155" s="241"/>
      <c r="S155" s="241"/>
      <c r="T155" s="242"/>
      <c r="AT155" s="243" t="s">
        <v>211</v>
      </c>
      <c r="AU155" s="243" t="s">
        <v>75</v>
      </c>
      <c r="AV155" s="14" t="s">
        <v>84</v>
      </c>
      <c r="AW155" s="14" t="s">
        <v>31</v>
      </c>
      <c r="AX155" s="14" t="s">
        <v>75</v>
      </c>
      <c r="AY155" s="243" t="s">
        <v>203</v>
      </c>
    </row>
    <row r="156" spans="1:65" s="15" customFormat="1" ht="11.25">
      <c r="B156" s="261"/>
      <c r="C156" s="262"/>
      <c r="D156" s="224" t="s">
        <v>211</v>
      </c>
      <c r="E156" s="263" t="s">
        <v>1</v>
      </c>
      <c r="F156" s="264" t="s">
        <v>5614</v>
      </c>
      <c r="G156" s="262"/>
      <c r="H156" s="265">
        <v>4</v>
      </c>
      <c r="I156" s="266"/>
      <c r="J156" s="262"/>
      <c r="K156" s="262"/>
      <c r="L156" s="267"/>
      <c r="M156" s="268"/>
      <c r="N156" s="269"/>
      <c r="O156" s="269"/>
      <c r="P156" s="269"/>
      <c r="Q156" s="269"/>
      <c r="R156" s="269"/>
      <c r="S156" s="269"/>
      <c r="T156" s="270"/>
      <c r="AT156" s="271" t="s">
        <v>211</v>
      </c>
      <c r="AU156" s="271" t="s">
        <v>75</v>
      </c>
      <c r="AV156" s="15" t="s">
        <v>209</v>
      </c>
      <c r="AW156" s="15" t="s">
        <v>31</v>
      </c>
      <c r="AX156" s="15" t="s">
        <v>82</v>
      </c>
      <c r="AY156" s="271" t="s">
        <v>203</v>
      </c>
    </row>
    <row r="157" spans="1:65" s="2" customFormat="1" ht="21.75" customHeight="1">
      <c r="A157" s="35"/>
      <c r="B157" s="36"/>
      <c r="C157" s="209" t="s">
        <v>382</v>
      </c>
      <c r="D157" s="209" t="s">
        <v>205</v>
      </c>
      <c r="E157" s="210" t="s">
        <v>10410</v>
      </c>
      <c r="F157" s="211" t="s">
        <v>10411</v>
      </c>
      <c r="G157" s="212" t="s">
        <v>5671</v>
      </c>
      <c r="H157" s="213">
        <v>3</v>
      </c>
      <c r="I157" s="214"/>
      <c r="J157" s="215">
        <f>ROUND(I157*H157,2)</f>
        <v>0</v>
      </c>
      <c r="K157" s="211" t="s">
        <v>1</v>
      </c>
      <c r="L157" s="40"/>
      <c r="M157" s="216" t="s">
        <v>1</v>
      </c>
      <c r="N157" s="217" t="s">
        <v>40</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209</v>
      </c>
      <c r="AT157" s="220" t="s">
        <v>205</v>
      </c>
      <c r="AU157" s="220" t="s">
        <v>75</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10412</v>
      </c>
    </row>
    <row r="158" spans="1:65" s="13" customFormat="1" ht="11.25">
      <c r="B158" s="222"/>
      <c r="C158" s="223"/>
      <c r="D158" s="224" t="s">
        <v>211</v>
      </c>
      <c r="E158" s="225" t="s">
        <v>1</v>
      </c>
      <c r="F158" s="226" t="s">
        <v>10413</v>
      </c>
      <c r="G158" s="223"/>
      <c r="H158" s="225" t="s">
        <v>1</v>
      </c>
      <c r="I158" s="227"/>
      <c r="J158" s="223"/>
      <c r="K158" s="223"/>
      <c r="L158" s="228"/>
      <c r="M158" s="229"/>
      <c r="N158" s="230"/>
      <c r="O158" s="230"/>
      <c r="P158" s="230"/>
      <c r="Q158" s="230"/>
      <c r="R158" s="230"/>
      <c r="S158" s="230"/>
      <c r="T158" s="231"/>
      <c r="AT158" s="232" t="s">
        <v>211</v>
      </c>
      <c r="AU158" s="232" t="s">
        <v>75</v>
      </c>
      <c r="AV158" s="13" t="s">
        <v>82</v>
      </c>
      <c r="AW158" s="13" t="s">
        <v>31</v>
      </c>
      <c r="AX158" s="13" t="s">
        <v>75</v>
      </c>
      <c r="AY158" s="232" t="s">
        <v>203</v>
      </c>
    </row>
    <row r="159" spans="1:65" s="14" customFormat="1" ht="11.25">
      <c r="B159" s="233"/>
      <c r="C159" s="234"/>
      <c r="D159" s="224" t="s">
        <v>211</v>
      </c>
      <c r="E159" s="235" t="s">
        <v>1</v>
      </c>
      <c r="F159" s="236" t="s">
        <v>104</v>
      </c>
      <c r="G159" s="234"/>
      <c r="H159" s="237">
        <v>3</v>
      </c>
      <c r="I159" s="238"/>
      <c r="J159" s="234"/>
      <c r="K159" s="234"/>
      <c r="L159" s="239"/>
      <c r="M159" s="240"/>
      <c r="N159" s="241"/>
      <c r="O159" s="241"/>
      <c r="P159" s="241"/>
      <c r="Q159" s="241"/>
      <c r="R159" s="241"/>
      <c r="S159" s="241"/>
      <c r="T159" s="242"/>
      <c r="AT159" s="243" t="s">
        <v>211</v>
      </c>
      <c r="AU159" s="243" t="s">
        <v>75</v>
      </c>
      <c r="AV159" s="14" t="s">
        <v>84</v>
      </c>
      <c r="AW159" s="14" t="s">
        <v>31</v>
      </c>
      <c r="AX159" s="14" t="s">
        <v>75</v>
      </c>
      <c r="AY159" s="243" t="s">
        <v>203</v>
      </c>
    </row>
    <row r="160" spans="1:65" s="15" customFormat="1" ht="11.25">
      <c r="B160" s="261"/>
      <c r="C160" s="262"/>
      <c r="D160" s="224" t="s">
        <v>211</v>
      </c>
      <c r="E160" s="263" t="s">
        <v>1</v>
      </c>
      <c r="F160" s="264" t="s">
        <v>5614</v>
      </c>
      <c r="G160" s="262"/>
      <c r="H160" s="265">
        <v>3</v>
      </c>
      <c r="I160" s="266"/>
      <c r="J160" s="262"/>
      <c r="K160" s="262"/>
      <c r="L160" s="267"/>
      <c r="M160" s="268"/>
      <c r="N160" s="269"/>
      <c r="O160" s="269"/>
      <c r="P160" s="269"/>
      <c r="Q160" s="269"/>
      <c r="R160" s="269"/>
      <c r="S160" s="269"/>
      <c r="T160" s="270"/>
      <c r="AT160" s="271" t="s">
        <v>211</v>
      </c>
      <c r="AU160" s="271" t="s">
        <v>75</v>
      </c>
      <c r="AV160" s="15" t="s">
        <v>209</v>
      </c>
      <c r="AW160" s="15" t="s">
        <v>31</v>
      </c>
      <c r="AX160" s="15" t="s">
        <v>82</v>
      </c>
      <c r="AY160" s="271" t="s">
        <v>203</v>
      </c>
    </row>
    <row r="161" spans="1:65" s="2" customFormat="1" ht="16.5" customHeight="1">
      <c r="A161" s="35"/>
      <c r="B161" s="36"/>
      <c r="C161" s="209" t="s">
        <v>389</v>
      </c>
      <c r="D161" s="209" t="s">
        <v>205</v>
      </c>
      <c r="E161" s="210" t="s">
        <v>10414</v>
      </c>
      <c r="F161" s="211" t="s">
        <v>10415</v>
      </c>
      <c r="G161" s="212" t="s">
        <v>5671</v>
      </c>
      <c r="H161" s="213">
        <v>7</v>
      </c>
      <c r="I161" s="214"/>
      <c r="J161" s="215">
        <f>ROUND(I161*H161,2)</f>
        <v>0</v>
      </c>
      <c r="K161" s="211" t="s">
        <v>1</v>
      </c>
      <c r="L161" s="40"/>
      <c r="M161" s="216" t="s">
        <v>1</v>
      </c>
      <c r="N161" s="217" t="s">
        <v>40</v>
      </c>
      <c r="O161" s="72"/>
      <c r="P161" s="218">
        <f>O161*H161</f>
        <v>0</v>
      </c>
      <c r="Q161" s="218">
        <v>0</v>
      </c>
      <c r="R161" s="218">
        <f>Q161*H161</f>
        <v>0</v>
      </c>
      <c r="S161" s="218">
        <v>0</v>
      </c>
      <c r="T161" s="219">
        <f>S161*H161</f>
        <v>0</v>
      </c>
      <c r="U161" s="35"/>
      <c r="V161" s="35"/>
      <c r="W161" s="35"/>
      <c r="X161" s="35"/>
      <c r="Y161" s="35"/>
      <c r="Z161" s="35"/>
      <c r="AA161" s="35"/>
      <c r="AB161" s="35"/>
      <c r="AC161" s="35"/>
      <c r="AD161" s="35"/>
      <c r="AE161" s="35"/>
      <c r="AR161" s="220" t="s">
        <v>209</v>
      </c>
      <c r="AT161" s="220" t="s">
        <v>205</v>
      </c>
      <c r="AU161" s="220" t="s">
        <v>75</v>
      </c>
      <c r="AY161" s="18" t="s">
        <v>203</v>
      </c>
      <c r="BE161" s="221">
        <f>IF(N161="základní",J161,0)</f>
        <v>0</v>
      </c>
      <c r="BF161" s="221">
        <f>IF(N161="snížená",J161,0)</f>
        <v>0</v>
      </c>
      <c r="BG161" s="221">
        <f>IF(N161="zákl. přenesená",J161,0)</f>
        <v>0</v>
      </c>
      <c r="BH161" s="221">
        <f>IF(N161="sníž. přenesená",J161,0)</f>
        <v>0</v>
      </c>
      <c r="BI161" s="221">
        <f>IF(N161="nulová",J161,0)</f>
        <v>0</v>
      </c>
      <c r="BJ161" s="18" t="s">
        <v>82</v>
      </c>
      <c r="BK161" s="221">
        <f>ROUND(I161*H161,2)</f>
        <v>0</v>
      </c>
      <c r="BL161" s="18" t="s">
        <v>209</v>
      </c>
      <c r="BM161" s="220" t="s">
        <v>10416</v>
      </c>
    </row>
    <row r="162" spans="1:65" s="13" customFormat="1" ht="11.25">
      <c r="B162" s="222"/>
      <c r="C162" s="223"/>
      <c r="D162" s="224" t="s">
        <v>211</v>
      </c>
      <c r="E162" s="225" t="s">
        <v>1</v>
      </c>
      <c r="F162" s="226" t="s">
        <v>10417</v>
      </c>
      <c r="G162" s="223"/>
      <c r="H162" s="225" t="s">
        <v>1</v>
      </c>
      <c r="I162" s="227"/>
      <c r="J162" s="223"/>
      <c r="K162" s="223"/>
      <c r="L162" s="228"/>
      <c r="M162" s="229"/>
      <c r="N162" s="230"/>
      <c r="O162" s="230"/>
      <c r="P162" s="230"/>
      <c r="Q162" s="230"/>
      <c r="R162" s="230"/>
      <c r="S162" s="230"/>
      <c r="T162" s="231"/>
      <c r="AT162" s="232" t="s">
        <v>211</v>
      </c>
      <c r="AU162" s="232" t="s">
        <v>75</v>
      </c>
      <c r="AV162" s="13" t="s">
        <v>82</v>
      </c>
      <c r="AW162" s="13" t="s">
        <v>31</v>
      </c>
      <c r="AX162" s="13" t="s">
        <v>75</v>
      </c>
      <c r="AY162" s="232" t="s">
        <v>203</v>
      </c>
    </row>
    <row r="163" spans="1:65" s="14" customFormat="1" ht="11.25">
      <c r="B163" s="233"/>
      <c r="C163" s="234"/>
      <c r="D163" s="224" t="s">
        <v>211</v>
      </c>
      <c r="E163" s="235" t="s">
        <v>1</v>
      </c>
      <c r="F163" s="236" t="s">
        <v>351</v>
      </c>
      <c r="G163" s="234"/>
      <c r="H163" s="237">
        <v>7</v>
      </c>
      <c r="I163" s="238"/>
      <c r="J163" s="234"/>
      <c r="K163" s="234"/>
      <c r="L163" s="239"/>
      <c r="M163" s="240"/>
      <c r="N163" s="241"/>
      <c r="O163" s="241"/>
      <c r="P163" s="241"/>
      <c r="Q163" s="241"/>
      <c r="R163" s="241"/>
      <c r="S163" s="241"/>
      <c r="T163" s="242"/>
      <c r="AT163" s="243" t="s">
        <v>211</v>
      </c>
      <c r="AU163" s="243" t="s">
        <v>75</v>
      </c>
      <c r="AV163" s="14" t="s">
        <v>84</v>
      </c>
      <c r="AW163" s="14" t="s">
        <v>31</v>
      </c>
      <c r="AX163" s="14" t="s">
        <v>75</v>
      </c>
      <c r="AY163" s="243" t="s">
        <v>203</v>
      </c>
    </row>
    <row r="164" spans="1:65" s="15" customFormat="1" ht="11.25">
      <c r="B164" s="261"/>
      <c r="C164" s="262"/>
      <c r="D164" s="224" t="s">
        <v>211</v>
      </c>
      <c r="E164" s="263" t="s">
        <v>1</v>
      </c>
      <c r="F164" s="264" t="s">
        <v>5614</v>
      </c>
      <c r="G164" s="262"/>
      <c r="H164" s="265">
        <v>7</v>
      </c>
      <c r="I164" s="266"/>
      <c r="J164" s="262"/>
      <c r="K164" s="262"/>
      <c r="L164" s="267"/>
      <c r="M164" s="268"/>
      <c r="N164" s="269"/>
      <c r="O164" s="269"/>
      <c r="P164" s="269"/>
      <c r="Q164" s="269"/>
      <c r="R164" s="269"/>
      <c r="S164" s="269"/>
      <c r="T164" s="270"/>
      <c r="AT164" s="271" t="s">
        <v>211</v>
      </c>
      <c r="AU164" s="271" t="s">
        <v>75</v>
      </c>
      <c r="AV164" s="15" t="s">
        <v>209</v>
      </c>
      <c r="AW164" s="15" t="s">
        <v>31</v>
      </c>
      <c r="AX164" s="15" t="s">
        <v>82</v>
      </c>
      <c r="AY164" s="271" t="s">
        <v>203</v>
      </c>
    </row>
    <row r="165" spans="1:65" s="2" customFormat="1" ht="21.75" customHeight="1">
      <c r="A165" s="35"/>
      <c r="B165" s="36"/>
      <c r="C165" s="209" t="s">
        <v>395</v>
      </c>
      <c r="D165" s="209" t="s">
        <v>205</v>
      </c>
      <c r="E165" s="210" t="s">
        <v>10418</v>
      </c>
      <c r="F165" s="211" t="s">
        <v>10419</v>
      </c>
      <c r="G165" s="212" t="s">
        <v>5671</v>
      </c>
      <c r="H165" s="213">
        <v>1</v>
      </c>
      <c r="I165" s="214"/>
      <c r="J165" s="215">
        <f>ROUND(I165*H165,2)</f>
        <v>0</v>
      </c>
      <c r="K165" s="211" t="s">
        <v>1</v>
      </c>
      <c r="L165" s="40"/>
      <c r="M165" s="216" t="s">
        <v>1</v>
      </c>
      <c r="N165" s="217" t="s">
        <v>40</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209</v>
      </c>
      <c r="AT165" s="220" t="s">
        <v>205</v>
      </c>
      <c r="AU165" s="220" t="s">
        <v>75</v>
      </c>
      <c r="AY165" s="18" t="s">
        <v>203</v>
      </c>
      <c r="BE165" s="221">
        <f>IF(N165="základní",J165,0)</f>
        <v>0</v>
      </c>
      <c r="BF165" s="221">
        <f>IF(N165="snížená",J165,0)</f>
        <v>0</v>
      </c>
      <c r="BG165" s="221">
        <f>IF(N165="zákl. přenesená",J165,0)</f>
        <v>0</v>
      </c>
      <c r="BH165" s="221">
        <f>IF(N165="sníž. přenesená",J165,0)</f>
        <v>0</v>
      </c>
      <c r="BI165" s="221">
        <f>IF(N165="nulová",J165,0)</f>
        <v>0</v>
      </c>
      <c r="BJ165" s="18" t="s">
        <v>82</v>
      </c>
      <c r="BK165" s="221">
        <f>ROUND(I165*H165,2)</f>
        <v>0</v>
      </c>
      <c r="BL165" s="18" t="s">
        <v>209</v>
      </c>
      <c r="BM165" s="220" t="s">
        <v>1291</v>
      </c>
    </row>
    <row r="166" spans="1:65" s="13" customFormat="1" ht="11.25">
      <c r="B166" s="222"/>
      <c r="C166" s="223"/>
      <c r="D166" s="224" t="s">
        <v>211</v>
      </c>
      <c r="E166" s="225" t="s">
        <v>1</v>
      </c>
      <c r="F166" s="226" t="s">
        <v>10420</v>
      </c>
      <c r="G166" s="223"/>
      <c r="H166" s="225" t="s">
        <v>1</v>
      </c>
      <c r="I166" s="227"/>
      <c r="J166" s="223"/>
      <c r="K166" s="223"/>
      <c r="L166" s="228"/>
      <c r="M166" s="229"/>
      <c r="N166" s="230"/>
      <c r="O166" s="230"/>
      <c r="P166" s="230"/>
      <c r="Q166" s="230"/>
      <c r="R166" s="230"/>
      <c r="S166" s="230"/>
      <c r="T166" s="231"/>
      <c r="AT166" s="232" t="s">
        <v>211</v>
      </c>
      <c r="AU166" s="232" t="s">
        <v>75</v>
      </c>
      <c r="AV166" s="13" t="s">
        <v>82</v>
      </c>
      <c r="AW166" s="13" t="s">
        <v>31</v>
      </c>
      <c r="AX166" s="13" t="s">
        <v>75</v>
      </c>
      <c r="AY166" s="232" t="s">
        <v>203</v>
      </c>
    </row>
    <row r="167" spans="1:65" s="14" customFormat="1" ht="11.25">
      <c r="B167" s="233"/>
      <c r="C167" s="234"/>
      <c r="D167" s="224" t="s">
        <v>211</v>
      </c>
      <c r="E167" s="235" t="s">
        <v>1</v>
      </c>
      <c r="F167" s="236" t="s">
        <v>82</v>
      </c>
      <c r="G167" s="234"/>
      <c r="H167" s="237">
        <v>1</v>
      </c>
      <c r="I167" s="238"/>
      <c r="J167" s="234"/>
      <c r="K167" s="234"/>
      <c r="L167" s="239"/>
      <c r="M167" s="240"/>
      <c r="N167" s="241"/>
      <c r="O167" s="241"/>
      <c r="P167" s="241"/>
      <c r="Q167" s="241"/>
      <c r="R167" s="241"/>
      <c r="S167" s="241"/>
      <c r="T167" s="242"/>
      <c r="AT167" s="243" t="s">
        <v>211</v>
      </c>
      <c r="AU167" s="243" t="s">
        <v>75</v>
      </c>
      <c r="AV167" s="14" t="s">
        <v>84</v>
      </c>
      <c r="AW167" s="14" t="s">
        <v>31</v>
      </c>
      <c r="AX167" s="14" t="s">
        <v>75</v>
      </c>
      <c r="AY167" s="243" t="s">
        <v>203</v>
      </c>
    </row>
    <row r="168" spans="1:65" s="15" customFormat="1" ht="11.25">
      <c r="B168" s="261"/>
      <c r="C168" s="262"/>
      <c r="D168" s="224" t="s">
        <v>211</v>
      </c>
      <c r="E168" s="263" t="s">
        <v>1</v>
      </c>
      <c r="F168" s="264" t="s">
        <v>5614</v>
      </c>
      <c r="G168" s="262"/>
      <c r="H168" s="265">
        <v>1</v>
      </c>
      <c r="I168" s="266"/>
      <c r="J168" s="262"/>
      <c r="K168" s="262"/>
      <c r="L168" s="267"/>
      <c r="M168" s="268"/>
      <c r="N168" s="269"/>
      <c r="O168" s="269"/>
      <c r="P168" s="269"/>
      <c r="Q168" s="269"/>
      <c r="R168" s="269"/>
      <c r="S168" s="269"/>
      <c r="T168" s="270"/>
      <c r="AT168" s="271" t="s">
        <v>211</v>
      </c>
      <c r="AU168" s="271" t="s">
        <v>75</v>
      </c>
      <c r="AV168" s="15" t="s">
        <v>209</v>
      </c>
      <c r="AW168" s="15" t="s">
        <v>31</v>
      </c>
      <c r="AX168" s="15" t="s">
        <v>82</v>
      </c>
      <c r="AY168" s="271" t="s">
        <v>203</v>
      </c>
    </row>
    <row r="169" spans="1:65" s="2" customFormat="1" ht="21.75" customHeight="1">
      <c r="A169" s="35"/>
      <c r="B169" s="36"/>
      <c r="C169" s="209" t="s">
        <v>401</v>
      </c>
      <c r="D169" s="209" t="s">
        <v>205</v>
      </c>
      <c r="E169" s="210" t="s">
        <v>10421</v>
      </c>
      <c r="F169" s="211" t="s">
        <v>10422</v>
      </c>
      <c r="G169" s="212" t="s">
        <v>5671</v>
      </c>
      <c r="H169" s="213">
        <v>4</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209</v>
      </c>
      <c r="AT169" s="220" t="s">
        <v>205</v>
      </c>
      <c r="AU169" s="220" t="s">
        <v>75</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209</v>
      </c>
      <c r="BM169" s="220" t="s">
        <v>1306</v>
      </c>
    </row>
    <row r="170" spans="1:65" s="13" customFormat="1" ht="11.25">
      <c r="B170" s="222"/>
      <c r="C170" s="223"/>
      <c r="D170" s="224" t="s">
        <v>211</v>
      </c>
      <c r="E170" s="225" t="s">
        <v>1</v>
      </c>
      <c r="F170" s="226" t="s">
        <v>10423</v>
      </c>
      <c r="G170" s="223"/>
      <c r="H170" s="225" t="s">
        <v>1</v>
      </c>
      <c r="I170" s="227"/>
      <c r="J170" s="223"/>
      <c r="K170" s="223"/>
      <c r="L170" s="228"/>
      <c r="M170" s="229"/>
      <c r="N170" s="230"/>
      <c r="O170" s="230"/>
      <c r="P170" s="230"/>
      <c r="Q170" s="230"/>
      <c r="R170" s="230"/>
      <c r="S170" s="230"/>
      <c r="T170" s="231"/>
      <c r="AT170" s="232" t="s">
        <v>211</v>
      </c>
      <c r="AU170" s="232" t="s">
        <v>75</v>
      </c>
      <c r="AV170" s="13" t="s">
        <v>82</v>
      </c>
      <c r="AW170" s="13" t="s">
        <v>31</v>
      </c>
      <c r="AX170" s="13" t="s">
        <v>75</v>
      </c>
      <c r="AY170" s="232" t="s">
        <v>203</v>
      </c>
    </row>
    <row r="171" spans="1:65" s="14" customFormat="1" ht="11.25">
      <c r="B171" s="233"/>
      <c r="C171" s="234"/>
      <c r="D171" s="224" t="s">
        <v>211</v>
      </c>
      <c r="E171" s="235" t="s">
        <v>1</v>
      </c>
      <c r="F171" s="236" t="s">
        <v>209</v>
      </c>
      <c r="G171" s="234"/>
      <c r="H171" s="237">
        <v>4</v>
      </c>
      <c r="I171" s="238"/>
      <c r="J171" s="234"/>
      <c r="K171" s="234"/>
      <c r="L171" s="239"/>
      <c r="M171" s="240"/>
      <c r="N171" s="241"/>
      <c r="O171" s="241"/>
      <c r="P171" s="241"/>
      <c r="Q171" s="241"/>
      <c r="R171" s="241"/>
      <c r="S171" s="241"/>
      <c r="T171" s="242"/>
      <c r="AT171" s="243" t="s">
        <v>211</v>
      </c>
      <c r="AU171" s="243" t="s">
        <v>75</v>
      </c>
      <c r="AV171" s="14" t="s">
        <v>84</v>
      </c>
      <c r="AW171" s="14" t="s">
        <v>31</v>
      </c>
      <c r="AX171" s="14" t="s">
        <v>75</v>
      </c>
      <c r="AY171" s="243" t="s">
        <v>203</v>
      </c>
    </row>
    <row r="172" spans="1:65" s="15" customFormat="1" ht="11.25">
      <c r="B172" s="261"/>
      <c r="C172" s="262"/>
      <c r="D172" s="224" t="s">
        <v>211</v>
      </c>
      <c r="E172" s="263" t="s">
        <v>1</v>
      </c>
      <c r="F172" s="264" t="s">
        <v>5614</v>
      </c>
      <c r="G172" s="262"/>
      <c r="H172" s="265">
        <v>4</v>
      </c>
      <c r="I172" s="266"/>
      <c r="J172" s="262"/>
      <c r="K172" s="262"/>
      <c r="L172" s="267"/>
      <c r="M172" s="268"/>
      <c r="N172" s="269"/>
      <c r="O172" s="269"/>
      <c r="P172" s="269"/>
      <c r="Q172" s="269"/>
      <c r="R172" s="269"/>
      <c r="S172" s="269"/>
      <c r="T172" s="270"/>
      <c r="AT172" s="271" t="s">
        <v>211</v>
      </c>
      <c r="AU172" s="271" t="s">
        <v>75</v>
      </c>
      <c r="AV172" s="15" t="s">
        <v>209</v>
      </c>
      <c r="AW172" s="15" t="s">
        <v>31</v>
      </c>
      <c r="AX172" s="15" t="s">
        <v>82</v>
      </c>
      <c r="AY172" s="271" t="s">
        <v>203</v>
      </c>
    </row>
    <row r="173" spans="1:65" s="2" customFormat="1" ht="21.75" customHeight="1">
      <c r="A173" s="35"/>
      <c r="B173" s="36"/>
      <c r="C173" s="209" t="s">
        <v>8</v>
      </c>
      <c r="D173" s="209" t="s">
        <v>205</v>
      </c>
      <c r="E173" s="210" t="s">
        <v>10424</v>
      </c>
      <c r="F173" s="211" t="s">
        <v>10425</v>
      </c>
      <c r="G173" s="212" t="s">
        <v>5671</v>
      </c>
      <c r="H173" s="213">
        <v>2</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209</v>
      </c>
      <c r="AT173" s="220" t="s">
        <v>205</v>
      </c>
      <c r="AU173" s="220" t="s">
        <v>75</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209</v>
      </c>
      <c r="BM173" s="220" t="s">
        <v>1318</v>
      </c>
    </row>
    <row r="174" spans="1:65" s="13" customFormat="1" ht="11.25">
      <c r="B174" s="222"/>
      <c r="C174" s="223"/>
      <c r="D174" s="224" t="s">
        <v>211</v>
      </c>
      <c r="E174" s="225" t="s">
        <v>1</v>
      </c>
      <c r="F174" s="226" t="s">
        <v>10399</v>
      </c>
      <c r="G174" s="223"/>
      <c r="H174" s="225" t="s">
        <v>1</v>
      </c>
      <c r="I174" s="227"/>
      <c r="J174" s="223"/>
      <c r="K174" s="223"/>
      <c r="L174" s="228"/>
      <c r="M174" s="229"/>
      <c r="N174" s="230"/>
      <c r="O174" s="230"/>
      <c r="P174" s="230"/>
      <c r="Q174" s="230"/>
      <c r="R174" s="230"/>
      <c r="S174" s="230"/>
      <c r="T174" s="231"/>
      <c r="AT174" s="232" t="s">
        <v>211</v>
      </c>
      <c r="AU174" s="232" t="s">
        <v>75</v>
      </c>
      <c r="AV174" s="13" t="s">
        <v>82</v>
      </c>
      <c r="AW174" s="13" t="s">
        <v>31</v>
      </c>
      <c r="AX174" s="13" t="s">
        <v>75</v>
      </c>
      <c r="AY174" s="232" t="s">
        <v>203</v>
      </c>
    </row>
    <row r="175" spans="1:65" s="14" customFormat="1" ht="11.25">
      <c r="B175" s="233"/>
      <c r="C175" s="234"/>
      <c r="D175" s="224" t="s">
        <v>211</v>
      </c>
      <c r="E175" s="235" t="s">
        <v>1</v>
      </c>
      <c r="F175" s="236" t="s">
        <v>84</v>
      </c>
      <c r="G175" s="234"/>
      <c r="H175" s="237">
        <v>2</v>
      </c>
      <c r="I175" s="238"/>
      <c r="J175" s="234"/>
      <c r="K175" s="234"/>
      <c r="L175" s="239"/>
      <c r="M175" s="240"/>
      <c r="N175" s="241"/>
      <c r="O175" s="241"/>
      <c r="P175" s="241"/>
      <c r="Q175" s="241"/>
      <c r="R175" s="241"/>
      <c r="S175" s="241"/>
      <c r="T175" s="242"/>
      <c r="AT175" s="243" t="s">
        <v>211</v>
      </c>
      <c r="AU175" s="243" t="s">
        <v>75</v>
      </c>
      <c r="AV175" s="14" t="s">
        <v>84</v>
      </c>
      <c r="AW175" s="14" t="s">
        <v>31</v>
      </c>
      <c r="AX175" s="14" t="s">
        <v>75</v>
      </c>
      <c r="AY175" s="243" t="s">
        <v>203</v>
      </c>
    </row>
    <row r="176" spans="1:65" s="15" customFormat="1" ht="11.25">
      <c r="B176" s="261"/>
      <c r="C176" s="262"/>
      <c r="D176" s="224" t="s">
        <v>211</v>
      </c>
      <c r="E176" s="263" t="s">
        <v>1</v>
      </c>
      <c r="F176" s="264" t="s">
        <v>5614</v>
      </c>
      <c r="G176" s="262"/>
      <c r="H176" s="265">
        <v>2</v>
      </c>
      <c r="I176" s="266"/>
      <c r="J176" s="262"/>
      <c r="K176" s="262"/>
      <c r="L176" s="267"/>
      <c r="M176" s="268"/>
      <c r="N176" s="269"/>
      <c r="O176" s="269"/>
      <c r="P176" s="269"/>
      <c r="Q176" s="269"/>
      <c r="R176" s="269"/>
      <c r="S176" s="269"/>
      <c r="T176" s="270"/>
      <c r="AT176" s="271" t="s">
        <v>211</v>
      </c>
      <c r="AU176" s="271" t="s">
        <v>75</v>
      </c>
      <c r="AV176" s="15" t="s">
        <v>209</v>
      </c>
      <c r="AW176" s="15" t="s">
        <v>31</v>
      </c>
      <c r="AX176" s="15" t="s">
        <v>82</v>
      </c>
      <c r="AY176" s="271" t="s">
        <v>203</v>
      </c>
    </row>
    <row r="177" spans="1:65" s="2" customFormat="1" ht="21.75" customHeight="1">
      <c r="A177" s="35"/>
      <c r="B177" s="36"/>
      <c r="C177" s="209" t="s">
        <v>412</v>
      </c>
      <c r="D177" s="209" t="s">
        <v>205</v>
      </c>
      <c r="E177" s="210" t="s">
        <v>10426</v>
      </c>
      <c r="F177" s="211" t="s">
        <v>10427</v>
      </c>
      <c r="G177" s="212" t="s">
        <v>5671</v>
      </c>
      <c r="H177" s="213">
        <v>2</v>
      </c>
      <c r="I177" s="214"/>
      <c r="J177" s="215">
        <f>ROUND(I177*H177,2)</f>
        <v>0</v>
      </c>
      <c r="K177" s="211" t="s">
        <v>1</v>
      </c>
      <c r="L177" s="40"/>
      <c r="M177" s="216" t="s">
        <v>1</v>
      </c>
      <c r="N177" s="217" t="s">
        <v>40</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209</v>
      </c>
      <c r="AT177" s="220" t="s">
        <v>205</v>
      </c>
      <c r="AU177" s="220" t="s">
        <v>75</v>
      </c>
      <c r="AY177" s="18" t="s">
        <v>203</v>
      </c>
      <c r="BE177" s="221">
        <f>IF(N177="základní",J177,0)</f>
        <v>0</v>
      </c>
      <c r="BF177" s="221">
        <f>IF(N177="snížená",J177,0)</f>
        <v>0</v>
      </c>
      <c r="BG177" s="221">
        <f>IF(N177="zákl. přenesená",J177,0)</f>
        <v>0</v>
      </c>
      <c r="BH177" s="221">
        <f>IF(N177="sníž. přenesená",J177,0)</f>
        <v>0</v>
      </c>
      <c r="BI177" s="221">
        <f>IF(N177="nulová",J177,0)</f>
        <v>0</v>
      </c>
      <c r="BJ177" s="18" t="s">
        <v>82</v>
      </c>
      <c r="BK177" s="221">
        <f>ROUND(I177*H177,2)</f>
        <v>0</v>
      </c>
      <c r="BL177" s="18" t="s">
        <v>209</v>
      </c>
      <c r="BM177" s="220" t="s">
        <v>1331</v>
      </c>
    </row>
    <row r="178" spans="1:65" s="13" customFormat="1" ht="11.25">
      <c r="B178" s="222"/>
      <c r="C178" s="223"/>
      <c r="D178" s="224" t="s">
        <v>211</v>
      </c>
      <c r="E178" s="225" t="s">
        <v>1</v>
      </c>
      <c r="F178" s="226" t="s">
        <v>10428</v>
      </c>
      <c r="G178" s="223"/>
      <c r="H178" s="225" t="s">
        <v>1</v>
      </c>
      <c r="I178" s="227"/>
      <c r="J178" s="223"/>
      <c r="K178" s="223"/>
      <c r="L178" s="228"/>
      <c r="M178" s="229"/>
      <c r="N178" s="230"/>
      <c r="O178" s="230"/>
      <c r="P178" s="230"/>
      <c r="Q178" s="230"/>
      <c r="R178" s="230"/>
      <c r="S178" s="230"/>
      <c r="T178" s="231"/>
      <c r="AT178" s="232" t="s">
        <v>211</v>
      </c>
      <c r="AU178" s="232" t="s">
        <v>75</v>
      </c>
      <c r="AV178" s="13" t="s">
        <v>82</v>
      </c>
      <c r="AW178" s="13" t="s">
        <v>31</v>
      </c>
      <c r="AX178" s="13" t="s">
        <v>75</v>
      </c>
      <c r="AY178" s="232" t="s">
        <v>203</v>
      </c>
    </row>
    <row r="179" spans="1:65" s="14" customFormat="1" ht="11.25">
      <c r="B179" s="233"/>
      <c r="C179" s="234"/>
      <c r="D179" s="224" t="s">
        <v>211</v>
      </c>
      <c r="E179" s="235" t="s">
        <v>1</v>
      </c>
      <c r="F179" s="236" t="s">
        <v>84</v>
      </c>
      <c r="G179" s="234"/>
      <c r="H179" s="237">
        <v>2</v>
      </c>
      <c r="I179" s="238"/>
      <c r="J179" s="234"/>
      <c r="K179" s="234"/>
      <c r="L179" s="239"/>
      <c r="M179" s="240"/>
      <c r="N179" s="241"/>
      <c r="O179" s="241"/>
      <c r="P179" s="241"/>
      <c r="Q179" s="241"/>
      <c r="R179" s="241"/>
      <c r="S179" s="241"/>
      <c r="T179" s="242"/>
      <c r="AT179" s="243" t="s">
        <v>211</v>
      </c>
      <c r="AU179" s="243" t="s">
        <v>75</v>
      </c>
      <c r="AV179" s="14" t="s">
        <v>84</v>
      </c>
      <c r="AW179" s="14" t="s">
        <v>31</v>
      </c>
      <c r="AX179" s="14" t="s">
        <v>75</v>
      </c>
      <c r="AY179" s="243" t="s">
        <v>203</v>
      </c>
    </row>
    <row r="180" spans="1:65" s="15" customFormat="1" ht="11.25">
      <c r="B180" s="261"/>
      <c r="C180" s="262"/>
      <c r="D180" s="224" t="s">
        <v>211</v>
      </c>
      <c r="E180" s="263" t="s">
        <v>1</v>
      </c>
      <c r="F180" s="264" t="s">
        <v>5614</v>
      </c>
      <c r="G180" s="262"/>
      <c r="H180" s="265">
        <v>2</v>
      </c>
      <c r="I180" s="266"/>
      <c r="J180" s="262"/>
      <c r="K180" s="262"/>
      <c r="L180" s="267"/>
      <c r="M180" s="272"/>
      <c r="N180" s="273"/>
      <c r="O180" s="273"/>
      <c r="P180" s="273"/>
      <c r="Q180" s="273"/>
      <c r="R180" s="273"/>
      <c r="S180" s="273"/>
      <c r="T180" s="274"/>
      <c r="AT180" s="271" t="s">
        <v>211</v>
      </c>
      <c r="AU180" s="271" t="s">
        <v>75</v>
      </c>
      <c r="AV180" s="15" t="s">
        <v>209</v>
      </c>
      <c r="AW180" s="15" t="s">
        <v>31</v>
      </c>
      <c r="AX180" s="15" t="s">
        <v>82</v>
      </c>
      <c r="AY180" s="271" t="s">
        <v>203</v>
      </c>
    </row>
    <row r="181" spans="1:65" s="2" customFormat="1" ht="6.95" customHeight="1">
      <c r="A181" s="35"/>
      <c r="B181" s="55"/>
      <c r="C181" s="56"/>
      <c r="D181" s="56"/>
      <c r="E181" s="56"/>
      <c r="F181" s="56"/>
      <c r="G181" s="56"/>
      <c r="H181" s="56"/>
      <c r="I181" s="159"/>
      <c r="J181" s="56"/>
      <c r="K181" s="56"/>
      <c r="L181" s="40"/>
      <c r="M181" s="35"/>
      <c r="O181" s="35"/>
      <c r="P181" s="35"/>
      <c r="Q181" s="35"/>
      <c r="R181" s="35"/>
      <c r="S181" s="35"/>
      <c r="T181" s="35"/>
      <c r="U181" s="35"/>
      <c r="V181" s="35"/>
      <c r="W181" s="35"/>
      <c r="X181" s="35"/>
      <c r="Y181" s="35"/>
      <c r="Z181" s="35"/>
      <c r="AA181" s="35"/>
      <c r="AB181" s="35"/>
      <c r="AC181" s="35"/>
      <c r="AD181" s="35"/>
      <c r="AE181" s="35"/>
    </row>
  </sheetData>
  <sheetProtection algorithmName="SHA-512" hashValue="d4Cuf1B8qIGBB6RdKFmIpfe1jGFOjkjrzZvZJ0qGWOAm4Mx6a8G5n319a4J3vBlWW78PSXUgLVqwvDRZFPa1Kw==" saltValue="kLmSFatIauXlzsH2K5wKJIhzsq61E9Xi3VQ2h+ZZBiSrnI6pbsRiEdV7ZeP2XWyRITRJE4T04Nj86UKf+pfGXw==" spinCount="100000" sheet="1" objects="1" scenarios="1" formatColumns="0" formatRows="0" autoFilter="0"/>
  <autoFilter ref="C115:K18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8"/>
      <c r="M2" s="318"/>
      <c r="N2" s="318"/>
      <c r="O2" s="318"/>
      <c r="P2" s="318"/>
      <c r="Q2" s="318"/>
      <c r="R2" s="318"/>
      <c r="S2" s="318"/>
      <c r="T2" s="318"/>
      <c r="U2" s="318"/>
      <c r="V2" s="318"/>
      <c r="AT2" s="18" t="s">
        <v>142</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7" t="str">
        <f>'Rekapitulace stavby'!K6</f>
        <v>NPK a.s., Pardubická nemocnice, Výstavba pavilonu CUP s centralizací akutních provozů - fáze II.</v>
      </c>
      <c r="F7" s="338"/>
      <c r="G7" s="338"/>
      <c r="H7" s="338"/>
      <c r="I7" s="116"/>
      <c r="L7" s="21"/>
    </row>
    <row r="8" spans="1:46" s="2" customFormat="1" ht="12" customHeight="1">
      <c r="A8" s="35"/>
      <c r="B8" s="40"/>
      <c r="C8" s="35"/>
      <c r="D8" s="122" t="s">
        <v>144</v>
      </c>
      <c r="E8" s="35"/>
      <c r="F8" s="35"/>
      <c r="G8" s="35"/>
      <c r="H8" s="35"/>
      <c r="I8" s="123"/>
      <c r="J8" s="35"/>
      <c r="K8" s="35"/>
      <c r="L8" s="52"/>
      <c r="S8" s="35"/>
      <c r="T8" s="35"/>
      <c r="U8" s="35"/>
      <c r="V8" s="35"/>
      <c r="W8" s="35"/>
      <c r="X8" s="35"/>
      <c r="Y8" s="35"/>
      <c r="Z8" s="35"/>
      <c r="AA8" s="35"/>
      <c r="AB8" s="35"/>
      <c r="AC8" s="35"/>
      <c r="AD8" s="35"/>
      <c r="AE8" s="35"/>
    </row>
    <row r="9" spans="1:46" s="2" customFormat="1" ht="16.5" customHeight="1">
      <c r="A9" s="35"/>
      <c r="B9" s="40"/>
      <c r="C9" s="35"/>
      <c r="D9" s="35"/>
      <c r="E9" s="340" t="s">
        <v>10429</v>
      </c>
      <c r="F9" s="339"/>
      <c r="G9" s="339"/>
      <c r="H9" s="339"/>
      <c r="I9" s="123"/>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23"/>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1" t="s">
        <v>1</v>
      </c>
      <c r="G11" s="35"/>
      <c r="H11" s="35"/>
      <c r="I11" s="124"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1" t="s">
        <v>21</v>
      </c>
      <c r="G12" s="35"/>
      <c r="H12" s="35"/>
      <c r="I12" s="124" t="s">
        <v>22</v>
      </c>
      <c r="J12" s="125">
        <f>'Rekapitulace stavby'!AN8</f>
        <v>44118</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3"/>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23</v>
      </c>
      <c r="E14" s="35"/>
      <c r="F14" s="35"/>
      <c r="G14" s="35"/>
      <c r="H14" s="35"/>
      <c r="I14" s="124" t="s">
        <v>24</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25</v>
      </c>
      <c r="F15" s="35"/>
      <c r="G15" s="35"/>
      <c r="H15" s="35"/>
      <c r="I15" s="124" t="s">
        <v>26</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3"/>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27</v>
      </c>
      <c r="E17" s="35"/>
      <c r="F17" s="35"/>
      <c r="G17" s="35"/>
      <c r="H17" s="35"/>
      <c r="I17" s="124"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1" t="str">
        <f>'Rekapitulace stavby'!E14</f>
        <v>Vyplň údaj</v>
      </c>
      <c r="F18" s="342"/>
      <c r="G18" s="342"/>
      <c r="H18" s="342"/>
      <c r="I18" s="124"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3"/>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29</v>
      </c>
      <c r="E20" s="35"/>
      <c r="F20" s="35"/>
      <c r="G20" s="35"/>
      <c r="H20" s="35"/>
      <c r="I20" s="124" t="s">
        <v>24</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30</v>
      </c>
      <c r="F21" s="35"/>
      <c r="G21" s="35"/>
      <c r="H21" s="35"/>
      <c r="I21" s="124" t="s">
        <v>26</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3"/>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32</v>
      </c>
      <c r="E23" s="35"/>
      <c r="F23" s="35"/>
      <c r="G23" s="35"/>
      <c r="H23" s="35"/>
      <c r="I23" s="124" t="s">
        <v>24</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33</v>
      </c>
      <c r="F24" s="35"/>
      <c r="G24" s="35"/>
      <c r="H24" s="35"/>
      <c r="I24" s="124" t="s">
        <v>26</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3"/>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34</v>
      </c>
      <c r="E26" s="35"/>
      <c r="F26" s="35"/>
      <c r="G26" s="35"/>
      <c r="H26" s="35"/>
      <c r="I26" s="123"/>
      <c r="J26" s="35"/>
      <c r="K26" s="35"/>
      <c r="L26" s="52"/>
      <c r="S26" s="35"/>
      <c r="T26" s="35"/>
      <c r="U26" s="35"/>
      <c r="V26" s="35"/>
      <c r="W26" s="35"/>
      <c r="X26" s="35"/>
      <c r="Y26" s="35"/>
      <c r="Z26" s="35"/>
      <c r="AA26" s="35"/>
      <c r="AB26" s="35"/>
      <c r="AC26" s="35"/>
      <c r="AD26" s="35"/>
      <c r="AE26" s="35"/>
    </row>
    <row r="27" spans="1:31" s="8" customFormat="1" ht="16.5" customHeight="1">
      <c r="A27" s="126"/>
      <c r="B27" s="127"/>
      <c r="C27" s="126"/>
      <c r="D27" s="126"/>
      <c r="E27" s="343" t="s">
        <v>1</v>
      </c>
      <c r="F27" s="343"/>
      <c r="G27" s="343"/>
      <c r="H27" s="343"/>
      <c r="I27" s="128"/>
      <c r="J27" s="126"/>
      <c r="K27" s="126"/>
      <c r="L27" s="129"/>
      <c r="S27" s="126"/>
      <c r="T27" s="126"/>
      <c r="U27" s="126"/>
      <c r="V27" s="126"/>
      <c r="W27" s="126"/>
      <c r="X27" s="126"/>
      <c r="Y27" s="126"/>
      <c r="Z27" s="126"/>
      <c r="AA27" s="126"/>
      <c r="AB27" s="126"/>
      <c r="AC27" s="126"/>
      <c r="AD27" s="126"/>
      <c r="AE27" s="126"/>
    </row>
    <row r="28" spans="1:31" s="2" customFormat="1" ht="6.95" customHeight="1">
      <c r="A28" s="35"/>
      <c r="B28" s="40"/>
      <c r="C28" s="35"/>
      <c r="D28" s="35"/>
      <c r="E28" s="35"/>
      <c r="F28" s="35"/>
      <c r="G28" s="35"/>
      <c r="H28" s="35"/>
      <c r="I28" s="123"/>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1"/>
      <c r="J29" s="130"/>
      <c r="K29" s="130"/>
      <c r="L29" s="52"/>
      <c r="S29" s="35"/>
      <c r="T29" s="35"/>
      <c r="U29" s="35"/>
      <c r="V29" s="35"/>
      <c r="W29" s="35"/>
      <c r="X29" s="35"/>
      <c r="Y29" s="35"/>
      <c r="Z29" s="35"/>
      <c r="AA29" s="35"/>
      <c r="AB29" s="35"/>
      <c r="AC29" s="35"/>
      <c r="AD29" s="35"/>
      <c r="AE29" s="35"/>
    </row>
    <row r="30" spans="1:31" s="2" customFormat="1" ht="25.35" customHeight="1">
      <c r="A30" s="35"/>
      <c r="B30" s="40"/>
      <c r="C30" s="35"/>
      <c r="D30" s="132" t="s">
        <v>35</v>
      </c>
      <c r="E30" s="35"/>
      <c r="F30" s="35"/>
      <c r="G30" s="35"/>
      <c r="H30" s="35"/>
      <c r="I30" s="123"/>
      <c r="J30" s="133">
        <f>ROUND(J122,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4" t="s">
        <v>37</v>
      </c>
      <c r="G32" s="35"/>
      <c r="H32" s="35"/>
      <c r="I32" s="135" t="s">
        <v>36</v>
      </c>
      <c r="J32" s="134" t="s">
        <v>38</v>
      </c>
      <c r="K32" s="35"/>
      <c r="L32" s="52"/>
      <c r="S32" s="35"/>
      <c r="T32" s="35"/>
      <c r="U32" s="35"/>
      <c r="V32" s="35"/>
      <c r="W32" s="35"/>
      <c r="X32" s="35"/>
      <c r="Y32" s="35"/>
      <c r="Z32" s="35"/>
      <c r="AA32" s="35"/>
      <c r="AB32" s="35"/>
      <c r="AC32" s="35"/>
      <c r="AD32" s="35"/>
      <c r="AE32" s="35"/>
    </row>
    <row r="33" spans="1:31" s="2" customFormat="1" ht="14.45" customHeight="1">
      <c r="A33" s="35"/>
      <c r="B33" s="40"/>
      <c r="C33" s="35"/>
      <c r="D33" s="136" t="s">
        <v>39</v>
      </c>
      <c r="E33" s="122" t="s">
        <v>40</v>
      </c>
      <c r="F33" s="137">
        <f>ROUND((SUM(BE122:BE234)),  2)</f>
        <v>0</v>
      </c>
      <c r="G33" s="35"/>
      <c r="H33" s="35"/>
      <c r="I33" s="138">
        <v>0.21</v>
      </c>
      <c r="J33" s="137">
        <f>ROUND(((SUM(BE122:BE234))*I33),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41</v>
      </c>
      <c r="F34" s="137">
        <f>ROUND((SUM(BF122:BF234)),  2)</f>
        <v>0</v>
      </c>
      <c r="G34" s="35"/>
      <c r="H34" s="35"/>
      <c r="I34" s="138">
        <v>0.15</v>
      </c>
      <c r="J34" s="137">
        <f>ROUND(((SUM(BF122:BF234))*I34),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42</v>
      </c>
      <c r="F35" s="137">
        <f>ROUND((SUM(BG122:BG234)),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43</v>
      </c>
      <c r="F36" s="137">
        <f>ROUND((SUM(BH122:BH234)),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44</v>
      </c>
      <c r="F37" s="137">
        <f>ROUND((SUM(BI122:BI234)),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3"/>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45</v>
      </c>
      <c r="E39" s="141"/>
      <c r="F39" s="141"/>
      <c r="G39" s="142" t="s">
        <v>46</v>
      </c>
      <c r="H39" s="143" t="s">
        <v>47</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47" s="2" customFormat="1" ht="23.25" customHeight="1">
      <c r="A85" s="35"/>
      <c r="B85" s="36"/>
      <c r="C85" s="37"/>
      <c r="D85" s="37"/>
      <c r="E85" s="344" t="str">
        <f>E7</f>
        <v>NPK a.s., Pardubická nemocnice, Výstavba pavilonu CUP s centralizací akutních provozů - fáze II.</v>
      </c>
      <c r="F85" s="345"/>
      <c r="G85" s="345"/>
      <c r="H85" s="345"/>
      <c r="I85" s="123"/>
      <c r="J85" s="37"/>
      <c r="K85" s="37"/>
      <c r="L85" s="52"/>
      <c r="S85" s="35"/>
      <c r="T85" s="35"/>
      <c r="U85" s="35"/>
      <c r="V85" s="35"/>
      <c r="W85" s="35"/>
      <c r="X85" s="35"/>
      <c r="Y85" s="35"/>
      <c r="Z85" s="35"/>
      <c r="AA85" s="35"/>
      <c r="AB85" s="35"/>
      <c r="AC85" s="35"/>
      <c r="AD85" s="35"/>
      <c r="AE85" s="35"/>
    </row>
    <row r="86" spans="1:47" s="2" customFormat="1" ht="12" customHeight="1">
      <c r="A86" s="35"/>
      <c r="B86" s="36"/>
      <c r="C86" s="30" t="s">
        <v>144</v>
      </c>
      <c r="D86" s="37"/>
      <c r="E86" s="37"/>
      <c r="F86" s="37"/>
      <c r="G86" s="37"/>
      <c r="H86" s="37"/>
      <c r="I86" s="123"/>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6" t="str">
        <f>E9</f>
        <v>OVN - Ostatní a vedlejší náklady</v>
      </c>
      <c r="F87" s="346"/>
      <c r="G87" s="346"/>
      <c r="H87" s="346"/>
      <c r="I87" s="123"/>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3"/>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Pardubice</v>
      </c>
      <c r="G89" s="37"/>
      <c r="H89" s="37"/>
      <c r="I89" s="124" t="s">
        <v>22</v>
      </c>
      <c r="J89" s="67">
        <f>IF(J12="","",J12)</f>
        <v>44118</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47" s="2" customFormat="1" ht="40.15" customHeight="1">
      <c r="A91" s="35"/>
      <c r="B91" s="36"/>
      <c r="C91" s="30" t="s">
        <v>23</v>
      </c>
      <c r="D91" s="37"/>
      <c r="E91" s="37"/>
      <c r="F91" s="28" t="str">
        <f>E15</f>
        <v>Pardubický kraj</v>
      </c>
      <c r="G91" s="37"/>
      <c r="H91" s="37"/>
      <c r="I91" s="124" t="s">
        <v>29</v>
      </c>
      <c r="J91" s="33" t="str">
        <f>E21</f>
        <v>Atelier Penta v.o.s., Mrštíkova 12, Jihlava</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124" t="s">
        <v>32</v>
      </c>
      <c r="J92" s="33" t="str">
        <f>E24</f>
        <v>Ing. Avuk</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3"/>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150</v>
      </c>
      <c r="D94" s="164"/>
      <c r="E94" s="164"/>
      <c r="F94" s="164"/>
      <c r="G94" s="164"/>
      <c r="H94" s="164"/>
      <c r="I94" s="165"/>
      <c r="J94" s="166" t="s">
        <v>151</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47" s="2" customFormat="1" ht="22.9" customHeight="1">
      <c r="A96" s="35"/>
      <c r="B96" s="36"/>
      <c r="C96" s="167" t="s">
        <v>152</v>
      </c>
      <c r="D96" s="37"/>
      <c r="E96" s="37"/>
      <c r="F96" s="37"/>
      <c r="G96" s="37"/>
      <c r="H96" s="37"/>
      <c r="I96" s="123"/>
      <c r="J96" s="85">
        <f>J122</f>
        <v>0</v>
      </c>
      <c r="K96" s="37"/>
      <c r="L96" s="52"/>
      <c r="S96" s="35"/>
      <c r="T96" s="35"/>
      <c r="U96" s="35"/>
      <c r="V96" s="35"/>
      <c r="W96" s="35"/>
      <c r="X96" s="35"/>
      <c r="Y96" s="35"/>
      <c r="Z96" s="35"/>
      <c r="AA96" s="35"/>
      <c r="AB96" s="35"/>
      <c r="AC96" s="35"/>
      <c r="AD96" s="35"/>
      <c r="AE96" s="35"/>
      <c r="AU96" s="18" t="s">
        <v>153</v>
      </c>
    </row>
    <row r="97" spans="1:31" s="9" customFormat="1" ht="24.95" customHeight="1">
      <c r="B97" s="168"/>
      <c r="C97" s="169"/>
      <c r="D97" s="170" t="s">
        <v>10430</v>
      </c>
      <c r="E97" s="171"/>
      <c r="F97" s="171"/>
      <c r="G97" s="171"/>
      <c r="H97" s="171"/>
      <c r="I97" s="172"/>
      <c r="J97" s="173">
        <f>J123</f>
        <v>0</v>
      </c>
      <c r="K97" s="169"/>
      <c r="L97" s="174"/>
    </row>
    <row r="98" spans="1:31" s="10" customFormat="1" ht="19.899999999999999" customHeight="1">
      <c r="B98" s="175"/>
      <c r="C98" s="105"/>
      <c r="D98" s="176" t="s">
        <v>10431</v>
      </c>
      <c r="E98" s="177"/>
      <c r="F98" s="177"/>
      <c r="G98" s="177"/>
      <c r="H98" s="177"/>
      <c r="I98" s="178"/>
      <c r="J98" s="179">
        <f>J124</f>
        <v>0</v>
      </c>
      <c r="K98" s="105"/>
      <c r="L98" s="180"/>
    </row>
    <row r="99" spans="1:31" s="10" customFormat="1" ht="19.899999999999999" customHeight="1">
      <c r="B99" s="175"/>
      <c r="C99" s="105"/>
      <c r="D99" s="176" t="s">
        <v>10432</v>
      </c>
      <c r="E99" s="177"/>
      <c r="F99" s="177"/>
      <c r="G99" s="177"/>
      <c r="H99" s="177"/>
      <c r="I99" s="178"/>
      <c r="J99" s="179">
        <f>J161</f>
        <v>0</v>
      </c>
      <c r="K99" s="105"/>
      <c r="L99" s="180"/>
    </row>
    <row r="100" spans="1:31" s="10" customFormat="1" ht="19.899999999999999" customHeight="1">
      <c r="B100" s="175"/>
      <c r="C100" s="105"/>
      <c r="D100" s="176" t="s">
        <v>10433</v>
      </c>
      <c r="E100" s="177"/>
      <c r="F100" s="177"/>
      <c r="G100" s="177"/>
      <c r="H100" s="177"/>
      <c r="I100" s="178"/>
      <c r="J100" s="179">
        <f>J178</f>
        <v>0</v>
      </c>
      <c r="K100" s="105"/>
      <c r="L100" s="180"/>
    </row>
    <row r="101" spans="1:31" s="10" customFormat="1" ht="19.899999999999999" customHeight="1">
      <c r="B101" s="175"/>
      <c r="C101" s="105"/>
      <c r="D101" s="176" t="s">
        <v>10434</v>
      </c>
      <c r="E101" s="177"/>
      <c r="F101" s="177"/>
      <c r="G101" s="177"/>
      <c r="H101" s="177"/>
      <c r="I101" s="178"/>
      <c r="J101" s="179">
        <f>J188</f>
        <v>0</v>
      </c>
      <c r="K101" s="105"/>
      <c r="L101" s="180"/>
    </row>
    <row r="102" spans="1:31" s="10" customFormat="1" ht="19.899999999999999" customHeight="1">
      <c r="B102" s="175"/>
      <c r="C102" s="105"/>
      <c r="D102" s="176" t="s">
        <v>10435</v>
      </c>
      <c r="E102" s="177"/>
      <c r="F102" s="177"/>
      <c r="G102" s="177"/>
      <c r="H102" s="177"/>
      <c r="I102" s="178"/>
      <c r="J102" s="179">
        <f>J207</f>
        <v>0</v>
      </c>
      <c r="K102" s="105"/>
      <c r="L102" s="180"/>
    </row>
    <row r="103" spans="1:31" s="2" customFormat="1" ht="21.75" customHeight="1">
      <c r="A103" s="35"/>
      <c r="B103" s="36"/>
      <c r="C103" s="37"/>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159"/>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162"/>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188</v>
      </c>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31" s="2" customFormat="1" ht="23.25" customHeight="1">
      <c r="A112" s="35"/>
      <c r="B112" s="36"/>
      <c r="C112" s="37"/>
      <c r="D112" s="37"/>
      <c r="E112" s="344" t="str">
        <f>E7</f>
        <v>NPK a.s., Pardubická nemocnice, Výstavba pavilonu CUP s centralizací akutních provozů - fáze II.</v>
      </c>
      <c r="F112" s="345"/>
      <c r="G112" s="345"/>
      <c r="H112" s="345"/>
      <c r="I112" s="123"/>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144</v>
      </c>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96" t="str">
        <f>E9</f>
        <v>OVN - Ostatní a vedlejší náklady</v>
      </c>
      <c r="F114" s="346"/>
      <c r="G114" s="346"/>
      <c r="H114" s="346"/>
      <c r="I114" s="123"/>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Pardubice</v>
      </c>
      <c r="G116" s="37"/>
      <c r="H116" s="37"/>
      <c r="I116" s="124" t="s">
        <v>22</v>
      </c>
      <c r="J116" s="67">
        <f>IF(J12="","",J12)</f>
        <v>44118</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65" s="2" customFormat="1" ht="40.15" customHeight="1">
      <c r="A118" s="35"/>
      <c r="B118" s="36"/>
      <c r="C118" s="30" t="s">
        <v>23</v>
      </c>
      <c r="D118" s="37"/>
      <c r="E118" s="37"/>
      <c r="F118" s="28" t="str">
        <f>E15</f>
        <v>Pardubický kraj</v>
      </c>
      <c r="G118" s="37"/>
      <c r="H118" s="37"/>
      <c r="I118" s="124" t="s">
        <v>29</v>
      </c>
      <c r="J118" s="33" t="str">
        <f>E21</f>
        <v>Atelier Penta v.o.s., Mrštíkova 12, Jihlava</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27</v>
      </c>
      <c r="D119" s="37"/>
      <c r="E119" s="37"/>
      <c r="F119" s="28" t="str">
        <f>IF(E18="","",E18)</f>
        <v>Vyplň údaj</v>
      </c>
      <c r="G119" s="37"/>
      <c r="H119" s="37"/>
      <c r="I119" s="124" t="s">
        <v>32</v>
      </c>
      <c r="J119" s="33" t="str">
        <f>E24</f>
        <v>Ing. Avuk</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5" s="11" customFormat="1" ht="29.25" customHeight="1">
      <c r="A121" s="181"/>
      <c r="B121" s="182"/>
      <c r="C121" s="183" t="s">
        <v>189</v>
      </c>
      <c r="D121" s="184" t="s">
        <v>60</v>
      </c>
      <c r="E121" s="184" t="s">
        <v>56</v>
      </c>
      <c r="F121" s="184" t="s">
        <v>57</v>
      </c>
      <c r="G121" s="184" t="s">
        <v>190</v>
      </c>
      <c r="H121" s="184" t="s">
        <v>191</v>
      </c>
      <c r="I121" s="185" t="s">
        <v>192</v>
      </c>
      <c r="J121" s="184" t="s">
        <v>151</v>
      </c>
      <c r="K121" s="186" t="s">
        <v>193</v>
      </c>
      <c r="L121" s="187"/>
      <c r="M121" s="76" t="s">
        <v>1</v>
      </c>
      <c r="N121" s="77" t="s">
        <v>39</v>
      </c>
      <c r="O121" s="77" t="s">
        <v>194</v>
      </c>
      <c r="P121" s="77" t="s">
        <v>195</v>
      </c>
      <c r="Q121" s="77" t="s">
        <v>196</v>
      </c>
      <c r="R121" s="77" t="s">
        <v>197</v>
      </c>
      <c r="S121" s="77" t="s">
        <v>198</v>
      </c>
      <c r="T121" s="78" t="s">
        <v>199</v>
      </c>
      <c r="U121" s="181"/>
      <c r="V121" s="181"/>
      <c r="W121" s="181"/>
      <c r="X121" s="181"/>
      <c r="Y121" s="181"/>
      <c r="Z121" s="181"/>
      <c r="AA121" s="181"/>
      <c r="AB121" s="181"/>
      <c r="AC121" s="181"/>
      <c r="AD121" s="181"/>
      <c r="AE121" s="181"/>
    </row>
    <row r="122" spans="1:65" s="2" customFormat="1" ht="22.9" customHeight="1">
      <c r="A122" s="35"/>
      <c r="B122" s="36"/>
      <c r="C122" s="83" t="s">
        <v>200</v>
      </c>
      <c r="D122" s="37"/>
      <c r="E122" s="37"/>
      <c r="F122" s="37"/>
      <c r="G122" s="37"/>
      <c r="H122" s="37"/>
      <c r="I122" s="123"/>
      <c r="J122" s="188">
        <f>BK122</f>
        <v>0</v>
      </c>
      <c r="K122" s="37"/>
      <c r="L122" s="40"/>
      <c r="M122" s="79"/>
      <c r="N122" s="189"/>
      <c r="O122" s="80"/>
      <c r="P122" s="190">
        <f>P123</f>
        <v>0</v>
      </c>
      <c r="Q122" s="80"/>
      <c r="R122" s="190">
        <f>R123</f>
        <v>0</v>
      </c>
      <c r="S122" s="80"/>
      <c r="T122" s="191">
        <f>T123</f>
        <v>0</v>
      </c>
      <c r="U122" s="35"/>
      <c r="V122" s="35"/>
      <c r="W122" s="35"/>
      <c r="X122" s="35"/>
      <c r="Y122" s="35"/>
      <c r="Z122" s="35"/>
      <c r="AA122" s="35"/>
      <c r="AB122" s="35"/>
      <c r="AC122" s="35"/>
      <c r="AD122" s="35"/>
      <c r="AE122" s="35"/>
      <c r="AT122" s="18" t="s">
        <v>74</v>
      </c>
      <c r="AU122" s="18" t="s">
        <v>153</v>
      </c>
      <c r="BK122" s="192">
        <f>BK123</f>
        <v>0</v>
      </c>
    </row>
    <row r="123" spans="1:65" s="12" customFormat="1" ht="25.9" customHeight="1">
      <c r="B123" s="193"/>
      <c r="C123" s="194"/>
      <c r="D123" s="195" t="s">
        <v>74</v>
      </c>
      <c r="E123" s="196" t="s">
        <v>10436</v>
      </c>
      <c r="F123" s="196" t="s">
        <v>10437</v>
      </c>
      <c r="G123" s="194"/>
      <c r="H123" s="194"/>
      <c r="I123" s="197"/>
      <c r="J123" s="198">
        <f>BK123</f>
        <v>0</v>
      </c>
      <c r="K123" s="194"/>
      <c r="L123" s="199"/>
      <c r="M123" s="200"/>
      <c r="N123" s="201"/>
      <c r="O123" s="201"/>
      <c r="P123" s="202">
        <f>P124+P161+P178+P188+P207</f>
        <v>0</v>
      </c>
      <c r="Q123" s="201"/>
      <c r="R123" s="202">
        <f>R124+R161+R178+R188+R207</f>
        <v>0</v>
      </c>
      <c r="S123" s="201"/>
      <c r="T123" s="203">
        <f>T124+T161+T178+T188+T207</f>
        <v>0</v>
      </c>
      <c r="AR123" s="204" t="s">
        <v>237</v>
      </c>
      <c r="AT123" s="205" t="s">
        <v>74</v>
      </c>
      <c r="AU123" s="205" t="s">
        <v>75</v>
      </c>
      <c r="AY123" s="204" t="s">
        <v>203</v>
      </c>
      <c r="BK123" s="206">
        <f>BK124+BK161+BK178+BK188+BK207</f>
        <v>0</v>
      </c>
    </row>
    <row r="124" spans="1:65" s="12" customFormat="1" ht="22.9" customHeight="1">
      <c r="B124" s="193"/>
      <c r="C124" s="194"/>
      <c r="D124" s="195" t="s">
        <v>74</v>
      </c>
      <c r="E124" s="207" t="s">
        <v>10438</v>
      </c>
      <c r="F124" s="207" t="s">
        <v>10439</v>
      </c>
      <c r="G124" s="194"/>
      <c r="H124" s="194"/>
      <c r="I124" s="197"/>
      <c r="J124" s="208">
        <f>BK124</f>
        <v>0</v>
      </c>
      <c r="K124" s="194"/>
      <c r="L124" s="199"/>
      <c r="M124" s="200"/>
      <c r="N124" s="201"/>
      <c r="O124" s="201"/>
      <c r="P124" s="202">
        <f>SUM(P125:P160)</f>
        <v>0</v>
      </c>
      <c r="Q124" s="201"/>
      <c r="R124" s="202">
        <f>SUM(R125:R160)</f>
        <v>0</v>
      </c>
      <c r="S124" s="201"/>
      <c r="T124" s="203">
        <f>SUM(T125:T160)</f>
        <v>0</v>
      </c>
      <c r="AR124" s="204" t="s">
        <v>237</v>
      </c>
      <c r="AT124" s="205" t="s">
        <v>74</v>
      </c>
      <c r="AU124" s="205" t="s">
        <v>82</v>
      </c>
      <c r="AY124" s="204" t="s">
        <v>203</v>
      </c>
      <c r="BK124" s="206">
        <f>SUM(BK125:BK160)</f>
        <v>0</v>
      </c>
    </row>
    <row r="125" spans="1:65" s="2" customFormat="1" ht="16.5" customHeight="1">
      <c r="A125" s="35"/>
      <c r="B125" s="36"/>
      <c r="C125" s="209" t="s">
        <v>82</v>
      </c>
      <c r="D125" s="209" t="s">
        <v>205</v>
      </c>
      <c r="E125" s="210" t="s">
        <v>10440</v>
      </c>
      <c r="F125" s="211" t="s">
        <v>10439</v>
      </c>
      <c r="G125" s="212" t="s">
        <v>10441</v>
      </c>
      <c r="H125" s="213">
        <v>1</v>
      </c>
      <c r="I125" s="214"/>
      <c r="J125" s="215">
        <f>ROUND(I125*H125,2)</f>
        <v>0</v>
      </c>
      <c r="K125" s="211" t="s">
        <v>1</v>
      </c>
      <c r="L125" s="40"/>
      <c r="M125" s="216" t="s">
        <v>1</v>
      </c>
      <c r="N125" s="217" t="s">
        <v>40</v>
      </c>
      <c r="O125" s="72"/>
      <c r="P125" s="218">
        <f>O125*H125</f>
        <v>0</v>
      </c>
      <c r="Q125" s="218">
        <v>0</v>
      </c>
      <c r="R125" s="218">
        <f>Q125*H125</f>
        <v>0</v>
      </c>
      <c r="S125" s="218">
        <v>0</v>
      </c>
      <c r="T125" s="219">
        <f>S125*H125</f>
        <v>0</v>
      </c>
      <c r="U125" s="35"/>
      <c r="V125" s="35"/>
      <c r="W125" s="35"/>
      <c r="X125" s="35"/>
      <c r="Y125" s="35"/>
      <c r="Z125" s="35"/>
      <c r="AA125" s="35"/>
      <c r="AB125" s="35"/>
      <c r="AC125" s="35"/>
      <c r="AD125" s="35"/>
      <c r="AE125" s="35"/>
      <c r="AR125" s="220" t="s">
        <v>10442</v>
      </c>
      <c r="AT125" s="220" t="s">
        <v>205</v>
      </c>
      <c r="AU125" s="220" t="s">
        <v>84</v>
      </c>
      <c r="AY125" s="18" t="s">
        <v>203</v>
      </c>
      <c r="BE125" s="221">
        <f>IF(N125="základní",J125,0)</f>
        <v>0</v>
      </c>
      <c r="BF125" s="221">
        <f>IF(N125="snížená",J125,0)</f>
        <v>0</v>
      </c>
      <c r="BG125" s="221">
        <f>IF(N125="zákl. přenesená",J125,0)</f>
        <v>0</v>
      </c>
      <c r="BH125" s="221">
        <f>IF(N125="sníž. přenesená",J125,0)</f>
        <v>0</v>
      </c>
      <c r="BI125" s="221">
        <f>IF(N125="nulová",J125,0)</f>
        <v>0</v>
      </c>
      <c r="BJ125" s="18" t="s">
        <v>82</v>
      </c>
      <c r="BK125" s="221">
        <f>ROUND(I125*H125,2)</f>
        <v>0</v>
      </c>
      <c r="BL125" s="18" t="s">
        <v>10442</v>
      </c>
      <c r="BM125" s="220" t="s">
        <v>10443</v>
      </c>
    </row>
    <row r="126" spans="1:65" s="13" customFormat="1" ht="22.5">
      <c r="B126" s="222"/>
      <c r="C126" s="223"/>
      <c r="D126" s="224" t="s">
        <v>211</v>
      </c>
      <c r="E126" s="225" t="s">
        <v>1</v>
      </c>
      <c r="F126" s="226" t="s">
        <v>10444</v>
      </c>
      <c r="G126" s="223"/>
      <c r="H126" s="225" t="s">
        <v>1</v>
      </c>
      <c r="I126" s="227"/>
      <c r="J126" s="223"/>
      <c r="K126" s="223"/>
      <c r="L126" s="228"/>
      <c r="M126" s="229"/>
      <c r="N126" s="230"/>
      <c r="O126" s="230"/>
      <c r="P126" s="230"/>
      <c r="Q126" s="230"/>
      <c r="R126" s="230"/>
      <c r="S126" s="230"/>
      <c r="T126" s="231"/>
      <c r="AT126" s="232" t="s">
        <v>211</v>
      </c>
      <c r="AU126" s="232" t="s">
        <v>84</v>
      </c>
      <c r="AV126" s="13" t="s">
        <v>82</v>
      </c>
      <c r="AW126" s="13" t="s">
        <v>31</v>
      </c>
      <c r="AX126" s="13" t="s">
        <v>75</v>
      </c>
      <c r="AY126" s="232" t="s">
        <v>203</v>
      </c>
    </row>
    <row r="127" spans="1:65" s="13" customFormat="1" ht="22.5">
      <c r="B127" s="222"/>
      <c r="C127" s="223"/>
      <c r="D127" s="224" t="s">
        <v>211</v>
      </c>
      <c r="E127" s="225" t="s">
        <v>1</v>
      </c>
      <c r="F127" s="226" t="s">
        <v>10445</v>
      </c>
      <c r="G127" s="223"/>
      <c r="H127" s="225" t="s">
        <v>1</v>
      </c>
      <c r="I127" s="227"/>
      <c r="J127" s="223"/>
      <c r="K127" s="223"/>
      <c r="L127" s="228"/>
      <c r="M127" s="229"/>
      <c r="N127" s="230"/>
      <c r="O127" s="230"/>
      <c r="P127" s="230"/>
      <c r="Q127" s="230"/>
      <c r="R127" s="230"/>
      <c r="S127" s="230"/>
      <c r="T127" s="231"/>
      <c r="AT127" s="232" t="s">
        <v>211</v>
      </c>
      <c r="AU127" s="232" t="s">
        <v>84</v>
      </c>
      <c r="AV127" s="13" t="s">
        <v>82</v>
      </c>
      <c r="AW127" s="13" t="s">
        <v>31</v>
      </c>
      <c r="AX127" s="13" t="s">
        <v>75</v>
      </c>
      <c r="AY127" s="232" t="s">
        <v>203</v>
      </c>
    </row>
    <row r="128" spans="1:65" s="13" customFormat="1" ht="11.25">
      <c r="B128" s="222"/>
      <c r="C128" s="223"/>
      <c r="D128" s="224" t="s">
        <v>211</v>
      </c>
      <c r="E128" s="225" t="s">
        <v>1</v>
      </c>
      <c r="F128" s="226" t="s">
        <v>10446</v>
      </c>
      <c r="G128" s="223"/>
      <c r="H128" s="225" t="s">
        <v>1</v>
      </c>
      <c r="I128" s="227"/>
      <c r="J128" s="223"/>
      <c r="K128" s="223"/>
      <c r="L128" s="228"/>
      <c r="M128" s="229"/>
      <c r="N128" s="230"/>
      <c r="O128" s="230"/>
      <c r="P128" s="230"/>
      <c r="Q128" s="230"/>
      <c r="R128" s="230"/>
      <c r="S128" s="230"/>
      <c r="T128" s="231"/>
      <c r="AT128" s="232" t="s">
        <v>211</v>
      </c>
      <c r="AU128" s="232" t="s">
        <v>84</v>
      </c>
      <c r="AV128" s="13" t="s">
        <v>82</v>
      </c>
      <c r="AW128" s="13" t="s">
        <v>31</v>
      </c>
      <c r="AX128" s="13" t="s">
        <v>75</v>
      </c>
      <c r="AY128" s="232" t="s">
        <v>203</v>
      </c>
    </row>
    <row r="129" spans="2:51" s="13" customFormat="1" ht="22.5">
      <c r="B129" s="222"/>
      <c r="C129" s="223"/>
      <c r="D129" s="224" t="s">
        <v>211</v>
      </c>
      <c r="E129" s="225" t="s">
        <v>1</v>
      </c>
      <c r="F129" s="226" t="s">
        <v>10447</v>
      </c>
      <c r="G129" s="223"/>
      <c r="H129" s="225" t="s">
        <v>1</v>
      </c>
      <c r="I129" s="227"/>
      <c r="J129" s="223"/>
      <c r="K129" s="223"/>
      <c r="L129" s="228"/>
      <c r="M129" s="229"/>
      <c r="N129" s="230"/>
      <c r="O129" s="230"/>
      <c r="P129" s="230"/>
      <c r="Q129" s="230"/>
      <c r="R129" s="230"/>
      <c r="S129" s="230"/>
      <c r="T129" s="231"/>
      <c r="AT129" s="232" t="s">
        <v>211</v>
      </c>
      <c r="AU129" s="232" t="s">
        <v>84</v>
      </c>
      <c r="AV129" s="13" t="s">
        <v>82</v>
      </c>
      <c r="AW129" s="13" t="s">
        <v>31</v>
      </c>
      <c r="AX129" s="13" t="s">
        <v>75</v>
      </c>
      <c r="AY129" s="232" t="s">
        <v>203</v>
      </c>
    </row>
    <row r="130" spans="2:51" s="13" customFormat="1" ht="22.5">
      <c r="B130" s="222"/>
      <c r="C130" s="223"/>
      <c r="D130" s="224" t="s">
        <v>211</v>
      </c>
      <c r="E130" s="225" t="s">
        <v>1</v>
      </c>
      <c r="F130" s="226" t="s">
        <v>10448</v>
      </c>
      <c r="G130" s="223"/>
      <c r="H130" s="225" t="s">
        <v>1</v>
      </c>
      <c r="I130" s="227"/>
      <c r="J130" s="223"/>
      <c r="K130" s="223"/>
      <c r="L130" s="228"/>
      <c r="M130" s="229"/>
      <c r="N130" s="230"/>
      <c r="O130" s="230"/>
      <c r="P130" s="230"/>
      <c r="Q130" s="230"/>
      <c r="R130" s="230"/>
      <c r="S130" s="230"/>
      <c r="T130" s="231"/>
      <c r="AT130" s="232" t="s">
        <v>211</v>
      </c>
      <c r="AU130" s="232" t="s">
        <v>84</v>
      </c>
      <c r="AV130" s="13" t="s">
        <v>82</v>
      </c>
      <c r="AW130" s="13" t="s">
        <v>31</v>
      </c>
      <c r="AX130" s="13" t="s">
        <v>75</v>
      </c>
      <c r="AY130" s="232" t="s">
        <v>203</v>
      </c>
    </row>
    <row r="131" spans="2:51" s="13" customFormat="1" ht="11.25">
      <c r="B131" s="222"/>
      <c r="C131" s="223"/>
      <c r="D131" s="224" t="s">
        <v>211</v>
      </c>
      <c r="E131" s="225" t="s">
        <v>1</v>
      </c>
      <c r="F131" s="226" t="s">
        <v>10449</v>
      </c>
      <c r="G131" s="223"/>
      <c r="H131" s="225" t="s">
        <v>1</v>
      </c>
      <c r="I131" s="227"/>
      <c r="J131" s="223"/>
      <c r="K131" s="223"/>
      <c r="L131" s="228"/>
      <c r="M131" s="229"/>
      <c r="N131" s="230"/>
      <c r="O131" s="230"/>
      <c r="P131" s="230"/>
      <c r="Q131" s="230"/>
      <c r="R131" s="230"/>
      <c r="S131" s="230"/>
      <c r="T131" s="231"/>
      <c r="AT131" s="232" t="s">
        <v>211</v>
      </c>
      <c r="AU131" s="232" t="s">
        <v>84</v>
      </c>
      <c r="AV131" s="13" t="s">
        <v>82</v>
      </c>
      <c r="AW131" s="13" t="s">
        <v>31</v>
      </c>
      <c r="AX131" s="13" t="s">
        <v>75</v>
      </c>
      <c r="AY131" s="232" t="s">
        <v>203</v>
      </c>
    </row>
    <row r="132" spans="2:51" s="13" customFormat="1" ht="22.5">
      <c r="B132" s="222"/>
      <c r="C132" s="223"/>
      <c r="D132" s="224" t="s">
        <v>211</v>
      </c>
      <c r="E132" s="225" t="s">
        <v>1</v>
      </c>
      <c r="F132" s="226" t="s">
        <v>10450</v>
      </c>
      <c r="G132" s="223"/>
      <c r="H132" s="225" t="s">
        <v>1</v>
      </c>
      <c r="I132" s="227"/>
      <c r="J132" s="223"/>
      <c r="K132" s="223"/>
      <c r="L132" s="228"/>
      <c r="M132" s="229"/>
      <c r="N132" s="230"/>
      <c r="O132" s="230"/>
      <c r="P132" s="230"/>
      <c r="Q132" s="230"/>
      <c r="R132" s="230"/>
      <c r="S132" s="230"/>
      <c r="T132" s="231"/>
      <c r="AT132" s="232" t="s">
        <v>211</v>
      </c>
      <c r="AU132" s="232" t="s">
        <v>84</v>
      </c>
      <c r="AV132" s="13" t="s">
        <v>82</v>
      </c>
      <c r="AW132" s="13" t="s">
        <v>31</v>
      </c>
      <c r="AX132" s="13" t="s">
        <v>75</v>
      </c>
      <c r="AY132" s="232" t="s">
        <v>203</v>
      </c>
    </row>
    <row r="133" spans="2:51" s="13" customFormat="1" ht="22.5">
      <c r="B133" s="222"/>
      <c r="C133" s="223"/>
      <c r="D133" s="224" t="s">
        <v>211</v>
      </c>
      <c r="E133" s="225" t="s">
        <v>1</v>
      </c>
      <c r="F133" s="226" t="s">
        <v>10451</v>
      </c>
      <c r="G133" s="223"/>
      <c r="H133" s="225" t="s">
        <v>1</v>
      </c>
      <c r="I133" s="227"/>
      <c r="J133" s="223"/>
      <c r="K133" s="223"/>
      <c r="L133" s="228"/>
      <c r="M133" s="229"/>
      <c r="N133" s="230"/>
      <c r="O133" s="230"/>
      <c r="P133" s="230"/>
      <c r="Q133" s="230"/>
      <c r="R133" s="230"/>
      <c r="S133" s="230"/>
      <c r="T133" s="231"/>
      <c r="AT133" s="232" t="s">
        <v>211</v>
      </c>
      <c r="AU133" s="232" t="s">
        <v>84</v>
      </c>
      <c r="AV133" s="13" t="s">
        <v>82</v>
      </c>
      <c r="AW133" s="13" t="s">
        <v>31</v>
      </c>
      <c r="AX133" s="13" t="s">
        <v>75</v>
      </c>
      <c r="AY133" s="232" t="s">
        <v>203</v>
      </c>
    </row>
    <row r="134" spans="2:51" s="13" customFormat="1" ht="11.25">
      <c r="B134" s="222"/>
      <c r="C134" s="223"/>
      <c r="D134" s="224" t="s">
        <v>211</v>
      </c>
      <c r="E134" s="225" t="s">
        <v>1</v>
      </c>
      <c r="F134" s="226" t="s">
        <v>10452</v>
      </c>
      <c r="G134" s="223"/>
      <c r="H134" s="225" t="s">
        <v>1</v>
      </c>
      <c r="I134" s="227"/>
      <c r="J134" s="223"/>
      <c r="K134" s="223"/>
      <c r="L134" s="228"/>
      <c r="M134" s="229"/>
      <c r="N134" s="230"/>
      <c r="O134" s="230"/>
      <c r="P134" s="230"/>
      <c r="Q134" s="230"/>
      <c r="R134" s="230"/>
      <c r="S134" s="230"/>
      <c r="T134" s="231"/>
      <c r="AT134" s="232" t="s">
        <v>211</v>
      </c>
      <c r="AU134" s="232" t="s">
        <v>84</v>
      </c>
      <c r="AV134" s="13" t="s">
        <v>82</v>
      </c>
      <c r="AW134" s="13" t="s">
        <v>31</v>
      </c>
      <c r="AX134" s="13" t="s">
        <v>75</v>
      </c>
      <c r="AY134" s="232" t="s">
        <v>203</v>
      </c>
    </row>
    <row r="135" spans="2:51" s="13" customFormat="1" ht="11.25">
      <c r="B135" s="222"/>
      <c r="C135" s="223"/>
      <c r="D135" s="224" t="s">
        <v>211</v>
      </c>
      <c r="E135" s="225" t="s">
        <v>1</v>
      </c>
      <c r="F135" s="226" t="s">
        <v>10453</v>
      </c>
      <c r="G135" s="223"/>
      <c r="H135" s="225" t="s">
        <v>1</v>
      </c>
      <c r="I135" s="227"/>
      <c r="J135" s="223"/>
      <c r="K135" s="223"/>
      <c r="L135" s="228"/>
      <c r="M135" s="229"/>
      <c r="N135" s="230"/>
      <c r="O135" s="230"/>
      <c r="P135" s="230"/>
      <c r="Q135" s="230"/>
      <c r="R135" s="230"/>
      <c r="S135" s="230"/>
      <c r="T135" s="231"/>
      <c r="AT135" s="232" t="s">
        <v>211</v>
      </c>
      <c r="AU135" s="232" t="s">
        <v>84</v>
      </c>
      <c r="AV135" s="13" t="s">
        <v>82</v>
      </c>
      <c r="AW135" s="13" t="s">
        <v>31</v>
      </c>
      <c r="AX135" s="13" t="s">
        <v>75</v>
      </c>
      <c r="AY135" s="232" t="s">
        <v>203</v>
      </c>
    </row>
    <row r="136" spans="2:51" s="13" customFormat="1" ht="11.25">
      <c r="B136" s="222"/>
      <c r="C136" s="223"/>
      <c r="D136" s="224" t="s">
        <v>211</v>
      </c>
      <c r="E136" s="225" t="s">
        <v>1</v>
      </c>
      <c r="F136" s="226" t="s">
        <v>10454</v>
      </c>
      <c r="G136" s="223"/>
      <c r="H136" s="225" t="s">
        <v>1</v>
      </c>
      <c r="I136" s="227"/>
      <c r="J136" s="223"/>
      <c r="K136" s="223"/>
      <c r="L136" s="228"/>
      <c r="M136" s="229"/>
      <c r="N136" s="230"/>
      <c r="O136" s="230"/>
      <c r="P136" s="230"/>
      <c r="Q136" s="230"/>
      <c r="R136" s="230"/>
      <c r="S136" s="230"/>
      <c r="T136" s="231"/>
      <c r="AT136" s="232" t="s">
        <v>211</v>
      </c>
      <c r="AU136" s="232" t="s">
        <v>84</v>
      </c>
      <c r="AV136" s="13" t="s">
        <v>82</v>
      </c>
      <c r="AW136" s="13" t="s">
        <v>31</v>
      </c>
      <c r="AX136" s="13" t="s">
        <v>75</v>
      </c>
      <c r="AY136" s="232" t="s">
        <v>203</v>
      </c>
    </row>
    <row r="137" spans="2:51" s="13" customFormat="1" ht="22.5">
      <c r="B137" s="222"/>
      <c r="C137" s="223"/>
      <c r="D137" s="224" t="s">
        <v>211</v>
      </c>
      <c r="E137" s="225" t="s">
        <v>1</v>
      </c>
      <c r="F137" s="226" t="s">
        <v>10455</v>
      </c>
      <c r="G137" s="223"/>
      <c r="H137" s="225" t="s">
        <v>1</v>
      </c>
      <c r="I137" s="227"/>
      <c r="J137" s="223"/>
      <c r="K137" s="223"/>
      <c r="L137" s="228"/>
      <c r="M137" s="229"/>
      <c r="N137" s="230"/>
      <c r="O137" s="230"/>
      <c r="P137" s="230"/>
      <c r="Q137" s="230"/>
      <c r="R137" s="230"/>
      <c r="S137" s="230"/>
      <c r="T137" s="231"/>
      <c r="AT137" s="232" t="s">
        <v>211</v>
      </c>
      <c r="AU137" s="232" t="s">
        <v>84</v>
      </c>
      <c r="AV137" s="13" t="s">
        <v>82</v>
      </c>
      <c r="AW137" s="13" t="s">
        <v>31</v>
      </c>
      <c r="AX137" s="13" t="s">
        <v>75</v>
      </c>
      <c r="AY137" s="232" t="s">
        <v>203</v>
      </c>
    </row>
    <row r="138" spans="2:51" s="13" customFormat="1" ht="22.5">
      <c r="B138" s="222"/>
      <c r="C138" s="223"/>
      <c r="D138" s="224" t="s">
        <v>211</v>
      </c>
      <c r="E138" s="225" t="s">
        <v>1</v>
      </c>
      <c r="F138" s="226" t="s">
        <v>10456</v>
      </c>
      <c r="G138" s="223"/>
      <c r="H138" s="225" t="s">
        <v>1</v>
      </c>
      <c r="I138" s="227"/>
      <c r="J138" s="223"/>
      <c r="K138" s="223"/>
      <c r="L138" s="228"/>
      <c r="M138" s="229"/>
      <c r="N138" s="230"/>
      <c r="O138" s="230"/>
      <c r="P138" s="230"/>
      <c r="Q138" s="230"/>
      <c r="R138" s="230"/>
      <c r="S138" s="230"/>
      <c r="T138" s="231"/>
      <c r="AT138" s="232" t="s">
        <v>211</v>
      </c>
      <c r="AU138" s="232" t="s">
        <v>84</v>
      </c>
      <c r="AV138" s="13" t="s">
        <v>82</v>
      </c>
      <c r="AW138" s="13" t="s">
        <v>31</v>
      </c>
      <c r="AX138" s="13" t="s">
        <v>75</v>
      </c>
      <c r="AY138" s="232" t="s">
        <v>203</v>
      </c>
    </row>
    <row r="139" spans="2:51" s="13" customFormat="1" ht="11.25">
      <c r="B139" s="222"/>
      <c r="C139" s="223"/>
      <c r="D139" s="224" t="s">
        <v>211</v>
      </c>
      <c r="E139" s="225" t="s">
        <v>1</v>
      </c>
      <c r="F139" s="226" t="s">
        <v>10457</v>
      </c>
      <c r="G139" s="223"/>
      <c r="H139" s="225" t="s">
        <v>1</v>
      </c>
      <c r="I139" s="227"/>
      <c r="J139" s="223"/>
      <c r="K139" s="223"/>
      <c r="L139" s="228"/>
      <c r="M139" s="229"/>
      <c r="N139" s="230"/>
      <c r="O139" s="230"/>
      <c r="P139" s="230"/>
      <c r="Q139" s="230"/>
      <c r="R139" s="230"/>
      <c r="S139" s="230"/>
      <c r="T139" s="231"/>
      <c r="AT139" s="232" t="s">
        <v>211</v>
      </c>
      <c r="AU139" s="232" t="s">
        <v>84</v>
      </c>
      <c r="AV139" s="13" t="s">
        <v>82</v>
      </c>
      <c r="AW139" s="13" t="s">
        <v>31</v>
      </c>
      <c r="AX139" s="13" t="s">
        <v>75</v>
      </c>
      <c r="AY139" s="232" t="s">
        <v>203</v>
      </c>
    </row>
    <row r="140" spans="2:51" s="13" customFormat="1" ht="11.25">
      <c r="B140" s="222"/>
      <c r="C140" s="223"/>
      <c r="D140" s="224" t="s">
        <v>211</v>
      </c>
      <c r="E140" s="225" t="s">
        <v>1</v>
      </c>
      <c r="F140" s="226" t="s">
        <v>10458</v>
      </c>
      <c r="G140" s="223"/>
      <c r="H140" s="225" t="s">
        <v>1</v>
      </c>
      <c r="I140" s="227"/>
      <c r="J140" s="223"/>
      <c r="K140" s="223"/>
      <c r="L140" s="228"/>
      <c r="M140" s="229"/>
      <c r="N140" s="230"/>
      <c r="O140" s="230"/>
      <c r="P140" s="230"/>
      <c r="Q140" s="230"/>
      <c r="R140" s="230"/>
      <c r="S140" s="230"/>
      <c r="T140" s="231"/>
      <c r="AT140" s="232" t="s">
        <v>211</v>
      </c>
      <c r="AU140" s="232" t="s">
        <v>84</v>
      </c>
      <c r="AV140" s="13" t="s">
        <v>82</v>
      </c>
      <c r="AW140" s="13" t="s">
        <v>31</v>
      </c>
      <c r="AX140" s="13" t="s">
        <v>75</v>
      </c>
      <c r="AY140" s="232" t="s">
        <v>203</v>
      </c>
    </row>
    <row r="141" spans="2:51" s="13" customFormat="1" ht="11.25">
      <c r="B141" s="222"/>
      <c r="C141" s="223"/>
      <c r="D141" s="224" t="s">
        <v>211</v>
      </c>
      <c r="E141" s="225" t="s">
        <v>1</v>
      </c>
      <c r="F141" s="226" t="s">
        <v>213</v>
      </c>
      <c r="G141" s="223"/>
      <c r="H141" s="225" t="s">
        <v>1</v>
      </c>
      <c r="I141" s="227"/>
      <c r="J141" s="223"/>
      <c r="K141" s="223"/>
      <c r="L141" s="228"/>
      <c r="M141" s="229"/>
      <c r="N141" s="230"/>
      <c r="O141" s="230"/>
      <c r="P141" s="230"/>
      <c r="Q141" s="230"/>
      <c r="R141" s="230"/>
      <c r="S141" s="230"/>
      <c r="T141" s="231"/>
      <c r="AT141" s="232" t="s">
        <v>211</v>
      </c>
      <c r="AU141" s="232" t="s">
        <v>84</v>
      </c>
      <c r="AV141" s="13" t="s">
        <v>82</v>
      </c>
      <c r="AW141" s="13" t="s">
        <v>31</v>
      </c>
      <c r="AX141" s="13" t="s">
        <v>75</v>
      </c>
      <c r="AY141" s="232" t="s">
        <v>203</v>
      </c>
    </row>
    <row r="142" spans="2:51" s="13" customFormat="1" ht="22.5">
      <c r="B142" s="222"/>
      <c r="C142" s="223"/>
      <c r="D142" s="224" t="s">
        <v>211</v>
      </c>
      <c r="E142" s="225" t="s">
        <v>1</v>
      </c>
      <c r="F142" s="226" t="s">
        <v>10459</v>
      </c>
      <c r="G142" s="223"/>
      <c r="H142" s="225" t="s">
        <v>1</v>
      </c>
      <c r="I142" s="227"/>
      <c r="J142" s="223"/>
      <c r="K142" s="223"/>
      <c r="L142" s="228"/>
      <c r="M142" s="229"/>
      <c r="N142" s="230"/>
      <c r="O142" s="230"/>
      <c r="P142" s="230"/>
      <c r="Q142" s="230"/>
      <c r="R142" s="230"/>
      <c r="S142" s="230"/>
      <c r="T142" s="231"/>
      <c r="AT142" s="232" t="s">
        <v>211</v>
      </c>
      <c r="AU142" s="232" t="s">
        <v>84</v>
      </c>
      <c r="AV142" s="13" t="s">
        <v>82</v>
      </c>
      <c r="AW142" s="13" t="s">
        <v>31</v>
      </c>
      <c r="AX142" s="13" t="s">
        <v>75</v>
      </c>
      <c r="AY142" s="232" t="s">
        <v>203</v>
      </c>
    </row>
    <row r="143" spans="2:51" s="13" customFormat="1" ht="22.5">
      <c r="B143" s="222"/>
      <c r="C143" s="223"/>
      <c r="D143" s="224" t="s">
        <v>211</v>
      </c>
      <c r="E143" s="225" t="s">
        <v>1</v>
      </c>
      <c r="F143" s="226" t="s">
        <v>10460</v>
      </c>
      <c r="G143" s="223"/>
      <c r="H143" s="225" t="s">
        <v>1</v>
      </c>
      <c r="I143" s="227"/>
      <c r="J143" s="223"/>
      <c r="K143" s="223"/>
      <c r="L143" s="228"/>
      <c r="M143" s="229"/>
      <c r="N143" s="230"/>
      <c r="O143" s="230"/>
      <c r="P143" s="230"/>
      <c r="Q143" s="230"/>
      <c r="R143" s="230"/>
      <c r="S143" s="230"/>
      <c r="T143" s="231"/>
      <c r="AT143" s="232" t="s">
        <v>211</v>
      </c>
      <c r="AU143" s="232" t="s">
        <v>84</v>
      </c>
      <c r="AV143" s="13" t="s">
        <v>82</v>
      </c>
      <c r="AW143" s="13" t="s">
        <v>31</v>
      </c>
      <c r="AX143" s="13" t="s">
        <v>75</v>
      </c>
      <c r="AY143" s="232" t="s">
        <v>203</v>
      </c>
    </row>
    <row r="144" spans="2:51" s="14" customFormat="1" ht="11.25">
      <c r="B144" s="233"/>
      <c r="C144" s="234"/>
      <c r="D144" s="224" t="s">
        <v>211</v>
      </c>
      <c r="E144" s="235" t="s">
        <v>1</v>
      </c>
      <c r="F144" s="236" t="s">
        <v>82</v>
      </c>
      <c r="G144" s="234"/>
      <c r="H144" s="237">
        <v>1</v>
      </c>
      <c r="I144" s="238"/>
      <c r="J144" s="234"/>
      <c r="K144" s="234"/>
      <c r="L144" s="239"/>
      <c r="M144" s="240"/>
      <c r="N144" s="241"/>
      <c r="O144" s="241"/>
      <c r="P144" s="241"/>
      <c r="Q144" s="241"/>
      <c r="R144" s="241"/>
      <c r="S144" s="241"/>
      <c r="T144" s="242"/>
      <c r="AT144" s="243" t="s">
        <v>211</v>
      </c>
      <c r="AU144" s="243" t="s">
        <v>84</v>
      </c>
      <c r="AV144" s="14" t="s">
        <v>84</v>
      </c>
      <c r="AW144" s="14" t="s">
        <v>31</v>
      </c>
      <c r="AX144" s="14" t="s">
        <v>75</v>
      </c>
      <c r="AY144" s="243" t="s">
        <v>203</v>
      </c>
    </row>
    <row r="145" spans="1:65" s="2" customFormat="1" ht="16.5" customHeight="1">
      <c r="A145" s="35"/>
      <c r="B145" s="36"/>
      <c r="C145" s="209" t="s">
        <v>84</v>
      </c>
      <c r="D145" s="209" t="s">
        <v>205</v>
      </c>
      <c r="E145" s="210" t="s">
        <v>10461</v>
      </c>
      <c r="F145" s="211" t="s">
        <v>10462</v>
      </c>
      <c r="G145" s="212" t="s">
        <v>10441</v>
      </c>
      <c r="H145" s="213">
        <v>1</v>
      </c>
      <c r="I145" s="214"/>
      <c r="J145" s="215">
        <f>ROUND(I145*H145,2)</f>
        <v>0</v>
      </c>
      <c r="K145" s="211" t="s">
        <v>1</v>
      </c>
      <c r="L145" s="40"/>
      <c r="M145" s="216" t="s">
        <v>1</v>
      </c>
      <c r="N145" s="217" t="s">
        <v>40</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10442</v>
      </c>
      <c r="AT145" s="220" t="s">
        <v>205</v>
      </c>
      <c r="AU145" s="220" t="s">
        <v>84</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10442</v>
      </c>
      <c r="BM145" s="220" t="s">
        <v>10463</v>
      </c>
    </row>
    <row r="146" spans="1:65" s="13" customFormat="1" ht="22.5">
      <c r="B146" s="222"/>
      <c r="C146" s="223"/>
      <c r="D146" s="224" t="s">
        <v>211</v>
      </c>
      <c r="E146" s="225" t="s">
        <v>1</v>
      </c>
      <c r="F146" s="226" t="s">
        <v>10464</v>
      </c>
      <c r="G146" s="223"/>
      <c r="H146" s="225" t="s">
        <v>1</v>
      </c>
      <c r="I146" s="227"/>
      <c r="J146" s="223"/>
      <c r="K146" s="223"/>
      <c r="L146" s="228"/>
      <c r="M146" s="229"/>
      <c r="N146" s="230"/>
      <c r="O146" s="230"/>
      <c r="P146" s="230"/>
      <c r="Q146" s="230"/>
      <c r="R146" s="230"/>
      <c r="S146" s="230"/>
      <c r="T146" s="231"/>
      <c r="AT146" s="232" t="s">
        <v>211</v>
      </c>
      <c r="AU146" s="232" t="s">
        <v>84</v>
      </c>
      <c r="AV146" s="13" t="s">
        <v>82</v>
      </c>
      <c r="AW146" s="13" t="s">
        <v>31</v>
      </c>
      <c r="AX146" s="13" t="s">
        <v>75</v>
      </c>
      <c r="AY146" s="232" t="s">
        <v>203</v>
      </c>
    </row>
    <row r="147" spans="1:65" s="13" customFormat="1" ht="22.5">
      <c r="B147" s="222"/>
      <c r="C147" s="223"/>
      <c r="D147" s="224" t="s">
        <v>211</v>
      </c>
      <c r="E147" s="225" t="s">
        <v>1</v>
      </c>
      <c r="F147" s="226" t="s">
        <v>10465</v>
      </c>
      <c r="G147" s="223"/>
      <c r="H147" s="225" t="s">
        <v>1</v>
      </c>
      <c r="I147" s="227"/>
      <c r="J147" s="223"/>
      <c r="K147" s="223"/>
      <c r="L147" s="228"/>
      <c r="M147" s="229"/>
      <c r="N147" s="230"/>
      <c r="O147" s="230"/>
      <c r="P147" s="230"/>
      <c r="Q147" s="230"/>
      <c r="R147" s="230"/>
      <c r="S147" s="230"/>
      <c r="T147" s="231"/>
      <c r="AT147" s="232" t="s">
        <v>211</v>
      </c>
      <c r="AU147" s="232" t="s">
        <v>84</v>
      </c>
      <c r="AV147" s="13" t="s">
        <v>82</v>
      </c>
      <c r="AW147" s="13" t="s">
        <v>31</v>
      </c>
      <c r="AX147" s="13" t="s">
        <v>75</v>
      </c>
      <c r="AY147" s="232" t="s">
        <v>203</v>
      </c>
    </row>
    <row r="148" spans="1:65" s="13" customFormat="1" ht="22.5">
      <c r="B148" s="222"/>
      <c r="C148" s="223"/>
      <c r="D148" s="224" t="s">
        <v>211</v>
      </c>
      <c r="E148" s="225" t="s">
        <v>1</v>
      </c>
      <c r="F148" s="226" t="s">
        <v>10466</v>
      </c>
      <c r="G148" s="223"/>
      <c r="H148" s="225" t="s">
        <v>1</v>
      </c>
      <c r="I148" s="227"/>
      <c r="J148" s="223"/>
      <c r="K148" s="223"/>
      <c r="L148" s="228"/>
      <c r="M148" s="229"/>
      <c r="N148" s="230"/>
      <c r="O148" s="230"/>
      <c r="P148" s="230"/>
      <c r="Q148" s="230"/>
      <c r="R148" s="230"/>
      <c r="S148" s="230"/>
      <c r="T148" s="231"/>
      <c r="AT148" s="232" t="s">
        <v>211</v>
      </c>
      <c r="AU148" s="232" t="s">
        <v>84</v>
      </c>
      <c r="AV148" s="13" t="s">
        <v>82</v>
      </c>
      <c r="AW148" s="13" t="s">
        <v>31</v>
      </c>
      <c r="AX148" s="13" t="s">
        <v>75</v>
      </c>
      <c r="AY148" s="232" t="s">
        <v>203</v>
      </c>
    </row>
    <row r="149" spans="1:65" s="13" customFormat="1" ht="22.5">
      <c r="B149" s="222"/>
      <c r="C149" s="223"/>
      <c r="D149" s="224" t="s">
        <v>211</v>
      </c>
      <c r="E149" s="225" t="s">
        <v>1</v>
      </c>
      <c r="F149" s="226" t="s">
        <v>10467</v>
      </c>
      <c r="G149" s="223"/>
      <c r="H149" s="225" t="s">
        <v>1</v>
      </c>
      <c r="I149" s="227"/>
      <c r="J149" s="223"/>
      <c r="K149" s="223"/>
      <c r="L149" s="228"/>
      <c r="M149" s="229"/>
      <c r="N149" s="230"/>
      <c r="O149" s="230"/>
      <c r="P149" s="230"/>
      <c r="Q149" s="230"/>
      <c r="R149" s="230"/>
      <c r="S149" s="230"/>
      <c r="T149" s="231"/>
      <c r="AT149" s="232" t="s">
        <v>211</v>
      </c>
      <c r="AU149" s="232" t="s">
        <v>84</v>
      </c>
      <c r="AV149" s="13" t="s">
        <v>82</v>
      </c>
      <c r="AW149" s="13" t="s">
        <v>31</v>
      </c>
      <c r="AX149" s="13" t="s">
        <v>75</v>
      </c>
      <c r="AY149" s="232" t="s">
        <v>203</v>
      </c>
    </row>
    <row r="150" spans="1:65" s="13" customFormat="1" ht="11.25">
      <c r="B150" s="222"/>
      <c r="C150" s="223"/>
      <c r="D150" s="224" t="s">
        <v>211</v>
      </c>
      <c r="E150" s="225" t="s">
        <v>1</v>
      </c>
      <c r="F150" s="226" t="s">
        <v>10468</v>
      </c>
      <c r="G150" s="223"/>
      <c r="H150" s="225" t="s">
        <v>1</v>
      </c>
      <c r="I150" s="227"/>
      <c r="J150" s="223"/>
      <c r="K150" s="223"/>
      <c r="L150" s="228"/>
      <c r="M150" s="229"/>
      <c r="N150" s="230"/>
      <c r="O150" s="230"/>
      <c r="P150" s="230"/>
      <c r="Q150" s="230"/>
      <c r="R150" s="230"/>
      <c r="S150" s="230"/>
      <c r="T150" s="231"/>
      <c r="AT150" s="232" t="s">
        <v>211</v>
      </c>
      <c r="AU150" s="232" t="s">
        <v>84</v>
      </c>
      <c r="AV150" s="13" t="s">
        <v>82</v>
      </c>
      <c r="AW150" s="13" t="s">
        <v>31</v>
      </c>
      <c r="AX150" s="13" t="s">
        <v>75</v>
      </c>
      <c r="AY150" s="232" t="s">
        <v>203</v>
      </c>
    </row>
    <row r="151" spans="1:65" s="13" customFormat="1" ht="22.5">
      <c r="B151" s="222"/>
      <c r="C151" s="223"/>
      <c r="D151" s="224" t="s">
        <v>211</v>
      </c>
      <c r="E151" s="225" t="s">
        <v>1</v>
      </c>
      <c r="F151" s="226" t="s">
        <v>10469</v>
      </c>
      <c r="G151" s="223"/>
      <c r="H151" s="225" t="s">
        <v>1</v>
      </c>
      <c r="I151" s="227"/>
      <c r="J151" s="223"/>
      <c r="K151" s="223"/>
      <c r="L151" s="228"/>
      <c r="M151" s="229"/>
      <c r="N151" s="230"/>
      <c r="O151" s="230"/>
      <c r="P151" s="230"/>
      <c r="Q151" s="230"/>
      <c r="R151" s="230"/>
      <c r="S151" s="230"/>
      <c r="T151" s="231"/>
      <c r="AT151" s="232" t="s">
        <v>211</v>
      </c>
      <c r="AU151" s="232" t="s">
        <v>84</v>
      </c>
      <c r="AV151" s="13" t="s">
        <v>82</v>
      </c>
      <c r="AW151" s="13" t="s">
        <v>31</v>
      </c>
      <c r="AX151" s="13" t="s">
        <v>75</v>
      </c>
      <c r="AY151" s="232" t="s">
        <v>203</v>
      </c>
    </row>
    <row r="152" spans="1:65" s="13" customFormat="1" ht="11.25">
      <c r="B152" s="222"/>
      <c r="C152" s="223"/>
      <c r="D152" s="224" t="s">
        <v>211</v>
      </c>
      <c r="E152" s="225" t="s">
        <v>1</v>
      </c>
      <c r="F152" s="226" t="s">
        <v>10470</v>
      </c>
      <c r="G152" s="223"/>
      <c r="H152" s="225" t="s">
        <v>1</v>
      </c>
      <c r="I152" s="227"/>
      <c r="J152" s="223"/>
      <c r="K152" s="223"/>
      <c r="L152" s="228"/>
      <c r="M152" s="229"/>
      <c r="N152" s="230"/>
      <c r="O152" s="230"/>
      <c r="P152" s="230"/>
      <c r="Q152" s="230"/>
      <c r="R152" s="230"/>
      <c r="S152" s="230"/>
      <c r="T152" s="231"/>
      <c r="AT152" s="232" t="s">
        <v>211</v>
      </c>
      <c r="AU152" s="232" t="s">
        <v>84</v>
      </c>
      <c r="AV152" s="13" t="s">
        <v>82</v>
      </c>
      <c r="AW152" s="13" t="s">
        <v>31</v>
      </c>
      <c r="AX152" s="13" t="s">
        <v>75</v>
      </c>
      <c r="AY152" s="232" t="s">
        <v>203</v>
      </c>
    </row>
    <row r="153" spans="1:65" s="14" customFormat="1" ht="11.25">
      <c r="B153" s="233"/>
      <c r="C153" s="234"/>
      <c r="D153" s="224" t="s">
        <v>211</v>
      </c>
      <c r="E153" s="235" t="s">
        <v>1</v>
      </c>
      <c r="F153" s="236" t="s">
        <v>82</v>
      </c>
      <c r="G153" s="234"/>
      <c r="H153" s="237">
        <v>1</v>
      </c>
      <c r="I153" s="238"/>
      <c r="J153" s="234"/>
      <c r="K153" s="234"/>
      <c r="L153" s="239"/>
      <c r="M153" s="240"/>
      <c r="N153" s="241"/>
      <c r="O153" s="241"/>
      <c r="P153" s="241"/>
      <c r="Q153" s="241"/>
      <c r="R153" s="241"/>
      <c r="S153" s="241"/>
      <c r="T153" s="242"/>
      <c r="AT153" s="243" t="s">
        <v>211</v>
      </c>
      <c r="AU153" s="243" t="s">
        <v>84</v>
      </c>
      <c r="AV153" s="14" t="s">
        <v>84</v>
      </c>
      <c r="AW153" s="14" t="s">
        <v>31</v>
      </c>
      <c r="AX153" s="14" t="s">
        <v>75</v>
      </c>
      <c r="AY153" s="243" t="s">
        <v>203</v>
      </c>
    </row>
    <row r="154" spans="1:65" s="2" customFormat="1" ht="16.5" customHeight="1">
      <c r="A154" s="35"/>
      <c r="B154" s="36"/>
      <c r="C154" s="209" t="s">
        <v>104</v>
      </c>
      <c r="D154" s="209" t="s">
        <v>205</v>
      </c>
      <c r="E154" s="210" t="s">
        <v>10471</v>
      </c>
      <c r="F154" s="211" t="s">
        <v>10472</v>
      </c>
      <c r="G154" s="212" t="s">
        <v>10441</v>
      </c>
      <c r="H154" s="213">
        <v>1</v>
      </c>
      <c r="I154" s="214"/>
      <c r="J154" s="215">
        <f>ROUND(I154*H154,2)</f>
        <v>0</v>
      </c>
      <c r="K154" s="211" t="s">
        <v>1</v>
      </c>
      <c r="L154" s="40"/>
      <c r="M154" s="216" t="s">
        <v>1</v>
      </c>
      <c r="N154" s="217" t="s">
        <v>40</v>
      </c>
      <c r="O154" s="72"/>
      <c r="P154" s="218">
        <f>O154*H154</f>
        <v>0</v>
      </c>
      <c r="Q154" s="218">
        <v>0</v>
      </c>
      <c r="R154" s="218">
        <f>Q154*H154</f>
        <v>0</v>
      </c>
      <c r="S154" s="218">
        <v>0</v>
      </c>
      <c r="T154" s="219">
        <f>S154*H154</f>
        <v>0</v>
      </c>
      <c r="U154" s="35"/>
      <c r="V154" s="35"/>
      <c r="W154" s="35"/>
      <c r="X154" s="35"/>
      <c r="Y154" s="35"/>
      <c r="Z154" s="35"/>
      <c r="AA154" s="35"/>
      <c r="AB154" s="35"/>
      <c r="AC154" s="35"/>
      <c r="AD154" s="35"/>
      <c r="AE154" s="35"/>
      <c r="AR154" s="220" t="s">
        <v>10442</v>
      </c>
      <c r="AT154" s="220" t="s">
        <v>205</v>
      </c>
      <c r="AU154" s="220" t="s">
        <v>84</v>
      </c>
      <c r="AY154" s="18" t="s">
        <v>203</v>
      </c>
      <c r="BE154" s="221">
        <f>IF(N154="základní",J154,0)</f>
        <v>0</v>
      </c>
      <c r="BF154" s="221">
        <f>IF(N154="snížená",J154,0)</f>
        <v>0</v>
      </c>
      <c r="BG154" s="221">
        <f>IF(N154="zákl. přenesená",J154,0)</f>
        <v>0</v>
      </c>
      <c r="BH154" s="221">
        <f>IF(N154="sníž. přenesená",J154,0)</f>
        <v>0</v>
      </c>
      <c r="BI154" s="221">
        <f>IF(N154="nulová",J154,0)</f>
        <v>0</v>
      </c>
      <c r="BJ154" s="18" t="s">
        <v>82</v>
      </c>
      <c r="BK154" s="221">
        <f>ROUND(I154*H154,2)</f>
        <v>0</v>
      </c>
      <c r="BL154" s="18" t="s">
        <v>10442</v>
      </c>
      <c r="BM154" s="220" t="s">
        <v>10473</v>
      </c>
    </row>
    <row r="155" spans="1:65" s="13" customFormat="1" ht="11.25">
      <c r="B155" s="222"/>
      <c r="C155" s="223"/>
      <c r="D155" s="224" t="s">
        <v>211</v>
      </c>
      <c r="E155" s="225" t="s">
        <v>1</v>
      </c>
      <c r="F155" s="226" t="s">
        <v>10474</v>
      </c>
      <c r="G155" s="223"/>
      <c r="H155" s="225" t="s">
        <v>1</v>
      </c>
      <c r="I155" s="227"/>
      <c r="J155" s="223"/>
      <c r="K155" s="223"/>
      <c r="L155" s="228"/>
      <c r="M155" s="229"/>
      <c r="N155" s="230"/>
      <c r="O155" s="230"/>
      <c r="P155" s="230"/>
      <c r="Q155" s="230"/>
      <c r="R155" s="230"/>
      <c r="S155" s="230"/>
      <c r="T155" s="231"/>
      <c r="AT155" s="232" t="s">
        <v>211</v>
      </c>
      <c r="AU155" s="232" t="s">
        <v>84</v>
      </c>
      <c r="AV155" s="13" t="s">
        <v>82</v>
      </c>
      <c r="AW155" s="13" t="s">
        <v>31</v>
      </c>
      <c r="AX155" s="13" t="s">
        <v>75</v>
      </c>
      <c r="AY155" s="232" t="s">
        <v>203</v>
      </c>
    </row>
    <row r="156" spans="1:65" s="13" customFormat="1" ht="11.25">
      <c r="B156" s="222"/>
      <c r="C156" s="223"/>
      <c r="D156" s="224" t="s">
        <v>211</v>
      </c>
      <c r="E156" s="225" t="s">
        <v>1</v>
      </c>
      <c r="F156" s="226" t="s">
        <v>10475</v>
      </c>
      <c r="G156" s="223"/>
      <c r="H156" s="225" t="s">
        <v>1</v>
      </c>
      <c r="I156" s="227"/>
      <c r="J156" s="223"/>
      <c r="K156" s="223"/>
      <c r="L156" s="228"/>
      <c r="M156" s="229"/>
      <c r="N156" s="230"/>
      <c r="O156" s="230"/>
      <c r="P156" s="230"/>
      <c r="Q156" s="230"/>
      <c r="R156" s="230"/>
      <c r="S156" s="230"/>
      <c r="T156" s="231"/>
      <c r="AT156" s="232" t="s">
        <v>211</v>
      </c>
      <c r="AU156" s="232" t="s">
        <v>84</v>
      </c>
      <c r="AV156" s="13" t="s">
        <v>82</v>
      </c>
      <c r="AW156" s="13" t="s">
        <v>31</v>
      </c>
      <c r="AX156" s="13" t="s">
        <v>75</v>
      </c>
      <c r="AY156" s="232" t="s">
        <v>203</v>
      </c>
    </row>
    <row r="157" spans="1:65" s="13" customFormat="1" ht="22.5">
      <c r="B157" s="222"/>
      <c r="C157" s="223"/>
      <c r="D157" s="224" t="s">
        <v>211</v>
      </c>
      <c r="E157" s="225" t="s">
        <v>1</v>
      </c>
      <c r="F157" s="226" t="s">
        <v>10476</v>
      </c>
      <c r="G157" s="223"/>
      <c r="H157" s="225" t="s">
        <v>1</v>
      </c>
      <c r="I157" s="227"/>
      <c r="J157" s="223"/>
      <c r="K157" s="223"/>
      <c r="L157" s="228"/>
      <c r="M157" s="229"/>
      <c r="N157" s="230"/>
      <c r="O157" s="230"/>
      <c r="P157" s="230"/>
      <c r="Q157" s="230"/>
      <c r="R157" s="230"/>
      <c r="S157" s="230"/>
      <c r="T157" s="231"/>
      <c r="AT157" s="232" t="s">
        <v>211</v>
      </c>
      <c r="AU157" s="232" t="s">
        <v>84</v>
      </c>
      <c r="AV157" s="13" t="s">
        <v>82</v>
      </c>
      <c r="AW157" s="13" t="s">
        <v>31</v>
      </c>
      <c r="AX157" s="13" t="s">
        <v>75</v>
      </c>
      <c r="AY157" s="232" t="s">
        <v>203</v>
      </c>
    </row>
    <row r="158" spans="1:65" s="13" customFormat="1" ht="11.25">
      <c r="B158" s="222"/>
      <c r="C158" s="223"/>
      <c r="D158" s="224" t="s">
        <v>211</v>
      </c>
      <c r="E158" s="225" t="s">
        <v>1</v>
      </c>
      <c r="F158" s="226" t="s">
        <v>10477</v>
      </c>
      <c r="G158" s="223"/>
      <c r="H158" s="225" t="s">
        <v>1</v>
      </c>
      <c r="I158" s="227"/>
      <c r="J158" s="223"/>
      <c r="K158" s="223"/>
      <c r="L158" s="228"/>
      <c r="M158" s="229"/>
      <c r="N158" s="230"/>
      <c r="O158" s="230"/>
      <c r="P158" s="230"/>
      <c r="Q158" s="230"/>
      <c r="R158" s="230"/>
      <c r="S158" s="230"/>
      <c r="T158" s="231"/>
      <c r="AT158" s="232" t="s">
        <v>211</v>
      </c>
      <c r="AU158" s="232" t="s">
        <v>84</v>
      </c>
      <c r="AV158" s="13" t="s">
        <v>82</v>
      </c>
      <c r="AW158" s="13" t="s">
        <v>31</v>
      </c>
      <c r="AX158" s="13" t="s">
        <v>75</v>
      </c>
      <c r="AY158" s="232" t="s">
        <v>203</v>
      </c>
    </row>
    <row r="159" spans="1:65" s="13" customFormat="1" ht="11.25">
      <c r="B159" s="222"/>
      <c r="C159" s="223"/>
      <c r="D159" s="224" t="s">
        <v>211</v>
      </c>
      <c r="E159" s="225" t="s">
        <v>1</v>
      </c>
      <c r="F159" s="226" t="s">
        <v>10478</v>
      </c>
      <c r="G159" s="223"/>
      <c r="H159" s="225" t="s">
        <v>1</v>
      </c>
      <c r="I159" s="227"/>
      <c r="J159" s="223"/>
      <c r="K159" s="223"/>
      <c r="L159" s="228"/>
      <c r="M159" s="229"/>
      <c r="N159" s="230"/>
      <c r="O159" s="230"/>
      <c r="P159" s="230"/>
      <c r="Q159" s="230"/>
      <c r="R159" s="230"/>
      <c r="S159" s="230"/>
      <c r="T159" s="231"/>
      <c r="AT159" s="232" t="s">
        <v>211</v>
      </c>
      <c r="AU159" s="232" t="s">
        <v>84</v>
      </c>
      <c r="AV159" s="13" t="s">
        <v>82</v>
      </c>
      <c r="AW159" s="13" t="s">
        <v>31</v>
      </c>
      <c r="AX159" s="13" t="s">
        <v>75</v>
      </c>
      <c r="AY159" s="232" t="s">
        <v>203</v>
      </c>
    </row>
    <row r="160" spans="1:65" s="14" customFormat="1" ht="11.25">
      <c r="B160" s="233"/>
      <c r="C160" s="234"/>
      <c r="D160" s="224" t="s">
        <v>211</v>
      </c>
      <c r="E160" s="235" t="s">
        <v>1</v>
      </c>
      <c r="F160" s="236" t="s">
        <v>82</v>
      </c>
      <c r="G160" s="234"/>
      <c r="H160" s="237">
        <v>1</v>
      </c>
      <c r="I160" s="238"/>
      <c r="J160" s="234"/>
      <c r="K160" s="234"/>
      <c r="L160" s="239"/>
      <c r="M160" s="240"/>
      <c r="N160" s="241"/>
      <c r="O160" s="241"/>
      <c r="P160" s="241"/>
      <c r="Q160" s="241"/>
      <c r="R160" s="241"/>
      <c r="S160" s="241"/>
      <c r="T160" s="242"/>
      <c r="AT160" s="243" t="s">
        <v>211</v>
      </c>
      <c r="AU160" s="243" t="s">
        <v>84</v>
      </c>
      <c r="AV160" s="14" t="s">
        <v>84</v>
      </c>
      <c r="AW160" s="14" t="s">
        <v>31</v>
      </c>
      <c r="AX160" s="14" t="s">
        <v>75</v>
      </c>
      <c r="AY160" s="243" t="s">
        <v>203</v>
      </c>
    </row>
    <row r="161" spans="1:65" s="12" customFormat="1" ht="22.9" customHeight="1">
      <c r="B161" s="193"/>
      <c r="C161" s="194"/>
      <c r="D161" s="195" t="s">
        <v>74</v>
      </c>
      <c r="E161" s="207" t="s">
        <v>10479</v>
      </c>
      <c r="F161" s="207" t="s">
        <v>10480</v>
      </c>
      <c r="G161" s="194"/>
      <c r="H161" s="194"/>
      <c r="I161" s="197"/>
      <c r="J161" s="208">
        <f>BK161</f>
        <v>0</v>
      </c>
      <c r="K161" s="194"/>
      <c r="L161" s="199"/>
      <c r="M161" s="200"/>
      <c r="N161" s="201"/>
      <c r="O161" s="201"/>
      <c r="P161" s="202">
        <f>SUM(P162:P177)</f>
        <v>0</v>
      </c>
      <c r="Q161" s="201"/>
      <c r="R161" s="202">
        <f>SUM(R162:R177)</f>
        <v>0</v>
      </c>
      <c r="S161" s="201"/>
      <c r="T161" s="203">
        <f>SUM(T162:T177)</f>
        <v>0</v>
      </c>
      <c r="AR161" s="204" t="s">
        <v>237</v>
      </c>
      <c r="AT161" s="205" t="s">
        <v>74</v>
      </c>
      <c r="AU161" s="205" t="s">
        <v>82</v>
      </c>
      <c r="AY161" s="204" t="s">
        <v>203</v>
      </c>
      <c r="BK161" s="206">
        <f>SUM(BK162:BK177)</f>
        <v>0</v>
      </c>
    </row>
    <row r="162" spans="1:65" s="2" customFormat="1" ht="16.5" customHeight="1">
      <c r="A162" s="35"/>
      <c r="B162" s="36"/>
      <c r="C162" s="209" t="s">
        <v>209</v>
      </c>
      <c r="D162" s="209" t="s">
        <v>205</v>
      </c>
      <c r="E162" s="210" t="s">
        <v>10481</v>
      </c>
      <c r="F162" s="211" t="s">
        <v>10482</v>
      </c>
      <c r="G162" s="212" t="s">
        <v>10441</v>
      </c>
      <c r="H162" s="213">
        <v>1</v>
      </c>
      <c r="I162" s="214"/>
      <c r="J162" s="215">
        <f>ROUND(I162*H162,2)</f>
        <v>0</v>
      </c>
      <c r="K162" s="211" t="s">
        <v>1</v>
      </c>
      <c r="L162" s="40"/>
      <c r="M162" s="216" t="s">
        <v>1</v>
      </c>
      <c r="N162" s="217" t="s">
        <v>40</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10442</v>
      </c>
      <c r="AT162" s="220" t="s">
        <v>205</v>
      </c>
      <c r="AU162" s="220" t="s">
        <v>84</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10442</v>
      </c>
      <c r="BM162" s="220" t="s">
        <v>10483</v>
      </c>
    </row>
    <row r="163" spans="1:65" s="13" customFormat="1" ht="33.75">
      <c r="B163" s="222"/>
      <c r="C163" s="223"/>
      <c r="D163" s="224" t="s">
        <v>211</v>
      </c>
      <c r="E163" s="225" t="s">
        <v>1</v>
      </c>
      <c r="F163" s="226" t="s">
        <v>10484</v>
      </c>
      <c r="G163" s="223"/>
      <c r="H163" s="225" t="s">
        <v>1</v>
      </c>
      <c r="I163" s="227"/>
      <c r="J163" s="223"/>
      <c r="K163" s="223"/>
      <c r="L163" s="228"/>
      <c r="M163" s="229"/>
      <c r="N163" s="230"/>
      <c r="O163" s="230"/>
      <c r="P163" s="230"/>
      <c r="Q163" s="230"/>
      <c r="R163" s="230"/>
      <c r="S163" s="230"/>
      <c r="T163" s="231"/>
      <c r="AT163" s="232" t="s">
        <v>211</v>
      </c>
      <c r="AU163" s="232" t="s">
        <v>84</v>
      </c>
      <c r="AV163" s="13" t="s">
        <v>82</v>
      </c>
      <c r="AW163" s="13" t="s">
        <v>31</v>
      </c>
      <c r="AX163" s="13" t="s">
        <v>75</v>
      </c>
      <c r="AY163" s="232" t="s">
        <v>203</v>
      </c>
    </row>
    <row r="164" spans="1:65" s="13" customFormat="1" ht="33.75">
      <c r="B164" s="222"/>
      <c r="C164" s="223"/>
      <c r="D164" s="224" t="s">
        <v>211</v>
      </c>
      <c r="E164" s="225" t="s">
        <v>1</v>
      </c>
      <c r="F164" s="226" t="s">
        <v>10485</v>
      </c>
      <c r="G164" s="223"/>
      <c r="H164" s="225" t="s">
        <v>1</v>
      </c>
      <c r="I164" s="227"/>
      <c r="J164" s="223"/>
      <c r="K164" s="223"/>
      <c r="L164" s="228"/>
      <c r="M164" s="229"/>
      <c r="N164" s="230"/>
      <c r="O164" s="230"/>
      <c r="P164" s="230"/>
      <c r="Q164" s="230"/>
      <c r="R164" s="230"/>
      <c r="S164" s="230"/>
      <c r="T164" s="231"/>
      <c r="AT164" s="232" t="s">
        <v>211</v>
      </c>
      <c r="AU164" s="232" t="s">
        <v>84</v>
      </c>
      <c r="AV164" s="13" t="s">
        <v>82</v>
      </c>
      <c r="AW164" s="13" t="s">
        <v>31</v>
      </c>
      <c r="AX164" s="13" t="s">
        <v>75</v>
      </c>
      <c r="AY164" s="232" t="s">
        <v>203</v>
      </c>
    </row>
    <row r="165" spans="1:65" s="13" customFormat="1" ht="33.75">
      <c r="B165" s="222"/>
      <c r="C165" s="223"/>
      <c r="D165" s="224" t="s">
        <v>211</v>
      </c>
      <c r="E165" s="225" t="s">
        <v>1</v>
      </c>
      <c r="F165" s="226" t="s">
        <v>10486</v>
      </c>
      <c r="G165" s="223"/>
      <c r="H165" s="225" t="s">
        <v>1</v>
      </c>
      <c r="I165" s="227"/>
      <c r="J165" s="223"/>
      <c r="K165" s="223"/>
      <c r="L165" s="228"/>
      <c r="M165" s="229"/>
      <c r="N165" s="230"/>
      <c r="O165" s="230"/>
      <c r="P165" s="230"/>
      <c r="Q165" s="230"/>
      <c r="R165" s="230"/>
      <c r="S165" s="230"/>
      <c r="T165" s="231"/>
      <c r="AT165" s="232" t="s">
        <v>211</v>
      </c>
      <c r="AU165" s="232" t="s">
        <v>84</v>
      </c>
      <c r="AV165" s="13" t="s">
        <v>82</v>
      </c>
      <c r="AW165" s="13" t="s">
        <v>31</v>
      </c>
      <c r="AX165" s="13" t="s">
        <v>75</v>
      </c>
      <c r="AY165" s="232" t="s">
        <v>203</v>
      </c>
    </row>
    <row r="166" spans="1:65" s="13" customFormat="1" ht="33.75">
      <c r="B166" s="222"/>
      <c r="C166" s="223"/>
      <c r="D166" s="224" t="s">
        <v>211</v>
      </c>
      <c r="E166" s="225" t="s">
        <v>1</v>
      </c>
      <c r="F166" s="226" t="s">
        <v>10487</v>
      </c>
      <c r="G166" s="223"/>
      <c r="H166" s="225" t="s">
        <v>1</v>
      </c>
      <c r="I166" s="227"/>
      <c r="J166" s="223"/>
      <c r="K166" s="223"/>
      <c r="L166" s="228"/>
      <c r="M166" s="229"/>
      <c r="N166" s="230"/>
      <c r="O166" s="230"/>
      <c r="P166" s="230"/>
      <c r="Q166" s="230"/>
      <c r="R166" s="230"/>
      <c r="S166" s="230"/>
      <c r="T166" s="231"/>
      <c r="AT166" s="232" t="s">
        <v>211</v>
      </c>
      <c r="AU166" s="232" t="s">
        <v>84</v>
      </c>
      <c r="AV166" s="13" t="s">
        <v>82</v>
      </c>
      <c r="AW166" s="13" t="s">
        <v>31</v>
      </c>
      <c r="AX166" s="13" t="s">
        <v>75</v>
      </c>
      <c r="AY166" s="232" t="s">
        <v>203</v>
      </c>
    </row>
    <row r="167" spans="1:65" s="13" customFormat="1" ht="11.25">
      <c r="B167" s="222"/>
      <c r="C167" s="223"/>
      <c r="D167" s="224" t="s">
        <v>211</v>
      </c>
      <c r="E167" s="225" t="s">
        <v>1</v>
      </c>
      <c r="F167" s="226" t="s">
        <v>10488</v>
      </c>
      <c r="G167" s="223"/>
      <c r="H167" s="225" t="s">
        <v>1</v>
      </c>
      <c r="I167" s="227"/>
      <c r="J167" s="223"/>
      <c r="K167" s="223"/>
      <c r="L167" s="228"/>
      <c r="M167" s="229"/>
      <c r="N167" s="230"/>
      <c r="O167" s="230"/>
      <c r="P167" s="230"/>
      <c r="Q167" s="230"/>
      <c r="R167" s="230"/>
      <c r="S167" s="230"/>
      <c r="T167" s="231"/>
      <c r="AT167" s="232" t="s">
        <v>211</v>
      </c>
      <c r="AU167" s="232" t="s">
        <v>84</v>
      </c>
      <c r="AV167" s="13" t="s">
        <v>82</v>
      </c>
      <c r="AW167" s="13" t="s">
        <v>31</v>
      </c>
      <c r="AX167" s="13" t="s">
        <v>75</v>
      </c>
      <c r="AY167" s="232" t="s">
        <v>203</v>
      </c>
    </row>
    <row r="168" spans="1:65" s="14" customFormat="1" ht="11.25">
      <c r="B168" s="233"/>
      <c r="C168" s="234"/>
      <c r="D168" s="224" t="s">
        <v>211</v>
      </c>
      <c r="E168" s="235" t="s">
        <v>1</v>
      </c>
      <c r="F168" s="236" t="s">
        <v>82</v>
      </c>
      <c r="G168" s="234"/>
      <c r="H168" s="237">
        <v>1</v>
      </c>
      <c r="I168" s="238"/>
      <c r="J168" s="234"/>
      <c r="K168" s="234"/>
      <c r="L168" s="239"/>
      <c r="M168" s="240"/>
      <c r="N168" s="241"/>
      <c r="O168" s="241"/>
      <c r="P168" s="241"/>
      <c r="Q168" s="241"/>
      <c r="R168" s="241"/>
      <c r="S168" s="241"/>
      <c r="T168" s="242"/>
      <c r="AT168" s="243" t="s">
        <v>211</v>
      </c>
      <c r="AU168" s="243" t="s">
        <v>84</v>
      </c>
      <c r="AV168" s="14" t="s">
        <v>84</v>
      </c>
      <c r="AW168" s="14" t="s">
        <v>31</v>
      </c>
      <c r="AX168" s="14" t="s">
        <v>75</v>
      </c>
      <c r="AY168" s="243" t="s">
        <v>203</v>
      </c>
    </row>
    <row r="169" spans="1:65" s="2" customFormat="1" ht="16.5" customHeight="1">
      <c r="A169" s="35"/>
      <c r="B169" s="36"/>
      <c r="C169" s="209" t="s">
        <v>237</v>
      </c>
      <c r="D169" s="209" t="s">
        <v>205</v>
      </c>
      <c r="E169" s="210" t="s">
        <v>10489</v>
      </c>
      <c r="F169" s="211" t="s">
        <v>10490</v>
      </c>
      <c r="G169" s="212" t="s">
        <v>10441</v>
      </c>
      <c r="H169" s="213">
        <v>1</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10442</v>
      </c>
      <c r="AT169" s="220" t="s">
        <v>205</v>
      </c>
      <c r="AU169" s="220" t="s">
        <v>84</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10442</v>
      </c>
      <c r="BM169" s="220" t="s">
        <v>10491</v>
      </c>
    </row>
    <row r="170" spans="1:65" s="13" customFormat="1" ht="33.75">
      <c r="B170" s="222"/>
      <c r="C170" s="223"/>
      <c r="D170" s="224" t="s">
        <v>211</v>
      </c>
      <c r="E170" s="225" t="s">
        <v>1</v>
      </c>
      <c r="F170" s="226" t="s">
        <v>10492</v>
      </c>
      <c r="G170" s="223"/>
      <c r="H170" s="225" t="s">
        <v>1</v>
      </c>
      <c r="I170" s="227"/>
      <c r="J170" s="223"/>
      <c r="K170" s="223"/>
      <c r="L170" s="228"/>
      <c r="M170" s="229"/>
      <c r="N170" s="230"/>
      <c r="O170" s="230"/>
      <c r="P170" s="230"/>
      <c r="Q170" s="230"/>
      <c r="R170" s="230"/>
      <c r="S170" s="230"/>
      <c r="T170" s="231"/>
      <c r="AT170" s="232" t="s">
        <v>211</v>
      </c>
      <c r="AU170" s="232" t="s">
        <v>84</v>
      </c>
      <c r="AV170" s="13" t="s">
        <v>82</v>
      </c>
      <c r="AW170" s="13" t="s">
        <v>31</v>
      </c>
      <c r="AX170" s="13" t="s">
        <v>75</v>
      </c>
      <c r="AY170" s="232" t="s">
        <v>203</v>
      </c>
    </row>
    <row r="171" spans="1:65" s="13" customFormat="1" ht="33.75">
      <c r="B171" s="222"/>
      <c r="C171" s="223"/>
      <c r="D171" s="224" t="s">
        <v>211</v>
      </c>
      <c r="E171" s="225" t="s">
        <v>1</v>
      </c>
      <c r="F171" s="226" t="s">
        <v>10493</v>
      </c>
      <c r="G171" s="223"/>
      <c r="H171" s="225" t="s">
        <v>1</v>
      </c>
      <c r="I171" s="227"/>
      <c r="J171" s="223"/>
      <c r="K171" s="223"/>
      <c r="L171" s="228"/>
      <c r="M171" s="229"/>
      <c r="N171" s="230"/>
      <c r="O171" s="230"/>
      <c r="P171" s="230"/>
      <c r="Q171" s="230"/>
      <c r="R171" s="230"/>
      <c r="S171" s="230"/>
      <c r="T171" s="231"/>
      <c r="AT171" s="232" t="s">
        <v>211</v>
      </c>
      <c r="AU171" s="232" t="s">
        <v>84</v>
      </c>
      <c r="AV171" s="13" t="s">
        <v>82</v>
      </c>
      <c r="AW171" s="13" t="s">
        <v>31</v>
      </c>
      <c r="AX171" s="13" t="s">
        <v>75</v>
      </c>
      <c r="AY171" s="232" t="s">
        <v>203</v>
      </c>
    </row>
    <row r="172" spans="1:65" s="14" customFormat="1" ht="11.25">
      <c r="B172" s="233"/>
      <c r="C172" s="234"/>
      <c r="D172" s="224" t="s">
        <v>211</v>
      </c>
      <c r="E172" s="235" t="s">
        <v>1</v>
      </c>
      <c r="F172" s="236" t="s">
        <v>82</v>
      </c>
      <c r="G172" s="234"/>
      <c r="H172" s="237">
        <v>1</v>
      </c>
      <c r="I172" s="238"/>
      <c r="J172" s="234"/>
      <c r="K172" s="234"/>
      <c r="L172" s="239"/>
      <c r="M172" s="240"/>
      <c r="N172" s="241"/>
      <c r="O172" s="241"/>
      <c r="P172" s="241"/>
      <c r="Q172" s="241"/>
      <c r="R172" s="241"/>
      <c r="S172" s="241"/>
      <c r="T172" s="242"/>
      <c r="AT172" s="243" t="s">
        <v>211</v>
      </c>
      <c r="AU172" s="243" t="s">
        <v>84</v>
      </c>
      <c r="AV172" s="14" t="s">
        <v>84</v>
      </c>
      <c r="AW172" s="14" t="s">
        <v>31</v>
      </c>
      <c r="AX172" s="14" t="s">
        <v>75</v>
      </c>
      <c r="AY172" s="243" t="s">
        <v>203</v>
      </c>
    </row>
    <row r="173" spans="1:65" s="2" customFormat="1" ht="16.5" customHeight="1">
      <c r="A173" s="35"/>
      <c r="B173" s="36"/>
      <c r="C173" s="209" t="s">
        <v>252</v>
      </c>
      <c r="D173" s="209" t="s">
        <v>205</v>
      </c>
      <c r="E173" s="210" t="s">
        <v>10494</v>
      </c>
      <c r="F173" s="211" t="s">
        <v>10495</v>
      </c>
      <c r="G173" s="212" t="s">
        <v>10441</v>
      </c>
      <c r="H173" s="213">
        <v>1</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10442</v>
      </c>
      <c r="AT173" s="220" t="s">
        <v>205</v>
      </c>
      <c r="AU173" s="220" t="s">
        <v>84</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10442</v>
      </c>
      <c r="BM173" s="220" t="s">
        <v>10496</v>
      </c>
    </row>
    <row r="174" spans="1:65" s="13" customFormat="1" ht="33.75">
      <c r="B174" s="222"/>
      <c r="C174" s="223"/>
      <c r="D174" s="224" t="s">
        <v>211</v>
      </c>
      <c r="E174" s="225" t="s">
        <v>1</v>
      </c>
      <c r="F174" s="226" t="s">
        <v>10497</v>
      </c>
      <c r="G174" s="223"/>
      <c r="H174" s="225" t="s">
        <v>1</v>
      </c>
      <c r="I174" s="227"/>
      <c r="J174" s="223"/>
      <c r="K174" s="223"/>
      <c r="L174" s="228"/>
      <c r="M174" s="229"/>
      <c r="N174" s="230"/>
      <c r="O174" s="230"/>
      <c r="P174" s="230"/>
      <c r="Q174" s="230"/>
      <c r="R174" s="230"/>
      <c r="S174" s="230"/>
      <c r="T174" s="231"/>
      <c r="AT174" s="232" t="s">
        <v>211</v>
      </c>
      <c r="AU174" s="232" t="s">
        <v>84</v>
      </c>
      <c r="AV174" s="13" t="s">
        <v>82</v>
      </c>
      <c r="AW174" s="13" t="s">
        <v>31</v>
      </c>
      <c r="AX174" s="13" t="s">
        <v>75</v>
      </c>
      <c r="AY174" s="232" t="s">
        <v>203</v>
      </c>
    </row>
    <row r="175" spans="1:65" s="13" customFormat="1" ht="33.75">
      <c r="B175" s="222"/>
      <c r="C175" s="223"/>
      <c r="D175" s="224" t="s">
        <v>211</v>
      </c>
      <c r="E175" s="225" t="s">
        <v>1</v>
      </c>
      <c r="F175" s="226" t="s">
        <v>10498</v>
      </c>
      <c r="G175" s="223"/>
      <c r="H175" s="225" t="s">
        <v>1</v>
      </c>
      <c r="I175" s="227"/>
      <c r="J175" s="223"/>
      <c r="K175" s="223"/>
      <c r="L175" s="228"/>
      <c r="M175" s="229"/>
      <c r="N175" s="230"/>
      <c r="O175" s="230"/>
      <c r="P175" s="230"/>
      <c r="Q175" s="230"/>
      <c r="R175" s="230"/>
      <c r="S175" s="230"/>
      <c r="T175" s="231"/>
      <c r="AT175" s="232" t="s">
        <v>211</v>
      </c>
      <c r="AU175" s="232" t="s">
        <v>84</v>
      </c>
      <c r="AV175" s="13" t="s">
        <v>82</v>
      </c>
      <c r="AW175" s="13" t="s">
        <v>31</v>
      </c>
      <c r="AX175" s="13" t="s">
        <v>75</v>
      </c>
      <c r="AY175" s="232" t="s">
        <v>203</v>
      </c>
    </row>
    <row r="176" spans="1:65" s="13" customFormat="1" ht="11.25">
      <c r="B176" s="222"/>
      <c r="C176" s="223"/>
      <c r="D176" s="224" t="s">
        <v>211</v>
      </c>
      <c r="E176" s="225" t="s">
        <v>1</v>
      </c>
      <c r="F176" s="226" t="s">
        <v>10499</v>
      </c>
      <c r="G176" s="223"/>
      <c r="H176" s="225" t="s">
        <v>1</v>
      </c>
      <c r="I176" s="227"/>
      <c r="J176" s="223"/>
      <c r="K176" s="223"/>
      <c r="L176" s="228"/>
      <c r="M176" s="229"/>
      <c r="N176" s="230"/>
      <c r="O176" s="230"/>
      <c r="P176" s="230"/>
      <c r="Q176" s="230"/>
      <c r="R176" s="230"/>
      <c r="S176" s="230"/>
      <c r="T176" s="231"/>
      <c r="AT176" s="232" t="s">
        <v>211</v>
      </c>
      <c r="AU176" s="232" t="s">
        <v>84</v>
      </c>
      <c r="AV176" s="13" t="s">
        <v>82</v>
      </c>
      <c r="AW176" s="13" t="s">
        <v>31</v>
      </c>
      <c r="AX176" s="13" t="s">
        <v>75</v>
      </c>
      <c r="AY176" s="232" t="s">
        <v>203</v>
      </c>
    </row>
    <row r="177" spans="1:65" s="14" customFormat="1" ht="11.25">
      <c r="B177" s="233"/>
      <c r="C177" s="234"/>
      <c r="D177" s="224" t="s">
        <v>211</v>
      </c>
      <c r="E177" s="235" t="s">
        <v>1</v>
      </c>
      <c r="F177" s="236" t="s">
        <v>82</v>
      </c>
      <c r="G177" s="234"/>
      <c r="H177" s="237">
        <v>1</v>
      </c>
      <c r="I177" s="238"/>
      <c r="J177" s="234"/>
      <c r="K177" s="234"/>
      <c r="L177" s="239"/>
      <c r="M177" s="240"/>
      <c r="N177" s="241"/>
      <c r="O177" s="241"/>
      <c r="P177" s="241"/>
      <c r="Q177" s="241"/>
      <c r="R177" s="241"/>
      <c r="S177" s="241"/>
      <c r="T177" s="242"/>
      <c r="AT177" s="243" t="s">
        <v>211</v>
      </c>
      <c r="AU177" s="243" t="s">
        <v>84</v>
      </c>
      <c r="AV177" s="14" t="s">
        <v>84</v>
      </c>
      <c r="AW177" s="14" t="s">
        <v>31</v>
      </c>
      <c r="AX177" s="14" t="s">
        <v>75</v>
      </c>
      <c r="AY177" s="243" t="s">
        <v>203</v>
      </c>
    </row>
    <row r="178" spans="1:65" s="12" customFormat="1" ht="22.9" customHeight="1">
      <c r="B178" s="193"/>
      <c r="C178" s="194"/>
      <c r="D178" s="195" t="s">
        <v>74</v>
      </c>
      <c r="E178" s="207" t="s">
        <v>10500</v>
      </c>
      <c r="F178" s="207" t="s">
        <v>10501</v>
      </c>
      <c r="G178" s="194"/>
      <c r="H178" s="194"/>
      <c r="I178" s="197"/>
      <c r="J178" s="208">
        <f>BK178</f>
        <v>0</v>
      </c>
      <c r="K178" s="194"/>
      <c r="L178" s="199"/>
      <c r="M178" s="200"/>
      <c r="N178" s="201"/>
      <c r="O178" s="201"/>
      <c r="P178" s="202">
        <f>SUM(P179:P187)</f>
        <v>0</v>
      </c>
      <c r="Q178" s="201"/>
      <c r="R178" s="202">
        <f>SUM(R179:R187)</f>
        <v>0</v>
      </c>
      <c r="S178" s="201"/>
      <c r="T178" s="203">
        <f>SUM(T179:T187)</f>
        <v>0</v>
      </c>
      <c r="AR178" s="204" t="s">
        <v>237</v>
      </c>
      <c r="AT178" s="205" t="s">
        <v>74</v>
      </c>
      <c r="AU178" s="205" t="s">
        <v>82</v>
      </c>
      <c r="AY178" s="204" t="s">
        <v>203</v>
      </c>
      <c r="BK178" s="206">
        <f>SUM(BK179:BK187)</f>
        <v>0</v>
      </c>
    </row>
    <row r="179" spans="1:65" s="2" customFormat="1" ht="16.5" customHeight="1">
      <c r="A179" s="35"/>
      <c r="B179" s="36"/>
      <c r="C179" s="209" t="s">
        <v>351</v>
      </c>
      <c r="D179" s="209" t="s">
        <v>205</v>
      </c>
      <c r="E179" s="210" t="s">
        <v>10502</v>
      </c>
      <c r="F179" s="211" t="s">
        <v>10503</v>
      </c>
      <c r="G179" s="212" t="s">
        <v>10441</v>
      </c>
      <c r="H179" s="213">
        <v>1</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10442</v>
      </c>
      <c r="AT179" s="220" t="s">
        <v>205</v>
      </c>
      <c r="AU179" s="220" t="s">
        <v>84</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10442</v>
      </c>
      <c r="BM179" s="220" t="s">
        <v>10504</v>
      </c>
    </row>
    <row r="180" spans="1:65" s="13" customFormat="1" ht="33.75">
      <c r="B180" s="222"/>
      <c r="C180" s="223"/>
      <c r="D180" s="224" t="s">
        <v>211</v>
      </c>
      <c r="E180" s="225" t="s">
        <v>1</v>
      </c>
      <c r="F180" s="226" t="s">
        <v>10505</v>
      </c>
      <c r="G180" s="223"/>
      <c r="H180" s="225" t="s">
        <v>1</v>
      </c>
      <c r="I180" s="227"/>
      <c r="J180" s="223"/>
      <c r="K180" s="223"/>
      <c r="L180" s="228"/>
      <c r="M180" s="229"/>
      <c r="N180" s="230"/>
      <c r="O180" s="230"/>
      <c r="P180" s="230"/>
      <c r="Q180" s="230"/>
      <c r="R180" s="230"/>
      <c r="S180" s="230"/>
      <c r="T180" s="231"/>
      <c r="AT180" s="232" t="s">
        <v>211</v>
      </c>
      <c r="AU180" s="232" t="s">
        <v>84</v>
      </c>
      <c r="AV180" s="13" t="s">
        <v>82</v>
      </c>
      <c r="AW180" s="13" t="s">
        <v>31</v>
      </c>
      <c r="AX180" s="13" t="s">
        <v>75</v>
      </c>
      <c r="AY180" s="232" t="s">
        <v>203</v>
      </c>
    </row>
    <row r="181" spans="1:65" s="14" customFormat="1" ht="11.25">
      <c r="B181" s="233"/>
      <c r="C181" s="234"/>
      <c r="D181" s="224" t="s">
        <v>211</v>
      </c>
      <c r="E181" s="235" t="s">
        <v>1</v>
      </c>
      <c r="F181" s="236" t="s">
        <v>82</v>
      </c>
      <c r="G181" s="234"/>
      <c r="H181" s="237">
        <v>1</v>
      </c>
      <c r="I181" s="238"/>
      <c r="J181" s="234"/>
      <c r="K181" s="234"/>
      <c r="L181" s="239"/>
      <c r="M181" s="240"/>
      <c r="N181" s="241"/>
      <c r="O181" s="241"/>
      <c r="P181" s="241"/>
      <c r="Q181" s="241"/>
      <c r="R181" s="241"/>
      <c r="S181" s="241"/>
      <c r="T181" s="242"/>
      <c r="AT181" s="243" t="s">
        <v>211</v>
      </c>
      <c r="AU181" s="243" t="s">
        <v>84</v>
      </c>
      <c r="AV181" s="14" t="s">
        <v>84</v>
      </c>
      <c r="AW181" s="14" t="s">
        <v>31</v>
      </c>
      <c r="AX181" s="14" t="s">
        <v>75</v>
      </c>
      <c r="AY181" s="243" t="s">
        <v>203</v>
      </c>
    </row>
    <row r="182" spans="1:65" s="2" customFormat="1" ht="16.5" customHeight="1">
      <c r="A182" s="35"/>
      <c r="B182" s="36"/>
      <c r="C182" s="209" t="s">
        <v>361</v>
      </c>
      <c r="D182" s="209" t="s">
        <v>205</v>
      </c>
      <c r="E182" s="210" t="s">
        <v>10506</v>
      </c>
      <c r="F182" s="211" t="s">
        <v>10507</v>
      </c>
      <c r="G182" s="212" t="s">
        <v>10441</v>
      </c>
      <c r="H182" s="213">
        <v>1</v>
      </c>
      <c r="I182" s="214"/>
      <c r="J182" s="215">
        <f>ROUND(I182*H182,2)</f>
        <v>0</v>
      </c>
      <c r="K182" s="211" t="s">
        <v>1</v>
      </c>
      <c r="L182" s="40"/>
      <c r="M182" s="216" t="s">
        <v>1</v>
      </c>
      <c r="N182" s="217" t="s">
        <v>40</v>
      </c>
      <c r="O182" s="72"/>
      <c r="P182" s="218">
        <f>O182*H182</f>
        <v>0</v>
      </c>
      <c r="Q182" s="218">
        <v>0</v>
      </c>
      <c r="R182" s="218">
        <f>Q182*H182</f>
        <v>0</v>
      </c>
      <c r="S182" s="218">
        <v>0</v>
      </c>
      <c r="T182" s="219">
        <f>S182*H182</f>
        <v>0</v>
      </c>
      <c r="U182" s="35"/>
      <c r="V182" s="35"/>
      <c r="W182" s="35"/>
      <c r="X182" s="35"/>
      <c r="Y182" s="35"/>
      <c r="Z182" s="35"/>
      <c r="AA182" s="35"/>
      <c r="AB182" s="35"/>
      <c r="AC182" s="35"/>
      <c r="AD182" s="35"/>
      <c r="AE182" s="35"/>
      <c r="AR182" s="220" t="s">
        <v>10442</v>
      </c>
      <c r="AT182" s="220" t="s">
        <v>205</v>
      </c>
      <c r="AU182" s="220" t="s">
        <v>84</v>
      </c>
      <c r="AY182" s="18" t="s">
        <v>203</v>
      </c>
      <c r="BE182" s="221">
        <f>IF(N182="základní",J182,0)</f>
        <v>0</v>
      </c>
      <c r="BF182" s="221">
        <f>IF(N182="snížená",J182,0)</f>
        <v>0</v>
      </c>
      <c r="BG182" s="221">
        <f>IF(N182="zákl. přenesená",J182,0)</f>
        <v>0</v>
      </c>
      <c r="BH182" s="221">
        <f>IF(N182="sníž. přenesená",J182,0)</f>
        <v>0</v>
      </c>
      <c r="BI182" s="221">
        <f>IF(N182="nulová",J182,0)</f>
        <v>0</v>
      </c>
      <c r="BJ182" s="18" t="s">
        <v>82</v>
      </c>
      <c r="BK182" s="221">
        <f>ROUND(I182*H182,2)</f>
        <v>0</v>
      </c>
      <c r="BL182" s="18" t="s">
        <v>10442</v>
      </c>
      <c r="BM182" s="220" t="s">
        <v>10508</v>
      </c>
    </row>
    <row r="183" spans="1:65" s="13" customFormat="1" ht="22.5">
      <c r="B183" s="222"/>
      <c r="C183" s="223"/>
      <c r="D183" s="224" t="s">
        <v>211</v>
      </c>
      <c r="E183" s="225" t="s">
        <v>1</v>
      </c>
      <c r="F183" s="226" t="s">
        <v>10509</v>
      </c>
      <c r="G183" s="223"/>
      <c r="H183" s="225" t="s">
        <v>1</v>
      </c>
      <c r="I183" s="227"/>
      <c r="J183" s="223"/>
      <c r="K183" s="223"/>
      <c r="L183" s="228"/>
      <c r="M183" s="229"/>
      <c r="N183" s="230"/>
      <c r="O183" s="230"/>
      <c r="P183" s="230"/>
      <c r="Q183" s="230"/>
      <c r="R183" s="230"/>
      <c r="S183" s="230"/>
      <c r="T183" s="231"/>
      <c r="AT183" s="232" t="s">
        <v>211</v>
      </c>
      <c r="AU183" s="232" t="s">
        <v>84</v>
      </c>
      <c r="AV183" s="13" t="s">
        <v>82</v>
      </c>
      <c r="AW183" s="13" t="s">
        <v>31</v>
      </c>
      <c r="AX183" s="13" t="s">
        <v>75</v>
      </c>
      <c r="AY183" s="232" t="s">
        <v>203</v>
      </c>
    </row>
    <row r="184" spans="1:65" s="14" customFormat="1" ht="11.25">
      <c r="B184" s="233"/>
      <c r="C184" s="234"/>
      <c r="D184" s="224" t="s">
        <v>211</v>
      </c>
      <c r="E184" s="235" t="s">
        <v>1</v>
      </c>
      <c r="F184" s="236" t="s">
        <v>82</v>
      </c>
      <c r="G184" s="234"/>
      <c r="H184" s="237">
        <v>1</v>
      </c>
      <c r="I184" s="238"/>
      <c r="J184" s="234"/>
      <c r="K184" s="234"/>
      <c r="L184" s="239"/>
      <c r="M184" s="240"/>
      <c r="N184" s="241"/>
      <c r="O184" s="241"/>
      <c r="P184" s="241"/>
      <c r="Q184" s="241"/>
      <c r="R184" s="241"/>
      <c r="S184" s="241"/>
      <c r="T184" s="242"/>
      <c r="AT184" s="243" t="s">
        <v>211</v>
      </c>
      <c r="AU184" s="243" t="s">
        <v>84</v>
      </c>
      <c r="AV184" s="14" t="s">
        <v>84</v>
      </c>
      <c r="AW184" s="14" t="s">
        <v>31</v>
      </c>
      <c r="AX184" s="14" t="s">
        <v>75</v>
      </c>
      <c r="AY184" s="243" t="s">
        <v>203</v>
      </c>
    </row>
    <row r="185" spans="1:65" s="2" customFormat="1" ht="16.5" customHeight="1">
      <c r="A185" s="35"/>
      <c r="B185" s="36"/>
      <c r="C185" s="209" t="s">
        <v>368</v>
      </c>
      <c r="D185" s="209" t="s">
        <v>205</v>
      </c>
      <c r="E185" s="210" t="s">
        <v>10510</v>
      </c>
      <c r="F185" s="211" t="s">
        <v>10511</v>
      </c>
      <c r="G185" s="212" t="s">
        <v>10441</v>
      </c>
      <c r="H185" s="213">
        <v>1</v>
      </c>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10442</v>
      </c>
      <c r="AT185" s="220" t="s">
        <v>205</v>
      </c>
      <c r="AU185" s="220" t="s">
        <v>84</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10442</v>
      </c>
      <c r="BM185" s="220" t="s">
        <v>10512</v>
      </c>
    </row>
    <row r="186" spans="1:65" s="13" customFormat="1" ht="22.5">
      <c r="B186" s="222"/>
      <c r="C186" s="223"/>
      <c r="D186" s="224" t="s">
        <v>211</v>
      </c>
      <c r="E186" s="225" t="s">
        <v>1</v>
      </c>
      <c r="F186" s="226" t="s">
        <v>10509</v>
      </c>
      <c r="G186" s="223"/>
      <c r="H186" s="225" t="s">
        <v>1</v>
      </c>
      <c r="I186" s="227"/>
      <c r="J186" s="223"/>
      <c r="K186" s="223"/>
      <c r="L186" s="228"/>
      <c r="M186" s="229"/>
      <c r="N186" s="230"/>
      <c r="O186" s="230"/>
      <c r="P186" s="230"/>
      <c r="Q186" s="230"/>
      <c r="R186" s="230"/>
      <c r="S186" s="230"/>
      <c r="T186" s="231"/>
      <c r="AT186" s="232" t="s">
        <v>211</v>
      </c>
      <c r="AU186" s="232" t="s">
        <v>84</v>
      </c>
      <c r="AV186" s="13" t="s">
        <v>82</v>
      </c>
      <c r="AW186" s="13" t="s">
        <v>31</v>
      </c>
      <c r="AX186" s="13" t="s">
        <v>75</v>
      </c>
      <c r="AY186" s="232" t="s">
        <v>203</v>
      </c>
    </row>
    <row r="187" spans="1:65" s="14" customFormat="1" ht="11.25">
      <c r="B187" s="233"/>
      <c r="C187" s="234"/>
      <c r="D187" s="224" t="s">
        <v>211</v>
      </c>
      <c r="E187" s="235" t="s">
        <v>1</v>
      </c>
      <c r="F187" s="236" t="s">
        <v>82</v>
      </c>
      <c r="G187" s="234"/>
      <c r="H187" s="237">
        <v>1</v>
      </c>
      <c r="I187" s="238"/>
      <c r="J187" s="234"/>
      <c r="K187" s="234"/>
      <c r="L187" s="239"/>
      <c r="M187" s="240"/>
      <c r="N187" s="241"/>
      <c r="O187" s="241"/>
      <c r="P187" s="241"/>
      <c r="Q187" s="241"/>
      <c r="R187" s="241"/>
      <c r="S187" s="241"/>
      <c r="T187" s="242"/>
      <c r="AT187" s="243" t="s">
        <v>211</v>
      </c>
      <c r="AU187" s="243" t="s">
        <v>84</v>
      </c>
      <c r="AV187" s="14" t="s">
        <v>84</v>
      </c>
      <c r="AW187" s="14" t="s">
        <v>31</v>
      </c>
      <c r="AX187" s="14" t="s">
        <v>75</v>
      </c>
      <c r="AY187" s="243" t="s">
        <v>203</v>
      </c>
    </row>
    <row r="188" spans="1:65" s="12" customFormat="1" ht="22.9" customHeight="1">
      <c r="B188" s="193"/>
      <c r="C188" s="194"/>
      <c r="D188" s="195" t="s">
        <v>74</v>
      </c>
      <c r="E188" s="207" t="s">
        <v>10513</v>
      </c>
      <c r="F188" s="207" t="s">
        <v>10514</v>
      </c>
      <c r="G188" s="194"/>
      <c r="H188" s="194"/>
      <c r="I188" s="197"/>
      <c r="J188" s="208">
        <f>BK188</f>
        <v>0</v>
      </c>
      <c r="K188" s="194"/>
      <c r="L188" s="199"/>
      <c r="M188" s="200"/>
      <c r="N188" s="201"/>
      <c r="O188" s="201"/>
      <c r="P188" s="202">
        <f>SUM(P189:P206)</f>
        <v>0</v>
      </c>
      <c r="Q188" s="201"/>
      <c r="R188" s="202">
        <f>SUM(R189:R206)</f>
        <v>0</v>
      </c>
      <c r="S188" s="201"/>
      <c r="T188" s="203">
        <f>SUM(T189:T206)</f>
        <v>0</v>
      </c>
      <c r="AR188" s="204" t="s">
        <v>237</v>
      </c>
      <c r="AT188" s="205" t="s">
        <v>74</v>
      </c>
      <c r="AU188" s="205" t="s">
        <v>82</v>
      </c>
      <c r="AY188" s="204" t="s">
        <v>203</v>
      </c>
      <c r="BK188" s="206">
        <f>SUM(BK189:BK206)</f>
        <v>0</v>
      </c>
    </row>
    <row r="189" spans="1:65" s="2" customFormat="1" ht="16.5" customHeight="1">
      <c r="A189" s="35"/>
      <c r="B189" s="36"/>
      <c r="C189" s="209" t="s">
        <v>375</v>
      </c>
      <c r="D189" s="209" t="s">
        <v>205</v>
      </c>
      <c r="E189" s="210" t="s">
        <v>10515</v>
      </c>
      <c r="F189" s="211" t="s">
        <v>10516</v>
      </c>
      <c r="G189" s="212" t="s">
        <v>10441</v>
      </c>
      <c r="H189" s="213">
        <v>1</v>
      </c>
      <c r="I189" s="214"/>
      <c r="J189" s="215">
        <f>ROUND(I189*H189,2)</f>
        <v>0</v>
      </c>
      <c r="K189" s="211" t="s">
        <v>1</v>
      </c>
      <c r="L189" s="40"/>
      <c r="M189" s="216" t="s">
        <v>1</v>
      </c>
      <c r="N189" s="217"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10442</v>
      </c>
      <c r="AT189" s="220" t="s">
        <v>205</v>
      </c>
      <c r="AU189" s="220" t="s">
        <v>84</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10442</v>
      </c>
      <c r="BM189" s="220" t="s">
        <v>10517</v>
      </c>
    </row>
    <row r="190" spans="1:65" s="13" customFormat="1" ht="22.5">
      <c r="B190" s="222"/>
      <c r="C190" s="223"/>
      <c r="D190" s="224" t="s">
        <v>211</v>
      </c>
      <c r="E190" s="225" t="s">
        <v>1</v>
      </c>
      <c r="F190" s="226" t="s">
        <v>10518</v>
      </c>
      <c r="G190" s="223"/>
      <c r="H190" s="225" t="s">
        <v>1</v>
      </c>
      <c r="I190" s="227"/>
      <c r="J190" s="223"/>
      <c r="K190" s="223"/>
      <c r="L190" s="228"/>
      <c r="M190" s="229"/>
      <c r="N190" s="230"/>
      <c r="O190" s="230"/>
      <c r="P190" s="230"/>
      <c r="Q190" s="230"/>
      <c r="R190" s="230"/>
      <c r="S190" s="230"/>
      <c r="T190" s="231"/>
      <c r="AT190" s="232" t="s">
        <v>211</v>
      </c>
      <c r="AU190" s="232" t="s">
        <v>84</v>
      </c>
      <c r="AV190" s="13" t="s">
        <v>82</v>
      </c>
      <c r="AW190" s="13" t="s">
        <v>31</v>
      </c>
      <c r="AX190" s="13" t="s">
        <v>75</v>
      </c>
      <c r="AY190" s="232" t="s">
        <v>203</v>
      </c>
    </row>
    <row r="191" spans="1:65" s="13" customFormat="1" ht="22.5">
      <c r="B191" s="222"/>
      <c r="C191" s="223"/>
      <c r="D191" s="224" t="s">
        <v>211</v>
      </c>
      <c r="E191" s="225" t="s">
        <v>1</v>
      </c>
      <c r="F191" s="226" t="s">
        <v>10519</v>
      </c>
      <c r="G191" s="223"/>
      <c r="H191" s="225" t="s">
        <v>1</v>
      </c>
      <c r="I191" s="227"/>
      <c r="J191" s="223"/>
      <c r="K191" s="223"/>
      <c r="L191" s="228"/>
      <c r="M191" s="229"/>
      <c r="N191" s="230"/>
      <c r="O191" s="230"/>
      <c r="P191" s="230"/>
      <c r="Q191" s="230"/>
      <c r="R191" s="230"/>
      <c r="S191" s="230"/>
      <c r="T191" s="231"/>
      <c r="AT191" s="232" t="s">
        <v>211</v>
      </c>
      <c r="AU191" s="232" t="s">
        <v>84</v>
      </c>
      <c r="AV191" s="13" t="s">
        <v>82</v>
      </c>
      <c r="AW191" s="13" t="s">
        <v>31</v>
      </c>
      <c r="AX191" s="13" t="s">
        <v>75</v>
      </c>
      <c r="AY191" s="232" t="s">
        <v>203</v>
      </c>
    </row>
    <row r="192" spans="1:65" s="13" customFormat="1" ht="22.5">
      <c r="B192" s="222"/>
      <c r="C192" s="223"/>
      <c r="D192" s="224" t="s">
        <v>211</v>
      </c>
      <c r="E192" s="225" t="s">
        <v>1</v>
      </c>
      <c r="F192" s="226" t="s">
        <v>10520</v>
      </c>
      <c r="G192" s="223"/>
      <c r="H192" s="225" t="s">
        <v>1</v>
      </c>
      <c r="I192" s="227"/>
      <c r="J192" s="223"/>
      <c r="K192" s="223"/>
      <c r="L192" s="228"/>
      <c r="M192" s="229"/>
      <c r="N192" s="230"/>
      <c r="O192" s="230"/>
      <c r="P192" s="230"/>
      <c r="Q192" s="230"/>
      <c r="R192" s="230"/>
      <c r="S192" s="230"/>
      <c r="T192" s="231"/>
      <c r="AT192" s="232" t="s">
        <v>211</v>
      </c>
      <c r="AU192" s="232" t="s">
        <v>84</v>
      </c>
      <c r="AV192" s="13" t="s">
        <v>82</v>
      </c>
      <c r="AW192" s="13" t="s">
        <v>31</v>
      </c>
      <c r="AX192" s="13" t="s">
        <v>75</v>
      </c>
      <c r="AY192" s="232" t="s">
        <v>203</v>
      </c>
    </row>
    <row r="193" spans="1:65" s="13" customFormat="1" ht="22.5">
      <c r="B193" s="222"/>
      <c r="C193" s="223"/>
      <c r="D193" s="224" t="s">
        <v>211</v>
      </c>
      <c r="E193" s="225" t="s">
        <v>1</v>
      </c>
      <c r="F193" s="226" t="s">
        <v>10521</v>
      </c>
      <c r="G193" s="223"/>
      <c r="H193" s="225" t="s">
        <v>1</v>
      </c>
      <c r="I193" s="227"/>
      <c r="J193" s="223"/>
      <c r="K193" s="223"/>
      <c r="L193" s="228"/>
      <c r="M193" s="229"/>
      <c r="N193" s="230"/>
      <c r="O193" s="230"/>
      <c r="P193" s="230"/>
      <c r="Q193" s="230"/>
      <c r="R193" s="230"/>
      <c r="S193" s="230"/>
      <c r="T193" s="231"/>
      <c r="AT193" s="232" t="s">
        <v>211</v>
      </c>
      <c r="AU193" s="232" t="s">
        <v>84</v>
      </c>
      <c r="AV193" s="13" t="s">
        <v>82</v>
      </c>
      <c r="AW193" s="13" t="s">
        <v>31</v>
      </c>
      <c r="AX193" s="13" t="s">
        <v>75</v>
      </c>
      <c r="AY193" s="232" t="s">
        <v>203</v>
      </c>
    </row>
    <row r="194" spans="1:65" s="14" customFormat="1" ht="11.25">
      <c r="B194" s="233"/>
      <c r="C194" s="234"/>
      <c r="D194" s="224" t="s">
        <v>211</v>
      </c>
      <c r="E194" s="235" t="s">
        <v>1</v>
      </c>
      <c r="F194" s="236" t="s">
        <v>82</v>
      </c>
      <c r="G194" s="234"/>
      <c r="H194" s="237">
        <v>1</v>
      </c>
      <c r="I194" s="238"/>
      <c r="J194" s="234"/>
      <c r="K194" s="234"/>
      <c r="L194" s="239"/>
      <c r="M194" s="240"/>
      <c r="N194" s="241"/>
      <c r="O194" s="241"/>
      <c r="P194" s="241"/>
      <c r="Q194" s="241"/>
      <c r="R194" s="241"/>
      <c r="S194" s="241"/>
      <c r="T194" s="242"/>
      <c r="AT194" s="243" t="s">
        <v>211</v>
      </c>
      <c r="AU194" s="243" t="s">
        <v>84</v>
      </c>
      <c r="AV194" s="14" t="s">
        <v>84</v>
      </c>
      <c r="AW194" s="14" t="s">
        <v>31</v>
      </c>
      <c r="AX194" s="14" t="s">
        <v>75</v>
      </c>
      <c r="AY194" s="243" t="s">
        <v>203</v>
      </c>
    </row>
    <row r="195" spans="1:65" s="2" customFormat="1" ht="16.5" customHeight="1">
      <c r="A195" s="35"/>
      <c r="B195" s="36"/>
      <c r="C195" s="209" t="s">
        <v>382</v>
      </c>
      <c r="D195" s="209" t="s">
        <v>205</v>
      </c>
      <c r="E195" s="210" t="s">
        <v>10522</v>
      </c>
      <c r="F195" s="211" t="s">
        <v>10514</v>
      </c>
      <c r="G195" s="212" t="s">
        <v>10441</v>
      </c>
      <c r="H195" s="213">
        <v>1</v>
      </c>
      <c r="I195" s="214"/>
      <c r="J195" s="215">
        <f>ROUND(I195*H195,2)</f>
        <v>0</v>
      </c>
      <c r="K195" s="211" t="s">
        <v>1</v>
      </c>
      <c r="L195" s="40"/>
      <c r="M195" s="216" t="s">
        <v>1</v>
      </c>
      <c r="N195" s="217"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10442</v>
      </c>
      <c r="AT195" s="220" t="s">
        <v>205</v>
      </c>
      <c r="AU195" s="220" t="s">
        <v>84</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10442</v>
      </c>
      <c r="BM195" s="220" t="s">
        <v>10523</v>
      </c>
    </row>
    <row r="196" spans="1:65" s="13" customFormat="1" ht="22.5">
      <c r="B196" s="222"/>
      <c r="C196" s="223"/>
      <c r="D196" s="224" t="s">
        <v>211</v>
      </c>
      <c r="E196" s="225" t="s">
        <v>1</v>
      </c>
      <c r="F196" s="226" t="s">
        <v>10524</v>
      </c>
      <c r="G196" s="223"/>
      <c r="H196" s="225" t="s">
        <v>1</v>
      </c>
      <c r="I196" s="227"/>
      <c r="J196" s="223"/>
      <c r="K196" s="223"/>
      <c r="L196" s="228"/>
      <c r="M196" s="229"/>
      <c r="N196" s="230"/>
      <c r="O196" s="230"/>
      <c r="P196" s="230"/>
      <c r="Q196" s="230"/>
      <c r="R196" s="230"/>
      <c r="S196" s="230"/>
      <c r="T196" s="231"/>
      <c r="AT196" s="232" t="s">
        <v>211</v>
      </c>
      <c r="AU196" s="232" t="s">
        <v>84</v>
      </c>
      <c r="AV196" s="13" t="s">
        <v>82</v>
      </c>
      <c r="AW196" s="13" t="s">
        <v>31</v>
      </c>
      <c r="AX196" s="13" t="s">
        <v>75</v>
      </c>
      <c r="AY196" s="232" t="s">
        <v>203</v>
      </c>
    </row>
    <row r="197" spans="1:65" s="13" customFormat="1" ht="11.25">
      <c r="B197" s="222"/>
      <c r="C197" s="223"/>
      <c r="D197" s="224" t="s">
        <v>211</v>
      </c>
      <c r="E197" s="225" t="s">
        <v>1</v>
      </c>
      <c r="F197" s="226" t="s">
        <v>10525</v>
      </c>
      <c r="G197" s="223"/>
      <c r="H197" s="225" t="s">
        <v>1</v>
      </c>
      <c r="I197" s="227"/>
      <c r="J197" s="223"/>
      <c r="K197" s="223"/>
      <c r="L197" s="228"/>
      <c r="M197" s="229"/>
      <c r="N197" s="230"/>
      <c r="O197" s="230"/>
      <c r="P197" s="230"/>
      <c r="Q197" s="230"/>
      <c r="R197" s="230"/>
      <c r="S197" s="230"/>
      <c r="T197" s="231"/>
      <c r="AT197" s="232" t="s">
        <v>211</v>
      </c>
      <c r="AU197" s="232" t="s">
        <v>84</v>
      </c>
      <c r="AV197" s="13" t="s">
        <v>82</v>
      </c>
      <c r="AW197" s="13" t="s">
        <v>31</v>
      </c>
      <c r="AX197" s="13" t="s">
        <v>75</v>
      </c>
      <c r="AY197" s="232" t="s">
        <v>203</v>
      </c>
    </row>
    <row r="198" spans="1:65" s="13" customFormat="1" ht="22.5">
      <c r="B198" s="222"/>
      <c r="C198" s="223"/>
      <c r="D198" s="224" t="s">
        <v>211</v>
      </c>
      <c r="E198" s="225" t="s">
        <v>1</v>
      </c>
      <c r="F198" s="226" t="s">
        <v>10526</v>
      </c>
      <c r="G198" s="223"/>
      <c r="H198" s="225" t="s">
        <v>1</v>
      </c>
      <c r="I198" s="227"/>
      <c r="J198" s="223"/>
      <c r="K198" s="223"/>
      <c r="L198" s="228"/>
      <c r="M198" s="229"/>
      <c r="N198" s="230"/>
      <c r="O198" s="230"/>
      <c r="P198" s="230"/>
      <c r="Q198" s="230"/>
      <c r="R198" s="230"/>
      <c r="S198" s="230"/>
      <c r="T198" s="231"/>
      <c r="AT198" s="232" t="s">
        <v>211</v>
      </c>
      <c r="AU198" s="232" t="s">
        <v>84</v>
      </c>
      <c r="AV198" s="13" t="s">
        <v>82</v>
      </c>
      <c r="AW198" s="13" t="s">
        <v>31</v>
      </c>
      <c r="AX198" s="13" t="s">
        <v>75</v>
      </c>
      <c r="AY198" s="232" t="s">
        <v>203</v>
      </c>
    </row>
    <row r="199" spans="1:65" s="13" customFormat="1" ht="22.5">
      <c r="B199" s="222"/>
      <c r="C199" s="223"/>
      <c r="D199" s="224" t="s">
        <v>211</v>
      </c>
      <c r="E199" s="225" t="s">
        <v>1</v>
      </c>
      <c r="F199" s="226" t="s">
        <v>10527</v>
      </c>
      <c r="G199" s="223"/>
      <c r="H199" s="225" t="s">
        <v>1</v>
      </c>
      <c r="I199" s="227"/>
      <c r="J199" s="223"/>
      <c r="K199" s="223"/>
      <c r="L199" s="228"/>
      <c r="M199" s="229"/>
      <c r="N199" s="230"/>
      <c r="O199" s="230"/>
      <c r="P199" s="230"/>
      <c r="Q199" s="230"/>
      <c r="R199" s="230"/>
      <c r="S199" s="230"/>
      <c r="T199" s="231"/>
      <c r="AT199" s="232" t="s">
        <v>211</v>
      </c>
      <c r="AU199" s="232" t="s">
        <v>84</v>
      </c>
      <c r="AV199" s="13" t="s">
        <v>82</v>
      </c>
      <c r="AW199" s="13" t="s">
        <v>31</v>
      </c>
      <c r="AX199" s="13" t="s">
        <v>75</v>
      </c>
      <c r="AY199" s="232" t="s">
        <v>203</v>
      </c>
    </row>
    <row r="200" spans="1:65" s="13" customFormat="1" ht="22.5">
      <c r="B200" s="222"/>
      <c r="C200" s="223"/>
      <c r="D200" s="224" t="s">
        <v>211</v>
      </c>
      <c r="E200" s="225" t="s">
        <v>1</v>
      </c>
      <c r="F200" s="226" t="s">
        <v>10528</v>
      </c>
      <c r="G200" s="223"/>
      <c r="H200" s="225" t="s">
        <v>1</v>
      </c>
      <c r="I200" s="227"/>
      <c r="J200" s="223"/>
      <c r="K200" s="223"/>
      <c r="L200" s="228"/>
      <c r="M200" s="229"/>
      <c r="N200" s="230"/>
      <c r="O200" s="230"/>
      <c r="P200" s="230"/>
      <c r="Q200" s="230"/>
      <c r="R200" s="230"/>
      <c r="S200" s="230"/>
      <c r="T200" s="231"/>
      <c r="AT200" s="232" t="s">
        <v>211</v>
      </c>
      <c r="AU200" s="232" t="s">
        <v>84</v>
      </c>
      <c r="AV200" s="13" t="s">
        <v>82</v>
      </c>
      <c r="AW200" s="13" t="s">
        <v>31</v>
      </c>
      <c r="AX200" s="13" t="s">
        <v>75</v>
      </c>
      <c r="AY200" s="232" t="s">
        <v>203</v>
      </c>
    </row>
    <row r="201" spans="1:65" s="13" customFormat="1" ht="11.25">
      <c r="B201" s="222"/>
      <c r="C201" s="223"/>
      <c r="D201" s="224" t="s">
        <v>211</v>
      </c>
      <c r="E201" s="225" t="s">
        <v>1</v>
      </c>
      <c r="F201" s="226" t="s">
        <v>10529</v>
      </c>
      <c r="G201" s="223"/>
      <c r="H201" s="225" t="s">
        <v>1</v>
      </c>
      <c r="I201" s="227"/>
      <c r="J201" s="223"/>
      <c r="K201" s="223"/>
      <c r="L201" s="228"/>
      <c r="M201" s="229"/>
      <c r="N201" s="230"/>
      <c r="O201" s="230"/>
      <c r="P201" s="230"/>
      <c r="Q201" s="230"/>
      <c r="R201" s="230"/>
      <c r="S201" s="230"/>
      <c r="T201" s="231"/>
      <c r="AT201" s="232" t="s">
        <v>211</v>
      </c>
      <c r="AU201" s="232" t="s">
        <v>84</v>
      </c>
      <c r="AV201" s="13" t="s">
        <v>82</v>
      </c>
      <c r="AW201" s="13" t="s">
        <v>31</v>
      </c>
      <c r="AX201" s="13" t="s">
        <v>75</v>
      </c>
      <c r="AY201" s="232" t="s">
        <v>203</v>
      </c>
    </row>
    <row r="202" spans="1:65" s="13" customFormat="1" ht="22.5">
      <c r="B202" s="222"/>
      <c r="C202" s="223"/>
      <c r="D202" s="224" t="s">
        <v>211</v>
      </c>
      <c r="E202" s="225" t="s">
        <v>1</v>
      </c>
      <c r="F202" s="226" t="s">
        <v>10530</v>
      </c>
      <c r="G202" s="223"/>
      <c r="H202" s="225" t="s">
        <v>1</v>
      </c>
      <c r="I202" s="227"/>
      <c r="J202" s="223"/>
      <c r="K202" s="223"/>
      <c r="L202" s="228"/>
      <c r="M202" s="229"/>
      <c r="N202" s="230"/>
      <c r="O202" s="230"/>
      <c r="P202" s="230"/>
      <c r="Q202" s="230"/>
      <c r="R202" s="230"/>
      <c r="S202" s="230"/>
      <c r="T202" s="231"/>
      <c r="AT202" s="232" t="s">
        <v>211</v>
      </c>
      <c r="AU202" s="232" t="s">
        <v>84</v>
      </c>
      <c r="AV202" s="13" t="s">
        <v>82</v>
      </c>
      <c r="AW202" s="13" t="s">
        <v>31</v>
      </c>
      <c r="AX202" s="13" t="s">
        <v>75</v>
      </c>
      <c r="AY202" s="232" t="s">
        <v>203</v>
      </c>
    </row>
    <row r="203" spans="1:65" s="13" customFormat="1" ht="11.25">
      <c r="B203" s="222"/>
      <c r="C203" s="223"/>
      <c r="D203" s="224" t="s">
        <v>211</v>
      </c>
      <c r="E203" s="225" t="s">
        <v>1</v>
      </c>
      <c r="F203" s="226" t="s">
        <v>10531</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3" customFormat="1" ht="22.5">
      <c r="B204" s="222"/>
      <c r="C204" s="223"/>
      <c r="D204" s="224" t="s">
        <v>211</v>
      </c>
      <c r="E204" s="225" t="s">
        <v>1</v>
      </c>
      <c r="F204" s="226" t="s">
        <v>10532</v>
      </c>
      <c r="G204" s="223"/>
      <c r="H204" s="225" t="s">
        <v>1</v>
      </c>
      <c r="I204" s="227"/>
      <c r="J204" s="223"/>
      <c r="K204" s="223"/>
      <c r="L204" s="228"/>
      <c r="M204" s="229"/>
      <c r="N204" s="230"/>
      <c r="O204" s="230"/>
      <c r="P204" s="230"/>
      <c r="Q204" s="230"/>
      <c r="R204" s="230"/>
      <c r="S204" s="230"/>
      <c r="T204" s="231"/>
      <c r="AT204" s="232" t="s">
        <v>211</v>
      </c>
      <c r="AU204" s="232" t="s">
        <v>84</v>
      </c>
      <c r="AV204" s="13" t="s">
        <v>82</v>
      </c>
      <c r="AW204" s="13" t="s">
        <v>31</v>
      </c>
      <c r="AX204" s="13" t="s">
        <v>75</v>
      </c>
      <c r="AY204" s="232" t="s">
        <v>203</v>
      </c>
    </row>
    <row r="205" spans="1:65" s="13" customFormat="1" ht="11.25">
      <c r="B205" s="222"/>
      <c r="C205" s="223"/>
      <c r="D205" s="224" t="s">
        <v>211</v>
      </c>
      <c r="E205" s="225" t="s">
        <v>1</v>
      </c>
      <c r="F205" s="226" t="s">
        <v>10533</v>
      </c>
      <c r="G205" s="223"/>
      <c r="H205" s="225" t="s">
        <v>1</v>
      </c>
      <c r="I205" s="227"/>
      <c r="J205" s="223"/>
      <c r="K205" s="223"/>
      <c r="L205" s="228"/>
      <c r="M205" s="229"/>
      <c r="N205" s="230"/>
      <c r="O205" s="230"/>
      <c r="P205" s="230"/>
      <c r="Q205" s="230"/>
      <c r="R205" s="230"/>
      <c r="S205" s="230"/>
      <c r="T205" s="231"/>
      <c r="AT205" s="232" t="s">
        <v>211</v>
      </c>
      <c r="AU205" s="232" t="s">
        <v>84</v>
      </c>
      <c r="AV205" s="13" t="s">
        <v>82</v>
      </c>
      <c r="AW205" s="13" t="s">
        <v>31</v>
      </c>
      <c r="AX205" s="13" t="s">
        <v>75</v>
      </c>
      <c r="AY205" s="232" t="s">
        <v>203</v>
      </c>
    </row>
    <row r="206" spans="1:65" s="14" customFormat="1" ht="11.25">
      <c r="B206" s="233"/>
      <c r="C206" s="234"/>
      <c r="D206" s="224" t="s">
        <v>211</v>
      </c>
      <c r="E206" s="235" t="s">
        <v>1</v>
      </c>
      <c r="F206" s="236" t="s">
        <v>82</v>
      </c>
      <c r="G206" s="234"/>
      <c r="H206" s="237">
        <v>1</v>
      </c>
      <c r="I206" s="238"/>
      <c r="J206" s="234"/>
      <c r="K206" s="234"/>
      <c r="L206" s="239"/>
      <c r="M206" s="240"/>
      <c r="N206" s="241"/>
      <c r="O206" s="241"/>
      <c r="P206" s="241"/>
      <c r="Q206" s="241"/>
      <c r="R206" s="241"/>
      <c r="S206" s="241"/>
      <c r="T206" s="242"/>
      <c r="AT206" s="243" t="s">
        <v>211</v>
      </c>
      <c r="AU206" s="243" t="s">
        <v>84</v>
      </c>
      <c r="AV206" s="14" t="s">
        <v>84</v>
      </c>
      <c r="AW206" s="14" t="s">
        <v>31</v>
      </c>
      <c r="AX206" s="14" t="s">
        <v>75</v>
      </c>
      <c r="AY206" s="243" t="s">
        <v>203</v>
      </c>
    </row>
    <row r="207" spans="1:65" s="12" customFormat="1" ht="22.9" customHeight="1">
      <c r="B207" s="193"/>
      <c r="C207" s="194"/>
      <c r="D207" s="195" t="s">
        <v>74</v>
      </c>
      <c r="E207" s="207" t="s">
        <v>10534</v>
      </c>
      <c r="F207" s="207" t="s">
        <v>10535</v>
      </c>
      <c r="G207" s="194"/>
      <c r="H207" s="194"/>
      <c r="I207" s="197"/>
      <c r="J207" s="208">
        <f>BK207</f>
        <v>0</v>
      </c>
      <c r="K207" s="194"/>
      <c r="L207" s="199"/>
      <c r="M207" s="200"/>
      <c r="N207" s="201"/>
      <c r="O207" s="201"/>
      <c r="P207" s="202">
        <f>SUM(P208:P234)</f>
        <v>0</v>
      </c>
      <c r="Q207" s="201"/>
      <c r="R207" s="202">
        <f>SUM(R208:R234)</f>
        <v>0</v>
      </c>
      <c r="S207" s="201"/>
      <c r="T207" s="203">
        <f>SUM(T208:T234)</f>
        <v>0</v>
      </c>
      <c r="AR207" s="204" t="s">
        <v>237</v>
      </c>
      <c r="AT207" s="205" t="s">
        <v>74</v>
      </c>
      <c r="AU207" s="205" t="s">
        <v>82</v>
      </c>
      <c r="AY207" s="204" t="s">
        <v>203</v>
      </c>
      <c r="BK207" s="206">
        <f>SUM(BK208:BK234)</f>
        <v>0</v>
      </c>
    </row>
    <row r="208" spans="1:65" s="2" customFormat="1" ht="16.5" customHeight="1">
      <c r="A208" s="35"/>
      <c r="B208" s="36"/>
      <c r="C208" s="209" t="s">
        <v>389</v>
      </c>
      <c r="D208" s="209" t="s">
        <v>205</v>
      </c>
      <c r="E208" s="210" t="s">
        <v>10536</v>
      </c>
      <c r="F208" s="211" t="s">
        <v>10537</v>
      </c>
      <c r="G208" s="212" t="s">
        <v>10441</v>
      </c>
      <c r="H208" s="213">
        <v>1</v>
      </c>
      <c r="I208" s="214"/>
      <c r="J208" s="215">
        <f>ROUND(I208*H208,2)</f>
        <v>0</v>
      </c>
      <c r="K208" s="211" t="s">
        <v>1</v>
      </c>
      <c r="L208" s="40"/>
      <c r="M208" s="216" t="s">
        <v>1</v>
      </c>
      <c r="N208" s="217" t="s">
        <v>40</v>
      </c>
      <c r="O208" s="72"/>
      <c r="P208" s="218">
        <f>O208*H208</f>
        <v>0</v>
      </c>
      <c r="Q208" s="218">
        <v>0</v>
      </c>
      <c r="R208" s="218">
        <f>Q208*H208</f>
        <v>0</v>
      </c>
      <c r="S208" s="218">
        <v>0</v>
      </c>
      <c r="T208" s="219">
        <f>S208*H208</f>
        <v>0</v>
      </c>
      <c r="U208" s="35"/>
      <c r="V208" s="35"/>
      <c r="W208" s="35"/>
      <c r="X208" s="35"/>
      <c r="Y208" s="35"/>
      <c r="Z208" s="35"/>
      <c r="AA208" s="35"/>
      <c r="AB208" s="35"/>
      <c r="AC208" s="35"/>
      <c r="AD208" s="35"/>
      <c r="AE208" s="35"/>
      <c r="AR208" s="220" t="s">
        <v>10442</v>
      </c>
      <c r="AT208" s="220" t="s">
        <v>205</v>
      </c>
      <c r="AU208" s="220" t="s">
        <v>84</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10442</v>
      </c>
      <c r="BM208" s="220" t="s">
        <v>10538</v>
      </c>
    </row>
    <row r="209" spans="1:65" s="13" customFormat="1" ht="11.25">
      <c r="B209" s="222"/>
      <c r="C209" s="223"/>
      <c r="D209" s="224" t="s">
        <v>211</v>
      </c>
      <c r="E209" s="225" t="s">
        <v>1</v>
      </c>
      <c r="F209" s="226" t="s">
        <v>10539</v>
      </c>
      <c r="G209" s="223"/>
      <c r="H209" s="225" t="s">
        <v>1</v>
      </c>
      <c r="I209" s="227"/>
      <c r="J209" s="223"/>
      <c r="K209" s="223"/>
      <c r="L209" s="228"/>
      <c r="M209" s="229"/>
      <c r="N209" s="230"/>
      <c r="O209" s="230"/>
      <c r="P209" s="230"/>
      <c r="Q209" s="230"/>
      <c r="R209" s="230"/>
      <c r="S209" s="230"/>
      <c r="T209" s="231"/>
      <c r="AT209" s="232" t="s">
        <v>211</v>
      </c>
      <c r="AU209" s="232" t="s">
        <v>84</v>
      </c>
      <c r="AV209" s="13" t="s">
        <v>82</v>
      </c>
      <c r="AW209" s="13" t="s">
        <v>31</v>
      </c>
      <c r="AX209" s="13" t="s">
        <v>75</v>
      </c>
      <c r="AY209" s="232" t="s">
        <v>203</v>
      </c>
    </row>
    <row r="210" spans="1:65" s="13" customFormat="1" ht="11.25">
      <c r="B210" s="222"/>
      <c r="C210" s="223"/>
      <c r="D210" s="224" t="s">
        <v>211</v>
      </c>
      <c r="E210" s="225" t="s">
        <v>1</v>
      </c>
      <c r="F210" s="226" t="s">
        <v>10540</v>
      </c>
      <c r="G210" s="223"/>
      <c r="H210" s="225" t="s">
        <v>1</v>
      </c>
      <c r="I210" s="227"/>
      <c r="J210" s="223"/>
      <c r="K210" s="223"/>
      <c r="L210" s="228"/>
      <c r="M210" s="229"/>
      <c r="N210" s="230"/>
      <c r="O210" s="230"/>
      <c r="P210" s="230"/>
      <c r="Q210" s="230"/>
      <c r="R210" s="230"/>
      <c r="S210" s="230"/>
      <c r="T210" s="231"/>
      <c r="AT210" s="232" t="s">
        <v>211</v>
      </c>
      <c r="AU210" s="232" t="s">
        <v>84</v>
      </c>
      <c r="AV210" s="13" t="s">
        <v>82</v>
      </c>
      <c r="AW210" s="13" t="s">
        <v>31</v>
      </c>
      <c r="AX210" s="13" t="s">
        <v>75</v>
      </c>
      <c r="AY210" s="232" t="s">
        <v>203</v>
      </c>
    </row>
    <row r="211" spans="1:65" s="13" customFormat="1" ht="11.25">
      <c r="B211" s="222"/>
      <c r="C211" s="223"/>
      <c r="D211" s="224" t="s">
        <v>211</v>
      </c>
      <c r="E211" s="225" t="s">
        <v>1</v>
      </c>
      <c r="F211" s="226" t="s">
        <v>10541</v>
      </c>
      <c r="G211" s="223"/>
      <c r="H211" s="225" t="s">
        <v>1</v>
      </c>
      <c r="I211" s="227"/>
      <c r="J211" s="223"/>
      <c r="K211" s="223"/>
      <c r="L211" s="228"/>
      <c r="M211" s="229"/>
      <c r="N211" s="230"/>
      <c r="O211" s="230"/>
      <c r="P211" s="230"/>
      <c r="Q211" s="230"/>
      <c r="R211" s="230"/>
      <c r="S211" s="230"/>
      <c r="T211" s="231"/>
      <c r="AT211" s="232" t="s">
        <v>211</v>
      </c>
      <c r="AU211" s="232" t="s">
        <v>84</v>
      </c>
      <c r="AV211" s="13" t="s">
        <v>82</v>
      </c>
      <c r="AW211" s="13" t="s">
        <v>31</v>
      </c>
      <c r="AX211" s="13" t="s">
        <v>75</v>
      </c>
      <c r="AY211" s="232" t="s">
        <v>203</v>
      </c>
    </row>
    <row r="212" spans="1:65" s="13" customFormat="1" ht="22.5">
      <c r="B212" s="222"/>
      <c r="C212" s="223"/>
      <c r="D212" s="224" t="s">
        <v>211</v>
      </c>
      <c r="E212" s="225" t="s">
        <v>1</v>
      </c>
      <c r="F212" s="226" t="s">
        <v>10542</v>
      </c>
      <c r="G212" s="223"/>
      <c r="H212" s="225" t="s">
        <v>1</v>
      </c>
      <c r="I212" s="227"/>
      <c r="J212" s="223"/>
      <c r="K212" s="223"/>
      <c r="L212" s="228"/>
      <c r="M212" s="229"/>
      <c r="N212" s="230"/>
      <c r="O212" s="230"/>
      <c r="P212" s="230"/>
      <c r="Q212" s="230"/>
      <c r="R212" s="230"/>
      <c r="S212" s="230"/>
      <c r="T212" s="231"/>
      <c r="AT212" s="232" t="s">
        <v>211</v>
      </c>
      <c r="AU212" s="232" t="s">
        <v>84</v>
      </c>
      <c r="AV212" s="13" t="s">
        <v>82</v>
      </c>
      <c r="AW212" s="13" t="s">
        <v>31</v>
      </c>
      <c r="AX212" s="13" t="s">
        <v>75</v>
      </c>
      <c r="AY212" s="232" t="s">
        <v>203</v>
      </c>
    </row>
    <row r="213" spans="1:65" s="13" customFormat="1" ht="22.5">
      <c r="B213" s="222"/>
      <c r="C213" s="223"/>
      <c r="D213" s="224" t="s">
        <v>211</v>
      </c>
      <c r="E213" s="225" t="s">
        <v>1</v>
      </c>
      <c r="F213" s="226" t="s">
        <v>10543</v>
      </c>
      <c r="G213" s="223"/>
      <c r="H213" s="225" t="s">
        <v>1</v>
      </c>
      <c r="I213" s="227"/>
      <c r="J213" s="223"/>
      <c r="K213" s="223"/>
      <c r="L213" s="228"/>
      <c r="M213" s="229"/>
      <c r="N213" s="230"/>
      <c r="O213" s="230"/>
      <c r="P213" s="230"/>
      <c r="Q213" s="230"/>
      <c r="R213" s="230"/>
      <c r="S213" s="230"/>
      <c r="T213" s="231"/>
      <c r="AT213" s="232" t="s">
        <v>211</v>
      </c>
      <c r="AU213" s="232" t="s">
        <v>84</v>
      </c>
      <c r="AV213" s="13" t="s">
        <v>82</v>
      </c>
      <c r="AW213" s="13" t="s">
        <v>31</v>
      </c>
      <c r="AX213" s="13" t="s">
        <v>75</v>
      </c>
      <c r="AY213" s="232" t="s">
        <v>203</v>
      </c>
    </row>
    <row r="214" spans="1:65" s="13" customFormat="1" ht="22.5">
      <c r="B214" s="222"/>
      <c r="C214" s="223"/>
      <c r="D214" s="224" t="s">
        <v>211</v>
      </c>
      <c r="E214" s="225" t="s">
        <v>1</v>
      </c>
      <c r="F214" s="226" t="s">
        <v>10544</v>
      </c>
      <c r="G214" s="223"/>
      <c r="H214" s="225" t="s">
        <v>1</v>
      </c>
      <c r="I214" s="227"/>
      <c r="J214" s="223"/>
      <c r="K214" s="223"/>
      <c r="L214" s="228"/>
      <c r="M214" s="229"/>
      <c r="N214" s="230"/>
      <c r="O214" s="230"/>
      <c r="P214" s="230"/>
      <c r="Q214" s="230"/>
      <c r="R214" s="230"/>
      <c r="S214" s="230"/>
      <c r="T214" s="231"/>
      <c r="AT214" s="232" t="s">
        <v>211</v>
      </c>
      <c r="AU214" s="232" t="s">
        <v>84</v>
      </c>
      <c r="AV214" s="13" t="s">
        <v>82</v>
      </c>
      <c r="AW214" s="13" t="s">
        <v>31</v>
      </c>
      <c r="AX214" s="13" t="s">
        <v>75</v>
      </c>
      <c r="AY214" s="232" t="s">
        <v>203</v>
      </c>
    </row>
    <row r="215" spans="1:65" s="13" customFormat="1" ht="11.25">
      <c r="B215" s="222"/>
      <c r="C215" s="223"/>
      <c r="D215" s="224" t="s">
        <v>211</v>
      </c>
      <c r="E215" s="225" t="s">
        <v>1</v>
      </c>
      <c r="F215" s="226" t="s">
        <v>10545</v>
      </c>
      <c r="G215" s="223"/>
      <c r="H215" s="225" t="s">
        <v>1</v>
      </c>
      <c r="I215" s="227"/>
      <c r="J215" s="223"/>
      <c r="K215" s="223"/>
      <c r="L215" s="228"/>
      <c r="M215" s="229"/>
      <c r="N215" s="230"/>
      <c r="O215" s="230"/>
      <c r="P215" s="230"/>
      <c r="Q215" s="230"/>
      <c r="R215" s="230"/>
      <c r="S215" s="230"/>
      <c r="T215" s="231"/>
      <c r="AT215" s="232" t="s">
        <v>211</v>
      </c>
      <c r="AU215" s="232" t="s">
        <v>84</v>
      </c>
      <c r="AV215" s="13" t="s">
        <v>82</v>
      </c>
      <c r="AW215" s="13" t="s">
        <v>31</v>
      </c>
      <c r="AX215" s="13" t="s">
        <v>75</v>
      </c>
      <c r="AY215" s="232" t="s">
        <v>203</v>
      </c>
    </row>
    <row r="216" spans="1:65" s="14" customFormat="1" ht="11.25">
      <c r="B216" s="233"/>
      <c r="C216" s="234"/>
      <c r="D216" s="224" t="s">
        <v>211</v>
      </c>
      <c r="E216" s="235" t="s">
        <v>1</v>
      </c>
      <c r="F216" s="236" t="s">
        <v>82</v>
      </c>
      <c r="G216" s="234"/>
      <c r="H216" s="237">
        <v>1</v>
      </c>
      <c r="I216" s="238"/>
      <c r="J216" s="234"/>
      <c r="K216" s="234"/>
      <c r="L216" s="239"/>
      <c r="M216" s="240"/>
      <c r="N216" s="241"/>
      <c r="O216" s="241"/>
      <c r="P216" s="241"/>
      <c r="Q216" s="241"/>
      <c r="R216" s="241"/>
      <c r="S216" s="241"/>
      <c r="T216" s="242"/>
      <c r="AT216" s="243" t="s">
        <v>211</v>
      </c>
      <c r="AU216" s="243" t="s">
        <v>84</v>
      </c>
      <c r="AV216" s="14" t="s">
        <v>84</v>
      </c>
      <c r="AW216" s="14" t="s">
        <v>31</v>
      </c>
      <c r="AX216" s="14" t="s">
        <v>75</v>
      </c>
      <c r="AY216" s="243" t="s">
        <v>203</v>
      </c>
    </row>
    <row r="217" spans="1:65" s="2" customFormat="1" ht="16.5" customHeight="1">
      <c r="A217" s="35"/>
      <c r="B217" s="36"/>
      <c r="C217" s="209" t="s">
        <v>395</v>
      </c>
      <c r="D217" s="209" t="s">
        <v>205</v>
      </c>
      <c r="E217" s="210" t="s">
        <v>10546</v>
      </c>
      <c r="F217" s="211" t="s">
        <v>10547</v>
      </c>
      <c r="G217" s="212" t="s">
        <v>10441</v>
      </c>
      <c r="H217" s="213">
        <v>1</v>
      </c>
      <c r="I217" s="214"/>
      <c r="J217" s="215">
        <f>ROUND(I217*H217,2)</f>
        <v>0</v>
      </c>
      <c r="K217" s="211" t="s">
        <v>1</v>
      </c>
      <c r="L217" s="40"/>
      <c r="M217" s="216" t="s">
        <v>1</v>
      </c>
      <c r="N217" s="217" t="s">
        <v>40</v>
      </c>
      <c r="O217" s="72"/>
      <c r="P217" s="218">
        <f>O217*H217</f>
        <v>0</v>
      </c>
      <c r="Q217" s="218">
        <v>0</v>
      </c>
      <c r="R217" s="218">
        <f>Q217*H217</f>
        <v>0</v>
      </c>
      <c r="S217" s="218">
        <v>0</v>
      </c>
      <c r="T217" s="219">
        <f>S217*H217</f>
        <v>0</v>
      </c>
      <c r="U217" s="35"/>
      <c r="V217" s="35"/>
      <c r="W217" s="35"/>
      <c r="X217" s="35"/>
      <c r="Y217" s="35"/>
      <c r="Z217" s="35"/>
      <c r="AA217" s="35"/>
      <c r="AB217" s="35"/>
      <c r="AC217" s="35"/>
      <c r="AD217" s="35"/>
      <c r="AE217" s="35"/>
      <c r="AR217" s="220" t="s">
        <v>10442</v>
      </c>
      <c r="AT217" s="220" t="s">
        <v>205</v>
      </c>
      <c r="AU217" s="220" t="s">
        <v>84</v>
      </c>
      <c r="AY217" s="18" t="s">
        <v>203</v>
      </c>
      <c r="BE217" s="221">
        <f>IF(N217="základní",J217,0)</f>
        <v>0</v>
      </c>
      <c r="BF217" s="221">
        <f>IF(N217="snížená",J217,0)</f>
        <v>0</v>
      </c>
      <c r="BG217" s="221">
        <f>IF(N217="zákl. přenesená",J217,0)</f>
        <v>0</v>
      </c>
      <c r="BH217" s="221">
        <f>IF(N217="sníž. přenesená",J217,0)</f>
        <v>0</v>
      </c>
      <c r="BI217" s="221">
        <f>IF(N217="nulová",J217,0)</f>
        <v>0</v>
      </c>
      <c r="BJ217" s="18" t="s">
        <v>82</v>
      </c>
      <c r="BK217" s="221">
        <f>ROUND(I217*H217,2)</f>
        <v>0</v>
      </c>
      <c r="BL217" s="18" t="s">
        <v>10442</v>
      </c>
      <c r="BM217" s="220" t="s">
        <v>10548</v>
      </c>
    </row>
    <row r="218" spans="1:65" s="13" customFormat="1" ht="11.25">
      <c r="B218" s="222"/>
      <c r="C218" s="223"/>
      <c r="D218" s="224" t="s">
        <v>211</v>
      </c>
      <c r="E218" s="225" t="s">
        <v>1</v>
      </c>
      <c r="F218" s="226" t="s">
        <v>10549</v>
      </c>
      <c r="G218" s="223"/>
      <c r="H218" s="225" t="s">
        <v>1</v>
      </c>
      <c r="I218" s="227"/>
      <c r="J218" s="223"/>
      <c r="K218" s="223"/>
      <c r="L218" s="228"/>
      <c r="M218" s="229"/>
      <c r="N218" s="230"/>
      <c r="O218" s="230"/>
      <c r="P218" s="230"/>
      <c r="Q218" s="230"/>
      <c r="R218" s="230"/>
      <c r="S218" s="230"/>
      <c r="T218" s="231"/>
      <c r="AT218" s="232" t="s">
        <v>211</v>
      </c>
      <c r="AU218" s="232" t="s">
        <v>84</v>
      </c>
      <c r="AV218" s="13" t="s">
        <v>82</v>
      </c>
      <c r="AW218" s="13" t="s">
        <v>31</v>
      </c>
      <c r="AX218" s="13" t="s">
        <v>75</v>
      </c>
      <c r="AY218" s="232" t="s">
        <v>203</v>
      </c>
    </row>
    <row r="219" spans="1:65" s="13" customFormat="1" ht="11.25">
      <c r="B219" s="222"/>
      <c r="C219" s="223"/>
      <c r="D219" s="224" t="s">
        <v>211</v>
      </c>
      <c r="E219" s="225" t="s">
        <v>1</v>
      </c>
      <c r="F219" s="226" t="s">
        <v>10550</v>
      </c>
      <c r="G219" s="223"/>
      <c r="H219" s="225" t="s">
        <v>1</v>
      </c>
      <c r="I219" s="227"/>
      <c r="J219" s="223"/>
      <c r="K219" s="223"/>
      <c r="L219" s="228"/>
      <c r="M219" s="229"/>
      <c r="N219" s="230"/>
      <c r="O219" s="230"/>
      <c r="P219" s="230"/>
      <c r="Q219" s="230"/>
      <c r="R219" s="230"/>
      <c r="S219" s="230"/>
      <c r="T219" s="231"/>
      <c r="AT219" s="232" t="s">
        <v>211</v>
      </c>
      <c r="AU219" s="232" t="s">
        <v>84</v>
      </c>
      <c r="AV219" s="13" t="s">
        <v>82</v>
      </c>
      <c r="AW219" s="13" t="s">
        <v>31</v>
      </c>
      <c r="AX219" s="13" t="s">
        <v>75</v>
      </c>
      <c r="AY219" s="232" t="s">
        <v>203</v>
      </c>
    </row>
    <row r="220" spans="1:65" s="13" customFormat="1" ht="11.25">
      <c r="B220" s="222"/>
      <c r="C220" s="223"/>
      <c r="D220" s="224" t="s">
        <v>211</v>
      </c>
      <c r="E220" s="225" t="s">
        <v>1</v>
      </c>
      <c r="F220" s="226" t="s">
        <v>10551</v>
      </c>
      <c r="G220" s="223"/>
      <c r="H220" s="225" t="s">
        <v>1</v>
      </c>
      <c r="I220" s="227"/>
      <c r="J220" s="223"/>
      <c r="K220" s="223"/>
      <c r="L220" s="228"/>
      <c r="M220" s="229"/>
      <c r="N220" s="230"/>
      <c r="O220" s="230"/>
      <c r="P220" s="230"/>
      <c r="Q220" s="230"/>
      <c r="R220" s="230"/>
      <c r="S220" s="230"/>
      <c r="T220" s="231"/>
      <c r="AT220" s="232" t="s">
        <v>211</v>
      </c>
      <c r="AU220" s="232" t="s">
        <v>84</v>
      </c>
      <c r="AV220" s="13" t="s">
        <v>82</v>
      </c>
      <c r="AW220" s="13" t="s">
        <v>31</v>
      </c>
      <c r="AX220" s="13" t="s">
        <v>75</v>
      </c>
      <c r="AY220" s="232" t="s">
        <v>203</v>
      </c>
    </row>
    <row r="221" spans="1:65" s="13" customFormat="1" ht="11.25">
      <c r="B221" s="222"/>
      <c r="C221" s="223"/>
      <c r="D221" s="224" t="s">
        <v>211</v>
      </c>
      <c r="E221" s="225" t="s">
        <v>1</v>
      </c>
      <c r="F221" s="226" t="s">
        <v>10552</v>
      </c>
      <c r="G221" s="223"/>
      <c r="H221" s="225" t="s">
        <v>1</v>
      </c>
      <c r="I221" s="227"/>
      <c r="J221" s="223"/>
      <c r="K221" s="223"/>
      <c r="L221" s="228"/>
      <c r="M221" s="229"/>
      <c r="N221" s="230"/>
      <c r="O221" s="230"/>
      <c r="P221" s="230"/>
      <c r="Q221" s="230"/>
      <c r="R221" s="230"/>
      <c r="S221" s="230"/>
      <c r="T221" s="231"/>
      <c r="AT221" s="232" t="s">
        <v>211</v>
      </c>
      <c r="AU221" s="232" t="s">
        <v>84</v>
      </c>
      <c r="AV221" s="13" t="s">
        <v>82</v>
      </c>
      <c r="AW221" s="13" t="s">
        <v>31</v>
      </c>
      <c r="AX221" s="13" t="s">
        <v>75</v>
      </c>
      <c r="AY221" s="232" t="s">
        <v>203</v>
      </c>
    </row>
    <row r="222" spans="1:65" s="13" customFormat="1" ht="11.25">
      <c r="B222" s="222"/>
      <c r="C222" s="223"/>
      <c r="D222" s="224" t="s">
        <v>211</v>
      </c>
      <c r="E222" s="225" t="s">
        <v>1</v>
      </c>
      <c r="F222" s="226" t="s">
        <v>10553</v>
      </c>
      <c r="G222" s="223"/>
      <c r="H222" s="225" t="s">
        <v>1</v>
      </c>
      <c r="I222" s="227"/>
      <c r="J222" s="223"/>
      <c r="K222" s="223"/>
      <c r="L222" s="228"/>
      <c r="M222" s="229"/>
      <c r="N222" s="230"/>
      <c r="O222" s="230"/>
      <c r="P222" s="230"/>
      <c r="Q222" s="230"/>
      <c r="R222" s="230"/>
      <c r="S222" s="230"/>
      <c r="T222" s="231"/>
      <c r="AT222" s="232" t="s">
        <v>211</v>
      </c>
      <c r="AU222" s="232" t="s">
        <v>84</v>
      </c>
      <c r="AV222" s="13" t="s">
        <v>82</v>
      </c>
      <c r="AW222" s="13" t="s">
        <v>31</v>
      </c>
      <c r="AX222" s="13" t="s">
        <v>75</v>
      </c>
      <c r="AY222" s="232" t="s">
        <v>203</v>
      </c>
    </row>
    <row r="223" spans="1:65" s="13" customFormat="1" ht="11.25">
      <c r="B223" s="222"/>
      <c r="C223" s="223"/>
      <c r="D223" s="224" t="s">
        <v>211</v>
      </c>
      <c r="E223" s="225" t="s">
        <v>1</v>
      </c>
      <c r="F223" s="226" t="s">
        <v>10554</v>
      </c>
      <c r="G223" s="223"/>
      <c r="H223" s="225" t="s">
        <v>1</v>
      </c>
      <c r="I223" s="227"/>
      <c r="J223" s="223"/>
      <c r="K223" s="223"/>
      <c r="L223" s="228"/>
      <c r="M223" s="229"/>
      <c r="N223" s="230"/>
      <c r="O223" s="230"/>
      <c r="P223" s="230"/>
      <c r="Q223" s="230"/>
      <c r="R223" s="230"/>
      <c r="S223" s="230"/>
      <c r="T223" s="231"/>
      <c r="AT223" s="232" t="s">
        <v>211</v>
      </c>
      <c r="AU223" s="232" t="s">
        <v>84</v>
      </c>
      <c r="AV223" s="13" t="s">
        <v>82</v>
      </c>
      <c r="AW223" s="13" t="s">
        <v>31</v>
      </c>
      <c r="AX223" s="13" t="s">
        <v>75</v>
      </c>
      <c r="AY223" s="232" t="s">
        <v>203</v>
      </c>
    </row>
    <row r="224" spans="1:65" s="13" customFormat="1" ht="11.25">
      <c r="B224" s="222"/>
      <c r="C224" s="223"/>
      <c r="D224" s="224" t="s">
        <v>211</v>
      </c>
      <c r="E224" s="225" t="s">
        <v>1</v>
      </c>
      <c r="F224" s="226" t="s">
        <v>10555</v>
      </c>
      <c r="G224" s="223"/>
      <c r="H224" s="225" t="s">
        <v>1</v>
      </c>
      <c r="I224" s="227"/>
      <c r="J224" s="223"/>
      <c r="K224" s="223"/>
      <c r="L224" s="228"/>
      <c r="M224" s="229"/>
      <c r="N224" s="230"/>
      <c r="O224" s="230"/>
      <c r="P224" s="230"/>
      <c r="Q224" s="230"/>
      <c r="R224" s="230"/>
      <c r="S224" s="230"/>
      <c r="T224" s="231"/>
      <c r="AT224" s="232" t="s">
        <v>211</v>
      </c>
      <c r="AU224" s="232" t="s">
        <v>84</v>
      </c>
      <c r="AV224" s="13" t="s">
        <v>82</v>
      </c>
      <c r="AW224" s="13" t="s">
        <v>31</v>
      </c>
      <c r="AX224" s="13" t="s">
        <v>75</v>
      </c>
      <c r="AY224" s="232" t="s">
        <v>203</v>
      </c>
    </row>
    <row r="225" spans="1:65" s="13" customFormat="1" ht="11.25">
      <c r="B225" s="222"/>
      <c r="C225" s="223"/>
      <c r="D225" s="224" t="s">
        <v>211</v>
      </c>
      <c r="E225" s="225" t="s">
        <v>1</v>
      </c>
      <c r="F225" s="226" t="s">
        <v>10556</v>
      </c>
      <c r="G225" s="223"/>
      <c r="H225" s="225" t="s">
        <v>1</v>
      </c>
      <c r="I225" s="227"/>
      <c r="J225" s="223"/>
      <c r="K225" s="223"/>
      <c r="L225" s="228"/>
      <c r="M225" s="229"/>
      <c r="N225" s="230"/>
      <c r="O225" s="230"/>
      <c r="P225" s="230"/>
      <c r="Q225" s="230"/>
      <c r="R225" s="230"/>
      <c r="S225" s="230"/>
      <c r="T225" s="231"/>
      <c r="AT225" s="232" t="s">
        <v>211</v>
      </c>
      <c r="AU225" s="232" t="s">
        <v>84</v>
      </c>
      <c r="AV225" s="13" t="s">
        <v>82</v>
      </c>
      <c r="AW225" s="13" t="s">
        <v>31</v>
      </c>
      <c r="AX225" s="13" t="s">
        <v>75</v>
      </c>
      <c r="AY225" s="232" t="s">
        <v>203</v>
      </c>
    </row>
    <row r="226" spans="1:65" s="13" customFormat="1" ht="11.25">
      <c r="B226" s="222"/>
      <c r="C226" s="223"/>
      <c r="D226" s="224" t="s">
        <v>211</v>
      </c>
      <c r="E226" s="225" t="s">
        <v>1</v>
      </c>
      <c r="F226" s="226" t="s">
        <v>128</v>
      </c>
      <c r="G226" s="223"/>
      <c r="H226" s="225" t="s">
        <v>1</v>
      </c>
      <c r="I226" s="227"/>
      <c r="J226" s="223"/>
      <c r="K226" s="223"/>
      <c r="L226" s="228"/>
      <c r="M226" s="229"/>
      <c r="N226" s="230"/>
      <c r="O226" s="230"/>
      <c r="P226" s="230"/>
      <c r="Q226" s="230"/>
      <c r="R226" s="230"/>
      <c r="S226" s="230"/>
      <c r="T226" s="231"/>
      <c r="AT226" s="232" t="s">
        <v>211</v>
      </c>
      <c r="AU226" s="232" t="s">
        <v>84</v>
      </c>
      <c r="AV226" s="13" t="s">
        <v>82</v>
      </c>
      <c r="AW226" s="13" t="s">
        <v>31</v>
      </c>
      <c r="AX226" s="13" t="s">
        <v>75</v>
      </c>
      <c r="AY226" s="232" t="s">
        <v>203</v>
      </c>
    </row>
    <row r="227" spans="1:65" s="13" customFormat="1" ht="11.25">
      <c r="B227" s="222"/>
      <c r="C227" s="223"/>
      <c r="D227" s="224" t="s">
        <v>211</v>
      </c>
      <c r="E227" s="225" t="s">
        <v>1</v>
      </c>
      <c r="F227" s="226" t="s">
        <v>10557</v>
      </c>
      <c r="G227" s="223"/>
      <c r="H227" s="225" t="s">
        <v>1</v>
      </c>
      <c r="I227" s="227"/>
      <c r="J227" s="223"/>
      <c r="K227" s="223"/>
      <c r="L227" s="228"/>
      <c r="M227" s="229"/>
      <c r="N227" s="230"/>
      <c r="O227" s="230"/>
      <c r="P227" s="230"/>
      <c r="Q227" s="230"/>
      <c r="R227" s="230"/>
      <c r="S227" s="230"/>
      <c r="T227" s="231"/>
      <c r="AT227" s="232" t="s">
        <v>211</v>
      </c>
      <c r="AU227" s="232" t="s">
        <v>84</v>
      </c>
      <c r="AV227" s="13" t="s">
        <v>82</v>
      </c>
      <c r="AW227" s="13" t="s">
        <v>31</v>
      </c>
      <c r="AX227" s="13" t="s">
        <v>75</v>
      </c>
      <c r="AY227" s="232" t="s">
        <v>203</v>
      </c>
    </row>
    <row r="228" spans="1:65" s="14" customFormat="1" ht="11.25">
      <c r="B228" s="233"/>
      <c r="C228" s="234"/>
      <c r="D228" s="224" t="s">
        <v>211</v>
      </c>
      <c r="E228" s="235" t="s">
        <v>1</v>
      </c>
      <c r="F228" s="236" t="s">
        <v>82</v>
      </c>
      <c r="G228" s="234"/>
      <c r="H228" s="237">
        <v>1</v>
      </c>
      <c r="I228" s="238"/>
      <c r="J228" s="234"/>
      <c r="K228" s="234"/>
      <c r="L228" s="239"/>
      <c r="M228" s="240"/>
      <c r="N228" s="241"/>
      <c r="O228" s="241"/>
      <c r="P228" s="241"/>
      <c r="Q228" s="241"/>
      <c r="R228" s="241"/>
      <c r="S228" s="241"/>
      <c r="T228" s="242"/>
      <c r="AT228" s="243" t="s">
        <v>211</v>
      </c>
      <c r="AU228" s="243" t="s">
        <v>84</v>
      </c>
      <c r="AV228" s="14" t="s">
        <v>84</v>
      </c>
      <c r="AW228" s="14" t="s">
        <v>31</v>
      </c>
      <c r="AX228" s="14" t="s">
        <v>75</v>
      </c>
      <c r="AY228" s="243" t="s">
        <v>203</v>
      </c>
    </row>
    <row r="229" spans="1:65" s="2" customFormat="1" ht="16.5" customHeight="1">
      <c r="A229" s="35"/>
      <c r="B229" s="36"/>
      <c r="C229" s="209" t="s">
        <v>401</v>
      </c>
      <c r="D229" s="209" t="s">
        <v>205</v>
      </c>
      <c r="E229" s="210" t="s">
        <v>10558</v>
      </c>
      <c r="F229" s="211" t="s">
        <v>10559</v>
      </c>
      <c r="G229" s="212" t="s">
        <v>10441</v>
      </c>
      <c r="H229" s="213">
        <v>1</v>
      </c>
      <c r="I229" s="214"/>
      <c r="J229" s="215">
        <f>ROUND(I229*H229,2)</f>
        <v>0</v>
      </c>
      <c r="K229" s="211" t="s">
        <v>1</v>
      </c>
      <c r="L229" s="40"/>
      <c r="M229" s="216" t="s">
        <v>1</v>
      </c>
      <c r="N229" s="217" t="s">
        <v>40</v>
      </c>
      <c r="O229" s="72"/>
      <c r="P229" s="218">
        <f>O229*H229</f>
        <v>0</v>
      </c>
      <c r="Q229" s="218">
        <v>0</v>
      </c>
      <c r="R229" s="218">
        <f>Q229*H229</f>
        <v>0</v>
      </c>
      <c r="S229" s="218">
        <v>0</v>
      </c>
      <c r="T229" s="219">
        <f>S229*H229</f>
        <v>0</v>
      </c>
      <c r="U229" s="35"/>
      <c r="V229" s="35"/>
      <c r="W229" s="35"/>
      <c r="X229" s="35"/>
      <c r="Y229" s="35"/>
      <c r="Z229" s="35"/>
      <c r="AA229" s="35"/>
      <c r="AB229" s="35"/>
      <c r="AC229" s="35"/>
      <c r="AD229" s="35"/>
      <c r="AE229" s="35"/>
      <c r="AR229" s="220" t="s">
        <v>10442</v>
      </c>
      <c r="AT229" s="220" t="s">
        <v>205</v>
      </c>
      <c r="AU229" s="220" t="s">
        <v>84</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10442</v>
      </c>
      <c r="BM229" s="220" t="s">
        <v>10560</v>
      </c>
    </row>
    <row r="230" spans="1:65" s="13" customFormat="1" ht="22.5">
      <c r="B230" s="222"/>
      <c r="C230" s="223"/>
      <c r="D230" s="224" t="s">
        <v>211</v>
      </c>
      <c r="E230" s="225" t="s">
        <v>1</v>
      </c>
      <c r="F230" s="226" t="s">
        <v>10561</v>
      </c>
      <c r="G230" s="223"/>
      <c r="H230" s="225" t="s">
        <v>1</v>
      </c>
      <c r="I230" s="227"/>
      <c r="J230" s="223"/>
      <c r="K230" s="223"/>
      <c r="L230" s="228"/>
      <c r="M230" s="229"/>
      <c r="N230" s="230"/>
      <c r="O230" s="230"/>
      <c r="P230" s="230"/>
      <c r="Q230" s="230"/>
      <c r="R230" s="230"/>
      <c r="S230" s="230"/>
      <c r="T230" s="231"/>
      <c r="AT230" s="232" t="s">
        <v>211</v>
      </c>
      <c r="AU230" s="232" t="s">
        <v>84</v>
      </c>
      <c r="AV230" s="13" t="s">
        <v>82</v>
      </c>
      <c r="AW230" s="13" t="s">
        <v>31</v>
      </c>
      <c r="AX230" s="13" t="s">
        <v>75</v>
      </c>
      <c r="AY230" s="232" t="s">
        <v>203</v>
      </c>
    </row>
    <row r="231" spans="1:65" s="14" customFormat="1" ht="11.25">
      <c r="B231" s="233"/>
      <c r="C231" s="234"/>
      <c r="D231" s="224" t="s">
        <v>211</v>
      </c>
      <c r="E231" s="235" t="s">
        <v>1</v>
      </c>
      <c r="F231" s="236" t="s">
        <v>82</v>
      </c>
      <c r="G231" s="234"/>
      <c r="H231" s="237">
        <v>1</v>
      </c>
      <c r="I231" s="238"/>
      <c r="J231" s="234"/>
      <c r="K231" s="234"/>
      <c r="L231" s="239"/>
      <c r="M231" s="240"/>
      <c r="N231" s="241"/>
      <c r="O231" s="241"/>
      <c r="P231" s="241"/>
      <c r="Q231" s="241"/>
      <c r="R231" s="241"/>
      <c r="S231" s="241"/>
      <c r="T231" s="242"/>
      <c r="AT231" s="243" t="s">
        <v>211</v>
      </c>
      <c r="AU231" s="243" t="s">
        <v>84</v>
      </c>
      <c r="AV231" s="14" t="s">
        <v>84</v>
      </c>
      <c r="AW231" s="14" t="s">
        <v>31</v>
      </c>
      <c r="AX231" s="14" t="s">
        <v>75</v>
      </c>
      <c r="AY231" s="243" t="s">
        <v>203</v>
      </c>
    </row>
    <row r="232" spans="1:65" s="2" customFormat="1" ht="16.5" customHeight="1">
      <c r="A232" s="35"/>
      <c r="B232" s="36"/>
      <c r="C232" s="209" t="s">
        <v>8</v>
      </c>
      <c r="D232" s="209" t="s">
        <v>205</v>
      </c>
      <c r="E232" s="210" t="s">
        <v>10562</v>
      </c>
      <c r="F232" s="211" t="s">
        <v>10563</v>
      </c>
      <c r="G232" s="212" t="s">
        <v>10441</v>
      </c>
      <c r="H232" s="213">
        <v>1</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10442</v>
      </c>
      <c r="AT232" s="220" t="s">
        <v>205</v>
      </c>
      <c r="AU232" s="220" t="s">
        <v>84</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10442</v>
      </c>
      <c r="BM232" s="220" t="s">
        <v>10564</v>
      </c>
    </row>
    <row r="233" spans="1:65" s="13" customFormat="1" ht="11.25">
      <c r="B233" s="222"/>
      <c r="C233" s="223"/>
      <c r="D233" s="224" t="s">
        <v>211</v>
      </c>
      <c r="E233" s="225" t="s">
        <v>1</v>
      </c>
      <c r="F233" s="226" t="s">
        <v>10565</v>
      </c>
      <c r="G233" s="223"/>
      <c r="H233" s="225" t="s">
        <v>1</v>
      </c>
      <c r="I233" s="227"/>
      <c r="J233" s="223"/>
      <c r="K233" s="223"/>
      <c r="L233" s="228"/>
      <c r="M233" s="229"/>
      <c r="N233" s="230"/>
      <c r="O233" s="230"/>
      <c r="P233" s="230"/>
      <c r="Q233" s="230"/>
      <c r="R233" s="230"/>
      <c r="S233" s="230"/>
      <c r="T233" s="231"/>
      <c r="AT233" s="232" t="s">
        <v>211</v>
      </c>
      <c r="AU233" s="232" t="s">
        <v>84</v>
      </c>
      <c r="AV233" s="13" t="s">
        <v>82</v>
      </c>
      <c r="AW233" s="13" t="s">
        <v>31</v>
      </c>
      <c r="AX233" s="13" t="s">
        <v>75</v>
      </c>
      <c r="AY233" s="232" t="s">
        <v>203</v>
      </c>
    </row>
    <row r="234" spans="1:65" s="14" customFormat="1" ht="11.25">
      <c r="B234" s="233"/>
      <c r="C234" s="234"/>
      <c r="D234" s="224" t="s">
        <v>211</v>
      </c>
      <c r="E234" s="235" t="s">
        <v>1</v>
      </c>
      <c r="F234" s="236" t="s">
        <v>82</v>
      </c>
      <c r="G234" s="234"/>
      <c r="H234" s="237">
        <v>1</v>
      </c>
      <c r="I234" s="238"/>
      <c r="J234" s="234"/>
      <c r="K234" s="234"/>
      <c r="L234" s="239"/>
      <c r="M234" s="258"/>
      <c r="N234" s="259"/>
      <c r="O234" s="259"/>
      <c r="P234" s="259"/>
      <c r="Q234" s="259"/>
      <c r="R234" s="259"/>
      <c r="S234" s="259"/>
      <c r="T234" s="260"/>
      <c r="AT234" s="243" t="s">
        <v>211</v>
      </c>
      <c r="AU234" s="243" t="s">
        <v>84</v>
      </c>
      <c r="AV234" s="14" t="s">
        <v>84</v>
      </c>
      <c r="AW234" s="14" t="s">
        <v>31</v>
      </c>
      <c r="AX234" s="14" t="s">
        <v>75</v>
      </c>
      <c r="AY234" s="243" t="s">
        <v>203</v>
      </c>
    </row>
    <row r="235" spans="1:65" s="2" customFormat="1" ht="6.95" customHeight="1">
      <c r="A235" s="35"/>
      <c r="B235" s="55"/>
      <c r="C235" s="56"/>
      <c r="D235" s="56"/>
      <c r="E235" s="56"/>
      <c r="F235" s="56"/>
      <c r="G235" s="56"/>
      <c r="H235" s="56"/>
      <c r="I235" s="159"/>
      <c r="J235" s="56"/>
      <c r="K235" s="56"/>
      <c r="L235" s="40"/>
      <c r="M235" s="35"/>
      <c r="O235" s="35"/>
      <c r="P235" s="35"/>
      <c r="Q235" s="35"/>
      <c r="R235" s="35"/>
      <c r="S235" s="35"/>
      <c r="T235" s="35"/>
      <c r="U235" s="35"/>
      <c r="V235" s="35"/>
      <c r="W235" s="35"/>
      <c r="X235" s="35"/>
      <c r="Y235" s="35"/>
      <c r="Z235" s="35"/>
      <c r="AA235" s="35"/>
      <c r="AB235" s="35"/>
      <c r="AC235" s="35"/>
      <c r="AD235" s="35"/>
      <c r="AE235" s="35"/>
    </row>
  </sheetData>
  <sheetProtection algorithmName="SHA-512" hashValue="wykMO54qygPVKYhetrtwaOp7IqVixBwWPfR7XMEL444Fy48fslWmhzaXpSemzv6atE6P5ebJ61sTV6men+8HVA==" saltValue="/rXii4CKY0tIbVY7ZjARwdlL/IL6dkKBFR2cSUj3XUY3fOcyzMhK7ZWlqy8maN74XBhF9o+cstdww5Zxny3mxg==" spinCount="100000" sheet="1" objects="1" scenarios="1" formatColumns="0" formatRows="0" autoFilter="0"/>
  <autoFilter ref="C121:K234"/>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36</vt:i4>
      </vt:variant>
    </vt:vector>
  </HeadingPairs>
  <TitlesOfParts>
    <vt:vector size="54" baseType="lpstr">
      <vt:lpstr>Rekapitulace stavby</vt:lpstr>
      <vt:lpstr>D1_01_1 - Stavební</vt:lpstr>
      <vt:lpstr>D1_01_3 - Požárně bezpečn...</vt:lpstr>
      <vt:lpstr>D1_01_4a1 - Vytápění</vt:lpstr>
      <vt:lpstr>D1_01_4b1 - Chlazení</vt:lpstr>
      <vt:lpstr>D1_01_4c1 - Vzduchotechni...</vt:lpstr>
      <vt:lpstr>D1_01_4c2 - Vzduchotechni...</vt:lpstr>
      <vt:lpstr>D1_01_4d - Měření a regulace</vt:lpstr>
      <vt:lpstr>D1_01_4e-D07 - Zdravotně ...</vt:lpstr>
      <vt:lpstr>D1_01_4g1 - Silnoproudá e...</vt:lpstr>
      <vt:lpstr>D1_01_4g2 - Silnoproudá e...</vt:lpstr>
      <vt:lpstr>D1_01_4h1 - Slaboproudá e...</vt:lpstr>
      <vt:lpstr>D1_01_4h3 - Elektrická po...</vt:lpstr>
      <vt:lpstr>D1_01_4i - Medicinální plyny</vt:lpstr>
      <vt:lpstr>D1_01_4j - Potrubní pošta</vt:lpstr>
      <vt:lpstr>D2_56-D05 - Vestavba čist...</vt:lpstr>
      <vt:lpstr>D2_51 - Lékařská technolo...</vt:lpstr>
      <vt:lpstr>OVN - Ostatní a vedlejší ...</vt:lpstr>
      <vt:lpstr>'D1_01_1 - Stavební'!Názvy_tisku</vt:lpstr>
      <vt:lpstr>'D1_01_3 - Požárně bezpečn...'!Názvy_tisku</vt:lpstr>
      <vt:lpstr>'D1_01_4a1 - Vytápění'!Názvy_tisku</vt:lpstr>
      <vt:lpstr>'D1_01_4b1 - Chlazení'!Názvy_tisku</vt:lpstr>
      <vt:lpstr>'D1_01_4c1 - Vzduchotechni...'!Názvy_tisku</vt:lpstr>
      <vt:lpstr>'D1_01_4c2 - Vzduchotechni...'!Názvy_tisku</vt:lpstr>
      <vt:lpstr>'D1_01_4d - Měření a regulace'!Názvy_tisku</vt:lpstr>
      <vt:lpstr>'D1_01_4e-D07 - Zdravotně ...'!Názvy_tisku</vt:lpstr>
      <vt:lpstr>'D1_01_4g1 - Silnoproudá e...'!Názvy_tisku</vt:lpstr>
      <vt:lpstr>'D1_01_4g2 - Silnoproudá e...'!Názvy_tisku</vt:lpstr>
      <vt:lpstr>'D1_01_4h1 - Slaboproudá e...'!Názvy_tisku</vt:lpstr>
      <vt:lpstr>'D1_01_4h3 - Elektrická po...'!Názvy_tisku</vt:lpstr>
      <vt:lpstr>'D1_01_4i - Medicinální plyny'!Názvy_tisku</vt:lpstr>
      <vt:lpstr>'D1_01_4j - Potrubní pošta'!Názvy_tisku</vt:lpstr>
      <vt:lpstr>'D2_51 - Lékařská technolo...'!Názvy_tisku</vt:lpstr>
      <vt:lpstr>'D2_56-D05 - Vestavba čist...'!Názvy_tisku</vt:lpstr>
      <vt:lpstr>'OVN - Ostatní a vedlejší ...'!Názvy_tisku</vt:lpstr>
      <vt:lpstr>'Rekapitulace stavby'!Názvy_tisku</vt:lpstr>
      <vt:lpstr>'D1_01_1 - Stavební'!Oblast_tisku</vt:lpstr>
      <vt:lpstr>'D1_01_3 - Požárně bezpečn...'!Oblast_tisku</vt:lpstr>
      <vt:lpstr>'D1_01_4a1 - Vytápění'!Oblast_tisku</vt:lpstr>
      <vt:lpstr>'D1_01_4b1 - Chlazení'!Oblast_tisku</vt:lpstr>
      <vt:lpstr>'D1_01_4c1 - Vzduchotechni...'!Oblast_tisku</vt:lpstr>
      <vt:lpstr>'D1_01_4c2 - Vzduchotechni...'!Oblast_tisku</vt:lpstr>
      <vt:lpstr>'D1_01_4d - Měření a regulace'!Oblast_tisku</vt:lpstr>
      <vt:lpstr>'D1_01_4e-D07 - Zdravotně ...'!Oblast_tisku</vt:lpstr>
      <vt:lpstr>'D1_01_4g1 - Silnoproudá e...'!Oblast_tisku</vt:lpstr>
      <vt:lpstr>'D1_01_4g2 - Silnoproudá e...'!Oblast_tisku</vt:lpstr>
      <vt:lpstr>'D1_01_4h1 - Slaboproudá e...'!Oblast_tisku</vt:lpstr>
      <vt:lpstr>'D1_01_4h3 - Elektrická po...'!Oblast_tisku</vt:lpstr>
      <vt:lpstr>'D1_01_4i - Medicinální plyny'!Oblast_tisku</vt:lpstr>
      <vt:lpstr>'D1_01_4j - Potrubní pošta'!Oblast_tisku</vt:lpstr>
      <vt:lpstr>'D2_51 - Lékařská technolo...'!Oblast_tisku</vt:lpstr>
      <vt:lpstr>'D2_56-D05 - Vestavba čist...'!Oblast_tisku</vt:lpstr>
      <vt:lpstr>'OVN - Ostatní a vedlejší ...'!Oblast_tisku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MAREK\Marek Avuk</dc:creator>
  <cp:lastModifiedBy>Marek Avuk</cp:lastModifiedBy>
  <dcterms:created xsi:type="dcterms:W3CDTF">2020-10-14T04:51:23Z</dcterms:created>
  <dcterms:modified xsi:type="dcterms:W3CDTF">2020-10-14T10:34:41Z</dcterms:modified>
</cp:coreProperties>
</file>